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I:\Websites\Pscweb\utilities\electric\20docs\2003530\"/>
    </mc:Choice>
  </mc:AlternateContent>
  <bookViews>
    <workbookView xWindow="0" yWindow="0" windowWidth="19200" windowHeight="12885"/>
  </bookViews>
  <sheets>
    <sheet name="Appendix B.3" sheetId="82" r:id="rId1"/>
    <sheet name="Table 1" sheetId="25" r:id="rId2"/>
    <sheet name="Table 2" sheetId="66" r:id="rId3"/>
    <sheet name="Table 4" sheetId="28" r:id="rId4"/>
    <sheet name="Table3ACsummary" sheetId="77" state="hidden" r:id="rId5"/>
    <sheet name="Table 5" sheetId="31" r:id="rId6"/>
    <sheet name="Table 3 UT CP Wind_2023" sheetId="81" r:id="rId7"/>
    <sheet name="Table 3 WYAE Wind_2024" sheetId="43" state="hidden" r:id="rId8"/>
    <sheet name="Table 3 ID Wind_2030" sheetId="75" state="hidden" r:id="rId9"/>
    <sheet name="Table 3 PV wS UTS_2024" sheetId="67" state="hidden" r:id="rId10"/>
    <sheet name="Table 3 PV wS UTS_2030" sheetId="80" state="hidden" r:id="rId11"/>
    <sheet name="Table 3 PV wS JB_2024" sheetId="71" state="hidden" r:id="rId12"/>
    <sheet name="Table 3 PV wS JB_2029" sheetId="78" state="hidden" r:id="rId13"/>
    <sheet name="Table 3 PV wS SO_2024" sheetId="72" state="hidden" r:id="rId14"/>
    <sheet name="Table 3 PV wS YK_2024" sheetId="73" state="hidden" r:id="rId15"/>
    <sheet name="Table 3 PV wS UTN_2024" sheetId="70" state="hidden" r:id="rId16"/>
    <sheet name="Table 3 185 MW (NTN) 2026)" sheetId="68" state="hidden" r:id="rId17"/>
    <sheet name="Table 3 YK Wind wS_2029" sheetId="76" state="hidden" r:id="rId18"/>
    <sheet name="Table 3 ID Wind wS_2032" sheetId="79" state="hidden" r:id="rId19"/>
    <sheet name="Table 3 TransCost" sheetId="47" state="hidden" r:id="rId20"/>
  </sheets>
  <externalReferences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</externalReferences>
  <definedNames>
    <definedName name="_200_SCCT_UtahN" localSheetId="2">'[1]Table 1'!$I$19</definedName>
    <definedName name="_200_SCCT_UtahN">'Table 1'!$I$19</definedName>
    <definedName name="_200_SCCT_WYNE">'Table 1'!$I$21</definedName>
    <definedName name="_30_Geo_West" localSheetId="0">'[2]Table 1'!$I$17</definedName>
    <definedName name="_30_Geo_West" localSheetId="2">'[1]Table 1'!$I$17</definedName>
    <definedName name="_30_Geo_West" localSheetId="16">'Table 1'!$I$17</definedName>
    <definedName name="_30_Geo_West" localSheetId="19">'Table 1'!$I$17</definedName>
    <definedName name="_30_Geo_West" localSheetId="6">'[3]Table 1'!$I$17</definedName>
    <definedName name="_30_Geo_West">'Table 1'!$I$17</definedName>
    <definedName name="_436_CCCT_WestMain" localSheetId="0">'[2]Table 1'!$I$18</definedName>
    <definedName name="_436_CCCT_WestMain" localSheetId="2">'[1]Table 1'!$I$18</definedName>
    <definedName name="_436_CCCT_WestMain" localSheetId="16">'Table 1'!$I$18</definedName>
    <definedName name="_436_CCCT_WestMain" localSheetId="19">'Table 1'!$I$18</definedName>
    <definedName name="_436_CCCT_WestMain" localSheetId="6">'[3]Table 1'!$I$18</definedName>
    <definedName name="_436_CCCT_WestMain">'Table 1'!$I$18</definedName>
    <definedName name="_477_CCCT_WestMain" localSheetId="0">'[2]Table 1'!$I$18</definedName>
    <definedName name="_477_CCCT_WestMain" localSheetId="2">'Table 1'!$I$18</definedName>
    <definedName name="_477_CCCT_WestMain">'[4]Table 1'!$I$18</definedName>
    <definedName name="_477_CCCT_WYNE">'Table 1'!$I$20</definedName>
    <definedName name="_635_CCCT_UtahS" localSheetId="0">'[2]Table 1'!$I$19</definedName>
    <definedName name="_635_CCCT_UtahS" localSheetId="2">'Table 1'!$I$19</definedName>
    <definedName name="_635_CCCT_UtahS">'[4]Table 1'!$I$19</definedName>
    <definedName name="_635_CCCT_WyoNE" localSheetId="0">'[2]Table 1'!$I$17</definedName>
    <definedName name="_635_CCCT_WyoNE" localSheetId="2">'Table 1'!$I$17</definedName>
    <definedName name="_635_CCCT_WyoNE">'[4]Table 1'!$I$17</definedName>
    <definedName name="_774_Wind_IDGoshen">'Table 1'!$I$23</definedName>
    <definedName name="_85_Wind_DJ_2031">'Table 1'!$I$22</definedName>
    <definedName name="_j1" localSheetId="0" hidden="1">{"PRINT",#N/A,TRUE,"APPA";"PRINT",#N/A,TRUE,"APS";"PRINT",#N/A,TRUE,"BHPL";"PRINT",#N/A,TRUE,"BHPL2";"PRINT",#N/A,TRUE,"CDWR";"PRINT",#N/A,TRUE,"EWEB";"PRINT",#N/A,TRUE,"LADWP";"PRINT",#N/A,TRUE,"NEVBASE"}</definedName>
    <definedName name="_j1" localSheetId="2" hidden="1">{"PRINT",#N/A,TRUE,"APPA";"PRINT",#N/A,TRUE,"APS";"PRINT",#N/A,TRUE,"BHPL";"PRINT",#N/A,TRUE,"BHPL2";"PRINT",#N/A,TRUE,"CDWR";"PRINT",#N/A,TRUE,"EWEB";"PRINT",#N/A,TRUE,"LADWP";"PRINT",#N/A,TRUE,"NEVBASE"}</definedName>
    <definedName name="_j1" localSheetId="16" hidden="1">{"PRINT",#N/A,TRUE,"APPA";"PRINT",#N/A,TRUE,"APS";"PRINT",#N/A,TRUE,"BHPL";"PRINT",#N/A,TRUE,"BHPL2";"PRINT",#N/A,TRUE,"CDWR";"PRINT",#N/A,TRUE,"EWEB";"PRINT",#N/A,TRUE,"LADWP";"PRINT",#N/A,TRUE,"NEVBASE"}</definedName>
    <definedName name="_j1" localSheetId="18" hidden="1">{"PRINT",#N/A,TRUE,"APPA";"PRINT",#N/A,TRUE,"APS";"PRINT",#N/A,TRUE,"BHPL";"PRINT",#N/A,TRUE,"BHPL2";"PRINT",#N/A,TRUE,"CDWR";"PRINT",#N/A,TRUE,"EWEB";"PRINT",#N/A,TRUE,"LADWP";"PRINT",#N/A,TRUE,"NEVBASE"}</definedName>
    <definedName name="_j1" localSheetId="8" hidden="1">{"PRINT",#N/A,TRUE,"APPA";"PRINT",#N/A,TRUE,"APS";"PRINT",#N/A,TRUE,"BHPL";"PRINT",#N/A,TRUE,"BHPL2";"PRINT",#N/A,TRUE,"CDWR";"PRINT",#N/A,TRUE,"EWEB";"PRINT",#N/A,TRUE,"LADWP";"PRINT",#N/A,TRUE,"NEVBASE"}</definedName>
    <definedName name="_j1" localSheetId="11" hidden="1">{"PRINT",#N/A,TRUE,"APPA";"PRINT",#N/A,TRUE,"APS";"PRINT",#N/A,TRUE,"BHPL";"PRINT",#N/A,TRUE,"BHPL2";"PRINT",#N/A,TRUE,"CDWR";"PRINT",#N/A,TRUE,"EWEB";"PRINT",#N/A,TRUE,"LADWP";"PRINT",#N/A,TRUE,"NEVBASE"}</definedName>
    <definedName name="_j1" localSheetId="12" hidden="1">{"PRINT",#N/A,TRUE,"APPA";"PRINT",#N/A,TRUE,"APS";"PRINT",#N/A,TRUE,"BHPL";"PRINT",#N/A,TRUE,"BHPL2";"PRINT",#N/A,TRUE,"CDWR";"PRINT",#N/A,TRUE,"EWEB";"PRINT",#N/A,TRUE,"LADWP";"PRINT",#N/A,TRUE,"NEVBASE"}</definedName>
    <definedName name="_j1" localSheetId="13" hidden="1">{"PRINT",#N/A,TRUE,"APPA";"PRINT",#N/A,TRUE,"APS";"PRINT",#N/A,TRUE,"BHPL";"PRINT",#N/A,TRUE,"BHPL2";"PRINT",#N/A,TRUE,"CDWR";"PRINT",#N/A,TRUE,"EWEB";"PRINT",#N/A,TRUE,"LADWP";"PRINT",#N/A,TRUE,"NEVBASE"}</definedName>
    <definedName name="_j1" localSheetId="15" hidden="1">{"PRINT",#N/A,TRUE,"APPA";"PRINT",#N/A,TRUE,"APS";"PRINT",#N/A,TRUE,"BHPL";"PRINT",#N/A,TRUE,"BHPL2";"PRINT",#N/A,TRUE,"CDWR";"PRINT",#N/A,TRUE,"EWEB";"PRINT",#N/A,TRUE,"LADWP";"PRINT",#N/A,TRUE,"NEVBASE"}</definedName>
    <definedName name="_j1" localSheetId="9" hidden="1">{"PRINT",#N/A,TRUE,"APPA";"PRINT",#N/A,TRUE,"APS";"PRINT",#N/A,TRUE,"BHPL";"PRINT",#N/A,TRUE,"BHPL2";"PRINT",#N/A,TRUE,"CDWR";"PRINT",#N/A,TRUE,"EWEB";"PRINT",#N/A,TRUE,"LADWP";"PRINT",#N/A,TRUE,"NEVBASE"}</definedName>
    <definedName name="_j1" localSheetId="10" hidden="1">{"PRINT",#N/A,TRUE,"APPA";"PRINT",#N/A,TRUE,"APS";"PRINT",#N/A,TRUE,"BHPL";"PRINT",#N/A,TRUE,"BHPL2";"PRINT",#N/A,TRUE,"CDWR";"PRINT",#N/A,TRUE,"EWEB";"PRINT",#N/A,TRUE,"LADWP";"PRINT",#N/A,TRUE,"NEVBASE"}</definedName>
    <definedName name="_j1" localSheetId="14" hidden="1">{"PRINT",#N/A,TRUE,"APPA";"PRINT",#N/A,TRUE,"APS";"PRINT",#N/A,TRUE,"BHPL";"PRINT",#N/A,TRUE,"BHPL2";"PRINT",#N/A,TRUE,"CDWR";"PRINT",#N/A,TRUE,"EWEB";"PRINT",#N/A,TRUE,"LADWP";"PRINT",#N/A,TRUE,"NEVBASE"}</definedName>
    <definedName name="_j1" localSheetId="19" hidden="1">{"PRINT",#N/A,TRUE,"APPA";"PRINT",#N/A,TRUE,"APS";"PRINT",#N/A,TRUE,"BHPL";"PRINT",#N/A,TRUE,"BHPL2";"PRINT",#N/A,TRUE,"CDWR";"PRINT",#N/A,TRUE,"EWEB";"PRINT",#N/A,TRUE,"LADWP";"PRINT",#N/A,TRUE,"NEVBASE"}</definedName>
    <definedName name="_j1" localSheetId="6" hidden="1">{"PRINT",#N/A,TRUE,"APPA";"PRINT",#N/A,TRUE,"APS";"PRINT",#N/A,TRUE,"BHPL";"PRINT",#N/A,TRUE,"BHPL2";"PRINT",#N/A,TRUE,"CDWR";"PRINT",#N/A,TRUE,"EWEB";"PRINT",#N/A,TRUE,"LADWP";"PRINT",#N/A,TRUE,"NEVBASE"}</definedName>
    <definedName name="_j1" localSheetId="7" hidden="1">{"PRINT",#N/A,TRUE,"APPA";"PRINT",#N/A,TRUE,"APS";"PRINT",#N/A,TRUE,"BHPL";"PRINT",#N/A,TRUE,"BHPL2";"PRINT",#N/A,TRUE,"CDWR";"PRINT",#N/A,TRUE,"EWEB";"PRINT",#N/A,TRUE,"LADWP";"PRINT",#N/A,TRUE,"NEVBASE"}</definedName>
    <definedName name="_j1" localSheetId="17" hidden="1">{"PRINT",#N/A,TRUE,"APPA";"PRINT",#N/A,TRUE,"APS";"PRINT",#N/A,TRUE,"BHPL";"PRINT",#N/A,TRUE,"BHPL2";"PRINT",#N/A,TRUE,"CDWR";"PRINT",#N/A,TRUE,"EWEB";"PRINT",#N/A,TRUE,"LADWP";"PRINT",#N/A,TRUE,"NEVBASE"}</definedName>
    <definedName name="_j1" hidden="1">{"PRINT",#N/A,TRUE,"APPA";"PRINT",#N/A,TRUE,"APS";"PRINT",#N/A,TRUE,"BHPL";"PRINT",#N/A,TRUE,"BHPL2";"PRINT",#N/A,TRUE,"CDWR";"PRINT",#N/A,TRUE,"EWEB";"PRINT",#N/A,TRUE,"LADWP";"PRINT",#N/A,TRUE,"NEVBASE"}</definedName>
    <definedName name="_j2" localSheetId="0" hidden="1">{"PRINT",#N/A,TRUE,"APPA";"PRINT",#N/A,TRUE,"APS";"PRINT",#N/A,TRUE,"BHPL";"PRINT",#N/A,TRUE,"BHPL2";"PRINT",#N/A,TRUE,"CDWR";"PRINT",#N/A,TRUE,"EWEB";"PRINT",#N/A,TRUE,"LADWP";"PRINT",#N/A,TRUE,"NEVBASE"}</definedName>
    <definedName name="_j2" localSheetId="2" hidden="1">{"PRINT",#N/A,TRUE,"APPA";"PRINT",#N/A,TRUE,"APS";"PRINT",#N/A,TRUE,"BHPL";"PRINT",#N/A,TRUE,"BHPL2";"PRINT",#N/A,TRUE,"CDWR";"PRINT",#N/A,TRUE,"EWEB";"PRINT",#N/A,TRUE,"LADWP";"PRINT",#N/A,TRUE,"NEVBASE"}</definedName>
    <definedName name="_j2" localSheetId="16" hidden="1">{"PRINT",#N/A,TRUE,"APPA";"PRINT",#N/A,TRUE,"APS";"PRINT",#N/A,TRUE,"BHPL";"PRINT",#N/A,TRUE,"BHPL2";"PRINT",#N/A,TRUE,"CDWR";"PRINT",#N/A,TRUE,"EWEB";"PRINT",#N/A,TRUE,"LADWP";"PRINT",#N/A,TRUE,"NEVBASE"}</definedName>
    <definedName name="_j2" localSheetId="18" hidden="1">{"PRINT",#N/A,TRUE,"APPA";"PRINT",#N/A,TRUE,"APS";"PRINT",#N/A,TRUE,"BHPL";"PRINT",#N/A,TRUE,"BHPL2";"PRINT",#N/A,TRUE,"CDWR";"PRINT",#N/A,TRUE,"EWEB";"PRINT",#N/A,TRUE,"LADWP";"PRINT",#N/A,TRUE,"NEVBASE"}</definedName>
    <definedName name="_j2" localSheetId="8" hidden="1">{"PRINT",#N/A,TRUE,"APPA";"PRINT",#N/A,TRUE,"APS";"PRINT",#N/A,TRUE,"BHPL";"PRINT",#N/A,TRUE,"BHPL2";"PRINT",#N/A,TRUE,"CDWR";"PRINT",#N/A,TRUE,"EWEB";"PRINT",#N/A,TRUE,"LADWP";"PRINT",#N/A,TRUE,"NEVBASE"}</definedName>
    <definedName name="_j2" localSheetId="11" hidden="1">{"PRINT",#N/A,TRUE,"APPA";"PRINT",#N/A,TRUE,"APS";"PRINT",#N/A,TRUE,"BHPL";"PRINT",#N/A,TRUE,"BHPL2";"PRINT",#N/A,TRUE,"CDWR";"PRINT",#N/A,TRUE,"EWEB";"PRINT",#N/A,TRUE,"LADWP";"PRINT",#N/A,TRUE,"NEVBASE"}</definedName>
    <definedName name="_j2" localSheetId="12" hidden="1">{"PRINT",#N/A,TRUE,"APPA";"PRINT",#N/A,TRUE,"APS";"PRINT",#N/A,TRUE,"BHPL";"PRINT",#N/A,TRUE,"BHPL2";"PRINT",#N/A,TRUE,"CDWR";"PRINT",#N/A,TRUE,"EWEB";"PRINT",#N/A,TRUE,"LADWP";"PRINT",#N/A,TRUE,"NEVBASE"}</definedName>
    <definedName name="_j2" localSheetId="13" hidden="1">{"PRINT",#N/A,TRUE,"APPA";"PRINT",#N/A,TRUE,"APS";"PRINT",#N/A,TRUE,"BHPL";"PRINT",#N/A,TRUE,"BHPL2";"PRINT",#N/A,TRUE,"CDWR";"PRINT",#N/A,TRUE,"EWEB";"PRINT",#N/A,TRUE,"LADWP";"PRINT",#N/A,TRUE,"NEVBASE"}</definedName>
    <definedName name="_j2" localSheetId="15" hidden="1">{"PRINT",#N/A,TRUE,"APPA";"PRINT",#N/A,TRUE,"APS";"PRINT",#N/A,TRUE,"BHPL";"PRINT",#N/A,TRUE,"BHPL2";"PRINT",#N/A,TRUE,"CDWR";"PRINT",#N/A,TRUE,"EWEB";"PRINT",#N/A,TRUE,"LADWP";"PRINT",#N/A,TRUE,"NEVBASE"}</definedName>
    <definedName name="_j2" localSheetId="9" hidden="1">{"PRINT",#N/A,TRUE,"APPA";"PRINT",#N/A,TRUE,"APS";"PRINT",#N/A,TRUE,"BHPL";"PRINT",#N/A,TRUE,"BHPL2";"PRINT",#N/A,TRUE,"CDWR";"PRINT",#N/A,TRUE,"EWEB";"PRINT",#N/A,TRUE,"LADWP";"PRINT",#N/A,TRUE,"NEVBASE"}</definedName>
    <definedName name="_j2" localSheetId="10" hidden="1">{"PRINT",#N/A,TRUE,"APPA";"PRINT",#N/A,TRUE,"APS";"PRINT",#N/A,TRUE,"BHPL";"PRINT",#N/A,TRUE,"BHPL2";"PRINT",#N/A,TRUE,"CDWR";"PRINT",#N/A,TRUE,"EWEB";"PRINT",#N/A,TRUE,"LADWP";"PRINT",#N/A,TRUE,"NEVBASE"}</definedName>
    <definedName name="_j2" localSheetId="14" hidden="1">{"PRINT",#N/A,TRUE,"APPA";"PRINT",#N/A,TRUE,"APS";"PRINT",#N/A,TRUE,"BHPL";"PRINT",#N/A,TRUE,"BHPL2";"PRINT",#N/A,TRUE,"CDWR";"PRINT",#N/A,TRUE,"EWEB";"PRINT",#N/A,TRUE,"LADWP";"PRINT",#N/A,TRUE,"NEVBASE"}</definedName>
    <definedName name="_j2" localSheetId="19" hidden="1">{"PRINT",#N/A,TRUE,"APPA";"PRINT",#N/A,TRUE,"APS";"PRINT",#N/A,TRUE,"BHPL";"PRINT",#N/A,TRUE,"BHPL2";"PRINT",#N/A,TRUE,"CDWR";"PRINT",#N/A,TRUE,"EWEB";"PRINT",#N/A,TRUE,"LADWP";"PRINT",#N/A,TRUE,"NEVBASE"}</definedName>
    <definedName name="_j2" localSheetId="6" hidden="1">{"PRINT",#N/A,TRUE,"APPA";"PRINT",#N/A,TRUE,"APS";"PRINT",#N/A,TRUE,"BHPL";"PRINT",#N/A,TRUE,"BHPL2";"PRINT",#N/A,TRUE,"CDWR";"PRINT",#N/A,TRUE,"EWEB";"PRINT",#N/A,TRUE,"LADWP";"PRINT",#N/A,TRUE,"NEVBASE"}</definedName>
    <definedName name="_j2" localSheetId="7" hidden="1">{"PRINT",#N/A,TRUE,"APPA";"PRINT",#N/A,TRUE,"APS";"PRINT",#N/A,TRUE,"BHPL";"PRINT",#N/A,TRUE,"BHPL2";"PRINT",#N/A,TRUE,"CDWR";"PRINT",#N/A,TRUE,"EWEB";"PRINT",#N/A,TRUE,"LADWP";"PRINT",#N/A,TRUE,"NEVBASE"}</definedName>
    <definedName name="_j2" localSheetId="17" hidden="1">{"PRINT",#N/A,TRUE,"APPA";"PRINT",#N/A,TRUE,"APS";"PRINT",#N/A,TRUE,"BHPL";"PRINT",#N/A,TRUE,"BHPL2";"PRINT",#N/A,TRUE,"CDWR";"PRINT",#N/A,TRUE,"EWEB";"PRINT",#N/A,TRUE,"LADWP";"PRINT",#N/A,TRUE,"NEVBASE"}</definedName>
    <definedName name="_j2" hidden="1">{"PRINT",#N/A,TRUE,"APPA";"PRINT",#N/A,TRUE,"APS";"PRINT",#N/A,TRUE,"BHPL";"PRINT",#N/A,TRUE,"BHPL2";"PRINT",#N/A,TRUE,"CDWR";"PRINT",#N/A,TRUE,"EWEB";"PRINT",#N/A,TRUE,"LADWP";"PRINT",#N/A,TRUE,"NEVBASE"}</definedName>
    <definedName name="_j3" localSheetId="0" hidden="1">{"PRINT",#N/A,TRUE,"APPA";"PRINT",#N/A,TRUE,"APS";"PRINT",#N/A,TRUE,"BHPL";"PRINT",#N/A,TRUE,"BHPL2";"PRINT",#N/A,TRUE,"CDWR";"PRINT",#N/A,TRUE,"EWEB";"PRINT",#N/A,TRUE,"LADWP";"PRINT",#N/A,TRUE,"NEVBASE"}</definedName>
    <definedName name="_j3" localSheetId="2" hidden="1">{"PRINT",#N/A,TRUE,"APPA";"PRINT",#N/A,TRUE,"APS";"PRINT",#N/A,TRUE,"BHPL";"PRINT",#N/A,TRUE,"BHPL2";"PRINT",#N/A,TRUE,"CDWR";"PRINT",#N/A,TRUE,"EWEB";"PRINT",#N/A,TRUE,"LADWP";"PRINT",#N/A,TRUE,"NEVBASE"}</definedName>
    <definedName name="_j3" localSheetId="16" hidden="1">{"PRINT",#N/A,TRUE,"APPA";"PRINT",#N/A,TRUE,"APS";"PRINT",#N/A,TRUE,"BHPL";"PRINT",#N/A,TRUE,"BHPL2";"PRINT",#N/A,TRUE,"CDWR";"PRINT",#N/A,TRUE,"EWEB";"PRINT",#N/A,TRUE,"LADWP";"PRINT",#N/A,TRUE,"NEVBASE"}</definedName>
    <definedName name="_j3" localSheetId="18" hidden="1">{"PRINT",#N/A,TRUE,"APPA";"PRINT",#N/A,TRUE,"APS";"PRINT",#N/A,TRUE,"BHPL";"PRINT",#N/A,TRUE,"BHPL2";"PRINT",#N/A,TRUE,"CDWR";"PRINT",#N/A,TRUE,"EWEB";"PRINT",#N/A,TRUE,"LADWP";"PRINT",#N/A,TRUE,"NEVBASE"}</definedName>
    <definedName name="_j3" localSheetId="8" hidden="1">{"PRINT",#N/A,TRUE,"APPA";"PRINT",#N/A,TRUE,"APS";"PRINT",#N/A,TRUE,"BHPL";"PRINT",#N/A,TRUE,"BHPL2";"PRINT",#N/A,TRUE,"CDWR";"PRINT",#N/A,TRUE,"EWEB";"PRINT",#N/A,TRUE,"LADWP";"PRINT",#N/A,TRUE,"NEVBASE"}</definedName>
    <definedName name="_j3" localSheetId="11" hidden="1">{"PRINT",#N/A,TRUE,"APPA";"PRINT",#N/A,TRUE,"APS";"PRINT",#N/A,TRUE,"BHPL";"PRINT",#N/A,TRUE,"BHPL2";"PRINT",#N/A,TRUE,"CDWR";"PRINT",#N/A,TRUE,"EWEB";"PRINT",#N/A,TRUE,"LADWP";"PRINT",#N/A,TRUE,"NEVBASE"}</definedName>
    <definedName name="_j3" localSheetId="12" hidden="1">{"PRINT",#N/A,TRUE,"APPA";"PRINT",#N/A,TRUE,"APS";"PRINT",#N/A,TRUE,"BHPL";"PRINT",#N/A,TRUE,"BHPL2";"PRINT",#N/A,TRUE,"CDWR";"PRINT",#N/A,TRUE,"EWEB";"PRINT",#N/A,TRUE,"LADWP";"PRINT",#N/A,TRUE,"NEVBASE"}</definedName>
    <definedName name="_j3" localSheetId="13" hidden="1">{"PRINT",#N/A,TRUE,"APPA";"PRINT",#N/A,TRUE,"APS";"PRINT",#N/A,TRUE,"BHPL";"PRINT",#N/A,TRUE,"BHPL2";"PRINT",#N/A,TRUE,"CDWR";"PRINT",#N/A,TRUE,"EWEB";"PRINT",#N/A,TRUE,"LADWP";"PRINT",#N/A,TRUE,"NEVBASE"}</definedName>
    <definedName name="_j3" localSheetId="15" hidden="1">{"PRINT",#N/A,TRUE,"APPA";"PRINT",#N/A,TRUE,"APS";"PRINT",#N/A,TRUE,"BHPL";"PRINT",#N/A,TRUE,"BHPL2";"PRINT",#N/A,TRUE,"CDWR";"PRINT",#N/A,TRUE,"EWEB";"PRINT",#N/A,TRUE,"LADWP";"PRINT",#N/A,TRUE,"NEVBASE"}</definedName>
    <definedName name="_j3" localSheetId="9" hidden="1">{"PRINT",#N/A,TRUE,"APPA";"PRINT",#N/A,TRUE,"APS";"PRINT",#N/A,TRUE,"BHPL";"PRINT",#N/A,TRUE,"BHPL2";"PRINT",#N/A,TRUE,"CDWR";"PRINT",#N/A,TRUE,"EWEB";"PRINT",#N/A,TRUE,"LADWP";"PRINT",#N/A,TRUE,"NEVBASE"}</definedName>
    <definedName name="_j3" localSheetId="10" hidden="1">{"PRINT",#N/A,TRUE,"APPA";"PRINT",#N/A,TRUE,"APS";"PRINT",#N/A,TRUE,"BHPL";"PRINT",#N/A,TRUE,"BHPL2";"PRINT",#N/A,TRUE,"CDWR";"PRINT",#N/A,TRUE,"EWEB";"PRINT",#N/A,TRUE,"LADWP";"PRINT",#N/A,TRUE,"NEVBASE"}</definedName>
    <definedName name="_j3" localSheetId="14" hidden="1">{"PRINT",#N/A,TRUE,"APPA";"PRINT",#N/A,TRUE,"APS";"PRINT",#N/A,TRUE,"BHPL";"PRINT",#N/A,TRUE,"BHPL2";"PRINT",#N/A,TRUE,"CDWR";"PRINT",#N/A,TRUE,"EWEB";"PRINT",#N/A,TRUE,"LADWP";"PRINT",#N/A,TRUE,"NEVBASE"}</definedName>
    <definedName name="_j3" localSheetId="19" hidden="1">{"PRINT",#N/A,TRUE,"APPA";"PRINT",#N/A,TRUE,"APS";"PRINT",#N/A,TRUE,"BHPL";"PRINT",#N/A,TRUE,"BHPL2";"PRINT",#N/A,TRUE,"CDWR";"PRINT",#N/A,TRUE,"EWEB";"PRINT",#N/A,TRUE,"LADWP";"PRINT",#N/A,TRUE,"NEVBASE"}</definedName>
    <definedName name="_j3" localSheetId="6" hidden="1">{"PRINT",#N/A,TRUE,"APPA";"PRINT",#N/A,TRUE,"APS";"PRINT",#N/A,TRUE,"BHPL";"PRINT",#N/A,TRUE,"BHPL2";"PRINT",#N/A,TRUE,"CDWR";"PRINT",#N/A,TRUE,"EWEB";"PRINT",#N/A,TRUE,"LADWP";"PRINT",#N/A,TRUE,"NEVBASE"}</definedName>
    <definedName name="_j3" localSheetId="7" hidden="1">{"PRINT",#N/A,TRUE,"APPA";"PRINT",#N/A,TRUE,"APS";"PRINT",#N/A,TRUE,"BHPL";"PRINT",#N/A,TRUE,"BHPL2";"PRINT",#N/A,TRUE,"CDWR";"PRINT",#N/A,TRUE,"EWEB";"PRINT",#N/A,TRUE,"LADWP";"PRINT",#N/A,TRUE,"NEVBASE"}</definedName>
    <definedName name="_j3" localSheetId="17" hidden="1">{"PRINT",#N/A,TRUE,"APPA";"PRINT",#N/A,TRUE,"APS";"PRINT",#N/A,TRUE,"BHPL";"PRINT",#N/A,TRUE,"BHPL2";"PRINT",#N/A,TRUE,"CDWR";"PRINT",#N/A,TRUE,"EWEB";"PRINT",#N/A,TRUE,"LADWP";"PRINT",#N/A,TRUE,"NEVBASE"}</definedName>
    <definedName name="_j3" hidden="1">{"PRINT",#N/A,TRUE,"APPA";"PRINT",#N/A,TRUE,"APS";"PRINT",#N/A,TRUE,"BHPL";"PRINT",#N/A,TRUE,"BHPL2";"PRINT",#N/A,TRUE,"CDWR";"PRINT",#N/A,TRUE,"EWEB";"PRINT",#N/A,TRUE,"LADWP";"PRINT",#N/A,TRUE,"NEVBASE"}</definedName>
    <definedName name="_j4" localSheetId="0" hidden="1">{"PRINT",#N/A,TRUE,"APPA";"PRINT",#N/A,TRUE,"APS";"PRINT",#N/A,TRUE,"BHPL";"PRINT",#N/A,TRUE,"BHPL2";"PRINT",#N/A,TRUE,"CDWR";"PRINT",#N/A,TRUE,"EWEB";"PRINT",#N/A,TRUE,"LADWP";"PRINT",#N/A,TRUE,"NEVBASE"}</definedName>
    <definedName name="_j4" localSheetId="2" hidden="1">{"PRINT",#N/A,TRUE,"APPA";"PRINT",#N/A,TRUE,"APS";"PRINT",#N/A,TRUE,"BHPL";"PRINT",#N/A,TRUE,"BHPL2";"PRINT",#N/A,TRUE,"CDWR";"PRINT",#N/A,TRUE,"EWEB";"PRINT",#N/A,TRUE,"LADWP";"PRINT",#N/A,TRUE,"NEVBASE"}</definedName>
    <definedName name="_j4" localSheetId="16" hidden="1">{"PRINT",#N/A,TRUE,"APPA";"PRINT",#N/A,TRUE,"APS";"PRINT",#N/A,TRUE,"BHPL";"PRINT",#N/A,TRUE,"BHPL2";"PRINT",#N/A,TRUE,"CDWR";"PRINT",#N/A,TRUE,"EWEB";"PRINT",#N/A,TRUE,"LADWP";"PRINT",#N/A,TRUE,"NEVBASE"}</definedName>
    <definedName name="_j4" localSheetId="18" hidden="1">{"PRINT",#N/A,TRUE,"APPA";"PRINT",#N/A,TRUE,"APS";"PRINT",#N/A,TRUE,"BHPL";"PRINT",#N/A,TRUE,"BHPL2";"PRINT",#N/A,TRUE,"CDWR";"PRINT",#N/A,TRUE,"EWEB";"PRINT",#N/A,TRUE,"LADWP";"PRINT",#N/A,TRUE,"NEVBASE"}</definedName>
    <definedName name="_j4" localSheetId="8" hidden="1">{"PRINT",#N/A,TRUE,"APPA";"PRINT",#N/A,TRUE,"APS";"PRINT",#N/A,TRUE,"BHPL";"PRINT",#N/A,TRUE,"BHPL2";"PRINT",#N/A,TRUE,"CDWR";"PRINT",#N/A,TRUE,"EWEB";"PRINT",#N/A,TRUE,"LADWP";"PRINT",#N/A,TRUE,"NEVBASE"}</definedName>
    <definedName name="_j4" localSheetId="11" hidden="1">{"PRINT",#N/A,TRUE,"APPA";"PRINT",#N/A,TRUE,"APS";"PRINT",#N/A,TRUE,"BHPL";"PRINT",#N/A,TRUE,"BHPL2";"PRINT",#N/A,TRUE,"CDWR";"PRINT",#N/A,TRUE,"EWEB";"PRINT",#N/A,TRUE,"LADWP";"PRINT",#N/A,TRUE,"NEVBASE"}</definedName>
    <definedName name="_j4" localSheetId="12" hidden="1">{"PRINT",#N/A,TRUE,"APPA";"PRINT",#N/A,TRUE,"APS";"PRINT",#N/A,TRUE,"BHPL";"PRINT",#N/A,TRUE,"BHPL2";"PRINT",#N/A,TRUE,"CDWR";"PRINT",#N/A,TRUE,"EWEB";"PRINT",#N/A,TRUE,"LADWP";"PRINT",#N/A,TRUE,"NEVBASE"}</definedName>
    <definedName name="_j4" localSheetId="13" hidden="1">{"PRINT",#N/A,TRUE,"APPA";"PRINT",#N/A,TRUE,"APS";"PRINT",#N/A,TRUE,"BHPL";"PRINT",#N/A,TRUE,"BHPL2";"PRINT",#N/A,TRUE,"CDWR";"PRINT",#N/A,TRUE,"EWEB";"PRINT",#N/A,TRUE,"LADWP";"PRINT",#N/A,TRUE,"NEVBASE"}</definedName>
    <definedName name="_j4" localSheetId="15" hidden="1">{"PRINT",#N/A,TRUE,"APPA";"PRINT",#N/A,TRUE,"APS";"PRINT",#N/A,TRUE,"BHPL";"PRINT",#N/A,TRUE,"BHPL2";"PRINT",#N/A,TRUE,"CDWR";"PRINT",#N/A,TRUE,"EWEB";"PRINT",#N/A,TRUE,"LADWP";"PRINT",#N/A,TRUE,"NEVBASE"}</definedName>
    <definedName name="_j4" localSheetId="9" hidden="1">{"PRINT",#N/A,TRUE,"APPA";"PRINT",#N/A,TRUE,"APS";"PRINT",#N/A,TRUE,"BHPL";"PRINT",#N/A,TRUE,"BHPL2";"PRINT",#N/A,TRUE,"CDWR";"PRINT",#N/A,TRUE,"EWEB";"PRINT",#N/A,TRUE,"LADWP";"PRINT",#N/A,TRUE,"NEVBASE"}</definedName>
    <definedName name="_j4" localSheetId="10" hidden="1">{"PRINT",#N/A,TRUE,"APPA";"PRINT",#N/A,TRUE,"APS";"PRINT",#N/A,TRUE,"BHPL";"PRINT",#N/A,TRUE,"BHPL2";"PRINT",#N/A,TRUE,"CDWR";"PRINT",#N/A,TRUE,"EWEB";"PRINT",#N/A,TRUE,"LADWP";"PRINT",#N/A,TRUE,"NEVBASE"}</definedName>
    <definedName name="_j4" localSheetId="14" hidden="1">{"PRINT",#N/A,TRUE,"APPA";"PRINT",#N/A,TRUE,"APS";"PRINT",#N/A,TRUE,"BHPL";"PRINT",#N/A,TRUE,"BHPL2";"PRINT",#N/A,TRUE,"CDWR";"PRINT",#N/A,TRUE,"EWEB";"PRINT",#N/A,TRUE,"LADWP";"PRINT",#N/A,TRUE,"NEVBASE"}</definedName>
    <definedName name="_j4" localSheetId="19" hidden="1">{"PRINT",#N/A,TRUE,"APPA";"PRINT",#N/A,TRUE,"APS";"PRINT",#N/A,TRUE,"BHPL";"PRINT",#N/A,TRUE,"BHPL2";"PRINT",#N/A,TRUE,"CDWR";"PRINT",#N/A,TRUE,"EWEB";"PRINT",#N/A,TRUE,"LADWP";"PRINT",#N/A,TRUE,"NEVBASE"}</definedName>
    <definedName name="_j4" localSheetId="6" hidden="1">{"PRINT",#N/A,TRUE,"APPA";"PRINT",#N/A,TRUE,"APS";"PRINT",#N/A,TRUE,"BHPL";"PRINT",#N/A,TRUE,"BHPL2";"PRINT",#N/A,TRUE,"CDWR";"PRINT",#N/A,TRUE,"EWEB";"PRINT",#N/A,TRUE,"LADWP";"PRINT",#N/A,TRUE,"NEVBASE"}</definedName>
    <definedName name="_j4" localSheetId="7" hidden="1">{"PRINT",#N/A,TRUE,"APPA";"PRINT",#N/A,TRUE,"APS";"PRINT",#N/A,TRUE,"BHPL";"PRINT",#N/A,TRUE,"BHPL2";"PRINT",#N/A,TRUE,"CDWR";"PRINT",#N/A,TRUE,"EWEB";"PRINT",#N/A,TRUE,"LADWP";"PRINT",#N/A,TRUE,"NEVBASE"}</definedName>
    <definedName name="_j4" localSheetId="17" hidden="1">{"PRINT",#N/A,TRUE,"APPA";"PRINT",#N/A,TRUE,"APS";"PRINT",#N/A,TRUE,"BHPL";"PRINT",#N/A,TRUE,"BHPL2";"PRINT",#N/A,TRUE,"CDWR";"PRINT",#N/A,TRUE,"EWEB";"PRINT",#N/A,TRUE,"LADWP";"PRINT",#N/A,TRUE,"NEVBASE"}</definedName>
    <definedName name="_j4" hidden="1">{"PRINT",#N/A,TRUE,"APPA";"PRINT",#N/A,TRUE,"APS";"PRINT",#N/A,TRUE,"BHPL";"PRINT",#N/A,TRUE,"BHPL2";"PRINT",#N/A,TRUE,"CDWR";"PRINT",#N/A,TRUE,"EWEB";"PRINT",#N/A,TRUE,"LADWP";"PRINT",#N/A,TRUE,"NEVBASE"}</definedName>
    <definedName name="_j5" localSheetId="0" hidden="1">{"PRINT",#N/A,TRUE,"APPA";"PRINT",#N/A,TRUE,"APS";"PRINT",#N/A,TRUE,"BHPL";"PRINT",#N/A,TRUE,"BHPL2";"PRINT",#N/A,TRUE,"CDWR";"PRINT",#N/A,TRUE,"EWEB";"PRINT",#N/A,TRUE,"LADWP";"PRINT",#N/A,TRUE,"NEVBASE"}</definedName>
    <definedName name="_j5" localSheetId="2" hidden="1">{"PRINT",#N/A,TRUE,"APPA";"PRINT",#N/A,TRUE,"APS";"PRINT",#N/A,TRUE,"BHPL";"PRINT",#N/A,TRUE,"BHPL2";"PRINT",#N/A,TRUE,"CDWR";"PRINT",#N/A,TRUE,"EWEB";"PRINT",#N/A,TRUE,"LADWP";"PRINT",#N/A,TRUE,"NEVBASE"}</definedName>
    <definedName name="_j5" localSheetId="16" hidden="1">{"PRINT",#N/A,TRUE,"APPA";"PRINT",#N/A,TRUE,"APS";"PRINT",#N/A,TRUE,"BHPL";"PRINT",#N/A,TRUE,"BHPL2";"PRINT",#N/A,TRUE,"CDWR";"PRINT",#N/A,TRUE,"EWEB";"PRINT",#N/A,TRUE,"LADWP";"PRINT",#N/A,TRUE,"NEVBASE"}</definedName>
    <definedName name="_j5" localSheetId="18" hidden="1">{"PRINT",#N/A,TRUE,"APPA";"PRINT",#N/A,TRUE,"APS";"PRINT",#N/A,TRUE,"BHPL";"PRINT",#N/A,TRUE,"BHPL2";"PRINT",#N/A,TRUE,"CDWR";"PRINT",#N/A,TRUE,"EWEB";"PRINT",#N/A,TRUE,"LADWP";"PRINT",#N/A,TRUE,"NEVBASE"}</definedName>
    <definedName name="_j5" localSheetId="8" hidden="1">{"PRINT",#N/A,TRUE,"APPA";"PRINT",#N/A,TRUE,"APS";"PRINT",#N/A,TRUE,"BHPL";"PRINT",#N/A,TRUE,"BHPL2";"PRINT",#N/A,TRUE,"CDWR";"PRINT",#N/A,TRUE,"EWEB";"PRINT",#N/A,TRUE,"LADWP";"PRINT",#N/A,TRUE,"NEVBASE"}</definedName>
    <definedName name="_j5" localSheetId="11" hidden="1">{"PRINT",#N/A,TRUE,"APPA";"PRINT",#N/A,TRUE,"APS";"PRINT",#N/A,TRUE,"BHPL";"PRINT",#N/A,TRUE,"BHPL2";"PRINT",#N/A,TRUE,"CDWR";"PRINT",#N/A,TRUE,"EWEB";"PRINT",#N/A,TRUE,"LADWP";"PRINT",#N/A,TRUE,"NEVBASE"}</definedName>
    <definedName name="_j5" localSheetId="12" hidden="1">{"PRINT",#N/A,TRUE,"APPA";"PRINT",#N/A,TRUE,"APS";"PRINT",#N/A,TRUE,"BHPL";"PRINT",#N/A,TRUE,"BHPL2";"PRINT",#N/A,TRUE,"CDWR";"PRINT",#N/A,TRUE,"EWEB";"PRINT",#N/A,TRUE,"LADWP";"PRINT",#N/A,TRUE,"NEVBASE"}</definedName>
    <definedName name="_j5" localSheetId="13" hidden="1">{"PRINT",#N/A,TRUE,"APPA";"PRINT",#N/A,TRUE,"APS";"PRINT",#N/A,TRUE,"BHPL";"PRINT",#N/A,TRUE,"BHPL2";"PRINT",#N/A,TRUE,"CDWR";"PRINT",#N/A,TRUE,"EWEB";"PRINT",#N/A,TRUE,"LADWP";"PRINT",#N/A,TRUE,"NEVBASE"}</definedName>
    <definedName name="_j5" localSheetId="15" hidden="1">{"PRINT",#N/A,TRUE,"APPA";"PRINT",#N/A,TRUE,"APS";"PRINT",#N/A,TRUE,"BHPL";"PRINT",#N/A,TRUE,"BHPL2";"PRINT",#N/A,TRUE,"CDWR";"PRINT",#N/A,TRUE,"EWEB";"PRINT",#N/A,TRUE,"LADWP";"PRINT",#N/A,TRUE,"NEVBASE"}</definedName>
    <definedName name="_j5" localSheetId="9" hidden="1">{"PRINT",#N/A,TRUE,"APPA";"PRINT",#N/A,TRUE,"APS";"PRINT",#N/A,TRUE,"BHPL";"PRINT",#N/A,TRUE,"BHPL2";"PRINT",#N/A,TRUE,"CDWR";"PRINT",#N/A,TRUE,"EWEB";"PRINT",#N/A,TRUE,"LADWP";"PRINT",#N/A,TRUE,"NEVBASE"}</definedName>
    <definedName name="_j5" localSheetId="10" hidden="1">{"PRINT",#N/A,TRUE,"APPA";"PRINT",#N/A,TRUE,"APS";"PRINT",#N/A,TRUE,"BHPL";"PRINT",#N/A,TRUE,"BHPL2";"PRINT",#N/A,TRUE,"CDWR";"PRINT",#N/A,TRUE,"EWEB";"PRINT",#N/A,TRUE,"LADWP";"PRINT",#N/A,TRUE,"NEVBASE"}</definedName>
    <definedName name="_j5" localSheetId="14" hidden="1">{"PRINT",#N/A,TRUE,"APPA";"PRINT",#N/A,TRUE,"APS";"PRINT",#N/A,TRUE,"BHPL";"PRINT",#N/A,TRUE,"BHPL2";"PRINT",#N/A,TRUE,"CDWR";"PRINT",#N/A,TRUE,"EWEB";"PRINT",#N/A,TRUE,"LADWP";"PRINT",#N/A,TRUE,"NEVBASE"}</definedName>
    <definedName name="_j5" localSheetId="19" hidden="1">{"PRINT",#N/A,TRUE,"APPA";"PRINT",#N/A,TRUE,"APS";"PRINT",#N/A,TRUE,"BHPL";"PRINT",#N/A,TRUE,"BHPL2";"PRINT",#N/A,TRUE,"CDWR";"PRINT",#N/A,TRUE,"EWEB";"PRINT",#N/A,TRUE,"LADWP";"PRINT",#N/A,TRUE,"NEVBASE"}</definedName>
    <definedName name="_j5" localSheetId="6" hidden="1">{"PRINT",#N/A,TRUE,"APPA";"PRINT",#N/A,TRUE,"APS";"PRINT",#N/A,TRUE,"BHPL";"PRINT",#N/A,TRUE,"BHPL2";"PRINT",#N/A,TRUE,"CDWR";"PRINT",#N/A,TRUE,"EWEB";"PRINT",#N/A,TRUE,"LADWP";"PRINT",#N/A,TRUE,"NEVBASE"}</definedName>
    <definedName name="_j5" localSheetId="7" hidden="1">{"PRINT",#N/A,TRUE,"APPA";"PRINT",#N/A,TRUE,"APS";"PRINT",#N/A,TRUE,"BHPL";"PRINT",#N/A,TRUE,"BHPL2";"PRINT",#N/A,TRUE,"CDWR";"PRINT",#N/A,TRUE,"EWEB";"PRINT",#N/A,TRUE,"LADWP";"PRINT",#N/A,TRUE,"NEVBASE"}</definedName>
    <definedName name="_j5" localSheetId="17" hidden="1">{"PRINT",#N/A,TRUE,"APPA";"PRINT",#N/A,TRUE,"APS";"PRINT",#N/A,TRUE,"BHPL";"PRINT",#N/A,TRUE,"BHPL2";"PRINT",#N/A,TRUE,"CDWR";"PRINT",#N/A,TRUE,"EWEB";"PRINT",#N/A,TRUE,"LADWP";"PRINT",#N/A,TRUE,"NEVBASE"}</definedName>
    <definedName name="_j5" hidden="1">{"PRINT",#N/A,TRUE,"APPA";"PRINT",#N/A,TRUE,"APS";"PRINT",#N/A,TRUE,"BHPL";"PRINT",#N/A,TRUE,"BHPL2";"PRINT",#N/A,TRUE,"CDWR";"PRINT",#N/A,TRUE,"EWEB";"PRINT",#N/A,TRUE,"LADWP";"PRINT",#N/A,TRUE,"NEVBASE"}</definedName>
    <definedName name="_Order1" hidden="1">255</definedName>
    <definedName name="_Order2" hidden="1">0</definedName>
    <definedName name="_Percent_Last_CCCT" localSheetId="0">'[5]Table 1'!#REF!</definedName>
    <definedName name="_Percent_Last_CCCT" localSheetId="2">'[1]Table 1'!#REF!</definedName>
    <definedName name="_Percent_Last_CCCT" localSheetId="18">'[5]Table 1'!#REF!</definedName>
    <definedName name="_Percent_Last_CCCT" localSheetId="8">'[5]Table 1'!#REF!</definedName>
    <definedName name="_Percent_Last_CCCT" localSheetId="11">'[5]Table 1'!#REF!</definedName>
    <definedName name="_Percent_Last_CCCT" localSheetId="12">'[5]Table 1'!#REF!</definedName>
    <definedName name="_Percent_Last_CCCT" localSheetId="13">'[5]Table 1'!#REF!</definedName>
    <definedName name="_Percent_Last_CCCT" localSheetId="15">'[5]Table 1'!#REF!</definedName>
    <definedName name="_Percent_Last_CCCT" localSheetId="9">'[5]Table 1'!#REF!</definedName>
    <definedName name="_Percent_Last_CCCT" localSheetId="10">'[5]Table 1'!#REF!</definedName>
    <definedName name="_Percent_Last_CCCT" localSheetId="14">'[5]Table 1'!#REF!</definedName>
    <definedName name="_Percent_Last_CCCT" localSheetId="6">'[5]Table 1'!#REF!</definedName>
    <definedName name="_Percent_Last_CCCT" localSheetId="17">'[5]Table 1'!#REF!</definedName>
    <definedName name="_Percent_Last_CCCT">'[5]Table 1'!#REF!</definedName>
    <definedName name="_UtahS_Solar_2031">'Table 1'!$I$30</definedName>
    <definedName name="_UtahS_Solar_2032">'Table 1'!$I$31</definedName>
    <definedName name="_UtahS_Solar_2033">'Table 1'!$I$32</definedName>
    <definedName name="_UtahS_Solar_2034">'Table 1'!$I$33</definedName>
    <definedName name="_UtahS_Solar_2035">'Table 1'!$I$34</definedName>
    <definedName name="_UtahS_Solar_2036">'Table 1'!$I$39</definedName>
    <definedName name="_Yakima_Solar_2028">'Table 1'!$I$24</definedName>
    <definedName name="_Yakima_Solar_2029">'Table 1'!$I$25</definedName>
    <definedName name="_Yakima_Solar_2031">'Table 1'!$I$26</definedName>
    <definedName name="_Yakima_Solar_2032">'Table 1'!$I$27</definedName>
    <definedName name="_Yakima_Solar_2033">'Table 1'!$I$28</definedName>
    <definedName name="_Yakima_Solar_2034">'Table 1'!$I$29</definedName>
    <definedName name="dateTable" localSheetId="0">'[6]on off peak hours'!$C$15:$ED$15</definedName>
    <definedName name="dateTable" localSheetId="16">'[6]on off peak hours'!$C$15:$ED$15</definedName>
    <definedName name="dateTable">'[6]on off peak hours'!$C$15:$ED$15</definedName>
    <definedName name="Discount_Rate" localSheetId="0">'[2]Table 1'!$I$39</definedName>
    <definedName name="Discount_Rate">'Table 1'!$I$43</definedName>
    <definedName name="Discount_Rate_2015_IRP" localSheetId="0">'[7]Table 7 to 8'!$AE$43</definedName>
    <definedName name="Discount_Rate_2015_IRP" localSheetId="16">'[8]Table 7 to 8'!$AE$43</definedName>
    <definedName name="Discount_Rate_2015_IRP" localSheetId="18">'[9]Table 7 to 8'!$AE$43</definedName>
    <definedName name="Discount_Rate_2015_IRP" localSheetId="8">'[9]Table 7 to 8'!$AE$43</definedName>
    <definedName name="Discount_Rate_2015_IRP" localSheetId="11">'[9]Table 7 to 8'!$AE$43</definedName>
    <definedName name="Discount_Rate_2015_IRP" localSheetId="12">'[9]Table 7 to 8'!$AE$43</definedName>
    <definedName name="Discount_Rate_2015_IRP" localSheetId="13">'[9]Table 7 to 8'!$AE$43</definedName>
    <definedName name="Discount_Rate_2015_IRP" localSheetId="15">'[9]Table 7 to 8'!$AE$43</definedName>
    <definedName name="Discount_Rate_2015_IRP" localSheetId="9">'[9]Table 7 to 8'!$AE$43</definedName>
    <definedName name="Discount_Rate_2015_IRP" localSheetId="10">'[9]Table 7 to 8'!$AE$43</definedName>
    <definedName name="Discount_Rate_2015_IRP" localSheetId="14">'[9]Table 7 to 8'!$AE$43</definedName>
    <definedName name="Discount_Rate_2015_IRP" localSheetId="19">'[9]Table 7 to 8'!$AE$43</definedName>
    <definedName name="Discount_Rate_2015_IRP" localSheetId="6">'[9]Table 7 to 8'!$AE$43</definedName>
    <definedName name="Discount_Rate_2015_IRP" localSheetId="7">'[9]Table 7 to 8'!$AE$43</definedName>
    <definedName name="Discount_Rate_2015_IRP" localSheetId="17">'[9]Table 7 to 8'!$AE$43</definedName>
    <definedName name="Discount_Rate_2015_IRP">'[8]Table 7 to 8'!$AE$43</definedName>
    <definedName name="DispatchSum">"GRID Thermal Generation!R2C1:R4C2"</definedName>
    <definedName name="FixedSolar_Capacity_Contr" localSheetId="0">'[8]Exhibit 3- Std FixedSolar QF'!$G$53</definedName>
    <definedName name="FixedSolar_Capacity_Contr" localSheetId="16">'[8]Exhibit 3- Std FixedSolar QF'!$G$53</definedName>
    <definedName name="FixedSolar_Capacity_Contr">'[8]Exhibit 3- Std FixedSolar QF'!$G$53</definedName>
    <definedName name="HoursHoliday" localSheetId="0">'[6]on off peak hours'!$C$16:$ED$20</definedName>
    <definedName name="HoursHoliday" localSheetId="16">'[6]on off peak hours'!$C$16:$ED$20</definedName>
    <definedName name="HoursHoliday">'[6]on off peak hours'!$C$16:$ED$20</definedName>
    <definedName name="Market" localSheetId="0">'[8]OFPC Source'!$J$8:$M$295</definedName>
    <definedName name="Market" localSheetId="16">'[8]OFPC Source'!$J$8:$M$295</definedName>
    <definedName name="Market" localSheetId="18">'[10]OFPC Source'!$J$8:$M$295</definedName>
    <definedName name="Market" localSheetId="8">'[10]OFPC Source'!$J$8:$M$295</definedName>
    <definedName name="Market" localSheetId="11">'[10]OFPC Source'!$J$8:$M$295</definedName>
    <definedName name="Market" localSheetId="12">'[10]OFPC Source'!$J$8:$M$295</definedName>
    <definedName name="Market" localSheetId="13">'[10]OFPC Source'!$J$8:$M$295</definedName>
    <definedName name="Market" localSheetId="15">'[10]OFPC Source'!$J$8:$M$295</definedName>
    <definedName name="Market" localSheetId="9">'[10]OFPC Source'!$J$8:$M$295</definedName>
    <definedName name="Market" localSheetId="10">'[10]OFPC Source'!$J$8:$M$295</definedName>
    <definedName name="Market" localSheetId="14">'[10]OFPC Source'!$J$8:$M$295</definedName>
    <definedName name="Market" localSheetId="19">'[10]OFPC Source'!$J$8:$M$295</definedName>
    <definedName name="Market" localSheetId="6">'[10]OFPC Source'!$J$8:$M$295</definedName>
    <definedName name="Market" localSheetId="7">'[10]OFPC Source'!$J$8:$M$295</definedName>
    <definedName name="Market" localSheetId="17">'[10]OFPC Source'!$J$8:$M$295</definedName>
    <definedName name="Market">'[8]OFPC Source'!$J$8:$M$295</definedName>
    <definedName name="MidC_Flat" localSheetId="0">[11]Market_Price!#REF!</definedName>
    <definedName name="MidC_Flat" localSheetId="2">[11]Market_Price!#REF!</definedName>
    <definedName name="MidC_Flat" localSheetId="18">[11]Market_Price!#REF!</definedName>
    <definedName name="MidC_Flat" localSheetId="8">[11]Market_Price!#REF!</definedName>
    <definedName name="MidC_Flat" localSheetId="11">[11]Market_Price!#REF!</definedName>
    <definedName name="MidC_Flat" localSheetId="12">[11]Market_Price!#REF!</definedName>
    <definedName name="MidC_Flat" localSheetId="13">[11]Market_Price!#REF!</definedName>
    <definedName name="MidC_Flat" localSheetId="15">[11]Market_Price!#REF!</definedName>
    <definedName name="MidC_Flat" localSheetId="9">[11]Market_Price!#REF!</definedName>
    <definedName name="MidC_Flat" localSheetId="10">[11]Market_Price!#REF!</definedName>
    <definedName name="MidC_Flat" localSheetId="14">[11]Market_Price!#REF!</definedName>
    <definedName name="MidC_Flat" localSheetId="6">[11]Market_Price!#REF!</definedName>
    <definedName name="MidC_Flat" localSheetId="17">[11]Market_Price!#REF!</definedName>
    <definedName name="MidC_Flat">[11]Market_Price!#REF!</definedName>
    <definedName name="OR_AC_price" localSheetId="0">#REF!</definedName>
    <definedName name="OR_AC_price" localSheetId="2">#REF!</definedName>
    <definedName name="OR_AC_price" localSheetId="18">#REF!</definedName>
    <definedName name="OR_AC_price" localSheetId="8">#REF!</definedName>
    <definedName name="OR_AC_price" localSheetId="11">#REF!</definedName>
    <definedName name="OR_AC_price" localSheetId="12">#REF!</definedName>
    <definedName name="OR_AC_price" localSheetId="13">#REF!</definedName>
    <definedName name="OR_AC_price" localSheetId="15">#REF!</definedName>
    <definedName name="OR_AC_price" localSheetId="9">#REF!</definedName>
    <definedName name="OR_AC_price" localSheetId="10">#REF!</definedName>
    <definedName name="OR_AC_price" localSheetId="14">#REF!</definedName>
    <definedName name="OR_AC_price" localSheetId="6">#REF!</definedName>
    <definedName name="OR_AC_price" localSheetId="17">#REF!</definedName>
    <definedName name="OR_AC_price">#REF!</definedName>
    <definedName name="_xlnm.Print_Area" localSheetId="0">'Appendix B.3'!$A$1:$L$34</definedName>
    <definedName name="_xlnm.Print_Area" localSheetId="1">'Table 1'!$A$1:$H$55</definedName>
    <definedName name="_xlnm.Print_Area" localSheetId="2">'Table 2'!$B$1:$P$36</definedName>
    <definedName name="_xlnm.Print_Area" localSheetId="16">'Table 3 185 MW (NTN) 2026)'!$A$1:$K$87</definedName>
    <definedName name="_xlnm.Print_Area" localSheetId="18">'Table 3 ID Wind wS_2032'!$A$1:$P$74</definedName>
    <definedName name="_xlnm.Print_Area" localSheetId="8">'Table 3 ID Wind_2030'!$A$1:$P$74</definedName>
    <definedName name="_xlnm.Print_Area" localSheetId="11">'Table 3 PV wS JB_2024'!$A$1:$P$74</definedName>
    <definedName name="_xlnm.Print_Area" localSheetId="12">'Table 3 PV wS JB_2029'!$A$1:$P$74</definedName>
    <definedName name="_xlnm.Print_Area" localSheetId="13">'Table 3 PV wS SO_2024'!$A$1:$P$74</definedName>
    <definedName name="_xlnm.Print_Area" localSheetId="15">'Table 3 PV wS UTN_2024'!$A$1:$P$77</definedName>
    <definedName name="_xlnm.Print_Area" localSheetId="9">'Table 3 PV wS UTS_2024'!$A$1:$P$74</definedName>
    <definedName name="_xlnm.Print_Area" localSheetId="10">'Table 3 PV wS UTS_2030'!$A$1:$P$74</definedName>
    <definedName name="_xlnm.Print_Area" localSheetId="14">'Table 3 PV wS YK_2024'!$A$1:$P$74</definedName>
    <definedName name="_xlnm.Print_Area" localSheetId="19">'Table 3 TransCost'!$A$1:$BD$50</definedName>
    <definedName name="_xlnm.Print_Area" localSheetId="6">'Table 3 UT CP Wind_2023'!$A$1:$N$74</definedName>
    <definedName name="_xlnm.Print_Area" localSheetId="7">'Table 3 WYAE Wind_2024'!$A$1:$Q$74</definedName>
    <definedName name="_xlnm.Print_Area" localSheetId="17">'Table 3 YK Wind wS_2029'!$A$1:$P$74</definedName>
    <definedName name="_xlnm.Print_Area" localSheetId="3">'Table 4'!$A$1:$F$44</definedName>
    <definedName name="_xlnm.Print_Area" localSheetId="5">'Table 5'!$A$1:$H$228</definedName>
    <definedName name="_xlnm.Print_Area" localSheetId="4">Table3ACsummary!$A$1:$M$50</definedName>
    <definedName name="_xlnm.Print_Titles" localSheetId="2">'Table 2'!$1:$9</definedName>
    <definedName name="_xlnm.Print_Titles" localSheetId="16">'Table 3 185 MW (NTN) 2026)'!$1:$6</definedName>
    <definedName name="RenewableMarketShape" localSheetId="0">'[8]OFPC Source'!$P$5:$U$33</definedName>
    <definedName name="RenewableMarketShape" localSheetId="16">'[8]OFPC Source'!$P$5:$U$33</definedName>
    <definedName name="RenewableMarketShape" localSheetId="18">'[10]OFPC Source'!$P$5:$U$28</definedName>
    <definedName name="RenewableMarketShape" localSheetId="8">'[10]OFPC Source'!$P$5:$U$28</definedName>
    <definedName name="RenewableMarketShape" localSheetId="11">'[10]OFPC Source'!$P$5:$U$28</definedName>
    <definedName name="RenewableMarketShape" localSheetId="12">'[10]OFPC Source'!$P$5:$U$28</definedName>
    <definedName name="RenewableMarketShape" localSheetId="13">'[10]OFPC Source'!$P$5:$U$28</definedName>
    <definedName name="RenewableMarketShape" localSheetId="15">'[10]OFPC Source'!$P$5:$U$28</definedName>
    <definedName name="RenewableMarketShape" localSheetId="9">'[10]OFPC Source'!$P$5:$U$28</definedName>
    <definedName name="RenewableMarketShape" localSheetId="10">'[10]OFPC Source'!$P$5:$U$28</definedName>
    <definedName name="RenewableMarketShape" localSheetId="14">'[10]OFPC Source'!$P$5:$U$28</definedName>
    <definedName name="RenewableMarketShape" localSheetId="19">'[10]OFPC Source'!$P$5:$U$28</definedName>
    <definedName name="RenewableMarketShape" localSheetId="6">'[10]OFPC Source'!$P$5:$U$28</definedName>
    <definedName name="RenewableMarketShape" localSheetId="7">'[10]OFPC Source'!$P$5:$U$28</definedName>
    <definedName name="RenewableMarketShape" localSheetId="17">'[10]OFPC Source'!$P$5:$U$28</definedName>
    <definedName name="RenewableMarketShape">'[8]OFPC Source'!$P$5:$U$33</definedName>
    <definedName name="RevenueSum">"GRID Thermal Revenue!R2C1:R4C2"</definedName>
    <definedName name="Solar_Fixed_integr_cost" localSheetId="0">'[12]Table 10'!$B$46</definedName>
    <definedName name="Solar_Fixed_integr_cost" localSheetId="16">'[12]Table 10'!$B$46</definedName>
    <definedName name="Solar_Fixed_integr_cost">'[12]Table 10'!$B$46</definedName>
    <definedName name="Solar_HLH" localSheetId="0">'[8]OFPC Source'!$U$48</definedName>
    <definedName name="Solar_HLH" localSheetId="16">'[8]OFPC Source'!$U$48</definedName>
    <definedName name="Solar_HLH" localSheetId="18">'[10]OFPC Source'!$U$47</definedName>
    <definedName name="Solar_HLH" localSheetId="8">'[10]OFPC Source'!$U$47</definedName>
    <definedName name="Solar_HLH" localSheetId="11">'[10]OFPC Source'!$U$47</definedName>
    <definedName name="Solar_HLH" localSheetId="12">'[10]OFPC Source'!$U$47</definedName>
    <definedName name="Solar_HLH" localSheetId="13">'[10]OFPC Source'!$U$47</definedName>
    <definedName name="Solar_HLH" localSheetId="15">'[10]OFPC Source'!$U$47</definedName>
    <definedName name="Solar_HLH" localSheetId="9">'[10]OFPC Source'!$U$47</definedName>
    <definedName name="Solar_HLH" localSheetId="10">'[10]OFPC Source'!$U$47</definedName>
    <definedName name="Solar_HLH" localSheetId="14">'[10]OFPC Source'!$U$47</definedName>
    <definedName name="Solar_HLH" localSheetId="19">'[10]OFPC Source'!$U$47</definedName>
    <definedName name="Solar_HLH" localSheetId="6">'[10]OFPC Source'!$U$47</definedName>
    <definedName name="Solar_HLH" localSheetId="7">'[10]OFPC Source'!$U$47</definedName>
    <definedName name="Solar_HLH" localSheetId="17">'[10]OFPC Source'!$U$47</definedName>
    <definedName name="Solar_HLH">'[8]OFPC Source'!$U$48</definedName>
    <definedName name="Solar_LLH" localSheetId="0">'[8]OFPC Source'!$V$48</definedName>
    <definedName name="Solar_LLH" localSheetId="16">'[8]OFPC Source'!$V$48</definedName>
    <definedName name="Solar_LLH" localSheetId="18">'[10]OFPC Source'!$V$47</definedName>
    <definedName name="Solar_LLH" localSheetId="8">'[10]OFPC Source'!$V$47</definedName>
    <definedName name="Solar_LLH" localSheetId="11">'[10]OFPC Source'!$V$47</definedName>
    <definedName name="Solar_LLH" localSheetId="12">'[10]OFPC Source'!$V$47</definedName>
    <definedName name="Solar_LLH" localSheetId="13">'[10]OFPC Source'!$V$47</definedName>
    <definedName name="Solar_LLH" localSheetId="15">'[10]OFPC Source'!$V$47</definedName>
    <definedName name="Solar_LLH" localSheetId="9">'[10]OFPC Source'!$V$47</definedName>
    <definedName name="Solar_LLH" localSheetId="10">'[10]OFPC Source'!$V$47</definedName>
    <definedName name="Solar_LLH" localSheetId="14">'[10]OFPC Source'!$V$47</definedName>
    <definedName name="Solar_LLH" localSheetId="19">'[10]OFPC Source'!$V$47</definedName>
    <definedName name="Solar_LLH" localSheetId="6">'[10]OFPC Source'!$V$47</definedName>
    <definedName name="Solar_LLH" localSheetId="7">'[10]OFPC Source'!$V$47</definedName>
    <definedName name="Solar_LLH" localSheetId="17">'[10]OFPC Source'!$V$47</definedName>
    <definedName name="Solar_LLH">'[8]OFPC Source'!$V$48</definedName>
    <definedName name="Solar_Tracking_integr_cost" localSheetId="0">'[12]Table 10'!$B$45</definedName>
    <definedName name="Solar_Tracking_integr_cost" localSheetId="16">'[12]Table 10'!$B$45</definedName>
    <definedName name="Solar_Tracking_integr_cost">'[12]Table 10'!$B$45</definedName>
    <definedName name="Study_Cap_Adj" localSheetId="0">'[2]Table 1'!$I$8</definedName>
    <definedName name="Study_Cap_Adj" localSheetId="2">'Table 1'!$I$8</definedName>
    <definedName name="Study_Cap_Adj" localSheetId="16">'Table 1'!$I$8</definedName>
    <definedName name="Study_Cap_Adj" localSheetId="19">'Table 1'!$I$8</definedName>
    <definedName name="Study_Cap_Adj" localSheetId="6">'[3]Table 1'!$I$8</definedName>
    <definedName name="Study_Cap_Adj">'Table 1'!$I$8</definedName>
    <definedName name="Study_CF" localSheetId="0">'[2]Table 5'!$M$7</definedName>
    <definedName name="Study_CF">'Table 5'!$M$7</definedName>
    <definedName name="Study_MW" localSheetId="0">'[2]Table 5'!$M$6</definedName>
    <definedName name="Study_MW">'Table 5'!$M$6</definedName>
    <definedName name="Study_Name" localSheetId="18">[6]ImportData!$D$7</definedName>
    <definedName name="Study_Name" localSheetId="8">[6]ImportData!$D$7</definedName>
    <definedName name="Study_Name" localSheetId="11">[6]ImportData!$D$7</definedName>
    <definedName name="Study_Name" localSheetId="12">[6]ImportData!$D$7</definedName>
    <definedName name="Study_Name" localSheetId="13">[6]ImportData!$D$7</definedName>
    <definedName name="Study_Name" localSheetId="15">[6]ImportData!$D$7</definedName>
    <definedName name="Study_Name" localSheetId="9">[6]ImportData!$D$7</definedName>
    <definedName name="Study_Name" localSheetId="10">[6]ImportData!$D$7</definedName>
    <definedName name="Study_Name" localSheetId="14">[6]ImportData!$D$7</definedName>
    <definedName name="Study_Name" localSheetId="19">[6]ImportData!$D$7</definedName>
    <definedName name="Study_Name" localSheetId="6">[6]ImportData!$D$7</definedName>
    <definedName name="Study_Name" localSheetId="7">[6]ImportData!$D$7</definedName>
    <definedName name="Study_Name" localSheetId="17">[6]ImportData!$D$7</definedName>
    <definedName name="ValuationDate" localSheetId="0">#REF!</definedName>
    <definedName name="ValuationDate" localSheetId="2">#REF!</definedName>
    <definedName name="ValuationDate" localSheetId="18">#REF!</definedName>
    <definedName name="ValuationDate" localSheetId="8">#REF!</definedName>
    <definedName name="ValuationDate" localSheetId="11">#REF!</definedName>
    <definedName name="ValuationDate" localSheetId="12">#REF!</definedName>
    <definedName name="ValuationDate" localSheetId="13">#REF!</definedName>
    <definedName name="ValuationDate" localSheetId="15">#REF!</definedName>
    <definedName name="ValuationDate" localSheetId="9">#REF!</definedName>
    <definedName name="ValuationDate" localSheetId="10">#REF!</definedName>
    <definedName name="ValuationDate" localSheetId="14">#REF!</definedName>
    <definedName name="ValuationDate" localSheetId="6">#REF!</definedName>
    <definedName name="ValuationDate" localSheetId="17">#REF!</definedName>
    <definedName name="ValuationDate">#REF!</definedName>
    <definedName name="Wind_Capacity_Contr" localSheetId="0">'[8]Exhibit 2- Std Wind QF '!$E$57</definedName>
    <definedName name="Wind_Capacity_Contr" localSheetId="16">'[8]Exhibit 2- Std Wind QF '!$E$57</definedName>
    <definedName name="Wind_Capacity_Contr">'[8]Exhibit 2- Std Wind QF '!$E$57</definedName>
    <definedName name="Wind_Integration_Charge" localSheetId="0">'[8]Exhibit 2- Std Wind QF '!$E$45</definedName>
    <definedName name="Wind_Integration_Charge" localSheetId="16">'[8]Exhibit 2- Std Wind QF '!$E$45</definedName>
    <definedName name="Wind_Integration_Charge">'[8]Exhibit 2- Std Wind QF '!$E$45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32" i="82" l="1"/>
  <c r="H26" i="82"/>
  <c r="G26" i="82"/>
  <c r="F26" i="82"/>
  <c r="B9" i="82"/>
  <c r="K5" i="82"/>
  <c r="J5" i="82"/>
  <c r="I5" i="82"/>
  <c r="F9" i="82" l="1"/>
  <c r="G9" i="82"/>
  <c r="H9" i="82"/>
  <c r="B10" i="82"/>
  <c r="AG41" i="25"/>
  <c r="AF41" i="25"/>
  <c r="AE41" i="25"/>
  <c r="AD41" i="25"/>
  <c r="AC41" i="25"/>
  <c r="AB41" i="25"/>
  <c r="AA41" i="25"/>
  <c r="Z41" i="25"/>
  <c r="Y41" i="25"/>
  <c r="X41" i="25"/>
  <c r="W41" i="25"/>
  <c r="V41" i="25"/>
  <c r="U41" i="25"/>
  <c r="T41" i="25"/>
  <c r="S41" i="25"/>
  <c r="R41" i="25"/>
  <c r="P41" i="25"/>
  <c r="AG5" i="25"/>
  <c r="AF5" i="25"/>
  <c r="AE5" i="25"/>
  <c r="AD5" i="25"/>
  <c r="AC5" i="25"/>
  <c r="AB5" i="25"/>
  <c r="AA5" i="25"/>
  <c r="Z5" i="25"/>
  <c r="Y5" i="25"/>
  <c r="X5" i="25"/>
  <c r="W5" i="25"/>
  <c r="V5" i="25"/>
  <c r="U5" i="25"/>
  <c r="T5" i="25"/>
  <c r="S5" i="25"/>
  <c r="R5" i="25"/>
  <c r="Q5" i="25"/>
  <c r="P5" i="25"/>
  <c r="DB4" i="25"/>
  <c r="DB3" i="25"/>
  <c r="F10" i="82" l="1"/>
  <c r="B11" i="82"/>
  <c r="H10" i="82"/>
  <c r="G10" i="82"/>
  <c r="H26" i="81"/>
  <c r="H25" i="81"/>
  <c r="H24" i="81"/>
  <c r="H23" i="81"/>
  <c r="H22" i="81"/>
  <c r="H21" i="81"/>
  <c r="H20" i="81"/>
  <c r="H19" i="81"/>
  <c r="H18" i="81"/>
  <c r="H17" i="81"/>
  <c r="J52" i="47"/>
  <c r="G52" i="47"/>
  <c r="D52" i="47"/>
  <c r="J51" i="47"/>
  <c r="G51" i="47"/>
  <c r="D51" i="47"/>
  <c r="J50" i="47"/>
  <c r="G50" i="47"/>
  <c r="D50" i="47"/>
  <c r="J49" i="47"/>
  <c r="G49" i="47"/>
  <c r="D49" i="47"/>
  <c r="J48" i="47"/>
  <c r="G48" i="47"/>
  <c r="D48" i="47"/>
  <c r="J47" i="47"/>
  <c r="G47" i="47"/>
  <c r="D47" i="47"/>
  <c r="J46" i="47"/>
  <c r="G46" i="47"/>
  <c r="D46" i="47"/>
  <c r="J45" i="47"/>
  <c r="G45" i="47"/>
  <c r="D45" i="47"/>
  <c r="J44" i="47"/>
  <c r="G44" i="47"/>
  <c r="D44" i="47"/>
  <c r="J74" i="79"/>
  <c r="G74" i="79"/>
  <c r="D74" i="79"/>
  <c r="J73" i="79"/>
  <c r="G73" i="79"/>
  <c r="D73" i="79"/>
  <c r="J72" i="79"/>
  <c r="G72" i="79"/>
  <c r="D72" i="79"/>
  <c r="J71" i="79"/>
  <c r="G71" i="79"/>
  <c r="D71" i="79"/>
  <c r="J70" i="79"/>
  <c r="G70" i="79"/>
  <c r="D70" i="79"/>
  <c r="J69" i="79"/>
  <c r="G69" i="79"/>
  <c r="D69" i="79"/>
  <c r="J68" i="79"/>
  <c r="G68" i="79"/>
  <c r="D68" i="79"/>
  <c r="J67" i="79"/>
  <c r="G67" i="79"/>
  <c r="D67" i="79"/>
  <c r="J66" i="79"/>
  <c r="G66" i="79"/>
  <c r="D66" i="79"/>
  <c r="J74" i="76"/>
  <c r="G74" i="76"/>
  <c r="D74" i="76"/>
  <c r="J73" i="76"/>
  <c r="G73" i="76"/>
  <c r="D73" i="76"/>
  <c r="J72" i="76"/>
  <c r="G72" i="76"/>
  <c r="D72" i="76"/>
  <c r="J71" i="76"/>
  <c r="G71" i="76"/>
  <c r="D71" i="76"/>
  <c r="J70" i="76"/>
  <c r="G70" i="76"/>
  <c r="D70" i="76"/>
  <c r="J69" i="76"/>
  <c r="G69" i="76"/>
  <c r="D69" i="76"/>
  <c r="J68" i="76"/>
  <c r="G68" i="76"/>
  <c r="D68" i="76"/>
  <c r="J67" i="76"/>
  <c r="G67" i="76"/>
  <c r="D67" i="76"/>
  <c r="J66" i="76"/>
  <c r="G66" i="76"/>
  <c r="D66" i="76"/>
  <c r="J89" i="68"/>
  <c r="G89" i="68"/>
  <c r="D89" i="68"/>
  <c r="J88" i="68"/>
  <c r="G88" i="68"/>
  <c r="D88" i="68"/>
  <c r="J87" i="68"/>
  <c r="G87" i="68"/>
  <c r="D87" i="68"/>
  <c r="J86" i="68"/>
  <c r="G86" i="68"/>
  <c r="D86" i="68"/>
  <c r="J85" i="68"/>
  <c r="G85" i="68"/>
  <c r="D85" i="68"/>
  <c r="J84" i="68"/>
  <c r="G84" i="68"/>
  <c r="D84" i="68"/>
  <c r="J83" i="68"/>
  <c r="G83" i="68"/>
  <c r="D83" i="68"/>
  <c r="J82" i="68"/>
  <c r="G82" i="68"/>
  <c r="D82" i="68"/>
  <c r="J81" i="68"/>
  <c r="G81" i="68"/>
  <c r="D81" i="68"/>
  <c r="J81" i="70"/>
  <c r="J80" i="70"/>
  <c r="J79" i="70"/>
  <c r="J78" i="70"/>
  <c r="J77" i="70"/>
  <c r="G77" i="70"/>
  <c r="D77" i="70"/>
  <c r="J76" i="70"/>
  <c r="G76" i="70"/>
  <c r="D76" i="70"/>
  <c r="J75" i="70"/>
  <c r="G75" i="70"/>
  <c r="D75" i="70"/>
  <c r="J74" i="70"/>
  <c r="G74" i="70"/>
  <c r="D74" i="70"/>
  <c r="J73" i="70"/>
  <c r="G73" i="70"/>
  <c r="D73" i="70"/>
  <c r="J72" i="70"/>
  <c r="G72" i="70"/>
  <c r="D72" i="70"/>
  <c r="J71" i="70"/>
  <c r="G71" i="70"/>
  <c r="D71" i="70"/>
  <c r="J70" i="70"/>
  <c r="G70" i="70"/>
  <c r="D70" i="70"/>
  <c r="J69" i="70"/>
  <c r="G69" i="70"/>
  <c r="D69" i="70"/>
  <c r="J74" i="73"/>
  <c r="G74" i="73"/>
  <c r="D74" i="73"/>
  <c r="J73" i="73"/>
  <c r="G73" i="73"/>
  <c r="D73" i="73"/>
  <c r="J72" i="73"/>
  <c r="G72" i="73"/>
  <c r="D72" i="73"/>
  <c r="J71" i="73"/>
  <c r="G71" i="73"/>
  <c r="D71" i="73"/>
  <c r="J70" i="73"/>
  <c r="G70" i="73"/>
  <c r="D70" i="73"/>
  <c r="J69" i="73"/>
  <c r="G69" i="73"/>
  <c r="D69" i="73"/>
  <c r="J68" i="73"/>
  <c r="G68" i="73"/>
  <c r="D68" i="73"/>
  <c r="J67" i="73"/>
  <c r="G67" i="73"/>
  <c r="D67" i="73"/>
  <c r="J66" i="73"/>
  <c r="G66" i="73"/>
  <c r="D66" i="73"/>
  <c r="J74" i="72"/>
  <c r="G74" i="72"/>
  <c r="D74" i="72"/>
  <c r="J73" i="72"/>
  <c r="G73" i="72"/>
  <c r="D73" i="72"/>
  <c r="J72" i="72"/>
  <c r="G72" i="72"/>
  <c r="D72" i="72"/>
  <c r="J71" i="72"/>
  <c r="G71" i="72"/>
  <c r="D71" i="72"/>
  <c r="J70" i="72"/>
  <c r="G70" i="72"/>
  <c r="D70" i="72"/>
  <c r="J69" i="72"/>
  <c r="G69" i="72"/>
  <c r="D69" i="72"/>
  <c r="J68" i="72"/>
  <c r="G68" i="72"/>
  <c r="D68" i="72"/>
  <c r="J67" i="72"/>
  <c r="G67" i="72"/>
  <c r="D67" i="72"/>
  <c r="J66" i="72"/>
  <c r="G66" i="72"/>
  <c r="D66" i="72"/>
  <c r="J74" i="78"/>
  <c r="G74" i="78"/>
  <c r="D74" i="78"/>
  <c r="J73" i="78"/>
  <c r="G73" i="78"/>
  <c r="D73" i="78"/>
  <c r="J72" i="78"/>
  <c r="G72" i="78"/>
  <c r="D72" i="78"/>
  <c r="J71" i="78"/>
  <c r="G71" i="78"/>
  <c r="D71" i="78"/>
  <c r="J70" i="78"/>
  <c r="G70" i="78"/>
  <c r="D70" i="78"/>
  <c r="J69" i="78"/>
  <c r="G69" i="78"/>
  <c r="D69" i="78"/>
  <c r="J68" i="78"/>
  <c r="G68" i="78"/>
  <c r="D68" i="78"/>
  <c r="J67" i="78"/>
  <c r="G67" i="78"/>
  <c r="D67" i="78"/>
  <c r="J66" i="78"/>
  <c r="G66" i="78"/>
  <c r="D66" i="78"/>
  <c r="J74" i="71"/>
  <c r="G74" i="71"/>
  <c r="D74" i="71"/>
  <c r="J73" i="71"/>
  <c r="G73" i="71"/>
  <c r="D73" i="71"/>
  <c r="J72" i="71"/>
  <c r="G72" i="71"/>
  <c r="D72" i="71"/>
  <c r="J71" i="71"/>
  <c r="G71" i="71"/>
  <c r="D71" i="71"/>
  <c r="J70" i="71"/>
  <c r="G70" i="71"/>
  <c r="D70" i="71"/>
  <c r="J69" i="71"/>
  <c r="G69" i="71"/>
  <c r="D69" i="71"/>
  <c r="J68" i="71"/>
  <c r="G68" i="71"/>
  <c r="D68" i="71"/>
  <c r="J67" i="71"/>
  <c r="G67" i="71"/>
  <c r="D67" i="71"/>
  <c r="J66" i="71"/>
  <c r="G66" i="71"/>
  <c r="D66" i="71"/>
  <c r="J74" i="80"/>
  <c r="G74" i="80"/>
  <c r="D74" i="80"/>
  <c r="J73" i="80"/>
  <c r="G73" i="80"/>
  <c r="D73" i="80"/>
  <c r="J72" i="80"/>
  <c r="G72" i="80"/>
  <c r="D72" i="80"/>
  <c r="J71" i="80"/>
  <c r="G71" i="80"/>
  <c r="D71" i="80"/>
  <c r="J70" i="80"/>
  <c r="G70" i="80"/>
  <c r="D70" i="80"/>
  <c r="J69" i="80"/>
  <c r="G69" i="80"/>
  <c r="D69" i="80"/>
  <c r="J68" i="80"/>
  <c r="G68" i="80"/>
  <c r="D68" i="80"/>
  <c r="J67" i="80"/>
  <c r="G67" i="80"/>
  <c r="D67" i="80"/>
  <c r="J66" i="80"/>
  <c r="G66" i="80"/>
  <c r="D66" i="80"/>
  <c r="J74" i="67"/>
  <c r="G74" i="67"/>
  <c r="D74" i="67"/>
  <c r="J73" i="67"/>
  <c r="G73" i="67"/>
  <c r="D73" i="67"/>
  <c r="J72" i="67"/>
  <c r="G72" i="67"/>
  <c r="D72" i="67"/>
  <c r="J71" i="67"/>
  <c r="G71" i="67"/>
  <c r="D71" i="67"/>
  <c r="J70" i="67"/>
  <c r="G70" i="67"/>
  <c r="D70" i="67"/>
  <c r="J69" i="67"/>
  <c r="G69" i="67"/>
  <c r="D69" i="67"/>
  <c r="J68" i="67"/>
  <c r="G68" i="67"/>
  <c r="D68" i="67"/>
  <c r="J67" i="67"/>
  <c r="G67" i="67"/>
  <c r="D67" i="67"/>
  <c r="J66" i="67"/>
  <c r="G66" i="67"/>
  <c r="D66" i="67"/>
  <c r="J74" i="75"/>
  <c r="G74" i="75"/>
  <c r="D74" i="75"/>
  <c r="J73" i="75"/>
  <c r="G73" i="75"/>
  <c r="D73" i="75"/>
  <c r="J72" i="75"/>
  <c r="G72" i="75"/>
  <c r="D72" i="75"/>
  <c r="J71" i="75"/>
  <c r="G71" i="75"/>
  <c r="D71" i="75"/>
  <c r="J70" i="75"/>
  <c r="G70" i="75"/>
  <c r="D70" i="75"/>
  <c r="J69" i="75"/>
  <c r="G69" i="75"/>
  <c r="D69" i="75"/>
  <c r="J68" i="75"/>
  <c r="G68" i="75"/>
  <c r="D68" i="75"/>
  <c r="J67" i="75"/>
  <c r="G67" i="75"/>
  <c r="D67" i="75"/>
  <c r="J66" i="75"/>
  <c r="G66" i="75"/>
  <c r="D66" i="75"/>
  <c r="J74" i="43"/>
  <c r="G74" i="43"/>
  <c r="D74" i="43"/>
  <c r="J73" i="43"/>
  <c r="G73" i="43"/>
  <c r="D73" i="43"/>
  <c r="J72" i="43"/>
  <c r="G72" i="43"/>
  <c r="D72" i="43"/>
  <c r="J71" i="43"/>
  <c r="G71" i="43"/>
  <c r="D71" i="43"/>
  <c r="J70" i="43"/>
  <c r="G70" i="43"/>
  <c r="D70" i="43"/>
  <c r="J69" i="43"/>
  <c r="G69" i="43"/>
  <c r="D69" i="43"/>
  <c r="J68" i="43"/>
  <c r="G68" i="43"/>
  <c r="D68" i="43"/>
  <c r="J67" i="43"/>
  <c r="G67" i="43"/>
  <c r="D67" i="43"/>
  <c r="J66" i="43"/>
  <c r="G66" i="43"/>
  <c r="D66" i="43"/>
  <c r="J74" i="81"/>
  <c r="G74" i="81"/>
  <c r="D74" i="81"/>
  <c r="J73" i="81"/>
  <c r="G73" i="81"/>
  <c r="D73" i="81"/>
  <c r="J72" i="81"/>
  <c r="G72" i="81"/>
  <c r="D72" i="81"/>
  <c r="J71" i="81"/>
  <c r="G71" i="81"/>
  <c r="D71" i="81"/>
  <c r="J70" i="81"/>
  <c r="G70" i="81"/>
  <c r="D70" i="81"/>
  <c r="J69" i="81"/>
  <c r="G69" i="81"/>
  <c r="D69" i="81"/>
  <c r="J68" i="81"/>
  <c r="G68" i="81"/>
  <c r="D68" i="81"/>
  <c r="J67" i="81"/>
  <c r="G67" i="81"/>
  <c r="D67" i="81"/>
  <c r="J66" i="81"/>
  <c r="G66" i="81"/>
  <c r="D66" i="81"/>
  <c r="H343" i="28"/>
  <c r="H342" i="28"/>
  <c r="H341" i="28"/>
  <c r="H340" i="28"/>
  <c r="H339" i="28"/>
  <c r="H338" i="28"/>
  <c r="H337" i="28"/>
  <c r="H336" i="28"/>
  <c r="H335" i="28"/>
  <c r="H334" i="28"/>
  <c r="H333" i="28"/>
  <c r="H332" i="28"/>
  <c r="H331" i="28"/>
  <c r="H330" i="28"/>
  <c r="H329" i="28"/>
  <c r="H328" i="28"/>
  <c r="H327" i="28"/>
  <c r="H326" i="28"/>
  <c r="H325" i="28"/>
  <c r="H324" i="28"/>
  <c r="H323" i="28"/>
  <c r="H322" i="28"/>
  <c r="H321" i="28"/>
  <c r="H320" i="28"/>
  <c r="H319" i="28"/>
  <c r="H318" i="28"/>
  <c r="H317" i="28"/>
  <c r="H316" i="28"/>
  <c r="H315" i="28"/>
  <c r="H314" i="28"/>
  <c r="H313" i="28"/>
  <c r="H312" i="28"/>
  <c r="H311" i="28"/>
  <c r="H310" i="28"/>
  <c r="H309" i="28"/>
  <c r="H308" i="28"/>
  <c r="H307" i="28"/>
  <c r="H306" i="28"/>
  <c r="H305" i="28"/>
  <c r="H304" i="28"/>
  <c r="H303" i="28"/>
  <c r="H302" i="28"/>
  <c r="H301" i="28"/>
  <c r="H300" i="28"/>
  <c r="H299" i="28"/>
  <c r="H298" i="28"/>
  <c r="H297" i="28"/>
  <c r="H296" i="28"/>
  <c r="H295" i="28"/>
  <c r="H294" i="28"/>
  <c r="H293" i="28"/>
  <c r="H292" i="28"/>
  <c r="H291" i="28"/>
  <c r="H290" i="28"/>
  <c r="H289" i="28"/>
  <c r="H288" i="28"/>
  <c r="H287" i="28"/>
  <c r="H286" i="28"/>
  <c r="H285" i="28"/>
  <c r="H284" i="28"/>
  <c r="H283" i="28"/>
  <c r="H282" i="28"/>
  <c r="H281" i="28"/>
  <c r="H280" i="28"/>
  <c r="H279" i="28"/>
  <c r="H278" i="28"/>
  <c r="H277" i="28"/>
  <c r="H276" i="28"/>
  <c r="H275" i="28"/>
  <c r="H274" i="28"/>
  <c r="H273" i="28"/>
  <c r="H272" i="28"/>
  <c r="H271" i="28"/>
  <c r="H270" i="28"/>
  <c r="H269" i="28"/>
  <c r="H268" i="28"/>
  <c r="H267" i="28"/>
  <c r="H266" i="28"/>
  <c r="H265" i="28"/>
  <c r="H264" i="28"/>
  <c r="H263" i="28"/>
  <c r="H262" i="28"/>
  <c r="H261" i="28"/>
  <c r="H260" i="28"/>
  <c r="H259" i="28"/>
  <c r="H258" i="28"/>
  <c r="H257" i="28"/>
  <c r="H256" i="28"/>
  <c r="H255" i="28"/>
  <c r="H254" i="28"/>
  <c r="H253" i="28"/>
  <c r="H252" i="28"/>
  <c r="H251" i="28"/>
  <c r="H250" i="28"/>
  <c r="H249" i="28"/>
  <c r="H248" i="28"/>
  <c r="H247" i="28"/>
  <c r="H246" i="28"/>
  <c r="H245" i="28"/>
  <c r="H244" i="28"/>
  <c r="H243" i="28"/>
  <c r="H242" i="28"/>
  <c r="H241" i="28"/>
  <c r="H240" i="28"/>
  <c r="H239" i="28"/>
  <c r="H238" i="28"/>
  <c r="H237" i="28"/>
  <c r="H236" i="28"/>
  <c r="H235" i="28"/>
  <c r="H234" i="28"/>
  <c r="H233" i="28"/>
  <c r="H232" i="28"/>
  <c r="H231" i="28"/>
  <c r="H230" i="28"/>
  <c r="H229" i="28"/>
  <c r="H228" i="28"/>
  <c r="H227" i="28"/>
  <c r="H226" i="28"/>
  <c r="H225" i="28"/>
  <c r="H224" i="28"/>
  <c r="H223" i="28"/>
  <c r="H222" i="28"/>
  <c r="H221" i="28"/>
  <c r="H220" i="28"/>
  <c r="H219" i="28"/>
  <c r="H218" i="28"/>
  <c r="H217" i="28"/>
  <c r="H216" i="28"/>
  <c r="H215" i="28"/>
  <c r="H214" i="28"/>
  <c r="H213" i="28"/>
  <c r="H212" i="28"/>
  <c r="H211" i="28"/>
  <c r="H210" i="28"/>
  <c r="H209" i="28"/>
  <c r="H208" i="28"/>
  <c r="H207" i="28"/>
  <c r="H206" i="28"/>
  <c r="H205" i="28"/>
  <c r="H204" i="28"/>
  <c r="H203" i="28"/>
  <c r="H202" i="28"/>
  <c r="H201" i="28"/>
  <c r="H200" i="28"/>
  <c r="H199" i="28"/>
  <c r="H198" i="28"/>
  <c r="H197" i="28"/>
  <c r="H196" i="28"/>
  <c r="H195" i="28"/>
  <c r="H194" i="28"/>
  <c r="H193" i="28"/>
  <c r="H192" i="28"/>
  <c r="H191" i="28"/>
  <c r="H190" i="28"/>
  <c r="H189" i="28"/>
  <c r="H188" i="28"/>
  <c r="H187" i="28"/>
  <c r="H186" i="28"/>
  <c r="H185" i="28"/>
  <c r="H184" i="28"/>
  <c r="H183" i="28"/>
  <c r="H182" i="28"/>
  <c r="H181" i="28"/>
  <c r="H180" i="28"/>
  <c r="H179" i="28"/>
  <c r="H178" i="28"/>
  <c r="H177" i="28"/>
  <c r="H176" i="28"/>
  <c r="H175" i="28"/>
  <c r="H174" i="28"/>
  <c r="H173" i="28"/>
  <c r="H172" i="28"/>
  <c r="H171" i="28"/>
  <c r="H170" i="28"/>
  <c r="H169" i="28"/>
  <c r="H168" i="28"/>
  <c r="H167" i="28"/>
  <c r="H166" i="28"/>
  <c r="H165" i="28"/>
  <c r="H164" i="28"/>
  <c r="H163" i="28"/>
  <c r="H162" i="28"/>
  <c r="H161" i="28"/>
  <c r="H160" i="28"/>
  <c r="H159" i="28"/>
  <c r="H158" i="28"/>
  <c r="H157" i="28"/>
  <c r="H156" i="28"/>
  <c r="H155" i="28"/>
  <c r="H154" i="28"/>
  <c r="H153" i="28"/>
  <c r="H152" i="28"/>
  <c r="H151" i="28"/>
  <c r="H150" i="28"/>
  <c r="H149" i="28"/>
  <c r="H148" i="28"/>
  <c r="H147" i="28"/>
  <c r="H146" i="28"/>
  <c r="H145" i="28"/>
  <c r="H144" i="28"/>
  <c r="H143" i="28"/>
  <c r="H142" i="28"/>
  <c r="H141" i="28"/>
  <c r="H140" i="28"/>
  <c r="H139" i="28"/>
  <c r="H138" i="28"/>
  <c r="H137" i="28"/>
  <c r="H136" i="28"/>
  <c r="H135" i="28"/>
  <c r="H134" i="28"/>
  <c r="H133" i="28"/>
  <c r="H132" i="28"/>
  <c r="H131" i="28"/>
  <c r="H130" i="28"/>
  <c r="H129" i="28"/>
  <c r="H128" i="28"/>
  <c r="H127" i="28"/>
  <c r="H126" i="28"/>
  <c r="H125" i="28"/>
  <c r="H124" i="28"/>
  <c r="H123" i="28"/>
  <c r="H122" i="28"/>
  <c r="H121" i="28"/>
  <c r="H120" i="28"/>
  <c r="H119" i="28"/>
  <c r="H118" i="28"/>
  <c r="H117" i="28"/>
  <c r="H116" i="28"/>
  <c r="H115" i="28"/>
  <c r="H114" i="28"/>
  <c r="H113" i="28"/>
  <c r="H112" i="28"/>
  <c r="H111" i="28"/>
  <c r="H110" i="28"/>
  <c r="H109" i="28"/>
  <c r="H108" i="28"/>
  <c r="H107" i="28"/>
  <c r="H106" i="28"/>
  <c r="H105" i="28"/>
  <c r="H104" i="28"/>
  <c r="H103" i="28"/>
  <c r="H102" i="28"/>
  <c r="H101" i="28"/>
  <c r="H100" i="28"/>
  <c r="H99" i="28"/>
  <c r="H98" i="28"/>
  <c r="H97" i="28"/>
  <c r="H96" i="28"/>
  <c r="H95" i="28"/>
  <c r="H94" i="28"/>
  <c r="H93" i="28"/>
  <c r="H92" i="28"/>
  <c r="H91" i="28"/>
  <c r="H90" i="28"/>
  <c r="H89" i="28"/>
  <c r="H88" i="28"/>
  <c r="H87" i="28"/>
  <c r="H86" i="28"/>
  <c r="H85" i="28"/>
  <c r="H84" i="28"/>
  <c r="H83" i="28"/>
  <c r="H82" i="28"/>
  <c r="H81" i="28"/>
  <c r="H80" i="28"/>
  <c r="H79" i="28"/>
  <c r="H78" i="28"/>
  <c r="H77" i="28"/>
  <c r="H76" i="28"/>
  <c r="H75" i="28"/>
  <c r="H74" i="28"/>
  <c r="H73" i="28"/>
  <c r="H72" i="28"/>
  <c r="H71" i="28"/>
  <c r="H70" i="28"/>
  <c r="H69" i="28"/>
  <c r="H68" i="28"/>
  <c r="H67" i="28"/>
  <c r="H66" i="28"/>
  <c r="H65" i="28"/>
  <c r="H64" i="28"/>
  <c r="H63" i="28"/>
  <c r="H62" i="28"/>
  <c r="H61" i="28"/>
  <c r="H60" i="28"/>
  <c r="H59" i="28"/>
  <c r="H58" i="28"/>
  <c r="H57" i="28"/>
  <c r="H56" i="28"/>
  <c r="H55" i="28"/>
  <c r="H54" i="28"/>
  <c r="H53" i="28"/>
  <c r="H52" i="28"/>
  <c r="H51" i="28"/>
  <c r="H50" i="28"/>
  <c r="H49" i="28"/>
  <c r="H48" i="28"/>
  <c r="H47" i="28"/>
  <c r="H46" i="28"/>
  <c r="H45" i="28"/>
  <c r="H44" i="28"/>
  <c r="H43" i="28"/>
  <c r="H42" i="28"/>
  <c r="H41" i="28"/>
  <c r="H40" i="28"/>
  <c r="H39" i="28"/>
  <c r="H38" i="28"/>
  <c r="H37" i="28"/>
  <c r="H36" i="28"/>
  <c r="H35" i="28"/>
  <c r="H34" i="28"/>
  <c r="H33" i="28"/>
  <c r="H32" i="28"/>
  <c r="H31" i="28"/>
  <c r="H30" i="28"/>
  <c r="H29" i="28"/>
  <c r="H28" i="28"/>
  <c r="H27" i="28"/>
  <c r="H26" i="28"/>
  <c r="H25" i="28"/>
  <c r="H24" i="28"/>
  <c r="H23" i="28"/>
  <c r="H22" i="28"/>
  <c r="H21" i="28"/>
  <c r="H20" i="28"/>
  <c r="H19" i="28"/>
  <c r="H18" i="28"/>
  <c r="R17" i="28"/>
  <c r="J19" i="28" s="1"/>
  <c r="Q17" i="28"/>
  <c r="L21" i="28" s="1"/>
  <c r="P17" i="28"/>
  <c r="K253" i="28" s="1"/>
  <c r="H17" i="28"/>
  <c r="H5" i="28"/>
  <c r="B12" i="82" l="1"/>
  <c r="H11" i="82"/>
  <c r="G11" i="82"/>
  <c r="F11" i="82"/>
  <c r="L18" i="28"/>
  <c r="L23" i="28"/>
  <c r="K27" i="28"/>
  <c r="L31" i="28"/>
  <c r="L34" i="28"/>
  <c r="L39" i="28"/>
  <c r="L42" i="28"/>
  <c r="L47" i="28"/>
  <c r="L50" i="28"/>
  <c r="L55" i="28"/>
  <c r="L58" i="28"/>
  <c r="L76" i="28"/>
  <c r="L80" i="28"/>
  <c r="L84" i="28"/>
  <c r="L88" i="28"/>
  <c r="L92" i="28"/>
  <c r="L96" i="28"/>
  <c r="L100" i="28"/>
  <c r="L104" i="28"/>
  <c r="L108" i="28"/>
  <c r="L112" i="28"/>
  <c r="L116" i="28"/>
  <c r="L120" i="28"/>
  <c r="L124" i="28"/>
  <c r="L128" i="28"/>
  <c r="L132" i="28"/>
  <c r="L136" i="28"/>
  <c r="L140" i="28"/>
  <c r="L144" i="28"/>
  <c r="L148" i="28"/>
  <c r="L152" i="28"/>
  <c r="L156" i="28"/>
  <c r="L160" i="28"/>
  <c r="L164" i="28"/>
  <c r="L168" i="28"/>
  <c r="L172" i="28"/>
  <c r="L20" i="28"/>
  <c r="L22" i="28"/>
  <c r="J23" i="28"/>
  <c r="L26" i="28"/>
  <c r="J27" i="28"/>
  <c r="L30" i="28"/>
  <c r="L32" i="28"/>
  <c r="K34" i="28"/>
  <c r="J37" i="28"/>
  <c r="L40" i="28"/>
  <c r="K42" i="28"/>
  <c r="L48" i="28"/>
  <c r="K50" i="28"/>
  <c r="L56" i="28"/>
  <c r="K58" i="28"/>
  <c r="L93" i="28"/>
  <c r="L97" i="28"/>
  <c r="L101" i="28"/>
  <c r="L105" i="28"/>
  <c r="L109" i="28"/>
  <c r="L113" i="28"/>
  <c r="L117" i="28"/>
  <c r="L121" i="28"/>
  <c r="L125" i="28"/>
  <c r="L129" i="28"/>
  <c r="L133" i="28"/>
  <c r="L137" i="28"/>
  <c r="K18" i="28"/>
  <c r="L24" i="28"/>
  <c r="L28" i="28"/>
  <c r="L35" i="28"/>
  <c r="L38" i="28"/>
  <c r="L43" i="28"/>
  <c r="L46" i="28"/>
  <c r="L51" i="28"/>
  <c r="L54" i="28"/>
  <c r="L59" i="28"/>
  <c r="L62" i="28"/>
  <c r="L66" i="28"/>
  <c r="L70" i="28"/>
  <c r="L74" i="28"/>
  <c r="L78" i="28"/>
  <c r="L82" i="28"/>
  <c r="L86" i="28"/>
  <c r="L90" i="28"/>
  <c r="L19" i="28"/>
  <c r="K22" i="28"/>
  <c r="K26" i="28"/>
  <c r="K30" i="28"/>
  <c r="J33" i="28"/>
  <c r="L36" i="28"/>
  <c r="K38" i="28"/>
  <c r="J41" i="28"/>
  <c r="L44" i="28"/>
  <c r="K46" i="28"/>
  <c r="J49" i="28"/>
  <c r="L52" i="28"/>
  <c r="K54" i="28"/>
  <c r="J57" i="28"/>
  <c r="L60" i="28"/>
  <c r="K63" i="28"/>
  <c r="K67" i="28"/>
  <c r="K71" i="28"/>
  <c r="K75" i="28"/>
  <c r="L79" i="28"/>
  <c r="L83" i="28"/>
  <c r="L87" i="28"/>
  <c r="L91" i="28"/>
  <c r="L95" i="28"/>
  <c r="L99" i="28"/>
  <c r="L103" i="28"/>
  <c r="L107" i="28"/>
  <c r="L111" i="28"/>
  <c r="L115" i="28"/>
  <c r="L119" i="28"/>
  <c r="L123" i="28"/>
  <c r="L127" i="28"/>
  <c r="L131" i="28"/>
  <c r="L135" i="28"/>
  <c r="L139" i="28"/>
  <c r="L143" i="28"/>
  <c r="L147" i="28"/>
  <c r="L151" i="28"/>
  <c r="L155" i="28"/>
  <c r="L159" i="28"/>
  <c r="L163" i="28"/>
  <c r="L167" i="28"/>
  <c r="L171" i="28"/>
  <c r="L175" i="28"/>
  <c r="L179" i="28"/>
  <c r="L183" i="28"/>
  <c r="J25" i="28"/>
  <c r="K25" i="28"/>
  <c r="L29" i="28"/>
  <c r="K29" i="28"/>
  <c r="J29" i="28"/>
  <c r="J17" i="28"/>
  <c r="K17" i="28"/>
  <c r="J45" i="28"/>
  <c r="J53" i="28"/>
  <c r="L25" i="28"/>
  <c r="L17" i="28"/>
  <c r="J340" i="28"/>
  <c r="J336" i="28"/>
  <c r="J332" i="28"/>
  <c r="J324" i="28"/>
  <c r="J304" i="28"/>
  <c r="J300" i="28"/>
  <c r="J296" i="28"/>
  <c r="J280" i="28"/>
  <c r="J341" i="28"/>
  <c r="J337" i="28"/>
  <c r="J333" i="28"/>
  <c r="J329" i="28"/>
  <c r="J325" i="28"/>
  <c r="J321" i="28"/>
  <c r="J317" i="28"/>
  <c r="J313" i="28"/>
  <c r="J309" i="28"/>
  <c r="J305" i="28"/>
  <c r="J301" i="28"/>
  <c r="J297" i="28"/>
  <c r="J293" i="28"/>
  <c r="J289" i="28"/>
  <c r="J285" i="28"/>
  <c r="J281" i="28"/>
  <c r="J277" i="28"/>
  <c r="J273" i="28"/>
  <c r="J255" i="28"/>
  <c r="J251" i="28"/>
  <c r="J247" i="28"/>
  <c r="J243" i="28"/>
  <c r="J269" i="28"/>
  <c r="J265" i="28"/>
  <c r="J261" i="28"/>
  <c r="J258" i="28"/>
  <c r="J254" i="28"/>
  <c r="J250" i="28"/>
  <c r="J246" i="28"/>
  <c r="J239" i="28"/>
  <c r="J235" i="28"/>
  <c r="J231" i="28"/>
  <c r="J227" i="28"/>
  <c r="J223" i="28"/>
  <c r="J219" i="28"/>
  <c r="J215" i="28"/>
  <c r="J195" i="28"/>
  <c r="J191" i="28"/>
  <c r="J186" i="28"/>
  <c r="J182" i="28"/>
  <c r="J178" i="28"/>
  <c r="J139" i="28"/>
  <c r="J138" i="28"/>
  <c r="J135" i="28"/>
  <c r="J134" i="28"/>
  <c r="J130" i="28"/>
  <c r="J126" i="28"/>
  <c r="J122" i="28"/>
  <c r="J118" i="28"/>
  <c r="J114" i="28"/>
  <c r="J110" i="28"/>
  <c r="J106" i="28"/>
  <c r="J102" i="28"/>
  <c r="J98" i="28"/>
  <c r="J94" i="28"/>
  <c r="J90" i="28"/>
  <c r="J86" i="28"/>
  <c r="J82" i="28"/>
  <c r="J78" i="28"/>
  <c r="J74" i="28"/>
  <c r="J70" i="28"/>
  <c r="J66" i="28"/>
  <c r="J62" i="28"/>
  <c r="J59" i="28"/>
  <c r="J55" i="28"/>
  <c r="J51" i="28"/>
  <c r="J47" i="28"/>
  <c r="J43" i="28"/>
  <c r="J39" i="28"/>
  <c r="J35" i="28"/>
  <c r="J31" i="28"/>
  <c r="J211" i="28"/>
  <c r="J203" i="28"/>
  <c r="J174" i="28"/>
  <c r="J173" i="28"/>
  <c r="J170" i="28"/>
  <c r="J169" i="28"/>
  <c r="J166" i="28"/>
  <c r="J165" i="28"/>
  <c r="J162" i="28"/>
  <c r="J161" i="28"/>
  <c r="J158" i="28"/>
  <c r="J157" i="28"/>
  <c r="J154" i="28"/>
  <c r="J153" i="28"/>
  <c r="J150" i="28"/>
  <c r="J149" i="28"/>
  <c r="J146" i="28"/>
  <c r="J145" i="28"/>
  <c r="J142" i="28"/>
  <c r="J60" i="28"/>
  <c r="J56" i="28"/>
  <c r="J52" i="28"/>
  <c r="J48" i="28"/>
  <c r="J44" i="28"/>
  <c r="J40" i="28"/>
  <c r="J36" i="28"/>
  <c r="J32" i="28"/>
  <c r="J28" i="28"/>
  <c r="J24" i="28"/>
  <c r="J20" i="28"/>
  <c r="J207" i="28"/>
  <c r="J199" i="28"/>
  <c r="J185" i="28"/>
  <c r="J181" i="28"/>
  <c r="J177" i="28"/>
  <c r="J21" i="28"/>
  <c r="K21" i="28"/>
  <c r="L27" i="28"/>
  <c r="K28" i="28"/>
  <c r="L260" i="28"/>
  <c r="L259" i="28"/>
  <c r="L258" i="28"/>
  <c r="L254" i="28"/>
  <c r="L250" i="28"/>
  <c r="L246" i="28"/>
  <c r="J18" i="28"/>
  <c r="J22" i="28"/>
  <c r="J26" i="28"/>
  <c r="J30" i="28"/>
  <c r="K33" i="28"/>
  <c r="J34" i="28"/>
  <c r="K37" i="28"/>
  <c r="J38" i="28"/>
  <c r="K41" i="28"/>
  <c r="J42" i="28"/>
  <c r="K45" i="28"/>
  <c r="J46" i="28"/>
  <c r="K49" i="28"/>
  <c r="J50" i="28"/>
  <c r="K53" i="28"/>
  <c r="J54" i="28"/>
  <c r="K57" i="28"/>
  <c r="J58" i="28"/>
  <c r="L61" i="28"/>
  <c r="K62" i="28"/>
  <c r="L63" i="28"/>
  <c r="L64" i="28"/>
  <c r="L65" i="28"/>
  <c r="K66" i="28"/>
  <c r="L67" i="28"/>
  <c r="L68" i="28"/>
  <c r="L69" i="28"/>
  <c r="K70" i="28"/>
  <c r="L71" i="28"/>
  <c r="L72" i="28"/>
  <c r="L73" i="28"/>
  <c r="K74" i="28"/>
  <c r="L75" i="28"/>
  <c r="L77" i="28"/>
  <c r="K78" i="28"/>
  <c r="L81" i="28"/>
  <c r="K82" i="28"/>
  <c r="L85" i="28"/>
  <c r="K86" i="28"/>
  <c r="L89" i="28"/>
  <c r="K90" i="28"/>
  <c r="K94" i="28"/>
  <c r="K98" i="28"/>
  <c r="K102" i="28"/>
  <c r="K106" i="28"/>
  <c r="K110" i="28"/>
  <c r="K114" i="28"/>
  <c r="K118" i="28"/>
  <c r="K122" i="28"/>
  <c r="K126" i="28"/>
  <c r="K130" i="28"/>
  <c r="K134" i="28"/>
  <c r="K138" i="28"/>
  <c r="L142" i="28"/>
  <c r="L146" i="28"/>
  <c r="L150" i="28"/>
  <c r="L154" i="28"/>
  <c r="L158" i="28"/>
  <c r="L162" i="28"/>
  <c r="L166" i="28"/>
  <c r="L170" i="28"/>
  <c r="L174" i="28"/>
  <c r="K188" i="28"/>
  <c r="J188" i="28"/>
  <c r="L188" i="28"/>
  <c r="K192" i="28"/>
  <c r="J192" i="28"/>
  <c r="L192" i="28"/>
  <c r="K196" i="28"/>
  <c r="J196" i="28"/>
  <c r="L196" i="28"/>
  <c r="J202" i="28"/>
  <c r="L202" i="28"/>
  <c r="K202" i="28"/>
  <c r="L204" i="28"/>
  <c r="J210" i="28"/>
  <c r="L210" i="28"/>
  <c r="K210" i="28"/>
  <c r="L212" i="28"/>
  <c r="K215" i="28"/>
  <c r="K223" i="28"/>
  <c r="K231" i="28"/>
  <c r="K239" i="28"/>
  <c r="K245" i="28"/>
  <c r="K252" i="28"/>
  <c r="L252" i="28"/>
  <c r="J252" i="28"/>
  <c r="J76" i="28"/>
  <c r="K79" i="28"/>
  <c r="J80" i="28"/>
  <c r="K83" i="28"/>
  <c r="J84" i="28"/>
  <c r="K87" i="28"/>
  <c r="J88" i="28"/>
  <c r="K91" i="28"/>
  <c r="J92" i="28"/>
  <c r="L94" i="28"/>
  <c r="K95" i="28"/>
  <c r="J96" i="28"/>
  <c r="L98" i="28"/>
  <c r="K99" i="28"/>
  <c r="J100" i="28"/>
  <c r="L102" i="28"/>
  <c r="K103" i="28"/>
  <c r="J104" i="28"/>
  <c r="L106" i="28"/>
  <c r="K107" i="28"/>
  <c r="J108" i="28"/>
  <c r="L110" i="28"/>
  <c r="K111" i="28"/>
  <c r="J112" i="28"/>
  <c r="L114" i="28"/>
  <c r="K115" i="28"/>
  <c r="J116" i="28"/>
  <c r="L118" i="28"/>
  <c r="K119" i="28"/>
  <c r="J120" i="28"/>
  <c r="L122" i="28"/>
  <c r="K123" i="28"/>
  <c r="J124" i="28"/>
  <c r="L126" i="28"/>
  <c r="K127" i="28"/>
  <c r="J128" i="28"/>
  <c r="L130" i="28"/>
  <c r="K131" i="28"/>
  <c r="J132" i="28"/>
  <c r="L134" i="28"/>
  <c r="K135" i="28"/>
  <c r="J136" i="28"/>
  <c r="L138" i="28"/>
  <c r="K139" i="28"/>
  <c r="J140" i="28"/>
  <c r="L141" i="28"/>
  <c r="L145" i="28"/>
  <c r="L149" i="28"/>
  <c r="L153" i="28"/>
  <c r="L157" i="28"/>
  <c r="L161" i="28"/>
  <c r="L165" i="28"/>
  <c r="L169" i="28"/>
  <c r="L173" i="28"/>
  <c r="L178" i="28"/>
  <c r="L182" i="28"/>
  <c r="L186" i="28"/>
  <c r="J189" i="28"/>
  <c r="K189" i="28"/>
  <c r="L189" i="28"/>
  <c r="J193" i="28"/>
  <c r="K193" i="28"/>
  <c r="L193" i="28"/>
  <c r="J197" i="28"/>
  <c r="K197" i="28"/>
  <c r="L197" i="28"/>
  <c r="J200" i="28"/>
  <c r="L205" i="28"/>
  <c r="J208" i="28"/>
  <c r="L213" i="28"/>
  <c r="L221" i="28"/>
  <c r="L229" i="28"/>
  <c r="L237" i="28"/>
  <c r="K249" i="28"/>
  <c r="K256" i="28"/>
  <c r="L256" i="28"/>
  <c r="J256" i="28"/>
  <c r="K19" i="28"/>
  <c r="K23" i="28"/>
  <c r="K31" i="28"/>
  <c r="K35" i="28"/>
  <c r="K39" i="28"/>
  <c r="K43" i="28"/>
  <c r="K47" i="28"/>
  <c r="K51" i="28"/>
  <c r="K55" i="28"/>
  <c r="K59" i="28"/>
  <c r="J61" i="28"/>
  <c r="J65" i="28"/>
  <c r="J69" i="28"/>
  <c r="J73" i="28"/>
  <c r="J77" i="28"/>
  <c r="J81" i="28"/>
  <c r="J85" i="28"/>
  <c r="J89" i="28"/>
  <c r="J93" i="28"/>
  <c r="J97" i="28"/>
  <c r="J101" i="28"/>
  <c r="J105" i="28"/>
  <c r="J109" i="28"/>
  <c r="J113" i="28"/>
  <c r="J117" i="28"/>
  <c r="J121" i="28"/>
  <c r="J125" i="28"/>
  <c r="J129" i="28"/>
  <c r="J133" i="28"/>
  <c r="J137" i="28"/>
  <c r="J141" i="28"/>
  <c r="J144" i="28"/>
  <c r="J148" i="28"/>
  <c r="J152" i="28"/>
  <c r="J156" i="28"/>
  <c r="J160" i="28"/>
  <c r="J164" i="28"/>
  <c r="J168" i="28"/>
  <c r="J172" i="28"/>
  <c r="K176" i="28"/>
  <c r="K180" i="28"/>
  <c r="K184" i="28"/>
  <c r="K190" i="28"/>
  <c r="J190" i="28"/>
  <c r="L190" i="28"/>
  <c r="K194" i="28"/>
  <c r="J194" i="28"/>
  <c r="L194" i="28"/>
  <c r="J198" i="28"/>
  <c r="L198" i="28"/>
  <c r="K198" i="28"/>
  <c r="L200" i="28"/>
  <c r="J206" i="28"/>
  <c r="L206" i="28"/>
  <c r="K206" i="28"/>
  <c r="L208" i="28"/>
  <c r="J214" i="28"/>
  <c r="L214" i="28"/>
  <c r="K214" i="28"/>
  <c r="K219" i="28"/>
  <c r="K227" i="28"/>
  <c r="K235" i="28"/>
  <c r="K244" i="28"/>
  <c r="L244" i="28"/>
  <c r="J244" i="28"/>
  <c r="L33" i="28"/>
  <c r="L37" i="28"/>
  <c r="L41" i="28"/>
  <c r="L45" i="28"/>
  <c r="L49" i="28"/>
  <c r="L53" i="28"/>
  <c r="L57" i="28"/>
  <c r="J64" i="28"/>
  <c r="J68" i="28"/>
  <c r="J72" i="28"/>
  <c r="K261" i="28"/>
  <c r="K340" i="28"/>
  <c r="K336" i="28"/>
  <c r="K332" i="28"/>
  <c r="K328" i="28"/>
  <c r="K324" i="28"/>
  <c r="K320" i="28"/>
  <c r="K316" i="28"/>
  <c r="K312" i="28"/>
  <c r="K308" i="28"/>
  <c r="K304" i="28"/>
  <c r="K300" i="28"/>
  <c r="K296" i="28"/>
  <c r="K292" i="28"/>
  <c r="K288" i="28"/>
  <c r="K284" i="28"/>
  <c r="K280" i="28"/>
  <c r="K276" i="28"/>
  <c r="K272" i="28"/>
  <c r="K268" i="28"/>
  <c r="K264" i="28"/>
  <c r="K259" i="28"/>
  <c r="K260" i="28"/>
  <c r="K255" i="28"/>
  <c r="K251" i="28"/>
  <c r="K247" i="28"/>
  <c r="K243" i="28"/>
  <c r="K186" i="28"/>
  <c r="K182" i="28"/>
  <c r="K178" i="28"/>
  <c r="K174" i="28"/>
  <c r="K170" i="28"/>
  <c r="K166" i="28"/>
  <c r="K162" i="28"/>
  <c r="K158" i="28"/>
  <c r="K154" i="28"/>
  <c r="K150" i="28"/>
  <c r="K146" i="28"/>
  <c r="K142" i="28"/>
  <c r="K211" i="28"/>
  <c r="K207" i="28"/>
  <c r="K203" i="28"/>
  <c r="K199" i="28"/>
  <c r="K185" i="28"/>
  <c r="K181" i="28"/>
  <c r="K177" i="28"/>
  <c r="K257" i="28"/>
  <c r="K195" i="28"/>
  <c r="K191" i="28"/>
  <c r="K20" i="28"/>
  <c r="K24" i="28"/>
  <c r="K32" i="28"/>
  <c r="K36" i="28"/>
  <c r="K40" i="28"/>
  <c r="K44" i="28"/>
  <c r="K48" i="28"/>
  <c r="K52" i="28"/>
  <c r="K56" i="28"/>
  <c r="K60" i="28"/>
  <c r="K61" i="28"/>
  <c r="J63" i="28"/>
  <c r="K64" i="28"/>
  <c r="K65" i="28"/>
  <c r="J67" i="28"/>
  <c r="K68" i="28"/>
  <c r="K69" i="28"/>
  <c r="J71" i="28"/>
  <c r="K72" i="28"/>
  <c r="K73" i="28"/>
  <c r="J75" i="28"/>
  <c r="K76" i="28"/>
  <c r="K77" i="28"/>
  <c r="J79" i="28"/>
  <c r="K80" i="28"/>
  <c r="K81" i="28"/>
  <c r="J83" i="28"/>
  <c r="K84" i="28"/>
  <c r="K85" i="28"/>
  <c r="J87" i="28"/>
  <c r="K88" i="28"/>
  <c r="K89" i="28"/>
  <c r="J91" i="28"/>
  <c r="K92" i="28"/>
  <c r="K93" i="28"/>
  <c r="J95" i="28"/>
  <c r="K96" i="28"/>
  <c r="K97" i="28"/>
  <c r="J99" i="28"/>
  <c r="K100" i="28"/>
  <c r="K101" i="28"/>
  <c r="J103" i="28"/>
  <c r="K104" i="28"/>
  <c r="K105" i="28"/>
  <c r="J107" i="28"/>
  <c r="K108" i="28"/>
  <c r="K109" i="28"/>
  <c r="J111" i="28"/>
  <c r="K112" i="28"/>
  <c r="K113" i="28"/>
  <c r="J115" i="28"/>
  <c r="K116" i="28"/>
  <c r="K117" i="28"/>
  <c r="J119" i="28"/>
  <c r="K120" i="28"/>
  <c r="K121" i="28"/>
  <c r="J123" i="28"/>
  <c r="K124" i="28"/>
  <c r="K125" i="28"/>
  <c r="J127" i="28"/>
  <c r="K128" i="28"/>
  <c r="K129" i="28"/>
  <c r="J131" i="28"/>
  <c r="K132" i="28"/>
  <c r="K133" i="28"/>
  <c r="K136" i="28"/>
  <c r="K137" i="28"/>
  <c r="K140" i="28"/>
  <c r="K141" i="28"/>
  <c r="J143" i="28"/>
  <c r="K143" i="28"/>
  <c r="K144" i="28"/>
  <c r="K145" i="28"/>
  <c r="J147" i="28"/>
  <c r="K147" i="28"/>
  <c r="K148" i="28"/>
  <c r="K149" i="28"/>
  <c r="J151" i="28"/>
  <c r="K151" i="28"/>
  <c r="K152" i="28"/>
  <c r="K153" i="28"/>
  <c r="J155" i="28"/>
  <c r="K155" i="28"/>
  <c r="K156" i="28"/>
  <c r="K157" i="28"/>
  <c r="J159" i="28"/>
  <c r="K159" i="28"/>
  <c r="K160" i="28"/>
  <c r="K161" i="28"/>
  <c r="J163" i="28"/>
  <c r="K163" i="28"/>
  <c r="K164" i="28"/>
  <c r="K165" i="28"/>
  <c r="J167" i="28"/>
  <c r="K167" i="28"/>
  <c r="K168" i="28"/>
  <c r="K169" i="28"/>
  <c r="J171" i="28"/>
  <c r="K171" i="28"/>
  <c r="K172" i="28"/>
  <c r="K173" i="28"/>
  <c r="J175" i="28"/>
  <c r="K175" i="28"/>
  <c r="L177" i="28"/>
  <c r="J179" i="28"/>
  <c r="K179" i="28"/>
  <c r="L181" i="28"/>
  <c r="J183" i="28"/>
  <c r="K183" i="28"/>
  <c r="L185" i="28"/>
  <c r="L187" i="28"/>
  <c r="J187" i="28"/>
  <c r="K187" i="28"/>
  <c r="L191" i="28"/>
  <c r="L195" i="28"/>
  <c r="L201" i="28"/>
  <c r="J204" i="28"/>
  <c r="L209" i="28"/>
  <c r="J212" i="28"/>
  <c r="L217" i="28"/>
  <c r="L225" i="28"/>
  <c r="L233" i="28"/>
  <c r="L241" i="28"/>
  <c r="K248" i="28"/>
  <c r="L248" i="28"/>
  <c r="J248" i="28"/>
  <c r="J176" i="28"/>
  <c r="J180" i="28"/>
  <c r="J184" i="28"/>
  <c r="L199" i="28"/>
  <c r="L203" i="28"/>
  <c r="L207" i="28"/>
  <c r="L211" i="28"/>
  <c r="L215" i="28"/>
  <c r="J217" i="28"/>
  <c r="K217" i="28"/>
  <c r="L219" i="28"/>
  <c r="J221" i="28"/>
  <c r="K221" i="28"/>
  <c r="L223" i="28"/>
  <c r="J225" i="28"/>
  <c r="K225" i="28"/>
  <c r="L227" i="28"/>
  <c r="J229" i="28"/>
  <c r="K229" i="28"/>
  <c r="L231" i="28"/>
  <c r="J233" i="28"/>
  <c r="K233" i="28"/>
  <c r="L235" i="28"/>
  <c r="J237" i="28"/>
  <c r="K237" i="28"/>
  <c r="L239" i="28"/>
  <c r="J241" i="28"/>
  <c r="K241" i="28"/>
  <c r="L243" i="28"/>
  <c r="L247" i="28"/>
  <c r="L251" i="28"/>
  <c r="L255" i="28"/>
  <c r="L176" i="28"/>
  <c r="L180" i="28"/>
  <c r="L184" i="28"/>
  <c r="J201" i="28"/>
  <c r="J205" i="28"/>
  <c r="J209" i="28"/>
  <c r="J213" i="28"/>
  <c r="K216" i="28"/>
  <c r="J216" i="28"/>
  <c r="K218" i="28"/>
  <c r="J218" i="28"/>
  <c r="K220" i="28"/>
  <c r="J220" i="28"/>
  <c r="K222" i="28"/>
  <c r="J222" i="28"/>
  <c r="K224" i="28"/>
  <c r="J224" i="28"/>
  <c r="K226" i="28"/>
  <c r="J226" i="28"/>
  <c r="K228" i="28"/>
  <c r="J228" i="28"/>
  <c r="K230" i="28"/>
  <c r="J230" i="28"/>
  <c r="K232" i="28"/>
  <c r="J232" i="28"/>
  <c r="K234" i="28"/>
  <c r="J234" i="28"/>
  <c r="K236" i="28"/>
  <c r="J236" i="28"/>
  <c r="K238" i="28"/>
  <c r="J238" i="28"/>
  <c r="K240" i="28"/>
  <c r="J240" i="28"/>
  <c r="K242" i="28"/>
  <c r="J242" i="28"/>
  <c r="L261" i="28"/>
  <c r="L265" i="28"/>
  <c r="K200" i="28"/>
  <c r="K201" i="28"/>
  <c r="K204" i="28"/>
  <c r="K205" i="28"/>
  <c r="K208" i="28"/>
  <c r="K209" i="28"/>
  <c r="K212" i="28"/>
  <c r="K213" i="28"/>
  <c r="L216" i="28"/>
  <c r="L218" i="28"/>
  <c r="L220" i="28"/>
  <c r="L222" i="28"/>
  <c r="L224" i="28"/>
  <c r="L226" i="28"/>
  <c r="L228" i="28"/>
  <c r="L230" i="28"/>
  <c r="L232" i="28"/>
  <c r="L234" i="28"/>
  <c r="L236" i="28"/>
  <c r="L238" i="28"/>
  <c r="L240" i="28"/>
  <c r="L242" i="28"/>
  <c r="K246" i="28"/>
  <c r="K250" i="28"/>
  <c r="K254" i="28"/>
  <c r="K258" i="28"/>
  <c r="K263" i="28"/>
  <c r="J263" i="28"/>
  <c r="L263" i="28"/>
  <c r="K267" i="28"/>
  <c r="J267" i="28"/>
  <c r="L267" i="28"/>
  <c r="K271" i="28"/>
  <c r="J271" i="28"/>
  <c r="L271" i="28"/>
  <c r="K275" i="28"/>
  <c r="K279" i="28"/>
  <c r="K283" i="28"/>
  <c r="K287" i="28"/>
  <c r="K291" i="28"/>
  <c r="K295" i="28"/>
  <c r="K299" i="28"/>
  <c r="K303" i="28"/>
  <c r="K307" i="28"/>
  <c r="K311" i="28"/>
  <c r="K315" i="28"/>
  <c r="K319" i="28"/>
  <c r="K323" i="28"/>
  <c r="K327" i="28"/>
  <c r="K331" i="28"/>
  <c r="K335" i="28"/>
  <c r="K339" i="28"/>
  <c r="K343" i="28"/>
  <c r="L245" i="28"/>
  <c r="L249" i="28"/>
  <c r="L253" i="28"/>
  <c r="L257" i="28"/>
  <c r="J245" i="28"/>
  <c r="J249" i="28"/>
  <c r="J253" i="28"/>
  <c r="J257" i="28"/>
  <c r="J259" i="28"/>
  <c r="J260" i="28"/>
  <c r="J272" i="28"/>
  <c r="J276" i="28"/>
  <c r="L280" i="28"/>
  <c r="J284" i="28"/>
  <c r="J288" i="28"/>
  <c r="J292" i="28"/>
  <c r="L304" i="28"/>
  <c r="J308" i="28"/>
  <c r="J312" i="28"/>
  <c r="J316" i="28"/>
  <c r="J320" i="28"/>
  <c r="L324" i="28"/>
  <c r="J328" i="28"/>
  <c r="L332" i="28"/>
  <c r="L336" i="28"/>
  <c r="L340" i="28"/>
  <c r="L262" i="28"/>
  <c r="J264" i="28"/>
  <c r="L266" i="28"/>
  <c r="J268" i="28"/>
  <c r="L270" i="28"/>
  <c r="L281" i="28"/>
  <c r="L297" i="28"/>
  <c r="L333" i="28"/>
  <c r="L337" i="28"/>
  <c r="L341" i="28"/>
  <c r="L274" i="28"/>
  <c r="L278" i="28"/>
  <c r="L282" i="28"/>
  <c r="L286" i="28"/>
  <c r="L290" i="28"/>
  <c r="L294" i="28"/>
  <c r="L298" i="28"/>
  <c r="L302" i="28"/>
  <c r="L306" i="28"/>
  <c r="L310" i="28"/>
  <c r="L314" i="28"/>
  <c r="L318" i="28"/>
  <c r="L322" i="28"/>
  <c r="L326" i="28"/>
  <c r="L330" i="28"/>
  <c r="L334" i="28"/>
  <c r="L338" i="28"/>
  <c r="L342" i="28"/>
  <c r="L275" i="28"/>
  <c r="L279" i="28"/>
  <c r="L283" i="28"/>
  <c r="L287" i="28"/>
  <c r="L291" i="28"/>
  <c r="L295" i="28"/>
  <c r="L299" i="28"/>
  <c r="L303" i="28"/>
  <c r="L307" i="28"/>
  <c r="L311" i="28"/>
  <c r="L315" i="28"/>
  <c r="L319" i="28"/>
  <c r="L323" i="28"/>
  <c r="L327" i="28"/>
  <c r="L331" i="28"/>
  <c r="L335" i="28"/>
  <c r="L339" i="28"/>
  <c r="L343" i="28"/>
  <c r="J262" i="28"/>
  <c r="L264" i="28"/>
  <c r="K265" i="28"/>
  <c r="J266" i="28"/>
  <c r="L268" i="28"/>
  <c r="K269" i="28"/>
  <c r="J270" i="28"/>
  <c r="L272" i="28"/>
  <c r="K273" i="28"/>
  <c r="J274" i="28"/>
  <c r="L276" i="28"/>
  <c r="K277" i="28"/>
  <c r="J278" i="28"/>
  <c r="K281" i="28"/>
  <c r="J282" i="28"/>
  <c r="L284" i="28"/>
  <c r="K285" i="28"/>
  <c r="J286" i="28"/>
  <c r="L288" i="28"/>
  <c r="K289" i="28"/>
  <c r="J290" i="28"/>
  <c r="L292" i="28"/>
  <c r="K293" i="28"/>
  <c r="J294" i="28"/>
  <c r="L296" i="28"/>
  <c r="K297" i="28"/>
  <c r="J298" i="28"/>
  <c r="L300" i="28"/>
  <c r="K301" i="28"/>
  <c r="J302" i="28"/>
  <c r="K305" i="28"/>
  <c r="J306" i="28"/>
  <c r="L308" i="28"/>
  <c r="K309" i="28"/>
  <c r="J310" i="28"/>
  <c r="L312" i="28"/>
  <c r="K313" i="28"/>
  <c r="J314" i="28"/>
  <c r="L316" i="28"/>
  <c r="K317" i="28"/>
  <c r="J318" i="28"/>
  <c r="L320" i="28"/>
  <c r="K321" i="28"/>
  <c r="J322" i="28"/>
  <c r="K325" i="28"/>
  <c r="J326" i="28"/>
  <c r="L328" i="28"/>
  <c r="K329" i="28"/>
  <c r="J330" i="28"/>
  <c r="K333" i="28"/>
  <c r="J334" i="28"/>
  <c r="K337" i="28"/>
  <c r="J338" i="28"/>
  <c r="K341" i="28"/>
  <c r="J342" i="28"/>
  <c r="K262" i="28"/>
  <c r="K266" i="28"/>
  <c r="L269" i="28"/>
  <c r="K270" i="28"/>
  <c r="L273" i="28"/>
  <c r="K274" i="28"/>
  <c r="J275" i="28"/>
  <c r="L277" i="28"/>
  <c r="K278" i="28"/>
  <c r="J279" i="28"/>
  <c r="K282" i="28"/>
  <c r="J283" i="28"/>
  <c r="L285" i="28"/>
  <c r="K286" i="28"/>
  <c r="J287" i="28"/>
  <c r="L289" i="28"/>
  <c r="K290" i="28"/>
  <c r="J291" i="28"/>
  <c r="L293" i="28"/>
  <c r="K294" i="28"/>
  <c r="J295" i="28"/>
  <c r="K298" i="28"/>
  <c r="J299" i="28"/>
  <c r="L301" i="28"/>
  <c r="K302" i="28"/>
  <c r="J303" i="28"/>
  <c r="L305" i="28"/>
  <c r="K306" i="28"/>
  <c r="J307" i="28"/>
  <c r="L309" i="28"/>
  <c r="K310" i="28"/>
  <c r="J311" i="28"/>
  <c r="L313" i="28"/>
  <c r="K314" i="28"/>
  <c r="J315" i="28"/>
  <c r="L317" i="28"/>
  <c r="K318" i="28"/>
  <c r="J319" i="28"/>
  <c r="L321" i="28"/>
  <c r="K322" i="28"/>
  <c r="J323" i="28"/>
  <c r="L325" i="28"/>
  <c r="K326" i="28"/>
  <c r="J327" i="28"/>
  <c r="L329" i="28"/>
  <c r="K330" i="28"/>
  <c r="J331" i="28"/>
  <c r="K334" i="28"/>
  <c r="J335" i="28"/>
  <c r="K338" i="28"/>
  <c r="J339" i="28"/>
  <c r="K342" i="28"/>
  <c r="J343" i="28"/>
  <c r="L13" i="31"/>
  <c r="M14" i="31"/>
  <c r="B13" i="31"/>
  <c r="B22" i="66"/>
  <c r="B21" i="66"/>
  <c r="B20" i="66"/>
  <c r="B19" i="66"/>
  <c r="B18" i="66"/>
  <c r="B17" i="66"/>
  <c r="B16" i="66"/>
  <c r="B15" i="66"/>
  <c r="B14" i="66"/>
  <c r="B13" i="66"/>
  <c r="O9" i="66"/>
  <c r="N9" i="66"/>
  <c r="M9" i="66"/>
  <c r="L9" i="66"/>
  <c r="K9" i="66"/>
  <c r="J9" i="66"/>
  <c r="I9" i="66"/>
  <c r="H9" i="66"/>
  <c r="G9" i="66"/>
  <c r="F9" i="66"/>
  <c r="E9" i="66"/>
  <c r="D9" i="66"/>
  <c r="C9" i="66"/>
  <c r="B9" i="66"/>
  <c r="G12" i="82" l="1"/>
  <c r="F12" i="82"/>
  <c r="H12" i="82"/>
  <c r="B13" i="82"/>
  <c r="M6" i="31"/>
  <c r="M4" i="31"/>
  <c r="L14" i="31"/>
  <c r="S6" i="31"/>
  <c r="B14" i="82" l="1"/>
  <c r="H13" i="82"/>
  <c r="F13" i="82"/>
  <c r="G13" i="82"/>
  <c r="A9" i="31"/>
  <c r="P5" i="31"/>
  <c r="P6" i="31" s="1"/>
  <c r="G14" i="82" l="1"/>
  <c r="F14" i="82"/>
  <c r="B15" i="82"/>
  <c r="H14" i="82"/>
  <c r="CX38" i="25"/>
  <c r="CW38" i="25"/>
  <c r="CV38" i="25"/>
  <c r="CX37" i="25"/>
  <c r="CW37" i="25"/>
  <c r="CV37" i="25"/>
  <c r="CX36" i="25"/>
  <c r="CW36" i="25"/>
  <c r="CV36" i="25"/>
  <c r="CX35" i="25"/>
  <c r="CW35" i="25"/>
  <c r="CV35" i="25"/>
  <c r="CX34" i="25"/>
  <c r="CW34" i="25"/>
  <c r="CV34" i="25"/>
  <c r="CX33" i="25"/>
  <c r="CW33" i="25"/>
  <c r="CV33" i="25"/>
  <c r="BC38" i="25"/>
  <c r="BB38" i="25"/>
  <c r="BA38" i="25"/>
  <c r="AZ38" i="25"/>
  <c r="AY38" i="25"/>
  <c r="AX38" i="25"/>
  <c r="AW38" i="25"/>
  <c r="AV38" i="25"/>
  <c r="AU38" i="25"/>
  <c r="AT38" i="25"/>
  <c r="AS38" i="25"/>
  <c r="AR38" i="25"/>
  <c r="AQ38" i="25"/>
  <c r="AP38" i="25"/>
  <c r="AO38" i="25"/>
  <c r="AN38" i="25"/>
  <c r="AM38" i="25"/>
  <c r="AL38" i="25"/>
  <c r="BC37" i="25"/>
  <c r="BB37" i="25"/>
  <c r="BA37" i="25"/>
  <c r="AZ37" i="25"/>
  <c r="AY37" i="25"/>
  <c r="AX37" i="25"/>
  <c r="AW37" i="25"/>
  <c r="AV37" i="25"/>
  <c r="AU37" i="25"/>
  <c r="AT37" i="25"/>
  <c r="AS37" i="25"/>
  <c r="AR37" i="25"/>
  <c r="AQ37" i="25"/>
  <c r="AP37" i="25"/>
  <c r="AO37" i="25"/>
  <c r="AN37" i="25"/>
  <c r="AM37" i="25"/>
  <c r="AL37" i="25"/>
  <c r="BC36" i="25"/>
  <c r="BB36" i="25"/>
  <c r="BA36" i="25"/>
  <c r="AZ36" i="25"/>
  <c r="AY36" i="25"/>
  <c r="AX36" i="25"/>
  <c r="AW36" i="25"/>
  <c r="AV36" i="25"/>
  <c r="AU36" i="25"/>
  <c r="AT36" i="25"/>
  <c r="AS36" i="25"/>
  <c r="AR36" i="25"/>
  <c r="AQ36" i="25"/>
  <c r="AP36" i="25"/>
  <c r="AO36" i="25"/>
  <c r="AN36" i="25"/>
  <c r="AM36" i="25"/>
  <c r="AL36" i="25"/>
  <c r="BC35" i="25"/>
  <c r="BB35" i="25"/>
  <c r="BA35" i="25"/>
  <c r="AZ35" i="25"/>
  <c r="AY35" i="25"/>
  <c r="AX35" i="25"/>
  <c r="AW35" i="25"/>
  <c r="AV35" i="25"/>
  <c r="AU35" i="25"/>
  <c r="AT35" i="25"/>
  <c r="AS35" i="25"/>
  <c r="AR35" i="25"/>
  <c r="AQ35" i="25"/>
  <c r="AP35" i="25"/>
  <c r="AO35" i="25"/>
  <c r="AN35" i="25"/>
  <c r="AM35" i="25"/>
  <c r="AL35" i="25"/>
  <c r="BC34" i="25"/>
  <c r="BB34" i="25"/>
  <c r="BA34" i="25"/>
  <c r="AZ34" i="25"/>
  <c r="AY34" i="25"/>
  <c r="AX34" i="25"/>
  <c r="AW34" i="25"/>
  <c r="AV34" i="25"/>
  <c r="AU34" i="25"/>
  <c r="AT34" i="25"/>
  <c r="AS34" i="25"/>
  <c r="AR34" i="25"/>
  <c r="AQ34" i="25"/>
  <c r="AP34" i="25"/>
  <c r="AO34" i="25"/>
  <c r="AN34" i="25"/>
  <c r="AM34" i="25"/>
  <c r="AL34" i="25"/>
  <c r="BC33" i="25"/>
  <c r="BB33" i="25"/>
  <c r="BA33" i="25"/>
  <c r="AZ33" i="25"/>
  <c r="AY33" i="25"/>
  <c r="AX33" i="25"/>
  <c r="AW33" i="25"/>
  <c r="AV33" i="25"/>
  <c r="AU33" i="25"/>
  <c r="AT33" i="25"/>
  <c r="AS33" i="25"/>
  <c r="AR33" i="25"/>
  <c r="AQ33" i="25"/>
  <c r="AP33" i="25"/>
  <c r="AO33" i="25"/>
  <c r="AN33" i="25"/>
  <c r="AM33" i="25"/>
  <c r="CX32" i="25"/>
  <c r="CW32" i="25"/>
  <c r="CV32" i="25"/>
  <c r="BB32" i="25"/>
  <c r="AX32" i="25"/>
  <c r="AT32" i="25"/>
  <c r="AP32" i="25"/>
  <c r="AL32" i="25"/>
  <c r="BC32" i="25"/>
  <c r="BA32" i="25"/>
  <c r="AZ32" i="25"/>
  <c r="AY32" i="25"/>
  <c r="AW32" i="25"/>
  <c r="AV32" i="25"/>
  <c r="AU32" i="25"/>
  <c r="AS32" i="25"/>
  <c r="AR32" i="25"/>
  <c r="AQ32" i="25"/>
  <c r="AO32" i="25"/>
  <c r="AN32" i="25"/>
  <c r="AM32" i="25"/>
  <c r="CX31" i="25"/>
  <c r="CW31" i="25"/>
  <c r="CV31" i="25"/>
  <c r="B16" i="82" l="1"/>
  <c r="H15" i="82"/>
  <c r="F15" i="82"/>
  <c r="G15" i="82"/>
  <c r="BI9" i="25"/>
  <c r="CE9" i="25" s="1"/>
  <c r="AM9" i="25"/>
  <c r="C67" i="81"/>
  <c r="C65" i="81"/>
  <c r="C63" i="81"/>
  <c r="C62" i="81"/>
  <c r="D46" i="81" s="1"/>
  <c r="B60" i="81"/>
  <c r="Q59" i="81"/>
  <c r="T56" i="81"/>
  <c r="C56" i="81"/>
  <c r="T55" i="81"/>
  <c r="C55" i="81"/>
  <c r="D49" i="81"/>
  <c r="C49" i="81"/>
  <c r="D48" i="81"/>
  <c r="C48" i="81"/>
  <c r="D47" i="81"/>
  <c r="C47" i="81"/>
  <c r="C46" i="81"/>
  <c r="C45" i="81"/>
  <c r="K16" i="81"/>
  <c r="K15" i="81"/>
  <c r="K14" i="81"/>
  <c r="K13" i="81"/>
  <c r="K12" i="81"/>
  <c r="H12" i="81"/>
  <c r="B11" i="81"/>
  <c r="B12" i="81" s="1"/>
  <c r="B13" i="81" s="1"/>
  <c r="B3" i="81"/>
  <c r="C52" i="81" s="1"/>
  <c r="B9" i="81" s="1"/>
  <c r="G16" i="82" l="1"/>
  <c r="F16" i="82"/>
  <c r="B17" i="82"/>
  <c r="H16" i="82"/>
  <c r="C68" i="81"/>
  <c r="B14" i="81"/>
  <c r="B15" i="81" s="1"/>
  <c r="B16" i="81" s="1"/>
  <c r="B17" i="81" s="1"/>
  <c r="C69" i="81"/>
  <c r="B18" i="82" l="1"/>
  <c r="H17" i="82"/>
  <c r="F17" i="82"/>
  <c r="G17" i="82"/>
  <c r="C70" i="81"/>
  <c r="E17" i="81"/>
  <c r="C17" i="81" a="1"/>
  <c r="C17" i="81" s="1"/>
  <c r="D17" i="81" s="1"/>
  <c r="B18" i="81"/>
  <c r="F18" i="82" l="1"/>
  <c r="B19" i="82"/>
  <c r="H18" i="82"/>
  <c r="G18" i="82"/>
  <c r="B19" i="81"/>
  <c r="E18" i="81"/>
  <c r="C71" i="81"/>
  <c r="B20" i="82" l="1"/>
  <c r="H19" i="82"/>
  <c r="F19" i="82"/>
  <c r="G19" i="82"/>
  <c r="C72" i="81"/>
  <c r="B20" i="81"/>
  <c r="E19" i="81"/>
  <c r="G20" i="82" l="1"/>
  <c r="F20" i="82"/>
  <c r="B21" i="82"/>
  <c r="H20" i="82"/>
  <c r="B21" i="81"/>
  <c r="E20" i="81"/>
  <c r="C73" i="81"/>
  <c r="B22" i="82" l="1"/>
  <c r="H21" i="82"/>
  <c r="F21" i="82"/>
  <c r="G21" i="82"/>
  <c r="C74" i="81"/>
  <c r="E21" i="81"/>
  <c r="B22" i="81"/>
  <c r="G22" i="82" l="1"/>
  <c r="F22" i="82"/>
  <c r="B23" i="82"/>
  <c r="H22" i="82"/>
  <c r="B23" i="81"/>
  <c r="E22" i="81"/>
  <c r="F66" i="81"/>
  <c r="H23" i="82" l="1"/>
  <c r="F23" i="82"/>
  <c r="G23" i="82"/>
  <c r="B33" i="82"/>
  <c r="F67" i="81"/>
  <c r="B24" i="81"/>
  <c r="E23" i="81"/>
  <c r="B25" i="81" l="1"/>
  <c r="E24" i="81"/>
  <c r="F68" i="81"/>
  <c r="F69" i="81" l="1"/>
  <c r="E25" i="81"/>
  <c r="B26" i="81"/>
  <c r="B27" i="81" l="1"/>
  <c r="E26" i="81"/>
  <c r="F70" i="81"/>
  <c r="F71" i="81" l="1"/>
  <c r="B28" i="81"/>
  <c r="E27" i="81"/>
  <c r="B29" i="81" l="1"/>
  <c r="E28" i="81"/>
  <c r="F72" i="81"/>
  <c r="F73" i="81" l="1"/>
  <c r="B30" i="81"/>
  <c r="E29" i="81"/>
  <c r="B31" i="81" l="1"/>
  <c r="E30" i="81"/>
  <c r="F74" i="81"/>
  <c r="I66" i="81" l="1"/>
  <c r="B32" i="81"/>
  <c r="E31" i="81"/>
  <c r="B33" i="81" l="1"/>
  <c r="B34" i="81" s="1"/>
  <c r="B35" i="81" s="1"/>
  <c r="B36" i="81" s="1"/>
  <c r="B37" i="81" s="1"/>
  <c r="E32" i="81"/>
  <c r="I67" i="81"/>
  <c r="I68" i="81" l="1"/>
  <c r="I69" i="81" l="1"/>
  <c r="I70" i="81" l="1"/>
  <c r="E33" i="81" l="1"/>
  <c r="I71" i="81"/>
  <c r="I72" i="81" l="1"/>
  <c r="E34" i="81"/>
  <c r="E35" i="81" l="1"/>
  <c r="I73" i="81"/>
  <c r="I74" i="81" l="1"/>
  <c r="E36" i="81"/>
  <c r="E37" i="81" s="1"/>
  <c r="D18" i="81"/>
  <c r="H13" i="81"/>
  <c r="H14" i="81" s="1"/>
  <c r="H15" i="81" s="1"/>
  <c r="H16" i="81" s="1"/>
  <c r="D19" i="81" l="1"/>
  <c r="D20" i="81" l="1"/>
  <c r="D21" i="81" l="1"/>
  <c r="D22" i="81" l="1"/>
  <c r="D23" i="81" l="1"/>
  <c r="D24" i="81" l="1"/>
  <c r="D25" i="81" l="1"/>
  <c r="D26" i="81" l="1"/>
  <c r="C60" i="81" l="1"/>
  <c r="F17" i="81" s="1"/>
  <c r="D27" i="81"/>
  <c r="K17" i="81" l="1"/>
  <c r="G17" i="81"/>
  <c r="I17" i="81" s="1"/>
  <c r="J17" i="81" s="1"/>
  <c r="F18" i="81"/>
  <c r="D28" i="81"/>
  <c r="F19" i="81" l="1"/>
  <c r="K18" i="81"/>
  <c r="G18" i="81"/>
  <c r="I18" i="81" s="1"/>
  <c r="J18" i="81" s="1"/>
  <c r="D29" i="81"/>
  <c r="F20" i="81" l="1"/>
  <c r="K19" i="81"/>
  <c r="G19" i="81"/>
  <c r="I19" i="81" s="1"/>
  <c r="J19" i="81" s="1"/>
  <c r="D30" i="81"/>
  <c r="F21" i="81" l="1"/>
  <c r="K20" i="81"/>
  <c r="G20" i="81"/>
  <c r="I20" i="81" s="1"/>
  <c r="J20" i="81" s="1"/>
  <c r="D31" i="81"/>
  <c r="F22" i="81" l="1"/>
  <c r="K21" i="81"/>
  <c r="G21" i="81"/>
  <c r="I21" i="81" s="1"/>
  <c r="J21" i="81" s="1"/>
  <c r="D32" i="81"/>
  <c r="F23" i="81" l="1"/>
  <c r="G22" i="81"/>
  <c r="I22" i="81" s="1"/>
  <c r="J22" i="81" s="1"/>
  <c r="K22" i="81"/>
  <c r="D33" i="81"/>
  <c r="F24" i="81" l="1"/>
  <c r="K23" i="81"/>
  <c r="G23" i="81"/>
  <c r="I23" i="81" s="1"/>
  <c r="J23" i="81" s="1"/>
  <c r="D34" i="81"/>
  <c r="F25" i="81" l="1"/>
  <c r="K24" i="81"/>
  <c r="G24" i="81"/>
  <c r="I24" i="81" s="1"/>
  <c r="J24" i="81" s="1"/>
  <c r="D35" i="81"/>
  <c r="F26" i="81" l="1"/>
  <c r="K25" i="81"/>
  <c r="G25" i="81"/>
  <c r="I25" i="81" s="1"/>
  <c r="J25" i="81" s="1"/>
  <c r="D36" i="81"/>
  <c r="F27" i="81" l="1"/>
  <c r="G26" i="81"/>
  <c r="I26" i="81" s="1"/>
  <c r="J26" i="81" s="1"/>
  <c r="K26" i="81"/>
  <c r="D37" i="81"/>
  <c r="F28" i="81" l="1"/>
  <c r="K27" i="81"/>
  <c r="G27" i="81"/>
  <c r="I27" i="81" s="1"/>
  <c r="J27" i="81" s="1"/>
  <c r="F29" i="81" l="1"/>
  <c r="K28" i="81"/>
  <c r="G28" i="81"/>
  <c r="I28" i="81" s="1"/>
  <c r="J28" i="81" s="1"/>
  <c r="F30" i="81" l="1"/>
  <c r="K29" i="81"/>
  <c r="G29" i="81"/>
  <c r="I29" i="81" s="1"/>
  <c r="J29" i="81" s="1"/>
  <c r="F31" i="81" l="1"/>
  <c r="K30" i="81"/>
  <c r="G30" i="81"/>
  <c r="I30" i="81" s="1"/>
  <c r="J30" i="81" s="1"/>
  <c r="F32" i="81" l="1"/>
  <c r="K31" i="81"/>
  <c r="G31" i="81"/>
  <c r="I31" i="81" s="1"/>
  <c r="J31" i="81" s="1"/>
  <c r="F33" i="81" l="1"/>
  <c r="K32" i="81"/>
  <c r="G32" i="81"/>
  <c r="I32" i="81" s="1"/>
  <c r="J32" i="81" s="1"/>
  <c r="F34" i="81" l="1"/>
  <c r="K33" i="81"/>
  <c r="G33" i="81"/>
  <c r="I33" i="81" s="1"/>
  <c r="J33" i="81" s="1"/>
  <c r="F35" i="81" l="1"/>
  <c r="K34" i="81"/>
  <c r="G34" i="81"/>
  <c r="I34" i="81" s="1"/>
  <c r="J34" i="81" s="1"/>
  <c r="F36" i="81" l="1"/>
  <c r="K35" i="81"/>
  <c r="G35" i="81"/>
  <c r="I35" i="81" s="1"/>
  <c r="J35" i="81" s="1"/>
  <c r="F37" i="81" l="1"/>
  <c r="K36" i="81"/>
  <c r="G36" i="81"/>
  <c r="I36" i="81" s="1"/>
  <c r="J36" i="81" s="1"/>
  <c r="K37" i="81" l="1"/>
  <c r="G37" i="81"/>
  <c r="I37" i="81" s="1"/>
  <c r="J37" i="81" s="1"/>
  <c r="A47" i="25" l="1"/>
  <c r="B48" i="25" l="1"/>
  <c r="K25" i="79" l="1"/>
  <c r="K24" i="79"/>
  <c r="K23" i="79"/>
  <c r="K22" i="79"/>
  <c r="K21" i="79"/>
  <c r="K20" i="79"/>
  <c r="K19" i="79"/>
  <c r="K18" i="79"/>
  <c r="K17" i="79"/>
  <c r="K16" i="79"/>
  <c r="K15" i="79"/>
  <c r="K14" i="79"/>
  <c r="K13" i="79"/>
  <c r="K12" i="79"/>
  <c r="K23" i="75"/>
  <c r="K22" i="75"/>
  <c r="K21" i="75"/>
  <c r="K20" i="75"/>
  <c r="K19" i="75"/>
  <c r="K18" i="75"/>
  <c r="K17" i="75"/>
  <c r="K16" i="75"/>
  <c r="K15" i="75"/>
  <c r="K14" i="75"/>
  <c r="K13" i="75"/>
  <c r="K12" i="75"/>
  <c r="K22" i="76"/>
  <c r="K21" i="76"/>
  <c r="K20" i="76"/>
  <c r="K19" i="76"/>
  <c r="K18" i="76"/>
  <c r="K17" i="76"/>
  <c r="K16" i="76"/>
  <c r="K15" i="76"/>
  <c r="K14" i="76"/>
  <c r="K13" i="76"/>
  <c r="K12" i="76"/>
  <c r="L15" i="68"/>
  <c r="L17" i="43"/>
  <c r="L16" i="43"/>
  <c r="L15" i="43"/>
  <c r="L14" i="43"/>
  <c r="L13" i="43"/>
  <c r="L12" i="43"/>
  <c r="D48" i="43" l="1"/>
  <c r="C48" i="67"/>
  <c r="D48" i="67"/>
  <c r="D48" i="80"/>
  <c r="D51" i="70"/>
  <c r="D48" i="71"/>
  <c r="D48" i="78"/>
  <c r="D48" i="72"/>
  <c r="D48" i="73"/>
  <c r="D48" i="76"/>
  <c r="D48" i="75"/>
  <c r="D48" i="79"/>
  <c r="B60" i="72" l="1"/>
  <c r="C60" i="72"/>
  <c r="F18" i="72" s="1"/>
  <c r="AC37" i="47"/>
  <c r="AC36" i="47"/>
  <c r="AC35" i="47"/>
  <c r="BG36" i="47"/>
  <c r="BG35" i="47"/>
  <c r="BF10" i="47" l="1"/>
  <c r="B60" i="79" l="1"/>
  <c r="B60" i="75"/>
  <c r="B60" i="76"/>
  <c r="C74" i="68"/>
  <c r="B60" i="73"/>
  <c r="B60" i="78"/>
  <c r="B60" i="71"/>
  <c r="B63" i="70"/>
  <c r="B60" i="80"/>
  <c r="B60" i="67"/>
  <c r="B60" i="43"/>
  <c r="BY9" i="25" l="1"/>
  <c r="BY8" i="25"/>
  <c r="BC9" i="25"/>
  <c r="BC8" i="25"/>
  <c r="BX9" i="25" l="1"/>
  <c r="BW9" i="25"/>
  <c r="BV9" i="25"/>
  <c r="BU9" i="25"/>
  <c r="BT9" i="25"/>
  <c r="BS9" i="25"/>
  <c r="BR9" i="25"/>
  <c r="BQ9" i="25"/>
  <c r="BP9" i="25"/>
  <c r="BO9" i="25"/>
  <c r="BN9" i="25"/>
  <c r="BM9" i="25"/>
  <c r="BL9" i="25"/>
  <c r="BX8" i="25"/>
  <c r="BW8" i="25"/>
  <c r="BV8" i="25"/>
  <c r="BU8" i="25"/>
  <c r="BT8" i="25"/>
  <c r="BS8" i="25"/>
  <c r="BR8" i="25"/>
  <c r="BQ8" i="25"/>
  <c r="BP8" i="25"/>
  <c r="BO8" i="25"/>
  <c r="BN8" i="25"/>
  <c r="BM8" i="25"/>
  <c r="BL8" i="25"/>
  <c r="BK8" i="25"/>
  <c r="BK9" i="25"/>
  <c r="BJ9" i="25"/>
  <c r="BH9" i="25"/>
  <c r="BB8" i="25"/>
  <c r="BA8" i="25"/>
  <c r="AZ8" i="25"/>
  <c r="AY8" i="25"/>
  <c r="AX8" i="25"/>
  <c r="AW8" i="25"/>
  <c r="AV8" i="25"/>
  <c r="AU8" i="25"/>
  <c r="AT8" i="25"/>
  <c r="AS8" i="25"/>
  <c r="AR8" i="25"/>
  <c r="AQ8" i="25"/>
  <c r="AP8" i="25"/>
  <c r="AO8" i="25"/>
  <c r="AN8" i="25"/>
  <c r="AL8" i="25"/>
  <c r="AZ9" i="47" l="1"/>
  <c r="BE9" i="47"/>
  <c r="BB35" i="47"/>
  <c r="BH10" i="47"/>
  <c r="BB36" i="47"/>
  <c r="BB38" i="47"/>
  <c r="BG38" i="47"/>
  <c r="BG39" i="47" s="1"/>
  <c r="C45" i="47"/>
  <c r="AW38" i="47"/>
  <c r="AW37" i="47"/>
  <c r="AW36" i="47"/>
  <c r="AW35" i="47"/>
  <c r="AU10" i="47"/>
  <c r="AU11" i="47" s="1"/>
  <c r="AU12" i="47" s="1"/>
  <c r="AU13" i="47" s="1"/>
  <c r="AU14" i="47" s="1"/>
  <c r="AU15" i="47" s="1"/>
  <c r="AU16" i="47" s="1"/>
  <c r="AU17" i="47" s="1"/>
  <c r="AU18" i="47" s="1"/>
  <c r="AU19" i="47" s="1"/>
  <c r="AU20" i="47" s="1"/>
  <c r="AU21" i="47" s="1"/>
  <c r="AU22" i="47" s="1"/>
  <c r="AU23" i="47" s="1"/>
  <c r="AU24" i="47" s="1"/>
  <c r="AU25" i="47" s="1"/>
  <c r="AU26" i="47" s="1"/>
  <c r="AU27" i="47" s="1"/>
  <c r="AU28" i="47" s="1"/>
  <c r="AU29" i="47" s="1"/>
  <c r="AU30" i="47" s="1"/>
  <c r="AU31" i="47" s="1"/>
  <c r="AU32" i="47" s="1"/>
  <c r="AU9" i="47"/>
  <c r="AR38" i="47"/>
  <c r="AR37" i="47"/>
  <c r="AR36" i="47"/>
  <c r="AR35" i="47"/>
  <c r="AP10" i="47"/>
  <c r="AP11" i="47" s="1"/>
  <c r="AP12" i="47" s="1"/>
  <c r="AP13" i="47" s="1"/>
  <c r="AP14" i="47" s="1"/>
  <c r="AP15" i="47" s="1"/>
  <c r="AP16" i="47" s="1"/>
  <c r="AP17" i="47" s="1"/>
  <c r="AP18" i="47" s="1"/>
  <c r="AP19" i="47" s="1"/>
  <c r="AP20" i="47" s="1"/>
  <c r="AP21" i="47" s="1"/>
  <c r="AP22" i="47" s="1"/>
  <c r="AP23" i="47" s="1"/>
  <c r="AP24" i="47" s="1"/>
  <c r="AP25" i="47" s="1"/>
  <c r="AP26" i="47" s="1"/>
  <c r="AP27" i="47" s="1"/>
  <c r="AP28" i="47" s="1"/>
  <c r="AP29" i="47" s="1"/>
  <c r="AP30" i="47" s="1"/>
  <c r="AP31" i="47" s="1"/>
  <c r="AP32" i="47" s="1"/>
  <c r="AP9" i="47"/>
  <c r="N38" i="47"/>
  <c r="N37" i="47"/>
  <c r="N36" i="47"/>
  <c r="N35" i="47"/>
  <c r="L11" i="47"/>
  <c r="L12" i="47" s="1"/>
  <c r="L13" i="47" s="1"/>
  <c r="L14" i="47" s="1"/>
  <c r="L15" i="47" s="1"/>
  <c r="L16" i="47" s="1"/>
  <c r="L17" i="47" s="1"/>
  <c r="L18" i="47" s="1"/>
  <c r="L19" i="47" s="1"/>
  <c r="L20" i="47" s="1"/>
  <c r="L21" i="47" s="1"/>
  <c r="L22" i="47" s="1"/>
  <c r="L23" i="47" s="1"/>
  <c r="L24" i="47" s="1"/>
  <c r="L25" i="47" s="1"/>
  <c r="L26" i="47" s="1"/>
  <c r="L27" i="47" s="1"/>
  <c r="L28" i="47" s="1"/>
  <c r="L29" i="47" s="1"/>
  <c r="L30" i="47" s="1"/>
  <c r="L31" i="47" s="1"/>
  <c r="L32" i="47" s="1"/>
  <c r="L9" i="47"/>
  <c r="AK9" i="47"/>
  <c r="AM38" i="47"/>
  <c r="AM37" i="47"/>
  <c r="AM36" i="47"/>
  <c r="AM35" i="47"/>
  <c r="AK10" i="47"/>
  <c r="AK11" i="47" s="1"/>
  <c r="AK12" i="47" s="1"/>
  <c r="AK13" i="47" s="1"/>
  <c r="AK14" i="47" s="1"/>
  <c r="AK15" i="47" s="1"/>
  <c r="AK16" i="47" s="1"/>
  <c r="AK17" i="47" s="1"/>
  <c r="AK18" i="47" s="1"/>
  <c r="AK19" i="47" s="1"/>
  <c r="AK20" i="47" s="1"/>
  <c r="AK21" i="47" s="1"/>
  <c r="AK22" i="47" s="1"/>
  <c r="AK23" i="47" s="1"/>
  <c r="AK24" i="47" s="1"/>
  <c r="AK25" i="47" s="1"/>
  <c r="AK26" i="47" s="1"/>
  <c r="AK27" i="47" s="1"/>
  <c r="AK28" i="47" s="1"/>
  <c r="AK29" i="47" s="1"/>
  <c r="AK30" i="47" s="1"/>
  <c r="AK31" i="47" s="1"/>
  <c r="AK32" i="47" s="1"/>
  <c r="C46" i="47" l="1"/>
  <c r="BB39" i="47"/>
  <c r="AL10" i="47"/>
  <c r="AQ10" i="47"/>
  <c r="AS10" i="47" s="1"/>
  <c r="BA10" i="47"/>
  <c r="BC10" i="47" s="1"/>
  <c r="M10" i="47"/>
  <c r="O10" i="47" s="1"/>
  <c r="AV10" i="47"/>
  <c r="AX10" i="47" s="1"/>
  <c r="AW39" i="47"/>
  <c r="AR39" i="47"/>
  <c r="N39" i="47"/>
  <c r="AM39" i="47"/>
  <c r="C47" i="47" l="1"/>
  <c r="AN10" i="47"/>
  <c r="AH37" i="47"/>
  <c r="AH36" i="47"/>
  <c r="AH35" i="47"/>
  <c r="V10" i="47"/>
  <c r="AZ10" i="47" s="1"/>
  <c r="AZ11" i="47" s="1"/>
  <c r="AZ12" i="47" s="1"/>
  <c r="AZ13" i="47" s="1"/>
  <c r="AZ14" i="47" s="1"/>
  <c r="AZ15" i="47" s="1"/>
  <c r="AZ16" i="47" s="1"/>
  <c r="AZ17" i="47" s="1"/>
  <c r="AZ18" i="47" s="1"/>
  <c r="AZ19" i="47" s="1"/>
  <c r="AZ20" i="47" s="1"/>
  <c r="AZ21" i="47" s="1"/>
  <c r="AZ22" i="47" s="1"/>
  <c r="AZ23" i="47" s="1"/>
  <c r="AZ24" i="47" s="1"/>
  <c r="AZ25" i="47" s="1"/>
  <c r="AZ26" i="47" s="1"/>
  <c r="AZ27" i="47" s="1"/>
  <c r="AZ28" i="47" s="1"/>
  <c r="AZ29" i="47" s="1"/>
  <c r="AZ30" i="47" s="1"/>
  <c r="AZ31" i="47" s="1"/>
  <c r="AZ32" i="47" s="1"/>
  <c r="Q10" i="47"/>
  <c r="AF10" i="47"/>
  <c r="AA10" i="47"/>
  <c r="BE10" i="47" s="1"/>
  <c r="BE11" i="47" s="1"/>
  <c r="BE12" i="47" s="1"/>
  <c r="BE13" i="47" s="1"/>
  <c r="BE14" i="47" s="1"/>
  <c r="BE15" i="47" s="1"/>
  <c r="BE16" i="47" s="1"/>
  <c r="BE17" i="47" s="1"/>
  <c r="BE18" i="47" s="1"/>
  <c r="BE19" i="47" s="1"/>
  <c r="BE20" i="47" s="1"/>
  <c r="BE21" i="47" s="1"/>
  <c r="BE22" i="47" s="1"/>
  <c r="BE23" i="47" s="1"/>
  <c r="BE24" i="47" s="1"/>
  <c r="BE25" i="47" s="1"/>
  <c r="BE26" i="47" s="1"/>
  <c r="BE27" i="47" s="1"/>
  <c r="BE28" i="47" s="1"/>
  <c r="BE29" i="47" s="1"/>
  <c r="BE30" i="47" s="1"/>
  <c r="BE31" i="47" s="1"/>
  <c r="BE32" i="47" s="1"/>
  <c r="AH38" i="47"/>
  <c r="S36" i="47"/>
  <c r="I38" i="47"/>
  <c r="I37" i="47"/>
  <c r="I36" i="47"/>
  <c r="I35" i="47"/>
  <c r="G11" i="47"/>
  <c r="G12" i="47" s="1"/>
  <c r="G13" i="47" s="1"/>
  <c r="G14" i="47" s="1"/>
  <c r="G15" i="47" s="1"/>
  <c r="G16" i="47" s="1"/>
  <c r="G17" i="47" s="1"/>
  <c r="G18" i="47" s="1"/>
  <c r="G19" i="47" s="1"/>
  <c r="G20" i="47" s="1"/>
  <c r="G21" i="47" s="1"/>
  <c r="G22" i="47" s="1"/>
  <c r="G23" i="47" s="1"/>
  <c r="G24" i="47" s="1"/>
  <c r="G25" i="47" s="1"/>
  <c r="G26" i="47" s="1"/>
  <c r="G27" i="47" s="1"/>
  <c r="G28" i="47" s="1"/>
  <c r="G29" i="47" s="1"/>
  <c r="G30" i="47" s="1"/>
  <c r="G31" i="47" s="1"/>
  <c r="G32" i="47" s="1"/>
  <c r="G9" i="47"/>
  <c r="X38" i="47"/>
  <c r="X37" i="47"/>
  <c r="X36" i="47"/>
  <c r="X35" i="47"/>
  <c r="V9" i="47"/>
  <c r="S38" i="47"/>
  <c r="S37" i="47"/>
  <c r="S35" i="47"/>
  <c r="Q9" i="47"/>
  <c r="D37" i="47"/>
  <c r="D36" i="47"/>
  <c r="D35" i="47"/>
  <c r="B9" i="47"/>
  <c r="AC38" i="47"/>
  <c r="D38" i="47"/>
  <c r="C48" i="47" l="1"/>
  <c r="C10" i="47"/>
  <c r="R10" i="47"/>
  <c r="W10" i="47"/>
  <c r="Y10" i="47" s="1"/>
  <c r="AG10" i="47"/>
  <c r="H10" i="47"/>
  <c r="J10" i="47" s="1"/>
  <c r="X39" i="47"/>
  <c r="AH39" i="47"/>
  <c r="AF11" i="47"/>
  <c r="AF12" i="47" s="1"/>
  <c r="AF13" i="47" s="1"/>
  <c r="AF14" i="47" s="1"/>
  <c r="AF15" i="47" s="1"/>
  <c r="AF16" i="47" s="1"/>
  <c r="AF17" i="47" s="1"/>
  <c r="AF18" i="47" s="1"/>
  <c r="AF19" i="47" s="1"/>
  <c r="AF20" i="47" s="1"/>
  <c r="AF21" i="47" s="1"/>
  <c r="AF22" i="47" s="1"/>
  <c r="AF23" i="47" s="1"/>
  <c r="AF24" i="47" s="1"/>
  <c r="AF25" i="47" s="1"/>
  <c r="AF26" i="47" s="1"/>
  <c r="AF27" i="47" s="1"/>
  <c r="AF28" i="47" s="1"/>
  <c r="AF29" i="47" s="1"/>
  <c r="AF30" i="47" s="1"/>
  <c r="AF31" i="47" s="1"/>
  <c r="AF32" i="47" s="1"/>
  <c r="S39" i="47"/>
  <c r="AC39" i="47"/>
  <c r="AB10" i="47" s="1"/>
  <c r="I39" i="47"/>
  <c r="V11" i="47"/>
  <c r="V12" i="47" s="1"/>
  <c r="V13" i="47" s="1"/>
  <c r="V14" i="47" s="1"/>
  <c r="V15" i="47" s="1"/>
  <c r="V16" i="47" s="1"/>
  <c r="V17" i="47" s="1"/>
  <c r="V18" i="47" s="1"/>
  <c r="V19" i="47" s="1"/>
  <c r="V20" i="47" s="1"/>
  <c r="V21" i="47" s="1"/>
  <c r="V22" i="47" s="1"/>
  <c r="V23" i="47" s="1"/>
  <c r="V24" i="47" s="1"/>
  <c r="V25" i="47" s="1"/>
  <c r="V26" i="47" s="1"/>
  <c r="V27" i="47" s="1"/>
  <c r="V28" i="47" s="1"/>
  <c r="V29" i="47" s="1"/>
  <c r="V30" i="47" s="1"/>
  <c r="V31" i="47" s="1"/>
  <c r="V32" i="47" s="1"/>
  <c r="D39" i="47"/>
  <c r="C49" i="47" l="1"/>
  <c r="AI10" i="47"/>
  <c r="C60" i="75"/>
  <c r="F24" i="75" s="1"/>
  <c r="C63" i="70"/>
  <c r="F18" i="70" s="1"/>
  <c r="C60" i="71"/>
  <c r="F18" i="71" s="1"/>
  <c r="C60" i="80"/>
  <c r="F24" i="80" s="1"/>
  <c r="C60" i="78"/>
  <c r="F23" i="78" s="1"/>
  <c r="C60" i="79"/>
  <c r="C60" i="76"/>
  <c r="C60" i="43"/>
  <c r="F18" i="43" s="1"/>
  <c r="C60" i="73"/>
  <c r="F18" i="73" s="1"/>
  <c r="C60" i="67"/>
  <c r="AA11" i="47"/>
  <c r="AA12" i="47" s="1"/>
  <c r="AA13" i="47" s="1"/>
  <c r="AA14" i="47" s="1"/>
  <c r="AA15" i="47" s="1"/>
  <c r="AA16" i="47" s="1"/>
  <c r="AA17" i="47" s="1"/>
  <c r="AA18" i="47" s="1"/>
  <c r="AA19" i="47" s="1"/>
  <c r="AA20" i="47" s="1"/>
  <c r="AA21" i="47" s="1"/>
  <c r="AA22" i="47" s="1"/>
  <c r="AA23" i="47" s="1"/>
  <c r="AA24" i="47" s="1"/>
  <c r="AA25" i="47" s="1"/>
  <c r="AA26" i="47" s="1"/>
  <c r="AA27" i="47" s="1"/>
  <c r="AA28" i="47" s="1"/>
  <c r="AA29" i="47" s="1"/>
  <c r="AA30" i="47" s="1"/>
  <c r="AA31" i="47" s="1"/>
  <c r="AA32" i="47" s="1"/>
  <c r="AD10" i="47"/>
  <c r="T10" i="47"/>
  <c r="C67" i="80"/>
  <c r="C63" i="80"/>
  <c r="B3" i="80" s="1"/>
  <c r="C52" i="80" s="1"/>
  <c r="B9" i="80" s="1"/>
  <c r="C58" i="80"/>
  <c r="H12" i="80" s="1"/>
  <c r="T57" i="80"/>
  <c r="Q57" i="80"/>
  <c r="T56" i="80"/>
  <c r="C56" i="80"/>
  <c r="E12" i="80" s="1"/>
  <c r="K12" i="80" s="1"/>
  <c r="T55" i="80"/>
  <c r="C55" i="80"/>
  <c r="D49" i="80"/>
  <c r="C49" i="80"/>
  <c r="C48" i="80"/>
  <c r="C47" i="80"/>
  <c r="C46" i="80"/>
  <c r="C45" i="80"/>
  <c r="C63" i="79"/>
  <c r="C58" i="79"/>
  <c r="C56" i="79"/>
  <c r="C55" i="79"/>
  <c r="C50" i="47" l="1"/>
  <c r="D47" i="80"/>
  <c r="C68" i="80"/>
  <c r="Q11" i="47"/>
  <c r="Q12" i="47" s="1"/>
  <c r="Q13" i="47" s="1"/>
  <c r="Q14" i="47" s="1"/>
  <c r="Q15" i="47" s="1"/>
  <c r="Q16" i="47" s="1"/>
  <c r="Q17" i="47" s="1"/>
  <c r="Q18" i="47" s="1"/>
  <c r="Q19" i="47" s="1"/>
  <c r="Q20" i="47" s="1"/>
  <c r="Q21" i="47" s="1"/>
  <c r="Q22" i="47" s="1"/>
  <c r="Q23" i="47" s="1"/>
  <c r="Q24" i="47" s="1"/>
  <c r="Q25" i="47" s="1"/>
  <c r="Q26" i="47" s="1"/>
  <c r="Q27" i="47" s="1"/>
  <c r="Q28" i="47" s="1"/>
  <c r="Q29" i="47" s="1"/>
  <c r="Q30" i="47" s="1"/>
  <c r="Q31" i="47" s="1"/>
  <c r="Q32" i="47" s="1"/>
  <c r="B13" i="80"/>
  <c r="C67" i="79"/>
  <c r="T59" i="79"/>
  <c r="Q59" i="79"/>
  <c r="T58" i="79"/>
  <c r="H12" i="79"/>
  <c r="T56" i="79"/>
  <c r="T55" i="79"/>
  <c r="D49" i="79"/>
  <c r="C49" i="79"/>
  <c r="C48" i="79"/>
  <c r="D47" i="79"/>
  <c r="C47" i="79"/>
  <c r="C46" i="79"/>
  <c r="C45" i="79"/>
  <c r="B11" i="79"/>
  <c r="B12" i="79" s="1"/>
  <c r="B13" i="79" s="1"/>
  <c r="B14" i="79" s="1"/>
  <c r="B15" i="79" s="1"/>
  <c r="B16" i="79" s="1"/>
  <c r="B17" i="79" s="1"/>
  <c r="B18" i="79" s="1"/>
  <c r="B3" i="79"/>
  <c r="C52" i="79" s="1"/>
  <c r="B9" i="79" s="1"/>
  <c r="C51" i="47" l="1"/>
  <c r="C69" i="80"/>
  <c r="B14" i="80"/>
  <c r="B15" i="80" s="1"/>
  <c r="B16" i="80" s="1"/>
  <c r="B17" i="80" s="1"/>
  <c r="B18" i="80" s="1"/>
  <c r="B19" i="79"/>
  <c r="C68" i="79"/>
  <c r="C52" i="47" l="1"/>
  <c r="C70" i="80"/>
  <c r="B19" i="80"/>
  <c r="C69" i="79"/>
  <c r="B20" i="79"/>
  <c r="C71" i="80" l="1"/>
  <c r="B20" i="80"/>
  <c r="B21" i="79"/>
  <c r="C70" i="79"/>
  <c r="C72" i="80" l="1"/>
  <c r="B21" i="80"/>
  <c r="C71" i="79"/>
  <c r="B22" i="79"/>
  <c r="C73" i="80" l="1"/>
  <c r="B22" i="80"/>
  <c r="C72" i="79"/>
  <c r="B23" i="79"/>
  <c r="C74" i="80" l="1"/>
  <c r="B23" i="80"/>
  <c r="B24" i="79"/>
  <c r="C73" i="79"/>
  <c r="F66" i="80" l="1"/>
  <c r="B24" i="80"/>
  <c r="C24" i="80" s="1" a="1"/>
  <c r="C24" i="80" s="1"/>
  <c r="C74" i="79"/>
  <c r="B25" i="79"/>
  <c r="F67" i="80" l="1"/>
  <c r="B25" i="80"/>
  <c r="F66" i="79"/>
  <c r="B26" i="79"/>
  <c r="C26" i="79" l="1" a="1"/>
  <c r="C26" i="79" s="1"/>
  <c r="F68" i="80"/>
  <c r="B26" i="80"/>
  <c r="F67" i="79"/>
  <c r="B27" i="79"/>
  <c r="E26" i="79"/>
  <c r="F69" i="80" l="1"/>
  <c r="B27" i="80"/>
  <c r="E27" i="79"/>
  <c r="B28" i="79"/>
  <c r="F68" i="79"/>
  <c r="F70" i="80" l="1"/>
  <c r="B28" i="80"/>
  <c r="E28" i="79"/>
  <c r="B29" i="79"/>
  <c r="F69" i="79"/>
  <c r="F71" i="80" l="1"/>
  <c r="B29" i="80"/>
  <c r="E29" i="79"/>
  <c r="B30" i="79"/>
  <c r="F70" i="79"/>
  <c r="F72" i="80" l="1"/>
  <c r="B30" i="80"/>
  <c r="F71" i="79"/>
  <c r="B31" i="79"/>
  <c r="E30" i="79"/>
  <c r="F73" i="80" l="1"/>
  <c r="B31" i="80"/>
  <c r="E31" i="79"/>
  <c r="B32" i="79"/>
  <c r="F72" i="79"/>
  <c r="B33" i="79" l="1"/>
  <c r="F74" i="80"/>
  <c r="B32" i="80"/>
  <c r="E32" i="79"/>
  <c r="F73" i="79"/>
  <c r="B34" i="79" l="1"/>
  <c r="B33" i="80"/>
  <c r="B34" i="80" s="1"/>
  <c r="B35" i="80" s="1"/>
  <c r="B36" i="80" s="1"/>
  <c r="B37" i="80" s="1"/>
  <c r="I66" i="80"/>
  <c r="F74" i="79"/>
  <c r="B35" i="79" l="1"/>
  <c r="I67" i="80"/>
  <c r="I66" i="79"/>
  <c r="B36" i="79" l="1"/>
  <c r="I68" i="80"/>
  <c r="I67" i="79"/>
  <c r="B37" i="79" l="1"/>
  <c r="I69" i="80"/>
  <c r="I68" i="79"/>
  <c r="I70" i="80" l="1"/>
  <c r="I69" i="79"/>
  <c r="I71" i="80" l="1"/>
  <c r="I70" i="79"/>
  <c r="I72" i="80" l="1"/>
  <c r="E33" i="79"/>
  <c r="I71" i="79"/>
  <c r="I73" i="80" l="1"/>
  <c r="I72" i="79"/>
  <c r="E34" i="79"/>
  <c r="I74" i="80" l="1"/>
  <c r="E35" i="79"/>
  <c r="I73" i="79"/>
  <c r="F25" i="80" l="1"/>
  <c r="F26" i="80" s="1"/>
  <c r="F27" i="80" s="1"/>
  <c r="F28" i="80" s="1"/>
  <c r="F29" i="80" s="1"/>
  <c r="F30" i="80" s="1"/>
  <c r="F31" i="80" s="1"/>
  <c r="F32" i="80" s="1"/>
  <c r="F33" i="80" s="1"/>
  <c r="F34" i="80" s="1"/>
  <c r="F35" i="80" s="1"/>
  <c r="F36" i="80" s="1"/>
  <c r="F37" i="80" s="1"/>
  <c r="E13" i="80"/>
  <c r="H13" i="80"/>
  <c r="H14" i="80" s="1"/>
  <c r="H15" i="80" s="1"/>
  <c r="H16" i="80" s="1"/>
  <c r="H17" i="80" s="1"/>
  <c r="H18" i="80" s="1"/>
  <c r="H19" i="80" s="1"/>
  <c r="H20" i="80" s="1"/>
  <c r="H21" i="80" s="1"/>
  <c r="H22" i="80" s="1"/>
  <c r="H23" i="80" s="1"/>
  <c r="H24" i="80" s="1"/>
  <c r="H25" i="80" s="1"/>
  <c r="H26" i="80" s="1"/>
  <c r="H27" i="80" s="1"/>
  <c r="H28" i="80" s="1"/>
  <c r="H29" i="80" s="1"/>
  <c r="H30" i="80" s="1"/>
  <c r="H31" i="80" s="1"/>
  <c r="H32" i="80" s="1"/>
  <c r="H33" i="80" s="1"/>
  <c r="H34" i="80" s="1"/>
  <c r="H35" i="80" s="1"/>
  <c r="H36" i="80" s="1"/>
  <c r="I74" i="79"/>
  <c r="E36" i="79"/>
  <c r="H13" i="79" l="1"/>
  <c r="H14" i="79" s="1"/>
  <c r="H15" i="79" s="1"/>
  <c r="H16" i="79" s="1"/>
  <c r="H17" i="79" s="1"/>
  <c r="H18" i="79" s="1"/>
  <c r="H19" i="79" s="1"/>
  <c r="H20" i="79" s="1"/>
  <c r="H21" i="79" s="1"/>
  <c r="H22" i="79" s="1"/>
  <c r="H23" i="79" s="1"/>
  <c r="H24" i="79" s="1"/>
  <c r="H25" i="79" s="1"/>
  <c r="H26" i="79" s="1"/>
  <c r="H27" i="79" s="1"/>
  <c r="H28" i="79" s="1"/>
  <c r="H29" i="79" s="1"/>
  <c r="H30" i="79" s="1"/>
  <c r="H31" i="79" s="1"/>
  <c r="H32" i="79" s="1"/>
  <c r="H33" i="79" s="1"/>
  <c r="H34" i="79" s="1"/>
  <c r="H35" i="79" s="1"/>
  <c r="H36" i="79" s="1"/>
  <c r="H37" i="79" s="1"/>
  <c r="E37" i="79"/>
  <c r="E14" i="80"/>
  <c r="K13" i="80"/>
  <c r="H37" i="80"/>
  <c r="E15" i="80" l="1"/>
  <c r="K14" i="80"/>
  <c r="Q58" i="80"/>
  <c r="E16" i="80" l="1"/>
  <c r="K15" i="80"/>
  <c r="C62" i="79"/>
  <c r="D26" i="79" s="1"/>
  <c r="C62" i="80"/>
  <c r="D24" i="80" s="1"/>
  <c r="E17" i="80" l="1"/>
  <c r="K16" i="80"/>
  <c r="D46" i="80"/>
  <c r="D46" i="79"/>
  <c r="E18" i="80" l="1"/>
  <c r="K17" i="80"/>
  <c r="E19" i="80" l="1"/>
  <c r="K18" i="80"/>
  <c r="E20" i="80" l="1"/>
  <c r="K19" i="80"/>
  <c r="D27" i="79"/>
  <c r="E21" i="80" l="1"/>
  <c r="K20" i="80"/>
  <c r="D28" i="79"/>
  <c r="E22" i="80" l="1"/>
  <c r="K21" i="80"/>
  <c r="D29" i="79"/>
  <c r="E23" i="80" l="1"/>
  <c r="K22" i="80"/>
  <c r="D25" i="80"/>
  <c r="D30" i="79"/>
  <c r="E24" i="80" l="1"/>
  <c r="K23" i="80"/>
  <c r="D26" i="80"/>
  <c r="D31" i="79"/>
  <c r="E25" i="80" l="1"/>
  <c r="K24" i="80"/>
  <c r="G24" i="80"/>
  <c r="I24" i="80" s="1"/>
  <c r="D27" i="80"/>
  <c r="D32" i="79"/>
  <c r="J24" i="80" l="1"/>
  <c r="E26" i="80"/>
  <c r="K25" i="80"/>
  <c r="G25" i="80"/>
  <c r="I25" i="80" s="1"/>
  <c r="D33" i="79"/>
  <c r="D28" i="80"/>
  <c r="E27" i="80" l="1"/>
  <c r="K26" i="80"/>
  <c r="G26" i="80"/>
  <c r="I26" i="80" s="1"/>
  <c r="J25" i="80"/>
  <c r="D34" i="79"/>
  <c r="D29" i="80"/>
  <c r="J26" i="80" l="1"/>
  <c r="E28" i="80"/>
  <c r="K27" i="80"/>
  <c r="G27" i="80"/>
  <c r="I27" i="80" s="1"/>
  <c r="D35" i="79"/>
  <c r="D30" i="80"/>
  <c r="E29" i="80" l="1"/>
  <c r="G28" i="80"/>
  <c r="I28" i="80" s="1"/>
  <c r="K28" i="80"/>
  <c r="J27" i="80"/>
  <c r="D36" i="79"/>
  <c r="D31" i="80"/>
  <c r="J28" i="80" l="1"/>
  <c r="E30" i="80"/>
  <c r="G29" i="80"/>
  <c r="I29" i="80" s="1"/>
  <c r="K29" i="80"/>
  <c r="D37" i="79"/>
  <c r="D32" i="80"/>
  <c r="E31" i="80" l="1"/>
  <c r="G30" i="80"/>
  <c r="I30" i="80" s="1"/>
  <c r="K30" i="80"/>
  <c r="J29" i="80"/>
  <c r="D33" i="80"/>
  <c r="J30" i="80" l="1"/>
  <c r="E32" i="80"/>
  <c r="K31" i="80"/>
  <c r="G31" i="80"/>
  <c r="I31" i="80" s="1"/>
  <c r="D34" i="80"/>
  <c r="J31" i="80" l="1"/>
  <c r="E33" i="80"/>
  <c r="K32" i="80"/>
  <c r="G32" i="80"/>
  <c r="I32" i="80" s="1"/>
  <c r="D35" i="80"/>
  <c r="E34" i="80" l="1"/>
  <c r="G33" i="80"/>
  <c r="I33" i="80" s="1"/>
  <c r="J33" i="80" s="1"/>
  <c r="K33" i="80"/>
  <c r="J32" i="80"/>
  <c r="D36" i="80"/>
  <c r="E35" i="80" l="1"/>
  <c r="K34" i="80"/>
  <c r="G34" i="80"/>
  <c r="I34" i="80" s="1"/>
  <c r="J34" i="80" s="1"/>
  <c r="D37" i="80"/>
  <c r="E36" i="80" l="1"/>
  <c r="K35" i="80"/>
  <c r="G35" i="80"/>
  <c r="I35" i="80" s="1"/>
  <c r="J35" i="80" s="1"/>
  <c r="E37" i="80" l="1"/>
  <c r="G36" i="80"/>
  <c r="I36" i="80" s="1"/>
  <c r="J36" i="80" s="1"/>
  <c r="K36" i="80"/>
  <c r="K37" i="80" l="1"/>
  <c r="G37" i="80"/>
  <c r="I37" i="80" s="1"/>
  <c r="J37" i="80" s="1"/>
  <c r="C67" i="78" l="1"/>
  <c r="C63" i="78"/>
  <c r="D47" i="78" s="1"/>
  <c r="C62" i="78"/>
  <c r="Q58" i="78"/>
  <c r="C58" i="78"/>
  <c r="T57" i="78"/>
  <c r="Q57" i="78"/>
  <c r="T56" i="78"/>
  <c r="C56" i="78"/>
  <c r="T55" i="78"/>
  <c r="C55" i="78"/>
  <c r="D49" i="78"/>
  <c r="C49" i="78"/>
  <c r="C48" i="78"/>
  <c r="C47" i="78"/>
  <c r="C46" i="78"/>
  <c r="C45" i="78"/>
  <c r="H12" i="78"/>
  <c r="E12" i="78"/>
  <c r="K12" i="78" s="1"/>
  <c r="B11" i="78"/>
  <c r="B12" i="78" s="1"/>
  <c r="B3" i="78" l="1"/>
  <c r="C52" i="78" s="1"/>
  <c r="B9" i="78" s="1"/>
  <c r="D46" i="78"/>
  <c r="C68" i="78"/>
  <c r="B13" i="78"/>
  <c r="C69" i="78" l="1"/>
  <c r="B14" i="78"/>
  <c r="B15" i="78" l="1"/>
  <c r="C70" i="78"/>
  <c r="C71" i="78" l="1"/>
  <c r="B16" i="78"/>
  <c r="B17" i="78" l="1"/>
  <c r="C72" i="78"/>
  <c r="B18" i="78" l="1"/>
  <c r="C73" i="78"/>
  <c r="B19" i="78" l="1"/>
  <c r="C74" i="78"/>
  <c r="F66" i="78" l="1"/>
  <c r="B20" i="78"/>
  <c r="F67" i="78" l="1"/>
  <c r="B21" i="78"/>
  <c r="F68" i="78" l="1"/>
  <c r="B22" i="78"/>
  <c r="F69" i="78" l="1"/>
  <c r="B23" i="78"/>
  <c r="C23" i="78" l="1" a="1"/>
  <c r="C23" i="78" s="1"/>
  <c r="D23" i="78" s="1"/>
  <c r="B24" i="78"/>
  <c r="F70" i="78"/>
  <c r="F71" i="78" l="1"/>
  <c r="B25" i="78"/>
  <c r="B26" i="78" l="1"/>
  <c r="F72" i="78"/>
  <c r="F73" i="78" l="1"/>
  <c r="B27" i="78"/>
  <c r="B28" i="78" l="1"/>
  <c r="F74" i="78"/>
  <c r="B29" i="78" l="1"/>
  <c r="I66" i="78"/>
  <c r="B30" i="78" l="1"/>
  <c r="I67" i="78"/>
  <c r="B31" i="78" l="1"/>
  <c r="I68" i="78"/>
  <c r="I69" i="78" l="1"/>
  <c r="B32" i="78"/>
  <c r="B33" i="78" s="1"/>
  <c r="B34" i="78" l="1"/>
  <c r="I70" i="78"/>
  <c r="B35" i="78" l="1"/>
  <c r="I71" i="78"/>
  <c r="B36" i="78" l="1"/>
  <c r="I72" i="78"/>
  <c r="B37" i="78" l="1"/>
  <c r="I73" i="78"/>
  <c r="I74" i="78" l="1"/>
  <c r="F24" i="78" l="1"/>
  <c r="F25" i="78" s="1"/>
  <c r="F26" i="78" s="1"/>
  <c r="F27" i="78" s="1"/>
  <c r="F28" i="78" s="1"/>
  <c r="F29" i="78" s="1"/>
  <c r="F30" i="78" s="1"/>
  <c r="F31" i="78" s="1"/>
  <c r="F32" i="78" s="1"/>
  <c r="F33" i="78" s="1"/>
  <c r="F34" i="78" s="1"/>
  <c r="F35" i="78" s="1"/>
  <c r="F36" i="78" s="1"/>
  <c r="D24" i="78"/>
  <c r="E13" i="78"/>
  <c r="H13" i="78"/>
  <c r="H14" i="78" s="1"/>
  <c r="H15" i="78" s="1"/>
  <c r="H16" i="78" s="1"/>
  <c r="H17" i="78" s="1"/>
  <c r="H18" i="78" s="1"/>
  <c r="H19" i="78" s="1"/>
  <c r="H20" i="78" s="1"/>
  <c r="H21" i="78" s="1"/>
  <c r="H22" i="78" s="1"/>
  <c r="H23" i="78" s="1"/>
  <c r="H24" i="78" s="1"/>
  <c r="H25" i="78" s="1"/>
  <c r="H26" i="78" s="1"/>
  <c r="H27" i="78" s="1"/>
  <c r="H28" i="78" s="1"/>
  <c r="H29" i="78" s="1"/>
  <c r="H30" i="78" s="1"/>
  <c r="H31" i="78" s="1"/>
  <c r="H32" i="78" s="1"/>
  <c r="H33" i="78" s="1"/>
  <c r="H34" i="78" s="1"/>
  <c r="H35" i="78" s="1"/>
  <c r="H36" i="78" s="1"/>
  <c r="H37" i="78" s="1"/>
  <c r="F37" i="78" l="1"/>
  <c r="E14" i="78"/>
  <c r="K13" i="78"/>
  <c r="E15" i="78" l="1"/>
  <c r="K14" i="78"/>
  <c r="E16" i="78" l="1"/>
  <c r="K15" i="78"/>
  <c r="E17" i="78" l="1"/>
  <c r="K16" i="78"/>
  <c r="E18" i="78" l="1"/>
  <c r="K17" i="78"/>
  <c r="K18" i="78" l="1"/>
  <c r="E19" i="78"/>
  <c r="D25" i="78"/>
  <c r="E20" i="78" l="1"/>
  <c r="K19" i="78"/>
  <c r="D26" i="78"/>
  <c r="E21" i="78" l="1"/>
  <c r="K20" i="78"/>
  <c r="D27" i="78"/>
  <c r="E22" i="78" l="1"/>
  <c r="K21" i="78"/>
  <c r="D28" i="78"/>
  <c r="E23" i="78" l="1"/>
  <c r="K22" i="78"/>
  <c r="D29" i="78"/>
  <c r="G23" i="78" l="1"/>
  <c r="I23" i="78" s="1"/>
  <c r="K23" i="78"/>
  <c r="E24" i="78"/>
  <c r="D30" i="78"/>
  <c r="K24" i="78" l="1"/>
  <c r="G24" i="78"/>
  <c r="I24" i="78" s="1"/>
  <c r="E25" i="78"/>
  <c r="J23" i="78"/>
  <c r="D31" i="78"/>
  <c r="E26" i="78" l="1"/>
  <c r="K25" i="78"/>
  <c r="G25" i="78"/>
  <c r="I25" i="78" s="1"/>
  <c r="J24" i="78"/>
  <c r="D32" i="78"/>
  <c r="J25" i="78" l="1"/>
  <c r="E27" i="78"/>
  <c r="K26" i="78"/>
  <c r="G26" i="78"/>
  <c r="I26" i="78" s="1"/>
  <c r="D33" i="78"/>
  <c r="J26" i="78" l="1"/>
  <c r="E28" i="78"/>
  <c r="K27" i="78"/>
  <c r="G27" i="78"/>
  <c r="I27" i="78" s="1"/>
  <c r="D34" i="78"/>
  <c r="A6" i="77"/>
  <c r="A7" i="77" s="1"/>
  <c r="A8" i="77" s="1"/>
  <c r="A9" i="77" s="1"/>
  <c r="A10" i="77" s="1"/>
  <c r="A11" i="77" s="1"/>
  <c r="A12" i="77" s="1"/>
  <c r="A13" i="77" s="1"/>
  <c r="H12" i="75"/>
  <c r="J27" i="78" l="1"/>
  <c r="E29" i="78"/>
  <c r="G28" i="78"/>
  <c r="I28" i="78" s="1"/>
  <c r="K28" i="78"/>
  <c r="D35" i="78"/>
  <c r="A14" i="77"/>
  <c r="J28" i="78" l="1"/>
  <c r="E30" i="78"/>
  <c r="G29" i="78"/>
  <c r="I29" i="78" s="1"/>
  <c r="K29" i="78"/>
  <c r="D36" i="78"/>
  <c r="A15" i="77"/>
  <c r="J29" i="78" l="1"/>
  <c r="E31" i="78"/>
  <c r="K30" i="78"/>
  <c r="G30" i="78"/>
  <c r="I30" i="78" s="1"/>
  <c r="D37" i="78"/>
  <c r="A16" i="77"/>
  <c r="H16" i="77" s="1"/>
  <c r="J30" i="78" l="1"/>
  <c r="E32" i="78"/>
  <c r="G31" i="78"/>
  <c r="I31" i="78" s="1"/>
  <c r="K31" i="78"/>
  <c r="A17" i="77"/>
  <c r="H17" i="77" l="1"/>
  <c r="J17" i="77"/>
  <c r="J31" i="78"/>
  <c r="E33" i="78"/>
  <c r="G32" i="78"/>
  <c r="I32" i="78" s="1"/>
  <c r="K32" i="78"/>
  <c r="A18" i="77"/>
  <c r="H18" i="77" l="1"/>
  <c r="J18" i="77"/>
  <c r="J32" i="78"/>
  <c r="E34" i="78"/>
  <c r="G33" i="78"/>
  <c r="I33" i="78" s="1"/>
  <c r="K33" i="78"/>
  <c r="A19" i="77"/>
  <c r="J19" i="77" s="1"/>
  <c r="E35" i="78" l="1"/>
  <c r="G34" i="78"/>
  <c r="I34" i="78" s="1"/>
  <c r="K34" i="78"/>
  <c r="J33" i="78"/>
  <c r="H19" i="77"/>
  <c r="A20" i="77"/>
  <c r="J20" i="77" s="1"/>
  <c r="J34" i="78" l="1"/>
  <c r="E36" i="78"/>
  <c r="G35" i="78"/>
  <c r="I35" i="78" s="1"/>
  <c r="K35" i="78"/>
  <c r="H20" i="77"/>
  <c r="A21" i="77"/>
  <c r="J21" i="77" s="1"/>
  <c r="E37" i="78" l="1"/>
  <c r="G36" i="78"/>
  <c r="I36" i="78" s="1"/>
  <c r="K36" i="78"/>
  <c r="J35" i="78"/>
  <c r="H21" i="77"/>
  <c r="A22" i="77"/>
  <c r="J22" i="77" s="1"/>
  <c r="J36" i="78" l="1"/>
  <c r="G37" i="78"/>
  <c r="I37" i="78" s="1"/>
  <c r="K37" i="78"/>
  <c r="H22" i="77"/>
  <c r="A23" i="77"/>
  <c r="J23" i="77" s="1"/>
  <c r="J37" i="78" l="1"/>
  <c r="H23" i="77"/>
  <c r="A24" i="77"/>
  <c r="J24" i="77" s="1"/>
  <c r="H24" i="77" l="1"/>
  <c r="A25" i="77"/>
  <c r="J25" i="77" s="1"/>
  <c r="H25" i="77" l="1"/>
  <c r="A26" i="77"/>
  <c r="A27" i="77" s="1"/>
  <c r="A28" i="77" s="1"/>
  <c r="A29" i="77" s="1"/>
  <c r="A30" i="77" s="1"/>
  <c r="A31" i="77" s="1"/>
  <c r="A32" i="77" s="1"/>
  <c r="A33" i="77" s="1"/>
  <c r="A34" i="77" s="1"/>
  <c r="A35" i="77" s="1"/>
  <c r="A36" i="77" s="1"/>
  <c r="A37" i="77" s="1"/>
  <c r="A38" i="77" s="1"/>
  <c r="A39" i="77" s="1"/>
  <c r="A40" i="77" s="1"/>
  <c r="A41" i="77" s="1"/>
  <c r="A42" i="77" s="1"/>
  <c r="A43" i="77" s="1"/>
  <c r="A44" i="77" s="1"/>
  <c r="A45" i="77" s="1"/>
  <c r="A46" i="77" s="1"/>
  <c r="A47" i="77" s="1"/>
  <c r="A48" i="77" s="1"/>
  <c r="N14" i="77" l="1"/>
  <c r="C63" i="76" l="1"/>
  <c r="D47" i="76" s="1"/>
  <c r="C58" i="76"/>
  <c r="C56" i="76"/>
  <c r="C55" i="76"/>
  <c r="C67" i="76"/>
  <c r="T59" i="76"/>
  <c r="Q59" i="76"/>
  <c r="T58" i="76"/>
  <c r="T56" i="76"/>
  <c r="T55" i="76"/>
  <c r="D49" i="76"/>
  <c r="C49" i="76"/>
  <c r="C48" i="76"/>
  <c r="C47" i="76"/>
  <c r="C46" i="76"/>
  <c r="C45" i="76"/>
  <c r="B11" i="76"/>
  <c r="B12" i="76" s="1"/>
  <c r="B13" i="76" s="1"/>
  <c r="B14" i="76" s="1"/>
  <c r="T59" i="75"/>
  <c r="T57" i="75"/>
  <c r="T56" i="75"/>
  <c r="T58" i="75"/>
  <c r="C63" i="75"/>
  <c r="B3" i="75" s="1"/>
  <c r="C52" i="75" s="1"/>
  <c r="B9" i="75" s="1"/>
  <c r="C56" i="75"/>
  <c r="C55" i="75"/>
  <c r="C67" i="75"/>
  <c r="Q59" i="75"/>
  <c r="T55" i="75"/>
  <c r="D49" i="75"/>
  <c r="C49" i="75"/>
  <c r="C48" i="75"/>
  <c r="C47" i="75"/>
  <c r="C46" i="75"/>
  <c r="C45" i="75"/>
  <c r="B11" i="75"/>
  <c r="B12" i="75" s="1"/>
  <c r="B13" i="75" s="1"/>
  <c r="B14" i="75" s="1"/>
  <c r="B15" i="75" s="1"/>
  <c r="B16" i="75" s="1"/>
  <c r="U59" i="68"/>
  <c r="R59" i="68"/>
  <c r="U58" i="68"/>
  <c r="U57" i="68"/>
  <c r="C63" i="73"/>
  <c r="B3" i="73" s="1"/>
  <c r="C52" i="73" s="1"/>
  <c r="B9" i="73" s="1"/>
  <c r="C58" i="73"/>
  <c r="H12" i="73" s="1"/>
  <c r="C56" i="73"/>
  <c r="E12" i="73" s="1"/>
  <c r="K12" i="73" s="1"/>
  <c r="C55" i="73"/>
  <c r="C67" i="73"/>
  <c r="T57" i="73"/>
  <c r="Q57" i="73"/>
  <c r="T56" i="73"/>
  <c r="T55" i="73"/>
  <c r="D49" i="73"/>
  <c r="C49" i="73"/>
  <c r="C48" i="73"/>
  <c r="C47" i="73"/>
  <c r="C46" i="73"/>
  <c r="C45" i="73"/>
  <c r="B11" i="73"/>
  <c r="B12" i="73" s="1"/>
  <c r="C63" i="72"/>
  <c r="B3" i="72" s="1"/>
  <c r="C52" i="72" s="1"/>
  <c r="B9" i="72" s="1"/>
  <c r="C58" i="72"/>
  <c r="H12" i="72" s="1"/>
  <c r="C56" i="72"/>
  <c r="E12" i="72" s="1"/>
  <c r="K12" i="72" s="1"/>
  <c r="C55" i="72"/>
  <c r="O56" i="72"/>
  <c r="O55" i="72"/>
  <c r="C67" i="72"/>
  <c r="T57" i="72"/>
  <c r="Q57" i="72"/>
  <c r="T56" i="72"/>
  <c r="T55" i="72"/>
  <c r="D49" i="72"/>
  <c r="C49" i="72"/>
  <c r="C48" i="72"/>
  <c r="C47" i="72"/>
  <c r="C46" i="72"/>
  <c r="C45" i="72"/>
  <c r="B11" i="72"/>
  <c r="B12" i="72" s="1"/>
  <c r="C67" i="71"/>
  <c r="C63" i="71"/>
  <c r="D47" i="71" s="1"/>
  <c r="C58" i="71"/>
  <c r="H12" i="71" s="1"/>
  <c r="T57" i="71"/>
  <c r="Q57" i="71"/>
  <c r="T56" i="71"/>
  <c r="C56" i="71"/>
  <c r="E12" i="71" s="1"/>
  <c r="K12" i="71" s="1"/>
  <c r="T55" i="71"/>
  <c r="C55" i="71"/>
  <c r="D49" i="71"/>
  <c r="C49" i="71"/>
  <c r="C48" i="71"/>
  <c r="C47" i="71"/>
  <c r="C46" i="71"/>
  <c r="C45" i="71"/>
  <c r="B11" i="71"/>
  <c r="B12" i="71" s="1"/>
  <c r="C58" i="70"/>
  <c r="C68" i="72" l="1"/>
  <c r="B3" i="71"/>
  <c r="C52" i="71" s="1"/>
  <c r="B9" i="71" s="1"/>
  <c r="D47" i="75"/>
  <c r="D47" i="73"/>
  <c r="D47" i="72"/>
  <c r="H12" i="76"/>
  <c r="B3" i="76"/>
  <c r="C52" i="76" s="1"/>
  <c r="B9" i="76" s="1"/>
  <c r="B15" i="76"/>
  <c r="C68" i="76"/>
  <c r="B17" i="75"/>
  <c r="C68" i="75"/>
  <c r="B13" i="73"/>
  <c r="C68" i="73"/>
  <c r="B13" i="72"/>
  <c r="B13" i="71"/>
  <c r="C68" i="71"/>
  <c r="C69" i="72" l="1"/>
  <c r="C69" i="76"/>
  <c r="B16" i="76"/>
  <c r="C69" i="75"/>
  <c r="B18" i="75"/>
  <c r="C69" i="73"/>
  <c r="B14" i="73"/>
  <c r="B15" i="73" s="1"/>
  <c r="B16" i="73" s="1"/>
  <c r="B17" i="73" s="1"/>
  <c r="B18" i="73" s="1"/>
  <c r="C18" i="73" s="1" a="1"/>
  <c r="C18" i="73" s="1"/>
  <c r="B14" i="72"/>
  <c r="C69" i="71"/>
  <c r="B14" i="71"/>
  <c r="C70" i="72" l="1"/>
  <c r="B15" i="71"/>
  <c r="C70" i="76"/>
  <c r="B17" i="76"/>
  <c r="B19" i="75"/>
  <c r="C70" i="75"/>
  <c r="B19" i="73"/>
  <c r="C70" i="73"/>
  <c r="B15" i="72"/>
  <c r="C70" i="71"/>
  <c r="C71" i="72" l="1"/>
  <c r="B16" i="71"/>
  <c r="B18" i="76"/>
  <c r="C71" i="76"/>
  <c r="C71" i="75"/>
  <c r="B20" i="75"/>
  <c r="C71" i="73"/>
  <c r="B20" i="73"/>
  <c r="B16" i="72"/>
  <c r="C71" i="71"/>
  <c r="C72" i="72" l="1"/>
  <c r="B17" i="71"/>
  <c r="C72" i="76"/>
  <c r="B19" i="76"/>
  <c r="C72" i="75"/>
  <c r="B21" i="75"/>
  <c r="C72" i="73"/>
  <c r="B21" i="73"/>
  <c r="B17" i="72"/>
  <c r="C72" i="71"/>
  <c r="C73" i="72" l="1"/>
  <c r="B18" i="71"/>
  <c r="C18" i="71" s="1" a="1"/>
  <c r="C18" i="71" s="1"/>
  <c r="B20" i="76"/>
  <c r="C73" i="76"/>
  <c r="B22" i="75"/>
  <c r="C73" i="75"/>
  <c r="C73" i="73"/>
  <c r="B22" i="73"/>
  <c r="B18" i="72"/>
  <c r="C18" i="72" s="1" a="1"/>
  <c r="C18" i="72" s="1"/>
  <c r="C73" i="71"/>
  <c r="C74" i="72" l="1"/>
  <c r="B19" i="71"/>
  <c r="C74" i="76"/>
  <c r="B21" i="76"/>
  <c r="B23" i="75"/>
  <c r="C74" i="75"/>
  <c r="C74" i="73"/>
  <c r="B23" i="73"/>
  <c r="B19" i="72"/>
  <c r="C74" i="71"/>
  <c r="F66" i="72" l="1"/>
  <c r="B20" i="71"/>
  <c r="B22" i="76"/>
  <c r="F66" i="76"/>
  <c r="F66" i="75"/>
  <c r="B24" i="75"/>
  <c r="C24" i="75" s="1" a="1"/>
  <c r="C24" i="75" s="1"/>
  <c r="B24" i="73"/>
  <c r="F66" i="73"/>
  <c r="B20" i="72"/>
  <c r="F66" i="71"/>
  <c r="F67" i="72" l="1"/>
  <c r="B21" i="71"/>
  <c r="B23" i="76"/>
  <c r="C23" i="76" s="1" a="1"/>
  <c r="C23" i="76" s="1"/>
  <c r="F67" i="76"/>
  <c r="F67" i="75"/>
  <c r="B25" i="75"/>
  <c r="F67" i="73"/>
  <c r="B25" i="73"/>
  <c r="B21" i="72"/>
  <c r="F67" i="71"/>
  <c r="F68" i="72" l="1"/>
  <c r="B22" i="71"/>
  <c r="B24" i="76"/>
  <c r="F68" i="76"/>
  <c r="F68" i="75"/>
  <c r="B26" i="75"/>
  <c r="F68" i="73"/>
  <c r="B26" i="73"/>
  <c r="B22" i="72"/>
  <c r="F68" i="71"/>
  <c r="F69" i="72" l="1"/>
  <c r="B23" i="71"/>
  <c r="F69" i="76"/>
  <c r="B25" i="76"/>
  <c r="F69" i="75"/>
  <c r="B27" i="75"/>
  <c r="F69" i="73"/>
  <c r="B27" i="73"/>
  <c r="B23" i="72"/>
  <c r="F69" i="71"/>
  <c r="F70" i="72" l="1"/>
  <c r="B24" i="71"/>
  <c r="B26" i="76"/>
  <c r="F70" i="76"/>
  <c r="B28" i="75"/>
  <c r="F70" i="75"/>
  <c r="B28" i="73"/>
  <c r="F70" i="73"/>
  <c r="B24" i="72"/>
  <c r="F70" i="71"/>
  <c r="F71" i="72" l="1"/>
  <c r="B25" i="71"/>
  <c r="F71" i="76"/>
  <c r="B27" i="76"/>
  <c r="F71" i="75"/>
  <c r="B29" i="75"/>
  <c r="F71" i="73"/>
  <c r="B29" i="73"/>
  <c r="B25" i="72"/>
  <c r="F71" i="71"/>
  <c r="F72" i="72" l="1"/>
  <c r="B26" i="71"/>
  <c r="B28" i="76"/>
  <c r="F72" i="76"/>
  <c r="B30" i="75"/>
  <c r="F72" i="75"/>
  <c r="B30" i="73"/>
  <c r="F72" i="73"/>
  <c r="B26" i="72"/>
  <c r="F72" i="71"/>
  <c r="F73" i="72" l="1"/>
  <c r="B27" i="71"/>
  <c r="B29" i="76"/>
  <c r="F73" i="76"/>
  <c r="F73" i="75"/>
  <c r="B31" i="75"/>
  <c r="F73" i="73"/>
  <c r="B31" i="73"/>
  <c r="B27" i="72"/>
  <c r="F73" i="71"/>
  <c r="F74" i="72" l="1"/>
  <c r="B28" i="71"/>
  <c r="F74" i="76"/>
  <c r="B30" i="76"/>
  <c r="B32" i="75"/>
  <c r="B33" i="75" s="1"/>
  <c r="B34" i="75" s="1"/>
  <c r="B35" i="75" s="1"/>
  <c r="B36" i="75" s="1"/>
  <c r="B37" i="75" s="1"/>
  <c r="F74" i="75"/>
  <c r="B32" i="73"/>
  <c r="F74" i="73"/>
  <c r="B28" i="72"/>
  <c r="F74" i="71"/>
  <c r="I66" i="72" l="1"/>
  <c r="B33" i="73"/>
  <c r="B29" i="71"/>
  <c r="B31" i="76"/>
  <c r="I66" i="76"/>
  <c r="I66" i="75"/>
  <c r="I66" i="73"/>
  <c r="B29" i="72"/>
  <c r="I66" i="71"/>
  <c r="I67" i="72" l="1"/>
  <c r="B34" i="73"/>
  <c r="B30" i="71"/>
  <c r="B32" i="76"/>
  <c r="B33" i="76" s="1"/>
  <c r="B34" i="76" s="1"/>
  <c r="B35" i="76" s="1"/>
  <c r="B36" i="76" s="1"/>
  <c r="B37" i="76" s="1"/>
  <c r="I67" i="76"/>
  <c r="I67" i="75"/>
  <c r="I67" i="73"/>
  <c r="B30" i="72"/>
  <c r="I67" i="71"/>
  <c r="I68" i="72" l="1"/>
  <c r="B35" i="73"/>
  <c r="B31" i="71"/>
  <c r="I68" i="76"/>
  <c r="I68" i="75"/>
  <c r="I68" i="73"/>
  <c r="B31" i="72"/>
  <c r="I68" i="71"/>
  <c r="I69" i="72" l="1"/>
  <c r="B36" i="73"/>
  <c r="B32" i="71"/>
  <c r="B33" i="71" s="1"/>
  <c r="I69" i="76"/>
  <c r="I69" i="75"/>
  <c r="I69" i="73"/>
  <c r="B32" i="72"/>
  <c r="B33" i="72" s="1"/>
  <c r="I69" i="71"/>
  <c r="I70" i="72" l="1"/>
  <c r="B37" i="73"/>
  <c r="B34" i="72"/>
  <c r="B34" i="71"/>
  <c r="I70" i="76"/>
  <c r="I70" i="75"/>
  <c r="I70" i="73"/>
  <c r="I70" i="71"/>
  <c r="I71" i="72" l="1"/>
  <c r="B35" i="72"/>
  <c r="B35" i="71"/>
  <c r="I71" i="76"/>
  <c r="I71" i="75"/>
  <c r="I71" i="73"/>
  <c r="I71" i="71"/>
  <c r="I72" i="72" l="1"/>
  <c r="B36" i="72"/>
  <c r="B36" i="71"/>
  <c r="I72" i="76"/>
  <c r="I72" i="75"/>
  <c r="I72" i="73"/>
  <c r="I72" i="71"/>
  <c r="I73" i="72" l="1"/>
  <c r="B37" i="72"/>
  <c r="B37" i="71"/>
  <c r="I73" i="76"/>
  <c r="I73" i="75"/>
  <c r="I73" i="73"/>
  <c r="I73" i="71"/>
  <c r="I74" i="72" l="1"/>
  <c r="E13" i="72"/>
  <c r="I74" i="76"/>
  <c r="I74" i="75"/>
  <c r="I74" i="73"/>
  <c r="I74" i="71"/>
  <c r="E14" i="72" l="1"/>
  <c r="K13" i="72"/>
  <c r="H13" i="72"/>
  <c r="H14" i="72" s="1"/>
  <c r="H15" i="72" s="1"/>
  <c r="H16" i="72" s="1"/>
  <c r="H17" i="72" s="1"/>
  <c r="H18" i="72" s="1"/>
  <c r="H19" i="72" s="1"/>
  <c r="H20" i="72" s="1"/>
  <c r="H21" i="72" s="1"/>
  <c r="H22" i="72" s="1"/>
  <c r="H23" i="72" s="1"/>
  <c r="H24" i="72" s="1"/>
  <c r="H25" i="72" s="1"/>
  <c r="H26" i="72" s="1"/>
  <c r="H27" i="72" s="1"/>
  <c r="H28" i="72" s="1"/>
  <c r="H29" i="72" s="1"/>
  <c r="H30" i="72" s="1"/>
  <c r="H31" i="72" s="1"/>
  <c r="H32" i="72" s="1"/>
  <c r="H33" i="72" s="1"/>
  <c r="H34" i="72" s="1"/>
  <c r="H35" i="72" s="1"/>
  <c r="H36" i="72" s="1"/>
  <c r="H37" i="72" s="1"/>
  <c r="F19" i="72"/>
  <c r="F20" i="72" s="1"/>
  <c r="F21" i="72" s="1"/>
  <c r="F22" i="72" s="1"/>
  <c r="F23" i="72" s="1"/>
  <c r="F24" i="72" s="1"/>
  <c r="F25" i="72" s="1"/>
  <c r="F26" i="72" s="1"/>
  <c r="F27" i="72" s="1"/>
  <c r="F28" i="72" s="1"/>
  <c r="F29" i="72" s="1"/>
  <c r="F30" i="72" s="1"/>
  <c r="F31" i="72" s="1"/>
  <c r="F32" i="72" s="1"/>
  <c r="F33" i="72" s="1"/>
  <c r="F34" i="72" s="1"/>
  <c r="F35" i="72" s="1"/>
  <c r="F36" i="72" s="1"/>
  <c r="E13" i="73"/>
  <c r="E14" i="73" s="1"/>
  <c r="F25" i="75"/>
  <c r="F26" i="75" s="1"/>
  <c r="F27" i="75" s="1"/>
  <c r="F19" i="71"/>
  <c r="F20" i="71" s="1"/>
  <c r="F21" i="71" s="1"/>
  <c r="F22" i="71" s="1"/>
  <c r="F23" i="71" s="1"/>
  <c r="F24" i="71" s="1"/>
  <c r="F25" i="71" s="1"/>
  <c r="F26" i="71" s="1"/>
  <c r="F27" i="71" s="1"/>
  <c r="F28" i="71" s="1"/>
  <c r="F29" i="71" s="1"/>
  <c r="F30" i="71" s="1"/>
  <c r="F31" i="71" s="1"/>
  <c r="F32" i="71" s="1"/>
  <c r="F33" i="71" s="1"/>
  <c r="F34" i="71" s="1"/>
  <c r="F35" i="71" s="1"/>
  <c r="F36" i="71" s="1"/>
  <c r="H13" i="73"/>
  <c r="H14" i="73" s="1"/>
  <c r="H15" i="73" s="1"/>
  <c r="H16" i="73" s="1"/>
  <c r="H17" i="73" s="1"/>
  <c r="H18" i="73" s="1"/>
  <c r="H19" i="73" s="1"/>
  <c r="H20" i="73" s="1"/>
  <c r="H21" i="73" s="1"/>
  <c r="H22" i="73" s="1"/>
  <c r="H23" i="73" s="1"/>
  <c r="H24" i="73" s="1"/>
  <c r="H25" i="73" s="1"/>
  <c r="H26" i="73" s="1"/>
  <c r="H27" i="73" s="1"/>
  <c r="H28" i="73" s="1"/>
  <c r="H29" i="73" s="1"/>
  <c r="H30" i="73" s="1"/>
  <c r="H31" i="73" s="1"/>
  <c r="H32" i="73" s="1"/>
  <c r="H33" i="73" s="1"/>
  <c r="H34" i="73" s="1"/>
  <c r="H35" i="73" s="1"/>
  <c r="H36" i="73" s="1"/>
  <c r="H37" i="73" s="1"/>
  <c r="F19" i="73"/>
  <c r="F20" i="73" s="1"/>
  <c r="F21" i="73" s="1"/>
  <c r="F22" i="73" s="1"/>
  <c r="F23" i="73" s="1"/>
  <c r="H13" i="76"/>
  <c r="H14" i="76" s="1"/>
  <c r="H15" i="76" s="1"/>
  <c r="H16" i="76" s="1"/>
  <c r="H17" i="76" s="1"/>
  <c r="H18" i="76" s="1"/>
  <c r="H19" i="76" s="1"/>
  <c r="H20" i="76" s="1"/>
  <c r="H21" i="76" s="1"/>
  <c r="H22" i="76" s="1"/>
  <c r="H23" i="76" s="1"/>
  <c r="H24" i="76" s="1"/>
  <c r="H25" i="76" s="1"/>
  <c r="H26" i="76" s="1"/>
  <c r="H27" i="76" s="1"/>
  <c r="H28" i="76" s="1"/>
  <c r="H29" i="76" s="1"/>
  <c r="H30" i="76" s="1"/>
  <c r="H31" i="76" s="1"/>
  <c r="H32" i="76" s="1"/>
  <c r="H33" i="76" s="1"/>
  <c r="H34" i="76" s="1"/>
  <c r="H35" i="76" s="1"/>
  <c r="H36" i="76" s="1"/>
  <c r="H37" i="76" s="1"/>
  <c r="H13" i="75"/>
  <c r="H14" i="75" s="1"/>
  <c r="H15" i="75" s="1"/>
  <c r="H16" i="75" s="1"/>
  <c r="H17" i="75" s="1"/>
  <c r="H18" i="75" s="1"/>
  <c r="H19" i="75" s="1"/>
  <c r="H20" i="75" s="1"/>
  <c r="H21" i="75" s="1"/>
  <c r="H22" i="75" s="1"/>
  <c r="H23" i="75" s="1"/>
  <c r="H24" i="75" s="1"/>
  <c r="H25" i="75" s="1"/>
  <c r="H26" i="75" s="1"/>
  <c r="H27" i="75" s="1"/>
  <c r="H28" i="75" s="1"/>
  <c r="H29" i="75" s="1"/>
  <c r="H30" i="75" s="1"/>
  <c r="H31" i="75" s="1"/>
  <c r="H32" i="75" s="1"/>
  <c r="H33" i="75" s="1"/>
  <c r="H34" i="75" s="1"/>
  <c r="H35" i="75" s="1"/>
  <c r="H36" i="75" s="1"/>
  <c r="E13" i="71"/>
  <c r="H13" i="71"/>
  <c r="H14" i="71" s="1"/>
  <c r="H15" i="71" s="1"/>
  <c r="H16" i="71" s="1"/>
  <c r="H17" i="71" s="1"/>
  <c r="H18" i="71" s="1"/>
  <c r="H19" i="71" s="1"/>
  <c r="H20" i="71" s="1"/>
  <c r="H21" i="71" s="1"/>
  <c r="H22" i="71" s="1"/>
  <c r="H23" i="71" s="1"/>
  <c r="H24" i="71" s="1"/>
  <c r="H25" i="71" s="1"/>
  <c r="H26" i="71" s="1"/>
  <c r="H27" i="71" s="1"/>
  <c r="H28" i="71" s="1"/>
  <c r="H29" i="71" s="1"/>
  <c r="H30" i="71" s="1"/>
  <c r="H31" i="71" s="1"/>
  <c r="H32" i="71" s="1"/>
  <c r="H33" i="71" s="1"/>
  <c r="H34" i="71" s="1"/>
  <c r="H35" i="71" s="1"/>
  <c r="H36" i="71" s="1"/>
  <c r="H37" i="71" s="1"/>
  <c r="F37" i="72" l="1"/>
  <c r="E15" i="72"/>
  <c r="K14" i="72"/>
  <c r="K13" i="73"/>
  <c r="F26" i="79"/>
  <c r="G26" i="79" s="1"/>
  <c r="I26" i="79" s="1"/>
  <c r="E15" i="73"/>
  <c r="K14" i="73"/>
  <c r="E14" i="71"/>
  <c r="K13" i="71"/>
  <c r="F24" i="73"/>
  <c r="F23" i="76"/>
  <c r="F28" i="75"/>
  <c r="F27" i="79"/>
  <c r="F37" i="71"/>
  <c r="H37" i="75"/>
  <c r="K15" i="72" l="1"/>
  <c r="E16" i="72"/>
  <c r="K26" i="79"/>
  <c r="F29" i="75"/>
  <c r="F28" i="79"/>
  <c r="E15" i="71"/>
  <c r="K14" i="71"/>
  <c r="F25" i="73"/>
  <c r="F24" i="76"/>
  <c r="G27" i="79"/>
  <c r="I27" i="79" s="1"/>
  <c r="K27" i="79"/>
  <c r="J26" i="79"/>
  <c r="M19" i="77"/>
  <c r="E16" i="73"/>
  <c r="K15" i="73"/>
  <c r="E17" i="72" l="1"/>
  <c r="K16" i="72"/>
  <c r="J27" i="79"/>
  <c r="M20" i="77"/>
  <c r="G28" i="79"/>
  <c r="I28" i="79" s="1"/>
  <c r="K28" i="79"/>
  <c r="E17" i="73"/>
  <c r="K16" i="73"/>
  <c r="E16" i="71"/>
  <c r="K15" i="71"/>
  <c r="F26" i="73"/>
  <c r="F25" i="76"/>
  <c r="F30" i="75"/>
  <c r="F29" i="79"/>
  <c r="K17" i="72" l="1"/>
  <c r="E18" i="72"/>
  <c r="E19" i="72" s="1"/>
  <c r="E20" i="72" s="1"/>
  <c r="E21" i="72" s="1"/>
  <c r="E22" i="72" s="1"/>
  <c r="E23" i="72" s="1"/>
  <c r="E24" i="72" s="1"/>
  <c r="E25" i="72" s="1"/>
  <c r="E26" i="72" s="1"/>
  <c r="E27" i="72" s="1"/>
  <c r="E28" i="72" s="1"/>
  <c r="E29" i="72" s="1"/>
  <c r="E30" i="72" s="1"/>
  <c r="E31" i="72" s="1"/>
  <c r="E32" i="72" s="1"/>
  <c r="E33" i="72" s="1"/>
  <c r="E34" i="72" s="1"/>
  <c r="E35" i="72" s="1"/>
  <c r="E36" i="72" s="1"/>
  <c r="E37" i="72" s="1"/>
  <c r="K17" i="73"/>
  <c r="E18" i="73"/>
  <c r="E19" i="73" s="1"/>
  <c r="E20" i="73" s="1"/>
  <c r="E21" i="73" s="1"/>
  <c r="E22" i="73" s="1"/>
  <c r="E23" i="73" s="1"/>
  <c r="E24" i="73" s="1"/>
  <c r="E25" i="73" s="1"/>
  <c r="E26" i="73" s="1"/>
  <c r="E27" i="73" s="1"/>
  <c r="E28" i="73" s="1"/>
  <c r="E29" i="73" s="1"/>
  <c r="E30" i="73" s="1"/>
  <c r="E31" i="73" s="1"/>
  <c r="E32" i="73" s="1"/>
  <c r="E33" i="73" s="1"/>
  <c r="E34" i="73" s="1"/>
  <c r="E35" i="73" s="1"/>
  <c r="E36" i="73" s="1"/>
  <c r="E37" i="73" s="1"/>
  <c r="E17" i="71"/>
  <c r="K16" i="71"/>
  <c r="J28" i="79"/>
  <c r="M21" i="77"/>
  <c r="F27" i="73"/>
  <c r="F26" i="76"/>
  <c r="G29" i="79"/>
  <c r="I29" i="79" s="1"/>
  <c r="K29" i="79"/>
  <c r="F31" i="75"/>
  <c r="F30" i="79"/>
  <c r="F32" i="75" l="1"/>
  <c r="F31" i="79"/>
  <c r="F28" i="73"/>
  <c r="F27" i="76"/>
  <c r="E18" i="71"/>
  <c r="E19" i="71" s="1"/>
  <c r="E20" i="71" s="1"/>
  <c r="E21" i="71" s="1"/>
  <c r="E22" i="71" s="1"/>
  <c r="E23" i="71" s="1"/>
  <c r="E24" i="71" s="1"/>
  <c r="E25" i="71" s="1"/>
  <c r="E26" i="71" s="1"/>
  <c r="E27" i="71" s="1"/>
  <c r="E28" i="71" s="1"/>
  <c r="E29" i="71" s="1"/>
  <c r="E30" i="71" s="1"/>
  <c r="E31" i="71" s="1"/>
  <c r="E32" i="71" s="1"/>
  <c r="E33" i="71" s="1"/>
  <c r="E34" i="71" s="1"/>
  <c r="E35" i="71" s="1"/>
  <c r="E36" i="71" s="1"/>
  <c r="E37" i="71" s="1"/>
  <c r="K17" i="71"/>
  <c r="J29" i="79"/>
  <c r="M22" i="77"/>
  <c r="G30" i="79"/>
  <c r="I30" i="79" s="1"/>
  <c r="K30" i="79"/>
  <c r="J30" i="79" l="1"/>
  <c r="M23" i="77"/>
  <c r="F29" i="73"/>
  <c r="F28" i="76"/>
  <c r="G31" i="79"/>
  <c r="I31" i="79" s="1"/>
  <c r="K31" i="79"/>
  <c r="F33" i="75"/>
  <c r="F32" i="79"/>
  <c r="K32" i="79" l="1"/>
  <c r="G32" i="79"/>
  <c r="I32" i="79" s="1"/>
  <c r="F34" i="75"/>
  <c r="F33" i="79"/>
  <c r="F30" i="73"/>
  <c r="F29" i="76"/>
  <c r="J31" i="79"/>
  <c r="M24" i="77"/>
  <c r="G33" i="79" l="1"/>
  <c r="I33" i="79" s="1"/>
  <c r="J33" i="79" s="1"/>
  <c r="K33" i="79"/>
  <c r="F35" i="75"/>
  <c r="F34" i="79"/>
  <c r="AA56" i="79"/>
  <c r="J32" i="79"/>
  <c r="M25" i="77"/>
  <c r="F31" i="73"/>
  <c r="F30" i="76"/>
  <c r="F32" i="73" l="1"/>
  <c r="F31" i="76"/>
  <c r="G34" i="79"/>
  <c r="I34" i="79" s="1"/>
  <c r="J34" i="79" s="1"/>
  <c r="K34" i="79"/>
  <c r="F36" i="75"/>
  <c r="F35" i="79"/>
  <c r="G35" i="79" l="1"/>
  <c r="I35" i="79" s="1"/>
  <c r="J35" i="79" s="1"/>
  <c r="K35" i="79"/>
  <c r="F36" i="79"/>
  <c r="F37" i="75"/>
  <c r="F37" i="79" s="1"/>
  <c r="F33" i="73"/>
  <c r="F32" i="76"/>
  <c r="Q58" i="73"/>
  <c r="K37" i="79" l="1"/>
  <c r="G37" i="79"/>
  <c r="I37" i="79" s="1"/>
  <c r="J37" i="79" s="1"/>
  <c r="G36" i="79"/>
  <c r="I36" i="79" s="1"/>
  <c r="J36" i="79" s="1"/>
  <c r="K36" i="79"/>
  <c r="F34" i="73"/>
  <c r="F33" i="76"/>
  <c r="C62" i="75"/>
  <c r="D24" i="75" s="1"/>
  <c r="C62" i="76"/>
  <c r="D23" i="76" s="1"/>
  <c r="Q58" i="71"/>
  <c r="Q58" i="72"/>
  <c r="C62" i="73"/>
  <c r="F35" i="73" l="1"/>
  <c r="F34" i="76"/>
  <c r="D24" i="76"/>
  <c r="D25" i="76" s="1"/>
  <c r="D46" i="76"/>
  <c r="D46" i="75"/>
  <c r="D46" i="73"/>
  <c r="D18" i="73"/>
  <c r="C62" i="71"/>
  <c r="D46" i="71" s="1"/>
  <c r="C62" i="72"/>
  <c r="F36" i="73" l="1"/>
  <c r="F35" i="76"/>
  <c r="K18" i="73"/>
  <c r="G18" i="73"/>
  <c r="I18" i="73" s="1"/>
  <c r="D11" i="77" s="1"/>
  <c r="D19" i="73"/>
  <c r="D18" i="71"/>
  <c r="K18" i="71" s="1"/>
  <c r="D46" i="72"/>
  <c r="D18" i="72"/>
  <c r="K19" i="73" l="1"/>
  <c r="G19" i="73"/>
  <c r="I19" i="73" s="1"/>
  <c r="K18" i="72"/>
  <c r="G18" i="72"/>
  <c r="I18" i="72" s="1"/>
  <c r="E11" i="77" s="1"/>
  <c r="F37" i="73"/>
  <c r="F37" i="76" s="1"/>
  <c r="F36" i="76"/>
  <c r="G18" i="71"/>
  <c r="I18" i="71" s="1"/>
  <c r="D26" i="76"/>
  <c r="D19" i="71"/>
  <c r="K19" i="71" s="1"/>
  <c r="D12" i="77"/>
  <c r="D20" i="73"/>
  <c r="J18" i="73"/>
  <c r="D19" i="72"/>
  <c r="K20" i="73" l="1"/>
  <c r="G20" i="73"/>
  <c r="I20" i="73" s="1"/>
  <c r="D13" i="77" s="1"/>
  <c r="K19" i="72"/>
  <c r="G19" i="72"/>
  <c r="I19" i="72" s="1"/>
  <c r="E12" i="77" s="1"/>
  <c r="J18" i="71"/>
  <c r="G11" i="77"/>
  <c r="D20" i="71"/>
  <c r="G19" i="71"/>
  <c r="I19" i="71" s="1"/>
  <c r="D27" i="76"/>
  <c r="D21" i="73"/>
  <c r="J19" i="73"/>
  <c r="J18" i="72"/>
  <c r="D20" i="72"/>
  <c r="K21" i="73" l="1"/>
  <c r="G21" i="73"/>
  <c r="I21" i="73" s="1"/>
  <c r="D14" i="77" s="1"/>
  <c r="K20" i="72"/>
  <c r="G20" i="72"/>
  <c r="I20" i="72" s="1"/>
  <c r="E13" i="77" s="1"/>
  <c r="G20" i="71"/>
  <c r="I20" i="71" s="1"/>
  <c r="G13" i="77" s="1"/>
  <c r="K20" i="71"/>
  <c r="D21" i="71"/>
  <c r="D28" i="76"/>
  <c r="J20" i="73"/>
  <c r="D22" i="73"/>
  <c r="J19" i="72"/>
  <c r="D21" i="72"/>
  <c r="J20" i="71" l="1"/>
  <c r="G21" i="71"/>
  <c r="I21" i="71" s="1"/>
  <c r="K21" i="71"/>
  <c r="D22" i="71"/>
  <c r="D23" i="71" s="1"/>
  <c r="K21" i="72"/>
  <c r="G21" i="72"/>
  <c r="I21" i="72" s="1"/>
  <c r="E14" i="77" s="1"/>
  <c r="K22" i="73"/>
  <c r="G22" i="73"/>
  <c r="I22" i="73" s="1"/>
  <c r="D15" i="77" s="1"/>
  <c r="J19" i="71"/>
  <c r="G12" i="77"/>
  <c r="D29" i="76"/>
  <c r="J21" i="73"/>
  <c r="D23" i="73"/>
  <c r="J20" i="72"/>
  <c r="D22" i="72"/>
  <c r="G14" i="77" l="1"/>
  <c r="J21" i="71"/>
  <c r="G23" i="71"/>
  <c r="I23" i="71" s="1"/>
  <c r="K23" i="71"/>
  <c r="G22" i="71"/>
  <c r="I22" i="71" s="1"/>
  <c r="G15" i="77" s="1"/>
  <c r="K22" i="71"/>
  <c r="K22" i="72"/>
  <c r="G22" i="72"/>
  <c r="I22" i="72" s="1"/>
  <c r="E15" i="77" s="1"/>
  <c r="K23" i="73"/>
  <c r="G23" i="73"/>
  <c r="I23" i="73" s="1"/>
  <c r="D16" i="77" s="1"/>
  <c r="D30" i="76"/>
  <c r="D24" i="73"/>
  <c r="J22" i="73"/>
  <c r="J21" i="72"/>
  <c r="D23" i="72"/>
  <c r="D24" i="71"/>
  <c r="J22" i="71" l="1"/>
  <c r="K23" i="72"/>
  <c r="G23" i="72"/>
  <c r="I23" i="72" s="1"/>
  <c r="E16" i="77" s="1"/>
  <c r="K24" i="73"/>
  <c r="G24" i="73"/>
  <c r="I24" i="73" s="1"/>
  <c r="G24" i="71"/>
  <c r="I24" i="71" s="1"/>
  <c r="K24" i="71"/>
  <c r="G16" i="77"/>
  <c r="D31" i="76"/>
  <c r="D25" i="75"/>
  <c r="J23" i="73"/>
  <c r="D25" i="73"/>
  <c r="D17" i="77"/>
  <c r="D24" i="72"/>
  <c r="J22" i="72"/>
  <c r="J23" i="71"/>
  <c r="D25" i="71"/>
  <c r="G25" i="71" l="1"/>
  <c r="I25" i="71" s="1"/>
  <c r="K25" i="71"/>
  <c r="K25" i="73"/>
  <c r="G25" i="73"/>
  <c r="I25" i="73" s="1"/>
  <c r="D18" i="77" s="1"/>
  <c r="K24" i="72"/>
  <c r="G24" i="72"/>
  <c r="I24" i="72" s="1"/>
  <c r="E17" i="77" s="1"/>
  <c r="G17" i="77"/>
  <c r="D32" i="76"/>
  <c r="D26" i="75"/>
  <c r="J24" i="73"/>
  <c r="D26" i="73"/>
  <c r="J23" i="72"/>
  <c r="D25" i="72"/>
  <c r="D26" i="71"/>
  <c r="J24" i="71"/>
  <c r="G26" i="71" l="1"/>
  <c r="I26" i="71" s="1"/>
  <c r="K26" i="71"/>
  <c r="K26" i="73"/>
  <c r="G26" i="73"/>
  <c r="I26" i="73" s="1"/>
  <c r="D19" i="77" s="1"/>
  <c r="K25" i="72"/>
  <c r="G25" i="72"/>
  <c r="I25" i="72" s="1"/>
  <c r="E18" i="77" s="1"/>
  <c r="D33" i="76"/>
  <c r="G18" i="77"/>
  <c r="D27" i="75"/>
  <c r="J25" i="73"/>
  <c r="D27" i="73"/>
  <c r="D26" i="72"/>
  <c r="J24" i="72"/>
  <c r="J25" i="71"/>
  <c r="D27" i="71"/>
  <c r="K26" i="72" l="1"/>
  <c r="G26" i="72"/>
  <c r="I26" i="72" s="1"/>
  <c r="E19" i="77" s="1"/>
  <c r="G27" i="71"/>
  <c r="I27" i="71" s="1"/>
  <c r="K27" i="71"/>
  <c r="K27" i="73"/>
  <c r="G27" i="73"/>
  <c r="I27" i="73" s="1"/>
  <c r="D20" i="77" s="1"/>
  <c r="D34" i="76"/>
  <c r="G19" i="77"/>
  <c r="D28" i="75"/>
  <c r="D28" i="73"/>
  <c r="J26" i="73"/>
  <c r="J25" i="72"/>
  <c r="D27" i="72"/>
  <c r="D28" i="71"/>
  <c r="J26" i="71"/>
  <c r="K28" i="73" l="1"/>
  <c r="G28" i="73"/>
  <c r="I28" i="73" s="1"/>
  <c r="D21" i="77" s="1"/>
  <c r="D35" i="76"/>
  <c r="G28" i="71"/>
  <c r="I28" i="71" s="1"/>
  <c r="K28" i="71"/>
  <c r="K27" i="72"/>
  <c r="G27" i="72"/>
  <c r="I27" i="72" s="1"/>
  <c r="E20" i="77" s="1"/>
  <c r="G20" i="77"/>
  <c r="D29" i="75"/>
  <c r="J27" i="73"/>
  <c r="D29" i="73"/>
  <c r="D28" i="72"/>
  <c r="J26" i="72"/>
  <c r="D29" i="71"/>
  <c r="J27" i="71"/>
  <c r="G29" i="71" l="1"/>
  <c r="I29" i="71" s="1"/>
  <c r="K29" i="71"/>
  <c r="K28" i="72"/>
  <c r="G28" i="72"/>
  <c r="I28" i="72" s="1"/>
  <c r="E21" i="77" s="1"/>
  <c r="K29" i="73"/>
  <c r="G29" i="73"/>
  <c r="I29" i="73" s="1"/>
  <c r="D36" i="76"/>
  <c r="D37" i="76" s="1"/>
  <c r="G21" i="77"/>
  <c r="D30" i="75"/>
  <c r="J28" i="73"/>
  <c r="D30" i="73"/>
  <c r="D22" i="77"/>
  <c r="J27" i="72"/>
  <c r="D29" i="72"/>
  <c r="D30" i="71"/>
  <c r="J28" i="71"/>
  <c r="G30" i="71" l="1"/>
  <c r="I30" i="71" s="1"/>
  <c r="K30" i="71"/>
  <c r="K30" i="73"/>
  <c r="G30" i="73"/>
  <c r="I30" i="73" s="1"/>
  <c r="D23" i="77" s="1"/>
  <c r="K29" i="72"/>
  <c r="G29" i="72"/>
  <c r="I29" i="72" s="1"/>
  <c r="E22" i="77" s="1"/>
  <c r="G22" i="77"/>
  <c r="D31" i="75"/>
  <c r="J29" i="73"/>
  <c r="D31" i="73"/>
  <c r="D30" i="72"/>
  <c r="J28" i="72"/>
  <c r="J29" i="71"/>
  <c r="D31" i="71"/>
  <c r="K30" i="72" l="1"/>
  <c r="G30" i="72"/>
  <c r="I30" i="72" s="1"/>
  <c r="E23" i="77" s="1"/>
  <c r="G31" i="71"/>
  <c r="I31" i="71" s="1"/>
  <c r="K31" i="71"/>
  <c r="K31" i="73"/>
  <c r="G31" i="73"/>
  <c r="I31" i="73" s="1"/>
  <c r="D24" i="77" s="1"/>
  <c r="G23" i="77"/>
  <c r="D32" i="75"/>
  <c r="D32" i="73"/>
  <c r="J30" i="73"/>
  <c r="D31" i="72"/>
  <c r="J29" i="72"/>
  <c r="J30" i="71"/>
  <c r="D32" i="71"/>
  <c r="G32" i="71" l="1"/>
  <c r="I32" i="71" s="1"/>
  <c r="K32" i="71"/>
  <c r="K32" i="73"/>
  <c r="G32" i="73"/>
  <c r="I32" i="73" s="1"/>
  <c r="D25" i="77" s="1"/>
  <c r="D26" i="77" s="1"/>
  <c r="D27" i="77" s="1"/>
  <c r="D28" i="77" s="1"/>
  <c r="D29" i="77" s="1"/>
  <c r="D30" i="77" s="1"/>
  <c r="D31" i="77" s="1"/>
  <c r="D32" i="77" s="1"/>
  <c r="D33" i="77" s="1"/>
  <c r="D34" i="77" s="1"/>
  <c r="D35" i="77" s="1"/>
  <c r="D36" i="77" s="1"/>
  <c r="D37" i="77" s="1"/>
  <c r="D38" i="77" s="1"/>
  <c r="D39" i="77" s="1"/>
  <c r="D40" i="77" s="1"/>
  <c r="K31" i="72"/>
  <c r="G31" i="72"/>
  <c r="I31" i="72" s="1"/>
  <c r="D33" i="75"/>
  <c r="D33" i="73"/>
  <c r="G25" i="77"/>
  <c r="G26" i="77" s="1"/>
  <c r="G27" i="77" s="1"/>
  <c r="G28" i="77" s="1"/>
  <c r="G29" i="77" s="1"/>
  <c r="G30" i="77" s="1"/>
  <c r="G31" i="77" s="1"/>
  <c r="G32" i="77" s="1"/>
  <c r="G33" i="77" s="1"/>
  <c r="G34" i="77" s="1"/>
  <c r="G35" i="77" s="1"/>
  <c r="G36" i="77" s="1"/>
  <c r="G37" i="77" s="1"/>
  <c r="G38" i="77" s="1"/>
  <c r="G39" i="77" s="1"/>
  <c r="G40" i="77" s="1"/>
  <c r="D33" i="71"/>
  <c r="H26" i="77"/>
  <c r="G24" i="77"/>
  <c r="J31" i="73"/>
  <c r="D32" i="72"/>
  <c r="E24" i="77"/>
  <c r="J30" i="72"/>
  <c r="J31" i="71"/>
  <c r="K32" i="72" l="1"/>
  <c r="G32" i="72"/>
  <c r="I32" i="72" s="1"/>
  <c r="E25" i="77" s="1"/>
  <c r="E26" i="77" s="1"/>
  <c r="E27" i="77" s="1"/>
  <c r="E28" i="77" s="1"/>
  <c r="E29" i="77" s="1"/>
  <c r="E30" i="77" s="1"/>
  <c r="E31" i="77" s="1"/>
  <c r="E32" i="77" s="1"/>
  <c r="E33" i="77" s="1"/>
  <c r="E34" i="77" s="1"/>
  <c r="E35" i="77" s="1"/>
  <c r="E36" i="77" s="1"/>
  <c r="E37" i="77" s="1"/>
  <c r="E38" i="77" s="1"/>
  <c r="E39" i="77" s="1"/>
  <c r="E40" i="77" s="1"/>
  <c r="K33" i="73"/>
  <c r="G33" i="73"/>
  <c r="I33" i="73" s="1"/>
  <c r="G33" i="71"/>
  <c r="I33" i="71" s="1"/>
  <c r="K33" i="71"/>
  <c r="D34" i="75"/>
  <c r="D35" i="75" s="1"/>
  <c r="J32" i="73"/>
  <c r="J32" i="71"/>
  <c r="D50" i="77"/>
  <c r="D34" i="73"/>
  <c r="D33" i="72"/>
  <c r="D34" i="71"/>
  <c r="G50" i="77"/>
  <c r="H27" i="77"/>
  <c r="H28" i="77" s="1"/>
  <c r="H29" i="77" s="1"/>
  <c r="H30" i="77" s="1"/>
  <c r="H31" i="77" s="1"/>
  <c r="H32" i="77" s="1"/>
  <c r="H33" i="77" s="1"/>
  <c r="H34" i="77" s="1"/>
  <c r="H35" i="77" s="1"/>
  <c r="H36" i="77" s="1"/>
  <c r="H37" i="77" s="1"/>
  <c r="H38" i="77" s="1"/>
  <c r="H39" i="77" s="1"/>
  <c r="H40" i="77" s="1"/>
  <c r="H41" i="77" s="1"/>
  <c r="H42" i="77" s="1"/>
  <c r="H43" i="77" s="1"/>
  <c r="H44" i="77" s="1"/>
  <c r="H45" i="77" s="1"/>
  <c r="H50" i="77" s="1"/>
  <c r="J31" i="72"/>
  <c r="K34" i="73" l="1"/>
  <c r="G34" i="73"/>
  <c r="I34" i="73" s="1"/>
  <c r="G34" i="71"/>
  <c r="I34" i="71" s="1"/>
  <c r="K34" i="71"/>
  <c r="K33" i="72"/>
  <c r="G33" i="72"/>
  <c r="I33" i="72" s="1"/>
  <c r="D36" i="75"/>
  <c r="J33" i="73"/>
  <c r="D35" i="73"/>
  <c r="E50" i="77"/>
  <c r="J32" i="72"/>
  <c r="D34" i="72"/>
  <c r="D35" i="71"/>
  <c r="J33" i="71"/>
  <c r="K34" i="72" l="1"/>
  <c r="G34" i="72"/>
  <c r="I34" i="72" s="1"/>
  <c r="G35" i="71"/>
  <c r="I35" i="71" s="1"/>
  <c r="K35" i="71"/>
  <c r="K35" i="73"/>
  <c r="G35" i="73"/>
  <c r="I35" i="73" s="1"/>
  <c r="D37" i="75"/>
  <c r="D36" i="73"/>
  <c r="J34" i="73"/>
  <c r="J33" i="72"/>
  <c r="D35" i="72"/>
  <c r="J34" i="71"/>
  <c r="D36" i="71"/>
  <c r="K35" i="72" l="1"/>
  <c r="G35" i="72"/>
  <c r="I35" i="72" s="1"/>
  <c r="G36" i="71"/>
  <c r="I36" i="71" s="1"/>
  <c r="K36" i="71"/>
  <c r="K36" i="73"/>
  <c r="G36" i="73"/>
  <c r="I36" i="73" s="1"/>
  <c r="D37" i="71"/>
  <c r="K37" i="71" s="1"/>
  <c r="D37" i="73"/>
  <c r="J35" i="73"/>
  <c r="J34" i="72"/>
  <c r="D36" i="72"/>
  <c r="J35" i="71"/>
  <c r="K36" i="72" l="1"/>
  <c r="G36" i="72"/>
  <c r="I36" i="72" s="1"/>
  <c r="K37" i="73"/>
  <c r="G37" i="73"/>
  <c r="I37" i="73" s="1"/>
  <c r="G37" i="71"/>
  <c r="I37" i="71" s="1"/>
  <c r="J36" i="71"/>
  <c r="J36" i="73"/>
  <c r="D37" i="72"/>
  <c r="J35" i="72"/>
  <c r="K37" i="72" l="1"/>
  <c r="G37" i="72"/>
  <c r="I37" i="72" s="1"/>
  <c r="J37" i="71"/>
  <c r="J37" i="73"/>
  <c r="J36" i="72"/>
  <c r="J37" i="72" l="1"/>
  <c r="E30" i="76" l="1"/>
  <c r="E26" i="76"/>
  <c r="E29" i="75"/>
  <c r="E25" i="75"/>
  <c r="E29" i="76"/>
  <c r="E25" i="76"/>
  <c r="E32" i="75"/>
  <c r="K32" i="75" s="1"/>
  <c r="E28" i="75"/>
  <c r="E31" i="76"/>
  <c r="E27" i="76"/>
  <c r="E23" i="76"/>
  <c r="E30" i="75"/>
  <c r="E26" i="75"/>
  <c r="E32" i="76"/>
  <c r="K32" i="76" s="1"/>
  <c r="E28" i="76"/>
  <c r="E24" i="76"/>
  <c r="E31" i="75"/>
  <c r="E27" i="75"/>
  <c r="E24" i="75"/>
  <c r="G31" i="75" l="1"/>
  <c r="I31" i="75" s="1"/>
  <c r="C24" i="77" s="1"/>
  <c r="K31" i="75"/>
  <c r="G26" i="75"/>
  <c r="I26" i="75" s="1"/>
  <c r="C19" i="77" s="1"/>
  <c r="K26" i="75"/>
  <c r="G31" i="76"/>
  <c r="I31" i="76" s="1"/>
  <c r="K31" i="76"/>
  <c r="G29" i="76"/>
  <c r="I29" i="76" s="1"/>
  <c r="K29" i="76"/>
  <c r="G30" i="76"/>
  <c r="I30" i="76" s="1"/>
  <c r="K30" i="76"/>
  <c r="G30" i="75"/>
  <c r="I30" i="75" s="1"/>
  <c r="C23" i="77" s="1"/>
  <c r="K30" i="75"/>
  <c r="G28" i="75"/>
  <c r="I28" i="75" s="1"/>
  <c r="C21" i="77" s="1"/>
  <c r="K28" i="75"/>
  <c r="G25" i="75"/>
  <c r="I25" i="75" s="1"/>
  <c r="C18" i="77" s="1"/>
  <c r="K25" i="75"/>
  <c r="G24" i="76"/>
  <c r="I24" i="76" s="1"/>
  <c r="K24" i="76"/>
  <c r="G23" i="76"/>
  <c r="I23" i="76" s="1"/>
  <c r="K23" i="76"/>
  <c r="G29" i="75"/>
  <c r="I29" i="75" s="1"/>
  <c r="C22" i="77" s="1"/>
  <c r="K29" i="75"/>
  <c r="G24" i="75"/>
  <c r="I24" i="75" s="1"/>
  <c r="C17" i="77" s="1"/>
  <c r="K24" i="75"/>
  <c r="G28" i="76"/>
  <c r="I28" i="76" s="1"/>
  <c r="K28" i="76"/>
  <c r="G27" i="75"/>
  <c r="I27" i="75" s="1"/>
  <c r="C20" i="77" s="1"/>
  <c r="K27" i="75"/>
  <c r="G27" i="76"/>
  <c r="I27" i="76" s="1"/>
  <c r="K27" i="76"/>
  <c r="G25" i="76"/>
  <c r="I25" i="76" s="1"/>
  <c r="K25" i="76"/>
  <c r="G26" i="76"/>
  <c r="I26" i="76" s="1"/>
  <c r="K26" i="76"/>
  <c r="E33" i="75"/>
  <c r="G32" i="75"/>
  <c r="I32" i="75" s="1"/>
  <c r="C25" i="77" s="1"/>
  <c r="C26" i="77" s="1"/>
  <c r="C27" i="77" s="1"/>
  <c r="C28" i="77" s="1"/>
  <c r="C29" i="77" s="1"/>
  <c r="C30" i="77" s="1"/>
  <c r="C31" i="77" s="1"/>
  <c r="C32" i="77" s="1"/>
  <c r="C33" i="77" s="1"/>
  <c r="C34" i="77" s="1"/>
  <c r="C35" i="77" s="1"/>
  <c r="C36" i="77" s="1"/>
  <c r="C37" i="77" s="1"/>
  <c r="C38" i="77" s="1"/>
  <c r="C39" i="77" s="1"/>
  <c r="C40" i="77" s="1"/>
  <c r="C41" i="77" s="1"/>
  <c r="C42" i="77" s="1"/>
  <c r="C43" i="77" s="1"/>
  <c r="C44" i="77" s="1"/>
  <c r="C45" i="77" s="1"/>
  <c r="C46" i="77" s="1"/>
  <c r="C47" i="77" s="1"/>
  <c r="C48" i="77" s="1"/>
  <c r="E33" i="76"/>
  <c r="E34" i="76" s="1"/>
  <c r="G32" i="76"/>
  <c r="I32" i="76" s="1"/>
  <c r="G34" i="76" l="1"/>
  <c r="I34" i="76" s="1"/>
  <c r="J34" i="76" s="1"/>
  <c r="K34" i="76"/>
  <c r="G33" i="75"/>
  <c r="K33" i="75"/>
  <c r="G33" i="76"/>
  <c r="I33" i="76" s="1"/>
  <c r="J33" i="76" s="1"/>
  <c r="K33" i="76"/>
  <c r="E34" i="75"/>
  <c r="E35" i="76"/>
  <c r="L23" i="77"/>
  <c r="L22" i="77"/>
  <c r="L24" i="77"/>
  <c r="L19" i="77"/>
  <c r="L18" i="77"/>
  <c r="L20" i="77"/>
  <c r="L25" i="77"/>
  <c r="L26" i="77" s="1"/>
  <c r="L27" i="77" s="1"/>
  <c r="L28" i="77" s="1"/>
  <c r="L29" i="77" s="1"/>
  <c r="L30" i="77" s="1"/>
  <c r="L31" i="77" s="1"/>
  <c r="L32" i="77" s="1"/>
  <c r="L33" i="77" s="1"/>
  <c r="L34" i="77" s="1"/>
  <c r="L35" i="77" s="1"/>
  <c r="L36" i="77" s="1"/>
  <c r="L37" i="77" s="1"/>
  <c r="L38" i="77" s="1"/>
  <c r="L39" i="77" s="1"/>
  <c r="L40" i="77" s="1"/>
  <c r="L41" i="77" s="1"/>
  <c r="L42" i="77" s="1"/>
  <c r="L43" i="77" s="1"/>
  <c r="L44" i="77" s="1"/>
  <c r="L45" i="77" s="1"/>
  <c r="M26" i="77"/>
  <c r="M27" i="77" s="1"/>
  <c r="M28" i="77" s="1"/>
  <c r="M29" i="77" s="1"/>
  <c r="M30" i="77" s="1"/>
  <c r="M31" i="77" s="1"/>
  <c r="M32" i="77" s="1"/>
  <c r="M33" i="77" s="1"/>
  <c r="M34" i="77" s="1"/>
  <c r="M35" i="77" s="1"/>
  <c r="M36" i="77" s="1"/>
  <c r="M37" i="77" s="1"/>
  <c r="M38" i="77" s="1"/>
  <c r="M39" i="77" s="1"/>
  <c r="M40" i="77" s="1"/>
  <c r="M41" i="77" s="1"/>
  <c r="M42" i="77" s="1"/>
  <c r="M43" i="77" s="1"/>
  <c r="M44" i="77" s="1"/>
  <c r="M45" i="77" s="1"/>
  <c r="M46" i="77" s="1"/>
  <c r="M47" i="77" s="1"/>
  <c r="M48" i="77" s="1"/>
  <c r="M50" i="77" s="1"/>
  <c r="L16" i="77"/>
  <c r="L21" i="77"/>
  <c r="L17" i="77"/>
  <c r="C50" i="77"/>
  <c r="J30" i="76"/>
  <c r="J31" i="76"/>
  <c r="J25" i="76"/>
  <c r="J32" i="76"/>
  <c r="J28" i="76"/>
  <c r="J29" i="76"/>
  <c r="J26" i="76"/>
  <c r="J27" i="76"/>
  <c r="J23" i="76"/>
  <c r="J24" i="76"/>
  <c r="J30" i="75"/>
  <c r="J31" i="75"/>
  <c r="J24" i="75"/>
  <c r="J32" i="75"/>
  <c r="J25" i="75"/>
  <c r="J26" i="75"/>
  <c r="J27" i="75"/>
  <c r="J28" i="75"/>
  <c r="J29" i="75"/>
  <c r="G35" i="76" l="1"/>
  <c r="I35" i="76" s="1"/>
  <c r="J35" i="76" s="1"/>
  <c r="K35" i="76"/>
  <c r="G34" i="75"/>
  <c r="I34" i="75" s="1"/>
  <c r="J34" i="75" s="1"/>
  <c r="K34" i="75"/>
  <c r="I33" i="75"/>
  <c r="J33" i="75" s="1"/>
  <c r="E35" i="75"/>
  <c r="E36" i="76"/>
  <c r="L50" i="77"/>
  <c r="AA56" i="76"/>
  <c r="AA56" i="75"/>
  <c r="G36" i="76" l="1"/>
  <c r="I36" i="76" s="1"/>
  <c r="J36" i="76" s="1"/>
  <c r="K36" i="76"/>
  <c r="G35" i="75"/>
  <c r="K35" i="75"/>
  <c r="E36" i="75"/>
  <c r="E37" i="76"/>
  <c r="C61" i="70"/>
  <c r="H12" i="70" s="1"/>
  <c r="C59" i="70"/>
  <c r="E12" i="70" s="1"/>
  <c r="K12" i="70" s="1"/>
  <c r="C66" i="70"/>
  <c r="D50" i="70" s="1"/>
  <c r="C70" i="70"/>
  <c r="T60" i="70"/>
  <c r="Q60" i="70"/>
  <c r="T59" i="70"/>
  <c r="T58" i="70"/>
  <c r="D52" i="70"/>
  <c r="C52" i="70"/>
  <c r="C51" i="70"/>
  <c r="C50" i="70"/>
  <c r="C49" i="70"/>
  <c r="C48" i="70"/>
  <c r="B11" i="70"/>
  <c r="B12" i="70" s="1"/>
  <c r="C71" i="70" l="1"/>
  <c r="I35" i="75"/>
  <c r="J35" i="75" s="1"/>
  <c r="G37" i="76"/>
  <c r="I37" i="76" s="1"/>
  <c r="J37" i="76" s="1"/>
  <c r="K37" i="76"/>
  <c r="G36" i="75"/>
  <c r="K36" i="75"/>
  <c r="E37" i="75"/>
  <c r="B3" i="70"/>
  <c r="C55" i="70" s="1"/>
  <c r="B9" i="70" s="1"/>
  <c r="B13" i="70"/>
  <c r="C72" i="70"/>
  <c r="G37" i="75" l="1"/>
  <c r="I37" i="75" s="1"/>
  <c r="J37" i="75" s="1"/>
  <c r="K37" i="75"/>
  <c r="I36" i="75"/>
  <c r="J36" i="75" s="1"/>
  <c r="B14" i="70"/>
  <c r="B15" i="70" s="1"/>
  <c r="B16" i="70" s="1"/>
  <c r="B17" i="70" s="1"/>
  <c r="B18" i="70" s="1"/>
  <c r="C18" i="70" s="1" a="1"/>
  <c r="C18" i="70" s="1"/>
  <c r="C73" i="70"/>
  <c r="B19" i="70" l="1"/>
  <c r="C74" i="70"/>
  <c r="C75" i="70" l="1"/>
  <c r="B20" i="70"/>
  <c r="C76" i="70" l="1"/>
  <c r="B21" i="70"/>
  <c r="D48" i="68"/>
  <c r="D9" i="28"/>
  <c r="B22" i="70" l="1"/>
  <c r="C77" i="70"/>
  <c r="C82" i="68"/>
  <c r="C73" i="68"/>
  <c r="C72" i="68"/>
  <c r="C75" i="68"/>
  <c r="C70" i="68"/>
  <c r="C69" i="68"/>
  <c r="C68" i="68"/>
  <c r="C83" i="68" l="1"/>
  <c r="F69" i="70"/>
  <c r="B23" i="70"/>
  <c r="C84" i="68"/>
  <c r="F70" i="70" l="1"/>
  <c r="B24" i="70"/>
  <c r="C85" i="68"/>
  <c r="B25" i="70" l="1"/>
  <c r="F71" i="70"/>
  <c r="C86" i="68"/>
  <c r="F72" i="70" l="1"/>
  <c r="B26" i="70"/>
  <c r="C87" i="68"/>
  <c r="B27" i="70" l="1"/>
  <c r="F73" i="70"/>
  <c r="C88" i="68"/>
  <c r="F74" i="70" l="1"/>
  <c r="B28" i="70"/>
  <c r="C89" i="68"/>
  <c r="B29" i="70" l="1"/>
  <c r="F75" i="70"/>
  <c r="F81" i="68"/>
  <c r="F76" i="70" l="1"/>
  <c r="B30" i="70"/>
  <c r="F82" i="68"/>
  <c r="B31" i="70" l="1"/>
  <c r="F77" i="70"/>
  <c r="F83" i="68"/>
  <c r="I69" i="70" l="1"/>
  <c r="B32" i="70"/>
  <c r="F84" i="68"/>
  <c r="B33" i="70" l="1"/>
  <c r="I70" i="70"/>
  <c r="F85" i="68"/>
  <c r="B34" i="70" l="1"/>
  <c r="I71" i="70"/>
  <c r="F86" i="68"/>
  <c r="B35" i="70" l="1"/>
  <c r="I72" i="70"/>
  <c r="F87" i="68"/>
  <c r="B36" i="70" l="1"/>
  <c r="I73" i="70"/>
  <c r="F88" i="68"/>
  <c r="B37" i="70" l="1"/>
  <c r="B38" i="70" s="1"/>
  <c r="B39" i="70" s="1"/>
  <c r="B40" i="70" s="1"/>
  <c r="B41" i="70" s="1"/>
  <c r="I74" i="70"/>
  <c r="F89" i="68"/>
  <c r="I75" i="70" l="1"/>
  <c r="I81" i="68"/>
  <c r="I76" i="70" l="1"/>
  <c r="I82" i="68"/>
  <c r="I77" i="70" l="1"/>
  <c r="E13" i="70"/>
  <c r="H13" i="70"/>
  <c r="H14" i="70" s="1"/>
  <c r="H15" i="70" s="1"/>
  <c r="H16" i="70" s="1"/>
  <c r="H17" i="70" s="1"/>
  <c r="H18" i="70" s="1"/>
  <c r="H19" i="70" s="1"/>
  <c r="H20" i="70" s="1"/>
  <c r="H21" i="70" s="1"/>
  <c r="H22" i="70" s="1"/>
  <c r="H23" i="70" s="1"/>
  <c r="H24" i="70" s="1"/>
  <c r="H25" i="70" s="1"/>
  <c r="H26" i="70" s="1"/>
  <c r="H27" i="70" s="1"/>
  <c r="H28" i="70" s="1"/>
  <c r="H29" i="70" s="1"/>
  <c r="H30" i="70" s="1"/>
  <c r="H31" i="70" s="1"/>
  <c r="H32" i="70" s="1"/>
  <c r="H33" i="70" s="1"/>
  <c r="H34" i="70" s="1"/>
  <c r="H35" i="70" s="1"/>
  <c r="H36" i="70" s="1"/>
  <c r="I83" i="68"/>
  <c r="I78" i="70" l="1"/>
  <c r="I79" i="70"/>
  <c r="F19" i="70"/>
  <c r="F20" i="70" s="1"/>
  <c r="F21" i="70" s="1"/>
  <c r="F22" i="70" s="1"/>
  <c r="F23" i="70" s="1"/>
  <c r="F24" i="70" s="1"/>
  <c r="F25" i="70" s="1"/>
  <c r="F26" i="70" s="1"/>
  <c r="F27" i="70" s="1"/>
  <c r="F28" i="70" s="1"/>
  <c r="F29" i="70" s="1"/>
  <c r="F30" i="70" s="1"/>
  <c r="F31" i="70" s="1"/>
  <c r="F32" i="70" s="1"/>
  <c r="F33" i="70" s="1"/>
  <c r="F34" i="70" s="1"/>
  <c r="F35" i="70" s="1"/>
  <c r="F36" i="70" s="1"/>
  <c r="F37" i="70" s="1"/>
  <c r="F38" i="70" s="1"/>
  <c r="F39" i="70" s="1"/>
  <c r="F40" i="70" s="1"/>
  <c r="F41" i="70" s="1"/>
  <c r="E14" i="70"/>
  <c r="K13" i="70"/>
  <c r="I84" i="68"/>
  <c r="I80" i="70" l="1"/>
  <c r="E15" i="70"/>
  <c r="K14" i="70"/>
  <c r="H37" i="70"/>
  <c r="H38" i="70" s="1"/>
  <c r="H39" i="70" s="1"/>
  <c r="H40" i="70" s="1"/>
  <c r="H41" i="70" s="1"/>
  <c r="I85" i="68"/>
  <c r="I81" i="70" l="1"/>
  <c r="E16" i="70"/>
  <c r="K15" i="70"/>
  <c r="I86" i="68"/>
  <c r="E17" i="70" l="1"/>
  <c r="K16" i="70"/>
  <c r="I87" i="68"/>
  <c r="K17" i="70" l="1"/>
  <c r="E18" i="70"/>
  <c r="E19" i="70" s="1"/>
  <c r="E20" i="70" s="1"/>
  <c r="E21" i="70" s="1"/>
  <c r="E22" i="70" s="1"/>
  <c r="E23" i="70" s="1"/>
  <c r="E24" i="70" s="1"/>
  <c r="E25" i="70" s="1"/>
  <c r="E26" i="70" s="1"/>
  <c r="E27" i="70" s="1"/>
  <c r="E28" i="70" s="1"/>
  <c r="E29" i="70" s="1"/>
  <c r="E30" i="70" s="1"/>
  <c r="E31" i="70" s="1"/>
  <c r="E32" i="70" s="1"/>
  <c r="E33" i="70" s="1"/>
  <c r="E34" i="70" s="1"/>
  <c r="E35" i="70" s="1"/>
  <c r="E36" i="70" s="1"/>
  <c r="E37" i="70" s="1"/>
  <c r="E38" i="70" s="1"/>
  <c r="E39" i="70" s="1"/>
  <c r="E40" i="70" s="1"/>
  <c r="E41" i="70" s="1"/>
  <c r="I88" i="68"/>
  <c r="I89" i="68" l="1"/>
  <c r="D45" i="68" l="1"/>
  <c r="J61" i="68"/>
  <c r="C71" i="68"/>
  <c r="I56" i="68" s="1"/>
  <c r="H56" i="68"/>
  <c r="K62" i="68"/>
  <c r="J62" i="68"/>
  <c r="G62" i="68"/>
  <c r="F62" i="68"/>
  <c r="C62" i="68"/>
  <c r="K61" i="68"/>
  <c r="G61" i="68"/>
  <c r="F61" i="68"/>
  <c r="F63" i="68" s="1"/>
  <c r="C61" i="68"/>
  <c r="I57" i="68"/>
  <c r="H57" i="68"/>
  <c r="F57" i="68"/>
  <c r="F56" i="68"/>
  <c r="D50" i="68"/>
  <c r="C50" i="68"/>
  <c r="C49" i="68"/>
  <c r="C48" i="68"/>
  <c r="D47" i="68"/>
  <c r="C47" i="68"/>
  <c r="C46" i="68"/>
  <c r="C45" i="68"/>
  <c r="E66" i="68"/>
  <c r="B15" i="68"/>
  <c r="B16" i="68" s="1"/>
  <c r="B12" i="68"/>
  <c r="B5" i="68"/>
  <c r="H62" i="68" l="1"/>
  <c r="B17" i="68"/>
  <c r="B18" i="68" s="1"/>
  <c r="H61" i="68"/>
  <c r="H63" i="68" s="1"/>
  <c r="I61" i="68" s="1"/>
  <c r="F58" i="68"/>
  <c r="H58" i="68" s="1"/>
  <c r="B19" i="68" l="1"/>
  <c r="I62" i="68"/>
  <c r="I63" i="68" s="1"/>
  <c r="G63" i="68"/>
  <c r="D46" i="68" s="1"/>
  <c r="D76" i="68"/>
  <c r="G56" i="68"/>
  <c r="I58" i="68"/>
  <c r="B20" i="68" l="1"/>
  <c r="K63" i="68"/>
  <c r="J63" i="68"/>
  <c r="F16" i="68" s="1"/>
  <c r="G57" i="68"/>
  <c r="G58" i="68" s="1"/>
  <c r="F17" i="68" l="1"/>
  <c r="L16" i="68"/>
  <c r="B21" i="68"/>
  <c r="D49" i="68"/>
  <c r="F18" i="68" l="1"/>
  <c r="L17" i="68"/>
  <c r="B22" i="68"/>
  <c r="F19" i="68" l="1"/>
  <c r="L18" i="68"/>
  <c r="B23" i="68"/>
  <c r="F20" i="68" l="1"/>
  <c r="L19" i="68"/>
  <c r="B24" i="68"/>
  <c r="C24" i="68" s="1" a="1"/>
  <c r="C24" i="68" s="1"/>
  <c r="L20" i="68" l="1"/>
  <c r="F21" i="68"/>
  <c r="B25" i="68"/>
  <c r="E25" i="68"/>
  <c r="L21" i="68" l="1"/>
  <c r="F22" i="68"/>
  <c r="B26" i="68"/>
  <c r="E26" i="68" s="1"/>
  <c r="D24" i="68"/>
  <c r="D25" i="68" s="1"/>
  <c r="L22" i="68" l="1"/>
  <c r="F23" i="68"/>
  <c r="B27" i="68"/>
  <c r="E27" i="68" s="1"/>
  <c r="D26" i="68"/>
  <c r="L23" i="68" l="1"/>
  <c r="F24" i="68"/>
  <c r="F25" i="68" s="1"/>
  <c r="B28" i="68"/>
  <c r="E28" i="68" s="1"/>
  <c r="D27" i="68"/>
  <c r="F26" i="68" l="1"/>
  <c r="G24" i="68"/>
  <c r="H24" i="68" s="1"/>
  <c r="B29" i="68"/>
  <c r="E29" i="68" s="1"/>
  <c r="G25" i="68"/>
  <c r="H25" i="68" s="1"/>
  <c r="D28" i="68"/>
  <c r="L25" i="68" l="1"/>
  <c r="L24" i="68"/>
  <c r="F27" i="68"/>
  <c r="B30" i="68"/>
  <c r="E30" i="68" s="1"/>
  <c r="G26" i="68"/>
  <c r="H26" i="68" s="1"/>
  <c r="D29" i="68"/>
  <c r="F28" i="68" l="1"/>
  <c r="L26" i="68"/>
  <c r="B31" i="68"/>
  <c r="E31" i="68" s="1"/>
  <c r="G27" i="68"/>
  <c r="H27" i="68" s="1"/>
  <c r="D30" i="68"/>
  <c r="L27" i="68" l="1"/>
  <c r="F29" i="68"/>
  <c r="B32" i="68"/>
  <c r="E32" i="68" s="1"/>
  <c r="G28" i="68"/>
  <c r="H28" i="68" s="1"/>
  <c r="D31" i="68"/>
  <c r="L28" i="68" l="1"/>
  <c r="F30" i="68"/>
  <c r="B33" i="68"/>
  <c r="E33" i="68" s="1"/>
  <c r="G29" i="68"/>
  <c r="H29" i="68" s="1"/>
  <c r="D32" i="68"/>
  <c r="F31" i="68" l="1"/>
  <c r="L29" i="68"/>
  <c r="B34" i="68"/>
  <c r="E34" i="68" s="1"/>
  <c r="G30" i="68"/>
  <c r="H30" i="68" s="1"/>
  <c r="D33" i="68"/>
  <c r="L30" i="68" l="1"/>
  <c r="F32" i="68"/>
  <c r="B35" i="68"/>
  <c r="E35" i="68" s="1"/>
  <c r="G31" i="68"/>
  <c r="H31" i="68" s="1"/>
  <c r="D34" i="68"/>
  <c r="F33" i="68" l="1"/>
  <c r="L31" i="68"/>
  <c r="B36" i="68"/>
  <c r="B37" i="68" s="1"/>
  <c r="B38" i="68" s="1"/>
  <c r="B39" i="68" s="1"/>
  <c r="B40" i="68" s="1"/>
  <c r="G32" i="68"/>
  <c r="H32" i="68" s="1"/>
  <c r="D35" i="68"/>
  <c r="F34" i="68" l="1"/>
  <c r="L32" i="68"/>
  <c r="E36" i="68"/>
  <c r="G33" i="68"/>
  <c r="H33" i="68" s="1"/>
  <c r="D36" i="68"/>
  <c r="D37" i="68" s="1"/>
  <c r="F35" i="68" l="1"/>
  <c r="E37" i="68"/>
  <c r="L33" i="68"/>
  <c r="D38" i="68"/>
  <c r="G34" i="68"/>
  <c r="H34" i="68" s="1"/>
  <c r="E38" i="68" l="1"/>
  <c r="F36" i="68"/>
  <c r="L34" i="68"/>
  <c r="D39" i="68"/>
  <c r="G35" i="68"/>
  <c r="H35" i="68" s="1"/>
  <c r="Q61" i="70"/>
  <c r="C65" i="70"/>
  <c r="F37" i="68" l="1"/>
  <c r="L35" i="68"/>
  <c r="G36" i="68"/>
  <c r="H36" i="68" s="1"/>
  <c r="E39" i="68"/>
  <c r="D40" i="68"/>
  <c r="D49" i="70"/>
  <c r="D18" i="70"/>
  <c r="K18" i="70" l="1"/>
  <c r="G18" i="70"/>
  <c r="I18" i="70" s="1"/>
  <c r="F11" i="77" s="1"/>
  <c r="L36" i="68"/>
  <c r="E40" i="68"/>
  <c r="G37" i="68"/>
  <c r="H37" i="68" s="1"/>
  <c r="F38" i="68"/>
  <c r="D19" i="70"/>
  <c r="L37" i="68" l="1"/>
  <c r="K19" i="70"/>
  <c r="G19" i="70"/>
  <c r="I19" i="70" s="1"/>
  <c r="F12" i="77" s="1"/>
  <c r="F39" i="68"/>
  <c r="G38" i="68"/>
  <c r="H38" i="68" s="1"/>
  <c r="D20" i="70"/>
  <c r="J18" i="70"/>
  <c r="K20" i="70" l="1"/>
  <c r="G20" i="70"/>
  <c r="I20" i="70" s="1"/>
  <c r="F40" i="68"/>
  <c r="G39" i="68"/>
  <c r="H39" i="68" s="1"/>
  <c r="L38" i="68"/>
  <c r="F13" i="77"/>
  <c r="D21" i="70"/>
  <c r="J19" i="70"/>
  <c r="K21" i="70" l="1"/>
  <c r="G21" i="70"/>
  <c r="I21" i="70" s="1"/>
  <c r="F14" i="77" s="1"/>
  <c r="G40" i="68"/>
  <c r="H40" i="68" s="1"/>
  <c r="L39" i="68"/>
  <c r="D22" i="70"/>
  <c r="J20" i="70"/>
  <c r="L40" i="68" l="1"/>
  <c r="K22" i="70"/>
  <c r="G22" i="70"/>
  <c r="I22" i="70" s="1"/>
  <c r="F15" i="77" s="1"/>
  <c r="J21" i="70"/>
  <c r="D23" i="70"/>
  <c r="K23" i="70" l="1"/>
  <c r="G23" i="70"/>
  <c r="I23" i="70" s="1"/>
  <c r="F16" i="77" s="1"/>
  <c r="J22" i="70"/>
  <c r="D24" i="70"/>
  <c r="K24" i="70" l="1"/>
  <c r="G24" i="70"/>
  <c r="I24" i="70" s="1"/>
  <c r="F17" i="77" s="1"/>
  <c r="J23" i="70"/>
  <c r="D25" i="70"/>
  <c r="K25" i="70" l="1"/>
  <c r="G25" i="70"/>
  <c r="I25" i="70" s="1"/>
  <c r="D26" i="70"/>
  <c r="F18" i="77"/>
  <c r="J24" i="70"/>
  <c r="K26" i="70" l="1"/>
  <c r="G26" i="70"/>
  <c r="I26" i="70" s="1"/>
  <c r="F19" i="77" s="1"/>
  <c r="J25" i="70"/>
  <c r="D27" i="70"/>
  <c r="K27" i="70" l="1"/>
  <c r="G27" i="70"/>
  <c r="I27" i="70" s="1"/>
  <c r="J26" i="70"/>
  <c r="F20" i="77"/>
  <c r="D28" i="70"/>
  <c r="K28" i="70" l="1"/>
  <c r="G28" i="70"/>
  <c r="I28" i="70" s="1"/>
  <c r="F21" i="77" s="1"/>
  <c r="D29" i="70"/>
  <c r="J27" i="70"/>
  <c r="K29" i="70" l="1"/>
  <c r="G29" i="70"/>
  <c r="I29" i="70" s="1"/>
  <c r="D30" i="70"/>
  <c r="F22" i="77"/>
  <c r="J28" i="70"/>
  <c r="K30" i="70" l="1"/>
  <c r="G30" i="70"/>
  <c r="I30" i="70" s="1"/>
  <c r="F23" i="77" s="1"/>
  <c r="J29" i="70"/>
  <c r="D31" i="70"/>
  <c r="K31" i="70" l="1"/>
  <c r="G31" i="70"/>
  <c r="I31" i="70" s="1"/>
  <c r="F24" i="77" s="1"/>
  <c r="J30" i="70"/>
  <c r="D32" i="70"/>
  <c r="K32" i="70" l="1"/>
  <c r="G32" i="70"/>
  <c r="I32" i="70" s="1"/>
  <c r="F25" i="77"/>
  <c r="F26" i="77" s="1"/>
  <c r="F27" i="77" s="1"/>
  <c r="F28" i="77" s="1"/>
  <c r="F29" i="77" s="1"/>
  <c r="F30" i="77" s="1"/>
  <c r="F31" i="77" s="1"/>
  <c r="F32" i="77" s="1"/>
  <c r="F33" i="77" s="1"/>
  <c r="F34" i="77" s="1"/>
  <c r="F35" i="77" s="1"/>
  <c r="F36" i="77" s="1"/>
  <c r="F37" i="77" s="1"/>
  <c r="F38" i="77" s="1"/>
  <c r="F39" i="77" s="1"/>
  <c r="F40" i="77" s="1"/>
  <c r="D33" i="70"/>
  <c r="J31" i="70"/>
  <c r="K33" i="70" l="1"/>
  <c r="G33" i="70"/>
  <c r="I33" i="70" s="1"/>
  <c r="J32" i="70"/>
  <c r="F50" i="77"/>
  <c r="D34" i="70"/>
  <c r="K34" i="70" l="1"/>
  <c r="G34" i="70"/>
  <c r="I34" i="70" s="1"/>
  <c r="D35" i="70"/>
  <c r="J33" i="70"/>
  <c r="K35" i="70" l="1"/>
  <c r="G35" i="70"/>
  <c r="I35" i="70" s="1"/>
  <c r="J34" i="70"/>
  <c r="D36" i="70"/>
  <c r="K36" i="70" l="1"/>
  <c r="G36" i="70"/>
  <c r="I36" i="70" s="1"/>
  <c r="J36" i="70" s="1"/>
  <c r="D37" i="70"/>
  <c r="D38" i="70" s="1"/>
  <c r="J35" i="70"/>
  <c r="K38" i="70" l="1"/>
  <c r="G38" i="70"/>
  <c r="I38" i="70" s="1"/>
  <c r="J38" i="70" s="1"/>
  <c r="D39" i="70"/>
  <c r="K37" i="70"/>
  <c r="G37" i="70"/>
  <c r="I37" i="70" s="1"/>
  <c r="J37" i="70" s="1"/>
  <c r="D40" i="70" l="1"/>
  <c r="D41" i="70" s="1"/>
  <c r="K39" i="70"/>
  <c r="G39" i="70"/>
  <c r="I39" i="70" s="1"/>
  <c r="J39" i="70" s="1"/>
  <c r="C56" i="67"/>
  <c r="E12" i="67" s="1"/>
  <c r="K12" i="67" s="1"/>
  <c r="C56" i="43"/>
  <c r="C55" i="67"/>
  <c r="C55" i="43"/>
  <c r="C58" i="67"/>
  <c r="C63" i="67"/>
  <c r="K41" i="70" l="1"/>
  <c r="G41" i="70"/>
  <c r="I41" i="70" s="1"/>
  <c r="J41" i="70" s="1"/>
  <c r="K40" i="70"/>
  <c r="G40" i="70"/>
  <c r="I40" i="70" s="1"/>
  <c r="J40" i="70" s="1"/>
  <c r="C62" i="67"/>
  <c r="U57" i="43" l="1"/>
  <c r="U56" i="43"/>
  <c r="U55" i="43"/>
  <c r="T55" i="67"/>
  <c r="T57" i="67"/>
  <c r="T56" i="67"/>
  <c r="C67" i="67" l="1"/>
  <c r="H12" i="67"/>
  <c r="Q57" i="67"/>
  <c r="D49" i="67"/>
  <c r="C49" i="67"/>
  <c r="D47" i="67"/>
  <c r="C47" i="67"/>
  <c r="C46" i="67"/>
  <c r="C45" i="67"/>
  <c r="B11" i="67"/>
  <c r="B12" i="67" s="1"/>
  <c r="B3" i="67"/>
  <c r="C52" i="67" s="1"/>
  <c r="B9" i="67" s="1"/>
  <c r="C68" i="67" l="1"/>
  <c r="B13" i="67"/>
  <c r="C69" i="67" l="1"/>
  <c r="C70" i="67"/>
  <c r="B14" i="67"/>
  <c r="C59" i="43"/>
  <c r="C71" i="67" l="1"/>
  <c r="B15" i="67"/>
  <c r="B16" i="67" l="1"/>
  <c r="C72" i="67"/>
  <c r="C73" i="67" l="1"/>
  <c r="B17" i="67"/>
  <c r="B18" i="67" l="1"/>
  <c r="C18" i="67" s="1" a="1"/>
  <c r="C18" i="67" s="1"/>
  <c r="F18" i="67"/>
  <c r="C74" i="67"/>
  <c r="B19" i="67" l="1"/>
  <c r="F66" i="67"/>
  <c r="F67" i="67" l="1"/>
  <c r="B20" i="67"/>
  <c r="F68" i="67" l="1"/>
  <c r="B21" i="67"/>
  <c r="B22" i="67" l="1"/>
  <c r="F69" i="67"/>
  <c r="F70" i="67" l="1"/>
  <c r="B23" i="67"/>
  <c r="F71" i="67" l="1"/>
  <c r="B24" i="67"/>
  <c r="F72" i="67" l="1"/>
  <c r="B25" i="67"/>
  <c r="B26" i="67" l="1"/>
  <c r="F73" i="67"/>
  <c r="F74" i="67" l="1"/>
  <c r="B27" i="67"/>
  <c r="B28" i="67" l="1"/>
  <c r="I66" i="67"/>
  <c r="I67" i="67" l="1"/>
  <c r="B29" i="67"/>
  <c r="I68" i="67" l="1"/>
  <c r="B30" i="67"/>
  <c r="I69" i="67" l="1"/>
  <c r="B31" i="67"/>
  <c r="B32" i="67" l="1"/>
  <c r="I70" i="67"/>
  <c r="B33" i="67" l="1"/>
  <c r="B34" i="67" s="1"/>
  <c r="B35" i="67" s="1"/>
  <c r="B36" i="67" s="1"/>
  <c r="B37" i="67" s="1"/>
  <c r="I71" i="67"/>
  <c r="I72" i="67" l="1"/>
  <c r="I73" i="67" l="1"/>
  <c r="I74" i="67" l="1"/>
  <c r="F19" i="67" l="1"/>
  <c r="F20" i="67" s="1"/>
  <c r="F21" i="67" s="1"/>
  <c r="F22" i="67" s="1"/>
  <c r="F23" i="67" s="1"/>
  <c r="F24" i="67" s="1"/>
  <c r="F25" i="67" s="1"/>
  <c r="F26" i="67" s="1"/>
  <c r="F27" i="67" s="1"/>
  <c r="F28" i="67" s="1"/>
  <c r="F29" i="67" s="1"/>
  <c r="F30" i="67" s="1"/>
  <c r="F31" i="67" s="1"/>
  <c r="F32" i="67" s="1"/>
  <c r="F33" i="67" s="1"/>
  <c r="F34" i="67" s="1"/>
  <c r="F35" i="67" s="1"/>
  <c r="F36" i="67" s="1"/>
  <c r="F37" i="67" s="1"/>
  <c r="E13" i="67"/>
  <c r="K13" i="67" s="1"/>
  <c r="H13" i="67"/>
  <c r="H14" i="67" s="1"/>
  <c r="H15" i="67" s="1"/>
  <c r="H16" i="67" s="1"/>
  <c r="H17" i="67" s="1"/>
  <c r="H18" i="67" s="1"/>
  <c r="H19" i="67" s="1"/>
  <c r="H20" i="67" s="1"/>
  <c r="H21" i="67" s="1"/>
  <c r="H22" i="67" s="1"/>
  <c r="H23" i="67" s="1"/>
  <c r="H24" i="67" s="1"/>
  <c r="H25" i="67" s="1"/>
  <c r="H26" i="67" s="1"/>
  <c r="H27" i="67" s="1"/>
  <c r="H28" i="67" s="1"/>
  <c r="H29" i="67" s="1"/>
  <c r="H30" i="67" s="1"/>
  <c r="H31" i="67" s="1"/>
  <c r="H32" i="67" s="1"/>
  <c r="H33" i="67" s="1"/>
  <c r="H34" i="67" s="1"/>
  <c r="H35" i="67" s="1"/>
  <c r="H36" i="67" s="1"/>
  <c r="H37" i="67" s="1"/>
  <c r="E14" i="67" l="1"/>
  <c r="K14" i="67" s="1"/>
  <c r="E15" i="67" l="1"/>
  <c r="K15" i="67" s="1"/>
  <c r="C58" i="43"/>
  <c r="E16" i="67" l="1"/>
  <c r="K16" i="67" s="1"/>
  <c r="E17" i="67" l="1"/>
  <c r="K17" i="67" s="1"/>
  <c r="E18" i="67" l="1"/>
  <c r="E19" i="67" s="1"/>
  <c r="E20" i="67" l="1"/>
  <c r="E21" i="67" l="1"/>
  <c r="E22" i="67" l="1"/>
  <c r="Q58" i="67"/>
  <c r="E23" i="67" l="1"/>
  <c r="D46" i="67"/>
  <c r="E24" i="67" l="1"/>
  <c r="E25" i="67" l="1"/>
  <c r="D18" i="67"/>
  <c r="K18" i="67" l="1"/>
  <c r="G18" i="67"/>
  <c r="E26" i="67"/>
  <c r="D19" i="67"/>
  <c r="K19" i="67" l="1"/>
  <c r="G19" i="67"/>
  <c r="E27" i="67"/>
  <c r="D20" i="67"/>
  <c r="K20" i="67" l="1"/>
  <c r="G20" i="67"/>
  <c r="E28" i="67"/>
  <c r="D21" i="67"/>
  <c r="K21" i="67" l="1"/>
  <c r="G21" i="67"/>
  <c r="E29" i="67"/>
  <c r="D22" i="67"/>
  <c r="K22" i="67" l="1"/>
  <c r="G22" i="67"/>
  <c r="E30" i="67"/>
  <c r="D23" i="67"/>
  <c r="K23" i="67" l="1"/>
  <c r="G23" i="67"/>
  <c r="E31" i="67"/>
  <c r="D24" i="67"/>
  <c r="K24" i="67" l="1"/>
  <c r="G24" i="67"/>
  <c r="E32" i="67"/>
  <c r="E33" i="67" s="1"/>
  <c r="E34" i="67" s="1"/>
  <c r="E35" i="67" s="1"/>
  <c r="E36" i="67" s="1"/>
  <c r="E37" i="67" s="1"/>
  <c r="D25" i="67"/>
  <c r="K25" i="67" l="1"/>
  <c r="G25" i="67"/>
  <c r="D26" i="67"/>
  <c r="K26" i="67" l="1"/>
  <c r="G26" i="67"/>
  <c r="D27" i="67"/>
  <c r="K27" i="67" l="1"/>
  <c r="G27" i="67"/>
  <c r="D28" i="67"/>
  <c r="K28" i="67" l="1"/>
  <c r="G28" i="67"/>
  <c r="D29" i="67"/>
  <c r="K29" i="67" l="1"/>
  <c r="G29" i="67"/>
  <c r="D30" i="67"/>
  <c r="K30" i="67" l="1"/>
  <c r="G30" i="67"/>
  <c r="D31" i="67"/>
  <c r="K31" i="67" l="1"/>
  <c r="G31" i="67"/>
  <c r="D32" i="67"/>
  <c r="D33" i="67" l="1"/>
  <c r="D34" i="67" s="1"/>
  <c r="K32" i="67"/>
  <c r="G32" i="67"/>
  <c r="I28" i="67"/>
  <c r="I24" i="67"/>
  <c r="I20" i="67"/>
  <c r="I31" i="67"/>
  <c r="I27" i="67"/>
  <c r="I23" i="67"/>
  <c r="I19" i="67"/>
  <c r="I30" i="67"/>
  <c r="I26" i="67"/>
  <c r="I22" i="67"/>
  <c r="I18" i="67"/>
  <c r="I29" i="67"/>
  <c r="I25" i="67"/>
  <c r="I21" i="67"/>
  <c r="K34" i="67" l="1"/>
  <c r="G34" i="67"/>
  <c r="K33" i="67"/>
  <c r="G33" i="67"/>
  <c r="I33" i="67" s="1"/>
  <c r="J33" i="67" s="1"/>
  <c r="J26" i="77"/>
  <c r="J27" i="77" s="1"/>
  <c r="J28" i="77" s="1"/>
  <c r="J29" i="77" s="1"/>
  <c r="J30" i="77" s="1"/>
  <c r="J31" i="77" s="1"/>
  <c r="J32" i="77" s="1"/>
  <c r="J33" i="77" s="1"/>
  <c r="J34" i="77" s="1"/>
  <c r="J35" i="77" s="1"/>
  <c r="J36" i="77" s="1"/>
  <c r="J37" i="77" s="1"/>
  <c r="J38" i="77" s="1"/>
  <c r="J39" i="77" s="1"/>
  <c r="J40" i="77" s="1"/>
  <c r="J41" i="77" s="1"/>
  <c r="J42" i="77" s="1"/>
  <c r="J43" i="77" s="1"/>
  <c r="J44" i="77" s="1"/>
  <c r="J45" i="77" s="1"/>
  <c r="J46" i="77" s="1"/>
  <c r="I32" i="67"/>
  <c r="I25" i="77" s="1"/>
  <c r="I26" i="77" s="1"/>
  <c r="I27" i="77" s="1"/>
  <c r="I28" i="77" s="1"/>
  <c r="I29" i="77" s="1"/>
  <c r="I30" i="77" s="1"/>
  <c r="I31" i="77" s="1"/>
  <c r="I32" i="77" s="1"/>
  <c r="I33" i="77" s="1"/>
  <c r="I34" i="77" s="1"/>
  <c r="I35" i="77" s="1"/>
  <c r="I36" i="77" s="1"/>
  <c r="I37" i="77" s="1"/>
  <c r="I38" i="77" s="1"/>
  <c r="I39" i="77" s="1"/>
  <c r="I40" i="77" s="1"/>
  <c r="D35" i="67"/>
  <c r="I14" i="77"/>
  <c r="I18" i="77"/>
  <c r="I22" i="77"/>
  <c r="I15" i="77"/>
  <c r="I19" i="77"/>
  <c r="I23" i="77"/>
  <c r="I12" i="77"/>
  <c r="I16" i="77"/>
  <c r="I20" i="77"/>
  <c r="I24" i="77"/>
  <c r="I13" i="77"/>
  <c r="I17" i="77"/>
  <c r="I21" i="77"/>
  <c r="I11" i="77"/>
  <c r="J50" i="77" l="1"/>
  <c r="K35" i="67"/>
  <c r="G35" i="67"/>
  <c r="I34" i="67"/>
  <c r="J34" i="67" s="1"/>
  <c r="D36" i="67"/>
  <c r="I50" i="77"/>
  <c r="J18" i="67"/>
  <c r="J32" i="67"/>
  <c r="J28" i="67"/>
  <c r="J24" i="67"/>
  <c r="J20" i="67"/>
  <c r="J31" i="67"/>
  <c r="J27" i="67"/>
  <c r="J23" i="67"/>
  <c r="J19" i="67"/>
  <c r="J30" i="67"/>
  <c r="J26" i="67"/>
  <c r="J22" i="67"/>
  <c r="J29" i="67"/>
  <c r="J25" i="67"/>
  <c r="J21" i="67"/>
  <c r="K36" i="67" l="1"/>
  <c r="G36" i="67"/>
  <c r="I35" i="67"/>
  <c r="J35" i="67" s="1"/>
  <c r="D37" i="67"/>
  <c r="K37" i="67" l="1"/>
  <c r="G37" i="67"/>
  <c r="I37" i="67" s="1"/>
  <c r="J37" i="67" s="1"/>
  <c r="I36" i="67"/>
  <c r="J36" i="67" s="1"/>
  <c r="C62" i="43"/>
  <c r="C63" i="43"/>
  <c r="P55" i="43" l="1"/>
  <c r="R57" i="43" l="1"/>
  <c r="C43" i="47" l="1"/>
  <c r="C65" i="80"/>
  <c r="C65" i="79"/>
  <c r="C65" i="78"/>
  <c r="C65" i="73"/>
  <c r="C65" i="71"/>
  <c r="C65" i="76"/>
  <c r="C65" i="75"/>
  <c r="C65" i="72"/>
  <c r="C68" i="70"/>
  <c r="C80" i="68"/>
  <c r="C65" i="67"/>
  <c r="CN9" i="25" l="1"/>
  <c r="CI9" i="25"/>
  <c r="AV9" i="25"/>
  <c r="AQ9" i="25"/>
  <c r="CX9" i="25" l="1"/>
  <c r="CW9" i="25"/>
  <c r="CV9" i="25"/>
  <c r="CU9" i="25"/>
  <c r="CT9" i="25"/>
  <c r="CS9" i="25"/>
  <c r="CR9" i="25"/>
  <c r="CQ9" i="25"/>
  <c r="CP9" i="25"/>
  <c r="CO9" i="25"/>
  <c r="BB9" i="25"/>
  <c r="BA9" i="25"/>
  <c r="AZ9" i="25"/>
  <c r="AY9" i="25"/>
  <c r="AX9" i="25"/>
  <c r="CM9" i="25" l="1"/>
  <c r="CL9" i="25"/>
  <c r="CK9" i="25"/>
  <c r="CJ9" i="25"/>
  <c r="CH9" i="25"/>
  <c r="CG9" i="25"/>
  <c r="CF9" i="25"/>
  <c r="CD9" i="25"/>
  <c r="AW9" i="25"/>
  <c r="AU9" i="25"/>
  <c r="AT9" i="25"/>
  <c r="AS9" i="25"/>
  <c r="AR9" i="25"/>
  <c r="AP9" i="25"/>
  <c r="AO9" i="25"/>
  <c r="AN9" i="25"/>
  <c r="AL9" i="25"/>
  <c r="B11" i="43" l="1"/>
  <c r="B12" i="43" s="1"/>
  <c r="B13" i="43" l="1"/>
  <c r="B11" i="47" l="1"/>
  <c r="BA11" i="47" l="1"/>
  <c r="M11" i="47"/>
  <c r="AV11" i="47"/>
  <c r="AX11" i="47" s="1"/>
  <c r="BF11" i="47"/>
  <c r="BH11" i="47" s="1"/>
  <c r="AL11" i="47"/>
  <c r="AQ11" i="47"/>
  <c r="AS11" i="47" s="1"/>
  <c r="AG11" i="47"/>
  <c r="H11" i="47"/>
  <c r="J11" i="47" s="1"/>
  <c r="W11" i="47"/>
  <c r="C11" i="47"/>
  <c r="R11" i="47"/>
  <c r="BC11" i="47"/>
  <c r="O11" i="47"/>
  <c r="B12" i="47"/>
  <c r="M12" i="47" l="1"/>
  <c r="AV12" i="47"/>
  <c r="AX12" i="47" s="1"/>
  <c r="BA12" i="47"/>
  <c r="BC12" i="47" s="1"/>
  <c r="AL12" i="47"/>
  <c r="AQ12" i="47"/>
  <c r="AS12" i="47" s="1"/>
  <c r="AG12" i="47"/>
  <c r="H12" i="47"/>
  <c r="O12" i="47"/>
  <c r="B13" i="47"/>
  <c r="E10" i="47"/>
  <c r="AQ13" i="47" l="1"/>
  <c r="BA13" i="47"/>
  <c r="AV13" i="47"/>
  <c r="AX13" i="47" s="1"/>
  <c r="M13" i="47"/>
  <c r="O13" i="47" s="1"/>
  <c r="AL13" i="47"/>
  <c r="H13" i="47"/>
  <c r="AG13" i="47"/>
  <c r="BC13" i="47"/>
  <c r="AS13" i="47"/>
  <c r="B14" i="47"/>
  <c r="AL14" i="47" l="1"/>
  <c r="AV14" i="47"/>
  <c r="AX14" i="47" s="1"/>
  <c r="BA14" i="47"/>
  <c r="BC14" i="47" s="1"/>
  <c r="AQ14" i="47"/>
  <c r="AS14" i="47" s="1"/>
  <c r="M14" i="47"/>
  <c r="O14" i="47" s="1"/>
  <c r="H14" i="47"/>
  <c r="AG14" i="47"/>
  <c r="B15" i="47"/>
  <c r="AV15" i="47" l="1"/>
  <c r="AQ15" i="47"/>
  <c r="AL15" i="47"/>
  <c r="BA15" i="47"/>
  <c r="BC15" i="47" s="1"/>
  <c r="M15" i="47"/>
  <c r="AG15" i="47"/>
  <c r="H15" i="47"/>
  <c r="AX15" i="47"/>
  <c r="O15" i="47"/>
  <c r="AS15" i="47"/>
  <c r="B16" i="47"/>
  <c r="C10" i="25"/>
  <c r="M16" i="47" l="1"/>
  <c r="O16" i="47" s="1"/>
  <c r="AV16" i="47"/>
  <c r="AX16" i="47" s="1"/>
  <c r="BA16" i="47"/>
  <c r="BC16" i="47" s="1"/>
  <c r="AL16" i="47"/>
  <c r="AQ16" i="47"/>
  <c r="AS16" i="47" s="1"/>
  <c r="H16" i="47"/>
  <c r="AG16" i="47"/>
  <c r="B17" i="47"/>
  <c r="AL17" i="47" l="1"/>
  <c r="M17" i="47"/>
  <c r="O17" i="47" s="1"/>
  <c r="AQ17" i="47"/>
  <c r="AS17" i="47" s="1"/>
  <c r="AV17" i="47"/>
  <c r="AX17" i="47" s="1"/>
  <c r="AG17" i="47"/>
  <c r="H17" i="47"/>
  <c r="B18" i="47"/>
  <c r="F44" i="47"/>
  <c r="M18" i="47" l="1"/>
  <c r="AV18" i="47"/>
  <c r="AQ18" i="47"/>
  <c r="AS18" i="47" s="1"/>
  <c r="AL18" i="47"/>
  <c r="B19" i="47"/>
  <c r="AX18" i="47"/>
  <c r="AI11" i="47"/>
  <c r="F45" i="47"/>
  <c r="AL19" i="47" l="1"/>
  <c r="AQ19" i="47"/>
  <c r="AS19" i="47" s="1"/>
  <c r="M19" i="47"/>
  <c r="AV19" i="47"/>
  <c r="AX19" i="47" s="1"/>
  <c r="B20" i="47"/>
  <c r="AN11" i="47"/>
  <c r="AI12" i="47"/>
  <c r="Y11" i="47"/>
  <c r="F46" i="47"/>
  <c r="D46" i="43"/>
  <c r="C67" i="43"/>
  <c r="C49" i="43"/>
  <c r="C48" i="43"/>
  <c r="C47" i="43"/>
  <c r="C46" i="43"/>
  <c r="C45" i="43"/>
  <c r="AQ20" i="47" l="1"/>
  <c r="M20" i="47"/>
  <c r="AV20" i="47"/>
  <c r="AX20" i="47" s="1"/>
  <c r="AL20" i="47"/>
  <c r="B21" i="47"/>
  <c r="AS20" i="47"/>
  <c r="AN12" i="47"/>
  <c r="AI13" i="47"/>
  <c r="J12" i="47"/>
  <c r="C68" i="43"/>
  <c r="F47" i="47"/>
  <c r="D47" i="43"/>
  <c r="B3" i="43"/>
  <c r="C52" i="43" s="1"/>
  <c r="B9" i="43" s="1"/>
  <c r="AV21" i="47" l="1"/>
  <c r="AX21" i="47" s="1"/>
  <c r="M21" i="47"/>
  <c r="AQ21" i="47"/>
  <c r="C69" i="43"/>
  <c r="B22" i="47"/>
  <c r="AN13" i="47"/>
  <c r="AI14" i="47"/>
  <c r="J13" i="47"/>
  <c r="F48" i="47"/>
  <c r="C70" i="43" l="1"/>
  <c r="AQ22" i="47"/>
  <c r="M22" i="47"/>
  <c r="AV22" i="47"/>
  <c r="AX22" i="47" s="1"/>
  <c r="B23" i="47"/>
  <c r="AN14" i="47"/>
  <c r="AI15" i="47"/>
  <c r="J14" i="47"/>
  <c r="F49" i="47"/>
  <c r="C71" i="43"/>
  <c r="B14" i="43"/>
  <c r="AQ23" i="47" l="1"/>
  <c r="AV23" i="47"/>
  <c r="AX23" i="47" s="1"/>
  <c r="M23" i="47"/>
  <c r="B24" i="47"/>
  <c r="AN15" i="47"/>
  <c r="AI16" i="47"/>
  <c r="J15" i="47"/>
  <c r="F50" i="47"/>
  <c r="B15" i="43"/>
  <c r="C72" i="43"/>
  <c r="AQ24" i="47" l="1"/>
  <c r="AV24" i="47"/>
  <c r="AX24" i="47" s="1"/>
  <c r="B25" i="47"/>
  <c r="O18" i="47"/>
  <c r="AN16" i="47"/>
  <c r="AI17" i="47"/>
  <c r="J16" i="47"/>
  <c r="F51" i="47"/>
  <c r="C73" i="43"/>
  <c r="B16" i="43"/>
  <c r="B26" i="47" l="1"/>
  <c r="O19" i="47"/>
  <c r="AN17" i="47"/>
  <c r="J17" i="47"/>
  <c r="F52" i="47"/>
  <c r="B17" i="43"/>
  <c r="C74" i="43"/>
  <c r="B27" i="47" l="1"/>
  <c r="AN18" i="47"/>
  <c r="I44" i="47"/>
  <c r="F66" i="43"/>
  <c r="B18" i="43"/>
  <c r="C18" i="43" l="1" a="1"/>
  <c r="C18" i="43" s="1"/>
  <c r="B28" i="47"/>
  <c r="O20" i="47"/>
  <c r="AN19" i="47"/>
  <c r="M24" i="47"/>
  <c r="E18" i="43"/>
  <c r="I45" i="47"/>
  <c r="F67" i="43"/>
  <c r="B19" i="43"/>
  <c r="M25" i="47" l="1"/>
  <c r="B29" i="47"/>
  <c r="AS21" i="47"/>
  <c r="O21" i="47"/>
  <c r="AN20" i="47"/>
  <c r="E19" i="43"/>
  <c r="I46" i="47"/>
  <c r="F68" i="43"/>
  <c r="B20" i="43"/>
  <c r="AQ25" i="47" l="1"/>
  <c r="AV25" i="47"/>
  <c r="B30" i="47"/>
  <c r="AS22" i="47"/>
  <c r="O22" i="47"/>
  <c r="E20" i="43"/>
  <c r="I47" i="47"/>
  <c r="B21" i="43"/>
  <c r="F69" i="43"/>
  <c r="AV26" i="47" l="1"/>
  <c r="M26" i="47"/>
  <c r="AQ26" i="47"/>
  <c r="AQ27" i="47" s="1"/>
  <c r="B31" i="47"/>
  <c r="AS23" i="47"/>
  <c r="O23" i="47"/>
  <c r="E21" i="43"/>
  <c r="I48" i="47"/>
  <c r="F70" i="43"/>
  <c r="B22" i="43"/>
  <c r="AV27" i="47" l="1"/>
  <c r="M27" i="47"/>
  <c r="M28" i="47" s="1"/>
  <c r="B32" i="47"/>
  <c r="E22" i="43"/>
  <c r="I49" i="47"/>
  <c r="B23" i="43"/>
  <c r="F71" i="43"/>
  <c r="AV28" i="47" l="1"/>
  <c r="AQ28" i="47"/>
  <c r="AS24" i="47"/>
  <c r="E23" i="43"/>
  <c r="I50" i="47"/>
  <c r="B24" i="43"/>
  <c r="F72" i="43"/>
  <c r="AV29" i="47" l="1"/>
  <c r="AQ29" i="47"/>
  <c r="M29" i="47"/>
  <c r="E24" i="43"/>
  <c r="I51" i="47"/>
  <c r="B25" i="43"/>
  <c r="F73" i="43"/>
  <c r="M30" i="47" l="1"/>
  <c r="AV30" i="47"/>
  <c r="AQ30" i="47"/>
  <c r="E25" i="43"/>
  <c r="I52" i="47"/>
  <c r="F74" i="43"/>
  <c r="B26" i="43"/>
  <c r="H18" i="47" l="1"/>
  <c r="H19" i="47" s="1"/>
  <c r="H20" i="47" s="1"/>
  <c r="H21" i="47" s="1"/>
  <c r="H22" i="47" s="1"/>
  <c r="H23" i="47" s="1"/>
  <c r="H24" i="47" s="1"/>
  <c r="H25" i="47" s="1"/>
  <c r="H26" i="47" s="1"/>
  <c r="H27" i="47" s="1"/>
  <c r="H28" i="47" s="1"/>
  <c r="H29" i="47" s="1"/>
  <c r="H30" i="47" s="1"/>
  <c r="H31" i="47" s="1"/>
  <c r="AL21" i="47"/>
  <c r="AL22" i="47" s="1"/>
  <c r="AL23" i="47" s="1"/>
  <c r="AL24" i="47" s="1"/>
  <c r="AL25" i="47" s="1"/>
  <c r="AL26" i="47" s="1"/>
  <c r="AL27" i="47" s="1"/>
  <c r="AL28" i="47" s="1"/>
  <c r="AL29" i="47" s="1"/>
  <c r="AL30" i="47" s="1"/>
  <c r="AL31" i="47" s="1"/>
  <c r="AB11" i="47"/>
  <c r="AB12" i="47" s="1"/>
  <c r="AB13" i="47" s="1"/>
  <c r="AB14" i="47" s="1"/>
  <c r="AB15" i="47" s="1"/>
  <c r="AB16" i="47" s="1"/>
  <c r="AB17" i="47" s="1"/>
  <c r="AB18" i="47" s="1"/>
  <c r="AB19" i="47" s="1"/>
  <c r="AB20" i="47" s="1"/>
  <c r="AB21" i="47" s="1"/>
  <c r="AB22" i="47" s="1"/>
  <c r="AB23" i="47" s="1"/>
  <c r="AB24" i="47" s="1"/>
  <c r="AB25" i="47" s="1"/>
  <c r="AB26" i="47" s="1"/>
  <c r="AB27" i="47" s="1"/>
  <c r="AB28" i="47" s="1"/>
  <c r="AB29" i="47" s="1"/>
  <c r="AB30" i="47" s="1"/>
  <c r="AB31" i="47" s="1"/>
  <c r="AD31" i="47" s="1"/>
  <c r="R12" i="47"/>
  <c r="R13" i="47" s="1"/>
  <c r="R14" i="47" s="1"/>
  <c r="R15" i="47" s="1"/>
  <c r="R16" i="47" s="1"/>
  <c r="R17" i="47" s="1"/>
  <c r="R18" i="47" s="1"/>
  <c r="R19" i="47" s="1"/>
  <c r="R20" i="47" s="1"/>
  <c r="R21" i="47" s="1"/>
  <c r="R22" i="47" s="1"/>
  <c r="R23" i="47" s="1"/>
  <c r="R24" i="47" s="1"/>
  <c r="R25" i="47" s="1"/>
  <c r="R26" i="47" s="1"/>
  <c r="R27" i="47" s="1"/>
  <c r="R28" i="47" s="1"/>
  <c r="R29" i="47" s="1"/>
  <c r="R30" i="47" s="1"/>
  <c r="R31" i="47" s="1"/>
  <c r="AG18" i="47"/>
  <c r="AG19" i="47" s="1"/>
  <c r="AG20" i="47" s="1"/>
  <c r="AG21" i="47" s="1"/>
  <c r="AG22" i="47" s="1"/>
  <c r="AG23" i="47" s="1"/>
  <c r="AG24" i="47" s="1"/>
  <c r="AG25" i="47" s="1"/>
  <c r="AG26" i="47" s="1"/>
  <c r="AG27" i="47" s="1"/>
  <c r="AG28" i="47" s="1"/>
  <c r="AG29" i="47" s="1"/>
  <c r="AG30" i="47" s="1"/>
  <c r="AG31" i="47" s="1"/>
  <c r="BF12" i="47"/>
  <c r="BF13" i="47" s="1"/>
  <c r="BF14" i="47" s="1"/>
  <c r="BF15" i="47" s="1"/>
  <c r="BF16" i="47" s="1"/>
  <c r="BF17" i="47" s="1"/>
  <c r="BF18" i="47" s="1"/>
  <c r="BF19" i="47" s="1"/>
  <c r="BF20" i="47" s="1"/>
  <c r="BF21" i="47" s="1"/>
  <c r="BF22" i="47" s="1"/>
  <c r="BF23" i="47" s="1"/>
  <c r="BF24" i="47" s="1"/>
  <c r="BF25" i="47" s="1"/>
  <c r="BF26" i="47" s="1"/>
  <c r="BF27" i="47" s="1"/>
  <c r="BF28" i="47" s="1"/>
  <c r="BF29" i="47" s="1"/>
  <c r="BF30" i="47" s="1"/>
  <c r="BF31" i="47" s="1"/>
  <c r="BA17" i="47"/>
  <c r="BA18" i="47" s="1"/>
  <c r="BA19" i="47" s="1"/>
  <c r="BA20" i="47" s="1"/>
  <c r="BA21" i="47" s="1"/>
  <c r="BA22" i="47" s="1"/>
  <c r="BA23" i="47" s="1"/>
  <c r="BA24" i="47" s="1"/>
  <c r="BA25" i="47" s="1"/>
  <c r="BA26" i="47" s="1"/>
  <c r="BA27" i="47" s="1"/>
  <c r="BA28" i="47" s="1"/>
  <c r="BA29" i="47" s="1"/>
  <c r="BA30" i="47" s="1"/>
  <c r="BA31" i="47" s="1"/>
  <c r="C12" i="47"/>
  <c r="C13" i="47" s="1"/>
  <c r="C14" i="47" s="1"/>
  <c r="C15" i="47" s="1"/>
  <c r="C16" i="47" s="1"/>
  <c r="C17" i="47" s="1"/>
  <c r="C18" i="47" s="1"/>
  <c r="C19" i="47" s="1"/>
  <c r="C20" i="47" s="1"/>
  <c r="C21" i="47" s="1"/>
  <c r="C22" i="47" s="1"/>
  <c r="C23" i="47" s="1"/>
  <c r="C24" i="47" s="1"/>
  <c r="C25" i="47" s="1"/>
  <c r="C26" i="47" s="1"/>
  <c r="C27" i="47" s="1"/>
  <c r="C28" i="47" s="1"/>
  <c r="C29" i="47" s="1"/>
  <c r="C30" i="47" s="1"/>
  <c r="C31" i="47" s="1"/>
  <c r="W12" i="47"/>
  <c r="W13" i="47" s="1"/>
  <c r="W14" i="47" s="1"/>
  <c r="W15" i="47" s="1"/>
  <c r="W16" i="47" s="1"/>
  <c r="W17" i="47" s="1"/>
  <c r="W18" i="47" s="1"/>
  <c r="W19" i="47" s="1"/>
  <c r="W20" i="47" s="1"/>
  <c r="W21" i="47" s="1"/>
  <c r="W22" i="47" s="1"/>
  <c r="W23" i="47" s="1"/>
  <c r="W24" i="47" s="1"/>
  <c r="W25" i="47" s="1"/>
  <c r="W26" i="47" s="1"/>
  <c r="W27" i="47" s="1"/>
  <c r="W28" i="47" s="1"/>
  <c r="W29" i="47" s="1"/>
  <c r="W30" i="47" s="1"/>
  <c r="W31" i="47" s="1"/>
  <c r="M31" i="47"/>
  <c r="AN31" i="47"/>
  <c r="AQ31" i="47"/>
  <c r="AV31" i="47"/>
  <c r="O24" i="47"/>
  <c r="E11" i="47"/>
  <c r="I66" i="43"/>
  <c r="E26" i="43"/>
  <c r="B27" i="43"/>
  <c r="AB32" i="47" l="1"/>
  <c r="AD32" i="47" s="1"/>
  <c r="C32" i="47"/>
  <c r="AI18" i="47"/>
  <c r="AL32" i="47"/>
  <c r="AN32" i="47" s="1"/>
  <c r="W32" i="47"/>
  <c r="AI31" i="47"/>
  <c r="AG32" i="47"/>
  <c r="AI32" i="47" s="1"/>
  <c r="BH31" i="47"/>
  <c r="BF32" i="47"/>
  <c r="BH32" i="47" s="1"/>
  <c r="H32" i="47"/>
  <c r="AX31" i="47"/>
  <c r="AV32" i="47"/>
  <c r="AX32" i="47" s="1"/>
  <c r="AS31" i="47"/>
  <c r="AQ32" i="47"/>
  <c r="AS32" i="47" s="1"/>
  <c r="R32" i="47"/>
  <c r="BC31" i="47"/>
  <c r="BA32" i="47"/>
  <c r="BC32" i="47" s="1"/>
  <c r="M32" i="47"/>
  <c r="O25" i="47"/>
  <c r="BC17" i="47"/>
  <c r="BH12" i="47"/>
  <c r="AN21" i="47"/>
  <c r="AS25" i="47"/>
  <c r="AX25" i="47"/>
  <c r="AI19" i="47"/>
  <c r="Y12" i="47"/>
  <c r="J18" i="47"/>
  <c r="T11" i="47"/>
  <c r="AD11" i="47"/>
  <c r="I67" i="43"/>
  <c r="E27" i="43"/>
  <c r="B28" i="43"/>
  <c r="O26" i="47" l="1"/>
  <c r="BH13" i="47"/>
  <c r="BC18" i="47"/>
  <c r="AX26" i="47"/>
  <c r="AS26" i="47"/>
  <c r="AN22" i="47"/>
  <c r="AI20" i="47"/>
  <c r="Y13" i="47"/>
  <c r="J19" i="47"/>
  <c r="E12" i="47"/>
  <c r="T12" i="47"/>
  <c r="AD12" i="47"/>
  <c r="I68" i="43"/>
  <c r="E28" i="43"/>
  <c r="E13" i="47"/>
  <c r="B29" i="43"/>
  <c r="I69" i="43" l="1"/>
  <c r="BC19" i="47"/>
  <c r="BH14" i="47"/>
  <c r="O27" i="47"/>
  <c r="AN23" i="47"/>
  <c r="AS27" i="47"/>
  <c r="AX27" i="47"/>
  <c r="AI21" i="47"/>
  <c r="J20" i="47"/>
  <c r="Y14" i="47"/>
  <c r="AD13" i="47"/>
  <c r="T13" i="47"/>
  <c r="E29" i="43"/>
  <c r="E14" i="47"/>
  <c r="B30" i="43"/>
  <c r="I70" i="43" l="1"/>
  <c r="BH15" i="47"/>
  <c r="BC20" i="47"/>
  <c r="AX28" i="47"/>
  <c r="AN24" i="47"/>
  <c r="AS28" i="47"/>
  <c r="O28" i="47"/>
  <c r="AI22" i="47"/>
  <c r="Y15" i="47"/>
  <c r="J21" i="47"/>
  <c r="T14" i="47"/>
  <c r="AD14" i="47"/>
  <c r="E30" i="43"/>
  <c r="E15" i="47"/>
  <c r="B31" i="43"/>
  <c r="B32" i="43" s="1"/>
  <c r="B33" i="43" s="1"/>
  <c r="B34" i="43" s="1"/>
  <c r="B35" i="43" s="1"/>
  <c r="B36" i="43" s="1"/>
  <c r="B37" i="43" s="1"/>
  <c r="I71" i="43" l="1"/>
  <c r="BC21" i="47"/>
  <c r="BH16" i="47"/>
  <c r="O29" i="47"/>
  <c r="AN25" i="47"/>
  <c r="AX29" i="47"/>
  <c r="AS29" i="47"/>
  <c r="AI23" i="47"/>
  <c r="Y16" i="47"/>
  <c r="J22" i="47"/>
  <c r="T15" i="47"/>
  <c r="AD15" i="47"/>
  <c r="E31" i="43"/>
  <c r="E16" i="47"/>
  <c r="I72" i="43" l="1"/>
  <c r="BH17" i="47"/>
  <c r="BC22" i="47"/>
  <c r="AN26" i="47"/>
  <c r="AS30" i="47"/>
  <c r="AX30" i="47"/>
  <c r="O30" i="47"/>
  <c r="AI24" i="47"/>
  <c r="J23" i="47"/>
  <c r="Y17" i="47"/>
  <c r="AD16" i="47"/>
  <c r="T16" i="47"/>
  <c r="E32" i="43"/>
  <c r="E33" i="43" s="1"/>
  <c r="E34" i="43" s="1"/>
  <c r="E17" i="47"/>
  <c r="I73" i="43" l="1"/>
  <c r="E35" i="43"/>
  <c r="BC23" i="47"/>
  <c r="BH18" i="47"/>
  <c r="O31" i="47"/>
  <c r="AN27" i="47"/>
  <c r="AI25" i="47"/>
  <c r="Y18" i="47"/>
  <c r="J24" i="47"/>
  <c r="T17" i="47"/>
  <c r="AD17" i="47"/>
  <c r="E18" i="47"/>
  <c r="I74" i="43" l="1"/>
  <c r="E36" i="43"/>
  <c r="BH19" i="47"/>
  <c r="BC24" i="47"/>
  <c r="O32" i="47"/>
  <c r="AN28" i="47"/>
  <c r="AI26" i="47"/>
  <c r="J25" i="47"/>
  <c r="Y19" i="47"/>
  <c r="AD18" i="47"/>
  <c r="T18" i="47"/>
  <c r="E19" i="47"/>
  <c r="F19" i="43" l="1"/>
  <c r="F20" i="43" s="1"/>
  <c r="F21" i="43" s="1"/>
  <c r="F22" i="43" s="1"/>
  <c r="F23" i="43" s="1"/>
  <c r="F24" i="43" s="1"/>
  <c r="F25" i="43" s="1"/>
  <c r="F26" i="43" s="1"/>
  <c r="F27" i="43" s="1"/>
  <c r="F28" i="43" s="1"/>
  <c r="F29" i="43" s="1"/>
  <c r="F30" i="43" s="1"/>
  <c r="F31" i="43" s="1"/>
  <c r="F32" i="43" s="1"/>
  <c r="F33" i="43" s="1"/>
  <c r="F34" i="43" s="1"/>
  <c r="F35" i="43" s="1"/>
  <c r="F36" i="43" s="1"/>
  <c r="F37" i="43" s="1"/>
  <c r="BC25" i="47"/>
  <c r="BH20" i="47"/>
  <c r="AN29" i="47"/>
  <c r="AI27" i="47"/>
  <c r="J26" i="47"/>
  <c r="Y20" i="47"/>
  <c r="T19" i="47"/>
  <c r="AD19" i="47"/>
  <c r="E20" i="47"/>
  <c r="E37" i="43" l="1"/>
  <c r="BH21" i="47"/>
  <c r="BC26" i="47"/>
  <c r="AN30" i="47"/>
  <c r="AI28" i="47"/>
  <c r="Y21" i="47"/>
  <c r="J27" i="47"/>
  <c r="T20" i="47"/>
  <c r="AD20" i="47"/>
  <c r="E21" i="47"/>
  <c r="BC27" i="47" l="1"/>
  <c r="BH22" i="47"/>
  <c r="AI29" i="47"/>
  <c r="J28" i="47"/>
  <c r="Y22" i="47"/>
  <c r="T21" i="47"/>
  <c r="AD21" i="47"/>
  <c r="E22" i="47"/>
  <c r="BH23" i="47" l="1"/>
  <c r="BC28" i="47"/>
  <c r="AI30" i="47"/>
  <c r="Y23" i="47"/>
  <c r="J29" i="47"/>
  <c r="T22" i="47"/>
  <c r="AD22" i="47"/>
  <c r="E23" i="47"/>
  <c r="BC29" i="47" l="1"/>
  <c r="BH24" i="47"/>
  <c r="J30" i="47"/>
  <c r="Y24" i="47"/>
  <c r="AD23" i="47"/>
  <c r="T23" i="47"/>
  <c r="E24" i="47"/>
  <c r="BH25" i="47" l="1"/>
  <c r="BC30" i="47"/>
  <c r="J31" i="47"/>
  <c r="Y25" i="47"/>
  <c r="AD24" i="47"/>
  <c r="T24" i="47"/>
  <c r="E25" i="47"/>
  <c r="BH26" i="47" l="1"/>
  <c r="Y26" i="47"/>
  <c r="J32" i="47"/>
  <c r="AD25" i="47"/>
  <c r="T25" i="47"/>
  <c r="E26" i="47"/>
  <c r="BH27" i="47" l="1"/>
  <c r="Y27" i="47"/>
  <c r="T26" i="47"/>
  <c r="AD26" i="47"/>
  <c r="E27" i="47"/>
  <c r="BH28" i="47" l="1"/>
  <c r="Y28" i="47"/>
  <c r="AD27" i="47"/>
  <c r="T27" i="47"/>
  <c r="E28" i="47"/>
  <c r="BH29" i="47" l="1"/>
  <c r="Y29" i="47"/>
  <c r="T28" i="47"/>
  <c r="AD28" i="47"/>
  <c r="E29" i="47"/>
  <c r="BH30" i="47" l="1"/>
  <c r="Y30" i="47"/>
  <c r="T29" i="47"/>
  <c r="AD29" i="47"/>
  <c r="E30" i="47"/>
  <c r="Y31" i="47" l="1"/>
  <c r="AD30" i="47"/>
  <c r="T30" i="47"/>
  <c r="E31" i="47"/>
  <c r="Y32" i="47" l="1"/>
  <c r="E32" i="47"/>
  <c r="T31" i="47"/>
  <c r="T32" i="47" l="1"/>
  <c r="E9" i="28" l="1"/>
  <c r="F9" i="28"/>
  <c r="M343" i="28" l="1"/>
  <c r="M341" i="28"/>
  <c r="D49" i="43"/>
  <c r="M342" i="28"/>
  <c r="C65" i="43" l="1"/>
  <c r="M340" i="28"/>
  <c r="M339" i="28"/>
  <c r="M338" i="28"/>
  <c r="M337" i="28"/>
  <c r="M336" i="28"/>
  <c r="M335" i="28"/>
  <c r="M334" i="28"/>
  <c r="M333" i="28"/>
  <c r="M332" i="28"/>
  <c r="M331" i="28"/>
  <c r="M330" i="28"/>
  <c r="M329" i="28"/>
  <c r="B44" i="28" l="1"/>
  <c r="M302" i="28" l="1"/>
  <c r="M301" i="28"/>
  <c r="M300" i="28"/>
  <c r="M298" i="28"/>
  <c r="M297" i="28"/>
  <c r="M296" i="28"/>
  <c r="M294" i="28"/>
  <c r="M293" i="28"/>
  <c r="M292" i="28"/>
  <c r="M290" i="28"/>
  <c r="M289" i="28"/>
  <c r="M288" i="28"/>
  <c r="M286" i="28"/>
  <c r="M285" i="28"/>
  <c r="M284" i="28"/>
  <c r="M282" i="28"/>
  <c r="M281" i="28"/>
  <c r="M304" i="28"/>
  <c r="M283" i="28" l="1"/>
  <c r="M287" i="28"/>
  <c r="M291" i="28"/>
  <c r="M295" i="28"/>
  <c r="M299" i="28"/>
  <c r="M303" i="28"/>
  <c r="M328" i="28" l="1"/>
  <c r="M327" i="28"/>
  <c r="M326" i="28"/>
  <c r="M324" i="28"/>
  <c r="M323" i="28"/>
  <c r="M322" i="28"/>
  <c r="M320" i="28"/>
  <c r="M319" i="28"/>
  <c r="M318" i="28"/>
  <c r="M316" i="28"/>
  <c r="M315" i="28"/>
  <c r="M314" i="28"/>
  <c r="M312" i="28"/>
  <c r="M311" i="28"/>
  <c r="M310" i="28"/>
  <c r="M308" i="28"/>
  <c r="M307" i="28"/>
  <c r="M306" i="28"/>
  <c r="M280" i="28"/>
  <c r="M279" i="28"/>
  <c r="M278" i="28"/>
  <c r="M276" i="28"/>
  <c r="M275" i="28"/>
  <c r="M274" i="28"/>
  <c r="M272" i="28"/>
  <c r="M271" i="28"/>
  <c r="M270" i="28"/>
  <c r="M268" i="28"/>
  <c r="M267" i="28"/>
  <c r="M266" i="28"/>
  <c r="M264" i="28"/>
  <c r="M263" i="28"/>
  <c r="M262" i="28"/>
  <c r="M260" i="28"/>
  <c r="M259" i="28"/>
  <c r="M258" i="28"/>
  <c r="M256" i="28"/>
  <c r="M255" i="28"/>
  <c r="M254" i="28"/>
  <c r="M251" i="28"/>
  <c r="M250" i="28"/>
  <c r="M249" i="28"/>
  <c r="M247" i="28"/>
  <c r="M246" i="28"/>
  <c r="M245" i="28"/>
  <c r="M243" i="28"/>
  <c r="M242" i="28"/>
  <c r="M241" i="28"/>
  <c r="M239" i="28"/>
  <c r="M238" i="28"/>
  <c r="M237" i="28"/>
  <c r="M235" i="28"/>
  <c r="M234" i="28"/>
  <c r="M233" i="28"/>
  <c r="M231" i="28"/>
  <c r="M230" i="28"/>
  <c r="M229" i="28"/>
  <c r="M227" i="28"/>
  <c r="M226" i="28"/>
  <c r="M225" i="28"/>
  <c r="M223" i="28"/>
  <c r="M222" i="28"/>
  <c r="M221" i="28"/>
  <c r="M219" i="28"/>
  <c r="M218" i="28"/>
  <c r="M217" i="28"/>
  <c r="M215" i="28"/>
  <c r="M214" i="28"/>
  <c r="M213" i="28"/>
  <c r="M211" i="28"/>
  <c r="M210" i="28"/>
  <c r="M209" i="28"/>
  <c r="M207" i="28"/>
  <c r="M206" i="28"/>
  <c r="M205" i="28"/>
  <c r="M203" i="28"/>
  <c r="M202" i="28"/>
  <c r="M201" i="28"/>
  <c r="M199" i="28"/>
  <c r="M197" i="28"/>
  <c r="M195" i="28"/>
  <c r="M193" i="28"/>
  <c r="M191" i="28"/>
  <c r="M190" i="28"/>
  <c r="M189" i="28"/>
  <c r="M187" i="28"/>
  <c r="M185" i="28"/>
  <c r="M183" i="28"/>
  <c r="M181" i="28"/>
  <c r="M179" i="28"/>
  <c r="M178" i="28"/>
  <c r="M177" i="28"/>
  <c r="M175" i="28"/>
  <c r="M174" i="28"/>
  <c r="M173" i="28"/>
  <c r="M171" i="28"/>
  <c r="M169" i="28"/>
  <c r="M167" i="28"/>
  <c r="M166" i="28"/>
  <c r="M165" i="28"/>
  <c r="M163" i="28"/>
  <c r="M161" i="28"/>
  <c r="M186" i="28" l="1"/>
  <c r="M162" i="28"/>
  <c r="M194" i="28"/>
  <c r="M170" i="28"/>
  <c r="M224" i="28"/>
  <c r="M253" i="28"/>
  <c r="M265" i="28"/>
  <c r="M273" i="28"/>
  <c r="M305" i="28"/>
  <c r="M325" i="28"/>
  <c r="M172" i="28"/>
  <c r="M196" i="28"/>
  <c r="M244" i="28"/>
  <c r="M182" i="28"/>
  <c r="M198" i="28"/>
  <c r="M200" i="28"/>
  <c r="M248" i="28"/>
  <c r="M208" i="28"/>
  <c r="M240" i="28"/>
  <c r="M257" i="28"/>
  <c r="M261" i="28"/>
  <c r="M269" i="28"/>
  <c r="M277" i="28"/>
  <c r="M309" i="28"/>
  <c r="M313" i="28"/>
  <c r="M317" i="28"/>
  <c r="M321" i="28"/>
  <c r="M164" i="28"/>
  <c r="M180" i="28"/>
  <c r="M188" i="28"/>
  <c r="M212" i="28"/>
  <c r="M228" i="28"/>
  <c r="M216" i="28"/>
  <c r="M232" i="28"/>
  <c r="M168" i="28"/>
  <c r="M176" i="28"/>
  <c r="M184" i="28"/>
  <c r="M192" i="28"/>
  <c r="M204" i="28"/>
  <c r="M220" i="28"/>
  <c r="M236" i="28"/>
  <c r="M252" i="28"/>
  <c r="B18" i="28" l="1"/>
  <c r="B19" i="28" l="1"/>
  <c r="B20" i="28" l="1"/>
  <c r="B21" i="28" l="1"/>
  <c r="B3" i="31"/>
  <c r="B22" i="28" l="1"/>
  <c r="B23" i="28" l="1"/>
  <c r="B24" i="28" l="1"/>
  <c r="B25" i="28" l="1"/>
  <c r="B26" i="28" l="1"/>
  <c r="B27" i="28" l="1"/>
  <c r="B28" i="28" l="1"/>
  <c r="B29" i="28" l="1"/>
  <c r="B30" i="28" l="1"/>
  <c r="B31" i="28" l="1"/>
  <c r="B32" i="28" l="1"/>
  <c r="B33" i="28" l="1"/>
  <c r="B34" i="28" l="1"/>
  <c r="B35" i="28" l="1"/>
  <c r="B36" i="28" l="1"/>
  <c r="B37" i="28" l="1"/>
  <c r="B38" i="28" s="1"/>
  <c r="M148" i="28" l="1"/>
  <c r="M147" i="28"/>
  <c r="M146" i="28"/>
  <c r="M145" i="28"/>
  <c r="M144" i="28"/>
  <c r="M143" i="28"/>
  <c r="M141" i="28"/>
  <c r="M140" i="28"/>
  <c r="M139" i="28"/>
  <c r="M138" i="28"/>
  <c r="M137" i="28"/>
  <c r="M142" i="28"/>
  <c r="M160" i="28" l="1"/>
  <c r="M159" i="28"/>
  <c r="M158" i="28"/>
  <c r="M157" i="28"/>
  <c r="M156" i="28"/>
  <c r="M155" i="28"/>
  <c r="M154" i="28"/>
  <c r="M153" i="28"/>
  <c r="M152" i="28"/>
  <c r="M151" i="28"/>
  <c r="M150" i="28"/>
  <c r="M149" i="28"/>
  <c r="M136" i="28"/>
  <c r="M135" i="28"/>
  <c r="M134" i="28"/>
  <c r="M132" i="28"/>
  <c r="M131" i="28"/>
  <c r="M130" i="28"/>
  <c r="M129" i="28"/>
  <c r="M128" i="28"/>
  <c r="M127" i="28"/>
  <c r="M126" i="28"/>
  <c r="M125" i="28"/>
  <c r="M124" i="28"/>
  <c r="M122" i="28"/>
  <c r="M121" i="28"/>
  <c r="M120" i="28"/>
  <c r="M118" i="28"/>
  <c r="M117" i="28"/>
  <c r="M116" i="28"/>
  <c r="M115" i="28"/>
  <c r="M114" i="28"/>
  <c r="M113" i="28" l="1"/>
  <c r="M119" i="28"/>
  <c r="M123" i="28"/>
  <c r="M133" i="28"/>
  <c r="M112" i="28" l="1"/>
  <c r="M111" i="28"/>
  <c r="M110" i="28"/>
  <c r="M109" i="28"/>
  <c r="M108" i="28"/>
  <c r="M107" i="28"/>
  <c r="M106" i="28"/>
  <c r="M105" i="28"/>
  <c r="M104" i="28"/>
  <c r="M103" i="28"/>
  <c r="M102" i="28"/>
  <c r="M101" i="28"/>
  <c r="M100" i="28"/>
  <c r="M99" i="28"/>
  <c r="M98" i="28"/>
  <c r="M97" i="28"/>
  <c r="M96" i="28"/>
  <c r="M95" i="28"/>
  <c r="M94" i="28"/>
  <c r="M93" i="28"/>
  <c r="M92" i="28"/>
  <c r="M91" i="28"/>
  <c r="M90" i="28"/>
  <c r="M89" i="28"/>
  <c r="M88" i="28"/>
  <c r="M87" i="28"/>
  <c r="M86" i="28"/>
  <c r="M85" i="28"/>
  <c r="M84" i="28"/>
  <c r="M83" i="28"/>
  <c r="M82" i="28"/>
  <c r="M81" i="28"/>
  <c r="M80" i="28"/>
  <c r="M79" i="28"/>
  <c r="M78" i="28"/>
  <c r="M77" i="28"/>
  <c r="M76" i="28"/>
  <c r="M75" i="28"/>
  <c r="M74" i="28"/>
  <c r="M73" i="28"/>
  <c r="M72" i="28"/>
  <c r="M71" i="28"/>
  <c r="M70" i="28"/>
  <c r="M69" i="28"/>
  <c r="M68" i="28"/>
  <c r="M67" i="28"/>
  <c r="M66" i="28"/>
  <c r="M65" i="28"/>
  <c r="M64" i="28"/>
  <c r="M63" i="28"/>
  <c r="M62" i="28"/>
  <c r="M61" i="28"/>
  <c r="M60" i="28"/>
  <c r="M59" i="28"/>
  <c r="M58" i="28"/>
  <c r="M57" i="28"/>
  <c r="M56" i="28"/>
  <c r="M55" i="28"/>
  <c r="M54" i="28"/>
  <c r="M53" i="28"/>
  <c r="M52" i="28"/>
  <c r="M51" i="28"/>
  <c r="M50" i="28"/>
  <c r="M49" i="28"/>
  <c r="M48" i="28"/>
  <c r="M47" i="28"/>
  <c r="M46" i="28"/>
  <c r="M45" i="28"/>
  <c r="M43" i="28"/>
  <c r="M41" i="28"/>
  <c r="M39" i="28"/>
  <c r="M37" i="28"/>
  <c r="M35" i="28"/>
  <c r="M33" i="28"/>
  <c r="M31" i="28"/>
  <c r="M29" i="28"/>
  <c r="M27" i="28"/>
  <c r="M25" i="28"/>
  <c r="M23" i="28"/>
  <c r="M21" i="28"/>
  <c r="M19" i="28"/>
  <c r="M17" i="28"/>
  <c r="M18" i="28" l="1"/>
  <c r="M20" i="28"/>
  <c r="M22" i="28"/>
  <c r="M24" i="28"/>
  <c r="M26" i="28"/>
  <c r="M28" i="28"/>
  <c r="M30" i="28"/>
  <c r="M32" i="28"/>
  <c r="M34" i="28"/>
  <c r="M36" i="28"/>
  <c r="M38" i="28"/>
  <c r="M40" i="28"/>
  <c r="M42" i="28"/>
  <c r="M44" i="28"/>
  <c r="F38" i="28" l="1"/>
  <c r="E38" i="28"/>
  <c r="D38" i="28"/>
  <c r="I38" i="68" s="1"/>
  <c r="J38" i="68" s="1"/>
  <c r="K38" i="68" s="1"/>
  <c r="D27" i="28"/>
  <c r="I27" i="68" s="1"/>
  <c r="J27" i="68" s="1"/>
  <c r="K27" i="68" s="1"/>
  <c r="D17" i="28"/>
  <c r="D35" i="28"/>
  <c r="I35" i="68" s="1"/>
  <c r="J35" i="68" s="1"/>
  <c r="K35" i="68" s="1"/>
  <c r="D36" i="28"/>
  <c r="I36" i="68" s="1"/>
  <c r="J36" i="68" s="1"/>
  <c r="K36" i="68" s="1"/>
  <c r="D32" i="28"/>
  <c r="I32" i="68" s="1"/>
  <c r="J32" i="68" s="1"/>
  <c r="K32" i="68" s="1"/>
  <c r="D28" i="28"/>
  <c r="I28" i="68" s="1"/>
  <c r="J28" i="68" s="1"/>
  <c r="K28" i="68" s="1"/>
  <c r="D24" i="28"/>
  <c r="I24" i="68" s="1"/>
  <c r="J24" i="68" s="1"/>
  <c r="K24" i="68" s="1"/>
  <c r="D20" i="28"/>
  <c r="D31" i="28"/>
  <c r="I31" i="68" s="1"/>
  <c r="J31" i="68" s="1"/>
  <c r="K31" i="68" s="1"/>
  <c r="D23" i="28"/>
  <c r="D19" i="28"/>
  <c r="D34" i="28"/>
  <c r="I34" i="68" s="1"/>
  <c r="J34" i="68" s="1"/>
  <c r="K34" i="68" s="1"/>
  <c r="D30" i="28"/>
  <c r="I30" i="68" s="1"/>
  <c r="J30" i="68" s="1"/>
  <c r="K30" i="68" s="1"/>
  <c r="D26" i="28"/>
  <c r="I26" i="68" s="1"/>
  <c r="J26" i="68" s="1"/>
  <c r="K26" i="68" s="1"/>
  <c r="D22" i="28"/>
  <c r="D18" i="28"/>
  <c r="D37" i="28"/>
  <c r="I37" i="68" s="1"/>
  <c r="J37" i="68" s="1"/>
  <c r="K37" i="68" s="1"/>
  <c r="D33" i="28"/>
  <c r="I33" i="68" s="1"/>
  <c r="J33" i="68" s="1"/>
  <c r="K33" i="68" s="1"/>
  <c r="D29" i="28"/>
  <c r="I29" i="68" s="1"/>
  <c r="J29" i="68" s="1"/>
  <c r="K29" i="68" s="1"/>
  <c r="D25" i="28"/>
  <c r="I25" i="68" s="1"/>
  <c r="J25" i="68" s="1"/>
  <c r="K25" i="68" s="1"/>
  <c r="D21" i="28"/>
  <c r="E37" i="28"/>
  <c r="F35" i="28"/>
  <c r="F33" i="28"/>
  <c r="F31" i="28"/>
  <c r="E29" i="28"/>
  <c r="F27" i="28"/>
  <c r="F25" i="28"/>
  <c r="F23" i="28"/>
  <c r="E21" i="28"/>
  <c r="F19" i="28"/>
  <c r="F17" i="28"/>
  <c r="F37" i="28"/>
  <c r="E35" i="28"/>
  <c r="E33" i="28"/>
  <c r="E31" i="28"/>
  <c r="F29" i="28"/>
  <c r="E27" i="28"/>
  <c r="E25" i="28"/>
  <c r="E23" i="28"/>
  <c r="F21" i="28"/>
  <c r="E19" i="28"/>
  <c r="E17" i="28"/>
  <c r="F36" i="28"/>
  <c r="F34" i="28"/>
  <c r="F32" i="28"/>
  <c r="F30" i="28"/>
  <c r="F28" i="28"/>
  <c r="F26" i="28"/>
  <c r="F24" i="28"/>
  <c r="F22" i="28"/>
  <c r="E20" i="28"/>
  <c r="F18" i="28"/>
  <c r="E36" i="28"/>
  <c r="E34" i="28"/>
  <c r="E32" i="28"/>
  <c r="E30" i="28"/>
  <c r="E28" i="28"/>
  <c r="E26" i="28"/>
  <c r="E24" i="28"/>
  <c r="E22" i="28"/>
  <c r="F20" i="28"/>
  <c r="E18" i="28"/>
  <c r="I39" i="68" l="1"/>
  <c r="I40" i="68" s="1"/>
  <c r="J40" i="68" s="1"/>
  <c r="K40" i="68" s="1"/>
  <c r="K16" i="77"/>
  <c r="K14" i="77"/>
  <c r="K23" i="77"/>
  <c r="K25" i="77"/>
  <c r="K26" i="77" s="1"/>
  <c r="K27" i="77" s="1"/>
  <c r="K28" i="77" s="1"/>
  <c r="K29" i="77" s="1"/>
  <c r="K30" i="77" s="1"/>
  <c r="K31" i="77" s="1"/>
  <c r="K32" i="77" s="1"/>
  <c r="K33" i="77" s="1"/>
  <c r="K34" i="77" s="1"/>
  <c r="K35" i="77" s="1"/>
  <c r="K36" i="77" s="1"/>
  <c r="K37" i="77" s="1"/>
  <c r="K38" i="77" s="1"/>
  <c r="K39" i="77" s="1"/>
  <c r="K40" i="77" s="1"/>
  <c r="K41" i="77" s="1"/>
  <c r="K42" i="77" s="1"/>
  <c r="K18" i="77"/>
  <c r="K13" i="77"/>
  <c r="K24" i="77"/>
  <c r="K22" i="77"/>
  <c r="K15" i="77"/>
  <c r="K17" i="77"/>
  <c r="K19" i="77"/>
  <c r="K20" i="77"/>
  <c r="K21" i="77"/>
  <c r="J9" i="31"/>
  <c r="B8" i="31" s="1"/>
  <c r="J39" i="68" l="1"/>
  <c r="K39" i="68" s="1"/>
  <c r="K50" i="77"/>
  <c r="J8" i="31"/>
  <c r="I133" i="31" l="1"/>
  <c r="I25" i="31"/>
  <c r="I14" i="31"/>
  <c r="K9" i="31"/>
  <c r="I134" i="31" l="1"/>
  <c r="I145" i="31"/>
  <c r="I26" i="31"/>
  <c r="I15" i="31"/>
  <c r="I37" i="31"/>
  <c r="I157" i="31" l="1"/>
  <c r="I49" i="31"/>
  <c r="I146" i="31"/>
  <c r="I38" i="31"/>
  <c r="I135" i="31"/>
  <c r="I27" i="31"/>
  <c r="I16" i="31"/>
  <c r="I147" i="31" l="1"/>
  <c r="I39" i="31"/>
  <c r="I169" i="31"/>
  <c r="I61" i="31"/>
  <c r="I136" i="31"/>
  <c r="I17" i="31"/>
  <c r="I28" i="31"/>
  <c r="I158" i="31"/>
  <c r="I50" i="31"/>
  <c r="I170" i="31" l="1"/>
  <c r="I62" i="31"/>
  <c r="I148" i="31"/>
  <c r="I40" i="31"/>
  <c r="I159" i="31"/>
  <c r="I51" i="31"/>
  <c r="I137" i="31"/>
  <c r="I29" i="31"/>
  <c r="I18" i="31"/>
  <c r="I181" i="31"/>
  <c r="I73" i="31"/>
  <c r="I193" i="31" l="1"/>
  <c r="I138" i="31"/>
  <c r="I19" i="31"/>
  <c r="I30" i="31"/>
  <c r="I182" i="31"/>
  <c r="I74" i="31"/>
  <c r="I85" i="31"/>
  <c r="I149" i="31"/>
  <c r="I41" i="31"/>
  <c r="I171" i="31"/>
  <c r="I63" i="31"/>
  <c r="I160" i="31"/>
  <c r="I52" i="31"/>
  <c r="I194" i="31" l="1"/>
  <c r="I205" i="31"/>
  <c r="I172" i="31"/>
  <c r="I64" i="31"/>
  <c r="I161" i="31"/>
  <c r="I53" i="31"/>
  <c r="I97" i="31"/>
  <c r="I150" i="31"/>
  <c r="I42" i="31"/>
  <c r="I183" i="31"/>
  <c r="I75" i="31"/>
  <c r="I86" i="31"/>
  <c r="I139" i="31"/>
  <c r="I31" i="31"/>
  <c r="I20" i="31"/>
  <c r="I206" i="31" l="1"/>
  <c r="I217" i="31"/>
  <c r="I195" i="31"/>
  <c r="I151" i="31"/>
  <c r="I43" i="31"/>
  <c r="I87" i="31"/>
  <c r="I162" i="31"/>
  <c r="I54" i="31"/>
  <c r="I109" i="31"/>
  <c r="I184" i="31"/>
  <c r="I76" i="31"/>
  <c r="I140" i="31"/>
  <c r="I21" i="31"/>
  <c r="I32" i="31"/>
  <c r="I98" i="31"/>
  <c r="I173" i="31"/>
  <c r="I65" i="31"/>
  <c r="I218" i="31" l="1"/>
  <c r="I196" i="31"/>
  <c r="I207" i="31"/>
  <c r="I152" i="31"/>
  <c r="I44" i="31"/>
  <c r="I174" i="31"/>
  <c r="I66" i="31"/>
  <c r="I185" i="31"/>
  <c r="I77" i="31"/>
  <c r="I110" i="31"/>
  <c r="I141" i="31"/>
  <c r="I33" i="31"/>
  <c r="I22" i="31"/>
  <c r="I88" i="31"/>
  <c r="I121" i="31"/>
  <c r="I99" i="31"/>
  <c r="I163" i="31"/>
  <c r="I55" i="31"/>
  <c r="I208" i="31" l="1"/>
  <c r="I197" i="31"/>
  <c r="I219" i="31"/>
  <c r="I175" i="31"/>
  <c r="I67" i="31"/>
  <c r="I100" i="31"/>
  <c r="I153" i="31"/>
  <c r="I45" i="31"/>
  <c r="I122" i="31"/>
  <c r="I164" i="31"/>
  <c r="I56" i="31"/>
  <c r="I111" i="31"/>
  <c r="I142" i="31"/>
  <c r="I23" i="31"/>
  <c r="I34" i="31"/>
  <c r="I89" i="31"/>
  <c r="I186" i="31"/>
  <c r="I78" i="31"/>
  <c r="I209" i="31" l="1"/>
  <c r="I220" i="31"/>
  <c r="I198" i="31"/>
  <c r="I90" i="31"/>
  <c r="I143" i="31"/>
  <c r="I35" i="31"/>
  <c r="I24" i="31"/>
  <c r="I123" i="31"/>
  <c r="I187" i="31"/>
  <c r="I79" i="31"/>
  <c r="I101" i="31"/>
  <c r="I154" i="31"/>
  <c r="I46" i="31"/>
  <c r="I176" i="31"/>
  <c r="I68" i="31"/>
  <c r="I165" i="31"/>
  <c r="I57" i="31"/>
  <c r="I112" i="31"/>
  <c r="I210" i="31" l="1"/>
  <c r="I221" i="31"/>
  <c r="I199" i="31"/>
  <c r="I177" i="31"/>
  <c r="I69" i="31"/>
  <c r="I188" i="31"/>
  <c r="I80" i="31"/>
  <c r="I113" i="31"/>
  <c r="I91" i="31"/>
  <c r="I155" i="31"/>
  <c r="I47" i="31"/>
  <c r="I124" i="31"/>
  <c r="I166" i="31"/>
  <c r="I58" i="31"/>
  <c r="I144" i="31"/>
  <c r="I36" i="31"/>
  <c r="I102" i="31"/>
  <c r="I200" i="31" l="1"/>
  <c r="I222" i="31"/>
  <c r="I211" i="31"/>
  <c r="I114" i="31"/>
  <c r="I103" i="31"/>
  <c r="I189" i="31"/>
  <c r="I81" i="31"/>
  <c r="I156" i="31"/>
  <c r="I48" i="31"/>
  <c r="I178" i="31"/>
  <c r="I70" i="31"/>
  <c r="I167" i="31"/>
  <c r="I59" i="31"/>
  <c r="I125" i="31"/>
  <c r="I92" i="31"/>
  <c r="I223" i="31" l="1"/>
  <c r="I201" i="31"/>
  <c r="I212" i="31"/>
  <c r="I104" i="31"/>
  <c r="I190" i="31"/>
  <c r="I82" i="31"/>
  <c r="I93" i="31"/>
  <c r="I179" i="31"/>
  <c r="I71" i="31"/>
  <c r="I168" i="31"/>
  <c r="I60" i="31"/>
  <c r="I115" i="31"/>
  <c r="I126" i="31"/>
  <c r="I202" i="31" l="1"/>
  <c r="I224" i="31"/>
  <c r="I213" i="31"/>
  <c r="I127" i="31"/>
  <c r="I191" i="31"/>
  <c r="I83" i="31"/>
  <c r="I105" i="31"/>
  <c r="I94" i="31"/>
  <c r="I180" i="31"/>
  <c r="I72" i="31"/>
  <c r="I116" i="31"/>
  <c r="I225" i="31" l="1"/>
  <c r="I203" i="31"/>
  <c r="I214" i="31"/>
  <c r="I117" i="31"/>
  <c r="I95" i="31"/>
  <c r="I128" i="31"/>
  <c r="I192" i="31"/>
  <c r="I84" i="31"/>
  <c r="I106" i="31"/>
  <c r="I204" i="31" l="1"/>
  <c r="I226" i="31"/>
  <c r="I215" i="31"/>
  <c r="I118" i="31"/>
  <c r="I107" i="31"/>
  <c r="I96" i="31"/>
  <c r="I129" i="31"/>
  <c r="I227" i="31" l="1"/>
  <c r="I216" i="31"/>
  <c r="I119" i="31"/>
  <c r="I108" i="31"/>
  <c r="I130" i="31"/>
  <c r="I228" i="31" l="1"/>
  <c r="I131" i="31"/>
  <c r="I120" i="31"/>
  <c r="I132" i="31" l="1"/>
  <c r="J13" i="31" l="1"/>
  <c r="B13" i="25" s="1"/>
  <c r="B14" i="31"/>
  <c r="L16" i="31"/>
  <c r="L17" i="31" l="1"/>
  <c r="L18" i="31" s="1"/>
  <c r="L19" i="31" s="1"/>
  <c r="L20" i="31" s="1"/>
  <c r="L21" i="31" s="1"/>
  <c r="L22" i="31" s="1"/>
  <c r="L23" i="31" s="1"/>
  <c r="L24" i="31" s="1"/>
  <c r="L25" i="31" s="1"/>
  <c r="L26" i="31" s="1"/>
  <c r="L27" i="31" s="1"/>
  <c r="B15" i="31"/>
  <c r="J14" i="31"/>
  <c r="O13" i="25"/>
  <c r="B14" i="25"/>
  <c r="AD13" i="25" l="1"/>
  <c r="Z13" i="25"/>
  <c r="V13" i="25"/>
  <c r="R13" i="25"/>
  <c r="AG13" i="25"/>
  <c r="AC13" i="25"/>
  <c r="Y13" i="25"/>
  <c r="U13" i="25"/>
  <c r="Q13" i="25"/>
  <c r="AF13" i="25"/>
  <c r="AB13" i="25"/>
  <c r="X13" i="25"/>
  <c r="T13" i="25"/>
  <c r="P13" i="25"/>
  <c r="AE13" i="25"/>
  <c r="AA13" i="25"/>
  <c r="W13" i="25"/>
  <c r="S13" i="25"/>
  <c r="BI13" i="25"/>
  <c r="BW13" i="25"/>
  <c r="BV13" i="25"/>
  <c r="BT13" i="25"/>
  <c r="BS13" i="25"/>
  <c r="BR13" i="25"/>
  <c r="BP13" i="25"/>
  <c r="BN13" i="25"/>
  <c r="BM13" i="25"/>
  <c r="BK13" i="25"/>
  <c r="BH13" i="25"/>
  <c r="BY13" i="25"/>
  <c r="BG13" i="25"/>
  <c r="B15" i="25"/>
  <c r="O14" i="25"/>
  <c r="DA13" i="25"/>
  <c r="DB13" i="25" s="1"/>
  <c r="J15" i="31"/>
  <c r="B16" i="31"/>
  <c r="L28" i="31"/>
  <c r="AC14" i="25" l="1"/>
  <c r="U14" i="25"/>
  <c r="P14" i="25"/>
  <c r="AB14" i="25"/>
  <c r="T14" i="25"/>
  <c r="AG14" i="25"/>
  <c r="Y14" i="25"/>
  <c r="R14" i="25"/>
  <c r="AF14" i="25"/>
  <c r="X14" i="25"/>
  <c r="Q14" i="25"/>
  <c r="V14" i="25"/>
  <c r="W14" i="25"/>
  <c r="Z14" i="25"/>
  <c r="AA14" i="25"/>
  <c r="AD14" i="25"/>
  <c r="AE14" i="25"/>
  <c r="S14" i="25"/>
  <c r="BI14" i="25"/>
  <c r="BW14" i="25"/>
  <c r="BV14" i="25"/>
  <c r="BT14" i="25"/>
  <c r="BS14" i="25"/>
  <c r="BR14" i="25"/>
  <c r="BP14" i="25"/>
  <c r="BN14" i="25"/>
  <c r="BM14" i="25"/>
  <c r="BK14" i="25"/>
  <c r="BH14" i="25"/>
  <c r="BY14" i="25"/>
  <c r="BG14" i="25"/>
  <c r="B17" i="31"/>
  <c r="J16" i="31"/>
  <c r="DA14" i="25"/>
  <c r="DB14" i="25" s="1"/>
  <c r="L29" i="31"/>
  <c r="O15" i="25"/>
  <c r="B16" i="25"/>
  <c r="AG15" i="25" l="1"/>
  <c r="AC15" i="25"/>
  <c r="Y15" i="25"/>
  <c r="U15" i="25"/>
  <c r="Q15" i="25"/>
  <c r="AF15" i="25"/>
  <c r="AB15" i="25"/>
  <c r="X15" i="25"/>
  <c r="T15" i="25"/>
  <c r="P15" i="25"/>
  <c r="AE15" i="25"/>
  <c r="AA15" i="25"/>
  <c r="W15" i="25"/>
  <c r="S15" i="25"/>
  <c r="AD15" i="25"/>
  <c r="Z15" i="25"/>
  <c r="V15" i="25"/>
  <c r="R15" i="25"/>
  <c r="BI15" i="25"/>
  <c r="BW15" i="25"/>
  <c r="BV15" i="25"/>
  <c r="BT15" i="25"/>
  <c r="BS15" i="25"/>
  <c r="BR15" i="25"/>
  <c r="BP15" i="25"/>
  <c r="BN15" i="25"/>
  <c r="BM15" i="25"/>
  <c r="BK15" i="25"/>
  <c r="BH15" i="25"/>
  <c r="BY15" i="25"/>
  <c r="BG15" i="25"/>
  <c r="L30" i="31"/>
  <c r="J17" i="31"/>
  <c r="B18" i="31"/>
  <c r="DA15" i="25"/>
  <c r="DB15" i="25" s="1"/>
  <c r="O16" i="25"/>
  <c r="B17" i="25"/>
  <c r="AB16" i="25" l="1"/>
  <c r="T16" i="25"/>
  <c r="AG16" i="25"/>
  <c r="Y16" i="25"/>
  <c r="R16" i="25"/>
  <c r="AF16" i="25"/>
  <c r="X16" i="25"/>
  <c r="Q16" i="25"/>
  <c r="AC16" i="25"/>
  <c r="U16" i="25"/>
  <c r="P16" i="25"/>
  <c r="Z16" i="25"/>
  <c r="W16" i="25"/>
  <c r="AD16" i="25"/>
  <c r="AA16" i="25"/>
  <c r="AE16" i="25"/>
  <c r="V16" i="25"/>
  <c r="S16" i="25"/>
  <c r="BI16" i="25"/>
  <c r="BV16" i="25"/>
  <c r="BK16" i="25"/>
  <c r="BN16" i="25"/>
  <c r="BM16" i="25"/>
  <c r="BH16" i="25"/>
  <c r="BW16" i="25"/>
  <c r="BT16" i="25"/>
  <c r="BS16" i="25"/>
  <c r="BR16" i="25"/>
  <c r="BP16" i="25"/>
  <c r="BY16" i="25"/>
  <c r="BG16" i="25"/>
  <c r="B18" i="25"/>
  <c r="O17" i="25"/>
  <c r="DA16" i="25"/>
  <c r="DB16" i="25" s="1"/>
  <c r="J18" i="31"/>
  <c r="B19" i="31"/>
  <c r="L31" i="31"/>
  <c r="AF17" i="25" l="1"/>
  <c r="AB17" i="25"/>
  <c r="X17" i="25"/>
  <c r="T17" i="25"/>
  <c r="P17" i="25"/>
  <c r="AE17" i="25"/>
  <c r="AA17" i="25"/>
  <c r="W17" i="25"/>
  <c r="S17" i="25"/>
  <c r="AD17" i="25"/>
  <c r="Z17" i="25"/>
  <c r="V17" i="25"/>
  <c r="R17" i="25"/>
  <c r="AG17" i="25"/>
  <c r="AC17" i="25"/>
  <c r="Y17" i="25"/>
  <c r="U17" i="25"/>
  <c r="Q17" i="25"/>
  <c r="BI17" i="25"/>
  <c r="BW17" i="25"/>
  <c r="BV17" i="25"/>
  <c r="BT17" i="25"/>
  <c r="BS17" i="25"/>
  <c r="BR17" i="25"/>
  <c r="BP17" i="25"/>
  <c r="BN17" i="25"/>
  <c r="BM17" i="25"/>
  <c r="BK17" i="25"/>
  <c r="BH17" i="25"/>
  <c r="BY17" i="25"/>
  <c r="BG17" i="25"/>
  <c r="B20" i="31"/>
  <c r="J19" i="31"/>
  <c r="DA17" i="25"/>
  <c r="DB17" i="25" s="1"/>
  <c r="L32" i="31"/>
  <c r="B19" i="25"/>
  <c r="O18" i="25"/>
  <c r="AG18" i="25" l="1"/>
  <c r="Y18" i="25"/>
  <c r="R18" i="25"/>
  <c r="AF18" i="25"/>
  <c r="X18" i="25"/>
  <c r="Q18" i="25"/>
  <c r="AC18" i="25"/>
  <c r="U18" i="25"/>
  <c r="P18" i="25"/>
  <c r="AB18" i="25"/>
  <c r="T18" i="25"/>
  <c r="AD18" i="25"/>
  <c r="W18" i="25"/>
  <c r="AA18" i="25"/>
  <c r="V18" i="25"/>
  <c r="AE18" i="25"/>
  <c r="Z18" i="25"/>
  <c r="S18" i="25"/>
  <c r="BI18" i="25"/>
  <c r="BW18" i="25"/>
  <c r="BV18" i="25"/>
  <c r="BT18" i="25"/>
  <c r="BS18" i="25"/>
  <c r="BR18" i="25"/>
  <c r="BP18" i="25"/>
  <c r="BN18" i="25"/>
  <c r="BM18" i="25"/>
  <c r="BK18" i="25"/>
  <c r="BH18" i="25"/>
  <c r="BY18" i="25"/>
  <c r="BG18" i="25"/>
  <c r="O19" i="25"/>
  <c r="B20" i="25"/>
  <c r="DA18" i="25"/>
  <c r="DB18" i="25" s="1"/>
  <c r="L33" i="31"/>
  <c r="J20" i="31"/>
  <c r="B21" i="31"/>
  <c r="AE19" i="25" l="1"/>
  <c r="AA19" i="25"/>
  <c r="W19" i="25"/>
  <c r="S19" i="25"/>
  <c r="AD19" i="25"/>
  <c r="Z19" i="25"/>
  <c r="V19" i="25"/>
  <c r="R19" i="25"/>
  <c r="AG19" i="25"/>
  <c r="AC19" i="25"/>
  <c r="Y19" i="25"/>
  <c r="U19" i="25"/>
  <c r="Q19" i="25"/>
  <c r="AF19" i="25"/>
  <c r="AB19" i="25"/>
  <c r="X19" i="25"/>
  <c r="T19" i="25"/>
  <c r="P19" i="25"/>
  <c r="BI19" i="25"/>
  <c r="BW19" i="25"/>
  <c r="BV19" i="25"/>
  <c r="BT19" i="25"/>
  <c r="BS19" i="25"/>
  <c r="BR19" i="25"/>
  <c r="BP19" i="25"/>
  <c r="BN19" i="25"/>
  <c r="BM19" i="25"/>
  <c r="BK19" i="25"/>
  <c r="BH19" i="25"/>
  <c r="BY19" i="25"/>
  <c r="BG19" i="25"/>
  <c r="B22" i="31"/>
  <c r="J21" i="31"/>
  <c r="B21" i="25"/>
  <c r="O20" i="25"/>
  <c r="L34" i="31"/>
  <c r="DA19" i="25"/>
  <c r="DB19" i="25" s="1"/>
  <c r="AF20" i="25" l="1"/>
  <c r="X20" i="25"/>
  <c r="Q20" i="25"/>
  <c r="AC20" i="25"/>
  <c r="U20" i="25"/>
  <c r="P20" i="25"/>
  <c r="AB20" i="25"/>
  <c r="T20" i="25"/>
  <c r="AG20" i="25"/>
  <c r="Y20" i="25"/>
  <c r="R20" i="25"/>
  <c r="W20" i="25"/>
  <c r="V20" i="25"/>
  <c r="AA20" i="25"/>
  <c r="Z20" i="25"/>
  <c r="AE20" i="25"/>
  <c r="AD20" i="25"/>
  <c r="S20" i="25"/>
  <c r="BI20" i="25"/>
  <c r="BW20" i="25"/>
  <c r="BT20" i="25"/>
  <c r="BS20" i="25"/>
  <c r="BR20" i="25"/>
  <c r="BP20" i="25"/>
  <c r="BN20" i="25"/>
  <c r="BM20" i="25"/>
  <c r="BH20" i="25"/>
  <c r="BV20" i="25"/>
  <c r="BK20" i="25"/>
  <c r="BY20" i="25"/>
  <c r="BG20" i="25"/>
  <c r="DA20" i="25"/>
  <c r="DB20" i="25" s="1"/>
  <c r="J22" i="31"/>
  <c r="B23" i="31"/>
  <c r="B22" i="25"/>
  <c r="O21" i="25"/>
  <c r="L35" i="31"/>
  <c r="AD21" i="25" l="1"/>
  <c r="Z21" i="25"/>
  <c r="V21" i="25"/>
  <c r="R21" i="25"/>
  <c r="AG21" i="25"/>
  <c r="AC21" i="25"/>
  <c r="Y21" i="25"/>
  <c r="U21" i="25"/>
  <c r="Q21" i="25"/>
  <c r="AF21" i="25"/>
  <c r="AB21" i="25"/>
  <c r="X21" i="25"/>
  <c r="T21" i="25"/>
  <c r="P21" i="25"/>
  <c r="AE21" i="25"/>
  <c r="AA21" i="25"/>
  <c r="W21" i="25"/>
  <c r="S21" i="25"/>
  <c r="BI21" i="25"/>
  <c r="BW21" i="25"/>
  <c r="BV21" i="25"/>
  <c r="BT21" i="25"/>
  <c r="BS21" i="25"/>
  <c r="BR21" i="25"/>
  <c r="BP21" i="25"/>
  <c r="BN21" i="25"/>
  <c r="BM21" i="25"/>
  <c r="BK21" i="25"/>
  <c r="BH21" i="25"/>
  <c r="BY21" i="25"/>
  <c r="BG21" i="25"/>
  <c r="L36" i="31"/>
  <c r="L37" i="31" s="1"/>
  <c r="L38" i="31" s="1"/>
  <c r="L39" i="31" s="1"/>
  <c r="L40" i="31" s="1"/>
  <c r="L41" i="31" s="1"/>
  <c r="L42" i="31" s="1"/>
  <c r="O22" i="25"/>
  <c r="B23" i="25"/>
  <c r="J23" i="31"/>
  <c r="T23" i="31" s="1"/>
  <c r="B24" i="31"/>
  <c r="DA21" i="25"/>
  <c r="DB21" i="25" s="1"/>
  <c r="AC22" i="25" l="1"/>
  <c r="U22" i="25"/>
  <c r="P22" i="25"/>
  <c r="AB22" i="25"/>
  <c r="T22" i="25"/>
  <c r="AG22" i="25"/>
  <c r="Y22" i="25"/>
  <c r="R22" i="25"/>
  <c r="AF22" i="25"/>
  <c r="X22" i="25"/>
  <c r="Q22" i="25"/>
  <c r="V22" i="25"/>
  <c r="W22" i="25"/>
  <c r="Z22" i="25"/>
  <c r="AA22" i="25"/>
  <c r="AD22" i="25"/>
  <c r="AE22" i="25"/>
  <c r="S22" i="25"/>
  <c r="BI22" i="25"/>
  <c r="BW22" i="25"/>
  <c r="BV22" i="25"/>
  <c r="BT22" i="25"/>
  <c r="BS22" i="25"/>
  <c r="BR22" i="25"/>
  <c r="BP22" i="25"/>
  <c r="BN22" i="25"/>
  <c r="BM22" i="25"/>
  <c r="BK22" i="25"/>
  <c r="BH22" i="25"/>
  <c r="BY22" i="25"/>
  <c r="BG22" i="25"/>
  <c r="B24" i="25"/>
  <c r="O23" i="25"/>
  <c r="DA22" i="25"/>
  <c r="DB22" i="25" s="1"/>
  <c r="B25" i="31"/>
  <c r="J24" i="31"/>
  <c r="AG23" i="25" l="1"/>
  <c r="AC23" i="25"/>
  <c r="Y23" i="25"/>
  <c r="U23" i="25"/>
  <c r="Q23" i="25"/>
  <c r="AF23" i="25"/>
  <c r="AB23" i="25"/>
  <c r="X23" i="25"/>
  <c r="T23" i="25"/>
  <c r="P23" i="25"/>
  <c r="AE23" i="25"/>
  <c r="AA23" i="25"/>
  <c r="W23" i="25"/>
  <c r="S23" i="25"/>
  <c r="AD23" i="25"/>
  <c r="Z23" i="25"/>
  <c r="V23" i="25"/>
  <c r="R23" i="25"/>
  <c r="BI23" i="25"/>
  <c r="BW23" i="25"/>
  <c r="BV23" i="25"/>
  <c r="BT23" i="25"/>
  <c r="BS23" i="25"/>
  <c r="BR23" i="25"/>
  <c r="BP23" i="25"/>
  <c r="BN23" i="25"/>
  <c r="BM23" i="25"/>
  <c r="BK23" i="25"/>
  <c r="BH23" i="25"/>
  <c r="BY23" i="25"/>
  <c r="BG23" i="25"/>
  <c r="DA23" i="25"/>
  <c r="DB23" i="25" s="1"/>
  <c r="O24" i="25"/>
  <c r="B25" i="25"/>
  <c r="J25" i="31"/>
  <c r="B26" i="31"/>
  <c r="AB24" i="25" l="1"/>
  <c r="T24" i="25"/>
  <c r="AG24" i="25"/>
  <c r="Y24" i="25"/>
  <c r="R24" i="25"/>
  <c r="AF24" i="25"/>
  <c r="X24" i="25"/>
  <c r="Q24" i="25"/>
  <c r="AC24" i="25"/>
  <c r="U24" i="25"/>
  <c r="P24" i="25"/>
  <c r="Z24" i="25"/>
  <c r="W24" i="25"/>
  <c r="AD24" i="25"/>
  <c r="AA24" i="25"/>
  <c r="AE24" i="25"/>
  <c r="V24" i="25"/>
  <c r="S24" i="25"/>
  <c r="BI24" i="25"/>
  <c r="BV24" i="25"/>
  <c r="BT24" i="25"/>
  <c r="BS24" i="25"/>
  <c r="BR24" i="25"/>
  <c r="BK24" i="25"/>
  <c r="BW24" i="25"/>
  <c r="BP24" i="25"/>
  <c r="BN24" i="25"/>
  <c r="BM24" i="25"/>
  <c r="BH24" i="25"/>
  <c r="BY24" i="25"/>
  <c r="BG24" i="25"/>
  <c r="O25" i="25"/>
  <c r="B26" i="25"/>
  <c r="B27" i="31"/>
  <c r="J26" i="31"/>
  <c r="DA24" i="25"/>
  <c r="DB24" i="25" s="1"/>
  <c r="AF25" i="25" l="1"/>
  <c r="AB25" i="25"/>
  <c r="X25" i="25"/>
  <c r="T25" i="25"/>
  <c r="P25" i="25"/>
  <c r="AE25" i="25"/>
  <c r="AA25" i="25"/>
  <c r="W25" i="25"/>
  <c r="S25" i="25"/>
  <c r="AD25" i="25"/>
  <c r="Z25" i="25"/>
  <c r="V25" i="25"/>
  <c r="R25" i="25"/>
  <c r="AG25" i="25"/>
  <c r="AC25" i="25"/>
  <c r="Y25" i="25"/>
  <c r="U25" i="25"/>
  <c r="Q25" i="25"/>
  <c r="BI25" i="25"/>
  <c r="BW25" i="25"/>
  <c r="BV25" i="25"/>
  <c r="BT25" i="25"/>
  <c r="BS25" i="25"/>
  <c r="BR25" i="25"/>
  <c r="BP25" i="25"/>
  <c r="BN25" i="25"/>
  <c r="BM25" i="25"/>
  <c r="BK25" i="25"/>
  <c r="BH25" i="25"/>
  <c r="BY25" i="25"/>
  <c r="BG25" i="25"/>
  <c r="B28" i="31"/>
  <c r="J27" i="31"/>
  <c r="B27" i="25"/>
  <c r="O26" i="25"/>
  <c r="DA25" i="25"/>
  <c r="DB25" i="25" s="1"/>
  <c r="AG26" i="25" l="1"/>
  <c r="Y26" i="25"/>
  <c r="R26" i="25"/>
  <c r="AF26" i="25"/>
  <c r="X26" i="25"/>
  <c r="Q26" i="25"/>
  <c r="AC26" i="25"/>
  <c r="U26" i="25"/>
  <c r="P26" i="25"/>
  <c r="AB26" i="25"/>
  <c r="T26" i="25"/>
  <c r="AD26" i="25"/>
  <c r="W26" i="25"/>
  <c r="AA26" i="25"/>
  <c r="V26" i="25"/>
  <c r="AE26" i="25"/>
  <c r="Z26" i="25"/>
  <c r="S26" i="25"/>
  <c r="BI26" i="25"/>
  <c r="BW26" i="25"/>
  <c r="BV26" i="25"/>
  <c r="BT26" i="25"/>
  <c r="BS26" i="25"/>
  <c r="BR26" i="25"/>
  <c r="BP26" i="25"/>
  <c r="BN26" i="25"/>
  <c r="BM26" i="25"/>
  <c r="BK26" i="25"/>
  <c r="BH26" i="25"/>
  <c r="BY26" i="25"/>
  <c r="BG26" i="25"/>
  <c r="DA26" i="25"/>
  <c r="DB26" i="25" s="1"/>
  <c r="J28" i="31"/>
  <c r="B29" i="31"/>
  <c r="O27" i="25"/>
  <c r="B28" i="25"/>
  <c r="AE27" i="25" l="1"/>
  <c r="AA27" i="25"/>
  <c r="W27" i="25"/>
  <c r="S27" i="25"/>
  <c r="AD27" i="25"/>
  <c r="Z27" i="25"/>
  <c r="V27" i="25"/>
  <c r="R27" i="25"/>
  <c r="AG27" i="25"/>
  <c r="AC27" i="25"/>
  <c r="Y27" i="25"/>
  <c r="U27" i="25"/>
  <c r="Q27" i="25"/>
  <c r="AF27" i="25"/>
  <c r="AB27" i="25"/>
  <c r="X27" i="25"/>
  <c r="T27" i="25"/>
  <c r="P27" i="25"/>
  <c r="BI27" i="25"/>
  <c r="BW27" i="25"/>
  <c r="BV27" i="25"/>
  <c r="BT27" i="25"/>
  <c r="BS27" i="25"/>
  <c r="BR27" i="25"/>
  <c r="BP27" i="25"/>
  <c r="BN27" i="25"/>
  <c r="BM27" i="25"/>
  <c r="BK27" i="25"/>
  <c r="BH27" i="25"/>
  <c r="BY27" i="25"/>
  <c r="BG27" i="25"/>
  <c r="DA27" i="25"/>
  <c r="DB27" i="25" s="1"/>
  <c r="B29" i="25"/>
  <c r="O28" i="25"/>
  <c r="B30" i="31"/>
  <c r="J29" i="31"/>
  <c r="AF28" i="25" l="1"/>
  <c r="X28" i="25"/>
  <c r="Q28" i="25"/>
  <c r="AC28" i="25"/>
  <c r="U28" i="25"/>
  <c r="P28" i="25"/>
  <c r="AB28" i="25"/>
  <c r="T28" i="25"/>
  <c r="AG28" i="25"/>
  <c r="Y28" i="25"/>
  <c r="R28" i="25"/>
  <c r="W28" i="25"/>
  <c r="V28" i="25"/>
  <c r="AA28" i="25"/>
  <c r="Z28" i="25"/>
  <c r="AE28" i="25"/>
  <c r="AD28" i="25"/>
  <c r="S28" i="25"/>
  <c r="BI28" i="25"/>
  <c r="BW28" i="25"/>
  <c r="BT28" i="25"/>
  <c r="BP28" i="25"/>
  <c r="BN28" i="25"/>
  <c r="BM28" i="25"/>
  <c r="BK28" i="25"/>
  <c r="BH28" i="25"/>
  <c r="BV28" i="25"/>
  <c r="BS28" i="25"/>
  <c r="BR28" i="25"/>
  <c r="BY28" i="25"/>
  <c r="BG28" i="25"/>
  <c r="B30" i="25"/>
  <c r="O29" i="25"/>
  <c r="DA28" i="25"/>
  <c r="DB28" i="25" s="1"/>
  <c r="B31" i="31"/>
  <c r="J30" i="31"/>
  <c r="AD29" i="25" l="1"/>
  <c r="Z29" i="25"/>
  <c r="V29" i="25"/>
  <c r="R29" i="25"/>
  <c r="AG29" i="25"/>
  <c r="AC29" i="25"/>
  <c r="Y29" i="25"/>
  <c r="U29" i="25"/>
  <c r="Q29" i="25"/>
  <c r="AF29" i="25"/>
  <c r="AB29" i="25"/>
  <c r="X29" i="25"/>
  <c r="T29" i="25"/>
  <c r="P29" i="25"/>
  <c r="AE29" i="25"/>
  <c r="AA29" i="25"/>
  <c r="W29" i="25"/>
  <c r="S29" i="25"/>
  <c r="BI29" i="25"/>
  <c r="BW29" i="25"/>
  <c r="BV29" i="25"/>
  <c r="BT29" i="25"/>
  <c r="BS29" i="25"/>
  <c r="BR29" i="25"/>
  <c r="BP29" i="25"/>
  <c r="BN29" i="25"/>
  <c r="BM29" i="25"/>
  <c r="BK29" i="25"/>
  <c r="BH29" i="25"/>
  <c r="BY29" i="25"/>
  <c r="BG29" i="25"/>
  <c r="B32" i="31"/>
  <c r="J31" i="31"/>
  <c r="DA29" i="25"/>
  <c r="DB29" i="25" s="1"/>
  <c r="O30" i="25"/>
  <c r="B31" i="25"/>
  <c r="AC30" i="25" l="1"/>
  <c r="U30" i="25"/>
  <c r="P30" i="25"/>
  <c r="AB30" i="25"/>
  <c r="T30" i="25"/>
  <c r="AG30" i="25"/>
  <c r="Y30" i="25"/>
  <c r="R30" i="25"/>
  <c r="AF30" i="25"/>
  <c r="X30" i="25"/>
  <c r="Q30" i="25"/>
  <c r="W30" i="25"/>
  <c r="V30" i="25"/>
  <c r="AA30" i="25"/>
  <c r="Z30" i="25"/>
  <c r="AE30" i="25"/>
  <c r="AD30" i="25"/>
  <c r="S30" i="25"/>
  <c r="BI30" i="25"/>
  <c r="BW30" i="25"/>
  <c r="BV30" i="25"/>
  <c r="BT30" i="25"/>
  <c r="BS30" i="25"/>
  <c r="BR30" i="25"/>
  <c r="BP30" i="25"/>
  <c r="BN30" i="25"/>
  <c r="BM30" i="25"/>
  <c r="BK30" i="25"/>
  <c r="BH30" i="25"/>
  <c r="BY30" i="25"/>
  <c r="BG30" i="25"/>
  <c r="O31" i="25"/>
  <c r="B32" i="25"/>
  <c r="DA30" i="25"/>
  <c r="DB30" i="25" s="1"/>
  <c r="J32" i="31"/>
  <c r="B33" i="31"/>
  <c r="AG31" i="25" l="1"/>
  <c r="AC31" i="25"/>
  <c r="Y31" i="25"/>
  <c r="U31" i="25"/>
  <c r="AQ31" i="25" s="1"/>
  <c r="Q31" i="25"/>
  <c r="AF31" i="25"/>
  <c r="AB31" i="25"/>
  <c r="X31" i="25"/>
  <c r="T31" i="25"/>
  <c r="P31" i="25"/>
  <c r="AE31" i="25"/>
  <c r="AA31" i="25"/>
  <c r="W31" i="25"/>
  <c r="S31" i="25"/>
  <c r="AD31" i="25"/>
  <c r="Z31" i="25"/>
  <c r="V31" i="25"/>
  <c r="R31" i="25"/>
  <c r="AN31" i="25" s="1"/>
  <c r="AM31" i="25"/>
  <c r="AL31" i="25"/>
  <c r="DA31" i="25"/>
  <c r="DB31" i="25" s="1"/>
  <c r="BI31" i="25"/>
  <c r="BG31" i="25"/>
  <c r="BW31" i="25"/>
  <c r="BT31" i="25"/>
  <c r="BM31" i="25"/>
  <c r="BS31" i="25"/>
  <c r="BN31" i="25"/>
  <c r="BP31" i="25"/>
  <c r="BK31" i="25"/>
  <c r="BH31" i="25"/>
  <c r="BY31" i="25"/>
  <c r="BR31" i="25"/>
  <c r="BV31" i="25"/>
  <c r="B33" i="25"/>
  <c r="O32" i="25"/>
  <c r="B34" i="31"/>
  <c r="J33" i="31"/>
  <c r="DA32" i="25" l="1"/>
  <c r="DB32" i="25" s="1"/>
  <c r="BI32" i="25"/>
  <c r="BG32" i="25"/>
  <c r="BW32" i="25"/>
  <c r="BT32" i="25"/>
  <c r="BM32" i="25"/>
  <c r="BN32" i="25"/>
  <c r="BS32" i="25"/>
  <c r="BP32" i="25"/>
  <c r="BK32" i="25"/>
  <c r="BH32" i="25"/>
  <c r="BY32" i="25"/>
  <c r="BR32" i="25"/>
  <c r="BV32" i="25"/>
  <c r="B34" i="25"/>
  <c r="O33" i="25"/>
  <c r="B35" i="31"/>
  <c r="J34" i="31"/>
  <c r="AJ33" i="25" l="1"/>
  <c r="AI33" i="25"/>
  <c r="AH33" i="25"/>
  <c r="DA33" i="25"/>
  <c r="DB33" i="25" s="1"/>
  <c r="BI33" i="25"/>
  <c r="BG33" i="25"/>
  <c r="BW33" i="25"/>
  <c r="BT33" i="25"/>
  <c r="BM33" i="25"/>
  <c r="BN33" i="25"/>
  <c r="BS33" i="25"/>
  <c r="BP33" i="25"/>
  <c r="BK33" i="25"/>
  <c r="BH33" i="25"/>
  <c r="BY33" i="25"/>
  <c r="BR33" i="25"/>
  <c r="BV33" i="25"/>
  <c r="O34" i="25"/>
  <c r="B35" i="25"/>
  <c r="J35" i="31"/>
  <c r="B36" i="31"/>
  <c r="BG34" i="25" l="1"/>
  <c r="BI34" i="25"/>
  <c r="DA34" i="25"/>
  <c r="DB34" i="25" s="1"/>
  <c r="BY34" i="25"/>
  <c r="BW34" i="25"/>
  <c r="BT34" i="25"/>
  <c r="BM34" i="25"/>
  <c r="BS34" i="25"/>
  <c r="BN34" i="25"/>
  <c r="BP34" i="25"/>
  <c r="BK34" i="25"/>
  <c r="BH34" i="25"/>
  <c r="BR34" i="25"/>
  <c r="BV34" i="25"/>
  <c r="B36" i="25"/>
  <c r="O35" i="25"/>
  <c r="B37" i="31"/>
  <c r="J36" i="31"/>
  <c r="BT35" i="25" l="1"/>
  <c r="BM35" i="25"/>
  <c r="BH35" i="25"/>
  <c r="BV35" i="25"/>
  <c r="BI35" i="25"/>
  <c r="DA35" i="25"/>
  <c r="DB35" i="25" s="1"/>
  <c r="BY35" i="25"/>
  <c r="BS35" i="25"/>
  <c r="BK35" i="25"/>
  <c r="BG35" i="25"/>
  <c r="BN35" i="25"/>
  <c r="BW35" i="25"/>
  <c r="BP35" i="25"/>
  <c r="BR35" i="25"/>
  <c r="O36" i="25"/>
  <c r="B37" i="25"/>
  <c r="B38" i="31"/>
  <c r="J37" i="31"/>
  <c r="DA36" i="25" l="1"/>
  <c r="DB36" i="25" s="1"/>
  <c r="BY36" i="25"/>
  <c r="BS36" i="25"/>
  <c r="BK36" i="25"/>
  <c r="BG36" i="25"/>
  <c r="BM36" i="25"/>
  <c r="BW36" i="25"/>
  <c r="BP36" i="25"/>
  <c r="BT36" i="25"/>
  <c r="BH36" i="25"/>
  <c r="BV36" i="25"/>
  <c r="BN36" i="25"/>
  <c r="BI36" i="25"/>
  <c r="BR36" i="25"/>
  <c r="B38" i="25"/>
  <c r="O37" i="25"/>
  <c r="B39" i="31"/>
  <c r="J38" i="31"/>
  <c r="DA37" i="25" l="1"/>
  <c r="DB37" i="25" s="1"/>
  <c r="BW37" i="25"/>
  <c r="BP37" i="25"/>
  <c r="BJ37" i="25"/>
  <c r="BS37" i="25"/>
  <c r="BG37" i="25"/>
  <c r="BV37" i="25"/>
  <c r="BN37" i="25"/>
  <c r="BI37" i="25"/>
  <c r="BY37" i="25"/>
  <c r="BK37" i="25"/>
  <c r="BT37" i="25"/>
  <c r="BM37" i="25"/>
  <c r="BH37" i="25"/>
  <c r="BR37" i="25"/>
  <c r="O38" i="25"/>
  <c r="J39" i="31"/>
  <c r="B40" i="31"/>
  <c r="DA38" i="25" l="1"/>
  <c r="DB38" i="25" s="1"/>
  <c r="BV38" i="25"/>
  <c r="BN38" i="25"/>
  <c r="BI38" i="25"/>
  <c r="BW38" i="25"/>
  <c r="BJ38" i="25"/>
  <c r="BT38" i="25"/>
  <c r="BM38" i="25"/>
  <c r="BH38" i="25"/>
  <c r="BP38" i="25"/>
  <c r="BY38" i="25"/>
  <c r="BS38" i="25"/>
  <c r="BK38" i="25"/>
  <c r="BG38" i="25"/>
  <c r="BR38" i="25"/>
  <c r="B41" i="31"/>
  <c r="J40" i="31"/>
  <c r="J41" i="31" l="1"/>
  <c r="B42" i="31"/>
  <c r="J42" i="31" l="1"/>
  <c r="B43" i="31"/>
  <c r="B44" i="31" l="1"/>
  <c r="J43" i="31"/>
  <c r="J44" i="31" l="1"/>
  <c r="B45" i="31"/>
  <c r="B46" i="31" l="1"/>
  <c r="J45" i="31"/>
  <c r="J46" i="31" l="1"/>
  <c r="B47" i="31"/>
  <c r="J47" i="31" l="1"/>
  <c r="B48" i="31"/>
  <c r="J48" i="31" l="1"/>
  <c r="B49" i="31"/>
  <c r="B50" i="31" l="1"/>
  <c r="J49" i="31"/>
  <c r="B51" i="31" l="1"/>
  <c r="J50" i="31"/>
  <c r="J51" i="31" l="1"/>
  <c r="B52" i="31"/>
  <c r="J52" i="31" l="1"/>
  <c r="B53" i="31"/>
  <c r="B54" i="31" l="1"/>
  <c r="J53" i="31"/>
  <c r="J54" i="31" l="1"/>
  <c r="B55" i="31"/>
  <c r="J55" i="31" l="1"/>
  <c r="B56" i="31"/>
  <c r="B57" i="31" l="1"/>
  <c r="J56" i="31"/>
  <c r="J57" i="31" l="1"/>
  <c r="B58" i="31"/>
  <c r="J58" i="31" l="1"/>
  <c r="B59" i="31"/>
  <c r="J59" i="31" l="1"/>
  <c r="B60" i="31"/>
  <c r="J60" i="31" l="1"/>
  <c r="B61" i="31"/>
  <c r="J61" i="31" l="1"/>
  <c r="B62" i="31"/>
  <c r="J62" i="31" l="1"/>
  <c r="B63" i="31"/>
  <c r="J63" i="31" l="1"/>
  <c r="B64" i="31"/>
  <c r="J64" i="31" l="1"/>
  <c r="B65" i="31"/>
  <c r="J65" i="31" l="1"/>
  <c r="B66" i="31"/>
  <c r="J66" i="31" l="1"/>
  <c r="B67" i="31"/>
  <c r="J67" i="31" l="1"/>
  <c r="B68" i="31"/>
  <c r="J68" i="31" l="1"/>
  <c r="B69" i="31"/>
  <c r="J69" i="31" l="1"/>
  <c r="B70" i="31"/>
  <c r="J70" i="31" l="1"/>
  <c r="B71" i="31"/>
  <c r="J71" i="31" l="1"/>
  <c r="B72" i="31"/>
  <c r="J72" i="31" l="1"/>
  <c r="B73" i="31"/>
  <c r="J73" i="31" l="1"/>
  <c r="B74" i="31"/>
  <c r="B75" i="31" l="1"/>
  <c r="J74" i="31"/>
  <c r="J75" i="31" l="1"/>
  <c r="B76" i="31"/>
  <c r="J76" i="31" l="1"/>
  <c r="B77" i="31"/>
  <c r="J77" i="31" l="1"/>
  <c r="B78" i="31"/>
  <c r="J78" i="31" l="1"/>
  <c r="B79" i="31"/>
  <c r="J79" i="31" l="1"/>
  <c r="B80" i="31"/>
  <c r="J80" i="31" l="1"/>
  <c r="B81" i="31"/>
  <c r="J81" i="31" l="1"/>
  <c r="B82" i="31"/>
  <c r="J82" i="31" l="1"/>
  <c r="B83" i="31"/>
  <c r="J83" i="31" l="1"/>
  <c r="B84" i="31"/>
  <c r="J84" i="31" l="1"/>
  <c r="B85" i="31"/>
  <c r="J85" i="31" l="1"/>
  <c r="B86" i="31"/>
  <c r="J86" i="31" l="1"/>
  <c r="B87" i="31"/>
  <c r="J87" i="31" l="1"/>
  <c r="B88" i="31"/>
  <c r="J88" i="31" l="1"/>
  <c r="B89" i="31"/>
  <c r="J89" i="31" l="1"/>
  <c r="B90" i="31"/>
  <c r="J90" i="31" l="1"/>
  <c r="B91" i="31"/>
  <c r="J91" i="31" l="1"/>
  <c r="B92" i="31"/>
  <c r="J92" i="31" l="1"/>
  <c r="B93" i="31"/>
  <c r="B94" i="31" l="1"/>
  <c r="J93" i="31"/>
  <c r="J94" i="31" l="1"/>
  <c r="B95" i="31"/>
  <c r="J95" i="31" l="1"/>
  <c r="B96" i="31"/>
  <c r="J96" i="31" l="1"/>
  <c r="B97" i="31"/>
  <c r="J97" i="31" l="1"/>
  <c r="B98" i="31"/>
  <c r="J98" i="31" l="1"/>
  <c r="B99" i="31"/>
  <c r="J99" i="31" l="1"/>
  <c r="B100" i="31"/>
  <c r="J100" i="31" l="1"/>
  <c r="B101" i="31"/>
  <c r="J101" i="31" l="1"/>
  <c r="B102" i="31"/>
  <c r="J102" i="31" l="1"/>
  <c r="B103" i="31"/>
  <c r="J103" i="31" l="1"/>
  <c r="B104" i="31"/>
  <c r="J104" i="31" l="1"/>
  <c r="B105" i="31"/>
  <c r="J105" i="31" l="1"/>
  <c r="B106" i="31"/>
  <c r="J106" i="31" l="1"/>
  <c r="B107" i="31"/>
  <c r="J107" i="31" l="1"/>
  <c r="B108" i="31"/>
  <c r="J108" i="31" l="1"/>
  <c r="B109" i="31"/>
  <c r="J109" i="31" l="1"/>
  <c r="B110" i="31"/>
  <c r="J110" i="31" l="1"/>
  <c r="B111" i="31"/>
  <c r="J111" i="31" l="1"/>
  <c r="B112" i="31"/>
  <c r="J112" i="31" l="1"/>
  <c r="B113" i="31"/>
  <c r="J113" i="31" l="1"/>
  <c r="B114" i="31"/>
  <c r="B115" i="31" l="1"/>
  <c r="J114" i="31"/>
  <c r="J115" i="31" l="1"/>
  <c r="B116" i="31"/>
  <c r="J116" i="31" l="1"/>
  <c r="B117" i="31"/>
  <c r="J117" i="31" l="1"/>
  <c r="B118" i="31"/>
  <c r="J118" i="31" l="1"/>
  <c r="B119" i="31"/>
  <c r="J119" i="31" l="1"/>
  <c r="B120" i="31"/>
  <c r="J120" i="31" l="1"/>
  <c r="B121" i="31"/>
  <c r="J121" i="31" l="1"/>
  <c r="B122" i="31"/>
  <c r="J122" i="31" l="1"/>
  <c r="B123" i="31"/>
  <c r="J123" i="31" l="1"/>
  <c r="B124" i="31"/>
  <c r="J124" i="31" l="1"/>
  <c r="B125" i="31"/>
  <c r="J125" i="31" l="1"/>
  <c r="B126" i="31"/>
  <c r="B127" i="31" l="1"/>
  <c r="J126" i="31"/>
  <c r="J127" i="31" l="1"/>
  <c r="B128" i="31"/>
  <c r="B129" i="31" l="1"/>
  <c r="J128" i="31"/>
  <c r="J129" i="31" l="1"/>
  <c r="B130" i="31"/>
  <c r="B131" i="31" l="1"/>
  <c r="J130" i="31"/>
  <c r="J131" i="31" l="1"/>
  <c r="B132" i="31"/>
  <c r="J132" i="31" l="1"/>
  <c r="B133" i="31"/>
  <c r="J133" i="31" l="1"/>
  <c r="B134" i="31"/>
  <c r="B135" i="31" l="1"/>
  <c r="J134" i="31"/>
  <c r="J135" i="31" l="1"/>
  <c r="B136" i="31"/>
  <c r="J136" i="31" l="1"/>
  <c r="B137" i="31"/>
  <c r="J137" i="31" l="1"/>
  <c r="B138" i="31"/>
  <c r="J138" i="31" l="1"/>
  <c r="B139" i="31"/>
  <c r="J139" i="31" l="1"/>
  <c r="B140" i="31"/>
  <c r="J140" i="31" l="1"/>
  <c r="B141" i="31"/>
  <c r="J141" i="31" l="1"/>
  <c r="B142" i="31"/>
  <c r="J142" i="31" l="1"/>
  <c r="B143" i="31"/>
  <c r="J143" i="31" l="1"/>
  <c r="B144" i="31"/>
  <c r="J144" i="31" l="1"/>
  <c r="B145" i="31"/>
  <c r="B146" i="31" l="1"/>
  <c r="J145" i="31"/>
  <c r="J146" i="31" l="1"/>
  <c r="B147" i="31"/>
  <c r="J147" i="31" l="1"/>
  <c r="B148" i="31"/>
  <c r="B149" i="31" l="1"/>
  <c r="J148" i="31"/>
  <c r="B150" i="31" l="1"/>
  <c r="J149" i="31"/>
  <c r="J150" i="31" l="1"/>
  <c r="B151" i="31"/>
  <c r="J151" i="31" l="1"/>
  <c r="B152" i="31"/>
  <c r="J152" i="31" l="1"/>
  <c r="B153" i="31"/>
  <c r="J153" i="31" l="1"/>
  <c r="B154" i="31"/>
  <c r="J154" i="31" l="1"/>
  <c r="B155" i="31"/>
  <c r="J155" i="31" l="1"/>
  <c r="B156" i="31"/>
  <c r="J156" i="31" l="1"/>
  <c r="B157" i="31"/>
  <c r="J157" i="31" l="1"/>
  <c r="B158" i="31"/>
  <c r="J158" i="31" l="1"/>
  <c r="B159" i="31"/>
  <c r="J159" i="31" l="1"/>
  <c r="B160" i="31"/>
  <c r="J160" i="31" l="1"/>
  <c r="B161" i="31"/>
  <c r="B162" i="31" l="1"/>
  <c r="J161" i="31"/>
  <c r="J162" i="31" l="1"/>
  <c r="B163" i="31"/>
  <c r="B164" i="31" l="1"/>
  <c r="J163" i="31"/>
  <c r="J164" i="31" l="1"/>
  <c r="B165" i="31"/>
  <c r="J165" i="31" l="1"/>
  <c r="B166" i="31"/>
  <c r="J166" i="31" l="1"/>
  <c r="B167" i="31"/>
  <c r="B168" i="31" l="1"/>
  <c r="J167" i="31"/>
  <c r="J168" i="31" l="1"/>
  <c r="B169" i="31"/>
  <c r="J169" i="31" l="1"/>
  <c r="B170" i="31"/>
  <c r="B171" i="31" l="1"/>
  <c r="J170" i="31"/>
  <c r="J171" i="31" l="1"/>
  <c r="B172" i="31"/>
  <c r="B173" i="31" l="1"/>
  <c r="J172" i="31"/>
  <c r="J173" i="31" l="1"/>
  <c r="B174" i="31"/>
  <c r="J174" i="31" l="1"/>
  <c r="B175" i="31"/>
  <c r="J175" i="31" l="1"/>
  <c r="B176" i="31"/>
  <c r="J176" i="31" l="1"/>
  <c r="B177" i="31"/>
  <c r="J177" i="31" l="1"/>
  <c r="B178" i="31"/>
  <c r="J178" i="31" l="1"/>
  <c r="B179" i="31"/>
  <c r="J179" i="31" l="1"/>
  <c r="B180" i="31"/>
  <c r="J180" i="31" l="1"/>
  <c r="B181" i="31"/>
  <c r="J181" i="31" l="1"/>
  <c r="B182" i="31"/>
  <c r="J182" i="31" l="1"/>
  <c r="B183" i="31"/>
  <c r="B184" i="31" l="1"/>
  <c r="J183" i="31"/>
  <c r="J184" i="31" l="1"/>
  <c r="B185" i="31"/>
  <c r="B186" i="31" l="1"/>
  <c r="J185" i="31"/>
  <c r="J186" i="31" l="1"/>
  <c r="B187" i="31"/>
  <c r="J187" i="31" l="1"/>
  <c r="B188" i="31"/>
  <c r="B189" i="31" l="1"/>
  <c r="J188" i="31"/>
  <c r="J189" i="31" l="1"/>
  <c r="B190" i="31"/>
  <c r="J190" i="31" l="1"/>
  <c r="B191" i="31"/>
  <c r="B192" i="31" l="1"/>
  <c r="B193" i="31" s="1"/>
  <c r="J191" i="31"/>
  <c r="B194" i="31" l="1"/>
  <c r="J193" i="31"/>
  <c r="M193" i="31" s="1"/>
  <c r="J192" i="31"/>
  <c r="B195" i="31" l="1"/>
  <c r="J194" i="31"/>
  <c r="M194" i="31" s="1"/>
  <c r="J195" i="31" l="1"/>
  <c r="M195" i="31" s="1"/>
  <c r="B196" i="31"/>
  <c r="J196" i="31" l="1"/>
  <c r="M196" i="31" s="1"/>
  <c r="B197" i="31"/>
  <c r="J197" i="31" l="1"/>
  <c r="M197" i="31" s="1"/>
  <c r="B198" i="31"/>
  <c r="J198" i="31" l="1"/>
  <c r="M198" i="31" s="1"/>
  <c r="B199" i="31"/>
  <c r="J199" i="31" l="1"/>
  <c r="M199" i="31" s="1"/>
  <c r="B200" i="31"/>
  <c r="J200" i="31" l="1"/>
  <c r="M200" i="31" s="1"/>
  <c r="B201" i="31"/>
  <c r="B202" i="31" l="1"/>
  <c r="J201" i="31"/>
  <c r="M201" i="31" s="1"/>
  <c r="B203" i="31" l="1"/>
  <c r="J202" i="31"/>
  <c r="M202" i="31" s="1"/>
  <c r="B204" i="31" l="1"/>
  <c r="J203" i="31"/>
  <c r="M203" i="31" s="1"/>
  <c r="J204" i="31" l="1"/>
  <c r="M204" i="31" s="1"/>
  <c r="B205" i="31"/>
  <c r="J205" i="31" l="1"/>
  <c r="M205" i="31" s="1"/>
  <c r="B206" i="31"/>
  <c r="J206" i="31" l="1"/>
  <c r="M206" i="31" s="1"/>
  <c r="B207" i="31"/>
  <c r="B208" i="31" l="1"/>
  <c r="J207" i="31"/>
  <c r="M207" i="31" s="1"/>
  <c r="J208" i="31" l="1"/>
  <c r="M208" i="31" s="1"/>
  <c r="B209" i="31"/>
  <c r="J209" i="31" l="1"/>
  <c r="M209" i="31" s="1"/>
  <c r="B210" i="31"/>
  <c r="B211" i="31" l="1"/>
  <c r="J210" i="31"/>
  <c r="M210" i="31" s="1"/>
  <c r="B212" i="31" l="1"/>
  <c r="J211" i="31"/>
  <c r="M211" i="31" s="1"/>
  <c r="J212" i="31" l="1"/>
  <c r="M212" i="31" s="1"/>
  <c r="B213" i="31"/>
  <c r="J213" i="31" l="1"/>
  <c r="M213" i="31" s="1"/>
  <c r="B214" i="31"/>
  <c r="B215" i="31" l="1"/>
  <c r="J214" i="31"/>
  <c r="M214" i="31" s="1"/>
  <c r="B216" i="31" l="1"/>
  <c r="B217" i="31" s="1"/>
  <c r="B218" i="31" s="1"/>
  <c r="B219" i="31" s="1"/>
  <c r="B220" i="31" s="1"/>
  <c r="B221" i="31" s="1"/>
  <c r="B222" i="31" s="1"/>
  <c r="B223" i="31" s="1"/>
  <c r="B224" i="31" s="1"/>
  <c r="B225" i="31" s="1"/>
  <c r="B226" i="31" s="1"/>
  <c r="B227" i="31" s="1"/>
  <c r="B228" i="31" s="1"/>
  <c r="J215" i="31"/>
  <c r="M215" i="31" s="1"/>
  <c r="J217" i="31" l="1"/>
  <c r="M217" i="31" s="1"/>
  <c r="J216" i="31"/>
  <c r="M216" i="31" s="1"/>
  <c r="J218" i="31" l="1"/>
  <c r="M218" i="31" s="1"/>
  <c r="J219" i="31" l="1"/>
  <c r="M219" i="31" s="1"/>
  <c r="J220" i="31" l="1"/>
  <c r="M220" i="31" s="1"/>
  <c r="J221" i="31" l="1"/>
  <c r="M221" i="31" s="1"/>
  <c r="J222" i="31" l="1"/>
  <c r="M222" i="31" s="1"/>
  <c r="J223" i="31" l="1"/>
  <c r="M223" i="31" s="1"/>
  <c r="J224" i="31" l="1"/>
  <c r="M224" i="31" s="1"/>
  <c r="J225" i="31" l="1"/>
  <c r="M225" i="31" s="1"/>
  <c r="J226" i="31" l="1"/>
  <c r="M226" i="31" s="1"/>
  <c r="J227" i="31" l="1"/>
  <c r="M227" i="31" s="1"/>
  <c r="J228" i="31" l="1"/>
  <c r="M228" i="31" s="1"/>
  <c r="CX13" i="25" l="1"/>
  <c r="CX14" i="25" l="1"/>
  <c r="CX15" i="25" l="1"/>
  <c r="CX16" i="25" l="1"/>
  <c r="CX17" i="25"/>
  <c r="CX19" i="25" l="1"/>
  <c r="CX18" i="25"/>
  <c r="CX20" i="25"/>
  <c r="CX21" i="25" l="1"/>
  <c r="CX22" i="25" l="1"/>
  <c r="CX23" i="25"/>
  <c r="CX27" i="25" l="1"/>
  <c r="CX25" i="25"/>
  <c r="CX24" i="25"/>
  <c r="CX26" i="25"/>
  <c r="CV28" i="25" l="1"/>
  <c r="CV16" i="25"/>
  <c r="CV20" i="25"/>
  <c r="CV24" i="25"/>
  <c r="CV13" i="25"/>
  <c r="CV21" i="25"/>
  <c r="CV25" i="25"/>
  <c r="CV26" i="25"/>
  <c r="CV17" i="25"/>
  <c r="CV18" i="25"/>
  <c r="CV15" i="25"/>
  <c r="CV19" i="25"/>
  <c r="CV23" i="25"/>
  <c r="CV27" i="25"/>
  <c r="CV14" i="25"/>
  <c r="CV22" i="25"/>
  <c r="CW15" i="25"/>
  <c r="CW19" i="25"/>
  <c r="CW23" i="25"/>
  <c r="CW27" i="25"/>
  <c r="CW21" i="25"/>
  <c r="CW16" i="25"/>
  <c r="CW20" i="25"/>
  <c r="CW24" i="25"/>
  <c r="CW13" i="25"/>
  <c r="CW17" i="25"/>
  <c r="CW25" i="25"/>
  <c r="CW14" i="25"/>
  <c r="CW18" i="25"/>
  <c r="CW22" i="25"/>
  <c r="CW26" i="25"/>
  <c r="CW28" i="25"/>
  <c r="CX29" i="25" l="1"/>
  <c r="CV29" i="25"/>
  <c r="CX28" i="25"/>
  <c r="CW29" i="25" l="1"/>
  <c r="CV30" i="25" l="1"/>
  <c r="CW30" i="25"/>
  <c r="CX30" i="25"/>
  <c r="D18" i="43" l="1"/>
  <c r="G18" i="43" l="1"/>
  <c r="L18" i="43"/>
  <c r="D19" i="43"/>
  <c r="L19" i="43" s="1"/>
  <c r="BJ14" i="25" l="1"/>
  <c r="BJ13" i="25"/>
  <c r="D20" i="43"/>
  <c r="L20" i="43" s="1"/>
  <c r="G19" i="43"/>
  <c r="BJ15" i="25" l="1"/>
  <c r="D21" i="43"/>
  <c r="L21" i="43" s="1"/>
  <c r="G20" i="43"/>
  <c r="BJ16" i="25" l="1"/>
  <c r="D22" i="43"/>
  <c r="L22" i="43" s="1"/>
  <c r="G21" i="43"/>
  <c r="BJ17" i="25" l="1"/>
  <c r="D23" i="43"/>
  <c r="L23" i="43" s="1"/>
  <c r="G22" i="43"/>
  <c r="BJ18" i="25" l="1"/>
  <c r="D24" i="43"/>
  <c r="L24" i="43" s="1"/>
  <c r="G23" i="43"/>
  <c r="BJ19" i="25" l="1"/>
  <c r="D25" i="43"/>
  <c r="L25" i="43" s="1"/>
  <c r="G24" i="43"/>
  <c r="BJ20" i="25" l="1"/>
  <c r="D26" i="43"/>
  <c r="L26" i="43" s="1"/>
  <c r="G25" i="43"/>
  <c r="BJ21" i="25" l="1"/>
  <c r="D27" i="43"/>
  <c r="L27" i="43" s="1"/>
  <c r="G26" i="43"/>
  <c r="BJ22" i="25" l="1"/>
  <c r="D28" i="43"/>
  <c r="L28" i="43" s="1"/>
  <c r="G27" i="43"/>
  <c r="BJ23" i="25" l="1"/>
  <c r="D29" i="43"/>
  <c r="L29" i="43" s="1"/>
  <c r="G28" i="43"/>
  <c r="J28" i="43" s="1"/>
  <c r="BJ24" i="25" l="1"/>
  <c r="D30" i="43"/>
  <c r="L30" i="43" s="1"/>
  <c r="G29" i="43"/>
  <c r="J29" i="43" s="1"/>
  <c r="B21" i="77"/>
  <c r="K28" i="43"/>
  <c r="BJ25" i="25" l="1"/>
  <c r="D31" i="43"/>
  <c r="L31" i="43" s="1"/>
  <c r="G30" i="43"/>
  <c r="J30" i="43" s="1"/>
  <c r="B22" i="77"/>
  <c r="K29" i="43"/>
  <c r="BJ26" i="25" l="1"/>
  <c r="D32" i="43"/>
  <c r="L32" i="43" s="1"/>
  <c r="BJ27" i="25" s="1"/>
  <c r="G31" i="43"/>
  <c r="J31" i="43" s="1"/>
  <c r="B23" i="77"/>
  <c r="K30" i="43"/>
  <c r="D33" i="43" l="1"/>
  <c r="L33" i="43" s="1"/>
  <c r="G32" i="43"/>
  <c r="J32" i="43" s="1"/>
  <c r="B24" i="77"/>
  <c r="K31" i="43"/>
  <c r="BJ28" i="25" l="1"/>
  <c r="G33" i="43"/>
  <c r="D34" i="43"/>
  <c r="L34" i="43" s="1"/>
  <c r="BJ29" i="25" s="1"/>
  <c r="B25" i="77"/>
  <c r="B26" i="77" s="1"/>
  <c r="B27" i="77" s="1"/>
  <c r="B28" i="77" s="1"/>
  <c r="B29" i="77" s="1"/>
  <c r="B30" i="77" s="1"/>
  <c r="B31" i="77" s="1"/>
  <c r="B32" i="77" s="1"/>
  <c r="B33" i="77" s="1"/>
  <c r="B34" i="77" s="1"/>
  <c r="B35" i="77" s="1"/>
  <c r="B36" i="77" s="1"/>
  <c r="B37" i="77" s="1"/>
  <c r="B38" i="77" s="1"/>
  <c r="B39" i="77" s="1"/>
  <c r="B40" i="77" s="1"/>
  <c r="K32" i="43"/>
  <c r="J33" i="43" l="1"/>
  <c r="K33" i="43" s="1"/>
  <c r="G34" i="43"/>
  <c r="D35" i="43"/>
  <c r="L35" i="43" s="1"/>
  <c r="BJ30" i="25" s="1"/>
  <c r="J34" i="43" l="1"/>
  <c r="K34" i="43" s="1"/>
  <c r="G35" i="43"/>
  <c r="D36" i="43"/>
  <c r="L36" i="43" s="1"/>
  <c r="BJ31" i="25" l="1"/>
  <c r="J35" i="43"/>
  <c r="K35" i="43" s="1"/>
  <c r="G36" i="43"/>
  <c r="D37" i="43"/>
  <c r="L37" i="43" s="1"/>
  <c r="BJ33" i="25" s="1"/>
  <c r="BJ35" i="25" l="1"/>
  <c r="BJ32" i="25"/>
  <c r="BJ34" i="25"/>
  <c r="BJ36" i="25"/>
  <c r="J36" i="43"/>
  <c r="K36" i="43" s="1"/>
  <c r="G37" i="43"/>
  <c r="J37" i="43" l="1"/>
  <c r="K37" i="43" s="1"/>
  <c r="I76" i="25" l="1"/>
  <c r="AL33" i="25" l="1"/>
  <c r="O39" i="31" l="1"/>
  <c r="O40" i="31" l="1"/>
  <c r="N39" i="31" l="1"/>
  <c r="O41" i="31"/>
  <c r="R39" i="31" l="1"/>
  <c r="N40" i="31"/>
  <c r="N41" i="31"/>
  <c r="R41" i="31" l="1"/>
  <c r="R40" i="31"/>
  <c r="M39" i="31" l="1"/>
  <c r="M40" i="31" l="1"/>
  <c r="Q39" i="31"/>
  <c r="P39" i="31"/>
  <c r="P40" i="31" l="1"/>
  <c r="Q40" i="31"/>
  <c r="M41" i="31"/>
  <c r="P41" i="31" l="1"/>
  <c r="Q41" i="31"/>
  <c r="AN13" i="25" l="1"/>
  <c r="AQ13" i="25"/>
  <c r="AL15" i="25"/>
  <c r="AL19" i="25"/>
  <c r="AL22" i="25"/>
  <c r="AL24" i="25"/>
  <c r="AL25" i="25"/>
  <c r="AQ14" i="25"/>
  <c r="AN17" i="25"/>
  <c r="AQ20" i="25"/>
  <c r="AL23" i="25"/>
  <c r="AQ19" i="25"/>
  <c r="AN20" i="25"/>
  <c r="AL27" i="25"/>
  <c r="AQ27" i="25"/>
  <c r="AQ28" i="25"/>
  <c r="AL29" i="25"/>
  <c r="AL30" i="25"/>
  <c r="AL26" i="25"/>
  <c r="CI13" i="25" l="1"/>
  <c r="CI14" i="25"/>
  <c r="CF13" i="25"/>
  <c r="AN24" i="25"/>
  <c r="AQ25" i="25"/>
  <c r="AN15" i="25"/>
  <c r="AN22" i="25"/>
  <c r="AQ15" i="25"/>
  <c r="AN27" i="25"/>
  <c r="AN23" i="25"/>
  <c r="AQ17" i="25"/>
  <c r="AN25" i="25"/>
  <c r="AN19" i="25"/>
  <c r="AN29" i="25"/>
  <c r="AQ24" i="25"/>
  <c r="AN30" i="25"/>
  <c r="AQ23" i="25"/>
  <c r="AQ26" i="25"/>
  <c r="AQ29" i="25"/>
  <c r="AN26" i="25"/>
  <c r="AQ18" i="25"/>
  <c r="AQ16" i="25"/>
  <c r="AL17" i="25"/>
  <c r="AL14" i="25"/>
  <c r="AL28" i="25"/>
  <c r="AN28" i="25"/>
  <c r="AQ30" i="25"/>
  <c r="AL21" i="25"/>
  <c r="AN21" i="25"/>
  <c r="AQ21" i="25"/>
  <c r="AL18" i="25"/>
  <c r="AN18" i="25"/>
  <c r="AN16" i="25"/>
  <c r="AL16" i="25"/>
  <c r="CI21" i="25" l="1"/>
  <c r="CI20" i="25"/>
  <c r="AO13" i="25"/>
  <c r="AO14" i="25"/>
  <c r="AO15" i="25"/>
  <c r="AO16" i="25"/>
  <c r="AO17" i="25"/>
  <c r="AO18" i="25"/>
  <c r="AO19" i="25"/>
  <c r="AO20" i="25"/>
  <c r="AO21" i="25"/>
  <c r="AO22" i="25"/>
  <c r="AO23" i="25"/>
  <c r="AO24" i="25"/>
  <c r="AO25" i="25"/>
  <c r="AO26" i="25"/>
  <c r="AO27" i="25"/>
  <c r="AO28" i="25"/>
  <c r="AO29" i="25"/>
  <c r="AO30" i="25"/>
  <c r="AO31" i="25"/>
  <c r="AP13" i="25"/>
  <c r="AP14" i="25"/>
  <c r="AP15" i="25"/>
  <c r="AP16" i="25"/>
  <c r="AP17" i="25"/>
  <c r="AP18" i="25"/>
  <c r="AP19" i="25"/>
  <c r="AP20" i="25"/>
  <c r="AP21" i="25"/>
  <c r="AP22" i="25"/>
  <c r="AP23" i="25"/>
  <c r="AP24" i="25"/>
  <c r="AP25" i="25"/>
  <c r="AP26" i="25"/>
  <c r="AP27" i="25"/>
  <c r="AP28" i="25"/>
  <c r="AP29" i="25"/>
  <c r="AP30" i="25"/>
  <c r="AP31" i="25"/>
  <c r="AQ22" i="25"/>
  <c r="CI22" i="25" s="1"/>
  <c r="CI17" i="25"/>
  <c r="CI16" i="25"/>
  <c r="CI19" i="25"/>
  <c r="AL13" i="25"/>
  <c r="AN14" i="25"/>
  <c r="AL20" i="25"/>
  <c r="CI18" i="25"/>
  <c r="CI15" i="25"/>
  <c r="CI26" i="25" l="1"/>
  <c r="CI29" i="25"/>
  <c r="CI33" i="25"/>
  <c r="CI35" i="25"/>
  <c r="CI28" i="25"/>
  <c r="CI23" i="25"/>
  <c r="CI30" i="25"/>
  <c r="CI27" i="25"/>
  <c r="CI25" i="25"/>
  <c r="CI38" i="25"/>
  <c r="CI34" i="25"/>
  <c r="CG23" i="25"/>
  <c r="CH37" i="25"/>
  <c r="CH36" i="25"/>
  <c r="CH26" i="25"/>
  <c r="CH21" i="25"/>
  <c r="CH27" i="25"/>
  <c r="CH29" i="25"/>
  <c r="CH14" i="25"/>
  <c r="CH15" i="25"/>
  <c r="CH33" i="25"/>
  <c r="CH23" i="25"/>
  <c r="CH30" i="25"/>
  <c r="CH38" i="25"/>
  <c r="CH25" i="25"/>
  <c r="CH16" i="25"/>
  <c r="CH35" i="25"/>
  <c r="CH34" i="25"/>
  <c r="CH28" i="25"/>
  <c r="CH19" i="25"/>
  <c r="CH20" i="25"/>
  <c r="CH22" i="25"/>
  <c r="CH32" i="25"/>
  <c r="CH13" i="25"/>
  <c r="CH18" i="25"/>
  <c r="CH31" i="25"/>
  <c r="CH24" i="25"/>
  <c r="CH17" i="25"/>
  <c r="CF14" i="25"/>
  <c r="CF15" i="25"/>
  <c r="CF20" i="25"/>
  <c r="CF24" i="25"/>
  <c r="CF35" i="25"/>
  <c r="CF37" i="25"/>
  <c r="CF30" i="25"/>
  <c r="CF16" i="25"/>
  <c r="CF17" i="25"/>
  <c r="CF23" i="25"/>
  <c r="CF31" i="25"/>
  <c r="CF29" i="25"/>
  <c r="CF32" i="25"/>
  <c r="CF19" i="25"/>
  <c r="CF22" i="25"/>
  <c r="CF25" i="25"/>
  <c r="CF27" i="25"/>
  <c r="CF38" i="25"/>
  <c r="CF28" i="25"/>
  <c r="CF18" i="25"/>
  <c r="CF21" i="25"/>
  <c r="CF26" i="25"/>
  <c r="CF36" i="25"/>
  <c r="CF33" i="25"/>
  <c r="CF34" i="25"/>
  <c r="CI31" i="25"/>
  <c r="CI24" i="25"/>
  <c r="CI32" i="25"/>
  <c r="CD13" i="25"/>
  <c r="CD14" i="25"/>
  <c r="CD16" i="25"/>
  <c r="CD15" i="25"/>
  <c r="CD17" i="25"/>
  <c r="CD18" i="25"/>
  <c r="CD19" i="25"/>
  <c r="CD21" i="25"/>
  <c r="CD20" i="25"/>
  <c r="CD27" i="25"/>
  <c r="CD31" i="25"/>
  <c r="CD32" i="25"/>
  <c r="CD30" i="25"/>
  <c r="CD36" i="25"/>
  <c r="CD38" i="25"/>
  <c r="CD34" i="25"/>
  <c r="CD35" i="25"/>
  <c r="CD37" i="25"/>
  <c r="CD33" i="25"/>
  <c r="CD26" i="25"/>
  <c r="CD29" i="25"/>
  <c r="CD22" i="25"/>
  <c r="CD25" i="25"/>
  <c r="CD23" i="25"/>
  <c r="CD24" i="25"/>
  <c r="CI36" i="25"/>
  <c r="CD28" i="25"/>
  <c r="CI37" i="25"/>
  <c r="CG13" i="25"/>
  <c r="CG15" i="25"/>
  <c r="CG14" i="25"/>
  <c r="CG16" i="25"/>
  <c r="CG19" i="25"/>
  <c r="CG17" i="25"/>
  <c r="CG18" i="25"/>
  <c r="CG20" i="25"/>
  <c r="CG21" i="25"/>
  <c r="CG22" i="25"/>
  <c r="CG24" i="25"/>
  <c r="CG26" i="25"/>
  <c r="CG25" i="25"/>
  <c r="CG35" i="25"/>
  <c r="CG32" i="25"/>
  <c r="CG28" i="25"/>
  <c r="CG30" i="25"/>
  <c r="CG37" i="25"/>
  <c r="CG34" i="25"/>
  <c r="CG31" i="25"/>
  <c r="CG33" i="25"/>
  <c r="CG38" i="25"/>
  <c r="CG29" i="25"/>
  <c r="CG27" i="25"/>
  <c r="CG36" i="25"/>
  <c r="DB5" i="25" l="1"/>
  <c r="DC31" i="25" l="1"/>
  <c r="DC35" i="25"/>
  <c r="DC18" i="25"/>
  <c r="DC26" i="25"/>
  <c r="DC20" i="25"/>
  <c r="DC25" i="25"/>
  <c r="DC32" i="25"/>
  <c r="DC36" i="25"/>
  <c r="DC27" i="25"/>
  <c r="DC24" i="25"/>
  <c r="DC22" i="25"/>
  <c r="DC23" i="25"/>
  <c r="DC28" i="25"/>
  <c r="DC33" i="25"/>
  <c r="DC37" i="25"/>
  <c r="DC13" i="25"/>
  <c r="DC21" i="25"/>
  <c r="DC17" i="25"/>
  <c r="DC16" i="25"/>
  <c r="DC14" i="25"/>
  <c r="DC34" i="25"/>
  <c r="DC38" i="25"/>
  <c r="DC29" i="25"/>
  <c r="DC19" i="25"/>
  <c r="DC15" i="25"/>
  <c r="DC30" i="25"/>
  <c r="AM13" i="25" l="1"/>
  <c r="CE13" i="25" l="1"/>
  <c r="AM27" i="25" l="1"/>
  <c r="AM28" i="25" l="1"/>
  <c r="AM29" i="25" l="1"/>
  <c r="AM30" i="25" l="1"/>
  <c r="AM15" i="25" l="1"/>
  <c r="AM14" i="25"/>
  <c r="CE14" i="25" l="1"/>
  <c r="CE15" i="25"/>
  <c r="AM16" i="25" l="1"/>
  <c r="CE16" i="25" l="1"/>
  <c r="AM18" i="25"/>
  <c r="AM17" i="25"/>
  <c r="CE17" i="25" s="1"/>
  <c r="CE18" i="25" l="1"/>
  <c r="AM19" i="25" l="1"/>
  <c r="CE19" i="25" l="1"/>
  <c r="AM20" i="25"/>
  <c r="CE20" i="25" l="1"/>
  <c r="AM21" i="25"/>
  <c r="CE21" i="25" s="1"/>
  <c r="AM22" i="25" l="1"/>
  <c r="CE22" i="25" s="1"/>
  <c r="AM25" i="25" l="1"/>
  <c r="AM23" i="25"/>
  <c r="CE23" i="25" s="1"/>
  <c r="AM24" i="25"/>
  <c r="CE24" i="25" l="1"/>
  <c r="CE25" i="25"/>
  <c r="AM26" i="25" l="1"/>
  <c r="CE35" i="25" l="1"/>
  <c r="CE36" i="25"/>
  <c r="CE32" i="25"/>
  <c r="CE33" i="25"/>
  <c r="CE37" i="25"/>
  <c r="CE34" i="25"/>
  <c r="CE38" i="25"/>
  <c r="CE28" i="25"/>
  <c r="CE27" i="25"/>
  <c r="CE31" i="25"/>
  <c r="CE26" i="25"/>
  <c r="CE29" i="25"/>
  <c r="CE30" i="25"/>
  <c r="AV13" i="25" l="1"/>
  <c r="AV14" i="25"/>
  <c r="AV29" i="25"/>
  <c r="AV30" i="25"/>
  <c r="AV31" i="25"/>
  <c r="AW13" i="25" l="1"/>
  <c r="AW14" i="25"/>
  <c r="AW29" i="25"/>
  <c r="AW30" i="25"/>
  <c r="AW31" i="25"/>
  <c r="AZ13" i="25"/>
  <c r="AZ14" i="25"/>
  <c r="AZ29" i="25"/>
  <c r="AZ30" i="25"/>
  <c r="AZ31" i="25"/>
  <c r="CN14" i="25"/>
  <c r="CN13" i="25"/>
  <c r="CR14" i="25" l="1"/>
  <c r="CR13" i="25"/>
  <c r="CO14" i="25"/>
  <c r="CO13" i="25"/>
  <c r="AT13" i="25" l="1"/>
  <c r="AT14" i="25"/>
  <c r="AT29" i="25"/>
  <c r="AT30" i="25"/>
  <c r="AT31" i="25"/>
  <c r="AR14" i="25"/>
  <c r="AR29" i="25"/>
  <c r="AR30" i="25"/>
  <c r="AR31" i="25"/>
  <c r="AR13" i="25" l="1"/>
  <c r="CL14" i="25"/>
  <c r="CL13" i="25"/>
  <c r="AR15" i="25"/>
  <c r="CJ13" i="25" l="1"/>
  <c r="CJ15" i="25"/>
  <c r="CJ14" i="25"/>
  <c r="AV15" i="25"/>
  <c r="AR16" i="25"/>
  <c r="CJ16" i="25" s="1"/>
  <c r="AT15" i="25"/>
  <c r="CN15" i="25" l="1"/>
  <c r="CL15" i="25"/>
  <c r="AV16" i="25"/>
  <c r="AV17" i="25"/>
  <c r="AZ15" i="25"/>
  <c r="AR18" i="25"/>
  <c r="AR17" i="25"/>
  <c r="AT16" i="25"/>
  <c r="AW15" i="25"/>
  <c r="CO15" i="25" l="1"/>
  <c r="CR15" i="25"/>
  <c r="CJ17" i="25"/>
  <c r="CN16" i="25"/>
  <c r="CL16" i="25"/>
  <c r="CJ18" i="25"/>
  <c r="CN17" i="25"/>
  <c r="AV18" i="25"/>
  <c r="AT18" i="25"/>
  <c r="AW18" i="25"/>
  <c r="AR19" i="25"/>
  <c r="AT17" i="25"/>
  <c r="CL17" i="25" s="1"/>
  <c r="CL18" i="25" l="1"/>
  <c r="CN18" i="25"/>
  <c r="CJ19" i="25"/>
  <c r="AW16" i="25"/>
  <c r="AW17" i="25"/>
  <c r="AZ17" i="25"/>
  <c r="AR21" i="25"/>
  <c r="AT19" i="25"/>
  <c r="AR20" i="25"/>
  <c r="CO17" i="25" l="1"/>
  <c r="CO18" i="25"/>
  <c r="CO16" i="25"/>
  <c r="CJ21" i="25"/>
  <c r="CJ20" i="25"/>
  <c r="CL19" i="25"/>
  <c r="AZ16" i="25"/>
  <c r="CR17" i="25" s="1"/>
  <c r="AR22" i="25"/>
  <c r="CJ22" i="25" s="1"/>
  <c r="AT20" i="25"/>
  <c r="CL20" i="25" s="1"/>
  <c r="AV19" i="25"/>
  <c r="AZ18" i="25"/>
  <c r="CN19" i="25" l="1"/>
  <c r="CR18" i="25"/>
  <c r="CR16" i="25"/>
  <c r="AW20" i="25"/>
  <c r="AT21" i="25"/>
  <c r="CL21" i="25" s="1"/>
  <c r="AV20" i="25"/>
  <c r="CN20" i="25" s="1"/>
  <c r="AW19" i="25" l="1"/>
  <c r="AT23" i="25"/>
  <c r="AZ20" i="25"/>
  <c r="AT22" i="25"/>
  <c r="CL22" i="25" s="1"/>
  <c r="AV23" i="25"/>
  <c r="AR23" i="25"/>
  <c r="CJ23" i="25" s="1"/>
  <c r="AV21" i="25"/>
  <c r="CN21" i="25" s="1"/>
  <c r="AZ19" i="25"/>
  <c r="AV22" i="25"/>
  <c r="CN22" i="25" l="1"/>
  <c r="CL23" i="25"/>
  <c r="AU13" i="25"/>
  <c r="AU14" i="25"/>
  <c r="AU15" i="25"/>
  <c r="AU16" i="25"/>
  <c r="AU17" i="25"/>
  <c r="AU18" i="25"/>
  <c r="AU19" i="25"/>
  <c r="AU20" i="25"/>
  <c r="AU21" i="25"/>
  <c r="AU22" i="25"/>
  <c r="AU23" i="25"/>
  <c r="AU29" i="25"/>
  <c r="AU30" i="25"/>
  <c r="AU31" i="25"/>
  <c r="CO19" i="25"/>
  <c r="CO20" i="25"/>
  <c r="CR20" i="25"/>
  <c r="CR19" i="25"/>
  <c r="CN23" i="25"/>
  <c r="BA13" i="25"/>
  <c r="BA14" i="25"/>
  <c r="BA15" i="25"/>
  <c r="BA16" i="25"/>
  <c r="BA17" i="25"/>
  <c r="BA18" i="25"/>
  <c r="BA19" i="25"/>
  <c r="BA20" i="25"/>
  <c r="BA29" i="25"/>
  <c r="BA30" i="25"/>
  <c r="BA31" i="25"/>
  <c r="AX13" i="25"/>
  <c r="AX14" i="25"/>
  <c r="AX15" i="25"/>
  <c r="AX16" i="25"/>
  <c r="AX17" i="25"/>
  <c r="AX18" i="25"/>
  <c r="AX19" i="25"/>
  <c r="AX20" i="25"/>
  <c r="AX29" i="25"/>
  <c r="AX30" i="25"/>
  <c r="AX31" i="25"/>
  <c r="AW23" i="25"/>
  <c r="AW21" i="25"/>
  <c r="AW22" i="25"/>
  <c r="CO23" i="25" l="1"/>
  <c r="AX23" i="25"/>
  <c r="CO21" i="25"/>
  <c r="CM14" i="25"/>
  <c r="CM15" i="25"/>
  <c r="CM17" i="25"/>
  <c r="CM23" i="25"/>
  <c r="CM18" i="25"/>
  <c r="CM21" i="25"/>
  <c r="CM13" i="25"/>
  <c r="CM22" i="25"/>
  <c r="CM16" i="25"/>
  <c r="CM20" i="25"/>
  <c r="CM19" i="25"/>
  <c r="AX22" i="25"/>
  <c r="CS15" i="25"/>
  <c r="CS16" i="25"/>
  <c r="CS14" i="25"/>
  <c r="CS20" i="25"/>
  <c r="CS18" i="25"/>
  <c r="CS13" i="25"/>
  <c r="CS19" i="25"/>
  <c r="CS17" i="25"/>
  <c r="AX21" i="25"/>
  <c r="CP20" i="25"/>
  <c r="CP15" i="25"/>
  <c r="CP16" i="25"/>
  <c r="CP13" i="25"/>
  <c r="CP19" i="25"/>
  <c r="CP17" i="25"/>
  <c r="CP18" i="25"/>
  <c r="CP14" i="25"/>
  <c r="CO22" i="25"/>
  <c r="AR24" i="25"/>
  <c r="CJ24" i="25" s="1"/>
  <c r="AR25" i="25"/>
  <c r="CJ25" i="25" l="1"/>
  <c r="CP23" i="25"/>
  <c r="CP22" i="25"/>
  <c r="AZ23" i="25"/>
  <c r="BA23" i="25"/>
  <c r="AZ22" i="25"/>
  <c r="BA22" i="25"/>
  <c r="CP21" i="25"/>
  <c r="AZ21" i="25"/>
  <c r="BA21" i="25"/>
  <c r="AV24" i="25"/>
  <c r="CN24" i="25" s="1"/>
  <c r="AV25" i="25"/>
  <c r="CN25" i="25" l="1"/>
  <c r="AR26" i="25"/>
  <c r="CJ26" i="25" s="1"/>
  <c r="AT27" i="25"/>
  <c r="AU27" i="25"/>
  <c r="AT25" i="25"/>
  <c r="AU25" i="25"/>
  <c r="AT24" i="25"/>
  <c r="CL24" i="25" s="1"/>
  <c r="AU24" i="25"/>
  <c r="CS21" i="25"/>
  <c r="CS22" i="25"/>
  <c r="CS23" i="25"/>
  <c r="CR21" i="25"/>
  <c r="CR22" i="25"/>
  <c r="CR23" i="25"/>
  <c r="AR27" i="25"/>
  <c r="CJ27" i="25" s="1"/>
  <c r="CM25" i="25" l="1"/>
  <c r="CM24" i="25"/>
  <c r="AT26" i="25"/>
  <c r="CL26" i="25" s="1"/>
  <c r="AU26" i="25"/>
  <c r="CM26" i="25" s="1"/>
  <c r="AW24" i="25"/>
  <c r="CO24" i="25" s="1"/>
  <c r="AX24" i="25"/>
  <c r="AW25" i="25"/>
  <c r="AX25" i="25"/>
  <c r="CL25" i="25"/>
  <c r="AS14" i="25"/>
  <c r="AS15" i="25"/>
  <c r="AS16" i="25"/>
  <c r="AS17" i="25"/>
  <c r="AS18" i="25"/>
  <c r="AS19" i="25"/>
  <c r="AS20" i="25"/>
  <c r="AS21" i="25"/>
  <c r="AS22" i="25"/>
  <c r="AS23" i="25"/>
  <c r="AS24" i="25"/>
  <c r="AS25" i="25"/>
  <c r="AS26" i="25"/>
  <c r="AS27" i="25"/>
  <c r="AS29" i="25"/>
  <c r="AS30" i="25"/>
  <c r="AS31" i="25"/>
  <c r="AV26" i="25"/>
  <c r="CN26" i="25" s="1"/>
  <c r="AS28" i="25"/>
  <c r="AV27" i="25"/>
  <c r="CN27" i="25" l="1"/>
  <c r="AS13" i="25"/>
  <c r="CK30" i="25" s="1"/>
  <c r="CP24" i="25"/>
  <c r="CP25" i="25"/>
  <c r="AZ24" i="25"/>
  <c r="CR24" i="25" s="1"/>
  <c r="BA24" i="25"/>
  <c r="AZ25" i="25"/>
  <c r="BA25" i="25"/>
  <c r="AW26" i="25"/>
  <c r="CO26" i="25" s="1"/>
  <c r="AX26" i="25"/>
  <c r="CP26" i="25" s="1"/>
  <c r="CL27" i="25"/>
  <c r="CM27" i="25"/>
  <c r="CO25" i="25"/>
  <c r="AV28" i="25" l="1"/>
  <c r="AR28" i="25"/>
  <c r="CS24" i="25"/>
  <c r="CS25" i="25"/>
  <c r="AW27" i="25"/>
  <c r="CO27" i="25" s="1"/>
  <c r="AX27" i="25"/>
  <c r="CK21" i="25"/>
  <c r="CK15" i="25"/>
  <c r="CK22" i="25"/>
  <c r="CK19" i="25"/>
  <c r="CK18" i="25"/>
  <c r="CK14" i="25"/>
  <c r="CK16" i="25"/>
  <c r="CK24" i="25"/>
  <c r="CK27" i="25"/>
  <c r="CK25" i="25"/>
  <c r="CK29" i="25"/>
  <c r="CK26" i="25"/>
  <c r="CK23" i="25"/>
  <c r="CK13" i="25"/>
  <c r="CK20" i="25"/>
  <c r="CK17" i="25"/>
  <c r="CK28" i="25"/>
  <c r="CK32" i="25"/>
  <c r="CK35" i="25"/>
  <c r="CK36" i="25"/>
  <c r="CK31" i="25"/>
  <c r="CK33" i="25"/>
  <c r="CK37" i="25"/>
  <c r="CK38" i="25"/>
  <c r="CK34" i="25"/>
  <c r="AT28" i="25"/>
  <c r="AU28" i="25"/>
  <c r="AZ27" i="25"/>
  <c r="BA27" i="25"/>
  <c r="CR25" i="25"/>
  <c r="AW28" i="25" l="1"/>
  <c r="AX28" i="25"/>
  <c r="CP30" i="25" s="1"/>
  <c r="AZ26" i="25"/>
  <c r="CR26" i="25" s="1"/>
  <c r="BA26" i="25"/>
  <c r="BB13" i="25"/>
  <c r="BB14" i="25"/>
  <c r="BB15" i="25"/>
  <c r="BB16" i="25"/>
  <c r="BB17" i="25"/>
  <c r="BB18" i="25"/>
  <c r="BB19" i="25"/>
  <c r="BB20" i="25"/>
  <c r="BB21" i="25"/>
  <c r="BB22" i="25"/>
  <c r="BB23" i="25"/>
  <c r="BB24" i="25"/>
  <c r="BB25" i="25"/>
  <c r="BB26" i="25"/>
  <c r="BB27" i="25"/>
  <c r="BB29" i="25"/>
  <c r="BB30" i="25"/>
  <c r="BB31" i="25"/>
  <c r="CJ33" i="25"/>
  <c r="CJ37" i="25"/>
  <c r="CJ34" i="25"/>
  <c r="CJ31" i="25"/>
  <c r="CJ32" i="25"/>
  <c r="CJ29" i="25"/>
  <c r="CJ30" i="25"/>
  <c r="CJ36" i="25"/>
  <c r="CJ28" i="25"/>
  <c r="CJ38" i="25"/>
  <c r="CJ35" i="25"/>
  <c r="CM33" i="25"/>
  <c r="CM28" i="25"/>
  <c r="CM30" i="25"/>
  <c r="CM38" i="25"/>
  <c r="CM35" i="25"/>
  <c r="CM37" i="25"/>
  <c r="CM29" i="25"/>
  <c r="CM36" i="25"/>
  <c r="CM31" i="25"/>
  <c r="CM32" i="25"/>
  <c r="CM34" i="25"/>
  <c r="CN30" i="25"/>
  <c r="CN34" i="25"/>
  <c r="CN31" i="25"/>
  <c r="CN32" i="25"/>
  <c r="CN33" i="25"/>
  <c r="CN28" i="25"/>
  <c r="CN38" i="25"/>
  <c r="CN37" i="25"/>
  <c r="CN29" i="25"/>
  <c r="CN36" i="25"/>
  <c r="CN35" i="25"/>
  <c r="CL32" i="25"/>
  <c r="CL33" i="25"/>
  <c r="CL31" i="25"/>
  <c r="CL37" i="25"/>
  <c r="CL29" i="25"/>
  <c r="CL36" i="25"/>
  <c r="CL30" i="25"/>
  <c r="CL28" i="25"/>
  <c r="CL34" i="25"/>
  <c r="CL35" i="25"/>
  <c r="CL38" i="25"/>
  <c r="CP27" i="25"/>
  <c r="BB28" i="25"/>
  <c r="CP35" i="25" l="1"/>
  <c r="CP36" i="25"/>
  <c r="CP28" i="25"/>
  <c r="CP32" i="25"/>
  <c r="CS26" i="25"/>
  <c r="CS27" i="25"/>
  <c r="AY14" i="25"/>
  <c r="AY15" i="25"/>
  <c r="AY16" i="25"/>
  <c r="AY17" i="25"/>
  <c r="AY18" i="25"/>
  <c r="AY19" i="25"/>
  <c r="AY20" i="25"/>
  <c r="AY21" i="25"/>
  <c r="AY22" i="25"/>
  <c r="AY23" i="25"/>
  <c r="AY24" i="25"/>
  <c r="AY25" i="25"/>
  <c r="AY26" i="25"/>
  <c r="AY27" i="25"/>
  <c r="AY28" i="25"/>
  <c r="AY29" i="25"/>
  <c r="AY30" i="25"/>
  <c r="AY31" i="25"/>
  <c r="CP31" i="25"/>
  <c r="AZ28" i="25"/>
  <c r="BA28" i="25"/>
  <c r="CS33" i="25" s="1"/>
  <c r="CP33" i="25"/>
  <c r="CP34" i="25"/>
  <c r="CP37" i="25"/>
  <c r="A73" i="25"/>
  <c r="CR27" i="25"/>
  <c r="CT38" i="25"/>
  <c r="CT35" i="25"/>
  <c r="CT18" i="25"/>
  <c r="CT30" i="25"/>
  <c r="CT21" i="25"/>
  <c r="CT14" i="25"/>
  <c r="CT22" i="25"/>
  <c r="CT29" i="25"/>
  <c r="CT33" i="25"/>
  <c r="CT25" i="25"/>
  <c r="CT28" i="25"/>
  <c r="CT31" i="25"/>
  <c r="CT19" i="25"/>
  <c r="CT36" i="25"/>
  <c r="CT34" i="25"/>
  <c r="CT24" i="25"/>
  <c r="CT16" i="25"/>
  <c r="CT20" i="25"/>
  <c r="CT13" i="25"/>
  <c r="CT32" i="25"/>
  <c r="CT17" i="25"/>
  <c r="CT23" i="25"/>
  <c r="CT26" i="25"/>
  <c r="CT27" i="25"/>
  <c r="CT15" i="25"/>
  <c r="CT37" i="25"/>
  <c r="CO38" i="25"/>
  <c r="CO28" i="25"/>
  <c r="CO31" i="25"/>
  <c r="CO37" i="25"/>
  <c r="CO34" i="25"/>
  <c r="CO36" i="25"/>
  <c r="CO30" i="25"/>
  <c r="CO35" i="25"/>
  <c r="CO33" i="25"/>
  <c r="CO32" i="25"/>
  <c r="CO29" i="25"/>
  <c r="CP29" i="25"/>
  <c r="CP38" i="25"/>
  <c r="CS34" i="25" l="1"/>
  <c r="CS28" i="25"/>
  <c r="CS37" i="25"/>
  <c r="CR38" i="25"/>
  <c r="CR28" i="25"/>
  <c r="CR33" i="25"/>
  <c r="CR34" i="25"/>
  <c r="CR36" i="25"/>
  <c r="CR31" i="25"/>
  <c r="CR32" i="25"/>
  <c r="CR35" i="25"/>
  <c r="CR29" i="25"/>
  <c r="CR37" i="25"/>
  <c r="CR30" i="25"/>
  <c r="CS30" i="25"/>
  <c r="CS35" i="25"/>
  <c r="AY13" i="25"/>
  <c r="CS36" i="25"/>
  <c r="CS38" i="25"/>
  <c r="CS32" i="25"/>
  <c r="CS31" i="25"/>
  <c r="CS29" i="25"/>
  <c r="CQ33" i="25" l="1"/>
  <c r="CQ32" i="25"/>
  <c r="CQ20" i="25"/>
  <c r="CQ23" i="25"/>
  <c r="CQ14" i="25"/>
  <c r="CQ16" i="25"/>
  <c r="CQ28" i="25"/>
  <c r="CQ13" i="25"/>
  <c r="CQ22" i="25"/>
  <c r="CQ17" i="25"/>
  <c r="CQ24" i="25"/>
  <c r="CQ27" i="25"/>
  <c r="CQ30" i="25"/>
  <c r="CQ37" i="25"/>
  <c r="CQ31" i="25"/>
  <c r="CQ25" i="25"/>
  <c r="CQ29" i="25"/>
  <c r="CQ34" i="25"/>
  <c r="CQ19" i="25"/>
  <c r="CQ21" i="25"/>
  <c r="CQ35" i="25"/>
  <c r="CQ15" i="25"/>
  <c r="CQ18" i="25"/>
  <c r="CQ36" i="25"/>
  <c r="CQ38" i="25"/>
  <c r="CQ26" i="25"/>
  <c r="BC13" i="25" l="1"/>
  <c r="BC14" i="25"/>
  <c r="BC15" i="25"/>
  <c r="BC16" i="25"/>
  <c r="BC17" i="25"/>
  <c r="BC18" i="25"/>
  <c r="BC19" i="25"/>
  <c r="BC20" i="25"/>
  <c r="BC21" i="25"/>
  <c r="BC22" i="25"/>
  <c r="BC23" i="25"/>
  <c r="BC24" i="25"/>
  <c r="BC25" i="25"/>
  <c r="BC26" i="25"/>
  <c r="BC27" i="25"/>
  <c r="BC29" i="25"/>
  <c r="BC30" i="25"/>
  <c r="BC31" i="25"/>
  <c r="BC28" i="25" l="1"/>
  <c r="CU29" i="25" s="1"/>
  <c r="CY29" i="25" s="1"/>
  <c r="C29" i="25" s="1"/>
  <c r="A72" i="25"/>
  <c r="A74" i="25"/>
  <c r="CU13" i="25"/>
  <c r="CY13" i="25" s="1"/>
  <c r="C13" i="25" s="1"/>
  <c r="CU19" i="25"/>
  <c r="CY19" i="25" s="1"/>
  <c r="C19" i="25" s="1"/>
  <c r="CU22" i="25"/>
  <c r="CY22" i="25" s="1"/>
  <c r="C22" i="25" s="1"/>
  <c r="CU25" i="25"/>
  <c r="CY25" i="25" s="1"/>
  <c r="C25" i="25" s="1"/>
  <c r="CU21" i="25"/>
  <c r="CY21" i="25" s="1"/>
  <c r="C21" i="25" s="1"/>
  <c r="CU24" i="25"/>
  <c r="CY24" i="25" s="1"/>
  <c r="C24" i="25" s="1"/>
  <c r="CU16" i="25"/>
  <c r="CY16" i="25" s="1"/>
  <c r="C16" i="25" s="1"/>
  <c r="CU26" i="25"/>
  <c r="CY26" i="25" s="1"/>
  <c r="C26" i="25" s="1"/>
  <c r="CU23" i="25"/>
  <c r="CY23" i="25" s="1"/>
  <c r="C23" i="25" s="1"/>
  <c r="CU27" i="25"/>
  <c r="CY27" i="25" s="1"/>
  <c r="C27" i="25" s="1"/>
  <c r="CU14" i="25"/>
  <c r="CY14" i="25" s="1"/>
  <c r="C14" i="25" s="1"/>
  <c r="CU15" i="25"/>
  <c r="CY15" i="25" s="1"/>
  <c r="C15" i="25" s="1"/>
  <c r="CU20" i="25"/>
  <c r="CY20" i="25" s="1"/>
  <c r="C20" i="25" s="1"/>
  <c r="CU17" i="25"/>
  <c r="CY17" i="25" s="1"/>
  <c r="C17" i="25" s="1"/>
  <c r="CU18" i="25"/>
  <c r="CY18" i="25" s="1"/>
  <c r="C18" i="25" s="1"/>
  <c r="CU30" i="25"/>
  <c r="CY30" i="25" s="1"/>
  <c r="C30" i="25" s="1"/>
  <c r="CU37" i="25"/>
  <c r="CY37" i="25" s="1"/>
  <c r="C37" i="25" s="1"/>
  <c r="CU35" i="25"/>
  <c r="CY35" i="25" s="1"/>
  <c r="C35" i="25" s="1"/>
  <c r="CU31" i="25"/>
  <c r="CY31" i="25" s="1"/>
  <c r="C31" i="25" s="1"/>
  <c r="CU33" i="25"/>
  <c r="CY33" i="25" s="1"/>
  <c r="C33" i="25" s="1"/>
  <c r="CU32" i="25"/>
  <c r="CY32" i="25" s="1"/>
  <c r="C32" i="25" s="1"/>
  <c r="CU28" i="25"/>
  <c r="CY28" i="25" s="1"/>
  <c r="C28" i="25" s="1"/>
  <c r="CU36" i="25"/>
  <c r="CY36" i="25" s="1"/>
  <c r="C36" i="25" s="1"/>
  <c r="CU38" i="25"/>
  <c r="CY38" i="25" s="1"/>
  <c r="C38" i="25" s="1"/>
  <c r="CU34" i="25"/>
  <c r="CY34" i="25" s="1"/>
  <c r="C34" i="25" s="1"/>
  <c r="O16" i="28" l="1"/>
  <c r="O17" i="28" s="1"/>
  <c r="I174" i="28" l="1"/>
  <c r="I60" i="28"/>
  <c r="I68" i="28"/>
  <c r="I52" i="28"/>
  <c r="I72" i="28"/>
  <c r="I69" i="28"/>
  <c r="I85" i="28"/>
  <c r="I22" i="28"/>
  <c r="I30" i="28"/>
  <c r="I40" i="28"/>
  <c r="I28" i="28"/>
  <c r="I29" i="28"/>
  <c r="I17" i="28"/>
  <c r="I19" i="28"/>
  <c r="I27" i="28"/>
  <c r="I39" i="28"/>
  <c r="I55" i="28"/>
  <c r="I143" i="28"/>
  <c r="I151" i="28"/>
  <c r="I159" i="28"/>
  <c r="I167" i="28"/>
  <c r="I202" i="28"/>
  <c r="I93" i="28"/>
  <c r="I97" i="28"/>
  <c r="I101" i="28"/>
  <c r="I105" i="28"/>
  <c r="I109" i="28"/>
  <c r="I113" i="28"/>
  <c r="I117" i="28"/>
  <c r="I121" i="28"/>
  <c r="I125" i="28"/>
  <c r="I129" i="28"/>
  <c r="I133" i="28"/>
  <c r="I137" i="28"/>
  <c r="I146" i="28"/>
  <c r="I154" i="28"/>
  <c r="I162" i="28"/>
  <c r="I170" i="28"/>
  <c r="I180" i="28"/>
  <c r="I256" i="28"/>
  <c r="I341" i="28"/>
  <c r="I281" i="28"/>
  <c r="I336" i="28"/>
  <c r="I304" i="28"/>
  <c r="I338" i="28"/>
  <c r="I322" i="28"/>
  <c r="I306" i="28"/>
  <c r="I290" i="28"/>
  <c r="I274" i="28"/>
  <c r="I259" i="28"/>
  <c r="I243" i="28"/>
  <c r="I227" i="28"/>
  <c r="I211" i="28"/>
  <c r="I195" i="28"/>
  <c r="I249" i="28"/>
  <c r="I62" i="28"/>
  <c r="I67" i="28"/>
  <c r="I182" i="28"/>
  <c r="I206" i="28"/>
  <c r="I244" i="28"/>
  <c r="I38" i="28"/>
  <c r="I46" i="28"/>
  <c r="I54" i="28"/>
  <c r="I175" i="28"/>
  <c r="I179" i="28"/>
  <c r="I183" i="28"/>
  <c r="I157" i="28"/>
  <c r="I173" i="28"/>
  <c r="I181" i="28"/>
  <c r="I216" i="28"/>
  <c r="I224" i="28"/>
  <c r="I232" i="28"/>
  <c r="I240" i="28"/>
  <c r="I200" i="28"/>
  <c r="I250" i="28"/>
  <c r="I258" i="28"/>
  <c r="I296" i="28"/>
  <c r="I285" i="28"/>
  <c r="I301" i="28"/>
  <c r="I317" i="28"/>
  <c r="I283" i="28"/>
  <c r="I287" i="28"/>
  <c r="I291" i="28"/>
  <c r="I295" i="28"/>
  <c r="I299" i="28"/>
  <c r="I303" i="28"/>
  <c r="I339" i="28"/>
  <c r="I44" i="28"/>
  <c r="I73" i="28"/>
  <c r="I89" i="28"/>
  <c r="I32" i="28"/>
  <c r="I25" i="28"/>
  <c r="I21" i="28"/>
  <c r="I35" i="28"/>
  <c r="I51" i="28"/>
  <c r="I210" i="28"/>
  <c r="I141" i="28"/>
  <c r="I337" i="28"/>
  <c r="I265" i="28"/>
  <c r="I332" i="28"/>
  <c r="I288" i="28"/>
  <c r="I334" i="28"/>
  <c r="I318" i="28"/>
  <c r="I302" i="28"/>
  <c r="I286" i="28"/>
  <c r="I270" i="28"/>
  <c r="I255" i="28"/>
  <c r="I239" i="28"/>
  <c r="I223" i="28"/>
  <c r="I207" i="28"/>
  <c r="I191" i="28"/>
  <c r="I245" i="28"/>
  <c r="I33" i="28"/>
  <c r="I41" i="28"/>
  <c r="I49" i="28"/>
  <c r="I57" i="28"/>
  <c r="I63" i="28"/>
  <c r="I74" i="28"/>
  <c r="I78" i="28"/>
  <c r="I82" i="28"/>
  <c r="I86" i="28"/>
  <c r="I90" i="28"/>
  <c r="I94" i="28"/>
  <c r="I98" i="28"/>
  <c r="I102" i="28"/>
  <c r="I106" i="28"/>
  <c r="I110" i="28"/>
  <c r="I114" i="28"/>
  <c r="I118" i="28"/>
  <c r="I122" i="28"/>
  <c r="I126" i="28"/>
  <c r="I130" i="28"/>
  <c r="I134" i="28"/>
  <c r="I138" i="28"/>
  <c r="I144" i="28"/>
  <c r="I152" i="28"/>
  <c r="I160" i="28"/>
  <c r="I168" i="28"/>
  <c r="I214" i="28"/>
  <c r="I187" i="28"/>
  <c r="I248" i="28"/>
  <c r="I145" i="28"/>
  <c r="I161" i="28"/>
  <c r="I205" i="28"/>
  <c r="I213" i="28"/>
  <c r="I218" i="28"/>
  <c r="I226" i="28"/>
  <c r="I234" i="28"/>
  <c r="I242" i="28"/>
  <c r="I212" i="28"/>
  <c r="I260" i="28"/>
  <c r="I300" i="28"/>
  <c r="I273" i="28"/>
  <c r="I289" i="28"/>
  <c r="I305" i="28"/>
  <c r="I321" i="28"/>
  <c r="I275" i="28"/>
  <c r="I279" i="28"/>
  <c r="I36" i="28"/>
  <c r="I81" i="28"/>
  <c r="I26" i="28"/>
  <c r="I47" i="28"/>
  <c r="I155" i="28"/>
  <c r="I166" i="28"/>
  <c r="I297" i="28"/>
  <c r="I320" i="28"/>
  <c r="I326" i="28"/>
  <c r="I294" i="28"/>
  <c r="I262" i="28"/>
  <c r="I231" i="28"/>
  <c r="I199" i="28"/>
  <c r="I70" i="28"/>
  <c r="I76" i="28"/>
  <c r="I87" i="28"/>
  <c r="I92" i="28"/>
  <c r="I103" i="28"/>
  <c r="I108" i="28"/>
  <c r="I119" i="28"/>
  <c r="I124" i="28"/>
  <c r="I135" i="28"/>
  <c r="I140" i="28"/>
  <c r="I172" i="28"/>
  <c r="I58" i="28"/>
  <c r="I165" i="28"/>
  <c r="I228" i="28"/>
  <c r="I269" i="28"/>
  <c r="I204" i="28"/>
  <c r="I277" i="28"/>
  <c r="I309" i="28"/>
  <c r="I264" i="28"/>
  <c r="I328" i="28"/>
  <c r="I276" i="28"/>
  <c r="I112" i="28"/>
  <c r="I178" i="28"/>
  <c r="I201" i="28"/>
  <c r="I208" i="28"/>
  <c r="I307" i="28"/>
  <c r="I18" i="28"/>
  <c r="I61" i="28"/>
  <c r="I56" i="28"/>
  <c r="I24" i="28"/>
  <c r="I43" i="28"/>
  <c r="I147" i="28"/>
  <c r="I252" i="28"/>
  <c r="I158" i="28"/>
  <c r="I261" i="28"/>
  <c r="I280" i="28"/>
  <c r="I314" i="28"/>
  <c r="I282" i="28"/>
  <c r="I251" i="28"/>
  <c r="I219" i="28"/>
  <c r="I257" i="28"/>
  <c r="I53" i="28"/>
  <c r="I71" i="28"/>
  <c r="I83" i="28"/>
  <c r="I88" i="28"/>
  <c r="I99" i="28"/>
  <c r="I104" i="28"/>
  <c r="I115" i="28"/>
  <c r="I120" i="28"/>
  <c r="I131" i="28"/>
  <c r="I136" i="28"/>
  <c r="I164" i="28"/>
  <c r="I50" i="28"/>
  <c r="I169" i="28"/>
  <c r="I230" i="28"/>
  <c r="I254" i="28"/>
  <c r="I263" i="28"/>
  <c r="I267" i="28"/>
  <c r="I271" i="28"/>
  <c r="I313" i="28"/>
  <c r="I335" i="28"/>
  <c r="I272" i="28"/>
  <c r="I128" i="28"/>
  <c r="I148" i="28"/>
  <c r="I194" i="28"/>
  <c r="I177" i="28"/>
  <c r="I329" i="28"/>
  <c r="I315" i="28"/>
  <c r="I65" i="28"/>
  <c r="I20" i="28"/>
  <c r="I48" i="28"/>
  <c r="I31" i="28"/>
  <c r="I171" i="28"/>
  <c r="I188" i="28"/>
  <c r="I192" i="28"/>
  <c r="I196" i="28"/>
  <c r="I150" i="28"/>
  <c r="I184" i="28"/>
  <c r="I189" i="28"/>
  <c r="I193" i="28"/>
  <c r="I197" i="28"/>
  <c r="I340" i="28"/>
  <c r="I342" i="28"/>
  <c r="I310" i="28"/>
  <c r="I278" i="28"/>
  <c r="I247" i="28"/>
  <c r="I215" i="28"/>
  <c r="I253" i="28"/>
  <c r="I45" i="28"/>
  <c r="I66" i="28"/>
  <c r="I79" i="28"/>
  <c r="I84" i="28"/>
  <c r="I95" i="28"/>
  <c r="I100" i="28"/>
  <c r="I111" i="28"/>
  <c r="I116" i="28"/>
  <c r="I127" i="28"/>
  <c r="I132" i="28"/>
  <c r="I156" i="28"/>
  <c r="I186" i="28"/>
  <c r="I42" i="28"/>
  <c r="I149" i="28"/>
  <c r="I185" i="28"/>
  <c r="I217" i="28"/>
  <c r="I221" i="28"/>
  <c r="I225" i="28"/>
  <c r="I229" i="28"/>
  <c r="I233" i="28"/>
  <c r="I237" i="28"/>
  <c r="I241" i="28"/>
  <c r="I209" i="28"/>
  <c r="I220" i="28"/>
  <c r="I236" i="28"/>
  <c r="I246" i="28"/>
  <c r="I293" i="28"/>
  <c r="I325" i="28"/>
  <c r="I327" i="28"/>
  <c r="I331" i="28"/>
  <c r="I343" i="28"/>
  <c r="I268" i="28"/>
  <c r="I292" i="28"/>
  <c r="I308" i="28"/>
  <c r="I312" i="28"/>
  <c r="I316" i="28"/>
  <c r="I64" i="28"/>
  <c r="I77" i="28"/>
  <c r="I23" i="28"/>
  <c r="I59" i="28"/>
  <c r="I163" i="28"/>
  <c r="I142" i="28"/>
  <c r="I176" i="28"/>
  <c r="I333" i="28"/>
  <c r="I324" i="28"/>
  <c r="I330" i="28"/>
  <c r="I298" i="28"/>
  <c r="I266" i="28"/>
  <c r="I235" i="28"/>
  <c r="I203" i="28"/>
  <c r="I37" i="28"/>
  <c r="I75" i="28"/>
  <c r="I80" i="28"/>
  <c r="I91" i="28"/>
  <c r="I96" i="28"/>
  <c r="I107" i="28"/>
  <c r="I123" i="28"/>
  <c r="I139" i="28"/>
  <c r="I190" i="28"/>
  <c r="I198" i="28"/>
  <c r="I34" i="28"/>
  <c r="I153" i="28"/>
  <c r="I222" i="28"/>
  <c r="I238" i="28"/>
  <c r="I311" i="28"/>
  <c r="I319" i="28"/>
  <c r="I323" i="28"/>
  <c r="I284" i="28"/>
  <c r="C9" i="28"/>
  <c r="C17" i="28" l="1"/>
  <c r="C26" i="28"/>
  <c r="C27" i="28"/>
  <c r="C25" i="28"/>
  <c r="C30" i="28"/>
  <c r="C21" i="28"/>
  <c r="C38" i="28"/>
  <c r="C37" i="28"/>
  <c r="C19" i="28"/>
  <c r="C22" i="28"/>
  <c r="C32" i="28"/>
  <c r="C31" i="28"/>
  <c r="C18" i="28"/>
  <c r="C29" i="28"/>
  <c r="C23" i="28"/>
  <c r="C36" i="28"/>
  <c r="C33" i="28"/>
  <c r="C35" i="28"/>
  <c r="C24" i="28"/>
  <c r="C34" i="28"/>
  <c r="C20" i="28"/>
  <c r="C28" i="28"/>
  <c r="B30" i="66" l="1"/>
  <c r="B29" i="66"/>
  <c r="B28" i="66"/>
  <c r="B27" i="66"/>
  <c r="B26" i="66"/>
  <c r="B25" i="66"/>
  <c r="B24" i="66"/>
  <c r="B23" i="66"/>
  <c r="I18" i="43" l="1"/>
  <c r="I19" i="43" l="1"/>
  <c r="J18" i="43"/>
  <c r="B11" i="77" l="1"/>
  <c r="K18" i="43"/>
  <c r="I20" i="43"/>
  <c r="J19" i="43"/>
  <c r="B12" i="77" l="1"/>
  <c r="K19" i="43"/>
  <c r="I21" i="43"/>
  <c r="J20" i="43"/>
  <c r="B13" i="77" l="1"/>
  <c r="K20" i="43"/>
  <c r="I22" i="43"/>
  <c r="J21" i="43"/>
  <c r="B14" i="77" l="1"/>
  <c r="K21" i="43"/>
  <c r="J22" i="43"/>
  <c r="I23" i="43"/>
  <c r="J23" i="43" l="1"/>
  <c r="I24" i="43"/>
  <c r="K22" i="43"/>
  <c r="B15" i="77"/>
  <c r="I25" i="43" l="1"/>
  <c r="J24" i="43"/>
  <c r="K23" i="43"/>
  <c r="B16" i="77"/>
  <c r="B17" i="77" l="1"/>
  <c r="K24" i="43"/>
  <c r="J25" i="43"/>
  <c r="I26" i="43"/>
  <c r="I27" i="43" l="1"/>
  <c r="J27" i="43" s="1"/>
  <c r="J26" i="43"/>
  <c r="K25" i="43"/>
  <c r="B18" i="77"/>
  <c r="B19" i="77" l="1"/>
  <c r="K26" i="43"/>
  <c r="K27" i="43"/>
  <c r="B20" i="77"/>
  <c r="B50" i="77" s="1"/>
  <c r="F23" i="31" l="1"/>
  <c r="F123" i="31"/>
  <c r="F43" i="31"/>
  <c r="F66" i="31"/>
  <c r="F114" i="31"/>
  <c r="F51" i="31"/>
  <c r="F64" i="31"/>
  <c r="F60" i="31"/>
  <c r="F92" i="31"/>
  <c r="F69" i="31"/>
  <c r="F117" i="31"/>
  <c r="F40" i="31"/>
  <c r="F101" i="31"/>
  <c r="F59" i="31"/>
  <c r="F68" i="31"/>
  <c r="F78" i="31"/>
  <c r="F113" i="31"/>
  <c r="F36" i="31"/>
  <c r="F83" i="31"/>
  <c r="F37" i="31"/>
  <c r="F115" i="31"/>
  <c r="F81" i="31"/>
  <c r="F74" i="31"/>
  <c r="F108" i="31"/>
  <c r="F61" i="31"/>
  <c r="F67" i="31"/>
  <c r="F73" i="31"/>
  <c r="F131" i="31"/>
  <c r="F63" i="31"/>
  <c r="F110" i="31"/>
  <c r="F34" i="31"/>
  <c r="F35" i="31"/>
  <c r="F91" i="31"/>
  <c r="F13" i="31"/>
  <c r="F26" i="31"/>
  <c r="F45" i="31"/>
  <c r="F86" i="31"/>
  <c r="F124" i="31"/>
  <c r="F15" i="31"/>
  <c r="F48" i="31"/>
  <c r="F98" i="31"/>
  <c r="F38" i="31"/>
  <c r="F105" i="31"/>
  <c r="F119" i="31"/>
  <c r="F99" i="31"/>
  <c r="F54" i="31"/>
  <c r="F42" i="31"/>
  <c r="F111" i="31"/>
  <c r="F109" i="31"/>
  <c r="F71" i="31"/>
  <c r="F49" i="31"/>
  <c r="F122" i="31"/>
  <c r="F53" i="31"/>
  <c r="F20" i="31"/>
  <c r="F112" i="31"/>
  <c r="F85" i="31"/>
  <c r="F65" i="31"/>
  <c r="F75" i="31"/>
  <c r="F104" i="31"/>
  <c r="F79" i="31"/>
  <c r="F30" i="31"/>
  <c r="F103" i="31"/>
  <c r="F132" i="31"/>
  <c r="F89" i="31"/>
  <c r="F93" i="31"/>
  <c r="F50" i="31"/>
  <c r="F33" i="31"/>
  <c r="F58" i="31"/>
  <c r="F90" i="31"/>
  <c r="F130" i="31"/>
  <c r="F87" i="31"/>
  <c r="F41" i="31"/>
  <c r="F121" i="31"/>
  <c r="F28" i="31"/>
  <c r="F118" i="31"/>
  <c r="F80" i="31"/>
  <c r="F126" i="31"/>
  <c r="F25" i="31"/>
  <c r="F70" i="31"/>
  <c r="F22" i="31"/>
  <c r="F47" i="31"/>
  <c r="F27" i="31"/>
  <c r="F72" i="31"/>
  <c r="F106" i="31"/>
  <c r="F57" i="31"/>
  <c r="F14" i="31"/>
  <c r="F32" i="31"/>
  <c r="F19" i="31"/>
  <c r="F95" i="31"/>
  <c r="F44" i="31"/>
  <c r="F56" i="31"/>
  <c r="F82" i="31"/>
  <c r="F24" i="31"/>
  <c r="F39" i="31"/>
  <c r="F88" i="31"/>
  <c r="F94" i="31"/>
  <c r="F96" i="31"/>
  <c r="F129" i="31"/>
  <c r="F107" i="31"/>
  <c r="F128" i="31"/>
  <c r="F18" i="31"/>
  <c r="F16" i="31"/>
  <c r="F52" i="31"/>
  <c r="F84" i="31"/>
  <c r="F102" i="31"/>
  <c r="F31" i="31"/>
  <c r="F29" i="31"/>
  <c r="F17" i="31"/>
  <c r="F77" i="31"/>
  <c r="F116" i="31"/>
  <c r="F127" i="31"/>
  <c r="F120" i="31"/>
  <c r="F55" i="31"/>
  <c r="F21" i="31"/>
  <c r="F97" i="31"/>
  <c r="F125" i="31"/>
  <c r="F46" i="31"/>
  <c r="F76" i="31"/>
  <c r="F100" i="31"/>
  <c r="F62" i="31"/>
  <c r="D62" i="31" l="1"/>
  <c r="K62" i="31"/>
  <c r="D116" i="31"/>
  <c r="K116" i="31"/>
  <c r="K31" i="31"/>
  <c r="D31" i="31"/>
  <c r="K107" i="31"/>
  <c r="D107" i="31"/>
  <c r="K24" i="31"/>
  <c r="D24" i="31"/>
  <c r="D19" i="31"/>
  <c r="K19" i="31"/>
  <c r="K14" i="31"/>
  <c r="D14" i="31"/>
  <c r="K27" i="31"/>
  <c r="D27" i="31"/>
  <c r="K47" i="31"/>
  <c r="D47" i="31"/>
  <c r="D126" i="31"/>
  <c r="K126" i="31"/>
  <c r="K118" i="31"/>
  <c r="D118" i="31"/>
  <c r="K121" i="31"/>
  <c r="D121" i="31"/>
  <c r="O25" i="31"/>
  <c r="D130" i="31"/>
  <c r="K130" i="31"/>
  <c r="K58" i="31"/>
  <c r="D58" i="31"/>
  <c r="K50" i="31"/>
  <c r="D50" i="31"/>
  <c r="D89" i="31"/>
  <c r="K89" i="31"/>
  <c r="D79" i="31"/>
  <c r="K79" i="31"/>
  <c r="D75" i="31"/>
  <c r="K75" i="31"/>
  <c r="O22" i="31"/>
  <c r="D85" i="31"/>
  <c r="K85" i="31"/>
  <c r="K42" i="31"/>
  <c r="D42" i="31"/>
  <c r="K99" i="31"/>
  <c r="D99" i="31"/>
  <c r="K15" i="31"/>
  <c r="D15" i="31"/>
  <c r="K68" i="31"/>
  <c r="D68" i="31"/>
  <c r="K92" i="31"/>
  <c r="D92" i="31"/>
  <c r="D76" i="31"/>
  <c r="K76" i="31"/>
  <c r="K17" i="31"/>
  <c r="D17" i="31"/>
  <c r="D84" i="31"/>
  <c r="K84" i="31"/>
  <c r="D18" i="31"/>
  <c r="K18" i="31"/>
  <c r="D55" i="31"/>
  <c r="K55" i="31"/>
  <c r="K127" i="31"/>
  <c r="D127" i="31"/>
  <c r="D39" i="31"/>
  <c r="K39" i="31"/>
  <c r="K32" i="31"/>
  <c r="D32" i="31"/>
  <c r="D22" i="31"/>
  <c r="K22" i="31"/>
  <c r="K80" i="31"/>
  <c r="D80" i="31"/>
  <c r="K90" i="31"/>
  <c r="D90" i="31"/>
  <c r="K33" i="31"/>
  <c r="D33" i="31"/>
  <c r="D93" i="31"/>
  <c r="K93" i="31"/>
  <c r="D104" i="31"/>
  <c r="K104" i="31"/>
  <c r="K112" i="31"/>
  <c r="D112" i="31"/>
  <c r="D20" i="31"/>
  <c r="K20" i="31"/>
  <c r="K53" i="31"/>
  <c r="D53" i="31"/>
  <c r="D49" i="31"/>
  <c r="O19" i="31"/>
  <c r="K49" i="31"/>
  <c r="D109" i="31"/>
  <c r="O24" i="31"/>
  <c r="K109" i="31"/>
  <c r="K105" i="31"/>
  <c r="D105" i="31"/>
  <c r="K98" i="31"/>
  <c r="D98" i="31"/>
  <c r="K86" i="31"/>
  <c r="D86" i="31"/>
  <c r="D26" i="31"/>
  <c r="K26" i="31"/>
  <c r="D91" i="31"/>
  <c r="K91" i="31"/>
  <c r="K34" i="31"/>
  <c r="D34" i="31"/>
  <c r="D63" i="31"/>
  <c r="K63" i="31"/>
  <c r="D73" i="31"/>
  <c r="O21" i="31"/>
  <c r="K73" i="31"/>
  <c r="K67" i="31"/>
  <c r="D67" i="31"/>
  <c r="K108" i="31"/>
  <c r="D108" i="31"/>
  <c r="D81" i="31"/>
  <c r="K81" i="31"/>
  <c r="K115" i="31"/>
  <c r="D115" i="31"/>
  <c r="D83" i="31"/>
  <c r="K83" i="31"/>
  <c r="K113" i="31"/>
  <c r="D113" i="31"/>
  <c r="D101" i="31"/>
  <c r="K101" i="31"/>
  <c r="K117" i="31"/>
  <c r="D117" i="31"/>
  <c r="K64" i="31"/>
  <c r="D64" i="31"/>
  <c r="K114" i="31"/>
  <c r="D114" i="31"/>
  <c r="D43" i="31"/>
  <c r="K43" i="31"/>
  <c r="D23" i="31"/>
  <c r="K23" i="31"/>
  <c r="D125" i="31"/>
  <c r="K125" i="31"/>
  <c r="K46" i="31"/>
  <c r="D46" i="31"/>
  <c r="O23" i="31"/>
  <c r="D97" i="31"/>
  <c r="K97" i="31"/>
  <c r="D29" i="31"/>
  <c r="K29" i="31"/>
  <c r="D102" i="31"/>
  <c r="K102" i="31"/>
  <c r="D52" i="31"/>
  <c r="K52" i="31"/>
  <c r="K128" i="31"/>
  <c r="D128" i="31"/>
  <c r="K129" i="31"/>
  <c r="D129" i="31"/>
  <c r="K94" i="31"/>
  <c r="D94" i="31"/>
  <c r="K82" i="31"/>
  <c r="D82" i="31"/>
  <c r="K95" i="31"/>
  <c r="D95" i="31"/>
  <c r="K57" i="31"/>
  <c r="D57" i="31"/>
  <c r="D72" i="31"/>
  <c r="K72" i="31"/>
  <c r="K25" i="31"/>
  <c r="O17" i="31"/>
  <c r="D25" i="31"/>
  <c r="D12" i="31"/>
  <c r="G12" i="31" s="1"/>
  <c r="D28" i="31"/>
  <c r="K28" i="31"/>
  <c r="K87" i="31"/>
  <c r="D87" i="31"/>
  <c r="D132" i="31"/>
  <c r="K132" i="31"/>
  <c r="D30" i="31"/>
  <c r="K30" i="31"/>
  <c r="K65" i="31"/>
  <c r="D65" i="31"/>
  <c r="D119" i="31"/>
  <c r="K119" i="31"/>
  <c r="D59" i="31"/>
  <c r="K59" i="31"/>
  <c r="K21" i="31"/>
  <c r="D21" i="31"/>
  <c r="D100" i="31"/>
  <c r="K100" i="31"/>
  <c r="D77" i="31"/>
  <c r="K77" i="31"/>
  <c r="K120" i="31"/>
  <c r="D120" i="31"/>
  <c r="D16" i="31"/>
  <c r="K16" i="31"/>
  <c r="D96" i="31"/>
  <c r="K96" i="31"/>
  <c r="D88" i="31"/>
  <c r="K88" i="31"/>
  <c r="K56" i="31"/>
  <c r="D56" i="31"/>
  <c r="D44" i="31"/>
  <c r="K44" i="31"/>
  <c r="K106" i="31"/>
  <c r="D106" i="31"/>
  <c r="K70" i="31"/>
  <c r="D70" i="31"/>
  <c r="K41" i="31"/>
  <c r="D41" i="31"/>
  <c r="D103" i="31"/>
  <c r="K103" i="31"/>
  <c r="D122" i="31"/>
  <c r="K122" i="31"/>
  <c r="K71" i="31"/>
  <c r="D71" i="31"/>
  <c r="D111" i="31"/>
  <c r="K111" i="31"/>
  <c r="D54" i="31"/>
  <c r="K54" i="31"/>
  <c r="K38" i="31"/>
  <c r="D38" i="31"/>
  <c r="D48" i="31"/>
  <c r="K48" i="31"/>
  <c r="K124" i="31"/>
  <c r="D124" i="31"/>
  <c r="K45" i="31"/>
  <c r="D45" i="31"/>
  <c r="K13" i="31"/>
  <c r="D13" i="31"/>
  <c r="O16" i="31"/>
  <c r="K35" i="31"/>
  <c r="D35" i="31"/>
  <c r="D110" i="31"/>
  <c r="K110" i="31"/>
  <c r="K131" i="31"/>
  <c r="D131" i="31"/>
  <c r="D61" i="31"/>
  <c r="K61" i="31"/>
  <c r="O20" i="31"/>
  <c r="D74" i="31"/>
  <c r="K74" i="31"/>
  <c r="O18" i="31"/>
  <c r="K37" i="31"/>
  <c r="D37" i="31"/>
  <c r="D36" i="31"/>
  <c r="K36" i="31"/>
  <c r="D78" i="31"/>
  <c r="K78" i="31"/>
  <c r="D40" i="31"/>
  <c r="K40" i="31"/>
  <c r="K69" i="31"/>
  <c r="D69" i="31"/>
  <c r="K60" i="31"/>
  <c r="D60" i="31"/>
  <c r="K51" i="31"/>
  <c r="D51" i="31"/>
  <c r="K66" i="31"/>
  <c r="D66" i="31"/>
  <c r="D123" i="31"/>
  <c r="K123" i="31"/>
  <c r="N16" i="31" l="1"/>
  <c r="R16" i="31" s="1"/>
  <c r="N19" i="31"/>
  <c r="R19" i="31" s="1"/>
  <c r="N18" i="31"/>
  <c r="R18" i="31" s="1"/>
  <c r="K5" i="31"/>
  <c r="K4" i="31"/>
  <c r="N17" i="31"/>
  <c r="R17" i="31" s="1"/>
  <c r="N23" i="31"/>
  <c r="R23" i="31" s="1"/>
  <c r="N21" i="31"/>
  <c r="R21" i="31" s="1"/>
  <c r="N25" i="31"/>
  <c r="R25" i="31" s="1"/>
  <c r="N22" i="31"/>
  <c r="R22" i="31" s="1"/>
  <c r="N20" i="31"/>
  <c r="R20" i="31" s="1"/>
  <c r="N24" i="31"/>
  <c r="R24" i="31" s="1"/>
  <c r="K6" i="31" l="1"/>
  <c r="B5" i="31" s="1"/>
  <c r="M7" i="31"/>
  <c r="K3" i="25"/>
  <c r="B5" i="25" l="1"/>
  <c r="G9" i="25"/>
  <c r="E38" i="25"/>
  <c r="G38" i="25"/>
  <c r="E36" i="25"/>
  <c r="G36" i="25"/>
  <c r="E37" i="25"/>
  <c r="G37" i="25"/>
  <c r="B5" i="66" l="1"/>
  <c r="B4" i="31"/>
  <c r="B5" i="28"/>
  <c r="C41" i="31" l="1"/>
  <c r="E41" i="31" s="1"/>
  <c r="G41" i="31" s="1"/>
  <c r="C32" i="31"/>
  <c r="E32" i="31" s="1"/>
  <c r="G32" i="31" s="1"/>
  <c r="C112" i="31"/>
  <c r="E112" i="31" s="1"/>
  <c r="G112" i="31" s="1"/>
  <c r="C86" i="31"/>
  <c r="E86" i="31" s="1"/>
  <c r="G86" i="31" s="1"/>
  <c r="C99" i="31"/>
  <c r="E99" i="31" s="1"/>
  <c r="G99" i="31" s="1"/>
  <c r="C93" i="31"/>
  <c r="E93" i="31" s="1"/>
  <c r="G93" i="31" s="1"/>
  <c r="C101" i="31"/>
  <c r="E101" i="31" s="1"/>
  <c r="G101" i="31" s="1"/>
  <c r="C98" i="31"/>
  <c r="E98" i="31" s="1"/>
  <c r="G98" i="31" s="1"/>
  <c r="C51" i="31"/>
  <c r="E51" i="31" s="1"/>
  <c r="G51" i="31" s="1"/>
  <c r="C27" i="31"/>
  <c r="E27" i="31" s="1"/>
  <c r="G27" i="31" s="1"/>
  <c r="C77" i="31"/>
  <c r="E77" i="31" s="1"/>
  <c r="G77" i="31" s="1"/>
  <c r="C63" i="31"/>
  <c r="E63" i="31" s="1"/>
  <c r="G63" i="31" s="1"/>
  <c r="C74" i="31"/>
  <c r="E74" i="31" s="1"/>
  <c r="G74" i="31" s="1"/>
  <c r="C50" i="31"/>
  <c r="E50" i="31" s="1"/>
  <c r="G50" i="31" s="1"/>
  <c r="C107" i="31"/>
  <c r="E107" i="31" s="1"/>
  <c r="G107" i="31" s="1"/>
  <c r="C103" i="31"/>
  <c r="E103" i="31" s="1"/>
  <c r="G103" i="31" s="1"/>
  <c r="C67" i="31"/>
  <c r="E67" i="31" s="1"/>
  <c r="G67" i="31" s="1"/>
  <c r="C104" i="31"/>
  <c r="E104" i="31" s="1"/>
  <c r="G104" i="31" s="1"/>
  <c r="C68" i="31"/>
  <c r="E68" i="31" s="1"/>
  <c r="G68" i="31" s="1"/>
  <c r="C82" i="31"/>
  <c r="E82" i="31" s="1"/>
  <c r="G82" i="31" s="1"/>
  <c r="C75" i="31"/>
  <c r="E75" i="31" s="1"/>
  <c r="G75" i="31" s="1"/>
  <c r="C30" i="31"/>
  <c r="E30" i="31" s="1"/>
  <c r="G30" i="31" s="1"/>
  <c r="C111" i="31"/>
  <c r="E111" i="31" s="1"/>
  <c r="G111" i="31" s="1"/>
  <c r="C58" i="31"/>
  <c r="E58" i="31" s="1"/>
  <c r="G58" i="31" s="1"/>
  <c r="C118" i="31"/>
  <c r="E118" i="31" s="1"/>
  <c r="G118" i="31" s="1"/>
  <c r="C91" i="31"/>
  <c r="E91" i="31" s="1"/>
  <c r="G91" i="31" s="1"/>
  <c r="C108" i="31"/>
  <c r="E108" i="31" s="1"/>
  <c r="G108" i="31" s="1"/>
  <c r="C52" i="31"/>
  <c r="E52" i="31" s="1"/>
  <c r="G52" i="31" s="1"/>
  <c r="C102" i="31"/>
  <c r="E102" i="31" s="1"/>
  <c r="G102" i="31" s="1"/>
  <c r="C71" i="31"/>
  <c r="E71" i="31" s="1"/>
  <c r="G71" i="31" s="1"/>
  <c r="C38" i="31"/>
  <c r="E38" i="31" s="1"/>
  <c r="G38" i="31" s="1"/>
  <c r="C24" i="31"/>
  <c r="E24" i="31" s="1"/>
  <c r="G24" i="31" s="1"/>
  <c r="C87" i="31"/>
  <c r="E87" i="31" s="1"/>
  <c r="G87" i="31" s="1"/>
  <c r="C66" i="31"/>
  <c r="E66" i="31" s="1"/>
  <c r="G66" i="31" s="1"/>
  <c r="C42" i="31"/>
  <c r="E42" i="31" s="1"/>
  <c r="G42" i="31" s="1"/>
  <c r="C78" i="31"/>
  <c r="E78" i="31" s="1"/>
  <c r="G78" i="31" s="1"/>
  <c r="C115" i="31"/>
  <c r="E115" i="31" s="1"/>
  <c r="G115" i="31" s="1"/>
  <c r="C64" i="31"/>
  <c r="E64" i="31" s="1"/>
  <c r="G64" i="31" s="1"/>
  <c r="C36" i="31"/>
  <c r="E36" i="31" s="1"/>
  <c r="G36" i="31" s="1"/>
  <c r="C79" i="31"/>
  <c r="E79" i="31" s="1"/>
  <c r="G79" i="31" s="1"/>
  <c r="C57" i="31"/>
  <c r="E57" i="31" s="1"/>
  <c r="G57" i="31" s="1"/>
  <c r="C114" i="31"/>
  <c r="E114" i="31" s="1"/>
  <c r="G114" i="31" s="1"/>
  <c r="C117" i="31"/>
  <c r="E117" i="31" s="1"/>
  <c r="G117" i="31" s="1"/>
  <c r="C29" i="31"/>
  <c r="E29" i="31" s="1"/>
  <c r="G29" i="31" s="1"/>
  <c r="C105" i="31"/>
  <c r="E105" i="31" s="1"/>
  <c r="G105" i="31" s="1"/>
  <c r="C53" i="31"/>
  <c r="E53" i="31" s="1"/>
  <c r="G53" i="31" s="1"/>
  <c r="C15" i="31"/>
  <c r="E15" i="31" s="1"/>
  <c r="G15" i="31" s="1"/>
  <c r="C43" i="31"/>
  <c r="E43" i="31" s="1"/>
  <c r="G43" i="31" s="1"/>
  <c r="C44" i="31"/>
  <c r="E44" i="31" s="1"/>
  <c r="G44" i="31" s="1"/>
  <c r="C46" i="31"/>
  <c r="E46" i="31" s="1"/>
  <c r="G46" i="31" s="1"/>
  <c r="C26" i="31"/>
  <c r="E26" i="31" s="1"/>
  <c r="G26" i="31" s="1"/>
  <c r="C19" i="31"/>
  <c r="E19" i="31" s="1"/>
  <c r="G19" i="31" s="1"/>
  <c r="C17" i="31"/>
  <c r="E17" i="31" s="1"/>
  <c r="G17" i="31" s="1"/>
  <c r="C81" i="31"/>
  <c r="E81" i="31" s="1"/>
  <c r="G81" i="31" s="1"/>
  <c r="C20" i="31"/>
  <c r="E20" i="31" s="1"/>
  <c r="G20" i="31" s="1"/>
  <c r="C47" i="31"/>
  <c r="E47" i="31" s="1"/>
  <c r="G47" i="31" s="1"/>
  <c r="C94" i="31"/>
  <c r="E94" i="31" s="1"/>
  <c r="G94" i="31" s="1"/>
  <c r="C39" i="31"/>
  <c r="E39" i="31" s="1"/>
  <c r="G39" i="31" s="1"/>
  <c r="C116" i="31"/>
  <c r="E116" i="31" s="1"/>
  <c r="G116" i="31" s="1"/>
  <c r="C31" i="31"/>
  <c r="E31" i="31" s="1"/>
  <c r="G31" i="31" s="1"/>
  <c r="C45" i="31"/>
  <c r="E45" i="31" s="1"/>
  <c r="G45" i="31" s="1"/>
  <c r="C89" i="31"/>
  <c r="E89" i="31" s="1"/>
  <c r="G89" i="31" s="1"/>
  <c r="C80" i="31"/>
  <c r="E80" i="31" s="1"/>
  <c r="G80" i="31" s="1"/>
  <c r="C56" i="31"/>
  <c r="E56" i="31" s="1"/>
  <c r="G56" i="31" s="1"/>
  <c r="C40" i="31"/>
  <c r="E40" i="31" s="1"/>
  <c r="G40" i="31" s="1"/>
  <c r="C106" i="31"/>
  <c r="E106" i="31" s="1"/>
  <c r="G106" i="31" s="1"/>
  <c r="C95" i="31"/>
  <c r="E95" i="31" s="1"/>
  <c r="G95" i="31" s="1"/>
  <c r="C69" i="31"/>
  <c r="E69" i="31" s="1"/>
  <c r="G69" i="31" s="1"/>
  <c r="C62" i="31"/>
  <c r="E62" i="31" s="1"/>
  <c r="G62" i="31" s="1"/>
  <c r="C76" i="31"/>
  <c r="E76" i="31" s="1"/>
  <c r="G76" i="31" s="1"/>
  <c r="C119" i="31"/>
  <c r="E119" i="31" s="1"/>
  <c r="G119" i="31" s="1"/>
  <c r="C28" i="31"/>
  <c r="E28" i="31" s="1"/>
  <c r="G28" i="31" s="1"/>
  <c r="C70" i="31"/>
  <c r="E70" i="31" s="1"/>
  <c r="G70" i="31" s="1"/>
  <c r="C59" i="31"/>
  <c r="E59" i="31" s="1"/>
  <c r="G59" i="31" s="1"/>
  <c r="C88" i="31"/>
  <c r="E88" i="31" s="1"/>
  <c r="G88" i="31" s="1"/>
  <c r="C113" i="31"/>
  <c r="E113" i="31" s="1"/>
  <c r="G113" i="31" s="1"/>
  <c r="C55" i="31"/>
  <c r="E55" i="31" s="1"/>
  <c r="G55" i="31" s="1"/>
  <c r="C33" i="31"/>
  <c r="E33" i="31" s="1"/>
  <c r="G33" i="31" s="1"/>
  <c r="C16" i="31"/>
  <c r="E16" i="31" s="1"/>
  <c r="G16" i="31" s="1"/>
  <c r="C100" i="31"/>
  <c r="E100" i="31" s="1"/>
  <c r="G100" i="31" s="1"/>
  <c r="C120" i="31"/>
  <c r="E120" i="31" s="1"/>
  <c r="G120" i="31" s="1"/>
  <c r="C54" i="31"/>
  <c r="E54" i="31" s="1"/>
  <c r="G54" i="31" s="1"/>
  <c r="C110" i="31"/>
  <c r="E110" i="31" s="1"/>
  <c r="G110" i="31" s="1"/>
  <c r="C34" i="31"/>
  <c r="E34" i="31" s="1"/>
  <c r="G34" i="31" s="1"/>
  <c r="C92" i="31"/>
  <c r="E92" i="31" s="1"/>
  <c r="G92" i="31" s="1"/>
  <c r="C14" i="31"/>
  <c r="E14" i="31" s="1"/>
  <c r="G14" i="31" s="1"/>
  <c r="C35" i="31"/>
  <c r="E35" i="31" s="1"/>
  <c r="G35" i="31" s="1"/>
  <c r="C83" i="31"/>
  <c r="E83" i="31" s="1"/>
  <c r="G83" i="31" s="1"/>
  <c r="C90" i="31"/>
  <c r="E90" i="31" s="1"/>
  <c r="G90" i="31" s="1"/>
  <c r="C65" i="31"/>
  <c r="E65" i="31" s="1"/>
  <c r="G65" i="31" s="1"/>
  <c r="N14" i="66" l="1"/>
  <c r="M14" i="66"/>
  <c r="L14" i="66"/>
  <c r="H21" i="66"/>
  <c r="K16" i="66"/>
  <c r="K18" i="66"/>
  <c r="E14" i="66"/>
  <c r="K15" i="66"/>
  <c r="L20" i="66"/>
  <c r="I21" i="66"/>
  <c r="O13" i="66"/>
  <c r="N17" i="66"/>
  <c r="G16" i="66"/>
  <c r="M21" i="66"/>
  <c r="I14" i="66"/>
  <c r="J17" i="66"/>
  <c r="N20" i="66"/>
  <c r="E18" i="66"/>
  <c r="F17" i="66"/>
  <c r="H18" i="66"/>
  <c r="E19" i="66"/>
  <c r="I19" i="66"/>
  <c r="O21" i="66"/>
  <c r="G13" i="66"/>
  <c r="J16" i="66"/>
  <c r="G19" i="66"/>
  <c r="N16" i="66"/>
  <c r="G14" i="66"/>
  <c r="N21" i="66"/>
  <c r="G18" i="66"/>
  <c r="E17" i="66"/>
  <c r="N19" i="66"/>
  <c r="G15" i="66"/>
  <c r="J14" i="66"/>
  <c r="K21" i="66"/>
  <c r="N15" i="66"/>
  <c r="H14" i="66"/>
  <c r="J18" i="66"/>
  <c r="G17" i="66"/>
  <c r="J21" i="66"/>
  <c r="I15" i="66"/>
  <c r="F19" i="66"/>
  <c r="M16" i="66"/>
  <c r="M18" i="66"/>
  <c r="K17" i="66"/>
  <c r="J20" i="66"/>
  <c r="F16" i="66"/>
  <c r="H20" i="66"/>
  <c r="L19" i="66"/>
  <c r="H15" i="66"/>
  <c r="H17" i="66"/>
  <c r="N18" i="66"/>
  <c r="L17" i="66"/>
  <c r="M20" i="66"/>
  <c r="H19" i="66"/>
  <c r="M19" i="66"/>
  <c r="M15" i="66"/>
  <c r="J15" i="66"/>
  <c r="H16" i="66"/>
  <c r="L21" i="66"/>
  <c r="O14" i="66"/>
  <c r="I18" i="66"/>
  <c r="I17" i="66"/>
  <c r="I20" i="66"/>
  <c r="J19" i="66"/>
  <c r="F21" i="66"/>
  <c r="K20" i="66"/>
  <c r="E16" i="66"/>
  <c r="F14" i="66"/>
  <c r="E20" i="66"/>
  <c r="E13" i="66"/>
  <c r="K19" i="66"/>
  <c r="E21" i="66"/>
  <c r="I16" i="66"/>
  <c r="G20" i="66"/>
  <c r="M17" i="66"/>
  <c r="L15" i="66"/>
  <c r="F15" i="66"/>
  <c r="K13" i="66"/>
  <c r="L18" i="66"/>
  <c r="H13" i="66"/>
  <c r="J13" i="66"/>
  <c r="F13" i="66"/>
  <c r="L16" i="66"/>
  <c r="E15" i="66"/>
  <c r="O20" i="66"/>
  <c r="F18" i="66"/>
  <c r="F20" i="66"/>
  <c r="G21" i="66"/>
  <c r="K14" i="66"/>
  <c r="C60" i="31"/>
  <c r="E60" i="31" s="1"/>
  <c r="G60" i="31" s="1"/>
  <c r="C48" i="31"/>
  <c r="E48" i="31" s="1"/>
  <c r="G48" i="31" s="1"/>
  <c r="C96" i="31"/>
  <c r="E96" i="31" s="1"/>
  <c r="G96" i="31" s="1"/>
  <c r="C84" i="31"/>
  <c r="E84" i="31" s="1"/>
  <c r="G84" i="31" s="1"/>
  <c r="C72" i="31"/>
  <c r="E72" i="31" s="1"/>
  <c r="G72" i="31" s="1"/>
  <c r="C21" i="31"/>
  <c r="E21" i="31" s="1"/>
  <c r="G21" i="31" s="1"/>
  <c r="C23" i="31"/>
  <c r="E23" i="31" s="1"/>
  <c r="G23" i="31" s="1"/>
  <c r="C22" i="31"/>
  <c r="E22" i="31" s="1"/>
  <c r="G22" i="31" s="1"/>
  <c r="C18" i="31"/>
  <c r="E18" i="31" s="1"/>
  <c r="G18" i="31" s="1"/>
  <c r="C132" i="31"/>
  <c r="E132" i="31" s="1"/>
  <c r="G132" i="31" s="1"/>
  <c r="C123" i="31"/>
  <c r="E123" i="31" s="1"/>
  <c r="G123" i="31" s="1"/>
  <c r="C129" i="31"/>
  <c r="E129" i="31" s="1"/>
  <c r="G129" i="31" s="1"/>
  <c r="C128" i="31"/>
  <c r="E128" i="31" s="1"/>
  <c r="G128" i="31" s="1"/>
  <c r="C122" i="31"/>
  <c r="E122" i="31" s="1"/>
  <c r="G122" i="31" s="1"/>
  <c r="C131" i="31"/>
  <c r="E131" i="31" s="1"/>
  <c r="G131" i="31" s="1"/>
  <c r="C125" i="31"/>
  <c r="E125" i="31" s="1"/>
  <c r="G125" i="31" s="1"/>
  <c r="C130" i="31"/>
  <c r="E130" i="31" s="1"/>
  <c r="G130" i="31" s="1"/>
  <c r="C126" i="31"/>
  <c r="E126" i="31" s="1"/>
  <c r="G126" i="31" s="1"/>
  <c r="C127" i="31"/>
  <c r="E127" i="31" s="1"/>
  <c r="G127" i="31" s="1"/>
  <c r="C124" i="31"/>
  <c r="E124" i="31" s="1"/>
  <c r="G124" i="31" s="1"/>
  <c r="L13" i="66" l="1"/>
  <c r="O17" i="66"/>
  <c r="I13" i="66"/>
  <c r="M13" i="66"/>
  <c r="N13" i="66"/>
  <c r="O18" i="66"/>
  <c r="O16" i="66"/>
  <c r="O19" i="66"/>
  <c r="O15" i="66"/>
  <c r="C85" i="31"/>
  <c r="C61" i="31"/>
  <c r="C13" i="31"/>
  <c r="E22" i="66"/>
  <c r="M22" i="66"/>
  <c r="H22" i="66"/>
  <c r="O22" i="66"/>
  <c r="J22" i="66"/>
  <c r="K22" i="66"/>
  <c r="F22" i="66"/>
  <c r="G22" i="66"/>
  <c r="I22" i="66"/>
  <c r="N22" i="66"/>
  <c r="L22" i="66"/>
  <c r="E17" i="25"/>
  <c r="E13" i="25"/>
  <c r="E19" i="25"/>
  <c r="M16" i="31" l="1"/>
  <c r="E13" i="31"/>
  <c r="M20" i="31"/>
  <c r="E61" i="31"/>
  <c r="M22" i="31"/>
  <c r="E85" i="31"/>
  <c r="D13" i="66"/>
  <c r="D19" i="66"/>
  <c r="D17" i="66"/>
  <c r="C17" i="66"/>
  <c r="C37" i="31"/>
  <c r="C97" i="31"/>
  <c r="C19" i="66"/>
  <c r="C49" i="31"/>
  <c r="C109" i="31"/>
  <c r="C73" i="31"/>
  <c r="C13" i="66"/>
  <c r="C25" i="31"/>
  <c r="C121" i="31"/>
  <c r="G13" i="25"/>
  <c r="G17" i="25"/>
  <c r="E22" i="25"/>
  <c r="G19" i="25"/>
  <c r="E18" i="25"/>
  <c r="E21" i="25"/>
  <c r="E16" i="25"/>
  <c r="E15" i="25"/>
  <c r="E20" i="25"/>
  <c r="E14" i="25"/>
  <c r="E9" i="82" l="1"/>
  <c r="K9" i="82" s="1"/>
  <c r="E15" i="82"/>
  <c r="K15" i="82" s="1"/>
  <c r="E13" i="82"/>
  <c r="K13" i="82" s="1"/>
  <c r="M18" i="31"/>
  <c r="E37" i="31"/>
  <c r="G61" i="31"/>
  <c r="P20" i="31"/>
  <c r="Q20" i="31"/>
  <c r="M24" i="31"/>
  <c r="E109" i="31"/>
  <c r="E121" i="31"/>
  <c r="M25" i="31"/>
  <c r="M17" i="31"/>
  <c r="E25" i="31"/>
  <c r="E49" i="31"/>
  <c r="M19" i="31"/>
  <c r="G85" i="31"/>
  <c r="G13" i="31"/>
  <c r="M21" i="31"/>
  <c r="E73" i="31"/>
  <c r="E97" i="31"/>
  <c r="M23" i="31"/>
  <c r="P22" i="31"/>
  <c r="Q22" i="31"/>
  <c r="P16" i="31"/>
  <c r="Q16" i="31"/>
  <c r="D16" i="66"/>
  <c r="D18" i="66"/>
  <c r="D21" i="66"/>
  <c r="D20" i="66"/>
  <c r="D15" i="66"/>
  <c r="C15" i="66"/>
  <c r="C21" i="66"/>
  <c r="C18" i="66"/>
  <c r="C16" i="66"/>
  <c r="C20" i="66"/>
  <c r="D14" i="66"/>
  <c r="D22" i="66"/>
  <c r="G16" i="25"/>
  <c r="G18" i="25"/>
  <c r="G15" i="25"/>
  <c r="G21" i="25"/>
  <c r="G22" i="25"/>
  <c r="G20" i="25"/>
  <c r="G14" i="25"/>
  <c r="E10" i="82" l="1"/>
  <c r="K10" i="82" s="1"/>
  <c r="E11" i="82"/>
  <c r="K11" i="82" s="1"/>
  <c r="E18" i="82"/>
  <c r="K18" i="82" s="1"/>
  <c r="E16" i="82"/>
  <c r="K16" i="82" s="1"/>
  <c r="E14" i="82"/>
  <c r="K14" i="82" s="1"/>
  <c r="E12" i="82"/>
  <c r="K12" i="82" s="1"/>
  <c r="E17" i="82"/>
  <c r="K17" i="82" s="1"/>
  <c r="G73" i="31"/>
  <c r="P19" i="31"/>
  <c r="Q19" i="31"/>
  <c r="P25" i="31"/>
  <c r="Q25" i="31"/>
  <c r="Q18" i="31"/>
  <c r="P18" i="31"/>
  <c r="Q21" i="31"/>
  <c r="P21" i="31"/>
  <c r="G49" i="31"/>
  <c r="G121" i="31"/>
  <c r="Q23" i="31"/>
  <c r="P23" i="31"/>
  <c r="G25" i="31"/>
  <c r="G109" i="31"/>
  <c r="G97" i="31"/>
  <c r="Q17" i="31"/>
  <c r="P17" i="31"/>
  <c r="P24" i="31"/>
  <c r="Q24" i="31"/>
  <c r="G37" i="31"/>
  <c r="C14" i="66"/>
  <c r="C22" i="66"/>
  <c r="F143" i="31" l="1"/>
  <c r="F163" i="31"/>
  <c r="F186" i="31"/>
  <c r="F171" i="31"/>
  <c r="F184" i="31"/>
  <c r="F180" i="31"/>
  <c r="F212" i="31"/>
  <c r="F189" i="31"/>
  <c r="F160" i="31"/>
  <c r="F221" i="31"/>
  <c r="F179" i="31"/>
  <c r="F188" i="31"/>
  <c r="F198" i="31"/>
  <c r="F156" i="31"/>
  <c r="F203" i="31"/>
  <c r="F157" i="31"/>
  <c r="F201" i="31"/>
  <c r="F194" i="31"/>
  <c r="F228" i="31"/>
  <c r="F181" i="31"/>
  <c r="F187" i="31"/>
  <c r="F193" i="31"/>
  <c r="F183" i="31"/>
  <c r="F154" i="31"/>
  <c r="F155" i="31"/>
  <c r="F211" i="31"/>
  <c r="F133" i="31"/>
  <c r="F146" i="31"/>
  <c r="F165" i="31"/>
  <c r="F206" i="31"/>
  <c r="F135" i="31"/>
  <c r="F168" i="31"/>
  <c r="F218" i="31"/>
  <c r="F158" i="31"/>
  <c r="F225" i="31"/>
  <c r="F219" i="31"/>
  <c r="F174" i="31"/>
  <c r="F162" i="31"/>
  <c r="F191" i="31"/>
  <c r="F169" i="31"/>
  <c r="F173" i="31"/>
  <c r="F140" i="31"/>
  <c r="F205" i="31"/>
  <c r="F185" i="31"/>
  <c r="F195" i="31"/>
  <c r="F224" i="31"/>
  <c r="F199" i="31"/>
  <c r="F150" i="31"/>
  <c r="F223" i="31"/>
  <c r="F209" i="31"/>
  <c r="F213" i="31"/>
  <c r="F170" i="31"/>
  <c r="F153" i="31"/>
  <c r="F178" i="31"/>
  <c r="F210" i="31"/>
  <c r="F207" i="31"/>
  <c r="F161" i="31"/>
  <c r="F148" i="31"/>
  <c r="F200" i="31"/>
  <c r="F145" i="31"/>
  <c r="F190" i="31"/>
  <c r="F142" i="31"/>
  <c r="F167" i="31"/>
  <c r="F147" i="31"/>
  <c r="F192" i="31"/>
  <c r="F226" i="31"/>
  <c r="F177" i="31"/>
  <c r="F134" i="31"/>
  <c r="F152" i="31"/>
  <c r="F139" i="31"/>
  <c r="F215" i="31"/>
  <c r="F164" i="31"/>
  <c r="F176" i="31"/>
  <c r="F202" i="31"/>
  <c r="F144" i="31"/>
  <c r="F159" i="31"/>
  <c r="F208" i="31"/>
  <c r="F214" i="31"/>
  <c r="F216" i="31"/>
  <c r="F227" i="31"/>
  <c r="F138" i="31"/>
  <c r="F136" i="31"/>
  <c r="F172" i="31"/>
  <c r="F204" i="31"/>
  <c r="F222" i="31"/>
  <c r="F151" i="31"/>
  <c r="F149" i="31"/>
  <c r="F137" i="31"/>
  <c r="F197" i="31"/>
  <c r="F175" i="31"/>
  <c r="F141" i="31"/>
  <c r="F217" i="31"/>
  <c r="F166" i="31"/>
  <c r="F196" i="31"/>
  <c r="F220" i="31"/>
  <c r="F182" i="31"/>
  <c r="F9" i="31"/>
  <c r="D196" i="31" l="1"/>
  <c r="K196" i="31"/>
  <c r="K137" i="31"/>
  <c r="D137" i="31"/>
  <c r="D204" i="31"/>
  <c r="K204" i="31"/>
  <c r="D138" i="31"/>
  <c r="K138" i="31"/>
  <c r="K227" i="31"/>
  <c r="D227" i="31"/>
  <c r="D144" i="31"/>
  <c r="K144" i="31"/>
  <c r="K139" i="31"/>
  <c r="D139" i="31"/>
  <c r="D134" i="31"/>
  <c r="K134" i="31"/>
  <c r="D147" i="31"/>
  <c r="K147" i="31"/>
  <c r="D167" i="31"/>
  <c r="K167" i="31"/>
  <c r="D178" i="31"/>
  <c r="K178" i="31"/>
  <c r="D170" i="31"/>
  <c r="K170" i="31"/>
  <c r="K209" i="31"/>
  <c r="D209" i="31"/>
  <c r="K199" i="31"/>
  <c r="D199" i="31"/>
  <c r="K195" i="31"/>
  <c r="D195" i="31"/>
  <c r="K205" i="31"/>
  <c r="O32" i="31"/>
  <c r="D205" i="31"/>
  <c r="D162" i="31"/>
  <c r="K162" i="31"/>
  <c r="K219" i="31"/>
  <c r="D219" i="31"/>
  <c r="K135" i="31"/>
  <c r="D135" i="31"/>
  <c r="D188" i="31"/>
  <c r="K188" i="31"/>
  <c r="K212" i="31"/>
  <c r="D212" i="31"/>
  <c r="D141" i="31"/>
  <c r="K141" i="31"/>
  <c r="D151" i="31"/>
  <c r="K151" i="31"/>
  <c r="K175" i="31"/>
  <c r="D175" i="31"/>
  <c r="D159" i="31"/>
  <c r="K159" i="31"/>
  <c r="D152" i="31"/>
  <c r="K152" i="31"/>
  <c r="K142" i="31"/>
  <c r="D142" i="31"/>
  <c r="D200" i="31"/>
  <c r="K200" i="31"/>
  <c r="D210" i="31"/>
  <c r="K210" i="31"/>
  <c r="K153" i="31"/>
  <c r="D153" i="31"/>
  <c r="D213" i="31"/>
  <c r="K213" i="31"/>
  <c r="D224" i="31"/>
  <c r="K224" i="31"/>
  <c r="D140" i="31"/>
  <c r="K140" i="31"/>
  <c r="D173" i="31"/>
  <c r="K173" i="31"/>
  <c r="K169" i="31"/>
  <c r="O29" i="31"/>
  <c r="D169" i="31"/>
  <c r="O34" i="31"/>
  <c r="K225" i="31"/>
  <c r="D225" i="31"/>
  <c r="K218" i="31"/>
  <c r="D218" i="31"/>
  <c r="K206" i="31"/>
  <c r="D206" i="31"/>
  <c r="K146" i="31"/>
  <c r="D146" i="31"/>
  <c r="D211" i="31"/>
  <c r="K211" i="31"/>
  <c r="K154" i="31"/>
  <c r="D154" i="31"/>
  <c r="K183" i="31"/>
  <c r="D183" i="31"/>
  <c r="D193" i="31"/>
  <c r="K193" i="31"/>
  <c r="O31" i="31"/>
  <c r="D187" i="31"/>
  <c r="K187" i="31"/>
  <c r="D228" i="31"/>
  <c r="K228" i="31"/>
  <c r="K201" i="31"/>
  <c r="D201" i="31"/>
  <c r="D203" i="31"/>
  <c r="K203" i="31"/>
  <c r="D221" i="31"/>
  <c r="K221" i="31"/>
  <c r="D184" i="31"/>
  <c r="K184" i="31"/>
  <c r="D163" i="31"/>
  <c r="K163" i="31"/>
  <c r="K143" i="31"/>
  <c r="D143" i="31"/>
  <c r="D220" i="31"/>
  <c r="K220" i="31"/>
  <c r="K217" i="31"/>
  <c r="D217" i="31"/>
  <c r="O33" i="31"/>
  <c r="D149" i="31"/>
  <c r="K149" i="31"/>
  <c r="D172" i="31"/>
  <c r="K172" i="31"/>
  <c r="D214" i="31"/>
  <c r="K214" i="31"/>
  <c r="K202" i="31"/>
  <c r="D202" i="31"/>
  <c r="D215" i="31"/>
  <c r="K215" i="31"/>
  <c r="D177" i="31"/>
  <c r="K177" i="31"/>
  <c r="K192" i="31"/>
  <c r="D192" i="31"/>
  <c r="K145" i="31"/>
  <c r="O27" i="31"/>
  <c r="D145" i="31"/>
  <c r="K148" i="31"/>
  <c r="D148" i="31"/>
  <c r="D207" i="31"/>
  <c r="K207" i="31"/>
  <c r="D150" i="31"/>
  <c r="K150" i="31"/>
  <c r="D185" i="31"/>
  <c r="K185" i="31"/>
  <c r="D179" i="31"/>
  <c r="K179" i="31"/>
  <c r="D182" i="31"/>
  <c r="K182" i="31"/>
  <c r="K166" i="31"/>
  <c r="D166" i="31"/>
  <c r="K197" i="31"/>
  <c r="D197" i="31"/>
  <c r="D222" i="31"/>
  <c r="K222" i="31"/>
  <c r="K136" i="31"/>
  <c r="D136" i="31"/>
  <c r="D216" i="31"/>
  <c r="K216" i="31"/>
  <c r="K208" i="31"/>
  <c r="D208" i="31"/>
  <c r="K176" i="31"/>
  <c r="D176" i="31"/>
  <c r="D164" i="31"/>
  <c r="K164" i="31"/>
  <c r="K226" i="31"/>
  <c r="D226" i="31"/>
  <c r="K190" i="31"/>
  <c r="D190" i="31"/>
  <c r="D161" i="31"/>
  <c r="K161" i="31"/>
  <c r="D223" i="31"/>
  <c r="K223" i="31"/>
  <c r="D191" i="31"/>
  <c r="K191" i="31"/>
  <c r="K174" i="31"/>
  <c r="D174" i="31"/>
  <c r="D158" i="31"/>
  <c r="K158" i="31"/>
  <c r="D168" i="31"/>
  <c r="K168" i="31"/>
  <c r="K165" i="31"/>
  <c r="D165" i="31"/>
  <c r="D133" i="31"/>
  <c r="K133" i="31"/>
  <c r="O26" i="31"/>
  <c r="D155" i="31"/>
  <c r="K155" i="31"/>
  <c r="D181" i="31"/>
  <c r="O30" i="31"/>
  <c r="K181" i="31"/>
  <c r="D194" i="31"/>
  <c r="K194" i="31"/>
  <c r="K157" i="31"/>
  <c r="O28" i="31"/>
  <c r="D157" i="31"/>
  <c r="K156" i="31"/>
  <c r="D156" i="31"/>
  <c r="K198" i="31"/>
  <c r="D198" i="31"/>
  <c r="K160" i="31"/>
  <c r="D160" i="31"/>
  <c r="D189" i="31"/>
  <c r="K189" i="31"/>
  <c r="K180" i="31"/>
  <c r="D180" i="31"/>
  <c r="D171" i="31"/>
  <c r="K171" i="31"/>
  <c r="D186" i="31"/>
  <c r="K186" i="31"/>
  <c r="E31" i="25"/>
  <c r="D9" i="31"/>
  <c r="N28" i="31" l="1"/>
  <c r="R28" i="31" s="1"/>
  <c r="C49" i="25"/>
  <c r="N27" i="31"/>
  <c r="R27" i="31" s="1"/>
  <c r="N34" i="31"/>
  <c r="R34" i="31" s="1"/>
  <c r="N32" i="31"/>
  <c r="R32" i="31" s="1"/>
  <c r="N26" i="31"/>
  <c r="R26" i="31" s="1"/>
  <c r="N30" i="31"/>
  <c r="R30" i="31" s="1"/>
  <c r="N33" i="31"/>
  <c r="R33" i="31" s="1"/>
  <c r="N31" i="31"/>
  <c r="R31" i="31" s="1"/>
  <c r="M34" i="31"/>
  <c r="N29" i="31"/>
  <c r="R29" i="31" s="1"/>
  <c r="O35" i="31"/>
  <c r="E32" i="25"/>
  <c r="G31" i="25"/>
  <c r="O36" i="31" l="1"/>
  <c r="M35" i="31"/>
  <c r="Q34" i="31"/>
  <c r="P34" i="31"/>
  <c r="E33" i="25"/>
  <c r="G32" i="25"/>
  <c r="N35" i="31" l="1"/>
  <c r="R35" i="31" s="1"/>
  <c r="Q35" i="31"/>
  <c r="M36" i="31"/>
  <c r="O37" i="31"/>
  <c r="E34" i="25"/>
  <c r="G33" i="25"/>
  <c r="P35" i="31" l="1"/>
  <c r="N36" i="31"/>
  <c r="R36" i="31" s="1"/>
  <c r="O38" i="31"/>
  <c r="M37" i="31"/>
  <c r="Q36" i="31"/>
  <c r="E35" i="25"/>
  <c r="G34" i="25"/>
  <c r="P36" i="31" l="1"/>
  <c r="Q37" i="31"/>
  <c r="N38" i="31"/>
  <c r="R38" i="31" s="1"/>
  <c r="N37" i="31"/>
  <c r="R37" i="31" s="1"/>
  <c r="M38" i="31"/>
  <c r="G35" i="25"/>
  <c r="Q38" i="31" l="1"/>
  <c r="P38" i="31"/>
  <c r="P37" i="31"/>
  <c r="C161" i="31" l="1"/>
  <c r="E161" i="31" s="1"/>
  <c r="G161" i="31" s="1"/>
  <c r="C152" i="31"/>
  <c r="E152" i="31" s="1"/>
  <c r="G152" i="31" s="1"/>
  <c r="C206" i="31"/>
  <c r="E206" i="31" s="1"/>
  <c r="G206" i="31" s="1"/>
  <c r="C219" i="31"/>
  <c r="E219" i="31" s="1"/>
  <c r="G219" i="31" s="1"/>
  <c r="C213" i="31"/>
  <c r="E213" i="31" s="1"/>
  <c r="G213" i="31" s="1"/>
  <c r="C221" i="31"/>
  <c r="E221" i="31" s="1"/>
  <c r="G221" i="31" s="1"/>
  <c r="C218" i="31"/>
  <c r="E218" i="31" s="1"/>
  <c r="G218" i="31" s="1"/>
  <c r="C171" i="31"/>
  <c r="E171" i="31" s="1"/>
  <c r="G171" i="31" s="1"/>
  <c r="C147" i="31"/>
  <c r="E147" i="31" s="1"/>
  <c r="G147" i="31" s="1"/>
  <c r="C197" i="31"/>
  <c r="E197" i="31" s="1"/>
  <c r="G197" i="31" s="1"/>
  <c r="C183" i="31"/>
  <c r="E183" i="31" s="1"/>
  <c r="G183" i="31" s="1"/>
  <c r="C194" i="31"/>
  <c r="E194" i="31" s="1"/>
  <c r="G194" i="31" s="1"/>
  <c r="C170" i="31"/>
  <c r="E170" i="31" s="1"/>
  <c r="G170" i="31" s="1"/>
  <c r="C227" i="31"/>
  <c r="E227" i="31" s="1"/>
  <c r="G227" i="31" s="1"/>
  <c r="C223" i="31"/>
  <c r="E223" i="31" s="1"/>
  <c r="G223" i="31" s="1"/>
  <c r="C187" i="31"/>
  <c r="E187" i="31" s="1"/>
  <c r="G187" i="31" s="1"/>
  <c r="C224" i="31"/>
  <c r="E224" i="31" s="1"/>
  <c r="G224" i="31" s="1"/>
  <c r="C188" i="31"/>
  <c r="E188" i="31" s="1"/>
  <c r="G188" i="31" s="1"/>
  <c r="C202" i="31"/>
  <c r="E202" i="31" s="1"/>
  <c r="G202" i="31" s="1"/>
  <c r="C195" i="31"/>
  <c r="E195" i="31" s="1"/>
  <c r="G195" i="31" s="1"/>
  <c r="C150" i="31"/>
  <c r="E150" i="31" s="1"/>
  <c r="G150" i="31" s="1"/>
  <c r="C178" i="31"/>
  <c r="E178" i="31" s="1"/>
  <c r="G178" i="31" s="1"/>
  <c r="C211" i="31"/>
  <c r="E211" i="31" s="1"/>
  <c r="G211" i="31" s="1"/>
  <c r="C228" i="31"/>
  <c r="E228" i="31" s="1"/>
  <c r="G228" i="31" s="1"/>
  <c r="C172" i="31"/>
  <c r="E172" i="31" s="1"/>
  <c r="G172" i="31" s="1"/>
  <c r="C222" i="31"/>
  <c r="E222" i="31" s="1"/>
  <c r="G222" i="31" s="1"/>
  <c r="C191" i="31"/>
  <c r="E191" i="31" s="1"/>
  <c r="G191" i="31" s="1"/>
  <c r="C158" i="31"/>
  <c r="E158" i="31" s="1"/>
  <c r="G158" i="31" s="1"/>
  <c r="C144" i="31"/>
  <c r="E144" i="31" s="1"/>
  <c r="G144" i="31" s="1"/>
  <c r="C207" i="31"/>
  <c r="E207" i="31" s="1"/>
  <c r="G207" i="31" s="1"/>
  <c r="C186" i="31"/>
  <c r="E186" i="31" s="1"/>
  <c r="G186" i="31" s="1"/>
  <c r="C162" i="31"/>
  <c r="E162" i="31" s="1"/>
  <c r="G162" i="31" s="1"/>
  <c r="C198" i="31"/>
  <c r="E198" i="31" s="1"/>
  <c r="G198" i="31" s="1"/>
  <c r="C184" i="31"/>
  <c r="E184" i="31" s="1"/>
  <c r="G184" i="31" s="1"/>
  <c r="C156" i="31"/>
  <c r="E156" i="31" s="1"/>
  <c r="G156" i="31" s="1"/>
  <c r="C199" i="31"/>
  <c r="E199" i="31" s="1"/>
  <c r="G199" i="31" s="1"/>
  <c r="C177" i="31"/>
  <c r="E177" i="31" s="1"/>
  <c r="G177" i="31" s="1"/>
  <c r="C149" i="31"/>
  <c r="E149" i="31" s="1"/>
  <c r="G149" i="31" s="1"/>
  <c r="C225" i="31"/>
  <c r="E225" i="31" s="1"/>
  <c r="G225" i="31" s="1"/>
  <c r="C173" i="31"/>
  <c r="E173" i="31" s="1"/>
  <c r="G173" i="31" s="1"/>
  <c r="C135" i="31"/>
  <c r="E135" i="31" s="1"/>
  <c r="G135" i="31" s="1"/>
  <c r="C163" i="31"/>
  <c r="E163" i="31" s="1"/>
  <c r="G163" i="31" s="1"/>
  <c r="C164" i="31"/>
  <c r="E164" i="31" s="1"/>
  <c r="G164" i="31" s="1"/>
  <c r="C166" i="31"/>
  <c r="E166" i="31" s="1"/>
  <c r="G166" i="31" s="1"/>
  <c r="C146" i="31"/>
  <c r="E146" i="31" s="1"/>
  <c r="G146" i="31" s="1"/>
  <c r="C139" i="31"/>
  <c r="E139" i="31" s="1"/>
  <c r="G139" i="31" s="1"/>
  <c r="C137" i="31"/>
  <c r="E137" i="31" s="1"/>
  <c r="G137" i="31" s="1"/>
  <c r="C201" i="31"/>
  <c r="E201" i="31" s="1"/>
  <c r="G201" i="31" s="1"/>
  <c r="C140" i="31"/>
  <c r="E140" i="31" s="1"/>
  <c r="G140" i="31" s="1"/>
  <c r="C167" i="31"/>
  <c r="E167" i="31" s="1"/>
  <c r="G167" i="31" s="1"/>
  <c r="C214" i="31"/>
  <c r="E214" i="31" s="1"/>
  <c r="G214" i="31" s="1"/>
  <c r="C159" i="31"/>
  <c r="E159" i="31" s="1"/>
  <c r="G159" i="31" s="1"/>
  <c r="C151" i="31"/>
  <c r="E151" i="31" s="1"/>
  <c r="G151" i="31" s="1"/>
  <c r="C165" i="31"/>
  <c r="E165" i="31" s="1"/>
  <c r="G165" i="31" s="1"/>
  <c r="C209" i="31"/>
  <c r="E209" i="31" s="1"/>
  <c r="G209" i="31" s="1"/>
  <c r="C200" i="31"/>
  <c r="E200" i="31" s="1"/>
  <c r="G200" i="31" s="1"/>
  <c r="C176" i="31"/>
  <c r="E176" i="31" s="1"/>
  <c r="G176" i="31" s="1"/>
  <c r="C160" i="31"/>
  <c r="E160" i="31" s="1"/>
  <c r="G160" i="31" s="1"/>
  <c r="C226" i="31"/>
  <c r="E226" i="31" s="1"/>
  <c r="G226" i="31" s="1"/>
  <c r="C215" i="31"/>
  <c r="E215" i="31" s="1"/>
  <c r="G215" i="31" s="1"/>
  <c r="C189" i="31"/>
  <c r="E189" i="31" s="1"/>
  <c r="G189" i="31" s="1"/>
  <c r="C182" i="31"/>
  <c r="E182" i="31" s="1"/>
  <c r="G182" i="31" s="1"/>
  <c r="C196" i="31"/>
  <c r="E196" i="31" s="1"/>
  <c r="G196" i="31" s="1"/>
  <c r="C148" i="31"/>
  <c r="E148" i="31" s="1"/>
  <c r="G148" i="31" s="1"/>
  <c r="C190" i="31"/>
  <c r="E190" i="31" s="1"/>
  <c r="G190" i="31" s="1"/>
  <c r="C179" i="31"/>
  <c r="E179" i="31" s="1"/>
  <c r="G179" i="31" s="1"/>
  <c r="C208" i="31"/>
  <c r="E208" i="31" s="1"/>
  <c r="G208" i="31" s="1"/>
  <c r="C175" i="31"/>
  <c r="E175" i="31" s="1"/>
  <c r="G175" i="31" s="1"/>
  <c r="C153" i="31"/>
  <c r="E153" i="31" s="1"/>
  <c r="G153" i="31" s="1"/>
  <c r="C136" i="31"/>
  <c r="E136" i="31" s="1"/>
  <c r="G136" i="31" s="1"/>
  <c r="C220" i="31"/>
  <c r="E220" i="31" s="1"/>
  <c r="G220" i="31" s="1"/>
  <c r="C174" i="31"/>
  <c r="E174" i="31" s="1"/>
  <c r="G174" i="31" s="1"/>
  <c r="C154" i="31"/>
  <c r="E154" i="31" s="1"/>
  <c r="G154" i="31" s="1"/>
  <c r="C212" i="31"/>
  <c r="E212" i="31" s="1"/>
  <c r="G212" i="31" s="1"/>
  <c r="C134" i="31"/>
  <c r="E134" i="31" s="1"/>
  <c r="G134" i="31" s="1"/>
  <c r="C155" i="31"/>
  <c r="E155" i="31" s="1"/>
  <c r="G155" i="31" s="1"/>
  <c r="C203" i="31"/>
  <c r="E203" i="31" s="1"/>
  <c r="G203" i="31" s="1"/>
  <c r="C210" i="31"/>
  <c r="E210" i="31" s="1"/>
  <c r="G210" i="31" s="1"/>
  <c r="C185" i="31"/>
  <c r="E185" i="31" s="1"/>
  <c r="G185" i="31" s="1"/>
  <c r="C180" i="31" l="1"/>
  <c r="E180" i="31" s="1"/>
  <c r="G180" i="31" s="1"/>
  <c r="C168" i="31"/>
  <c r="E168" i="31" s="1"/>
  <c r="G168" i="31" s="1"/>
  <c r="C216" i="31"/>
  <c r="E216" i="31" s="1"/>
  <c r="G216" i="31" s="1"/>
  <c r="C204" i="31"/>
  <c r="E204" i="31" s="1"/>
  <c r="G204" i="31" s="1"/>
  <c r="C192" i="31"/>
  <c r="E192" i="31" s="1"/>
  <c r="G192" i="31" s="1"/>
  <c r="C141" i="31"/>
  <c r="E141" i="31" s="1"/>
  <c r="G141" i="31" s="1"/>
  <c r="C143" i="31"/>
  <c r="E143" i="31" s="1"/>
  <c r="G143" i="31" s="1"/>
  <c r="C142" i="31"/>
  <c r="E142" i="31" s="1"/>
  <c r="G142" i="31" s="1"/>
  <c r="C138" i="31"/>
  <c r="E138" i="31" s="1"/>
  <c r="G138" i="31" s="1"/>
  <c r="F30" i="66" l="1"/>
  <c r="L26" i="66"/>
  <c r="L28" i="66"/>
  <c r="M27" i="66"/>
  <c r="K29" i="66"/>
  <c r="E26" i="66"/>
  <c r="I30" i="66"/>
  <c r="M29" i="66"/>
  <c r="N28" i="66"/>
  <c r="H30" i="66"/>
  <c r="M28" i="66"/>
  <c r="N25" i="66"/>
  <c r="N29" i="66"/>
  <c r="G24" i="66"/>
  <c r="G23" i="66"/>
  <c r="H28" i="66"/>
  <c r="J27" i="66"/>
  <c r="N27" i="66"/>
  <c r="K25" i="66"/>
  <c r="F28" i="66"/>
  <c r="F23" i="66"/>
  <c r="K23" i="66"/>
  <c r="G30" i="66"/>
  <c r="E23" i="66"/>
  <c r="K30" i="66"/>
  <c r="I27" i="66"/>
  <c r="H26" i="66"/>
  <c r="H29" i="66"/>
  <c r="H27" i="66"/>
  <c r="F26" i="66"/>
  <c r="M26" i="66"/>
  <c r="G27" i="66"/>
  <c r="E27" i="66"/>
  <c r="N26" i="66"/>
  <c r="F27" i="66"/>
  <c r="I24" i="66"/>
  <c r="O23" i="66"/>
  <c r="E24" i="66"/>
  <c r="L24" i="66"/>
  <c r="K24" i="66"/>
  <c r="O30" i="66"/>
  <c r="J23" i="66"/>
  <c r="F25" i="66"/>
  <c r="I26" i="66"/>
  <c r="E30" i="66"/>
  <c r="I28" i="66"/>
  <c r="J25" i="66"/>
  <c r="M30" i="66"/>
  <c r="H25" i="66"/>
  <c r="J30" i="66"/>
  <c r="F29" i="66"/>
  <c r="J28" i="66"/>
  <c r="J24" i="66"/>
  <c r="G28" i="66"/>
  <c r="G29" i="66"/>
  <c r="I29" i="66"/>
  <c r="E28" i="66"/>
  <c r="K28" i="66"/>
  <c r="M24" i="66"/>
  <c r="E25" i="66"/>
  <c r="H23" i="66"/>
  <c r="L25" i="66"/>
  <c r="F24" i="66"/>
  <c r="J29" i="66"/>
  <c r="O24" i="66"/>
  <c r="M25" i="66"/>
  <c r="L27" i="66"/>
  <c r="L29" i="66"/>
  <c r="K27" i="66"/>
  <c r="I25" i="66"/>
  <c r="H24" i="66"/>
  <c r="G25" i="66"/>
  <c r="J26" i="66"/>
  <c r="E29" i="66"/>
  <c r="N30" i="66"/>
  <c r="G26" i="66"/>
  <c r="L30" i="66"/>
  <c r="K26" i="66"/>
  <c r="N24" i="66"/>
  <c r="C205" i="31"/>
  <c r="C181" i="31"/>
  <c r="C133" i="31"/>
  <c r="E29" i="25"/>
  <c r="E23" i="25"/>
  <c r="E27" i="25"/>
  <c r="O26" i="66" l="1"/>
  <c r="I23" i="66"/>
  <c r="E205" i="31"/>
  <c r="M32" i="31"/>
  <c r="O29" i="66"/>
  <c r="O28" i="66"/>
  <c r="O27" i="66"/>
  <c r="O25" i="66"/>
  <c r="N23" i="66"/>
  <c r="L23" i="66"/>
  <c r="E133" i="31"/>
  <c r="M26" i="31"/>
  <c r="E181" i="31"/>
  <c r="M30" i="31"/>
  <c r="M23" i="66"/>
  <c r="C157" i="31"/>
  <c r="C217" i="31"/>
  <c r="C169" i="31"/>
  <c r="C193" i="31"/>
  <c r="C145" i="31"/>
  <c r="E24" i="25"/>
  <c r="G29" i="25"/>
  <c r="E30" i="25"/>
  <c r="E25" i="25"/>
  <c r="G27" i="25"/>
  <c r="C9" i="31"/>
  <c r="E28" i="25"/>
  <c r="G23" i="25"/>
  <c r="E26" i="25"/>
  <c r="E19" i="82" l="1"/>
  <c r="K19" i="82" s="1"/>
  <c r="E23" i="82"/>
  <c r="K23" i="82" s="1"/>
  <c r="G9" i="31"/>
  <c r="G50" i="25" s="1"/>
  <c r="E50" i="25"/>
  <c r="M27" i="31"/>
  <c r="E145" i="31"/>
  <c r="C29" i="66"/>
  <c r="D23" i="66"/>
  <c r="P26" i="31"/>
  <c r="Q26" i="31"/>
  <c r="M29" i="31"/>
  <c r="E169" i="31"/>
  <c r="C27" i="66"/>
  <c r="D27" i="66"/>
  <c r="G133" i="31"/>
  <c r="M33" i="31"/>
  <c r="E217" i="31"/>
  <c r="Q30" i="31"/>
  <c r="P30" i="31"/>
  <c r="Q32" i="31"/>
  <c r="P32" i="31"/>
  <c r="M31" i="31"/>
  <c r="E193" i="31"/>
  <c r="C23" i="66"/>
  <c r="M28" i="31"/>
  <c r="E157" i="31"/>
  <c r="D29" i="66"/>
  <c r="G181" i="31"/>
  <c r="G205" i="31"/>
  <c r="G26" i="25"/>
  <c r="G25" i="25"/>
  <c r="G30" i="25"/>
  <c r="G24" i="25"/>
  <c r="G28" i="25"/>
  <c r="E9" i="31"/>
  <c r="E26" i="82" l="1"/>
  <c r="K26" i="82" s="1"/>
  <c r="K27" i="82" s="1"/>
  <c r="E20" i="82"/>
  <c r="K20" i="82" s="1"/>
  <c r="E22" i="82"/>
  <c r="K22" i="82" s="1"/>
  <c r="E21" i="82"/>
  <c r="K21" i="82" s="1"/>
  <c r="I75" i="25"/>
  <c r="D25" i="66"/>
  <c r="D26" i="66"/>
  <c r="G217" i="31"/>
  <c r="Q29" i="31"/>
  <c r="P29" i="31"/>
  <c r="P27" i="31"/>
  <c r="Q27" i="31"/>
  <c r="C30" i="66"/>
  <c r="C28" i="66"/>
  <c r="P33" i="31"/>
  <c r="Q33" i="31"/>
  <c r="D24" i="66"/>
  <c r="D30" i="66"/>
  <c r="G157" i="31"/>
  <c r="G193" i="31"/>
  <c r="C26" i="66"/>
  <c r="C25" i="66"/>
  <c r="D28" i="66"/>
  <c r="P28" i="31"/>
  <c r="Q28" i="31"/>
  <c r="Q31" i="31"/>
  <c r="P31" i="31"/>
  <c r="G169" i="31"/>
  <c r="G145" i="31"/>
  <c r="C24" i="66" l="1"/>
  <c r="D22" i="82" l="1"/>
  <c r="J22" i="82" s="1"/>
  <c r="D23" i="82"/>
  <c r="J23" i="82" s="1"/>
  <c r="D20" i="82"/>
  <c r="J20" i="82" s="1"/>
  <c r="D19" i="82"/>
  <c r="J19" i="82" s="1"/>
  <c r="D21" i="82"/>
  <c r="J21" i="82" s="1"/>
  <c r="D15" i="82" l="1"/>
  <c r="J15" i="82" s="1"/>
  <c r="D13" i="82"/>
  <c r="J13" i="82" s="1"/>
  <c r="D9" i="82"/>
  <c r="J9" i="82" s="1"/>
  <c r="D26" i="82"/>
  <c r="J26" i="82" s="1"/>
  <c r="J27" i="82" s="1"/>
  <c r="D11" i="82" l="1"/>
  <c r="J11" i="82" s="1"/>
  <c r="D14" i="82"/>
  <c r="J14" i="82" s="1"/>
  <c r="D12" i="82"/>
  <c r="J12" i="82" s="1"/>
  <c r="D16" i="82"/>
  <c r="J16" i="82" s="1"/>
  <c r="D10" i="82"/>
  <c r="J10" i="82" s="1"/>
  <c r="D17" i="82"/>
  <c r="J17" i="82" s="1"/>
  <c r="D18" i="82"/>
  <c r="J18" i="82" s="1"/>
  <c r="C9" i="82" l="1"/>
  <c r="I9" i="82" s="1"/>
  <c r="C15" i="82"/>
  <c r="I15" i="82" s="1"/>
  <c r="C13" i="82"/>
  <c r="I13" i="82" s="1"/>
  <c r="C12" i="82" l="1"/>
  <c r="I12" i="82" s="1"/>
  <c r="C10" i="82"/>
  <c r="I10" i="82" s="1"/>
  <c r="C16" i="82"/>
  <c r="I16" i="82" s="1"/>
  <c r="C18" i="82"/>
  <c r="I18" i="82" s="1"/>
  <c r="C11" i="82"/>
  <c r="I11" i="82" s="1"/>
  <c r="C14" i="82"/>
  <c r="I14" i="82" s="1"/>
  <c r="C17" i="82"/>
  <c r="I17" i="82" s="1"/>
  <c r="C23" i="82" l="1"/>
  <c r="I23" i="82" s="1"/>
  <c r="C19" i="82"/>
  <c r="I19" i="82" s="1"/>
  <c r="C20" i="82" l="1"/>
  <c r="I20" i="82" s="1"/>
  <c r="C21" i="82"/>
  <c r="I21" i="82" s="1"/>
  <c r="C22" i="82"/>
  <c r="I22" i="82" s="1"/>
  <c r="C26" i="82"/>
  <c r="I26" i="82" s="1"/>
  <c r="I27" i="82" s="1"/>
</calcChain>
</file>

<file path=xl/comments1.xml><?xml version="1.0" encoding="utf-8"?>
<comments xmlns="http://schemas.openxmlformats.org/spreadsheetml/2006/main">
  <authors>
    <author>PacifiCorp</author>
  </authors>
  <commentList>
    <comment ref="H5" authorId="0" shapeId="0">
      <text>
        <r>
          <rPr>
            <b/>
            <sz val="8"/>
            <color indexed="81"/>
            <rFont val="Tahoma"/>
            <family val="2"/>
          </rPr>
          <t>PacifiCorp:</t>
        </r>
        <r>
          <rPr>
            <sz val="8"/>
            <color indexed="81"/>
            <rFont val="Tahoma"/>
            <family val="2"/>
          </rPr>
          <t xml:space="preserve">
Date that deal is evaluated.</t>
        </r>
      </text>
    </comment>
  </commentList>
</comments>
</file>

<file path=xl/comments2.xml><?xml version="1.0" encoding="utf-8"?>
<comments xmlns="http://schemas.openxmlformats.org/spreadsheetml/2006/main">
  <authors>
    <author>Alpay, Ebru</author>
  </authors>
  <commentList>
    <comment ref="C75" authorId="0" shapeId="0">
      <text>
        <r>
          <rPr>
            <sz val="9"/>
            <color indexed="81"/>
            <rFont val="Tahoma"/>
            <family val="2"/>
          </rPr>
          <t xml:space="preserve">Should this be zero if this inly holding reserves?
</t>
        </r>
      </text>
    </comment>
  </commentList>
</comments>
</file>

<file path=xl/sharedStrings.xml><?xml version="1.0" encoding="utf-8"?>
<sst xmlns="http://schemas.openxmlformats.org/spreadsheetml/2006/main" count="1187" uniqueCount="249">
  <si>
    <t>Year</t>
  </si>
  <si>
    <t>(a)</t>
  </si>
  <si>
    <t>(b)</t>
  </si>
  <si>
    <t>(c)</t>
  </si>
  <si>
    <t>(d)</t>
  </si>
  <si>
    <t>(e)</t>
  </si>
  <si>
    <t>Capacity</t>
  </si>
  <si>
    <t>(f)</t>
  </si>
  <si>
    <t>$/kW</t>
  </si>
  <si>
    <t>$/kW-yr</t>
  </si>
  <si>
    <t>Estimated Capital Cost</t>
  </si>
  <si>
    <t>Fixed Capital Cost at Real Levelized Rate</t>
  </si>
  <si>
    <t>Fixed O&amp;M</t>
  </si>
  <si>
    <t>Variable O&amp;M</t>
  </si>
  <si>
    <t>Total Price @</t>
  </si>
  <si>
    <t>Capacity Factor</t>
  </si>
  <si>
    <t xml:space="preserve"> $/kW-yr</t>
  </si>
  <si>
    <t>Avoided Cost Prices</t>
  </si>
  <si>
    <t>Energy</t>
  </si>
  <si>
    <t>Only Price</t>
  </si>
  <si>
    <t>Table 1</t>
  </si>
  <si>
    <t>Fuel Cost</t>
  </si>
  <si>
    <t>(g)</t>
  </si>
  <si>
    <t>(h)</t>
  </si>
  <si>
    <t>(i)</t>
  </si>
  <si>
    <t>Sources, Inputs and Assumptions</t>
  </si>
  <si>
    <t>PacifiCorp</t>
  </si>
  <si>
    <t>Delivered</t>
  </si>
  <si>
    <t>Peak Type:</t>
  </si>
  <si>
    <t>Quote Date</t>
  </si>
  <si>
    <t>Burnertip Natural Gas Price Forecast</t>
  </si>
  <si>
    <t>$/MWh</t>
  </si>
  <si>
    <t>MW</t>
  </si>
  <si>
    <t>Fixed</t>
  </si>
  <si>
    <t>CF</t>
  </si>
  <si>
    <t>Appendix B</t>
  </si>
  <si>
    <t xml:space="preserve">  Payment Factor</t>
  </si>
  <si>
    <t xml:space="preserve">  Capacity Factor</t>
  </si>
  <si>
    <t>Start</t>
  </si>
  <si>
    <t>Resource Capacity</t>
  </si>
  <si>
    <t>Nominal Avoided Costs Calculated Monthly</t>
  </si>
  <si>
    <t>End</t>
  </si>
  <si>
    <t>Capacity $</t>
  </si>
  <si>
    <t>Total</t>
  </si>
  <si>
    <t>Month</t>
  </si>
  <si>
    <t>Avoided $</t>
  </si>
  <si>
    <t>MWH</t>
  </si>
  <si>
    <t>Offset</t>
  </si>
  <si>
    <t>Date Test</t>
  </si>
  <si>
    <t>Net Power Cost</t>
  </si>
  <si>
    <t>Dollars</t>
  </si>
  <si>
    <t>AC Price</t>
  </si>
  <si>
    <t>Total Resource Costs</t>
  </si>
  <si>
    <r>
      <t>$/MWh</t>
    </r>
    <r>
      <rPr>
        <vertAlign val="superscript"/>
        <sz val="9"/>
        <rFont val="Times New Roman"/>
        <family val="1"/>
      </rPr>
      <t xml:space="preserve"> (2)</t>
    </r>
  </si>
  <si>
    <t>Study_Name:</t>
  </si>
  <si>
    <t>Table 4</t>
  </si>
  <si>
    <t>Table 3</t>
  </si>
  <si>
    <t>&lt;---- Calculated Monthly</t>
  </si>
  <si>
    <t>Capacity Contribution</t>
  </si>
  <si>
    <t>IRP - Utah Greenfield</t>
  </si>
  <si>
    <t>IRP West Side</t>
  </si>
  <si>
    <t>IRP - Wyo NE</t>
  </si>
  <si>
    <t>Fixed Costs</t>
  </si>
  <si>
    <t>Source:</t>
  </si>
  <si>
    <t>(c)(f)</t>
  </si>
  <si>
    <t xml:space="preserve">  Plant capacity cost</t>
  </si>
  <si>
    <t>Wind</t>
  </si>
  <si>
    <t>Cost and Input Assumptions</t>
  </si>
  <si>
    <t xml:space="preserve">  Fixed O&amp;M, plus on-going capital cost</t>
  </si>
  <si>
    <t xml:space="preserve">  Variable O&amp;M</t>
  </si>
  <si>
    <t xml:space="preserve">  Tax Credit $/MWh</t>
  </si>
  <si>
    <t>energy</t>
  </si>
  <si>
    <t>capacity</t>
  </si>
  <si>
    <t>Total Resource Cost</t>
  </si>
  <si>
    <t>Deferral (Nameplate MW)</t>
  </si>
  <si>
    <t>Resource Cost ($/kw-year)</t>
  </si>
  <si>
    <t>Deferred Cost (Millions $/year)</t>
  </si>
  <si>
    <t>Total Capacity Deferral</t>
  </si>
  <si>
    <t>$/kw-year</t>
  </si>
  <si>
    <t>Millions $/year</t>
  </si>
  <si>
    <t xml:space="preserve">start </t>
  </si>
  <si>
    <t>end</t>
  </si>
  <si>
    <t>Months In Service</t>
  </si>
  <si>
    <t>#</t>
  </si>
  <si>
    <t>Transfer Capacity (MW)</t>
  </si>
  <si>
    <t>Transmission Deferral (MW)</t>
  </si>
  <si>
    <t>IRP17 Aeolus Trans</t>
  </si>
  <si>
    <t>Retail Revenue Requirement</t>
  </si>
  <si>
    <t>Transmission Deferral %</t>
  </si>
  <si>
    <t>Transmission Upgrade Capacity</t>
  </si>
  <si>
    <t>West Side</t>
  </si>
  <si>
    <t>First Year real levelized</t>
  </si>
  <si>
    <t>Network Upgrade</t>
  </si>
  <si>
    <t>Year of deferral</t>
  </si>
  <si>
    <t>Table 2</t>
  </si>
  <si>
    <t>Avoided Energy Costs - Scheduled Hours ($/MWh)</t>
  </si>
  <si>
    <t>Winter Season</t>
  </si>
  <si>
    <t>Summer Season</t>
  </si>
  <si>
    <t>Energy Only</t>
  </si>
  <si>
    <t>2019 IRP Wyoming Wind Resource</t>
  </si>
  <si>
    <t>H4.AE1_WD</t>
  </si>
  <si>
    <t>2018 $</t>
  </si>
  <si>
    <t>Plant Costs  - 2019 IRP Update - Table 6.1 &amp; 6.2</t>
  </si>
  <si>
    <t>COD</t>
  </si>
  <si>
    <t>40% PTC</t>
  </si>
  <si>
    <t>Wheeling ($ MWh)</t>
  </si>
  <si>
    <t>2019 IRP Utah South Solar with Storage</t>
  </si>
  <si>
    <t>L1.US1_PVS</t>
  </si>
  <si>
    <t>L1.US1_PV</t>
  </si>
  <si>
    <t>includes 30% ITC</t>
  </si>
  <si>
    <t>Levelized</t>
  </si>
  <si>
    <t>Inflation/Escalation</t>
  </si>
  <si>
    <t>IRP 2019</t>
  </si>
  <si>
    <t>Total O&amp;M at Expected CF</t>
  </si>
  <si>
    <t>Total Resource Fixed Costs</t>
  </si>
  <si>
    <t>Total Resource Energy Cost</t>
  </si>
  <si>
    <t>$/MMBtu</t>
  </si>
  <si>
    <t>Source: (a)(c)(d)</t>
  </si>
  <si>
    <t>CCCT Statistics</t>
  </si>
  <si>
    <t>Percent</t>
  </si>
  <si>
    <t>Cap Cost</t>
  </si>
  <si>
    <t>SCCT Dry "F" - Turbine</t>
  </si>
  <si>
    <t>Capacity Weighted</t>
  </si>
  <si>
    <t>aMW</t>
  </si>
  <si>
    <t>Variable</t>
  </si>
  <si>
    <t>Heat Rate</t>
  </si>
  <si>
    <t>Energy Weighted</t>
  </si>
  <si>
    <t>Rounded</t>
  </si>
  <si>
    <t>SCCT</t>
  </si>
  <si>
    <t>Duct Firing</t>
  </si>
  <si>
    <t xml:space="preserve">  MW Plant Capacity</t>
  </si>
  <si>
    <t xml:space="preserve">  Plant Capacity Cost</t>
  </si>
  <si>
    <t xml:space="preserve">  Fixed O&amp;M &amp; Capitalized O&amp;M</t>
  </si>
  <si>
    <t xml:space="preserve">  Fixed Pipeline</t>
  </si>
  <si>
    <t xml:space="preserve">  Fixed O&amp;M Including Fixed Pipeline &amp; Capitalized O&amp;M ($/kW-Yr)</t>
  </si>
  <si>
    <t xml:space="preserve">  Variable O&amp;M Costs &amp; Capitalized Variable O&amp;M ($/MWh)</t>
  </si>
  <si>
    <t xml:space="preserve">  Heat Rate in btu/kWh</t>
  </si>
  <si>
    <t xml:space="preserve">  Energy Weighted Capacity Factor</t>
  </si>
  <si>
    <t xml:space="preserve">2019 IRP SCCT Resource Costs </t>
  </si>
  <si>
    <t xml:space="preserve">Plant Costs  - 2019 IRP - Table 6.1 &amp; 6.2 </t>
  </si>
  <si>
    <t>Naughton</t>
  </si>
  <si>
    <t>Burner tip</t>
  </si>
  <si>
    <t>L1.UN1_PVS</t>
  </si>
  <si>
    <t>Naughton - 185 MW - SCCT Frame "F" x1 - East Side Resource (6,050')</t>
  </si>
  <si>
    <t>L1.JBB_PVS</t>
  </si>
  <si>
    <t>H1.SO1_PVS</t>
  </si>
  <si>
    <t>L1.SO1_PVS</t>
  </si>
  <si>
    <t>2019 IRP Jim Bridger Solar with Storage</t>
  </si>
  <si>
    <t>2019 IRP Utah North Solar with Storage</t>
  </si>
  <si>
    <t>2019 IRP Southen Oregon Solar with Storage</t>
  </si>
  <si>
    <t>L1.YK1_PVS</t>
  </si>
  <si>
    <t>I_NTN_SC_FRM</t>
  </si>
  <si>
    <t>WY wind Tax</t>
  </si>
  <si>
    <t>H_.GO2_WD</t>
  </si>
  <si>
    <t>L_.GO2_WD</t>
  </si>
  <si>
    <t>2019 IRP Idaho Wind Resource</t>
  </si>
  <si>
    <t>2019 IRP Yakima Wind with Storage Resource</t>
  </si>
  <si>
    <t>H_.YK1_WDS</t>
  </si>
  <si>
    <t>IRP19Wind_WYAE</t>
  </si>
  <si>
    <t>Total Resource Cost ($/MWh)</t>
  </si>
  <si>
    <t>Discount Rate - 2019 IRP Update</t>
  </si>
  <si>
    <t>30 year levelized</t>
  </si>
  <si>
    <t>IRP19Solar_wS_UT_UTS</t>
  </si>
  <si>
    <t>IRP19Solar_wS_UT_UTN</t>
  </si>
  <si>
    <t>IRP19Solar_wS_WY_JB</t>
  </si>
  <si>
    <t>IRP19Solar_wS_OR</t>
  </si>
  <si>
    <t>IRP19Solar_wS_YK</t>
  </si>
  <si>
    <t>IRP19Wind_ID</t>
  </si>
  <si>
    <t>IRP19_SCCT_NTN_2026_185MW</t>
  </si>
  <si>
    <t>IRP19 Avg Inflation rate</t>
  </si>
  <si>
    <t>L_.JBB_PVS</t>
  </si>
  <si>
    <t>H_.GO2_WDS</t>
  </si>
  <si>
    <t>IRP19Wind_wS_ID</t>
  </si>
  <si>
    <t>IRP19Wind_wS_YK</t>
  </si>
  <si>
    <t>L_.US4_PVS</t>
  </si>
  <si>
    <t>H_.US4_PVS</t>
  </si>
  <si>
    <t>Retail Revenue Requirement
($/kW-year, 2024$)</t>
  </si>
  <si>
    <t>Capital Cost (Mil $)</t>
  </si>
  <si>
    <t>CRF 1st Year Real</t>
  </si>
  <si>
    <t>Aeolus_Wyoming - to - Utah S, Expansion</t>
  </si>
  <si>
    <t>2019 IRP Transmission Costs</t>
  </si>
  <si>
    <t>Retail Revenue Requirement
($/kW-year, 2023$)</t>
  </si>
  <si>
    <t>Utah N, Transmission Integration</t>
  </si>
  <si>
    <t>Yakima, Transmission Integration</t>
  </si>
  <si>
    <t>Goshen - to - Utah N, Expansion</t>
  </si>
  <si>
    <t>Utah S, Transmission Integration-2023</t>
  </si>
  <si>
    <t>Utah S, Transmission Integration-2030</t>
  </si>
  <si>
    <t>Southern Oregon/California, Transmission Integration</t>
  </si>
  <si>
    <t>Retail Revenue Requirement
($/kW-year, 2029$)</t>
  </si>
  <si>
    <t>Retail Revenue Requirement
($/kW-year, 2033$)</t>
  </si>
  <si>
    <t>Retail Revenue Requirement
($/kW-year, 2030$)</t>
  </si>
  <si>
    <t>Yakima- to - Southern Oregon/California, Expansion</t>
  </si>
  <si>
    <t>Retail Revenue Requirement
($/kW-year, 2036$)</t>
  </si>
  <si>
    <t>Willamette Valley, Transmission Integration</t>
  </si>
  <si>
    <t>Retail Revenue Requirement
($/kW-year, 2037$)</t>
  </si>
  <si>
    <t>Wyoming SW, Transmission Integration</t>
  </si>
  <si>
    <t>IRP19Wind_ID_T</t>
  </si>
  <si>
    <t>IRP19Wind_WYAE_T</t>
  </si>
  <si>
    <t>IRP19Wind_wS_YK_T</t>
  </si>
  <si>
    <t>IRP19Wind_wS_ID_T</t>
  </si>
  <si>
    <t>IRP19Solar_wS_YK_T</t>
  </si>
  <si>
    <t>IRP19Wind_wS_YK_T 2029</t>
  </si>
  <si>
    <t>IRP19Wind_wS_YK_T 2037</t>
  </si>
  <si>
    <t>IRP19Solar_wS_YK_T 2024</t>
  </si>
  <si>
    <t>IRP19Solar_wS_YK_T 2036</t>
  </si>
  <si>
    <t>IRP19Solar_wS_OR_T</t>
  </si>
  <si>
    <t>IRP19Solar_wS_OR_T 2024</t>
  </si>
  <si>
    <t>IRP19Solar_wS_OR_T 2033</t>
  </si>
  <si>
    <t>IRP19Solar_wS_UT_UTN_T</t>
  </si>
  <si>
    <t>IRP19Solar_wS_UT_UTN_T 2024</t>
  </si>
  <si>
    <t>IRP19Solar_wS_WY_JB_T</t>
  </si>
  <si>
    <t>IRP19Solar_wS_WY_JB_T 2024</t>
  </si>
  <si>
    <t>IRP19Solar_wS_WY_JB_T 2029</t>
  </si>
  <si>
    <t>IRP19Solar_wS_WY_JB_T 2038</t>
  </si>
  <si>
    <t>IRP19Solar_wS_UT_UTS_T</t>
  </si>
  <si>
    <t>IRP19Solar_wS_UT_UTS_T 2024</t>
  </si>
  <si>
    <t>IRP19Solar_wS_UT_UTS_T 2030</t>
  </si>
  <si>
    <t>IRP19Solar_wS_UT_UTS_T 2037</t>
  </si>
  <si>
    <t>Network Upgrade ($/kw-yr)</t>
  </si>
  <si>
    <t>Bridger - to - Bridger West, Recovered Transmission 2029</t>
  </si>
  <si>
    <t>Bridger - to - Bridger West, Recovered Transmission 2024</t>
  </si>
  <si>
    <t>Utah S, Transmission Integration 2023</t>
  </si>
  <si>
    <t>Utah S, Transmission Integration 2030</t>
  </si>
  <si>
    <t>n/a</t>
  </si>
  <si>
    <t>Total Fixed Cost</t>
  </si>
  <si>
    <t xml:space="preserve">No resource cost tab </t>
  </si>
  <si>
    <t>if Deferred 1</t>
  </si>
  <si>
    <t>2019 IRP Utah Wind Resource</t>
  </si>
  <si>
    <t>PTC &amp; Variable O&amp;M</t>
  </si>
  <si>
    <t>H3.US1_WD_CP</t>
  </si>
  <si>
    <t>IRP19Wind_UT_CP_T</t>
  </si>
  <si>
    <t>15 Year</t>
  </si>
  <si>
    <t>15 Year Starting 2025</t>
  </si>
  <si>
    <t>Avoided Cost Prices $/MWh</t>
  </si>
  <si>
    <t>Utah 2020.Q4 Sch 38</t>
  </si>
  <si>
    <t>Thermal</t>
  </si>
  <si>
    <t>Solar Tracking</t>
  </si>
  <si>
    <t>Wind (Defers UT W)</t>
  </si>
  <si>
    <t>UT 2020.Q4</t>
  </si>
  <si>
    <t>UT 2020.Q3</t>
  </si>
  <si>
    <t>100% CF (2)</t>
  </si>
  <si>
    <t>31.1% CF (2)</t>
  </si>
  <si>
    <t>31.0% CF (2)</t>
  </si>
  <si>
    <t>Difference</t>
  </si>
  <si>
    <t>15-Year Levelized Prices (Nominal) @ 6.920% Discount Rate (1) (3)</t>
  </si>
  <si>
    <t>2021-2035</t>
  </si>
  <si>
    <t>Footnotes:</t>
  </si>
  <si>
    <t>(1)   Discount Rate - 2019 IRP</t>
  </si>
  <si>
    <t>Appendix B.3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</si>
</sst>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6">
    <numFmt numFmtId="6" formatCode="&quot;$&quot;#,##0_);[Red]\(&quot;$&quot;#,##0\)"/>
    <numFmt numFmtId="7" formatCode="&quot;$&quot;#,##0.00_);\(&quot;$&quot;#,##0.00\)"/>
    <numFmt numFmtId="8" formatCode="&quot;$&quot;#,##0.00_);[Red]\(&quot;$&quot;#,##0.00\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&quot;$&quot;#,##0"/>
    <numFmt numFmtId="166" formatCode="&quot;$&quot;#,##0.00"/>
    <numFmt numFmtId="167" formatCode="0.0%"/>
    <numFmt numFmtId="168" formatCode="_(* #,##0.00_);_(* \(#,##0.00\);_(* &quot;-&quot;_);_(@_)"/>
    <numFmt numFmtId="169" formatCode="_(&quot;$&quot;* #,##0_);_(&quot;$&quot;* \(#,##0\);_(&quot;$&quot;* &quot;-&quot;??_);_(@_)"/>
    <numFmt numFmtId="170" formatCode="mmm\ yyyy&quot;   &quot;"/>
    <numFmt numFmtId="171" formatCode="_(* #,##0_);[Red]_(* \(#,##0\);_(* &quot;-&quot;_);_(@_)"/>
    <numFmt numFmtId="172" formatCode="_(* #,##0.00_);[Red]_(* \(#,##0.00\);_(* &quot;-&quot;_);_(@_)"/>
    <numFmt numFmtId="173" formatCode="_(* #,##0.0_);[Red]_(* \(#,##0.0\);_(* &quot;-&quot;_);_(@_)"/>
    <numFmt numFmtId="174" formatCode="0.000%"/>
    <numFmt numFmtId="175" formatCode="&quot;$&quot;###0;[Red]\(&quot;$&quot;###0\)"/>
    <numFmt numFmtId="176" formatCode="0.0"/>
    <numFmt numFmtId="177" formatCode="&quot;$&quot;#,##0.00_)\(\5\)"/>
    <numFmt numFmtId="178" formatCode="#,##0\ ;\(#,##0\)"/>
    <numFmt numFmtId="179" formatCode="&quot;$&quot;#,##0.00_)"/>
    <numFmt numFmtId="180" formatCode="#,##0.0000_);\(#,##0.0000\)"/>
    <numFmt numFmtId="181" formatCode="_(* #,##0.000_);_(* \(#,##0.000\);_(* &quot;-&quot;_);_(@_)"/>
    <numFmt numFmtId="182" formatCode="_(* #,##0.0_);_(* \(#,##0.0\);_(* &quot;-&quot;??_);_(@_)"/>
    <numFmt numFmtId="183" formatCode="0.0000%"/>
  </numFmts>
  <fonts count="40">
    <font>
      <sz val="10"/>
      <name val="Times New Roman"/>
      <family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Times New Roman"/>
      <family val="1"/>
    </font>
    <font>
      <sz val="10"/>
      <name val="Times New Roman"/>
      <family val="1"/>
    </font>
    <font>
      <b/>
      <sz val="12"/>
      <name val="Times New Roman"/>
      <family val="1"/>
    </font>
    <font>
      <b/>
      <sz val="11"/>
      <name val="Times New Roman"/>
      <family val="1"/>
    </font>
    <font>
      <sz val="8"/>
      <name val="Times New Roman"/>
      <family val="1"/>
    </font>
    <font>
      <b/>
      <sz val="9"/>
      <name val="Times New Roman"/>
      <family val="1"/>
    </font>
    <font>
      <b/>
      <i/>
      <sz val="8"/>
      <color indexed="18"/>
      <name val="Helv"/>
    </font>
    <font>
      <vertAlign val="superscript"/>
      <sz val="9"/>
      <name val="Times New Roman"/>
      <family val="1"/>
    </font>
    <font>
      <b/>
      <sz val="8"/>
      <name val="Times New Roman"/>
      <family val="1"/>
    </font>
    <font>
      <sz val="6"/>
      <name val="Times New Roman"/>
      <family val="1"/>
    </font>
    <font>
      <sz val="8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9"/>
      <name val="Arial"/>
      <family val="2"/>
    </font>
    <font>
      <b/>
      <u/>
      <sz val="12"/>
      <name val="Times New Roman"/>
      <family val="1"/>
    </font>
    <font>
      <sz val="8"/>
      <color indexed="12"/>
      <name val="Arial"/>
      <family val="2"/>
    </font>
    <font>
      <sz val="8"/>
      <color indexed="48"/>
      <name val="Arial"/>
      <family val="2"/>
    </font>
    <font>
      <sz val="9"/>
      <name val="Times New Roman"/>
      <family val="1"/>
    </font>
    <font>
      <sz val="8"/>
      <name val="Helv"/>
    </font>
    <font>
      <b/>
      <sz val="12"/>
      <name val="Arial"/>
      <family val="2"/>
    </font>
    <font>
      <sz val="10"/>
      <name val="Calibri"/>
      <family val="2"/>
      <scheme val="minor"/>
    </font>
    <font>
      <sz val="10"/>
      <color rgb="FFFF0000"/>
      <name val="Arial"/>
      <family val="2"/>
    </font>
    <font>
      <u/>
      <sz val="7.5"/>
      <color indexed="12"/>
      <name val="Arial"/>
      <family val="2"/>
    </font>
    <font>
      <b/>
      <sz val="9"/>
      <name val="CS Times"/>
    </font>
    <font>
      <sz val="9"/>
      <color indexed="12"/>
      <name val="CS Times"/>
    </font>
    <font>
      <sz val="9"/>
      <name val="CS Times"/>
    </font>
    <font>
      <sz val="10"/>
      <color rgb="FFFF0000"/>
      <name val="Times New Roman"/>
      <family val="1"/>
    </font>
    <font>
      <sz val="12"/>
      <name val="Times New Roman"/>
      <family val="1"/>
    </font>
    <font>
      <sz val="11"/>
      <name val="Times New Roman"/>
      <family val="1"/>
    </font>
    <font>
      <sz val="7"/>
      <name val="Times New Roman"/>
      <family val="1"/>
    </font>
    <font>
      <u/>
      <sz val="10"/>
      <name val="Times New Roman"/>
      <family val="1"/>
    </font>
    <font>
      <sz val="9"/>
      <color indexed="81"/>
      <name val="Tahoma"/>
      <family val="2"/>
    </font>
    <font>
      <b/>
      <u/>
      <sz val="10"/>
      <name val="Times New Roman"/>
      <family val="1"/>
    </font>
    <font>
      <sz val="10"/>
      <color rgb="FFCCECFF"/>
      <name val="Times New Roman"/>
      <family val="1"/>
    </font>
  </fonts>
  <fills count="15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4"/>
        <bgColor indexed="64"/>
      </patternFill>
    </fill>
    <fill>
      <patternFill patternType="solid">
        <fgColor rgb="FFCCECFF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6" tint="0.39997558519241921"/>
        <bgColor indexed="64"/>
      </patternFill>
    </fill>
  </fills>
  <borders count="2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hair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</borders>
  <cellStyleXfs count="31">
    <xf numFmtId="171" fontId="0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10" fillId="0" borderId="0" applyNumberFormat="0" applyFill="0" applyBorder="0" applyAlignment="0">
      <protection locked="0"/>
    </xf>
    <xf numFmtId="41" fontId="5" fillId="0" borderId="0"/>
    <xf numFmtId="171" fontId="5" fillId="0" borderId="0"/>
    <xf numFmtId="0" fontId="3" fillId="0" borderId="0"/>
    <xf numFmtId="0" fontId="5" fillId="0" borderId="0"/>
    <xf numFmtId="9" fontId="3" fillId="0" borderId="0" applyFont="0" applyFill="0" applyBorder="0" applyAlignment="0" applyProtection="0"/>
    <xf numFmtId="167" fontId="3" fillId="0" borderId="0"/>
    <xf numFmtId="167" fontId="3" fillId="0" borderId="0"/>
    <xf numFmtId="41" fontId="5" fillId="0" borderId="0"/>
    <xf numFmtId="171" fontId="5" fillId="0" borderId="0"/>
    <xf numFmtId="171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175" fontId="24" fillId="0" borderId="0" applyFont="0" applyFill="0" applyBorder="0" applyProtection="0">
      <alignment horizontal="right"/>
    </xf>
    <xf numFmtId="176" fontId="16" fillId="0" borderId="0" applyNumberFormat="0" applyFill="0" applyBorder="0" applyAlignment="0" applyProtection="0"/>
    <xf numFmtId="0" fontId="14" fillId="0" borderId="20" applyNumberFormat="0" applyBorder="0" applyAlignment="0"/>
    <xf numFmtId="12" fontId="25" fillId="7" borderId="19">
      <alignment horizontal="left"/>
    </xf>
    <xf numFmtId="37" fontId="14" fillId="8" borderId="0" applyNumberFormat="0" applyBorder="0" applyAlignment="0" applyProtection="0"/>
    <xf numFmtId="37" fontId="14" fillId="0" borderId="0"/>
    <xf numFmtId="3" fontId="21" fillId="9" borderId="21" applyProtection="0"/>
    <xf numFmtId="9" fontId="3" fillId="0" borderId="0" applyFont="0" applyFill="0" applyBorder="0" applyAlignment="0" applyProtection="0"/>
    <xf numFmtId="171" fontId="5" fillId="0" borderId="0"/>
    <xf numFmtId="0" fontId="3" fillId="0" borderId="0"/>
    <xf numFmtId="171" fontId="3" fillId="0" borderId="0"/>
    <xf numFmtId="0" fontId="28" fillId="0" borderId="0" applyNumberFormat="0" applyFill="0" applyBorder="0" applyAlignment="0" applyProtection="0">
      <alignment vertical="top"/>
      <protection locked="0"/>
    </xf>
    <xf numFmtId="43" fontId="2" fillId="0" borderId="0" applyFont="0" applyFill="0" applyBorder="0" applyAlignment="0" applyProtection="0"/>
    <xf numFmtId="0" fontId="1" fillId="0" borderId="0"/>
    <xf numFmtId="0" fontId="3" fillId="0" borderId="0"/>
  </cellStyleXfs>
  <cellXfs count="420">
    <xf numFmtId="171" fontId="0" fillId="0" borderId="0" xfId="0"/>
    <xf numFmtId="171" fontId="6" fillId="0" borderId="0" xfId="0" applyFont="1" applyFill="1" applyAlignment="1">
      <alignment horizontal="centerContinuous"/>
    </xf>
    <xf numFmtId="171" fontId="9" fillId="0" borderId="0" xfId="0" applyFont="1" applyFill="1" applyAlignment="1">
      <alignment horizontal="centerContinuous"/>
    </xf>
    <xf numFmtId="171" fontId="5" fillId="0" borderId="0" xfId="0" applyFont="1" applyFill="1"/>
    <xf numFmtId="171" fontId="7" fillId="0" borderId="0" xfId="0" applyFont="1" applyFill="1" applyAlignment="1">
      <alignment horizontal="centerContinuous"/>
    </xf>
    <xf numFmtId="171" fontId="5" fillId="0" borderId="0" xfId="0" applyFont="1" applyFill="1" applyBorder="1"/>
    <xf numFmtId="171" fontId="5" fillId="0" borderId="0" xfId="0" applyFont="1" applyFill="1" applyAlignment="1">
      <alignment horizontal="center"/>
    </xf>
    <xf numFmtId="8" fontId="5" fillId="0" borderId="0" xfId="0" applyNumberFormat="1" applyFont="1" applyFill="1"/>
    <xf numFmtId="8" fontId="5" fillId="0" borderId="2" xfId="0" applyNumberFormat="1" applyFont="1" applyFill="1" applyBorder="1" applyAlignment="1">
      <alignment horizontal="center"/>
    </xf>
    <xf numFmtId="8" fontId="5" fillId="0" borderId="0" xfId="0" applyNumberFormat="1" applyFont="1" applyFill="1" applyBorder="1" applyAlignment="1">
      <alignment horizontal="center"/>
    </xf>
    <xf numFmtId="171" fontId="5" fillId="0" borderId="0" xfId="0" quotePrefix="1" applyFont="1" applyFill="1"/>
    <xf numFmtId="171" fontId="5" fillId="0" borderId="0" xfId="0" applyFont="1" applyFill="1" applyAlignment="1">
      <alignment horizontal="centerContinuous"/>
    </xf>
    <xf numFmtId="171" fontId="5" fillId="0" borderId="0" xfId="0" applyFont="1" applyFill="1" applyBorder="1" applyAlignment="1">
      <alignment horizontal="center"/>
    </xf>
    <xf numFmtId="8" fontId="5" fillId="0" borderId="8" xfId="0" applyNumberFormat="1" applyFont="1" applyFill="1" applyBorder="1" applyAlignment="1">
      <alignment horizontal="center"/>
    </xf>
    <xf numFmtId="8" fontId="5" fillId="0" borderId="11" xfId="0" applyNumberFormat="1" applyFont="1" applyFill="1" applyBorder="1" applyAlignment="1">
      <alignment horizontal="center"/>
    </xf>
    <xf numFmtId="0" fontId="5" fillId="0" borderId="10" xfId="0" applyNumberFormat="1" applyFont="1" applyFill="1" applyBorder="1" applyAlignment="1">
      <alignment horizontal="center"/>
    </xf>
    <xf numFmtId="171" fontId="4" fillId="0" borderId="5" xfId="0" applyFont="1" applyFill="1" applyBorder="1" applyAlignment="1">
      <alignment horizontal="center"/>
    </xf>
    <xf numFmtId="171" fontId="4" fillId="0" borderId="5" xfId="0" applyFont="1" applyFill="1" applyBorder="1" applyAlignment="1">
      <alignment horizontal="center" wrapText="1"/>
    </xf>
    <xf numFmtId="171" fontId="12" fillId="0" borderId="6" xfId="0" quotePrefix="1" applyFont="1" applyFill="1" applyBorder="1" applyAlignment="1">
      <alignment horizontal="center" wrapText="1"/>
    </xf>
    <xf numFmtId="171" fontId="12" fillId="0" borderId="6" xfId="0" applyFont="1" applyFill="1" applyBorder="1" applyAlignment="1">
      <alignment horizontal="center" wrapText="1"/>
    </xf>
    <xf numFmtId="171" fontId="4" fillId="0" borderId="0" xfId="0" applyFont="1" applyFill="1" applyAlignment="1">
      <alignment horizontal="centerContinuous"/>
    </xf>
    <xf numFmtId="171" fontId="4" fillId="0" borderId="5" xfId="0" applyFont="1" applyFill="1" applyBorder="1"/>
    <xf numFmtId="171" fontId="4" fillId="0" borderId="13" xfId="0" applyFont="1" applyFill="1" applyBorder="1" applyAlignment="1">
      <alignment horizontal="center"/>
    </xf>
    <xf numFmtId="171" fontId="4" fillId="0" borderId="6" xfId="0" applyFont="1" applyFill="1" applyBorder="1"/>
    <xf numFmtId="171" fontId="4" fillId="0" borderId="6" xfId="0" applyFont="1" applyFill="1" applyBorder="1" applyAlignment="1">
      <alignment horizontal="center"/>
    </xf>
    <xf numFmtId="8" fontId="13" fillId="0" borderId="0" xfId="0" applyNumberFormat="1" applyFont="1" applyFill="1" applyAlignment="1">
      <alignment horizontal="center"/>
    </xf>
    <xf numFmtId="0" fontId="4" fillId="0" borderId="0" xfId="0" applyNumberFormat="1" applyFont="1" applyFill="1" applyAlignment="1">
      <alignment horizontal="center"/>
    </xf>
    <xf numFmtId="166" fontId="5" fillId="0" borderId="0" xfId="0" applyNumberFormat="1" applyFont="1" applyFill="1" applyBorder="1" applyAlignment="1">
      <alignment horizontal="center"/>
    </xf>
    <xf numFmtId="171" fontId="7" fillId="0" borderId="7" xfId="0" applyFont="1" applyFill="1" applyBorder="1" applyAlignment="1">
      <alignment horizontal="centerContinuous"/>
    </xf>
    <xf numFmtId="171" fontId="14" fillId="2" borderId="0" xfId="0" applyFont="1" applyFill="1" applyAlignment="1">
      <alignment horizontal="centerContinuous"/>
    </xf>
    <xf numFmtId="171" fontId="16" fillId="2" borderId="0" xfId="0" applyFont="1" applyFill="1" applyBorder="1" applyAlignment="1">
      <alignment horizontal="centerContinuous"/>
    </xf>
    <xf numFmtId="170" fontId="14" fillId="2" borderId="0" xfId="1" applyNumberFormat="1" applyFont="1" applyFill="1" applyAlignment="1">
      <alignment horizontal="centerContinuous"/>
    </xf>
    <xf numFmtId="171" fontId="14" fillId="0" borderId="0" xfId="0" applyFont="1" applyFill="1" applyBorder="1"/>
    <xf numFmtId="171" fontId="16" fillId="0" borderId="0" xfId="0" applyFont="1" applyFill="1" applyBorder="1" applyAlignment="1">
      <alignment wrapText="1"/>
    </xf>
    <xf numFmtId="171" fontId="14" fillId="0" borderId="0" xfId="0" applyFont="1" applyFill="1" applyBorder="1" applyAlignment="1">
      <alignment horizontal="center"/>
    </xf>
    <xf numFmtId="168" fontId="14" fillId="0" borderId="0" xfId="0" applyNumberFormat="1" applyFont="1" applyFill="1" applyBorder="1"/>
    <xf numFmtId="2" fontId="5" fillId="0" borderId="0" xfId="0" applyNumberFormat="1" applyFont="1" applyFill="1" applyAlignment="1">
      <alignment horizontal="center"/>
    </xf>
    <xf numFmtId="2" fontId="5" fillId="0" borderId="0" xfId="0" applyNumberFormat="1" applyFont="1" applyFill="1" applyBorder="1" applyAlignment="1">
      <alignment horizontal="center"/>
    </xf>
    <xf numFmtId="39" fontId="5" fillId="0" borderId="0" xfId="0" applyNumberFormat="1" applyFont="1" applyFill="1" applyBorder="1" applyAlignment="1">
      <alignment horizontal="center"/>
    </xf>
    <xf numFmtId="171" fontId="4" fillId="0" borderId="0" xfId="0" applyFont="1" applyFill="1" applyBorder="1" applyAlignment="1">
      <alignment horizontal="center"/>
    </xf>
    <xf numFmtId="171" fontId="4" fillId="0" borderId="16" xfId="0" applyFont="1" applyFill="1" applyBorder="1" applyAlignment="1">
      <alignment horizontal="centerContinuous"/>
    </xf>
    <xf numFmtId="167" fontId="0" fillId="0" borderId="0" xfId="8" applyNumberFormat="1" applyFont="1" applyFill="1"/>
    <xf numFmtId="171" fontId="4" fillId="0" borderId="16" xfId="5" applyFont="1" applyFill="1" applyBorder="1" applyAlignment="1">
      <alignment horizontal="centerContinuous"/>
    </xf>
    <xf numFmtId="171" fontId="20" fillId="0" borderId="0" xfId="5" applyFont="1" applyFill="1" applyBorder="1"/>
    <xf numFmtId="2" fontId="5" fillId="0" borderId="2" xfId="0" applyNumberFormat="1" applyFont="1" applyFill="1" applyBorder="1" applyAlignment="1">
      <alignment horizontal="center"/>
    </xf>
    <xf numFmtId="8" fontId="5" fillId="0" borderId="0" xfId="0" quotePrefix="1" applyNumberFormat="1" applyFont="1" applyFill="1" applyBorder="1" applyAlignment="1">
      <alignment horizontal="center"/>
    </xf>
    <xf numFmtId="171" fontId="14" fillId="0" borderId="0" xfId="0" applyFont="1" applyFill="1" applyAlignment="1">
      <alignment horizontal="centerContinuous"/>
    </xf>
    <xf numFmtId="171" fontId="5" fillId="0" borderId="0" xfId="0" applyFont="1" applyFill="1" applyBorder="1" applyAlignment="1">
      <alignment horizontal="left" indent="1"/>
    </xf>
    <xf numFmtId="171" fontId="5" fillId="0" borderId="0" xfId="0" applyFont="1" applyFill="1" applyAlignment="1">
      <alignment horizontal="left" indent="1"/>
    </xf>
    <xf numFmtId="171" fontId="0" fillId="0" borderId="0" xfId="0" applyFill="1"/>
    <xf numFmtId="43" fontId="0" fillId="0" borderId="0" xfId="1" applyFont="1" applyFill="1"/>
    <xf numFmtId="171" fontId="0" fillId="0" borderId="0" xfId="0" quotePrefix="1" applyFont="1" applyFill="1"/>
    <xf numFmtId="167" fontId="5" fillId="0" borderId="0" xfId="8" applyNumberFormat="1" applyFont="1" applyFill="1" applyAlignment="1">
      <alignment horizontal="center"/>
    </xf>
    <xf numFmtId="41" fontId="5" fillId="0" borderId="0" xfId="11"/>
    <xf numFmtId="41" fontId="5" fillId="0" borderId="0" xfId="11" applyFont="1" applyFill="1"/>
    <xf numFmtId="0" fontId="0" fillId="0" borderId="0" xfId="11" applyNumberFormat="1" applyFont="1" applyFill="1" applyAlignment="1">
      <alignment horizontal="left"/>
    </xf>
    <xf numFmtId="171" fontId="3" fillId="0" borderId="0" xfId="10" applyNumberFormat="1" applyFont="1"/>
    <xf numFmtId="173" fontId="3" fillId="5" borderId="0" xfId="10" applyNumberFormat="1" applyFont="1" applyFill="1"/>
    <xf numFmtId="169" fontId="3" fillId="0" borderId="0" xfId="2" applyNumberFormat="1" applyFont="1"/>
    <xf numFmtId="10" fontId="3" fillId="0" borderId="0" xfId="8" applyNumberFormat="1" applyFont="1"/>
    <xf numFmtId="171" fontId="3" fillId="0" borderId="5" xfId="10" applyNumberFormat="1" applyFont="1" applyBorder="1"/>
    <xf numFmtId="171" fontId="3" fillId="0" borderId="7" xfId="10" applyNumberFormat="1" applyFont="1" applyBorder="1" applyAlignment="1">
      <alignment horizontal="center"/>
    </xf>
    <xf numFmtId="171" fontId="3" fillId="0" borderId="3" xfId="10" applyNumberFormat="1" applyFont="1" applyBorder="1" applyAlignment="1">
      <alignment horizontal="centerContinuous"/>
    </xf>
    <xf numFmtId="171" fontId="3" fillId="0" borderId="4" xfId="10" applyNumberFormat="1" applyFont="1" applyBorder="1" applyAlignment="1">
      <alignment horizontal="centerContinuous"/>
    </xf>
    <xf numFmtId="171" fontId="3" fillId="0" borderId="6" xfId="10" applyNumberFormat="1" applyFont="1" applyBorder="1"/>
    <xf numFmtId="171" fontId="3" fillId="0" borderId="4" xfId="10" applyNumberFormat="1" applyFont="1" applyBorder="1" applyAlignment="1">
      <alignment horizontal="center"/>
    </xf>
    <xf numFmtId="171" fontId="3" fillId="0" borderId="3" xfId="10" applyNumberFormat="1" applyFont="1" applyBorder="1" applyAlignment="1">
      <alignment horizontal="center"/>
    </xf>
    <xf numFmtId="171" fontId="3" fillId="0" borderId="6" xfId="10" applyNumberFormat="1" applyFont="1" applyBorder="1" applyAlignment="1">
      <alignment horizontal="center"/>
    </xf>
    <xf numFmtId="171" fontId="3" fillId="0" borderId="9" xfId="10" applyNumberFormat="1" applyFont="1" applyBorder="1" applyAlignment="1">
      <alignment horizontal="centerContinuous"/>
    </xf>
    <xf numFmtId="171" fontId="3" fillId="0" borderId="2" xfId="10" applyNumberFormat="1" applyFont="1" applyBorder="1"/>
    <xf numFmtId="41" fontId="3" fillId="0" borderId="8" xfId="10" applyNumberFormat="1" applyFont="1" applyBorder="1"/>
    <xf numFmtId="41" fontId="3" fillId="0" borderId="11" xfId="10" applyNumberFormat="1" applyFont="1" applyBorder="1"/>
    <xf numFmtId="168" fontId="3" fillId="0" borderId="8" xfId="10" applyNumberFormat="1" applyFont="1" applyBorder="1"/>
    <xf numFmtId="0" fontId="3" fillId="0" borderId="0" xfId="10" applyNumberFormat="1" applyFont="1"/>
    <xf numFmtId="17" fontId="3" fillId="0" borderId="5" xfId="10" applyNumberFormat="1" applyFont="1" applyBorder="1" applyAlignment="1">
      <alignment horizontal="center"/>
    </xf>
    <xf numFmtId="171" fontId="3" fillId="0" borderId="0" xfId="10" applyNumberFormat="1" applyFont="1" applyBorder="1"/>
    <xf numFmtId="168" fontId="3" fillId="0" borderId="11" xfId="10" applyNumberFormat="1" applyFont="1" applyBorder="1"/>
    <xf numFmtId="171" fontId="3" fillId="0" borderId="13" xfId="10" applyNumberFormat="1" applyFont="1" applyBorder="1"/>
    <xf numFmtId="17" fontId="3" fillId="0" borderId="13" xfId="10" applyNumberFormat="1" applyFont="1" applyBorder="1" applyAlignment="1">
      <alignment horizontal="center"/>
    </xf>
    <xf numFmtId="171" fontId="3" fillId="0" borderId="1" xfId="10" applyNumberFormat="1" applyFont="1" applyBorder="1"/>
    <xf numFmtId="41" fontId="3" fillId="0" borderId="12" xfId="10" applyNumberFormat="1" applyFont="1" applyBorder="1"/>
    <xf numFmtId="168" fontId="3" fillId="0" borderId="12" xfId="10" applyNumberFormat="1" applyFont="1" applyBorder="1"/>
    <xf numFmtId="17" fontId="3" fillId="0" borderId="6" xfId="10" applyNumberFormat="1" applyFont="1" applyBorder="1" applyAlignment="1">
      <alignment horizontal="center"/>
    </xf>
    <xf numFmtId="171" fontId="15" fillId="0" borderId="0" xfId="10" applyNumberFormat="1" applyFont="1" applyAlignment="1">
      <alignment horizontal="centerContinuous"/>
    </xf>
    <xf numFmtId="0" fontId="0" fillId="0" borderId="0" xfId="7" applyFont="1" applyFill="1" applyBorder="1" applyAlignment="1">
      <alignment horizontal="center"/>
    </xf>
    <xf numFmtId="171" fontId="0" fillId="0" borderId="0" xfId="0" applyFont="1" applyFill="1"/>
    <xf numFmtId="171" fontId="0" fillId="0" borderId="0" xfId="0" applyFont="1" applyFill="1" applyBorder="1"/>
    <xf numFmtId="1" fontId="0" fillId="0" borderId="0" xfId="6" applyNumberFormat="1" applyFont="1" applyFill="1" applyAlignment="1" applyProtection="1">
      <alignment horizontal="center"/>
      <protection locked="0"/>
    </xf>
    <xf numFmtId="171" fontId="5" fillId="0" borderId="0" xfId="10" applyNumberFormat="1" applyFont="1"/>
    <xf numFmtId="172" fontId="0" fillId="0" borderId="0" xfId="0" applyNumberFormat="1"/>
    <xf numFmtId="171" fontId="19" fillId="6" borderId="0" xfId="10" applyNumberFormat="1" applyFont="1" applyFill="1"/>
    <xf numFmtId="7" fontId="3" fillId="0" borderId="0" xfId="2" applyNumberFormat="1" applyFont="1"/>
    <xf numFmtId="171" fontId="3" fillId="0" borderId="5" xfId="10" applyNumberFormat="1" applyFont="1" applyBorder="1" applyAlignment="1">
      <alignment horizontal="center"/>
    </xf>
    <xf numFmtId="174" fontId="3" fillId="0" borderId="0" xfId="8" applyNumberFormat="1" applyFont="1"/>
    <xf numFmtId="171" fontId="8" fillId="0" borderId="0" xfId="0" applyFont="1" applyFill="1"/>
    <xf numFmtId="171" fontId="16" fillId="2" borderId="0" xfId="0" applyFont="1" applyFill="1" applyBorder="1" applyAlignment="1">
      <alignment horizontal="center"/>
    </xf>
    <xf numFmtId="14" fontId="21" fillId="3" borderId="7" xfId="0" applyNumberFormat="1" applyFont="1" applyFill="1" applyBorder="1" applyAlignment="1">
      <alignment horizontal="center"/>
    </xf>
    <xf numFmtId="171" fontId="16" fillId="2" borderId="0" xfId="0" applyFont="1" applyFill="1" applyAlignment="1">
      <alignment horizontal="centerContinuous"/>
    </xf>
    <xf numFmtId="171" fontId="8" fillId="0" borderId="0" xfId="0" applyFont="1" applyFill="1" applyBorder="1"/>
    <xf numFmtId="14" fontId="22" fillId="2" borderId="0" xfId="0" applyNumberFormat="1" applyFont="1" applyFill="1" applyBorder="1" applyAlignment="1">
      <alignment horizontal="centerContinuous" vertical="center"/>
    </xf>
    <xf numFmtId="171" fontId="8" fillId="0" borderId="0" xfId="0" applyFont="1" applyFill="1" applyBorder="1" applyAlignment="1">
      <alignment horizontal="center"/>
    </xf>
    <xf numFmtId="171" fontId="14" fillId="2" borderId="0" xfId="0" applyFont="1" applyFill="1" applyBorder="1" applyAlignment="1">
      <alignment horizontal="centerContinuous" wrapText="1"/>
    </xf>
    <xf numFmtId="171" fontId="8" fillId="0" borderId="0" xfId="0" applyFont="1" applyFill="1" applyAlignment="1">
      <alignment horizontal="center"/>
    </xf>
    <xf numFmtId="171" fontId="14" fillId="0" borderId="15" xfId="0" applyFont="1" applyBorder="1" applyAlignment="1">
      <alignment horizontal="center"/>
    </xf>
    <xf numFmtId="0" fontId="8" fillId="0" borderId="0" xfId="0" applyNumberFormat="1" applyFont="1" applyFill="1" applyAlignment="1">
      <alignment horizontal="center"/>
    </xf>
    <xf numFmtId="171" fontId="8" fillId="4" borderId="14" xfId="0" applyFont="1" applyFill="1" applyBorder="1"/>
    <xf numFmtId="0" fontId="4" fillId="0" borderId="0" xfId="0" applyNumberFormat="1" applyFont="1" applyFill="1" applyAlignment="1"/>
    <xf numFmtId="171" fontId="15" fillId="0" borderId="0" xfId="10" applyNumberFormat="1" applyFont="1"/>
    <xf numFmtId="177" fontId="5" fillId="0" borderId="0" xfId="0" applyNumberFormat="1" applyFont="1" applyFill="1" applyBorder="1" applyAlignment="1">
      <alignment horizontal="center"/>
    </xf>
    <xf numFmtId="10" fontId="0" fillId="5" borderId="0" xfId="8" applyNumberFormat="1" applyFont="1" applyFill="1"/>
    <xf numFmtId="10" fontId="3" fillId="0" borderId="0" xfId="10" applyNumberFormat="1" applyFont="1"/>
    <xf numFmtId="171" fontId="26" fillId="0" borderId="0" xfId="0" applyFont="1"/>
    <xf numFmtId="9" fontId="26" fillId="0" borderId="0" xfId="8" applyFont="1"/>
    <xf numFmtId="43" fontId="3" fillId="0" borderId="0" xfId="10" applyNumberFormat="1" applyFont="1"/>
    <xf numFmtId="171" fontId="27" fillId="0" borderId="0" xfId="10" applyNumberFormat="1" applyFont="1"/>
    <xf numFmtId="171" fontId="6" fillId="0" borderId="0" xfId="24" applyFont="1" applyFill="1" applyAlignment="1">
      <alignment horizontal="centerContinuous"/>
    </xf>
    <xf numFmtId="171" fontId="5" fillId="0" borderId="0" xfId="24" applyFont="1" applyFill="1" applyAlignment="1">
      <alignment horizontal="centerContinuous"/>
    </xf>
    <xf numFmtId="171" fontId="5" fillId="0" borderId="0" xfId="24" applyFont="1" applyFill="1"/>
    <xf numFmtId="171" fontId="5" fillId="0" borderId="0" xfId="24" applyFont="1" applyFill="1" applyBorder="1" applyAlignment="1">
      <alignment horizontal="centerContinuous"/>
    </xf>
    <xf numFmtId="171" fontId="5" fillId="0" borderId="0" xfId="24" applyFont="1" applyFill="1" applyBorder="1"/>
    <xf numFmtId="171" fontId="4" fillId="0" borderId="5" xfId="24" applyFont="1" applyFill="1" applyBorder="1" applyAlignment="1">
      <alignment horizontal="center"/>
    </xf>
    <xf numFmtId="171" fontId="4" fillId="0" borderId="5" xfId="24" applyFont="1" applyFill="1" applyBorder="1" applyAlignment="1">
      <alignment horizontal="center" wrapText="1"/>
    </xf>
    <xf numFmtId="171" fontId="9" fillId="0" borderId="6" xfId="24" applyFont="1" applyFill="1" applyBorder="1" applyAlignment="1">
      <alignment horizontal="centerContinuous"/>
    </xf>
    <xf numFmtId="171" fontId="12" fillId="0" borderId="6" xfId="24" quotePrefix="1" applyFont="1" applyFill="1" applyBorder="1" applyAlignment="1">
      <alignment horizontal="center" wrapText="1"/>
    </xf>
    <xf numFmtId="171" fontId="12" fillId="0" borderId="6" xfId="24" applyFont="1" applyFill="1" applyBorder="1" applyAlignment="1">
      <alignment horizontal="center" wrapText="1"/>
    </xf>
    <xf numFmtId="171" fontId="8" fillId="0" borderId="0" xfId="24" quotePrefix="1" applyFont="1" applyFill="1" applyBorder="1" applyAlignment="1">
      <alignment horizontal="center"/>
    </xf>
    <xf numFmtId="0" fontId="5" fillId="0" borderId="0" xfId="24" applyNumberFormat="1" applyFont="1" applyFill="1"/>
    <xf numFmtId="6" fontId="5" fillId="0" borderId="0" xfId="24" applyNumberFormat="1" applyFont="1" applyFill="1" applyAlignment="1">
      <alignment horizontal="right"/>
    </xf>
    <xf numFmtId="8" fontId="5" fillId="0" borderId="0" xfId="24" applyNumberFormat="1" applyFont="1" applyFill="1" applyAlignment="1">
      <alignment horizontal="right"/>
    </xf>
    <xf numFmtId="8" fontId="5" fillId="0" borderId="0" xfId="24" applyNumberFormat="1" applyFont="1" applyFill="1"/>
    <xf numFmtId="8" fontId="5" fillId="0" borderId="0" xfId="24" applyNumberFormat="1" applyFont="1" applyFill="1" applyBorder="1"/>
    <xf numFmtId="165" fontId="5" fillId="0" borderId="0" xfId="24" applyNumberFormat="1" applyFont="1" applyFill="1" applyAlignment="1">
      <alignment horizontal="center"/>
    </xf>
    <xf numFmtId="171" fontId="5" fillId="0" borderId="0" xfId="24" quotePrefix="1" applyFont="1" applyFill="1"/>
    <xf numFmtId="0" fontId="5" fillId="0" borderId="0" xfId="25" applyFont="1"/>
    <xf numFmtId="14" fontId="5" fillId="0" borderId="0" xfId="26" applyNumberFormat="1" applyFont="1"/>
    <xf numFmtId="0" fontId="5" fillId="0" borderId="0" xfId="24" applyNumberFormat="1" applyFont="1" applyFill="1" applyBorder="1"/>
    <xf numFmtId="165" fontId="5" fillId="0" borderId="0" xfId="24" applyNumberFormat="1" applyFont="1" applyFill="1" applyBorder="1" applyAlignment="1">
      <alignment horizontal="center"/>
    </xf>
    <xf numFmtId="8" fontId="5" fillId="0" borderId="0" xfId="24" applyNumberFormat="1" applyFont="1" applyFill="1" applyAlignment="1">
      <alignment horizontal="center"/>
    </xf>
    <xf numFmtId="171" fontId="7" fillId="0" borderId="0" xfId="24" applyFont="1" applyFill="1" applyAlignment="1">
      <alignment horizontal="centerContinuous"/>
    </xf>
    <xf numFmtId="171" fontId="4" fillId="0" borderId="0" xfId="24" applyFont="1" applyFill="1" applyAlignment="1">
      <alignment horizontal="centerContinuous"/>
    </xf>
    <xf numFmtId="171" fontId="5" fillId="0" borderId="0" xfId="24" applyFont="1" applyFill="1" applyAlignment="1">
      <alignment horizontal="center"/>
    </xf>
    <xf numFmtId="41" fontId="5" fillId="0" borderId="0" xfId="4" applyFont="1" applyFill="1"/>
    <xf numFmtId="171" fontId="4" fillId="0" borderId="17" xfId="24" applyFont="1" applyFill="1" applyBorder="1" applyAlignment="1">
      <alignment horizontal="centerContinuous"/>
    </xf>
    <xf numFmtId="171" fontId="5" fillId="0" borderId="17" xfId="24" applyFont="1" applyFill="1" applyBorder="1"/>
    <xf numFmtId="171" fontId="5" fillId="0" borderId="18" xfId="24" applyFont="1" applyFill="1" applyBorder="1"/>
    <xf numFmtId="171" fontId="4" fillId="0" borderId="16" xfId="24" applyFont="1" applyFill="1" applyBorder="1" applyAlignment="1">
      <alignment horizontal="center"/>
    </xf>
    <xf numFmtId="171" fontId="4" fillId="0" borderId="17" xfId="5" applyFont="1" applyFill="1" applyBorder="1" applyAlignment="1">
      <alignment horizontal="centerContinuous"/>
    </xf>
    <xf numFmtId="171" fontId="5" fillId="0" borderId="17" xfId="24" applyFont="1" applyFill="1" applyBorder="1" applyAlignment="1">
      <alignment horizontal="centerContinuous"/>
    </xf>
    <xf numFmtId="8" fontId="5" fillId="0" borderId="0" xfId="2" applyNumberFormat="1" applyFont="1" applyFill="1"/>
    <xf numFmtId="178" fontId="28" fillId="0" borderId="0" xfId="27" applyNumberFormat="1" applyAlignment="1" applyProtection="1"/>
    <xf numFmtId="1" fontId="5" fillId="0" borderId="0" xfId="6" applyNumberFormat="1" applyFont="1" applyFill="1" applyAlignment="1" applyProtection="1">
      <alignment horizontal="center"/>
      <protection locked="0"/>
    </xf>
    <xf numFmtId="178" fontId="29" fillId="0" borderId="0" xfId="0" applyNumberFormat="1" applyFont="1"/>
    <xf numFmtId="172" fontId="4" fillId="0" borderId="0" xfId="24" applyNumberFormat="1" applyFont="1" applyFill="1"/>
    <xf numFmtId="172" fontId="5" fillId="0" borderId="0" xfId="24" applyNumberFormat="1" applyFont="1" applyFill="1"/>
    <xf numFmtId="167" fontId="5" fillId="0" borderId="0" xfId="8" applyNumberFormat="1" applyFont="1" applyFill="1"/>
    <xf numFmtId="0" fontId="0" fillId="0" borderId="0" xfId="0" applyNumberFormat="1" applyFont="1"/>
    <xf numFmtId="44" fontId="26" fillId="0" borderId="0" xfId="2" applyFont="1" applyFill="1"/>
    <xf numFmtId="174" fontId="30" fillId="0" borderId="0" xfId="0" applyNumberFormat="1" applyFont="1" applyFill="1" applyProtection="1">
      <protection locked="0"/>
    </xf>
    <xf numFmtId="43" fontId="5" fillId="0" borderId="0" xfId="2" applyNumberFormat="1" applyFont="1" applyFill="1"/>
    <xf numFmtId="10" fontId="5" fillId="0" borderId="0" xfId="8" applyNumberFormat="1" applyFont="1" applyFill="1"/>
    <xf numFmtId="172" fontId="5" fillId="0" borderId="0" xfId="24" applyNumberFormat="1" applyFont="1" applyFill="1" applyBorder="1"/>
    <xf numFmtId="171" fontId="5" fillId="0" borderId="0" xfId="24" applyNumberFormat="1" applyFont="1" applyFill="1"/>
    <xf numFmtId="171" fontId="5" fillId="0" borderId="0" xfId="24" applyNumberFormat="1" applyFont="1" applyFill="1" applyAlignment="1">
      <alignment horizontal="right"/>
    </xf>
    <xf numFmtId="171" fontId="5" fillId="0" borderId="0" xfId="6" applyNumberFormat="1" applyFont="1" applyFill="1" applyAlignment="1" applyProtection="1">
      <alignment horizontal="center"/>
      <protection locked="0"/>
    </xf>
    <xf numFmtId="171" fontId="5" fillId="0" borderId="0" xfId="24" applyNumberFormat="1" applyFont="1" applyFill="1" applyBorder="1"/>
    <xf numFmtId="171" fontId="4" fillId="0" borderId="0" xfId="24" applyFont="1" applyFill="1" applyBorder="1" applyAlignment="1">
      <alignment horizontal="center" wrapText="1"/>
    </xf>
    <xf numFmtId="172" fontId="3" fillId="0" borderId="0" xfId="10" applyNumberFormat="1" applyFont="1"/>
    <xf numFmtId="0" fontId="5" fillId="0" borderId="0" xfId="0" applyNumberFormat="1" applyFont="1" applyFill="1" applyBorder="1" applyAlignment="1">
      <alignment horizontal="center"/>
    </xf>
    <xf numFmtId="171" fontId="4" fillId="0" borderId="0" xfId="0" applyFont="1" applyAlignment="1">
      <alignment horizontal="left"/>
    </xf>
    <xf numFmtId="167" fontId="0" fillId="0" borderId="0" xfId="8" applyNumberFormat="1" applyFont="1"/>
    <xf numFmtId="6" fontId="5" fillId="6" borderId="0" xfId="2" applyNumberFormat="1" applyFont="1" applyFill="1"/>
    <xf numFmtId="171" fontId="5" fillId="0" borderId="1" xfId="0" applyFont="1" applyFill="1" applyBorder="1" applyAlignment="1">
      <alignment horizontal="center"/>
    </xf>
    <xf numFmtId="171" fontId="5" fillId="0" borderId="1" xfId="0" quotePrefix="1" applyFont="1" applyFill="1" applyBorder="1" applyAlignment="1">
      <alignment horizontal="center"/>
    </xf>
    <xf numFmtId="171" fontId="3" fillId="0" borderId="0" xfId="10" applyNumberFormat="1" applyFont="1" applyFill="1"/>
    <xf numFmtId="173" fontId="0" fillId="0" borderId="0" xfId="0" applyNumberFormat="1"/>
    <xf numFmtId="43" fontId="5" fillId="0" borderId="0" xfId="28" applyFont="1" applyFill="1"/>
    <xf numFmtId="0" fontId="5" fillId="0" borderId="0" xfId="24" applyNumberFormat="1" applyFont="1" applyFill="1" applyBorder="1" applyAlignment="1">
      <alignment horizontal="right"/>
    </xf>
    <xf numFmtId="171" fontId="4" fillId="0" borderId="0" xfId="0" applyFont="1" applyAlignment="1">
      <alignment vertical="top" wrapText="1"/>
    </xf>
    <xf numFmtId="171" fontId="4" fillId="0" borderId="0" xfId="0" applyFont="1" applyAlignment="1">
      <alignment horizontal="left" vertical="top" wrapText="1"/>
    </xf>
    <xf numFmtId="17" fontId="3" fillId="10" borderId="0" xfId="10" applyNumberFormat="1" applyFont="1" applyFill="1"/>
    <xf numFmtId="171" fontId="5" fillId="0" borderId="0" xfId="0" applyFont="1" applyFill="1" applyAlignment="1">
      <alignment horizontal="left" vertical="top" wrapText="1"/>
    </xf>
    <xf numFmtId="167" fontId="0" fillId="0" borderId="7" xfId="1" applyNumberFormat="1" applyFont="1" applyBorder="1"/>
    <xf numFmtId="179" fontId="5" fillId="0" borderId="0" xfId="0" applyNumberFormat="1" applyFont="1" applyFill="1" applyBorder="1" applyAlignment="1">
      <alignment horizontal="center"/>
    </xf>
    <xf numFmtId="171" fontId="0" fillId="0" borderId="0" xfId="0" applyAlignment="1">
      <alignment wrapText="1"/>
    </xf>
    <xf numFmtId="178" fontId="31" fillId="0" borderId="0" xfId="0" applyNumberFormat="1" applyFont="1"/>
    <xf numFmtId="171" fontId="32" fillId="0" borderId="0" xfId="24" applyFont="1" applyFill="1"/>
    <xf numFmtId="172" fontId="5" fillId="0" borderId="0" xfId="24" applyNumberFormat="1" applyFont="1" applyFill="1" applyAlignment="1">
      <alignment horizontal="right"/>
    </xf>
    <xf numFmtId="43" fontId="5" fillId="0" borderId="0" xfId="24" applyNumberFormat="1" applyFont="1" applyFill="1"/>
    <xf numFmtId="171" fontId="5" fillId="0" borderId="0" xfId="0" applyFont="1" applyFill="1" applyAlignment="1">
      <alignment wrapText="1"/>
    </xf>
    <xf numFmtId="171" fontId="5" fillId="0" borderId="0" xfId="0" applyFont="1" applyFill="1" applyAlignment="1">
      <alignment horizontal="center" wrapText="1"/>
    </xf>
    <xf numFmtId="171" fontId="5" fillId="0" borderId="0" xfId="0" applyFont="1" applyFill="1" applyBorder="1" applyAlignment="1">
      <alignment horizontal="center" wrapText="1"/>
    </xf>
    <xf numFmtId="171" fontId="4" fillId="0" borderId="0" xfId="0" applyFont="1" applyFill="1" applyBorder="1" applyAlignment="1">
      <alignment horizontal="center" wrapText="1"/>
    </xf>
    <xf numFmtId="167" fontId="5" fillId="0" borderId="0" xfId="8" applyNumberFormat="1" applyFont="1" applyFill="1" applyAlignment="1">
      <alignment horizontal="center" wrapText="1"/>
    </xf>
    <xf numFmtId="2" fontId="5" fillId="0" borderId="0" xfId="0" applyNumberFormat="1" applyFont="1" applyFill="1" applyAlignment="1">
      <alignment horizontal="center" wrapText="1"/>
    </xf>
    <xf numFmtId="171" fontId="0" fillId="0" borderId="0" xfId="0" applyFill="1" applyAlignment="1">
      <alignment wrapText="1"/>
    </xf>
    <xf numFmtId="167" fontId="5" fillId="6" borderId="0" xfId="24" applyNumberFormat="1" applyFont="1" applyFill="1"/>
    <xf numFmtId="171" fontId="0" fillId="0" borderId="0" xfId="0" applyAlignment="1">
      <alignment wrapText="1"/>
    </xf>
    <xf numFmtId="171" fontId="0" fillId="0" borderId="0" xfId="0" applyAlignment="1">
      <alignment wrapText="1"/>
    </xf>
    <xf numFmtId="180" fontId="0" fillId="0" borderId="0" xfId="1" applyNumberFormat="1" applyFont="1"/>
    <xf numFmtId="167" fontId="23" fillId="0" borderId="0" xfId="8" applyNumberFormat="1" applyFont="1" applyFill="1" applyAlignment="1">
      <alignment wrapText="1"/>
    </xf>
    <xf numFmtId="171" fontId="4" fillId="0" borderId="0" xfId="0" applyFont="1" applyAlignment="1">
      <alignment wrapText="1"/>
    </xf>
    <xf numFmtId="171" fontId="5" fillId="0" borderId="0" xfId="24" applyFont="1" applyFill="1" applyAlignment="1">
      <alignment wrapText="1"/>
    </xf>
    <xf numFmtId="171" fontId="0" fillId="0" borderId="0" xfId="0" applyAlignment="1">
      <alignment wrapText="1"/>
    </xf>
    <xf numFmtId="171" fontId="0" fillId="12" borderId="0" xfId="0" applyFill="1" applyAlignment="1">
      <alignment wrapText="1"/>
    </xf>
    <xf numFmtId="173" fontId="5" fillId="0" borderId="0" xfId="0" applyNumberFormat="1" applyFont="1" applyFill="1"/>
    <xf numFmtId="171" fontId="0" fillId="0" borderId="0" xfId="0" applyAlignment="1">
      <alignment wrapText="1"/>
    </xf>
    <xf numFmtId="171" fontId="15" fillId="0" borderId="0" xfId="10" applyNumberFormat="1" applyFont="1" applyAlignment="1">
      <alignment wrapText="1"/>
    </xf>
    <xf numFmtId="171" fontId="5" fillId="0" borderId="0" xfId="0" applyFont="1" applyFill="1" applyAlignment="1">
      <alignment horizontal="center"/>
    </xf>
    <xf numFmtId="171" fontId="33" fillId="0" borderId="0" xfId="0" applyFont="1" applyFill="1" applyAlignment="1">
      <alignment horizontal="centerContinuous"/>
    </xf>
    <xf numFmtId="171" fontId="34" fillId="0" borderId="0" xfId="0" applyFont="1" applyFill="1" applyAlignment="1">
      <alignment horizontal="centerContinuous"/>
    </xf>
    <xf numFmtId="171" fontId="6" fillId="0" borderId="0" xfId="0" applyFont="1" applyFill="1" applyBorder="1" applyAlignment="1">
      <alignment horizontal="centerContinuous"/>
    </xf>
    <xf numFmtId="171" fontId="33" fillId="0" borderId="0" xfId="0" applyFont="1" applyFill="1"/>
    <xf numFmtId="171" fontId="7" fillId="0" borderId="0" xfId="0" applyFont="1" applyFill="1" applyBorder="1" applyAlignment="1">
      <alignment horizontal="centerContinuous"/>
    </xf>
    <xf numFmtId="171" fontId="34" fillId="0" borderId="0" xfId="0" applyFont="1" applyFill="1"/>
    <xf numFmtId="171" fontId="5" fillId="0" borderId="0" xfId="0" quotePrefix="1" applyFont="1" applyFill="1" applyBorder="1" applyAlignment="1">
      <alignment horizontal="center"/>
    </xf>
    <xf numFmtId="8" fontId="35" fillId="0" borderId="0" xfId="0" applyNumberFormat="1" applyFont="1" applyFill="1" applyAlignment="1">
      <alignment horizontal="center"/>
    </xf>
    <xf numFmtId="8" fontId="35" fillId="0" borderId="0" xfId="0" applyNumberFormat="1" applyFont="1" applyFill="1" applyBorder="1" applyAlignment="1">
      <alignment horizontal="left"/>
    </xf>
    <xf numFmtId="171" fontId="5" fillId="0" borderId="22" xfId="0" applyFont="1" applyFill="1" applyBorder="1" applyAlignment="1">
      <alignment horizontal="center"/>
    </xf>
    <xf numFmtId="171" fontId="5" fillId="0" borderId="5" xfId="0" applyFont="1" applyFill="1" applyBorder="1" applyAlignment="1">
      <alignment horizontal="centerContinuous"/>
    </xf>
    <xf numFmtId="171" fontId="5" fillId="0" borderId="5" xfId="0" quotePrefix="1" applyFont="1" applyFill="1" applyBorder="1" applyAlignment="1">
      <alignment horizontal="centerContinuous"/>
    </xf>
    <xf numFmtId="171" fontId="5" fillId="0" borderId="4" xfId="0" applyFont="1" applyFill="1" applyBorder="1" applyAlignment="1">
      <alignment horizontal="centerContinuous"/>
    </xf>
    <xf numFmtId="171" fontId="5" fillId="0" borderId="7" xfId="0" applyFont="1" applyFill="1" applyBorder="1" applyAlignment="1">
      <alignment horizontal="centerContinuous"/>
    </xf>
    <xf numFmtId="171" fontId="5" fillId="0" borderId="3" xfId="0" applyFont="1" applyFill="1" applyBorder="1" applyAlignment="1">
      <alignment horizontal="centerContinuous"/>
    </xf>
    <xf numFmtId="171" fontId="5" fillId="0" borderId="22" xfId="0" applyFont="1" applyFill="1" applyBorder="1" applyAlignment="1">
      <alignment horizontal="centerContinuous"/>
    </xf>
    <xf numFmtId="171" fontId="5" fillId="0" borderId="2" xfId="0" applyFont="1" applyFill="1" applyBorder="1" applyAlignment="1">
      <alignment horizontal="centerContinuous"/>
    </xf>
    <xf numFmtId="171" fontId="5" fillId="0" borderId="8" xfId="0" applyFont="1" applyFill="1" applyBorder="1" applyAlignment="1">
      <alignment horizontal="centerContinuous"/>
    </xf>
    <xf numFmtId="171" fontId="5" fillId="0" borderId="23" xfId="0" applyFont="1" applyFill="1" applyBorder="1" applyAlignment="1">
      <alignment horizontal="center"/>
    </xf>
    <xf numFmtId="171" fontId="5" fillId="0" borderId="3" xfId="0" applyFont="1" applyFill="1" applyBorder="1" applyAlignment="1">
      <alignment horizontal="center"/>
    </xf>
    <xf numFmtId="171" fontId="5" fillId="0" borderId="9" xfId="0" applyFont="1" applyFill="1" applyBorder="1" applyAlignment="1">
      <alignment horizontal="center"/>
    </xf>
    <xf numFmtId="171" fontId="5" fillId="0" borderId="4" xfId="0" applyFont="1" applyFill="1" applyBorder="1" applyAlignment="1">
      <alignment horizontal="center"/>
    </xf>
    <xf numFmtId="171" fontId="5" fillId="0" borderId="0" xfId="0" quotePrefix="1" applyFont="1" applyFill="1" applyBorder="1"/>
    <xf numFmtId="171" fontId="4" fillId="0" borderId="0" xfId="0" applyFont="1" applyFill="1" applyBorder="1" applyAlignment="1">
      <alignment horizontal="left"/>
    </xf>
    <xf numFmtId="0" fontId="5" fillId="0" borderId="22" xfId="0" applyNumberFormat="1" applyFont="1" applyFill="1" applyBorder="1" applyAlignment="1">
      <alignment horizontal="center"/>
    </xf>
    <xf numFmtId="8" fontId="5" fillId="0" borderId="5" xfId="0" applyNumberFormat="1" applyFont="1" applyFill="1" applyBorder="1"/>
    <xf numFmtId="8" fontId="5" fillId="13" borderId="22" xfId="0" applyNumberFormat="1" applyFont="1" applyFill="1" applyBorder="1" applyAlignment="1">
      <alignment horizontal="center"/>
    </xf>
    <xf numFmtId="8" fontId="5" fillId="13" borderId="2" xfId="0" applyNumberFormat="1" applyFont="1" applyFill="1" applyBorder="1" applyAlignment="1">
      <alignment horizontal="center"/>
    </xf>
    <xf numFmtId="8" fontId="5" fillId="13" borderId="8" xfId="0" applyNumberFormat="1" applyFont="1" applyFill="1" applyBorder="1" applyAlignment="1">
      <alignment horizontal="center"/>
    </xf>
    <xf numFmtId="1" fontId="5" fillId="0" borderId="22" xfId="0" applyNumberFormat="1" applyFont="1" applyFill="1" applyBorder="1" applyAlignment="1">
      <alignment horizontal="center"/>
    </xf>
    <xf numFmtId="43" fontId="5" fillId="0" borderId="5" xfId="0" applyNumberFormat="1" applyFont="1" applyFill="1" applyBorder="1"/>
    <xf numFmtId="43" fontId="5" fillId="0" borderId="2" xfId="0" applyNumberFormat="1" applyFont="1" applyFill="1" applyBorder="1" applyAlignment="1">
      <alignment horizontal="center"/>
    </xf>
    <xf numFmtId="43" fontId="5" fillId="0" borderId="8" xfId="0" applyNumberFormat="1" applyFont="1" applyFill="1" applyBorder="1" applyAlignment="1">
      <alignment horizontal="center"/>
    </xf>
    <xf numFmtId="43" fontId="5" fillId="0" borderId="22" xfId="0" applyNumberFormat="1" applyFont="1" applyFill="1" applyBorder="1" applyAlignment="1">
      <alignment horizontal="center"/>
    </xf>
    <xf numFmtId="43" fontId="5" fillId="0" borderId="13" xfId="0" applyNumberFormat="1" applyFont="1" applyFill="1" applyBorder="1"/>
    <xf numFmtId="43" fontId="5" fillId="0" borderId="0" xfId="0" applyNumberFormat="1" applyFont="1" applyFill="1" applyBorder="1" applyAlignment="1">
      <alignment horizontal="center"/>
    </xf>
    <xf numFmtId="43" fontId="5" fillId="0" borderId="11" xfId="0" applyNumberFormat="1" applyFont="1" applyFill="1" applyBorder="1" applyAlignment="1">
      <alignment horizontal="center"/>
    </xf>
    <xf numFmtId="43" fontId="5" fillId="0" borderId="10" xfId="0" applyNumberFormat="1" applyFont="1" applyFill="1" applyBorder="1" applyAlignment="1">
      <alignment horizontal="center"/>
    </xf>
    <xf numFmtId="0" fontId="5" fillId="0" borderId="23" xfId="0" applyNumberFormat="1" applyFont="1" applyFill="1" applyBorder="1" applyAlignment="1">
      <alignment horizontal="center"/>
    </xf>
    <xf numFmtId="43" fontId="5" fillId="0" borderId="6" xfId="0" applyNumberFormat="1" applyFont="1" applyFill="1" applyBorder="1"/>
    <xf numFmtId="43" fontId="5" fillId="0" borderId="1" xfId="0" applyNumberFormat="1" applyFont="1" applyFill="1" applyBorder="1" applyAlignment="1">
      <alignment horizontal="center"/>
    </xf>
    <xf numFmtId="43" fontId="5" fillId="0" borderId="12" xfId="0" applyNumberFormat="1" applyFont="1" applyFill="1" applyBorder="1" applyAlignment="1">
      <alignment horizontal="center"/>
    </xf>
    <xf numFmtId="43" fontId="5" fillId="0" borderId="23" xfId="0" applyNumberFormat="1" applyFont="1" applyFill="1" applyBorder="1" applyAlignment="1">
      <alignment horizontal="center"/>
    </xf>
    <xf numFmtId="171" fontId="5" fillId="0" borderId="0" xfId="0" applyFont="1" applyFill="1" applyBorder="1" applyAlignment="1">
      <alignment horizontal="left"/>
    </xf>
    <xf numFmtId="171" fontId="5" fillId="0" borderId="0" xfId="0" quotePrefix="1" applyFont="1" applyFill="1" applyAlignment="1">
      <alignment horizontal="left" vertical="top"/>
    </xf>
    <xf numFmtId="172" fontId="5" fillId="0" borderId="0" xfId="0" applyNumberFormat="1" applyFont="1" applyFill="1"/>
    <xf numFmtId="1" fontId="5" fillId="0" borderId="10" xfId="0" applyNumberFormat="1" applyFont="1" applyFill="1" applyBorder="1" applyAlignment="1">
      <alignment horizontal="center"/>
    </xf>
    <xf numFmtId="1" fontId="5" fillId="0" borderId="23" xfId="0" applyNumberFormat="1" applyFont="1" applyFill="1" applyBorder="1" applyAlignment="1">
      <alignment horizontal="center"/>
    </xf>
    <xf numFmtId="8" fontId="5" fillId="6" borderId="0" xfId="2" applyNumberFormat="1" applyFont="1" applyFill="1"/>
    <xf numFmtId="174" fontId="5" fillId="6" borderId="0" xfId="24" applyNumberFormat="1" applyFont="1" applyFill="1" applyBorder="1"/>
    <xf numFmtId="172" fontId="5" fillId="6" borderId="0" xfId="24" applyNumberFormat="1" applyFont="1" applyFill="1"/>
    <xf numFmtId="44" fontId="5" fillId="0" borderId="0" xfId="2" applyFont="1"/>
    <xf numFmtId="171" fontId="5" fillId="0" borderId="3" xfId="24" applyFont="1" applyFill="1" applyBorder="1"/>
    <xf numFmtId="171" fontId="5" fillId="0" borderId="4" xfId="24" applyFont="1" applyFill="1" applyBorder="1"/>
    <xf numFmtId="171" fontId="5" fillId="6" borderId="0" xfId="24" applyFont="1" applyFill="1"/>
    <xf numFmtId="171" fontId="5" fillId="0" borderId="0" xfId="24" applyFont="1" applyFill="1" applyBorder="1" applyAlignment="1">
      <alignment horizontal="center" wrapText="1"/>
    </xf>
    <xf numFmtId="171" fontId="8" fillId="0" borderId="0" xfId="24" quotePrefix="1" applyFont="1" applyFill="1" applyBorder="1" applyAlignment="1">
      <alignment horizontal="center" wrapText="1"/>
    </xf>
    <xf numFmtId="171" fontId="5" fillId="12" borderId="0" xfId="24" applyFont="1" applyFill="1"/>
    <xf numFmtId="173" fontId="5" fillId="0" borderId="0" xfId="24" applyNumberFormat="1" applyFont="1" applyFill="1"/>
    <xf numFmtId="164" fontId="5" fillId="0" borderId="0" xfId="1" applyNumberFormat="1" applyFont="1" applyFill="1"/>
    <xf numFmtId="43" fontId="5" fillId="0" borderId="0" xfId="1" applyNumberFormat="1" applyFont="1" applyFill="1"/>
    <xf numFmtId="10" fontId="0" fillId="0" borderId="0" xfId="8" applyNumberFormat="1" applyFont="1"/>
    <xf numFmtId="173" fontId="5" fillId="6" borderId="0" xfId="24" applyNumberFormat="1" applyFont="1" applyFill="1"/>
    <xf numFmtId="171" fontId="0" fillId="0" borderId="0" xfId="0" applyFont="1" applyFill="1" applyAlignment="1">
      <alignment horizontal="centerContinuous"/>
    </xf>
    <xf numFmtId="171" fontId="4" fillId="0" borderId="0" xfId="0" applyFont="1" applyFill="1" applyAlignment="1">
      <alignment horizontal="right"/>
    </xf>
    <xf numFmtId="171" fontId="0" fillId="0" borderId="0" xfId="0" applyFont="1" applyFill="1" applyBorder="1" applyAlignment="1">
      <alignment horizontal="centerContinuous"/>
    </xf>
    <xf numFmtId="171" fontId="4" fillId="0" borderId="5" xfId="0" applyFont="1" applyFill="1" applyBorder="1" applyAlignment="1">
      <alignment horizontal="centerContinuous" wrapText="1"/>
    </xf>
    <xf numFmtId="171" fontId="9" fillId="0" borderId="6" xfId="0" applyFont="1" applyFill="1" applyBorder="1" applyAlignment="1">
      <alignment horizontal="centerContinuous"/>
    </xf>
    <xf numFmtId="171" fontId="8" fillId="0" borderId="0" xfId="0" quotePrefix="1" applyFont="1" applyFill="1" applyBorder="1" applyAlignment="1">
      <alignment horizontal="center"/>
    </xf>
    <xf numFmtId="0" fontId="0" fillId="0" borderId="0" xfId="0" applyNumberFormat="1" applyFont="1" applyFill="1"/>
    <xf numFmtId="6" fontId="0" fillId="0" borderId="0" xfId="0" applyNumberFormat="1" applyFont="1" applyFill="1" applyAlignment="1">
      <alignment horizontal="right"/>
    </xf>
    <xf numFmtId="8" fontId="0" fillId="0" borderId="0" xfId="0" applyNumberFormat="1" applyFont="1" applyFill="1" applyAlignment="1">
      <alignment horizontal="right"/>
    </xf>
    <xf numFmtId="8" fontId="0" fillId="0" borderId="0" xfId="0" applyNumberFormat="1" applyFont="1" applyFill="1"/>
    <xf numFmtId="8" fontId="0" fillId="0" borderId="0" xfId="0" applyNumberFormat="1" applyFont="1" applyFill="1" applyBorder="1"/>
    <xf numFmtId="165" fontId="0" fillId="0" borderId="0" xfId="0" applyNumberFormat="1" applyFont="1" applyFill="1" applyAlignment="1">
      <alignment horizontal="center"/>
    </xf>
    <xf numFmtId="8" fontId="0" fillId="0" borderId="0" xfId="0" applyNumberFormat="1" applyFont="1" applyFill="1" applyBorder="1" applyAlignment="1">
      <alignment horizontal="right"/>
    </xf>
    <xf numFmtId="0" fontId="0" fillId="0" borderId="0" xfId="5" applyNumberFormat="1" applyFont="1" applyFill="1"/>
    <xf numFmtId="165" fontId="0" fillId="0" borderId="0" xfId="5" applyNumberFormat="1" applyFont="1" applyFill="1" applyAlignment="1">
      <alignment horizontal="center"/>
    </xf>
    <xf numFmtId="171" fontId="0" fillId="0" borderId="0" xfId="5" applyFont="1" applyFill="1"/>
    <xf numFmtId="181" fontId="0" fillId="0" borderId="0" xfId="0" applyNumberFormat="1" applyFont="1" applyFill="1"/>
    <xf numFmtId="41" fontId="0" fillId="0" borderId="0" xfId="4" applyFont="1" applyFill="1"/>
    <xf numFmtId="171" fontId="0" fillId="0" borderId="0" xfId="0" applyFont="1" applyFill="1" applyAlignment="1">
      <alignment horizontal="center"/>
    </xf>
    <xf numFmtId="41" fontId="0" fillId="0" borderId="0" xfId="5" applyNumberFormat="1" applyFont="1" applyFill="1" applyBorder="1"/>
    <xf numFmtId="171" fontId="4" fillId="0" borderId="17" xfId="0" applyFont="1" applyFill="1" applyBorder="1" applyAlignment="1">
      <alignment horizontal="centerContinuous"/>
    </xf>
    <xf numFmtId="171" fontId="4" fillId="0" borderId="24" xfId="0" applyFont="1" applyFill="1" applyBorder="1" applyAlignment="1">
      <alignment horizontal="centerContinuous"/>
    </xf>
    <xf numFmtId="171" fontId="0" fillId="0" borderId="18" xfId="0" applyFont="1" applyFill="1" applyBorder="1" applyAlignment="1">
      <alignment horizontal="centerContinuous"/>
    </xf>
    <xf numFmtId="171" fontId="4" fillId="0" borderId="7" xfId="0" applyFont="1" applyFill="1" applyBorder="1" applyAlignment="1">
      <alignment horizontal="centerContinuous"/>
    </xf>
    <xf numFmtId="171" fontId="4" fillId="0" borderId="9" xfId="0" applyFont="1" applyFill="1" applyBorder="1" applyAlignment="1">
      <alignment horizontal="centerContinuous"/>
    </xf>
    <xf numFmtId="171" fontId="4" fillId="0" borderId="7" xfId="0" applyFont="1" applyFill="1" applyBorder="1" applyAlignment="1">
      <alignment horizontal="center"/>
    </xf>
    <xf numFmtId="41" fontId="0" fillId="0" borderId="0" xfId="0" applyNumberFormat="1" applyFont="1" applyFill="1"/>
    <xf numFmtId="6" fontId="0" fillId="0" borderId="0" xfId="2" applyNumberFormat="1" applyFont="1" applyFill="1" applyAlignment="1">
      <alignment horizontal="center"/>
    </xf>
    <xf numFmtId="8" fontId="0" fillId="0" borderId="0" xfId="2" applyNumberFormat="1" applyFont="1" applyFill="1" applyAlignment="1">
      <alignment horizontal="center"/>
    </xf>
    <xf numFmtId="41" fontId="36" fillId="0" borderId="0" xfId="0" applyNumberFormat="1" applyFont="1" applyFill="1"/>
    <xf numFmtId="167" fontId="36" fillId="0" borderId="0" xfId="8" applyNumberFormat="1" applyFont="1" applyFill="1"/>
    <xf numFmtId="6" fontId="36" fillId="0" borderId="0" xfId="2" applyNumberFormat="1" applyFont="1" applyFill="1" applyAlignment="1">
      <alignment horizontal="center"/>
    </xf>
    <xf numFmtId="8" fontId="36" fillId="0" borderId="0" xfId="2" applyNumberFormat="1" applyFont="1" applyFill="1" applyAlignment="1">
      <alignment horizontal="center"/>
    </xf>
    <xf numFmtId="6" fontId="0" fillId="0" borderId="0" xfId="2" applyNumberFormat="1" applyFont="1" applyFill="1"/>
    <xf numFmtId="8" fontId="0" fillId="0" borderId="0" xfId="2" applyNumberFormat="1" applyFont="1" applyFill="1"/>
    <xf numFmtId="171" fontId="4" fillId="0" borderId="7" xfId="5" applyFont="1" applyFill="1" applyBorder="1" applyAlignment="1">
      <alignment horizontal="centerContinuous"/>
    </xf>
    <xf numFmtId="171" fontId="0" fillId="0" borderId="0" xfId="5" applyFont="1" applyFill="1" applyAlignment="1">
      <alignment horizontal="left"/>
    </xf>
    <xf numFmtId="171" fontId="0" fillId="0" borderId="0" xfId="0" applyFont="1" applyFill="1" applyAlignment="1">
      <alignment horizontal="left"/>
    </xf>
    <xf numFmtId="173" fontId="0" fillId="0" borderId="0" xfId="0" applyNumberFormat="1" applyFont="1" applyFill="1"/>
    <xf numFmtId="164" fontId="0" fillId="0" borderId="0" xfId="0" applyNumberFormat="1" applyFont="1" applyFill="1" applyAlignment="1">
      <alignment horizontal="center"/>
    </xf>
    <xf numFmtId="171" fontId="36" fillId="0" borderId="0" xfId="0" applyFont="1" applyFill="1"/>
    <xf numFmtId="173" fontId="36" fillId="0" borderId="0" xfId="0" applyNumberFormat="1" applyFont="1" applyFill="1"/>
    <xf numFmtId="43" fontId="36" fillId="0" borderId="0" xfId="2" applyNumberFormat="1" applyFont="1" applyFill="1"/>
    <xf numFmtId="164" fontId="36" fillId="0" borderId="0" xfId="0" applyNumberFormat="1" applyFont="1" applyFill="1" applyAlignment="1">
      <alignment horizontal="center"/>
    </xf>
    <xf numFmtId="167" fontId="0" fillId="0" borderId="0" xfId="0" applyNumberFormat="1" applyFont="1" applyFill="1"/>
    <xf numFmtId="164" fontId="0" fillId="0" borderId="0" xfId="0" applyNumberFormat="1" applyFont="1" applyFill="1"/>
    <xf numFmtId="164" fontId="8" fillId="0" borderId="0" xfId="0" applyNumberFormat="1" applyFont="1" applyFill="1" applyAlignment="1">
      <alignment horizontal="right"/>
    </xf>
    <xf numFmtId="171" fontId="4" fillId="0" borderId="3" xfId="5" applyFont="1" applyFill="1" applyBorder="1" applyAlignment="1">
      <alignment horizontal="centerContinuous"/>
    </xf>
    <xf numFmtId="171" fontId="0" fillId="0" borderId="9" xfId="0" applyFont="1" applyFill="1" applyBorder="1" applyAlignment="1">
      <alignment horizontal="centerContinuous"/>
    </xf>
    <xf numFmtId="171" fontId="0" fillId="0" borderId="4" xfId="0" applyFont="1" applyFill="1" applyBorder="1" applyAlignment="1">
      <alignment horizontal="centerContinuous"/>
    </xf>
    <xf numFmtId="169" fontId="0" fillId="0" borderId="0" xfId="2" applyNumberFormat="1" applyFont="1" applyFill="1"/>
    <xf numFmtId="8" fontId="36" fillId="0" borderId="0" xfId="2" applyNumberFormat="1" applyFont="1" applyFill="1"/>
    <xf numFmtId="174" fontId="0" fillId="0" borderId="0" xfId="0" applyNumberFormat="1" applyFont="1" applyFill="1" applyBorder="1"/>
    <xf numFmtId="9" fontId="0" fillId="0" borderId="0" xfId="0" applyNumberFormat="1" applyFont="1" applyFill="1"/>
    <xf numFmtId="10" fontId="0" fillId="0" borderId="0" xfId="8" applyNumberFormat="1" applyFont="1" applyFill="1"/>
    <xf numFmtId="171" fontId="15" fillId="0" borderId="0" xfId="0" applyFont="1"/>
    <xf numFmtId="6" fontId="0" fillId="6" borderId="0" xfId="2" applyNumberFormat="1" applyFont="1" applyFill="1"/>
    <xf numFmtId="171" fontId="0" fillId="6" borderId="0" xfId="0" applyFont="1" applyFill="1"/>
    <xf numFmtId="174" fontId="0" fillId="6" borderId="0" xfId="0" applyNumberFormat="1" applyFont="1" applyFill="1" applyBorder="1"/>
    <xf numFmtId="8" fontId="0" fillId="6" borderId="0" xfId="2" applyNumberFormat="1" applyFont="1" applyFill="1"/>
    <xf numFmtId="8" fontId="36" fillId="6" borderId="0" xfId="2" applyNumberFormat="1" applyFont="1" applyFill="1"/>
    <xf numFmtId="9" fontId="0" fillId="6" borderId="0" xfId="0" applyNumberFormat="1" applyFont="1" applyFill="1"/>
    <xf numFmtId="164" fontId="0" fillId="6" borderId="0" xfId="0" applyNumberFormat="1" applyFont="1" applyFill="1"/>
    <xf numFmtId="171" fontId="5" fillId="0" borderId="0" xfId="24" applyFont="1" applyFill="1" applyAlignment="1"/>
    <xf numFmtId="165" fontId="5" fillId="6" borderId="0" xfId="24" applyNumberFormat="1" applyFont="1" applyFill="1" applyBorder="1" applyAlignment="1">
      <alignment horizontal="center"/>
    </xf>
    <xf numFmtId="43" fontId="32" fillId="0" borderId="0" xfId="1" applyNumberFormat="1" applyFont="1" applyFill="1"/>
    <xf numFmtId="172" fontId="32" fillId="0" borderId="0" xfId="24" applyNumberFormat="1" applyFont="1" applyFill="1"/>
    <xf numFmtId="182" fontId="5" fillId="6" borderId="0" xfId="1" applyNumberFormat="1" applyFont="1" applyFill="1"/>
    <xf numFmtId="183" fontId="0" fillId="0" borderId="0" xfId="8" applyNumberFormat="1" applyFont="1" applyFill="1"/>
    <xf numFmtId="8" fontId="5" fillId="11" borderId="0" xfId="24" applyNumberFormat="1" applyFont="1" applyFill="1" applyBorder="1"/>
    <xf numFmtId="0" fontId="4" fillId="0" borderId="0" xfId="24" applyNumberFormat="1" applyFont="1" applyFill="1" applyBorder="1"/>
    <xf numFmtId="8" fontId="4" fillId="0" borderId="0" xfId="24" applyNumberFormat="1" applyFont="1" applyFill="1" applyBorder="1"/>
    <xf numFmtId="171" fontId="4" fillId="0" borderId="0" xfId="0" applyFont="1"/>
    <xf numFmtId="0" fontId="4" fillId="0" borderId="0" xfId="0" applyNumberFormat="1" applyFont="1"/>
    <xf numFmtId="171" fontId="0" fillId="11" borderId="0" xfId="0" applyFill="1"/>
    <xf numFmtId="171" fontId="4" fillId="0" borderId="0" xfId="0" applyFont="1" applyBorder="1" applyAlignment="1">
      <alignment horizontal="center"/>
    </xf>
    <xf numFmtId="174" fontId="5" fillId="0" borderId="0" xfId="8" applyNumberFormat="1" applyFont="1" applyFill="1" applyAlignment="1">
      <alignment horizontal="right"/>
    </xf>
    <xf numFmtId="7" fontId="5" fillId="0" borderId="0" xfId="1" applyNumberFormat="1" applyFont="1" applyFill="1" applyAlignment="1">
      <alignment horizontal="right" vertical="center"/>
    </xf>
    <xf numFmtId="0" fontId="5" fillId="0" borderId="0" xfId="1" applyNumberFormat="1" applyFont="1" applyFill="1" applyAlignment="1">
      <alignment horizontal="right"/>
    </xf>
    <xf numFmtId="171" fontId="38" fillId="0" borderId="0" xfId="5" applyFont="1" applyFill="1" applyBorder="1"/>
    <xf numFmtId="0" fontId="5" fillId="12" borderId="0" xfId="1" applyNumberFormat="1" applyFont="1" applyFill="1" applyAlignment="1">
      <alignment horizontal="right"/>
    </xf>
    <xf numFmtId="8" fontId="5" fillId="12" borderId="0" xfId="24" applyNumberFormat="1" applyFont="1" applyFill="1" applyAlignment="1">
      <alignment horizontal="right"/>
    </xf>
    <xf numFmtId="171" fontId="5" fillId="0" borderId="0" xfId="24" applyFont="1" applyFill="1" applyBorder="1" applyAlignment="1"/>
    <xf numFmtId="171" fontId="0" fillId="12" borderId="0" xfId="0" applyFill="1"/>
    <xf numFmtId="171" fontId="0" fillId="6" borderId="0" xfId="0" applyFill="1"/>
    <xf numFmtId="8" fontId="5" fillId="6" borderId="0" xfId="24" applyNumberFormat="1" applyFont="1" applyFill="1" applyBorder="1"/>
    <xf numFmtId="171" fontId="0" fillId="0" borderId="0" xfId="0" applyFont="1" applyFill="1" applyAlignment="1">
      <alignment horizontal="right"/>
    </xf>
    <xf numFmtId="172" fontId="5" fillId="6" borderId="0" xfId="2" applyNumberFormat="1" applyFont="1" applyFill="1"/>
    <xf numFmtId="0" fontId="5" fillId="0" borderId="0" xfId="25" applyFont="1" applyFill="1"/>
    <xf numFmtId="44" fontId="5" fillId="0" borderId="0" xfId="2" applyFont="1" applyFill="1"/>
    <xf numFmtId="8" fontId="5" fillId="0" borderId="0" xfId="1" applyNumberFormat="1" applyFont="1" applyFill="1"/>
    <xf numFmtId="6" fontId="5" fillId="0" borderId="0" xfId="2" applyNumberFormat="1" applyFont="1" applyFill="1"/>
    <xf numFmtId="178" fontId="28" fillId="0" borderId="0" xfId="27" applyNumberFormat="1" applyFill="1" applyAlignment="1" applyProtection="1"/>
    <xf numFmtId="178" fontId="31" fillId="0" borderId="0" xfId="0" applyNumberFormat="1" applyFont="1" applyFill="1"/>
    <xf numFmtId="178" fontId="29" fillId="0" borderId="0" xfId="0" applyNumberFormat="1" applyFont="1" applyFill="1"/>
    <xf numFmtId="174" fontId="5" fillId="0" borderId="0" xfId="24" applyNumberFormat="1" applyFont="1" applyFill="1" applyBorder="1"/>
    <xf numFmtId="167" fontId="5" fillId="0" borderId="0" xfId="24" applyNumberFormat="1" applyFont="1" applyFill="1"/>
    <xf numFmtId="171" fontId="0" fillId="14" borderId="0" xfId="0" applyFont="1" applyFill="1"/>
    <xf numFmtId="171" fontId="5" fillId="0" borderId="0" xfId="24" applyFont="1" applyFill="1" applyBorder="1" applyAlignment="1">
      <alignment wrapText="1"/>
    </xf>
    <xf numFmtId="173" fontId="5" fillId="0" borderId="0" xfId="24" applyNumberFormat="1" applyFont="1" applyFill="1" applyBorder="1"/>
    <xf numFmtId="10" fontId="5" fillId="0" borderId="0" xfId="8" applyNumberFormat="1" applyFont="1" applyFill="1" applyBorder="1"/>
    <xf numFmtId="171" fontId="0" fillId="0" borderId="0" xfId="5" applyFont="1" applyFill="1" applyBorder="1"/>
    <xf numFmtId="171" fontId="12" fillId="0" borderId="0" xfId="24" quotePrefix="1" applyFont="1" applyFill="1" applyBorder="1" applyAlignment="1">
      <alignment horizontal="center" wrapText="1"/>
    </xf>
    <xf numFmtId="164" fontId="5" fillId="0" borderId="0" xfId="1" applyNumberFormat="1" applyFont="1" applyFill="1" applyBorder="1"/>
    <xf numFmtId="8" fontId="5" fillId="0" borderId="0" xfId="2" applyNumberFormat="1" applyFont="1" applyFill="1" applyBorder="1"/>
    <xf numFmtId="37" fontId="3" fillId="0" borderId="0" xfId="2" applyNumberFormat="1" applyFont="1"/>
    <xf numFmtId="10" fontId="3" fillId="5" borderId="0" xfId="8" applyNumberFormat="1" applyFont="1" applyFill="1"/>
    <xf numFmtId="41" fontId="6" fillId="0" borderId="0" xfId="11" applyFont="1" applyAlignment="1">
      <alignment horizontal="centerContinuous"/>
    </xf>
    <xf numFmtId="41" fontId="9" fillId="0" borderId="0" xfId="11" applyFont="1" applyAlignment="1">
      <alignment horizontal="centerContinuous"/>
    </xf>
    <xf numFmtId="41" fontId="5" fillId="0" borderId="0" xfId="11" applyAlignment="1">
      <alignment horizontal="centerContinuous"/>
    </xf>
    <xf numFmtId="41" fontId="7" fillId="0" borderId="0" xfId="11" applyFont="1" applyAlignment="1">
      <alignment horizontal="centerContinuous"/>
    </xf>
    <xf numFmtId="171" fontId="7" fillId="0" borderId="0" xfId="0" applyFont="1" applyAlignment="1">
      <alignment horizontal="centerContinuous"/>
    </xf>
    <xf numFmtId="41" fontId="5" fillId="0" borderId="0" xfId="11" applyAlignment="1">
      <alignment horizontal="center"/>
    </xf>
    <xf numFmtId="41" fontId="5" fillId="0" borderId="0" xfId="11" applyAlignment="1">
      <alignment horizontal="center" wrapText="1"/>
    </xf>
    <xf numFmtId="17" fontId="0" fillId="0" borderId="0" xfId="11" applyNumberFormat="1" applyFont="1" applyAlignment="1">
      <alignment horizontal="center"/>
    </xf>
    <xf numFmtId="9" fontId="5" fillId="0" borderId="0" xfId="8" applyFont="1" applyFill="1" applyAlignment="1">
      <alignment horizontal="center"/>
    </xf>
    <xf numFmtId="17" fontId="5" fillId="0" borderId="0" xfId="11" applyNumberFormat="1"/>
    <xf numFmtId="0" fontId="5" fillId="0" borderId="0" xfId="7" applyAlignment="1">
      <alignment horizontal="center"/>
    </xf>
    <xf numFmtId="0" fontId="5" fillId="0" borderId="22" xfId="11" applyNumberFormat="1" applyBorder="1" applyAlignment="1">
      <alignment horizontal="center"/>
    </xf>
    <xf numFmtId="8" fontId="5" fillId="0" borderId="2" xfId="11" applyNumberFormat="1" applyBorder="1" applyAlignment="1">
      <alignment horizontal="center"/>
    </xf>
    <xf numFmtId="8" fontId="5" fillId="0" borderId="8" xfId="11" applyNumberFormat="1" applyBorder="1" applyAlignment="1">
      <alignment horizontal="center"/>
    </xf>
    <xf numFmtId="168" fontId="39" fillId="0" borderId="0" xfId="11" applyNumberFormat="1" applyFont="1" applyAlignment="1">
      <alignment horizontal="centerContinuous"/>
    </xf>
    <xf numFmtId="0" fontId="5" fillId="0" borderId="10" xfId="11" applyNumberFormat="1" applyBorder="1" applyAlignment="1">
      <alignment horizontal="center"/>
    </xf>
    <xf numFmtId="8" fontId="5" fillId="0" borderId="0" xfId="11" applyNumberFormat="1" applyAlignment="1">
      <alignment horizontal="center"/>
    </xf>
    <xf numFmtId="8" fontId="5" fillId="0" borderId="11" xfId="11" applyNumberFormat="1" applyBorder="1" applyAlignment="1">
      <alignment horizontal="center"/>
    </xf>
    <xf numFmtId="0" fontId="5" fillId="0" borderId="23" xfId="11" applyNumberFormat="1" applyBorder="1" applyAlignment="1">
      <alignment horizontal="center"/>
    </xf>
    <xf numFmtId="8" fontId="5" fillId="0" borderId="1" xfId="11" applyNumberFormat="1" applyBorder="1" applyAlignment="1">
      <alignment horizontal="center"/>
    </xf>
    <xf numFmtId="8" fontId="5" fillId="0" borderId="12" xfId="11" applyNumberFormat="1" applyBorder="1" applyAlignment="1">
      <alignment horizontal="center"/>
    </xf>
    <xf numFmtId="0" fontId="0" fillId="0" borderId="0" xfId="11" applyNumberFormat="1" applyFont="1" applyAlignment="1">
      <alignment horizontal="left"/>
    </xf>
    <xf numFmtId="41" fontId="23" fillId="0" borderId="0" xfId="11" applyFont="1"/>
    <xf numFmtId="41" fontId="5" fillId="0" borderId="0" xfId="11" applyAlignment="1">
      <alignment horizontal="left" indent="1"/>
    </xf>
    <xf numFmtId="174" fontId="23" fillId="0" borderId="0" xfId="8" applyNumberFormat="1" applyFont="1" applyFill="1"/>
    <xf numFmtId="10" fontId="5" fillId="0" borderId="0" xfId="8" applyNumberFormat="1" applyFont="1" applyFill="1" applyAlignment="1">
      <alignment horizontal="left" indent="1"/>
    </xf>
    <xf numFmtId="9" fontId="5" fillId="0" borderId="0" xfId="8" applyFont="1" applyFill="1" applyBorder="1" applyAlignment="1">
      <alignment horizontal="center"/>
    </xf>
    <xf numFmtId="8" fontId="5" fillId="0" borderId="0" xfId="11" applyNumberFormat="1"/>
    <xf numFmtId="39" fontId="5" fillId="0" borderId="0" xfId="30" quotePrefix="1" applyNumberFormat="1" applyFont="1" applyAlignment="1">
      <alignment horizontal="center"/>
    </xf>
    <xf numFmtId="39" fontId="5" fillId="0" borderId="0" xfId="11" applyNumberFormat="1" applyAlignment="1">
      <alignment horizontal="center"/>
    </xf>
    <xf numFmtId="43" fontId="5" fillId="0" borderId="0" xfId="1" applyFont="1" applyFill="1"/>
    <xf numFmtId="171" fontId="5" fillId="0" borderId="0" xfId="0" quotePrefix="1" applyFont="1"/>
    <xf numFmtId="171" fontId="5" fillId="0" borderId="0" xfId="0" applyFont="1" applyFill="1" applyAlignment="1">
      <alignment horizontal="center" vertical="top"/>
    </xf>
    <xf numFmtId="171" fontId="5" fillId="0" borderId="0" xfId="0" applyFont="1" applyFill="1" applyAlignment="1">
      <alignment horizontal="center"/>
    </xf>
    <xf numFmtId="171" fontId="4" fillId="0" borderId="0" xfId="0" applyFont="1" applyBorder="1" applyAlignment="1">
      <alignment horizontal="center"/>
    </xf>
    <xf numFmtId="165" fontId="5" fillId="0" borderId="0" xfId="24" applyNumberFormat="1" applyFont="1" applyFill="1" applyAlignment="1">
      <alignment horizontal="center" vertical="top" wrapText="1"/>
    </xf>
    <xf numFmtId="171" fontId="4" fillId="0" borderId="3" xfId="24" applyFont="1" applyFill="1" applyBorder="1" applyAlignment="1">
      <alignment horizontal="center"/>
    </xf>
    <xf numFmtId="171" fontId="4" fillId="0" borderId="9" xfId="24" applyFont="1" applyFill="1" applyBorder="1" applyAlignment="1">
      <alignment horizontal="center"/>
    </xf>
    <xf numFmtId="171" fontId="4" fillId="0" borderId="4" xfId="24" applyFont="1" applyFill="1" applyBorder="1" applyAlignment="1">
      <alignment horizontal="center"/>
    </xf>
    <xf numFmtId="171" fontId="4" fillId="0" borderId="3" xfId="24" applyFont="1" applyFill="1" applyBorder="1" applyAlignment="1">
      <alignment horizontal="left" vertical="top"/>
    </xf>
    <xf numFmtId="171" fontId="4" fillId="0" borderId="9" xfId="24" applyFont="1" applyFill="1" applyBorder="1" applyAlignment="1">
      <alignment horizontal="left" vertical="top"/>
    </xf>
    <xf numFmtId="171" fontId="4" fillId="0" borderId="4" xfId="24" applyFont="1" applyFill="1" applyBorder="1" applyAlignment="1">
      <alignment horizontal="left" vertical="top"/>
    </xf>
  </cellXfs>
  <cellStyles count="31">
    <cellStyle name="Comma" xfId="1" builtinId="3"/>
    <cellStyle name="Comma 2" xfId="14"/>
    <cellStyle name="Comma 3" xfId="28"/>
    <cellStyle name="Currency" xfId="2" builtinId="4"/>
    <cellStyle name="Currency 2" xfId="15"/>
    <cellStyle name="Currency No Comma" xfId="16"/>
    <cellStyle name="Hyperlink" xfId="27" builtinId="8"/>
    <cellStyle name="Input" xfId="3" builtinId="20" customBuiltin="1"/>
    <cellStyle name="MCP" xfId="17"/>
    <cellStyle name="noninput" xfId="18"/>
    <cellStyle name="Normal" xfId="0" builtinId="0" customBuiltin="1"/>
    <cellStyle name="Normal 176" xfId="29"/>
    <cellStyle name="Normal 2" xfId="9"/>
    <cellStyle name="Normal 2 2" xfId="13"/>
    <cellStyle name="Normal 3" xfId="10"/>
    <cellStyle name="Normal 3 2" xfId="26"/>
    <cellStyle name="Normal 5" xfId="12"/>
    <cellStyle name="Normal_DRR AC Study - Utah Valley - 53 MW 90 CF (2.28.2005)" xfId="4"/>
    <cellStyle name="Normal_Exhibit GND-1 - 5.24.2005" xfId="30"/>
    <cellStyle name="Normal_INF_06_03_07" xfId="25"/>
    <cellStyle name="Normal_OR AC Sch 37 - AC  Study (Gold) _2009 06 19" xfId="5"/>
    <cellStyle name="Normal_T-INF-10-15-04-TEMPLATE" xfId="6"/>
    <cellStyle name="Normal_UT 2008.Q2 - Compliance - Appendix B - AC Study_2008 08 05" xfId="11"/>
    <cellStyle name="Normal_UT AC 2004 - AC Study (As Ordered by Commission)" xfId="7"/>
    <cellStyle name="Normal_WY AC 2009 - AC Study (Wind Study)_2009 08 11" xfId="24"/>
    <cellStyle name="Password" xfId="19"/>
    <cellStyle name="Percent" xfId="8" builtinId="5"/>
    <cellStyle name="Percent 2" xfId="23"/>
    <cellStyle name="Unprot" xfId="20"/>
    <cellStyle name="Unprot$" xfId="21"/>
    <cellStyle name="Unprotect" xfId="22"/>
  </cellStyles>
  <dxfs count="4">
    <dxf>
      <font>
        <b/>
        <i/>
        <condense val="0"/>
        <extend val="0"/>
      </font>
      <fill>
        <patternFill>
          <bgColor indexed="42"/>
        </patternFill>
      </fill>
    </dxf>
    <dxf>
      <numFmt numFmtId="184" formatCode="&quot;$&quot;#,##0.00_)&quot;x&quot;"/>
    </dxf>
    <dxf>
      <numFmt numFmtId="184" formatCode="&quot;$&quot;#,##0.00_)&quot;x&quot;"/>
    </dxf>
    <dxf>
      <numFmt numFmtId="184" formatCode="&quot;$&quot;#,##0.00_)&quot;x&quot;"/>
    </dxf>
  </dxfs>
  <tableStyles count="0" defaultTableStyle="TableStyleMedium9" defaultPivotStyle="PivotStyleLight16"/>
  <colors>
    <mruColors>
      <color rgb="FFCCECFF"/>
      <color rgb="FFCCFFCC"/>
      <color rgb="FFFFFFCC"/>
      <color rgb="FF99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6.xml"/><Relationship Id="rId39" Type="http://schemas.openxmlformats.org/officeDocument/2006/relationships/externalLink" Target="externalLinks/externalLink19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.xml"/><Relationship Id="rId34" Type="http://schemas.openxmlformats.org/officeDocument/2006/relationships/externalLink" Target="externalLinks/externalLink14.xml"/><Relationship Id="rId42" Type="http://schemas.openxmlformats.org/officeDocument/2006/relationships/externalLink" Target="externalLinks/externalLink22.xml"/><Relationship Id="rId47" Type="http://schemas.openxmlformats.org/officeDocument/2006/relationships/externalLink" Target="externalLinks/externalLink27.xml"/><Relationship Id="rId50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5.xml"/><Relationship Id="rId33" Type="http://schemas.openxmlformats.org/officeDocument/2006/relationships/externalLink" Target="externalLinks/externalLink13.xml"/><Relationship Id="rId38" Type="http://schemas.openxmlformats.org/officeDocument/2006/relationships/externalLink" Target="externalLinks/externalLink18.xml"/><Relationship Id="rId46" Type="http://schemas.openxmlformats.org/officeDocument/2006/relationships/externalLink" Target="externalLinks/externalLink26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9.xml"/><Relationship Id="rId41" Type="http://schemas.openxmlformats.org/officeDocument/2006/relationships/externalLink" Target="externalLinks/externalLink2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4.xml"/><Relationship Id="rId32" Type="http://schemas.openxmlformats.org/officeDocument/2006/relationships/externalLink" Target="externalLinks/externalLink12.xml"/><Relationship Id="rId37" Type="http://schemas.openxmlformats.org/officeDocument/2006/relationships/externalLink" Target="externalLinks/externalLink17.xml"/><Relationship Id="rId40" Type="http://schemas.openxmlformats.org/officeDocument/2006/relationships/externalLink" Target="externalLinks/externalLink20.xml"/><Relationship Id="rId45" Type="http://schemas.openxmlformats.org/officeDocument/2006/relationships/externalLink" Target="externalLinks/externalLink25.xml"/><Relationship Id="rId53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3.xml"/><Relationship Id="rId28" Type="http://schemas.openxmlformats.org/officeDocument/2006/relationships/externalLink" Target="externalLinks/externalLink8.xml"/><Relationship Id="rId36" Type="http://schemas.openxmlformats.org/officeDocument/2006/relationships/externalLink" Target="externalLinks/externalLink16.xml"/><Relationship Id="rId49" Type="http://schemas.openxmlformats.org/officeDocument/2006/relationships/externalLink" Target="externalLinks/externalLink29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11.xml"/><Relationship Id="rId44" Type="http://schemas.openxmlformats.org/officeDocument/2006/relationships/externalLink" Target="externalLinks/externalLink24.xml"/><Relationship Id="rId52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2.xml"/><Relationship Id="rId27" Type="http://schemas.openxmlformats.org/officeDocument/2006/relationships/externalLink" Target="externalLinks/externalLink7.xml"/><Relationship Id="rId30" Type="http://schemas.openxmlformats.org/officeDocument/2006/relationships/externalLink" Target="externalLinks/externalLink10.xml"/><Relationship Id="rId35" Type="http://schemas.openxmlformats.org/officeDocument/2006/relationships/externalLink" Target="externalLinks/externalLink15.xml"/><Relationship Id="rId43" Type="http://schemas.openxmlformats.org/officeDocument/2006/relationships/externalLink" Target="externalLinks/externalLink23.xml"/><Relationship Id="rId48" Type="http://schemas.openxmlformats.org/officeDocument/2006/relationships/externalLink" Target="externalLinks/externalLink28.xml"/><Relationship Id="rId8" Type="http://schemas.openxmlformats.org/officeDocument/2006/relationships/worksheet" Target="worksheets/sheet8.xml"/><Relationship Id="rId51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Avoided%20Cost%20-%202018\349%20-%20UT%20Compliance%202018Q3%20-%20UT%20-%202018%20Dec\sch%2038%20filing%20package\4_Appendix%20B.1%20-%20UT%202018.Q3%20-%20AC%20Study%20NON-CONF%20Thermal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Oregon\OR%20AC%202016%20Jan%20-%20Sch%2037\Scenario\OR%20AC%20Sch%2037%20-%20AC%20%20Study_s1_Update_(OFPC15012)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Generic\Attributes%20&amp;%20Data%20Series\_All%20Data%20Series%20Files\GNw_Indexed%20STF%20(Confidential)%20(STF%20Ext%20280)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Utah\Ut%20AC%202015%20Apr%20-%20Sch%2037%20Update\Sent%20out%202015%2004%2030%20(filing%20date)\UT%20Sch%2037%202015%20-%20Appendix%201%20-%20AC%20Study%20_2015%2004%2027_Proposed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Avoided%20Cost%20-%202020\083%20-%20UT2020Q3%20-%20UT%20-%202020%20Dec\Sch%2038%20Filing\4_Appendix%20B.1%20-%20UT%202020.Q3%20-%20AC%20Study%20NON-CONF%20Thermal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UT\2020%20Dockets\20-035-30%20Quarterly%20Avoided%20Cost%20Updates\Q4%202020%2003-30-21\Working%20Docs\4_Appendix%20B.1%20-%20UT%202020.Q4%20-%20AC%20Study%20NON-CONF%20Thermal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UT\2020%20Dockets\20-035-30%20Quarterly%20Avoided%20Cost%20Updates\Q4%202020%2003-30-21\Working%20Docs\4_Appendix%20B.2%20-%20UT%202020.Q4%20-%20AC%20Study%20NON-CONF%20ST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Avoided%20Cost%20-%202020\083%20-%20UT2020Q3%20-%20UT%20-%202020%20Dec\Sch%2038%20Filing\4_Appendix%20B.2%20-%20UT%202020.Q3%20-%20AC%20Study%20NON-CONF%20Solar%20T.xlsx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Avoided%20Cost%20-%202020\083%20-%20UT2020Q3%20-%20UT%20-%202020%20Dec\Sch%2038%20Filing\4_Appendix%20B.3%20-%20UT%202020.Q3%20-%20AC%20Study%20NON-CONF%20Wind.xlsx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Avoided%20Cost%20-%202021\11%20-%20UT2020Q4%20-%20UT%20-%202021%20Mar\Data\11.3%20-%20UT2020Q4%20-%20PDDRR%20-%20CONF%20_2021%2003%2004%20(260.56MW)%20W.xlsb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Avoided%20Cost%20-%202021\11%20-%20UT2020Q4%20-%20UT%20-%202021%20Mar\Scenarios\11.3%20-%20UT2020Q4%20-%201a%20-%20GRID%20AC%20Study%20CONF%20_2021%2003%2009%20W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Avoided%20Cost%20-%202020\002%20-%20Utah%202019Q4%20-%20UT%20-%202020%20Jan\Ssch%2038%20filing\4_Appendix%20B.1%20-%20UT%202019.Q4%20-%20AC%20Study%20NON-CONF%20Thermal.xlsx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Avoided%20Cost%20-%202021\Source%20files\_All%20Data%20Series%20Files_2021%2003%2001%20(202012%20OFPC)\GNw_Market%20Price%20Index%20(2012)%20CONF.xlsx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Avoided%20Cost%20-%202019\064%20-%20IRP19%20Update%20-%20ST%20-%202019%20Oct\Data\IRP2019\2019%20IRP%20Pref%20Port%20I19_P45NGW%2020191023.xlsx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Avoided%20Cost%20-%202021\2021%20QF%20Pricing%20Request%20Study%20List.xlsx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Avoided%20Cost%20-%202021\11%20-%20UT2020Q4%20-%20UT%20-%202021%20Mar\Scenarios\11.3%20-%20UT2020Q4%20-%201b%20-%20GRID%20AC%20Study%20CONF%20_2021%2003%2009%20W.xlsm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Avoided%20Cost%20-%202019\064%20-%20IRP19%20Update%20-%20ST%20-%202019%20Oct\Data\IRP2019\P45CNW%20-%201909221753\PaR_Detail_Report_P_I19-P45CNW-MMR_2019924.xlsm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Avoided%20Cost%20-%202021\Source%20files\_All%20Data%20Series%20Files_2021%2003%2001%20(202012%20OFPC)\xGN_Fuel%20Price%20(2012)%20CONF%20_2021%2003%2002.xlsx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Avoided%20Cost%20-%202019\064%20-%20IRP19%20Update%20-%20ST%20-%202019%20Oct\Data\IRP2019\Table%206.1%20-%206.3%20-%20Total%20Resource%20Cost%20for%20Supply-Side%20Resource%20Options%2019%20IRP%2020191001.xlsx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Avoided%20Cost%20-%202019\064%20-%20IRP19%20Update%20-%20ST%20-%202019%20Oct\Data\IRP2019\2019%20IRP%20SSR%20EPM%20Input%2020180927%20Update%209.7.19%20with%20PaR%20Detail%20GranAdj%20Mapping%20Update.xlsm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Avoided%20Cost%20-%202019\064%20-%20IRP19%20Update%20-%20ST%20-%202019%20Oct\Data\IRP2019\19IRP%20Preferred%20Portfolio.xlsx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Avoided%20Cost%20-%202019\064%20-%20IRP19%20Update%20-%20ST%20-%202019%20Oct\Data\IRP2019\IRP2019_Mapping%20of%20Trans%20Capital%20cost%20to%20New%20GenResources%20and%20Payment%20Factor.xlsxM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Avoided%20Cost%20-%202019\064%20-%20IRP19%20Update%20-%20ST%20-%202019%20Oct\Scenarios\4_Appendix%20B.3%20-%20UT%202019.Q3%20-%20AC%20Study%20NON-CONF%20Wind%2060pctPTC_DeferUT_CP_W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Avoided%20Cost%20-%202017\45%20-%20UT%20Compliance%20Filing%202016.Q4%20-%202017%20Feb\Scenario\45%20-%20UT%202016.Q4%20-%201---%20Avoided%20Cost%20Study%20_2017%2003%2009%20(GOLD)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Utah\Ut%20AC%202017%20Apr%20-%20Sch%2037%20Update\Sent%20Out\Public%20Workpapers\17-035-T07%20RMP%20Wkpr%20-%20Avoided%20Cost%20Study-Solar%20T%2005-30-17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Utah\Ut%20AC%202013%20May%20-%20Sch%2037%20Update\Scenario\Preliminary%20and%20Draft%20Versions\UT%20Sch%2037%202013%20-%202a%20-%20L&amp;R%20%20Study%20_2013%2005%2021.xlsm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Oregon\OR%20AC%202016%20Jan%20-%20Sch%2037\Sent%20out%20Settlement_2016%2005%2027\ORACSch%2037-AC%20%20Study(2015IRPUpdate_2018DeficitRenew_2028DeficitStd-1603OFPC)2016%2005%2027RenewORWind29CF100%25PTCnominalgrossedup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Oregon\OR%20AC%202016%20Jan%20-%20Sch%2037\Sent%20out%20Settlement_2016%2005%2027\ORACSch%2037-AC%20%20Study(2015IRPUpdate_2018DeficitRenew_2028DeficitStd-1603OFPC)2016%2005%2027RenewORWind29CF100%25PTCnominalgrossedup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acificorp.us\DFS\Oregon\OR%20AC%202016%20Jan%20-%20Sch%2037\Scenario\Scenarios_2016%2004%2005\delete_Sce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endix B.1"/>
      <sheetName val="Table 1"/>
      <sheetName val="Table 2"/>
      <sheetName val="Table 4"/>
      <sheetName val="Table 5"/>
      <sheetName val="Table 3 TransCost D2 "/>
      <sheetName val="Table 3 UT Wind 2030"/>
      <sheetName val="Table 3 DJ Wind 2030"/>
      <sheetName val="Table 3 ID Wind 2030"/>
      <sheetName val="Table 3 ID Wind 2033"/>
      <sheetName val="Table 3 UT Wind 2036"/>
      <sheetName val="Table 3 WW Wind 2035"/>
      <sheetName val="Table 3 YK Wind 2035"/>
      <sheetName val="Table 3 OR Wind 2035"/>
      <sheetName val="Table 3 YK Solar 2030"/>
      <sheetName val="Table 3 YK Solar 2032"/>
      <sheetName val="Table 3 YK Solar 2033"/>
      <sheetName val="Table 3 UT Solar 2033 ST"/>
      <sheetName val="Table 3 UT Solar 2035 ST"/>
      <sheetName val="Table 3 UT Solar 2035 FT"/>
      <sheetName val="Table 3 OR Solar 2030"/>
      <sheetName val="Table 3 OR Solar 2031"/>
      <sheetName val="Table 3 OR Solar 2032"/>
      <sheetName val="Table 3 OR Solar 2033"/>
      <sheetName val="Table 3 EV2020 Wind_2020"/>
      <sheetName val="Table 3 EV2020 Wind_2021"/>
    </sheetNames>
    <sheetDataSet>
      <sheetData sheetId="0" refreshError="1"/>
      <sheetData sheetId="1">
        <row r="13">
          <cell r="B13">
            <v>2019</v>
          </cell>
        </row>
      </sheetData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1"/>
      <sheetName val="Exhibit 1- Std Base Load QF"/>
      <sheetName val="Exhibit 2- Std Wind QF "/>
      <sheetName val="Exhibit 3- Std Solar QF"/>
      <sheetName val="Exhibit 4 - Renewable Wind"/>
      <sheetName val="Exhibit 5 - Renewable BaseLoad"/>
      <sheetName val="Exhibit 6 - Renewable Solar"/>
      <sheetName val="Exhibit 7 - Blending"/>
      <sheetName val="Table 1"/>
      <sheetName val="Table 2"/>
      <sheetName val="Tables 3 to 6"/>
      <sheetName val="Table 7(16-30)"/>
      <sheetName val="Table 9"/>
      <sheetName val="Table 10"/>
      <sheetName val="Table 11"/>
      <sheetName val="Table 12"/>
      <sheetName val="XX Support Pages - Do Not Print"/>
      <sheetName val="Tariff Page 1"/>
      <sheetName val="OFPC Source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  <sheetData sheetId="18">
        <row r="5">
          <cell r="P5" t="str">
            <v>Annual Price</v>
          </cell>
          <cell r="Q5">
            <v>0</v>
          </cell>
          <cell r="R5">
            <v>0</v>
          </cell>
          <cell r="S5">
            <v>0</v>
          </cell>
          <cell r="T5" t="str">
            <v>HLH/LLH Factors</v>
          </cell>
          <cell r="U5">
            <v>0</v>
          </cell>
        </row>
        <row r="6">
          <cell r="P6" t="str">
            <v>Year</v>
          </cell>
          <cell r="Q6" t="str">
            <v>HLH</v>
          </cell>
          <cell r="R6" t="str">
            <v>LLH</v>
          </cell>
          <cell r="S6" t="str">
            <v>Flat</v>
          </cell>
          <cell r="T6" t="str">
            <v>HLH</v>
          </cell>
          <cell r="U6" t="str">
            <v>LLH</v>
          </cell>
        </row>
        <row r="7">
          <cell r="P7">
            <v>0</v>
          </cell>
          <cell r="Q7" t="str">
            <v>(a)</v>
          </cell>
          <cell r="R7" t="str">
            <v>(b)</v>
          </cell>
          <cell r="S7" t="str">
            <v>(c)</v>
          </cell>
          <cell r="T7" t="str">
            <v>(d)</v>
          </cell>
          <cell r="U7" t="str">
            <v>(e)</v>
          </cell>
        </row>
        <row r="8">
          <cell r="J8">
            <v>42005</v>
          </cell>
          <cell r="K8">
            <v>23.785487297579181</v>
          </cell>
          <cell r="L8">
            <v>19.806235531190044</v>
          </cell>
          <cell r="M8">
            <v>22.074409038031853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 t="str">
            <v>(a)/(c)</v>
          </cell>
          <cell r="U8" t="str">
            <v>(b)/(c)</v>
          </cell>
        </row>
        <row r="9">
          <cell r="J9">
            <v>42036</v>
          </cell>
          <cell r="K9">
            <v>21.291715830258994</v>
          </cell>
          <cell r="L9">
            <v>12.085937206859114</v>
          </cell>
          <cell r="M9">
            <v>17.333231022197044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</row>
        <row r="10">
          <cell r="J10">
            <v>42064</v>
          </cell>
          <cell r="K10">
            <v>19.925449308740411</v>
          </cell>
          <cell r="L10">
            <v>15.339238234216703</v>
          </cell>
          <cell r="M10">
            <v>17.953378546695216</v>
          </cell>
          <cell r="P10">
            <v>2024</v>
          </cell>
          <cell r="Q10">
            <v>40.234360833333334</v>
          </cell>
          <cell r="R10">
            <v>32.53317666666667</v>
          </cell>
          <cell r="S10">
            <v>36.851123230456444</v>
          </cell>
          <cell r="T10">
            <v>1.0918082627147911</v>
          </cell>
          <cell r="U10">
            <v>0.88282727403486283</v>
          </cell>
        </row>
        <row r="11">
          <cell r="J11">
            <v>42095</v>
          </cell>
          <cell r="K11">
            <v>20.381100118446795</v>
          </cell>
          <cell r="L11">
            <v>17.068839018130912</v>
          </cell>
          <cell r="M11">
            <v>18.956827845310965</v>
          </cell>
          <cell r="P11">
            <v>2025</v>
          </cell>
          <cell r="Q11">
            <v>42.701166666666666</v>
          </cell>
          <cell r="R11">
            <v>34.631223333333331</v>
          </cell>
          <cell r="S11">
            <v>39.149629846800622</v>
          </cell>
          <cell r="T11">
            <v>1.0907169961443781</v>
          </cell>
          <cell r="U11">
            <v>0.88458622645607099</v>
          </cell>
        </row>
        <row r="12">
          <cell r="J12">
            <v>42125</v>
          </cell>
          <cell r="K12">
            <v>26.676991265709848</v>
          </cell>
          <cell r="L12">
            <v>23.173832127312963</v>
          </cell>
          <cell r="M12">
            <v>25.170632836199186</v>
          </cell>
          <cell r="P12">
            <v>2026</v>
          </cell>
          <cell r="Q12">
            <v>44.195540833333325</v>
          </cell>
          <cell r="R12">
            <v>35.783108333333338</v>
          </cell>
          <cell r="S12">
            <v>40.50154561194838</v>
          </cell>
          <cell r="T12">
            <v>1.0912062778240044</v>
          </cell>
          <cell r="U12">
            <v>0.88349982186301912</v>
          </cell>
        </row>
        <row r="13">
          <cell r="J13">
            <v>42156</v>
          </cell>
          <cell r="K13">
            <v>37.322733874632789</v>
          </cell>
          <cell r="L13">
            <v>24.615597772880243</v>
          </cell>
          <cell r="M13">
            <v>31.858665350879193</v>
          </cell>
          <cell r="P13">
            <v>2027</v>
          </cell>
          <cell r="Q13">
            <v>46.313721666666673</v>
          </cell>
          <cell r="R13">
            <v>37.58096333333333</v>
          </cell>
          <cell r="S13">
            <v>42.47817612083913</v>
          </cell>
          <cell r="T13">
            <v>1.0902944969886756</v>
          </cell>
          <cell r="U13">
            <v>0.88471226322018792</v>
          </cell>
        </row>
        <row r="14">
          <cell r="J14">
            <v>42186</v>
          </cell>
          <cell r="K14">
            <v>40.152853906114792</v>
          </cell>
          <cell r="L14">
            <v>24.660463542903482</v>
          </cell>
          <cell r="M14">
            <v>33.491126049933925</v>
          </cell>
          <cell r="P14">
            <v>2028</v>
          </cell>
          <cell r="Q14">
            <v>48.839144999999995</v>
          </cell>
          <cell r="R14">
            <v>40.069640833333331</v>
          </cell>
          <cell r="S14">
            <v>44.981869826716185</v>
          </cell>
          <cell r="T14">
            <v>1.0857517748404681</v>
          </cell>
          <cell r="U14">
            <v>0.89079535794518439</v>
          </cell>
        </row>
        <row r="15">
          <cell r="J15">
            <v>42217</v>
          </cell>
          <cell r="K15">
            <v>31.865750733301777</v>
          </cell>
          <cell r="L15">
            <v>23.31645309587072</v>
          </cell>
          <cell r="M15">
            <v>28.18955274920642</v>
          </cell>
          <cell r="P15">
            <v>2029</v>
          </cell>
          <cell r="Q15">
            <v>50.089875833333338</v>
          </cell>
          <cell r="R15">
            <v>41.34504583333333</v>
          </cell>
          <cell r="S15">
            <v>46.251120536987266</v>
          </cell>
          <cell r="T15">
            <v>1.0829981036519147</v>
          </cell>
          <cell r="U15">
            <v>0.89392527907014663</v>
          </cell>
        </row>
        <row r="16">
          <cell r="J16">
            <v>42248</v>
          </cell>
          <cell r="K16">
            <v>27.384399892172524</v>
          </cell>
          <cell r="L16">
            <v>23.254535731877322</v>
          </cell>
          <cell r="M16">
            <v>25.608558303245587</v>
          </cell>
          <cell r="P16">
            <v>2030</v>
          </cell>
          <cell r="Q16">
            <v>52.187535000000004</v>
          </cell>
          <cell r="R16">
            <v>42.983530833333326</v>
          </cell>
          <cell r="S16">
            <v>48.144015076549067</v>
          </cell>
          <cell r="T16">
            <v>1.0839880080010305</v>
          </cell>
          <cell r="U16">
            <v>0.8928115107348118</v>
          </cell>
        </row>
        <row r="17">
          <cell r="J17">
            <v>42278</v>
          </cell>
          <cell r="K17">
            <v>23.691494432537873</v>
          </cell>
          <cell r="L17">
            <v>21.501935483870966</v>
          </cell>
          <cell r="M17">
            <v>22.7499840846111</v>
          </cell>
          <cell r="P17">
            <v>2031</v>
          </cell>
          <cell r="Q17">
            <v>55.338625000000008</v>
          </cell>
          <cell r="R17">
            <v>45.840923333333329</v>
          </cell>
          <cell r="S17">
            <v>51.194747550238823</v>
          </cell>
          <cell r="T17">
            <v>1.080943410174934</v>
          </cell>
          <cell r="U17">
            <v>0.89542239247001587</v>
          </cell>
        </row>
        <row r="18">
          <cell r="J18">
            <v>42309</v>
          </cell>
          <cell r="K18">
            <v>22.096778999141115</v>
          </cell>
          <cell r="L18">
            <v>20.605492353584257</v>
          </cell>
          <cell r="M18">
            <v>21.455525741551668</v>
          </cell>
          <cell r="P18">
            <v>2032</v>
          </cell>
          <cell r="Q18">
            <v>56.463290833333325</v>
          </cell>
          <cell r="R18">
            <v>46.926939166666678</v>
          </cell>
          <cell r="S18">
            <v>52.272130315868509</v>
          </cell>
          <cell r="T18">
            <v>1.0801796385978262</v>
          </cell>
          <cell r="U18">
            <v>0.89774300154016939</v>
          </cell>
        </row>
        <row r="19">
          <cell r="J19">
            <v>42339</v>
          </cell>
          <cell r="K19">
            <v>21.549683426272821</v>
          </cell>
          <cell r="L19">
            <v>19.276005748613887</v>
          </cell>
          <cell r="M19">
            <v>20.572002024879481</v>
          </cell>
          <cell r="P19">
            <v>2033</v>
          </cell>
          <cell r="Q19">
            <v>57.682872500000009</v>
          </cell>
          <cell r="R19">
            <v>47.963200000000001</v>
          </cell>
          <cell r="S19">
            <v>53.414606383734444</v>
          </cell>
          <cell r="T19">
            <v>1.0799082199651913</v>
          </cell>
          <cell r="U19">
            <v>0.89794165392568581</v>
          </cell>
        </row>
        <row r="20">
          <cell r="J20">
            <v>42370</v>
          </cell>
          <cell r="K20">
            <v>24.486294135896966</v>
          </cell>
          <cell r="L20">
            <v>21.978847441981479</v>
          </cell>
          <cell r="M20">
            <v>23.408092057513304</v>
          </cell>
          <cell r="P20">
            <v>2034</v>
          </cell>
          <cell r="Q20">
            <v>58.91801916666666</v>
          </cell>
          <cell r="R20">
            <v>49.562219999999996</v>
          </cell>
          <cell r="S20">
            <v>54.796306650984356</v>
          </cell>
          <cell r="T20">
            <v>1.0752188015505286</v>
          </cell>
          <cell r="U20">
            <v>0.9044810321921517</v>
          </cell>
        </row>
        <row r="21">
          <cell r="J21">
            <v>42401</v>
          </cell>
          <cell r="K21">
            <v>23.801406379794031</v>
          </cell>
          <cell r="L21">
            <v>20.851882653228785</v>
          </cell>
          <cell r="M21">
            <v>22.533111177370973</v>
          </cell>
          <cell r="P21">
            <v>2035</v>
          </cell>
          <cell r="Q21">
            <v>60.59161666666666</v>
          </cell>
          <cell r="R21">
            <v>50.87018333333333</v>
          </cell>
          <cell r="S21">
            <v>56.322083962256833</v>
          </cell>
          <cell r="T21">
            <v>1.0758056592378751</v>
          </cell>
          <cell r="U21">
            <v>0.90320136888796598</v>
          </cell>
        </row>
        <row r="22">
          <cell r="J22">
            <v>42430</v>
          </cell>
          <cell r="K22">
            <v>20.131875236863209</v>
          </cell>
          <cell r="L22">
            <v>17.543107525038899</v>
          </cell>
          <cell r="M22">
            <v>19.018705120778755</v>
          </cell>
          <cell r="P22">
            <v>2036</v>
          </cell>
          <cell r="Q22">
            <v>61.740465</v>
          </cell>
          <cell r="R22">
            <v>52.053042500000004</v>
          </cell>
          <cell r="S22">
            <v>57.482592700318101</v>
          </cell>
          <cell r="T22">
            <v>1.0740723773870127</v>
          </cell>
          <cell r="U22">
            <v>0.90554444493092512</v>
          </cell>
        </row>
        <row r="23">
          <cell r="J23">
            <v>42461</v>
          </cell>
          <cell r="K23">
            <v>18.681027162944986</v>
          </cell>
          <cell r="L23">
            <v>13.759514434837946</v>
          </cell>
          <cell r="M23">
            <v>16.564776689858959</v>
          </cell>
          <cell r="P23">
            <v>2037</v>
          </cell>
          <cell r="Q23">
            <v>63.823340000000002</v>
          </cell>
          <cell r="R23">
            <v>53.978084166666662</v>
          </cell>
          <cell r="S23">
            <v>59.495757520429883</v>
          </cell>
          <cell r="T23">
            <v>1.072737665002149</v>
          </cell>
          <cell r="U23">
            <v>0.90725938144634022</v>
          </cell>
        </row>
        <row r="24">
          <cell r="J24">
            <v>42491</v>
          </cell>
          <cell r="K24">
            <v>17.449270932402698</v>
          </cell>
          <cell r="L24">
            <v>10.617283069648192</v>
          </cell>
          <cell r="M24">
            <v>14.51151615141826</v>
          </cell>
          <cell r="P24">
            <v>2038</v>
          </cell>
          <cell r="Q24">
            <v>65.349897499999997</v>
          </cell>
          <cell r="R24">
            <v>56.089000833333337</v>
          </cell>
          <cell r="S24">
            <v>61.274502831085613</v>
          </cell>
          <cell r="T24">
            <v>1.0665104485653512</v>
          </cell>
          <cell r="U24">
            <v>0.91537259776636526</v>
          </cell>
        </row>
        <row r="25">
          <cell r="J25">
            <v>42522</v>
          </cell>
          <cell r="K25">
            <v>17.609162795046313</v>
          </cell>
          <cell r="L25">
            <v>9.2684269105661343</v>
          </cell>
          <cell r="M25">
            <v>14.022646364719835</v>
          </cell>
          <cell r="P25">
            <v>2039</v>
          </cell>
          <cell r="Q25">
            <v>67.611695833333329</v>
          </cell>
          <cell r="R25">
            <v>57.579707500000005</v>
          </cell>
          <cell r="S25">
            <v>63.202639845701789</v>
          </cell>
          <cell r="T25">
            <v>1.069760630226767</v>
          </cell>
          <cell r="U25">
            <v>0.91103326760671399</v>
          </cell>
        </row>
        <row r="26">
          <cell r="J26">
            <v>42552</v>
          </cell>
          <cell r="K26">
            <v>26.008863468110295</v>
          </cell>
          <cell r="L26">
            <v>18.483082449120843</v>
          </cell>
          <cell r="M26">
            <v>22.77277762994483</v>
          </cell>
          <cell r="P26">
            <v>2040</v>
          </cell>
          <cell r="Q26">
            <v>69.93328666666666</v>
          </cell>
          <cell r="R26">
            <v>59.893374166666682</v>
          </cell>
          <cell r="S26">
            <v>65.508768065849026</v>
          </cell>
          <cell r="T26">
            <v>1.0675408610397028</v>
          </cell>
          <cell r="U26">
            <v>0.91428027018401903</v>
          </cell>
        </row>
        <row r="27">
          <cell r="J27">
            <v>42583</v>
          </cell>
          <cell r="K27">
            <v>27.594859252770931</v>
          </cell>
          <cell r="L27">
            <v>21.295809914983657</v>
          </cell>
          <cell r="M27">
            <v>24.886268037522399</v>
          </cell>
          <cell r="P27">
            <v>2041</v>
          </cell>
          <cell r="Q27">
            <v>71.541750833333325</v>
          </cell>
          <cell r="R27">
            <v>61.270920833333328</v>
          </cell>
          <cell r="S27">
            <v>67.034807714218019</v>
          </cell>
          <cell r="T27">
            <v>1.0672328790488854</v>
          </cell>
          <cell r="U27">
            <v>0.91401650758129682</v>
          </cell>
        </row>
        <row r="28">
          <cell r="J28">
            <v>42614</v>
          </cell>
          <cell r="K28">
            <v>26.462973856690652</v>
          </cell>
          <cell r="L28">
            <v>22.793451325123435</v>
          </cell>
          <cell r="M28">
            <v>24.885079168116746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</row>
        <row r="29">
          <cell r="J29">
            <v>42644</v>
          </cell>
          <cell r="K29">
            <v>23.542702132769868</v>
          </cell>
          <cell r="L29">
            <v>20.381485696162081</v>
          </cell>
          <cell r="M29">
            <v>22.183379065028518</v>
          </cell>
        </row>
        <row r="30">
          <cell r="J30">
            <v>42675</v>
          </cell>
          <cell r="K30">
            <v>25.164109673371399</v>
          </cell>
          <cell r="L30">
            <v>21.607856200235972</v>
          </cell>
          <cell r="M30">
            <v>23.634920679923162</v>
          </cell>
        </row>
        <row r="31">
          <cell r="J31">
            <v>42705</v>
          </cell>
          <cell r="K31">
            <v>28.258211271957393</v>
          </cell>
          <cell r="L31">
            <v>22.713748413878509</v>
          </cell>
          <cell r="M31">
            <v>25.874092242983473</v>
          </cell>
        </row>
        <row r="32">
          <cell r="J32">
            <v>42736</v>
          </cell>
          <cell r="K32">
            <v>26.610427810878129</v>
          </cell>
          <cell r="L32">
            <v>23.797296426295663</v>
          </cell>
          <cell r="M32">
            <v>25.400781315507665</v>
          </cell>
        </row>
        <row r="33">
          <cell r="J33">
            <v>42767</v>
          </cell>
          <cell r="K33">
            <v>25.909545443119729</v>
          </cell>
          <cell r="L33">
            <v>22.747854371096416</v>
          </cell>
          <cell r="M33">
            <v>24.550018282149704</v>
          </cell>
        </row>
        <row r="34">
          <cell r="J34">
            <v>42795</v>
          </cell>
          <cell r="K34">
            <v>23.361212127504707</v>
          </cell>
          <cell r="L34">
            <v>21.215682896887287</v>
          </cell>
          <cell r="M34">
            <v>22.438634558339217</v>
          </cell>
        </row>
        <row r="35">
          <cell r="J35">
            <v>42826</v>
          </cell>
          <cell r="K35">
            <v>21.901474569356903</v>
          </cell>
          <cell r="L35">
            <v>15.885975890491896</v>
          </cell>
          <cell r="M35">
            <v>19.314810137444951</v>
          </cell>
        </row>
        <row r="36">
          <cell r="J36">
            <v>42856</v>
          </cell>
          <cell r="K36">
            <v>20.317396454533743</v>
          </cell>
          <cell r="L36">
            <v>11.858997179712611</v>
          </cell>
          <cell r="M36">
            <v>16.680284766360653</v>
          </cell>
        </row>
        <row r="37">
          <cell r="J37">
            <v>42887</v>
          </cell>
          <cell r="K37">
            <v>19.567108149355487</v>
          </cell>
          <cell r="L37">
            <v>11.220612353632701</v>
          </cell>
          <cell r="M37">
            <v>15.978114957194688</v>
          </cell>
        </row>
        <row r="38">
          <cell r="J38">
            <v>42917</v>
          </cell>
          <cell r="K38">
            <v>25.948742376905493</v>
          </cell>
          <cell r="L38">
            <v>17.806195909471736</v>
          </cell>
          <cell r="M38">
            <v>22.447447395908974</v>
          </cell>
        </row>
        <row r="39">
          <cell r="J39">
            <v>42948</v>
          </cell>
          <cell r="K39">
            <v>30.533541998786063</v>
          </cell>
          <cell r="L39">
            <v>22.35372369365761</v>
          </cell>
          <cell r="M39">
            <v>27.01622012758083</v>
          </cell>
        </row>
        <row r="40">
          <cell r="J40">
            <v>42979</v>
          </cell>
          <cell r="K40">
            <v>28.60406750542068</v>
          </cell>
          <cell r="L40">
            <v>24.625492661231061</v>
          </cell>
          <cell r="M40">
            <v>26.893280322419145</v>
          </cell>
        </row>
        <row r="41">
          <cell r="J41">
            <v>43009</v>
          </cell>
          <cell r="K41">
            <v>25.989913440328895</v>
          </cell>
          <cell r="L41">
            <v>23.628670382113711</v>
          </cell>
          <cell r="M41">
            <v>24.974578925296363</v>
          </cell>
        </row>
        <row r="42">
          <cell r="J42">
            <v>43040</v>
          </cell>
          <cell r="K42">
            <v>28.113163745580781</v>
          </cell>
          <cell r="L42">
            <v>24.546063644682789</v>
          </cell>
          <cell r="M42">
            <v>26.579310702194643</v>
          </cell>
        </row>
        <row r="43">
          <cell r="J43">
            <v>43070</v>
          </cell>
          <cell r="K43">
            <v>31.139757935734512</v>
          </cell>
          <cell r="L43">
            <v>25.554573205839706</v>
          </cell>
          <cell r="M43">
            <v>28.738128501879743</v>
          </cell>
        </row>
        <row r="44">
          <cell r="J44">
            <v>43101</v>
          </cell>
          <cell r="K44">
            <v>28.630777287719543</v>
          </cell>
          <cell r="L44">
            <v>25.311396386863883</v>
          </cell>
          <cell r="M44">
            <v>27.203443500351611</v>
          </cell>
        </row>
        <row r="45">
          <cell r="J45">
            <v>43132</v>
          </cell>
          <cell r="K45">
            <v>28.147454865511023</v>
          </cell>
          <cell r="L45">
            <v>24.544171124776078</v>
          </cell>
          <cell r="M45">
            <v>26.598042856994997</v>
          </cell>
        </row>
        <row r="46">
          <cell r="J46">
            <v>43160</v>
          </cell>
          <cell r="K46">
            <v>25.928937124008492</v>
          </cell>
          <cell r="L46">
            <v>23.163109089975052</v>
          </cell>
          <cell r="M46">
            <v>24.739631069374113</v>
          </cell>
        </row>
        <row r="47">
          <cell r="J47">
            <v>43191</v>
          </cell>
          <cell r="K47">
            <v>23.926099349564026</v>
          </cell>
          <cell r="L47">
            <v>17.808535582575868</v>
          </cell>
          <cell r="M47">
            <v>21.295546929759116</v>
          </cell>
          <cell r="U47">
            <v>0.84603740708183717</v>
          </cell>
          <cell r="V47">
            <v>0.15396259291816258</v>
          </cell>
        </row>
        <row r="48">
          <cell r="J48">
            <v>43221</v>
          </cell>
          <cell r="K48">
            <v>21.869745354539877</v>
          </cell>
          <cell r="L48">
            <v>14.506227195892377</v>
          </cell>
          <cell r="M48">
            <v>18.703432546321451</v>
          </cell>
        </row>
        <row r="49">
          <cell r="J49">
            <v>43252</v>
          </cell>
          <cell r="K49">
            <v>21.290968532515009</v>
          </cell>
          <cell r="L49">
            <v>13.740978319677208</v>
          </cell>
          <cell r="M49">
            <v>18.044472740994753</v>
          </cell>
        </row>
        <row r="50">
          <cell r="J50">
            <v>43282</v>
          </cell>
          <cell r="K50">
            <v>27.951055392666483</v>
          </cell>
          <cell r="L50">
            <v>19.022420599461491</v>
          </cell>
          <cell r="M50">
            <v>24.111742431588333</v>
          </cell>
        </row>
        <row r="51">
          <cell r="J51">
            <v>43313</v>
          </cell>
          <cell r="K51">
            <v>32.966684945847746</v>
          </cell>
          <cell r="L51">
            <v>22.908998099040591</v>
          </cell>
          <cell r="M51">
            <v>28.641879601720667</v>
          </cell>
        </row>
        <row r="52">
          <cell r="J52">
            <v>43344</v>
          </cell>
          <cell r="K52">
            <v>31.760542160779163</v>
          </cell>
          <cell r="L52">
            <v>27.527968507046641</v>
          </cell>
          <cell r="M52">
            <v>29.940535489674176</v>
          </cell>
        </row>
        <row r="53">
          <cell r="J53">
            <v>43374</v>
          </cell>
          <cell r="K53">
            <v>29.468658276207591</v>
          </cell>
          <cell r="L53">
            <v>26.133247323853649</v>
          </cell>
          <cell r="M53">
            <v>28.034431566695392</v>
          </cell>
        </row>
        <row r="54">
          <cell r="J54">
            <v>43405</v>
          </cell>
          <cell r="K54">
            <v>30.088737614669448</v>
          </cell>
          <cell r="L54">
            <v>26.33275976271338</v>
          </cell>
          <cell r="M54">
            <v>28.473667138328338</v>
          </cell>
        </row>
        <row r="55">
          <cell r="J55">
            <v>43435</v>
          </cell>
          <cell r="K55">
            <v>32.941209887940651</v>
          </cell>
          <cell r="L55">
            <v>27.872458924115442</v>
          </cell>
          <cell r="M55">
            <v>30.761646973495807</v>
          </cell>
        </row>
        <row r="56">
          <cell r="J56">
            <v>43466</v>
          </cell>
          <cell r="K56">
            <v>31.712489275242294</v>
          </cell>
          <cell r="L56">
            <v>26.936354878696161</v>
          </cell>
          <cell r="M56">
            <v>29.658751484727457</v>
          </cell>
        </row>
        <row r="57">
          <cell r="J57">
            <v>43497</v>
          </cell>
          <cell r="K57">
            <v>30.835402592959074</v>
          </cell>
          <cell r="L57">
            <v>26.812465517997179</v>
          </cell>
          <cell r="M57">
            <v>29.105539650725458</v>
          </cell>
        </row>
        <row r="58">
          <cell r="J58">
            <v>43525</v>
          </cell>
          <cell r="K58">
            <v>28.621915429574734</v>
          </cell>
          <cell r="L58">
            <v>25.577164974680983</v>
          </cell>
          <cell r="M58">
            <v>27.312672733970423</v>
          </cell>
        </row>
        <row r="59">
          <cell r="J59">
            <v>43556</v>
          </cell>
          <cell r="K59">
            <v>26.443074228179981</v>
          </cell>
          <cell r="L59">
            <v>19.292340728291087</v>
          </cell>
          <cell r="M59">
            <v>23.368258823227755</v>
          </cell>
        </row>
        <row r="60">
          <cell r="J60">
            <v>43586</v>
          </cell>
          <cell r="K60">
            <v>24.299465802918718</v>
          </cell>
          <cell r="L60">
            <v>16.136886504276422</v>
          </cell>
          <cell r="M60">
            <v>20.78955670450253</v>
          </cell>
        </row>
        <row r="61">
          <cell r="J61">
            <v>43617</v>
          </cell>
          <cell r="K61">
            <v>23.568072974269327</v>
          </cell>
          <cell r="L61">
            <v>15.659599382441499</v>
          </cell>
          <cell r="M61">
            <v>20.16742932978336</v>
          </cell>
        </row>
        <row r="62">
          <cell r="J62">
            <v>43647</v>
          </cell>
          <cell r="K62">
            <v>30.925149995339424</v>
          </cell>
          <cell r="L62">
            <v>19.937564650654554</v>
          </cell>
          <cell r="M62">
            <v>26.200488297124927</v>
          </cell>
        </row>
        <row r="63">
          <cell r="J63">
            <v>43678</v>
          </cell>
          <cell r="K63">
            <v>35.687791799189093</v>
          </cell>
          <cell r="L63">
            <v>23.767526389997087</v>
          </cell>
          <cell r="M63">
            <v>30.56207767323653</v>
          </cell>
        </row>
        <row r="64">
          <cell r="J64">
            <v>43709</v>
          </cell>
          <cell r="K64">
            <v>34.144843329282288</v>
          </cell>
          <cell r="L64">
            <v>27.917181599591359</v>
          </cell>
          <cell r="M64">
            <v>31.466948785515186</v>
          </cell>
        </row>
        <row r="65">
          <cell r="J65">
            <v>43739</v>
          </cell>
          <cell r="K65">
            <v>31.67789688175851</v>
          </cell>
          <cell r="L65">
            <v>27.132996379069681</v>
          </cell>
          <cell r="M65">
            <v>29.723589665602312</v>
          </cell>
        </row>
        <row r="66">
          <cell r="J66">
            <v>43770</v>
          </cell>
          <cell r="K66">
            <v>32.046545081261456</v>
          </cell>
          <cell r="L66">
            <v>27.40725949635403</v>
          </cell>
          <cell r="M66">
            <v>30.051652279751259</v>
          </cell>
        </row>
        <row r="67">
          <cell r="J67">
            <v>43800</v>
          </cell>
          <cell r="K67">
            <v>34.720098114991757</v>
          </cell>
          <cell r="L67">
            <v>28.352324326223467</v>
          </cell>
          <cell r="M67">
            <v>31.98195538582139</v>
          </cell>
        </row>
        <row r="68">
          <cell r="J68">
            <v>43831</v>
          </cell>
          <cell r="K68">
            <v>33.680304825844352</v>
          </cell>
          <cell r="L68">
            <v>28.662613580203033</v>
          </cell>
          <cell r="M68">
            <v>31.522697590218584</v>
          </cell>
        </row>
        <row r="69">
          <cell r="J69">
            <v>43862</v>
          </cell>
          <cell r="K69">
            <v>32.626697410422061</v>
          </cell>
          <cell r="L69">
            <v>28.634476412077113</v>
          </cell>
          <cell r="M69">
            <v>30.910042381133728</v>
          </cell>
        </row>
        <row r="70">
          <cell r="J70">
            <v>43891</v>
          </cell>
          <cell r="K70">
            <v>30.1830872836004</v>
          </cell>
          <cell r="L70">
            <v>27.179074268941818</v>
          </cell>
          <cell r="M70">
            <v>28.891361687297209</v>
          </cell>
        </row>
        <row r="71">
          <cell r="J71">
            <v>43922</v>
          </cell>
          <cell r="K71">
            <v>28.227572776912108</v>
          </cell>
          <cell r="L71">
            <v>20.355298064007044</v>
          </cell>
          <cell r="M71">
            <v>24.84249465036293</v>
          </cell>
        </row>
        <row r="72">
          <cell r="J72">
            <v>43952</v>
          </cell>
          <cell r="K72">
            <v>26.219011682208333</v>
          </cell>
          <cell r="L72">
            <v>16.92278350651835</v>
          </cell>
          <cell r="M72">
            <v>22.221633566661637</v>
          </cell>
        </row>
        <row r="73">
          <cell r="J73">
            <v>43983</v>
          </cell>
          <cell r="K73">
            <v>25.352232329581003</v>
          </cell>
          <cell r="L73">
            <v>16.319116204521151</v>
          </cell>
          <cell r="M73">
            <v>21.467992395805265</v>
          </cell>
        </row>
        <row r="74">
          <cell r="J74">
            <v>44013</v>
          </cell>
          <cell r="K74">
            <v>32.682881930752835</v>
          </cell>
          <cell r="L74">
            <v>22.026076777313772</v>
          </cell>
          <cell r="M74">
            <v>28.100455714774036</v>
          </cell>
        </row>
        <row r="75">
          <cell r="J75">
            <v>44044</v>
          </cell>
          <cell r="K75">
            <v>37.49153538475948</v>
          </cell>
          <cell r="L75">
            <v>25.653514055433138</v>
          </cell>
          <cell r="M75">
            <v>32.401186213149153</v>
          </cell>
        </row>
        <row r="76">
          <cell r="J76">
            <v>44075</v>
          </cell>
          <cell r="K76">
            <v>35.780428169965511</v>
          </cell>
          <cell r="L76">
            <v>29.905186853097064</v>
          </cell>
          <cell r="M76">
            <v>33.254074403712075</v>
          </cell>
        </row>
        <row r="77">
          <cell r="J77">
            <v>44105</v>
          </cell>
          <cell r="K77">
            <v>33.248582910570228</v>
          </cell>
          <cell r="L77">
            <v>29.146776520440923</v>
          </cell>
          <cell r="M77">
            <v>31.484806162814621</v>
          </cell>
        </row>
        <row r="78">
          <cell r="J78">
            <v>44136</v>
          </cell>
          <cell r="K78">
            <v>33.389774009721847</v>
          </cell>
          <cell r="L78">
            <v>29.373481254676303</v>
          </cell>
          <cell r="M78">
            <v>31.66276812505226</v>
          </cell>
        </row>
        <row r="79">
          <cell r="J79">
            <v>44166</v>
          </cell>
          <cell r="K79">
            <v>36.306635332501514</v>
          </cell>
          <cell r="L79">
            <v>30.354003815839409</v>
          </cell>
          <cell r="M79">
            <v>33.747003780336811</v>
          </cell>
        </row>
        <row r="80">
          <cell r="J80">
            <v>44197</v>
          </cell>
          <cell r="K80">
            <v>35.538718570509147</v>
          </cell>
          <cell r="L80">
            <v>30.098243272510238</v>
          </cell>
          <cell r="M80">
            <v>33.199314192369613</v>
          </cell>
        </row>
        <row r="81">
          <cell r="J81">
            <v>44228</v>
          </cell>
          <cell r="K81">
            <v>34.441695203358556</v>
          </cell>
          <cell r="L81">
            <v>29.266855297094285</v>
          </cell>
          <cell r="M81">
            <v>32.216514043664915</v>
          </cell>
        </row>
        <row r="82">
          <cell r="J82">
            <v>44256</v>
          </cell>
          <cell r="K82">
            <v>32.174954296098456</v>
          </cell>
          <cell r="L82">
            <v>27.807837773181667</v>
          </cell>
          <cell r="M82">
            <v>30.297094191244234</v>
          </cell>
        </row>
        <row r="83">
          <cell r="J83">
            <v>44287</v>
          </cell>
          <cell r="K83">
            <v>29.973960033500305</v>
          </cell>
          <cell r="L83">
            <v>21.911895091694056</v>
          </cell>
          <cell r="M83">
            <v>26.507272108523615</v>
          </cell>
        </row>
        <row r="84">
          <cell r="J84">
            <v>44317</v>
          </cell>
          <cell r="K84">
            <v>27.525178333472443</v>
          </cell>
          <cell r="L84">
            <v>18.357493208260159</v>
          </cell>
          <cell r="M84">
            <v>23.58307372963116</v>
          </cell>
        </row>
        <row r="85">
          <cell r="J85">
            <v>44348</v>
          </cell>
          <cell r="K85">
            <v>27.148949163651803</v>
          </cell>
          <cell r="L85">
            <v>17.976941919717138</v>
          </cell>
          <cell r="M85">
            <v>23.204986048759896</v>
          </cell>
        </row>
        <row r="86">
          <cell r="J86">
            <v>44378</v>
          </cell>
          <cell r="K86">
            <v>34.103562032452118</v>
          </cell>
          <cell r="L86">
            <v>24.110537683068614</v>
          </cell>
          <cell r="M86">
            <v>29.806561562217212</v>
          </cell>
        </row>
        <row r="87">
          <cell r="J87">
            <v>44409</v>
          </cell>
          <cell r="K87">
            <v>38.986344837767028</v>
          </cell>
          <cell r="L87">
            <v>26.922711793453164</v>
          </cell>
          <cell r="M87">
            <v>33.798982628712068</v>
          </cell>
        </row>
        <row r="88">
          <cell r="J88">
            <v>44440</v>
          </cell>
          <cell r="K88">
            <v>37.434497047942614</v>
          </cell>
          <cell r="L88">
            <v>31.399048309734081</v>
          </cell>
          <cell r="M88">
            <v>34.839254090512938</v>
          </cell>
        </row>
        <row r="89">
          <cell r="J89">
            <v>44470</v>
          </cell>
          <cell r="K89">
            <v>35.647784095250337</v>
          </cell>
          <cell r="L89">
            <v>29.725523730625895</v>
          </cell>
          <cell r="M89">
            <v>33.101212138461825</v>
          </cell>
        </row>
        <row r="90">
          <cell r="J90">
            <v>44501</v>
          </cell>
          <cell r="K90">
            <v>36.403057562461079</v>
          </cell>
          <cell r="L90">
            <v>31.150655795282983</v>
          </cell>
          <cell r="M90">
            <v>34.144524802574495</v>
          </cell>
        </row>
        <row r="91">
          <cell r="J91">
            <v>44531</v>
          </cell>
          <cell r="K91">
            <v>38.736995802618729</v>
          </cell>
          <cell r="L91">
            <v>32.31878590676704</v>
          </cell>
          <cell r="M91">
            <v>35.9771655474025</v>
          </cell>
        </row>
        <row r="92">
          <cell r="J92">
            <v>44562</v>
          </cell>
          <cell r="K92">
            <v>36.642906570315489</v>
          </cell>
          <cell r="L92">
            <v>30.80779615640035</v>
          </cell>
          <cell r="M92">
            <v>34.133809092331973</v>
          </cell>
        </row>
        <row r="93">
          <cell r="J93">
            <v>44593</v>
          </cell>
          <cell r="K93">
            <v>37.789078190321604</v>
          </cell>
          <cell r="L93">
            <v>32.723480241446438</v>
          </cell>
          <cell r="M93">
            <v>35.610871072305279</v>
          </cell>
        </row>
        <row r="94">
          <cell r="J94">
            <v>44621</v>
          </cell>
          <cell r="K94">
            <v>34.413280873518538</v>
          </cell>
          <cell r="L94">
            <v>29.732066425870883</v>
          </cell>
          <cell r="M94">
            <v>32.40035866103004</v>
          </cell>
        </row>
        <row r="95">
          <cell r="J95">
            <v>44652</v>
          </cell>
          <cell r="K95">
            <v>32.281156421295059</v>
          </cell>
          <cell r="L95">
            <v>25.778563568510648</v>
          </cell>
          <cell r="M95">
            <v>29.485041494597759</v>
          </cell>
        </row>
        <row r="96">
          <cell r="J96">
            <v>44682</v>
          </cell>
          <cell r="K96">
            <v>28.087133212673201</v>
          </cell>
          <cell r="L96">
            <v>21.099312090687899</v>
          </cell>
          <cell r="M96">
            <v>25.082370130219516</v>
          </cell>
        </row>
        <row r="97">
          <cell r="J97">
            <v>44713</v>
          </cell>
          <cell r="K97">
            <v>31.400920122474496</v>
          </cell>
          <cell r="L97">
            <v>23.378934903575974</v>
          </cell>
          <cell r="M97">
            <v>27.951466478348131</v>
          </cell>
        </row>
        <row r="98">
          <cell r="J98">
            <v>44743</v>
          </cell>
          <cell r="K98">
            <v>36.810354687735604</v>
          </cell>
          <cell r="L98">
            <v>28.071772035855652</v>
          </cell>
          <cell r="M98">
            <v>33.052764147427226</v>
          </cell>
        </row>
        <row r="99">
          <cell r="J99">
            <v>44774</v>
          </cell>
          <cell r="K99">
            <v>41.017683573369155</v>
          </cell>
          <cell r="L99">
            <v>29.08573020960409</v>
          </cell>
          <cell r="M99">
            <v>35.88694362695017</v>
          </cell>
        </row>
        <row r="100">
          <cell r="J100">
            <v>44805</v>
          </cell>
          <cell r="K100">
            <v>40.564012509539012</v>
          </cell>
          <cell r="L100">
            <v>33.300715795969332</v>
          </cell>
          <cell r="M100">
            <v>37.440794922704043</v>
          </cell>
        </row>
        <row r="101">
          <cell r="J101">
            <v>44835</v>
          </cell>
          <cell r="K101">
            <v>37.165669764638032</v>
          </cell>
          <cell r="L101">
            <v>30.66791463373421</v>
          </cell>
          <cell r="M101">
            <v>34.371635058349383</v>
          </cell>
        </row>
        <row r="102">
          <cell r="J102">
            <v>44866</v>
          </cell>
          <cell r="K102">
            <v>39.178441632257979</v>
          </cell>
          <cell r="L102">
            <v>32.890363279523093</v>
          </cell>
          <cell r="M102">
            <v>36.474567940581977</v>
          </cell>
        </row>
        <row r="103">
          <cell r="J103">
            <v>44896</v>
          </cell>
          <cell r="K103">
            <v>40.751413667041909</v>
          </cell>
          <cell r="L103">
            <v>33.857530686768882</v>
          </cell>
          <cell r="M103">
            <v>37.787043985524505</v>
          </cell>
        </row>
        <row r="104">
          <cell r="J104">
            <v>44927</v>
          </cell>
          <cell r="K104">
            <v>38.843501451160016</v>
          </cell>
          <cell r="L104">
            <v>32.087272152164815</v>
          </cell>
          <cell r="M104">
            <v>35.93832285259208</v>
          </cell>
        </row>
        <row r="105">
          <cell r="J105">
            <v>44958</v>
          </cell>
          <cell r="K105">
            <v>41.156463107277766</v>
          </cell>
          <cell r="L105">
            <v>34.370859266865054</v>
          </cell>
          <cell r="M105">
            <v>38.238653455900298</v>
          </cell>
        </row>
        <row r="106">
          <cell r="J106">
            <v>44986</v>
          </cell>
          <cell r="K106">
            <v>36.732416869008915</v>
          </cell>
          <cell r="L106">
            <v>30.979502500219109</v>
          </cell>
          <cell r="M106">
            <v>34.258663690429294</v>
          </cell>
        </row>
        <row r="107">
          <cell r="J107">
            <v>45017</v>
          </cell>
          <cell r="K107">
            <v>34.416551281509193</v>
          </cell>
          <cell r="L107">
            <v>29.927829116374568</v>
          </cell>
          <cell r="M107">
            <v>32.486400750501303</v>
          </cell>
        </row>
        <row r="108">
          <cell r="J108">
            <v>45047</v>
          </cell>
          <cell r="K108">
            <v>29.128795378427412</v>
          </cell>
          <cell r="L108">
            <v>23.736550097014991</v>
          </cell>
          <cell r="M108">
            <v>26.81012990742007</v>
          </cell>
        </row>
        <row r="109">
          <cell r="J109">
            <v>45078</v>
          </cell>
          <cell r="K109">
            <v>35.715943045208022</v>
          </cell>
          <cell r="L109">
            <v>27.719390633160792</v>
          </cell>
          <cell r="M109">
            <v>32.277425508027711</v>
          </cell>
        </row>
        <row r="110">
          <cell r="J110">
            <v>45108</v>
          </cell>
          <cell r="K110">
            <v>39.236040117156229</v>
          </cell>
          <cell r="L110">
            <v>32.231272345796256</v>
          </cell>
          <cell r="M110">
            <v>36.22398997547144</v>
          </cell>
        </row>
        <row r="111">
          <cell r="J111">
            <v>45139</v>
          </cell>
          <cell r="K111">
            <v>43.006934596979001</v>
          </cell>
          <cell r="L111">
            <v>31.495990979044613</v>
          </cell>
          <cell r="M111">
            <v>38.057228841267211</v>
          </cell>
        </row>
        <row r="112">
          <cell r="J112">
            <v>45170</v>
          </cell>
          <cell r="K112">
            <v>43.715377693574894</v>
          </cell>
          <cell r="L112">
            <v>35.558959443075601</v>
          </cell>
          <cell r="M112">
            <v>40.208117845860194</v>
          </cell>
        </row>
        <row r="113">
          <cell r="J113">
            <v>45200</v>
          </cell>
          <cell r="K113">
            <v>38.642350558557489</v>
          </cell>
          <cell r="L113">
            <v>33.017904923299113</v>
          </cell>
          <cell r="M113">
            <v>36.223838935396387</v>
          </cell>
        </row>
        <row r="114">
          <cell r="J114">
            <v>45231</v>
          </cell>
          <cell r="K114">
            <v>41.519414993400837</v>
          </cell>
          <cell r="L114">
            <v>34.515504521730442</v>
          </cell>
          <cell r="M114">
            <v>38.507733490582567</v>
          </cell>
        </row>
        <row r="115">
          <cell r="J115">
            <v>45261</v>
          </cell>
          <cell r="K115">
            <v>42.637692545421054</v>
          </cell>
          <cell r="L115">
            <v>35.103204867404365</v>
          </cell>
          <cell r="M115">
            <v>39.397862843873881</v>
          </cell>
        </row>
        <row r="116">
          <cell r="J116">
            <v>45292</v>
          </cell>
          <cell r="K116">
            <v>41.487269100000006</v>
          </cell>
          <cell r="L116">
            <v>35.154567799999995</v>
          </cell>
          <cell r="M116">
            <v>38.764207540999998</v>
          </cell>
        </row>
        <row r="117">
          <cell r="J117">
            <v>45323</v>
          </cell>
          <cell r="K117">
            <v>43.029638499999997</v>
          </cell>
          <cell r="L117">
            <v>36.714207399999999</v>
          </cell>
          <cell r="M117">
            <v>40.314003126999999</v>
          </cell>
        </row>
        <row r="118">
          <cell r="J118">
            <v>45352</v>
          </cell>
          <cell r="K118">
            <v>38.720404199999997</v>
          </cell>
          <cell r="L118">
            <v>34.101708500000001</v>
          </cell>
          <cell r="M118">
            <v>36.734365048999997</v>
          </cell>
        </row>
        <row r="119">
          <cell r="J119">
            <v>45383</v>
          </cell>
          <cell r="K119">
            <v>36.958962700000001</v>
          </cell>
          <cell r="L119">
            <v>33.048196799999999</v>
          </cell>
          <cell r="M119">
            <v>35.277333362999997</v>
          </cell>
        </row>
        <row r="120">
          <cell r="J120">
            <v>45413</v>
          </cell>
          <cell r="K120">
            <v>29.738377499999999</v>
          </cell>
          <cell r="L120">
            <v>25.972135999999999</v>
          </cell>
          <cell r="M120">
            <v>28.118893654999994</v>
          </cell>
        </row>
        <row r="121">
          <cell r="J121">
            <v>45444</v>
          </cell>
          <cell r="K121">
            <v>35.975518199999996</v>
          </cell>
          <cell r="L121">
            <v>29.846802000000004</v>
          </cell>
          <cell r="M121">
            <v>33.340170233999999</v>
          </cell>
        </row>
        <row r="122">
          <cell r="J122">
            <v>45474</v>
          </cell>
          <cell r="K122">
            <v>41.237815200000007</v>
          </cell>
          <cell r="L122">
            <v>32.739345</v>
          </cell>
          <cell r="M122">
            <v>37.583473013999999</v>
          </cell>
        </row>
        <row r="123">
          <cell r="J123">
            <v>45505</v>
          </cell>
          <cell r="K123">
            <v>45.936894000000002</v>
          </cell>
          <cell r="L123">
            <v>35.334221100000008</v>
          </cell>
          <cell r="M123">
            <v>41.377744653000008</v>
          </cell>
        </row>
        <row r="124">
          <cell r="J124">
            <v>45536</v>
          </cell>
          <cell r="K124">
            <v>47.369253999999998</v>
          </cell>
          <cell r="L124">
            <v>37.765206400000004</v>
          </cell>
          <cell r="M124">
            <v>43.239513532000004</v>
          </cell>
        </row>
        <row r="125">
          <cell r="J125">
            <v>45566</v>
          </cell>
          <cell r="K125">
            <v>41.234943000000001</v>
          </cell>
          <cell r="L125">
            <v>35.24537740000001</v>
          </cell>
          <cell r="M125">
            <v>38.659429791999997</v>
          </cell>
        </row>
        <row r="126">
          <cell r="J126">
            <v>45597</v>
          </cell>
          <cell r="K126">
            <v>44.069286000000005</v>
          </cell>
          <cell r="L126">
            <v>36.526226900000005</v>
          </cell>
          <cell r="M126">
            <v>40.825770587000001</v>
          </cell>
        </row>
        <row r="127">
          <cell r="J127">
            <v>45627</v>
          </cell>
          <cell r="K127">
            <v>45.411766400000005</v>
          </cell>
          <cell r="L127">
            <v>38.222541800000002</v>
          </cell>
          <cell r="M127">
            <v>42.320399821999999</v>
          </cell>
        </row>
        <row r="128">
          <cell r="J128">
            <v>45658</v>
          </cell>
          <cell r="K128">
            <v>43.957384599999997</v>
          </cell>
          <cell r="L128">
            <v>37.208582100000001</v>
          </cell>
          <cell r="M128">
            <v>41.055399524999999</v>
          </cell>
        </row>
        <row r="129">
          <cell r="J129">
            <v>45689</v>
          </cell>
          <cell r="K129">
            <v>46.293465099999999</v>
          </cell>
          <cell r="L129">
            <v>39.351360200000002</v>
          </cell>
          <cell r="M129">
            <v>43.308359992999996</v>
          </cell>
        </row>
        <row r="130">
          <cell r="J130">
            <v>45717</v>
          </cell>
          <cell r="K130">
            <v>41.290517100000002</v>
          </cell>
          <cell r="L130">
            <v>36.165576300000005</v>
          </cell>
          <cell r="M130">
            <v>39.086792556000006</v>
          </cell>
        </row>
        <row r="131">
          <cell r="J131">
            <v>45748</v>
          </cell>
          <cell r="K131">
            <v>39.274839699999994</v>
          </cell>
          <cell r="L131">
            <v>34.974193999999997</v>
          </cell>
          <cell r="M131">
            <v>37.425562048999993</v>
          </cell>
        </row>
        <row r="132">
          <cell r="J132">
            <v>45778</v>
          </cell>
          <cell r="K132">
            <v>31.515341400000001</v>
          </cell>
          <cell r="L132">
            <v>27.459721400000006</v>
          </cell>
          <cell r="M132">
            <v>29.771424799999998</v>
          </cell>
        </row>
        <row r="133">
          <cell r="J133">
            <v>45809</v>
          </cell>
          <cell r="K133">
            <v>38.891174999999997</v>
          </cell>
          <cell r="L133">
            <v>31.539093700000002</v>
          </cell>
          <cell r="M133">
            <v>35.729780040999998</v>
          </cell>
        </row>
        <row r="134">
          <cell r="J134">
            <v>45839</v>
          </cell>
          <cell r="K134">
            <v>43.936765799999996</v>
          </cell>
          <cell r="L134">
            <v>35.139003700000004</v>
          </cell>
          <cell r="M134">
            <v>40.153728096999998</v>
          </cell>
        </row>
        <row r="135">
          <cell r="J135">
            <v>45870</v>
          </cell>
          <cell r="K135">
            <v>49.365698000000009</v>
          </cell>
          <cell r="L135">
            <v>38.682619600000002</v>
          </cell>
          <cell r="M135">
            <v>44.771974288000003</v>
          </cell>
        </row>
        <row r="136">
          <cell r="J136">
            <v>45901</v>
          </cell>
          <cell r="K136">
            <v>50.630898899999998</v>
          </cell>
          <cell r="L136">
            <v>40.352653500000002</v>
          </cell>
          <cell r="M136">
            <v>46.211253377999995</v>
          </cell>
        </row>
        <row r="137">
          <cell r="J137">
            <v>45931</v>
          </cell>
          <cell r="K137">
            <v>43.418008100000002</v>
          </cell>
          <cell r="L137">
            <v>37.470909599999999</v>
          </cell>
          <cell r="M137">
            <v>40.860755744999999</v>
          </cell>
        </row>
        <row r="138">
          <cell r="J138">
            <v>45962</v>
          </cell>
          <cell r="K138">
            <v>45.1162414</v>
          </cell>
          <cell r="L138">
            <v>37.974275599999999</v>
          </cell>
          <cell r="M138">
            <v>42.045196105999999</v>
          </cell>
        </row>
        <row r="139">
          <cell r="J139">
            <v>45992</v>
          </cell>
          <cell r="K139">
            <v>47.259897600000002</v>
          </cell>
          <cell r="L139">
            <v>39.545180800000004</v>
          </cell>
          <cell r="M139">
            <v>43.942569376000002</v>
          </cell>
        </row>
        <row r="140">
          <cell r="J140">
            <v>46023</v>
          </cell>
          <cell r="K140">
            <v>45.733458299999995</v>
          </cell>
          <cell r="L140">
            <v>38.534884699999999</v>
          </cell>
          <cell r="M140">
            <v>42.638071651999994</v>
          </cell>
        </row>
        <row r="141">
          <cell r="J141">
            <v>46054</v>
          </cell>
          <cell r="K141">
            <v>48.238484800000002</v>
          </cell>
          <cell r="L141">
            <v>40.829286000000003</v>
          </cell>
          <cell r="M141">
            <v>45.052529316000005</v>
          </cell>
        </row>
        <row r="142">
          <cell r="J142">
            <v>46082</v>
          </cell>
          <cell r="K142">
            <v>42.420858500000001</v>
          </cell>
          <cell r="L142">
            <v>37.228261600000003</v>
          </cell>
          <cell r="M142">
            <v>40.188041833</v>
          </cell>
        </row>
        <row r="143">
          <cell r="J143">
            <v>46113</v>
          </cell>
          <cell r="K143">
            <v>40.291051899999999</v>
          </cell>
          <cell r="L143">
            <v>35.793675300000004</v>
          </cell>
          <cell r="M143">
            <v>38.357179962000004</v>
          </cell>
        </row>
        <row r="144">
          <cell r="J144">
            <v>46143</v>
          </cell>
          <cell r="K144">
            <v>32.983024499999999</v>
          </cell>
          <cell r="L144">
            <v>30.604773000000002</v>
          </cell>
          <cell r="M144">
            <v>31.960376354999998</v>
          </cell>
        </row>
        <row r="145">
          <cell r="J145">
            <v>46174</v>
          </cell>
          <cell r="K145">
            <v>39.840611700000004</v>
          </cell>
          <cell r="L145">
            <v>31.895895400000004</v>
          </cell>
          <cell r="M145">
            <v>36.424383691000003</v>
          </cell>
        </row>
        <row r="146">
          <cell r="J146">
            <v>46204</v>
          </cell>
          <cell r="K146">
            <v>45.275484499999997</v>
          </cell>
          <cell r="L146">
            <v>36.562843599999994</v>
          </cell>
          <cell r="M146">
            <v>41.529048912999997</v>
          </cell>
        </row>
        <row r="147">
          <cell r="J147">
            <v>46235</v>
          </cell>
          <cell r="K147">
            <v>50.605581999999998</v>
          </cell>
          <cell r="L147">
            <v>39.651285000000001</v>
          </cell>
          <cell r="M147">
            <v>45.895234289999998</v>
          </cell>
        </row>
        <row r="148">
          <cell r="J148">
            <v>46266</v>
          </cell>
          <cell r="K148">
            <v>51.933137000000002</v>
          </cell>
          <cell r="L148">
            <v>41.286541100000001</v>
          </cell>
          <cell r="M148">
            <v>47.355100762999996</v>
          </cell>
        </row>
        <row r="149">
          <cell r="J149">
            <v>46296</v>
          </cell>
          <cell r="K149">
            <v>44.782392199999997</v>
          </cell>
          <cell r="L149">
            <v>38.274518800000003</v>
          </cell>
          <cell r="M149">
            <v>41.984006637999997</v>
          </cell>
        </row>
        <row r="150">
          <cell r="J150">
            <v>46327</v>
          </cell>
          <cell r="K150">
            <v>47.6637147</v>
          </cell>
          <cell r="L150">
            <v>39.7684827</v>
          </cell>
          <cell r="M150">
            <v>44.268764939999997</v>
          </cell>
        </row>
        <row r="151">
          <cell r="J151">
            <v>46357</v>
          </cell>
          <cell r="K151">
            <v>49.076920999999999</v>
          </cell>
          <cell r="L151">
            <v>40.995555500000009</v>
          </cell>
          <cell r="M151">
            <v>45.601933834999997</v>
          </cell>
        </row>
        <row r="152">
          <cell r="J152">
            <v>46388</v>
          </cell>
          <cell r="K152">
            <v>47.100335100000002</v>
          </cell>
          <cell r="L152">
            <v>40.214018700000004</v>
          </cell>
          <cell r="M152">
            <v>44.139219048000001</v>
          </cell>
        </row>
        <row r="153">
          <cell r="J153">
            <v>46419</v>
          </cell>
          <cell r="K153">
            <v>49.329792699999999</v>
          </cell>
          <cell r="L153">
            <v>41.793924099999998</v>
          </cell>
          <cell r="M153">
            <v>46.089369201999993</v>
          </cell>
        </row>
        <row r="154">
          <cell r="J154">
            <v>46447</v>
          </cell>
          <cell r="K154">
            <v>44.452130199999999</v>
          </cell>
          <cell r="L154">
            <v>38.501808100000005</v>
          </cell>
          <cell r="M154">
            <v>41.893491697000002</v>
          </cell>
        </row>
        <row r="155">
          <cell r="J155">
            <v>46478</v>
          </cell>
          <cell r="K155">
            <v>41.314754000000008</v>
          </cell>
          <cell r="L155">
            <v>36.900202900000004</v>
          </cell>
          <cell r="M155">
            <v>39.416497027000005</v>
          </cell>
        </row>
        <row r="156">
          <cell r="J156">
            <v>46508</v>
          </cell>
          <cell r="K156">
            <v>33.7668605</v>
          </cell>
          <cell r="L156">
            <v>31.383099700000002</v>
          </cell>
          <cell r="M156">
            <v>32.741843355999997</v>
          </cell>
        </row>
        <row r="157">
          <cell r="J157">
            <v>46539</v>
          </cell>
          <cell r="K157">
            <v>41.960735</v>
          </cell>
          <cell r="L157">
            <v>33.5107128</v>
          </cell>
          <cell r="M157">
            <v>38.327225454000001</v>
          </cell>
        </row>
        <row r="158">
          <cell r="J158">
            <v>46569</v>
          </cell>
          <cell r="K158">
            <v>47.055763800000001</v>
          </cell>
          <cell r="L158">
            <v>37.995721000000003</v>
          </cell>
          <cell r="M158">
            <v>43.159945395999998</v>
          </cell>
        </row>
        <row r="159">
          <cell r="J159">
            <v>46600</v>
          </cell>
          <cell r="K159">
            <v>52.807780000000008</v>
          </cell>
          <cell r="L159">
            <v>41.227066200000003</v>
          </cell>
          <cell r="M159">
            <v>47.828073066000002</v>
          </cell>
        </row>
        <row r="160">
          <cell r="J160">
            <v>46631</v>
          </cell>
          <cell r="K160">
            <v>54.180534899999998</v>
          </cell>
          <cell r="L160">
            <v>43.433305700000005</v>
          </cell>
          <cell r="M160">
            <v>49.559226343999995</v>
          </cell>
        </row>
        <row r="161">
          <cell r="J161">
            <v>46661</v>
          </cell>
          <cell r="K161">
            <v>48.207409600000005</v>
          </cell>
          <cell r="L161">
            <v>41.3009348</v>
          </cell>
          <cell r="M161">
            <v>45.237625436000002</v>
          </cell>
        </row>
        <row r="162">
          <cell r="J162">
            <v>46692</v>
          </cell>
          <cell r="K162">
            <v>51.874747800000002</v>
          </cell>
          <cell r="L162">
            <v>42.938152500000001</v>
          </cell>
          <cell r="M162">
            <v>48.032011820999998</v>
          </cell>
        </row>
        <row r="163">
          <cell r="J163">
            <v>46722</v>
          </cell>
          <cell r="K163">
            <v>52.146987000000003</v>
          </cell>
          <cell r="L163">
            <v>43.475775999999996</v>
          </cell>
          <cell r="M163">
            <v>48.418366269999993</v>
          </cell>
        </row>
        <row r="164">
          <cell r="J164">
            <v>46753</v>
          </cell>
          <cell r="K164">
            <v>49.686568399999999</v>
          </cell>
          <cell r="L164">
            <v>42.936942600000002</v>
          </cell>
          <cell r="M164">
            <v>46.784229306</v>
          </cell>
        </row>
        <row r="165">
          <cell r="J165">
            <v>46784</v>
          </cell>
          <cell r="K165">
            <v>52.209170299999997</v>
          </cell>
          <cell r="L165">
            <v>44.736397100000005</v>
          </cell>
          <cell r="M165">
            <v>48.995877823999997</v>
          </cell>
        </row>
        <row r="166">
          <cell r="J166">
            <v>46813</v>
          </cell>
          <cell r="K166">
            <v>46.7954206</v>
          </cell>
          <cell r="L166">
            <v>40.934911600000007</v>
          </cell>
          <cell r="M166">
            <v>44.275401729999999</v>
          </cell>
        </row>
        <row r="167">
          <cell r="J167">
            <v>46844</v>
          </cell>
          <cell r="K167">
            <v>43.869229799999999</v>
          </cell>
          <cell r="L167">
            <v>39.497403599999998</v>
          </cell>
          <cell r="M167">
            <v>41.989344533999997</v>
          </cell>
        </row>
        <row r="168">
          <cell r="J168">
            <v>46874</v>
          </cell>
          <cell r="K168">
            <v>36.995133699999997</v>
          </cell>
          <cell r="L168">
            <v>33.570160700000002</v>
          </cell>
          <cell r="M168">
            <v>35.52239531</v>
          </cell>
        </row>
        <row r="169">
          <cell r="J169">
            <v>46905</v>
          </cell>
          <cell r="K169">
            <v>45.315703899999995</v>
          </cell>
          <cell r="L169">
            <v>36.225361500000005</v>
          </cell>
          <cell r="M169">
            <v>41.406856667999996</v>
          </cell>
        </row>
        <row r="170">
          <cell r="J170">
            <v>46935</v>
          </cell>
          <cell r="K170">
            <v>50.056565599999999</v>
          </cell>
          <cell r="L170">
            <v>41.258343800000006</v>
          </cell>
          <cell r="M170">
            <v>46.273330225999999</v>
          </cell>
        </row>
        <row r="171">
          <cell r="J171">
            <v>46966</v>
          </cell>
          <cell r="K171">
            <v>55.534950999999992</v>
          </cell>
          <cell r="L171">
            <v>43.535669100000007</v>
          </cell>
          <cell r="M171">
            <v>50.375259782999997</v>
          </cell>
        </row>
        <row r="172">
          <cell r="J172">
            <v>46997</v>
          </cell>
          <cell r="K172">
            <v>56.395310500000001</v>
          </cell>
          <cell r="L172">
            <v>46.142777699999996</v>
          </cell>
          <cell r="M172">
            <v>51.986721395999993</v>
          </cell>
        </row>
        <row r="173">
          <cell r="J173">
            <v>47027</v>
          </cell>
          <cell r="K173">
            <v>50.706861799999999</v>
          </cell>
          <cell r="L173">
            <v>43.7123864</v>
          </cell>
          <cell r="M173">
            <v>47.699237377999992</v>
          </cell>
        </row>
        <row r="174">
          <cell r="J174">
            <v>47058</v>
          </cell>
          <cell r="K174">
            <v>53.140662399999997</v>
          </cell>
          <cell r="L174">
            <v>44.327889900000002</v>
          </cell>
          <cell r="M174">
            <v>49.351170224999997</v>
          </cell>
        </row>
        <row r="175">
          <cell r="J175">
            <v>47088</v>
          </cell>
          <cell r="K175">
            <v>53.983687799999998</v>
          </cell>
          <cell r="L175">
            <v>46.047636400000002</v>
          </cell>
          <cell r="M175">
            <v>50.571185697999994</v>
          </cell>
        </row>
        <row r="176">
          <cell r="J176">
            <v>47119</v>
          </cell>
          <cell r="K176">
            <v>51.938376400000003</v>
          </cell>
          <cell r="L176">
            <v>44.2995892</v>
          </cell>
          <cell r="M176">
            <v>48.653697903999998</v>
          </cell>
        </row>
        <row r="177">
          <cell r="J177">
            <v>47150</v>
          </cell>
          <cell r="K177">
            <v>55.065736099999995</v>
          </cell>
          <cell r="L177">
            <v>46.872014100000001</v>
          </cell>
          <cell r="M177">
            <v>51.542435639999994</v>
          </cell>
        </row>
        <row r="178">
          <cell r="J178">
            <v>47178</v>
          </cell>
          <cell r="K178">
            <v>48.856930599999998</v>
          </cell>
          <cell r="L178">
            <v>43.179939400000002</v>
          </cell>
          <cell r="M178">
            <v>46.415824383999997</v>
          </cell>
        </row>
        <row r="179">
          <cell r="J179">
            <v>47209</v>
          </cell>
          <cell r="K179">
            <v>46.855847300000008</v>
          </cell>
          <cell r="L179">
            <v>42.254471600000002</v>
          </cell>
          <cell r="M179">
            <v>44.877255749</v>
          </cell>
        </row>
        <row r="180">
          <cell r="J180">
            <v>47239</v>
          </cell>
          <cell r="K180">
            <v>39.566498000000003</v>
          </cell>
          <cell r="L180">
            <v>36.183833199999995</v>
          </cell>
          <cell r="M180">
            <v>38.111952135999999</v>
          </cell>
        </row>
        <row r="181">
          <cell r="J181">
            <v>47270</v>
          </cell>
          <cell r="K181">
            <v>44.747074400000002</v>
          </cell>
          <cell r="L181">
            <v>37.092243800000006</v>
          </cell>
          <cell r="M181">
            <v>41.455497242</v>
          </cell>
        </row>
        <row r="182">
          <cell r="J182">
            <v>47300</v>
          </cell>
          <cell r="K182">
            <v>50.818523700000007</v>
          </cell>
          <cell r="L182">
            <v>42.057327199999996</v>
          </cell>
          <cell r="M182">
            <v>47.051209204999999</v>
          </cell>
        </row>
        <row r="183">
          <cell r="J183">
            <v>47331</v>
          </cell>
          <cell r="K183">
            <v>57.280957999999998</v>
          </cell>
          <cell r="L183">
            <v>44.6713053</v>
          </cell>
          <cell r="M183">
            <v>51.858807338999995</v>
          </cell>
        </row>
        <row r="184">
          <cell r="J184">
            <v>47362</v>
          </cell>
          <cell r="K184">
            <v>57.686473800000002</v>
          </cell>
          <cell r="L184">
            <v>47.595587000000002</v>
          </cell>
          <cell r="M184">
            <v>53.347392475999996</v>
          </cell>
        </row>
        <row r="185">
          <cell r="J185">
            <v>47392</v>
          </cell>
          <cell r="K185">
            <v>50.278776599999993</v>
          </cell>
          <cell r="L185">
            <v>43.644951400000004</v>
          </cell>
          <cell r="M185">
            <v>47.426231763999994</v>
          </cell>
        </row>
        <row r="186">
          <cell r="J186">
            <v>47423</v>
          </cell>
          <cell r="K186">
            <v>51.896645400000004</v>
          </cell>
          <cell r="L186">
            <v>44.086376900000005</v>
          </cell>
          <cell r="M186">
            <v>48.538229944999998</v>
          </cell>
        </row>
        <row r="187">
          <cell r="J187">
            <v>47453</v>
          </cell>
          <cell r="K187">
            <v>53.808254300000002</v>
          </cell>
          <cell r="L187">
            <v>46.158712700000002</v>
          </cell>
          <cell r="M187">
            <v>50.518951412</v>
          </cell>
        </row>
        <row r="188">
          <cell r="J188">
            <v>47484</v>
          </cell>
          <cell r="K188">
            <v>52.580855499999998</v>
          </cell>
          <cell r="L188">
            <v>44.5947137</v>
          </cell>
          <cell r="M188">
            <v>49.146814526</v>
          </cell>
        </row>
        <row r="189">
          <cell r="J189">
            <v>47515</v>
          </cell>
          <cell r="K189">
            <v>55.874215599999999</v>
          </cell>
          <cell r="L189">
            <v>47.684077800000004</v>
          </cell>
          <cell r="M189">
            <v>52.352456345999997</v>
          </cell>
        </row>
        <row r="190">
          <cell r="J190">
            <v>47543</v>
          </cell>
          <cell r="K190">
            <v>50.140831899999995</v>
          </cell>
          <cell r="L190">
            <v>44.401868800000003</v>
          </cell>
          <cell r="M190">
            <v>47.673077766999995</v>
          </cell>
        </row>
        <row r="191">
          <cell r="J191">
            <v>47574</v>
          </cell>
          <cell r="K191">
            <v>47.55602240000001</v>
          </cell>
          <cell r="L191">
            <v>42.721305300000004</v>
          </cell>
          <cell r="M191">
            <v>45.477094047000008</v>
          </cell>
        </row>
        <row r="192">
          <cell r="J192">
            <v>47604</v>
          </cell>
          <cell r="K192">
            <v>39.645007999999997</v>
          </cell>
          <cell r="L192">
            <v>36.481392700000001</v>
          </cell>
          <cell r="M192">
            <v>38.284653420999994</v>
          </cell>
        </row>
        <row r="193">
          <cell r="J193">
            <v>47635</v>
          </cell>
          <cell r="K193">
            <v>46.165172500000004</v>
          </cell>
          <cell r="L193">
            <v>38.981926300000005</v>
          </cell>
          <cell r="M193">
            <v>43.076376633999999</v>
          </cell>
        </row>
        <row r="194">
          <cell r="J194">
            <v>47665</v>
          </cell>
          <cell r="K194">
            <v>52.565380300000001</v>
          </cell>
          <cell r="L194">
            <v>43.246337400000002</v>
          </cell>
          <cell r="M194">
            <v>48.558191852999997</v>
          </cell>
        </row>
        <row r="195">
          <cell r="J195">
            <v>47696</v>
          </cell>
          <cell r="K195">
            <v>59.745545999999997</v>
          </cell>
          <cell r="L195">
            <v>46.645657800000002</v>
          </cell>
          <cell r="M195">
            <v>54.112594074</v>
          </cell>
        </row>
        <row r="196">
          <cell r="J196">
            <v>47727</v>
          </cell>
          <cell r="K196">
            <v>61.246085799999996</v>
          </cell>
          <cell r="L196">
            <v>49.965252899999996</v>
          </cell>
          <cell r="M196">
            <v>56.395327652999988</v>
          </cell>
        </row>
        <row r="197">
          <cell r="J197">
            <v>47757</v>
          </cell>
          <cell r="K197">
            <v>53.880208500000009</v>
          </cell>
          <cell r="L197">
            <v>46.895398</v>
          </cell>
          <cell r="M197">
            <v>50.876739985</v>
          </cell>
        </row>
        <row r="198">
          <cell r="J198">
            <v>47788</v>
          </cell>
          <cell r="K198">
            <v>56.029132600000004</v>
          </cell>
          <cell r="L198">
            <v>47.564411800000002</v>
          </cell>
          <cell r="M198">
            <v>52.389302655999998</v>
          </cell>
        </row>
        <row r="199">
          <cell r="J199">
            <v>47818</v>
          </cell>
          <cell r="K199">
            <v>57.411308699999999</v>
          </cell>
          <cell r="L199">
            <v>49.261281400000001</v>
          </cell>
          <cell r="M199">
            <v>53.906796960999998</v>
          </cell>
        </row>
        <row r="200">
          <cell r="J200">
            <v>47849</v>
          </cell>
          <cell r="K200">
            <v>56.755923200000012</v>
          </cell>
          <cell r="L200">
            <v>48.333595099999997</v>
          </cell>
          <cell r="M200">
            <v>53.134322117000004</v>
          </cell>
        </row>
        <row r="201">
          <cell r="J201">
            <v>47880</v>
          </cell>
          <cell r="K201">
            <v>60.366960399999996</v>
          </cell>
          <cell r="L201">
            <v>51.204324800000002</v>
          </cell>
          <cell r="M201">
            <v>56.427027091999996</v>
          </cell>
        </row>
        <row r="202">
          <cell r="J202">
            <v>47908</v>
          </cell>
          <cell r="K202">
            <v>52.907917799999993</v>
          </cell>
          <cell r="L202">
            <v>47.496288800000002</v>
          </cell>
          <cell r="M202">
            <v>50.580917329999991</v>
          </cell>
        </row>
        <row r="203">
          <cell r="J203">
            <v>47939</v>
          </cell>
          <cell r="K203">
            <v>51.038848999999999</v>
          </cell>
          <cell r="L203">
            <v>45.598187500000009</v>
          </cell>
          <cell r="M203">
            <v>48.699364555000002</v>
          </cell>
        </row>
        <row r="204">
          <cell r="J204">
            <v>47969</v>
          </cell>
          <cell r="K204">
            <v>42.353491199999993</v>
          </cell>
          <cell r="L204">
            <v>38.718935899999998</v>
          </cell>
          <cell r="M204">
            <v>40.790632420999991</v>
          </cell>
        </row>
        <row r="205">
          <cell r="J205">
            <v>48000</v>
          </cell>
          <cell r="K205">
            <v>49.546510499999997</v>
          </cell>
          <cell r="L205">
            <v>41.413231300000007</v>
          </cell>
          <cell r="M205">
            <v>46.049200443999993</v>
          </cell>
        </row>
        <row r="206">
          <cell r="J206">
            <v>48030</v>
          </cell>
          <cell r="K206">
            <v>56.384673999999997</v>
          </cell>
          <cell r="L206">
            <v>46.336682400000001</v>
          </cell>
          <cell r="M206">
            <v>52.064037611999993</v>
          </cell>
        </row>
        <row r="207">
          <cell r="J207">
            <v>48061</v>
          </cell>
          <cell r="K207">
            <v>62.116803000000004</v>
          </cell>
          <cell r="L207">
            <v>49.222441500000002</v>
          </cell>
          <cell r="M207">
            <v>56.572227554999998</v>
          </cell>
        </row>
        <row r="208">
          <cell r="J208">
            <v>48092</v>
          </cell>
          <cell r="K208">
            <v>64.460986299999988</v>
          </cell>
          <cell r="L208">
            <v>52.929933300000002</v>
          </cell>
          <cell r="M208">
            <v>59.502633509999995</v>
          </cell>
        </row>
        <row r="209">
          <cell r="J209">
            <v>48122</v>
          </cell>
          <cell r="K209">
            <v>56.266817700000004</v>
          </cell>
          <cell r="L209">
            <v>49.166473199999999</v>
          </cell>
          <cell r="M209">
            <v>53.213669565000004</v>
          </cell>
        </row>
        <row r="210">
          <cell r="J210">
            <v>48153</v>
          </cell>
          <cell r="K210">
            <v>57.717466599999995</v>
          </cell>
          <cell r="L210">
            <v>49.301496900000004</v>
          </cell>
          <cell r="M210">
            <v>54.098599628999992</v>
          </cell>
        </row>
        <row r="211">
          <cell r="J211">
            <v>48183</v>
          </cell>
          <cell r="K211">
            <v>60.116765299999997</v>
          </cell>
          <cell r="L211">
            <v>51.053019100000007</v>
          </cell>
          <cell r="M211">
            <v>56.219354433999996</v>
          </cell>
        </row>
        <row r="212">
          <cell r="J212">
            <v>48214</v>
          </cell>
          <cell r="K212">
            <v>58.739466099999994</v>
          </cell>
          <cell r="L212">
            <v>50.051509300000006</v>
          </cell>
          <cell r="M212">
            <v>55.003644675999993</v>
          </cell>
        </row>
        <row r="213">
          <cell r="J213">
            <v>48245</v>
          </cell>
          <cell r="K213">
            <v>62.0126609</v>
          </cell>
          <cell r="L213">
            <v>52.043059700000001</v>
          </cell>
          <cell r="M213">
            <v>57.725732383999997</v>
          </cell>
        </row>
        <row r="214">
          <cell r="J214">
            <v>48274</v>
          </cell>
          <cell r="K214">
            <v>54.466053099999996</v>
          </cell>
          <cell r="L214">
            <v>48.4401984</v>
          </cell>
          <cell r="M214">
            <v>51.874935578999995</v>
          </cell>
        </row>
        <row r="215">
          <cell r="J215">
            <v>48305</v>
          </cell>
          <cell r="K215">
            <v>52.590111299999997</v>
          </cell>
          <cell r="L215">
            <v>47.573576200000005</v>
          </cell>
          <cell r="M215">
            <v>50.433001207000004</v>
          </cell>
        </row>
        <row r="216">
          <cell r="J216">
            <v>48335</v>
          </cell>
          <cell r="K216">
            <v>44.063074499999999</v>
          </cell>
          <cell r="L216">
            <v>40.719888600000004</v>
          </cell>
          <cell r="M216">
            <v>42.625504562999993</v>
          </cell>
        </row>
        <row r="217">
          <cell r="J217">
            <v>48366</v>
          </cell>
          <cell r="K217">
            <v>50.820445599999999</v>
          </cell>
          <cell r="L217">
            <v>42.400638200000003</v>
          </cell>
          <cell r="M217">
            <v>47.199928417999999</v>
          </cell>
        </row>
        <row r="218">
          <cell r="J218">
            <v>48396</v>
          </cell>
          <cell r="K218">
            <v>56.9818979</v>
          </cell>
          <cell r="L218">
            <v>46.959916700000001</v>
          </cell>
          <cell r="M218">
            <v>52.672445983999999</v>
          </cell>
        </row>
        <row r="219">
          <cell r="J219">
            <v>48427</v>
          </cell>
          <cell r="K219">
            <v>63.303275999999997</v>
          </cell>
          <cell r="L219">
            <v>49.969761900000002</v>
          </cell>
          <cell r="M219">
            <v>57.569864936999998</v>
          </cell>
        </row>
        <row r="220">
          <cell r="J220">
            <v>48458</v>
          </cell>
          <cell r="K220">
            <v>64.376925999999997</v>
          </cell>
          <cell r="L220">
            <v>53.287614699999999</v>
          </cell>
          <cell r="M220">
            <v>59.608522140999995</v>
          </cell>
        </row>
        <row r="221">
          <cell r="J221">
            <v>48488</v>
          </cell>
          <cell r="K221">
            <v>56.427455599999995</v>
          </cell>
          <cell r="L221">
            <v>49.748735600000003</v>
          </cell>
          <cell r="M221">
            <v>53.555605999999997</v>
          </cell>
        </row>
        <row r="222">
          <cell r="J222">
            <v>48519</v>
          </cell>
          <cell r="K222">
            <v>59.011456299999999</v>
          </cell>
          <cell r="L222">
            <v>49.850075900000007</v>
          </cell>
          <cell r="M222">
            <v>55.072062727999999</v>
          </cell>
        </row>
        <row r="223">
          <cell r="J223">
            <v>48549</v>
          </cell>
          <cell r="K223">
            <v>60.6399744</v>
          </cell>
          <cell r="L223">
            <v>51.675192200000005</v>
          </cell>
          <cell r="M223">
            <v>56.785118054000002</v>
          </cell>
        </row>
        <row r="224">
          <cell r="J224">
            <v>48580</v>
          </cell>
          <cell r="K224">
            <v>59.116253599999993</v>
          </cell>
          <cell r="L224">
            <v>50.701051300000003</v>
          </cell>
          <cell r="M224">
            <v>55.497716611000001</v>
          </cell>
        </row>
        <row r="225">
          <cell r="J225">
            <v>48611</v>
          </cell>
          <cell r="K225">
            <v>62.699695000000006</v>
          </cell>
          <cell r="L225">
            <v>52.776666300000002</v>
          </cell>
          <cell r="M225">
            <v>58.432792659</v>
          </cell>
        </row>
        <row r="226">
          <cell r="J226">
            <v>48639</v>
          </cell>
          <cell r="K226">
            <v>54.953842399999999</v>
          </cell>
          <cell r="L226">
            <v>49.212685200000003</v>
          </cell>
          <cell r="M226">
            <v>52.485144804000001</v>
          </cell>
        </row>
        <row r="227">
          <cell r="J227">
            <v>48670</v>
          </cell>
          <cell r="K227">
            <v>52.5939993</v>
          </cell>
          <cell r="L227">
            <v>47.625693200000001</v>
          </cell>
          <cell r="M227">
            <v>50.457627676999998</v>
          </cell>
        </row>
        <row r="228">
          <cell r="J228">
            <v>48700</v>
          </cell>
          <cell r="K228">
            <v>43.609824200000006</v>
          </cell>
          <cell r="L228">
            <v>40.555333900000001</v>
          </cell>
          <cell r="M228">
            <v>42.296393371000001</v>
          </cell>
        </row>
        <row r="229">
          <cell r="J229">
            <v>48731</v>
          </cell>
          <cell r="K229">
            <v>51.245702700000002</v>
          </cell>
          <cell r="L229">
            <v>43.146857199999999</v>
          </cell>
          <cell r="M229">
            <v>47.763199134999994</v>
          </cell>
        </row>
        <row r="230">
          <cell r="J230">
            <v>48761</v>
          </cell>
          <cell r="K230">
            <v>58.016458899999996</v>
          </cell>
          <cell r="L230">
            <v>48.287817000000004</v>
          </cell>
          <cell r="M230">
            <v>53.833142882999994</v>
          </cell>
        </row>
        <row r="231">
          <cell r="J231">
            <v>48792</v>
          </cell>
          <cell r="K231">
            <v>64.768613999999999</v>
          </cell>
          <cell r="L231">
            <v>50.513313199999999</v>
          </cell>
          <cell r="M231">
            <v>58.638834656</v>
          </cell>
        </row>
        <row r="232">
          <cell r="J232">
            <v>48823</v>
          </cell>
          <cell r="K232">
            <v>65.842453599999999</v>
          </cell>
          <cell r="L232">
            <v>54.6044743</v>
          </cell>
          <cell r="M232">
            <v>61.010122500999998</v>
          </cell>
        </row>
        <row r="233">
          <cell r="J233">
            <v>48853</v>
          </cell>
          <cell r="K233">
            <v>59.0664838</v>
          </cell>
          <cell r="L233">
            <v>51.869668900000001</v>
          </cell>
          <cell r="M233">
            <v>55.971853392999989</v>
          </cell>
        </row>
        <row r="234">
          <cell r="J234">
            <v>48884</v>
          </cell>
          <cell r="K234">
            <v>62.920305500000005</v>
          </cell>
          <cell r="L234">
            <v>52.105343200000007</v>
          </cell>
          <cell r="M234">
            <v>58.269871711</v>
          </cell>
        </row>
        <row r="235">
          <cell r="J235">
            <v>48914</v>
          </cell>
          <cell r="K235">
            <v>63.331136199999996</v>
          </cell>
          <cell r="L235">
            <v>53.720479500000003</v>
          </cell>
          <cell r="M235">
            <v>59.198553818999997</v>
          </cell>
        </row>
        <row r="236">
          <cell r="J236">
            <v>48945</v>
          </cell>
          <cell r="K236">
            <v>61.408858099999996</v>
          </cell>
          <cell r="L236">
            <v>52.676151400000002</v>
          </cell>
          <cell r="M236">
            <v>57.653794218999998</v>
          </cell>
        </row>
        <row r="237">
          <cell r="J237">
            <v>48976</v>
          </cell>
          <cell r="K237">
            <v>64.409637599999996</v>
          </cell>
          <cell r="L237">
            <v>54.8559676</v>
          </cell>
          <cell r="M237">
            <v>60.301559499999996</v>
          </cell>
        </row>
        <row r="238">
          <cell r="J238">
            <v>49004</v>
          </cell>
          <cell r="K238">
            <v>56.390015499999997</v>
          </cell>
          <cell r="L238">
            <v>51.105920900000001</v>
          </cell>
          <cell r="M238">
            <v>54.117854821999998</v>
          </cell>
        </row>
        <row r="239">
          <cell r="J239">
            <v>49035</v>
          </cell>
          <cell r="K239">
            <v>54.391248099999999</v>
          </cell>
          <cell r="L239">
            <v>49.400650600000006</v>
          </cell>
          <cell r="M239">
            <v>52.245291174999998</v>
          </cell>
        </row>
        <row r="240">
          <cell r="J240">
            <v>49065</v>
          </cell>
          <cell r="K240">
            <v>46.424303800000004</v>
          </cell>
          <cell r="L240">
            <v>42.547345700000008</v>
          </cell>
          <cell r="M240">
            <v>44.757211817000005</v>
          </cell>
        </row>
        <row r="241">
          <cell r="J241">
            <v>49096</v>
          </cell>
          <cell r="K241">
            <v>53.7490709</v>
          </cell>
          <cell r="L241">
            <v>45.398245500000002</v>
          </cell>
          <cell r="M241">
            <v>50.158215978000001</v>
          </cell>
        </row>
        <row r="242">
          <cell r="J242">
            <v>49126</v>
          </cell>
          <cell r="K242">
            <v>60.253444499999993</v>
          </cell>
          <cell r="L242">
            <v>50.479268000000005</v>
          </cell>
          <cell r="M242">
            <v>56.050548604999996</v>
          </cell>
        </row>
        <row r="243">
          <cell r="J243">
            <v>49157</v>
          </cell>
          <cell r="K243">
            <v>66.447493000000009</v>
          </cell>
          <cell r="L243">
            <v>52.585804700000004</v>
          </cell>
          <cell r="M243">
            <v>60.486967030999999</v>
          </cell>
        </row>
        <row r="244">
          <cell r="J244">
            <v>49188</v>
          </cell>
          <cell r="K244">
            <v>66.522777300000001</v>
          </cell>
          <cell r="L244">
            <v>56.085793200000005</v>
          </cell>
          <cell r="M244">
            <v>62.034874137000003</v>
          </cell>
        </row>
        <row r="245">
          <cell r="J245">
            <v>49218</v>
          </cell>
          <cell r="K245">
            <v>59.7805623</v>
          </cell>
          <cell r="L245">
            <v>52.483503500000005</v>
          </cell>
          <cell r="M245">
            <v>56.642827015999998</v>
          </cell>
        </row>
        <row r="246">
          <cell r="J246">
            <v>49249</v>
          </cell>
          <cell r="K246">
            <v>61.996063199999995</v>
          </cell>
          <cell r="L246">
            <v>51.825818099999999</v>
          </cell>
          <cell r="M246">
            <v>57.622857806999988</v>
          </cell>
        </row>
        <row r="247">
          <cell r="J247">
            <v>49279</v>
          </cell>
          <cell r="K247">
            <v>62.932901500000007</v>
          </cell>
          <cell r="L247">
            <v>54.603294999999996</v>
          </cell>
          <cell r="M247">
            <v>59.351170705000001</v>
          </cell>
        </row>
        <row r="248">
          <cell r="J248">
            <v>49310</v>
          </cell>
          <cell r="K248">
            <v>62.705987800000003</v>
          </cell>
          <cell r="L248">
            <v>52.772507999999995</v>
          </cell>
          <cell r="M248">
            <v>58.434591485999988</v>
          </cell>
        </row>
        <row r="249">
          <cell r="J249">
            <v>49341</v>
          </cell>
          <cell r="K249">
            <v>66.237489699999998</v>
          </cell>
          <cell r="L249">
            <v>55.836169900000002</v>
          </cell>
          <cell r="M249">
            <v>61.764922185999993</v>
          </cell>
        </row>
        <row r="250">
          <cell r="J250">
            <v>49369</v>
          </cell>
          <cell r="K250">
            <v>57.9699411</v>
          </cell>
          <cell r="L250">
            <v>52.233265200000005</v>
          </cell>
          <cell r="M250">
            <v>55.503170463000004</v>
          </cell>
        </row>
        <row r="251">
          <cell r="J251">
            <v>49400</v>
          </cell>
          <cell r="K251">
            <v>56.143072599999996</v>
          </cell>
          <cell r="L251">
            <v>50.952322700000011</v>
          </cell>
          <cell r="M251">
            <v>53.911050142999997</v>
          </cell>
        </row>
        <row r="252">
          <cell r="J252">
            <v>49430</v>
          </cell>
          <cell r="K252">
            <v>48.933395300000001</v>
          </cell>
          <cell r="L252">
            <v>45.214203100000006</v>
          </cell>
          <cell r="M252">
            <v>47.334142654000004</v>
          </cell>
        </row>
        <row r="253">
          <cell r="J253">
            <v>49461</v>
          </cell>
          <cell r="K253">
            <v>53.4976214</v>
          </cell>
          <cell r="L253">
            <v>45.964795800000005</v>
          </cell>
          <cell r="M253">
            <v>50.258506392000001</v>
          </cell>
        </row>
        <row r="254">
          <cell r="J254">
            <v>49491</v>
          </cell>
          <cell r="K254">
            <v>61.218121500000002</v>
          </cell>
          <cell r="L254">
            <v>50.377049300000003</v>
          </cell>
          <cell r="M254">
            <v>56.556460453999996</v>
          </cell>
        </row>
        <row r="255">
          <cell r="J255">
            <v>49522</v>
          </cell>
          <cell r="K255">
            <v>70.079791</v>
          </cell>
          <cell r="L255">
            <v>54.693744100000004</v>
          </cell>
          <cell r="M255">
            <v>63.463790832999997</v>
          </cell>
        </row>
        <row r="256">
          <cell r="J256">
            <v>49553</v>
          </cell>
          <cell r="K256">
            <v>69.136037700000003</v>
          </cell>
          <cell r="L256">
            <v>57.845614200000007</v>
          </cell>
          <cell r="M256">
            <v>64.281155595000001</v>
          </cell>
        </row>
        <row r="257">
          <cell r="J257">
            <v>49583</v>
          </cell>
          <cell r="K257">
            <v>60.425364699999996</v>
          </cell>
          <cell r="L257">
            <v>53.218449400000004</v>
          </cell>
          <cell r="M257">
            <v>57.326391121</v>
          </cell>
        </row>
        <row r="258">
          <cell r="J258">
            <v>49614</v>
          </cell>
          <cell r="K258">
            <v>62.519111500000001</v>
          </cell>
          <cell r="L258">
            <v>52.878708899999999</v>
          </cell>
          <cell r="M258">
            <v>58.373738381999999</v>
          </cell>
        </row>
        <row r="259">
          <cell r="J259">
            <v>49644</v>
          </cell>
          <cell r="K259">
            <v>65.534979799999988</v>
          </cell>
          <cell r="L259">
            <v>56.348725999999999</v>
          </cell>
          <cell r="M259">
            <v>61.584890665999986</v>
          </cell>
        </row>
        <row r="260">
          <cell r="J260">
            <v>49675</v>
          </cell>
          <cell r="K260">
            <v>64.293732199999994</v>
          </cell>
          <cell r="L260">
            <v>54.329472599999995</v>
          </cell>
          <cell r="M260">
            <v>60.009100571999994</v>
          </cell>
        </row>
        <row r="261">
          <cell r="J261">
            <v>49706</v>
          </cell>
          <cell r="K261">
            <v>66.346242700000005</v>
          </cell>
          <cell r="L261">
            <v>55.689722000000003</v>
          </cell>
          <cell r="M261">
            <v>61.763938799000002</v>
          </cell>
        </row>
        <row r="262">
          <cell r="J262">
            <v>49735</v>
          </cell>
          <cell r="K262">
            <v>58.493513599999993</v>
          </cell>
          <cell r="L262">
            <v>54.097972600000006</v>
          </cell>
          <cell r="M262">
            <v>56.603430969999991</v>
          </cell>
        </row>
        <row r="263">
          <cell r="J263">
            <v>49766</v>
          </cell>
          <cell r="K263">
            <v>56.839399400000005</v>
          </cell>
          <cell r="L263">
            <v>51.916784499999991</v>
          </cell>
          <cell r="M263">
            <v>54.722674992999998</v>
          </cell>
        </row>
        <row r="264">
          <cell r="J264">
            <v>49796</v>
          </cell>
          <cell r="K264">
            <v>48.605054600000003</v>
          </cell>
          <cell r="L264">
            <v>45.416220100000004</v>
          </cell>
          <cell r="M264">
            <v>47.233855765000001</v>
          </cell>
        </row>
        <row r="265">
          <cell r="J265">
            <v>49827</v>
          </cell>
          <cell r="K265">
            <v>54.8854726</v>
          </cell>
          <cell r="L265">
            <v>47.686254099999999</v>
          </cell>
          <cell r="M265">
            <v>51.789808644999994</v>
          </cell>
        </row>
        <row r="266">
          <cell r="J266">
            <v>49857</v>
          </cell>
          <cell r="K266">
            <v>62.097633600000002</v>
          </cell>
          <cell r="L266">
            <v>50.6867643</v>
          </cell>
          <cell r="M266">
            <v>57.190959800999998</v>
          </cell>
        </row>
        <row r="267">
          <cell r="J267">
            <v>49888</v>
          </cell>
          <cell r="K267">
            <v>69.800436000000005</v>
          </cell>
          <cell r="L267">
            <v>56.285028100000005</v>
          </cell>
          <cell r="M267">
            <v>63.988810603000005</v>
          </cell>
        </row>
        <row r="268">
          <cell r="J268">
            <v>49919</v>
          </cell>
          <cell r="K268">
            <v>70.657094499999999</v>
          </cell>
          <cell r="L268">
            <v>58.439846199999998</v>
          </cell>
          <cell r="M268">
            <v>65.403677731000002</v>
          </cell>
        </row>
        <row r="269">
          <cell r="J269">
            <v>49949</v>
          </cell>
          <cell r="K269">
            <v>62.764903499999996</v>
          </cell>
          <cell r="L269">
            <v>53.730384899999997</v>
          </cell>
          <cell r="M269">
            <v>58.880060501999992</v>
          </cell>
        </row>
        <row r="270">
          <cell r="J270">
            <v>49980</v>
          </cell>
          <cell r="K270">
            <v>65.958199799999988</v>
          </cell>
          <cell r="L270">
            <v>55.8952405</v>
          </cell>
          <cell r="M270">
            <v>61.631127300999992</v>
          </cell>
        </row>
        <row r="271">
          <cell r="J271">
            <v>50010</v>
          </cell>
          <cell r="K271">
            <v>67.034925400000006</v>
          </cell>
          <cell r="L271">
            <v>57.315294099999996</v>
          </cell>
          <cell r="M271">
            <v>62.855483940999996</v>
          </cell>
        </row>
        <row r="272">
          <cell r="J272">
            <v>50041</v>
          </cell>
          <cell r="K272">
            <v>66.924730800000006</v>
          </cell>
          <cell r="L272">
            <v>56.648552300000006</v>
          </cell>
          <cell r="M272">
            <v>62.505974045000002</v>
          </cell>
        </row>
        <row r="273">
          <cell r="J273">
            <v>50072</v>
          </cell>
          <cell r="K273">
            <v>70.479227499999993</v>
          </cell>
          <cell r="L273">
            <v>58.928873599999996</v>
          </cell>
          <cell r="M273">
            <v>65.512575322999993</v>
          </cell>
        </row>
        <row r="274">
          <cell r="J274">
            <v>50100</v>
          </cell>
          <cell r="K274">
            <v>60.629319500000001</v>
          </cell>
          <cell r="L274">
            <v>56.366080000000004</v>
          </cell>
          <cell r="M274">
            <v>58.796126514999997</v>
          </cell>
        </row>
        <row r="275">
          <cell r="J275">
            <v>50131</v>
          </cell>
          <cell r="K275">
            <v>58.100565000000003</v>
          </cell>
          <cell r="L275">
            <v>53.805372800000001</v>
          </cell>
          <cell r="M275">
            <v>56.253632353999997</v>
          </cell>
        </row>
        <row r="276">
          <cell r="J276">
            <v>50161</v>
          </cell>
          <cell r="K276">
            <v>50.509577200000003</v>
          </cell>
          <cell r="L276">
            <v>47.472485600000006</v>
          </cell>
          <cell r="M276">
            <v>49.203627812000001</v>
          </cell>
        </row>
        <row r="277">
          <cell r="J277">
            <v>50192</v>
          </cell>
          <cell r="K277">
            <v>57.184662100000004</v>
          </cell>
          <cell r="L277">
            <v>49.731109100000005</v>
          </cell>
          <cell r="M277">
            <v>53.979634309999994</v>
          </cell>
        </row>
        <row r="278">
          <cell r="J278">
            <v>50222</v>
          </cell>
          <cell r="K278">
            <v>63.939491400000001</v>
          </cell>
          <cell r="L278">
            <v>52.707802900000004</v>
          </cell>
          <cell r="M278">
            <v>59.109865345000003</v>
          </cell>
        </row>
        <row r="279">
          <cell r="J279">
            <v>50253</v>
          </cell>
          <cell r="K279">
            <v>71.586652000000001</v>
          </cell>
          <cell r="L279">
            <v>57.801442599999994</v>
          </cell>
          <cell r="M279">
            <v>65.659011957999994</v>
          </cell>
        </row>
        <row r="280">
          <cell r="J280">
            <v>50284</v>
          </cell>
          <cell r="K280">
            <v>72.085360800000004</v>
          </cell>
          <cell r="L280">
            <v>59.946230300000003</v>
          </cell>
          <cell r="M280">
            <v>66.865534685</v>
          </cell>
        </row>
        <row r="281">
          <cell r="J281">
            <v>50314</v>
          </cell>
          <cell r="K281">
            <v>63.081788099999997</v>
          </cell>
          <cell r="L281">
            <v>55.124746500000001</v>
          </cell>
          <cell r="M281">
            <v>59.660260211999997</v>
          </cell>
        </row>
        <row r="282">
          <cell r="J282">
            <v>50345</v>
          </cell>
          <cell r="K282">
            <v>66.945594299999996</v>
          </cell>
          <cell r="L282">
            <v>56.781755499999996</v>
          </cell>
          <cell r="M282">
            <v>62.575143615999991</v>
          </cell>
        </row>
        <row r="283">
          <cell r="J283">
            <v>50375</v>
          </cell>
          <cell r="K283">
            <v>70.105582799999993</v>
          </cell>
          <cell r="L283">
            <v>59.805390200000005</v>
          </cell>
          <cell r="M283">
            <v>65.676499981999996</v>
          </cell>
        </row>
        <row r="284">
          <cell r="J284">
            <v>50406</v>
          </cell>
          <cell r="K284">
            <v>68.146930900000001</v>
          </cell>
          <cell r="L284">
            <v>58.908076399999999</v>
          </cell>
          <cell r="M284">
            <v>64.174223464999997</v>
          </cell>
        </row>
        <row r="285">
          <cell r="J285">
            <v>50437</v>
          </cell>
          <cell r="K285">
            <v>70.769483799999989</v>
          </cell>
          <cell r="L285">
            <v>60.174825999999996</v>
          </cell>
          <cell r="M285">
            <v>66.213780945999986</v>
          </cell>
        </row>
        <row r="286">
          <cell r="J286">
            <v>50465</v>
          </cell>
          <cell r="K286">
            <v>61.984895399999999</v>
          </cell>
          <cell r="L286">
            <v>56.688409399999998</v>
          </cell>
          <cell r="M286">
            <v>59.707406419999998</v>
          </cell>
        </row>
        <row r="287">
          <cell r="J287">
            <v>50496</v>
          </cell>
          <cell r="K287">
            <v>60.081553200000002</v>
          </cell>
          <cell r="L287">
            <v>56.271184300000002</v>
          </cell>
          <cell r="M287">
            <v>58.443094572999996</v>
          </cell>
        </row>
        <row r="288">
          <cell r="J288">
            <v>50526</v>
          </cell>
          <cell r="K288">
            <v>53.759611399999997</v>
          </cell>
          <cell r="L288">
            <v>50.985618500000001</v>
          </cell>
          <cell r="M288">
            <v>52.566794452999993</v>
          </cell>
        </row>
        <row r="289">
          <cell r="J289">
            <v>50557</v>
          </cell>
          <cell r="K289">
            <v>59.532894900000002</v>
          </cell>
          <cell r="L289">
            <v>52.154442899999999</v>
          </cell>
          <cell r="M289">
            <v>56.360160539999995</v>
          </cell>
        </row>
        <row r="290">
          <cell r="J290">
            <v>50587</v>
          </cell>
          <cell r="K290">
            <v>65.904366899999999</v>
          </cell>
          <cell r="L290">
            <v>54.754697300000004</v>
          </cell>
          <cell r="M290">
            <v>61.110008972000003</v>
          </cell>
        </row>
        <row r="291">
          <cell r="J291">
            <v>50618</v>
          </cell>
          <cell r="K291">
            <v>73.829679999999996</v>
          </cell>
          <cell r="L291">
            <v>60.070921700000007</v>
          </cell>
          <cell r="M291">
            <v>67.913413930999994</v>
          </cell>
        </row>
        <row r="292">
          <cell r="J292">
            <v>50649</v>
          </cell>
          <cell r="K292">
            <v>72.098239100000001</v>
          </cell>
          <cell r="L292">
            <v>61.373144600000003</v>
          </cell>
          <cell r="M292">
            <v>67.486448464999995</v>
          </cell>
        </row>
        <row r="293">
          <cell r="J293">
            <v>50679</v>
          </cell>
          <cell r="K293">
            <v>64.5289334</v>
          </cell>
          <cell r="L293">
            <v>57.265215900000001</v>
          </cell>
          <cell r="M293">
            <v>61.405534875000001</v>
          </cell>
        </row>
        <row r="294">
          <cell r="J294">
            <v>50710</v>
          </cell>
          <cell r="K294">
            <v>69.394672499999999</v>
          </cell>
          <cell r="L294">
            <v>59.076160399999999</v>
          </cell>
          <cell r="M294">
            <v>64.957712297</v>
          </cell>
        </row>
        <row r="295">
          <cell r="J295">
            <v>50740</v>
          </cell>
          <cell r="K295">
            <v>71.531839300000001</v>
          </cell>
          <cell r="L295">
            <v>61.678030500000006</v>
          </cell>
          <cell r="M295">
            <v>67.294701516000003</v>
          </cell>
        </row>
      </sheetData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DOC"/>
      <sheetName val="Other Cost Input"/>
      <sheetName val="IndexedSTF_Source"/>
      <sheetName val="Market_Price"/>
      <sheetName val="PacifiCorpSTF"/>
      <sheetName val="PacifiCorp STF_Raw Data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1"/>
      <sheetName val="Table 2A BaseLoad"/>
      <sheetName val="Table 2B Wind"/>
      <sheetName val="Table 2C SolarFixed"/>
      <sheetName val="Table 2D SolarTracking"/>
      <sheetName val="Tables 3 to 5"/>
      <sheetName val="Table 6"/>
      <sheetName val="Table 7"/>
      <sheetName val="Table 8"/>
      <sheetName val="Table 9"/>
      <sheetName val="Table 10"/>
      <sheetName val="--- Do Not Print ---&gt;"/>
      <sheetName val="Tariff Page"/>
      <sheetName val="Tariff Page Solar Fixed"/>
      <sheetName val="Tariff Page Solar Tracking"/>
      <sheetName val="Tariff Page Wind"/>
      <sheetName val="Profile "/>
      <sheetName val="OFPC Sourc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45">
          <cell r="B45">
            <v>2.1800000000000002</v>
          </cell>
        </row>
        <row r="46">
          <cell r="B46">
            <v>2.83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endix B.1"/>
      <sheetName val="Table 1"/>
      <sheetName val="Table 2"/>
      <sheetName val="Table 4"/>
      <sheetName val="Table3ACsummary"/>
      <sheetName val="Table 5"/>
      <sheetName val="Table 3 UT CP Wind_2023"/>
      <sheetName val="Table 3 WYAE Wind_2024"/>
      <sheetName val="Table 3 ID Wind_2030"/>
      <sheetName val="Table 3 PV wS UTS_2024"/>
      <sheetName val="Table 3 PV wS UTS_2030"/>
      <sheetName val="Table 3 PV wS JB_2024"/>
      <sheetName val="Table 3 PV wS JB_2029"/>
      <sheetName val="Table 3 PV wS SO_2024"/>
      <sheetName val="Table 3 PV wS YK_2024"/>
      <sheetName val="Table 3 PV wS UTN_2024"/>
      <sheetName val="Table 3 185 MW (NTN) 2026)"/>
      <sheetName val="Table 3 YK Wind wS_2029"/>
      <sheetName val="Table 3 ID Wind wS_2032"/>
      <sheetName val="Table 3 TransCost"/>
    </sheetNames>
    <sheetDataSet>
      <sheetData sheetId="0"/>
      <sheetData sheetId="1">
        <row r="13">
          <cell r="B13">
            <v>2021</v>
          </cell>
          <cell r="C13">
            <v>0</v>
          </cell>
          <cell r="E13">
            <v>20.688577543059612</v>
          </cell>
          <cell r="G13">
            <v>20.688577543059612</v>
          </cell>
        </row>
        <row r="14">
          <cell r="B14">
            <v>2022</v>
          </cell>
          <cell r="C14">
            <v>0</v>
          </cell>
          <cell r="E14">
            <v>20.404122613211115</v>
          </cell>
          <cell r="G14">
            <v>20.404122613211115</v>
          </cell>
        </row>
        <row r="15">
          <cell r="B15">
            <v>2023</v>
          </cell>
          <cell r="C15">
            <v>0</v>
          </cell>
          <cell r="E15">
            <v>19.585938357845407</v>
          </cell>
          <cell r="G15">
            <v>19.585938357845407</v>
          </cell>
        </row>
        <row r="16">
          <cell r="B16">
            <v>2024</v>
          </cell>
          <cell r="C16">
            <v>0</v>
          </cell>
          <cell r="E16">
            <v>15.824972804120923</v>
          </cell>
          <cell r="G16">
            <v>15.824972804120923</v>
          </cell>
        </row>
        <row r="17">
          <cell r="B17">
            <v>2025</v>
          </cell>
          <cell r="C17">
            <v>0</v>
          </cell>
          <cell r="E17">
            <v>17.924587980231976</v>
          </cell>
          <cell r="G17">
            <v>17.924587980231976</v>
          </cell>
        </row>
        <row r="18">
          <cell r="B18">
            <v>2026</v>
          </cell>
          <cell r="C18">
            <v>114.66715795722061</v>
          </cell>
          <cell r="E18">
            <v>19.917337379368746</v>
          </cell>
          <cell r="G18">
            <v>33.007195593663326</v>
          </cell>
        </row>
        <row r="19">
          <cell r="B19">
            <v>2027</v>
          </cell>
          <cell r="C19">
            <v>117.43853206149892</v>
          </cell>
          <cell r="E19">
            <v>20.827101624851817</v>
          </cell>
          <cell r="G19">
            <v>34.233326746027501</v>
          </cell>
        </row>
        <row r="20">
          <cell r="B20">
            <v>2028</v>
          </cell>
          <cell r="C20">
            <v>120.36804836413094</v>
          </cell>
          <cell r="E20">
            <v>24.441799514301305</v>
          </cell>
          <cell r="G20">
            <v>38.144901559398171</v>
          </cell>
        </row>
        <row r="21">
          <cell r="B21">
            <v>2029</v>
          </cell>
          <cell r="C21">
            <v>123.26661907201685</v>
          </cell>
          <cell r="E21">
            <v>26.323417509069181</v>
          </cell>
          <cell r="G21">
            <v>40.394949366605353</v>
          </cell>
        </row>
        <row r="22">
          <cell r="B22">
            <v>2030</v>
          </cell>
          <cell r="C22">
            <v>126.21676577114631</v>
          </cell>
          <cell r="E22">
            <v>26.012003693439596</v>
          </cell>
          <cell r="G22">
            <v>40.420310288319314</v>
          </cell>
        </row>
        <row r="23">
          <cell r="B23">
            <v>2031</v>
          </cell>
          <cell r="C23">
            <v>128.99155410004775</v>
          </cell>
          <cell r="E23">
            <v>28.276980064248317</v>
          </cell>
          <cell r="G23">
            <v>43.002043317678421</v>
          </cell>
        </row>
        <row r="24">
          <cell r="B24">
            <v>2032</v>
          </cell>
          <cell r="C24">
            <v>131.81791842019274</v>
          </cell>
          <cell r="E24">
            <v>29.70347414670551</v>
          </cell>
          <cell r="G24">
            <v>44.710067773776643</v>
          </cell>
        </row>
        <row r="25">
          <cell r="B25">
            <v>2033</v>
          </cell>
          <cell r="C25">
            <v>134.59270674909422</v>
          </cell>
          <cell r="E25">
            <v>30.513501434750122</v>
          </cell>
          <cell r="G25">
            <v>45.877965675514311</v>
          </cell>
        </row>
        <row r="26">
          <cell r="B26">
            <v>2034</v>
          </cell>
          <cell r="C26">
            <v>137.41907106923921</v>
          </cell>
          <cell r="E26">
            <v>31.855284328679957</v>
          </cell>
          <cell r="G26">
            <v>47.54239289822781</v>
          </cell>
        </row>
        <row r="27">
          <cell r="B27">
            <v>2035</v>
          </cell>
          <cell r="C27">
            <v>140.32795697537387</v>
          </cell>
          <cell r="E27">
            <v>33.049011175420205</v>
          </cell>
          <cell r="G27">
            <v>49.068184346124973</v>
          </cell>
        </row>
        <row r="28">
          <cell r="B28">
            <v>2036</v>
          </cell>
          <cell r="C28">
            <v>143.26778847625457</v>
          </cell>
          <cell r="E28">
            <v>35.096940110322997</v>
          </cell>
          <cell r="G28">
            <v>51.40702531936838</v>
          </cell>
        </row>
        <row r="29">
          <cell r="B29">
            <v>2037</v>
          </cell>
          <cell r="C29">
            <v>146.29014156312493</v>
          </cell>
          <cell r="E29">
            <v>36.047460233050394</v>
          </cell>
          <cell r="G29">
            <v>52.747248082722194</v>
          </cell>
        </row>
        <row r="30">
          <cell r="B30">
            <v>2038</v>
          </cell>
          <cell r="C30">
            <v>149.36407064123884</v>
          </cell>
          <cell r="E30">
            <v>38.322339012033623</v>
          </cell>
          <cell r="G30">
            <v>55.373032007608828</v>
          </cell>
        </row>
        <row r="31">
          <cell r="B31">
            <v>2039</v>
          </cell>
          <cell r="C31">
            <v>152.51020610709369</v>
          </cell>
          <cell r="E31" t="e">
            <v>#DIV/0!</v>
          </cell>
          <cell r="G31" t="e">
            <v>#DIV/0!</v>
          </cell>
        </row>
        <row r="32">
          <cell r="B32">
            <v>2040</v>
          </cell>
          <cell r="C32">
            <v>155.69760236594328</v>
          </cell>
          <cell r="E32" t="e">
            <v>#DIV/0!</v>
          </cell>
          <cell r="G32" t="e">
            <v>#DIV/0!</v>
          </cell>
        </row>
        <row r="33">
          <cell r="B33">
            <v>2041</v>
          </cell>
          <cell r="C33">
            <v>158.97783540903129</v>
          </cell>
          <cell r="E33" t="e">
            <v>#DIV/0!</v>
          </cell>
          <cell r="G33" t="e">
            <v>#DIV/0!</v>
          </cell>
        </row>
        <row r="34">
          <cell r="B34">
            <v>2042</v>
          </cell>
          <cell r="C34">
            <v>162.30964444336277</v>
          </cell>
          <cell r="E34" t="e">
            <v>#DIV/0!</v>
          </cell>
          <cell r="G34" t="e">
            <v>#DIV/0!</v>
          </cell>
        </row>
        <row r="35">
          <cell r="B35">
            <v>2043</v>
          </cell>
          <cell r="C35">
            <v>0</v>
          </cell>
          <cell r="E35" t="e">
            <v>#DIV/0!</v>
          </cell>
          <cell r="G35" t="e">
            <v>#DIV/0!</v>
          </cell>
        </row>
        <row r="36">
          <cell r="B36">
            <v>2044</v>
          </cell>
          <cell r="C36">
            <v>0</v>
          </cell>
          <cell r="E36" t="e">
            <v>#DIV/0!</v>
          </cell>
          <cell r="G36" t="e">
            <v>#DIV/0!</v>
          </cell>
        </row>
        <row r="37">
          <cell r="B37">
            <v>2045</v>
          </cell>
          <cell r="C37">
            <v>0</v>
          </cell>
          <cell r="E37" t="e">
            <v>#DIV/0!</v>
          </cell>
          <cell r="G37" t="e">
            <v>#DIV/0!</v>
          </cell>
        </row>
        <row r="38">
          <cell r="B38">
            <v>2046</v>
          </cell>
          <cell r="C38">
            <v>0</v>
          </cell>
          <cell r="E38" t="e">
            <v>#DIV/0!</v>
          </cell>
          <cell r="G38" t="e">
            <v>#DIV/0!</v>
          </cell>
        </row>
        <row r="50">
          <cell r="G50">
            <v>30.918623658458653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endix B.1"/>
      <sheetName val="Table 1"/>
      <sheetName val="Table 2"/>
      <sheetName val="Table 4"/>
      <sheetName val="Table3ACsummary"/>
      <sheetName val="Table 5"/>
      <sheetName val="Table 3 UT CP Wind_2023"/>
      <sheetName val="Table 3 WYAE Wind_2024"/>
      <sheetName val="Table 3 ID Wind_2030"/>
      <sheetName val="Table 3 PV wS UTS_2024"/>
      <sheetName val="Table 3 PV wS UTS_2030"/>
      <sheetName val="Table 3 PV wS JB_2024"/>
      <sheetName val="Table 3 PV wS JB_2029"/>
      <sheetName val="Table 3 PV wS SO_2024"/>
      <sheetName val="Table 3 PV wS YK_2024"/>
      <sheetName val="Table 3 PV wS UTN_2024"/>
      <sheetName val="Table 3 185 MW (NTN) 2026)"/>
      <sheetName val="Table 3 YK Wind wS_2029"/>
      <sheetName val="Table 3 ID Wind wS_2032"/>
      <sheetName val="Table 3 TransCost"/>
    </sheetNames>
    <sheetDataSet>
      <sheetData sheetId="0" refreshError="1"/>
      <sheetData sheetId="1">
        <row r="13">
          <cell r="B13">
            <v>2021</v>
          </cell>
          <cell r="C13">
            <v>0</v>
          </cell>
          <cell r="E13">
            <v>20.32567169349986</v>
          </cell>
          <cell r="G13">
            <v>20.32567169349986</v>
          </cell>
        </row>
        <row r="14">
          <cell r="B14">
            <v>2022</v>
          </cell>
          <cell r="C14">
            <v>0</v>
          </cell>
          <cell r="E14">
            <v>21.18341598743697</v>
          </cell>
          <cell r="G14">
            <v>21.18341598743697</v>
          </cell>
        </row>
        <row r="15">
          <cell r="B15">
            <v>2023</v>
          </cell>
          <cell r="C15">
            <v>0</v>
          </cell>
          <cell r="E15">
            <v>20.145294409367029</v>
          </cell>
          <cell r="G15">
            <v>20.145294409367029</v>
          </cell>
        </row>
        <row r="16">
          <cell r="B16">
            <v>2024</v>
          </cell>
          <cell r="C16">
            <v>0</v>
          </cell>
          <cell r="E16">
            <v>17.273119242281751</v>
          </cell>
          <cell r="G16">
            <v>17.273119242281751</v>
          </cell>
        </row>
        <row r="17">
          <cell r="B17">
            <v>2025</v>
          </cell>
          <cell r="C17">
            <v>0</v>
          </cell>
          <cell r="E17">
            <v>20.44254098918459</v>
          </cell>
          <cell r="G17">
            <v>20.44254098918459</v>
          </cell>
        </row>
        <row r="18">
          <cell r="B18">
            <v>2026</v>
          </cell>
          <cell r="C18">
            <v>114.74967954321023</v>
          </cell>
          <cell r="E18">
            <v>21.089680983485323</v>
          </cell>
          <cell r="G18">
            <v>34.188959470153158</v>
          </cell>
        </row>
        <row r="19">
          <cell r="B19">
            <v>2027</v>
          </cell>
          <cell r="C19">
            <v>117.3972712685041</v>
          </cell>
          <cell r="E19">
            <v>22.431118832884874</v>
          </cell>
          <cell r="G19">
            <v>35.832633817873926</v>
          </cell>
        </row>
        <row r="20">
          <cell r="B20">
            <v>2028</v>
          </cell>
          <cell r="C20">
            <v>120.09985320966463</v>
          </cell>
          <cell r="E20">
            <v>25.550016399238103</v>
          </cell>
          <cell r="G20">
            <v>39.222586209081534</v>
          </cell>
        </row>
        <row r="21">
          <cell r="B21">
            <v>2029</v>
          </cell>
          <cell r="C21">
            <v>122.8746415385661</v>
          </cell>
          <cell r="E21">
            <v>27.598395648925695</v>
          </cell>
          <cell r="G21">
            <v>41.625181212688965</v>
          </cell>
        </row>
        <row r="22">
          <cell r="B22">
            <v>2030</v>
          </cell>
          <cell r="C22">
            <v>125.70100585871108</v>
          </cell>
          <cell r="E22">
            <v>26.283585448493067</v>
          </cell>
          <cell r="G22">
            <v>40.633015341039993</v>
          </cell>
        </row>
        <row r="23">
          <cell r="B23">
            <v>2031</v>
          </cell>
          <cell r="C23">
            <v>128.59957656659699</v>
          </cell>
          <cell r="E23">
            <v>27.795305982034552</v>
          </cell>
          <cell r="G23">
            <v>42.475622941691746</v>
          </cell>
        </row>
        <row r="24">
          <cell r="B24">
            <v>2032</v>
          </cell>
          <cell r="C24">
            <v>131.54972326572644</v>
          </cell>
          <cell r="E24">
            <v>29.72702530207421</v>
          </cell>
          <cell r="G24">
            <v>44.703086693891883</v>
          </cell>
        </row>
        <row r="25">
          <cell r="B25">
            <v>2033</v>
          </cell>
          <cell r="C25">
            <v>134.57207635259681</v>
          </cell>
          <cell r="E25">
            <v>30.295704896266653</v>
          </cell>
          <cell r="G25">
            <v>45.657814068937519</v>
          </cell>
        </row>
        <row r="26">
          <cell r="B26">
            <v>2034</v>
          </cell>
          <cell r="C26">
            <v>137.6666358272081</v>
          </cell>
          <cell r="E26">
            <v>31.648551805079698</v>
          </cell>
          <cell r="G26">
            <v>47.363921191747281</v>
          </cell>
        </row>
        <row r="27">
          <cell r="B27">
            <v>2035</v>
          </cell>
          <cell r="C27">
            <v>140.83340168956036</v>
          </cell>
          <cell r="E27">
            <v>33.186398129629083</v>
          </cell>
          <cell r="G27">
            <v>49.26327046862</v>
          </cell>
        </row>
        <row r="28">
          <cell r="B28">
            <v>2036</v>
          </cell>
          <cell r="C28">
            <v>144.04142834490739</v>
          </cell>
          <cell r="E28">
            <v>34.953521525833317</v>
          </cell>
          <cell r="G28">
            <v>51.351680490417486</v>
          </cell>
        </row>
        <row r="29">
          <cell r="B29">
            <v>2037</v>
          </cell>
          <cell r="C29">
            <v>147.35260698274149</v>
          </cell>
          <cell r="E29">
            <v>36.814045022993021</v>
          </cell>
          <cell r="G29">
            <v>53.635118879470369</v>
          </cell>
        </row>
        <row r="30">
          <cell r="B30">
            <v>2038</v>
          </cell>
          <cell r="C30">
            <v>150.74630720656521</v>
          </cell>
          <cell r="E30">
            <v>39.147248205450197</v>
          </cell>
          <cell r="G30">
            <v>56.355730763277279</v>
          </cell>
        </row>
        <row r="31">
          <cell r="B31">
            <v>2039</v>
          </cell>
          <cell r="C31">
            <v>154.21221381812987</v>
          </cell>
          <cell r="E31" t="e">
            <v>#DIV/0!</v>
          </cell>
          <cell r="G31" t="e">
            <v>#DIV/0!</v>
          </cell>
        </row>
        <row r="32">
          <cell r="B32">
            <v>2040</v>
          </cell>
          <cell r="C32">
            <v>157.76064201568417</v>
          </cell>
          <cell r="E32" t="e">
            <v>#VALUE!</v>
          </cell>
          <cell r="G32" t="e">
            <v>#VALUE!</v>
          </cell>
        </row>
        <row r="33">
          <cell r="B33">
            <v>2041</v>
          </cell>
          <cell r="C33">
            <v>161.4019069974768</v>
          </cell>
          <cell r="E33" t="e">
            <v>#VALUE!</v>
          </cell>
          <cell r="G33" t="e">
            <v>#VALUE!</v>
          </cell>
        </row>
        <row r="34">
          <cell r="B34">
            <v>2042</v>
          </cell>
          <cell r="C34">
            <v>165.10506316876166</v>
          </cell>
          <cell r="E34" t="e">
            <v>#VALUE!</v>
          </cell>
          <cell r="G34" t="e">
            <v>#VALUE!</v>
          </cell>
        </row>
        <row r="35">
          <cell r="B35">
            <v>2043</v>
          </cell>
          <cell r="C35">
            <v>0</v>
          </cell>
          <cell r="E35" t="e">
            <v>#VALUE!</v>
          </cell>
          <cell r="G35" t="e">
            <v>#VALUE!</v>
          </cell>
        </row>
        <row r="36">
          <cell r="B36">
            <v>2044</v>
          </cell>
          <cell r="C36">
            <v>0</v>
          </cell>
          <cell r="E36" t="e">
            <v>#DIV/0!</v>
          </cell>
          <cell r="G36" t="e">
            <v>#DIV/0!</v>
          </cell>
        </row>
        <row r="37">
          <cell r="B37">
            <v>2045</v>
          </cell>
          <cell r="C37">
            <v>0</v>
          </cell>
          <cell r="E37" t="e">
            <v>#DIV/0!</v>
          </cell>
          <cell r="G37" t="e">
            <v>#DIV/0!</v>
          </cell>
        </row>
        <row r="38">
          <cell r="B38">
            <v>2046</v>
          </cell>
          <cell r="C38">
            <v>0</v>
          </cell>
          <cell r="E38" t="e">
            <v>#DIV/0!</v>
          </cell>
          <cell r="G38" t="e">
            <v>#DIV/0!</v>
          </cell>
        </row>
        <row r="50">
          <cell r="G50">
            <v>31.631028395562545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endix B.2"/>
      <sheetName val="Table 1"/>
      <sheetName val="Table 2"/>
      <sheetName val="Table 4"/>
      <sheetName val="Table3ACsummary"/>
      <sheetName val="Table 5"/>
      <sheetName val="Table 3 UT CP Wind_2023"/>
      <sheetName val="Table 3 WYAE Wind_2024"/>
      <sheetName val="Table 3 ID Wind_2030"/>
      <sheetName val="Table 3 PV wS UTS_2024"/>
      <sheetName val="Table 3 PV wS UTS_2030"/>
      <sheetName val="Table 3 PV wS JB_2024"/>
      <sheetName val="Table 3 PV wS JB_2029"/>
      <sheetName val="Table 3 PV wS SO_2024"/>
      <sheetName val="Table 3 PV wS YK_2024"/>
      <sheetName val="Table 3 PV wS UTN_2024"/>
      <sheetName val="Table 3 185 MW (NTN) 2026)"/>
      <sheetName val="Table 3 YK Wind wS_2029"/>
      <sheetName val="Table 3 ID Wind wS_2032"/>
      <sheetName val="Table 3 TransCost"/>
    </sheetNames>
    <sheetDataSet>
      <sheetData sheetId="0" refreshError="1"/>
      <sheetData sheetId="1">
        <row r="13">
          <cell r="B13">
            <v>2021</v>
          </cell>
          <cell r="C13">
            <v>0</v>
          </cell>
          <cell r="E13">
            <v>16.87226312752971</v>
          </cell>
          <cell r="G13">
            <v>16.87226312752971</v>
          </cell>
        </row>
        <row r="14">
          <cell r="B14">
            <v>2022</v>
          </cell>
          <cell r="C14">
            <v>0</v>
          </cell>
          <cell r="E14">
            <v>17.447416560191382</v>
          </cell>
          <cell r="G14">
            <v>17.447416560191382</v>
          </cell>
        </row>
        <row r="15">
          <cell r="B15">
            <v>2023</v>
          </cell>
          <cell r="C15">
            <v>0</v>
          </cell>
          <cell r="E15">
            <v>16.676787043388639</v>
          </cell>
          <cell r="G15">
            <v>16.676787043388639</v>
          </cell>
        </row>
        <row r="16">
          <cell r="B16">
            <v>2024</v>
          </cell>
          <cell r="C16">
            <v>32.796143201742971</v>
          </cell>
          <cell r="E16">
            <v>3.9952811938053765</v>
          </cell>
          <cell r="G16">
            <v>15.770914205393098</v>
          </cell>
        </row>
        <row r="17">
          <cell r="B17">
            <v>2025</v>
          </cell>
          <cell r="C17">
            <v>33.486675771540753</v>
          </cell>
          <cell r="E17">
            <v>5.3100593961997165</v>
          </cell>
          <cell r="G17">
            <v>17.426597323375361</v>
          </cell>
        </row>
        <row r="18">
          <cell r="B18">
            <v>2026</v>
          </cell>
          <cell r="C18">
            <v>34.221661695862579</v>
          </cell>
          <cell r="E18">
            <v>5.2006147217215188</v>
          </cell>
          <cell r="G18">
            <v>17.645317306504033</v>
          </cell>
        </row>
        <row r="19">
          <cell r="B19">
            <v>2027</v>
          </cell>
          <cell r="C19">
            <v>35.01042707806161</v>
          </cell>
          <cell r="E19">
            <v>6.0736825865910955</v>
          </cell>
          <cell r="G19">
            <v>18.869197203604671</v>
          </cell>
        </row>
        <row r="20">
          <cell r="B20">
            <v>2028</v>
          </cell>
          <cell r="C20">
            <v>35.817118946219708</v>
          </cell>
          <cell r="E20">
            <v>8.8074422373974919</v>
          </cell>
          <cell r="G20">
            <v>21.928227155563935</v>
          </cell>
        </row>
        <row r="21">
          <cell r="B21">
            <v>2029</v>
          </cell>
          <cell r="C21">
            <v>36.641737300336885</v>
          </cell>
          <cell r="E21">
            <v>10.156055367822333</v>
          </cell>
          <cell r="G21">
            <v>23.682705025756423</v>
          </cell>
        </row>
        <row r="22">
          <cell r="B22">
            <v>2030</v>
          </cell>
          <cell r="C22">
            <v>37.484282140413129</v>
          </cell>
          <cell r="E22">
            <v>7.7003332299915757</v>
          </cell>
          <cell r="G22">
            <v>21.607552493418538</v>
          </cell>
        </row>
        <row r="23">
          <cell r="B23">
            <v>2031</v>
          </cell>
          <cell r="C23">
            <v>38.344753466448431</v>
          </cell>
          <cell r="E23">
            <v>8.5348903048244988</v>
          </cell>
          <cell r="G23">
            <v>22.832846983599275</v>
          </cell>
        </row>
        <row r="24">
          <cell r="B24">
            <v>2032</v>
          </cell>
          <cell r="C24">
            <v>39.226736575634618</v>
          </cell>
          <cell r="E24">
            <v>9.3157111543807627</v>
          </cell>
          <cell r="G24">
            <v>23.976556799533775</v>
          </cell>
        </row>
        <row r="25">
          <cell r="B25">
            <v>2033</v>
          </cell>
          <cell r="C25">
            <v>40.126646170779885</v>
          </cell>
          <cell r="E25">
            <v>9.0319159412181858</v>
          </cell>
          <cell r="G25">
            <v>24.14505656784096</v>
          </cell>
        </row>
        <row r="26">
          <cell r="B26">
            <v>2034</v>
          </cell>
          <cell r="C26">
            <v>41.048067549076023</v>
          </cell>
          <cell r="E26">
            <v>10.147824254220943</v>
          </cell>
          <cell r="G26">
            <v>25.685694724407579</v>
          </cell>
        </row>
        <row r="27">
          <cell r="B27">
            <v>2035</v>
          </cell>
          <cell r="C27">
            <v>41.991000710523046</v>
          </cell>
          <cell r="E27">
            <v>10.600785110618183</v>
          </cell>
          <cell r="G27">
            <v>26.575456267388091</v>
          </cell>
        </row>
        <row r="28">
          <cell r="B28">
            <v>2036</v>
          </cell>
          <cell r="C28">
            <v>42.955445655120954</v>
          </cell>
          <cell r="E28">
            <v>12.284920139600489</v>
          </cell>
          <cell r="G28">
            <v>28.664499591232282</v>
          </cell>
        </row>
        <row r="29">
          <cell r="B29">
            <v>2037</v>
          </cell>
          <cell r="C29">
            <v>43.944987680061566</v>
          </cell>
          <cell r="E29">
            <v>12.846824690032562</v>
          </cell>
          <cell r="G29">
            <v>29.733295316991299</v>
          </cell>
        </row>
        <row r="30">
          <cell r="B30">
            <v>2038</v>
          </cell>
          <cell r="C30">
            <v>44.959626785344867</v>
          </cell>
          <cell r="E30">
            <v>14.186350957503087</v>
          </cell>
          <cell r="G30">
            <v>31.549526559899594</v>
          </cell>
        </row>
        <row r="31">
          <cell r="B31">
            <v>2039</v>
          </cell>
          <cell r="C31">
            <v>45.995777673779052</v>
          </cell>
          <cell r="E31" t="e">
            <v>#DIV/0!</v>
          </cell>
          <cell r="G31" t="e">
            <v>#DIV/0!</v>
          </cell>
        </row>
        <row r="32">
          <cell r="B32">
            <v>2040</v>
          </cell>
          <cell r="C32">
            <v>47.057025642555928</v>
          </cell>
          <cell r="E32" t="e">
            <v>#VALUE!</v>
          </cell>
          <cell r="G32" t="e">
            <v>#VALUE!</v>
          </cell>
        </row>
        <row r="33">
          <cell r="B33">
            <v>2041</v>
          </cell>
          <cell r="C33">
            <v>48.139785394483695</v>
          </cell>
          <cell r="E33" t="e">
            <v>#VALUE!</v>
          </cell>
          <cell r="G33" t="e">
            <v>#VALUE!</v>
          </cell>
        </row>
        <row r="34">
          <cell r="B34">
            <v>2042</v>
          </cell>
          <cell r="C34">
            <v>49.247642226754145</v>
          </cell>
          <cell r="E34" t="e">
            <v>#VALUE!</v>
          </cell>
          <cell r="G34" t="e">
            <v>#VALUE!</v>
          </cell>
        </row>
        <row r="35">
          <cell r="B35">
            <v>2043</v>
          </cell>
          <cell r="C35">
            <v>50.427205002860887</v>
          </cell>
          <cell r="E35" t="e">
            <v>#VALUE!</v>
          </cell>
          <cell r="G35" t="e">
            <v>#VALUE!</v>
          </cell>
        </row>
        <row r="36">
          <cell r="B36">
            <v>2044</v>
          </cell>
          <cell r="C36">
            <v>0</v>
          </cell>
          <cell r="E36" t="e">
            <v>#DIV/0!</v>
          </cell>
          <cell r="G36" t="e">
            <v>#DIV/0!</v>
          </cell>
        </row>
        <row r="37">
          <cell r="B37">
            <v>2045</v>
          </cell>
          <cell r="C37">
            <v>0</v>
          </cell>
          <cell r="E37" t="e">
            <v>#DIV/0!</v>
          </cell>
          <cell r="G37" t="e">
            <v>#DIV/0!</v>
          </cell>
        </row>
        <row r="38">
          <cell r="B38">
            <v>2046</v>
          </cell>
          <cell r="C38">
            <v>0</v>
          </cell>
          <cell r="E38" t="e">
            <v>#DIV/0!</v>
          </cell>
          <cell r="G38" t="e">
            <v>#DIV/0!</v>
          </cell>
        </row>
        <row r="50">
          <cell r="G50">
            <v>19.723186023862628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endix B.2"/>
      <sheetName val="Table 1"/>
      <sheetName val="Table 2"/>
      <sheetName val="Table 4"/>
      <sheetName val="Table3ACsummary"/>
      <sheetName val="Table 5"/>
      <sheetName val="Table 3 UT CP Wind_2023"/>
      <sheetName val="Table 3 WYAE Wind_2024"/>
      <sheetName val="Table 3 ID Wind_2030"/>
      <sheetName val="Table 3 PV wS UTS_2024"/>
      <sheetName val="Table 3 PV wS UTS_2030"/>
      <sheetName val="Table 3 PV wS JB_2024"/>
      <sheetName val="Table 3 PV wS JB_2029"/>
      <sheetName val="Table 3 PV wS SO_2024"/>
      <sheetName val="Table 3 PV wS YK_2024"/>
      <sheetName val="Table 3 PV wS UTN_2024"/>
      <sheetName val="Table 3 185 MW (NTN) 2026)"/>
      <sheetName val="Table 3 YK Wind wS_2029"/>
      <sheetName val="Table 3 ID Wind wS_2032"/>
      <sheetName val="Table 3 TransCost"/>
    </sheetNames>
    <sheetDataSet>
      <sheetData sheetId="0"/>
      <sheetData sheetId="1">
        <row r="13">
          <cell r="B13">
            <v>2021</v>
          </cell>
          <cell r="C13">
            <v>0</v>
          </cell>
          <cell r="D13">
            <v>0</v>
          </cell>
          <cell r="E13">
            <v>17.205838340269519</v>
          </cell>
          <cell r="F13">
            <v>0</v>
          </cell>
          <cell r="G13">
            <v>17.205838340269519</v>
          </cell>
          <cell r="H13">
            <v>0</v>
          </cell>
        </row>
        <row r="14">
          <cell r="B14">
            <v>2022</v>
          </cell>
          <cell r="C14">
            <v>0</v>
          </cell>
          <cell r="D14">
            <v>0</v>
          </cell>
          <cell r="E14">
            <v>17.07632097828553</v>
          </cell>
          <cell r="F14">
            <v>0</v>
          </cell>
          <cell r="G14">
            <v>17.07632097828553</v>
          </cell>
          <cell r="H14">
            <v>0</v>
          </cell>
        </row>
        <row r="15">
          <cell r="B15">
            <v>2023</v>
          </cell>
          <cell r="C15">
            <v>0</v>
          </cell>
          <cell r="D15">
            <v>0</v>
          </cell>
          <cell r="E15">
            <v>16.060396255294638</v>
          </cell>
          <cell r="F15">
            <v>0</v>
          </cell>
          <cell r="G15">
            <v>16.060396255294638</v>
          </cell>
          <cell r="H15">
            <v>0</v>
          </cell>
        </row>
        <row r="16">
          <cell r="B16">
            <v>2024</v>
          </cell>
          <cell r="C16">
            <v>32.76029022982484</v>
          </cell>
          <cell r="D16">
            <v>0</v>
          </cell>
          <cell r="E16">
            <v>2.9232206932109697</v>
          </cell>
          <cell r="F16">
            <v>0</v>
          </cell>
          <cell r="G16">
            <v>14.685980500864757</v>
          </cell>
          <cell r="H16">
            <v>0</v>
          </cell>
        </row>
        <row r="17">
          <cell r="B17">
            <v>2025</v>
          </cell>
          <cell r="C17">
            <v>33.447237502430795</v>
          </cell>
          <cell r="D17">
            <v>0</v>
          </cell>
          <cell r="E17">
            <v>3.7086587448453736</v>
          </cell>
          <cell r="F17">
            <v>0</v>
          </cell>
          <cell r="G17">
            <v>15.810926659472941</v>
          </cell>
          <cell r="H17">
            <v>0</v>
          </cell>
        </row>
        <row r="18">
          <cell r="B18">
            <v>2026</v>
          </cell>
          <cell r="C18">
            <v>34.21807639867076</v>
          </cell>
          <cell r="D18">
            <v>0</v>
          </cell>
          <cell r="E18">
            <v>3.9837273271414948</v>
          </cell>
          <cell r="F18">
            <v>0</v>
          </cell>
          <cell r="G18">
            <v>16.427126119091657</v>
          </cell>
          <cell r="H18">
            <v>0</v>
          </cell>
        </row>
        <row r="19">
          <cell r="B19">
            <v>2027</v>
          </cell>
          <cell r="C19">
            <v>35.039109455596119</v>
          </cell>
          <cell r="D19">
            <v>0</v>
          </cell>
          <cell r="E19">
            <v>4.6094694024568144</v>
          </cell>
          <cell r="F19">
            <v>0</v>
          </cell>
          <cell r="G19">
            <v>17.415466775941056</v>
          </cell>
          <cell r="H19">
            <v>0</v>
          </cell>
        </row>
        <row r="20">
          <cell r="B20">
            <v>2028</v>
          </cell>
          <cell r="C20">
            <v>35.913921970398683</v>
          </cell>
          <cell r="D20">
            <v>0</v>
          </cell>
          <cell r="E20">
            <v>7.4607650559747221</v>
          </cell>
          <cell r="F20">
            <v>0</v>
          </cell>
          <cell r="G20">
            <v>20.617011555001081</v>
          </cell>
          <cell r="H20">
            <v>0</v>
          </cell>
        </row>
        <row r="21">
          <cell r="B21">
            <v>2029</v>
          </cell>
          <cell r="C21">
            <v>36.777978593625804</v>
          </cell>
          <cell r="D21">
            <v>0</v>
          </cell>
          <cell r="E21">
            <v>8.6126207428143342</v>
          </cell>
          <cell r="F21">
            <v>0</v>
          </cell>
          <cell r="G21">
            <v>22.189565184212363</v>
          </cell>
          <cell r="H21">
            <v>0</v>
          </cell>
        </row>
        <row r="22">
          <cell r="B22">
            <v>2030</v>
          </cell>
          <cell r="C22">
            <v>37.66354700000381</v>
          </cell>
          <cell r="D22">
            <v>0</v>
          </cell>
          <cell r="E22">
            <v>6.746149729214717</v>
          </cell>
          <cell r="F22">
            <v>0</v>
          </cell>
          <cell r="G22">
            <v>20.719878888688669</v>
          </cell>
          <cell r="H22">
            <v>0</v>
          </cell>
        </row>
        <row r="23">
          <cell r="B23">
            <v>2031</v>
          </cell>
          <cell r="C23">
            <v>38.491750651312792</v>
          </cell>
          <cell r="D23">
            <v>0</v>
          </cell>
          <cell r="E23">
            <v>7.8992049307760173</v>
          </cell>
          <cell r="F23">
            <v>0</v>
          </cell>
          <cell r="G23">
            <v>22.251973785691952</v>
          </cell>
          <cell r="H23">
            <v>0</v>
          </cell>
        </row>
        <row r="24">
          <cell r="B24">
            <v>2032</v>
          </cell>
          <cell r="C24">
            <v>39.341466085772666</v>
          </cell>
          <cell r="D24">
            <v>0</v>
          </cell>
          <cell r="E24">
            <v>8.0404720688825986</v>
          </cell>
          <cell r="F24">
            <v>0</v>
          </cell>
          <cell r="G24">
            <v>22.744197438068596</v>
          </cell>
          <cell r="H24">
            <v>0</v>
          </cell>
        </row>
        <row r="25">
          <cell r="B25">
            <v>2033</v>
          </cell>
          <cell r="C25">
            <v>40.169669737081641</v>
          </cell>
          <cell r="D25">
            <v>0</v>
          </cell>
          <cell r="E25">
            <v>8.0126143096809646</v>
          </cell>
          <cell r="F25">
            <v>0</v>
          </cell>
          <cell r="G25">
            <v>23.141959161421617</v>
          </cell>
          <cell r="H25">
            <v>0</v>
          </cell>
        </row>
        <row r="26">
          <cell r="B26">
            <v>2034</v>
          </cell>
          <cell r="C26">
            <v>41.012214577157884</v>
          </cell>
          <cell r="D26">
            <v>0</v>
          </cell>
          <cell r="E26">
            <v>8.8011355122560175</v>
          </cell>
          <cell r="F26">
            <v>0</v>
          </cell>
          <cell r="G26">
            <v>24.325434604619097</v>
          </cell>
          <cell r="H26">
            <v>0</v>
          </cell>
        </row>
        <row r="27">
          <cell r="B27">
            <v>2035</v>
          </cell>
          <cell r="C27">
            <v>41.872685903193194</v>
          </cell>
          <cell r="D27">
            <v>0</v>
          </cell>
          <cell r="E27">
            <v>9.1163238010647056</v>
          </cell>
          <cell r="F27">
            <v>0</v>
          </cell>
          <cell r="G27">
            <v>25.045984357751507</v>
          </cell>
          <cell r="H27">
            <v>0</v>
          </cell>
        </row>
        <row r="28">
          <cell r="B28">
            <v>2036</v>
          </cell>
          <cell r="C28">
            <v>42.751083715187576</v>
          </cell>
          <cell r="D28">
            <v>0</v>
          </cell>
          <cell r="E28">
            <v>11.300194954215231</v>
          </cell>
          <cell r="F28">
            <v>0</v>
          </cell>
          <cell r="G28">
            <v>27.601848020007527</v>
          </cell>
          <cell r="H28">
            <v>0</v>
          </cell>
        </row>
        <row r="29">
          <cell r="B29">
            <v>2037</v>
          </cell>
          <cell r="C29">
            <v>43.647408013141018</v>
          </cell>
          <cell r="D29">
            <v>0</v>
          </cell>
          <cell r="E29">
            <v>11.301460134652768</v>
          </cell>
          <cell r="F29">
            <v>0</v>
          </cell>
          <cell r="G29">
            <v>28.073581649917159</v>
          </cell>
          <cell r="H29">
            <v>0</v>
          </cell>
        </row>
        <row r="30">
          <cell r="B30">
            <v>2038</v>
          </cell>
          <cell r="C30">
            <v>44.561658797053532</v>
          </cell>
          <cell r="D30">
            <v>0</v>
          </cell>
          <cell r="E30">
            <v>13.592437911231919</v>
          </cell>
          <cell r="F30">
            <v>0</v>
          </cell>
          <cell r="G30">
            <v>30.801920332458884</v>
          </cell>
          <cell r="H30">
            <v>0</v>
          </cell>
        </row>
        <row r="31">
          <cell r="B31">
            <v>2039</v>
          </cell>
          <cell r="C31">
            <v>45.497421364116931</v>
          </cell>
          <cell r="D31">
            <v>0</v>
          </cell>
          <cell r="E31" t="e">
            <v>#DIV/0!</v>
          </cell>
          <cell r="F31">
            <v>0</v>
          </cell>
          <cell r="G31" t="e">
            <v>#DIV/0!</v>
          </cell>
          <cell r="H31">
            <v>0</v>
          </cell>
        </row>
        <row r="32">
          <cell r="B32">
            <v>2040</v>
          </cell>
          <cell r="C32">
            <v>46.451110417139397</v>
          </cell>
          <cell r="D32">
            <v>0</v>
          </cell>
          <cell r="E32" t="e">
            <v>#VALUE!</v>
          </cell>
          <cell r="F32">
            <v>0</v>
          </cell>
          <cell r="G32" t="e">
            <v>#VALUE!</v>
          </cell>
          <cell r="H32">
            <v>0</v>
          </cell>
        </row>
        <row r="33">
          <cell r="B33">
            <v>2041</v>
          </cell>
          <cell r="C33">
            <v>47.422725956120928</v>
          </cell>
          <cell r="D33">
            <v>0</v>
          </cell>
          <cell r="E33" t="e">
            <v>#VALUE!</v>
          </cell>
          <cell r="F33">
            <v>0</v>
          </cell>
          <cell r="G33" t="e">
            <v>#VALUE!</v>
          </cell>
          <cell r="H33">
            <v>0</v>
          </cell>
        </row>
        <row r="34">
          <cell r="B34">
            <v>2042</v>
          </cell>
          <cell r="C34">
            <v>48.41943857544517</v>
          </cell>
          <cell r="D34">
            <v>0</v>
          </cell>
          <cell r="E34" t="e">
            <v>#VALUE!</v>
          </cell>
          <cell r="F34">
            <v>0</v>
          </cell>
          <cell r="G34" t="e">
            <v>#VALUE!</v>
          </cell>
          <cell r="H34">
            <v>0</v>
          </cell>
        </row>
        <row r="35">
          <cell r="B35">
            <v>2043</v>
          </cell>
          <cell r="C35">
            <v>49.437662977920283</v>
          </cell>
          <cell r="D35">
            <v>0</v>
          </cell>
          <cell r="E35" t="e">
            <v>#VALUE!</v>
          </cell>
          <cell r="F35">
            <v>0</v>
          </cell>
          <cell r="G35" t="e">
            <v>#VALUE!</v>
          </cell>
          <cell r="H35">
            <v>0</v>
          </cell>
        </row>
        <row r="36">
          <cell r="B36">
            <v>2044</v>
          </cell>
          <cell r="C36">
            <v>0</v>
          </cell>
          <cell r="D36">
            <v>0</v>
          </cell>
          <cell r="E36" t="e">
            <v>#DIV/0!</v>
          </cell>
          <cell r="F36">
            <v>0</v>
          </cell>
          <cell r="G36" t="e">
            <v>#DIV/0!</v>
          </cell>
          <cell r="H36">
            <v>0</v>
          </cell>
        </row>
        <row r="37">
          <cell r="B37">
            <v>2045</v>
          </cell>
          <cell r="C37">
            <v>0</v>
          </cell>
          <cell r="D37">
            <v>0</v>
          </cell>
          <cell r="E37" t="e">
            <v>#DIV/0!</v>
          </cell>
          <cell r="F37">
            <v>0</v>
          </cell>
          <cell r="G37" t="e">
            <v>#DIV/0!</v>
          </cell>
          <cell r="H37">
            <v>0</v>
          </cell>
        </row>
        <row r="38">
          <cell r="B38">
            <v>2046</v>
          </cell>
          <cell r="C38">
            <v>0</v>
          </cell>
          <cell r="D38">
            <v>0</v>
          </cell>
          <cell r="E38" t="e">
            <v>#DIV/0!</v>
          </cell>
          <cell r="F38">
            <v>0</v>
          </cell>
          <cell r="G38" t="e">
            <v>#DIV/0!</v>
          </cell>
          <cell r="H38">
            <v>0</v>
          </cell>
        </row>
        <row r="39"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</row>
        <row r="50">
          <cell r="G50">
            <v>18.790676521690713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endix B.3"/>
      <sheetName val="Table 1"/>
      <sheetName val="Table 2"/>
      <sheetName val="Table 4"/>
      <sheetName val="Table3ACsummary"/>
      <sheetName val="Table 5"/>
      <sheetName val="Table 3 UT CP Wind_2023"/>
      <sheetName val="Table 3 WYAE Wind_2024"/>
      <sheetName val="Table 3 ID Wind_2030"/>
      <sheetName val="Table 3 PV wS UTS_2024"/>
      <sheetName val="Table 3 PV wS UTS_2030"/>
      <sheetName val="Table 3 PV wS JB_2024"/>
      <sheetName val="Table 3 PV wS JB_2029"/>
      <sheetName val="Table 3 PV wS SO_2024"/>
      <sheetName val="Table 3 PV wS YK_2024"/>
      <sheetName val="Table 3 PV wS UTN_2024"/>
      <sheetName val="Table 3 185 MW (NTN) 2026)"/>
      <sheetName val="Table 3 YK Wind wS_2029"/>
      <sheetName val="Table 3 ID Wind wS_2032"/>
      <sheetName val="Table 3 TransCost"/>
    </sheetNames>
    <sheetDataSet>
      <sheetData sheetId="0"/>
      <sheetData sheetId="1">
        <row r="13">
          <cell r="B13">
            <v>2021</v>
          </cell>
          <cell r="C13">
            <v>0</v>
          </cell>
          <cell r="D13">
            <v>0</v>
          </cell>
          <cell r="E13">
            <v>17.532661278055567</v>
          </cell>
          <cell r="F13">
            <v>0</v>
          </cell>
          <cell r="G13">
            <v>17.532661278055567</v>
          </cell>
        </row>
        <row r="14">
          <cell r="B14">
            <v>2022</v>
          </cell>
          <cell r="C14">
            <v>0</v>
          </cell>
          <cell r="D14">
            <v>0</v>
          </cell>
          <cell r="E14">
            <v>17.955458546283424</v>
          </cell>
          <cell r="F14">
            <v>0</v>
          </cell>
          <cell r="G14">
            <v>17.955458546283424</v>
          </cell>
        </row>
        <row r="15">
          <cell r="B15">
            <v>2023</v>
          </cell>
          <cell r="C15">
            <v>122.85098350109672</v>
          </cell>
          <cell r="D15">
            <v>0</v>
          </cell>
          <cell r="E15">
            <v>-22.332021000966456</v>
          </cell>
          <cell r="F15">
            <v>0</v>
          </cell>
          <cell r="G15">
            <v>25.279776592998939</v>
          </cell>
        </row>
        <row r="16">
          <cell r="B16">
            <v>2024</v>
          </cell>
          <cell r="C16">
            <v>125.40751097256046</v>
          </cell>
          <cell r="D16">
            <v>0</v>
          </cell>
          <cell r="E16">
            <v>-22.230186330443722</v>
          </cell>
          <cell r="F16">
            <v>0</v>
          </cell>
          <cell r="G16">
            <v>26.33411054405024</v>
          </cell>
        </row>
        <row r="17">
          <cell r="B17">
            <v>2025</v>
          </cell>
          <cell r="C17">
            <v>128.09923342938384</v>
          </cell>
          <cell r="D17">
            <v>0</v>
          </cell>
          <cell r="E17">
            <v>-23.094877680104066</v>
          </cell>
          <cell r="F17">
            <v>0</v>
          </cell>
          <cell r="G17">
            <v>26.550917576614413</v>
          </cell>
        </row>
        <row r="18">
          <cell r="B18">
            <v>2026</v>
          </cell>
          <cell r="C18">
            <v>131.0389589328845</v>
          </cell>
          <cell r="D18">
            <v>0</v>
          </cell>
          <cell r="E18">
            <v>-23.084255296971769</v>
          </cell>
          <cell r="F18">
            <v>0</v>
          </cell>
          <cell r="G18">
            <v>27.700852089496511</v>
          </cell>
        </row>
        <row r="19">
          <cell r="B19">
            <v>2027</v>
          </cell>
          <cell r="C19">
            <v>134.13539531235318</v>
          </cell>
          <cell r="D19">
            <v>0</v>
          </cell>
          <cell r="E19">
            <v>-23.782717047080308</v>
          </cell>
          <cell r="F19">
            <v>0</v>
          </cell>
          <cell r="G19">
            <v>28.202436915820446</v>
          </cell>
        </row>
        <row r="20">
          <cell r="B20">
            <v>2028</v>
          </cell>
          <cell r="C20">
            <v>137.41338697495542</v>
          </cell>
          <cell r="D20">
            <v>0</v>
          </cell>
          <cell r="E20">
            <v>-24.122640330174693</v>
          </cell>
          <cell r="F20">
            <v>0</v>
          </cell>
          <cell r="G20">
            <v>29.090954835122965</v>
          </cell>
        </row>
        <row r="21">
          <cell r="B21">
            <v>2029</v>
          </cell>
          <cell r="C21">
            <v>140.66550517210709</v>
          </cell>
          <cell r="D21">
            <v>0</v>
          </cell>
          <cell r="E21">
            <v>-24.751560933481795</v>
          </cell>
          <cell r="F21">
            <v>0</v>
          </cell>
          <cell r="G21">
            <v>29.764384888372096</v>
          </cell>
        </row>
        <row r="22">
          <cell r="B22">
            <v>2030</v>
          </cell>
          <cell r="C22">
            <v>143.99318564904067</v>
          </cell>
          <cell r="D22">
            <v>0</v>
          </cell>
          <cell r="E22">
            <v>-25.611913174539222</v>
          </cell>
          <cell r="F22">
            <v>0</v>
          </cell>
          <cell r="G22">
            <v>30.19369956580325</v>
          </cell>
        </row>
        <row r="23">
          <cell r="B23">
            <v>2031</v>
          </cell>
          <cell r="C23">
            <v>147.19811417341026</v>
          </cell>
          <cell r="D23">
            <v>0</v>
          </cell>
          <cell r="E23">
            <v>-25.315228196467856</v>
          </cell>
          <cell r="F23">
            <v>0</v>
          </cell>
          <cell r="G23">
            <v>31.732478044933544</v>
          </cell>
        </row>
        <row r="24">
          <cell r="B24">
            <v>2032</v>
          </cell>
          <cell r="C24">
            <v>150.46846140303848</v>
          </cell>
          <cell r="D24">
            <v>0</v>
          </cell>
          <cell r="E24">
            <v>-25.790872682117502</v>
          </cell>
          <cell r="F24">
            <v>0</v>
          </cell>
          <cell r="G24">
            <v>32.478324857608634</v>
          </cell>
        </row>
        <row r="25">
          <cell r="B25">
            <v>2033</v>
          </cell>
          <cell r="C25">
            <v>153.70279159269279</v>
          </cell>
          <cell r="D25">
            <v>0</v>
          </cell>
          <cell r="E25">
            <v>-0.24743079332818232</v>
          </cell>
          <cell r="F25">
            <v>0</v>
          </cell>
          <cell r="G25">
            <v>59.321210778624753</v>
          </cell>
        </row>
        <row r="26">
          <cell r="B26">
            <v>2034</v>
          </cell>
          <cell r="C26">
            <v>157.00709774572496</v>
          </cell>
          <cell r="D26">
            <v>0</v>
          </cell>
          <cell r="E26">
            <v>-0.31998557365017943</v>
          </cell>
          <cell r="F26">
            <v>0</v>
          </cell>
          <cell r="G26">
            <v>60.529264026526292</v>
          </cell>
        </row>
        <row r="27">
          <cell r="B27">
            <v>2035</v>
          </cell>
          <cell r="C27">
            <v>160.37682260401584</v>
          </cell>
          <cell r="D27">
            <v>0</v>
          </cell>
          <cell r="E27">
            <v>-0.34148063259320949</v>
          </cell>
          <cell r="F27">
            <v>0</v>
          </cell>
          <cell r="G27">
            <v>61.813730493718424</v>
          </cell>
        </row>
        <row r="28">
          <cell r="B28">
            <v>2036</v>
          </cell>
          <cell r="C28">
            <v>163.82666700020781</v>
          </cell>
          <cell r="D28">
            <v>0</v>
          </cell>
          <cell r="E28">
            <v>-0.39558205824148907</v>
          </cell>
          <cell r="F28">
            <v>0</v>
          </cell>
          <cell r="G28">
            <v>63.046605977033202</v>
          </cell>
        </row>
        <row r="29">
          <cell r="B29">
            <v>2037</v>
          </cell>
          <cell r="C29">
            <v>167.34193010165839</v>
          </cell>
          <cell r="D29">
            <v>0</v>
          </cell>
          <cell r="E29">
            <v>-0.452832449877413</v>
          </cell>
          <cell r="F29">
            <v>0</v>
          </cell>
          <cell r="G29">
            <v>64.401757052961472</v>
          </cell>
        </row>
        <row r="30">
          <cell r="B30">
            <v>2038</v>
          </cell>
          <cell r="C30">
            <v>170.93731274101012</v>
          </cell>
          <cell r="D30">
            <v>0</v>
          </cell>
          <cell r="E30">
            <v>-0.42606329051614084</v>
          </cell>
          <cell r="F30">
            <v>0</v>
          </cell>
          <cell r="G30">
            <v>65.821943062714894</v>
          </cell>
        </row>
        <row r="31">
          <cell r="B31">
            <v>2039</v>
          </cell>
          <cell r="C31">
            <v>174.52019967261572</v>
          </cell>
          <cell r="D31">
            <v>0</v>
          </cell>
          <cell r="E31" t="e">
            <v>#DIV/0!</v>
          </cell>
          <cell r="F31">
            <v>0</v>
          </cell>
          <cell r="G31" t="e">
            <v>#DIV/0!</v>
          </cell>
        </row>
        <row r="32">
          <cell r="B32">
            <v>2040</v>
          </cell>
          <cell r="C32">
            <v>178.18203007551108</v>
          </cell>
          <cell r="D32">
            <v>0</v>
          </cell>
          <cell r="E32" t="e">
            <v>#VALUE!</v>
          </cell>
          <cell r="F32">
            <v>0</v>
          </cell>
          <cell r="G32" t="e">
            <v>#VALUE!</v>
          </cell>
        </row>
        <row r="33">
          <cell r="B33">
            <v>2041</v>
          </cell>
          <cell r="C33">
            <v>181.9148655000692</v>
          </cell>
          <cell r="D33">
            <v>0</v>
          </cell>
          <cell r="E33" t="e">
            <v>#VALUE!</v>
          </cell>
          <cell r="F33">
            <v>0</v>
          </cell>
          <cell r="G33" t="e">
            <v>#VALUE!</v>
          </cell>
        </row>
        <row r="34">
          <cell r="B34">
            <v>2042</v>
          </cell>
          <cell r="C34">
            <v>185.73899309533664</v>
          </cell>
          <cell r="D34">
            <v>0</v>
          </cell>
          <cell r="E34" t="e">
            <v>#VALUE!</v>
          </cell>
          <cell r="F34">
            <v>0</v>
          </cell>
          <cell r="G34" t="e">
            <v>#VALUE!</v>
          </cell>
        </row>
        <row r="35">
          <cell r="B35">
            <v>2043</v>
          </cell>
          <cell r="C35">
            <v>189.63412571226689</v>
          </cell>
          <cell r="D35">
            <v>0</v>
          </cell>
          <cell r="E35" t="e">
            <v>#VALUE!</v>
          </cell>
          <cell r="F35">
            <v>0</v>
          </cell>
          <cell r="G35" t="e">
            <v>#VALUE!</v>
          </cell>
        </row>
        <row r="36">
          <cell r="B36">
            <v>2044</v>
          </cell>
          <cell r="C36">
            <v>0</v>
          </cell>
          <cell r="D36">
            <v>0</v>
          </cell>
          <cell r="E36" t="e">
            <v>#DIV/0!</v>
          </cell>
          <cell r="F36">
            <v>0</v>
          </cell>
          <cell r="G36" t="e">
            <v>#DIV/0!</v>
          </cell>
        </row>
        <row r="37">
          <cell r="B37">
            <v>2045</v>
          </cell>
          <cell r="C37">
            <v>0</v>
          </cell>
          <cell r="D37">
            <v>0</v>
          </cell>
          <cell r="E37" t="e">
            <v>#DIV/0!</v>
          </cell>
          <cell r="F37">
            <v>0</v>
          </cell>
          <cell r="G37" t="e">
            <v>#DIV/0!</v>
          </cell>
        </row>
        <row r="38">
          <cell r="B38">
            <v>2046</v>
          </cell>
          <cell r="C38">
            <v>0</v>
          </cell>
          <cell r="D38">
            <v>0</v>
          </cell>
          <cell r="E38" t="e">
            <v>#DIV/0!</v>
          </cell>
          <cell r="F38">
            <v>0</v>
          </cell>
          <cell r="G38" t="e">
            <v>#DIV/0!</v>
          </cell>
        </row>
        <row r="39"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</row>
        <row r="50">
          <cell r="G50">
            <v>30.22190841165451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DOC"/>
      <sheetName val="Queue"/>
      <sheetName val="Signed QFs"/>
      <sheetName val="Profile"/>
      <sheetName val="Displacement"/>
      <sheetName val="Displacement Source Base"/>
      <sheetName val="Displacement Source AC"/>
      <sheetName val="Displace 2024 Base "/>
      <sheetName val="Displace 2024 AC"/>
      <sheetName val="Displace 2037 Base"/>
      <sheetName val="Displace 2037 AC"/>
      <sheetName val="IRP Wind"/>
      <sheetName val="IRP Solar"/>
      <sheetName val="ProfileWind1"/>
      <sheetName val="ProfileWind2"/>
      <sheetName val="ProfileWind3"/>
      <sheetName val="Thermal Proxy"/>
    </sheetNames>
    <sheetDataSet>
      <sheetData sheetId="0"/>
      <sheetData sheetId="1"/>
      <sheetData sheetId="2"/>
      <sheetData sheetId="3"/>
      <sheetData sheetId="4">
        <row r="64">
          <cell r="K64">
            <v>1700</v>
          </cell>
        </row>
        <row r="67">
          <cell r="E67">
            <v>1</v>
          </cell>
          <cell r="G67">
            <v>1</v>
          </cell>
        </row>
      </sheetData>
      <sheetData sheetId="5"/>
      <sheetData sheetId="6">
        <row r="1">
          <cell r="C1">
            <v>0</v>
          </cell>
          <cell r="I1" t="str">
            <v>CC</v>
          </cell>
        </row>
        <row r="2">
          <cell r="C2" t="str">
            <v>IRP19Solar_wS_YK_T</v>
          </cell>
          <cell r="I2">
            <v>0.3269329984960806</v>
          </cell>
          <cell r="DR2">
            <v>0</v>
          </cell>
          <cell r="DS2">
            <v>0</v>
          </cell>
          <cell r="DT2">
            <v>0</v>
          </cell>
          <cell r="DU2">
            <v>0</v>
          </cell>
          <cell r="DV2">
            <v>0</v>
          </cell>
          <cell r="DW2">
            <v>0</v>
          </cell>
          <cell r="DX2">
            <v>0</v>
          </cell>
          <cell r="DY2">
            <v>0</v>
          </cell>
          <cell r="DZ2">
            <v>0</v>
          </cell>
          <cell r="EA2">
            <v>0</v>
          </cell>
          <cell r="EB2">
            <v>0</v>
          </cell>
          <cell r="EC2">
            <v>0</v>
          </cell>
          <cell r="ED2">
            <v>0</v>
          </cell>
          <cell r="EE2">
            <v>0</v>
          </cell>
          <cell r="EF2">
            <v>0</v>
          </cell>
          <cell r="EG2">
            <v>0</v>
          </cell>
          <cell r="EH2">
            <v>0</v>
          </cell>
          <cell r="EI2">
            <v>0</v>
          </cell>
          <cell r="EJ2">
            <v>0</v>
          </cell>
          <cell r="EK2">
            <v>0</v>
          </cell>
          <cell r="EL2">
            <v>0</v>
          </cell>
          <cell r="EM2">
            <v>0</v>
          </cell>
          <cell r="EN2">
            <v>0</v>
          </cell>
          <cell r="EO2">
            <v>0</v>
          </cell>
        </row>
        <row r="3">
          <cell r="C3" t="str">
            <v>IRP19Solar_wS_OR_T</v>
          </cell>
          <cell r="I3">
            <v>0.35161226356897352</v>
          </cell>
          <cell r="DR3">
            <v>0</v>
          </cell>
          <cell r="DS3">
            <v>0</v>
          </cell>
          <cell r="DT3">
            <v>0</v>
          </cell>
          <cell r="DU3">
            <v>0</v>
          </cell>
          <cell r="DV3">
            <v>0</v>
          </cell>
          <cell r="DW3">
            <v>0</v>
          </cell>
          <cell r="DX3">
            <v>0</v>
          </cell>
          <cell r="DY3">
            <v>0</v>
          </cell>
          <cell r="DZ3">
            <v>0</v>
          </cell>
          <cell r="EA3">
            <v>0</v>
          </cell>
          <cell r="EB3">
            <v>0</v>
          </cell>
          <cell r="EC3">
            <v>0</v>
          </cell>
          <cell r="ED3">
            <v>0</v>
          </cell>
          <cell r="EE3">
            <v>0</v>
          </cell>
          <cell r="EF3">
            <v>0</v>
          </cell>
          <cell r="EG3">
            <v>0</v>
          </cell>
          <cell r="EH3">
            <v>0</v>
          </cell>
          <cell r="EI3">
            <v>0</v>
          </cell>
          <cell r="EJ3">
            <v>0</v>
          </cell>
          <cell r="EK3">
            <v>0</v>
          </cell>
          <cell r="EL3">
            <v>0</v>
          </cell>
          <cell r="EM3">
            <v>0</v>
          </cell>
          <cell r="EN3">
            <v>0</v>
          </cell>
          <cell r="EO3">
            <v>0</v>
          </cell>
        </row>
        <row r="4">
          <cell r="C4" t="str">
            <v>IRP19Solar_wS_UT_UTN_T</v>
          </cell>
          <cell r="I4">
            <v>0.30222943999568985</v>
          </cell>
          <cell r="DR4">
            <v>0</v>
          </cell>
          <cell r="DS4">
            <v>0</v>
          </cell>
          <cell r="DT4">
            <v>0</v>
          </cell>
          <cell r="DU4">
            <v>0</v>
          </cell>
          <cell r="DV4">
            <v>0</v>
          </cell>
          <cell r="DW4">
            <v>0</v>
          </cell>
          <cell r="DX4">
            <v>0</v>
          </cell>
          <cell r="DY4">
            <v>0</v>
          </cell>
          <cell r="DZ4">
            <v>0</v>
          </cell>
          <cell r="EA4">
            <v>0</v>
          </cell>
          <cell r="EB4">
            <v>0</v>
          </cell>
          <cell r="EC4">
            <v>0</v>
          </cell>
          <cell r="ED4">
            <v>0</v>
          </cell>
          <cell r="EE4">
            <v>0</v>
          </cell>
          <cell r="EF4">
            <v>0</v>
          </cell>
          <cell r="EG4">
            <v>0</v>
          </cell>
          <cell r="EH4">
            <v>0</v>
          </cell>
          <cell r="EI4">
            <v>0</v>
          </cell>
          <cell r="EJ4">
            <v>0</v>
          </cell>
          <cell r="EK4">
            <v>0</v>
          </cell>
          <cell r="EL4">
            <v>0</v>
          </cell>
          <cell r="EM4">
            <v>0</v>
          </cell>
          <cell r="EN4">
            <v>0</v>
          </cell>
          <cell r="EO4">
            <v>0</v>
          </cell>
        </row>
        <row r="5">
          <cell r="C5" t="str">
            <v>IRP19Solar_wS_WY_JB_T</v>
          </cell>
          <cell r="I5">
            <v>0.31403713524649896</v>
          </cell>
          <cell r="DR5">
            <v>0</v>
          </cell>
          <cell r="DS5">
            <v>0</v>
          </cell>
          <cell r="DT5">
            <v>0</v>
          </cell>
          <cell r="DU5">
            <v>0</v>
          </cell>
          <cell r="DV5">
            <v>0</v>
          </cell>
          <cell r="DW5">
            <v>0</v>
          </cell>
          <cell r="DX5">
            <v>0</v>
          </cell>
          <cell r="DY5">
            <v>0</v>
          </cell>
          <cell r="DZ5">
            <v>0</v>
          </cell>
          <cell r="EA5">
            <v>0</v>
          </cell>
          <cell r="EB5">
            <v>0</v>
          </cell>
          <cell r="EC5">
            <v>0</v>
          </cell>
          <cell r="ED5">
            <v>0</v>
          </cell>
          <cell r="EE5">
            <v>0</v>
          </cell>
          <cell r="EF5">
            <v>0</v>
          </cell>
          <cell r="EG5">
            <v>0</v>
          </cell>
          <cell r="EH5">
            <v>0</v>
          </cell>
          <cell r="EI5">
            <v>0</v>
          </cell>
          <cell r="EJ5">
            <v>0</v>
          </cell>
          <cell r="EK5">
            <v>0</v>
          </cell>
          <cell r="EL5">
            <v>0</v>
          </cell>
          <cell r="EM5">
            <v>0</v>
          </cell>
          <cell r="EN5">
            <v>0</v>
          </cell>
          <cell r="EO5">
            <v>0</v>
          </cell>
        </row>
        <row r="6">
          <cell r="C6" t="str">
            <v>IRP19Solar_wS_UT_UTS_T</v>
          </cell>
          <cell r="I6">
            <v>0.30222943999568985</v>
          </cell>
          <cell r="DR6">
            <v>0</v>
          </cell>
          <cell r="DS6">
            <v>0</v>
          </cell>
          <cell r="DT6">
            <v>0</v>
          </cell>
          <cell r="DU6">
            <v>0</v>
          </cell>
          <cell r="DV6">
            <v>0</v>
          </cell>
          <cell r="DW6">
            <v>0</v>
          </cell>
          <cell r="DX6">
            <v>0</v>
          </cell>
          <cell r="DY6">
            <v>0</v>
          </cell>
          <cell r="DZ6">
            <v>0</v>
          </cell>
          <cell r="EA6">
            <v>0</v>
          </cell>
          <cell r="EB6">
            <v>0</v>
          </cell>
          <cell r="EC6">
            <v>0</v>
          </cell>
          <cell r="ED6">
            <v>0</v>
          </cell>
          <cell r="EE6">
            <v>0</v>
          </cell>
          <cell r="EF6">
            <v>0</v>
          </cell>
          <cell r="EG6">
            <v>0</v>
          </cell>
          <cell r="EH6">
            <v>0</v>
          </cell>
          <cell r="EI6">
            <v>0</v>
          </cell>
          <cell r="EJ6">
            <v>0</v>
          </cell>
          <cell r="EK6">
            <v>0</v>
          </cell>
          <cell r="EL6">
            <v>0</v>
          </cell>
          <cell r="EM6">
            <v>0</v>
          </cell>
          <cell r="EN6">
            <v>0</v>
          </cell>
          <cell r="EO6">
            <v>0</v>
          </cell>
        </row>
        <row r="7">
          <cell r="C7" t="str">
            <v>IRP19Solar_wS_UT_UTN_CP_T</v>
          </cell>
          <cell r="I7">
            <v>0.30222943999568985</v>
          </cell>
          <cell r="DR7">
            <v>0</v>
          </cell>
          <cell r="DS7">
            <v>0</v>
          </cell>
          <cell r="DT7">
            <v>0</v>
          </cell>
          <cell r="DU7">
            <v>0</v>
          </cell>
          <cell r="DV7">
            <v>0</v>
          </cell>
          <cell r="DW7">
            <v>0</v>
          </cell>
          <cell r="DX7">
            <v>0</v>
          </cell>
          <cell r="DY7">
            <v>0</v>
          </cell>
          <cell r="DZ7">
            <v>0</v>
          </cell>
          <cell r="EA7">
            <v>0</v>
          </cell>
          <cell r="EB7">
            <v>0</v>
          </cell>
          <cell r="EC7">
            <v>0</v>
          </cell>
          <cell r="ED7">
            <v>0</v>
          </cell>
          <cell r="EE7">
            <v>0</v>
          </cell>
          <cell r="EF7">
            <v>0</v>
          </cell>
          <cell r="EG7">
            <v>0</v>
          </cell>
          <cell r="EH7">
            <v>0</v>
          </cell>
          <cell r="EI7">
            <v>0</v>
          </cell>
          <cell r="EJ7">
            <v>0</v>
          </cell>
          <cell r="EK7">
            <v>0</v>
          </cell>
          <cell r="EL7">
            <v>0</v>
          </cell>
          <cell r="EM7">
            <v>0</v>
          </cell>
          <cell r="EN7">
            <v>0</v>
          </cell>
          <cell r="EO7">
            <v>0</v>
          </cell>
        </row>
        <row r="8">
          <cell r="C8" t="str">
            <v>IRP19Wind_ID_T</v>
          </cell>
          <cell r="I8">
            <v>0.19110185946338937</v>
          </cell>
          <cell r="DR8">
            <v>0</v>
          </cell>
          <cell r="DS8">
            <v>0</v>
          </cell>
          <cell r="DT8">
            <v>0</v>
          </cell>
          <cell r="DU8">
            <v>0</v>
          </cell>
          <cell r="DV8">
            <v>0</v>
          </cell>
          <cell r="DW8">
            <v>0</v>
          </cell>
          <cell r="DX8">
            <v>0</v>
          </cell>
          <cell r="DY8">
            <v>0</v>
          </cell>
          <cell r="DZ8">
            <v>0</v>
          </cell>
          <cell r="EA8">
            <v>0</v>
          </cell>
          <cell r="EB8">
            <v>0</v>
          </cell>
          <cell r="EC8">
            <v>0</v>
          </cell>
          <cell r="ED8">
            <v>0</v>
          </cell>
          <cell r="EE8">
            <v>0</v>
          </cell>
          <cell r="EF8">
            <v>0</v>
          </cell>
          <cell r="EG8">
            <v>0</v>
          </cell>
          <cell r="EH8">
            <v>0</v>
          </cell>
          <cell r="EI8">
            <v>0</v>
          </cell>
          <cell r="EJ8">
            <v>0</v>
          </cell>
          <cell r="EK8">
            <v>0</v>
          </cell>
          <cell r="EL8">
            <v>0</v>
          </cell>
          <cell r="EM8">
            <v>0</v>
          </cell>
          <cell r="EN8">
            <v>0</v>
          </cell>
          <cell r="EO8">
            <v>0</v>
          </cell>
        </row>
        <row r="9">
          <cell r="C9" t="str">
            <v>IRP19Wind_WYAE_T</v>
          </cell>
          <cell r="I9">
            <v>0.1271079447656262</v>
          </cell>
          <cell r="DR9">
            <v>0</v>
          </cell>
          <cell r="DS9">
            <v>0</v>
          </cell>
          <cell r="DT9">
            <v>0</v>
          </cell>
          <cell r="DU9">
            <v>0</v>
          </cell>
          <cell r="DV9">
            <v>0</v>
          </cell>
          <cell r="DW9">
            <v>0</v>
          </cell>
          <cell r="DX9">
            <v>0</v>
          </cell>
          <cell r="DY9">
            <v>0</v>
          </cell>
          <cell r="DZ9">
            <v>0</v>
          </cell>
          <cell r="EA9">
            <v>0</v>
          </cell>
          <cell r="EB9">
            <v>0</v>
          </cell>
          <cell r="EC9">
            <v>0</v>
          </cell>
          <cell r="ED9">
            <v>0</v>
          </cell>
          <cell r="EE9">
            <v>0</v>
          </cell>
          <cell r="EF9">
            <v>0</v>
          </cell>
          <cell r="EG9">
            <v>0</v>
          </cell>
          <cell r="EH9">
            <v>0</v>
          </cell>
          <cell r="EI9">
            <v>0</v>
          </cell>
          <cell r="EJ9">
            <v>0</v>
          </cell>
          <cell r="EK9">
            <v>0</v>
          </cell>
          <cell r="EL9">
            <v>0</v>
          </cell>
          <cell r="EM9">
            <v>0</v>
          </cell>
          <cell r="EN9">
            <v>0</v>
          </cell>
          <cell r="EO9">
            <v>0</v>
          </cell>
        </row>
        <row r="10">
          <cell r="C10" t="str">
            <v>IRP19Wind_UT_CP_T</v>
          </cell>
          <cell r="I10">
            <v>0.17942392948633207</v>
          </cell>
          <cell r="DR10">
            <v>0</v>
          </cell>
          <cell r="DS10">
            <v>0</v>
          </cell>
          <cell r="DT10">
            <v>0</v>
          </cell>
          <cell r="DU10">
            <v>0</v>
          </cell>
          <cell r="DV10">
            <v>0</v>
          </cell>
          <cell r="DW10">
            <v>0</v>
          </cell>
          <cell r="DX10">
            <v>14.559999999999999</v>
          </cell>
          <cell r="DY10">
            <v>0</v>
          </cell>
          <cell r="DZ10">
            <v>0</v>
          </cell>
          <cell r="EA10">
            <v>0</v>
          </cell>
          <cell r="EB10">
            <v>0</v>
          </cell>
          <cell r="EC10">
            <v>0</v>
          </cell>
          <cell r="ED10">
            <v>0</v>
          </cell>
          <cell r="EE10">
            <v>0</v>
          </cell>
          <cell r="EF10">
            <v>0</v>
          </cell>
          <cell r="EG10">
            <v>0</v>
          </cell>
          <cell r="EH10">
            <v>0</v>
          </cell>
          <cell r="EI10">
            <v>0</v>
          </cell>
          <cell r="EJ10">
            <v>0</v>
          </cell>
          <cell r="EK10">
            <v>0</v>
          </cell>
          <cell r="EL10">
            <v>0</v>
          </cell>
          <cell r="EM10">
            <v>0</v>
          </cell>
          <cell r="EN10">
            <v>0</v>
          </cell>
          <cell r="EO10">
            <v>0</v>
          </cell>
        </row>
        <row r="11">
          <cell r="C11" t="str">
            <v>IRP19Wind_wS_YK_T</v>
          </cell>
          <cell r="I11">
            <v>0.76028737403417868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0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>
            <v>0</v>
          </cell>
          <cell r="EE11">
            <v>0</v>
          </cell>
          <cell r="EF11">
            <v>0</v>
          </cell>
          <cell r="EG11">
            <v>0</v>
          </cell>
          <cell r="EH11">
            <v>0</v>
          </cell>
          <cell r="EI11">
            <v>0</v>
          </cell>
          <cell r="EJ11">
            <v>0</v>
          </cell>
          <cell r="EK11">
            <v>0</v>
          </cell>
          <cell r="EL11">
            <v>0</v>
          </cell>
          <cell r="EM11">
            <v>0</v>
          </cell>
          <cell r="EN11">
            <v>0</v>
          </cell>
          <cell r="EO11">
            <v>0</v>
          </cell>
        </row>
        <row r="12">
          <cell r="C12" t="str">
            <v>IRP19Wind_wS_ID_T</v>
          </cell>
          <cell r="I12">
            <v>0.38371436341206699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0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  <cell r="EG12">
            <v>0</v>
          </cell>
          <cell r="EH12">
            <v>0</v>
          </cell>
          <cell r="EI12">
            <v>0</v>
          </cell>
          <cell r="EJ12">
            <v>0</v>
          </cell>
          <cell r="EK12">
            <v>0</v>
          </cell>
          <cell r="EL12">
            <v>0</v>
          </cell>
          <cell r="EM12">
            <v>0</v>
          </cell>
          <cell r="EN12">
            <v>0</v>
          </cell>
          <cell r="EO12">
            <v>0</v>
          </cell>
        </row>
        <row r="13">
          <cell r="C13" t="str">
            <v>IRP19Battery_UTS</v>
          </cell>
          <cell r="I13">
            <v>0.93926353790613726</v>
          </cell>
          <cell r="DR13">
            <v>0</v>
          </cell>
          <cell r="DS13">
            <v>0</v>
          </cell>
          <cell r="DT13">
            <v>0</v>
          </cell>
          <cell r="DU13">
            <v>0</v>
          </cell>
          <cell r="DV13">
            <v>0</v>
          </cell>
          <cell r="DW13">
            <v>0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  <cell r="EG13">
            <v>0</v>
          </cell>
          <cell r="EH13">
            <v>0</v>
          </cell>
          <cell r="EI13">
            <v>0</v>
          </cell>
          <cell r="EJ13">
            <v>0</v>
          </cell>
          <cell r="EK13">
            <v>0</v>
          </cell>
          <cell r="EL13">
            <v>0</v>
          </cell>
          <cell r="EM13">
            <v>0</v>
          </cell>
          <cell r="EN13">
            <v>0</v>
          </cell>
          <cell r="EO13">
            <v>0</v>
          </cell>
        </row>
        <row r="14">
          <cell r="C14" t="str">
            <v>IRP19Battery_WYSW</v>
          </cell>
          <cell r="I14">
            <v>0.93926353790613726</v>
          </cell>
          <cell r="DR14">
            <v>0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0</v>
          </cell>
          <cell r="DX14">
            <v>0</v>
          </cell>
          <cell r="DY14">
            <v>0</v>
          </cell>
          <cell r="DZ14">
            <v>0</v>
          </cell>
          <cell r="EA14">
            <v>0</v>
          </cell>
          <cell r="EB14">
            <v>0</v>
          </cell>
          <cell r="EC14">
            <v>0</v>
          </cell>
          <cell r="ED14">
            <v>0</v>
          </cell>
          <cell r="EE14">
            <v>0</v>
          </cell>
          <cell r="EF14">
            <v>0</v>
          </cell>
          <cell r="EG14">
            <v>0</v>
          </cell>
          <cell r="EH14">
            <v>0</v>
          </cell>
          <cell r="EI14">
            <v>0</v>
          </cell>
          <cell r="EJ14">
            <v>0</v>
          </cell>
          <cell r="EK14">
            <v>0</v>
          </cell>
          <cell r="EL14">
            <v>0</v>
          </cell>
          <cell r="EM14">
            <v>0</v>
          </cell>
          <cell r="EN14">
            <v>0</v>
          </cell>
          <cell r="EO14">
            <v>0</v>
          </cell>
        </row>
        <row r="15">
          <cell r="C15" t="str">
            <v>IRP19Battery_ID</v>
          </cell>
          <cell r="I15">
            <v>0.93926353790613726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0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  <cell r="EG15">
            <v>0</v>
          </cell>
          <cell r="EH15">
            <v>0</v>
          </cell>
          <cell r="EI15">
            <v>0</v>
          </cell>
          <cell r="EJ15">
            <v>0</v>
          </cell>
          <cell r="EK15">
            <v>0</v>
          </cell>
          <cell r="EL15">
            <v>0</v>
          </cell>
          <cell r="EM15">
            <v>0</v>
          </cell>
          <cell r="EN15">
            <v>0</v>
          </cell>
          <cell r="EO15">
            <v>0</v>
          </cell>
        </row>
        <row r="16">
          <cell r="C16" t="str">
            <v>IRP19Battery_OR_SO</v>
          </cell>
          <cell r="I16">
            <v>0.93926353790613726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0</v>
          </cell>
          <cell r="DY16">
            <v>0</v>
          </cell>
          <cell r="DZ16">
            <v>0</v>
          </cell>
          <cell r="EA16">
            <v>0</v>
          </cell>
          <cell r="EB16">
            <v>0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  <cell r="EG16">
            <v>0</v>
          </cell>
          <cell r="EH16">
            <v>0</v>
          </cell>
          <cell r="EI16">
            <v>0</v>
          </cell>
          <cell r="EJ16">
            <v>0</v>
          </cell>
          <cell r="EK16">
            <v>0</v>
          </cell>
          <cell r="EL16">
            <v>0</v>
          </cell>
          <cell r="EM16">
            <v>0</v>
          </cell>
          <cell r="EN16">
            <v>0</v>
          </cell>
          <cell r="EO16">
            <v>0</v>
          </cell>
        </row>
        <row r="17">
          <cell r="C17" t="str">
            <v>IRP19Battery_OR_WVP</v>
          </cell>
          <cell r="I17">
            <v>0.93926353790613726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  <cell r="EG17">
            <v>0</v>
          </cell>
          <cell r="EH17">
            <v>0</v>
          </cell>
          <cell r="EI17">
            <v>0</v>
          </cell>
          <cell r="EJ17">
            <v>0</v>
          </cell>
          <cell r="EK17">
            <v>0</v>
          </cell>
          <cell r="EL17">
            <v>0</v>
          </cell>
          <cell r="EM17">
            <v>0</v>
          </cell>
          <cell r="EN17">
            <v>0</v>
          </cell>
          <cell r="EO17">
            <v>0</v>
          </cell>
        </row>
        <row r="18">
          <cell r="C18">
            <v>0</v>
          </cell>
          <cell r="I18">
            <v>0</v>
          </cell>
          <cell r="DR18">
            <v>0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0</v>
          </cell>
          <cell r="DX18">
            <v>0</v>
          </cell>
          <cell r="DY18">
            <v>0</v>
          </cell>
          <cell r="DZ18">
            <v>0</v>
          </cell>
          <cell r="EA18">
            <v>0</v>
          </cell>
          <cell r="EB18">
            <v>0</v>
          </cell>
          <cell r="EC18">
            <v>0</v>
          </cell>
          <cell r="ED18">
            <v>0</v>
          </cell>
          <cell r="EE18">
            <v>0</v>
          </cell>
          <cell r="EF18">
            <v>0</v>
          </cell>
          <cell r="EG18">
            <v>0</v>
          </cell>
          <cell r="EH18">
            <v>0</v>
          </cell>
          <cell r="EI18">
            <v>0</v>
          </cell>
          <cell r="EJ18">
            <v>0</v>
          </cell>
          <cell r="EK18">
            <v>0</v>
          </cell>
          <cell r="EL18">
            <v>0</v>
          </cell>
          <cell r="EM18">
            <v>0</v>
          </cell>
          <cell r="EN18">
            <v>0</v>
          </cell>
          <cell r="EO18">
            <v>0</v>
          </cell>
        </row>
        <row r="19">
          <cell r="C19" t="str">
            <v>IRP19Battery_WA_WW</v>
          </cell>
          <cell r="I19">
            <v>0.93926353790613726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  <cell r="EG19">
            <v>0</v>
          </cell>
          <cell r="EH19">
            <v>0</v>
          </cell>
          <cell r="EI19">
            <v>0</v>
          </cell>
          <cell r="EJ19">
            <v>0</v>
          </cell>
          <cell r="EK19">
            <v>0</v>
          </cell>
          <cell r="EL19">
            <v>0</v>
          </cell>
          <cell r="EM19">
            <v>0</v>
          </cell>
          <cell r="EN19">
            <v>0</v>
          </cell>
          <cell r="EO19">
            <v>0</v>
          </cell>
        </row>
        <row r="20">
          <cell r="C20" t="str">
            <v>IRP19Battery_WA_YK</v>
          </cell>
          <cell r="I20">
            <v>0.93926353790613726</v>
          </cell>
          <cell r="DR20">
            <v>0</v>
          </cell>
          <cell r="DS20">
            <v>0</v>
          </cell>
          <cell r="DT20">
            <v>0</v>
          </cell>
          <cell r="DU20">
            <v>0</v>
          </cell>
          <cell r="DV20">
            <v>0</v>
          </cell>
          <cell r="DW20">
            <v>0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  <cell r="EG20">
            <v>0</v>
          </cell>
          <cell r="EH20">
            <v>0</v>
          </cell>
          <cell r="EI20">
            <v>0</v>
          </cell>
          <cell r="EJ20">
            <v>0</v>
          </cell>
          <cell r="EK20">
            <v>0</v>
          </cell>
          <cell r="EL20">
            <v>0</v>
          </cell>
          <cell r="EM20">
            <v>0</v>
          </cell>
          <cell r="EN20">
            <v>0</v>
          </cell>
          <cell r="EO20">
            <v>0</v>
          </cell>
        </row>
        <row r="21">
          <cell r="C21">
            <v>0</v>
          </cell>
          <cell r="I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0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  <cell r="EG21">
            <v>0</v>
          </cell>
          <cell r="EH21">
            <v>0</v>
          </cell>
          <cell r="EI21">
            <v>0</v>
          </cell>
          <cell r="EJ21">
            <v>0</v>
          </cell>
          <cell r="EK21">
            <v>0</v>
          </cell>
          <cell r="EL21">
            <v>0</v>
          </cell>
          <cell r="EM21">
            <v>0</v>
          </cell>
          <cell r="EN21">
            <v>0</v>
          </cell>
          <cell r="EO21">
            <v>0</v>
          </cell>
        </row>
        <row r="22">
          <cell r="C22">
            <v>0</v>
          </cell>
          <cell r="I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0</v>
          </cell>
          <cell r="DX22">
            <v>0</v>
          </cell>
          <cell r="DY22">
            <v>0</v>
          </cell>
          <cell r="DZ22">
            <v>0</v>
          </cell>
          <cell r="EA22">
            <v>0</v>
          </cell>
          <cell r="EB22">
            <v>0</v>
          </cell>
          <cell r="EC22">
            <v>0</v>
          </cell>
          <cell r="ED22">
            <v>0</v>
          </cell>
          <cell r="EE22">
            <v>0</v>
          </cell>
          <cell r="EF22">
            <v>0</v>
          </cell>
          <cell r="EG22">
            <v>0</v>
          </cell>
          <cell r="EH22">
            <v>0</v>
          </cell>
          <cell r="EI22">
            <v>0</v>
          </cell>
          <cell r="EJ22">
            <v>0</v>
          </cell>
          <cell r="EK22">
            <v>0</v>
          </cell>
          <cell r="EL22">
            <v>0</v>
          </cell>
          <cell r="EM22">
            <v>0</v>
          </cell>
          <cell r="EN22">
            <v>0</v>
          </cell>
          <cell r="EO22">
            <v>0</v>
          </cell>
        </row>
        <row r="23">
          <cell r="C23" t="str">
            <v>IRP19_CCCT_DJ_2037_505MW</v>
          </cell>
          <cell r="I23">
            <v>0.95112444821873654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0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  <cell r="EE23">
            <v>0</v>
          </cell>
          <cell r="EF23">
            <v>0</v>
          </cell>
          <cell r="EG23">
            <v>0</v>
          </cell>
          <cell r="EH23">
            <v>0</v>
          </cell>
          <cell r="EI23">
            <v>0</v>
          </cell>
          <cell r="EJ23">
            <v>0</v>
          </cell>
          <cell r="EK23">
            <v>0</v>
          </cell>
          <cell r="EL23">
            <v>0</v>
          </cell>
          <cell r="EM23">
            <v>0</v>
          </cell>
          <cell r="EN23">
            <v>0</v>
          </cell>
          <cell r="EO23">
            <v>0</v>
          </cell>
        </row>
        <row r="24">
          <cell r="C24" t="str">
            <v>IRP19_SCCT_NTN_2026_185MW</v>
          </cell>
          <cell r="I24">
            <v>0.96944331644387627</v>
          </cell>
          <cell r="DR24">
            <v>0</v>
          </cell>
          <cell r="DS24">
            <v>0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0</v>
          </cell>
          <cell r="DZ24">
            <v>0</v>
          </cell>
          <cell r="EA24">
            <v>0</v>
          </cell>
          <cell r="EB24">
            <v>0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  <cell r="EG24">
            <v>0</v>
          </cell>
          <cell r="EH24">
            <v>0</v>
          </cell>
          <cell r="EI24">
            <v>0</v>
          </cell>
          <cell r="EJ24">
            <v>0</v>
          </cell>
          <cell r="EK24">
            <v>0</v>
          </cell>
          <cell r="EL24">
            <v>0</v>
          </cell>
          <cell r="EM24">
            <v>0</v>
          </cell>
          <cell r="EN24">
            <v>0</v>
          </cell>
          <cell r="EO24">
            <v>0</v>
          </cell>
        </row>
        <row r="25">
          <cell r="C25" t="str">
            <v>IRP19_SCCT_NTN_2030_185MW_1</v>
          </cell>
          <cell r="I25">
            <v>0.96944331644387627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0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0</v>
          </cell>
          <cell r="EG25">
            <v>0</v>
          </cell>
          <cell r="EH25">
            <v>0</v>
          </cell>
          <cell r="EI25">
            <v>0</v>
          </cell>
          <cell r="EJ25">
            <v>0</v>
          </cell>
          <cell r="EK25">
            <v>0</v>
          </cell>
          <cell r="EL25">
            <v>0</v>
          </cell>
          <cell r="EM25">
            <v>0</v>
          </cell>
          <cell r="EN25">
            <v>0</v>
          </cell>
          <cell r="EO25">
            <v>0</v>
          </cell>
        </row>
        <row r="26">
          <cell r="C26" t="str">
            <v>IRP19_SCCT_NTN_2030_185MW_2</v>
          </cell>
          <cell r="I26">
            <v>0.96944331644387627</v>
          </cell>
          <cell r="DR26">
            <v>0</v>
          </cell>
          <cell r="DS26">
            <v>0</v>
          </cell>
          <cell r="DT26">
            <v>0</v>
          </cell>
          <cell r="DU26">
            <v>0</v>
          </cell>
          <cell r="DV26">
            <v>0</v>
          </cell>
          <cell r="DW26">
            <v>0</v>
          </cell>
          <cell r="DX26">
            <v>0</v>
          </cell>
          <cell r="DY26">
            <v>0</v>
          </cell>
          <cell r="DZ26">
            <v>0</v>
          </cell>
          <cell r="EA26">
            <v>0</v>
          </cell>
          <cell r="EB26">
            <v>0</v>
          </cell>
          <cell r="EC26">
            <v>0</v>
          </cell>
          <cell r="ED26">
            <v>0</v>
          </cell>
          <cell r="EE26">
            <v>0</v>
          </cell>
          <cell r="EF26">
            <v>0</v>
          </cell>
          <cell r="EG26">
            <v>0</v>
          </cell>
          <cell r="EH26">
            <v>0</v>
          </cell>
          <cell r="EI26">
            <v>0</v>
          </cell>
          <cell r="EJ26">
            <v>0</v>
          </cell>
          <cell r="EK26">
            <v>0</v>
          </cell>
          <cell r="EL26">
            <v>0</v>
          </cell>
          <cell r="EM26">
            <v>0</v>
          </cell>
          <cell r="EN26">
            <v>0</v>
          </cell>
          <cell r="EO26">
            <v>0</v>
          </cell>
        </row>
        <row r="27">
          <cell r="C27" t="str">
            <v>IRP19_SCCT_WYSW_2037_185MW_1</v>
          </cell>
          <cell r="I27">
            <v>0.94928101718294189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0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  <cell r="EG27">
            <v>0</v>
          </cell>
          <cell r="EH27">
            <v>0</v>
          </cell>
          <cell r="EI27">
            <v>0</v>
          </cell>
          <cell r="EJ27">
            <v>0</v>
          </cell>
          <cell r="EK27">
            <v>0</v>
          </cell>
          <cell r="EL27">
            <v>0</v>
          </cell>
          <cell r="EM27">
            <v>0</v>
          </cell>
          <cell r="EN27">
            <v>0</v>
          </cell>
          <cell r="EO27">
            <v>0</v>
          </cell>
        </row>
        <row r="28">
          <cell r="C28" t="str">
            <v>IRP19_SCCT_WYSW_2037_185MW_2</v>
          </cell>
          <cell r="I28">
            <v>0.94928101718294189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DW28">
            <v>0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  <cell r="EG28">
            <v>0</v>
          </cell>
          <cell r="EH28">
            <v>0</v>
          </cell>
          <cell r="EI28">
            <v>0</v>
          </cell>
          <cell r="EJ28">
            <v>0</v>
          </cell>
          <cell r="EK28">
            <v>0</v>
          </cell>
          <cell r="EL28">
            <v>0</v>
          </cell>
          <cell r="EM28">
            <v>0</v>
          </cell>
          <cell r="EN28">
            <v>0</v>
          </cell>
          <cell r="EO28">
            <v>0</v>
          </cell>
        </row>
        <row r="29">
          <cell r="C29" t="str">
            <v>IRP19_SCCT_WV_2037_221MW_1</v>
          </cell>
          <cell r="I29">
            <v>0.94015787498379655</v>
          </cell>
          <cell r="DR29">
            <v>0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  <cell r="EG29">
            <v>0</v>
          </cell>
          <cell r="EH29">
            <v>0</v>
          </cell>
          <cell r="EI29">
            <v>0</v>
          </cell>
          <cell r="EJ29">
            <v>0</v>
          </cell>
          <cell r="EK29">
            <v>0</v>
          </cell>
          <cell r="EL29">
            <v>0</v>
          </cell>
          <cell r="EM29">
            <v>0</v>
          </cell>
          <cell r="EN29">
            <v>0</v>
          </cell>
          <cell r="EO29">
            <v>0</v>
          </cell>
        </row>
        <row r="30">
          <cell r="C30" t="str">
            <v>IRP19_SCCT_WV_2037_221MW_2</v>
          </cell>
          <cell r="I30">
            <v>0.94015787498379655</v>
          </cell>
          <cell r="DR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  <cell r="EG30">
            <v>0</v>
          </cell>
          <cell r="EH30">
            <v>0</v>
          </cell>
          <cell r="EI30">
            <v>0</v>
          </cell>
          <cell r="EJ30">
            <v>0</v>
          </cell>
          <cell r="EK30">
            <v>0</v>
          </cell>
          <cell r="EL30">
            <v>0</v>
          </cell>
          <cell r="EM30">
            <v>0</v>
          </cell>
          <cell r="EN30">
            <v>0</v>
          </cell>
          <cell r="EO30">
            <v>0</v>
          </cell>
        </row>
        <row r="35">
          <cell r="C35" t="str">
            <v>QF Name</v>
          </cell>
          <cell r="I35" t="str">
            <v>Capacity Contribution</v>
          </cell>
          <cell r="DR35">
            <v>2017</v>
          </cell>
          <cell r="DS35">
            <v>2018</v>
          </cell>
          <cell r="DT35">
            <v>2019</v>
          </cell>
          <cell r="DU35">
            <v>2020</v>
          </cell>
          <cell r="DV35">
            <v>2021</v>
          </cell>
          <cell r="DW35">
            <v>2022</v>
          </cell>
          <cell r="DX35">
            <v>2023</v>
          </cell>
          <cell r="DY35">
            <v>2024</v>
          </cell>
          <cell r="DZ35">
            <v>2025</v>
          </cell>
          <cell r="EA35">
            <v>2026</v>
          </cell>
          <cell r="EB35">
            <v>2027</v>
          </cell>
          <cell r="EC35">
            <v>2028</v>
          </cell>
          <cell r="ED35">
            <v>2029</v>
          </cell>
          <cell r="EE35">
            <v>2030</v>
          </cell>
          <cell r="EF35">
            <v>2031</v>
          </cell>
          <cell r="EG35">
            <v>2032</v>
          </cell>
          <cell r="EH35">
            <v>2033</v>
          </cell>
          <cell r="EI35">
            <v>2034</v>
          </cell>
          <cell r="EJ35">
            <v>2035</v>
          </cell>
          <cell r="EK35">
            <v>2036</v>
          </cell>
          <cell r="EL35">
            <v>2037</v>
          </cell>
          <cell r="EM35">
            <v>2038</v>
          </cell>
          <cell r="EN35">
            <v>2039</v>
          </cell>
          <cell r="EO35">
            <v>2040</v>
          </cell>
        </row>
        <row r="36">
          <cell r="C36" t="str">
            <v>Placeholder - Signed</v>
          </cell>
        </row>
        <row r="37">
          <cell r="C37">
            <v>0</v>
          </cell>
          <cell r="I37">
            <v>0</v>
          </cell>
        </row>
        <row r="38">
          <cell r="C38" t="str">
            <v>Cypress Creek Renewables - Merrill Solar LLC</v>
          </cell>
          <cell r="I38">
            <v>0.14899999999999999</v>
          </cell>
        </row>
        <row r="39">
          <cell r="C39" t="str">
            <v>OR Solar 7, LLC (Jacksonville)</v>
          </cell>
          <cell r="I39">
            <v>0.14899999999999999</v>
          </cell>
        </row>
        <row r="40">
          <cell r="C40" t="str">
            <v>Graphite Solar I</v>
          </cell>
          <cell r="I40">
            <v>7.0999999999999994E-2</v>
          </cell>
        </row>
        <row r="41">
          <cell r="C41" t="str">
            <v>Mariah Wind</v>
          </cell>
          <cell r="I41">
            <v>0.57499999999999996</v>
          </cell>
        </row>
        <row r="42">
          <cell r="C42" t="str">
            <v>Orem Family wind</v>
          </cell>
          <cell r="I42">
            <v>0.57499999999999996</v>
          </cell>
        </row>
        <row r="43">
          <cell r="C43" t="str">
            <v>Horseshoe Solar</v>
          </cell>
          <cell r="I43">
            <v>8.3000000000000004E-2</v>
          </cell>
        </row>
        <row r="44">
          <cell r="C44" t="str">
            <v>Rocket Solar</v>
          </cell>
          <cell r="I44">
            <v>8.2000000000000003E-2</v>
          </cell>
        </row>
        <row r="45">
          <cell r="C45" t="str">
            <v>Skysol Solar QF</v>
          </cell>
          <cell r="I45">
            <v>0.11600000000000001</v>
          </cell>
        </row>
        <row r="46">
          <cell r="C46" t="str">
            <v>Appaloosa Solar I-A</v>
          </cell>
          <cell r="I46">
            <v>7.0999999999999994E-2</v>
          </cell>
        </row>
        <row r="47">
          <cell r="C47" t="str">
            <v>Appaloosa Solar I-B</v>
          </cell>
          <cell r="I47">
            <v>7.0999999999999994E-2</v>
          </cell>
        </row>
        <row r="48">
          <cell r="C48" t="str">
            <v>Birch Creek Hydro QF PPA  (pending commission approval)</v>
          </cell>
          <cell r="I48">
            <v>0.53100000000000003</v>
          </cell>
        </row>
        <row r="49">
          <cell r="C49" t="str">
            <v>Fall Creek Rural Electric Co-op QF PPA (pending commission approval)</v>
          </cell>
          <cell r="I49">
            <v>0.53100000000000003</v>
          </cell>
        </row>
        <row r="50">
          <cell r="C50" t="str">
            <v>Captain Jack Solar QF PPA</v>
          </cell>
          <cell r="I50">
            <v>0.14799999999999999</v>
          </cell>
        </row>
        <row r="51">
          <cell r="C51" t="str">
            <v>Elektron Solar PPA 1</v>
          </cell>
          <cell r="I51">
            <v>0.1</v>
          </cell>
        </row>
        <row r="52">
          <cell r="C52" t="str">
            <v>Elektron Solar PPA 2</v>
          </cell>
          <cell r="I52">
            <v>9.9000000000000005E-2</v>
          </cell>
        </row>
        <row r="53">
          <cell r="C53" t="str">
            <v>Castle Solar, LLC, PPA</v>
          </cell>
          <cell r="I53">
            <v>0.1</v>
          </cell>
        </row>
        <row r="54">
          <cell r="C54">
            <v>0</v>
          </cell>
          <cell r="I54">
            <v>0</v>
          </cell>
        </row>
        <row r="55">
          <cell r="C55">
            <v>0</v>
          </cell>
          <cell r="I55">
            <v>0</v>
          </cell>
        </row>
        <row r="56">
          <cell r="C56">
            <v>0</v>
          </cell>
          <cell r="I56">
            <v>0</v>
          </cell>
        </row>
        <row r="57">
          <cell r="C57">
            <v>0</v>
          </cell>
          <cell r="I57">
            <v>0</v>
          </cell>
        </row>
        <row r="58">
          <cell r="C58">
            <v>0</v>
          </cell>
          <cell r="I58">
            <v>0</v>
          </cell>
        </row>
        <row r="59">
          <cell r="C59">
            <v>0</v>
          </cell>
          <cell r="I59">
            <v>0</v>
          </cell>
        </row>
        <row r="60">
          <cell r="C60">
            <v>0</v>
          </cell>
          <cell r="I60">
            <v>0</v>
          </cell>
        </row>
        <row r="61">
          <cell r="C61">
            <v>0</v>
          </cell>
          <cell r="I61">
            <v>0</v>
          </cell>
        </row>
        <row r="62">
          <cell r="C62">
            <v>0</v>
          </cell>
          <cell r="I62">
            <v>0</v>
          </cell>
        </row>
        <row r="63">
          <cell r="C63">
            <v>0</v>
          </cell>
          <cell r="I63">
            <v>0</v>
          </cell>
        </row>
        <row r="64">
          <cell r="C64">
            <v>0</v>
          </cell>
          <cell r="I64">
            <v>0</v>
          </cell>
        </row>
        <row r="65">
          <cell r="C65">
            <v>0</v>
          </cell>
          <cell r="I65">
            <v>0</v>
          </cell>
        </row>
        <row r="66">
          <cell r="C66">
            <v>0</v>
          </cell>
          <cell r="I66">
            <v>0</v>
          </cell>
        </row>
        <row r="67">
          <cell r="C67">
            <v>0</v>
          </cell>
          <cell r="I67">
            <v>0</v>
          </cell>
        </row>
        <row r="68">
          <cell r="C68">
            <v>0</v>
          </cell>
          <cell r="I68">
            <v>0</v>
          </cell>
        </row>
        <row r="69">
          <cell r="C69">
            <v>0</v>
          </cell>
          <cell r="I69">
            <v>0</v>
          </cell>
        </row>
        <row r="70">
          <cell r="C70">
            <v>0</v>
          </cell>
          <cell r="I70">
            <v>0</v>
          </cell>
        </row>
        <row r="71">
          <cell r="C71">
            <v>0</v>
          </cell>
          <cell r="I71">
            <v>0</v>
          </cell>
        </row>
        <row r="72">
          <cell r="C72">
            <v>0</v>
          </cell>
          <cell r="I72">
            <v>0</v>
          </cell>
        </row>
        <row r="73">
          <cell r="C73" t="str">
            <v>Placeholder - Potential</v>
          </cell>
        </row>
        <row r="74">
          <cell r="C74" t="str">
            <v>Sunnyside Solar</v>
          </cell>
          <cell r="I74">
            <v>0.02</v>
          </cell>
        </row>
        <row r="75">
          <cell r="C75" t="str">
            <v>Dalreed Solar I NonRenewable</v>
          </cell>
          <cell r="I75">
            <v>0.25226145870490863</v>
          </cell>
        </row>
        <row r="76">
          <cell r="C76" t="str">
            <v>Riverton PV1 Solar</v>
          </cell>
          <cell r="I76">
            <v>0.113</v>
          </cell>
        </row>
        <row r="77">
          <cell r="C77" t="str">
            <v>Frannie Solar I wB</v>
          </cell>
          <cell r="I77">
            <v>0.28899999999999998</v>
          </cell>
        </row>
        <row r="78">
          <cell r="C78" t="str">
            <v>Frannie Solar II wB</v>
          </cell>
          <cell r="I78">
            <v>0.28899999999999998</v>
          </cell>
        </row>
        <row r="79">
          <cell r="C79" t="str">
            <v>Arrowhead 1a Solar</v>
          </cell>
          <cell r="I79">
            <v>0.08</v>
          </cell>
        </row>
        <row r="80">
          <cell r="C80" t="str">
            <v>Arrowhead 1b Solar</v>
          </cell>
          <cell r="I80">
            <v>0.08</v>
          </cell>
        </row>
        <row r="81">
          <cell r="C81" t="str">
            <v>Arrowhead 1c Solar</v>
          </cell>
          <cell r="I81">
            <v>0.08</v>
          </cell>
        </row>
        <row r="82">
          <cell r="C82" t="str">
            <v>Arrowhead 2a Solar</v>
          </cell>
          <cell r="I82">
            <v>0.08</v>
          </cell>
        </row>
        <row r="83">
          <cell r="C83" t="str">
            <v>Arrowhead 2b Solar</v>
          </cell>
          <cell r="I83">
            <v>0.08</v>
          </cell>
        </row>
        <row r="84">
          <cell r="C84" t="str">
            <v>Arrowhead 2c Solar</v>
          </cell>
          <cell r="I84">
            <v>0.08</v>
          </cell>
        </row>
        <row r="85">
          <cell r="C85" t="str">
            <v>Linkville Solar</v>
          </cell>
          <cell r="I85">
            <v>0.122</v>
          </cell>
        </row>
        <row r="86">
          <cell r="C86" t="str">
            <v>Faraday Solar A</v>
          </cell>
          <cell r="I86">
            <v>0.31</v>
          </cell>
        </row>
        <row r="87">
          <cell r="C87" t="str">
            <v>Faraday Solar B</v>
          </cell>
          <cell r="I87">
            <v>0.31</v>
          </cell>
        </row>
        <row r="88">
          <cell r="C88" t="str">
            <v>Faraday Solar C</v>
          </cell>
          <cell r="I88">
            <v>0.31</v>
          </cell>
        </row>
        <row r="89">
          <cell r="C89" t="str">
            <v>Faraday Solar D</v>
          </cell>
          <cell r="I89">
            <v>0.31</v>
          </cell>
        </row>
        <row r="90">
          <cell r="C90" t="str">
            <v>Faraday Solar E</v>
          </cell>
          <cell r="I90">
            <v>0.31</v>
          </cell>
        </row>
        <row r="91">
          <cell r="C91" t="str">
            <v>Faraday Solar F</v>
          </cell>
          <cell r="I91">
            <v>0.31</v>
          </cell>
        </row>
        <row r="92">
          <cell r="C92" t="str">
            <v>Faraday Solar G</v>
          </cell>
          <cell r="I92">
            <v>0.31</v>
          </cell>
        </row>
        <row r="93">
          <cell r="C93" t="str">
            <v>Faraday Solar H</v>
          </cell>
          <cell r="I93">
            <v>0.31</v>
          </cell>
        </row>
        <row r="94">
          <cell r="C94" t="str">
            <v>Faraday Solar I</v>
          </cell>
          <cell r="I94">
            <v>0.31</v>
          </cell>
        </row>
        <row r="95">
          <cell r="C95" t="str">
            <v>Faraday Solar J</v>
          </cell>
          <cell r="I95">
            <v>0.31</v>
          </cell>
        </row>
        <row r="96">
          <cell r="C96" t="str">
            <v>Tata Chemicals</v>
          </cell>
          <cell r="I96">
            <v>0</v>
          </cell>
        </row>
        <row r="97">
          <cell r="C97" t="str">
            <v>Chevron Wind</v>
          </cell>
          <cell r="I97">
            <v>0.105</v>
          </cell>
        </row>
        <row r="98">
          <cell r="C98">
            <v>0</v>
          </cell>
          <cell r="I98">
            <v>0</v>
          </cell>
        </row>
        <row r="99">
          <cell r="C99">
            <v>0</v>
          </cell>
          <cell r="I99">
            <v>0</v>
          </cell>
        </row>
        <row r="100">
          <cell r="C100">
            <v>0</v>
          </cell>
          <cell r="I100">
            <v>0</v>
          </cell>
        </row>
        <row r="101">
          <cell r="C101">
            <v>0</v>
          </cell>
          <cell r="I101">
            <v>0</v>
          </cell>
        </row>
        <row r="102">
          <cell r="C102">
            <v>0</v>
          </cell>
          <cell r="I102">
            <v>0</v>
          </cell>
        </row>
        <row r="103">
          <cell r="C103">
            <v>0</v>
          </cell>
          <cell r="I103">
            <v>0</v>
          </cell>
        </row>
        <row r="104">
          <cell r="C104">
            <v>0</v>
          </cell>
          <cell r="I104">
            <v>0</v>
          </cell>
        </row>
        <row r="105">
          <cell r="C105">
            <v>0</v>
          </cell>
          <cell r="I105">
            <v>0</v>
          </cell>
        </row>
        <row r="106">
          <cell r="C106">
            <v>0</v>
          </cell>
          <cell r="I106">
            <v>0</v>
          </cell>
        </row>
        <row r="107">
          <cell r="C107">
            <v>0</v>
          </cell>
          <cell r="I107">
            <v>0</v>
          </cell>
        </row>
        <row r="108">
          <cell r="C108">
            <v>0</v>
          </cell>
          <cell r="I108">
            <v>0</v>
          </cell>
        </row>
        <row r="109">
          <cell r="C109">
            <v>0</v>
          </cell>
          <cell r="I109">
            <v>0</v>
          </cell>
        </row>
        <row r="110">
          <cell r="C110">
            <v>0</v>
          </cell>
          <cell r="I110">
            <v>0</v>
          </cell>
        </row>
        <row r="111">
          <cell r="C111">
            <v>0</v>
          </cell>
          <cell r="I111">
            <v>0</v>
          </cell>
        </row>
        <row r="112">
          <cell r="C112" t="str">
            <v>Utah 2020.Q4_Wind</v>
          </cell>
          <cell r="I112">
            <v>0.182</v>
          </cell>
        </row>
        <row r="113">
          <cell r="C113" t="str">
            <v>Placeholder - insert entries above</v>
          </cell>
          <cell r="I113">
            <v>0</v>
          </cell>
        </row>
        <row r="114">
          <cell r="C114">
            <v>0</v>
          </cell>
          <cell r="I114">
            <v>0</v>
          </cell>
        </row>
        <row r="115">
          <cell r="C115">
            <v>0</v>
          </cell>
          <cell r="I115">
            <v>0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DOC"/>
      <sheetName val="ImportData"/>
      <sheetName val="Summary"/>
      <sheetName val="Avoided Costs"/>
      <sheetName val="AC Dollars"/>
      <sheetName val="Recon"/>
      <sheetName val="Side-by-Side"/>
      <sheetName val="Delta"/>
      <sheetName val="NPC"/>
      <sheetName val="BASE"/>
      <sheetName val="Check MWh"/>
      <sheetName val="Check Dollars"/>
      <sheetName val="Trapped Adj"/>
      <sheetName val="RenewContract$"/>
      <sheetName val="EIM"/>
      <sheetName val="Integration"/>
      <sheetName val="FuelCalc"/>
      <sheetName val="Hermiston"/>
      <sheetName val="GRID LTC ($)"/>
      <sheetName val="GRID LTC (MWH)"/>
      <sheetName val="GRID Emergency Purchase (MWh)"/>
      <sheetName val="GRID Emergency Purchase ($)"/>
      <sheetName val="GRID Transmission Costs ($)"/>
      <sheetName val="GRID Fuel Price ($MMBTu)"/>
      <sheetName val="GRID Fuel Used (MMBTu)"/>
      <sheetName val="GRID Thermal Fuel Burn ($)"/>
      <sheetName val="GRID Thermal Generation (MWH)"/>
      <sheetName val="GRID Hydro Generation (MWH)"/>
      <sheetName val="GRID Purchases (MWH)"/>
      <sheetName val="GRID Purchases ($)"/>
      <sheetName val="GRID Sales (MWH)"/>
      <sheetName val="GRID Sales ($)"/>
      <sheetName val="GRID Nameplate (MW)"/>
      <sheetName val="GRID Load (MWH)"/>
      <sheetName val="GRID ST Firm Sales (MWH)"/>
      <sheetName val="GRID ST Firm Sales ($)"/>
      <sheetName val="GRID ST Firm Purchases (MWH)"/>
      <sheetName val="GRID ST Firm Purchases ($)"/>
      <sheetName val="GRID Ready Reserve (MWH)"/>
      <sheetName val="GRID Spinning Reserve (MWH)"/>
      <sheetName val="GRID Reserves (MWh)"/>
      <sheetName val="MacroBuilder"/>
      <sheetName val="NPC Version Log"/>
    </sheetNames>
    <sheetDataSet>
      <sheetData sheetId="0" refreshError="1"/>
      <sheetData sheetId="1">
        <row r="39">
          <cell r="F39" t="str">
            <v>PP-GC</v>
          </cell>
        </row>
      </sheetData>
      <sheetData sheetId="2" refreshError="1"/>
      <sheetData sheetId="3">
        <row r="4">
          <cell r="B4" t="str">
            <v>Year</v>
          </cell>
          <cell r="C4" t="str">
            <v>Annual</v>
          </cell>
          <cell r="D4" t="str">
            <v>Jan</v>
          </cell>
          <cell r="E4" t="str">
            <v>Feb</v>
          </cell>
          <cell r="F4" t="str">
            <v>Mar</v>
          </cell>
          <cell r="G4" t="str">
            <v>Apr</v>
          </cell>
          <cell r="H4" t="str">
            <v>May</v>
          </cell>
          <cell r="I4" t="str">
            <v>Jun</v>
          </cell>
          <cell r="J4" t="str">
            <v>Jul</v>
          </cell>
          <cell r="K4" t="str">
            <v>Aug</v>
          </cell>
          <cell r="L4" t="str">
            <v>Sep</v>
          </cell>
          <cell r="M4" t="str">
            <v>Oct</v>
          </cell>
          <cell r="N4" t="str">
            <v>Nov</v>
          </cell>
          <cell r="O4" t="str">
            <v>Dec</v>
          </cell>
        </row>
        <row r="7">
          <cell r="B7">
            <v>2021</v>
          </cell>
          <cell r="C7">
            <v>18.5978452481157</v>
          </cell>
          <cell r="D7">
            <v>21.266852465479801</v>
          </cell>
          <cell r="E7">
            <v>17.140853366898213</v>
          </cell>
          <cell r="F7">
            <v>15.69753394491682</v>
          </cell>
          <cell r="G7">
            <v>13.944922683854879</v>
          </cell>
          <cell r="H7">
            <v>13.489874149945496</v>
          </cell>
          <cell r="I7">
            <v>15.428624270587262</v>
          </cell>
          <cell r="J7">
            <v>33.386115653160005</v>
          </cell>
          <cell r="K7">
            <v>29.086597477450873</v>
          </cell>
          <cell r="L7">
            <v>18.630467769781518</v>
          </cell>
          <cell r="M7">
            <v>16.316099437739382</v>
          </cell>
          <cell r="N7">
            <v>19.016199902214773</v>
          </cell>
          <cell r="O7">
            <v>22.043441682969387</v>
          </cell>
        </row>
        <row r="8">
          <cell r="B8">
            <v>2022</v>
          </cell>
          <cell r="C8">
            <v>19.632077482885006</v>
          </cell>
          <cell r="D8">
            <v>26.622388977466638</v>
          </cell>
          <cell r="E8">
            <v>19.891432591029673</v>
          </cell>
          <cell r="F8">
            <v>17.689928696933382</v>
          </cell>
          <cell r="G8">
            <v>14.032194449146523</v>
          </cell>
          <cell r="H8">
            <v>13.704973022868099</v>
          </cell>
          <cell r="I8">
            <v>16.758540894293446</v>
          </cell>
          <cell r="J8">
            <v>32.971452001842742</v>
          </cell>
          <cell r="K8">
            <v>24.914682341114762</v>
          </cell>
          <cell r="L8">
            <v>19.458694326202561</v>
          </cell>
          <cell r="M8">
            <v>17.163414236806503</v>
          </cell>
          <cell r="N8">
            <v>18.050222934301313</v>
          </cell>
          <cell r="O8">
            <v>22.139531778464811</v>
          </cell>
        </row>
        <row r="9">
          <cell r="B9">
            <v>2023</v>
          </cell>
          <cell r="C9">
            <v>-21.561141405994832</v>
          </cell>
          <cell r="D9">
            <v>-20.847262505218666</v>
          </cell>
          <cell r="E9">
            <v>-21.681618645376847</v>
          </cell>
          <cell r="F9">
            <v>-21.835391148546357</v>
          </cell>
          <cell r="G9">
            <v>-21.932860285514241</v>
          </cell>
          <cell r="H9">
            <v>-21.96728400736901</v>
          </cell>
          <cell r="I9">
            <v>-21.942904857934735</v>
          </cell>
          <cell r="J9">
            <v>-21.565304116183608</v>
          </cell>
          <cell r="K9">
            <v>-20.99195463494722</v>
          </cell>
          <cell r="L9">
            <v>-21.767420943154068</v>
          </cell>
          <cell r="M9">
            <v>-21.662479726772371</v>
          </cell>
          <cell r="N9">
            <v>-21.567785888620858</v>
          </cell>
          <cell r="O9">
            <v>-20.551315908989814</v>
          </cell>
        </row>
        <row r="10">
          <cell r="B10">
            <v>2024</v>
          </cell>
          <cell r="C10">
            <v>-21.559758494403546</v>
          </cell>
          <cell r="D10">
            <v>-21.824096685553901</v>
          </cell>
          <cell r="E10">
            <v>-21.929369579838845</v>
          </cell>
          <cell r="F10">
            <v>-21.846565929746934</v>
          </cell>
          <cell r="G10">
            <v>-21.667054888888753</v>
          </cell>
          <cell r="H10">
            <v>-21.933568714239158</v>
          </cell>
          <cell r="I10">
            <v>-21.931500259828059</v>
          </cell>
          <cell r="J10">
            <v>-19.928170424214894</v>
          </cell>
          <cell r="K10">
            <v>-18.717565004901765</v>
          </cell>
          <cell r="L10">
            <v>-21.351954399369511</v>
          </cell>
          <cell r="M10">
            <v>-21.661934396631132</v>
          </cell>
          <cell r="N10">
            <v>-21.840034996615955</v>
          </cell>
          <cell r="O10">
            <v>-22.022748586103692</v>
          </cell>
        </row>
        <row r="11">
          <cell r="B11">
            <v>2025</v>
          </cell>
          <cell r="C11">
            <v>-22.257583129071218</v>
          </cell>
          <cell r="D11">
            <v>-22.705373369161581</v>
          </cell>
          <cell r="E11">
            <v>-22.626868411191467</v>
          </cell>
          <cell r="F11">
            <v>-22.565874236965172</v>
          </cell>
          <cell r="G11">
            <v>-22.59634626005192</v>
          </cell>
          <cell r="H11">
            <v>-22.778162738255666</v>
          </cell>
          <cell r="I11">
            <v>-22.556383972246891</v>
          </cell>
          <cell r="J11">
            <v>-20.120754859062373</v>
          </cell>
          <cell r="K11">
            <v>-18.170345316528238</v>
          </cell>
          <cell r="L11">
            <v>-22.441096398673444</v>
          </cell>
          <cell r="M11">
            <v>-22.415404283644417</v>
          </cell>
          <cell r="N11">
            <v>-22.764979122445428</v>
          </cell>
          <cell r="O11">
            <v>-22.577720622794587</v>
          </cell>
        </row>
        <row r="12">
          <cell r="B12">
            <v>2026</v>
          </cell>
          <cell r="C12">
            <v>-22.12340637730599</v>
          </cell>
          <cell r="D12">
            <v>-22.714582370312982</v>
          </cell>
          <cell r="E12">
            <v>-22.603748766107774</v>
          </cell>
          <cell r="F12">
            <v>-22.570443420786141</v>
          </cell>
          <cell r="G12">
            <v>-22.478530290583087</v>
          </cell>
          <cell r="H12">
            <v>-22.74997375350036</v>
          </cell>
          <cell r="I12">
            <v>-22.633424865040453</v>
          </cell>
          <cell r="J12">
            <v>-19.759587264962025</v>
          </cell>
          <cell r="K12">
            <v>-16.425372350351381</v>
          </cell>
          <cell r="L12">
            <v>-22.34442306411751</v>
          </cell>
          <cell r="M12">
            <v>-22.456148968751002</v>
          </cell>
          <cell r="N12">
            <v>-22.589172913755657</v>
          </cell>
          <cell r="O12">
            <v>-22.47923853587174</v>
          </cell>
        </row>
        <row r="13">
          <cell r="B13">
            <v>2027</v>
          </cell>
          <cell r="C13">
            <v>-22.526991405233925</v>
          </cell>
          <cell r="D13">
            <v>-23.568028678898681</v>
          </cell>
          <cell r="E13">
            <v>-23.467181394064031</v>
          </cell>
          <cell r="F13">
            <v>-23.214859005326186</v>
          </cell>
          <cell r="G13">
            <v>-23.365568160478219</v>
          </cell>
          <cell r="H13">
            <v>-23.610454198511615</v>
          </cell>
          <cell r="I13">
            <v>-23.322954743395837</v>
          </cell>
          <cell r="J13">
            <v>-18.526078494767958</v>
          </cell>
          <cell r="K13">
            <v>-10.966990210206625</v>
          </cell>
          <cell r="L13">
            <v>-23.414232133107102</v>
          </cell>
          <cell r="M13">
            <v>-23.291898442738123</v>
          </cell>
          <cell r="N13">
            <v>-23.347231646806353</v>
          </cell>
          <cell r="O13">
            <v>-23.264813884438375</v>
          </cell>
        </row>
        <row r="14">
          <cell r="B14">
            <v>2028</v>
          </cell>
          <cell r="C14">
            <v>-22.288785478184792</v>
          </cell>
          <cell r="D14">
            <v>-23.50219358689009</v>
          </cell>
          <cell r="E14">
            <v>-23.199830151631133</v>
          </cell>
          <cell r="F14">
            <v>-23.023721217512257</v>
          </cell>
          <cell r="G14">
            <v>-23.23185950130668</v>
          </cell>
          <cell r="H14">
            <v>-23.50201964028188</v>
          </cell>
          <cell r="I14">
            <v>-22.527884512823459</v>
          </cell>
          <cell r="J14">
            <v>-14.982347799055466</v>
          </cell>
          <cell r="K14">
            <v>-17.414890102669055</v>
          </cell>
          <cell r="L14">
            <v>-22.266941289161284</v>
          </cell>
          <cell r="M14">
            <v>-23.106419008492612</v>
          </cell>
          <cell r="N14">
            <v>-23.242334304683382</v>
          </cell>
          <cell r="O14">
            <v>-21.984752969505639</v>
          </cell>
        </row>
        <row r="15">
          <cell r="B15">
            <v>2029</v>
          </cell>
          <cell r="C15">
            <v>-22.82322804255281</v>
          </cell>
          <cell r="D15">
            <v>-24.406498126631632</v>
          </cell>
          <cell r="E15">
            <v>-23.708088745200477</v>
          </cell>
          <cell r="F15">
            <v>-23.792496755425621</v>
          </cell>
          <cell r="G15">
            <v>-24.137164261452689</v>
          </cell>
          <cell r="H15">
            <v>-24.201592096283729</v>
          </cell>
          <cell r="I15">
            <v>-23.9262213981957</v>
          </cell>
          <cell r="J15">
            <v>-15.35769721143615</v>
          </cell>
          <cell r="K15">
            <v>-13.036111555164485</v>
          </cell>
          <cell r="L15">
            <v>-23.144183407958508</v>
          </cell>
          <cell r="M15">
            <v>-23.672778736881952</v>
          </cell>
          <cell r="N15">
            <v>-23.819154759031058</v>
          </cell>
          <cell r="O15">
            <v>-22.862262660199434</v>
          </cell>
        </row>
        <row r="16">
          <cell r="B16">
            <v>2030</v>
          </cell>
          <cell r="C16">
            <v>-23.265837412348585</v>
          </cell>
          <cell r="D16">
            <v>-25.050261396171273</v>
          </cell>
          <cell r="E16">
            <v>-24.418120275468148</v>
          </cell>
          <cell r="F16">
            <v>-24.486116861645744</v>
          </cell>
          <cell r="G16">
            <v>-24.454019784480277</v>
          </cell>
          <cell r="H16">
            <v>-24.984185793420259</v>
          </cell>
          <cell r="I16">
            <v>-24.829000902189801</v>
          </cell>
          <cell r="J16">
            <v>-16.38459060245756</v>
          </cell>
          <cell r="K16">
            <v>-5.4915479420814366</v>
          </cell>
          <cell r="L16">
            <v>-23.928408197070496</v>
          </cell>
          <cell r="M16">
            <v>-24.443201318188756</v>
          </cell>
          <cell r="N16">
            <v>-24.616001089267929</v>
          </cell>
          <cell r="O16">
            <v>-25.010230165546599</v>
          </cell>
        </row>
        <row r="17">
          <cell r="B17">
            <v>2031</v>
          </cell>
          <cell r="C17">
            <v>-23.344222484770338</v>
          </cell>
          <cell r="D17">
            <v>-24.94086372550214</v>
          </cell>
          <cell r="E17">
            <v>-24.33570469456027</v>
          </cell>
          <cell r="F17">
            <v>-24.694972423643794</v>
          </cell>
          <cell r="G17">
            <v>-24.937394684389183</v>
          </cell>
          <cell r="H17">
            <v>-24.811946293752918</v>
          </cell>
          <cell r="I17">
            <v>-24.626258679966313</v>
          </cell>
          <cell r="J17">
            <v>-13.215332284664834</v>
          </cell>
          <cell r="K17">
            <v>-12.108671979843763</v>
          </cell>
          <cell r="L17">
            <v>-24.566593287203226</v>
          </cell>
          <cell r="M17">
            <v>-24.156609224409667</v>
          </cell>
          <cell r="N17">
            <v>-24.464568996445642</v>
          </cell>
          <cell r="O17">
            <v>-24.084876881391562</v>
          </cell>
        </row>
        <row r="18">
          <cell r="B18">
            <v>2032</v>
          </cell>
          <cell r="C18">
            <v>-23.596888097231737</v>
          </cell>
          <cell r="D18">
            <v>-26.065405150354824</v>
          </cell>
          <cell r="E18">
            <v>-24.9730415084973</v>
          </cell>
          <cell r="F18">
            <v>-25.467696787276243</v>
          </cell>
          <cell r="G18">
            <v>-25.76251440906606</v>
          </cell>
          <cell r="H18">
            <v>-25.861971075903174</v>
          </cell>
          <cell r="I18">
            <v>-25.517274424570079</v>
          </cell>
          <cell r="J18">
            <v>-13.604335707116531</v>
          </cell>
          <cell r="K18">
            <v>-6.1941515805248422</v>
          </cell>
          <cell r="L18">
            <v>-21.264728694505077</v>
          </cell>
          <cell r="M18">
            <v>-25.151781416601111</v>
          </cell>
          <cell r="N18">
            <v>-25.412711470678442</v>
          </cell>
          <cell r="O18">
            <v>-24.35639531113323</v>
          </cell>
        </row>
        <row r="19">
          <cell r="B19">
            <v>2033</v>
          </cell>
          <cell r="C19">
            <v>2.610916243698687</v>
          </cell>
          <cell r="D19">
            <v>0.12222182652663498</v>
          </cell>
          <cell r="E19">
            <v>0.74499777148868007</v>
          </cell>
          <cell r="F19">
            <v>0.71155237974096197</v>
          </cell>
          <cell r="G19">
            <v>0.25130913157619861</v>
          </cell>
          <cell r="H19">
            <v>7.2881091092143399E-2</v>
          </cell>
          <cell r="I19">
            <v>0.53320844684984203</v>
          </cell>
          <cell r="J19">
            <v>13.651411731465586</v>
          </cell>
          <cell r="K19">
            <v>27.115001679165715</v>
          </cell>
          <cell r="L19">
            <v>1.2490180895999605</v>
          </cell>
          <cell r="M19">
            <v>0.64499083890454834</v>
          </cell>
          <cell r="N19">
            <v>0.81461573506555285</v>
          </cell>
          <cell r="O19">
            <v>1.5371745210013685</v>
          </cell>
        </row>
        <row r="20">
          <cell r="B20">
            <v>2034</v>
          </cell>
          <cell r="C20">
            <v>2.7860789429790507</v>
          </cell>
          <cell r="D20">
            <v>0.20322174339319179</v>
          </cell>
          <cell r="E20">
            <v>0.78442874117443517</v>
          </cell>
          <cell r="F20">
            <v>0.3227056353739074</v>
          </cell>
          <cell r="G20">
            <v>-1.4484391211450433E-2</v>
          </cell>
          <cell r="H20">
            <v>-9.0679767509910178E-2</v>
          </cell>
          <cell r="I20">
            <v>1.4426025053982399</v>
          </cell>
          <cell r="J20">
            <v>14.137913262017463</v>
          </cell>
          <cell r="K20">
            <v>28.119539776611674</v>
          </cell>
          <cell r="L20">
            <v>2.0867059721403449</v>
          </cell>
          <cell r="M20">
            <v>0.55182859548870111</v>
          </cell>
          <cell r="N20">
            <v>1.6894247042861184</v>
          </cell>
          <cell r="O20">
            <v>1.5039766191589563</v>
          </cell>
        </row>
        <row r="21">
          <cell r="B21">
            <v>2035</v>
          </cell>
          <cell r="C21">
            <v>3.5543746451164466</v>
          </cell>
          <cell r="D21">
            <v>0.56823322615891769</v>
          </cell>
          <cell r="E21">
            <v>1.3292632097963959</v>
          </cell>
          <cell r="F21">
            <v>0.28939070200684081</v>
          </cell>
          <cell r="G21">
            <v>0.14274214736073673</v>
          </cell>
          <cell r="H21">
            <v>8.8936089923266307E-2</v>
          </cell>
          <cell r="I21">
            <v>0.57826703456736284</v>
          </cell>
          <cell r="J21">
            <v>16.571852027931953</v>
          </cell>
          <cell r="K21">
            <v>37.026852956203264</v>
          </cell>
          <cell r="L21">
            <v>2.640591705313402</v>
          </cell>
          <cell r="M21">
            <v>2.0434159329673478</v>
          </cell>
          <cell r="N21">
            <v>0.75423354306112034</v>
          </cell>
          <cell r="O21">
            <v>2.4518517910451183</v>
          </cell>
        </row>
        <row r="22">
          <cell r="B22">
            <v>2036</v>
          </cell>
          <cell r="C22">
            <v>3.4753120148125096</v>
          </cell>
          <cell r="D22">
            <v>0.78227572158008429</v>
          </cell>
          <cell r="E22">
            <v>1.3757393962986626</v>
          </cell>
          <cell r="F22">
            <v>0.55368364219439448</v>
          </cell>
          <cell r="G22">
            <v>0.33868580751692029</v>
          </cell>
          <cell r="H22">
            <v>-0.17188959505982115</v>
          </cell>
          <cell r="I22">
            <v>0.78550366257072424</v>
          </cell>
          <cell r="J22">
            <v>18.134760179189737</v>
          </cell>
          <cell r="K22">
            <v>30.772461521304677</v>
          </cell>
          <cell r="L22">
            <v>3.0782848126488922</v>
          </cell>
          <cell r="M22">
            <v>2.0490612936760484</v>
          </cell>
          <cell r="N22">
            <v>0.77884770235373435</v>
          </cell>
          <cell r="O22">
            <v>2.784692004139516</v>
          </cell>
        </row>
        <row r="23">
          <cell r="B23">
            <v>2037</v>
          </cell>
          <cell r="C23">
            <v>2.5020724204628153</v>
          </cell>
          <cell r="D23">
            <v>-5.5545473702694727E-2</v>
          </cell>
          <cell r="E23">
            <v>1.0046043127078395</v>
          </cell>
          <cell r="F23">
            <v>0.44750577120209178</v>
          </cell>
          <cell r="G23">
            <v>-0.10775974798564499</v>
          </cell>
          <cell r="H23">
            <v>-9.1447505514638885E-3</v>
          </cell>
          <cell r="I23">
            <v>0.15409397550575102</v>
          </cell>
          <cell r="J23">
            <v>13.997303185863204</v>
          </cell>
          <cell r="K23">
            <v>26.385355735813494</v>
          </cell>
          <cell r="L23">
            <v>1.4975362847493812</v>
          </cell>
          <cell r="M23">
            <v>0.88464798668732569</v>
          </cell>
          <cell r="N23">
            <v>-0.14435064487536439</v>
          </cell>
          <cell r="O23">
            <v>2.0785517859296188</v>
          </cell>
        </row>
        <row r="24">
          <cell r="B24">
            <v>2038</v>
          </cell>
          <cell r="C24">
            <v>2.4072340101252858</v>
          </cell>
          <cell r="D24">
            <v>0.39983650833018508</v>
          </cell>
          <cell r="E24">
            <v>-0.58830727627549517</v>
          </cell>
          <cell r="F24">
            <v>-0.34505892954830064</v>
          </cell>
          <cell r="G24">
            <v>-0.1083788276599196</v>
          </cell>
          <cell r="H24">
            <v>-0.21099376001755207</v>
          </cell>
          <cell r="I24">
            <v>0.4308293232844348</v>
          </cell>
          <cell r="J24">
            <v>15.970355953200096</v>
          </cell>
          <cell r="K24">
            <v>28.472542147210309</v>
          </cell>
          <cell r="L24">
            <v>0.466127064177699</v>
          </cell>
          <cell r="M24">
            <v>0.15231268471183748</v>
          </cell>
          <cell r="N24">
            <v>-6.4079313340699093E-2</v>
          </cell>
          <cell r="O24">
            <v>2.2753626719273656</v>
          </cell>
        </row>
      </sheetData>
      <sheetData sheetId="4" refreshError="1"/>
      <sheetData sheetId="5" refreshError="1"/>
      <sheetData sheetId="6" refreshError="1"/>
      <sheetData sheetId="7">
        <row r="1">
          <cell r="A1" t="str">
            <v>PacifiCorp</v>
          </cell>
        </row>
        <row r="2">
          <cell r="A2" t="str">
            <v>Avoided Cost Study</v>
          </cell>
        </row>
        <row r="3">
          <cell r="A3" t="str">
            <v>Period = 2021-2030</v>
          </cell>
          <cell r="F3">
            <v>44197</v>
          </cell>
          <cell r="G3">
            <v>44228</v>
          </cell>
          <cell r="H3">
            <v>44256</v>
          </cell>
          <cell r="I3">
            <v>44287</v>
          </cell>
          <cell r="J3">
            <v>44317</v>
          </cell>
          <cell r="K3">
            <v>44348</v>
          </cell>
          <cell r="L3">
            <v>44378</v>
          </cell>
          <cell r="M3">
            <v>44409</v>
          </cell>
          <cell r="N3">
            <v>44440</v>
          </cell>
          <cell r="O3">
            <v>44470</v>
          </cell>
          <cell r="P3">
            <v>44501</v>
          </cell>
          <cell r="Q3">
            <v>44531</v>
          </cell>
          <cell r="R3">
            <v>2022</v>
          </cell>
          <cell r="S3">
            <v>44562</v>
          </cell>
          <cell r="T3">
            <v>44593</v>
          </cell>
          <cell r="U3">
            <v>44621</v>
          </cell>
          <cell r="V3">
            <v>44652</v>
          </cell>
          <cell r="W3">
            <v>44682</v>
          </cell>
          <cell r="X3">
            <v>44713</v>
          </cell>
          <cell r="Y3">
            <v>44743</v>
          </cell>
          <cell r="Z3">
            <v>44774</v>
          </cell>
          <cell r="AA3">
            <v>44805</v>
          </cell>
          <cell r="AB3">
            <v>44835</v>
          </cell>
          <cell r="AC3">
            <v>44866</v>
          </cell>
          <cell r="AD3">
            <v>44896</v>
          </cell>
          <cell r="AE3">
            <v>2023</v>
          </cell>
          <cell r="AF3">
            <v>44927</v>
          </cell>
          <cell r="AG3">
            <v>44958</v>
          </cell>
          <cell r="AH3">
            <v>44986</v>
          </cell>
          <cell r="AI3">
            <v>45017</v>
          </cell>
          <cell r="AJ3">
            <v>45047</v>
          </cell>
          <cell r="AK3">
            <v>45078</v>
          </cell>
          <cell r="AL3">
            <v>45108</v>
          </cell>
          <cell r="AM3">
            <v>45139</v>
          </cell>
          <cell r="AN3">
            <v>45170</v>
          </cell>
          <cell r="AO3">
            <v>45200</v>
          </cell>
          <cell r="AP3">
            <v>45231</v>
          </cell>
          <cell r="AQ3">
            <v>45261</v>
          </cell>
          <cell r="AR3">
            <v>2024</v>
          </cell>
          <cell r="AS3">
            <v>45292</v>
          </cell>
          <cell r="AT3">
            <v>45323</v>
          </cell>
          <cell r="AU3">
            <v>45352</v>
          </cell>
          <cell r="AV3">
            <v>45383</v>
          </cell>
          <cell r="AW3">
            <v>45413</v>
          </cell>
          <cell r="AX3">
            <v>45444</v>
          </cell>
          <cell r="AY3">
            <v>45474</v>
          </cell>
          <cell r="AZ3">
            <v>45505</v>
          </cell>
          <cell r="BA3">
            <v>45536</v>
          </cell>
          <cell r="BB3">
            <v>45566</v>
          </cell>
          <cell r="BC3">
            <v>45597</v>
          </cell>
          <cell r="BD3">
            <v>45627</v>
          </cell>
          <cell r="BE3">
            <v>2025</v>
          </cell>
          <cell r="BF3">
            <v>45658</v>
          </cell>
          <cell r="BG3">
            <v>45689</v>
          </cell>
          <cell r="BH3">
            <v>45717</v>
          </cell>
          <cell r="BI3">
            <v>45748</v>
          </cell>
          <cell r="BJ3">
            <v>45778</v>
          </cell>
          <cell r="BK3">
            <v>45809</v>
          </cell>
          <cell r="BL3">
            <v>45839</v>
          </cell>
          <cell r="BM3">
            <v>45870</v>
          </cell>
          <cell r="BN3">
            <v>45901</v>
          </cell>
          <cell r="BO3">
            <v>45931</v>
          </cell>
          <cell r="BP3">
            <v>45962</v>
          </cell>
          <cell r="BQ3">
            <v>45992</v>
          </cell>
          <cell r="BR3">
            <v>2026</v>
          </cell>
          <cell r="BS3">
            <v>46023</v>
          </cell>
          <cell r="BT3">
            <v>46054</v>
          </cell>
          <cell r="BU3">
            <v>46082</v>
          </cell>
          <cell r="BV3">
            <v>46113</v>
          </cell>
          <cell r="BW3">
            <v>46143</v>
          </cell>
          <cell r="BX3">
            <v>46174</v>
          </cell>
          <cell r="BY3">
            <v>46204</v>
          </cell>
          <cell r="BZ3">
            <v>46235</v>
          </cell>
          <cell r="CA3">
            <v>46266</v>
          </cell>
          <cell r="CB3">
            <v>46296</v>
          </cell>
          <cell r="CC3">
            <v>46327</v>
          </cell>
          <cell r="CD3">
            <v>46357</v>
          </cell>
          <cell r="CE3">
            <v>2027</v>
          </cell>
          <cell r="CF3">
            <v>46388</v>
          </cell>
          <cell r="CG3">
            <v>46419</v>
          </cell>
          <cell r="CH3">
            <v>46447</v>
          </cell>
          <cell r="CI3">
            <v>46478</v>
          </cell>
          <cell r="CJ3">
            <v>46508</v>
          </cell>
          <cell r="CK3">
            <v>46539</v>
          </cell>
          <cell r="CL3">
            <v>46569</v>
          </cell>
          <cell r="CM3">
            <v>46600</v>
          </cell>
          <cell r="CN3">
            <v>46631</v>
          </cell>
          <cell r="CO3">
            <v>46661</v>
          </cell>
          <cell r="CP3">
            <v>46692</v>
          </cell>
          <cell r="CQ3">
            <v>46722</v>
          </cell>
          <cell r="CR3">
            <v>2028</v>
          </cell>
          <cell r="CS3">
            <v>46753</v>
          </cell>
          <cell r="CT3">
            <v>46784</v>
          </cell>
          <cell r="CU3">
            <v>46813</v>
          </cell>
          <cell r="CV3">
            <v>46844</v>
          </cell>
          <cell r="CW3">
            <v>46874</v>
          </cell>
          <cell r="CX3">
            <v>46905</v>
          </cell>
          <cell r="CY3">
            <v>46935</v>
          </cell>
          <cell r="CZ3">
            <v>46966</v>
          </cell>
          <cell r="DA3">
            <v>46997</v>
          </cell>
          <cell r="DB3">
            <v>47027</v>
          </cell>
          <cell r="DC3">
            <v>47058</v>
          </cell>
          <cell r="DD3">
            <v>47088</v>
          </cell>
          <cell r="DE3">
            <v>2029</v>
          </cell>
          <cell r="DF3">
            <v>47119</v>
          </cell>
          <cell r="DG3">
            <v>47150</v>
          </cell>
          <cell r="DH3">
            <v>47178</v>
          </cell>
          <cell r="DI3">
            <v>47209</v>
          </cell>
          <cell r="DJ3">
            <v>47239</v>
          </cell>
          <cell r="DK3">
            <v>47270</v>
          </cell>
          <cell r="DL3">
            <v>47300</v>
          </cell>
          <cell r="DM3">
            <v>47331</v>
          </cell>
          <cell r="DN3">
            <v>47362</v>
          </cell>
          <cell r="DO3">
            <v>47392</v>
          </cell>
          <cell r="DP3">
            <v>47423</v>
          </cell>
          <cell r="DQ3">
            <v>47453</v>
          </cell>
          <cell r="DR3">
            <v>2030</v>
          </cell>
          <cell r="DS3">
            <v>47484</v>
          </cell>
          <cell r="DT3">
            <v>47515</v>
          </cell>
          <cell r="DU3">
            <v>47543</v>
          </cell>
          <cell r="DV3">
            <v>47574</v>
          </cell>
          <cell r="DW3">
            <v>47604</v>
          </cell>
          <cell r="DX3">
            <v>47635</v>
          </cell>
          <cell r="DY3">
            <v>47665</v>
          </cell>
          <cell r="DZ3">
            <v>47696</v>
          </cell>
          <cell r="EA3">
            <v>47727</v>
          </cell>
          <cell r="EB3">
            <v>47757</v>
          </cell>
          <cell r="EC3">
            <v>47788</v>
          </cell>
          <cell r="ED3">
            <v>47818</v>
          </cell>
        </row>
        <row r="5">
          <cell r="R5" t="str">
            <v>$</v>
          </cell>
          <cell r="AE5" t="str">
            <v>$</v>
          </cell>
          <cell r="AR5" t="str">
            <v>$</v>
          </cell>
          <cell r="BE5" t="str">
            <v>$</v>
          </cell>
          <cell r="BR5" t="str">
            <v>$</v>
          </cell>
          <cell r="CE5" t="str">
            <v>$</v>
          </cell>
          <cell r="CR5" t="str">
            <v>$</v>
          </cell>
          <cell r="DE5" t="str">
            <v>$</v>
          </cell>
          <cell r="DR5" t="str">
            <v>$</v>
          </cell>
        </row>
        <row r="7">
          <cell r="A7" t="str">
            <v>Special Sales For Resale</v>
          </cell>
        </row>
        <row r="9"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  <cell r="BX9">
            <v>0</v>
          </cell>
          <cell r="BY9">
            <v>0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  <cell r="CT9">
            <v>0</v>
          </cell>
          <cell r="CU9">
            <v>0</v>
          </cell>
          <cell r="CV9">
            <v>0</v>
          </cell>
          <cell r="CW9">
            <v>0</v>
          </cell>
          <cell r="CX9">
            <v>0</v>
          </cell>
          <cell r="CY9">
            <v>0</v>
          </cell>
          <cell r="CZ9">
            <v>0</v>
          </cell>
          <cell r="DA9">
            <v>0</v>
          </cell>
          <cell r="DB9">
            <v>0</v>
          </cell>
          <cell r="DC9">
            <v>0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0</v>
          </cell>
          <cell r="DJ9">
            <v>0</v>
          </cell>
          <cell r="DK9">
            <v>0</v>
          </cell>
          <cell r="DL9">
            <v>0</v>
          </cell>
          <cell r="DM9">
            <v>0</v>
          </cell>
          <cell r="DN9">
            <v>0</v>
          </cell>
          <cell r="DO9">
            <v>0</v>
          </cell>
          <cell r="DP9">
            <v>0</v>
          </cell>
          <cell r="DQ9">
            <v>0</v>
          </cell>
          <cell r="DR9">
            <v>0</v>
          </cell>
          <cell r="DS9">
            <v>0</v>
          </cell>
          <cell r="DT9">
            <v>0</v>
          </cell>
          <cell r="DU9">
            <v>0</v>
          </cell>
          <cell r="DV9">
            <v>0</v>
          </cell>
          <cell r="DW9">
            <v>0</v>
          </cell>
          <cell r="DX9">
            <v>0</v>
          </cell>
          <cell r="DY9">
            <v>0</v>
          </cell>
          <cell r="DZ9">
            <v>0</v>
          </cell>
          <cell r="EA9">
            <v>0</v>
          </cell>
          <cell r="EB9">
            <v>0</v>
          </cell>
          <cell r="EC9">
            <v>0</v>
          </cell>
          <cell r="ED9">
            <v>0</v>
          </cell>
        </row>
        <row r="10"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  <cell r="CR10">
            <v>0</v>
          </cell>
          <cell r="CS10">
            <v>0</v>
          </cell>
          <cell r="CT10">
            <v>0</v>
          </cell>
          <cell r="CU10">
            <v>0</v>
          </cell>
          <cell r="CV10">
            <v>0</v>
          </cell>
          <cell r="CW10">
            <v>0</v>
          </cell>
          <cell r="CX10">
            <v>0</v>
          </cell>
          <cell r="CY10">
            <v>0</v>
          </cell>
          <cell r="CZ10">
            <v>0</v>
          </cell>
          <cell r="DA10">
            <v>0</v>
          </cell>
          <cell r="DB10">
            <v>0</v>
          </cell>
          <cell r="DC10">
            <v>0</v>
          </cell>
          <cell r="DD10">
            <v>0</v>
          </cell>
          <cell r="DE10">
            <v>0</v>
          </cell>
          <cell r="DF10">
            <v>0</v>
          </cell>
          <cell r="DG10">
            <v>0</v>
          </cell>
          <cell r="DH10">
            <v>0</v>
          </cell>
          <cell r="DI10">
            <v>0</v>
          </cell>
          <cell r="DJ10">
            <v>0</v>
          </cell>
          <cell r="DK10">
            <v>0</v>
          </cell>
          <cell r="DL10">
            <v>0</v>
          </cell>
          <cell r="DM10">
            <v>0</v>
          </cell>
          <cell r="DN10">
            <v>0</v>
          </cell>
          <cell r="DO10">
            <v>0</v>
          </cell>
          <cell r="DP10">
            <v>0</v>
          </cell>
          <cell r="DQ10">
            <v>0</v>
          </cell>
          <cell r="DR10">
            <v>0</v>
          </cell>
          <cell r="DS10">
            <v>0</v>
          </cell>
          <cell r="DT10">
            <v>0</v>
          </cell>
          <cell r="DU10">
            <v>0</v>
          </cell>
          <cell r="DV10">
            <v>0</v>
          </cell>
          <cell r="DW10">
            <v>0</v>
          </cell>
          <cell r="DX10">
            <v>0</v>
          </cell>
          <cell r="DY10">
            <v>0</v>
          </cell>
          <cell r="DZ10">
            <v>0</v>
          </cell>
          <cell r="EA10">
            <v>0</v>
          </cell>
          <cell r="EB10">
            <v>0</v>
          </cell>
          <cell r="EC10">
            <v>0</v>
          </cell>
          <cell r="ED10">
            <v>0</v>
          </cell>
        </row>
        <row r="11"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0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0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>
            <v>0</v>
          </cell>
        </row>
        <row r="12"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0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0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</row>
        <row r="13"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  <cell r="CR13">
            <v>0</v>
          </cell>
          <cell r="CS13">
            <v>0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0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0</v>
          </cell>
          <cell r="DT13">
            <v>0</v>
          </cell>
          <cell r="DU13">
            <v>0</v>
          </cell>
          <cell r="DV13">
            <v>0</v>
          </cell>
          <cell r="DW13">
            <v>0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</row>
        <row r="14"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0</v>
          </cell>
          <cell r="CY14">
            <v>0</v>
          </cell>
          <cell r="CZ14">
            <v>0</v>
          </cell>
          <cell r="DA14">
            <v>0</v>
          </cell>
          <cell r="DB14">
            <v>0</v>
          </cell>
          <cell r="DC14">
            <v>0</v>
          </cell>
          <cell r="DD14">
            <v>0</v>
          </cell>
          <cell r="DE14">
            <v>0</v>
          </cell>
          <cell r="DF14">
            <v>0</v>
          </cell>
          <cell r="DG14">
            <v>0</v>
          </cell>
          <cell r="DH14">
            <v>0</v>
          </cell>
          <cell r="DI14">
            <v>0</v>
          </cell>
          <cell r="DJ14">
            <v>0</v>
          </cell>
          <cell r="DK14">
            <v>0</v>
          </cell>
          <cell r="DL14">
            <v>0</v>
          </cell>
          <cell r="DM14">
            <v>0</v>
          </cell>
          <cell r="DN14">
            <v>0</v>
          </cell>
          <cell r="DO14">
            <v>0</v>
          </cell>
          <cell r="DP14">
            <v>0</v>
          </cell>
          <cell r="DQ14">
            <v>0</v>
          </cell>
          <cell r="DR14">
            <v>0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0</v>
          </cell>
          <cell r="DX14">
            <v>0</v>
          </cell>
          <cell r="DY14">
            <v>0</v>
          </cell>
          <cell r="DZ14">
            <v>0</v>
          </cell>
          <cell r="EA14">
            <v>0</v>
          </cell>
          <cell r="EB14">
            <v>0</v>
          </cell>
          <cell r="EC14">
            <v>0</v>
          </cell>
          <cell r="ED14">
            <v>0</v>
          </cell>
        </row>
        <row r="15"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0</v>
          </cell>
          <cell r="EC15">
            <v>0</v>
          </cell>
          <cell r="ED15">
            <v>0</v>
          </cell>
        </row>
        <row r="16"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0</v>
          </cell>
          <cell r="DK16">
            <v>0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0</v>
          </cell>
          <cell r="DY16">
            <v>0</v>
          </cell>
          <cell r="DZ16">
            <v>0</v>
          </cell>
          <cell r="EA16">
            <v>0</v>
          </cell>
          <cell r="EB16">
            <v>0</v>
          </cell>
          <cell r="EC16">
            <v>0</v>
          </cell>
          <cell r="ED16">
            <v>0</v>
          </cell>
        </row>
        <row r="18"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0</v>
          </cell>
          <cell r="CT18">
            <v>0</v>
          </cell>
          <cell r="CU18">
            <v>0</v>
          </cell>
          <cell r="CV18">
            <v>0</v>
          </cell>
          <cell r="CW18">
            <v>0</v>
          </cell>
          <cell r="CX18">
            <v>0</v>
          </cell>
          <cell r="CY18">
            <v>0</v>
          </cell>
          <cell r="CZ18">
            <v>0</v>
          </cell>
          <cell r="DA18">
            <v>0</v>
          </cell>
          <cell r="DB18">
            <v>0</v>
          </cell>
          <cell r="DC18">
            <v>0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0</v>
          </cell>
          <cell r="DI18">
            <v>0</v>
          </cell>
          <cell r="DJ18">
            <v>0</v>
          </cell>
          <cell r="DK18">
            <v>0</v>
          </cell>
          <cell r="DL18">
            <v>0</v>
          </cell>
          <cell r="DM18">
            <v>0</v>
          </cell>
          <cell r="DN18">
            <v>0</v>
          </cell>
          <cell r="DO18">
            <v>0</v>
          </cell>
          <cell r="DP18">
            <v>0</v>
          </cell>
          <cell r="DQ18">
            <v>0</v>
          </cell>
          <cell r="DR18">
            <v>0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0</v>
          </cell>
          <cell r="DX18">
            <v>0</v>
          </cell>
          <cell r="DY18">
            <v>0</v>
          </cell>
          <cell r="DZ18">
            <v>0</v>
          </cell>
          <cell r="EA18">
            <v>0</v>
          </cell>
          <cell r="EB18">
            <v>0</v>
          </cell>
          <cell r="EC18">
            <v>0</v>
          </cell>
          <cell r="ED18">
            <v>0</v>
          </cell>
        </row>
        <row r="21"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0</v>
          </cell>
          <cell r="DK21">
            <v>0</v>
          </cell>
          <cell r="DL21">
            <v>0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0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</row>
        <row r="22"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0</v>
          </cell>
          <cell r="CT22">
            <v>0</v>
          </cell>
          <cell r="CU22">
            <v>0</v>
          </cell>
          <cell r="CV22">
            <v>0</v>
          </cell>
          <cell r="CW22">
            <v>0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0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0</v>
          </cell>
          <cell r="DI22">
            <v>0</v>
          </cell>
          <cell r="DJ22">
            <v>0</v>
          </cell>
          <cell r="DK22">
            <v>0</v>
          </cell>
          <cell r="DL22">
            <v>0</v>
          </cell>
          <cell r="DM22">
            <v>0</v>
          </cell>
          <cell r="DN22">
            <v>0</v>
          </cell>
          <cell r="DO22">
            <v>0</v>
          </cell>
          <cell r="DP22">
            <v>0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0</v>
          </cell>
          <cell r="DX22">
            <v>0</v>
          </cell>
          <cell r="DY22">
            <v>0</v>
          </cell>
          <cell r="DZ22">
            <v>0</v>
          </cell>
          <cell r="EA22">
            <v>0</v>
          </cell>
          <cell r="EB22">
            <v>0</v>
          </cell>
          <cell r="EC22">
            <v>0</v>
          </cell>
          <cell r="ED22">
            <v>0</v>
          </cell>
        </row>
        <row r="23"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0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0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</row>
        <row r="24"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0</v>
          </cell>
          <cell r="CV24">
            <v>0</v>
          </cell>
          <cell r="CW24">
            <v>0</v>
          </cell>
          <cell r="CX24">
            <v>0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0</v>
          </cell>
          <cell r="DM24">
            <v>0</v>
          </cell>
          <cell r="DN24">
            <v>0</v>
          </cell>
          <cell r="DO24">
            <v>0</v>
          </cell>
          <cell r="DP24">
            <v>0</v>
          </cell>
          <cell r="DQ24">
            <v>0</v>
          </cell>
          <cell r="DR24">
            <v>0</v>
          </cell>
          <cell r="DS24">
            <v>0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0</v>
          </cell>
          <cell r="DZ24">
            <v>0</v>
          </cell>
          <cell r="EA24">
            <v>0</v>
          </cell>
          <cell r="EB24">
            <v>0</v>
          </cell>
          <cell r="EC24">
            <v>0</v>
          </cell>
          <cell r="ED24">
            <v>0</v>
          </cell>
        </row>
        <row r="25"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0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0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</row>
        <row r="26"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0</v>
          </cell>
          <cell r="CT26">
            <v>0</v>
          </cell>
          <cell r="CU26">
            <v>0</v>
          </cell>
          <cell r="CV26">
            <v>0</v>
          </cell>
          <cell r="CW26">
            <v>0</v>
          </cell>
          <cell r="CX26">
            <v>0</v>
          </cell>
          <cell r="CY26">
            <v>0</v>
          </cell>
          <cell r="CZ26">
            <v>0</v>
          </cell>
          <cell r="DA26">
            <v>0</v>
          </cell>
          <cell r="DB26">
            <v>0</v>
          </cell>
          <cell r="DC26">
            <v>0</v>
          </cell>
          <cell r="DD26">
            <v>0</v>
          </cell>
          <cell r="DE26">
            <v>0</v>
          </cell>
          <cell r="DF26">
            <v>0</v>
          </cell>
          <cell r="DG26">
            <v>0</v>
          </cell>
          <cell r="DH26">
            <v>0</v>
          </cell>
          <cell r="DI26">
            <v>0</v>
          </cell>
          <cell r="DJ26">
            <v>0</v>
          </cell>
          <cell r="DK26">
            <v>0</v>
          </cell>
          <cell r="DL26">
            <v>0</v>
          </cell>
          <cell r="DM26">
            <v>0</v>
          </cell>
          <cell r="DN26">
            <v>0</v>
          </cell>
          <cell r="DO26">
            <v>0</v>
          </cell>
          <cell r="DP26">
            <v>0</v>
          </cell>
          <cell r="DQ26">
            <v>0</v>
          </cell>
          <cell r="DR26">
            <v>0</v>
          </cell>
          <cell r="DS26">
            <v>0</v>
          </cell>
          <cell r="DT26">
            <v>0</v>
          </cell>
          <cell r="DU26">
            <v>0</v>
          </cell>
          <cell r="DV26">
            <v>0</v>
          </cell>
          <cell r="DW26">
            <v>0</v>
          </cell>
          <cell r="DX26">
            <v>0</v>
          </cell>
          <cell r="DY26">
            <v>0</v>
          </cell>
          <cell r="DZ26">
            <v>0</v>
          </cell>
          <cell r="EA26">
            <v>0</v>
          </cell>
          <cell r="EB26">
            <v>0</v>
          </cell>
          <cell r="EC26">
            <v>0</v>
          </cell>
          <cell r="ED26">
            <v>0</v>
          </cell>
        </row>
        <row r="27"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0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0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</row>
        <row r="29"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0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0</v>
          </cell>
          <cell r="DR29">
            <v>0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</row>
        <row r="32">
          <cell r="F32">
            <v>0</v>
          </cell>
          <cell r="G32">
            <v>0</v>
          </cell>
          <cell r="H32">
            <v>957.9000000001397</v>
          </cell>
          <cell r="I32">
            <v>1295.5</v>
          </cell>
          <cell r="J32">
            <v>3396.5</v>
          </cell>
          <cell r="K32">
            <v>2398.1000000000931</v>
          </cell>
          <cell r="L32">
            <v>1192.2999999998137</v>
          </cell>
          <cell r="M32">
            <v>12704.299999999814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5591.320000000298</v>
          </cell>
          <cell r="S32">
            <v>0</v>
          </cell>
          <cell r="T32">
            <v>0</v>
          </cell>
          <cell r="U32">
            <v>70.300000000046566</v>
          </cell>
          <cell r="V32">
            <v>1613.1200000001118</v>
          </cell>
          <cell r="W32">
            <v>7000</v>
          </cell>
          <cell r="X32">
            <v>-3707.8999999999069</v>
          </cell>
          <cell r="Y32">
            <v>-3183.2999999998137</v>
          </cell>
          <cell r="Z32">
            <v>3719.2999999998137</v>
          </cell>
          <cell r="AA32">
            <v>79.799999999813735</v>
          </cell>
          <cell r="AB32">
            <v>0</v>
          </cell>
          <cell r="AC32">
            <v>0</v>
          </cell>
          <cell r="AD32">
            <v>0</v>
          </cell>
          <cell r="AE32">
            <v>-232.60000000149012</v>
          </cell>
          <cell r="AF32">
            <v>0</v>
          </cell>
          <cell r="AG32">
            <v>-52.700000000186265</v>
          </cell>
          <cell r="AH32">
            <v>-15.399999999906868</v>
          </cell>
          <cell r="AI32">
            <v>-32</v>
          </cell>
          <cell r="AJ32">
            <v>-78.200000000186265</v>
          </cell>
          <cell r="AK32">
            <v>-65.300000000046566</v>
          </cell>
          <cell r="AL32">
            <v>0</v>
          </cell>
          <cell r="AM32">
            <v>11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-1235.4999999925494</v>
          </cell>
          <cell r="AS32">
            <v>0</v>
          </cell>
          <cell r="AT32">
            <v>-11.5</v>
          </cell>
          <cell r="AU32">
            <v>0</v>
          </cell>
          <cell r="AV32">
            <v>0.89999999990686774</v>
          </cell>
          <cell r="AW32">
            <v>-35.600000000093132</v>
          </cell>
          <cell r="AX32">
            <v>-1189.2999999998137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2053.1999999955297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-0.10000000009313226</v>
          </cell>
          <cell r="BK32">
            <v>0</v>
          </cell>
          <cell r="BL32">
            <v>0</v>
          </cell>
          <cell r="BM32">
            <v>1346</v>
          </cell>
          <cell r="BN32">
            <v>707.30000000004657</v>
          </cell>
          <cell r="BO32">
            <v>0</v>
          </cell>
          <cell r="BP32">
            <v>0</v>
          </cell>
          <cell r="BQ32">
            <v>0</v>
          </cell>
          <cell r="BR32">
            <v>1415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1415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3529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395.5</v>
          </cell>
          <cell r="CL32">
            <v>3133.5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9942.4999999925494</v>
          </cell>
          <cell r="CS32">
            <v>0</v>
          </cell>
          <cell r="CT32">
            <v>0</v>
          </cell>
          <cell r="CU32">
            <v>277.40000000037253</v>
          </cell>
          <cell r="CV32">
            <v>214</v>
          </cell>
          <cell r="CW32">
            <v>137.29999999981374</v>
          </cell>
          <cell r="CX32">
            <v>350.79999999981374</v>
          </cell>
          <cell r="CY32">
            <v>2366.5</v>
          </cell>
          <cell r="CZ32">
            <v>6606</v>
          </cell>
          <cell r="DA32">
            <v>-4.5</v>
          </cell>
          <cell r="DB32">
            <v>-5</v>
          </cell>
          <cell r="DC32">
            <v>0</v>
          </cell>
          <cell r="DD32">
            <v>0</v>
          </cell>
          <cell r="DE32">
            <v>4578.1999999955297</v>
          </cell>
          <cell r="DF32">
            <v>0</v>
          </cell>
          <cell r="DG32">
            <v>-3.7000000001862645</v>
          </cell>
          <cell r="DH32">
            <v>192.59999999962747</v>
          </cell>
          <cell r="DI32">
            <v>-5.6999999999534339</v>
          </cell>
          <cell r="DJ32">
            <v>581</v>
          </cell>
          <cell r="DK32">
            <v>861.5</v>
          </cell>
          <cell r="DL32">
            <v>2966.5</v>
          </cell>
          <cell r="DM32">
            <v>-14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1144.2999999970198</v>
          </cell>
          <cell r="DS32">
            <v>0</v>
          </cell>
          <cell r="DT32">
            <v>0</v>
          </cell>
          <cell r="DU32">
            <v>0</v>
          </cell>
          <cell r="DV32">
            <v>162.10000000009313</v>
          </cell>
          <cell r="DW32">
            <v>720</v>
          </cell>
          <cell r="DX32">
            <v>270.70000000018626</v>
          </cell>
          <cell r="DY32">
            <v>-8.5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</row>
        <row r="33">
          <cell r="F33">
            <v>13995.899999999907</v>
          </cell>
          <cell r="G33">
            <v>2167.75</v>
          </cell>
          <cell r="H33">
            <v>203.10999999998603</v>
          </cell>
          <cell r="I33">
            <v>1155.3399999999674</v>
          </cell>
          <cell r="J33">
            <v>0</v>
          </cell>
          <cell r="K33">
            <v>0</v>
          </cell>
          <cell r="L33">
            <v>179.5</v>
          </cell>
          <cell r="M33">
            <v>0</v>
          </cell>
          <cell r="N33">
            <v>0</v>
          </cell>
          <cell r="O33">
            <v>827.5</v>
          </cell>
          <cell r="P33">
            <v>4959</v>
          </cell>
          <cell r="Q33">
            <v>13699.200000000186</v>
          </cell>
          <cell r="R33">
            <v>131345.5</v>
          </cell>
          <cell r="S33">
            <v>44328</v>
          </cell>
          <cell r="T33">
            <v>3006.5</v>
          </cell>
          <cell r="U33">
            <v>12218.5</v>
          </cell>
          <cell r="V33">
            <v>3419.5</v>
          </cell>
          <cell r="W33">
            <v>4978</v>
          </cell>
          <cell r="X33">
            <v>0</v>
          </cell>
          <cell r="Y33">
            <v>983.5</v>
          </cell>
          <cell r="Z33">
            <v>7258</v>
          </cell>
          <cell r="AA33">
            <v>31</v>
          </cell>
          <cell r="AB33">
            <v>4934</v>
          </cell>
          <cell r="AC33">
            <v>12167.200000000186</v>
          </cell>
          <cell r="AD33">
            <v>38021.299999999814</v>
          </cell>
          <cell r="AE33">
            <v>40459.89999999851</v>
          </cell>
          <cell r="AF33">
            <v>6962</v>
          </cell>
          <cell r="AG33">
            <v>252</v>
          </cell>
          <cell r="AH33">
            <v>390.5</v>
          </cell>
          <cell r="AI33">
            <v>356</v>
          </cell>
          <cell r="AJ33">
            <v>3.6999999999534339</v>
          </cell>
          <cell r="AK33">
            <v>-5.7999999998137355</v>
          </cell>
          <cell r="AL33">
            <v>298</v>
          </cell>
          <cell r="AM33">
            <v>0</v>
          </cell>
          <cell r="AN33">
            <v>0</v>
          </cell>
          <cell r="AO33">
            <v>1159</v>
          </cell>
          <cell r="AP33">
            <v>1831</v>
          </cell>
          <cell r="AQ33">
            <v>29213.5</v>
          </cell>
          <cell r="AR33">
            <v>7715.1999999955297</v>
          </cell>
          <cell r="AS33">
            <v>-41</v>
          </cell>
          <cell r="AT33">
            <v>878</v>
          </cell>
          <cell r="AU33">
            <v>3592.7000000001863</v>
          </cell>
          <cell r="AV33">
            <v>-7</v>
          </cell>
          <cell r="AW33">
            <v>-5.3000000000465661</v>
          </cell>
          <cell r="AX33">
            <v>-34.700000000186265</v>
          </cell>
          <cell r="AY33">
            <v>0</v>
          </cell>
          <cell r="AZ33">
            <v>0</v>
          </cell>
          <cell r="BA33">
            <v>0</v>
          </cell>
          <cell r="BB33">
            <v>568.5</v>
          </cell>
          <cell r="BC33">
            <v>416.5</v>
          </cell>
          <cell r="BD33">
            <v>2347.5</v>
          </cell>
          <cell r="BE33">
            <v>6155.5</v>
          </cell>
          <cell r="BF33">
            <v>586</v>
          </cell>
          <cell r="BG33">
            <v>2702</v>
          </cell>
          <cell r="BH33">
            <v>495.5</v>
          </cell>
          <cell r="BI33">
            <v>463</v>
          </cell>
          <cell r="BJ33">
            <v>-4.2000000001862645</v>
          </cell>
          <cell r="BK33">
            <v>0</v>
          </cell>
          <cell r="BL33">
            <v>0</v>
          </cell>
          <cell r="BM33">
            <v>0</v>
          </cell>
          <cell r="BN33">
            <v>-5.2999999998137355</v>
          </cell>
          <cell r="BO33">
            <v>1186.5</v>
          </cell>
          <cell r="BP33">
            <v>172</v>
          </cell>
          <cell r="BQ33">
            <v>560</v>
          </cell>
          <cell r="BR33">
            <v>15336.499999992549</v>
          </cell>
          <cell r="BS33">
            <v>-300</v>
          </cell>
          <cell r="BT33">
            <v>703</v>
          </cell>
          <cell r="BU33">
            <v>1180.4000000003725</v>
          </cell>
          <cell r="BV33">
            <v>236.59999999962747</v>
          </cell>
          <cell r="BW33">
            <v>-75.799999999813735</v>
          </cell>
          <cell r="BX33">
            <v>0</v>
          </cell>
          <cell r="BY33">
            <v>0</v>
          </cell>
          <cell r="BZ33">
            <v>0</v>
          </cell>
          <cell r="CA33">
            <v>-767.20000000018626</v>
          </cell>
          <cell r="CB33">
            <v>526</v>
          </cell>
          <cell r="CC33">
            <v>18</v>
          </cell>
          <cell r="CD33">
            <v>13815.5</v>
          </cell>
          <cell r="CE33">
            <v>10487.10000000149</v>
          </cell>
          <cell r="CF33">
            <v>68</v>
          </cell>
          <cell r="CG33">
            <v>793</v>
          </cell>
          <cell r="CH33">
            <v>258.20000000018626</v>
          </cell>
          <cell r="CI33">
            <v>-1841.4000000003725</v>
          </cell>
          <cell r="CJ33">
            <v>0</v>
          </cell>
          <cell r="CK33">
            <v>548.29999999981374</v>
          </cell>
          <cell r="CL33">
            <v>1733</v>
          </cell>
          <cell r="CM33">
            <v>738</v>
          </cell>
          <cell r="CN33">
            <v>0</v>
          </cell>
          <cell r="CO33">
            <v>940</v>
          </cell>
          <cell r="CP33">
            <v>680</v>
          </cell>
          <cell r="CQ33">
            <v>6570</v>
          </cell>
          <cell r="CR33">
            <v>5407.6000000014901</v>
          </cell>
          <cell r="CS33">
            <v>-85</v>
          </cell>
          <cell r="CT33">
            <v>-376</v>
          </cell>
          <cell r="CU33">
            <v>5215.2000000001863</v>
          </cell>
          <cell r="CV33">
            <v>574.29999999981374</v>
          </cell>
          <cell r="CW33">
            <v>4.2999999998137355</v>
          </cell>
          <cell r="CX33">
            <v>948</v>
          </cell>
          <cell r="CY33">
            <v>7077</v>
          </cell>
          <cell r="CZ33">
            <v>-5540</v>
          </cell>
          <cell r="DA33">
            <v>888.29999999981374</v>
          </cell>
          <cell r="DB33">
            <v>1466.5</v>
          </cell>
          <cell r="DC33">
            <v>310</v>
          </cell>
          <cell r="DD33">
            <v>-5075</v>
          </cell>
          <cell r="DE33">
            <v>33073.70000000298</v>
          </cell>
          <cell r="DF33">
            <v>1537</v>
          </cell>
          <cell r="DG33">
            <v>2527.5</v>
          </cell>
          <cell r="DH33">
            <v>2461.2999999998137</v>
          </cell>
          <cell r="DI33">
            <v>791.20000000018626</v>
          </cell>
          <cell r="DJ33">
            <v>221.20000000018626</v>
          </cell>
          <cell r="DK33">
            <v>2287.5</v>
          </cell>
          <cell r="DL33">
            <v>4645</v>
          </cell>
          <cell r="DM33">
            <v>13678</v>
          </cell>
          <cell r="DN33">
            <v>313.5</v>
          </cell>
          <cell r="DO33">
            <v>302</v>
          </cell>
          <cell r="DP33">
            <v>-54</v>
          </cell>
          <cell r="DQ33">
            <v>4363.5</v>
          </cell>
          <cell r="DR33">
            <v>38863.20000000298</v>
          </cell>
          <cell r="DS33">
            <v>1431</v>
          </cell>
          <cell r="DT33">
            <v>-3877</v>
          </cell>
          <cell r="DU33">
            <v>4937.2000000001863</v>
          </cell>
          <cell r="DV33">
            <v>716.29999999981374</v>
          </cell>
          <cell r="DW33">
            <v>499.20000000018626</v>
          </cell>
          <cell r="DX33">
            <v>0</v>
          </cell>
          <cell r="DY33">
            <v>2141</v>
          </cell>
          <cell r="DZ33">
            <v>10468</v>
          </cell>
          <cell r="EA33">
            <v>1345.5</v>
          </cell>
          <cell r="EB33">
            <v>2532</v>
          </cell>
          <cell r="EC33">
            <v>-27</v>
          </cell>
          <cell r="ED33">
            <v>18697</v>
          </cell>
        </row>
        <row r="34">
          <cell r="F34">
            <v>-34298.5</v>
          </cell>
          <cell r="G34">
            <v>820.90000000002328</v>
          </cell>
          <cell r="H34">
            <v>14375.100000000093</v>
          </cell>
          <cell r="I34">
            <v>7939.4100000000326</v>
          </cell>
          <cell r="J34">
            <v>297.06399999999849</v>
          </cell>
          <cell r="K34">
            <v>2321.2399999999907</v>
          </cell>
          <cell r="L34">
            <v>-30607</v>
          </cell>
          <cell r="M34">
            <v>29446</v>
          </cell>
          <cell r="N34">
            <v>21681</v>
          </cell>
          <cell r="O34">
            <v>6521.1999999999534</v>
          </cell>
          <cell r="P34">
            <v>1371.3000000000466</v>
          </cell>
          <cell r="Q34">
            <v>1128.6200000001118</v>
          </cell>
          <cell r="R34">
            <v>-12113.390000000596</v>
          </cell>
          <cell r="S34">
            <v>-20993</v>
          </cell>
          <cell r="T34">
            <v>5353.5</v>
          </cell>
          <cell r="U34">
            <v>7537</v>
          </cell>
          <cell r="V34">
            <v>3818.179999999993</v>
          </cell>
          <cell r="W34">
            <v>2168.9899999999907</v>
          </cell>
          <cell r="X34">
            <v>5314.2399999999907</v>
          </cell>
          <cell r="Y34">
            <v>-26983.5</v>
          </cell>
          <cell r="Z34">
            <v>528.79999999981374</v>
          </cell>
          <cell r="AA34">
            <v>898</v>
          </cell>
          <cell r="AB34">
            <v>8470.5</v>
          </cell>
          <cell r="AC34">
            <v>0</v>
          </cell>
          <cell r="AD34">
            <v>1773.8999999999069</v>
          </cell>
          <cell r="AE34">
            <v>23725.719999995083</v>
          </cell>
          <cell r="AF34">
            <v>9872</v>
          </cell>
          <cell r="AG34">
            <v>1560.4000000000233</v>
          </cell>
          <cell r="AH34">
            <v>1399.1000000000931</v>
          </cell>
          <cell r="AI34">
            <v>53.939999999944121</v>
          </cell>
          <cell r="AJ34">
            <v>14.099999999976717</v>
          </cell>
          <cell r="AK34">
            <v>-28.220000000001164</v>
          </cell>
          <cell r="AL34">
            <v>1068.5</v>
          </cell>
          <cell r="AM34">
            <v>3769.2999999998137</v>
          </cell>
          <cell r="AN34">
            <v>637.59999999962747</v>
          </cell>
          <cell r="AO34">
            <v>1475.7000000001863</v>
          </cell>
          <cell r="AP34">
            <v>3829.7999999998137</v>
          </cell>
          <cell r="AQ34">
            <v>73.5</v>
          </cell>
          <cell r="AR34">
            <v>24434.10000000149</v>
          </cell>
          <cell r="AS34">
            <v>58.299999999813735</v>
          </cell>
          <cell r="AT34">
            <v>1387.7999999998137</v>
          </cell>
          <cell r="AU34">
            <v>818.70000000018626</v>
          </cell>
          <cell r="AV34">
            <v>1384</v>
          </cell>
          <cell r="AW34">
            <v>-78.5</v>
          </cell>
          <cell r="AX34">
            <v>1201.6000000000931</v>
          </cell>
          <cell r="AY34">
            <v>6698</v>
          </cell>
          <cell r="AZ34">
            <v>4913.5</v>
          </cell>
          <cell r="BA34">
            <v>2443</v>
          </cell>
          <cell r="BB34">
            <v>4313.5</v>
          </cell>
          <cell r="BC34">
            <v>1989</v>
          </cell>
          <cell r="BD34">
            <v>-694.80000000004657</v>
          </cell>
          <cell r="BE34">
            <v>16135.30000000447</v>
          </cell>
          <cell r="BF34">
            <v>-290.0999999998603</v>
          </cell>
          <cell r="BG34">
            <v>486.79999999981374</v>
          </cell>
          <cell r="BH34">
            <v>857.59999999962747</v>
          </cell>
          <cell r="BI34">
            <v>130.30000000004657</v>
          </cell>
          <cell r="BJ34">
            <v>-391.39999999990687</v>
          </cell>
          <cell r="BK34">
            <v>1773.7000000001863</v>
          </cell>
          <cell r="BL34">
            <v>2229</v>
          </cell>
          <cell r="BM34">
            <v>5118</v>
          </cell>
          <cell r="BN34">
            <v>2646</v>
          </cell>
          <cell r="BO34">
            <v>1627</v>
          </cell>
          <cell r="BP34">
            <v>2065</v>
          </cell>
          <cell r="BQ34">
            <v>-116.60000000009313</v>
          </cell>
          <cell r="BR34">
            <v>44802.40000000596</v>
          </cell>
          <cell r="BS34">
            <v>1011.7999999998137</v>
          </cell>
          <cell r="BT34">
            <v>2937.7999999998137</v>
          </cell>
          <cell r="BU34">
            <v>2167.4000000003725</v>
          </cell>
          <cell r="BV34">
            <v>2918</v>
          </cell>
          <cell r="BW34">
            <v>1417.6999999999534</v>
          </cell>
          <cell r="BX34">
            <v>4771</v>
          </cell>
          <cell r="BY34">
            <v>6337</v>
          </cell>
          <cell r="BZ34">
            <v>12118</v>
          </cell>
          <cell r="CA34">
            <v>3547.5</v>
          </cell>
          <cell r="CB34">
            <v>3156</v>
          </cell>
          <cell r="CC34">
            <v>3902.2000000001863</v>
          </cell>
          <cell r="CD34">
            <v>518</v>
          </cell>
          <cell r="CE34">
            <v>69281.30000000447</v>
          </cell>
          <cell r="CF34">
            <v>606.70000000018626</v>
          </cell>
          <cell r="CG34">
            <v>1618.7999999998137</v>
          </cell>
          <cell r="CH34">
            <v>933</v>
          </cell>
          <cell r="CI34">
            <v>3864</v>
          </cell>
          <cell r="CJ34">
            <v>677.39999999990687</v>
          </cell>
          <cell r="CK34">
            <v>4986.4000000003725</v>
          </cell>
          <cell r="CL34">
            <v>30098</v>
          </cell>
          <cell r="CM34">
            <v>17949</v>
          </cell>
          <cell r="CN34">
            <v>4717</v>
          </cell>
          <cell r="CO34">
            <v>1986.5</v>
          </cell>
          <cell r="CP34">
            <v>1273</v>
          </cell>
          <cell r="CQ34">
            <v>571.5</v>
          </cell>
          <cell r="CR34">
            <v>111504.08000001311</v>
          </cell>
          <cell r="CS34">
            <v>5743.5</v>
          </cell>
          <cell r="CT34">
            <v>2915.2999999998137</v>
          </cell>
          <cell r="CU34">
            <v>4680.2000000001863</v>
          </cell>
          <cell r="CV34">
            <v>2187.1999999999534</v>
          </cell>
          <cell r="CW34">
            <v>1796.8799999998882</v>
          </cell>
          <cell r="CX34">
            <v>-2512.7000000001863</v>
          </cell>
          <cell r="CY34">
            <v>67452</v>
          </cell>
          <cell r="CZ34">
            <v>14745</v>
          </cell>
          <cell r="DA34">
            <v>8853</v>
          </cell>
          <cell r="DB34">
            <v>2178</v>
          </cell>
          <cell r="DC34">
            <v>3877.7000000001863</v>
          </cell>
          <cell r="DD34">
            <v>-412</v>
          </cell>
          <cell r="DE34">
            <v>110994.45999999344</v>
          </cell>
          <cell r="DF34">
            <v>6884.5</v>
          </cell>
          <cell r="DG34">
            <v>3622.4000000003725</v>
          </cell>
          <cell r="DH34">
            <v>-1781</v>
          </cell>
          <cell r="DI34">
            <v>7507.3999999999069</v>
          </cell>
          <cell r="DJ34">
            <v>1843.9600000000792</v>
          </cell>
          <cell r="DK34">
            <v>-383.70000000018626</v>
          </cell>
          <cell r="DL34">
            <v>65692</v>
          </cell>
          <cell r="DM34">
            <v>2552</v>
          </cell>
          <cell r="DN34">
            <v>11607.299999999814</v>
          </cell>
          <cell r="DO34">
            <v>7074</v>
          </cell>
          <cell r="DP34">
            <v>4548</v>
          </cell>
          <cell r="DQ34">
            <v>1827.5999999996275</v>
          </cell>
          <cell r="DR34">
            <v>185105.36000001431</v>
          </cell>
          <cell r="DS34">
            <v>4320.2999999998137</v>
          </cell>
          <cell r="DT34">
            <v>1966.7000000001863</v>
          </cell>
          <cell r="DU34">
            <v>9771.7999999998137</v>
          </cell>
          <cell r="DV34">
            <v>8612.5</v>
          </cell>
          <cell r="DW34">
            <v>697.26000000000931</v>
          </cell>
          <cell r="DX34">
            <v>1502.1000000000931</v>
          </cell>
          <cell r="DY34">
            <v>92856</v>
          </cell>
          <cell r="DZ34">
            <v>34872</v>
          </cell>
          <cell r="EA34">
            <v>9242.7999999998137</v>
          </cell>
          <cell r="EB34">
            <v>9222.5</v>
          </cell>
          <cell r="EC34">
            <v>3090</v>
          </cell>
          <cell r="ED34">
            <v>8951.4000000003725</v>
          </cell>
        </row>
        <row r="35">
          <cell r="F35">
            <v>3927.660000000149</v>
          </cell>
          <cell r="G35">
            <v>1206.4000000003725</v>
          </cell>
          <cell r="H35">
            <v>3827.8999999999069</v>
          </cell>
          <cell r="I35">
            <v>2526.5</v>
          </cell>
          <cell r="J35">
            <v>1997.8999999999069</v>
          </cell>
          <cell r="K35">
            <v>287.89999999990687</v>
          </cell>
          <cell r="L35">
            <v>160.5</v>
          </cell>
          <cell r="M35">
            <v>0</v>
          </cell>
          <cell r="N35">
            <v>0</v>
          </cell>
          <cell r="O35">
            <v>-1917</v>
          </cell>
          <cell r="P35">
            <v>564.59999999962747</v>
          </cell>
          <cell r="Q35">
            <v>8029.8000000007451</v>
          </cell>
          <cell r="R35">
            <v>50604.559999994934</v>
          </cell>
          <cell r="S35">
            <v>8872.4000000003725</v>
          </cell>
          <cell r="T35">
            <v>4640.8000000007451</v>
          </cell>
          <cell r="U35">
            <v>4928.8600000003353</v>
          </cell>
          <cell r="V35">
            <v>2970.4000000001397</v>
          </cell>
          <cell r="W35">
            <v>2798.7999999998137</v>
          </cell>
          <cell r="X35">
            <v>801.5</v>
          </cell>
          <cell r="Y35">
            <v>5723.7000000001863</v>
          </cell>
          <cell r="Z35">
            <v>348</v>
          </cell>
          <cell r="AA35">
            <v>429</v>
          </cell>
          <cell r="AB35">
            <v>2392.2999999998137</v>
          </cell>
          <cell r="AC35">
            <v>4717.8000000007451</v>
          </cell>
          <cell r="AD35">
            <v>11981</v>
          </cell>
          <cell r="AE35">
            <v>10198.199999988079</v>
          </cell>
          <cell r="AF35">
            <v>2379.4000000003725</v>
          </cell>
          <cell r="AG35">
            <v>126.20000000018626</v>
          </cell>
          <cell r="AH35">
            <v>-129.70000000018626</v>
          </cell>
          <cell r="AI35">
            <v>126.56000000005588</v>
          </cell>
          <cell r="AJ35">
            <v>2.8399999998509884</v>
          </cell>
          <cell r="AK35">
            <v>-279.60000000009313</v>
          </cell>
          <cell r="AL35">
            <v>-102.40000000037253</v>
          </cell>
          <cell r="AM35">
            <v>9.7000000001862645</v>
          </cell>
          <cell r="AN35">
            <v>3.1999999992549419</v>
          </cell>
          <cell r="AO35">
            <v>1605.7000000001863</v>
          </cell>
          <cell r="AP35">
            <v>530.5</v>
          </cell>
          <cell r="AQ35">
            <v>5925.7999999998137</v>
          </cell>
          <cell r="AR35">
            <v>9966.9999999925494</v>
          </cell>
          <cell r="AS35">
            <v>-29.599999999627471</v>
          </cell>
          <cell r="AT35">
            <v>-75.200000000186265</v>
          </cell>
          <cell r="AU35">
            <v>-42.100000000093132</v>
          </cell>
          <cell r="AV35">
            <v>120.29999999981374</v>
          </cell>
          <cell r="AW35">
            <v>-13.099999999627471</v>
          </cell>
          <cell r="AX35">
            <v>-12.600000000093132</v>
          </cell>
          <cell r="AY35">
            <v>3137.1000000000931</v>
          </cell>
          <cell r="AZ35">
            <v>1810</v>
          </cell>
          <cell r="BA35">
            <v>1021</v>
          </cell>
          <cell r="BB35">
            <v>506.09999999962747</v>
          </cell>
          <cell r="BC35">
            <v>-8.1000000000931323</v>
          </cell>
          <cell r="BD35">
            <v>3553.2000000001863</v>
          </cell>
          <cell r="BE35">
            <v>8914.6500000059605</v>
          </cell>
          <cell r="BF35">
            <v>-68.700000000186265</v>
          </cell>
          <cell r="BG35">
            <v>435</v>
          </cell>
          <cell r="BH35">
            <v>-2403.7000000001863</v>
          </cell>
          <cell r="BI35">
            <v>637.20000000018626</v>
          </cell>
          <cell r="BJ35">
            <v>-118.29999999981374</v>
          </cell>
          <cell r="BK35">
            <v>-101.70000000018626</v>
          </cell>
          <cell r="BL35">
            <v>332.60000000009313</v>
          </cell>
          <cell r="BM35">
            <v>6406.8000000007451</v>
          </cell>
          <cell r="BN35">
            <v>2208.25</v>
          </cell>
          <cell r="BO35">
            <v>621</v>
          </cell>
          <cell r="BP35">
            <v>-1.7999999998137355</v>
          </cell>
          <cell r="BQ35">
            <v>968</v>
          </cell>
          <cell r="BR35">
            <v>8834.1000000089407</v>
          </cell>
          <cell r="BS35">
            <v>1026.7000000001863</v>
          </cell>
          <cell r="BT35">
            <v>218.09999999962747</v>
          </cell>
          <cell r="BU35">
            <v>136</v>
          </cell>
          <cell r="BV35">
            <v>343</v>
          </cell>
          <cell r="BW35">
            <v>-24.600000000093132</v>
          </cell>
          <cell r="BX35">
            <v>47.599999999627471</v>
          </cell>
          <cell r="BY35">
            <v>1816.5</v>
          </cell>
          <cell r="BZ35">
            <v>2435.5</v>
          </cell>
          <cell r="CA35">
            <v>507.70000000018626</v>
          </cell>
          <cell r="CB35">
            <v>-12.299999999813735</v>
          </cell>
          <cell r="CC35">
            <v>-136.30000000074506</v>
          </cell>
          <cell r="CD35">
            <v>2476.2000000001863</v>
          </cell>
          <cell r="CE35">
            <v>10371.560000002384</v>
          </cell>
          <cell r="CF35">
            <v>186.29999999981374</v>
          </cell>
          <cell r="CG35">
            <v>-967.69999999925494</v>
          </cell>
          <cell r="CH35">
            <v>1242.6000000000931</v>
          </cell>
          <cell r="CI35">
            <v>445.76000000000931</v>
          </cell>
          <cell r="CJ35">
            <v>110.5</v>
          </cell>
          <cell r="CK35">
            <v>-9.8000000007450581</v>
          </cell>
          <cell r="CL35">
            <v>-810.20000000018626</v>
          </cell>
          <cell r="CM35">
            <v>6499.7999999998137</v>
          </cell>
          <cell r="CN35">
            <v>606.90000000037253</v>
          </cell>
          <cell r="CO35">
            <v>924.70000000018626</v>
          </cell>
          <cell r="CP35">
            <v>232.20000000018626</v>
          </cell>
          <cell r="CQ35">
            <v>1910.5</v>
          </cell>
          <cell r="CR35">
            <v>24941.839999988675</v>
          </cell>
          <cell r="CS35">
            <v>706.79999999981374</v>
          </cell>
          <cell r="CT35">
            <v>350.30000000074506</v>
          </cell>
          <cell r="CU35">
            <v>4164.1899999999441</v>
          </cell>
          <cell r="CV35">
            <v>709.85000000009313</v>
          </cell>
          <cell r="CW35">
            <v>56.200000000186265</v>
          </cell>
          <cell r="CX35">
            <v>-161.89999999944121</v>
          </cell>
          <cell r="CY35">
            <v>10774.299999999814</v>
          </cell>
          <cell r="CZ35">
            <v>1611.5999999996275</v>
          </cell>
          <cell r="DA35">
            <v>2062.4000000003725</v>
          </cell>
          <cell r="DB35">
            <v>722.79999999888241</v>
          </cell>
          <cell r="DC35">
            <v>585.79999999981374</v>
          </cell>
          <cell r="DD35">
            <v>3359.5</v>
          </cell>
          <cell r="DE35">
            <v>39576.29999999702</v>
          </cell>
          <cell r="DF35">
            <v>1546.5999999996275</v>
          </cell>
          <cell r="DG35">
            <v>667.5</v>
          </cell>
          <cell r="DH35">
            <v>3099.7999999998137</v>
          </cell>
          <cell r="DI35">
            <v>428.89999999990687</v>
          </cell>
          <cell r="DJ35">
            <v>110.6999999997206</v>
          </cell>
          <cell r="DK35">
            <v>882</v>
          </cell>
          <cell r="DL35">
            <v>34022.299999999814</v>
          </cell>
          <cell r="DM35">
            <v>-7132.5</v>
          </cell>
          <cell r="DN35">
            <v>2643</v>
          </cell>
          <cell r="DO35">
            <v>1233</v>
          </cell>
          <cell r="DP35">
            <v>203.5</v>
          </cell>
          <cell r="DQ35">
            <v>1871.5</v>
          </cell>
          <cell r="DR35">
            <v>45821.899999983609</v>
          </cell>
          <cell r="DS35">
            <v>-815.5</v>
          </cell>
          <cell r="DT35">
            <v>2301</v>
          </cell>
          <cell r="DU35">
            <v>3646.8999999994412</v>
          </cell>
          <cell r="DV35">
            <v>2547.3999999999069</v>
          </cell>
          <cell r="DW35">
            <v>1303.8000000002794</v>
          </cell>
          <cell r="DX35">
            <v>1802.1000000000931</v>
          </cell>
          <cell r="DY35">
            <v>10346.400000000373</v>
          </cell>
          <cell r="DZ35">
            <v>14783.10000000149</v>
          </cell>
          <cell r="EA35">
            <v>3517</v>
          </cell>
          <cell r="EB35">
            <v>2159.7999999998137</v>
          </cell>
          <cell r="EC35">
            <v>-2494.9000000003725</v>
          </cell>
          <cell r="ED35">
            <v>6724.7999999998137</v>
          </cell>
        </row>
        <row r="36">
          <cell r="F36">
            <v>0</v>
          </cell>
          <cell r="G36">
            <v>0</v>
          </cell>
          <cell r="H36">
            <v>25.160000000003492</v>
          </cell>
          <cell r="I36">
            <v>76.099999999976717</v>
          </cell>
          <cell r="J36">
            <v>45.360000000102445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33.879999999888241</v>
          </cell>
          <cell r="P36">
            <v>28.339999999967404</v>
          </cell>
          <cell r="Q36">
            <v>0</v>
          </cell>
          <cell r="R36">
            <v>1113.2049999982119</v>
          </cell>
          <cell r="S36">
            <v>26.5</v>
          </cell>
          <cell r="T36">
            <v>75</v>
          </cell>
          <cell r="U36">
            <v>46.200000000186265</v>
          </cell>
          <cell r="V36">
            <v>40.200000000186265</v>
          </cell>
          <cell r="W36">
            <v>96.700000000186265</v>
          </cell>
          <cell r="X36">
            <v>0</v>
          </cell>
          <cell r="Y36">
            <v>616</v>
          </cell>
          <cell r="Z36">
            <v>0</v>
          </cell>
          <cell r="AA36">
            <v>0</v>
          </cell>
          <cell r="AB36">
            <v>5</v>
          </cell>
          <cell r="AC36">
            <v>0</v>
          </cell>
          <cell r="AD36">
            <v>207.60499999999593</v>
          </cell>
          <cell r="AE36">
            <v>-6.0470000000204891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-3.8910000000032596</v>
          </cell>
          <cell r="AP36">
            <v>-2.1559999999954016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5.7720000001136214</v>
          </cell>
          <cell r="BS36">
            <v>0</v>
          </cell>
          <cell r="BT36">
            <v>0</v>
          </cell>
          <cell r="BU36">
            <v>-8.0800000000017462</v>
          </cell>
          <cell r="BV36">
            <v>-3.7119999999995343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17.563999999998487</v>
          </cell>
          <cell r="CB36">
            <v>0</v>
          </cell>
          <cell r="CC36">
            <v>0</v>
          </cell>
          <cell r="CD36">
            <v>0</v>
          </cell>
          <cell r="CE36">
            <v>-39.880000000004657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-39.879999999997381</v>
          </cell>
          <cell r="CO36">
            <v>0</v>
          </cell>
          <cell r="CP36">
            <v>0</v>
          </cell>
          <cell r="CQ36">
            <v>0</v>
          </cell>
          <cell r="CR36">
            <v>199.18999999994412</v>
          </cell>
          <cell r="CS36">
            <v>0</v>
          </cell>
          <cell r="CT36">
            <v>0</v>
          </cell>
          <cell r="CU36">
            <v>0</v>
          </cell>
          <cell r="CV36">
            <v>-34.399999999994179</v>
          </cell>
          <cell r="CW36">
            <v>0</v>
          </cell>
          <cell r="CX36">
            <v>0</v>
          </cell>
          <cell r="CY36">
            <v>233.58999999999651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947.34000000008382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948.42999999999302</v>
          </cell>
          <cell r="DN36">
            <v>-1.0900000000110595</v>
          </cell>
          <cell r="DO36">
            <v>0</v>
          </cell>
          <cell r="DP36">
            <v>0</v>
          </cell>
          <cell r="DQ36">
            <v>0</v>
          </cell>
          <cell r="DR36">
            <v>37.650000000139698</v>
          </cell>
          <cell r="DS36">
            <v>37.649999999994179</v>
          </cell>
          <cell r="DT36">
            <v>0</v>
          </cell>
          <cell r="DU36">
            <v>0</v>
          </cell>
          <cell r="DV36">
            <v>0</v>
          </cell>
          <cell r="DW36">
            <v>0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</row>
        <row r="37"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0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</row>
        <row r="38">
          <cell r="F38">
            <v>0</v>
          </cell>
          <cell r="G38">
            <v>0</v>
          </cell>
          <cell r="H38">
            <v>-196.76159999996889</v>
          </cell>
          <cell r="I38">
            <v>-225.34343999996781</v>
          </cell>
          <cell r="J38">
            <v>-712.51992000010796</v>
          </cell>
          <cell r="K38">
            <v>-971.51040000002831</v>
          </cell>
          <cell r="L38">
            <v>-95.140799999935552</v>
          </cell>
          <cell r="M38">
            <v>-418.03200000012293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-568.00023000035435</v>
          </cell>
          <cell r="S38">
            <v>0</v>
          </cell>
          <cell r="T38">
            <v>0</v>
          </cell>
          <cell r="U38">
            <v>-12.409799999964889</v>
          </cell>
          <cell r="V38">
            <v>-283.07501999998931</v>
          </cell>
          <cell r="W38">
            <v>-1575.9878400000744</v>
          </cell>
          <cell r="X38">
            <v>1291.865189999924</v>
          </cell>
          <cell r="Y38">
            <v>234.43776999996044</v>
          </cell>
          <cell r="Z38">
            <v>-214.41969999996945</v>
          </cell>
          <cell r="AA38">
            <v>-8.4108300000661984</v>
          </cell>
          <cell r="AB38">
            <v>0</v>
          </cell>
          <cell r="AC38">
            <v>0</v>
          </cell>
          <cell r="AD38">
            <v>0</v>
          </cell>
          <cell r="AE38">
            <v>54.373229999095201</v>
          </cell>
          <cell r="AF38">
            <v>0</v>
          </cell>
          <cell r="AG38">
            <v>10.26489000004949</v>
          </cell>
          <cell r="AH38">
            <v>2.9324499999638647</v>
          </cell>
          <cell r="AI38">
            <v>5.1547999999602325</v>
          </cell>
          <cell r="AJ38">
            <v>15.109350000042468</v>
          </cell>
          <cell r="AK38">
            <v>21.673260000068694</v>
          </cell>
          <cell r="AL38">
            <v>0</v>
          </cell>
          <cell r="AM38">
            <v>-0.76152000017464161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377.6954600000754</v>
          </cell>
          <cell r="AS38">
            <v>0</v>
          </cell>
          <cell r="AT38">
            <v>0.79864000005181879</v>
          </cell>
          <cell r="AU38">
            <v>0</v>
          </cell>
          <cell r="AV38">
            <v>-0.13668000005418435</v>
          </cell>
          <cell r="AW38">
            <v>6.4052000000374392</v>
          </cell>
          <cell r="AX38">
            <v>370.62829999998212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-91.416559999808669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2.7399999904446304E-2</v>
          </cell>
          <cell r="BK38">
            <v>0</v>
          </cell>
          <cell r="BL38">
            <v>0</v>
          </cell>
          <cell r="BM38">
            <v>-38.930759999901056</v>
          </cell>
          <cell r="BN38">
            <v>-52.513199999928474</v>
          </cell>
          <cell r="BO38">
            <v>0</v>
          </cell>
          <cell r="BP38">
            <v>0</v>
          </cell>
          <cell r="BQ38">
            <v>0</v>
          </cell>
          <cell r="BR38">
            <v>-33.168589999899268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-33.168589999899268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  <cell r="CE38">
            <v>-93.118700000457466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-23.740200000233017</v>
          </cell>
          <cell r="CL38">
            <v>-69.378500000108033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0</v>
          </cell>
          <cell r="CR38">
            <v>-256.61082999967039</v>
          </cell>
          <cell r="CS38">
            <v>0</v>
          </cell>
          <cell r="CT38">
            <v>0</v>
          </cell>
          <cell r="CU38">
            <v>-11.298080000095069</v>
          </cell>
          <cell r="CV38">
            <v>-19.285260000033304</v>
          </cell>
          <cell r="CW38">
            <v>-11.397699999972247</v>
          </cell>
          <cell r="CX38">
            <v>-37.469700000016019</v>
          </cell>
          <cell r="CY38">
            <v>-74.113559999968857</v>
          </cell>
          <cell r="CZ38">
            <v>-103.59828000003472</v>
          </cell>
          <cell r="DA38">
            <v>0.39060000004246831</v>
          </cell>
          <cell r="DB38">
            <v>0.16114999999990687</v>
          </cell>
          <cell r="DC38">
            <v>0</v>
          </cell>
          <cell r="DD38">
            <v>0</v>
          </cell>
          <cell r="DE38">
            <v>-201.62816000171006</v>
          </cell>
          <cell r="DF38">
            <v>0</v>
          </cell>
          <cell r="DG38">
            <v>0.25800000003073364</v>
          </cell>
          <cell r="DH38">
            <v>-12.516000000061467</v>
          </cell>
          <cell r="DI38">
            <v>0.63000000006286427</v>
          </cell>
          <cell r="DJ38">
            <v>-61.548000000067987</v>
          </cell>
          <cell r="DK38">
            <v>-100.13055999996141</v>
          </cell>
          <cell r="DL38">
            <v>-71.569140000035986</v>
          </cell>
          <cell r="DM38">
            <v>43.247539999894798</v>
          </cell>
          <cell r="DN38">
            <v>0</v>
          </cell>
          <cell r="DO38">
            <v>0</v>
          </cell>
          <cell r="DP38">
            <v>0</v>
          </cell>
          <cell r="DQ38">
            <v>0</v>
          </cell>
          <cell r="DR38">
            <v>-159.65533999912441</v>
          </cell>
          <cell r="DS38">
            <v>0</v>
          </cell>
          <cell r="DT38">
            <v>0</v>
          </cell>
          <cell r="DU38">
            <v>0</v>
          </cell>
          <cell r="DV38">
            <v>-16.461339999979828</v>
          </cell>
          <cell r="DW38">
            <v>-90.184320000000298</v>
          </cell>
          <cell r="DX38">
            <v>-53.844799999846146</v>
          </cell>
          <cell r="DY38">
            <v>0.83511999994516373</v>
          </cell>
          <cell r="DZ38">
            <v>0</v>
          </cell>
          <cell r="EA38">
            <v>0</v>
          </cell>
          <cell r="EB38">
            <v>0</v>
          </cell>
          <cell r="EC38">
            <v>0</v>
          </cell>
          <cell r="ED38">
            <v>0</v>
          </cell>
        </row>
        <row r="39"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0</v>
          </cell>
          <cell r="CE39">
            <v>0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  <cell r="CR39">
            <v>0</v>
          </cell>
          <cell r="CS39">
            <v>0</v>
          </cell>
          <cell r="CT39">
            <v>0</v>
          </cell>
          <cell r="CU39">
            <v>0</v>
          </cell>
          <cell r="CV39">
            <v>0</v>
          </cell>
          <cell r="CW39">
            <v>0</v>
          </cell>
          <cell r="CX39">
            <v>0</v>
          </cell>
          <cell r="CY39">
            <v>0</v>
          </cell>
          <cell r="CZ39">
            <v>0</v>
          </cell>
          <cell r="DA39">
            <v>0</v>
          </cell>
          <cell r="DB39">
            <v>0</v>
          </cell>
          <cell r="DC39">
            <v>0</v>
          </cell>
          <cell r="DD39">
            <v>0</v>
          </cell>
          <cell r="DE39">
            <v>0</v>
          </cell>
          <cell r="DF39">
            <v>0</v>
          </cell>
          <cell r="DG39">
            <v>0</v>
          </cell>
          <cell r="DH39">
            <v>0</v>
          </cell>
          <cell r="DI39">
            <v>0</v>
          </cell>
          <cell r="DJ39">
            <v>0</v>
          </cell>
          <cell r="DK39">
            <v>0</v>
          </cell>
          <cell r="DL39">
            <v>0</v>
          </cell>
          <cell r="DM39">
            <v>0</v>
          </cell>
          <cell r="DN39">
            <v>0</v>
          </cell>
          <cell r="DO39">
            <v>0</v>
          </cell>
          <cell r="DP39">
            <v>0</v>
          </cell>
          <cell r="DQ39">
            <v>0</v>
          </cell>
          <cell r="DR39">
            <v>0</v>
          </cell>
          <cell r="DS39">
            <v>0</v>
          </cell>
          <cell r="DT39">
            <v>0</v>
          </cell>
          <cell r="DU39">
            <v>0</v>
          </cell>
          <cell r="DV39">
            <v>0</v>
          </cell>
          <cell r="DW39">
            <v>0</v>
          </cell>
          <cell r="DX39">
            <v>0</v>
          </cell>
          <cell r="DY39">
            <v>0</v>
          </cell>
          <cell r="DZ39">
            <v>0</v>
          </cell>
          <cell r="EA39">
            <v>0</v>
          </cell>
          <cell r="EB39">
            <v>0</v>
          </cell>
          <cell r="EC39">
            <v>0</v>
          </cell>
          <cell r="ED39">
            <v>0</v>
          </cell>
        </row>
        <row r="41">
          <cell r="F41">
            <v>-16374.940000001341</v>
          </cell>
          <cell r="G41">
            <v>4195.0500000007451</v>
          </cell>
          <cell r="H41">
            <v>19192.408400001004</v>
          </cell>
          <cell r="I41">
            <v>12767.50655999966</v>
          </cell>
          <cell r="J41">
            <v>5024.3040800001472</v>
          </cell>
          <cell r="K41">
            <v>4035.7295999992639</v>
          </cell>
          <cell r="L41">
            <v>-29169.840800002217</v>
          </cell>
          <cell r="M41">
            <v>41732.268000006676</v>
          </cell>
          <cell r="N41">
            <v>21681</v>
          </cell>
          <cell r="O41">
            <v>5465.5799999982119</v>
          </cell>
          <cell r="P41">
            <v>6923.2400000002235</v>
          </cell>
          <cell r="Q41">
            <v>22857.620000001043</v>
          </cell>
          <cell r="R41">
            <v>175973.19477000833</v>
          </cell>
          <cell r="S41">
            <v>32233.89999999851</v>
          </cell>
          <cell r="T41">
            <v>13075.800000000745</v>
          </cell>
          <cell r="U41">
            <v>24788.450199998915</v>
          </cell>
          <cell r="V41">
            <v>11578.324980001897</v>
          </cell>
          <cell r="W41">
            <v>15466.502159999683</v>
          </cell>
          <cell r="X41">
            <v>3699.705189999193</v>
          </cell>
          <cell r="Y41">
            <v>-22609.1622299999</v>
          </cell>
          <cell r="Z41">
            <v>11639.680300001055</v>
          </cell>
          <cell r="AA41">
            <v>1429.3891700021923</v>
          </cell>
          <cell r="AB41">
            <v>15801.800000000745</v>
          </cell>
          <cell r="AC41">
            <v>16885</v>
          </cell>
          <cell r="AD41">
            <v>51983.804999999702</v>
          </cell>
          <cell r="AE41">
            <v>74199.546230018139</v>
          </cell>
          <cell r="AF41">
            <v>19213.39999999851</v>
          </cell>
          <cell r="AG41">
            <v>1896.1648900005966</v>
          </cell>
          <cell r="AH41">
            <v>1647.4324500001967</v>
          </cell>
          <cell r="AI41">
            <v>509.65480000060052</v>
          </cell>
          <cell r="AJ41">
            <v>-42.450650000013411</v>
          </cell>
          <cell r="AK41">
            <v>-357.24674000218511</v>
          </cell>
          <cell r="AL41">
            <v>1264.1000000014901</v>
          </cell>
          <cell r="AM41">
            <v>3789.238480001688</v>
          </cell>
          <cell r="AN41">
            <v>640.80000000074506</v>
          </cell>
          <cell r="AO41">
            <v>4236.5090000033379</v>
          </cell>
          <cell r="AP41">
            <v>6189.1439999993891</v>
          </cell>
          <cell r="AQ41">
            <v>35212.800000000745</v>
          </cell>
          <cell r="AR41">
            <v>41258.495460033417</v>
          </cell>
          <cell r="AS41">
            <v>-12.299999997019768</v>
          </cell>
          <cell r="AT41">
            <v>2179.8986400011927</v>
          </cell>
          <cell r="AU41">
            <v>4369.3000000007451</v>
          </cell>
          <cell r="AV41">
            <v>1498.0633199987933</v>
          </cell>
          <cell r="AW41">
            <v>-126.09479999914765</v>
          </cell>
          <cell r="AX41">
            <v>335.62829999811947</v>
          </cell>
          <cell r="AY41">
            <v>9835.0999999977648</v>
          </cell>
          <cell r="AZ41">
            <v>6723.5</v>
          </cell>
          <cell r="BA41">
            <v>3464</v>
          </cell>
          <cell r="BB41">
            <v>5388.1000000014901</v>
          </cell>
          <cell r="BC41">
            <v>2397.3999999985099</v>
          </cell>
          <cell r="BD41">
            <v>5205.9000000022352</v>
          </cell>
          <cell r="BE41">
            <v>33167.23344001174</v>
          </cell>
          <cell r="BF41">
            <v>227.19999999925494</v>
          </cell>
          <cell r="BG41">
            <v>3623.7999999988824</v>
          </cell>
          <cell r="BH41">
            <v>-1050.5999999996275</v>
          </cell>
          <cell r="BI41">
            <v>1230.5</v>
          </cell>
          <cell r="BJ41">
            <v>-513.97259999997914</v>
          </cell>
          <cell r="BK41">
            <v>1672</v>
          </cell>
          <cell r="BL41">
            <v>2561.6000000014901</v>
          </cell>
          <cell r="BM41">
            <v>12831.869239997119</v>
          </cell>
          <cell r="BN41">
            <v>5503.7368000000715</v>
          </cell>
          <cell r="BO41">
            <v>3434.5</v>
          </cell>
          <cell r="BP41">
            <v>2235.1999999992549</v>
          </cell>
          <cell r="BQ41">
            <v>1411.4000000022352</v>
          </cell>
          <cell r="BR41">
            <v>70360.603409975767</v>
          </cell>
          <cell r="BS41">
            <v>1738.5</v>
          </cell>
          <cell r="BT41">
            <v>3858.9000000003725</v>
          </cell>
          <cell r="BU41">
            <v>3475.7200000006706</v>
          </cell>
          <cell r="BV41">
            <v>3493.8879999984056</v>
          </cell>
          <cell r="BW41">
            <v>1317.2999999988824</v>
          </cell>
          <cell r="BX41">
            <v>4818.5999999996275</v>
          </cell>
          <cell r="BY41">
            <v>9535.3314100019634</v>
          </cell>
          <cell r="BZ41">
            <v>14553.5</v>
          </cell>
          <cell r="CA41">
            <v>3305.5639999993145</v>
          </cell>
          <cell r="CB41">
            <v>3669.6999999992549</v>
          </cell>
          <cell r="CC41">
            <v>3783.8999999985099</v>
          </cell>
          <cell r="CD41">
            <v>16809.699999999255</v>
          </cell>
          <cell r="CE41">
            <v>93535.96130001545</v>
          </cell>
          <cell r="CF41">
            <v>861</v>
          </cell>
          <cell r="CG41">
            <v>1444.1000000014901</v>
          </cell>
          <cell r="CH41">
            <v>2433.8000000007451</v>
          </cell>
          <cell r="CI41">
            <v>2468.359999999404</v>
          </cell>
          <cell r="CJ41">
            <v>787.90000000037253</v>
          </cell>
          <cell r="CK41">
            <v>5896.6597999967635</v>
          </cell>
          <cell r="CL41">
            <v>34084.921499997377</v>
          </cell>
          <cell r="CM41">
            <v>25186.79999999702</v>
          </cell>
          <cell r="CN41">
            <v>5284.0199999976903</v>
          </cell>
          <cell r="CO41">
            <v>3851.1999999992549</v>
          </cell>
          <cell r="CP41">
            <v>2185.1999999992549</v>
          </cell>
          <cell r="CQ41">
            <v>9052</v>
          </cell>
          <cell r="CR41">
            <v>151738.59916990995</v>
          </cell>
          <cell r="CS41">
            <v>6365.3000000007451</v>
          </cell>
          <cell r="CT41">
            <v>2889.6000000014901</v>
          </cell>
          <cell r="CU41">
            <v>14325.691919999197</v>
          </cell>
          <cell r="CV41">
            <v>3631.6647400008515</v>
          </cell>
          <cell r="CW41">
            <v>1983.2823000010103</v>
          </cell>
          <cell r="CX41">
            <v>-1413.2697000019252</v>
          </cell>
          <cell r="CY41">
            <v>87829.276440009475</v>
          </cell>
          <cell r="CZ41">
            <v>17319.001719996333</v>
          </cell>
          <cell r="DA41">
            <v>11799.590599998832</v>
          </cell>
          <cell r="DB41">
            <v>4362.4611500017345</v>
          </cell>
          <cell r="DC41">
            <v>4773.5</v>
          </cell>
          <cell r="DD41">
            <v>-2127.5</v>
          </cell>
          <cell r="DE41">
            <v>188968.37184000015</v>
          </cell>
          <cell r="DF41">
            <v>9968.1000000014901</v>
          </cell>
          <cell r="DG41">
            <v>6813.9580000005662</v>
          </cell>
          <cell r="DH41">
            <v>3960.183999998495</v>
          </cell>
          <cell r="DI41">
            <v>8722.429999999702</v>
          </cell>
          <cell r="DJ41">
            <v>2695.3120000008494</v>
          </cell>
          <cell r="DK41">
            <v>3547.1694400012493</v>
          </cell>
          <cell r="DL41">
            <v>107254.23085999489</v>
          </cell>
          <cell r="DM41">
            <v>10075.177540004253</v>
          </cell>
          <cell r="DN41">
            <v>14562.710000000894</v>
          </cell>
          <cell r="DO41">
            <v>8609</v>
          </cell>
          <cell r="DP41">
            <v>4697.5</v>
          </cell>
          <cell r="DQ41">
            <v>8062.6000000014901</v>
          </cell>
          <cell r="DR41">
            <v>270812.75466006994</v>
          </cell>
          <cell r="DS41">
            <v>4973.4499999992549</v>
          </cell>
          <cell r="DT41">
            <v>390.69999999552965</v>
          </cell>
          <cell r="DU41">
            <v>18355.900000000373</v>
          </cell>
          <cell r="DV41">
            <v>12021.838659998029</v>
          </cell>
          <cell r="DW41">
            <v>3130.0756800007075</v>
          </cell>
          <cell r="DX41">
            <v>3521.0552000012249</v>
          </cell>
          <cell r="DY41">
            <v>105335.73512001336</v>
          </cell>
          <cell r="DZ41">
            <v>60123.09999999404</v>
          </cell>
          <cell r="EA41">
            <v>14105.300000000745</v>
          </cell>
          <cell r="EB41">
            <v>13914.300000000745</v>
          </cell>
          <cell r="EC41">
            <v>568.10000000149012</v>
          </cell>
          <cell r="ED41">
            <v>34373.199999999255</v>
          </cell>
        </row>
        <row r="43">
          <cell r="A43" t="str">
            <v>Total Special Sales For Resale</v>
          </cell>
          <cell r="F43">
            <v>-16374.940000001341</v>
          </cell>
          <cell r="G43">
            <v>4195.0500000007451</v>
          </cell>
          <cell r="H43">
            <v>19192.408400002867</v>
          </cell>
          <cell r="I43">
            <v>12767.50655999966</v>
          </cell>
          <cell r="J43">
            <v>5024.3040799982846</v>
          </cell>
          <cell r="K43">
            <v>4035.7296000011265</v>
          </cell>
          <cell r="L43">
            <v>-29169.840800002217</v>
          </cell>
          <cell r="M43">
            <v>41732.268000006676</v>
          </cell>
          <cell r="N43">
            <v>21681</v>
          </cell>
          <cell r="O43">
            <v>5465.5799999982119</v>
          </cell>
          <cell r="P43">
            <v>6923.2399999983609</v>
          </cell>
          <cell r="Q43">
            <v>22857.620000001043</v>
          </cell>
          <cell r="R43">
            <v>175973.19477003813</v>
          </cell>
          <cell r="S43">
            <v>32233.89999999851</v>
          </cell>
          <cell r="T43">
            <v>13075.800000000745</v>
          </cell>
          <cell r="U43">
            <v>24788.450199998915</v>
          </cell>
          <cell r="V43">
            <v>11578.324980001897</v>
          </cell>
          <cell r="W43">
            <v>15466.502159999683</v>
          </cell>
          <cell r="X43">
            <v>3699.705189999193</v>
          </cell>
          <cell r="Y43">
            <v>-22609.1622299999</v>
          </cell>
          <cell r="Z43">
            <v>11639.680300001055</v>
          </cell>
          <cell r="AA43">
            <v>1429.3891700021923</v>
          </cell>
          <cell r="AB43">
            <v>15801.800000000745</v>
          </cell>
          <cell r="AC43">
            <v>16885</v>
          </cell>
          <cell r="AD43">
            <v>51983.804999999702</v>
          </cell>
          <cell r="AE43">
            <v>74199.546230018139</v>
          </cell>
          <cell r="AF43">
            <v>19213.39999999851</v>
          </cell>
          <cell r="AG43">
            <v>1896.1648900005966</v>
          </cell>
          <cell r="AH43">
            <v>1647.4324500001967</v>
          </cell>
          <cell r="AI43">
            <v>509.65480000060052</v>
          </cell>
          <cell r="AJ43">
            <v>-42.450650000013411</v>
          </cell>
          <cell r="AK43">
            <v>-357.24674000218511</v>
          </cell>
          <cell r="AL43">
            <v>1264.1000000014901</v>
          </cell>
          <cell r="AM43">
            <v>3789.238480001688</v>
          </cell>
          <cell r="AN43">
            <v>640.80000000074506</v>
          </cell>
          <cell r="AO43">
            <v>4236.5090000033379</v>
          </cell>
          <cell r="AP43">
            <v>6189.1439999993891</v>
          </cell>
          <cell r="AQ43">
            <v>35212.800000000745</v>
          </cell>
          <cell r="AR43">
            <v>41258.495460033417</v>
          </cell>
          <cell r="AS43">
            <v>-12.299999997019768</v>
          </cell>
          <cell r="AT43">
            <v>2179.8986400011927</v>
          </cell>
          <cell r="AU43">
            <v>4369.3000000007451</v>
          </cell>
          <cell r="AV43">
            <v>1498.0633199987933</v>
          </cell>
          <cell r="AW43">
            <v>-126.09479999914765</v>
          </cell>
          <cell r="AX43">
            <v>335.62829999811947</v>
          </cell>
          <cell r="AY43">
            <v>9835.0999999977648</v>
          </cell>
          <cell r="AZ43">
            <v>6723.5</v>
          </cell>
          <cell r="BA43">
            <v>3464</v>
          </cell>
          <cell r="BB43">
            <v>5388.1000000014901</v>
          </cell>
          <cell r="BC43">
            <v>2397.3999999985099</v>
          </cell>
          <cell r="BD43">
            <v>5205.9000000022352</v>
          </cell>
          <cell r="BE43">
            <v>33167.23344001174</v>
          </cell>
          <cell r="BF43">
            <v>227.19999999925494</v>
          </cell>
          <cell r="BG43">
            <v>3623.7999999988824</v>
          </cell>
          <cell r="BH43">
            <v>-1050.5999999996275</v>
          </cell>
          <cell r="BI43">
            <v>1230.5</v>
          </cell>
          <cell r="BJ43">
            <v>-513.97259999997914</v>
          </cell>
          <cell r="BK43">
            <v>1672</v>
          </cell>
          <cell r="BL43">
            <v>2561.6000000014901</v>
          </cell>
          <cell r="BM43">
            <v>12831.869239997119</v>
          </cell>
          <cell r="BN43">
            <v>5503.7368000000715</v>
          </cell>
          <cell r="BO43">
            <v>3434.5</v>
          </cell>
          <cell r="BP43">
            <v>2235.1999999992549</v>
          </cell>
          <cell r="BQ43">
            <v>1411.4000000022352</v>
          </cell>
          <cell r="BR43">
            <v>70360.603409975767</v>
          </cell>
          <cell r="BS43">
            <v>1738.5</v>
          </cell>
          <cell r="BT43">
            <v>3858.9000000003725</v>
          </cell>
          <cell r="BU43">
            <v>3475.7200000006706</v>
          </cell>
          <cell r="BV43">
            <v>3493.8879999984056</v>
          </cell>
          <cell r="BW43">
            <v>1317.2999999988824</v>
          </cell>
          <cell r="BX43">
            <v>4818.5999999996275</v>
          </cell>
          <cell r="BY43">
            <v>9535.3314100019634</v>
          </cell>
          <cell r="BZ43">
            <v>14553.5</v>
          </cell>
          <cell r="CA43">
            <v>3305.5639999993145</v>
          </cell>
          <cell r="CB43">
            <v>3669.6999999992549</v>
          </cell>
          <cell r="CC43">
            <v>3783.8999999985099</v>
          </cell>
          <cell r="CD43">
            <v>16809.699999999255</v>
          </cell>
          <cell r="CE43">
            <v>93535.96130001545</v>
          </cell>
          <cell r="CF43">
            <v>861</v>
          </cell>
          <cell r="CG43">
            <v>1444.1000000014901</v>
          </cell>
          <cell r="CH43">
            <v>2433.8000000007451</v>
          </cell>
          <cell r="CI43">
            <v>2468.359999999404</v>
          </cell>
          <cell r="CJ43">
            <v>787.90000000037253</v>
          </cell>
          <cell r="CK43">
            <v>5896.6597999967635</v>
          </cell>
          <cell r="CL43">
            <v>34084.921499997377</v>
          </cell>
          <cell r="CM43">
            <v>25186.79999999702</v>
          </cell>
          <cell r="CN43">
            <v>5284.0199999976903</v>
          </cell>
          <cell r="CO43">
            <v>3851.1999999992549</v>
          </cell>
          <cell r="CP43">
            <v>2185.1999999992549</v>
          </cell>
          <cell r="CQ43">
            <v>9052</v>
          </cell>
          <cell r="CR43">
            <v>151738.59916990995</v>
          </cell>
          <cell r="CS43">
            <v>6365.3000000007451</v>
          </cell>
          <cell r="CT43">
            <v>2889.6000000014901</v>
          </cell>
          <cell r="CU43">
            <v>14325.691919999197</v>
          </cell>
          <cell r="CV43">
            <v>3631.6647400008515</v>
          </cell>
          <cell r="CW43">
            <v>1983.2823000010103</v>
          </cell>
          <cell r="CX43">
            <v>-1413.2697000019252</v>
          </cell>
          <cell r="CY43">
            <v>87829.276440009475</v>
          </cell>
          <cell r="CZ43">
            <v>17319.001719996333</v>
          </cell>
          <cell r="DA43">
            <v>11799.590599998832</v>
          </cell>
          <cell r="DB43">
            <v>4362.4611500017345</v>
          </cell>
          <cell r="DC43">
            <v>4773.5</v>
          </cell>
          <cell r="DD43">
            <v>-2127.5</v>
          </cell>
          <cell r="DE43">
            <v>188968.37184000015</v>
          </cell>
          <cell r="DF43">
            <v>9968.1000000014901</v>
          </cell>
          <cell r="DG43">
            <v>6813.9580000005662</v>
          </cell>
          <cell r="DH43">
            <v>3960.183999998495</v>
          </cell>
          <cell r="DI43">
            <v>8722.429999999702</v>
          </cell>
          <cell r="DJ43">
            <v>2695.3120000008494</v>
          </cell>
          <cell r="DK43">
            <v>3547.1694400012493</v>
          </cell>
          <cell r="DL43">
            <v>107254.23085999489</v>
          </cell>
          <cell r="DM43">
            <v>10075.177540004253</v>
          </cell>
          <cell r="DN43">
            <v>14562.710000000894</v>
          </cell>
          <cell r="DO43">
            <v>8609</v>
          </cell>
          <cell r="DP43">
            <v>4697.5</v>
          </cell>
          <cell r="DQ43">
            <v>8062.6000000014901</v>
          </cell>
          <cell r="DR43">
            <v>270812.75466006994</v>
          </cell>
          <cell r="DS43">
            <v>4973.4499999992549</v>
          </cell>
          <cell r="DT43">
            <v>390.69999999552965</v>
          </cell>
          <cell r="DU43">
            <v>18355.900000000373</v>
          </cell>
          <cell r="DV43">
            <v>12021.838659998029</v>
          </cell>
          <cell r="DW43">
            <v>3130.0756800007075</v>
          </cell>
          <cell r="DX43">
            <v>3521.0552000012249</v>
          </cell>
          <cell r="DY43">
            <v>105335.73512001336</v>
          </cell>
          <cell r="DZ43">
            <v>60123.09999999404</v>
          </cell>
          <cell r="EA43">
            <v>14105.300000000745</v>
          </cell>
          <cell r="EB43">
            <v>13914.300000000745</v>
          </cell>
          <cell r="EC43">
            <v>568.10000000149012</v>
          </cell>
          <cell r="ED43">
            <v>34373.199999999255</v>
          </cell>
        </row>
        <row r="46">
          <cell r="A46" t="str">
            <v>Purchased Power &amp; Net Interchange</v>
          </cell>
        </row>
        <row r="48"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  <cell r="CR48">
            <v>0</v>
          </cell>
          <cell r="CS48">
            <v>0</v>
          </cell>
          <cell r="CT48">
            <v>0</v>
          </cell>
          <cell r="CU48">
            <v>0</v>
          </cell>
          <cell r="CV48">
            <v>0</v>
          </cell>
          <cell r="CW48">
            <v>0</v>
          </cell>
          <cell r="CX48">
            <v>0</v>
          </cell>
          <cell r="CY48">
            <v>0</v>
          </cell>
          <cell r="CZ48">
            <v>0</v>
          </cell>
          <cell r="DA48">
            <v>0</v>
          </cell>
          <cell r="DB48">
            <v>0</v>
          </cell>
          <cell r="DC48">
            <v>0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0</v>
          </cell>
          <cell r="DI48">
            <v>0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0</v>
          </cell>
          <cell r="DQ48">
            <v>0</v>
          </cell>
          <cell r="DR48">
            <v>0</v>
          </cell>
          <cell r="DS48">
            <v>0</v>
          </cell>
          <cell r="DT48">
            <v>0</v>
          </cell>
          <cell r="DU48">
            <v>0</v>
          </cell>
          <cell r="DV48">
            <v>0</v>
          </cell>
          <cell r="DW48">
            <v>0</v>
          </cell>
          <cell r="DX48">
            <v>0</v>
          </cell>
          <cell r="DY48">
            <v>0</v>
          </cell>
          <cell r="DZ48">
            <v>0</v>
          </cell>
          <cell r="EA48">
            <v>0</v>
          </cell>
          <cell r="EB48">
            <v>0</v>
          </cell>
          <cell r="EC48">
            <v>0</v>
          </cell>
          <cell r="ED48">
            <v>0</v>
          </cell>
        </row>
        <row r="49"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0</v>
          </cell>
          <cell r="CT49">
            <v>0</v>
          </cell>
          <cell r="CU49">
            <v>0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C49">
            <v>0</v>
          </cell>
          <cell r="DD49">
            <v>0</v>
          </cell>
          <cell r="DE49">
            <v>0</v>
          </cell>
          <cell r="DF49">
            <v>0</v>
          </cell>
          <cell r="DG49">
            <v>0</v>
          </cell>
          <cell r="DH49">
            <v>0</v>
          </cell>
          <cell r="DI49">
            <v>0</v>
          </cell>
          <cell r="DJ49">
            <v>0</v>
          </cell>
          <cell r="DK49">
            <v>0</v>
          </cell>
          <cell r="DL49">
            <v>0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0</v>
          </cell>
          <cell r="DS49">
            <v>0</v>
          </cell>
          <cell r="DT49">
            <v>0</v>
          </cell>
          <cell r="DU49">
            <v>0</v>
          </cell>
          <cell r="DV49">
            <v>0</v>
          </cell>
          <cell r="DW49">
            <v>0</v>
          </cell>
          <cell r="DX49">
            <v>0</v>
          </cell>
          <cell r="DY49">
            <v>0</v>
          </cell>
          <cell r="DZ49">
            <v>0</v>
          </cell>
          <cell r="EA49">
            <v>0</v>
          </cell>
          <cell r="EB49">
            <v>0</v>
          </cell>
          <cell r="EC49">
            <v>0</v>
          </cell>
          <cell r="ED49">
            <v>0</v>
          </cell>
        </row>
        <row r="50"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  <cell r="CP50">
            <v>0</v>
          </cell>
          <cell r="CQ50">
            <v>0</v>
          </cell>
          <cell r="CR50">
            <v>0</v>
          </cell>
          <cell r="CS50">
            <v>0</v>
          </cell>
          <cell r="CT50">
            <v>0</v>
          </cell>
          <cell r="CU50">
            <v>0</v>
          </cell>
          <cell r="CV50">
            <v>0</v>
          </cell>
          <cell r="CW50">
            <v>0</v>
          </cell>
          <cell r="CX50">
            <v>0</v>
          </cell>
          <cell r="CY50">
            <v>0</v>
          </cell>
          <cell r="CZ50">
            <v>0</v>
          </cell>
          <cell r="DA50">
            <v>0</v>
          </cell>
          <cell r="DB50">
            <v>0</v>
          </cell>
          <cell r="DC50">
            <v>0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0</v>
          </cell>
          <cell r="DI50">
            <v>0</v>
          </cell>
          <cell r="DJ50">
            <v>0</v>
          </cell>
          <cell r="DK50">
            <v>0</v>
          </cell>
          <cell r="DL50">
            <v>0</v>
          </cell>
          <cell r="DM50">
            <v>0</v>
          </cell>
          <cell r="DN50">
            <v>0</v>
          </cell>
          <cell r="DO50">
            <v>0</v>
          </cell>
          <cell r="DP50">
            <v>0</v>
          </cell>
          <cell r="DQ50">
            <v>0</v>
          </cell>
          <cell r="DR50">
            <v>0</v>
          </cell>
          <cell r="DS50">
            <v>0</v>
          </cell>
          <cell r="DT50">
            <v>0</v>
          </cell>
          <cell r="DU50">
            <v>0</v>
          </cell>
          <cell r="DV50">
            <v>0</v>
          </cell>
          <cell r="DW50">
            <v>0</v>
          </cell>
          <cell r="DX50">
            <v>0</v>
          </cell>
          <cell r="DY50">
            <v>0</v>
          </cell>
          <cell r="DZ50">
            <v>0</v>
          </cell>
          <cell r="EA50">
            <v>0</v>
          </cell>
          <cell r="EB50">
            <v>0</v>
          </cell>
          <cell r="EC50">
            <v>0</v>
          </cell>
          <cell r="ED50">
            <v>0</v>
          </cell>
        </row>
        <row r="51"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-55.91628036648035</v>
          </cell>
          <cell r="AS51">
            <v>-7.6067846100777388</v>
          </cell>
          <cell r="AT51">
            <v>-55.991534600034356</v>
          </cell>
          <cell r="AU51">
            <v>-23.664249109802768</v>
          </cell>
          <cell r="AV51">
            <v>-9.3766448849346489</v>
          </cell>
          <cell r="AW51">
            <v>-4.7147214820142835</v>
          </cell>
          <cell r="AX51">
            <v>0</v>
          </cell>
          <cell r="AY51">
            <v>-4.1710545076057315E-2</v>
          </cell>
          <cell r="AZ51">
            <v>0</v>
          </cell>
          <cell r="BA51">
            <v>-8.5901713781058788</v>
          </cell>
          <cell r="BB51">
            <v>-6.2649175999686122</v>
          </cell>
          <cell r="BC51">
            <v>66.901554255979136</v>
          </cell>
          <cell r="BD51">
            <v>-6.5671004129108042</v>
          </cell>
          <cell r="BE51">
            <v>-70.847693296149373</v>
          </cell>
          <cell r="BF51">
            <v>-0.55990738002583385</v>
          </cell>
          <cell r="BG51">
            <v>-18.98541673400905</v>
          </cell>
          <cell r="BH51">
            <v>6.0615513098891824</v>
          </cell>
          <cell r="BI51">
            <v>-7.3870487590320408</v>
          </cell>
          <cell r="BJ51">
            <v>0</v>
          </cell>
          <cell r="BK51">
            <v>-3.2713790119159967</v>
          </cell>
          <cell r="BL51">
            <v>0</v>
          </cell>
          <cell r="BM51">
            <v>0</v>
          </cell>
          <cell r="BN51">
            <v>0</v>
          </cell>
          <cell r="BO51">
            <v>-44.088176934979856</v>
          </cell>
          <cell r="BP51">
            <v>-2.6173157879384235</v>
          </cell>
          <cell r="BQ51">
            <v>0</v>
          </cell>
          <cell r="BR51">
            <v>106.04483441263437</v>
          </cell>
          <cell r="BS51">
            <v>-1.3071523200487718</v>
          </cell>
          <cell r="BT51">
            <v>-0.87059276003856212</v>
          </cell>
          <cell r="BU51">
            <v>-13.104272563941777</v>
          </cell>
          <cell r="BV51">
            <v>-35.14144284487702</v>
          </cell>
          <cell r="BW51">
            <v>31.51485363394022</v>
          </cell>
          <cell r="BX51">
            <v>11.79046521987766</v>
          </cell>
          <cell r="BY51">
            <v>0</v>
          </cell>
          <cell r="BZ51">
            <v>0</v>
          </cell>
          <cell r="CA51">
            <v>-19.729244259884581</v>
          </cell>
          <cell r="CB51">
            <v>167.63598222704604</v>
          </cell>
          <cell r="CC51">
            <v>-34.743761916994117</v>
          </cell>
          <cell r="CD51">
            <v>0</v>
          </cell>
          <cell r="CE51">
            <v>-169.18687707558274</v>
          </cell>
          <cell r="CF51">
            <v>30.998704630066641</v>
          </cell>
          <cell r="CG51">
            <v>-1.6615141399670392</v>
          </cell>
          <cell r="CH51">
            <v>-180.07678998005576</v>
          </cell>
          <cell r="CI51">
            <v>-3.330709780100733</v>
          </cell>
          <cell r="CJ51">
            <v>-2.2561077601276338</v>
          </cell>
          <cell r="CK51">
            <v>-2.6174006052315235E-4</v>
          </cell>
          <cell r="CL51">
            <v>0</v>
          </cell>
          <cell r="CM51">
            <v>-9.926204988732934E-2</v>
          </cell>
          <cell r="CN51">
            <v>-3.4721404199954122</v>
          </cell>
          <cell r="CO51">
            <v>-7.9138767549302429</v>
          </cell>
          <cell r="CP51">
            <v>-1.3749190820381045</v>
          </cell>
          <cell r="CQ51">
            <v>0</v>
          </cell>
          <cell r="CR51">
            <v>-42.966544220224023</v>
          </cell>
          <cell r="CS51">
            <v>0</v>
          </cell>
          <cell r="CT51">
            <v>0</v>
          </cell>
          <cell r="CU51">
            <v>-1.2982360899914056</v>
          </cell>
          <cell r="CV51">
            <v>7.8812076200265437</v>
          </cell>
          <cell r="CW51">
            <v>-2.3747158101759851</v>
          </cell>
          <cell r="CX51">
            <v>-2.6646156199276447</v>
          </cell>
          <cell r="CY51">
            <v>-0.58622363000176847</v>
          </cell>
          <cell r="CZ51">
            <v>-8.3315369798801839</v>
          </cell>
          <cell r="DA51">
            <v>-7.1325287998188287</v>
          </cell>
          <cell r="DB51">
            <v>-8.0215173299657181</v>
          </cell>
          <cell r="DC51">
            <v>-20.438377580023371</v>
          </cell>
          <cell r="DD51">
            <v>0</v>
          </cell>
          <cell r="DE51">
            <v>-49.891145626083016</v>
          </cell>
          <cell r="DF51">
            <v>0</v>
          </cell>
          <cell r="DG51">
            <v>0</v>
          </cell>
          <cell r="DH51">
            <v>0</v>
          </cell>
          <cell r="DI51">
            <v>-5.4935242999345064</v>
          </cell>
          <cell r="DJ51">
            <v>0</v>
          </cell>
          <cell r="DK51">
            <v>0</v>
          </cell>
          <cell r="DL51">
            <v>-51.171137300087139</v>
          </cell>
          <cell r="DM51">
            <v>0</v>
          </cell>
          <cell r="DN51">
            <v>-0.51498483004979789</v>
          </cell>
          <cell r="DO51">
            <v>7.2885008039884269</v>
          </cell>
          <cell r="DP51">
            <v>0</v>
          </cell>
          <cell r="DQ51">
            <v>0</v>
          </cell>
          <cell r="DR51">
            <v>0</v>
          </cell>
          <cell r="DS51">
            <v>0</v>
          </cell>
          <cell r="DT51">
            <v>0</v>
          </cell>
          <cell r="DU51">
            <v>0</v>
          </cell>
          <cell r="DV51">
            <v>0</v>
          </cell>
          <cell r="DW51">
            <v>0</v>
          </cell>
          <cell r="DX51">
            <v>0</v>
          </cell>
          <cell r="DY51">
            <v>0</v>
          </cell>
          <cell r="DZ51">
            <v>0</v>
          </cell>
          <cell r="EA51">
            <v>0</v>
          </cell>
          <cell r="EB51">
            <v>0</v>
          </cell>
          <cell r="EC51">
            <v>0</v>
          </cell>
          <cell r="ED51">
            <v>0</v>
          </cell>
        </row>
        <row r="52"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735.78823250005371</v>
          </cell>
          <cell r="AS52">
            <v>-65.818941500001529</v>
          </cell>
          <cell r="AT52">
            <v>2.2337485000025481</v>
          </cell>
          <cell r="AU52">
            <v>265.62707500000033</v>
          </cell>
          <cell r="AV52">
            <v>558.97364999999627</v>
          </cell>
          <cell r="AW52">
            <v>-2.0315725000000384</v>
          </cell>
          <cell r="AX52">
            <v>-5.5220100000042294</v>
          </cell>
          <cell r="AY52">
            <v>0</v>
          </cell>
          <cell r="AZ52">
            <v>-47.052755000004254</v>
          </cell>
          <cell r="BA52">
            <v>19.413035000008676</v>
          </cell>
          <cell r="BB52">
            <v>-4.817895000007411</v>
          </cell>
          <cell r="BC52">
            <v>17.446003000000928</v>
          </cell>
          <cell r="BD52">
            <v>-2.6621049999994284</v>
          </cell>
          <cell r="BE52">
            <v>907.91186950000701</v>
          </cell>
          <cell r="BF52">
            <v>-9.5409999998992134E-2</v>
          </cell>
          <cell r="BG52">
            <v>103.29665000000114</v>
          </cell>
          <cell r="BH52">
            <v>-160.41535000000295</v>
          </cell>
          <cell r="BI52">
            <v>-186.03915499999857</v>
          </cell>
          <cell r="BJ52">
            <v>-51.979705000012473</v>
          </cell>
          <cell r="BK52">
            <v>52.523650000002817</v>
          </cell>
          <cell r="BL52">
            <v>571.83081150000271</v>
          </cell>
          <cell r="BM52">
            <v>-3.8564999995287508E-2</v>
          </cell>
          <cell r="BN52">
            <v>302.91003099999944</v>
          </cell>
          <cell r="BO52">
            <v>-0.23197000000436674</v>
          </cell>
          <cell r="BP52">
            <v>287.76190799999677</v>
          </cell>
          <cell r="BQ52">
            <v>-11.611026000000493</v>
          </cell>
          <cell r="BR52">
            <v>209.4224309999554</v>
          </cell>
          <cell r="BS52">
            <v>-0.40661999999883847</v>
          </cell>
          <cell r="BT52">
            <v>-106.14929500000471</v>
          </cell>
          <cell r="BU52">
            <v>-239.00787999999739</v>
          </cell>
          <cell r="BV52">
            <v>315.25811499999691</v>
          </cell>
          <cell r="BW52">
            <v>0</v>
          </cell>
          <cell r="BX52">
            <v>-3.3968464999998105</v>
          </cell>
          <cell r="BY52">
            <v>371.49999999999454</v>
          </cell>
          <cell r="BZ52">
            <v>-4.3210000003455207E-2</v>
          </cell>
          <cell r="CA52">
            <v>12.434402499991847</v>
          </cell>
          <cell r="CB52">
            <v>-105.87277000000176</v>
          </cell>
          <cell r="CC52">
            <v>-5.1189599999997881</v>
          </cell>
          <cell r="CD52">
            <v>-29.77450499999577</v>
          </cell>
          <cell r="CE52">
            <v>1038.7792659999977</v>
          </cell>
          <cell r="CF52">
            <v>-1.2605250000024171</v>
          </cell>
          <cell r="CG52">
            <v>-7.4578449999989971</v>
          </cell>
          <cell r="CH52">
            <v>22.031534999996438</v>
          </cell>
          <cell r="CI52">
            <v>410.34382349999578</v>
          </cell>
          <cell r="CJ52">
            <v>355.26779999999962</v>
          </cell>
          <cell r="CK52">
            <v>-190.00360000000001</v>
          </cell>
          <cell r="CL52">
            <v>369.46968000000106</v>
          </cell>
          <cell r="CM52">
            <v>-0.85382999999637832</v>
          </cell>
          <cell r="CN52">
            <v>86.633484999991197</v>
          </cell>
          <cell r="CO52">
            <v>-3.7721849999979895</v>
          </cell>
          <cell r="CP52">
            <v>-0.20730999999614141</v>
          </cell>
          <cell r="CQ52">
            <v>-1.4117625000017142</v>
          </cell>
          <cell r="CR52">
            <v>-4.3284814999933587</v>
          </cell>
          <cell r="CS52">
            <v>0</v>
          </cell>
          <cell r="CT52">
            <v>0</v>
          </cell>
          <cell r="CU52">
            <v>0</v>
          </cell>
          <cell r="CV52">
            <v>-9.1143150000061723</v>
          </cell>
          <cell r="CW52">
            <v>29.625855000012962</v>
          </cell>
          <cell r="CX52">
            <v>-20.361069999999017</v>
          </cell>
          <cell r="CY52">
            <v>-0.40025000000241562</v>
          </cell>
          <cell r="CZ52">
            <v>0</v>
          </cell>
          <cell r="DA52">
            <v>-1.426659999997355</v>
          </cell>
          <cell r="DB52">
            <v>-1.5795150000030844</v>
          </cell>
          <cell r="DC52">
            <v>-1.0725264999928186</v>
          </cell>
          <cell r="DD52">
            <v>0</v>
          </cell>
          <cell r="DE52">
            <v>80.927997499984485</v>
          </cell>
          <cell r="DF52">
            <v>-1.2956000000031054</v>
          </cell>
          <cell r="DG52">
            <v>-0.98659749999569613</v>
          </cell>
          <cell r="DH52">
            <v>-3.3610850000059145</v>
          </cell>
          <cell r="DI52">
            <v>37.643024999997579</v>
          </cell>
          <cell r="DJ52">
            <v>82.379414999995561</v>
          </cell>
          <cell r="DK52">
            <v>0</v>
          </cell>
          <cell r="DL52">
            <v>-45.610199999991892</v>
          </cell>
          <cell r="DM52">
            <v>13.729389999989507</v>
          </cell>
          <cell r="DN52">
            <v>0</v>
          </cell>
          <cell r="DO52">
            <v>-1.5703500000017812</v>
          </cell>
          <cell r="DP52">
            <v>0</v>
          </cell>
          <cell r="DQ52">
            <v>0</v>
          </cell>
          <cell r="DR52">
            <v>-2.6956550000068091</v>
          </cell>
          <cell r="DS52">
            <v>0</v>
          </cell>
          <cell r="DT52">
            <v>0</v>
          </cell>
          <cell r="DU52">
            <v>0</v>
          </cell>
          <cell r="DV52">
            <v>0</v>
          </cell>
          <cell r="DW52">
            <v>0</v>
          </cell>
          <cell r="DX52">
            <v>0</v>
          </cell>
          <cell r="DY52">
            <v>0</v>
          </cell>
          <cell r="DZ52">
            <v>0</v>
          </cell>
          <cell r="EA52">
            <v>0</v>
          </cell>
          <cell r="EB52">
            <v>-2.6956550000068091</v>
          </cell>
          <cell r="EC52">
            <v>0</v>
          </cell>
          <cell r="ED52">
            <v>0</v>
          </cell>
        </row>
        <row r="53">
          <cell r="F53">
            <v>0</v>
          </cell>
          <cell r="G53">
            <v>0</v>
          </cell>
          <cell r="H53">
            <v>0</v>
          </cell>
          <cell r="I53">
            <v>248.18615743995178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14.383563200011849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-4.3065463956445456</v>
          </cell>
          <cell r="AF53">
            <v>0</v>
          </cell>
          <cell r="AG53">
            <v>0</v>
          </cell>
          <cell r="AH53">
            <v>-1.6011332399211824</v>
          </cell>
          <cell r="AI53">
            <v>0</v>
          </cell>
          <cell r="AJ53">
            <v>0</v>
          </cell>
          <cell r="AK53">
            <v>0</v>
          </cell>
          <cell r="AL53">
            <v>-1.0352910400833935</v>
          </cell>
          <cell r="AM53">
            <v>0</v>
          </cell>
          <cell r="AN53">
            <v>0</v>
          </cell>
          <cell r="AO53">
            <v>-1.6701221138937399</v>
          </cell>
          <cell r="AP53">
            <v>0</v>
          </cell>
          <cell r="AQ53">
            <v>0</v>
          </cell>
          <cell r="AR53">
            <v>-98.472831351682544</v>
          </cell>
          <cell r="AS53">
            <v>-13.008493529981934</v>
          </cell>
          <cell r="AT53">
            <v>-17.62818729999708</v>
          </cell>
          <cell r="AU53">
            <v>-8.5670561620499939</v>
          </cell>
          <cell r="AV53">
            <v>-22.552972859935835</v>
          </cell>
          <cell r="AW53">
            <v>-7.3453021800378338</v>
          </cell>
          <cell r="AX53">
            <v>3.9981995000271127</v>
          </cell>
          <cell r="AY53">
            <v>-4.2237182600656524</v>
          </cell>
          <cell r="AZ53">
            <v>-3.5321824200218543</v>
          </cell>
          <cell r="BA53">
            <v>-10.630347199970856</v>
          </cell>
          <cell r="BB53">
            <v>-1.1683513799216598</v>
          </cell>
          <cell r="BC53">
            <v>-24.48349713999778</v>
          </cell>
          <cell r="BD53">
            <v>10.669077580037992</v>
          </cell>
          <cell r="BE53">
            <v>-46.319831994362175</v>
          </cell>
          <cell r="BF53">
            <v>4.49229149002349</v>
          </cell>
          <cell r="BG53">
            <v>-28.010536987974774</v>
          </cell>
          <cell r="BH53">
            <v>-7.9025070600910112</v>
          </cell>
          <cell r="BI53">
            <v>-3.5836085020564497</v>
          </cell>
          <cell r="BJ53">
            <v>-33.973924439982511</v>
          </cell>
          <cell r="BK53">
            <v>5.5275275059975684</v>
          </cell>
          <cell r="BL53">
            <v>18.868837320012972</v>
          </cell>
          <cell r="BM53">
            <v>-3.803019960061647</v>
          </cell>
          <cell r="BN53">
            <v>-5.3235140800243244</v>
          </cell>
          <cell r="BO53">
            <v>-3.6851599928922951E-2</v>
          </cell>
          <cell r="BP53">
            <v>-1.400476639973931</v>
          </cell>
          <cell r="BQ53">
            <v>8.8259509599884041</v>
          </cell>
          <cell r="BR53">
            <v>-106.31995820440352</v>
          </cell>
          <cell r="BS53">
            <v>-3.9081422259914689</v>
          </cell>
          <cell r="BT53">
            <v>-3.6686528000282124</v>
          </cell>
          <cell r="BU53">
            <v>-7.6860220100497827</v>
          </cell>
          <cell r="BV53">
            <v>-15.888458739966154</v>
          </cell>
          <cell r="BW53">
            <v>-25.841471359948628</v>
          </cell>
          <cell r="BX53">
            <v>-5.8610804599011317</v>
          </cell>
          <cell r="BY53">
            <v>-2.6043329800013453</v>
          </cell>
          <cell r="BZ53">
            <v>-2.5459496199619025</v>
          </cell>
          <cell r="CA53">
            <v>-3.0165604799985886</v>
          </cell>
          <cell r="CB53">
            <v>-13.214699227944948</v>
          </cell>
          <cell r="CC53">
            <v>-5.1513106799684465</v>
          </cell>
          <cell r="CD53">
            <v>-16.933277620002627</v>
          </cell>
          <cell r="CE53">
            <v>-135.63056172057986</v>
          </cell>
          <cell r="CF53">
            <v>-38.151020720019005</v>
          </cell>
          <cell r="CG53">
            <v>-14.778018309967592</v>
          </cell>
          <cell r="CH53">
            <v>10.100585539941676</v>
          </cell>
          <cell r="CI53">
            <v>-44.030313037917949</v>
          </cell>
          <cell r="CJ53">
            <v>-0.45960244000889361</v>
          </cell>
          <cell r="CK53">
            <v>-25.607898100046441</v>
          </cell>
          <cell r="CL53">
            <v>-2.0480330999707803</v>
          </cell>
          <cell r="CM53">
            <v>6.2719613199587911</v>
          </cell>
          <cell r="CN53">
            <v>-7.1738680299604312</v>
          </cell>
          <cell r="CO53">
            <v>-1.7384402020834386</v>
          </cell>
          <cell r="CP53">
            <v>-3.0212990600266494</v>
          </cell>
          <cell r="CQ53">
            <v>-14.994615580013487</v>
          </cell>
          <cell r="CR53">
            <v>-63.246402478776872</v>
          </cell>
          <cell r="CS53">
            <v>-14.763710259983782</v>
          </cell>
          <cell r="CT53">
            <v>8.7871698999661021</v>
          </cell>
          <cell r="CU53">
            <v>-14.340245918021537</v>
          </cell>
          <cell r="CV53">
            <v>-27.542306639952585</v>
          </cell>
          <cell r="CW53">
            <v>-1.8350757400039583</v>
          </cell>
          <cell r="CX53">
            <v>10.47549808002077</v>
          </cell>
          <cell r="CY53">
            <v>0</v>
          </cell>
          <cell r="CZ53">
            <v>-5.8704055799171329</v>
          </cell>
          <cell r="DA53">
            <v>-13.132469480042346</v>
          </cell>
          <cell r="DB53">
            <v>-13.67038699996192</v>
          </cell>
          <cell r="DC53">
            <v>12.70380355999805</v>
          </cell>
          <cell r="DD53">
            <v>-4.0582734000054188</v>
          </cell>
          <cell r="DE53">
            <v>41.949522919952869</v>
          </cell>
          <cell r="DF53">
            <v>-1.1302870799554512</v>
          </cell>
          <cell r="DG53">
            <v>-0.39888779999455437</v>
          </cell>
          <cell r="DH53">
            <v>-11.59405201592017</v>
          </cell>
          <cell r="DI53">
            <v>156.45171680604108</v>
          </cell>
          <cell r="DJ53">
            <v>134.17193339997903</v>
          </cell>
          <cell r="DK53">
            <v>-0.16165110003203154</v>
          </cell>
          <cell r="DL53">
            <v>-32.229439200018533</v>
          </cell>
          <cell r="DM53">
            <v>-4.8665542399976403</v>
          </cell>
          <cell r="DN53">
            <v>-149.05044472008012</v>
          </cell>
          <cell r="DO53">
            <v>-43.111504910048097</v>
          </cell>
          <cell r="DP53">
            <v>-6.1733706200029701</v>
          </cell>
          <cell r="DQ53">
            <v>4.2064400040544569E-2</v>
          </cell>
          <cell r="DR53">
            <v>-44.70432947203517</v>
          </cell>
          <cell r="DS53">
            <v>0</v>
          </cell>
          <cell r="DT53">
            <v>0</v>
          </cell>
          <cell r="DU53">
            <v>-12.223176160012372</v>
          </cell>
          <cell r="DV53">
            <v>-18.714145597652532</v>
          </cell>
          <cell r="DW53">
            <v>-10.540589299984276</v>
          </cell>
          <cell r="DX53">
            <v>26.20274770387914</v>
          </cell>
          <cell r="DY53">
            <v>-10.647071599960327</v>
          </cell>
          <cell r="DZ53">
            <v>-1.8502254399936646</v>
          </cell>
          <cell r="EA53">
            <v>-9.2897815599571913</v>
          </cell>
          <cell r="EB53">
            <v>-7.6420875180047005</v>
          </cell>
          <cell r="EC53">
            <v>0</v>
          </cell>
          <cell r="ED53">
            <v>0</v>
          </cell>
        </row>
        <row r="54"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123.68522102499264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-82.348652722779661</v>
          </cell>
          <cell r="AS54">
            <v>0</v>
          </cell>
          <cell r="AT54">
            <v>0</v>
          </cell>
          <cell r="AU54">
            <v>-30.903297079988988</v>
          </cell>
          <cell r="AV54">
            <v>1.3999766579945572</v>
          </cell>
          <cell r="AW54">
            <v>-2.2221233400050551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-15.15525213102228</v>
          </cell>
          <cell r="BC54">
            <v>-35.467956830005278</v>
          </cell>
          <cell r="BD54">
            <v>0</v>
          </cell>
          <cell r="BE54">
            <v>172.97295114630833</v>
          </cell>
          <cell r="BF54">
            <v>0</v>
          </cell>
          <cell r="BG54">
            <v>18.264838510003756</v>
          </cell>
          <cell r="BH54">
            <v>-8.5896820699854288</v>
          </cell>
          <cell r="BI54">
            <v>78.589928000001237</v>
          </cell>
          <cell r="BJ54">
            <v>-3.505171129014343</v>
          </cell>
          <cell r="BK54">
            <v>-5.731504280003719</v>
          </cell>
          <cell r="BL54">
            <v>0</v>
          </cell>
          <cell r="BM54">
            <v>0</v>
          </cell>
          <cell r="BN54">
            <v>-9.7591782589734066</v>
          </cell>
          <cell r="BO54">
            <v>69.472129149973625</v>
          </cell>
          <cell r="BP54">
            <v>34.231591224001022</v>
          </cell>
          <cell r="BQ54">
            <v>0</v>
          </cell>
          <cell r="BR54">
            <v>-127.48391285538673</v>
          </cell>
          <cell r="BS54">
            <v>0</v>
          </cell>
          <cell r="BT54">
            <v>0</v>
          </cell>
          <cell r="BU54">
            <v>-26.131221074989298</v>
          </cell>
          <cell r="BV54">
            <v>-4.454379759990843</v>
          </cell>
          <cell r="BW54">
            <v>0.65189057000679895</v>
          </cell>
          <cell r="BX54">
            <v>-12.615328159998171</v>
          </cell>
          <cell r="BY54">
            <v>0</v>
          </cell>
          <cell r="BZ54">
            <v>0</v>
          </cell>
          <cell r="CA54">
            <v>-28.069269373023417</v>
          </cell>
          <cell r="CB54">
            <v>-49.883637969993288</v>
          </cell>
          <cell r="CC54">
            <v>-6.9819670879951445</v>
          </cell>
          <cell r="CD54">
            <v>0</v>
          </cell>
          <cell r="CE54">
            <v>-17.585550433956087</v>
          </cell>
          <cell r="CF54">
            <v>0</v>
          </cell>
          <cell r="CG54">
            <v>0</v>
          </cell>
          <cell r="CH54">
            <v>0</v>
          </cell>
          <cell r="CI54">
            <v>-11.342652774997987</v>
          </cell>
          <cell r="CJ54">
            <v>0.65149593999376521</v>
          </cell>
          <cell r="CK54">
            <v>-6.8943935990100726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  <cell r="CP54">
            <v>0</v>
          </cell>
          <cell r="CQ54">
            <v>0</v>
          </cell>
          <cell r="CR54">
            <v>84.185775035526603</v>
          </cell>
          <cell r="CS54">
            <v>0</v>
          </cell>
          <cell r="CT54">
            <v>0</v>
          </cell>
          <cell r="CU54">
            <v>37.283713109995006</v>
          </cell>
          <cell r="CV54">
            <v>0</v>
          </cell>
          <cell r="CW54">
            <v>0</v>
          </cell>
          <cell r="CX54">
            <v>0</v>
          </cell>
          <cell r="CY54">
            <v>0</v>
          </cell>
          <cell r="CZ54">
            <v>0</v>
          </cell>
          <cell r="DA54">
            <v>37.577718825021293</v>
          </cell>
          <cell r="DB54">
            <v>9.3243430999864358</v>
          </cell>
          <cell r="DC54">
            <v>0</v>
          </cell>
          <cell r="DD54">
            <v>0</v>
          </cell>
          <cell r="DE54">
            <v>0</v>
          </cell>
          <cell r="DF54">
            <v>0</v>
          </cell>
          <cell r="DG54">
            <v>0</v>
          </cell>
          <cell r="DH54">
            <v>0</v>
          </cell>
          <cell r="DI54">
            <v>0</v>
          </cell>
          <cell r="DJ54">
            <v>0</v>
          </cell>
          <cell r="DK54">
            <v>0</v>
          </cell>
          <cell r="DL54">
            <v>0</v>
          </cell>
          <cell r="DM54">
            <v>0</v>
          </cell>
          <cell r="DN54">
            <v>0</v>
          </cell>
          <cell r="DO54">
            <v>0</v>
          </cell>
          <cell r="DP54">
            <v>0</v>
          </cell>
          <cell r="DQ54">
            <v>0</v>
          </cell>
          <cell r="DR54">
            <v>-1.3769188090227544</v>
          </cell>
          <cell r="DS54">
            <v>0</v>
          </cell>
          <cell r="DT54">
            <v>0</v>
          </cell>
          <cell r="DU54">
            <v>0</v>
          </cell>
          <cell r="DV54">
            <v>0</v>
          </cell>
          <cell r="DW54">
            <v>0</v>
          </cell>
          <cell r="DX54">
            <v>0</v>
          </cell>
          <cell r="DY54">
            <v>0</v>
          </cell>
          <cell r="DZ54">
            <v>0</v>
          </cell>
          <cell r="EA54">
            <v>0</v>
          </cell>
          <cell r="EB54">
            <v>-1.3769188089936506</v>
          </cell>
          <cell r="EC54">
            <v>0</v>
          </cell>
          <cell r="ED54">
            <v>0</v>
          </cell>
        </row>
        <row r="55"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-9.7508841315284371</v>
          </cell>
          <cell r="AF55">
            <v>0</v>
          </cell>
          <cell r="AG55">
            <v>0</v>
          </cell>
          <cell r="AH55">
            <v>-1.37330313003622</v>
          </cell>
          <cell r="AI55">
            <v>0</v>
          </cell>
          <cell r="AJ55">
            <v>0</v>
          </cell>
          <cell r="AK55">
            <v>0</v>
          </cell>
          <cell r="AL55">
            <v>-2.4673522500088438</v>
          </cell>
          <cell r="AM55">
            <v>0</v>
          </cell>
          <cell r="AN55">
            <v>0</v>
          </cell>
          <cell r="AO55">
            <v>-5.9102287499699742</v>
          </cell>
          <cell r="AP55">
            <v>0</v>
          </cell>
          <cell r="AQ55">
            <v>0</v>
          </cell>
          <cell r="AR55">
            <v>-54.651882245205343</v>
          </cell>
          <cell r="AS55">
            <v>1.1403197610052302</v>
          </cell>
          <cell r="AT55">
            <v>-25.967025015037507</v>
          </cell>
          <cell r="AU55">
            <v>-22.246615845011547</v>
          </cell>
          <cell r="AV55">
            <v>63.71883256197907</v>
          </cell>
          <cell r="AW55">
            <v>-1.690434480085969</v>
          </cell>
          <cell r="AX55">
            <v>-12.507134609972127</v>
          </cell>
          <cell r="AY55">
            <v>0</v>
          </cell>
          <cell r="AZ55">
            <v>-4.2087627600412816</v>
          </cell>
          <cell r="BA55">
            <v>-2.2584177299868315</v>
          </cell>
          <cell r="BB55">
            <v>-14.161492318846285</v>
          </cell>
          <cell r="BC55">
            <v>-20.485553369973786</v>
          </cell>
          <cell r="BD55">
            <v>-15.985598439001478</v>
          </cell>
          <cell r="BE55">
            <v>-18.681217272765934</v>
          </cell>
          <cell r="BF55">
            <v>-13.195495724969078</v>
          </cell>
          <cell r="BG55">
            <v>5.9180915009928867</v>
          </cell>
          <cell r="BH55">
            <v>-6.5104301400715485</v>
          </cell>
          <cell r="BI55">
            <v>-13.038820379995741</v>
          </cell>
          <cell r="BJ55">
            <v>-16.490940239978954</v>
          </cell>
          <cell r="BK55">
            <v>-0.53684310906101018</v>
          </cell>
          <cell r="BL55">
            <v>-1.381328189978376</v>
          </cell>
          <cell r="BM55">
            <v>-10.580263469950296</v>
          </cell>
          <cell r="BN55">
            <v>57.703405178966932</v>
          </cell>
          <cell r="BO55">
            <v>-5.5301820299355313</v>
          </cell>
          <cell r="BP55">
            <v>-10.066343658021651</v>
          </cell>
          <cell r="BQ55">
            <v>-4.9720670100068673</v>
          </cell>
          <cell r="BR55">
            <v>-97.863789742812514</v>
          </cell>
          <cell r="BS55">
            <v>-3.4006604400346987</v>
          </cell>
          <cell r="BT55">
            <v>-21.20730651600752</v>
          </cell>
          <cell r="BU55">
            <v>-13.269908388610929</v>
          </cell>
          <cell r="BV55">
            <v>-31.160756011493504</v>
          </cell>
          <cell r="BW55">
            <v>-2.2335958500625566</v>
          </cell>
          <cell r="BX55">
            <v>-6.0542553899576887</v>
          </cell>
          <cell r="BY55">
            <v>-1.5115133699728176</v>
          </cell>
          <cell r="BZ55">
            <v>-3.3738004619954154</v>
          </cell>
          <cell r="CA55">
            <v>-4.9203600035980344E-2</v>
          </cell>
          <cell r="CB55">
            <v>-3.3272951999679208</v>
          </cell>
          <cell r="CC55">
            <v>-5.3501113950042054</v>
          </cell>
          <cell r="CD55">
            <v>-6.9253831199603155</v>
          </cell>
          <cell r="CE55">
            <v>-38.995408101007342</v>
          </cell>
          <cell r="CF55">
            <v>-155.54761577997124</v>
          </cell>
          <cell r="CG55">
            <v>-24.62220848997822</v>
          </cell>
          <cell r="CH55">
            <v>118.6910343299387</v>
          </cell>
          <cell r="CI55">
            <v>-6.409590270020999</v>
          </cell>
          <cell r="CJ55">
            <v>1.1298985800240189</v>
          </cell>
          <cell r="CK55">
            <v>30.90571257006377</v>
          </cell>
          <cell r="CL55">
            <v>-1.3729455000720918</v>
          </cell>
          <cell r="CM55">
            <v>-2.3534962199628353</v>
          </cell>
          <cell r="CN55">
            <v>-0.50905289989896119</v>
          </cell>
          <cell r="CO55">
            <v>0</v>
          </cell>
          <cell r="CP55">
            <v>-10.452224069973454</v>
          </cell>
          <cell r="CQ55">
            <v>11.545079649018589</v>
          </cell>
          <cell r="CR55">
            <v>-75.756500769406557</v>
          </cell>
          <cell r="CS55">
            <v>-33.016346579999663</v>
          </cell>
          <cell r="CT55">
            <v>-1.4258668799884617</v>
          </cell>
          <cell r="CU55">
            <v>-25.703089358983561</v>
          </cell>
          <cell r="CV55">
            <v>-6.7183192799566314</v>
          </cell>
          <cell r="CW55">
            <v>8.318623139988631</v>
          </cell>
          <cell r="CX55">
            <v>-2.6144482200033963</v>
          </cell>
          <cell r="CY55">
            <v>-0.29896689008455724</v>
          </cell>
          <cell r="CZ55">
            <v>0</v>
          </cell>
          <cell r="DA55">
            <v>-4.6229533200385049</v>
          </cell>
          <cell r="DB55">
            <v>-2.8586112599587068</v>
          </cell>
          <cell r="DC55">
            <v>-6.8165221199742518</v>
          </cell>
          <cell r="DD55">
            <v>0</v>
          </cell>
          <cell r="DE55">
            <v>-79.082755541428924</v>
          </cell>
          <cell r="DF55">
            <v>-24.483281024964526</v>
          </cell>
          <cell r="DG55">
            <v>-1.5032210699864663</v>
          </cell>
          <cell r="DH55">
            <v>-8.2284752673003823</v>
          </cell>
          <cell r="DI55">
            <v>85.963865009951405</v>
          </cell>
          <cell r="DJ55">
            <v>7.450016897986643</v>
          </cell>
          <cell r="DK55">
            <v>-7.1288500274531543</v>
          </cell>
          <cell r="DL55">
            <v>0</v>
          </cell>
          <cell r="DM55">
            <v>-3.2263099199626595</v>
          </cell>
          <cell r="DN55">
            <v>-122.49909861304332</v>
          </cell>
          <cell r="DO55">
            <v>-5.4274015260161832</v>
          </cell>
          <cell r="DP55">
            <v>0</v>
          </cell>
          <cell r="DQ55">
            <v>0</v>
          </cell>
          <cell r="DR55">
            <v>5.6715988358482718</v>
          </cell>
          <cell r="DS55">
            <v>0</v>
          </cell>
          <cell r="DT55">
            <v>0</v>
          </cell>
          <cell r="DU55">
            <v>-4.6809365400113165</v>
          </cell>
          <cell r="DV55">
            <v>-9.6964882139582187</v>
          </cell>
          <cell r="DW55">
            <v>-2.8354006800800562</v>
          </cell>
          <cell r="DX55">
            <v>1.3916405100608245</v>
          </cell>
          <cell r="DY55">
            <v>-0.76432801503688097</v>
          </cell>
          <cell r="DZ55">
            <v>-1.7907555900746956</v>
          </cell>
          <cell r="EA55">
            <v>-7.8434377224184573</v>
          </cell>
          <cell r="EB55">
            <v>-3.8677173600299284</v>
          </cell>
          <cell r="EC55">
            <v>35.759022446989547</v>
          </cell>
          <cell r="ED55">
            <v>0</v>
          </cell>
        </row>
        <row r="56"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732.56812888997956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-336.52184637496248</v>
          </cell>
          <cell r="AS56">
            <v>0</v>
          </cell>
          <cell r="AT56">
            <v>-10.599723609979264</v>
          </cell>
          <cell r="AU56">
            <v>-321.93587602500338</v>
          </cell>
          <cell r="AV56">
            <v>59.376721039006952</v>
          </cell>
          <cell r="AW56">
            <v>-54.705711050017271</v>
          </cell>
          <cell r="AX56">
            <v>-46.706739170011133</v>
          </cell>
          <cell r="AY56">
            <v>0</v>
          </cell>
          <cell r="AZ56">
            <v>-0.12603972997749224</v>
          </cell>
          <cell r="BA56">
            <v>72.828393650008366</v>
          </cell>
          <cell r="BB56">
            <v>-20.538133904017741</v>
          </cell>
          <cell r="BC56">
            <v>0</v>
          </cell>
          <cell r="BD56">
            <v>-14.114737575000618</v>
          </cell>
          <cell r="BE56">
            <v>38.020277274306864</v>
          </cell>
          <cell r="BF56">
            <v>0</v>
          </cell>
          <cell r="BG56">
            <v>0</v>
          </cell>
          <cell r="BH56">
            <v>-4.1701315899845213</v>
          </cell>
          <cell r="BI56">
            <v>0</v>
          </cell>
          <cell r="BJ56">
            <v>-3.4830298399901949</v>
          </cell>
          <cell r="BK56">
            <v>-9.8199092699796893</v>
          </cell>
          <cell r="BL56">
            <v>0</v>
          </cell>
          <cell r="BM56">
            <v>1.1875562399509363</v>
          </cell>
          <cell r="BN56">
            <v>-13.210232885030564</v>
          </cell>
          <cell r="BO56">
            <v>-4.6624134200101253</v>
          </cell>
          <cell r="BP56">
            <v>72.178438039991306</v>
          </cell>
          <cell r="BQ56">
            <v>0</v>
          </cell>
          <cell r="BR56">
            <v>-120.81607634061947</v>
          </cell>
          <cell r="BS56">
            <v>-3.0952994999970542</v>
          </cell>
          <cell r="BT56">
            <v>0</v>
          </cell>
          <cell r="BU56">
            <v>-5.0007004399958532</v>
          </cell>
          <cell r="BV56">
            <v>-27.296989919967018</v>
          </cell>
          <cell r="BW56">
            <v>0.57885856000939384</v>
          </cell>
          <cell r="BX56">
            <v>-23.806309350009542</v>
          </cell>
          <cell r="BY56">
            <v>0</v>
          </cell>
          <cell r="BZ56">
            <v>-3.4774591919849627</v>
          </cell>
          <cell r="CA56">
            <v>0</v>
          </cell>
          <cell r="CB56">
            <v>-4.1638429699814878</v>
          </cell>
          <cell r="CC56">
            <v>-3.6092223300074693</v>
          </cell>
          <cell r="CD56">
            <v>-50.945111198001541</v>
          </cell>
          <cell r="CE56">
            <v>-112.44635084923357</v>
          </cell>
          <cell r="CF56">
            <v>0</v>
          </cell>
          <cell r="CG56">
            <v>-3.0290818589855917</v>
          </cell>
          <cell r="CH56">
            <v>0</v>
          </cell>
          <cell r="CI56">
            <v>-2.0275452900095843</v>
          </cell>
          <cell r="CJ56">
            <v>0</v>
          </cell>
          <cell r="CK56">
            <v>0</v>
          </cell>
          <cell r="CL56">
            <v>-4.4707123499829322</v>
          </cell>
          <cell r="CM56">
            <v>0</v>
          </cell>
          <cell r="CN56">
            <v>-48.802902978961356</v>
          </cell>
          <cell r="CO56">
            <v>0</v>
          </cell>
          <cell r="CP56">
            <v>-40.496408670005621</v>
          </cell>
          <cell r="CQ56">
            <v>-13.619699700007914</v>
          </cell>
          <cell r="CR56">
            <v>-124.26402102643624</v>
          </cell>
          <cell r="CS56">
            <v>-2.4889186799991876</v>
          </cell>
          <cell r="CT56">
            <v>0</v>
          </cell>
          <cell r="CU56">
            <v>-19.540295399987372</v>
          </cell>
          <cell r="CV56">
            <v>-12.761035739968065</v>
          </cell>
          <cell r="CW56">
            <v>0</v>
          </cell>
          <cell r="CX56">
            <v>-24.090691185032483</v>
          </cell>
          <cell r="CY56">
            <v>0</v>
          </cell>
          <cell r="CZ56">
            <v>0</v>
          </cell>
          <cell r="DA56">
            <v>-5.7534609840367921</v>
          </cell>
          <cell r="DB56">
            <v>-60.226750239991816</v>
          </cell>
          <cell r="DC56">
            <v>0</v>
          </cell>
          <cell r="DD56">
            <v>0.59713120199739933</v>
          </cell>
          <cell r="DE56">
            <v>-7.7824473101645708</v>
          </cell>
          <cell r="DF56">
            <v>0</v>
          </cell>
          <cell r="DG56">
            <v>0</v>
          </cell>
          <cell r="DH56">
            <v>-7.7824473099899478</v>
          </cell>
          <cell r="DI56">
            <v>0</v>
          </cell>
          <cell r="DJ56">
            <v>0</v>
          </cell>
          <cell r="DK56">
            <v>0</v>
          </cell>
          <cell r="DL56">
            <v>0</v>
          </cell>
          <cell r="DM56">
            <v>0</v>
          </cell>
          <cell r="DN56">
            <v>0</v>
          </cell>
          <cell r="DO56">
            <v>0</v>
          </cell>
          <cell r="DP56">
            <v>0</v>
          </cell>
          <cell r="DQ56">
            <v>0</v>
          </cell>
          <cell r="DR56">
            <v>0</v>
          </cell>
          <cell r="DS56">
            <v>0</v>
          </cell>
          <cell r="DT56">
            <v>0</v>
          </cell>
          <cell r="DU56">
            <v>0</v>
          </cell>
          <cell r="DV56">
            <v>0</v>
          </cell>
          <cell r="DW56">
            <v>0</v>
          </cell>
          <cell r="DX56">
            <v>0</v>
          </cell>
          <cell r="DY56">
            <v>0</v>
          </cell>
          <cell r="DZ56">
            <v>0</v>
          </cell>
          <cell r="EA56">
            <v>0</v>
          </cell>
          <cell r="EB56">
            <v>0</v>
          </cell>
          <cell r="EC56">
            <v>0</v>
          </cell>
          <cell r="ED56">
            <v>0</v>
          </cell>
        </row>
        <row r="57"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-2.270909999988362</v>
          </cell>
          <cell r="AF57">
            <v>0</v>
          </cell>
          <cell r="AG57">
            <v>0</v>
          </cell>
          <cell r="AH57">
            <v>-2.270909999988362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-154.33014025000739</v>
          </cell>
          <cell r="AS57">
            <v>-26.917560000001686</v>
          </cell>
          <cell r="AT57">
            <v>-4.9531457499961107</v>
          </cell>
          <cell r="AU57">
            <v>-6.650549999994837</v>
          </cell>
          <cell r="AV57">
            <v>-92.875220000008994</v>
          </cell>
          <cell r="AW57">
            <v>-19.938145000014629</v>
          </cell>
          <cell r="AX57">
            <v>26.041049999999814</v>
          </cell>
          <cell r="AY57">
            <v>-15.759694999997009</v>
          </cell>
          <cell r="AZ57">
            <v>-4.3593800000053307</v>
          </cell>
          <cell r="BA57">
            <v>-8.2745299999987765</v>
          </cell>
          <cell r="BB57">
            <v>-2.9520249999950465</v>
          </cell>
          <cell r="BC57">
            <v>2.3090604999979405</v>
          </cell>
          <cell r="BD57">
            <v>0</v>
          </cell>
          <cell r="BE57">
            <v>-176.79759519998333</v>
          </cell>
          <cell r="BF57">
            <v>-3.2097750000002634</v>
          </cell>
          <cell r="BG57">
            <v>-10.82564000000275</v>
          </cell>
          <cell r="BH57">
            <v>1.7684125000050699</v>
          </cell>
          <cell r="BI57">
            <v>-11.86005199999272</v>
          </cell>
          <cell r="BJ57">
            <v>-88.31927999999607</v>
          </cell>
          <cell r="BK57">
            <v>0</v>
          </cell>
          <cell r="BL57">
            <v>-0.62039500000537373</v>
          </cell>
          <cell r="BM57">
            <v>-6.9203900000138674</v>
          </cell>
          <cell r="BN57">
            <v>-10.068344999999681</v>
          </cell>
          <cell r="BO57">
            <v>-5.9524257000048237</v>
          </cell>
          <cell r="BP57">
            <v>-18.931655000000319</v>
          </cell>
          <cell r="BQ57">
            <v>-21.858050000000731</v>
          </cell>
          <cell r="BR57">
            <v>-234.45566649996908</v>
          </cell>
          <cell r="BS57">
            <v>-30.703469499999301</v>
          </cell>
          <cell r="BT57">
            <v>-15.399489999999787</v>
          </cell>
          <cell r="BU57">
            <v>6.7471075000030396</v>
          </cell>
          <cell r="BV57">
            <v>-15.396923000000243</v>
          </cell>
          <cell r="BW57">
            <v>-2.4624500000027183</v>
          </cell>
          <cell r="BX57">
            <v>23.280755499999941</v>
          </cell>
          <cell r="BY57">
            <v>-5.6985415000053763</v>
          </cell>
          <cell r="BZ57">
            <v>-3.668920000000071</v>
          </cell>
          <cell r="CA57">
            <v>-1.6015805000024557</v>
          </cell>
          <cell r="CB57">
            <v>9.3040899999978137</v>
          </cell>
          <cell r="CC57">
            <v>0</v>
          </cell>
          <cell r="CD57">
            <v>-198.85624499999676</v>
          </cell>
          <cell r="CE57">
            <v>190.33143250006833</v>
          </cell>
          <cell r="CF57">
            <v>0</v>
          </cell>
          <cell r="CG57">
            <v>-41.074039999994056</v>
          </cell>
          <cell r="CH57">
            <v>-23.380944999998974</v>
          </cell>
          <cell r="CI57">
            <v>-7.7554850000051374</v>
          </cell>
          <cell r="CJ57">
            <v>-1.2364324999907694</v>
          </cell>
          <cell r="CK57">
            <v>283.88336699999854</v>
          </cell>
          <cell r="CL57">
            <v>3.1023649999951886</v>
          </cell>
          <cell r="CM57">
            <v>-2.9865249999966181</v>
          </cell>
          <cell r="CN57">
            <v>-12.940234999994573</v>
          </cell>
          <cell r="CO57">
            <v>-2.2029499999916879</v>
          </cell>
          <cell r="CP57">
            <v>-0.69692500000201107</v>
          </cell>
          <cell r="CQ57">
            <v>-4.3807620000002316</v>
          </cell>
          <cell r="CR57">
            <v>-726.41128599997319</v>
          </cell>
          <cell r="CS57">
            <v>-0.20084599999790953</v>
          </cell>
          <cell r="CT57">
            <v>-6.2980849999985367</v>
          </cell>
          <cell r="CU57">
            <v>2.6653600000008737</v>
          </cell>
          <cell r="CV57">
            <v>-667.82710499999666</v>
          </cell>
          <cell r="CW57">
            <v>6.3964999990275828E-2</v>
          </cell>
          <cell r="CX57">
            <v>-0.22327249998852494</v>
          </cell>
          <cell r="CY57">
            <v>0</v>
          </cell>
          <cell r="CZ57">
            <v>-3.9577099999951315</v>
          </cell>
          <cell r="DA57">
            <v>-1.8236149999938789</v>
          </cell>
          <cell r="DB57">
            <v>-10.38672000000588</v>
          </cell>
          <cell r="DC57">
            <v>-38.423257499998726</v>
          </cell>
          <cell r="DD57">
            <v>0</v>
          </cell>
          <cell r="DE57">
            <v>-175.23109719999047</v>
          </cell>
          <cell r="DF57">
            <v>0</v>
          </cell>
          <cell r="DG57">
            <v>-1.4986450000014884</v>
          </cell>
          <cell r="DH57">
            <v>189.83166500000152</v>
          </cell>
          <cell r="DI57">
            <v>-335.3292550000142</v>
          </cell>
          <cell r="DJ57">
            <v>38.215301000000181</v>
          </cell>
          <cell r="DK57">
            <v>-49.055508999990252</v>
          </cell>
          <cell r="DL57">
            <v>0</v>
          </cell>
          <cell r="DM57">
            <v>3.8055000004533213E-2</v>
          </cell>
          <cell r="DN57">
            <v>-14.832236199999898</v>
          </cell>
          <cell r="DO57">
            <v>-2.6004730000022391</v>
          </cell>
          <cell r="DP57">
            <v>0</v>
          </cell>
          <cell r="DQ57">
            <v>0</v>
          </cell>
          <cell r="DR57">
            <v>-33.525355499976286</v>
          </cell>
          <cell r="DS57">
            <v>0</v>
          </cell>
          <cell r="DT57">
            <v>0</v>
          </cell>
          <cell r="DU57">
            <v>-56.351825000001554</v>
          </cell>
          <cell r="DV57">
            <v>-19.232039999988046</v>
          </cell>
          <cell r="DW57">
            <v>-0.71047499999622232</v>
          </cell>
          <cell r="DX57">
            <v>0</v>
          </cell>
          <cell r="DY57">
            <v>0</v>
          </cell>
          <cell r="DZ57">
            <v>0</v>
          </cell>
          <cell r="EA57">
            <v>-6.1328519999915443</v>
          </cell>
          <cell r="EB57">
            <v>48.901836499999263</v>
          </cell>
          <cell r="EC57">
            <v>0</v>
          </cell>
          <cell r="ED57">
            <v>0</v>
          </cell>
        </row>
        <row r="58"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-2.7673811996355653</v>
          </cell>
          <cell r="AF58">
            <v>0</v>
          </cell>
          <cell r="AG58">
            <v>0</v>
          </cell>
          <cell r="AH58">
            <v>-1.6947984000435099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-1.072582799999509</v>
          </cell>
          <cell r="AP58">
            <v>0</v>
          </cell>
          <cell r="AQ58">
            <v>0</v>
          </cell>
          <cell r="AR58">
            <v>-156.46575623750687</v>
          </cell>
          <cell r="AS58">
            <v>-1.5622996200108901</v>
          </cell>
          <cell r="AT58">
            <v>-21.486830819980241</v>
          </cell>
          <cell r="AU58">
            <v>-5.6874152399832383</v>
          </cell>
          <cell r="AV58">
            <v>-29.787810161942616</v>
          </cell>
          <cell r="AW58">
            <v>-15.522803555941209</v>
          </cell>
          <cell r="AX58">
            <v>-0.9448892999207601</v>
          </cell>
          <cell r="AY58">
            <v>-4.9175352599704638</v>
          </cell>
          <cell r="AZ58">
            <v>-12.262750800000504</v>
          </cell>
          <cell r="BA58">
            <v>7.8946362599963322</v>
          </cell>
          <cell r="BB58">
            <v>36.185744412010536</v>
          </cell>
          <cell r="BC58">
            <v>-107.2527022116119</v>
          </cell>
          <cell r="BD58">
            <v>-1.1210999399772845</v>
          </cell>
          <cell r="BE58">
            <v>199.85080837830901</v>
          </cell>
          <cell r="BF58">
            <v>-18.345174539950676</v>
          </cell>
          <cell r="BG58">
            <v>-11.729228399985004</v>
          </cell>
          <cell r="BH58">
            <v>-4.0404182999627665</v>
          </cell>
          <cell r="BI58">
            <v>245.12273277598433</v>
          </cell>
          <cell r="BJ58">
            <v>4.8290380199905485</v>
          </cell>
          <cell r="BK58">
            <v>-3.2224995780270547</v>
          </cell>
          <cell r="BL58">
            <v>-3.3905041799880564</v>
          </cell>
          <cell r="BM58">
            <v>-3.3428901600418612</v>
          </cell>
          <cell r="BN58">
            <v>-7.8788827799726278</v>
          </cell>
          <cell r="BO58">
            <v>7.3500719400472008</v>
          </cell>
          <cell r="BP58">
            <v>-0.84797003999119624</v>
          </cell>
          <cell r="BQ58">
            <v>-4.6534663800266571</v>
          </cell>
          <cell r="BR58">
            <v>28.637378609739244</v>
          </cell>
          <cell r="BS58">
            <v>184.35483643197222</v>
          </cell>
          <cell r="BT58">
            <v>-21.627119009965099</v>
          </cell>
          <cell r="BU58">
            <v>-73.089234497980215</v>
          </cell>
          <cell r="BV58">
            <v>-32.806406970019452</v>
          </cell>
          <cell r="BW58">
            <v>9.9411266279639676</v>
          </cell>
          <cell r="BX58">
            <v>17.870670180069283</v>
          </cell>
          <cell r="BY58">
            <v>-0.27091597800608724</v>
          </cell>
          <cell r="BZ58">
            <v>1.9881079200422391</v>
          </cell>
          <cell r="CA58">
            <v>-13.71600719995331</v>
          </cell>
          <cell r="CB58">
            <v>-7.1725712867919356</v>
          </cell>
          <cell r="CC58">
            <v>-24.473435347492341</v>
          </cell>
          <cell r="CD58">
            <v>-12.361672259983607</v>
          </cell>
          <cell r="CE58">
            <v>-28.472611288540065</v>
          </cell>
          <cell r="CF58">
            <v>-1.4414476800011471</v>
          </cell>
          <cell r="CG58">
            <v>-19.640291219984647</v>
          </cell>
          <cell r="CH58">
            <v>-24.892238056170754</v>
          </cell>
          <cell r="CI58">
            <v>34.684705721912906</v>
          </cell>
          <cell r="CJ58">
            <v>-4.5091793279862031</v>
          </cell>
          <cell r="CK58">
            <v>6.5543295000679791</v>
          </cell>
          <cell r="CL58">
            <v>-0.43785558000672609</v>
          </cell>
          <cell r="CM58">
            <v>-3.1876557599753141</v>
          </cell>
          <cell r="CN58">
            <v>-1.6542943200329319</v>
          </cell>
          <cell r="CO58">
            <v>-4.1465417160070501</v>
          </cell>
          <cell r="CP58">
            <v>-5.1210482399910688</v>
          </cell>
          <cell r="CQ58">
            <v>-4.6810946100158617</v>
          </cell>
          <cell r="CR58">
            <v>-73.849601471796632</v>
          </cell>
          <cell r="CS58">
            <v>-1.5665553599828854</v>
          </cell>
          <cell r="CT58">
            <v>-0.21023099997546524</v>
          </cell>
          <cell r="CU58">
            <v>-10.032010319991969</v>
          </cell>
          <cell r="CV58">
            <v>-13.308293250040151</v>
          </cell>
          <cell r="CW58">
            <v>8.5695821399567649</v>
          </cell>
          <cell r="CX58">
            <v>-0.361185378045775</v>
          </cell>
          <cell r="CY58">
            <v>0</v>
          </cell>
          <cell r="CZ58">
            <v>-0.48602339997887611</v>
          </cell>
          <cell r="DA58">
            <v>-13.380191399948671</v>
          </cell>
          <cell r="DB58">
            <v>-37.254387564025819</v>
          </cell>
          <cell r="DC58">
            <v>-5.8203059399966151</v>
          </cell>
          <cell r="DD58">
            <v>0</v>
          </cell>
          <cell r="DE58">
            <v>-17.322595108300447</v>
          </cell>
          <cell r="DF58">
            <v>22.53398141998332</v>
          </cell>
          <cell r="DG58">
            <v>-3.2735842199763283</v>
          </cell>
          <cell r="DH58">
            <v>-54.131602313951589</v>
          </cell>
          <cell r="DI58">
            <v>-5.9409959999611601</v>
          </cell>
          <cell r="DJ58">
            <v>35.336384845199063</v>
          </cell>
          <cell r="DK58">
            <v>-5.3623133399523795</v>
          </cell>
          <cell r="DL58">
            <v>0</v>
          </cell>
          <cell r="DM58">
            <v>-0.43192991998512298</v>
          </cell>
          <cell r="DN58">
            <v>-2.86461569997482</v>
          </cell>
          <cell r="DO58">
            <v>-3.1879198799724691</v>
          </cell>
          <cell r="DP58">
            <v>0</v>
          </cell>
          <cell r="DQ58">
            <v>0</v>
          </cell>
          <cell r="DR58">
            <v>-31.961274089291692</v>
          </cell>
          <cell r="DS58">
            <v>0</v>
          </cell>
          <cell r="DT58">
            <v>0</v>
          </cell>
          <cell r="DU58">
            <v>-6.1706696400069632</v>
          </cell>
          <cell r="DV58">
            <v>-48.85601447999943</v>
          </cell>
          <cell r="DW58">
            <v>-11.886801540036686</v>
          </cell>
          <cell r="DX58">
            <v>-0.74596859992016107</v>
          </cell>
          <cell r="DY58">
            <v>0</v>
          </cell>
          <cell r="DZ58">
            <v>-8.0369159928523004E-2</v>
          </cell>
          <cell r="EA58">
            <v>-6.3199336500838399</v>
          </cell>
          <cell r="EB58">
            <v>42.09848297998542</v>
          </cell>
          <cell r="EC58">
            <v>0</v>
          </cell>
          <cell r="ED58">
            <v>0</v>
          </cell>
        </row>
        <row r="59"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  <cell r="BZ59">
            <v>0</v>
          </cell>
          <cell r="CA59">
            <v>0</v>
          </cell>
          <cell r="CB59">
            <v>0</v>
          </cell>
          <cell r="CC59">
            <v>0</v>
          </cell>
          <cell r="CD59">
            <v>0</v>
          </cell>
          <cell r="CE59">
            <v>0</v>
          </cell>
          <cell r="CF59">
            <v>0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  <cell r="CN59">
            <v>0</v>
          </cell>
          <cell r="CO59">
            <v>0</v>
          </cell>
          <cell r="CP59">
            <v>0</v>
          </cell>
          <cell r="CQ59">
            <v>0</v>
          </cell>
          <cell r="CR59">
            <v>0</v>
          </cell>
          <cell r="CS59">
            <v>0</v>
          </cell>
          <cell r="CT59">
            <v>0</v>
          </cell>
          <cell r="CU59">
            <v>0</v>
          </cell>
          <cell r="CV59">
            <v>0</v>
          </cell>
          <cell r="CW59">
            <v>0</v>
          </cell>
          <cell r="CX59">
            <v>0</v>
          </cell>
          <cell r="CY59">
            <v>0</v>
          </cell>
          <cell r="CZ59">
            <v>0</v>
          </cell>
          <cell r="DA59">
            <v>0</v>
          </cell>
          <cell r="DB59">
            <v>0</v>
          </cell>
          <cell r="DC59">
            <v>0</v>
          </cell>
          <cell r="DD59">
            <v>0</v>
          </cell>
          <cell r="DE59">
            <v>0</v>
          </cell>
          <cell r="DF59">
            <v>0</v>
          </cell>
          <cell r="DG59">
            <v>0</v>
          </cell>
          <cell r="DH59">
            <v>0</v>
          </cell>
          <cell r="DI59">
            <v>0</v>
          </cell>
          <cell r="DJ59">
            <v>0</v>
          </cell>
          <cell r="DK59">
            <v>0</v>
          </cell>
          <cell r="DL59">
            <v>0</v>
          </cell>
          <cell r="DM59">
            <v>0</v>
          </cell>
          <cell r="DN59">
            <v>0</v>
          </cell>
          <cell r="DO59">
            <v>0</v>
          </cell>
          <cell r="DP59">
            <v>0</v>
          </cell>
          <cell r="DQ59">
            <v>0</v>
          </cell>
          <cell r="DR59">
            <v>0</v>
          </cell>
          <cell r="DS59">
            <v>0</v>
          </cell>
          <cell r="DT59">
            <v>0</v>
          </cell>
          <cell r="DU59">
            <v>0</v>
          </cell>
          <cell r="DV59">
            <v>0</v>
          </cell>
          <cell r="DW59">
            <v>0</v>
          </cell>
          <cell r="DX59">
            <v>0</v>
          </cell>
          <cell r="DY59">
            <v>0</v>
          </cell>
          <cell r="DZ59">
            <v>0</v>
          </cell>
          <cell r="EA59">
            <v>0</v>
          </cell>
          <cell r="EB59">
            <v>0</v>
          </cell>
          <cell r="EC59">
            <v>0</v>
          </cell>
          <cell r="ED59">
            <v>0</v>
          </cell>
        </row>
        <row r="60"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1339.1467739995569</v>
          </cell>
          <cell r="AS60">
            <v>-90.253095000050962</v>
          </cell>
          <cell r="AT60">
            <v>-81.580544999975245</v>
          </cell>
          <cell r="AU60">
            <v>498.01233249995857</v>
          </cell>
          <cell r="AV60">
            <v>423.625</v>
          </cell>
          <cell r="AW60">
            <v>440.03102500003297</v>
          </cell>
          <cell r="AX60">
            <v>-0.16605499992147088</v>
          </cell>
          <cell r="AY60">
            <v>-1.0407150000100955</v>
          </cell>
          <cell r="AZ60">
            <v>-1.4820100000360981</v>
          </cell>
          <cell r="BA60">
            <v>-20.135620000073686</v>
          </cell>
          <cell r="BB60">
            <v>-0.34046499995747581</v>
          </cell>
          <cell r="BC60">
            <v>167.66335649997927</v>
          </cell>
          <cell r="BD60">
            <v>4.8135649999603629</v>
          </cell>
          <cell r="BE60">
            <v>746.29094400070608</v>
          </cell>
          <cell r="BF60">
            <v>-254.76403999998001</v>
          </cell>
          <cell r="BG60">
            <v>-0.22145999997155741</v>
          </cell>
          <cell r="BH60">
            <v>154.66587999998592</v>
          </cell>
          <cell r="BI60">
            <v>965.6402399999788</v>
          </cell>
          <cell r="BJ60">
            <v>-116.30015949998051</v>
          </cell>
          <cell r="BK60">
            <v>6.0934000000124797</v>
          </cell>
          <cell r="BL60">
            <v>-283.80905000003986</v>
          </cell>
          <cell r="BM60">
            <v>-149.41989500005729</v>
          </cell>
          <cell r="BN60">
            <v>350.58971349999774</v>
          </cell>
          <cell r="BO60">
            <v>-1.4623550000251271</v>
          </cell>
          <cell r="BP60">
            <v>-235.40373999997973</v>
          </cell>
          <cell r="BQ60">
            <v>310.68240999995032</v>
          </cell>
          <cell r="BR60">
            <v>2133.0768370004371</v>
          </cell>
          <cell r="BS60">
            <v>-2.8353299999726005</v>
          </cell>
          <cell r="BT60">
            <v>196.98414399998728</v>
          </cell>
          <cell r="BU60">
            <v>370.71670999994967</v>
          </cell>
          <cell r="BV60">
            <v>-25.59097399993334</v>
          </cell>
          <cell r="BW60">
            <v>499.96273999998812</v>
          </cell>
          <cell r="BX60">
            <v>284.79689300002065</v>
          </cell>
          <cell r="BY60">
            <v>395.55262950004544</v>
          </cell>
          <cell r="BZ60">
            <v>-2.7569450000301003</v>
          </cell>
          <cell r="CA60">
            <v>-144.86910499993246</v>
          </cell>
          <cell r="CB60">
            <v>514.61113950004801</v>
          </cell>
          <cell r="CC60">
            <v>-94.798199999961071</v>
          </cell>
          <cell r="CD60">
            <v>141.30313499999465</v>
          </cell>
          <cell r="CE60">
            <v>79.61243525147438</v>
          </cell>
          <cell r="CF60">
            <v>0</v>
          </cell>
          <cell r="CG60">
            <v>-23.368369999981951</v>
          </cell>
          <cell r="CH60">
            <v>-9.4464849999640137</v>
          </cell>
          <cell r="CI60">
            <v>113.3786024999572</v>
          </cell>
          <cell r="CJ60">
            <v>112.63564500003122</v>
          </cell>
          <cell r="CK60">
            <v>7.7377062499290332</v>
          </cell>
          <cell r="CL60">
            <v>96.164914999972098</v>
          </cell>
          <cell r="CM60">
            <v>-3.6677000001072884</v>
          </cell>
          <cell r="CN60">
            <v>-462.30859500006773</v>
          </cell>
          <cell r="CO60">
            <v>61.288219999987632</v>
          </cell>
          <cell r="CP60">
            <v>-1.2683049999759533</v>
          </cell>
          <cell r="CQ60">
            <v>188.46680150000611</v>
          </cell>
          <cell r="CR60">
            <v>27.459100998938084</v>
          </cell>
          <cell r="CS60">
            <v>17.212664999999106</v>
          </cell>
          <cell r="CT60">
            <v>-5.3855499999481253</v>
          </cell>
          <cell r="CU60">
            <v>-1.4906499999342486</v>
          </cell>
          <cell r="CV60">
            <v>-5.945384000078775</v>
          </cell>
          <cell r="CW60">
            <v>14.201054999954067</v>
          </cell>
          <cell r="CX60">
            <v>8.0860399999655783</v>
          </cell>
          <cell r="CY60">
            <v>0</v>
          </cell>
          <cell r="CZ60">
            <v>-1.5160900000482798</v>
          </cell>
          <cell r="DA60">
            <v>-7.3264350000536069</v>
          </cell>
          <cell r="DB60">
            <v>9.5096900000353344</v>
          </cell>
          <cell r="DC60">
            <v>-5.6664999981876463E-2</v>
          </cell>
          <cell r="DD60">
            <v>0.17042500001844019</v>
          </cell>
          <cell r="DE60">
            <v>-97.18881700001657</v>
          </cell>
          <cell r="DF60">
            <v>0</v>
          </cell>
          <cell r="DG60">
            <v>-48.117250000010245</v>
          </cell>
          <cell r="DH60">
            <v>-17.321094999904744</v>
          </cell>
          <cell r="DI60">
            <v>-3.3889369999524206</v>
          </cell>
          <cell r="DJ60">
            <v>-15.669549999991432</v>
          </cell>
          <cell r="DK60">
            <v>0</v>
          </cell>
          <cell r="DL60">
            <v>0</v>
          </cell>
          <cell r="DM60">
            <v>35.73236599995289</v>
          </cell>
          <cell r="DN60">
            <v>0</v>
          </cell>
          <cell r="DO60">
            <v>-48.424350999994203</v>
          </cell>
          <cell r="DP60">
            <v>0</v>
          </cell>
          <cell r="DQ60">
            <v>0</v>
          </cell>
          <cell r="DR60">
            <v>-56.522930500097573</v>
          </cell>
          <cell r="DS60">
            <v>0</v>
          </cell>
          <cell r="DT60">
            <v>0</v>
          </cell>
          <cell r="DU60">
            <v>0</v>
          </cell>
          <cell r="DV60">
            <v>0</v>
          </cell>
          <cell r="DW60">
            <v>0</v>
          </cell>
          <cell r="DX60">
            <v>0</v>
          </cell>
          <cell r="DY60">
            <v>0</v>
          </cell>
          <cell r="DZ60">
            <v>0</v>
          </cell>
          <cell r="EA60">
            <v>-54.014795499970205</v>
          </cell>
          <cell r="EB60">
            <v>-2.5081350000109524</v>
          </cell>
          <cell r="EC60">
            <v>0</v>
          </cell>
          <cell r="ED60">
            <v>0</v>
          </cell>
        </row>
        <row r="61"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43.597165999934077</v>
          </cell>
          <cell r="AS61">
            <v>-15.587597500001721</v>
          </cell>
          <cell r="AT61">
            <v>0</v>
          </cell>
          <cell r="AU61">
            <v>56.084891999998945</v>
          </cell>
          <cell r="AV61">
            <v>-72.28284249996068</v>
          </cell>
          <cell r="AW61">
            <v>0</v>
          </cell>
          <cell r="AX61">
            <v>0</v>
          </cell>
          <cell r="AY61">
            <v>-1.1728479999874253</v>
          </cell>
          <cell r="AZ61">
            <v>0</v>
          </cell>
          <cell r="BA61">
            <v>0</v>
          </cell>
          <cell r="BB61">
            <v>25.284315000055358</v>
          </cell>
          <cell r="BC61">
            <v>51.104411500011338</v>
          </cell>
          <cell r="BD61">
            <v>0.16683550004381686</v>
          </cell>
          <cell r="BE61">
            <v>34.715062000323087</v>
          </cell>
          <cell r="BF61">
            <v>0</v>
          </cell>
          <cell r="BG61">
            <v>7.9958384999772534</v>
          </cell>
          <cell r="BH61">
            <v>0</v>
          </cell>
          <cell r="BI61">
            <v>7.3878900000127032</v>
          </cell>
          <cell r="BJ61">
            <v>0</v>
          </cell>
          <cell r="BK61">
            <v>0</v>
          </cell>
          <cell r="BL61">
            <v>40.758980000005977</v>
          </cell>
          <cell r="BM61">
            <v>-0.89883999997982755</v>
          </cell>
          <cell r="BN61">
            <v>0</v>
          </cell>
          <cell r="BO61">
            <v>0</v>
          </cell>
          <cell r="BP61">
            <v>-20.528806500002247</v>
          </cell>
          <cell r="BQ61">
            <v>0</v>
          </cell>
          <cell r="BR61">
            <v>16.568016500212252</v>
          </cell>
          <cell r="BS61">
            <v>-0.47463649999554036</v>
          </cell>
          <cell r="BT61">
            <v>0</v>
          </cell>
          <cell r="BU61">
            <v>37.111090000005788</v>
          </cell>
          <cell r="BV61">
            <v>0</v>
          </cell>
          <cell r="BW61">
            <v>-35.136175000006915</v>
          </cell>
          <cell r="BX61">
            <v>0</v>
          </cell>
          <cell r="BY61">
            <v>0</v>
          </cell>
          <cell r="BZ61">
            <v>-0.89883600000757724</v>
          </cell>
          <cell r="CA61">
            <v>8.5946875000081491</v>
          </cell>
          <cell r="CB61">
            <v>-40.567965000052936</v>
          </cell>
          <cell r="CC61">
            <v>42.5760569999984</v>
          </cell>
          <cell r="CD61">
            <v>5.3637945000082254</v>
          </cell>
          <cell r="CE61">
            <v>31.116159500554204</v>
          </cell>
          <cell r="CF61">
            <v>0</v>
          </cell>
          <cell r="CG61">
            <v>-0.9648389999056235</v>
          </cell>
          <cell r="CH61">
            <v>-5.0357809999986785</v>
          </cell>
          <cell r="CI61">
            <v>-3.9174044999526814</v>
          </cell>
          <cell r="CJ61">
            <v>-1.834140999999363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CO61">
            <v>30.614245000004303</v>
          </cell>
          <cell r="CP61">
            <v>26.518831500001397</v>
          </cell>
          <cell r="CQ61">
            <v>-14.264751499984413</v>
          </cell>
          <cell r="CR61">
            <v>1.3433475000783801</v>
          </cell>
          <cell r="CS61">
            <v>0</v>
          </cell>
          <cell r="CT61">
            <v>3.1147909999999683</v>
          </cell>
          <cell r="CU61">
            <v>0</v>
          </cell>
          <cell r="CV61">
            <v>39.464589999988675</v>
          </cell>
          <cell r="CW61">
            <v>0</v>
          </cell>
          <cell r="CX61">
            <v>-38.936259999987669</v>
          </cell>
          <cell r="CY61">
            <v>0</v>
          </cell>
          <cell r="CZ61">
            <v>0</v>
          </cell>
          <cell r="DA61">
            <v>0</v>
          </cell>
          <cell r="DB61">
            <v>0</v>
          </cell>
          <cell r="DC61">
            <v>-2.2997734999953536</v>
          </cell>
          <cell r="DD61">
            <v>0</v>
          </cell>
          <cell r="DE61">
            <v>-3.9976050001569092</v>
          </cell>
          <cell r="DF61">
            <v>0</v>
          </cell>
          <cell r="DG61">
            <v>0</v>
          </cell>
          <cell r="DH61">
            <v>0</v>
          </cell>
          <cell r="DI61">
            <v>0</v>
          </cell>
          <cell r="DJ61">
            <v>-3.679904999997234</v>
          </cell>
          <cell r="DK61">
            <v>0</v>
          </cell>
          <cell r="DL61">
            <v>0</v>
          </cell>
          <cell r="DM61">
            <v>0</v>
          </cell>
          <cell r="DN61">
            <v>0</v>
          </cell>
          <cell r="DO61">
            <v>-0.3177000000141561</v>
          </cell>
          <cell r="DP61">
            <v>0</v>
          </cell>
          <cell r="DQ61">
            <v>0</v>
          </cell>
          <cell r="DR61">
            <v>0</v>
          </cell>
          <cell r="DS61">
            <v>0</v>
          </cell>
          <cell r="DT61">
            <v>0</v>
          </cell>
          <cell r="DU61">
            <v>0</v>
          </cell>
          <cell r="DV61">
            <v>0</v>
          </cell>
          <cell r="DW61">
            <v>0</v>
          </cell>
          <cell r="DX61">
            <v>0</v>
          </cell>
          <cell r="DY61">
            <v>0</v>
          </cell>
          <cell r="DZ61">
            <v>0</v>
          </cell>
          <cell r="EA61">
            <v>0</v>
          </cell>
          <cell r="EB61">
            <v>0</v>
          </cell>
          <cell r="EC61">
            <v>0</v>
          </cell>
          <cell r="ED61">
            <v>0</v>
          </cell>
        </row>
        <row r="62"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395.02815099991858</v>
          </cell>
          <cell r="AS62">
            <v>16.515809000004083</v>
          </cell>
          <cell r="AT62">
            <v>-167.63781500002369</v>
          </cell>
          <cell r="AU62">
            <v>263.91316699999152</v>
          </cell>
          <cell r="AV62">
            <v>-360.23869000002742</v>
          </cell>
          <cell r="AW62">
            <v>-179.8236550000729</v>
          </cell>
          <cell r="AX62">
            <v>-3.489655000041239</v>
          </cell>
          <cell r="AY62">
            <v>0</v>
          </cell>
          <cell r="AZ62">
            <v>66.139699999941513</v>
          </cell>
          <cell r="BA62">
            <v>-6.8012299999827519</v>
          </cell>
          <cell r="BB62">
            <v>197.50384999997914</v>
          </cell>
          <cell r="BC62">
            <v>569.74717499996768</v>
          </cell>
          <cell r="BD62">
            <v>-0.800504999991972</v>
          </cell>
          <cell r="BE62">
            <v>783.33581050019711</v>
          </cell>
          <cell r="BF62">
            <v>-0.68193499997141771</v>
          </cell>
          <cell r="BG62">
            <v>-49.094685000018217</v>
          </cell>
          <cell r="BH62">
            <v>-4.2843799999682233</v>
          </cell>
          <cell r="BI62">
            <v>-252.42365300003439</v>
          </cell>
          <cell r="BJ62">
            <v>739.16213499999139</v>
          </cell>
          <cell r="BK62">
            <v>-34.921627999981865</v>
          </cell>
          <cell r="BL62">
            <v>-75.723989500082098</v>
          </cell>
          <cell r="BM62">
            <v>370.89079000009224</v>
          </cell>
          <cell r="BN62">
            <v>-51.224664999986999</v>
          </cell>
          <cell r="BO62">
            <v>-0.17074500001035631</v>
          </cell>
          <cell r="BP62">
            <v>137.6916650000494</v>
          </cell>
          <cell r="BQ62">
            <v>4.1169010000012349</v>
          </cell>
          <cell r="BR62">
            <v>374.1788495015353</v>
          </cell>
          <cell r="BS62">
            <v>-4.2689850000024308</v>
          </cell>
          <cell r="BT62">
            <v>-145.64847000001464</v>
          </cell>
          <cell r="BU62">
            <v>257.45399300003191</v>
          </cell>
          <cell r="BV62">
            <v>-1.1358900000341237</v>
          </cell>
          <cell r="BW62">
            <v>-208.78667499998119</v>
          </cell>
          <cell r="BX62">
            <v>-289.68871000001673</v>
          </cell>
          <cell r="BY62">
            <v>-8.1964645000407472</v>
          </cell>
          <cell r="BZ62">
            <v>-1.6025000018998981E-2</v>
          </cell>
          <cell r="CA62">
            <v>684.36490549996961</v>
          </cell>
          <cell r="CB62">
            <v>-340.76263200002722</v>
          </cell>
          <cell r="CC62">
            <v>538.4514424999943</v>
          </cell>
          <cell r="CD62">
            <v>-107.58764000001247</v>
          </cell>
          <cell r="CE62">
            <v>-248.71515849977732</v>
          </cell>
          <cell r="CF62">
            <v>-1.958150000020396</v>
          </cell>
          <cell r="CG62">
            <v>-84.657365000050049</v>
          </cell>
          <cell r="CH62">
            <v>-22.891841000004206</v>
          </cell>
          <cell r="CI62">
            <v>-9.3759074999252334</v>
          </cell>
          <cell r="CJ62">
            <v>-4.9076635000528768</v>
          </cell>
          <cell r="CK62">
            <v>10.862763500073925</v>
          </cell>
          <cell r="CL62">
            <v>0</v>
          </cell>
          <cell r="CM62">
            <v>-0.11429499997757375</v>
          </cell>
          <cell r="CN62">
            <v>-1.0397744999499992</v>
          </cell>
          <cell r="CO62">
            <v>-4.8368154999916442</v>
          </cell>
          <cell r="CP62">
            <v>-2.3011500000138767</v>
          </cell>
          <cell r="CQ62">
            <v>-127.49496000001091</v>
          </cell>
          <cell r="CR62">
            <v>-89.36848699953407</v>
          </cell>
          <cell r="CS62">
            <v>15.329552500013961</v>
          </cell>
          <cell r="CT62">
            <v>10.854109999956563</v>
          </cell>
          <cell r="CU62">
            <v>0</v>
          </cell>
          <cell r="CV62">
            <v>204.11362499999814</v>
          </cell>
          <cell r="CW62">
            <v>-9.6105044999858364</v>
          </cell>
          <cell r="CX62">
            <v>-295.53655499999877</v>
          </cell>
          <cell r="CY62">
            <v>0</v>
          </cell>
          <cell r="CZ62">
            <v>-2.5189499999396503</v>
          </cell>
          <cell r="DA62">
            <v>-20.476729999994859</v>
          </cell>
          <cell r="DB62">
            <v>8.6949250000179745</v>
          </cell>
          <cell r="DC62">
            <v>-0.4199699999880977</v>
          </cell>
          <cell r="DD62">
            <v>0.20201000000815839</v>
          </cell>
          <cell r="DE62">
            <v>7.1076375003904104</v>
          </cell>
          <cell r="DF62">
            <v>0</v>
          </cell>
          <cell r="DG62">
            <v>0</v>
          </cell>
          <cell r="DH62">
            <v>-15.312625000020489</v>
          </cell>
          <cell r="DI62">
            <v>-9.8277074999641627</v>
          </cell>
          <cell r="DJ62">
            <v>-6.755875000031665</v>
          </cell>
          <cell r="DK62">
            <v>0</v>
          </cell>
          <cell r="DL62">
            <v>0</v>
          </cell>
          <cell r="DM62">
            <v>0</v>
          </cell>
          <cell r="DN62">
            <v>-2.9410599999828264</v>
          </cell>
          <cell r="DO62">
            <v>41.9449049999821</v>
          </cell>
          <cell r="DP62">
            <v>0</v>
          </cell>
          <cell r="DQ62">
            <v>0</v>
          </cell>
          <cell r="DR62">
            <v>-51.167460000142455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  <cell r="DW62">
            <v>0</v>
          </cell>
          <cell r="DX62">
            <v>0</v>
          </cell>
          <cell r="DY62">
            <v>0</v>
          </cell>
          <cell r="DZ62">
            <v>0</v>
          </cell>
          <cell r="EA62">
            <v>0</v>
          </cell>
          <cell r="EB62">
            <v>-51.16746000002604</v>
          </cell>
          <cell r="EC62">
            <v>0</v>
          </cell>
          <cell r="ED62">
            <v>0</v>
          </cell>
        </row>
        <row r="63"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-324.00705849961378</v>
          </cell>
          <cell r="AS63">
            <v>0</v>
          </cell>
          <cell r="AT63">
            <v>0</v>
          </cell>
          <cell r="AU63">
            <v>9.9047650000138674</v>
          </cell>
          <cell r="AV63">
            <v>-238.88726800002041</v>
          </cell>
          <cell r="AW63">
            <v>-47.026045000005979</v>
          </cell>
          <cell r="AX63">
            <v>0</v>
          </cell>
          <cell r="AY63">
            <v>0</v>
          </cell>
          <cell r="AZ63">
            <v>0</v>
          </cell>
          <cell r="BA63">
            <v>-1.7242099999857601</v>
          </cell>
          <cell r="BB63">
            <v>0</v>
          </cell>
          <cell r="BC63">
            <v>-43.601040999987163</v>
          </cell>
          <cell r="BD63">
            <v>-2.6732594999921275</v>
          </cell>
          <cell r="BE63">
            <v>-343.90442100004293</v>
          </cell>
          <cell r="BF63">
            <v>0</v>
          </cell>
          <cell r="BG63">
            <v>-11.698199999998906</v>
          </cell>
          <cell r="BH63">
            <v>0</v>
          </cell>
          <cell r="BI63">
            <v>-191.72453100001439</v>
          </cell>
          <cell r="BJ63">
            <v>0</v>
          </cell>
          <cell r="BK63">
            <v>-0.10516000000643544</v>
          </cell>
          <cell r="BL63">
            <v>-96.998846999980742</v>
          </cell>
          <cell r="BM63">
            <v>0</v>
          </cell>
          <cell r="BN63">
            <v>-0.85587999998824671</v>
          </cell>
          <cell r="BO63">
            <v>8.6758720000216272</v>
          </cell>
          <cell r="BP63">
            <v>-43.711089999997057</v>
          </cell>
          <cell r="BQ63">
            <v>-7.4865849999914644</v>
          </cell>
          <cell r="BR63">
            <v>-290.61498599988408</v>
          </cell>
          <cell r="BS63">
            <v>0</v>
          </cell>
          <cell r="BT63">
            <v>-18.155550000010408</v>
          </cell>
          <cell r="BU63">
            <v>-62.523749999993015</v>
          </cell>
          <cell r="BV63">
            <v>-4.4052220000012312</v>
          </cell>
          <cell r="BW63">
            <v>-95</v>
          </cell>
          <cell r="BX63">
            <v>-0.15353999999933876</v>
          </cell>
          <cell r="BY63">
            <v>0</v>
          </cell>
          <cell r="BZ63">
            <v>0</v>
          </cell>
          <cell r="CA63">
            <v>-20.283414999983506</v>
          </cell>
          <cell r="CB63">
            <v>-56.457954000012251</v>
          </cell>
          <cell r="CC63">
            <v>-54.02052000000549</v>
          </cell>
          <cell r="CD63">
            <v>20.38496500000474</v>
          </cell>
          <cell r="CE63">
            <v>-45.526436500018463</v>
          </cell>
          <cell r="CF63">
            <v>-0.18926149999606423</v>
          </cell>
          <cell r="CG63">
            <v>0</v>
          </cell>
          <cell r="CH63">
            <v>-1.3606950000103097</v>
          </cell>
          <cell r="CI63">
            <v>-85.047309999994468</v>
          </cell>
          <cell r="CJ63">
            <v>-4.0992764999682549</v>
          </cell>
          <cell r="CK63">
            <v>-0.8777330000011716</v>
          </cell>
          <cell r="CL63">
            <v>0</v>
          </cell>
          <cell r="CM63">
            <v>0</v>
          </cell>
          <cell r="CN63">
            <v>109.26030599998194</v>
          </cell>
          <cell r="CO63">
            <v>-18.41411149999476</v>
          </cell>
          <cell r="CP63">
            <v>0</v>
          </cell>
          <cell r="CQ63">
            <v>-44.798354999991716</v>
          </cell>
          <cell r="CR63">
            <v>10.159451500046998</v>
          </cell>
          <cell r="CS63">
            <v>-1.1434900000022026</v>
          </cell>
          <cell r="CT63">
            <v>0</v>
          </cell>
          <cell r="CU63">
            <v>-41.554623999982141</v>
          </cell>
          <cell r="CV63">
            <v>67.826027499977499</v>
          </cell>
          <cell r="CW63">
            <v>-0.64927500000339933</v>
          </cell>
          <cell r="CX63">
            <v>-10.783896999986609</v>
          </cell>
          <cell r="CY63">
            <v>0</v>
          </cell>
          <cell r="CZ63">
            <v>0</v>
          </cell>
          <cell r="DA63">
            <v>0</v>
          </cell>
          <cell r="DB63">
            <v>-3.5352899999998044</v>
          </cell>
          <cell r="DC63">
            <v>0</v>
          </cell>
          <cell r="DD63">
            <v>0</v>
          </cell>
          <cell r="DE63">
            <v>3.592436500126496</v>
          </cell>
          <cell r="DF63">
            <v>0</v>
          </cell>
          <cell r="DG63">
            <v>0</v>
          </cell>
          <cell r="DH63">
            <v>0</v>
          </cell>
          <cell r="DI63">
            <v>0</v>
          </cell>
          <cell r="DJ63">
            <v>-2.9466740000061691</v>
          </cell>
          <cell r="DK63">
            <v>0</v>
          </cell>
          <cell r="DL63">
            <v>0</v>
          </cell>
          <cell r="DM63">
            <v>0</v>
          </cell>
          <cell r="DN63">
            <v>0</v>
          </cell>
          <cell r="DO63">
            <v>6.5391105000162497</v>
          </cell>
          <cell r="DP63">
            <v>0</v>
          </cell>
          <cell r="DQ63">
            <v>0</v>
          </cell>
          <cell r="DR63">
            <v>0</v>
          </cell>
          <cell r="DS63">
            <v>0</v>
          </cell>
          <cell r="DT63">
            <v>0</v>
          </cell>
          <cell r="DU63">
            <v>0</v>
          </cell>
          <cell r="DV63">
            <v>0</v>
          </cell>
          <cell r="DW63">
            <v>0</v>
          </cell>
          <cell r="DX63">
            <v>0</v>
          </cell>
          <cell r="DY63">
            <v>0</v>
          </cell>
          <cell r="DZ63">
            <v>0</v>
          </cell>
          <cell r="EA63">
            <v>0</v>
          </cell>
          <cell r="EB63">
            <v>0</v>
          </cell>
          <cell r="EC63">
            <v>0</v>
          </cell>
          <cell r="ED63">
            <v>0</v>
          </cell>
        </row>
        <row r="64"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  <cell r="BZ64">
            <v>0</v>
          </cell>
          <cell r="CA64">
            <v>0</v>
          </cell>
          <cell r="CB64">
            <v>0</v>
          </cell>
          <cell r="CC64">
            <v>0</v>
          </cell>
          <cell r="CD64">
            <v>0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  <cell r="CP64">
            <v>0</v>
          </cell>
          <cell r="CQ64">
            <v>0</v>
          </cell>
          <cell r="CR64">
            <v>0</v>
          </cell>
          <cell r="CS64">
            <v>0</v>
          </cell>
          <cell r="CT64">
            <v>0</v>
          </cell>
          <cell r="CU64">
            <v>0</v>
          </cell>
          <cell r="CV64">
            <v>0</v>
          </cell>
          <cell r="CW64">
            <v>0</v>
          </cell>
          <cell r="CX64">
            <v>0</v>
          </cell>
          <cell r="CY64">
            <v>0</v>
          </cell>
          <cell r="CZ64">
            <v>0</v>
          </cell>
          <cell r="DA64">
            <v>0</v>
          </cell>
          <cell r="DB64">
            <v>0</v>
          </cell>
          <cell r="DC64">
            <v>0</v>
          </cell>
          <cell r="DD64">
            <v>0</v>
          </cell>
          <cell r="DE64">
            <v>0</v>
          </cell>
          <cell r="DF64">
            <v>0</v>
          </cell>
          <cell r="DG64">
            <v>0</v>
          </cell>
          <cell r="DH64">
            <v>0</v>
          </cell>
          <cell r="DI64">
            <v>0</v>
          </cell>
          <cell r="DJ64">
            <v>0</v>
          </cell>
          <cell r="DK64">
            <v>0</v>
          </cell>
          <cell r="DL64">
            <v>0</v>
          </cell>
          <cell r="DM64">
            <v>0</v>
          </cell>
          <cell r="DN64">
            <v>0</v>
          </cell>
          <cell r="DO64">
            <v>0</v>
          </cell>
          <cell r="DP64">
            <v>0</v>
          </cell>
          <cell r="DQ64">
            <v>0</v>
          </cell>
          <cell r="DR64">
            <v>0</v>
          </cell>
          <cell r="DS64">
            <v>0</v>
          </cell>
          <cell r="DT64">
            <v>0</v>
          </cell>
          <cell r="DU64">
            <v>0</v>
          </cell>
          <cell r="DV64">
            <v>0</v>
          </cell>
          <cell r="DW64">
            <v>0</v>
          </cell>
          <cell r="DX64">
            <v>0</v>
          </cell>
          <cell r="DY64">
            <v>0</v>
          </cell>
          <cell r="DZ64">
            <v>0</v>
          </cell>
          <cell r="EA64">
            <v>0</v>
          </cell>
          <cell r="EB64">
            <v>0</v>
          </cell>
          <cell r="EC64">
            <v>0</v>
          </cell>
          <cell r="ED64">
            <v>0</v>
          </cell>
        </row>
        <row r="65"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  <cell r="BZ65">
            <v>0</v>
          </cell>
          <cell r="CA65">
            <v>0</v>
          </cell>
          <cell r="CB65">
            <v>0</v>
          </cell>
          <cell r="CC65">
            <v>0</v>
          </cell>
          <cell r="CD65">
            <v>0</v>
          </cell>
          <cell r="CE65">
            <v>0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  <cell r="CR65">
            <v>0</v>
          </cell>
          <cell r="CS65">
            <v>0</v>
          </cell>
          <cell r="CT65">
            <v>0</v>
          </cell>
          <cell r="CU65">
            <v>0</v>
          </cell>
          <cell r="CV65">
            <v>0</v>
          </cell>
          <cell r="CW65">
            <v>0</v>
          </cell>
          <cell r="CX65">
            <v>0</v>
          </cell>
          <cell r="CY65">
            <v>0</v>
          </cell>
          <cell r="CZ65">
            <v>0</v>
          </cell>
          <cell r="DA65">
            <v>0</v>
          </cell>
          <cell r="DB65">
            <v>0</v>
          </cell>
          <cell r="DC65">
            <v>0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0</v>
          </cell>
          <cell r="DJ65">
            <v>0</v>
          </cell>
          <cell r="DK65">
            <v>0</v>
          </cell>
          <cell r="DL65">
            <v>0</v>
          </cell>
          <cell r="DM65">
            <v>0</v>
          </cell>
          <cell r="DN65">
            <v>0</v>
          </cell>
          <cell r="DO65">
            <v>0</v>
          </cell>
          <cell r="DP65">
            <v>0</v>
          </cell>
          <cell r="DQ65">
            <v>0</v>
          </cell>
          <cell r="DR65">
            <v>0</v>
          </cell>
          <cell r="DS65">
            <v>0</v>
          </cell>
          <cell r="DT65">
            <v>0</v>
          </cell>
          <cell r="DU65">
            <v>0</v>
          </cell>
          <cell r="DV65">
            <v>0</v>
          </cell>
          <cell r="DW65">
            <v>0</v>
          </cell>
          <cell r="DX65">
            <v>0</v>
          </cell>
          <cell r="DY65">
            <v>0</v>
          </cell>
          <cell r="DZ65">
            <v>0</v>
          </cell>
          <cell r="EA65">
            <v>0</v>
          </cell>
          <cell r="EB65">
            <v>0</v>
          </cell>
          <cell r="EC65">
            <v>0</v>
          </cell>
          <cell r="ED65">
            <v>0</v>
          </cell>
        </row>
        <row r="66"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0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0</v>
          </cell>
          <cell r="CR66">
            <v>0</v>
          </cell>
          <cell r="CS66">
            <v>0</v>
          </cell>
          <cell r="CT66">
            <v>0</v>
          </cell>
          <cell r="CU66">
            <v>0</v>
          </cell>
          <cell r="CV66">
            <v>0</v>
          </cell>
          <cell r="CW66">
            <v>0</v>
          </cell>
          <cell r="CX66">
            <v>0</v>
          </cell>
          <cell r="CY66">
            <v>0</v>
          </cell>
          <cell r="CZ66">
            <v>0</v>
          </cell>
          <cell r="DA66">
            <v>0</v>
          </cell>
          <cell r="DB66">
            <v>0</v>
          </cell>
          <cell r="DC66">
            <v>0</v>
          </cell>
          <cell r="DD66">
            <v>0</v>
          </cell>
          <cell r="DE66">
            <v>0</v>
          </cell>
          <cell r="DF66">
            <v>0</v>
          </cell>
          <cell r="DG66">
            <v>0</v>
          </cell>
          <cell r="DH66">
            <v>0</v>
          </cell>
          <cell r="DI66">
            <v>0</v>
          </cell>
          <cell r="DJ66">
            <v>0</v>
          </cell>
          <cell r="DK66">
            <v>0</v>
          </cell>
          <cell r="DL66">
            <v>0</v>
          </cell>
          <cell r="DM66">
            <v>0</v>
          </cell>
          <cell r="DN66">
            <v>0</v>
          </cell>
          <cell r="DO66">
            <v>0</v>
          </cell>
          <cell r="DP66">
            <v>0</v>
          </cell>
          <cell r="DQ66">
            <v>0</v>
          </cell>
          <cell r="DR66">
            <v>0</v>
          </cell>
          <cell r="DS66">
            <v>0</v>
          </cell>
          <cell r="DT66">
            <v>0</v>
          </cell>
          <cell r="DU66">
            <v>0</v>
          </cell>
          <cell r="DV66">
            <v>0</v>
          </cell>
          <cell r="DW66">
            <v>0</v>
          </cell>
          <cell r="DX66">
            <v>0</v>
          </cell>
          <cell r="DY66">
            <v>0</v>
          </cell>
          <cell r="DZ66">
            <v>0</v>
          </cell>
          <cell r="EA66">
            <v>0</v>
          </cell>
          <cell r="EB66">
            <v>0</v>
          </cell>
          <cell r="EC66">
            <v>0</v>
          </cell>
          <cell r="ED66">
            <v>0</v>
          </cell>
        </row>
        <row r="67"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  <cell r="BZ67">
            <v>0</v>
          </cell>
          <cell r="CA67">
            <v>0</v>
          </cell>
          <cell r="CB67">
            <v>0</v>
          </cell>
          <cell r="CC67">
            <v>0</v>
          </cell>
          <cell r="CD67">
            <v>0</v>
          </cell>
          <cell r="CE67">
            <v>0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CL67">
            <v>0</v>
          </cell>
          <cell r="CM67">
            <v>0</v>
          </cell>
          <cell r="CN67">
            <v>0</v>
          </cell>
          <cell r="CO67">
            <v>0</v>
          </cell>
          <cell r="CP67">
            <v>0</v>
          </cell>
          <cell r="CQ67">
            <v>0</v>
          </cell>
          <cell r="CR67">
            <v>0</v>
          </cell>
          <cell r="CS67">
            <v>0</v>
          </cell>
          <cell r="CT67">
            <v>0</v>
          </cell>
          <cell r="CU67">
            <v>0</v>
          </cell>
          <cell r="CV67">
            <v>0</v>
          </cell>
          <cell r="CW67">
            <v>0</v>
          </cell>
          <cell r="CX67">
            <v>0</v>
          </cell>
          <cell r="CY67">
            <v>0</v>
          </cell>
          <cell r="CZ67">
            <v>0</v>
          </cell>
          <cell r="DA67">
            <v>0</v>
          </cell>
          <cell r="DB67">
            <v>0</v>
          </cell>
          <cell r="DC67">
            <v>0</v>
          </cell>
          <cell r="DD67">
            <v>0</v>
          </cell>
          <cell r="DE67">
            <v>0</v>
          </cell>
          <cell r="DF67">
            <v>0</v>
          </cell>
          <cell r="DG67">
            <v>0</v>
          </cell>
          <cell r="DH67">
            <v>0</v>
          </cell>
          <cell r="DI67">
            <v>0</v>
          </cell>
          <cell r="DJ67">
            <v>0</v>
          </cell>
          <cell r="DK67">
            <v>0</v>
          </cell>
          <cell r="DL67">
            <v>0</v>
          </cell>
          <cell r="DM67">
            <v>0</v>
          </cell>
          <cell r="DN67">
            <v>0</v>
          </cell>
          <cell r="DO67">
            <v>0</v>
          </cell>
          <cell r="DP67">
            <v>0</v>
          </cell>
          <cell r="DQ67">
            <v>0</v>
          </cell>
          <cell r="DR67">
            <v>0</v>
          </cell>
          <cell r="DS67">
            <v>0</v>
          </cell>
          <cell r="DT67">
            <v>0</v>
          </cell>
          <cell r="DU67">
            <v>0</v>
          </cell>
          <cell r="DV67">
            <v>0</v>
          </cell>
          <cell r="DW67">
            <v>0</v>
          </cell>
          <cell r="DX67">
            <v>0</v>
          </cell>
          <cell r="DY67">
            <v>0</v>
          </cell>
          <cell r="DZ67">
            <v>0</v>
          </cell>
          <cell r="EA67">
            <v>0</v>
          </cell>
          <cell r="EB67">
            <v>0</v>
          </cell>
          <cell r="EC67">
            <v>0</v>
          </cell>
          <cell r="ED67">
            <v>0</v>
          </cell>
        </row>
        <row r="68"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  <cell r="BZ68">
            <v>0</v>
          </cell>
          <cell r="CA68">
            <v>0</v>
          </cell>
          <cell r="CB68">
            <v>0</v>
          </cell>
          <cell r="CC68">
            <v>0</v>
          </cell>
          <cell r="CD68">
            <v>0</v>
          </cell>
          <cell r="CE68">
            <v>0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  <cell r="CP68">
            <v>0</v>
          </cell>
          <cell r="CQ68">
            <v>0</v>
          </cell>
          <cell r="CR68">
            <v>0</v>
          </cell>
          <cell r="CS68">
            <v>0</v>
          </cell>
          <cell r="CT68">
            <v>0</v>
          </cell>
          <cell r="CU68">
            <v>0</v>
          </cell>
          <cell r="CV68">
            <v>0</v>
          </cell>
          <cell r="CW68">
            <v>0</v>
          </cell>
          <cell r="CX68">
            <v>0</v>
          </cell>
          <cell r="CY68">
            <v>0</v>
          </cell>
          <cell r="CZ68">
            <v>0</v>
          </cell>
          <cell r="DA68">
            <v>0</v>
          </cell>
          <cell r="DB68">
            <v>0</v>
          </cell>
          <cell r="DC68">
            <v>0</v>
          </cell>
          <cell r="DD68">
            <v>0</v>
          </cell>
          <cell r="DE68">
            <v>0</v>
          </cell>
          <cell r="DF68">
            <v>0</v>
          </cell>
          <cell r="DG68">
            <v>0</v>
          </cell>
          <cell r="DH68">
            <v>0</v>
          </cell>
          <cell r="DI68">
            <v>0</v>
          </cell>
          <cell r="DJ68">
            <v>0</v>
          </cell>
          <cell r="DK68">
            <v>0</v>
          </cell>
          <cell r="DL68">
            <v>0</v>
          </cell>
          <cell r="DM68">
            <v>0</v>
          </cell>
          <cell r="DN68">
            <v>0</v>
          </cell>
          <cell r="DO68">
            <v>0</v>
          </cell>
          <cell r="DP68">
            <v>0</v>
          </cell>
          <cell r="DQ68">
            <v>0</v>
          </cell>
          <cell r="DR68">
            <v>0</v>
          </cell>
          <cell r="DS68">
            <v>0</v>
          </cell>
          <cell r="DT68">
            <v>0</v>
          </cell>
          <cell r="DU68">
            <v>0</v>
          </cell>
          <cell r="DV68">
            <v>0</v>
          </cell>
          <cell r="DW68">
            <v>0</v>
          </cell>
          <cell r="DX68">
            <v>0</v>
          </cell>
          <cell r="DY68">
            <v>0</v>
          </cell>
          <cell r="DZ68">
            <v>0</v>
          </cell>
          <cell r="EA68">
            <v>0</v>
          </cell>
          <cell r="EB68">
            <v>0</v>
          </cell>
          <cell r="EC68">
            <v>0</v>
          </cell>
          <cell r="ED68">
            <v>0</v>
          </cell>
        </row>
        <row r="69"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0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0</v>
          </cell>
          <cell r="CT69">
            <v>0</v>
          </cell>
          <cell r="CU69">
            <v>0</v>
          </cell>
          <cell r="CV69">
            <v>0</v>
          </cell>
          <cell r="CW69">
            <v>0</v>
          </cell>
          <cell r="CX69">
            <v>0</v>
          </cell>
          <cell r="CY69">
            <v>0</v>
          </cell>
          <cell r="CZ69">
            <v>0</v>
          </cell>
          <cell r="DA69">
            <v>0</v>
          </cell>
          <cell r="DB69">
            <v>0</v>
          </cell>
          <cell r="DC69">
            <v>0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  <cell r="DH69">
            <v>0</v>
          </cell>
          <cell r="DI69">
            <v>0</v>
          </cell>
          <cell r="DJ69">
            <v>0</v>
          </cell>
          <cell r="DK69">
            <v>0</v>
          </cell>
          <cell r="DL69">
            <v>0</v>
          </cell>
          <cell r="DM69">
            <v>0</v>
          </cell>
          <cell r="DN69">
            <v>0</v>
          </cell>
          <cell r="DO69">
            <v>0</v>
          </cell>
          <cell r="DP69">
            <v>0</v>
          </cell>
          <cell r="DQ69">
            <v>0</v>
          </cell>
          <cell r="DR69">
            <v>0</v>
          </cell>
          <cell r="DS69">
            <v>0</v>
          </cell>
          <cell r="DT69">
            <v>0</v>
          </cell>
          <cell r="DU69">
            <v>0</v>
          </cell>
          <cell r="DV69">
            <v>0</v>
          </cell>
          <cell r="DW69">
            <v>0</v>
          </cell>
          <cell r="DX69">
            <v>0</v>
          </cell>
          <cell r="DY69">
            <v>0</v>
          </cell>
          <cell r="DZ69">
            <v>0</v>
          </cell>
          <cell r="EA69">
            <v>0</v>
          </cell>
          <cell r="EB69">
            <v>0</v>
          </cell>
          <cell r="EC69">
            <v>0</v>
          </cell>
          <cell r="ED69">
            <v>0</v>
          </cell>
        </row>
        <row r="70"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  <cell r="BZ70">
            <v>0</v>
          </cell>
          <cell r="CA70">
            <v>0</v>
          </cell>
          <cell r="CB70">
            <v>0</v>
          </cell>
          <cell r="CC70">
            <v>0</v>
          </cell>
          <cell r="CD70">
            <v>0</v>
          </cell>
          <cell r="CE70">
            <v>0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  <cell r="CP70">
            <v>0</v>
          </cell>
          <cell r="CQ70">
            <v>0</v>
          </cell>
          <cell r="CR70">
            <v>0</v>
          </cell>
          <cell r="CS70">
            <v>0</v>
          </cell>
          <cell r="CT70">
            <v>0</v>
          </cell>
          <cell r="CU70">
            <v>0</v>
          </cell>
          <cell r="CV70">
            <v>0</v>
          </cell>
          <cell r="CW70">
            <v>0</v>
          </cell>
          <cell r="CX70">
            <v>0</v>
          </cell>
          <cell r="CY70">
            <v>0</v>
          </cell>
          <cell r="CZ70">
            <v>0</v>
          </cell>
          <cell r="DA70">
            <v>0</v>
          </cell>
          <cell r="DB70">
            <v>0</v>
          </cell>
          <cell r="DC70">
            <v>0</v>
          </cell>
          <cell r="DD70">
            <v>0</v>
          </cell>
          <cell r="DE70">
            <v>0</v>
          </cell>
          <cell r="DF70">
            <v>0</v>
          </cell>
          <cell r="DG70">
            <v>0</v>
          </cell>
          <cell r="DH70">
            <v>0</v>
          </cell>
          <cell r="DI70">
            <v>0</v>
          </cell>
          <cell r="DJ70">
            <v>0</v>
          </cell>
          <cell r="DK70">
            <v>0</v>
          </cell>
          <cell r="DL70">
            <v>0</v>
          </cell>
          <cell r="DM70">
            <v>0</v>
          </cell>
          <cell r="DN70">
            <v>0</v>
          </cell>
          <cell r="DO70">
            <v>0</v>
          </cell>
          <cell r="DP70">
            <v>0</v>
          </cell>
          <cell r="DQ70">
            <v>0</v>
          </cell>
          <cell r="DR70">
            <v>0</v>
          </cell>
          <cell r="DS70">
            <v>0</v>
          </cell>
          <cell r="DT70">
            <v>0</v>
          </cell>
          <cell r="DU70">
            <v>0</v>
          </cell>
          <cell r="DV70">
            <v>0</v>
          </cell>
          <cell r="DW70">
            <v>0</v>
          </cell>
          <cell r="DX70">
            <v>0</v>
          </cell>
          <cell r="DY70">
            <v>0</v>
          </cell>
          <cell r="DZ70">
            <v>0</v>
          </cell>
          <cell r="EA70">
            <v>0</v>
          </cell>
          <cell r="EB70">
            <v>0</v>
          </cell>
          <cell r="EC70">
            <v>0</v>
          </cell>
          <cell r="ED70">
            <v>0</v>
          </cell>
        </row>
        <row r="71"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  <cell r="BZ71">
            <v>0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0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  <cell r="CJ71">
            <v>0</v>
          </cell>
          <cell r="CK71">
            <v>0</v>
          </cell>
          <cell r="CL71">
            <v>0</v>
          </cell>
          <cell r="CM71">
            <v>0</v>
          </cell>
          <cell r="CN71">
            <v>0</v>
          </cell>
          <cell r="CO71">
            <v>0</v>
          </cell>
          <cell r="CP71">
            <v>0</v>
          </cell>
          <cell r="CQ71">
            <v>0</v>
          </cell>
          <cell r="CR71">
            <v>0</v>
          </cell>
          <cell r="CS71">
            <v>0</v>
          </cell>
          <cell r="CT71">
            <v>0</v>
          </cell>
          <cell r="CU71">
            <v>0</v>
          </cell>
          <cell r="CV71">
            <v>0</v>
          </cell>
          <cell r="CW71">
            <v>0</v>
          </cell>
          <cell r="CX71">
            <v>0</v>
          </cell>
          <cell r="CY71">
            <v>0</v>
          </cell>
          <cell r="CZ71">
            <v>0</v>
          </cell>
          <cell r="DA71">
            <v>0</v>
          </cell>
          <cell r="DB71">
            <v>0</v>
          </cell>
          <cell r="DC71">
            <v>0</v>
          </cell>
          <cell r="DD71">
            <v>0</v>
          </cell>
          <cell r="DE71">
            <v>0</v>
          </cell>
          <cell r="DF71">
            <v>0</v>
          </cell>
          <cell r="DG71">
            <v>0</v>
          </cell>
          <cell r="DH71">
            <v>0</v>
          </cell>
          <cell r="DI71">
            <v>0</v>
          </cell>
          <cell r="DJ71">
            <v>0</v>
          </cell>
          <cell r="DK71">
            <v>0</v>
          </cell>
          <cell r="DL71">
            <v>0</v>
          </cell>
          <cell r="DM71">
            <v>0</v>
          </cell>
          <cell r="DN71">
            <v>0</v>
          </cell>
          <cell r="DO71">
            <v>0</v>
          </cell>
          <cell r="DP71">
            <v>0</v>
          </cell>
          <cell r="DQ71">
            <v>0</v>
          </cell>
          <cell r="DR71">
            <v>0</v>
          </cell>
          <cell r="DS71">
            <v>0</v>
          </cell>
          <cell r="DT71">
            <v>0</v>
          </cell>
          <cell r="DU71">
            <v>0</v>
          </cell>
          <cell r="DV71">
            <v>0</v>
          </cell>
          <cell r="DW71">
            <v>0</v>
          </cell>
          <cell r="DX71">
            <v>0</v>
          </cell>
          <cell r="DY71">
            <v>0</v>
          </cell>
          <cell r="DZ71">
            <v>0</v>
          </cell>
          <cell r="EA71">
            <v>0</v>
          </cell>
          <cell r="EB71">
            <v>0</v>
          </cell>
          <cell r="EC71">
            <v>0</v>
          </cell>
          <cell r="ED71">
            <v>0</v>
          </cell>
        </row>
        <row r="72"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  <cell r="BQ72">
            <v>0</v>
          </cell>
          <cell r="BR72">
            <v>0</v>
          </cell>
          <cell r="BS72">
            <v>0</v>
          </cell>
          <cell r="BT72">
            <v>0</v>
          </cell>
          <cell r="BU72">
            <v>0</v>
          </cell>
          <cell r="BV72">
            <v>0</v>
          </cell>
          <cell r="BW72">
            <v>0</v>
          </cell>
          <cell r="BX72">
            <v>0</v>
          </cell>
          <cell r="BY72">
            <v>0</v>
          </cell>
          <cell r="BZ72">
            <v>0</v>
          </cell>
          <cell r="CA72">
            <v>0</v>
          </cell>
          <cell r="CB72">
            <v>0</v>
          </cell>
          <cell r="CC72">
            <v>0</v>
          </cell>
          <cell r="CD72">
            <v>0</v>
          </cell>
          <cell r="CE72">
            <v>0</v>
          </cell>
          <cell r="CF72">
            <v>0</v>
          </cell>
          <cell r="CG72">
            <v>0</v>
          </cell>
          <cell r="CH72">
            <v>0</v>
          </cell>
          <cell r="CI72">
            <v>0</v>
          </cell>
          <cell r="CJ72">
            <v>0</v>
          </cell>
          <cell r="CK72">
            <v>0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  <cell r="CP72">
            <v>0</v>
          </cell>
          <cell r="CQ72">
            <v>0</v>
          </cell>
          <cell r="CR72">
            <v>0</v>
          </cell>
          <cell r="CS72">
            <v>0</v>
          </cell>
          <cell r="CT72">
            <v>0</v>
          </cell>
          <cell r="CU72">
            <v>0</v>
          </cell>
          <cell r="CV72">
            <v>0</v>
          </cell>
          <cell r="CW72">
            <v>0</v>
          </cell>
          <cell r="CX72">
            <v>0</v>
          </cell>
          <cell r="CY72">
            <v>0</v>
          </cell>
          <cell r="CZ72">
            <v>0</v>
          </cell>
          <cell r="DA72">
            <v>0</v>
          </cell>
          <cell r="DB72">
            <v>0</v>
          </cell>
          <cell r="DC72">
            <v>0</v>
          </cell>
          <cell r="DD72">
            <v>0</v>
          </cell>
          <cell r="DE72">
            <v>0</v>
          </cell>
          <cell r="DF72">
            <v>0</v>
          </cell>
          <cell r="DG72">
            <v>0</v>
          </cell>
          <cell r="DH72">
            <v>0</v>
          </cell>
          <cell r="DI72">
            <v>0</v>
          </cell>
          <cell r="DJ72">
            <v>0</v>
          </cell>
          <cell r="DK72">
            <v>0</v>
          </cell>
          <cell r="DL72">
            <v>0</v>
          </cell>
          <cell r="DM72">
            <v>0</v>
          </cell>
          <cell r="DN72">
            <v>0</v>
          </cell>
          <cell r="DO72">
            <v>0</v>
          </cell>
          <cell r="DP72">
            <v>0</v>
          </cell>
          <cell r="DQ72">
            <v>0</v>
          </cell>
          <cell r="DR72">
            <v>0</v>
          </cell>
          <cell r="DS72">
            <v>0</v>
          </cell>
          <cell r="DT72">
            <v>0</v>
          </cell>
          <cell r="DU72">
            <v>0</v>
          </cell>
          <cell r="DV72">
            <v>0</v>
          </cell>
          <cell r="DW72">
            <v>0</v>
          </cell>
          <cell r="DX72">
            <v>0</v>
          </cell>
          <cell r="DY72">
            <v>0</v>
          </cell>
          <cell r="DZ72">
            <v>0</v>
          </cell>
          <cell r="EA72">
            <v>0</v>
          </cell>
          <cell r="EB72">
            <v>0</v>
          </cell>
          <cell r="EC72">
            <v>0</v>
          </cell>
          <cell r="ED72">
            <v>0</v>
          </cell>
        </row>
        <row r="73"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  <cell r="BZ73">
            <v>0</v>
          </cell>
          <cell r="CA73">
            <v>0</v>
          </cell>
          <cell r="CB73">
            <v>0</v>
          </cell>
          <cell r="CC73">
            <v>0</v>
          </cell>
          <cell r="CD73">
            <v>0</v>
          </cell>
          <cell r="CE73">
            <v>0</v>
          </cell>
          <cell r="CF73">
            <v>0</v>
          </cell>
          <cell r="CG73">
            <v>0</v>
          </cell>
          <cell r="CH73">
            <v>0</v>
          </cell>
          <cell r="CI73">
            <v>0</v>
          </cell>
          <cell r="CJ73">
            <v>0</v>
          </cell>
          <cell r="CK73">
            <v>0</v>
          </cell>
          <cell r="CL73">
            <v>0</v>
          </cell>
          <cell r="CM73">
            <v>0</v>
          </cell>
          <cell r="CN73">
            <v>0</v>
          </cell>
          <cell r="CO73">
            <v>0</v>
          </cell>
          <cell r="CP73">
            <v>0</v>
          </cell>
          <cell r="CQ73">
            <v>0</v>
          </cell>
          <cell r="CR73">
            <v>0</v>
          </cell>
          <cell r="CS73">
            <v>0</v>
          </cell>
          <cell r="CT73">
            <v>0</v>
          </cell>
          <cell r="CU73">
            <v>0</v>
          </cell>
          <cell r="CV73">
            <v>0</v>
          </cell>
          <cell r="CW73">
            <v>0</v>
          </cell>
          <cell r="CX73">
            <v>0</v>
          </cell>
          <cell r="CY73">
            <v>0</v>
          </cell>
          <cell r="CZ73">
            <v>0</v>
          </cell>
          <cell r="DA73">
            <v>0</v>
          </cell>
          <cell r="DB73">
            <v>0</v>
          </cell>
          <cell r="DC73">
            <v>0</v>
          </cell>
          <cell r="DD73">
            <v>0</v>
          </cell>
          <cell r="DE73">
            <v>0</v>
          </cell>
          <cell r="DF73">
            <v>0</v>
          </cell>
          <cell r="DG73">
            <v>0</v>
          </cell>
          <cell r="DH73">
            <v>0</v>
          </cell>
          <cell r="DI73">
            <v>0</v>
          </cell>
          <cell r="DJ73">
            <v>0</v>
          </cell>
          <cell r="DK73">
            <v>0</v>
          </cell>
          <cell r="DL73">
            <v>0</v>
          </cell>
          <cell r="DM73">
            <v>0</v>
          </cell>
          <cell r="DN73">
            <v>0</v>
          </cell>
          <cell r="DO73">
            <v>0</v>
          </cell>
          <cell r="DP73">
            <v>0</v>
          </cell>
          <cell r="DQ73">
            <v>0</v>
          </cell>
          <cell r="DR73">
            <v>0</v>
          </cell>
          <cell r="DS73">
            <v>0</v>
          </cell>
          <cell r="DT73">
            <v>0</v>
          </cell>
          <cell r="DU73">
            <v>0</v>
          </cell>
          <cell r="DV73">
            <v>0</v>
          </cell>
          <cell r="DW73">
            <v>0</v>
          </cell>
          <cell r="DX73">
            <v>0</v>
          </cell>
          <cell r="DY73">
            <v>0</v>
          </cell>
          <cell r="DZ73">
            <v>0</v>
          </cell>
          <cell r="EA73">
            <v>0</v>
          </cell>
          <cell r="EB73">
            <v>0</v>
          </cell>
          <cell r="EC73">
            <v>0</v>
          </cell>
          <cell r="ED73">
            <v>0</v>
          </cell>
        </row>
        <row r="74"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0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0</v>
          </cell>
          <cell r="CT74">
            <v>0</v>
          </cell>
          <cell r="CU74">
            <v>0</v>
          </cell>
          <cell r="CV74">
            <v>0</v>
          </cell>
          <cell r="CW74">
            <v>0</v>
          </cell>
          <cell r="CX74">
            <v>0</v>
          </cell>
          <cell r="CY74">
            <v>0</v>
          </cell>
          <cell r="CZ74">
            <v>0</v>
          </cell>
          <cell r="DA74">
            <v>0</v>
          </cell>
          <cell r="DB74">
            <v>0</v>
          </cell>
          <cell r="DC74">
            <v>0</v>
          </cell>
          <cell r="DD74">
            <v>0</v>
          </cell>
          <cell r="DE74">
            <v>0</v>
          </cell>
          <cell r="DF74">
            <v>0</v>
          </cell>
          <cell r="DG74">
            <v>0</v>
          </cell>
          <cell r="DH74">
            <v>0</v>
          </cell>
          <cell r="DI74">
            <v>0</v>
          </cell>
          <cell r="DJ74">
            <v>0</v>
          </cell>
          <cell r="DK74">
            <v>0</v>
          </cell>
          <cell r="DL74">
            <v>0</v>
          </cell>
          <cell r="DM74">
            <v>0</v>
          </cell>
          <cell r="DN74">
            <v>0</v>
          </cell>
          <cell r="DO74">
            <v>0</v>
          </cell>
          <cell r="DP74">
            <v>0</v>
          </cell>
          <cell r="DQ74">
            <v>0</v>
          </cell>
          <cell r="DR74">
            <v>0</v>
          </cell>
          <cell r="DS74">
            <v>0</v>
          </cell>
          <cell r="DT74">
            <v>0</v>
          </cell>
          <cell r="DU74">
            <v>0</v>
          </cell>
          <cell r="DV74">
            <v>0</v>
          </cell>
          <cell r="DW74">
            <v>0</v>
          </cell>
          <cell r="DX74">
            <v>0</v>
          </cell>
          <cell r="DY74">
            <v>0</v>
          </cell>
          <cell r="DZ74">
            <v>0</v>
          </cell>
          <cell r="EA74">
            <v>0</v>
          </cell>
          <cell r="EB74">
            <v>0</v>
          </cell>
          <cell r="EC74">
            <v>0</v>
          </cell>
          <cell r="ED74">
            <v>0</v>
          </cell>
        </row>
        <row r="75"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0</v>
          </cell>
          <cell r="BT75">
            <v>0</v>
          </cell>
          <cell r="BU75">
            <v>0</v>
          </cell>
          <cell r="BV75">
            <v>0</v>
          </cell>
          <cell r="BW75">
            <v>0</v>
          </cell>
          <cell r="BX75">
            <v>0</v>
          </cell>
          <cell r="BY75">
            <v>0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0</v>
          </cell>
          <cell r="CE75">
            <v>0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CP75">
            <v>0</v>
          </cell>
          <cell r="CQ75">
            <v>0</v>
          </cell>
          <cell r="CR75">
            <v>0</v>
          </cell>
          <cell r="CS75">
            <v>0</v>
          </cell>
          <cell r="CT75">
            <v>0</v>
          </cell>
          <cell r="CU75">
            <v>0</v>
          </cell>
          <cell r="CV75">
            <v>0</v>
          </cell>
          <cell r="CW75">
            <v>0</v>
          </cell>
          <cell r="CX75">
            <v>0</v>
          </cell>
          <cell r="CY75">
            <v>0</v>
          </cell>
          <cell r="CZ75">
            <v>0</v>
          </cell>
          <cell r="DA75">
            <v>0</v>
          </cell>
          <cell r="DB75">
            <v>0</v>
          </cell>
          <cell r="DC75">
            <v>0</v>
          </cell>
          <cell r="DD75">
            <v>0</v>
          </cell>
          <cell r="DE75">
            <v>0</v>
          </cell>
          <cell r="DF75">
            <v>0</v>
          </cell>
          <cell r="DG75">
            <v>0</v>
          </cell>
          <cell r="DH75">
            <v>0</v>
          </cell>
          <cell r="DI75">
            <v>0</v>
          </cell>
          <cell r="DJ75">
            <v>0</v>
          </cell>
          <cell r="DK75">
            <v>0</v>
          </cell>
          <cell r="DL75">
            <v>0</v>
          </cell>
          <cell r="DM75">
            <v>0</v>
          </cell>
          <cell r="DN75">
            <v>0</v>
          </cell>
          <cell r="DO75">
            <v>0</v>
          </cell>
          <cell r="DP75">
            <v>0</v>
          </cell>
          <cell r="DQ75">
            <v>0</v>
          </cell>
          <cell r="DR75">
            <v>0</v>
          </cell>
          <cell r="DS75">
            <v>0</v>
          </cell>
          <cell r="DT75">
            <v>0</v>
          </cell>
          <cell r="DU75">
            <v>0</v>
          </cell>
          <cell r="DV75">
            <v>0</v>
          </cell>
          <cell r="DW75">
            <v>0</v>
          </cell>
          <cell r="DX75">
            <v>0</v>
          </cell>
          <cell r="DY75">
            <v>0</v>
          </cell>
          <cell r="DZ75">
            <v>0</v>
          </cell>
          <cell r="EA75">
            <v>0</v>
          </cell>
          <cell r="EB75">
            <v>0</v>
          </cell>
          <cell r="EC75">
            <v>0</v>
          </cell>
          <cell r="ED75">
            <v>0</v>
          </cell>
        </row>
        <row r="76"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  <cell r="BZ76">
            <v>0</v>
          </cell>
          <cell r="CA76">
            <v>0</v>
          </cell>
          <cell r="CB76">
            <v>0</v>
          </cell>
          <cell r="CC76">
            <v>0</v>
          </cell>
          <cell r="CD76">
            <v>0</v>
          </cell>
          <cell r="CE76">
            <v>0</v>
          </cell>
          <cell r="CF76">
            <v>0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P76">
            <v>0</v>
          </cell>
          <cell r="CQ76">
            <v>0</v>
          </cell>
          <cell r="CR76">
            <v>0</v>
          </cell>
          <cell r="CS76">
            <v>0</v>
          </cell>
          <cell r="CT76">
            <v>0</v>
          </cell>
          <cell r="CU76">
            <v>0</v>
          </cell>
          <cell r="CV76">
            <v>0</v>
          </cell>
          <cell r="CW76">
            <v>0</v>
          </cell>
          <cell r="CX76">
            <v>0</v>
          </cell>
          <cell r="CY76">
            <v>0</v>
          </cell>
          <cell r="CZ76">
            <v>0</v>
          </cell>
          <cell r="DA76">
            <v>0</v>
          </cell>
          <cell r="DB76">
            <v>0</v>
          </cell>
          <cell r="DC76">
            <v>0</v>
          </cell>
          <cell r="DD76">
            <v>0</v>
          </cell>
          <cell r="DE76">
            <v>0</v>
          </cell>
          <cell r="DF76">
            <v>0</v>
          </cell>
          <cell r="DG76">
            <v>0</v>
          </cell>
          <cell r="DH76">
            <v>0</v>
          </cell>
          <cell r="DI76">
            <v>0</v>
          </cell>
          <cell r="DJ76">
            <v>0</v>
          </cell>
          <cell r="DK76">
            <v>0</v>
          </cell>
          <cell r="DL76">
            <v>0</v>
          </cell>
          <cell r="DM76">
            <v>0</v>
          </cell>
          <cell r="DN76">
            <v>0</v>
          </cell>
          <cell r="DO76">
            <v>0</v>
          </cell>
          <cell r="DP76">
            <v>0</v>
          </cell>
          <cell r="DQ76">
            <v>0</v>
          </cell>
          <cell r="DR76">
            <v>0</v>
          </cell>
          <cell r="DS76">
            <v>0</v>
          </cell>
          <cell r="DT76">
            <v>0</v>
          </cell>
          <cell r="DU76">
            <v>0</v>
          </cell>
          <cell r="DV76">
            <v>0</v>
          </cell>
          <cell r="DW76">
            <v>0</v>
          </cell>
          <cell r="DX76">
            <v>0</v>
          </cell>
          <cell r="DY76">
            <v>0</v>
          </cell>
          <cell r="DZ76">
            <v>0</v>
          </cell>
          <cell r="EA76">
            <v>0</v>
          </cell>
          <cell r="EB76">
            <v>0</v>
          </cell>
          <cell r="EC76">
            <v>0</v>
          </cell>
          <cell r="ED76">
            <v>0</v>
          </cell>
        </row>
        <row r="77"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  <cell r="BZ77">
            <v>0</v>
          </cell>
          <cell r="CA77">
            <v>0</v>
          </cell>
          <cell r="CB77">
            <v>0</v>
          </cell>
          <cell r="CC77">
            <v>0</v>
          </cell>
          <cell r="CD77">
            <v>0</v>
          </cell>
          <cell r="CE77">
            <v>0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  <cell r="CP77">
            <v>0</v>
          </cell>
          <cell r="CQ77">
            <v>0</v>
          </cell>
          <cell r="CR77">
            <v>0</v>
          </cell>
          <cell r="CS77">
            <v>0</v>
          </cell>
          <cell r="CT77">
            <v>0</v>
          </cell>
          <cell r="CU77">
            <v>0</v>
          </cell>
          <cell r="CV77">
            <v>0</v>
          </cell>
          <cell r="CW77">
            <v>0</v>
          </cell>
          <cell r="CX77">
            <v>0</v>
          </cell>
          <cell r="CY77">
            <v>0</v>
          </cell>
          <cell r="CZ77">
            <v>0</v>
          </cell>
          <cell r="DA77">
            <v>0</v>
          </cell>
          <cell r="DB77">
            <v>0</v>
          </cell>
          <cell r="DC77">
            <v>0</v>
          </cell>
          <cell r="DD77">
            <v>0</v>
          </cell>
          <cell r="DE77">
            <v>0</v>
          </cell>
          <cell r="DF77">
            <v>0</v>
          </cell>
          <cell r="DG77">
            <v>0</v>
          </cell>
          <cell r="DH77">
            <v>0</v>
          </cell>
          <cell r="DI77">
            <v>0</v>
          </cell>
          <cell r="DJ77">
            <v>0</v>
          </cell>
          <cell r="DK77">
            <v>0</v>
          </cell>
          <cell r="DL77">
            <v>0</v>
          </cell>
          <cell r="DM77">
            <v>0</v>
          </cell>
          <cell r="DN77">
            <v>0</v>
          </cell>
          <cell r="DO77">
            <v>0</v>
          </cell>
          <cell r="DP77">
            <v>0</v>
          </cell>
          <cell r="DQ77">
            <v>0</v>
          </cell>
          <cell r="DR77">
            <v>0</v>
          </cell>
          <cell r="DS77">
            <v>0</v>
          </cell>
          <cell r="DT77">
            <v>0</v>
          </cell>
          <cell r="DU77">
            <v>0</v>
          </cell>
          <cell r="DV77">
            <v>0</v>
          </cell>
          <cell r="DW77">
            <v>0</v>
          </cell>
          <cell r="DX77">
            <v>0</v>
          </cell>
          <cell r="DY77">
            <v>0</v>
          </cell>
          <cell r="DZ77">
            <v>0</v>
          </cell>
          <cell r="EA77">
            <v>0</v>
          </cell>
          <cell r="EB77">
            <v>0</v>
          </cell>
          <cell r="EC77">
            <v>0</v>
          </cell>
          <cell r="ED77">
            <v>0</v>
          </cell>
        </row>
        <row r="78"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0</v>
          </cell>
          <cell r="BJ78">
            <v>0</v>
          </cell>
          <cell r="BK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>
            <v>0</v>
          </cell>
          <cell r="BX78">
            <v>0</v>
          </cell>
          <cell r="BY78">
            <v>0</v>
          </cell>
          <cell r="BZ78">
            <v>0</v>
          </cell>
          <cell r="CA78">
            <v>0</v>
          </cell>
          <cell r="CB78">
            <v>0</v>
          </cell>
          <cell r="CC78">
            <v>0</v>
          </cell>
          <cell r="CD78">
            <v>0</v>
          </cell>
          <cell r="CE78">
            <v>0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0</v>
          </cell>
          <cell r="CL78">
            <v>0</v>
          </cell>
          <cell r="CM78">
            <v>0</v>
          </cell>
          <cell r="CN78">
            <v>0</v>
          </cell>
          <cell r="CO78">
            <v>0</v>
          </cell>
          <cell r="CP78">
            <v>0</v>
          </cell>
          <cell r="CQ78">
            <v>0</v>
          </cell>
          <cell r="CR78">
            <v>0</v>
          </cell>
          <cell r="CS78">
            <v>0</v>
          </cell>
          <cell r="CT78">
            <v>0</v>
          </cell>
          <cell r="CU78">
            <v>0</v>
          </cell>
          <cell r="CV78">
            <v>0</v>
          </cell>
          <cell r="CW78">
            <v>0</v>
          </cell>
          <cell r="CX78">
            <v>0</v>
          </cell>
          <cell r="CY78">
            <v>0</v>
          </cell>
          <cell r="CZ78">
            <v>0</v>
          </cell>
          <cell r="DA78">
            <v>0</v>
          </cell>
          <cell r="DB78">
            <v>0</v>
          </cell>
          <cell r="DC78">
            <v>0</v>
          </cell>
          <cell r="DD78">
            <v>0</v>
          </cell>
          <cell r="DE78">
            <v>0</v>
          </cell>
          <cell r="DF78">
            <v>0</v>
          </cell>
          <cell r="DG78">
            <v>0</v>
          </cell>
          <cell r="DH78">
            <v>0</v>
          </cell>
          <cell r="DI78">
            <v>0</v>
          </cell>
          <cell r="DJ78">
            <v>0</v>
          </cell>
          <cell r="DK78">
            <v>0</v>
          </cell>
          <cell r="DL78">
            <v>0</v>
          </cell>
          <cell r="DM78">
            <v>0</v>
          </cell>
          <cell r="DN78">
            <v>0</v>
          </cell>
          <cell r="DO78">
            <v>0</v>
          </cell>
          <cell r="DP78">
            <v>0</v>
          </cell>
          <cell r="DQ78">
            <v>0</v>
          </cell>
          <cell r="DR78">
            <v>0</v>
          </cell>
          <cell r="DS78">
            <v>0</v>
          </cell>
          <cell r="DT78">
            <v>0</v>
          </cell>
          <cell r="DU78">
            <v>0</v>
          </cell>
          <cell r="DV78">
            <v>0</v>
          </cell>
          <cell r="DW78">
            <v>0</v>
          </cell>
          <cell r="DX78">
            <v>0</v>
          </cell>
          <cell r="DY78">
            <v>0</v>
          </cell>
          <cell r="DZ78">
            <v>0</v>
          </cell>
          <cell r="EA78">
            <v>0</v>
          </cell>
          <cell r="EB78">
            <v>0</v>
          </cell>
          <cell r="EC78">
            <v>0</v>
          </cell>
          <cell r="ED78">
            <v>0</v>
          </cell>
        </row>
        <row r="79"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  <cell r="BZ79">
            <v>0</v>
          </cell>
          <cell r="CA79">
            <v>0</v>
          </cell>
          <cell r="CB79">
            <v>0</v>
          </cell>
          <cell r="CC79">
            <v>0</v>
          </cell>
          <cell r="CD79">
            <v>0</v>
          </cell>
          <cell r="CE79">
            <v>0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0</v>
          </cell>
          <cell r="CU79">
            <v>0</v>
          </cell>
          <cell r="CV79">
            <v>0</v>
          </cell>
          <cell r="CW79">
            <v>0</v>
          </cell>
          <cell r="CX79">
            <v>0</v>
          </cell>
          <cell r="CY79">
            <v>0</v>
          </cell>
          <cell r="CZ79">
            <v>0</v>
          </cell>
          <cell r="DA79">
            <v>0</v>
          </cell>
          <cell r="DB79">
            <v>0</v>
          </cell>
          <cell r="DC79">
            <v>0</v>
          </cell>
          <cell r="DD79">
            <v>0</v>
          </cell>
          <cell r="DE79">
            <v>0</v>
          </cell>
          <cell r="DF79">
            <v>0</v>
          </cell>
          <cell r="DG79">
            <v>0</v>
          </cell>
          <cell r="DH79">
            <v>0</v>
          </cell>
          <cell r="DI79">
            <v>0</v>
          </cell>
          <cell r="DJ79">
            <v>0</v>
          </cell>
          <cell r="DK79">
            <v>0</v>
          </cell>
          <cell r="DL79">
            <v>0</v>
          </cell>
          <cell r="DM79">
            <v>0</v>
          </cell>
          <cell r="DN79">
            <v>0</v>
          </cell>
          <cell r="DO79">
            <v>0</v>
          </cell>
          <cell r="DP79">
            <v>0</v>
          </cell>
          <cell r="DQ79">
            <v>0</v>
          </cell>
          <cell r="DR79">
            <v>0</v>
          </cell>
          <cell r="DS79">
            <v>0</v>
          </cell>
          <cell r="DT79">
            <v>0</v>
          </cell>
          <cell r="DU79">
            <v>0</v>
          </cell>
          <cell r="DV79">
            <v>0</v>
          </cell>
          <cell r="DW79">
            <v>0</v>
          </cell>
          <cell r="DX79">
            <v>0</v>
          </cell>
          <cell r="DY79">
            <v>0</v>
          </cell>
          <cell r="DZ79">
            <v>0</v>
          </cell>
          <cell r="EA79">
            <v>0</v>
          </cell>
          <cell r="EB79">
            <v>0</v>
          </cell>
          <cell r="EC79">
            <v>0</v>
          </cell>
          <cell r="ED79">
            <v>0</v>
          </cell>
        </row>
        <row r="80"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  <cell r="BZ80">
            <v>0</v>
          </cell>
          <cell r="CA80">
            <v>0</v>
          </cell>
          <cell r="CB80">
            <v>0</v>
          </cell>
          <cell r="CC80">
            <v>0</v>
          </cell>
          <cell r="CD80">
            <v>0</v>
          </cell>
          <cell r="CE80">
            <v>0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0</v>
          </cell>
          <cell r="CM80">
            <v>0</v>
          </cell>
          <cell r="CN80">
            <v>0</v>
          </cell>
          <cell r="CO80">
            <v>0</v>
          </cell>
          <cell r="CP80">
            <v>0</v>
          </cell>
          <cell r="CQ80">
            <v>0</v>
          </cell>
          <cell r="CR80">
            <v>0</v>
          </cell>
          <cell r="CS80">
            <v>0</v>
          </cell>
          <cell r="CT80">
            <v>0</v>
          </cell>
          <cell r="CU80">
            <v>0</v>
          </cell>
          <cell r="CV80">
            <v>0</v>
          </cell>
          <cell r="CW80">
            <v>0</v>
          </cell>
          <cell r="CX80">
            <v>0</v>
          </cell>
          <cell r="CY80">
            <v>0</v>
          </cell>
          <cell r="CZ80">
            <v>0</v>
          </cell>
          <cell r="DA80">
            <v>0</v>
          </cell>
          <cell r="DB80">
            <v>0</v>
          </cell>
          <cell r="DC80">
            <v>0</v>
          </cell>
          <cell r="DD80">
            <v>0</v>
          </cell>
          <cell r="DE80">
            <v>0</v>
          </cell>
          <cell r="DF80">
            <v>0</v>
          </cell>
          <cell r="DG80">
            <v>0</v>
          </cell>
          <cell r="DH80">
            <v>0</v>
          </cell>
          <cell r="DI80">
            <v>0</v>
          </cell>
          <cell r="DJ80">
            <v>0</v>
          </cell>
          <cell r="DK80">
            <v>0</v>
          </cell>
          <cell r="DL80">
            <v>0</v>
          </cell>
          <cell r="DM80">
            <v>0</v>
          </cell>
          <cell r="DN80">
            <v>0</v>
          </cell>
          <cell r="DO80">
            <v>0</v>
          </cell>
          <cell r="DP80">
            <v>0</v>
          </cell>
          <cell r="DQ80">
            <v>0</v>
          </cell>
          <cell r="DR80">
            <v>0</v>
          </cell>
          <cell r="DS80">
            <v>0</v>
          </cell>
          <cell r="DT80">
            <v>0</v>
          </cell>
          <cell r="DU80">
            <v>0</v>
          </cell>
          <cell r="DV80">
            <v>0</v>
          </cell>
          <cell r="DW80">
            <v>0</v>
          </cell>
          <cell r="DX80">
            <v>0</v>
          </cell>
          <cell r="DY80">
            <v>0</v>
          </cell>
          <cell r="DZ80">
            <v>0</v>
          </cell>
          <cell r="EA80">
            <v>0</v>
          </cell>
          <cell r="EB80">
            <v>0</v>
          </cell>
          <cell r="EC80">
            <v>0</v>
          </cell>
          <cell r="ED80">
            <v>0</v>
          </cell>
        </row>
        <row r="81"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-3247.5144373010844</v>
          </cell>
          <cell r="AS81">
            <v>-56.524625500082038</v>
          </cell>
          <cell r="AT81">
            <v>211.80229000002146</v>
          </cell>
          <cell r="AU81">
            <v>-1171.0133785000071</v>
          </cell>
          <cell r="AV81">
            <v>-665.02626049960963</v>
          </cell>
          <cell r="AW81">
            <v>-251.06509499996901</v>
          </cell>
          <cell r="AX81">
            <v>-56.307540000183508</v>
          </cell>
          <cell r="AY81">
            <v>-20.770997499814257</v>
          </cell>
          <cell r="AZ81">
            <v>-88.993730000220239</v>
          </cell>
          <cell r="BA81">
            <v>-14.571678800042719</v>
          </cell>
          <cell r="BB81">
            <v>-286.30581499985419</v>
          </cell>
          <cell r="BC81">
            <v>-790.62771149992477</v>
          </cell>
          <cell r="BD81">
            <v>-58.109895000001416</v>
          </cell>
          <cell r="BE81">
            <v>-2743.8993099983782</v>
          </cell>
          <cell r="BF81">
            <v>225.40823500009719</v>
          </cell>
          <cell r="BG81">
            <v>-129.69626999995671</v>
          </cell>
          <cell r="BH81">
            <v>-60.568855000194162</v>
          </cell>
          <cell r="BI81">
            <v>-422.46297100000083</v>
          </cell>
          <cell r="BJ81">
            <v>-581.70792199997231</v>
          </cell>
          <cell r="BK81">
            <v>-22.589361499994993</v>
          </cell>
          <cell r="BL81">
            <v>-174.82788749993779</v>
          </cell>
          <cell r="BM81">
            <v>-250.95784999988973</v>
          </cell>
          <cell r="BN81">
            <v>-823.66383700002916</v>
          </cell>
          <cell r="BO81">
            <v>-9.2899984999094158</v>
          </cell>
          <cell r="BP81">
            <v>-164.07262750004884</v>
          </cell>
          <cell r="BQ81">
            <v>-329.46996499993838</v>
          </cell>
          <cell r="BR81">
            <v>-2871.9237244985998</v>
          </cell>
          <cell r="BS81">
            <v>135.96124899992719</v>
          </cell>
          <cell r="BT81">
            <v>25.189133999869227</v>
          </cell>
          <cell r="BU81">
            <v>-450.76134550012648</v>
          </cell>
          <cell r="BV81">
            <v>-416.76307850005105</v>
          </cell>
          <cell r="BW81">
            <v>-232.03246499993838</v>
          </cell>
          <cell r="BX81">
            <v>-41.258939000079408</v>
          </cell>
          <cell r="BY81">
            <v>-774.00338500016369</v>
          </cell>
          <cell r="BZ81">
            <v>-8.7069999892264605E-2</v>
          </cell>
          <cell r="CA81">
            <v>-635.08333250018768</v>
          </cell>
          <cell r="CB81">
            <v>-140.51914500002749</v>
          </cell>
          <cell r="CC81">
            <v>-477.03815200005192</v>
          </cell>
          <cell r="CD81">
            <v>134.4728049999103</v>
          </cell>
          <cell r="CE81">
            <v>-1259.0480943005532</v>
          </cell>
          <cell r="CF81">
            <v>-3.5136272999225184</v>
          </cell>
          <cell r="CG81">
            <v>-7.6823050001403317</v>
          </cell>
          <cell r="CH81">
            <v>-139.81771999993362</v>
          </cell>
          <cell r="CI81">
            <v>-537.99810749990866</v>
          </cell>
          <cell r="CJ81">
            <v>-528.45799700007774</v>
          </cell>
          <cell r="CK81">
            <v>179.79179449984804</v>
          </cell>
          <cell r="CL81">
            <v>-469.26780000003055</v>
          </cell>
          <cell r="CM81">
            <v>-9.3815849998500198</v>
          </cell>
          <cell r="CN81">
            <v>600.47404500003904</v>
          </cell>
          <cell r="CO81">
            <v>-165.62464899988845</v>
          </cell>
          <cell r="CP81">
            <v>-113.18529799999669</v>
          </cell>
          <cell r="CQ81">
            <v>-64.384844999876805</v>
          </cell>
          <cell r="CR81">
            <v>99.649073999375105</v>
          </cell>
          <cell r="CS81">
            <v>-24.765160000068136</v>
          </cell>
          <cell r="CT81">
            <v>-9.8872175000142306</v>
          </cell>
          <cell r="CU81">
            <v>-8.8889584999997169</v>
          </cell>
          <cell r="CV81">
            <v>238.16617500013672</v>
          </cell>
          <cell r="CW81">
            <v>-4.4330525000113994</v>
          </cell>
          <cell r="CX81">
            <v>-47.40492649981752</v>
          </cell>
          <cell r="CY81">
            <v>0</v>
          </cell>
          <cell r="CZ81">
            <v>-1.7486800001934171</v>
          </cell>
          <cell r="DA81">
            <v>-16.74577850010246</v>
          </cell>
          <cell r="DB81">
            <v>-12.413975000148639</v>
          </cell>
          <cell r="DC81">
            <v>-12.229352499940433</v>
          </cell>
          <cell r="DD81">
            <v>0</v>
          </cell>
          <cell r="DE81">
            <v>930.55272699892521</v>
          </cell>
          <cell r="DF81">
            <v>-4.9054649999598041</v>
          </cell>
          <cell r="DG81">
            <v>32.813375000027008</v>
          </cell>
          <cell r="DH81">
            <v>97.515099999960512</v>
          </cell>
          <cell r="DI81">
            <v>325.62977999984287</v>
          </cell>
          <cell r="DJ81">
            <v>459.35922999982722</v>
          </cell>
          <cell r="DK81">
            <v>36.353045000229031</v>
          </cell>
          <cell r="DL81">
            <v>-6.8923699997831136</v>
          </cell>
          <cell r="DM81">
            <v>7.2467650000471622</v>
          </cell>
          <cell r="DN81">
            <v>-9.4796390002593398</v>
          </cell>
          <cell r="DO81">
            <v>-3.9969689999707043</v>
          </cell>
          <cell r="DP81">
            <v>-3.0901249999878928</v>
          </cell>
          <cell r="DQ81">
            <v>0</v>
          </cell>
          <cell r="DR81">
            <v>-67.059941001236439</v>
          </cell>
          <cell r="DS81">
            <v>-1.3909650000277907</v>
          </cell>
          <cell r="DT81">
            <v>0</v>
          </cell>
          <cell r="DU81">
            <v>-6.0118200001306832</v>
          </cell>
          <cell r="DV81">
            <v>0</v>
          </cell>
          <cell r="DW81">
            <v>-2.3697744999080896</v>
          </cell>
          <cell r="DX81">
            <v>-0.96529500000178814</v>
          </cell>
          <cell r="DY81">
            <v>0</v>
          </cell>
          <cell r="DZ81">
            <v>0</v>
          </cell>
          <cell r="EA81">
            <v>-53.2706715001259</v>
          </cell>
          <cell r="EB81">
            <v>-3.0514150001108646</v>
          </cell>
          <cell r="EC81">
            <v>0</v>
          </cell>
          <cell r="ED81">
            <v>0</v>
          </cell>
        </row>
        <row r="82"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0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0</v>
          </cell>
          <cell r="DE82">
            <v>0</v>
          </cell>
          <cell r="DF82">
            <v>0</v>
          </cell>
          <cell r="DG82">
            <v>0</v>
          </cell>
          <cell r="DH82">
            <v>0</v>
          </cell>
          <cell r="DI82">
            <v>0</v>
          </cell>
          <cell r="DJ82">
            <v>0</v>
          </cell>
          <cell r="DK82">
            <v>0</v>
          </cell>
          <cell r="DL82">
            <v>0</v>
          </cell>
          <cell r="DM82">
            <v>0</v>
          </cell>
          <cell r="DN82">
            <v>0</v>
          </cell>
          <cell r="DO82">
            <v>0</v>
          </cell>
          <cell r="DP82">
            <v>0</v>
          </cell>
          <cell r="DQ82">
            <v>0</v>
          </cell>
          <cell r="DR82">
            <v>0</v>
          </cell>
          <cell r="DS82">
            <v>0</v>
          </cell>
          <cell r="DT82">
            <v>0</v>
          </cell>
          <cell r="DU82">
            <v>0</v>
          </cell>
          <cell r="DV82">
            <v>0</v>
          </cell>
          <cell r="DW82">
            <v>0</v>
          </cell>
          <cell r="DX82">
            <v>0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C82">
            <v>0</v>
          </cell>
          <cell r="ED82">
            <v>0</v>
          </cell>
        </row>
        <row r="83"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</v>
          </cell>
          <cell r="CE83">
            <v>0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0</v>
          </cell>
          <cell r="CO83">
            <v>0</v>
          </cell>
          <cell r="CP83">
            <v>0</v>
          </cell>
          <cell r="CQ83">
            <v>0</v>
          </cell>
          <cell r="CR83">
            <v>0</v>
          </cell>
          <cell r="CS83">
            <v>0</v>
          </cell>
          <cell r="CT83">
            <v>0</v>
          </cell>
          <cell r="CU83">
            <v>0</v>
          </cell>
          <cell r="CV83">
            <v>0</v>
          </cell>
          <cell r="CW83">
            <v>0</v>
          </cell>
          <cell r="CX83">
            <v>0</v>
          </cell>
          <cell r="CY83">
            <v>0</v>
          </cell>
          <cell r="CZ83">
            <v>0</v>
          </cell>
          <cell r="DA83">
            <v>0</v>
          </cell>
          <cell r="DB83">
            <v>0</v>
          </cell>
          <cell r="DC83">
            <v>0</v>
          </cell>
          <cell r="DD83">
            <v>0</v>
          </cell>
          <cell r="DE83">
            <v>0</v>
          </cell>
          <cell r="DF83">
            <v>0</v>
          </cell>
          <cell r="DG83">
            <v>0</v>
          </cell>
          <cell r="DH83">
            <v>0</v>
          </cell>
          <cell r="DI83">
            <v>0</v>
          </cell>
          <cell r="DJ83">
            <v>0</v>
          </cell>
          <cell r="DK83">
            <v>0</v>
          </cell>
          <cell r="DL83">
            <v>0</v>
          </cell>
          <cell r="DM83">
            <v>0</v>
          </cell>
          <cell r="DN83">
            <v>0</v>
          </cell>
          <cell r="DO83">
            <v>0</v>
          </cell>
          <cell r="DP83">
            <v>0</v>
          </cell>
          <cell r="DQ83">
            <v>0</v>
          </cell>
          <cell r="DR83">
            <v>0</v>
          </cell>
          <cell r="DS83">
            <v>0</v>
          </cell>
          <cell r="DT83">
            <v>0</v>
          </cell>
          <cell r="DU83">
            <v>0</v>
          </cell>
          <cell r="DV83">
            <v>0</v>
          </cell>
          <cell r="DW83">
            <v>0</v>
          </cell>
          <cell r="DX83">
            <v>0</v>
          </cell>
          <cell r="DY83">
            <v>0</v>
          </cell>
          <cell r="DZ83">
            <v>0</v>
          </cell>
          <cell r="EA83">
            <v>0</v>
          </cell>
          <cell r="EB83">
            <v>0</v>
          </cell>
          <cell r="EC83">
            <v>0</v>
          </cell>
          <cell r="ED83">
            <v>0</v>
          </cell>
        </row>
        <row r="84"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0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</v>
          </cell>
          <cell r="CE84">
            <v>0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0</v>
          </cell>
          <cell r="CM84">
            <v>0</v>
          </cell>
          <cell r="CN84">
            <v>0</v>
          </cell>
          <cell r="CO84">
            <v>0</v>
          </cell>
          <cell r="CP84">
            <v>0</v>
          </cell>
          <cell r="CQ84">
            <v>0</v>
          </cell>
          <cell r="CR84">
            <v>0</v>
          </cell>
          <cell r="CS84">
            <v>0</v>
          </cell>
          <cell r="CT84">
            <v>0</v>
          </cell>
          <cell r="CU84">
            <v>0</v>
          </cell>
          <cell r="CV84">
            <v>0</v>
          </cell>
          <cell r="CW84">
            <v>0</v>
          </cell>
          <cell r="CX84">
            <v>0</v>
          </cell>
          <cell r="CY84">
            <v>0</v>
          </cell>
          <cell r="CZ84">
            <v>0</v>
          </cell>
          <cell r="DA84">
            <v>0</v>
          </cell>
          <cell r="DB84">
            <v>0</v>
          </cell>
          <cell r="DC84">
            <v>0</v>
          </cell>
          <cell r="DD84">
            <v>0</v>
          </cell>
          <cell r="DE84">
            <v>0</v>
          </cell>
          <cell r="DF84">
            <v>0</v>
          </cell>
          <cell r="DG84">
            <v>0</v>
          </cell>
          <cell r="DH84">
            <v>0</v>
          </cell>
          <cell r="DI84">
            <v>0</v>
          </cell>
          <cell r="DJ84">
            <v>0</v>
          </cell>
          <cell r="DK84">
            <v>0</v>
          </cell>
          <cell r="DL84">
            <v>0</v>
          </cell>
          <cell r="DM84">
            <v>0</v>
          </cell>
          <cell r="DN84">
            <v>0</v>
          </cell>
          <cell r="DO84">
            <v>0</v>
          </cell>
          <cell r="DP84">
            <v>0</v>
          </cell>
          <cell r="DQ84">
            <v>0</v>
          </cell>
          <cell r="DR84">
            <v>0</v>
          </cell>
          <cell r="DS84">
            <v>0</v>
          </cell>
          <cell r="DT84">
            <v>0</v>
          </cell>
          <cell r="DU84">
            <v>0</v>
          </cell>
          <cell r="DV84">
            <v>0</v>
          </cell>
          <cell r="DW84">
            <v>0</v>
          </cell>
          <cell r="DX84">
            <v>0</v>
          </cell>
          <cell r="DY84">
            <v>0</v>
          </cell>
          <cell r="DZ84">
            <v>0</v>
          </cell>
          <cell r="EA84">
            <v>0</v>
          </cell>
          <cell r="EB84">
            <v>0</v>
          </cell>
          <cell r="EC84">
            <v>0</v>
          </cell>
          <cell r="ED84">
            <v>0</v>
          </cell>
        </row>
        <row r="86">
          <cell r="F86">
            <v>0</v>
          </cell>
          <cell r="G86">
            <v>0</v>
          </cell>
          <cell r="H86">
            <v>0</v>
          </cell>
          <cell r="I86">
            <v>248.18615744262934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870.63691311329603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-19.09572172164917</v>
          </cell>
          <cell r="AF86">
            <v>0</v>
          </cell>
          <cell r="AG86">
            <v>0</v>
          </cell>
          <cell r="AH86">
            <v>-6.940144769847393</v>
          </cell>
          <cell r="AI86">
            <v>0</v>
          </cell>
          <cell r="AJ86">
            <v>0</v>
          </cell>
          <cell r="AK86">
            <v>0</v>
          </cell>
          <cell r="AL86">
            <v>-3.5026432946324348</v>
          </cell>
          <cell r="AM86">
            <v>0</v>
          </cell>
          <cell r="AN86">
            <v>0</v>
          </cell>
          <cell r="AO86">
            <v>-8.6529336646199226</v>
          </cell>
          <cell r="AP86">
            <v>0</v>
          </cell>
          <cell r="AQ86">
            <v>0</v>
          </cell>
          <cell r="AR86">
            <v>-1996.6685618758202</v>
          </cell>
          <cell r="AS86">
            <v>-259.62326849624515</v>
          </cell>
          <cell r="AT86">
            <v>-171.80876859650016</v>
          </cell>
          <cell r="AU86">
            <v>-497.1262064576149</v>
          </cell>
          <cell r="AV86">
            <v>-383.93352864682674</v>
          </cell>
          <cell r="AW86">
            <v>-146.05458359047771</v>
          </cell>
          <cell r="AX86">
            <v>-95.604773577302694</v>
          </cell>
          <cell r="AY86">
            <v>-47.927219562232494</v>
          </cell>
          <cell r="AZ86">
            <v>-95.877910707145929</v>
          </cell>
          <cell r="BA86">
            <v>27.149859800934792</v>
          </cell>
          <cell r="BB86">
            <v>-92.73043791949749</v>
          </cell>
          <cell r="BC86">
            <v>-146.74690129235387</v>
          </cell>
          <cell r="BD86">
            <v>-86.38482278957963</v>
          </cell>
          <cell r="BE86">
            <v>-517.35234594345093</v>
          </cell>
          <cell r="BF86">
            <v>-60.951211150735617</v>
          </cell>
          <cell r="BG86">
            <v>-124.78601860813797</v>
          </cell>
          <cell r="BH86">
            <v>-93.985910348594189</v>
          </cell>
          <cell r="BI86">
            <v>208.22095113620162</v>
          </cell>
          <cell r="BJ86">
            <v>-151.76895913109183</v>
          </cell>
          <cell r="BK86">
            <v>-16.053707242012024</v>
          </cell>
          <cell r="BL86">
            <v>-5.2933725491166115</v>
          </cell>
          <cell r="BM86">
            <v>-53.883367350324988</v>
          </cell>
          <cell r="BN86">
            <v>-210.78138532489538</v>
          </cell>
          <cell r="BO86">
            <v>14.072954908013344</v>
          </cell>
          <cell r="BP86">
            <v>34.283577140420675</v>
          </cell>
          <cell r="BQ86">
            <v>-56.425897430628538</v>
          </cell>
          <cell r="BR86">
            <v>-981.54976713657379</v>
          </cell>
          <cell r="BS86">
            <v>269.91578994318843</v>
          </cell>
          <cell r="BT86">
            <v>-110.55319808609784</v>
          </cell>
          <cell r="BU86">
            <v>-218.54543397575617</v>
          </cell>
          <cell r="BV86">
            <v>-294.78240674734116</v>
          </cell>
          <cell r="BW86">
            <v>-58.84336281567812</v>
          </cell>
          <cell r="BX86">
            <v>-45.096224959939718</v>
          </cell>
          <cell r="BY86">
            <v>-25.232523828744888</v>
          </cell>
          <cell r="BZ86">
            <v>-14.88010735437274</v>
          </cell>
          <cell r="CA86">
            <v>-161.02372241392732</v>
          </cell>
          <cell r="CB86">
            <v>-70.391300924122334</v>
          </cell>
          <cell r="CC86">
            <v>-130.25814125873148</v>
          </cell>
          <cell r="CD86">
            <v>-121.8591347001493</v>
          </cell>
          <cell r="CE86">
            <v>-715.76775550842285</v>
          </cell>
          <cell r="CF86">
            <v>-171.06294335052371</v>
          </cell>
          <cell r="CG86">
            <v>-228.93587801791728</v>
          </cell>
          <cell r="CH86">
            <v>-256.07934016361833</v>
          </cell>
          <cell r="CI86">
            <v>-152.82789393141866</v>
          </cell>
          <cell r="CJ86">
            <v>-78.075560506433249</v>
          </cell>
          <cell r="CK86">
            <v>296.35178688168526</v>
          </cell>
          <cell r="CL86">
            <v>-8.8603865299373865</v>
          </cell>
          <cell r="CM86">
            <v>-16.372387707233429</v>
          </cell>
          <cell r="CN86">
            <v>258.46697284840047</v>
          </cell>
          <cell r="CO86">
            <v>-116.74710467085242</v>
          </cell>
          <cell r="CP86">
            <v>-151.60605562664568</v>
          </cell>
          <cell r="CQ86">
            <v>-90.018964737653732</v>
          </cell>
          <cell r="CR86">
            <v>-977.39457538723946</v>
          </cell>
          <cell r="CS86">
            <v>-45.402809374034405</v>
          </cell>
          <cell r="CT86">
            <v>-0.45087948068976402</v>
          </cell>
          <cell r="CU86">
            <v>-82.899036478251219</v>
          </cell>
          <cell r="CV86">
            <v>-185.76513379067183</v>
          </cell>
          <cell r="CW86">
            <v>41.87645673006773</v>
          </cell>
          <cell r="CX86">
            <v>-424.41538332402706</v>
          </cell>
          <cell r="CY86">
            <v>-1.285440519452095</v>
          </cell>
          <cell r="CZ86">
            <v>-24.429395956918597</v>
          </cell>
          <cell r="DA86">
            <v>-54.243103660643101</v>
          </cell>
          <cell r="DB86">
            <v>-122.41819529607892</v>
          </cell>
          <cell r="DC86">
            <v>-74.872947078198195</v>
          </cell>
          <cell r="DD86">
            <v>-3.0887072011828423</v>
          </cell>
          <cell r="DE86">
            <v>633.63385859131813</v>
          </cell>
          <cell r="DF86">
            <v>-9.2806516848504543</v>
          </cell>
          <cell r="DG86">
            <v>-22.964810587465763</v>
          </cell>
          <cell r="DH86">
            <v>169.6153830960393</v>
          </cell>
          <cell r="DI86">
            <v>245.70796701312065</v>
          </cell>
          <cell r="DJ86">
            <v>727.86027714237571</v>
          </cell>
          <cell r="DK86">
            <v>-25.355278469622135</v>
          </cell>
          <cell r="DL86">
            <v>-135.90314650163054</v>
          </cell>
          <cell r="DM86">
            <v>48.221781920641661</v>
          </cell>
          <cell r="DN86">
            <v>-302.1820790655911</v>
          </cell>
          <cell r="DO86">
            <v>-52.864153012633324</v>
          </cell>
          <cell r="DP86">
            <v>-9.2634956184774637</v>
          </cell>
          <cell r="DQ86">
            <v>4.2064400389790535E-2</v>
          </cell>
          <cell r="DR86">
            <v>-283.34226548671722</v>
          </cell>
          <cell r="DS86">
            <v>-1.39096499979496</v>
          </cell>
          <cell r="DT86">
            <v>0</v>
          </cell>
          <cell r="DU86">
            <v>-85.438427340239286</v>
          </cell>
          <cell r="DV86">
            <v>-96.498688291758299</v>
          </cell>
          <cell r="DW86">
            <v>-28.343041019514203</v>
          </cell>
          <cell r="DX86">
            <v>25.883124615997076</v>
          </cell>
          <cell r="DY86">
            <v>-11.411399617791176</v>
          </cell>
          <cell r="DZ86">
            <v>-3.7213501930236816</v>
          </cell>
          <cell r="EA86">
            <v>-136.87147193215787</v>
          </cell>
          <cell r="EB86">
            <v>18.690930793061852</v>
          </cell>
          <cell r="EC86">
            <v>35.759022446349263</v>
          </cell>
          <cell r="ED86">
            <v>0</v>
          </cell>
        </row>
        <row r="89"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0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CL89">
            <v>0</v>
          </cell>
          <cell r="CM89">
            <v>0</v>
          </cell>
          <cell r="CN89">
            <v>0</v>
          </cell>
          <cell r="CO89">
            <v>0</v>
          </cell>
          <cell r="CP89">
            <v>0</v>
          </cell>
          <cell r="CQ89">
            <v>0</v>
          </cell>
          <cell r="CR89">
            <v>0</v>
          </cell>
          <cell r="CS89">
            <v>0</v>
          </cell>
          <cell r="CT89">
            <v>0</v>
          </cell>
          <cell r="CU89">
            <v>0</v>
          </cell>
          <cell r="CV89">
            <v>0</v>
          </cell>
          <cell r="CW89">
            <v>0</v>
          </cell>
          <cell r="CX89">
            <v>0</v>
          </cell>
          <cell r="CY89">
            <v>0</v>
          </cell>
          <cell r="CZ89">
            <v>0</v>
          </cell>
          <cell r="DA89">
            <v>0</v>
          </cell>
          <cell r="DB89">
            <v>0</v>
          </cell>
          <cell r="DC89">
            <v>0</v>
          </cell>
          <cell r="DD89">
            <v>0</v>
          </cell>
          <cell r="DE89">
            <v>0</v>
          </cell>
          <cell r="DF89">
            <v>0</v>
          </cell>
          <cell r="DG89">
            <v>0</v>
          </cell>
          <cell r="DH89">
            <v>0</v>
          </cell>
          <cell r="DI89">
            <v>0</v>
          </cell>
          <cell r="DJ89">
            <v>0</v>
          </cell>
          <cell r="DK89">
            <v>0</v>
          </cell>
          <cell r="DL89">
            <v>0</v>
          </cell>
          <cell r="DM89">
            <v>0</v>
          </cell>
          <cell r="DN89">
            <v>0</v>
          </cell>
          <cell r="DO89">
            <v>0</v>
          </cell>
          <cell r="DP89">
            <v>0</v>
          </cell>
          <cell r="DQ89">
            <v>0</v>
          </cell>
          <cell r="DR89">
            <v>0</v>
          </cell>
          <cell r="DS89">
            <v>0</v>
          </cell>
          <cell r="DT89">
            <v>0</v>
          </cell>
          <cell r="DU89">
            <v>0</v>
          </cell>
          <cell r="DV89">
            <v>0</v>
          </cell>
          <cell r="DW89">
            <v>0</v>
          </cell>
          <cell r="DX89">
            <v>0</v>
          </cell>
          <cell r="DY89">
            <v>0</v>
          </cell>
          <cell r="DZ89">
            <v>0</v>
          </cell>
          <cell r="EA89">
            <v>0</v>
          </cell>
          <cell r="EB89">
            <v>0</v>
          </cell>
          <cell r="EC89">
            <v>0</v>
          </cell>
          <cell r="ED89">
            <v>0</v>
          </cell>
        </row>
        <row r="90"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  <cell r="BL90">
            <v>0</v>
          </cell>
          <cell r="BM90">
            <v>0</v>
          </cell>
          <cell r="BN90">
            <v>0</v>
          </cell>
          <cell r="BO90">
            <v>0</v>
          </cell>
          <cell r="BP90">
            <v>0</v>
          </cell>
          <cell r="BQ90">
            <v>0</v>
          </cell>
          <cell r="BR90">
            <v>0</v>
          </cell>
          <cell r="BS90">
            <v>0</v>
          </cell>
          <cell r="BT90">
            <v>0</v>
          </cell>
          <cell r="BU90">
            <v>0</v>
          </cell>
          <cell r="BV90">
            <v>0</v>
          </cell>
          <cell r="BW90">
            <v>0</v>
          </cell>
          <cell r="BX90">
            <v>0</v>
          </cell>
          <cell r="BY90">
            <v>0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0</v>
          </cell>
          <cell r="CE90">
            <v>0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CL90">
            <v>0</v>
          </cell>
          <cell r="CM90">
            <v>0</v>
          </cell>
          <cell r="CN90">
            <v>0</v>
          </cell>
          <cell r="CO90">
            <v>0</v>
          </cell>
          <cell r="CP90">
            <v>0</v>
          </cell>
          <cell r="CQ90">
            <v>0</v>
          </cell>
          <cell r="CR90">
            <v>0</v>
          </cell>
          <cell r="CS90">
            <v>0</v>
          </cell>
          <cell r="CT90">
            <v>0</v>
          </cell>
          <cell r="CU90">
            <v>0</v>
          </cell>
          <cell r="CV90">
            <v>0</v>
          </cell>
          <cell r="CW90">
            <v>0</v>
          </cell>
          <cell r="CX90">
            <v>0</v>
          </cell>
          <cell r="CY90">
            <v>0</v>
          </cell>
          <cell r="CZ90">
            <v>0</v>
          </cell>
          <cell r="DA90">
            <v>0</v>
          </cell>
          <cell r="DB90">
            <v>0</v>
          </cell>
          <cell r="DC90">
            <v>0</v>
          </cell>
          <cell r="DD90">
            <v>0</v>
          </cell>
          <cell r="DE90">
            <v>0</v>
          </cell>
          <cell r="DF90">
            <v>0</v>
          </cell>
          <cell r="DG90">
            <v>0</v>
          </cell>
          <cell r="DH90">
            <v>0</v>
          </cell>
          <cell r="DI90">
            <v>0</v>
          </cell>
          <cell r="DJ90">
            <v>0</v>
          </cell>
          <cell r="DK90">
            <v>0</v>
          </cell>
          <cell r="DL90">
            <v>0</v>
          </cell>
          <cell r="DM90">
            <v>0</v>
          </cell>
          <cell r="DN90">
            <v>0</v>
          </cell>
          <cell r="DO90">
            <v>0</v>
          </cell>
          <cell r="DP90">
            <v>0</v>
          </cell>
          <cell r="DQ90">
            <v>0</v>
          </cell>
          <cell r="DR90">
            <v>0</v>
          </cell>
          <cell r="DS90">
            <v>0</v>
          </cell>
          <cell r="DT90">
            <v>0</v>
          </cell>
          <cell r="DU90">
            <v>0</v>
          </cell>
          <cell r="DV90">
            <v>0</v>
          </cell>
          <cell r="DW90">
            <v>0</v>
          </cell>
          <cell r="DX90">
            <v>0</v>
          </cell>
          <cell r="DY90">
            <v>0</v>
          </cell>
          <cell r="DZ90">
            <v>0</v>
          </cell>
          <cell r="EA90">
            <v>0</v>
          </cell>
          <cell r="EB90">
            <v>0</v>
          </cell>
          <cell r="EC90">
            <v>0</v>
          </cell>
          <cell r="ED90">
            <v>0</v>
          </cell>
        </row>
        <row r="91"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0</v>
          </cell>
          <cell r="CE91">
            <v>0</v>
          </cell>
          <cell r="CF91">
            <v>0</v>
          </cell>
          <cell r="CG91">
            <v>0</v>
          </cell>
          <cell r="CH91">
            <v>0</v>
          </cell>
          <cell r="CI91">
            <v>0</v>
          </cell>
          <cell r="CJ91">
            <v>0</v>
          </cell>
          <cell r="CK91">
            <v>0</v>
          </cell>
          <cell r="CL91">
            <v>0</v>
          </cell>
          <cell r="CM91">
            <v>0</v>
          </cell>
          <cell r="CN91">
            <v>0</v>
          </cell>
          <cell r="CO91">
            <v>0</v>
          </cell>
          <cell r="CP91">
            <v>0</v>
          </cell>
          <cell r="CQ91">
            <v>0</v>
          </cell>
          <cell r="CR91">
            <v>0</v>
          </cell>
          <cell r="CS91">
            <v>0</v>
          </cell>
          <cell r="CT91">
            <v>0</v>
          </cell>
          <cell r="CU91">
            <v>0</v>
          </cell>
          <cell r="CV91">
            <v>0</v>
          </cell>
          <cell r="CW91">
            <v>0</v>
          </cell>
          <cell r="CX91">
            <v>0</v>
          </cell>
          <cell r="CY91">
            <v>0</v>
          </cell>
          <cell r="CZ91">
            <v>0</v>
          </cell>
          <cell r="DA91">
            <v>0</v>
          </cell>
          <cell r="DB91">
            <v>0</v>
          </cell>
          <cell r="DC91">
            <v>0</v>
          </cell>
          <cell r="DD91">
            <v>0</v>
          </cell>
          <cell r="DE91">
            <v>0</v>
          </cell>
          <cell r="DF91">
            <v>0</v>
          </cell>
          <cell r="DG91">
            <v>0</v>
          </cell>
          <cell r="DH91">
            <v>0</v>
          </cell>
          <cell r="DI91">
            <v>0</v>
          </cell>
          <cell r="DJ91">
            <v>0</v>
          </cell>
          <cell r="DK91">
            <v>0</v>
          </cell>
          <cell r="DL91">
            <v>0</v>
          </cell>
          <cell r="DM91">
            <v>0</v>
          </cell>
          <cell r="DN91">
            <v>0</v>
          </cell>
          <cell r="DO91">
            <v>0</v>
          </cell>
          <cell r="DP91">
            <v>0</v>
          </cell>
          <cell r="DQ91">
            <v>0</v>
          </cell>
          <cell r="DR91">
            <v>0</v>
          </cell>
          <cell r="DS91">
            <v>0</v>
          </cell>
          <cell r="DT91">
            <v>0</v>
          </cell>
          <cell r="DU91">
            <v>0</v>
          </cell>
          <cell r="DV91">
            <v>0</v>
          </cell>
          <cell r="DW91">
            <v>0</v>
          </cell>
          <cell r="DX91">
            <v>0</v>
          </cell>
          <cell r="DY91">
            <v>0</v>
          </cell>
          <cell r="DZ91">
            <v>0</v>
          </cell>
          <cell r="EA91">
            <v>0</v>
          </cell>
          <cell r="EB91">
            <v>0</v>
          </cell>
          <cell r="EC91">
            <v>0</v>
          </cell>
          <cell r="ED91">
            <v>0</v>
          </cell>
        </row>
        <row r="92"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0</v>
          </cell>
          <cell r="CF92">
            <v>0</v>
          </cell>
          <cell r="CG92">
            <v>0</v>
          </cell>
          <cell r="CH92">
            <v>0</v>
          </cell>
          <cell r="CI92">
            <v>0</v>
          </cell>
          <cell r="CJ92">
            <v>0</v>
          </cell>
          <cell r="CK92">
            <v>0</v>
          </cell>
          <cell r="CL92">
            <v>0</v>
          </cell>
          <cell r="CM92">
            <v>0</v>
          </cell>
          <cell r="CN92">
            <v>0</v>
          </cell>
          <cell r="CO92">
            <v>0</v>
          </cell>
          <cell r="CP92">
            <v>0</v>
          </cell>
          <cell r="CQ92">
            <v>0</v>
          </cell>
          <cell r="CR92">
            <v>0</v>
          </cell>
          <cell r="CS92">
            <v>0</v>
          </cell>
          <cell r="CT92">
            <v>0</v>
          </cell>
          <cell r="CU92">
            <v>0</v>
          </cell>
          <cell r="CV92">
            <v>0</v>
          </cell>
          <cell r="CW92">
            <v>0</v>
          </cell>
          <cell r="CX92">
            <v>0</v>
          </cell>
          <cell r="CY92">
            <v>0</v>
          </cell>
          <cell r="CZ92">
            <v>0</v>
          </cell>
          <cell r="DA92">
            <v>0</v>
          </cell>
          <cell r="DB92">
            <v>0</v>
          </cell>
          <cell r="DC92">
            <v>0</v>
          </cell>
          <cell r="DD92">
            <v>0</v>
          </cell>
          <cell r="DE92">
            <v>0</v>
          </cell>
          <cell r="DF92">
            <v>0</v>
          </cell>
          <cell r="DG92">
            <v>0</v>
          </cell>
          <cell r="DH92">
            <v>0</v>
          </cell>
          <cell r="DI92">
            <v>0</v>
          </cell>
          <cell r="DJ92">
            <v>0</v>
          </cell>
          <cell r="DK92">
            <v>0</v>
          </cell>
          <cell r="DL92">
            <v>0</v>
          </cell>
          <cell r="DM92">
            <v>0</v>
          </cell>
          <cell r="DN92">
            <v>0</v>
          </cell>
          <cell r="DO92">
            <v>0</v>
          </cell>
          <cell r="DP92">
            <v>0</v>
          </cell>
          <cell r="DQ92">
            <v>0</v>
          </cell>
          <cell r="DR92">
            <v>0</v>
          </cell>
          <cell r="DS92">
            <v>0</v>
          </cell>
          <cell r="DT92">
            <v>0</v>
          </cell>
          <cell r="DU92">
            <v>0</v>
          </cell>
          <cell r="DV92">
            <v>0</v>
          </cell>
          <cell r="DW92">
            <v>0</v>
          </cell>
          <cell r="DX92">
            <v>0</v>
          </cell>
          <cell r="DY92">
            <v>0</v>
          </cell>
          <cell r="DZ92">
            <v>0</v>
          </cell>
          <cell r="EA92">
            <v>0</v>
          </cell>
          <cell r="EB92">
            <v>0</v>
          </cell>
          <cell r="EC92">
            <v>0</v>
          </cell>
          <cell r="ED92">
            <v>0</v>
          </cell>
        </row>
        <row r="93"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0</v>
          </cell>
          <cell r="BJ93">
            <v>0</v>
          </cell>
          <cell r="BK93">
            <v>0</v>
          </cell>
          <cell r="BL93">
            <v>0</v>
          </cell>
          <cell r="BM93">
            <v>0</v>
          </cell>
          <cell r="BN93">
            <v>0</v>
          </cell>
          <cell r="BO93">
            <v>0</v>
          </cell>
          <cell r="BP93">
            <v>0</v>
          </cell>
          <cell r="BQ93">
            <v>0</v>
          </cell>
          <cell r="BR93">
            <v>0</v>
          </cell>
          <cell r="BS93">
            <v>0</v>
          </cell>
          <cell r="BT93">
            <v>0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0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0</v>
          </cell>
          <cell r="CE93">
            <v>0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0</v>
          </cell>
          <cell r="CL93">
            <v>0</v>
          </cell>
          <cell r="CM93">
            <v>0</v>
          </cell>
          <cell r="CN93">
            <v>0</v>
          </cell>
          <cell r="CO93">
            <v>0</v>
          </cell>
          <cell r="CP93">
            <v>0</v>
          </cell>
          <cell r="CQ93">
            <v>0</v>
          </cell>
          <cell r="CR93">
            <v>0</v>
          </cell>
          <cell r="CS93">
            <v>0</v>
          </cell>
          <cell r="CT93">
            <v>0</v>
          </cell>
          <cell r="CU93">
            <v>0</v>
          </cell>
          <cell r="CV93">
            <v>0</v>
          </cell>
          <cell r="CW93">
            <v>0</v>
          </cell>
          <cell r="CX93">
            <v>0</v>
          </cell>
          <cell r="CY93">
            <v>0</v>
          </cell>
          <cell r="CZ93">
            <v>0</v>
          </cell>
          <cell r="DA93">
            <v>0</v>
          </cell>
          <cell r="DB93">
            <v>0</v>
          </cell>
          <cell r="DC93">
            <v>0</v>
          </cell>
          <cell r="DD93">
            <v>0</v>
          </cell>
          <cell r="DE93">
            <v>0</v>
          </cell>
          <cell r="DF93">
            <v>0</v>
          </cell>
          <cell r="DG93">
            <v>0</v>
          </cell>
          <cell r="DH93">
            <v>0</v>
          </cell>
          <cell r="DI93">
            <v>0</v>
          </cell>
          <cell r="DJ93">
            <v>0</v>
          </cell>
          <cell r="DK93">
            <v>0</v>
          </cell>
          <cell r="DL93">
            <v>0</v>
          </cell>
          <cell r="DM93">
            <v>0</v>
          </cell>
          <cell r="DN93">
            <v>0</v>
          </cell>
          <cell r="DO93">
            <v>0</v>
          </cell>
          <cell r="DP93">
            <v>0</v>
          </cell>
          <cell r="DQ93">
            <v>0</v>
          </cell>
          <cell r="DR93">
            <v>0</v>
          </cell>
          <cell r="DS93">
            <v>0</v>
          </cell>
          <cell r="DT93">
            <v>0</v>
          </cell>
          <cell r="DU93">
            <v>0</v>
          </cell>
          <cell r="DV93">
            <v>0</v>
          </cell>
          <cell r="DW93">
            <v>0</v>
          </cell>
          <cell r="DX93">
            <v>0</v>
          </cell>
          <cell r="DY93">
            <v>0</v>
          </cell>
          <cell r="DZ93">
            <v>0</v>
          </cell>
          <cell r="EA93">
            <v>0</v>
          </cell>
          <cell r="EB93">
            <v>0</v>
          </cell>
          <cell r="EC93">
            <v>0</v>
          </cell>
          <cell r="ED93">
            <v>0</v>
          </cell>
        </row>
        <row r="94"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0</v>
          </cell>
          <cell r="BF94">
            <v>0</v>
          </cell>
          <cell r="BG94">
            <v>0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  <cell r="BL94">
            <v>0</v>
          </cell>
          <cell r="BM94">
            <v>0</v>
          </cell>
          <cell r="BN94">
            <v>0</v>
          </cell>
          <cell r="BO94">
            <v>0</v>
          </cell>
          <cell r="BP94">
            <v>0</v>
          </cell>
          <cell r="BQ94">
            <v>0</v>
          </cell>
          <cell r="BR94">
            <v>0</v>
          </cell>
          <cell r="BS94">
            <v>0</v>
          </cell>
          <cell r="BT94">
            <v>0</v>
          </cell>
          <cell r="BU94">
            <v>0</v>
          </cell>
          <cell r="BV94">
            <v>0</v>
          </cell>
          <cell r="BW94">
            <v>0</v>
          </cell>
          <cell r="BX94">
            <v>0</v>
          </cell>
          <cell r="BY94">
            <v>0</v>
          </cell>
          <cell r="BZ94">
            <v>0</v>
          </cell>
          <cell r="CA94">
            <v>0</v>
          </cell>
          <cell r="CB94">
            <v>0</v>
          </cell>
          <cell r="CC94">
            <v>0</v>
          </cell>
          <cell r="CD94">
            <v>0</v>
          </cell>
          <cell r="CE94">
            <v>0</v>
          </cell>
          <cell r="CF94">
            <v>0</v>
          </cell>
          <cell r="CG94">
            <v>0</v>
          </cell>
          <cell r="CH94">
            <v>0</v>
          </cell>
          <cell r="CI94">
            <v>0</v>
          </cell>
          <cell r="CJ94">
            <v>0</v>
          </cell>
          <cell r="CK94">
            <v>0</v>
          </cell>
          <cell r="CL94">
            <v>0</v>
          </cell>
          <cell r="CM94">
            <v>0</v>
          </cell>
          <cell r="CN94">
            <v>0</v>
          </cell>
          <cell r="CO94">
            <v>0</v>
          </cell>
          <cell r="CP94">
            <v>0</v>
          </cell>
          <cell r="CQ94">
            <v>0</v>
          </cell>
          <cell r="CR94">
            <v>0</v>
          </cell>
          <cell r="CS94">
            <v>0</v>
          </cell>
          <cell r="CT94">
            <v>0</v>
          </cell>
          <cell r="CU94">
            <v>0</v>
          </cell>
          <cell r="CV94">
            <v>0</v>
          </cell>
          <cell r="CW94">
            <v>0</v>
          </cell>
          <cell r="CX94">
            <v>0</v>
          </cell>
          <cell r="CY94">
            <v>0</v>
          </cell>
          <cell r="CZ94">
            <v>0</v>
          </cell>
          <cell r="DA94">
            <v>0</v>
          </cell>
          <cell r="DB94">
            <v>0</v>
          </cell>
          <cell r="DC94">
            <v>0</v>
          </cell>
          <cell r="DD94">
            <v>0</v>
          </cell>
          <cell r="DE94">
            <v>0</v>
          </cell>
          <cell r="DF94">
            <v>0</v>
          </cell>
          <cell r="DG94">
            <v>0</v>
          </cell>
          <cell r="DH94">
            <v>0</v>
          </cell>
          <cell r="DI94">
            <v>0</v>
          </cell>
          <cell r="DJ94">
            <v>0</v>
          </cell>
          <cell r="DK94">
            <v>0</v>
          </cell>
          <cell r="DL94">
            <v>0</v>
          </cell>
          <cell r="DM94">
            <v>0</v>
          </cell>
          <cell r="DN94">
            <v>0</v>
          </cell>
          <cell r="DO94">
            <v>0</v>
          </cell>
          <cell r="DP94">
            <v>0</v>
          </cell>
          <cell r="DQ94">
            <v>0</v>
          </cell>
          <cell r="DR94">
            <v>0</v>
          </cell>
          <cell r="DS94">
            <v>0</v>
          </cell>
          <cell r="DT94">
            <v>0</v>
          </cell>
          <cell r="DU94">
            <v>0</v>
          </cell>
          <cell r="DV94">
            <v>0</v>
          </cell>
          <cell r="DW94">
            <v>0</v>
          </cell>
          <cell r="DX94">
            <v>0</v>
          </cell>
          <cell r="DY94">
            <v>0</v>
          </cell>
          <cell r="DZ94">
            <v>0</v>
          </cell>
          <cell r="EA94">
            <v>0</v>
          </cell>
          <cell r="EB94">
            <v>0</v>
          </cell>
          <cell r="EC94">
            <v>0</v>
          </cell>
          <cell r="ED94">
            <v>0</v>
          </cell>
        </row>
        <row r="95"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E95">
            <v>0</v>
          </cell>
          <cell r="BF95">
            <v>0</v>
          </cell>
          <cell r="BG95">
            <v>0</v>
          </cell>
          <cell r="BH95">
            <v>0</v>
          </cell>
          <cell r="BI95">
            <v>0</v>
          </cell>
          <cell r="BJ95">
            <v>0</v>
          </cell>
          <cell r="BK95">
            <v>0</v>
          </cell>
          <cell r="BL95">
            <v>0</v>
          </cell>
          <cell r="BM95">
            <v>0</v>
          </cell>
          <cell r="BN95">
            <v>0</v>
          </cell>
          <cell r="BO95">
            <v>0</v>
          </cell>
          <cell r="BP95">
            <v>0</v>
          </cell>
          <cell r="BQ95">
            <v>0</v>
          </cell>
          <cell r="BR95">
            <v>0</v>
          </cell>
          <cell r="BS95">
            <v>0</v>
          </cell>
          <cell r="BT95">
            <v>0</v>
          </cell>
          <cell r="BU95">
            <v>0</v>
          </cell>
          <cell r="BV95">
            <v>0</v>
          </cell>
          <cell r="BW95">
            <v>0</v>
          </cell>
          <cell r="BX95">
            <v>0</v>
          </cell>
          <cell r="BY95">
            <v>0</v>
          </cell>
          <cell r="BZ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0</v>
          </cell>
          <cell r="CE95">
            <v>0</v>
          </cell>
          <cell r="CF95">
            <v>0</v>
          </cell>
          <cell r="CG95">
            <v>0</v>
          </cell>
          <cell r="CH95">
            <v>0</v>
          </cell>
          <cell r="CI95">
            <v>0</v>
          </cell>
          <cell r="CJ95">
            <v>0</v>
          </cell>
          <cell r="CK95">
            <v>0</v>
          </cell>
          <cell r="CL95">
            <v>0</v>
          </cell>
          <cell r="CM95">
            <v>0</v>
          </cell>
          <cell r="CN95">
            <v>0</v>
          </cell>
          <cell r="CO95">
            <v>0</v>
          </cell>
          <cell r="CP95">
            <v>0</v>
          </cell>
          <cell r="CQ95">
            <v>0</v>
          </cell>
          <cell r="CR95">
            <v>0</v>
          </cell>
          <cell r="CS95">
            <v>0</v>
          </cell>
          <cell r="CT95">
            <v>0</v>
          </cell>
          <cell r="CU95">
            <v>0</v>
          </cell>
          <cell r="CV95">
            <v>0</v>
          </cell>
          <cell r="CW95">
            <v>0</v>
          </cell>
          <cell r="CX95">
            <v>0</v>
          </cell>
          <cell r="CY95">
            <v>0</v>
          </cell>
          <cell r="CZ95">
            <v>0</v>
          </cell>
          <cell r="DA95">
            <v>0</v>
          </cell>
          <cell r="DB95">
            <v>0</v>
          </cell>
          <cell r="DC95">
            <v>0</v>
          </cell>
          <cell r="DD95">
            <v>0</v>
          </cell>
          <cell r="DE95">
            <v>0</v>
          </cell>
          <cell r="DF95">
            <v>0</v>
          </cell>
          <cell r="DG95">
            <v>0</v>
          </cell>
          <cell r="DH95">
            <v>0</v>
          </cell>
          <cell r="DI95">
            <v>0</v>
          </cell>
          <cell r="DJ95">
            <v>0</v>
          </cell>
          <cell r="DK95">
            <v>0</v>
          </cell>
          <cell r="DL95">
            <v>0</v>
          </cell>
          <cell r="DM95">
            <v>0</v>
          </cell>
          <cell r="DN95">
            <v>0</v>
          </cell>
          <cell r="DO95">
            <v>0</v>
          </cell>
          <cell r="DP95">
            <v>0</v>
          </cell>
          <cell r="DQ95">
            <v>0</v>
          </cell>
          <cell r="DR95">
            <v>0</v>
          </cell>
          <cell r="DS95">
            <v>0</v>
          </cell>
          <cell r="DT95">
            <v>0</v>
          </cell>
          <cell r="DU95">
            <v>0</v>
          </cell>
          <cell r="DV95">
            <v>0</v>
          </cell>
          <cell r="DW95">
            <v>0</v>
          </cell>
          <cell r="DX95">
            <v>0</v>
          </cell>
          <cell r="DY95">
            <v>0</v>
          </cell>
          <cell r="DZ95">
            <v>0</v>
          </cell>
          <cell r="EA95">
            <v>0</v>
          </cell>
          <cell r="EB95">
            <v>0</v>
          </cell>
          <cell r="EC95">
            <v>0</v>
          </cell>
          <cell r="ED95">
            <v>0</v>
          </cell>
        </row>
        <row r="96"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0</v>
          </cell>
          <cell r="BD96">
            <v>0</v>
          </cell>
          <cell r="BE96">
            <v>0</v>
          </cell>
          <cell r="BF96">
            <v>0</v>
          </cell>
          <cell r="BG96">
            <v>0</v>
          </cell>
          <cell r="BH96">
            <v>0</v>
          </cell>
          <cell r="BI96">
            <v>0</v>
          </cell>
          <cell r="BJ96">
            <v>0</v>
          </cell>
          <cell r="BK96">
            <v>0</v>
          </cell>
          <cell r="BL96">
            <v>0</v>
          </cell>
          <cell r="BM96">
            <v>0</v>
          </cell>
          <cell r="BN96">
            <v>0</v>
          </cell>
          <cell r="BO96">
            <v>0</v>
          </cell>
          <cell r="BP96">
            <v>0</v>
          </cell>
          <cell r="BQ96">
            <v>0</v>
          </cell>
          <cell r="BR96">
            <v>0</v>
          </cell>
          <cell r="BS96">
            <v>0</v>
          </cell>
          <cell r="BT96">
            <v>0</v>
          </cell>
          <cell r="BU96">
            <v>0</v>
          </cell>
          <cell r="BV96">
            <v>0</v>
          </cell>
          <cell r="BW96">
            <v>0</v>
          </cell>
          <cell r="BX96">
            <v>0</v>
          </cell>
          <cell r="BY96">
            <v>0</v>
          </cell>
          <cell r="BZ96">
            <v>0</v>
          </cell>
          <cell r="CA96">
            <v>0</v>
          </cell>
          <cell r="CB96">
            <v>0</v>
          </cell>
          <cell r="CC96">
            <v>0</v>
          </cell>
          <cell r="CD96">
            <v>0</v>
          </cell>
          <cell r="CE96">
            <v>0</v>
          </cell>
          <cell r="CF96">
            <v>0</v>
          </cell>
          <cell r="CG96">
            <v>0</v>
          </cell>
          <cell r="CH96">
            <v>0</v>
          </cell>
          <cell r="CI96">
            <v>0</v>
          </cell>
          <cell r="CJ96">
            <v>0</v>
          </cell>
          <cell r="CK96">
            <v>0</v>
          </cell>
          <cell r="CL96">
            <v>0</v>
          </cell>
          <cell r="CM96">
            <v>0</v>
          </cell>
          <cell r="CN96">
            <v>0</v>
          </cell>
          <cell r="CO96">
            <v>0</v>
          </cell>
          <cell r="CP96">
            <v>0</v>
          </cell>
          <cell r="CQ96">
            <v>0</v>
          </cell>
          <cell r="CR96">
            <v>0</v>
          </cell>
          <cell r="CS96">
            <v>0</v>
          </cell>
          <cell r="CT96">
            <v>0</v>
          </cell>
          <cell r="CU96">
            <v>0</v>
          </cell>
          <cell r="CV96">
            <v>0</v>
          </cell>
          <cell r="CW96">
            <v>0</v>
          </cell>
          <cell r="CX96">
            <v>0</v>
          </cell>
          <cell r="CY96">
            <v>0</v>
          </cell>
          <cell r="CZ96">
            <v>0</v>
          </cell>
          <cell r="DA96">
            <v>0</v>
          </cell>
          <cell r="DB96">
            <v>0</v>
          </cell>
          <cell r="DC96">
            <v>0</v>
          </cell>
          <cell r="DD96">
            <v>0</v>
          </cell>
          <cell r="DE96">
            <v>0</v>
          </cell>
          <cell r="DF96">
            <v>0</v>
          </cell>
          <cell r="DG96">
            <v>0</v>
          </cell>
          <cell r="DH96">
            <v>0</v>
          </cell>
          <cell r="DI96">
            <v>0</v>
          </cell>
          <cell r="DJ96">
            <v>0</v>
          </cell>
          <cell r="DK96">
            <v>0</v>
          </cell>
          <cell r="DL96">
            <v>0</v>
          </cell>
          <cell r="DM96">
            <v>0</v>
          </cell>
          <cell r="DN96">
            <v>0</v>
          </cell>
          <cell r="DO96">
            <v>0</v>
          </cell>
          <cell r="DP96">
            <v>0</v>
          </cell>
          <cell r="DQ96">
            <v>0</v>
          </cell>
          <cell r="DR96">
            <v>0</v>
          </cell>
          <cell r="DS96">
            <v>0</v>
          </cell>
          <cell r="DT96">
            <v>0</v>
          </cell>
          <cell r="DU96">
            <v>0</v>
          </cell>
          <cell r="DV96">
            <v>0</v>
          </cell>
          <cell r="DW96">
            <v>0</v>
          </cell>
          <cell r="DX96">
            <v>0</v>
          </cell>
          <cell r="DY96">
            <v>0</v>
          </cell>
          <cell r="DZ96">
            <v>0</v>
          </cell>
          <cell r="EA96">
            <v>0</v>
          </cell>
          <cell r="EB96">
            <v>0</v>
          </cell>
          <cell r="EC96">
            <v>0</v>
          </cell>
          <cell r="ED96">
            <v>0</v>
          </cell>
        </row>
        <row r="97"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  <cell r="BL97">
            <v>0</v>
          </cell>
          <cell r="BM97">
            <v>0</v>
          </cell>
          <cell r="BN97">
            <v>0</v>
          </cell>
          <cell r="BO97">
            <v>0</v>
          </cell>
          <cell r="BP97">
            <v>0</v>
          </cell>
          <cell r="BQ97">
            <v>0</v>
          </cell>
          <cell r="BR97">
            <v>0</v>
          </cell>
          <cell r="BS97">
            <v>0</v>
          </cell>
          <cell r="BT97">
            <v>0</v>
          </cell>
          <cell r="BU97">
            <v>0</v>
          </cell>
          <cell r="BV97">
            <v>0</v>
          </cell>
          <cell r="BW97">
            <v>0</v>
          </cell>
          <cell r="BX97">
            <v>0</v>
          </cell>
          <cell r="BY97">
            <v>0</v>
          </cell>
          <cell r="BZ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0</v>
          </cell>
          <cell r="CE97">
            <v>0</v>
          </cell>
          <cell r="CF97">
            <v>0</v>
          </cell>
          <cell r="CG97">
            <v>0</v>
          </cell>
          <cell r="CH97">
            <v>0</v>
          </cell>
          <cell r="CI97">
            <v>0</v>
          </cell>
          <cell r="CJ97">
            <v>0</v>
          </cell>
          <cell r="CK97">
            <v>0</v>
          </cell>
          <cell r="CL97">
            <v>0</v>
          </cell>
          <cell r="CM97">
            <v>0</v>
          </cell>
          <cell r="CN97">
            <v>0</v>
          </cell>
          <cell r="CO97">
            <v>0</v>
          </cell>
          <cell r="CP97">
            <v>0</v>
          </cell>
          <cell r="CQ97">
            <v>0</v>
          </cell>
          <cell r="CR97">
            <v>0</v>
          </cell>
          <cell r="CS97">
            <v>0</v>
          </cell>
          <cell r="CT97">
            <v>0</v>
          </cell>
          <cell r="CU97">
            <v>0</v>
          </cell>
          <cell r="CV97">
            <v>0</v>
          </cell>
          <cell r="CW97">
            <v>0</v>
          </cell>
          <cell r="CX97">
            <v>0</v>
          </cell>
          <cell r="CY97">
            <v>0</v>
          </cell>
          <cell r="CZ97">
            <v>0</v>
          </cell>
          <cell r="DA97">
            <v>0</v>
          </cell>
          <cell r="DB97">
            <v>0</v>
          </cell>
          <cell r="DC97">
            <v>0</v>
          </cell>
          <cell r="DD97">
            <v>0</v>
          </cell>
          <cell r="DE97">
            <v>0</v>
          </cell>
          <cell r="DF97">
            <v>0</v>
          </cell>
          <cell r="DG97">
            <v>0</v>
          </cell>
          <cell r="DH97">
            <v>0</v>
          </cell>
          <cell r="DI97">
            <v>0</v>
          </cell>
          <cell r="DJ97">
            <v>0</v>
          </cell>
          <cell r="DK97">
            <v>0</v>
          </cell>
          <cell r="DL97">
            <v>0</v>
          </cell>
          <cell r="DM97">
            <v>0</v>
          </cell>
          <cell r="DN97">
            <v>0</v>
          </cell>
          <cell r="DO97">
            <v>0</v>
          </cell>
          <cell r="DP97">
            <v>0</v>
          </cell>
          <cell r="DQ97">
            <v>0</v>
          </cell>
          <cell r="DR97">
            <v>0</v>
          </cell>
          <cell r="DS97">
            <v>0</v>
          </cell>
          <cell r="DT97">
            <v>0</v>
          </cell>
          <cell r="DU97">
            <v>0</v>
          </cell>
          <cell r="DV97">
            <v>0</v>
          </cell>
          <cell r="DW97">
            <v>0</v>
          </cell>
          <cell r="DX97">
            <v>0</v>
          </cell>
          <cell r="DY97">
            <v>0</v>
          </cell>
          <cell r="DZ97">
            <v>0</v>
          </cell>
          <cell r="EA97">
            <v>0</v>
          </cell>
          <cell r="EB97">
            <v>0</v>
          </cell>
          <cell r="EC97">
            <v>0</v>
          </cell>
          <cell r="ED97">
            <v>0</v>
          </cell>
        </row>
        <row r="98"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0</v>
          </cell>
          <cell r="BZ98">
            <v>0</v>
          </cell>
          <cell r="CA98">
            <v>0</v>
          </cell>
          <cell r="CB98">
            <v>0</v>
          </cell>
          <cell r="CC98">
            <v>0</v>
          </cell>
          <cell r="CD98">
            <v>0</v>
          </cell>
          <cell r="CE98">
            <v>0</v>
          </cell>
          <cell r="CF98">
            <v>0</v>
          </cell>
          <cell r="CG98">
            <v>0</v>
          </cell>
          <cell r="CH98">
            <v>0</v>
          </cell>
          <cell r="CI98">
            <v>0</v>
          </cell>
          <cell r="CJ98">
            <v>0</v>
          </cell>
          <cell r="CK98">
            <v>0</v>
          </cell>
          <cell r="CL98">
            <v>0</v>
          </cell>
          <cell r="CM98">
            <v>0</v>
          </cell>
          <cell r="CN98">
            <v>0</v>
          </cell>
          <cell r="CO98">
            <v>0</v>
          </cell>
          <cell r="CP98">
            <v>0</v>
          </cell>
          <cell r="CQ98">
            <v>0</v>
          </cell>
          <cell r="CR98">
            <v>0</v>
          </cell>
          <cell r="CS98">
            <v>0</v>
          </cell>
          <cell r="CT98">
            <v>0</v>
          </cell>
          <cell r="CU98">
            <v>0</v>
          </cell>
          <cell r="CV98">
            <v>0</v>
          </cell>
          <cell r="CW98">
            <v>0</v>
          </cell>
          <cell r="CX98">
            <v>0</v>
          </cell>
          <cell r="CY98">
            <v>0</v>
          </cell>
          <cell r="CZ98">
            <v>0</v>
          </cell>
          <cell r="DA98">
            <v>0</v>
          </cell>
          <cell r="DB98">
            <v>0</v>
          </cell>
          <cell r="DC98">
            <v>0</v>
          </cell>
          <cell r="DD98">
            <v>0</v>
          </cell>
          <cell r="DE98">
            <v>0</v>
          </cell>
          <cell r="DF98">
            <v>0</v>
          </cell>
          <cell r="DG98">
            <v>0</v>
          </cell>
          <cell r="DH98">
            <v>0</v>
          </cell>
          <cell r="DI98">
            <v>0</v>
          </cell>
          <cell r="DJ98">
            <v>0</v>
          </cell>
          <cell r="DK98">
            <v>0</v>
          </cell>
          <cell r="DL98">
            <v>0</v>
          </cell>
          <cell r="DM98">
            <v>0</v>
          </cell>
          <cell r="DN98">
            <v>0</v>
          </cell>
          <cell r="DO98">
            <v>0</v>
          </cell>
          <cell r="DP98">
            <v>0</v>
          </cell>
          <cell r="DQ98">
            <v>0</v>
          </cell>
          <cell r="DR98">
            <v>0</v>
          </cell>
          <cell r="DS98">
            <v>0</v>
          </cell>
          <cell r="DT98">
            <v>0</v>
          </cell>
          <cell r="DU98">
            <v>0</v>
          </cell>
          <cell r="DV98">
            <v>0</v>
          </cell>
          <cell r="DW98">
            <v>0</v>
          </cell>
          <cell r="DX98">
            <v>0</v>
          </cell>
          <cell r="DY98">
            <v>0</v>
          </cell>
          <cell r="DZ98">
            <v>0</v>
          </cell>
          <cell r="EA98">
            <v>0</v>
          </cell>
          <cell r="EB98">
            <v>0</v>
          </cell>
          <cell r="EC98">
            <v>0</v>
          </cell>
          <cell r="ED98">
            <v>0</v>
          </cell>
        </row>
        <row r="99"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E99">
            <v>0</v>
          </cell>
          <cell r="BF99">
            <v>0</v>
          </cell>
          <cell r="BG99">
            <v>0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  <cell r="BL99">
            <v>0</v>
          </cell>
          <cell r="BM99">
            <v>0</v>
          </cell>
          <cell r="BN99">
            <v>0</v>
          </cell>
          <cell r="BO99">
            <v>0</v>
          </cell>
          <cell r="BP99">
            <v>0</v>
          </cell>
          <cell r="BQ99">
            <v>0</v>
          </cell>
          <cell r="BR99">
            <v>0</v>
          </cell>
          <cell r="BS99">
            <v>0</v>
          </cell>
          <cell r="BT99">
            <v>0</v>
          </cell>
          <cell r="BU99">
            <v>0</v>
          </cell>
          <cell r="BV99">
            <v>0</v>
          </cell>
          <cell r="BW99">
            <v>0</v>
          </cell>
          <cell r="BX99">
            <v>0</v>
          </cell>
          <cell r="BY99">
            <v>0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0</v>
          </cell>
          <cell r="CE99">
            <v>0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  <cell r="CK99">
            <v>0</v>
          </cell>
          <cell r="CL99">
            <v>0</v>
          </cell>
          <cell r="CM99">
            <v>0</v>
          </cell>
          <cell r="CN99">
            <v>0</v>
          </cell>
          <cell r="CO99">
            <v>0</v>
          </cell>
          <cell r="CP99">
            <v>0</v>
          </cell>
          <cell r="CQ99">
            <v>0</v>
          </cell>
          <cell r="CR99">
            <v>0</v>
          </cell>
          <cell r="CS99">
            <v>0</v>
          </cell>
          <cell r="CT99">
            <v>0</v>
          </cell>
          <cell r="CU99">
            <v>0</v>
          </cell>
          <cell r="CV99">
            <v>0</v>
          </cell>
          <cell r="CW99">
            <v>0</v>
          </cell>
          <cell r="CX99">
            <v>0</v>
          </cell>
          <cell r="CY99">
            <v>0</v>
          </cell>
          <cell r="CZ99">
            <v>0</v>
          </cell>
          <cell r="DA99">
            <v>0</v>
          </cell>
          <cell r="DB99">
            <v>0</v>
          </cell>
          <cell r="DC99">
            <v>0</v>
          </cell>
          <cell r="DD99">
            <v>0</v>
          </cell>
          <cell r="DE99">
            <v>0</v>
          </cell>
          <cell r="DF99">
            <v>0</v>
          </cell>
          <cell r="DG99">
            <v>0</v>
          </cell>
          <cell r="DH99">
            <v>0</v>
          </cell>
          <cell r="DI99">
            <v>0</v>
          </cell>
          <cell r="DJ99">
            <v>0</v>
          </cell>
          <cell r="DK99">
            <v>0</v>
          </cell>
          <cell r="DL99">
            <v>0</v>
          </cell>
          <cell r="DM99">
            <v>0</v>
          </cell>
          <cell r="DN99">
            <v>0</v>
          </cell>
          <cell r="DO99">
            <v>0</v>
          </cell>
          <cell r="DP99">
            <v>0</v>
          </cell>
          <cell r="DQ99">
            <v>0</v>
          </cell>
          <cell r="DR99">
            <v>0</v>
          </cell>
          <cell r="DS99">
            <v>0</v>
          </cell>
          <cell r="DT99">
            <v>0</v>
          </cell>
          <cell r="DU99">
            <v>0</v>
          </cell>
          <cell r="DV99">
            <v>0</v>
          </cell>
          <cell r="DW99">
            <v>0</v>
          </cell>
          <cell r="DX99">
            <v>0</v>
          </cell>
          <cell r="DY99">
            <v>0</v>
          </cell>
          <cell r="DZ99">
            <v>0</v>
          </cell>
          <cell r="EA99">
            <v>0</v>
          </cell>
          <cell r="EB99">
            <v>0</v>
          </cell>
          <cell r="EC99">
            <v>0</v>
          </cell>
          <cell r="ED99">
            <v>0</v>
          </cell>
        </row>
        <row r="100"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I100">
            <v>0</v>
          </cell>
          <cell r="BJ100">
            <v>0</v>
          </cell>
          <cell r="BK100">
            <v>0</v>
          </cell>
          <cell r="BL100">
            <v>0</v>
          </cell>
          <cell r="BM100">
            <v>0</v>
          </cell>
          <cell r="BN100">
            <v>0</v>
          </cell>
          <cell r="BO100">
            <v>0</v>
          </cell>
          <cell r="BP100">
            <v>0</v>
          </cell>
          <cell r="BQ100">
            <v>0</v>
          </cell>
          <cell r="BR100">
            <v>0</v>
          </cell>
          <cell r="BS100">
            <v>0</v>
          </cell>
          <cell r="BT100">
            <v>0</v>
          </cell>
          <cell r="BU100">
            <v>0</v>
          </cell>
          <cell r="BV100">
            <v>0</v>
          </cell>
          <cell r="BW100">
            <v>0</v>
          </cell>
          <cell r="BX100">
            <v>0</v>
          </cell>
          <cell r="BY100">
            <v>0</v>
          </cell>
          <cell r="BZ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0</v>
          </cell>
          <cell r="CE100">
            <v>0</v>
          </cell>
          <cell r="CF100">
            <v>0</v>
          </cell>
          <cell r="CG100">
            <v>0</v>
          </cell>
          <cell r="CH100">
            <v>0</v>
          </cell>
          <cell r="CI100">
            <v>0</v>
          </cell>
          <cell r="CJ100">
            <v>0</v>
          </cell>
          <cell r="CK100">
            <v>0</v>
          </cell>
          <cell r="CL100">
            <v>0</v>
          </cell>
          <cell r="CM100">
            <v>0</v>
          </cell>
          <cell r="CN100">
            <v>0</v>
          </cell>
          <cell r="CO100">
            <v>0</v>
          </cell>
          <cell r="CP100">
            <v>0</v>
          </cell>
          <cell r="CQ100">
            <v>0</v>
          </cell>
          <cell r="CR100">
            <v>0</v>
          </cell>
          <cell r="CS100">
            <v>0</v>
          </cell>
          <cell r="CT100">
            <v>0</v>
          </cell>
          <cell r="CU100">
            <v>0</v>
          </cell>
          <cell r="CV100">
            <v>0</v>
          </cell>
          <cell r="CW100">
            <v>0</v>
          </cell>
          <cell r="CX100">
            <v>0</v>
          </cell>
          <cell r="CY100">
            <v>0</v>
          </cell>
          <cell r="CZ100">
            <v>0</v>
          </cell>
          <cell r="DA100">
            <v>0</v>
          </cell>
          <cell r="DB100">
            <v>0</v>
          </cell>
          <cell r="DC100">
            <v>0</v>
          </cell>
          <cell r="DD100">
            <v>0</v>
          </cell>
          <cell r="DE100">
            <v>0</v>
          </cell>
          <cell r="DF100">
            <v>0</v>
          </cell>
          <cell r="DG100">
            <v>0</v>
          </cell>
          <cell r="DH100">
            <v>0</v>
          </cell>
          <cell r="DI100">
            <v>0</v>
          </cell>
          <cell r="DJ100">
            <v>0</v>
          </cell>
          <cell r="DK100">
            <v>0</v>
          </cell>
          <cell r="DL100">
            <v>0</v>
          </cell>
          <cell r="DM100">
            <v>0</v>
          </cell>
          <cell r="DN100">
            <v>0</v>
          </cell>
          <cell r="DO100">
            <v>0</v>
          </cell>
          <cell r="DP100">
            <v>0</v>
          </cell>
          <cell r="DQ100">
            <v>0</v>
          </cell>
          <cell r="DR100">
            <v>0</v>
          </cell>
          <cell r="DS100">
            <v>0</v>
          </cell>
          <cell r="DT100">
            <v>0</v>
          </cell>
          <cell r="DU100">
            <v>0</v>
          </cell>
          <cell r="DV100">
            <v>0</v>
          </cell>
          <cell r="DW100">
            <v>0</v>
          </cell>
          <cell r="DX100">
            <v>0</v>
          </cell>
          <cell r="DY100">
            <v>0</v>
          </cell>
          <cell r="DZ100">
            <v>0</v>
          </cell>
          <cell r="EA100">
            <v>0</v>
          </cell>
          <cell r="EB100">
            <v>0</v>
          </cell>
          <cell r="EC100">
            <v>0</v>
          </cell>
          <cell r="ED100">
            <v>0</v>
          </cell>
        </row>
        <row r="101"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>
            <v>0</v>
          </cell>
          <cell r="BH101">
            <v>0</v>
          </cell>
          <cell r="BI101">
            <v>0</v>
          </cell>
          <cell r="BJ101">
            <v>0</v>
          </cell>
          <cell r="BK101">
            <v>0</v>
          </cell>
          <cell r="BL101">
            <v>0</v>
          </cell>
          <cell r="BM101">
            <v>0</v>
          </cell>
          <cell r="BN101">
            <v>0</v>
          </cell>
          <cell r="BO101">
            <v>0</v>
          </cell>
          <cell r="BP101">
            <v>0</v>
          </cell>
          <cell r="BQ101">
            <v>0</v>
          </cell>
          <cell r="BR101">
            <v>0</v>
          </cell>
          <cell r="BS101">
            <v>0</v>
          </cell>
          <cell r="BT101">
            <v>0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  <cell r="BY101">
            <v>0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0</v>
          </cell>
          <cell r="CE101">
            <v>0</v>
          </cell>
          <cell r="CF101">
            <v>0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0</v>
          </cell>
          <cell r="CL101">
            <v>0</v>
          </cell>
          <cell r="CM101">
            <v>0</v>
          </cell>
          <cell r="CN101">
            <v>0</v>
          </cell>
          <cell r="CO101">
            <v>0</v>
          </cell>
          <cell r="CP101">
            <v>0</v>
          </cell>
          <cell r="CQ101">
            <v>0</v>
          </cell>
          <cell r="CR101">
            <v>0</v>
          </cell>
          <cell r="CS101">
            <v>0</v>
          </cell>
          <cell r="CT101">
            <v>0</v>
          </cell>
          <cell r="CU101">
            <v>0</v>
          </cell>
          <cell r="CV101">
            <v>0</v>
          </cell>
          <cell r="CW101">
            <v>0</v>
          </cell>
          <cell r="CX101">
            <v>0</v>
          </cell>
          <cell r="CY101">
            <v>0</v>
          </cell>
          <cell r="CZ101">
            <v>0</v>
          </cell>
          <cell r="DA101">
            <v>0</v>
          </cell>
          <cell r="DB101">
            <v>0</v>
          </cell>
          <cell r="DC101">
            <v>0</v>
          </cell>
          <cell r="DD101">
            <v>0</v>
          </cell>
          <cell r="DE101">
            <v>0</v>
          </cell>
          <cell r="DF101">
            <v>0</v>
          </cell>
          <cell r="DG101">
            <v>0</v>
          </cell>
          <cell r="DH101">
            <v>0</v>
          </cell>
          <cell r="DI101">
            <v>0</v>
          </cell>
          <cell r="DJ101">
            <v>0</v>
          </cell>
          <cell r="DK101">
            <v>0</v>
          </cell>
          <cell r="DL101">
            <v>0</v>
          </cell>
          <cell r="DM101">
            <v>0</v>
          </cell>
          <cell r="DN101">
            <v>0</v>
          </cell>
          <cell r="DO101">
            <v>0</v>
          </cell>
          <cell r="DP101">
            <v>0</v>
          </cell>
          <cell r="DQ101">
            <v>0</v>
          </cell>
          <cell r="DR101">
            <v>0</v>
          </cell>
          <cell r="DS101">
            <v>0</v>
          </cell>
          <cell r="DT101">
            <v>0</v>
          </cell>
          <cell r="DU101">
            <v>0</v>
          </cell>
          <cell r="DV101">
            <v>0</v>
          </cell>
          <cell r="DW101">
            <v>0</v>
          </cell>
          <cell r="DX101">
            <v>0</v>
          </cell>
          <cell r="DY101">
            <v>0</v>
          </cell>
          <cell r="DZ101">
            <v>0</v>
          </cell>
          <cell r="EA101">
            <v>0</v>
          </cell>
          <cell r="EB101">
            <v>0</v>
          </cell>
          <cell r="EC101">
            <v>0</v>
          </cell>
          <cell r="ED101">
            <v>0</v>
          </cell>
        </row>
        <row r="102"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0</v>
          </cell>
          <cell r="BJ102">
            <v>0</v>
          </cell>
          <cell r="BK102">
            <v>0</v>
          </cell>
          <cell r="BL102">
            <v>0</v>
          </cell>
          <cell r="BM102">
            <v>0</v>
          </cell>
          <cell r="BN102">
            <v>0</v>
          </cell>
          <cell r="BO102">
            <v>0</v>
          </cell>
          <cell r="BP102">
            <v>0</v>
          </cell>
          <cell r="BQ102">
            <v>0</v>
          </cell>
          <cell r="BR102">
            <v>0</v>
          </cell>
          <cell r="BS102">
            <v>0</v>
          </cell>
          <cell r="BT102">
            <v>0</v>
          </cell>
          <cell r="BU102">
            <v>0</v>
          </cell>
          <cell r="BV102">
            <v>0</v>
          </cell>
          <cell r="BW102">
            <v>0</v>
          </cell>
          <cell r="BX102">
            <v>0</v>
          </cell>
          <cell r="BY102">
            <v>0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0</v>
          </cell>
          <cell r="CE102">
            <v>0</v>
          </cell>
          <cell r="CF102">
            <v>0</v>
          </cell>
          <cell r="CG102">
            <v>0</v>
          </cell>
          <cell r="CH102">
            <v>0</v>
          </cell>
          <cell r="CI102">
            <v>0</v>
          </cell>
          <cell r="CJ102">
            <v>0</v>
          </cell>
          <cell r="CK102">
            <v>0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P102">
            <v>0</v>
          </cell>
          <cell r="CQ102">
            <v>0</v>
          </cell>
          <cell r="CR102">
            <v>0</v>
          </cell>
          <cell r="CS102">
            <v>0</v>
          </cell>
          <cell r="CT102">
            <v>0</v>
          </cell>
          <cell r="CU102">
            <v>0</v>
          </cell>
          <cell r="CV102">
            <v>0</v>
          </cell>
          <cell r="CW102">
            <v>0</v>
          </cell>
          <cell r="CX102">
            <v>0</v>
          </cell>
          <cell r="CY102">
            <v>0</v>
          </cell>
          <cell r="CZ102">
            <v>0</v>
          </cell>
          <cell r="DA102">
            <v>0</v>
          </cell>
          <cell r="DB102">
            <v>0</v>
          </cell>
          <cell r="DC102">
            <v>0</v>
          </cell>
          <cell r="DD102">
            <v>0</v>
          </cell>
          <cell r="DE102">
            <v>0</v>
          </cell>
          <cell r="DF102">
            <v>0</v>
          </cell>
          <cell r="DG102">
            <v>0</v>
          </cell>
          <cell r="DH102">
            <v>0</v>
          </cell>
          <cell r="DI102">
            <v>0</v>
          </cell>
          <cell r="DJ102">
            <v>0</v>
          </cell>
          <cell r="DK102">
            <v>0</v>
          </cell>
          <cell r="DL102">
            <v>0</v>
          </cell>
          <cell r="DM102">
            <v>0</v>
          </cell>
          <cell r="DN102">
            <v>0</v>
          </cell>
          <cell r="DO102">
            <v>0</v>
          </cell>
          <cell r="DP102">
            <v>0</v>
          </cell>
          <cell r="DQ102">
            <v>0</v>
          </cell>
          <cell r="DR102">
            <v>0</v>
          </cell>
          <cell r="DS102">
            <v>0</v>
          </cell>
          <cell r="DT102">
            <v>0</v>
          </cell>
          <cell r="DU102">
            <v>0</v>
          </cell>
          <cell r="DV102">
            <v>0</v>
          </cell>
          <cell r="DW102">
            <v>0</v>
          </cell>
          <cell r="DX102">
            <v>0</v>
          </cell>
          <cell r="DY102">
            <v>0</v>
          </cell>
          <cell r="DZ102">
            <v>0</v>
          </cell>
          <cell r="EA102">
            <v>0</v>
          </cell>
          <cell r="EB102">
            <v>0</v>
          </cell>
          <cell r="EC102">
            <v>0</v>
          </cell>
          <cell r="ED102">
            <v>0</v>
          </cell>
        </row>
        <row r="103"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  <cell r="BG103">
            <v>0</v>
          </cell>
          <cell r="BH103">
            <v>0</v>
          </cell>
          <cell r="BI103">
            <v>0</v>
          </cell>
          <cell r="BJ103">
            <v>0</v>
          </cell>
          <cell r="BK103">
            <v>0</v>
          </cell>
          <cell r="BL103">
            <v>0</v>
          </cell>
          <cell r="BM103">
            <v>0</v>
          </cell>
          <cell r="BN103">
            <v>0</v>
          </cell>
          <cell r="BO103">
            <v>0</v>
          </cell>
          <cell r="BP103">
            <v>0</v>
          </cell>
          <cell r="BQ103">
            <v>0</v>
          </cell>
          <cell r="BR103">
            <v>0</v>
          </cell>
          <cell r="BS103">
            <v>0</v>
          </cell>
          <cell r="BT103">
            <v>0</v>
          </cell>
          <cell r="BU103">
            <v>0</v>
          </cell>
          <cell r="BV103">
            <v>0</v>
          </cell>
          <cell r="BW103">
            <v>0</v>
          </cell>
          <cell r="BX103">
            <v>0</v>
          </cell>
          <cell r="BY103">
            <v>0</v>
          </cell>
          <cell r="BZ103">
            <v>0</v>
          </cell>
          <cell r="CA103">
            <v>0</v>
          </cell>
          <cell r="CB103">
            <v>0</v>
          </cell>
          <cell r="CC103">
            <v>0</v>
          </cell>
          <cell r="CD103">
            <v>0</v>
          </cell>
          <cell r="CE103">
            <v>0</v>
          </cell>
          <cell r="CF103">
            <v>0</v>
          </cell>
          <cell r="CG103">
            <v>0</v>
          </cell>
          <cell r="CH103">
            <v>0</v>
          </cell>
          <cell r="CI103">
            <v>0</v>
          </cell>
          <cell r="CJ103">
            <v>0</v>
          </cell>
          <cell r="CK103">
            <v>0</v>
          </cell>
          <cell r="CL103">
            <v>0</v>
          </cell>
          <cell r="CM103">
            <v>0</v>
          </cell>
          <cell r="CN103">
            <v>0</v>
          </cell>
          <cell r="CO103">
            <v>0</v>
          </cell>
          <cell r="CP103">
            <v>0</v>
          </cell>
          <cell r="CQ103">
            <v>0</v>
          </cell>
          <cell r="CR103">
            <v>0</v>
          </cell>
          <cell r="CS103">
            <v>0</v>
          </cell>
          <cell r="CT103">
            <v>0</v>
          </cell>
          <cell r="CU103">
            <v>0</v>
          </cell>
          <cell r="CV103">
            <v>0</v>
          </cell>
          <cell r="CW103">
            <v>0</v>
          </cell>
          <cell r="CX103">
            <v>0</v>
          </cell>
          <cell r="CY103">
            <v>0</v>
          </cell>
          <cell r="CZ103">
            <v>0</v>
          </cell>
          <cell r="DA103">
            <v>0</v>
          </cell>
          <cell r="DB103">
            <v>0</v>
          </cell>
          <cell r="DC103">
            <v>0</v>
          </cell>
          <cell r="DD103">
            <v>0</v>
          </cell>
          <cell r="DE103">
            <v>0</v>
          </cell>
          <cell r="DF103">
            <v>0</v>
          </cell>
          <cell r="DG103">
            <v>0</v>
          </cell>
          <cell r="DH103">
            <v>0</v>
          </cell>
          <cell r="DI103">
            <v>0</v>
          </cell>
          <cell r="DJ103">
            <v>0</v>
          </cell>
          <cell r="DK103">
            <v>0</v>
          </cell>
          <cell r="DL103">
            <v>0</v>
          </cell>
          <cell r="DM103">
            <v>0</v>
          </cell>
          <cell r="DN103">
            <v>0</v>
          </cell>
          <cell r="DO103">
            <v>0</v>
          </cell>
          <cell r="DP103">
            <v>0</v>
          </cell>
          <cell r="DQ103">
            <v>0</v>
          </cell>
          <cell r="DR103">
            <v>0</v>
          </cell>
          <cell r="DS103">
            <v>0</v>
          </cell>
          <cell r="DT103">
            <v>0</v>
          </cell>
          <cell r="DU103">
            <v>0</v>
          </cell>
          <cell r="DV103">
            <v>0</v>
          </cell>
          <cell r="DW103">
            <v>0</v>
          </cell>
          <cell r="DX103">
            <v>0</v>
          </cell>
          <cell r="DY103">
            <v>0</v>
          </cell>
          <cell r="DZ103">
            <v>0</v>
          </cell>
          <cell r="EA103">
            <v>0</v>
          </cell>
          <cell r="EB103">
            <v>0</v>
          </cell>
          <cell r="EC103">
            <v>0</v>
          </cell>
          <cell r="ED103">
            <v>0</v>
          </cell>
        </row>
        <row r="104"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0</v>
          </cell>
          <cell r="BJ104">
            <v>0</v>
          </cell>
          <cell r="BK104">
            <v>0</v>
          </cell>
          <cell r="BL104">
            <v>0</v>
          </cell>
          <cell r="BM104">
            <v>0</v>
          </cell>
          <cell r="BN104">
            <v>0</v>
          </cell>
          <cell r="BO104">
            <v>0</v>
          </cell>
          <cell r="BP104">
            <v>0</v>
          </cell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  <cell r="BV104">
            <v>0</v>
          </cell>
          <cell r="BW104">
            <v>0</v>
          </cell>
          <cell r="BX104">
            <v>0</v>
          </cell>
          <cell r="BY104">
            <v>0</v>
          </cell>
          <cell r="BZ104">
            <v>0</v>
          </cell>
          <cell r="CA104">
            <v>0</v>
          </cell>
          <cell r="CB104">
            <v>0</v>
          </cell>
          <cell r="CC104">
            <v>0</v>
          </cell>
          <cell r="CD104">
            <v>0</v>
          </cell>
          <cell r="CE104">
            <v>0</v>
          </cell>
          <cell r="CF104">
            <v>0</v>
          </cell>
          <cell r="CG104">
            <v>0</v>
          </cell>
          <cell r="CH104">
            <v>0</v>
          </cell>
          <cell r="CI104">
            <v>0</v>
          </cell>
          <cell r="CJ104">
            <v>0</v>
          </cell>
          <cell r="CK104">
            <v>0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P104">
            <v>0</v>
          </cell>
          <cell r="CQ104">
            <v>0</v>
          </cell>
          <cell r="CR104">
            <v>0</v>
          </cell>
          <cell r="CS104">
            <v>0</v>
          </cell>
          <cell r="CT104">
            <v>0</v>
          </cell>
          <cell r="CU104">
            <v>0</v>
          </cell>
          <cell r="CV104">
            <v>0</v>
          </cell>
          <cell r="CW104">
            <v>0</v>
          </cell>
          <cell r="CX104">
            <v>0</v>
          </cell>
          <cell r="CY104">
            <v>0</v>
          </cell>
          <cell r="CZ104">
            <v>0</v>
          </cell>
          <cell r="DA104">
            <v>0</v>
          </cell>
          <cell r="DB104">
            <v>0</v>
          </cell>
          <cell r="DC104">
            <v>0</v>
          </cell>
          <cell r="DD104">
            <v>0</v>
          </cell>
          <cell r="DE104">
            <v>0</v>
          </cell>
          <cell r="DF104">
            <v>0</v>
          </cell>
          <cell r="DG104">
            <v>0</v>
          </cell>
          <cell r="DH104">
            <v>0</v>
          </cell>
          <cell r="DI104">
            <v>0</v>
          </cell>
          <cell r="DJ104">
            <v>0</v>
          </cell>
          <cell r="DK104">
            <v>0</v>
          </cell>
          <cell r="DL104">
            <v>0</v>
          </cell>
          <cell r="DM104">
            <v>0</v>
          </cell>
          <cell r="DN104">
            <v>0</v>
          </cell>
          <cell r="DO104">
            <v>0</v>
          </cell>
          <cell r="DP104">
            <v>0</v>
          </cell>
          <cell r="DQ104">
            <v>0</v>
          </cell>
          <cell r="DR104">
            <v>0</v>
          </cell>
          <cell r="DS104">
            <v>0</v>
          </cell>
          <cell r="DT104">
            <v>0</v>
          </cell>
          <cell r="DU104">
            <v>0</v>
          </cell>
          <cell r="DV104">
            <v>0</v>
          </cell>
          <cell r="DW104">
            <v>0</v>
          </cell>
          <cell r="DX104">
            <v>0</v>
          </cell>
          <cell r="DY104">
            <v>0</v>
          </cell>
          <cell r="DZ104">
            <v>0</v>
          </cell>
          <cell r="EA104">
            <v>0</v>
          </cell>
          <cell r="EB104">
            <v>0</v>
          </cell>
          <cell r="EC104">
            <v>0</v>
          </cell>
          <cell r="ED104">
            <v>0</v>
          </cell>
        </row>
        <row r="105"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0</v>
          </cell>
          <cell r="BJ105">
            <v>0</v>
          </cell>
          <cell r="BK105">
            <v>0</v>
          </cell>
          <cell r="BL105">
            <v>0</v>
          </cell>
          <cell r="BM105">
            <v>0</v>
          </cell>
          <cell r="BN105">
            <v>0</v>
          </cell>
          <cell r="BO105">
            <v>0</v>
          </cell>
          <cell r="BP105">
            <v>0</v>
          </cell>
          <cell r="BQ105">
            <v>0</v>
          </cell>
          <cell r="BR105">
            <v>0</v>
          </cell>
          <cell r="BS105">
            <v>0</v>
          </cell>
          <cell r="BT105">
            <v>0</v>
          </cell>
          <cell r="BU105">
            <v>0</v>
          </cell>
          <cell r="BV105">
            <v>0</v>
          </cell>
          <cell r="BW105">
            <v>0</v>
          </cell>
          <cell r="BX105">
            <v>0</v>
          </cell>
          <cell r="BY105">
            <v>0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0</v>
          </cell>
          <cell r="CE105">
            <v>0</v>
          </cell>
          <cell r="CF105">
            <v>0</v>
          </cell>
          <cell r="CG105">
            <v>0</v>
          </cell>
          <cell r="CH105">
            <v>0</v>
          </cell>
          <cell r="CI105">
            <v>0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P105">
            <v>0</v>
          </cell>
          <cell r="CQ105">
            <v>0</v>
          </cell>
          <cell r="CR105">
            <v>0</v>
          </cell>
          <cell r="CS105">
            <v>0</v>
          </cell>
          <cell r="CT105">
            <v>0</v>
          </cell>
          <cell r="CU105">
            <v>0</v>
          </cell>
          <cell r="CV105">
            <v>0</v>
          </cell>
          <cell r="CW105">
            <v>0</v>
          </cell>
          <cell r="CX105">
            <v>0</v>
          </cell>
          <cell r="CY105">
            <v>0</v>
          </cell>
          <cell r="CZ105">
            <v>0</v>
          </cell>
          <cell r="DA105">
            <v>0</v>
          </cell>
          <cell r="DB105">
            <v>0</v>
          </cell>
          <cell r="DC105">
            <v>0</v>
          </cell>
          <cell r="DD105">
            <v>0</v>
          </cell>
          <cell r="DE105">
            <v>0</v>
          </cell>
          <cell r="DF105">
            <v>0</v>
          </cell>
          <cell r="DG105">
            <v>0</v>
          </cell>
          <cell r="DH105">
            <v>0</v>
          </cell>
          <cell r="DI105">
            <v>0</v>
          </cell>
          <cell r="DJ105">
            <v>0</v>
          </cell>
          <cell r="DK105">
            <v>0</v>
          </cell>
          <cell r="DL105">
            <v>0</v>
          </cell>
          <cell r="DM105">
            <v>0</v>
          </cell>
          <cell r="DN105">
            <v>0</v>
          </cell>
          <cell r="DO105">
            <v>0</v>
          </cell>
          <cell r="DP105">
            <v>0</v>
          </cell>
          <cell r="DQ105">
            <v>0</v>
          </cell>
          <cell r="DR105">
            <v>0</v>
          </cell>
          <cell r="DS105">
            <v>0</v>
          </cell>
          <cell r="DT105">
            <v>0</v>
          </cell>
          <cell r="DU105">
            <v>0</v>
          </cell>
          <cell r="DV105">
            <v>0</v>
          </cell>
          <cell r="DW105">
            <v>0</v>
          </cell>
          <cell r="DX105">
            <v>0</v>
          </cell>
          <cell r="DY105">
            <v>0</v>
          </cell>
          <cell r="DZ105">
            <v>0</v>
          </cell>
          <cell r="EA105">
            <v>0</v>
          </cell>
          <cell r="EB105">
            <v>0</v>
          </cell>
          <cell r="EC105">
            <v>0</v>
          </cell>
          <cell r="ED105">
            <v>0</v>
          </cell>
        </row>
        <row r="106"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E106">
            <v>0</v>
          </cell>
          <cell r="BF106">
            <v>0</v>
          </cell>
          <cell r="BG106">
            <v>0</v>
          </cell>
          <cell r="BH106">
            <v>0</v>
          </cell>
          <cell r="BI106">
            <v>0</v>
          </cell>
          <cell r="BJ106">
            <v>0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  <cell r="BY106">
            <v>0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0</v>
          </cell>
          <cell r="CF106">
            <v>0</v>
          </cell>
          <cell r="CG106">
            <v>0</v>
          </cell>
          <cell r="CH106">
            <v>0</v>
          </cell>
          <cell r="CI106">
            <v>0</v>
          </cell>
          <cell r="CJ106">
            <v>0</v>
          </cell>
          <cell r="CK106">
            <v>0</v>
          </cell>
          <cell r="CL106">
            <v>0</v>
          </cell>
          <cell r="CM106">
            <v>0</v>
          </cell>
          <cell r="CN106">
            <v>0</v>
          </cell>
          <cell r="CO106">
            <v>0</v>
          </cell>
          <cell r="CP106">
            <v>0</v>
          </cell>
          <cell r="CQ106">
            <v>0</v>
          </cell>
          <cell r="CR106">
            <v>0</v>
          </cell>
          <cell r="CS106">
            <v>0</v>
          </cell>
          <cell r="CT106">
            <v>0</v>
          </cell>
          <cell r="CU106">
            <v>0</v>
          </cell>
          <cell r="CV106">
            <v>0</v>
          </cell>
          <cell r="CW106">
            <v>0</v>
          </cell>
          <cell r="CX106">
            <v>0</v>
          </cell>
          <cell r="CY106">
            <v>0</v>
          </cell>
          <cell r="CZ106">
            <v>0</v>
          </cell>
          <cell r="DA106">
            <v>0</v>
          </cell>
          <cell r="DB106">
            <v>0</v>
          </cell>
          <cell r="DC106">
            <v>0</v>
          </cell>
          <cell r="DD106">
            <v>0</v>
          </cell>
          <cell r="DE106">
            <v>0</v>
          </cell>
          <cell r="DF106">
            <v>0</v>
          </cell>
          <cell r="DG106">
            <v>0</v>
          </cell>
          <cell r="DH106">
            <v>0</v>
          </cell>
          <cell r="DI106">
            <v>0</v>
          </cell>
          <cell r="DJ106">
            <v>0</v>
          </cell>
          <cell r="DK106">
            <v>0</v>
          </cell>
          <cell r="DL106">
            <v>0</v>
          </cell>
          <cell r="DM106">
            <v>0</v>
          </cell>
          <cell r="DN106">
            <v>0</v>
          </cell>
          <cell r="DO106">
            <v>0</v>
          </cell>
          <cell r="DP106">
            <v>0</v>
          </cell>
          <cell r="DQ106">
            <v>0</v>
          </cell>
          <cell r="DR106">
            <v>0</v>
          </cell>
          <cell r="DS106">
            <v>0</v>
          </cell>
          <cell r="DT106">
            <v>0</v>
          </cell>
          <cell r="DU106">
            <v>0</v>
          </cell>
          <cell r="DV106">
            <v>0</v>
          </cell>
          <cell r="DW106">
            <v>0</v>
          </cell>
          <cell r="DX106">
            <v>0</v>
          </cell>
          <cell r="DY106">
            <v>0</v>
          </cell>
          <cell r="DZ106">
            <v>0</v>
          </cell>
          <cell r="EA106">
            <v>0</v>
          </cell>
          <cell r="EB106">
            <v>0</v>
          </cell>
          <cell r="EC106">
            <v>0</v>
          </cell>
          <cell r="ED106">
            <v>0</v>
          </cell>
        </row>
        <row r="107"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0</v>
          </cell>
          <cell r="BD107">
            <v>0</v>
          </cell>
          <cell r="BE107">
            <v>0</v>
          </cell>
          <cell r="BF107">
            <v>0</v>
          </cell>
          <cell r="BG107">
            <v>0</v>
          </cell>
          <cell r="BH107">
            <v>0</v>
          </cell>
          <cell r="BI107">
            <v>0</v>
          </cell>
          <cell r="BJ107">
            <v>0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0</v>
          </cell>
          <cell r="BQ107">
            <v>0</v>
          </cell>
          <cell r="BR107">
            <v>0</v>
          </cell>
          <cell r="BS107">
            <v>0</v>
          </cell>
          <cell r="BT107">
            <v>0</v>
          </cell>
          <cell r="BU107">
            <v>0</v>
          </cell>
          <cell r="BV107">
            <v>0</v>
          </cell>
          <cell r="BW107">
            <v>0</v>
          </cell>
          <cell r="BX107">
            <v>0</v>
          </cell>
          <cell r="BY107">
            <v>0</v>
          </cell>
          <cell r="BZ107">
            <v>0</v>
          </cell>
          <cell r="CA107">
            <v>0</v>
          </cell>
          <cell r="CB107">
            <v>0</v>
          </cell>
          <cell r="CC107">
            <v>0</v>
          </cell>
          <cell r="CD107">
            <v>0</v>
          </cell>
          <cell r="CE107">
            <v>0</v>
          </cell>
          <cell r="CF107">
            <v>0</v>
          </cell>
          <cell r="CG107">
            <v>0</v>
          </cell>
          <cell r="CH107">
            <v>0</v>
          </cell>
          <cell r="CI107">
            <v>0</v>
          </cell>
          <cell r="CJ107">
            <v>0</v>
          </cell>
          <cell r="CK107">
            <v>0</v>
          </cell>
          <cell r="CL107">
            <v>0</v>
          </cell>
          <cell r="CM107">
            <v>0</v>
          </cell>
          <cell r="CN107">
            <v>0</v>
          </cell>
          <cell r="CO107">
            <v>0</v>
          </cell>
          <cell r="CP107">
            <v>0</v>
          </cell>
          <cell r="CQ107">
            <v>0</v>
          </cell>
          <cell r="CR107">
            <v>0</v>
          </cell>
          <cell r="CS107">
            <v>0</v>
          </cell>
          <cell r="CT107">
            <v>0</v>
          </cell>
          <cell r="CU107">
            <v>0</v>
          </cell>
          <cell r="CV107">
            <v>0</v>
          </cell>
          <cell r="CW107">
            <v>0</v>
          </cell>
          <cell r="CX107">
            <v>0</v>
          </cell>
          <cell r="CY107">
            <v>0</v>
          </cell>
          <cell r="CZ107">
            <v>0</v>
          </cell>
          <cell r="DA107">
            <v>0</v>
          </cell>
          <cell r="DB107">
            <v>0</v>
          </cell>
          <cell r="DC107">
            <v>0</v>
          </cell>
          <cell r="DD107">
            <v>0</v>
          </cell>
          <cell r="DE107">
            <v>0</v>
          </cell>
          <cell r="DF107">
            <v>0</v>
          </cell>
          <cell r="DG107">
            <v>0</v>
          </cell>
          <cell r="DH107">
            <v>0</v>
          </cell>
          <cell r="DI107">
            <v>0</v>
          </cell>
          <cell r="DJ107">
            <v>0</v>
          </cell>
          <cell r="DK107">
            <v>0</v>
          </cell>
          <cell r="DL107">
            <v>0</v>
          </cell>
          <cell r="DM107">
            <v>0</v>
          </cell>
          <cell r="DN107">
            <v>0</v>
          </cell>
          <cell r="DO107">
            <v>0</v>
          </cell>
          <cell r="DP107">
            <v>0</v>
          </cell>
          <cell r="DQ107">
            <v>0</v>
          </cell>
          <cell r="DR107">
            <v>0</v>
          </cell>
          <cell r="DS107">
            <v>0</v>
          </cell>
          <cell r="DT107">
            <v>0</v>
          </cell>
          <cell r="DU107">
            <v>0</v>
          </cell>
          <cell r="DV107">
            <v>0</v>
          </cell>
          <cell r="DW107">
            <v>0</v>
          </cell>
          <cell r="DX107">
            <v>0</v>
          </cell>
          <cell r="DY107">
            <v>0</v>
          </cell>
          <cell r="DZ107">
            <v>0</v>
          </cell>
          <cell r="EA107">
            <v>0</v>
          </cell>
          <cell r="EB107">
            <v>0</v>
          </cell>
          <cell r="EC107">
            <v>0</v>
          </cell>
          <cell r="ED107">
            <v>0</v>
          </cell>
        </row>
        <row r="108"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E108">
            <v>0</v>
          </cell>
          <cell r="BF108">
            <v>0</v>
          </cell>
          <cell r="BG108">
            <v>0</v>
          </cell>
          <cell r="BH108">
            <v>0</v>
          </cell>
          <cell r="BI108">
            <v>0</v>
          </cell>
          <cell r="BJ108">
            <v>0</v>
          </cell>
          <cell r="BK108">
            <v>0</v>
          </cell>
          <cell r="BL108">
            <v>0</v>
          </cell>
          <cell r="BM108">
            <v>0</v>
          </cell>
          <cell r="BN108">
            <v>0</v>
          </cell>
          <cell r="BO108">
            <v>0</v>
          </cell>
          <cell r="BP108">
            <v>0</v>
          </cell>
          <cell r="BQ108">
            <v>0</v>
          </cell>
          <cell r="BR108">
            <v>0</v>
          </cell>
          <cell r="BS108">
            <v>0</v>
          </cell>
          <cell r="BT108">
            <v>0</v>
          </cell>
          <cell r="BU108">
            <v>0</v>
          </cell>
          <cell r="BV108">
            <v>0</v>
          </cell>
          <cell r="BW108">
            <v>0</v>
          </cell>
          <cell r="BX108">
            <v>0</v>
          </cell>
          <cell r="BY108">
            <v>0</v>
          </cell>
          <cell r="BZ108">
            <v>0</v>
          </cell>
          <cell r="CA108">
            <v>0</v>
          </cell>
          <cell r="CB108">
            <v>0</v>
          </cell>
          <cell r="CC108">
            <v>0</v>
          </cell>
          <cell r="CD108">
            <v>0</v>
          </cell>
          <cell r="CE108">
            <v>0</v>
          </cell>
          <cell r="CF108">
            <v>0</v>
          </cell>
          <cell r="CG108">
            <v>0</v>
          </cell>
          <cell r="CH108">
            <v>0</v>
          </cell>
          <cell r="CI108">
            <v>0</v>
          </cell>
          <cell r="CJ108">
            <v>0</v>
          </cell>
          <cell r="CK108">
            <v>0</v>
          </cell>
          <cell r="CL108">
            <v>0</v>
          </cell>
          <cell r="CM108">
            <v>0</v>
          </cell>
          <cell r="CN108">
            <v>0</v>
          </cell>
          <cell r="CO108">
            <v>0</v>
          </cell>
          <cell r="CP108">
            <v>0</v>
          </cell>
          <cell r="CQ108">
            <v>0</v>
          </cell>
          <cell r="CR108">
            <v>0</v>
          </cell>
          <cell r="CS108">
            <v>0</v>
          </cell>
          <cell r="CT108">
            <v>0</v>
          </cell>
          <cell r="CU108">
            <v>0</v>
          </cell>
          <cell r="CV108">
            <v>0</v>
          </cell>
          <cell r="CW108">
            <v>0</v>
          </cell>
          <cell r="CX108">
            <v>0</v>
          </cell>
          <cell r="CY108">
            <v>0</v>
          </cell>
          <cell r="CZ108">
            <v>0</v>
          </cell>
          <cell r="DA108">
            <v>0</v>
          </cell>
          <cell r="DB108">
            <v>0</v>
          </cell>
          <cell r="DC108">
            <v>0</v>
          </cell>
          <cell r="DD108">
            <v>0</v>
          </cell>
          <cell r="DE108">
            <v>0</v>
          </cell>
          <cell r="DF108">
            <v>0</v>
          </cell>
          <cell r="DG108">
            <v>0</v>
          </cell>
          <cell r="DH108">
            <v>0</v>
          </cell>
          <cell r="DI108">
            <v>0</v>
          </cell>
          <cell r="DJ108">
            <v>0</v>
          </cell>
          <cell r="DK108">
            <v>0</v>
          </cell>
          <cell r="DL108">
            <v>0</v>
          </cell>
          <cell r="DM108">
            <v>0</v>
          </cell>
          <cell r="DN108">
            <v>0</v>
          </cell>
          <cell r="DO108">
            <v>0</v>
          </cell>
          <cell r="DP108">
            <v>0</v>
          </cell>
          <cell r="DQ108">
            <v>0</v>
          </cell>
          <cell r="DR108">
            <v>0</v>
          </cell>
          <cell r="DS108">
            <v>0</v>
          </cell>
          <cell r="DT108">
            <v>0</v>
          </cell>
          <cell r="DU108">
            <v>0</v>
          </cell>
          <cell r="DV108">
            <v>0</v>
          </cell>
          <cell r="DW108">
            <v>0</v>
          </cell>
          <cell r="DX108">
            <v>0</v>
          </cell>
          <cell r="DY108">
            <v>0</v>
          </cell>
          <cell r="DZ108">
            <v>0</v>
          </cell>
          <cell r="EA108">
            <v>0</v>
          </cell>
          <cell r="EB108">
            <v>0</v>
          </cell>
          <cell r="EC108">
            <v>0</v>
          </cell>
          <cell r="ED108">
            <v>0</v>
          </cell>
        </row>
        <row r="109"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E109">
            <v>0</v>
          </cell>
          <cell r="BF109">
            <v>0</v>
          </cell>
          <cell r="BG109">
            <v>0</v>
          </cell>
          <cell r="BH109">
            <v>0</v>
          </cell>
          <cell r="BI109">
            <v>0</v>
          </cell>
          <cell r="BJ109">
            <v>0</v>
          </cell>
          <cell r="BK109">
            <v>0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</v>
          </cell>
          <cell r="BV109">
            <v>0</v>
          </cell>
          <cell r="BW109">
            <v>0</v>
          </cell>
          <cell r="BX109">
            <v>0</v>
          </cell>
          <cell r="BY109">
            <v>0</v>
          </cell>
          <cell r="BZ109">
            <v>0</v>
          </cell>
          <cell r="CA109">
            <v>0</v>
          </cell>
          <cell r="CB109">
            <v>0</v>
          </cell>
          <cell r="CC109">
            <v>0</v>
          </cell>
          <cell r="CD109">
            <v>0</v>
          </cell>
          <cell r="CE109">
            <v>0</v>
          </cell>
          <cell r="CF109">
            <v>0</v>
          </cell>
          <cell r="CG109">
            <v>0</v>
          </cell>
          <cell r="CH109">
            <v>0</v>
          </cell>
          <cell r="CI109">
            <v>0</v>
          </cell>
          <cell r="CJ109">
            <v>0</v>
          </cell>
          <cell r="CK109">
            <v>0</v>
          </cell>
          <cell r="CL109">
            <v>0</v>
          </cell>
          <cell r="CM109">
            <v>0</v>
          </cell>
          <cell r="CN109">
            <v>0</v>
          </cell>
          <cell r="CO109">
            <v>0</v>
          </cell>
          <cell r="CP109">
            <v>0</v>
          </cell>
          <cell r="CQ109">
            <v>0</v>
          </cell>
          <cell r="CR109">
            <v>0</v>
          </cell>
          <cell r="CS109">
            <v>0</v>
          </cell>
          <cell r="CT109">
            <v>0</v>
          </cell>
          <cell r="CU109">
            <v>0</v>
          </cell>
          <cell r="CV109">
            <v>0</v>
          </cell>
          <cell r="CW109">
            <v>0</v>
          </cell>
          <cell r="CX109">
            <v>0</v>
          </cell>
          <cell r="CY109">
            <v>0</v>
          </cell>
          <cell r="CZ109">
            <v>0</v>
          </cell>
          <cell r="DA109">
            <v>0</v>
          </cell>
          <cell r="DB109">
            <v>0</v>
          </cell>
          <cell r="DC109">
            <v>0</v>
          </cell>
          <cell r="DD109">
            <v>0</v>
          </cell>
          <cell r="DE109">
            <v>0</v>
          </cell>
          <cell r="DF109">
            <v>0</v>
          </cell>
          <cell r="DG109">
            <v>0</v>
          </cell>
          <cell r="DH109">
            <v>0</v>
          </cell>
          <cell r="DI109">
            <v>0</v>
          </cell>
          <cell r="DJ109">
            <v>0</v>
          </cell>
          <cell r="DK109">
            <v>0</v>
          </cell>
          <cell r="DL109">
            <v>0</v>
          </cell>
          <cell r="DM109">
            <v>0</v>
          </cell>
          <cell r="DN109">
            <v>0</v>
          </cell>
          <cell r="DO109">
            <v>0</v>
          </cell>
          <cell r="DP109">
            <v>0</v>
          </cell>
          <cell r="DQ109">
            <v>0</v>
          </cell>
          <cell r="DR109">
            <v>0</v>
          </cell>
          <cell r="DS109">
            <v>0</v>
          </cell>
          <cell r="DT109">
            <v>0</v>
          </cell>
          <cell r="DU109">
            <v>0</v>
          </cell>
          <cell r="DV109">
            <v>0</v>
          </cell>
          <cell r="DW109">
            <v>0</v>
          </cell>
          <cell r="DX109">
            <v>0</v>
          </cell>
          <cell r="DY109">
            <v>0</v>
          </cell>
          <cell r="DZ109">
            <v>0</v>
          </cell>
          <cell r="EA109">
            <v>0</v>
          </cell>
          <cell r="EB109">
            <v>0</v>
          </cell>
          <cell r="EC109">
            <v>0</v>
          </cell>
          <cell r="ED109">
            <v>0</v>
          </cell>
        </row>
        <row r="110"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E110">
            <v>0</v>
          </cell>
          <cell r="BF110">
            <v>0</v>
          </cell>
          <cell r="BG110">
            <v>0</v>
          </cell>
          <cell r="BH110">
            <v>0</v>
          </cell>
          <cell r="BI110">
            <v>0</v>
          </cell>
          <cell r="BJ110">
            <v>0</v>
          </cell>
          <cell r="BK110">
            <v>0</v>
          </cell>
          <cell r="BL110">
            <v>0</v>
          </cell>
          <cell r="BM110">
            <v>0</v>
          </cell>
          <cell r="BN110">
            <v>0</v>
          </cell>
          <cell r="BO110">
            <v>0</v>
          </cell>
          <cell r="BP110">
            <v>0</v>
          </cell>
          <cell r="BQ110">
            <v>0</v>
          </cell>
          <cell r="BR110">
            <v>0</v>
          </cell>
          <cell r="BS110">
            <v>0</v>
          </cell>
          <cell r="BT110">
            <v>0</v>
          </cell>
          <cell r="BU110">
            <v>0</v>
          </cell>
          <cell r="BV110">
            <v>0</v>
          </cell>
          <cell r="BW110">
            <v>0</v>
          </cell>
          <cell r="BX110">
            <v>0</v>
          </cell>
          <cell r="BY110">
            <v>0</v>
          </cell>
          <cell r="BZ110">
            <v>0</v>
          </cell>
          <cell r="CA110">
            <v>0</v>
          </cell>
          <cell r="CB110">
            <v>0</v>
          </cell>
          <cell r="CC110">
            <v>0</v>
          </cell>
          <cell r="CD110">
            <v>0</v>
          </cell>
          <cell r="CE110">
            <v>0</v>
          </cell>
          <cell r="CF110">
            <v>0</v>
          </cell>
          <cell r="CG110">
            <v>0</v>
          </cell>
          <cell r="CH110">
            <v>0</v>
          </cell>
          <cell r="CI110">
            <v>0</v>
          </cell>
          <cell r="CJ110">
            <v>0</v>
          </cell>
          <cell r="CK110">
            <v>0</v>
          </cell>
          <cell r="CL110">
            <v>0</v>
          </cell>
          <cell r="CM110">
            <v>0</v>
          </cell>
          <cell r="CN110">
            <v>0</v>
          </cell>
          <cell r="CO110">
            <v>0</v>
          </cell>
          <cell r="CP110">
            <v>0</v>
          </cell>
          <cell r="CQ110">
            <v>0</v>
          </cell>
          <cell r="CR110">
            <v>0</v>
          </cell>
          <cell r="CS110">
            <v>0</v>
          </cell>
          <cell r="CT110">
            <v>0</v>
          </cell>
          <cell r="CU110">
            <v>0</v>
          </cell>
          <cell r="CV110">
            <v>0</v>
          </cell>
          <cell r="CW110">
            <v>0</v>
          </cell>
          <cell r="CX110">
            <v>0</v>
          </cell>
          <cell r="CY110">
            <v>0</v>
          </cell>
          <cell r="CZ110">
            <v>0</v>
          </cell>
          <cell r="DA110">
            <v>0</v>
          </cell>
          <cell r="DB110">
            <v>0</v>
          </cell>
          <cell r="DC110">
            <v>0</v>
          </cell>
          <cell r="DD110">
            <v>0</v>
          </cell>
          <cell r="DE110">
            <v>0</v>
          </cell>
          <cell r="DF110">
            <v>0</v>
          </cell>
          <cell r="DG110">
            <v>0</v>
          </cell>
          <cell r="DH110">
            <v>0</v>
          </cell>
          <cell r="DI110">
            <v>0</v>
          </cell>
          <cell r="DJ110">
            <v>0</v>
          </cell>
          <cell r="DK110">
            <v>0</v>
          </cell>
          <cell r="DL110">
            <v>0</v>
          </cell>
          <cell r="DM110">
            <v>0</v>
          </cell>
          <cell r="DN110">
            <v>0</v>
          </cell>
          <cell r="DO110">
            <v>0</v>
          </cell>
          <cell r="DP110">
            <v>0</v>
          </cell>
          <cell r="DQ110">
            <v>0</v>
          </cell>
          <cell r="DR110">
            <v>0</v>
          </cell>
          <cell r="DS110">
            <v>0</v>
          </cell>
          <cell r="DT110">
            <v>0</v>
          </cell>
          <cell r="DU110">
            <v>0</v>
          </cell>
          <cell r="DV110">
            <v>0</v>
          </cell>
          <cell r="DW110">
            <v>0</v>
          </cell>
          <cell r="DX110">
            <v>0</v>
          </cell>
          <cell r="DY110">
            <v>0</v>
          </cell>
          <cell r="DZ110">
            <v>0</v>
          </cell>
          <cell r="EA110">
            <v>0</v>
          </cell>
          <cell r="EB110">
            <v>0</v>
          </cell>
          <cell r="EC110">
            <v>0</v>
          </cell>
          <cell r="ED110">
            <v>0</v>
          </cell>
        </row>
        <row r="111"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0</v>
          </cell>
          <cell r="BD111">
            <v>0</v>
          </cell>
          <cell r="BE111">
            <v>0</v>
          </cell>
          <cell r="BF111">
            <v>0</v>
          </cell>
          <cell r="BG111">
            <v>0</v>
          </cell>
          <cell r="BH111">
            <v>0</v>
          </cell>
          <cell r="BI111">
            <v>0</v>
          </cell>
          <cell r="BJ111">
            <v>0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0</v>
          </cell>
          <cell r="BQ111">
            <v>0</v>
          </cell>
          <cell r="BR111">
            <v>0</v>
          </cell>
          <cell r="BS111">
            <v>0</v>
          </cell>
          <cell r="BT111">
            <v>0</v>
          </cell>
          <cell r="BU111">
            <v>0</v>
          </cell>
          <cell r="BV111">
            <v>0</v>
          </cell>
          <cell r="BW111">
            <v>0</v>
          </cell>
          <cell r="BX111">
            <v>0</v>
          </cell>
          <cell r="BY111">
            <v>0</v>
          </cell>
          <cell r="BZ111">
            <v>0</v>
          </cell>
          <cell r="CA111">
            <v>0</v>
          </cell>
          <cell r="CB111">
            <v>0</v>
          </cell>
          <cell r="CC111">
            <v>0</v>
          </cell>
          <cell r="CD111">
            <v>0</v>
          </cell>
          <cell r="CE111">
            <v>0</v>
          </cell>
          <cell r="CF111">
            <v>0</v>
          </cell>
          <cell r="CG111">
            <v>0</v>
          </cell>
          <cell r="CH111">
            <v>0</v>
          </cell>
          <cell r="CI111">
            <v>0</v>
          </cell>
          <cell r="CJ111">
            <v>0</v>
          </cell>
          <cell r="CK111">
            <v>0</v>
          </cell>
          <cell r="CL111">
            <v>0</v>
          </cell>
          <cell r="CM111">
            <v>0</v>
          </cell>
          <cell r="CN111">
            <v>0</v>
          </cell>
          <cell r="CO111">
            <v>0</v>
          </cell>
          <cell r="CP111">
            <v>0</v>
          </cell>
          <cell r="CQ111">
            <v>0</v>
          </cell>
          <cell r="CR111">
            <v>0</v>
          </cell>
          <cell r="CS111">
            <v>0</v>
          </cell>
          <cell r="CT111">
            <v>0</v>
          </cell>
          <cell r="CU111">
            <v>0</v>
          </cell>
          <cell r="CV111">
            <v>0</v>
          </cell>
          <cell r="CW111">
            <v>0</v>
          </cell>
          <cell r="CX111">
            <v>0</v>
          </cell>
          <cell r="CY111">
            <v>0</v>
          </cell>
          <cell r="CZ111">
            <v>0</v>
          </cell>
          <cell r="DA111">
            <v>0</v>
          </cell>
          <cell r="DB111">
            <v>0</v>
          </cell>
          <cell r="DC111">
            <v>0</v>
          </cell>
          <cell r="DD111">
            <v>0</v>
          </cell>
          <cell r="DE111">
            <v>0</v>
          </cell>
          <cell r="DF111">
            <v>0</v>
          </cell>
          <cell r="DG111">
            <v>0</v>
          </cell>
          <cell r="DH111">
            <v>0</v>
          </cell>
          <cell r="DI111">
            <v>0</v>
          </cell>
          <cell r="DJ111">
            <v>0</v>
          </cell>
          <cell r="DK111">
            <v>0</v>
          </cell>
          <cell r="DL111">
            <v>0</v>
          </cell>
          <cell r="DM111">
            <v>0</v>
          </cell>
          <cell r="DN111">
            <v>0</v>
          </cell>
          <cell r="DO111">
            <v>0</v>
          </cell>
          <cell r="DP111">
            <v>0</v>
          </cell>
          <cell r="DQ111">
            <v>0</v>
          </cell>
          <cell r="DR111">
            <v>0</v>
          </cell>
          <cell r="DS111">
            <v>0</v>
          </cell>
          <cell r="DT111">
            <v>0</v>
          </cell>
          <cell r="DU111">
            <v>0</v>
          </cell>
          <cell r="DV111">
            <v>0</v>
          </cell>
          <cell r="DW111">
            <v>0</v>
          </cell>
          <cell r="DX111">
            <v>0</v>
          </cell>
          <cell r="DY111">
            <v>0</v>
          </cell>
          <cell r="DZ111">
            <v>0</v>
          </cell>
          <cell r="EA111">
            <v>0</v>
          </cell>
          <cell r="EB111">
            <v>0</v>
          </cell>
          <cell r="EC111">
            <v>0</v>
          </cell>
          <cell r="ED111">
            <v>0</v>
          </cell>
        </row>
        <row r="112"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0</v>
          </cell>
          <cell r="BI112">
            <v>0</v>
          </cell>
          <cell r="BJ112">
            <v>0</v>
          </cell>
          <cell r="BK112">
            <v>0</v>
          </cell>
          <cell r="BL112">
            <v>0</v>
          </cell>
          <cell r="BM112">
            <v>0</v>
          </cell>
          <cell r="BN112">
            <v>0</v>
          </cell>
          <cell r="BO112">
            <v>0</v>
          </cell>
          <cell r="BP112">
            <v>0</v>
          </cell>
          <cell r="BQ112">
            <v>0</v>
          </cell>
          <cell r="BR112">
            <v>0</v>
          </cell>
          <cell r="BS112">
            <v>0</v>
          </cell>
          <cell r="BT112">
            <v>0</v>
          </cell>
          <cell r="BU112">
            <v>0</v>
          </cell>
          <cell r="BV112">
            <v>0</v>
          </cell>
          <cell r="BW112">
            <v>0</v>
          </cell>
          <cell r="BX112">
            <v>0</v>
          </cell>
          <cell r="BY112">
            <v>0</v>
          </cell>
          <cell r="BZ112">
            <v>0</v>
          </cell>
          <cell r="CA112">
            <v>0</v>
          </cell>
          <cell r="CB112">
            <v>0</v>
          </cell>
          <cell r="CC112">
            <v>0</v>
          </cell>
          <cell r="CD112">
            <v>0</v>
          </cell>
          <cell r="CE112">
            <v>0</v>
          </cell>
          <cell r="CF112">
            <v>0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0</v>
          </cell>
          <cell r="CM112">
            <v>0</v>
          </cell>
          <cell r="CN112">
            <v>0</v>
          </cell>
          <cell r="CO112">
            <v>0</v>
          </cell>
          <cell r="CP112">
            <v>0</v>
          </cell>
          <cell r="CQ112">
            <v>0</v>
          </cell>
          <cell r="CR112">
            <v>0</v>
          </cell>
          <cell r="CS112">
            <v>0</v>
          </cell>
          <cell r="CT112">
            <v>0</v>
          </cell>
          <cell r="CU112">
            <v>0</v>
          </cell>
          <cell r="CV112">
            <v>0</v>
          </cell>
          <cell r="CW112">
            <v>0</v>
          </cell>
          <cell r="CX112">
            <v>0</v>
          </cell>
          <cell r="CY112">
            <v>0</v>
          </cell>
          <cell r="CZ112">
            <v>0</v>
          </cell>
          <cell r="DA112">
            <v>0</v>
          </cell>
          <cell r="DB112">
            <v>0</v>
          </cell>
          <cell r="DC112">
            <v>0</v>
          </cell>
          <cell r="DD112">
            <v>0</v>
          </cell>
          <cell r="DE112">
            <v>0</v>
          </cell>
          <cell r="DF112">
            <v>0</v>
          </cell>
          <cell r="DG112">
            <v>0</v>
          </cell>
          <cell r="DH112">
            <v>0</v>
          </cell>
          <cell r="DI112">
            <v>0</v>
          </cell>
          <cell r="DJ112">
            <v>0</v>
          </cell>
          <cell r="DK112">
            <v>0</v>
          </cell>
          <cell r="DL112">
            <v>0</v>
          </cell>
          <cell r="DM112">
            <v>0</v>
          </cell>
          <cell r="DN112">
            <v>0</v>
          </cell>
          <cell r="DO112">
            <v>0</v>
          </cell>
          <cell r="DP112">
            <v>0</v>
          </cell>
          <cell r="DQ112">
            <v>0</v>
          </cell>
          <cell r="DR112">
            <v>0</v>
          </cell>
          <cell r="DS112">
            <v>0</v>
          </cell>
          <cell r="DT112">
            <v>0</v>
          </cell>
          <cell r="DU112">
            <v>0</v>
          </cell>
          <cell r="DV112">
            <v>0</v>
          </cell>
          <cell r="DW112">
            <v>0</v>
          </cell>
          <cell r="DX112">
            <v>0</v>
          </cell>
          <cell r="DY112">
            <v>0</v>
          </cell>
          <cell r="DZ112">
            <v>0</v>
          </cell>
          <cell r="EA112">
            <v>0</v>
          </cell>
          <cell r="EB112">
            <v>0</v>
          </cell>
          <cell r="EC112">
            <v>0</v>
          </cell>
          <cell r="ED112">
            <v>0</v>
          </cell>
        </row>
        <row r="113"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G113">
            <v>0</v>
          </cell>
          <cell r="BH113">
            <v>0</v>
          </cell>
          <cell r="BI113">
            <v>0</v>
          </cell>
          <cell r="BJ113">
            <v>0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0</v>
          </cell>
          <cell r="BQ113">
            <v>0</v>
          </cell>
          <cell r="BR113">
            <v>0</v>
          </cell>
          <cell r="BS113">
            <v>0</v>
          </cell>
          <cell r="BT113">
            <v>0</v>
          </cell>
          <cell r="BU113">
            <v>0</v>
          </cell>
          <cell r="BV113">
            <v>0</v>
          </cell>
          <cell r="BW113">
            <v>0</v>
          </cell>
          <cell r="BX113">
            <v>0</v>
          </cell>
          <cell r="BY113">
            <v>0</v>
          </cell>
          <cell r="BZ113">
            <v>0</v>
          </cell>
          <cell r="CA113">
            <v>0</v>
          </cell>
          <cell r="CB113">
            <v>0</v>
          </cell>
          <cell r="CC113">
            <v>0</v>
          </cell>
          <cell r="CD113">
            <v>0</v>
          </cell>
          <cell r="CE113">
            <v>0</v>
          </cell>
          <cell r="CF113">
            <v>0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0</v>
          </cell>
          <cell r="CL113">
            <v>0</v>
          </cell>
          <cell r="CM113">
            <v>0</v>
          </cell>
          <cell r="CN113">
            <v>0</v>
          </cell>
          <cell r="CO113">
            <v>0</v>
          </cell>
          <cell r="CP113">
            <v>0</v>
          </cell>
          <cell r="CQ113">
            <v>0</v>
          </cell>
          <cell r="CR113">
            <v>0</v>
          </cell>
          <cell r="CS113">
            <v>0</v>
          </cell>
          <cell r="CT113">
            <v>0</v>
          </cell>
          <cell r="CU113">
            <v>0</v>
          </cell>
          <cell r="CV113">
            <v>0</v>
          </cell>
          <cell r="CW113">
            <v>0</v>
          </cell>
          <cell r="CX113">
            <v>0</v>
          </cell>
          <cell r="CY113">
            <v>0</v>
          </cell>
          <cell r="CZ113">
            <v>0</v>
          </cell>
          <cell r="DA113">
            <v>0</v>
          </cell>
          <cell r="DB113">
            <v>0</v>
          </cell>
          <cell r="DC113">
            <v>0</v>
          </cell>
          <cell r="DD113">
            <v>0</v>
          </cell>
          <cell r="DE113">
            <v>0</v>
          </cell>
          <cell r="DF113">
            <v>0</v>
          </cell>
          <cell r="DG113">
            <v>0</v>
          </cell>
          <cell r="DH113">
            <v>0</v>
          </cell>
          <cell r="DI113">
            <v>0</v>
          </cell>
          <cell r="DJ113">
            <v>0</v>
          </cell>
          <cell r="DK113">
            <v>0</v>
          </cell>
          <cell r="DL113">
            <v>0</v>
          </cell>
          <cell r="DM113">
            <v>0</v>
          </cell>
          <cell r="DN113">
            <v>0</v>
          </cell>
          <cell r="DO113">
            <v>0</v>
          </cell>
          <cell r="DP113">
            <v>0</v>
          </cell>
          <cell r="DQ113">
            <v>0</v>
          </cell>
          <cell r="DR113">
            <v>0</v>
          </cell>
          <cell r="DS113">
            <v>0</v>
          </cell>
          <cell r="DT113">
            <v>0</v>
          </cell>
          <cell r="DU113">
            <v>0</v>
          </cell>
          <cell r="DV113">
            <v>0</v>
          </cell>
          <cell r="DW113">
            <v>0</v>
          </cell>
          <cell r="DX113">
            <v>0</v>
          </cell>
          <cell r="DY113">
            <v>0</v>
          </cell>
          <cell r="DZ113">
            <v>0</v>
          </cell>
          <cell r="EA113">
            <v>0</v>
          </cell>
          <cell r="EB113">
            <v>0</v>
          </cell>
          <cell r="EC113">
            <v>0</v>
          </cell>
          <cell r="ED113">
            <v>0</v>
          </cell>
        </row>
        <row r="114"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0</v>
          </cell>
          <cell r="BD114">
            <v>0</v>
          </cell>
          <cell r="BE114">
            <v>0</v>
          </cell>
          <cell r="BF114">
            <v>0</v>
          </cell>
          <cell r="BG114">
            <v>0</v>
          </cell>
          <cell r="BH114">
            <v>0</v>
          </cell>
          <cell r="BI114">
            <v>0</v>
          </cell>
          <cell r="BJ114">
            <v>0</v>
          </cell>
          <cell r="BK114">
            <v>0</v>
          </cell>
          <cell r="BL114">
            <v>0</v>
          </cell>
          <cell r="BM114">
            <v>0</v>
          </cell>
          <cell r="BN114">
            <v>0</v>
          </cell>
          <cell r="BO114">
            <v>0</v>
          </cell>
          <cell r="BP114">
            <v>0</v>
          </cell>
          <cell r="BQ114">
            <v>0</v>
          </cell>
          <cell r="BR114">
            <v>0</v>
          </cell>
          <cell r="BS114">
            <v>0</v>
          </cell>
          <cell r="BT114">
            <v>0</v>
          </cell>
          <cell r="BU114">
            <v>0</v>
          </cell>
          <cell r="BV114">
            <v>0</v>
          </cell>
          <cell r="BW114">
            <v>0</v>
          </cell>
          <cell r="BX114">
            <v>0</v>
          </cell>
          <cell r="BY114">
            <v>0</v>
          </cell>
          <cell r="BZ114">
            <v>0</v>
          </cell>
          <cell r="CA114">
            <v>0</v>
          </cell>
          <cell r="CB114">
            <v>0</v>
          </cell>
          <cell r="CC114">
            <v>0</v>
          </cell>
          <cell r="CD114">
            <v>0</v>
          </cell>
          <cell r="CE114">
            <v>0</v>
          </cell>
          <cell r="CF114">
            <v>0</v>
          </cell>
          <cell r="CG114">
            <v>0</v>
          </cell>
          <cell r="CH114">
            <v>0</v>
          </cell>
          <cell r="CI114">
            <v>0</v>
          </cell>
          <cell r="CJ114">
            <v>0</v>
          </cell>
          <cell r="CK114">
            <v>0</v>
          </cell>
          <cell r="CL114">
            <v>0</v>
          </cell>
          <cell r="CM114">
            <v>0</v>
          </cell>
          <cell r="CN114">
            <v>0</v>
          </cell>
          <cell r="CO114">
            <v>0</v>
          </cell>
          <cell r="CP114">
            <v>0</v>
          </cell>
          <cell r="CQ114">
            <v>0</v>
          </cell>
          <cell r="CR114">
            <v>0</v>
          </cell>
          <cell r="CS114">
            <v>0</v>
          </cell>
          <cell r="CT114">
            <v>0</v>
          </cell>
          <cell r="CU114">
            <v>0</v>
          </cell>
          <cell r="CV114">
            <v>0</v>
          </cell>
          <cell r="CW114">
            <v>0</v>
          </cell>
          <cell r="CX114">
            <v>0</v>
          </cell>
          <cell r="CY114">
            <v>0</v>
          </cell>
          <cell r="CZ114">
            <v>0</v>
          </cell>
          <cell r="DA114">
            <v>0</v>
          </cell>
          <cell r="DB114">
            <v>0</v>
          </cell>
          <cell r="DC114">
            <v>0</v>
          </cell>
          <cell r="DD114">
            <v>0</v>
          </cell>
          <cell r="DE114">
            <v>0</v>
          </cell>
          <cell r="DF114">
            <v>0</v>
          </cell>
          <cell r="DG114">
            <v>0</v>
          </cell>
          <cell r="DH114">
            <v>0</v>
          </cell>
          <cell r="DI114">
            <v>0</v>
          </cell>
          <cell r="DJ114">
            <v>0</v>
          </cell>
          <cell r="DK114">
            <v>0</v>
          </cell>
          <cell r="DL114">
            <v>0</v>
          </cell>
          <cell r="DM114">
            <v>0</v>
          </cell>
          <cell r="DN114">
            <v>0</v>
          </cell>
          <cell r="DO114">
            <v>0</v>
          </cell>
          <cell r="DP114">
            <v>0</v>
          </cell>
          <cell r="DQ114">
            <v>0</v>
          </cell>
          <cell r="DR114">
            <v>0</v>
          </cell>
          <cell r="DS114">
            <v>0</v>
          </cell>
          <cell r="DT114">
            <v>0</v>
          </cell>
          <cell r="DU114">
            <v>0</v>
          </cell>
          <cell r="DV114">
            <v>0</v>
          </cell>
          <cell r="DW114">
            <v>0</v>
          </cell>
          <cell r="DX114">
            <v>0</v>
          </cell>
          <cell r="DY114">
            <v>0</v>
          </cell>
          <cell r="DZ114">
            <v>0</v>
          </cell>
          <cell r="EA114">
            <v>0</v>
          </cell>
          <cell r="EB114">
            <v>0</v>
          </cell>
          <cell r="EC114">
            <v>0</v>
          </cell>
          <cell r="ED114">
            <v>0</v>
          </cell>
        </row>
        <row r="115"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0</v>
          </cell>
          <cell r="BD115">
            <v>0</v>
          </cell>
          <cell r="BE115">
            <v>0</v>
          </cell>
          <cell r="BF115">
            <v>0</v>
          </cell>
          <cell r="BG115">
            <v>0</v>
          </cell>
          <cell r="BH115">
            <v>0</v>
          </cell>
          <cell r="BI115">
            <v>0</v>
          </cell>
          <cell r="BJ115">
            <v>0</v>
          </cell>
          <cell r="BK115">
            <v>0</v>
          </cell>
          <cell r="BL115">
            <v>0</v>
          </cell>
          <cell r="BM115">
            <v>0</v>
          </cell>
          <cell r="BN115">
            <v>0</v>
          </cell>
          <cell r="BO115">
            <v>0</v>
          </cell>
          <cell r="BP115">
            <v>0</v>
          </cell>
          <cell r="BQ115">
            <v>0</v>
          </cell>
          <cell r="BR115">
            <v>0</v>
          </cell>
          <cell r="BS115">
            <v>0</v>
          </cell>
          <cell r="BT115">
            <v>0</v>
          </cell>
          <cell r="BU115">
            <v>0</v>
          </cell>
          <cell r="BV115">
            <v>0</v>
          </cell>
          <cell r="BW115">
            <v>0</v>
          </cell>
          <cell r="BX115">
            <v>0</v>
          </cell>
          <cell r="BY115">
            <v>0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0</v>
          </cell>
          <cell r="CE115">
            <v>0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0</v>
          </cell>
          <cell r="CL115">
            <v>0</v>
          </cell>
          <cell r="CM115">
            <v>0</v>
          </cell>
          <cell r="CN115">
            <v>0</v>
          </cell>
          <cell r="CO115">
            <v>0</v>
          </cell>
          <cell r="CP115">
            <v>0</v>
          </cell>
          <cell r="CQ115">
            <v>0</v>
          </cell>
          <cell r="CR115">
            <v>0</v>
          </cell>
          <cell r="CS115">
            <v>0</v>
          </cell>
          <cell r="CT115">
            <v>0</v>
          </cell>
          <cell r="CU115">
            <v>0</v>
          </cell>
          <cell r="CV115">
            <v>0</v>
          </cell>
          <cell r="CW115">
            <v>0</v>
          </cell>
          <cell r="CX115">
            <v>0</v>
          </cell>
          <cell r="CY115">
            <v>0</v>
          </cell>
          <cell r="CZ115">
            <v>0</v>
          </cell>
          <cell r="DA115">
            <v>0</v>
          </cell>
          <cell r="DB115">
            <v>0</v>
          </cell>
          <cell r="DC115">
            <v>0</v>
          </cell>
          <cell r="DD115">
            <v>0</v>
          </cell>
          <cell r="DE115">
            <v>0</v>
          </cell>
          <cell r="DF115">
            <v>0</v>
          </cell>
          <cell r="DG115">
            <v>0</v>
          </cell>
          <cell r="DH115">
            <v>0</v>
          </cell>
          <cell r="DI115">
            <v>0</v>
          </cell>
          <cell r="DJ115">
            <v>0</v>
          </cell>
          <cell r="DK115">
            <v>0</v>
          </cell>
          <cell r="DL115">
            <v>0</v>
          </cell>
          <cell r="DM115">
            <v>0</v>
          </cell>
          <cell r="DN115">
            <v>0</v>
          </cell>
          <cell r="DO115">
            <v>0</v>
          </cell>
          <cell r="DP115">
            <v>0</v>
          </cell>
          <cell r="DQ115">
            <v>0</v>
          </cell>
          <cell r="DR115">
            <v>0</v>
          </cell>
          <cell r="DS115">
            <v>0</v>
          </cell>
          <cell r="DT115">
            <v>0</v>
          </cell>
          <cell r="DU115">
            <v>0</v>
          </cell>
          <cell r="DV115">
            <v>0</v>
          </cell>
          <cell r="DW115">
            <v>0</v>
          </cell>
          <cell r="DX115">
            <v>0</v>
          </cell>
          <cell r="DY115">
            <v>0</v>
          </cell>
          <cell r="DZ115">
            <v>0</v>
          </cell>
          <cell r="EA115">
            <v>0</v>
          </cell>
          <cell r="EB115">
            <v>0</v>
          </cell>
          <cell r="EC115">
            <v>0</v>
          </cell>
          <cell r="ED115">
            <v>0</v>
          </cell>
        </row>
        <row r="116"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0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0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0</v>
          </cell>
          <cell r="BZ116">
            <v>0</v>
          </cell>
          <cell r="CA116">
            <v>0</v>
          </cell>
          <cell r="CB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0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  <cell r="CR116">
            <v>0</v>
          </cell>
          <cell r="CS116">
            <v>0</v>
          </cell>
          <cell r="CT116">
            <v>0</v>
          </cell>
          <cell r="CU116">
            <v>0</v>
          </cell>
          <cell r="CV116">
            <v>0</v>
          </cell>
          <cell r="CW116">
            <v>0</v>
          </cell>
          <cell r="CX116">
            <v>0</v>
          </cell>
          <cell r="CY116">
            <v>0</v>
          </cell>
          <cell r="CZ116">
            <v>0</v>
          </cell>
          <cell r="DA116">
            <v>0</v>
          </cell>
          <cell r="DB116">
            <v>0</v>
          </cell>
          <cell r="DC116">
            <v>0</v>
          </cell>
          <cell r="DD116">
            <v>0</v>
          </cell>
          <cell r="DE116">
            <v>0</v>
          </cell>
          <cell r="DF116">
            <v>0</v>
          </cell>
          <cell r="DG116">
            <v>0</v>
          </cell>
          <cell r="DH116">
            <v>0</v>
          </cell>
          <cell r="DI116">
            <v>0</v>
          </cell>
          <cell r="DJ116">
            <v>0</v>
          </cell>
          <cell r="DK116">
            <v>0</v>
          </cell>
          <cell r="DL116">
            <v>0</v>
          </cell>
          <cell r="DM116">
            <v>0</v>
          </cell>
          <cell r="DN116">
            <v>0</v>
          </cell>
          <cell r="DO116">
            <v>0</v>
          </cell>
          <cell r="DP116">
            <v>0</v>
          </cell>
          <cell r="DQ116">
            <v>0</v>
          </cell>
          <cell r="DR116">
            <v>0</v>
          </cell>
          <cell r="DS116">
            <v>0</v>
          </cell>
          <cell r="DT116">
            <v>0</v>
          </cell>
          <cell r="DU116">
            <v>0</v>
          </cell>
          <cell r="DV116">
            <v>0</v>
          </cell>
          <cell r="DW116">
            <v>0</v>
          </cell>
          <cell r="DX116">
            <v>0</v>
          </cell>
          <cell r="DY116">
            <v>0</v>
          </cell>
          <cell r="DZ116">
            <v>0</v>
          </cell>
          <cell r="EA116">
            <v>0</v>
          </cell>
          <cell r="EB116">
            <v>0</v>
          </cell>
          <cell r="EC116">
            <v>0</v>
          </cell>
          <cell r="ED116">
            <v>0</v>
          </cell>
        </row>
        <row r="117"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0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  <cell r="CR117">
            <v>0</v>
          </cell>
          <cell r="CS117">
            <v>0</v>
          </cell>
          <cell r="CT117">
            <v>0</v>
          </cell>
          <cell r="CU117">
            <v>0</v>
          </cell>
          <cell r="CV117">
            <v>0</v>
          </cell>
          <cell r="CW117">
            <v>0</v>
          </cell>
          <cell r="CX117">
            <v>0</v>
          </cell>
          <cell r="CY117">
            <v>0</v>
          </cell>
          <cell r="CZ117">
            <v>0</v>
          </cell>
          <cell r="DA117">
            <v>0</v>
          </cell>
          <cell r="DB117">
            <v>0</v>
          </cell>
          <cell r="DC117">
            <v>0</v>
          </cell>
          <cell r="DD117">
            <v>0</v>
          </cell>
          <cell r="DE117">
            <v>0</v>
          </cell>
          <cell r="DF117">
            <v>0</v>
          </cell>
          <cell r="DG117">
            <v>0</v>
          </cell>
          <cell r="DH117">
            <v>0</v>
          </cell>
          <cell r="DI117">
            <v>0</v>
          </cell>
          <cell r="DJ117">
            <v>0</v>
          </cell>
          <cell r="DK117">
            <v>0</v>
          </cell>
          <cell r="DL117">
            <v>0</v>
          </cell>
          <cell r="DM117">
            <v>0</v>
          </cell>
          <cell r="DN117">
            <v>0</v>
          </cell>
          <cell r="DO117">
            <v>0</v>
          </cell>
          <cell r="DP117">
            <v>0</v>
          </cell>
          <cell r="DQ117">
            <v>0</v>
          </cell>
          <cell r="DR117">
            <v>0</v>
          </cell>
          <cell r="DS117">
            <v>0</v>
          </cell>
          <cell r="DT117">
            <v>0</v>
          </cell>
          <cell r="DU117">
            <v>0</v>
          </cell>
          <cell r="DV117">
            <v>0</v>
          </cell>
          <cell r="DW117">
            <v>0</v>
          </cell>
          <cell r="DX117">
            <v>0</v>
          </cell>
          <cell r="DY117">
            <v>0</v>
          </cell>
          <cell r="DZ117">
            <v>0</v>
          </cell>
          <cell r="EA117">
            <v>0</v>
          </cell>
          <cell r="EB117">
            <v>0</v>
          </cell>
          <cell r="EC117">
            <v>0</v>
          </cell>
          <cell r="ED117">
            <v>0</v>
          </cell>
        </row>
        <row r="118"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0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  <cell r="CR118">
            <v>0</v>
          </cell>
          <cell r="CS118">
            <v>0</v>
          </cell>
          <cell r="CT118">
            <v>0</v>
          </cell>
          <cell r="CU118">
            <v>0</v>
          </cell>
          <cell r="CV118">
            <v>0</v>
          </cell>
          <cell r="CW118">
            <v>0</v>
          </cell>
          <cell r="CX118">
            <v>0</v>
          </cell>
          <cell r="CY118">
            <v>0</v>
          </cell>
          <cell r="CZ118">
            <v>0</v>
          </cell>
          <cell r="DA118">
            <v>0</v>
          </cell>
          <cell r="DB118">
            <v>0</v>
          </cell>
          <cell r="DC118">
            <v>0</v>
          </cell>
          <cell r="DD118">
            <v>0</v>
          </cell>
          <cell r="DE118">
            <v>0</v>
          </cell>
          <cell r="DF118">
            <v>0</v>
          </cell>
          <cell r="DG118">
            <v>0</v>
          </cell>
          <cell r="DH118">
            <v>0</v>
          </cell>
          <cell r="DI118">
            <v>0</v>
          </cell>
          <cell r="DJ118">
            <v>0</v>
          </cell>
          <cell r="DK118">
            <v>0</v>
          </cell>
          <cell r="DL118">
            <v>0</v>
          </cell>
          <cell r="DM118">
            <v>0</v>
          </cell>
          <cell r="DN118">
            <v>0</v>
          </cell>
          <cell r="DO118">
            <v>0</v>
          </cell>
          <cell r="DP118">
            <v>0</v>
          </cell>
          <cell r="DQ118">
            <v>0</v>
          </cell>
          <cell r="DR118">
            <v>0</v>
          </cell>
          <cell r="DS118">
            <v>0</v>
          </cell>
          <cell r="DT118">
            <v>0</v>
          </cell>
          <cell r="DU118">
            <v>0</v>
          </cell>
          <cell r="DV118">
            <v>0</v>
          </cell>
          <cell r="DW118">
            <v>0</v>
          </cell>
          <cell r="DX118">
            <v>0</v>
          </cell>
          <cell r="DY118">
            <v>0</v>
          </cell>
          <cell r="DZ118">
            <v>0</v>
          </cell>
          <cell r="EA118">
            <v>0</v>
          </cell>
          <cell r="EB118">
            <v>0</v>
          </cell>
          <cell r="EC118">
            <v>0</v>
          </cell>
          <cell r="ED118">
            <v>0</v>
          </cell>
        </row>
        <row r="119"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0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  <cell r="BZ119">
            <v>0</v>
          </cell>
          <cell r="CA119">
            <v>0</v>
          </cell>
          <cell r="CB119">
            <v>0</v>
          </cell>
          <cell r="CC119">
            <v>0</v>
          </cell>
          <cell r="CD119">
            <v>0</v>
          </cell>
          <cell r="CE119">
            <v>0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  <cell r="CR119">
            <v>0</v>
          </cell>
          <cell r="CS119">
            <v>0</v>
          </cell>
          <cell r="CT119">
            <v>0</v>
          </cell>
          <cell r="CU119">
            <v>0</v>
          </cell>
          <cell r="CV119">
            <v>0</v>
          </cell>
          <cell r="CW119">
            <v>0</v>
          </cell>
          <cell r="CX119">
            <v>0</v>
          </cell>
          <cell r="CY119">
            <v>0</v>
          </cell>
          <cell r="CZ119">
            <v>0</v>
          </cell>
          <cell r="DA119">
            <v>0</v>
          </cell>
          <cell r="DB119">
            <v>0</v>
          </cell>
          <cell r="DC119">
            <v>0</v>
          </cell>
          <cell r="DD119">
            <v>0</v>
          </cell>
          <cell r="DE119">
            <v>0</v>
          </cell>
          <cell r="DF119">
            <v>0</v>
          </cell>
          <cell r="DG119">
            <v>0</v>
          </cell>
          <cell r="DH119">
            <v>0</v>
          </cell>
          <cell r="DI119">
            <v>0</v>
          </cell>
          <cell r="DJ119">
            <v>0</v>
          </cell>
          <cell r="DK119">
            <v>0</v>
          </cell>
          <cell r="DL119">
            <v>0</v>
          </cell>
          <cell r="DM119">
            <v>0</v>
          </cell>
          <cell r="DN119">
            <v>0</v>
          </cell>
          <cell r="DO119">
            <v>0</v>
          </cell>
          <cell r="DP119">
            <v>0</v>
          </cell>
          <cell r="DQ119">
            <v>0</v>
          </cell>
          <cell r="DR119">
            <v>0</v>
          </cell>
          <cell r="DS119">
            <v>0</v>
          </cell>
          <cell r="DT119">
            <v>0</v>
          </cell>
          <cell r="DU119">
            <v>0</v>
          </cell>
          <cell r="DV119">
            <v>0</v>
          </cell>
          <cell r="DW119">
            <v>0</v>
          </cell>
          <cell r="DX119">
            <v>0</v>
          </cell>
          <cell r="DY119">
            <v>0</v>
          </cell>
          <cell r="DZ119">
            <v>0</v>
          </cell>
          <cell r="EA119">
            <v>0</v>
          </cell>
          <cell r="EB119">
            <v>0</v>
          </cell>
          <cell r="EC119">
            <v>0</v>
          </cell>
          <cell r="ED119">
            <v>0</v>
          </cell>
        </row>
        <row r="120"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0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  <cell r="BZ120">
            <v>0</v>
          </cell>
          <cell r="CA120">
            <v>0</v>
          </cell>
          <cell r="CB120">
            <v>0</v>
          </cell>
          <cell r="CC120">
            <v>0</v>
          </cell>
          <cell r="CD120">
            <v>0</v>
          </cell>
          <cell r="CE120">
            <v>0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  <cell r="CR120">
            <v>0</v>
          </cell>
          <cell r="CS120">
            <v>0</v>
          </cell>
          <cell r="CT120">
            <v>0</v>
          </cell>
          <cell r="CU120">
            <v>0</v>
          </cell>
          <cell r="CV120">
            <v>0</v>
          </cell>
          <cell r="CW120">
            <v>0</v>
          </cell>
          <cell r="CX120">
            <v>0</v>
          </cell>
          <cell r="CY120">
            <v>0</v>
          </cell>
          <cell r="CZ120">
            <v>0</v>
          </cell>
          <cell r="DA120">
            <v>0</v>
          </cell>
          <cell r="DB120">
            <v>0</v>
          </cell>
          <cell r="DC120">
            <v>0</v>
          </cell>
          <cell r="DD120">
            <v>0</v>
          </cell>
          <cell r="DE120">
            <v>0</v>
          </cell>
          <cell r="DF120">
            <v>0</v>
          </cell>
          <cell r="DG120">
            <v>0</v>
          </cell>
          <cell r="DH120">
            <v>0</v>
          </cell>
          <cell r="DI120">
            <v>0</v>
          </cell>
          <cell r="DJ120">
            <v>0</v>
          </cell>
          <cell r="DK120">
            <v>0</v>
          </cell>
          <cell r="DL120">
            <v>0</v>
          </cell>
          <cell r="DM120">
            <v>0</v>
          </cell>
          <cell r="DN120">
            <v>0</v>
          </cell>
          <cell r="DO120">
            <v>0</v>
          </cell>
          <cell r="DP120">
            <v>0</v>
          </cell>
          <cell r="DQ120">
            <v>0</v>
          </cell>
          <cell r="DR120">
            <v>0</v>
          </cell>
          <cell r="DS120">
            <v>0</v>
          </cell>
          <cell r="DT120">
            <v>0</v>
          </cell>
          <cell r="DU120">
            <v>0</v>
          </cell>
          <cell r="DV120">
            <v>0</v>
          </cell>
          <cell r="DW120">
            <v>0</v>
          </cell>
          <cell r="DX120">
            <v>0</v>
          </cell>
          <cell r="DY120">
            <v>0</v>
          </cell>
          <cell r="DZ120">
            <v>0</v>
          </cell>
          <cell r="EA120">
            <v>0</v>
          </cell>
          <cell r="EB120">
            <v>0</v>
          </cell>
          <cell r="EC120">
            <v>0</v>
          </cell>
          <cell r="ED120">
            <v>0</v>
          </cell>
        </row>
        <row r="121"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0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  <cell r="BZ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  <cell r="CR121">
            <v>0</v>
          </cell>
          <cell r="CS121">
            <v>0</v>
          </cell>
          <cell r="CT121">
            <v>0</v>
          </cell>
          <cell r="CU121">
            <v>0</v>
          </cell>
          <cell r="CV121">
            <v>0</v>
          </cell>
          <cell r="CW121">
            <v>0</v>
          </cell>
          <cell r="CX121">
            <v>0</v>
          </cell>
          <cell r="CY121">
            <v>0</v>
          </cell>
          <cell r="CZ121">
            <v>0</v>
          </cell>
          <cell r="DA121">
            <v>0</v>
          </cell>
          <cell r="DB121">
            <v>0</v>
          </cell>
          <cell r="DC121">
            <v>0</v>
          </cell>
          <cell r="DD121">
            <v>0</v>
          </cell>
          <cell r="DE121">
            <v>0</v>
          </cell>
          <cell r="DF121">
            <v>0</v>
          </cell>
          <cell r="DG121">
            <v>0</v>
          </cell>
          <cell r="DH121">
            <v>0</v>
          </cell>
          <cell r="DI121">
            <v>0</v>
          </cell>
          <cell r="DJ121">
            <v>0</v>
          </cell>
          <cell r="DK121">
            <v>0</v>
          </cell>
          <cell r="DL121">
            <v>0</v>
          </cell>
          <cell r="DM121">
            <v>0</v>
          </cell>
          <cell r="DN121">
            <v>0</v>
          </cell>
          <cell r="DO121">
            <v>0</v>
          </cell>
          <cell r="DP121">
            <v>0</v>
          </cell>
          <cell r="DQ121">
            <v>0</v>
          </cell>
          <cell r="DR121">
            <v>0</v>
          </cell>
          <cell r="DS121">
            <v>0</v>
          </cell>
          <cell r="DT121">
            <v>0</v>
          </cell>
          <cell r="DU121">
            <v>0</v>
          </cell>
          <cell r="DV121">
            <v>0</v>
          </cell>
          <cell r="DW121">
            <v>0</v>
          </cell>
          <cell r="DX121">
            <v>0</v>
          </cell>
          <cell r="DY121">
            <v>0</v>
          </cell>
          <cell r="DZ121">
            <v>0</v>
          </cell>
          <cell r="EA121">
            <v>0</v>
          </cell>
          <cell r="EB121">
            <v>0</v>
          </cell>
          <cell r="EC121">
            <v>0</v>
          </cell>
          <cell r="ED121">
            <v>0</v>
          </cell>
        </row>
        <row r="122"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0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  <cell r="CR122">
            <v>0</v>
          </cell>
          <cell r="CS122">
            <v>0</v>
          </cell>
          <cell r="CT122">
            <v>0</v>
          </cell>
          <cell r="CU122">
            <v>0</v>
          </cell>
          <cell r="CV122">
            <v>0</v>
          </cell>
          <cell r="CW122">
            <v>0</v>
          </cell>
          <cell r="CX122">
            <v>0</v>
          </cell>
          <cell r="CY122">
            <v>0</v>
          </cell>
          <cell r="CZ122">
            <v>0</v>
          </cell>
          <cell r="DA122">
            <v>0</v>
          </cell>
          <cell r="DB122">
            <v>0</v>
          </cell>
          <cell r="DC122">
            <v>0</v>
          </cell>
          <cell r="DD122">
            <v>0</v>
          </cell>
          <cell r="DE122">
            <v>0</v>
          </cell>
          <cell r="DF122">
            <v>0</v>
          </cell>
          <cell r="DG122">
            <v>0</v>
          </cell>
          <cell r="DH122">
            <v>0</v>
          </cell>
          <cell r="DI122">
            <v>0</v>
          </cell>
          <cell r="DJ122">
            <v>0</v>
          </cell>
          <cell r="DK122">
            <v>0</v>
          </cell>
          <cell r="DL122">
            <v>0</v>
          </cell>
          <cell r="DM122">
            <v>0</v>
          </cell>
          <cell r="DN122">
            <v>0</v>
          </cell>
          <cell r="DO122">
            <v>0</v>
          </cell>
          <cell r="DP122">
            <v>0</v>
          </cell>
          <cell r="DQ122">
            <v>0</v>
          </cell>
          <cell r="DR122">
            <v>0</v>
          </cell>
          <cell r="DS122">
            <v>0</v>
          </cell>
          <cell r="DT122">
            <v>0</v>
          </cell>
          <cell r="DU122">
            <v>0</v>
          </cell>
          <cell r="DV122">
            <v>0</v>
          </cell>
          <cell r="DW122">
            <v>0</v>
          </cell>
          <cell r="DX122">
            <v>0</v>
          </cell>
          <cell r="DY122">
            <v>0</v>
          </cell>
          <cell r="DZ122">
            <v>0</v>
          </cell>
          <cell r="EA122">
            <v>0</v>
          </cell>
          <cell r="EB122">
            <v>0</v>
          </cell>
          <cell r="EC122">
            <v>0</v>
          </cell>
          <cell r="ED122">
            <v>0</v>
          </cell>
        </row>
        <row r="123"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0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0</v>
          </cell>
          <cell r="CE123">
            <v>0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  <cell r="CR123">
            <v>0</v>
          </cell>
          <cell r="CS123">
            <v>0</v>
          </cell>
          <cell r="CT123">
            <v>0</v>
          </cell>
          <cell r="CU123">
            <v>0</v>
          </cell>
          <cell r="CV123">
            <v>0</v>
          </cell>
          <cell r="CW123">
            <v>0</v>
          </cell>
          <cell r="CX123">
            <v>0</v>
          </cell>
          <cell r="CY123">
            <v>0</v>
          </cell>
          <cell r="CZ123">
            <v>0</v>
          </cell>
          <cell r="DA123">
            <v>0</v>
          </cell>
          <cell r="DB123">
            <v>0</v>
          </cell>
          <cell r="DC123">
            <v>0</v>
          </cell>
          <cell r="DD123">
            <v>0</v>
          </cell>
          <cell r="DE123">
            <v>0</v>
          </cell>
          <cell r="DF123">
            <v>0</v>
          </cell>
          <cell r="DG123">
            <v>0</v>
          </cell>
          <cell r="DH123">
            <v>0</v>
          </cell>
          <cell r="DI123">
            <v>0</v>
          </cell>
          <cell r="DJ123">
            <v>0</v>
          </cell>
          <cell r="DK123">
            <v>0</v>
          </cell>
          <cell r="DL123">
            <v>0</v>
          </cell>
          <cell r="DM123">
            <v>0</v>
          </cell>
          <cell r="DN123">
            <v>0</v>
          </cell>
          <cell r="DO123">
            <v>0</v>
          </cell>
          <cell r="DP123">
            <v>0</v>
          </cell>
          <cell r="DQ123">
            <v>0</v>
          </cell>
          <cell r="DR123">
            <v>0</v>
          </cell>
          <cell r="DS123">
            <v>0</v>
          </cell>
          <cell r="DT123">
            <v>0</v>
          </cell>
          <cell r="DU123">
            <v>0</v>
          </cell>
          <cell r="DV123">
            <v>0</v>
          </cell>
          <cell r="DW123">
            <v>0</v>
          </cell>
          <cell r="DX123">
            <v>0</v>
          </cell>
          <cell r="DY123">
            <v>0</v>
          </cell>
          <cell r="DZ123">
            <v>0</v>
          </cell>
          <cell r="EA123">
            <v>0</v>
          </cell>
          <cell r="EB123">
            <v>0</v>
          </cell>
          <cell r="EC123">
            <v>0</v>
          </cell>
          <cell r="ED123">
            <v>0</v>
          </cell>
        </row>
        <row r="124"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G124">
            <v>0</v>
          </cell>
          <cell r="BH124">
            <v>0</v>
          </cell>
          <cell r="BI124">
            <v>0</v>
          </cell>
          <cell r="BJ124">
            <v>0</v>
          </cell>
          <cell r="BK124">
            <v>0</v>
          </cell>
          <cell r="BL124">
            <v>0</v>
          </cell>
          <cell r="BM124">
            <v>0</v>
          </cell>
          <cell r="BN124">
            <v>0</v>
          </cell>
          <cell r="BO124">
            <v>0</v>
          </cell>
          <cell r="BP124">
            <v>0</v>
          </cell>
          <cell r="BQ124">
            <v>0</v>
          </cell>
          <cell r="BR124">
            <v>0</v>
          </cell>
          <cell r="BS124">
            <v>0</v>
          </cell>
          <cell r="BT124">
            <v>0</v>
          </cell>
          <cell r="BU124">
            <v>0</v>
          </cell>
          <cell r="BV124">
            <v>0</v>
          </cell>
          <cell r="BW124">
            <v>0</v>
          </cell>
          <cell r="BX124">
            <v>0</v>
          </cell>
          <cell r="BY124">
            <v>0</v>
          </cell>
          <cell r="BZ124">
            <v>0</v>
          </cell>
          <cell r="CA124">
            <v>0</v>
          </cell>
          <cell r="CB124">
            <v>0</v>
          </cell>
          <cell r="CC124">
            <v>0</v>
          </cell>
          <cell r="CD124">
            <v>0</v>
          </cell>
          <cell r="CE124">
            <v>0</v>
          </cell>
          <cell r="CF124">
            <v>0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  <cell r="CK124">
            <v>0</v>
          </cell>
          <cell r="CL124">
            <v>0</v>
          </cell>
          <cell r="CM124">
            <v>0</v>
          </cell>
          <cell r="CN124">
            <v>0</v>
          </cell>
          <cell r="CO124">
            <v>0</v>
          </cell>
          <cell r="CP124">
            <v>0</v>
          </cell>
          <cell r="CQ124">
            <v>0</v>
          </cell>
          <cell r="CR124">
            <v>0</v>
          </cell>
          <cell r="CS124">
            <v>0</v>
          </cell>
          <cell r="CT124">
            <v>0</v>
          </cell>
          <cell r="CU124">
            <v>0</v>
          </cell>
          <cell r="CV124">
            <v>0</v>
          </cell>
          <cell r="CW124">
            <v>0</v>
          </cell>
          <cell r="CX124">
            <v>0</v>
          </cell>
          <cell r="CY124">
            <v>0</v>
          </cell>
          <cell r="CZ124">
            <v>0</v>
          </cell>
          <cell r="DA124">
            <v>0</v>
          </cell>
          <cell r="DB124">
            <v>0</v>
          </cell>
          <cell r="DC124">
            <v>0</v>
          </cell>
          <cell r="DD124">
            <v>0</v>
          </cell>
          <cell r="DE124">
            <v>0</v>
          </cell>
          <cell r="DF124">
            <v>0</v>
          </cell>
          <cell r="DG124">
            <v>0</v>
          </cell>
          <cell r="DH124">
            <v>0</v>
          </cell>
          <cell r="DI124">
            <v>0</v>
          </cell>
          <cell r="DJ124">
            <v>0</v>
          </cell>
          <cell r="DK124">
            <v>0</v>
          </cell>
          <cell r="DL124">
            <v>0</v>
          </cell>
          <cell r="DM124">
            <v>0</v>
          </cell>
          <cell r="DN124">
            <v>0</v>
          </cell>
          <cell r="DO124">
            <v>0</v>
          </cell>
          <cell r="DP124">
            <v>0</v>
          </cell>
          <cell r="DQ124">
            <v>0</v>
          </cell>
          <cell r="DR124">
            <v>0</v>
          </cell>
          <cell r="DS124">
            <v>0</v>
          </cell>
          <cell r="DT124">
            <v>0</v>
          </cell>
          <cell r="DU124">
            <v>0</v>
          </cell>
          <cell r="DV124">
            <v>0</v>
          </cell>
          <cell r="DW124">
            <v>0</v>
          </cell>
          <cell r="DX124">
            <v>0</v>
          </cell>
          <cell r="DY124">
            <v>0</v>
          </cell>
          <cell r="DZ124">
            <v>0</v>
          </cell>
          <cell r="EA124">
            <v>0</v>
          </cell>
          <cell r="EB124">
            <v>0</v>
          </cell>
          <cell r="EC124">
            <v>0</v>
          </cell>
          <cell r="ED124">
            <v>0</v>
          </cell>
        </row>
        <row r="125"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0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  <cell r="BZ125">
            <v>0</v>
          </cell>
          <cell r="CA125">
            <v>0</v>
          </cell>
          <cell r="CB125">
            <v>0</v>
          </cell>
          <cell r="CC125">
            <v>0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  <cell r="CR125">
            <v>0</v>
          </cell>
          <cell r="CS125">
            <v>0</v>
          </cell>
          <cell r="CT125">
            <v>0</v>
          </cell>
          <cell r="CU125">
            <v>0</v>
          </cell>
          <cell r="CV125">
            <v>0</v>
          </cell>
          <cell r="CW125">
            <v>0</v>
          </cell>
          <cell r="CX125">
            <v>0</v>
          </cell>
          <cell r="CY125">
            <v>0</v>
          </cell>
          <cell r="CZ125">
            <v>0</v>
          </cell>
          <cell r="DA125">
            <v>0</v>
          </cell>
          <cell r="DB125">
            <v>0</v>
          </cell>
          <cell r="DC125">
            <v>0</v>
          </cell>
          <cell r="DD125">
            <v>0</v>
          </cell>
          <cell r="DE125">
            <v>0</v>
          </cell>
          <cell r="DF125">
            <v>0</v>
          </cell>
          <cell r="DG125">
            <v>0</v>
          </cell>
          <cell r="DH125">
            <v>0</v>
          </cell>
          <cell r="DI125">
            <v>0</v>
          </cell>
          <cell r="DJ125">
            <v>0</v>
          </cell>
          <cell r="DK125">
            <v>0</v>
          </cell>
          <cell r="DL125">
            <v>0</v>
          </cell>
          <cell r="DM125">
            <v>0</v>
          </cell>
          <cell r="DN125">
            <v>0</v>
          </cell>
          <cell r="DO125">
            <v>0</v>
          </cell>
          <cell r="DP125">
            <v>0</v>
          </cell>
          <cell r="DQ125">
            <v>0</v>
          </cell>
          <cell r="DR125">
            <v>0</v>
          </cell>
          <cell r="DS125">
            <v>0</v>
          </cell>
          <cell r="DT125">
            <v>0</v>
          </cell>
          <cell r="DU125">
            <v>0</v>
          </cell>
          <cell r="DV125">
            <v>0</v>
          </cell>
          <cell r="DW125">
            <v>0</v>
          </cell>
          <cell r="DX125">
            <v>0</v>
          </cell>
          <cell r="DY125">
            <v>0</v>
          </cell>
          <cell r="DZ125">
            <v>0</v>
          </cell>
          <cell r="EA125">
            <v>0</v>
          </cell>
          <cell r="EB125">
            <v>0</v>
          </cell>
          <cell r="EC125">
            <v>0</v>
          </cell>
          <cell r="ED125">
            <v>0</v>
          </cell>
        </row>
        <row r="126"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0</v>
          </cell>
          <cell r="BG126">
            <v>0</v>
          </cell>
          <cell r="BH126">
            <v>0</v>
          </cell>
          <cell r="BI126">
            <v>0</v>
          </cell>
          <cell r="BJ126">
            <v>0</v>
          </cell>
          <cell r="BK126">
            <v>0</v>
          </cell>
          <cell r="BL126">
            <v>0</v>
          </cell>
          <cell r="BM126">
            <v>0</v>
          </cell>
          <cell r="BN126">
            <v>0</v>
          </cell>
          <cell r="BO126">
            <v>0</v>
          </cell>
          <cell r="BP126">
            <v>0</v>
          </cell>
          <cell r="BQ126">
            <v>0</v>
          </cell>
          <cell r="BR126">
            <v>0</v>
          </cell>
          <cell r="BS126">
            <v>0</v>
          </cell>
          <cell r="BT126">
            <v>0</v>
          </cell>
          <cell r="BU126">
            <v>0</v>
          </cell>
          <cell r="BV126">
            <v>0</v>
          </cell>
          <cell r="BW126">
            <v>0</v>
          </cell>
          <cell r="BX126">
            <v>0</v>
          </cell>
          <cell r="BY126">
            <v>0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0</v>
          </cell>
          <cell r="CE126">
            <v>0</v>
          </cell>
          <cell r="CF126">
            <v>0</v>
          </cell>
          <cell r="CG126">
            <v>0</v>
          </cell>
          <cell r="CH126">
            <v>0</v>
          </cell>
          <cell r="CI126">
            <v>0</v>
          </cell>
          <cell r="CJ126">
            <v>0</v>
          </cell>
          <cell r="CK126">
            <v>0</v>
          </cell>
          <cell r="CL126">
            <v>0</v>
          </cell>
          <cell r="CM126">
            <v>0</v>
          </cell>
          <cell r="CN126">
            <v>0</v>
          </cell>
          <cell r="CO126">
            <v>0</v>
          </cell>
          <cell r="CP126">
            <v>0</v>
          </cell>
          <cell r="CQ126">
            <v>0</v>
          </cell>
          <cell r="CR126">
            <v>0</v>
          </cell>
          <cell r="CS126">
            <v>0</v>
          </cell>
          <cell r="CT126">
            <v>0</v>
          </cell>
          <cell r="CU126">
            <v>0</v>
          </cell>
          <cell r="CV126">
            <v>0</v>
          </cell>
          <cell r="CW126">
            <v>0</v>
          </cell>
          <cell r="CX126">
            <v>0</v>
          </cell>
          <cell r="CY126">
            <v>0</v>
          </cell>
          <cell r="CZ126">
            <v>0</v>
          </cell>
          <cell r="DA126">
            <v>0</v>
          </cell>
          <cell r="DB126">
            <v>0</v>
          </cell>
          <cell r="DC126">
            <v>0</v>
          </cell>
          <cell r="DD126">
            <v>0</v>
          </cell>
          <cell r="DE126">
            <v>0</v>
          </cell>
          <cell r="DF126">
            <v>0</v>
          </cell>
          <cell r="DG126">
            <v>0</v>
          </cell>
          <cell r="DH126">
            <v>0</v>
          </cell>
          <cell r="DI126">
            <v>0</v>
          </cell>
          <cell r="DJ126">
            <v>0</v>
          </cell>
          <cell r="DK126">
            <v>0</v>
          </cell>
          <cell r="DL126">
            <v>0</v>
          </cell>
          <cell r="DM126">
            <v>0</v>
          </cell>
          <cell r="DN126">
            <v>0</v>
          </cell>
          <cell r="DO126">
            <v>0</v>
          </cell>
          <cell r="DP126">
            <v>0</v>
          </cell>
          <cell r="DQ126">
            <v>0</v>
          </cell>
          <cell r="DR126">
            <v>0</v>
          </cell>
          <cell r="DS126">
            <v>0</v>
          </cell>
          <cell r="DT126">
            <v>0</v>
          </cell>
          <cell r="DU126">
            <v>0</v>
          </cell>
          <cell r="DV126">
            <v>0</v>
          </cell>
          <cell r="DW126">
            <v>0</v>
          </cell>
          <cell r="DX126">
            <v>0</v>
          </cell>
          <cell r="DY126">
            <v>0</v>
          </cell>
          <cell r="DZ126">
            <v>0</v>
          </cell>
          <cell r="EA126">
            <v>0</v>
          </cell>
          <cell r="EB126">
            <v>0</v>
          </cell>
          <cell r="EC126">
            <v>0</v>
          </cell>
          <cell r="ED126">
            <v>0</v>
          </cell>
        </row>
        <row r="127"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0</v>
          </cell>
          <cell r="BF127">
            <v>0</v>
          </cell>
          <cell r="BG127">
            <v>0</v>
          </cell>
          <cell r="BH127">
            <v>0</v>
          </cell>
          <cell r="BI127">
            <v>0</v>
          </cell>
          <cell r="BJ127">
            <v>0</v>
          </cell>
          <cell r="BK127">
            <v>0</v>
          </cell>
          <cell r="BL127">
            <v>0</v>
          </cell>
          <cell r="BM127">
            <v>0</v>
          </cell>
          <cell r="BN127">
            <v>0</v>
          </cell>
          <cell r="BO127">
            <v>0</v>
          </cell>
          <cell r="BP127">
            <v>0</v>
          </cell>
          <cell r="BQ127">
            <v>0</v>
          </cell>
          <cell r="BR127">
            <v>0</v>
          </cell>
          <cell r="BS127">
            <v>0</v>
          </cell>
          <cell r="BT127">
            <v>0</v>
          </cell>
          <cell r="BU127">
            <v>0</v>
          </cell>
          <cell r="BV127">
            <v>0</v>
          </cell>
          <cell r="BW127">
            <v>0</v>
          </cell>
          <cell r="BX127">
            <v>0</v>
          </cell>
          <cell r="BY127">
            <v>0</v>
          </cell>
          <cell r="BZ127">
            <v>0</v>
          </cell>
          <cell r="CA127">
            <v>0</v>
          </cell>
          <cell r="CB127">
            <v>0</v>
          </cell>
          <cell r="CC127">
            <v>0</v>
          </cell>
          <cell r="CD127">
            <v>0</v>
          </cell>
          <cell r="CE127">
            <v>0</v>
          </cell>
          <cell r="CF127">
            <v>0</v>
          </cell>
          <cell r="CG127">
            <v>0</v>
          </cell>
          <cell r="CH127">
            <v>0</v>
          </cell>
          <cell r="CI127">
            <v>0</v>
          </cell>
          <cell r="CJ127">
            <v>0</v>
          </cell>
          <cell r="CK127">
            <v>0</v>
          </cell>
          <cell r="CL127">
            <v>0</v>
          </cell>
          <cell r="CM127">
            <v>0</v>
          </cell>
          <cell r="CN127">
            <v>0</v>
          </cell>
          <cell r="CO127">
            <v>0</v>
          </cell>
          <cell r="CP127">
            <v>0</v>
          </cell>
          <cell r="CQ127">
            <v>0</v>
          </cell>
          <cell r="CR127">
            <v>0</v>
          </cell>
          <cell r="CS127">
            <v>0</v>
          </cell>
          <cell r="CT127">
            <v>0</v>
          </cell>
          <cell r="CU127">
            <v>0</v>
          </cell>
          <cell r="CV127">
            <v>0</v>
          </cell>
          <cell r="CW127">
            <v>0</v>
          </cell>
          <cell r="CX127">
            <v>0</v>
          </cell>
          <cell r="CY127">
            <v>0</v>
          </cell>
          <cell r="CZ127">
            <v>0</v>
          </cell>
          <cell r="DA127">
            <v>0</v>
          </cell>
          <cell r="DB127">
            <v>0</v>
          </cell>
          <cell r="DC127">
            <v>0</v>
          </cell>
          <cell r="DD127">
            <v>0</v>
          </cell>
          <cell r="DE127">
            <v>0</v>
          </cell>
          <cell r="DF127">
            <v>0</v>
          </cell>
          <cell r="DG127">
            <v>0</v>
          </cell>
          <cell r="DH127">
            <v>0</v>
          </cell>
          <cell r="DI127">
            <v>0</v>
          </cell>
          <cell r="DJ127">
            <v>0</v>
          </cell>
          <cell r="DK127">
            <v>0</v>
          </cell>
          <cell r="DL127">
            <v>0</v>
          </cell>
          <cell r="DM127">
            <v>0</v>
          </cell>
          <cell r="DN127">
            <v>0</v>
          </cell>
          <cell r="DO127">
            <v>0</v>
          </cell>
          <cell r="DP127">
            <v>0</v>
          </cell>
          <cell r="DQ127">
            <v>0</v>
          </cell>
          <cell r="DR127">
            <v>0</v>
          </cell>
          <cell r="DS127">
            <v>0</v>
          </cell>
          <cell r="DT127">
            <v>0</v>
          </cell>
          <cell r="DU127">
            <v>0</v>
          </cell>
          <cell r="DV127">
            <v>0</v>
          </cell>
          <cell r="DW127">
            <v>0</v>
          </cell>
          <cell r="DX127">
            <v>0</v>
          </cell>
          <cell r="DY127">
            <v>0</v>
          </cell>
          <cell r="DZ127">
            <v>0</v>
          </cell>
          <cell r="EA127">
            <v>0</v>
          </cell>
          <cell r="EB127">
            <v>0</v>
          </cell>
          <cell r="EC127">
            <v>0</v>
          </cell>
          <cell r="ED127">
            <v>0</v>
          </cell>
        </row>
        <row r="128"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0</v>
          </cell>
          <cell r="BG128">
            <v>0</v>
          </cell>
          <cell r="BH128">
            <v>0</v>
          </cell>
          <cell r="BI128">
            <v>0</v>
          </cell>
          <cell r="BJ128">
            <v>0</v>
          </cell>
          <cell r="BK128">
            <v>0</v>
          </cell>
          <cell r="BL128">
            <v>0</v>
          </cell>
          <cell r="BM128">
            <v>0</v>
          </cell>
          <cell r="BN128">
            <v>0</v>
          </cell>
          <cell r="BO128">
            <v>0</v>
          </cell>
          <cell r="BP128">
            <v>0</v>
          </cell>
          <cell r="BQ128">
            <v>0</v>
          </cell>
          <cell r="BR128">
            <v>0</v>
          </cell>
          <cell r="BS128">
            <v>0</v>
          </cell>
          <cell r="BT128">
            <v>0</v>
          </cell>
          <cell r="BU128">
            <v>0</v>
          </cell>
          <cell r="BV128">
            <v>0</v>
          </cell>
          <cell r="BW128">
            <v>0</v>
          </cell>
          <cell r="BX128">
            <v>0</v>
          </cell>
          <cell r="BY128">
            <v>0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0</v>
          </cell>
          <cell r="CE128">
            <v>0</v>
          </cell>
          <cell r="CF128">
            <v>0</v>
          </cell>
          <cell r="CG128">
            <v>0</v>
          </cell>
          <cell r="CH128">
            <v>0</v>
          </cell>
          <cell r="CI128">
            <v>0</v>
          </cell>
          <cell r="CJ128">
            <v>0</v>
          </cell>
          <cell r="CK128">
            <v>0</v>
          </cell>
          <cell r="CL128">
            <v>0</v>
          </cell>
          <cell r="CM128">
            <v>0</v>
          </cell>
          <cell r="CN128">
            <v>0</v>
          </cell>
          <cell r="CO128">
            <v>0</v>
          </cell>
          <cell r="CP128">
            <v>0</v>
          </cell>
          <cell r="CQ128">
            <v>0</v>
          </cell>
          <cell r="CR128">
            <v>0</v>
          </cell>
          <cell r="CS128">
            <v>0</v>
          </cell>
          <cell r="CT128">
            <v>0</v>
          </cell>
          <cell r="CU128">
            <v>0</v>
          </cell>
          <cell r="CV128">
            <v>0</v>
          </cell>
          <cell r="CW128">
            <v>0</v>
          </cell>
          <cell r="CX128">
            <v>0</v>
          </cell>
          <cell r="CY128">
            <v>0</v>
          </cell>
          <cell r="CZ128">
            <v>0</v>
          </cell>
          <cell r="DA128">
            <v>0</v>
          </cell>
          <cell r="DB128">
            <v>0</v>
          </cell>
          <cell r="DC128">
            <v>0</v>
          </cell>
          <cell r="DD128">
            <v>0</v>
          </cell>
          <cell r="DE128">
            <v>0</v>
          </cell>
          <cell r="DF128">
            <v>0</v>
          </cell>
          <cell r="DG128">
            <v>0</v>
          </cell>
          <cell r="DH128">
            <v>0</v>
          </cell>
          <cell r="DI128">
            <v>0</v>
          </cell>
          <cell r="DJ128">
            <v>0</v>
          </cell>
          <cell r="DK128">
            <v>0</v>
          </cell>
          <cell r="DL128">
            <v>0</v>
          </cell>
          <cell r="DM128">
            <v>0</v>
          </cell>
          <cell r="DN128">
            <v>0</v>
          </cell>
          <cell r="DO128">
            <v>0</v>
          </cell>
          <cell r="DP128">
            <v>0</v>
          </cell>
          <cell r="DQ128">
            <v>0</v>
          </cell>
          <cell r="DR128">
            <v>0</v>
          </cell>
          <cell r="DS128">
            <v>0</v>
          </cell>
          <cell r="DT128">
            <v>0</v>
          </cell>
          <cell r="DU128">
            <v>0</v>
          </cell>
          <cell r="DV128">
            <v>0</v>
          </cell>
          <cell r="DW128">
            <v>0</v>
          </cell>
          <cell r="DX128">
            <v>0</v>
          </cell>
          <cell r="DY128">
            <v>0</v>
          </cell>
          <cell r="DZ128">
            <v>0</v>
          </cell>
          <cell r="EA128">
            <v>0</v>
          </cell>
          <cell r="EB128">
            <v>0</v>
          </cell>
          <cell r="EC128">
            <v>0</v>
          </cell>
          <cell r="ED128">
            <v>0</v>
          </cell>
        </row>
        <row r="129"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0</v>
          </cell>
          <cell r="BD129">
            <v>0</v>
          </cell>
          <cell r="BE129">
            <v>0</v>
          </cell>
          <cell r="BF129">
            <v>0</v>
          </cell>
          <cell r="BG129">
            <v>0</v>
          </cell>
          <cell r="BH129">
            <v>0</v>
          </cell>
          <cell r="BI129">
            <v>0</v>
          </cell>
          <cell r="BJ129">
            <v>0</v>
          </cell>
          <cell r="BK129">
            <v>0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0</v>
          </cell>
          <cell r="BQ129">
            <v>0</v>
          </cell>
          <cell r="BR129">
            <v>0</v>
          </cell>
          <cell r="BS129">
            <v>0</v>
          </cell>
          <cell r="BT129">
            <v>0</v>
          </cell>
          <cell r="BU129">
            <v>0</v>
          </cell>
          <cell r="BV129">
            <v>0</v>
          </cell>
          <cell r="BW129">
            <v>0</v>
          </cell>
          <cell r="BX129">
            <v>0</v>
          </cell>
          <cell r="BY129">
            <v>0</v>
          </cell>
          <cell r="BZ129">
            <v>0</v>
          </cell>
          <cell r="CA129">
            <v>0</v>
          </cell>
          <cell r="CB129">
            <v>0</v>
          </cell>
          <cell r="CC129">
            <v>0</v>
          </cell>
          <cell r="CD129">
            <v>0</v>
          </cell>
          <cell r="CE129">
            <v>0</v>
          </cell>
          <cell r="CF129">
            <v>0</v>
          </cell>
          <cell r="CG129">
            <v>0</v>
          </cell>
          <cell r="CH129">
            <v>0</v>
          </cell>
          <cell r="CI129">
            <v>0</v>
          </cell>
          <cell r="CJ129">
            <v>0</v>
          </cell>
          <cell r="CK129">
            <v>0</v>
          </cell>
          <cell r="CL129">
            <v>0</v>
          </cell>
          <cell r="CM129">
            <v>0</v>
          </cell>
          <cell r="CN129">
            <v>0</v>
          </cell>
          <cell r="CO129">
            <v>0</v>
          </cell>
          <cell r="CP129">
            <v>0</v>
          </cell>
          <cell r="CQ129">
            <v>0</v>
          </cell>
          <cell r="CR129">
            <v>0</v>
          </cell>
          <cell r="CS129">
            <v>0</v>
          </cell>
          <cell r="CT129">
            <v>0</v>
          </cell>
          <cell r="CU129">
            <v>0</v>
          </cell>
          <cell r="CV129">
            <v>0</v>
          </cell>
          <cell r="CW129">
            <v>0</v>
          </cell>
          <cell r="CX129">
            <v>0</v>
          </cell>
          <cell r="CY129">
            <v>0</v>
          </cell>
          <cell r="CZ129">
            <v>0</v>
          </cell>
          <cell r="DA129">
            <v>0</v>
          </cell>
          <cell r="DB129">
            <v>0</v>
          </cell>
          <cell r="DC129">
            <v>0</v>
          </cell>
          <cell r="DD129">
            <v>0</v>
          </cell>
          <cell r="DE129">
            <v>0</v>
          </cell>
          <cell r="DF129">
            <v>0</v>
          </cell>
          <cell r="DG129">
            <v>0</v>
          </cell>
          <cell r="DH129">
            <v>0</v>
          </cell>
          <cell r="DI129">
            <v>0</v>
          </cell>
          <cell r="DJ129">
            <v>0</v>
          </cell>
          <cell r="DK129">
            <v>0</v>
          </cell>
          <cell r="DL129">
            <v>0</v>
          </cell>
          <cell r="DM129">
            <v>0</v>
          </cell>
          <cell r="DN129">
            <v>0</v>
          </cell>
          <cell r="DO129">
            <v>0</v>
          </cell>
          <cell r="DP129">
            <v>0</v>
          </cell>
          <cell r="DQ129">
            <v>0</v>
          </cell>
          <cell r="DR129">
            <v>0</v>
          </cell>
          <cell r="DS129">
            <v>0</v>
          </cell>
          <cell r="DT129">
            <v>0</v>
          </cell>
          <cell r="DU129">
            <v>0</v>
          </cell>
          <cell r="DV129">
            <v>0</v>
          </cell>
          <cell r="DW129">
            <v>0</v>
          </cell>
          <cell r="DX129">
            <v>0</v>
          </cell>
          <cell r="DY129">
            <v>0</v>
          </cell>
          <cell r="DZ129">
            <v>0</v>
          </cell>
          <cell r="EA129">
            <v>0</v>
          </cell>
          <cell r="EB129">
            <v>0</v>
          </cell>
          <cell r="EC129">
            <v>0</v>
          </cell>
          <cell r="ED129">
            <v>0</v>
          </cell>
        </row>
        <row r="130"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0</v>
          </cell>
          <cell r="BF130">
            <v>0</v>
          </cell>
          <cell r="BG130">
            <v>0</v>
          </cell>
          <cell r="BH130">
            <v>0</v>
          </cell>
          <cell r="BI130">
            <v>0</v>
          </cell>
          <cell r="BJ130">
            <v>0</v>
          </cell>
          <cell r="BK130">
            <v>0</v>
          </cell>
          <cell r="BL130">
            <v>0</v>
          </cell>
          <cell r="BM130">
            <v>0</v>
          </cell>
          <cell r="BN130">
            <v>0</v>
          </cell>
          <cell r="BO130">
            <v>0</v>
          </cell>
          <cell r="BP130">
            <v>0</v>
          </cell>
          <cell r="BQ130">
            <v>0</v>
          </cell>
          <cell r="BR130">
            <v>0</v>
          </cell>
          <cell r="BS130">
            <v>0</v>
          </cell>
          <cell r="BT130">
            <v>0</v>
          </cell>
          <cell r="BU130">
            <v>0</v>
          </cell>
          <cell r="BV130">
            <v>0</v>
          </cell>
          <cell r="BW130">
            <v>0</v>
          </cell>
          <cell r="BX130">
            <v>0</v>
          </cell>
          <cell r="BY130">
            <v>0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0</v>
          </cell>
          <cell r="CE130">
            <v>0</v>
          </cell>
          <cell r="CF130">
            <v>0</v>
          </cell>
          <cell r="CG130">
            <v>0</v>
          </cell>
          <cell r="CH130">
            <v>0</v>
          </cell>
          <cell r="CI130">
            <v>0</v>
          </cell>
          <cell r="CJ130">
            <v>0</v>
          </cell>
          <cell r="CK130">
            <v>0</v>
          </cell>
          <cell r="CL130">
            <v>0</v>
          </cell>
          <cell r="CM130">
            <v>0</v>
          </cell>
          <cell r="CN130">
            <v>0</v>
          </cell>
          <cell r="CO130">
            <v>0</v>
          </cell>
          <cell r="CP130">
            <v>0</v>
          </cell>
          <cell r="CQ130">
            <v>0</v>
          </cell>
          <cell r="CR130">
            <v>0</v>
          </cell>
          <cell r="CS130">
            <v>0</v>
          </cell>
          <cell r="CT130">
            <v>0</v>
          </cell>
          <cell r="CU130">
            <v>0</v>
          </cell>
          <cell r="CV130">
            <v>0</v>
          </cell>
          <cell r="CW130">
            <v>0</v>
          </cell>
          <cell r="CX130">
            <v>0</v>
          </cell>
          <cell r="CY130">
            <v>0</v>
          </cell>
          <cell r="CZ130">
            <v>0</v>
          </cell>
          <cell r="DA130">
            <v>0</v>
          </cell>
          <cell r="DB130">
            <v>0</v>
          </cell>
          <cell r="DC130">
            <v>0</v>
          </cell>
          <cell r="DD130">
            <v>0</v>
          </cell>
          <cell r="DE130">
            <v>0</v>
          </cell>
          <cell r="DF130">
            <v>0</v>
          </cell>
          <cell r="DG130">
            <v>0</v>
          </cell>
          <cell r="DH130">
            <v>0</v>
          </cell>
          <cell r="DI130">
            <v>0</v>
          </cell>
          <cell r="DJ130">
            <v>0</v>
          </cell>
          <cell r="DK130">
            <v>0</v>
          </cell>
          <cell r="DL130">
            <v>0</v>
          </cell>
          <cell r="DM130">
            <v>0</v>
          </cell>
          <cell r="DN130">
            <v>0</v>
          </cell>
          <cell r="DO130">
            <v>0</v>
          </cell>
          <cell r="DP130">
            <v>0</v>
          </cell>
          <cell r="DQ130">
            <v>0</v>
          </cell>
          <cell r="DR130">
            <v>0</v>
          </cell>
          <cell r="DS130">
            <v>0</v>
          </cell>
          <cell r="DT130">
            <v>0</v>
          </cell>
          <cell r="DU130">
            <v>0</v>
          </cell>
          <cell r="DV130">
            <v>0</v>
          </cell>
          <cell r="DW130">
            <v>0</v>
          </cell>
          <cell r="DX130">
            <v>0</v>
          </cell>
          <cell r="DY130">
            <v>0</v>
          </cell>
          <cell r="DZ130">
            <v>0</v>
          </cell>
          <cell r="EA130">
            <v>0</v>
          </cell>
          <cell r="EB130">
            <v>0</v>
          </cell>
          <cell r="EC130">
            <v>0</v>
          </cell>
          <cell r="ED130">
            <v>0</v>
          </cell>
        </row>
        <row r="131"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0</v>
          </cell>
          <cell r="BB131">
            <v>0</v>
          </cell>
          <cell r="BC131">
            <v>0</v>
          </cell>
          <cell r="BD131">
            <v>0</v>
          </cell>
          <cell r="BE131">
            <v>0</v>
          </cell>
          <cell r="BF131">
            <v>0</v>
          </cell>
          <cell r="BG131">
            <v>0</v>
          </cell>
          <cell r="BH131">
            <v>0</v>
          </cell>
          <cell r="BI131">
            <v>0</v>
          </cell>
          <cell r="BJ131">
            <v>0</v>
          </cell>
          <cell r="BK131">
            <v>0</v>
          </cell>
          <cell r="BL131">
            <v>0</v>
          </cell>
          <cell r="BM131">
            <v>0</v>
          </cell>
          <cell r="BN131">
            <v>0</v>
          </cell>
          <cell r="BO131">
            <v>0</v>
          </cell>
          <cell r="BP131">
            <v>0</v>
          </cell>
          <cell r="BQ131">
            <v>0</v>
          </cell>
          <cell r="BR131">
            <v>0</v>
          </cell>
          <cell r="BS131">
            <v>0</v>
          </cell>
          <cell r="BT131">
            <v>0</v>
          </cell>
          <cell r="BU131">
            <v>0</v>
          </cell>
          <cell r="BV131">
            <v>0</v>
          </cell>
          <cell r="BW131">
            <v>0</v>
          </cell>
          <cell r="BX131">
            <v>0</v>
          </cell>
          <cell r="BY131">
            <v>0</v>
          </cell>
          <cell r="BZ131">
            <v>0</v>
          </cell>
          <cell r="CA131">
            <v>0</v>
          </cell>
          <cell r="CB131">
            <v>0</v>
          </cell>
          <cell r="CC131">
            <v>0</v>
          </cell>
          <cell r="CD131">
            <v>0</v>
          </cell>
          <cell r="CE131">
            <v>0</v>
          </cell>
          <cell r="CF131">
            <v>0</v>
          </cell>
          <cell r="CG131">
            <v>0</v>
          </cell>
          <cell r="CH131">
            <v>0</v>
          </cell>
          <cell r="CI131">
            <v>0</v>
          </cell>
          <cell r="CJ131">
            <v>0</v>
          </cell>
          <cell r="CK131">
            <v>0</v>
          </cell>
          <cell r="CL131">
            <v>0</v>
          </cell>
          <cell r="CM131">
            <v>0</v>
          </cell>
          <cell r="CN131">
            <v>0</v>
          </cell>
          <cell r="CO131">
            <v>0</v>
          </cell>
          <cell r="CP131">
            <v>0</v>
          </cell>
          <cell r="CQ131">
            <v>0</v>
          </cell>
          <cell r="CR131">
            <v>0</v>
          </cell>
          <cell r="CS131">
            <v>0</v>
          </cell>
          <cell r="CT131">
            <v>0</v>
          </cell>
          <cell r="CU131">
            <v>0</v>
          </cell>
          <cell r="CV131">
            <v>0</v>
          </cell>
          <cell r="CW131">
            <v>0</v>
          </cell>
          <cell r="CX131">
            <v>0</v>
          </cell>
          <cell r="CY131">
            <v>0</v>
          </cell>
          <cell r="CZ131">
            <v>0</v>
          </cell>
          <cell r="DA131">
            <v>0</v>
          </cell>
          <cell r="DB131">
            <v>0</v>
          </cell>
          <cell r="DC131">
            <v>0</v>
          </cell>
          <cell r="DD131">
            <v>0</v>
          </cell>
          <cell r="DE131">
            <v>0</v>
          </cell>
          <cell r="DF131">
            <v>0</v>
          </cell>
          <cell r="DG131">
            <v>0</v>
          </cell>
          <cell r="DH131">
            <v>0</v>
          </cell>
          <cell r="DI131">
            <v>0</v>
          </cell>
          <cell r="DJ131">
            <v>0</v>
          </cell>
          <cell r="DK131">
            <v>0</v>
          </cell>
          <cell r="DL131">
            <v>0</v>
          </cell>
          <cell r="DM131">
            <v>0</v>
          </cell>
          <cell r="DN131">
            <v>0</v>
          </cell>
          <cell r="DO131">
            <v>0</v>
          </cell>
          <cell r="DP131">
            <v>0</v>
          </cell>
          <cell r="DQ131">
            <v>0</v>
          </cell>
          <cell r="DR131">
            <v>0</v>
          </cell>
          <cell r="DS131">
            <v>0</v>
          </cell>
          <cell r="DT131">
            <v>0</v>
          </cell>
          <cell r="DU131">
            <v>0</v>
          </cell>
          <cell r="DV131">
            <v>0</v>
          </cell>
          <cell r="DW131">
            <v>0</v>
          </cell>
          <cell r="DX131">
            <v>0</v>
          </cell>
          <cell r="DY131">
            <v>0</v>
          </cell>
          <cell r="DZ131">
            <v>0</v>
          </cell>
          <cell r="EA131">
            <v>0</v>
          </cell>
          <cell r="EB131">
            <v>0</v>
          </cell>
          <cell r="EC131">
            <v>0</v>
          </cell>
          <cell r="ED131">
            <v>0</v>
          </cell>
        </row>
        <row r="132"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0</v>
          </cell>
          <cell r="BI132">
            <v>0</v>
          </cell>
          <cell r="BJ132">
            <v>0</v>
          </cell>
          <cell r="BK132">
            <v>0</v>
          </cell>
          <cell r="BL132">
            <v>0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0</v>
          </cell>
          <cell r="BS132">
            <v>0</v>
          </cell>
          <cell r="BT132">
            <v>0</v>
          </cell>
          <cell r="BU132">
            <v>0</v>
          </cell>
          <cell r="BV132">
            <v>0</v>
          </cell>
          <cell r="BW132">
            <v>0</v>
          </cell>
          <cell r="BX132">
            <v>0</v>
          </cell>
          <cell r="BY132">
            <v>0</v>
          </cell>
          <cell r="BZ132">
            <v>0</v>
          </cell>
          <cell r="CA132">
            <v>0</v>
          </cell>
          <cell r="CB132">
            <v>0</v>
          </cell>
          <cell r="CC132">
            <v>0</v>
          </cell>
          <cell r="CD132">
            <v>0</v>
          </cell>
          <cell r="CE132">
            <v>0</v>
          </cell>
          <cell r="CF132">
            <v>0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0</v>
          </cell>
          <cell r="CO132">
            <v>0</v>
          </cell>
          <cell r="CP132">
            <v>0</v>
          </cell>
          <cell r="CQ132">
            <v>0</v>
          </cell>
          <cell r="CR132">
            <v>0</v>
          </cell>
          <cell r="CS132">
            <v>0</v>
          </cell>
          <cell r="CT132">
            <v>0</v>
          </cell>
          <cell r="CU132">
            <v>0</v>
          </cell>
          <cell r="CV132">
            <v>0</v>
          </cell>
          <cell r="CW132">
            <v>0</v>
          </cell>
          <cell r="CX132">
            <v>0</v>
          </cell>
          <cell r="CY132">
            <v>0</v>
          </cell>
          <cell r="CZ132">
            <v>0</v>
          </cell>
          <cell r="DA132">
            <v>0</v>
          </cell>
          <cell r="DB132">
            <v>0</v>
          </cell>
          <cell r="DC132">
            <v>0</v>
          </cell>
          <cell r="DD132">
            <v>0</v>
          </cell>
          <cell r="DE132">
            <v>0</v>
          </cell>
          <cell r="DF132">
            <v>0</v>
          </cell>
          <cell r="DG132">
            <v>0</v>
          </cell>
          <cell r="DH132">
            <v>0</v>
          </cell>
          <cell r="DI132">
            <v>0</v>
          </cell>
          <cell r="DJ132">
            <v>0</v>
          </cell>
          <cell r="DK132">
            <v>0</v>
          </cell>
          <cell r="DL132">
            <v>0</v>
          </cell>
          <cell r="DM132">
            <v>0</v>
          </cell>
          <cell r="DN132">
            <v>0</v>
          </cell>
          <cell r="DO132">
            <v>0</v>
          </cell>
          <cell r="DP132">
            <v>0</v>
          </cell>
          <cell r="DQ132">
            <v>0</v>
          </cell>
          <cell r="DR132">
            <v>0</v>
          </cell>
          <cell r="DS132">
            <v>0</v>
          </cell>
          <cell r="DT132">
            <v>0</v>
          </cell>
          <cell r="DU132">
            <v>0</v>
          </cell>
          <cell r="DV132">
            <v>0</v>
          </cell>
          <cell r="DW132">
            <v>0</v>
          </cell>
          <cell r="DX132">
            <v>0</v>
          </cell>
          <cell r="DY132">
            <v>0</v>
          </cell>
          <cell r="DZ132">
            <v>0</v>
          </cell>
          <cell r="EA132">
            <v>0</v>
          </cell>
          <cell r="EB132">
            <v>0</v>
          </cell>
          <cell r="EC132">
            <v>0</v>
          </cell>
          <cell r="ED132">
            <v>0</v>
          </cell>
        </row>
        <row r="133"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>
            <v>0</v>
          </cell>
          <cell r="BH133">
            <v>0</v>
          </cell>
          <cell r="BI133">
            <v>0</v>
          </cell>
          <cell r="BJ133">
            <v>0</v>
          </cell>
          <cell r="BK133">
            <v>0</v>
          </cell>
          <cell r="BL133">
            <v>0</v>
          </cell>
          <cell r="BM133">
            <v>0</v>
          </cell>
          <cell r="BN133">
            <v>0</v>
          </cell>
          <cell r="BO133">
            <v>0</v>
          </cell>
          <cell r="BP133">
            <v>0</v>
          </cell>
          <cell r="BQ133">
            <v>0</v>
          </cell>
          <cell r="BR133">
            <v>0</v>
          </cell>
          <cell r="BS133">
            <v>0</v>
          </cell>
          <cell r="BT133">
            <v>0</v>
          </cell>
          <cell r="BU133">
            <v>0</v>
          </cell>
          <cell r="BV133">
            <v>0</v>
          </cell>
          <cell r="BW133">
            <v>0</v>
          </cell>
          <cell r="BX133">
            <v>0</v>
          </cell>
          <cell r="BY133">
            <v>0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0</v>
          </cell>
          <cell r="CE133">
            <v>0</v>
          </cell>
          <cell r="CF133">
            <v>0</v>
          </cell>
          <cell r="CG133">
            <v>0</v>
          </cell>
          <cell r="CH133">
            <v>0</v>
          </cell>
          <cell r="CI133">
            <v>0</v>
          </cell>
          <cell r="CJ133">
            <v>0</v>
          </cell>
          <cell r="CK133">
            <v>0</v>
          </cell>
          <cell r="CL133">
            <v>0</v>
          </cell>
          <cell r="CM133">
            <v>0</v>
          </cell>
          <cell r="CN133">
            <v>0</v>
          </cell>
          <cell r="CO133">
            <v>0</v>
          </cell>
          <cell r="CP133">
            <v>0</v>
          </cell>
          <cell r="CQ133">
            <v>0</v>
          </cell>
          <cell r="CR133">
            <v>0</v>
          </cell>
          <cell r="CS133">
            <v>0</v>
          </cell>
          <cell r="CT133">
            <v>0</v>
          </cell>
          <cell r="CU133">
            <v>0</v>
          </cell>
          <cell r="CV133">
            <v>0</v>
          </cell>
          <cell r="CW133">
            <v>0</v>
          </cell>
          <cell r="CX133">
            <v>0</v>
          </cell>
          <cell r="CY133">
            <v>0</v>
          </cell>
          <cell r="CZ133">
            <v>0</v>
          </cell>
          <cell r="DA133">
            <v>0</v>
          </cell>
          <cell r="DB133">
            <v>0</v>
          </cell>
          <cell r="DC133">
            <v>0</v>
          </cell>
          <cell r="DD133">
            <v>0</v>
          </cell>
          <cell r="DE133">
            <v>0</v>
          </cell>
          <cell r="DF133">
            <v>0</v>
          </cell>
          <cell r="DG133">
            <v>0</v>
          </cell>
          <cell r="DH133">
            <v>0</v>
          </cell>
          <cell r="DI133">
            <v>0</v>
          </cell>
          <cell r="DJ133">
            <v>0</v>
          </cell>
          <cell r="DK133">
            <v>0</v>
          </cell>
          <cell r="DL133">
            <v>0</v>
          </cell>
          <cell r="DM133">
            <v>0</v>
          </cell>
          <cell r="DN133">
            <v>0</v>
          </cell>
          <cell r="DO133">
            <v>0</v>
          </cell>
          <cell r="DP133">
            <v>0</v>
          </cell>
          <cell r="DQ133">
            <v>0</v>
          </cell>
          <cell r="DR133">
            <v>0</v>
          </cell>
          <cell r="DS133">
            <v>0</v>
          </cell>
          <cell r="DT133">
            <v>0</v>
          </cell>
          <cell r="DU133">
            <v>0</v>
          </cell>
          <cell r="DV133">
            <v>0</v>
          </cell>
          <cell r="DW133">
            <v>0</v>
          </cell>
          <cell r="DX133">
            <v>0</v>
          </cell>
          <cell r="DY133">
            <v>0</v>
          </cell>
          <cell r="DZ133">
            <v>0</v>
          </cell>
          <cell r="EA133">
            <v>0</v>
          </cell>
          <cell r="EB133">
            <v>0</v>
          </cell>
          <cell r="EC133">
            <v>0</v>
          </cell>
          <cell r="ED133">
            <v>0</v>
          </cell>
        </row>
        <row r="134"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0</v>
          </cell>
          <cell r="BD134">
            <v>0</v>
          </cell>
          <cell r="BE134">
            <v>0</v>
          </cell>
          <cell r="BF134">
            <v>0</v>
          </cell>
          <cell r="BG134">
            <v>0</v>
          </cell>
          <cell r="BH134">
            <v>0</v>
          </cell>
          <cell r="BI134">
            <v>0</v>
          </cell>
          <cell r="BJ134">
            <v>0</v>
          </cell>
          <cell r="BK134">
            <v>0</v>
          </cell>
          <cell r="BL134">
            <v>0</v>
          </cell>
          <cell r="BM134">
            <v>0</v>
          </cell>
          <cell r="BN134">
            <v>0</v>
          </cell>
          <cell r="BO134">
            <v>0</v>
          </cell>
          <cell r="BP134">
            <v>0</v>
          </cell>
          <cell r="BQ134">
            <v>0</v>
          </cell>
          <cell r="BR134">
            <v>0</v>
          </cell>
          <cell r="BS134">
            <v>0</v>
          </cell>
          <cell r="BT134">
            <v>0</v>
          </cell>
          <cell r="BU134">
            <v>0</v>
          </cell>
          <cell r="BV134">
            <v>0</v>
          </cell>
          <cell r="BW134">
            <v>0</v>
          </cell>
          <cell r="BX134">
            <v>0</v>
          </cell>
          <cell r="BY134">
            <v>0</v>
          </cell>
          <cell r="BZ134">
            <v>0</v>
          </cell>
          <cell r="CA134">
            <v>0</v>
          </cell>
          <cell r="CB134">
            <v>0</v>
          </cell>
          <cell r="CC134">
            <v>0</v>
          </cell>
          <cell r="CD134">
            <v>0</v>
          </cell>
          <cell r="CE134">
            <v>0</v>
          </cell>
          <cell r="CF134">
            <v>0</v>
          </cell>
          <cell r="CG134">
            <v>0</v>
          </cell>
          <cell r="CH134">
            <v>0</v>
          </cell>
          <cell r="CI134">
            <v>0</v>
          </cell>
          <cell r="CJ134">
            <v>0</v>
          </cell>
          <cell r="CK134">
            <v>0</v>
          </cell>
          <cell r="CL134">
            <v>0</v>
          </cell>
          <cell r="CM134">
            <v>0</v>
          </cell>
          <cell r="CN134">
            <v>0</v>
          </cell>
          <cell r="CO134">
            <v>0</v>
          </cell>
          <cell r="CP134">
            <v>0</v>
          </cell>
          <cell r="CQ134">
            <v>0</v>
          </cell>
          <cell r="CR134">
            <v>0</v>
          </cell>
          <cell r="CS134">
            <v>0</v>
          </cell>
          <cell r="CT134">
            <v>0</v>
          </cell>
          <cell r="CU134">
            <v>0</v>
          </cell>
          <cell r="CV134">
            <v>0</v>
          </cell>
          <cell r="CW134">
            <v>0</v>
          </cell>
          <cell r="CX134">
            <v>0</v>
          </cell>
          <cell r="CY134">
            <v>0</v>
          </cell>
          <cell r="CZ134">
            <v>0</v>
          </cell>
          <cell r="DA134">
            <v>0</v>
          </cell>
          <cell r="DB134">
            <v>0</v>
          </cell>
          <cell r="DC134">
            <v>0</v>
          </cell>
          <cell r="DD134">
            <v>0</v>
          </cell>
          <cell r="DE134">
            <v>0</v>
          </cell>
          <cell r="DF134">
            <v>0</v>
          </cell>
          <cell r="DG134">
            <v>0</v>
          </cell>
          <cell r="DH134">
            <v>0</v>
          </cell>
          <cell r="DI134">
            <v>0</v>
          </cell>
          <cell r="DJ134">
            <v>0</v>
          </cell>
          <cell r="DK134">
            <v>0</v>
          </cell>
          <cell r="DL134">
            <v>0</v>
          </cell>
          <cell r="DM134">
            <v>0</v>
          </cell>
          <cell r="DN134">
            <v>0</v>
          </cell>
          <cell r="DO134">
            <v>0</v>
          </cell>
          <cell r="DP134">
            <v>0</v>
          </cell>
          <cell r="DQ134">
            <v>0</v>
          </cell>
          <cell r="DR134">
            <v>0</v>
          </cell>
          <cell r="DS134">
            <v>0</v>
          </cell>
          <cell r="DT134">
            <v>0</v>
          </cell>
          <cell r="DU134">
            <v>0</v>
          </cell>
          <cell r="DV134">
            <v>0</v>
          </cell>
          <cell r="DW134">
            <v>0</v>
          </cell>
          <cell r="DX134">
            <v>0</v>
          </cell>
          <cell r="DY134">
            <v>0</v>
          </cell>
          <cell r="DZ134">
            <v>0</v>
          </cell>
          <cell r="EA134">
            <v>0</v>
          </cell>
          <cell r="EB134">
            <v>0</v>
          </cell>
          <cell r="EC134">
            <v>0</v>
          </cell>
          <cell r="ED134">
            <v>0</v>
          </cell>
        </row>
        <row r="135"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0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0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  <cell r="BY135">
            <v>0</v>
          </cell>
          <cell r="BZ135">
            <v>0</v>
          </cell>
          <cell r="CA135">
            <v>0</v>
          </cell>
          <cell r="CB135">
            <v>0</v>
          </cell>
          <cell r="CC135">
            <v>0</v>
          </cell>
          <cell r="CD135">
            <v>0</v>
          </cell>
          <cell r="CE135">
            <v>0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0</v>
          </cell>
          <cell r="CR135">
            <v>0</v>
          </cell>
          <cell r="CS135">
            <v>0</v>
          </cell>
          <cell r="CT135">
            <v>0</v>
          </cell>
          <cell r="CU135">
            <v>0</v>
          </cell>
          <cell r="CV135">
            <v>0</v>
          </cell>
          <cell r="CW135">
            <v>0</v>
          </cell>
          <cell r="CX135">
            <v>0</v>
          </cell>
          <cell r="CY135">
            <v>0</v>
          </cell>
          <cell r="CZ135">
            <v>0</v>
          </cell>
          <cell r="DA135">
            <v>0</v>
          </cell>
          <cell r="DB135">
            <v>0</v>
          </cell>
          <cell r="DC135">
            <v>0</v>
          </cell>
          <cell r="DD135">
            <v>0</v>
          </cell>
          <cell r="DE135">
            <v>0</v>
          </cell>
          <cell r="DF135">
            <v>0</v>
          </cell>
          <cell r="DG135">
            <v>0</v>
          </cell>
          <cell r="DH135">
            <v>0</v>
          </cell>
          <cell r="DI135">
            <v>0</v>
          </cell>
          <cell r="DJ135">
            <v>0</v>
          </cell>
          <cell r="DK135">
            <v>0</v>
          </cell>
          <cell r="DL135">
            <v>0</v>
          </cell>
          <cell r="DM135">
            <v>0</v>
          </cell>
          <cell r="DN135">
            <v>0</v>
          </cell>
          <cell r="DO135">
            <v>0</v>
          </cell>
          <cell r="DP135">
            <v>0</v>
          </cell>
          <cell r="DQ135">
            <v>0</v>
          </cell>
          <cell r="DR135">
            <v>0</v>
          </cell>
          <cell r="DS135">
            <v>0</v>
          </cell>
          <cell r="DT135">
            <v>0</v>
          </cell>
          <cell r="DU135">
            <v>0</v>
          </cell>
          <cell r="DV135">
            <v>0</v>
          </cell>
          <cell r="DW135">
            <v>0</v>
          </cell>
          <cell r="DX135">
            <v>0</v>
          </cell>
          <cell r="DY135">
            <v>0</v>
          </cell>
          <cell r="DZ135">
            <v>0</v>
          </cell>
          <cell r="EA135">
            <v>0</v>
          </cell>
          <cell r="EB135">
            <v>0</v>
          </cell>
          <cell r="EC135">
            <v>0</v>
          </cell>
          <cell r="ED135">
            <v>0</v>
          </cell>
        </row>
        <row r="136"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0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  <cell r="BZ136">
            <v>0</v>
          </cell>
          <cell r="CA136">
            <v>0</v>
          </cell>
          <cell r="CB136">
            <v>0</v>
          </cell>
          <cell r="CC136">
            <v>0</v>
          </cell>
          <cell r="CD136">
            <v>0</v>
          </cell>
          <cell r="CE136">
            <v>0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  <cell r="CR136">
            <v>0</v>
          </cell>
          <cell r="CS136">
            <v>0</v>
          </cell>
          <cell r="CT136">
            <v>0</v>
          </cell>
          <cell r="CU136">
            <v>0</v>
          </cell>
          <cell r="CV136">
            <v>0</v>
          </cell>
          <cell r="CW136">
            <v>0</v>
          </cell>
          <cell r="CX136">
            <v>0</v>
          </cell>
          <cell r="CY136">
            <v>0</v>
          </cell>
          <cell r="CZ136">
            <v>0</v>
          </cell>
          <cell r="DA136">
            <v>0</v>
          </cell>
          <cell r="DB136">
            <v>0</v>
          </cell>
          <cell r="DC136">
            <v>0</v>
          </cell>
          <cell r="DD136">
            <v>0</v>
          </cell>
          <cell r="DE136">
            <v>0</v>
          </cell>
          <cell r="DF136">
            <v>0</v>
          </cell>
          <cell r="DG136">
            <v>0</v>
          </cell>
          <cell r="DH136">
            <v>0</v>
          </cell>
          <cell r="DI136">
            <v>0</v>
          </cell>
          <cell r="DJ136">
            <v>0</v>
          </cell>
          <cell r="DK136">
            <v>0</v>
          </cell>
          <cell r="DL136">
            <v>0</v>
          </cell>
          <cell r="DM136">
            <v>0</v>
          </cell>
          <cell r="DN136">
            <v>0</v>
          </cell>
          <cell r="DO136">
            <v>0</v>
          </cell>
          <cell r="DP136">
            <v>0</v>
          </cell>
          <cell r="DQ136">
            <v>0</v>
          </cell>
          <cell r="DR136">
            <v>0</v>
          </cell>
          <cell r="DS136">
            <v>0</v>
          </cell>
          <cell r="DT136">
            <v>0</v>
          </cell>
          <cell r="DU136">
            <v>0</v>
          </cell>
          <cell r="DV136">
            <v>0</v>
          </cell>
          <cell r="DW136">
            <v>0</v>
          </cell>
          <cell r="DX136">
            <v>0</v>
          </cell>
          <cell r="DY136">
            <v>0</v>
          </cell>
          <cell r="DZ136">
            <v>0</v>
          </cell>
          <cell r="EA136">
            <v>0</v>
          </cell>
          <cell r="EB136">
            <v>0</v>
          </cell>
          <cell r="EC136">
            <v>0</v>
          </cell>
          <cell r="ED136">
            <v>0</v>
          </cell>
        </row>
        <row r="137"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E137">
            <v>0</v>
          </cell>
          <cell r="BF137">
            <v>0</v>
          </cell>
          <cell r="BG137">
            <v>0</v>
          </cell>
          <cell r="BH137">
            <v>0</v>
          </cell>
          <cell r="BI137">
            <v>0</v>
          </cell>
          <cell r="BJ137">
            <v>0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0</v>
          </cell>
          <cell r="BP137">
            <v>0</v>
          </cell>
          <cell r="BQ137">
            <v>0</v>
          </cell>
          <cell r="BR137">
            <v>0</v>
          </cell>
          <cell r="BS137">
            <v>0</v>
          </cell>
          <cell r="BT137">
            <v>0</v>
          </cell>
          <cell r="BU137">
            <v>0</v>
          </cell>
          <cell r="BV137">
            <v>0</v>
          </cell>
          <cell r="BW137">
            <v>0</v>
          </cell>
          <cell r="BX137">
            <v>0</v>
          </cell>
          <cell r="BY137">
            <v>0</v>
          </cell>
          <cell r="BZ137">
            <v>0</v>
          </cell>
          <cell r="CA137">
            <v>0</v>
          </cell>
          <cell r="CB137">
            <v>0</v>
          </cell>
          <cell r="CC137">
            <v>0</v>
          </cell>
          <cell r="CD137">
            <v>0</v>
          </cell>
          <cell r="CE137">
            <v>0</v>
          </cell>
          <cell r="CF137">
            <v>0</v>
          </cell>
          <cell r="CG137">
            <v>0</v>
          </cell>
          <cell r="CH137">
            <v>0</v>
          </cell>
          <cell r="CI137">
            <v>0</v>
          </cell>
          <cell r="CJ137">
            <v>0</v>
          </cell>
          <cell r="CK137">
            <v>0</v>
          </cell>
          <cell r="CL137">
            <v>0</v>
          </cell>
          <cell r="CM137">
            <v>0</v>
          </cell>
          <cell r="CN137">
            <v>0</v>
          </cell>
          <cell r="CO137">
            <v>0</v>
          </cell>
          <cell r="CP137">
            <v>0</v>
          </cell>
          <cell r="CQ137">
            <v>0</v>
          </cell>
          <cell r="CR137">
            <v>0</v>
          </cell>
          <cell r="CS137">
            <v>0</v>
          </cell>
          <cell r="CT137">
            <v>0</v>
          </cell>
          <cell r="CU137">
            <v>0</v>
          </cell>
          <cell r="CV137">
            <v>0</v>
          </cell>
          <cell r="CW137">
            <v>0</v>
          </cell>
          <cell r="CX137">
            <v>0</v>
          </cell>
          <cell r="CY137">
            <v>0</v>
          </cell>
          <cell r="CZ137">
            <v>0</v>
          </cell>
          <cell r="DA137">
            <v>0</v>
          </cell>
          <cell r="DB137">
            <v>0</v>
          </cell>
          <cell r="DC137">
            <v>0</v>
          </cell>
          <cell r="DD137">
            <v>0</v>
          </cell>
          <cell r="DE137">
            <v>0</v>
          </cell>
          <cell r="DF137">
            <v>0</v>
          </cell>
          <cell r="DG137">
            <v>0</v>
          </cell>
          <cell r="DH137">
            <v>0</v>
          </cell>
          <cell r="DI137">
            <v>0</v>
          </cell>
          <cell r="DJ137">
            <v>0</v>
          </cell>
          <cell r="DK137">
            <v>0</v>
          </cell>
          <cell r="DL137">
            <v>0</v>
          </cell>
          <cell r="DM137">
            <v>0</v>
          </cell>
          <cell r="DN137">
            <v>0</v>
          </cell>
          <cell r="DO137">
            <v>0</v>
          </cell>
          <cell r="DP137">
            <v>0</v>
          </cell>
          <cell r="DQ137">
            <v>0</v>
          </cell>
          <cell r="DR137">
            <v>0</v>
          </cell>
          <cell r="DS137">
            <v>0</v>
          </cell>
          <cell r="DT137">
            <v>0</v>
          </cell>
          <cell r="DU137">
            <v>0</v>
          </cell>
          <cell r="DV137">
            <v>0</v>
          </cell>
          <cell r="DW137">
            <v>0</v>
          </cell>
          <cell r="DX137">
            <v>0</v>
          </cell>
          <cell r="DY137">
            <v>0</v>
          </cell>
          <cell r="DZ137">
            <v>0</v>
          </cell>
          <cell r="EA137">
            <v>0</v>
          </cell>
          <cell r="EB137">
            <v>0</v>
          </cell>
          <cell r="EC137">
            <v>0</v>
          </cell>
          <cell r="ED137">
            <v>0</v>
          </cell>
        </row>
        <row r="138"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C138">
            <v>0</v>
          </cell>
          <cell r="BD138">
            <v>0</v>
          </cell>
          <cell r="BE138">
            <v>0</v>
          </cell>
          <cell r="BF138">
            <v>0</v>
          </cell>
          <cell r="BG138">
            <v>0</v>
          </cell>
          <cell r="BH138">
            <v>0</v>
          </cell>
          <cell r="BI138">
            <v>0</v>
          </cell>
          <cell r="BJ138">
            <v>0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0</v>
          </cell>
          <cell r="BP138">
            <v>0</v>
          </cell>
          <cell r="BQ138">
            <v>0</v>
          </cell>
          <cell r="BR138">
            <v>0</v>
          </cell>
          <cell r="BS138">
            <v>0</v>
          </cell>
          <cell r="BT138">
            <v>0</v>
          </cell>
          <cell r="BU138">
            <v>0</v>
          </cell>
          <cell r="BV138">
            <v>0</v>
          </cell>
          <cell r="BW138">
            <v>0</v>
          </cell>
          <cell r="BX138">
            <v>0</v>
          </cell>
          <cell r="BY138">
            <v>0</v>
          </cell>
          <cell r="BZ138">
            <v>0</v>
          </cell>
          <cell r="CA138">
            <v>0</v>
          </cell>
          <cell r="CB138">
            <v>0</v>
          </cell>
          <cell r="CC138">
            <v>0</v>
          </cell>
          <cell r="CD138">
            <v>0</v>
          </cell>
          <cell r="CE138">
            <v>0</v>
          </cell>
          <cell r="CF138">
            <v>0</v>
          </cell>
          <cell r="CG138">
            <v>0</v>
          </cell>
          <cell r="CH138">
            <v>0</v>
          </cell>
          <cell r="CI138">
            <v>0</v>
          </cell>
          <cell r="CJ138">
            <v>0</v>
          </cell>
          <cell r="CK138">
            <v>0</v>
          </cell>
          <cell r="CL138">
            <v>0</v>
          </cell>
          <cell r="CM138">
            <v>0</v>
          </cell>
          <cell r="CN138">
            <v>0</v>
          </cell>
          <cell r="CO138">
            <v>0</v>
          </cell>
          <cell r="CP138">
            <v>0</v>
          </cell>
          <cell r="CQ138">
            <v>0</v>
          </cell>
          <cell r="CR138">
            <v>0</v>
          </cell>
          <cell r="CS138">
            <v>0</v>
          </cell>
          <cell r="CT138">
            <v>0</v>
          </cell>
          <cell r="CU138">
            <v>0</v>
          </cell>
          <cell r="CV138">
            <v>0</v>
          </cell>
          <cell r="CW138">
            <v>0</v>
          </cell>
          <cell r="CX138">
            <v>0</v>
          </cell>
          <cell r="CY138">
            <v>0</v>
          </cell>
          <cell r="CZ138">
            <v>0</v>
          </cell>
          <cell r="DA138">
            <v>0</v>
          </cell>
          <cell r="DB138">
            <v>0</v>
          </cell>
          <cell r="DC138">
            <v>0</v>
          </cell>
          <cell r="DD138">
            <v>0</v>
          </cell>
          <cell r="DE138">
            <v>0</v>
          </cell>
          <cell r="DF138">
            <v>0</v>
          </cell>
          <cell r="DG138">
            <v>0</v>
          </cell>
          <cell r="DH138">
            <v>0</v>
          </cell>
          <cell r="DI138">
            <v>0</v>
          </cell>
          <cell r="DJ138">
            <v>0</v>
          </cell>
          <cell r="DK138">
            <v>0</v>
          </cell>
          <cell r="DL138">
            <v>0</v>
          </cell>
          <cell r="DM138">
            <v>0</v>
          </cell>
          <cell r="DN138">
            <v>0</v>
          </cell>
          <cell r="DO138">
            <v>0</v>
          </cell>
          <cell r="DP138">
            <v>0</v>
          </cell>
          <cell r="DQ138">
            <v>0</v>
          </cell>
          <cell r="DR138">
            <v>0</v>
          </cell>
          <cell r="DS138">
            <v>0</v>
          </cell>
          <cell r="DT138">
            <v>0</v>
          </cell>
          <cell r="DU138">
            <v>0</v>
          </cell>
          <cell r="DV138">
            <v>0</v>
          </cell>
          <cell r="DW138">
            <v>0</v>
          </cell>
          <cell r="DX138">
            <v>0</v>
          </cell>
          <cell r="DY138">
            <v>0</v>
          </cell>
          <cell r="DZ138">
            <v>0</v>
          </cell>
          <cell r="EA138">
            <v>0</v>
          </cell>
          <cell r="EB138">
            <v>0</v>
          </cell>
          <cell r="EC138">
            <v>0</v>
          </cell>
          <cell r="ED138">
            <v>0</v>
          </cell>
        </row>
        <row r="139"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0</v>
          </cell>
          <cell r="BZ139">
            <v>0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  <cell r="CR139">
            <v>0</v>
          </cell>
          <cell r="CS139">
            <v>0</v>
          </cell>
          <cell r="CT139">
            <v>0</v>
          </cell>
          <cell r="CU139">
            <v>0</v>
          </cell>
          <cell r="CV139">
            <v>0</v>
          </cell>
          <cell r="CW139">
            <v>0</v>
          </cell>
          <cell r="CX139">
            <v>0</v>
          </cell>
          <cell r="CY139">
            <v>0</v>
          </cell>
          <cell r="CZ139">
            <v>0</v>
          </cell>
          <cell r="DA139">
            <v>0</v>
          </cell>
          <cell r="DB139">
            <v>0</v>
          </cell>
          <cell r="DC139">
            <v>0</v>
          </cell>
          <cell r="DD139">
            <v>0</v>
          </cell>
          <cell r="DE139">
            <v>0</v>
          </cell>
          <cell r="DF139">
            <v>0</v>
          </cell>
          <cell r="DG139">
            <v>0</v>
          </cell>
          <cell r="DH139">
            <v>0</v>
          </cell>
          <cell r="DI139">
            <v>0</v>
          </cell>
          <cell r="DJ139">
            <v>0</v>
          </cell>
          <cell r="DK139">
            <v>0</v>
          </cell>
          <cell r="DL139">
            <v>0</v>
          </cell>
          <cell r="DM139">
            <v>0</v>
          </cell>
          <cell r="DN139">
            <v>0</v>
          </cell>
          <cell r="DO139">
            <v>0</v>
          </cell>
          <cell r="DP139">
            <v>0</v>
          </cell>
          <cell r="DQ139">
            <v>0</v>
          </cell>
          <cell r="DR139">
            <v>0</v>
          </cell>
          <cell r="DS139">
            <v>0</v>
          </cell>
          <cell r="DT139">
            <v>0</v>
          </cell>
          <cell r="DU139">
            <v>0</v>
          </cell>
          <cell r="DV139">
            <v>0</v>
          </cell>
          <cell r="DW139">
            <v>0</v>
          </cell>
          <cell r="DX139">
            <v>0</v>
          </cell>
          <cell r="DY139">
            <v>0</v>
          </cell>
          <cell r="DZ139">
            <v>0</v>
          </cell>
          <cell r="EA139">
            <v>0</v>
          </cell>
          <cell r="EB139">
            <v>0</v>
          </cell>
          <cell r="EC139">
            <v>0</v>
          </cell>
          <cell r="ED139">
            <v>0</v>
          </cell>
        </row>
        <row r="140"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0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  <cell r="BZ140">
            <v>0</v>
          </cell>
          <cell r="CA140">
            <v>0</v>
          </cell>
          <cell r="CB140">
            <v>0</v>
          </cell>
          <cell r="CC140">
            <v>0</v>
          </cell>
          <cell r="CD140">
            <v>0</v>
          </cell>
          <cell r="CE140">
            <v>0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  <cell r="CR140">
            <v>0</v>
          </cell>
          <cell r="CS140">
            <v>0</v>
          </cell>
          <cell r="CT140">
            <v>0</v>
          </cell>
          <cell r="CU140">
            <v>0</v>
          </cell>
          <cell r="CV140">
            <v>0</v>
          </cell>
          <cell r="CW140">
            <v>0</v>
          </cell>
          <cell r="CX140">
            <v>0</v>
          </cell>
          <cell r="CY140">
            <v>0</v>
          </cell>
          <cell r="CZ140">
            <v>0</v>
          </cell>
          <cell r="DA140">
            <v>0</v>
          </cell>
          <cell r="DB140">
            <v>0</v>
          </cell>
          <cell r="DC140">
            <v>0</v>
          </cell>
          <cell r="DD140">
            <v>0</v>
          </cell>
          <cell r="DE140">
            <v>0</v>
          </cell>
          <cell r="DF140">
            <v>0</v>
          </cell>
          <cell r="DG140">
            <v>0</v>
          </cell>
          <cell r="DH140">
            <v>0</v>
          </cell>
          <cell r="DI140">
            <v>0</v>
          </cell>
          <cell r="DJ140">
            <v>0</v>
          </cell>
          <cell r="DK140">
            <v>0</v>
          </cell>
          <cell r="DL140">
            <v>0</v>
          </cell>
          <cell r="DM140">
            <v>0</v>
          </cell>
          <cell r="DN140">
            <v>0</v>
          </cell>
          <cell r="DO140">
            <v>0</v>
          </cell>
          <cell r="DP140">
            <v>0</v>
          </cell>
          <cell r="DQ140">
            <v>0</v>
          </cell>
          <cell r="DR140">
            <v>0</v>
          </cell>
          <cell r="DS140">
            <v>0</v>
          </cell>
          <cell r="DT140">
            <v>0</v>
          </cell>
          <cell r="DU140">
            <v>0</v>
          </cell>
          <cell r="DV140">
            <v>0</v>
          </cell>
          <cell r="DW140">
            <v>0</v>
          </cell>
          <cell r="DX140">
            <v>0</v>
          </cell>
          <cell r="DY140">
            <v>0</v>
          </cell>
          <cell r="DZ140">
            <v>0</v>
          </cell>
          <cell r="EA140">
            <v>0</v>
          </cell>
          <cell r="EB140">
            <v>0</v>
          </cell>
          <cell r="EC140">
            <v>0</v>
          </cell>
          <cell r="ED140">
            <v>0</v>
          </cell>
        </row>
        <row r="141"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0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0</v>
          </cell>
          <cell r="BZ141">
            <v>0</v>
          </cell>
          <cell r="CA141">
            <v>0</v>
          </cell>
          <cell r="CB141">
            <v>0</v>
          </cell>
          <cell r="CC141">
            <v>0</v>
          </cell>
          <cell r="CD141">
            <v>0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  <cell r="CR141">
            <v>0</v>
          </cell>
          <cell r="CS141">
            <v>0</v>
          </cell>
          <cell r="CT141">
            <v>0</v>
          </cell>
          <cell r="CU141">
            <v>0</v>
          </cell>
          <cell r="CV141">
            <v>0</v>
          </cell>
          <cell r="CW141">
            <v>0</v>
          </cell>
          <cell r="CX141">
            <v>0</v>
          </cell>
          <cell r="CY141">
            <v>0</v>
          </cell>
          <cell r="CZ141">
            <v>0</v>
          </cell>
          <cell r="DA141">
            <v>0</v>
          </cell>
          <cell r="DB141">
            <v>0</v>
          </cell>
          <cell r="DC141">
            <v>0</v>
          </cell>
          <cell r="DD141">
            <v>0</v>
          </cell>
          <cell r="DE141">
            <v>0</v>
          </cell>
          <cell r="DF141">
            <v>0</v>
          </cell>
          <cell r="DG141">
            <v>0</v>
          </cell>
          <cell r="DH141">
            <v>0</v>
          </cell>
          <cell r="DI141">
            <v>0</v>
          </cell>
          <cell r="DJ141">
            <v>0</v>
          </cell>
          <cell r="DK141">
            <v>0</v>
          </cell>
          <cell r="DL141">
            <v>0</v>
          </cell>
          <cell r="DM141">
            <v>0</v>
          </cell>
          <cell r="DN141">
            <v>0</v>
          </cell>
          <cell r="DO141">
            <v>0</v>
          </cell>
          <cell r="DP141">
            <v>0</v>
          </cell>
          <cell r="DQ141">
            <v>0</v>
          </cell>
          <cell r="DR141">
            <v>0</v>
          </cell>
          <cell r="DS141">
            <v>0</v>
          </cell>
          <cell r="DT141">
            <v>0</v>
          </cell>
          <cell r="DU141">
            <v>0</v>
          </cell>
          <cell r="DV141">
            <v>0</v>
          </cell>
          <cell r="DW141">
            <v>0</v>
          </cell>
          <cell r="DX141">
            <v>0</v>
          </cell>
          <cell r="DY141">
            <v>0</v>
          </cell>
          <cell r="DZ141">
            <v>0</v>
          </cell>
          <cell r="EA141">
            <v>0</v>
          </cell>
          <cell r="EB141">
            <v>0</v>
          </cell>
          <cell r="EC141">
            <v>0</v>
          </cell>
          <cell r="ED141">
            <v>0</v>
          </cell>
        </row>
        <row r="142"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0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  <cell r="BZ142">
            <v>0</v>
          </cell>
          <cell r="CA142">
            <v>0</v>
          </cell>
          <cell r="CB142">
            <v>0</v>
          </cell>
          <cell r="CC142">
            <v>0</v>
          </cell>
          <cell r="CD142">
            <v>0</v>
          </cell>
          <cell r="CE142">
            <v>0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  <cell r="CR142">
            <v>0</v>
          </cell>
          <cell r="CS142">
            <v>0</v>
          </cell>
          <cell r="CT142">
            <v>0</v>
          </cell>
          <cell r="CU142">
            <v>0</v>
          </cell>
          <cell r="CV142">
            <v>0</v>
          </cell>
          <cell r="CW142">
            <v>0</v>
          </cell>
          <cell r="CX142">
            <v>0</v>
          </cell>
          <cell r="CY142">
            <v>0</v>
          </cell>
          <cell r="CZ142">
            <v>0</v>
          </cell>
          <cell r="DA142">
            <v>0</v>
          </cell>
          <cell r="DB142">
            <v>0</v>
          </cell>
          <cell r="DC142">
            <v>0</v>
          </cell>
          <cell r="DD142">
            <v>0</v>
          </cell>
          <cell r="DE142">
            <v>0</v>
          </cell>
          <cell r="DF142">
            <v>0</v>
          </cell>
          <cell r="DG142">
            <v>0</v>
          </cell>
          <cell r="DH142">
            <v>0</v>
          </cell>
          <cell r="DI142">
            <v>0</v>
          </cell>
          <cell r="DJ142">
            <v>0</v>
          </cell>
          <cell r="DK142">
            <v>0</v>
          </cell>
          <cell r="DL142">
            <v>0</v>
          </cell>
          <cell r="DM142">
            <v>0</v>
          </cell>
          <cell r="DN142">
            <v>0</v>
          </cell>
          <cell r="DO142">
            <v>0</v>
          </cell>
          <cell r="DP142">
            <v>0</v>
          </cell>
          <cell r="DQ142">
            <v>0</v>
          </cell>
          <cell r="DR142">
            <v>0</v>
          </cell>
          <cell r="DS142">
            <v>0</v>
          </cell>
          <cell r="DT142">
            <v>0</v>
          </cell>
          <cell r="DU142">
            <v>0</v>
          </cell>
          <cell r="DV142">
            <v>0</v>
          </cell>
          <cell r="DW142">
            <v>0</v>
          </cell>
          <cell r="DX142">
            <v>0</v>
          </cell>
          <cell r="DY142">
            <v>0</v>
          </cell>
          <cell r="DZ142">
            <v>0</v>
          </cell>
          <cell r="EA142">
            <v>0</v>
          </cell>
          <cell r="EB142">
            <v>0</v>
          </cell>
          <cell r="EC142">
            <v>0</v>
          </cell>
          <cell r="ED142">
            <v>0</v>
          </cell>
        </row>
        <row r="143"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0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  <cell r="BZ143">
            <v>0</v>
          </cell>
          <cell r="CA143">
            <v>0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  <cell r="CR143">
            <v>0</v>
          </cell>
          <cell r="CS143">
            <v>0</v>
          </cell>
          <cell r="CT143">
            <v>0</v>
          </cell>
          <cell r="CU143">
            <v>0</v>
          </cell>
          <cell r="CV143">
            <v>0</v>
          </cell>
          <cell r="CW143">
            <v>0</v>
          </cell>
          <cell r="CX143">
            <v>0</v>
          </cell>
          <cell r="CY143">
            <v>0</v>
          </cell>
          <cell r="CZ143">
            <v>0</v>
          </cell>
          <cell r="DA143">
            <v>0</v>
          </cell>
          <cell r="DB143">
            <v>0</v>
          </cell>
          <cell r="DC143">
            <v>0</v>
          </cell>
          <cell r="DD143">
            <v>0</v>
          </cell>
          <cell r="DE143">
            <v>0</v>
          </cell>
          <cell r="DF143">
            <v>0</v>
          </cell>
          <cell r="DG143">
            <v>0</v>
          </cell>
          <cell r="DH143">
            <v>0</v>
          </cell>
          <cell r="DI143">
            <v>0</v>
          </cell>
          <cell r="DJ143">
            <v>0</v>
          </cell>
          <cell r="DK143">
            <v>0</v>
          </cell>
          <cell r="DL143">
            <v>0</v>
          </cell>
          <cell r="DM143">
            <v>0</v>
          </cell>
          <cell r="DN143">
            <v>0</v>
          </cell>
          <cell r="DO143">
            <v>0</v>
          </cell>
          <cell r="DP143">
            <v>0</v>
          </cell>
          <cell r="DQ143">
            <v>0</v>
          </cell>
          <cell r="DR143">
            <v>0</v>
          </cell>
          <cell r="DS143">
            <v>0</v>
          </cell>
          <cell r="DT143">
            <v>0</v>
          </cell>
          <cell r="DU143">
            <v>0</v>
          </cell>
          <cell r="DV143">
            <v>0</v>
          </cell>
          <cell r="DW143">
            <v>0</v>
          </cell>
          <cell r="DX143">
            <v>0</v>
          </cell>
          <cell r="DY143">
            <v>0</v>
          </cell>
          <cell r="DZ143">
            <v>0</v>
          </cell>
          <cell r="EA143">
            <v>0</v>
          </cell>
          <cell r="EB143">
            <v>0</v>
          </cell>
          <cell r="EC143">
            <v>0</v>
          </cell>
          <cell r="ED143">
            <v>0</v>
          </cell>
        </row>
        <row r="144"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0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  <cell r="CR144">
            <v>0</v>
          </cell>
          <cell r="CS144">
            <v>0</v>
          </cell>
          <cell r="CT144">
            <v>0</v>
          </cell>
          <cell r="CU144">
            <v>0</v>
          </cell>
          <cell r="CV144">
            <v>0</v>
          </cell>
          <cell r="CW144">
            <v>0</v>
          </cell>
          <cell r="CX144">
            <v>0</v>
          </cell>
          <cell r="CY144">
            <v>0</v>
          </cell>
          <cell r="CZ144">
            <v>0</v>
          </cell>
          <cell r="DA144">
            <v>0</v>
          </cell>
          <cell r="DB144">
            <v>0</v>
          </cell>
          <cell r="DC144">
            <v>0</v>
          </cell>
          <cell r="DD144">
            <v>0</v>
          </cell>
          <cell r="DE144">
            <v>0</v>
          </cell>
          <cell r="DF144">
            <v>0</v>
          </cell>
          <cell r="DG144">
            <v>0</v>
          </cell>
          <cell r="DH144">
            <v>0</v>
          </cell>
          <cell r="DI144">
            <v>0</v>
          </cell>
          <cell r="DJ144">
            <v>0</v>
          </cell>
          <cell r="DK144">
            <v>0</v>
          </cell>
          <cell r="DL144">
            <v>0</v>
          </cell>
          <cell r="DM144">
            <v>0</v>
          </cell>
          <cell r="DN144">
            <v>0</v>
          </cell>
          <cell r="DO144">
            <v>0</v>
          </cell>
          <cell r="DP144">
            <v>0</v>
          </cell>
          <cell r="DQ144">
            <v>0</v>
          </cell>
          <cell r="DR144">
            <v>0</v>
          </cell>
          <cell r="DS144">
            <v>0</v>
          </cell>
          <cell r="DT144">
            <v>0</v>
          </cell>
          <cell r="DU144">
            <v>0</v>
          </cell>
          <cell r="DV144">
            <v>0</v>
          </cell>
          <cell r="DW144">
            <v>0</v>
          </cell>
          <cell r="DX144">
            <v>0</v>
          </cell>
          <cell r="DY144">
            <v>0</v>
          </cell>
          <cell r="DZ144">
            <v>0</v>
          </cell>
          <cell r="EA144">
            <v>0</v>
          </cell>
          <cell r="EB144">
            <v>0</v>
          </cell>
          <cell r="EC144">
            <v>0</v>
          </cell>
          <cell r="ED144">
            <v>0</v>
          </cell>
        </row>
        <row r="145"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0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  <cell r="BZ145">
            <v>0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  <cell r="CQ145">
            <v>0</v>
          </cell>
          <cell r="CR145">
            <v>0</v>
          </cell>
          <cell r="CS145">
            <v>0</v>
          </cell>
          <cell r="CT145">
            <v>0</v>
          </cell>
          <cell r="CU145">
            <v>0</v>
          </cell>
          <cell r="CV145">
            <v>0</v>
          </cell>
          <cell r="CW145">
            <v>0</v>
          </cell>
          <cell r="CX145">
            <v>0</v>
          </cell>
          <cell r="CY145">
            <v>0</v>
          </cell>
          <cell r="CZ145">
            <v>0</v>
          </cell>
          <cell r="DA145">
            <v>0</v>
          </cell>
          <cell r="DB145">
            <v>0</v>
          </cell>
          <cell r="DC145">
            <v>0</v>
          </cell>
          <cell r="DD145">
            <v>0</v>
          </cell>
          <cell r="DE145">
            <v>0</v>
          </cell>
          <cell r="DF145">
            <v>0</v>
          </cell>
          <cell r="DG145">
            <v>0</v>
          </cell>
          <cell r="DH145">
            <v>0</v>
          </cell>
          <cell r="DI145">
            <v>0</v>
          </cell>
          <cell r="DJ145">
            <v>0</v>
          </cell>
          <cell r="DK145">
            <v>0</v>
          </cell>
          <cell r="DL145">
            <v>0</v>
          </cell>
          <cell r="DM145">
            <v>0</v>
          </cell>
          <cell r="DN145">
            <v>0</v>
          </cell>
          <cell r="DO145">
            <v>0</v>
          </cell>
          <cell r="DP145">
            <v>0</v>
          </cell>
          <cell r="DQ145">
            <v>0</v>
          </cell>
          <cell r="DR145">
            <v>0</v>
          </cell>
          <cell r="DS145">
            <v>0</v>
          </cell>
          <cell r="DT145">
            <v>0</v>
          </cell>
          <cell r="DU145">
            <v>0</v>
          </cell>
          <cell r="DV145">
            <v>0</v>
          </cell>
          <cell r="DW145">
            <v>0</v>
          </cell>
          <cell r="DX145">
            <v>0</v>
          </cell>
          <cell r="DY145">
            <v>0</v>
          </cell>
          <cell r="DZ145">
            <v>0</v>
          </cell>
          <cell r="EA145">
            <v>0</v>
          </cell>
          <cell r="EB145">
            <v>0</v>
          </cell>
          <cell r="EC145">
            <v>0</v>
          </cell>
          <cell r="ED145">
            <v>0</v>
          </cell>
        </row>
        <row r="146"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0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  <cell r="BZ146">
            <v>0</v>
          </cell>
          <cell r="CA146">
            <v>0</v>
          </cell>
          <cell r="CB146">
            <v>0</v>
          </cell>
          <cell r="CC146">
            <v>0</v>
          </cell>
          <cell r="CD146">
            <v>0</v>
          </cell>
          <cell r="CE146">
            <v>0</v>
          </cell>
          <cell r="CF146">
            <v>0</v>
          </cell>
          <cell r="CG146">
            <v>0</v>
          </cell>
          <cell r="CH146">
            <v>0</v>
          </cell>
          <cell r="CI146">
            <v>0</v>
          </cell>
          <cell r="CJ146">
            <v>0</v>
          </cell>
          <cell r="CK146">
            <v>0</v>
          </cell>
          <cell r="CL146">
            <v>0</v>
          </cell>
          <cell r="CM146">
            <v>0</v>
          </cell>
          <cell r="CN146">
            <v>0</v>
          </cell>
          <cell r="CO146">
            <v>0</v>
          </cell>
          <cell r="CP146">
            <v>0</v>
          </cell>
          <cell r="CQ146">
            <v>0</v>
          </cell>
          <cell r="CR146">
            <v>0</v>
          </cell>
          <cell r="CS146">
            <v>0</v>
          </cell>
          <cell r="CT146">
            <v>0</v>
          </cell>
          <cell r="CU146">
            <v>0</v>
          </cell>
          <cell r="CV146">
            <v>0</v>
          </cell>
          <cell r="CW146">
            <v>0</v>
          </cell>
          <cell r="CX146">
            <v>0</v>
          </cell>
          <cell r="CY146">
            <v>0</v>
          </cell>
          <cell r="CZ146">
            <v>0</v>
          </cell>
          <cell r="DA146">
            <v>0</v>
          </cell>
          <cell r="DB146">
            <v>0</v>
          </cell>
          <cell r="DC146">
            <v>0</v>
          </cell>
          <cell r="DD146">
            <v>0</v>
          </cell>
          <cell r="DE146">
            <v>0</v>
          </cell>
          <cell r="DF146">
            <v>0</v>
          </cell>
          <cell r="DG146">
            <v>0</v>
          </cell>
          <cell r="DH146">
            <v>0</v>
          </cell>
          <cell r="DI146">
            <v>0</v>
          </cell>
          <cell r="DJ146">
            <v>0</v>
          </cell>
          <cell r="DK146">
            <v>0</v>
          </cell>
          <cell r="DL146">
            <v>0</v>
          </cell>
          <cell r="DM146">
            <v>0</v>
          </cell>
          <cell r="DN146">
            <v>0</v>
          </cell>
          <cell r="DO146">
            <v>0</v>
          </cell>
          <cell r="DP146">
            <v>0</v>
          </cell>
          <cell r="DQ146">
            <v>0</v>
          </cell>
          <cell r="DR146">
            <v>0</v>
          </cell>
          <cell r="DS146">
            <v>0</v>
          </cell>
          <cell r="DT146">
            <v>0</v>
          </cell>
          <cell r="DU146">
            <v>0</v>
          </cell>
          <cell r="DV146">
            <v>0</v>
          </cell>
          <cell r="DW146">
            <v>0</v>
          </cell>
          <cell r="DX146">
            <v>0</v>
          </cell>
          <cell r="DY146">
            <v>0</v>
          </cell>
          <cell r="DZ146">
            <v>0</v>
          </cell>
          <cell r="EA146">
            <v>0</v>
          </cell>
          <cell r="EB146">
            <v>0</v>
          </cell>
          <cell r="EC146">
            <v>0</v>
          </cell>
          <cell r="ED146">
            <v>0</v>
          </cell>
        </row>
        <row r="147"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0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Y147">
            <v>0</v>
          </cell>
          <cell r="BZ147">
            <v>0</v>
          </cell>
          <cell r="CA147">
            <v>0</v>
          </cell>
          <cell r="CB147">
            <v>0</v>
          </cell>
          <cell r="CC147">
            <v>0</v>
          </cell>
          <cell r="CD147">
            <v>0</v>
          </cell>
          <cell r="CE147">
            <v>0</v>
          </cell>
          <cell r="CF147">
            <v>0</v>
          </cell>
          <cell r="CG147">
            <v>0</v>
          </cell>
          <cell r="CH147">
            <v>0</v>
          </cell>
          <cell r="CI147">
            <v>0</v>
          </cell>
          <cell r="CJ147">
            <v>0</v>
          </cell>
          <cell r="CK147">
            <v>0</v>
          </cell>
          <cell r="CL147">
            <v>0</v>
          </cell>
          <cell r="CM147">
            <v>0</v>
          </cell>
          <cell r="CN147">
            <v>0</v>
          </cell>
          <cell r="CO147">
            <v>0</v>
          </cell>
          <cell r="CP147">
            <v>0</v>
          </cell>
          <cell r="CQ147">
            <v>0</v>
          </cell>
          <cell r="CR147">
            <v>0</v>
          </cell>
          <cell r="CS147">
            <v>0</v>
          </cell>
          <cell r="CT147">
            <v>0</v>
          </cell>
          <cell r="CU147">
            <v>0</v>
          </cell>
          <cell r="CV147">
            <v>0</v>
          </cell>
          <cell r="CW147">
            <v>0</v>
          </cell>
          <cell r="CX147">
            <v>0</v>
          </cell>
          <cell r="CY147">
            <v>0</v>
          </cell>
          <cell r="CZ147">
            <v>0</v>
          </cell>
          <cell r="DA147">
            <v>0</v>
          </cell>
          <cell r="DB147">
            <v>0</v>
          </cell>
          <cell r="DC147">
            <v>0</v>
          </cell>
          <cell r="DD147">
            <v>0</v>
          </cell>
          <cell r="DE147">
            <v>0</v>
          </cell>
          <cell r="DF147">
            <v>0</v>
          </cell>
          <cell r="DG147">
            <v>0</v>
          </cell>
          <cell r="DH147">
            <v>0</v>
          </cell>
          <cell r="DI147">
            <v>0</v>
          </cell>
          <cell r="DJ147">
            <v>0</v>
          </cell>
          <cell r="DK147">
            <v>0</v>
          </cell>
          <cell r="DL147">
            <v>0</v>
          </cell>
          <cell r="DM147">
            <v>0</v>
          </cell>
          <cell r="DN147">
            <v>0</v>
          </cell>
          <cell r="DO147">
            <v>0</v>
          </cell>
          <cell r="DP147">
            <v>0</v>
          </cell>
          <cell r="DQ147">
            <v>0</v>
          </cell>
          <cell r="DR147">
            <v>0</v>
          </cell>
          <cell r="DS147">
            <v>0</v>
          </cell>
          <cell r="DT147">
            <v>0</v>
          </cell>
          <cell r="DU147">
            <v>0</v>
          </cell>
          <cell r="DV147">
            <v>0</v>
          </cell>
          <cell r="DW147">
            <v>0</v>
          </cell>
          <cell r="DX147">
            <v>0</v>
          </cell>
          <cell r="DY147">
            <v>0</v>
          </cell>
          <cell r="DZ147">
            <v>0</v>
          </cell>
          <cell r="EA147">
            <v>0</v>
          </cell>
          <cell r="EB147">
            <v>0</v>
          </cell>
          <cell r="EC147">
            <v>0</v>
          </cell>
          <cell r="ED147">
            <v>0</v>
          </cell>
        </row>
        <row r="148"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0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0</v>
          </cell>
          <cell r="BZ148">
            <v>0</v>
          </cell>
          <cell r="CA148">
            <v>0</v>
          </cell>
          <cell r="CB148">
            <v>0</v>
          </cell>
          <cell r="CC148">
            <v>0</v>
          </cell>
          <cell r="CD148">
            <v>0</v>
          </cell>
          <cell r="CE148">
            <v>0</v>
          </cell>
          <cell r="CF148">
            <v>0</v>
          </cell>
          <cell r="CG148">
            <v>0</v>
          </cell>
          <cell r="CH148">
            <v>0</v>
          </cell>
          <cell r="CI148">
            <v>0</v>
          </cell>
          <cell r="CJ148">
            <v>0</v>
          </cell>
          <cell r="CK148">
            <v>0</v>
          </cell>
          <cell r="CL148">
            <v>0</v>
          </cell>
          <cell r="CM148">
            <v>0</v>
          </cell>
          <cell r="CN148">
            <v>0</v>
          </cell>
          <cell r="CO148">
            <v>0</v>
          </cell>
          <cell r="CP148">
            <v>0</v>
          </cell>
          <cell r="CQ148">
            <v>0</v>
          </cell>
          <cell r="CR148">
            <v>0</v>
          </cell>
          <cell r="CS148">
            <v>0</v>
          </cell>
          <cell r="CT148">
            <v>0</v>
          </cell>
          <cell r="CU148">
            <v>0</v>
          </cell>
          <cell r="CV148">
            <v>0</v>
          </cell>
          <cell r="CW148">
            <v>0</v>
          </cell>
          <cell r="CX148">
            <v>0</v>
          </cell>
          <cell r="CY148">
            <v>0</v>
          </cell>
          <cell r="CZ148">
            <v>0</v>
          </cell>
          <cell r="DA148">
            <v>0</v>
          </cell>
          <cell r="DB148">
            <v>0</v>
          </cell>
          <cell r="DC148">
            <v>0</v>
          </cell>
          <cell r="DD148">
            <v>0</v>
          </cell>
          <cell r="DE148">
            <v>0</v>
          </cell>
          <cell r="DF148">
            <v>0</v>
          </cell>
          <cell r="DG148">
            <v>0</v>
          </cell>
          <cell r="DH148">
            <v>0</v>
          </cell>
          <cell r="DI148">
            <v>0</v>
          </cell>
          <cell r="DJ148">
            <v>0</v>
          </cell>
          <cell r="DK148">
            <v>0</v>
          </cell>
          <cell r="DL148">
            <v>0</v>
          </cell>
          <cell r="DM148">
            <v>0</v>
          </cell>
          <cell r="DN148">
            <v>0</v>
          </cell>
          <cell r="DO148">
            <v>0</v>
          </cell>
          <cell r="DP148">
            <v>0</v>
          </cell>
          <cell r="DQ148">
            <v>0</v>
          </cell>
          <cell r="DR148">
            <v>0</v>
          </cell>
          <cell r="DS148">
            <v>0</v>
          </cell>
          <cell r="DT148">
            <v>0</v>
          </cell>
          <cell r="DU148">
            <v>0</v>
          </cell>
          <cell r="DV148">
            <v>0</v>
          </cell>
          <cell r="DW148">
            <v>0</v>
          </cell>
          <cell r="DX148">
            <v>0</v>
          </cell>
          <cell r="DY148">
            <v>0</v>
          </cell>
          <cell r="DZ148">
            <v>0</v>
          </cell>
          <cell r="EA148">
            <v>0</v>
          </cell>
          <cell r="EB148">
            <v>0</v>
          </cell>
          <cell r="EC148">
            <v>0</v>
          </cell>
          <cell r="ED148">
            <v>0</v>
          </cell>
        </row>
        <row r="149"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0</v>
          </cell>
          <cell r="BZ149">
            <v>0</v>
          </cell>
          <cell r="CA149">
            <v>0</v>
          </cell>
          <cell r="CB149">
            <v>0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0</v>
          </cell>
          <cell r="CP149">
            <v>0</v>
          </cell>
          <cell r="CQ149">
            <v>0</v>
          </cell>
          <cell r="CR149">
            <v>0</v>
          </cell>
          <cell r="CS149">
            <v>0</v>
          </cell>
          <cell r="CT149">
            <v>0</v>
          </cell>
          <cell r="CU149">
            <v>0</v>
          </cell>
          <cell r="CV149">
            <v>0</v>
          </cell>
          <cell r="CW149">
            <v>0</v>
          </cell>
          <cell r="CX149">
            <v>0</v>
          </cell>
          <cell r="CY149">
            <v>0</v>
          </cell>
          <cell r="CZ149">
            <v>0</v>
          </cell>
          <cell r="DA149">
            <v>0</v>
          </cell>
          <cell r="DB149">
            <v>0</v>
          </cell>
          <cell r="DC149">
            <v>0</v>
          </cell>
          <cell r="DD149">
            <v>0</v>
          </cell>
          <cell r="DE149">
            <v>0</v>
          </cell>
          <cell r="DF149">
            <v>0</v>
          </cell>
          <cell r="DG149">
            <v>0</v>
          </cell>
          <cell r="DH149">
            <v>0</v>
          </cell>
          <cell r="DI149">
            <v>0</v>
          </cell>
          <cell r="DJ149">
            <v>0</v>
          </cell>
          <cell r="DK149">
            <v>0</v>
          </cell>
          <cell r="DL149">
            <v>0</v>
          </cell>
          <cell r="DM149">
            <v>0</v>
          </cell>
          <cell r="DN149">
            <v>0</v>
          </cell>
          <cell r="DO149">
            <v>0</v>
          </cell>
          <cell r="DP149">
            <v>0</v>
          </cell>
          <cell r="DQ149">
            <v>0</v>
          </cell>
          <cell r="DR149">
            <v>0</v>
          </cell>
          <cell r="DS149">
            <v>0</v>
          </cell>
          <cell r="DT149">
            <v>0</v>
          </cell>
          <cell r="DU149">
            <v>0</v>
          </cell>
          <cell r="DV149">
            <v>0</v>
          </cell>
          <cell r="DW149">
            <v>0</v>
          </cell>
          <cell r="DX149">
            <v>0</v>
          </cell>
          <cell r="DY149">
            <v>0</v>
          </cell>
          <cell r="DZ149">
            <v>0</v>
          </cell>
          <cell r="EA149">
            <v>0</v>
          </cell>
          <cell r="EB149">
            <v>0</v>
          </cell>
          <cell r="EC149">
            <v>0</v>
          </cell>
          <cell r="ED149">
            <v>0</v>
          </cell>
        </row>
        <row r="150"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0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  <cell r="CC150">
            <v>0</v>
          </cell>
          <cell r="CD150">
            <v>0</v>
          </cell>
          <cell r="CE150">
            <v>0</v>
          </cell>
          <cell r="CF150">
            <v>0</v>
          </cell>
          <cell r="CG150">
            <v>0</v>
          </cell>
          <cell r="CH150">
            <v>0</v>
          </cell>
          <cell r="CI150">
            <v>0</v>
          </cell>
          <cell r="CJ150">
            <v>0</v>
          </cell>
          <cell r="CK150">
            <v>0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P150">
            <v>0</v>
          </cell>
          <cell r="CQ150">
            <v>0</v>
          </cell>
          <cell r="CR150">
            <v>0</v>
          </cell>
          <cell r="CS150">
            <v>0</v>
          </cell>
          <cell r="CT150">
            <v>0</v>
          </cell>
          <cell r="CU150">
            <v>0</v>
          </cell>
          <cell r="CV150">
            <v>0</v>
          </cell>
          <cell r="CW150">
            <v>0</v>
          </cell>
          <cell r="CX150">
            <v>0</v>
          </cell>
          <cell r="CY150">
            <v>0</v>
          </cell>
          <cell r="CZ150">
            <v>0</v>
          </cell>
          <cell r="DA150">
            <v>0</v>
          </cell>
          <cell r="DB150">
            <v>0</v>
          </cell>
          <cell r="DC150">
            <v>0</v>
          </cell>
          <cell r="DD150">
            <v>0</v>
          </cell>
          <cell r="DE150">
            <v>0</v>
          </cell>
          <cell r="DF150">
            <v>0</v>
          </cell>
          <cell r="DG150">
            <v>0</v>
          </cell>
          <cell r="DH150">
            <v>0</v>
          </cell>
          <cell r="DI150">
            <v>0</v>
          </cell>
          <cell r="DJ150">
            <v>0</v>
          </cell>
          <cell r="DK150">
            <v>0</v>
          </cell>
          <cell r="DL150">
            <v>0</v>
          </cell>
          <cell r="DM150">
            <v>0</v>
          </cell>
          <cell r="DN150">
            <v>0</v>
          </cell>
          <cell r="DO150">
            <v>0</v>
          </cell>
          <cell r="DP150">
            <v>0</v>
          </cell>
          <cell r="DQ150">
            <v>0</v>
          </cell>
          <cell r="DR150">
            <v>0</v>
          </cell>
          <cell r="DS150">
            <v>0</v>
          </cell>
          <cell r="DT150">
            <v>0</v>
          </cell>
          <cell r="DU150">
            <v>0</v>
          </cell>
          <cell r="DV150">
            <v>0</v>
          </cell>
          <cell r="DW150">
            <v>0</v>
          </cell>
          <cell r="DX150">
            <v>0</v>
          </cell>
          <cell r="DY150">
            <v>0</v>
          </cell>
          <cell r="DZ150">
            <v>0</v>
          </cell>
          <cell r="EA150">
            <v>0</v>
          </cell>
          <cell r="EB150">
            <v>0</v>
          </cell>
          <cell r="EC150">
            <v>0</v>
          </cell>
          <cell r="ED150">
            <v>0</v>
          </cell>
        </row>
        <row r="151"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0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0</v>
          </cell>
          <cell r="CB151">
            <v>0</v>
          </cell>
          <cell r="CC151">
            <v>0</v>
          </cell>
          <cell r="CD151">
            <v>0</v>
          </cell>
          <cell r="CE151">
            <v>0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N151">
            <v>0</v>
          </cell>
          <cell r="CO151">
            <v>0</v>
          </cell>
          <cell r="CP151">
            <v>0</v>
          </cell>
          <cell r="CQ151">
            <v>0</v>
          </cell>
          <cell r="CR151">
            <v>0</v>
          </cell>
          <cell r="CS151">
            <v>0</v>
          </cell>
          <cell r="CT151">
            <v>0</v>
          </cell>
          <cell r="CU151">
            <v>0</v>
          </cell>
          <cell r="CV151">
            <v>0</v>
          </cell>
          <cell r="CW151">
            <v>0</v>
          </cell>
          <cell r="CX151">
            <v>0</v>
          </cell>
          <cell r="CY151">
            <v>0</v>
          </cell>
          <cell r="CZ151">
            <v>0</v>
          </cell>
          <cell r="DA151">
            <v>0</v>
          </cell>
          <cell r="DB151">
            <v>0</v>
          </cell>
          <cell r="DC151">
            <v>0</v>
          </cell>
          <cell r="DD151">
            <v>0</v>
          </cell>
          <cell r="DE151">
            <v>0</v>
          </cell>
          <cell r="DF151">
            <v>0</v>
          </cell>
          <cell r="DG151">
            <v>0</v>
          </cell>
          <cell r="DH151">
            <v>0</v>
          </cell>
          <cell r="DI151">
            <v>0</v>
          </cell>
          <cell r="DJ151">
            <v>0</v>
          </cell>
          <cell r="DK151">
            <v>0</v>
          </cell>
          <cell r="DL151">
            <v>0</v>
          </cell>
          <cell r="DM151">
            <v>0</v>
          </cell>
          <cell r="DN151">
            <v>0</v>
          </cell>
          <cell r="DO151">
            <v>0</v>
          </cell>
          <cell r="DP151">
            <v>0</v>
          </cell>
          <cell r="DQ151">
            <v>0</v>
          </cell>
          <cell r="DR151">
            <v>0</v>
          </cell>
          <cell r="DS151">
            <v>0</v>
          </cell>
          <cell r="DT151">
            <v>0</v>
          </cell>
          <cell r="DU151">
            <v>0</v>
          </cell>
          <cell r="DV151">
            <v>0</v>
          </cell>
          <cell r="DW151">
            <v>0</v>
          </cell>
          <cell r="DX151">
            <v>0</v>
          </cell>
          <cell r="DY151">
            <v>0</v>
          </cell>
          <cell r="DZ151">
            <v>0</v>
          </cell>
          <cell r="EA151">
            <v>0</v>
          </cell>
          <cell r="EB151">
            <v>0</v>
          </cell>
          <cell r="EC151">
            <v>0</v>
          </cell>
          <cell r="ED151">
            <v>0</v>
          </cell>
        </row>
        <row r="152"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0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BY152">
            <v>0</v>
          </cell>
          <cell r="BZ152">
            <v>0</v>
          </cell>
          <cell r="CA152">
            <v>0</v>
          </cell>
          <cell r="CB152">
            <v>0</v>
          </cell>
          <cell r="CC152">
            <v>0</v>
          </cell>
          <cell r="CD152">
            <v>0</v>
          </cell>
          <cell r="CE152">
            <v>0</v>
          </cell>
          <cell r="CF152">
            <v>0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0</v>
          </cell>
          <cell r="CL152">
            <v>0</v>
          </cell>
          <cell r="CM152">
            <v>0</v>
          </cell>
          <cell r="CN152">
            <v>0</v>
          </cell>
          <cell r="CO152">
            <v>0</v>
          </cell>
          <cell r="CP152">
            <v>0</v>
          </cell>
          <cell r="CQ152">
            <v>0</v>
          </cell>
          <cell r="CR152">
            <v>0</v>
          </cell>
          <cell r="CS152">
            <v>0</v>
          </cell>
          <cell r="CT152">
            <v>0</v>
          </cell>
          <cell r="CU152">
            <v>0</v>
          </cell>
          <cell r="CV152">
            <v>0</v>
          </cell>
          <cell r="CW152">
            <v>0</v>
          </cell>
          <cell r="CX152">
            <v>0</v>
          </cell>
          <cell r="CY152">
            <v>0</v>
          </cell>
          <cell r="CZ152">
            <v>0</v>
          </cell>
          <cell r="DA152">
            <v>0</v>
          </cell>
          <cell r="DB152">
            <v>0</v>
          </cell>
          <cell r="DC152">
            <v>0</v>
          </cell>
          <cell r="DD152">
            <v>0</v>
          </cell>
          <cell r="DE152">
            <v>0</v>
          </cell>
          <cell r="DF152">
            <v>0</v>
          </cell>
          <cell r="DG152">
            <v>0</v>
          </cell>
          <cell r="DH152">
            <v>0</v>
          </cell>
          <cell r="DI152">
            <v>0</v>
          </cell>
          <cell r="DJ152">
            <v>0</v>
          </cell>
          <cell r="DK152">
            <v>0</v>
          </cell>
          <cell r="DL152">
            <v>0</v>
          </cell>
          <cell r="DM152">
            <v>0</v>
          </cell>
          <cell r="DN152">
            <v>0</v>
          </cell>
          <cell r="DO152">
            <v>0</v>
          </cell>
          <cell r="DP152">
            <v>0</v>
          </cell>
          <cell r="DQ152">
            <v>0</v>
          </cell>
          <cell r="DR152">
            <v>0</v>
          </cell>
          <cell r="DS152">
            <v>0</v>
          </cell>
          <cell r="DT152">
            <v>0</v>
          </cell>
          <cell r="DU152">
            <v>0</v>
          </cell>
          <cell r="DV152">
            <v>0</v>
          </cell>
          <cell r="DW152">
            <v>0</v>
          </cell>
          <cell r="DX152">
            <v>0</v>
          </cell>
          <cell r="DY152">
            <v>0</v>
          </cell>
          <cell r="DZ152">
            <v>0</v>
          </cell>
          <cell r="EA152">
            <v>0</v>
          </cell>
          <cell r="EB152">
            <v>0</v>
          </cell>
          <cell r="EC152">
            <v>0</v>
          </cell>
          <cell r="ED152">
            <v>0</v>
          </cell>
        </row>
        <row r="154"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0</v>
          </cell>
          <cell r="BZ154">
            <v>0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G154">
            <v>0</v>
          </cell>
          <cell r="CH154">
            <v>0</v>
          </cell>
          <cell r="CI154">
            <v>0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0</v>
          </cell>
          <cell r="CR154">
            <v>0</v>
          </cell>
          <cell r="CS154">
            <v>0</v>
          </cell>
          <cell r="CT154">
            <v>0</v>
          </cell>
          <cell r="CU154">
            <v>0</v>
          </cell>
          <cell r="CV154">
            <v>0</v>
          </cell>
          <cell r="CW154">
            <v>0</v>
          </cell>
          <cell r="CX154">
            <v>0</v>
          </cell>
          <cell r="CY154">
            <v>0</v>
          </cell>
          <cell r="CZ154">
            <v>0</v>
          </cell>
          <cell r="DA154">
            <v>0</v>
          </cell>
          <cell r="DB154">
            <v>0</v>
          </cell>
          <cell r="DC154">
            <v>0</v>
          </cell>
          <cell r="DD154">
            <v>0</v>
          </cell>
          <cell r="DE154">
            <v>0</v>
          </cell>
          <cell r="DF154">
            <v>0</v>
          </cell>
          <cell r="DG154">
            <v>0</v>
          </cell>
          <cell r="DH154">
            <v>0</v>
          </cell>
          <cell r="DI154">
            <v>0</v>
          </cell>
          <cell r="DJ154">
            <v>0</v>
          </cell>
          <cell r="DK154">
            <v>0</v>
          </cell>
          <cell r="DL154">
            <v>0</v>
          </cell>
          <cell r="DM154">
            <v>0</v>
          </cell>
          <cell r="DN154">
            <v>0</v>
          </cell>
          <cell r="DO154">
            <v>0</v>
          </cell>
          <cell r="DP154">
            <v>0</v>
          </cell>
          <cell r="DQ154">
            <v>0</v>
          </cell>
          <cell r="DR154">
            <v>0</v>
          </cell>
          <cell r="DS154">
            <v>0</v>
          </cell>
          <cell r="DT154">
            <v>0</v>
          </cell>
          <cell r="DU154">
            <v>0</v>
          </cell>
          <cell r="DV154">
            <v>0</v>
          </cell>
          <cell r="DW154">
            <v>0</v>
          </cell>
          <cell r="DX154">
            <v>0</v>
          </cell>
          <cell r="DY154">
            <v>0</v>
          </cell>
          <cell r="DZ154">
            <v>0</v>
          </cell>
          <cell r="EA154">
            <v>0</v>
          </cell>
          <cell r="EB154">
            <v>0</v>
          </cell>
          <cell r="EC154">
            <v>0</v>
          </cell>
          <cell r="ED154">
            <v>0</v>
          </cell>
        </row>
        <row r="157"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0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0</v>
          </cell>
          <cell r="BZ157">
            <v>0</v>
          </cell>
          <cell r="CA157">
            <v>0</v>
          </cell>
          <cell r="CB157">
            <v>0</v>
          </cell>
          <cell r="CC157">
            <v>0</v>
          </cell>
          <cell r="CD157">
            <v>0</v>
          </cell>
          <cell r="CE157">
            <v>0</v>
          </cell>
          <cell r="CF157">
            <v>0</v>
          </cell>
          <cell r="CG157">
            <v>0</v>
          </cell>
          <cell r="CH157">
            <v>0</v>
          </cell>
          <cell r="CI157">
            <v>0</v>
          </cell>
          <cell r="CJ157">
            <v>0</v>
          </cell>
          <cell r="CK157">
            <v>0</v>
          </cell>
          <cell r="CL157">
            <v>0</v>
          </cell>
          <cell r="CM157">
            <v>0</v>
          </cell>
          <cell r="CN157">
            <v>0</v>
          </cell>
          <cell r="CO157">
            <v>0</v>
          </cell>
          <cell r="CP157">
            <v>0</v>
          </cell>
          <cell r="CQ157">
            <v>0</v>
          </cell>
          <cell r="CR157">
            <v>0</v>
          </cell>
          <cell r="CS157">
            <v>0</v>
          </cell>
          <cell r="CT157">
            <v>0</v>
          </cell>
          <cell r="CU157">
            <v>0</v>
          </cell>
          <cell r="CV157">
            <v>0</v>
          </cell>
          <cell r="CW157">
            <v>0</v>
          </cell>
          <cell r="CX157">
            <v>0</v>
          </cell>
          <cell r="CY157">
            <v>0</v>
          </cell>
          <cell r="CZ157">
            <v>0</v>
          </cell>
          <cell r="DA157">
            <v>0</v>
          </cell>
          <cell r="DB157">
            <v>0</v>
          </cell>
          <cell r="DC157">
            <v>0</v>
          </cell>
          <cell r="DD157">
            <v>0</v>
          </cell>
          <cell r="DE157">
            <v>0</v>
          </cell>
          <cell r="DF157">
            <v>0</v>
          </cell>
          <cell r="DG157">
            <v>0</v>
          </cell>
          <cell r="DH157">
            <v>0</v>
          </cell>
          <cell r="DI157">
            <v>0</v>
          </cell>
          <cell r="DJ157">
            <v>0</v>
          </cell>
          <cell r="DK157">
            <v>0</v>
          </cell>
          <cell r="DL157">
            <v>0</v>
          </cell>
          <cell r="DM157">
            <v>0</v>
          </cell>
          <cell r="DN157">
            <v>0</v>
          </cell>
          <cell r="DO157">
            <v>0</v>
          </cell>
          <cell r="DP157">
            <v>0</v>
          </cell>
          <cell r="DQ157">
            <v>0</v>
          </cell>
          <cell r="DR157">
            <v>0</v>
          </cell>
          <cell r="DS157">
            <v>0</v>
          </cell>
          <cell r="DT157">
            <v>0</v>
          </cell>
          <cell r="DU157">
            <v>0</v>
          </cell>
          <cell r="DV157">
            <v>0</v>
          </cell>
          <cell r="DW157">
            <v>0</v>
          </cell>
          <cell r="DX157">
            <v>0</v>
          </cell>
          <cell r="DY157">
            <v>0</v>
          </cell>
          <cell r="DZ157">
            <v>0</v>
          </cell>
          <cell r="EA157">
            <v>0</v>
          </cell>
          <cell r="EB157">
            <v>0</v>
          </cell>
          <cell r="EC157">
            <v>0</v>
          </cell>
          <cell r="ED157">
            <v>0</v>
          </cell>
        </row>
        <row r="158"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  <cell r="CE158">
            <v>0</v>
          </cell>
          <cell r="CF158">
            <v>0</v>
          </cell>
          <cell r="CG158">
            <v>0</v>
          </cell>
          <cell r="CH158">
            <v>0</v>
          </cell>
          <cell r="CI158">
            <v>0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0</v>
          </cell>
          <cell r="CT158">
            <v>0</v>
          </cell>
          <cell r="CU158">
            <v>0</v>
          </cell>
          <cell r="CV158">
            <v>0</v>
          </cell>
          <cell r="CW158">
            <v>0</v>
          </cell>
          <cell r="CX158">
            <v>0</v>
          </cell>
          <cell r="CY158">
            <v>0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0</v>
          </cell>
          <cell r="DE158">
            <v>0</v>
          </cell>
          <cell r="DF158">
            <v>0</v>
          </cell>
          <cell r="DG158">
            <v>0</v>
          </cell>
          <cell r="DH158">
            <v>0</v>
          </cell>
          <cell r="DI158">
            <v>0</v>
          </cell>
          <cell r="DJ158">
            <v>0</v>
          </cell>
          <cell r="DK158">
            <v>0</v>
          </cell>
          <cell r="DL158">
            <v>0</v>
          </cell>
          <cell r="DM158">
            <v>0</v>
          </cell>
          <cell r="DN158">
            <v>0</v>
          </cell>
          <cell r="DO158">
            <v>0</v>
          </cell>
          <cell r="DP158">
            <v>0</v>
          </cell>
          <cell r="DQ158">
            <v>0</v>
          </cell>
          <cell r="DR158">
            <v>0</v>
          </cell>
          <cell r="DS158">
            <v>0</v>
          </cell>
          <cell r="DT158">
            <v>0</v>
          </cell>
          <cell r="DU158">
            <v>0</v>
          </cell>
          <cell r="DV158">
            <v>0</v>
          </cell>
          <cell r="DW158">
            <v>0</v>
          </cell>
          <cell r="DX158">
            <v>0</v>
          </cell>
          <cell r="DY158">
            <v>0</v>
          </cell>
          <cell r="DZ158">
            <v>0</v>
          </cell>
          <cell r="EA158">
            <v>0</v>
          </cell>
          <cell r="EB158">
            <v>0</v>
          </cell>
          <cell r="EC158">
            <v>0</v>
          </cell>
          <cell r="ED158">
            <v>0</v>
          </cell>
        </row>
        <row r="159"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0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0</v>
          </cell>
          <cell r="BZ159">
            <v>0</v>
          </cell>
          <cell r="CA159">
            <v>0</v>
          </cell>
          <cell r="CB159">
            <v>0</v>
          </cell>
          <cell r="CC159">
            <v>0</v>
          </cell>
          <cell r="CD159">
            <v>0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0</v>
          </cell>
          <cell r="CR159">
            <v>0</v>
          </cell>
          <cell r="CS159">
            <v>0</v>
          </cell>
          <cell r="CT159">
            <v>0</v>
          </cell>
          <cell r="CU159">
            <v>0</v>
          </cell>
          <cell r="CV159">
            <v>0</v>
          </cell>
          <cell r="CW159">
            <v>0</v>
          </cell>
          <cell r="CX159">
            <v>0</v>
          </cell>
          <cell r="CY159">
            <v>0</v>
          </cell>
          <cell r="CZ159">
            <v>0</v>
          </cell>
          <cell r="DA159">
            <v>0</v>
          </cell>
          <cell r="DB159">
            <v>0</v>
          </cell>
          <cell r="DC159">
            <v>0</v>
          </cell>
          <cell r="DD159">
            <v>0</v>
          </cell>
          <cell r="DE159">
            <v>0</v>
          </cell>
          <cell r="DF159">
            <v>0</v>
          </cell>
          <cell r="DG159">
            <v>0</v>
          </cell>
          <cell r="DH159">
            <v>0</v>
          </cell>
          <cell r="DI159">
            <v>0</v>
          </cell>
          <cell r="DJ159">
            <v>0</v>
          </cell>
          <cell r="DK159">
            <v>0</v>
          </cell>
          <cell r="DL159">
            <v>0</v>
          </cell>
          <cell r="DM159">
            <v>0</v>
          </cell>
          <cell r="DN159">
            <v>0</v>
          </cell>
          <cell r="DO159">
            <v>0</v>
          </cell>
          <cell r="DP159">
            <v>0</v>
          </cell>
          <cell r="DQ159">
            <v>0</v>
          </cell>
          <cell r="DR159">
            <v>0</v>
          </cell>
          <cell r="DS159">
            <v>0</v>
          </cell>
          <cell r="DT159">
            <v>0</v>
          </cell>
          <cell r="DU159">
            <v>0</v>
          </cell>
          <cell r="DV159">
            <v>0</v>
          </cell>
          <cell r="DW159">
            <v>0</v>
          </cell>
          <cell r="DX159">
            <v>0</v>
          </cell>
          <cell r="DY159">
            <v>0</v>
          </cell>
          <cell r="DZ159">
            <v>0</v>
          </cell>
          <cell r="EA159">
            <v>0</v>
          </cell>
          <cell r="EB159">
            <v>0</v>
          </cell>
          <cell r="EC159">
            <v>0</v>
          </cell>
          <cell r="ED159">
            <v>0</v>
          </cell>
        </row>
        <row r="160"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0</v>
          </cell>
          <cell r="BZ160">
            <v>0</v>
          </cell>
          <cell r="CA160">
            <v>0</v>
          </cell>
          <cell r="CB160">
            <v>0</v>
          </cell>
          <cell r="CC160">
            <v>0</v>
          </cell>
          <cell r="CD160">
            <v>0</v>
          </cell>
          <cell r="CE160">
            <v>0</v>
          </cell>
          <cell r="CF160">
            <v>0</v>
          </cell>
          <cell r="CG160">
            <v>0</v>
          </cell>
          <cell r="CH160">
            <v>0</v>
          </cell>
          <cell r="CI160">
            <v>0</v>
          </cell>
          <cell r="CJ160">
            <v>0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P160">
            <v>0</v>
          </cell>
          <cell r="CQ160">
            <v>0</v>
          </cell>
          <cell r="CR160">
            <v>0</v>
          </cell>
          <cell r="CS160">
            <v>0</v>
          </cell>
          <cell r="CT160">
            <v>0</v>
          </cell>
          <cell r="CU160">
            <v>0</v>
          </cell>
          <cell r="CV160">
            <v>0</v>
          </cell>
          <cell r="CW160">
            <v>0</v>
          </cell>
          <cell r="CX160">
            <v>0</v>
          </cell>
          <cell r="CY160">
            <v>0</v>
          </cell>
          <cell r="CZ160">
            <v>0</v>
          </cell>
          <cell r="DA160">
            <v>0</v>
          </cell>
          <cell r="DB160">
            <v>0</v>
          </cell>
          <cell r="DC160">
            <v>0</v>
          </cell>
          <cell r="DD160">
            <v>0</v>
          </cell>
          <cell r="DE160">
            <v>0</v>
          </cell>
          <cell r="DF160">
            <v>0</v>
          </cell>
          <cell r="DG160">
            <v>0</v>
          </cell>
          <cell r="DH160">
            <v>0</v>
          </cell>
          <cell r="DI160">
            <v>0</v>
          </cell>
          <cell r="DJ160">
            <v>0</v>
          </cell>
          <cell r="DK160">
            <v>0</v>
          </cell>
          <cell r="DL160">
            <v>0</v>
          </cell>
          <cell r="DM160">
            <v>0</v>
          </cell>
          <cell r="DN160">
            <v>0</v>
          </cell>
          <cell r="DO160">
            <v>0</v>
          </cell>
          <cell r="DP160">
            <v>0</v>
          </cell>
          <cell r="DQ160">
            <v>0</v>
          </cell>
          <cell r="DR160">
            <v>0</v>
          </cell>
          <cell r="DS160">
            <v>0</v>
          </cell>
          <cell r="DT160">
            <v>0</v>
          </cell>
          <cell r="DU160">
            <v>0</v>
          </cell>
          <cell r="DV160">
            <v>0</v>
          </cell>
          <cell r="DW160">
            <v>0</v>
          </cell>
          <cell r="DX160">
            <v>0</v>
          </cell>
          <cell r="DY160">
            <v>0</v>
          </cell>
          <cell r="DZ160">
            <v>0</v>
          </cell>
          <cell r="EA160">
            <v>0</v>
          </cell>
          <cell r="EB160">
            <v>0</v>
          </cell>
          <cell r="EC160">
            <v>0</v>
          </cell>
          <cell r="ED160">
            <v>0</v>
          </cell>
        </row>
        <row r="162"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0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0</v>
          </cell>
          <cell r="CC162">
            <v>0</v>
          </cell>
          <cell r="CD162">
            <v>0</v>
          </cell>
          <cell r="CE162">
            <v>0</v>
          </cell>
          <cell r="CF162">
            <v>0</v>
          </cell>
          <cell r="CG162">
            <v>0</v>
          </cell>
          <cell r="CH162">
            <v>0</v>
          </cell>
          <cell r="CI162">
            <v>0</v>
          </cell>
          <cell r="CJ162">
            <v>0</v>
          </cell>
          <cell r="CK162">
            <v>0</v>
          </cell>
          <cell r="CL162">
            <v>0</v>
          </cell>
          <cell r="CM162">
            <v>0</v>
          </cell>
          <cell r="CN162">
            <v>0</v>
          </cell>
          <cell r="CO162">
            <v>0</v>
          </cell>
          <cell r="CP162">
            <v>0</v>
          </cell>
          <cell r="CQ162">
            <v>0</v>
          </cell>
          <cell r="CR162">
            <v>0</v>
          </cell>
          <cell r="CS162">
            <v>0</v>
          </cell>
          <cell r="CT162">
            <v>0</v>
          </cell>
          <cell r="CU162">
            <v>0</v>
          </cell>
          <cell r="CV162">
            <v>0</v>
          </cell>
          <cell r="CW162">
            <v>0</v>
          </cell>
          <cell r="CX162">
            <v>0</v>
          </cell>
          <cell r="CY162">
            <v>0</v>
          </cell>
          <cell r="CZ162">
            <v>0</v>
          </cell>
          <cell r="DA162">
            <v>0</v>
          </cell>
          <cell r="DB162">
            <v>0</v>
          </cell>
          <cell r="DC162">
            <v>0</v>
          </cell>
          <cell r="DD162">
            <v>0</v>
          </cell>
          <cell r="DE162">
            <v>0</v>
          </cell>
          <cell r="DF162">
            <v>0</v>
          </cell>
          <cell r="DG162">
            <v>0</v>
          </cell>
          <cell r="DH162">
            <v>0</v>
          </cell>
          <cell r="DI162">
            <v>0</v>
          </cell>
          <cell r="DJ162">
            <v>0</v>
          </cell>
          <cell r="DK162">
            <v>0</v>
          </cell>
          <cell r="DL162">
            <v>0</v>
          </cell>
          <cell r="DM162">
            <v>0</v>
          </cell>
          <cell r="DN162">
            <v>0</v>
          </cell>
          <cell r="DO162">
            <v>0</v>
          </cell>
          <cell r="DP162">
            <v>0</v>
          </cell>
          <cell r="DQ162">
            <v>0</v>
          </cell>
          <cell r="DR162">
            <v>0</v>
          </cell>
          <cell r="DS162">
            <v>0</v>
          </cell>
          <cell r="DT162">
            <v>0</v>
          </cell>
          <cell r="DU162">
            <v>0</v>
          </cell>
          <cell r="DV162">
            <v>0</v>
          </cell>
          <cell r="DW162">
            <v>0</v>
          </cell>
          <cell r="DX162">
            <v>0</v>
          </cell>
          <cell r="DY162">
            <v>0</v>
          </cell>
          <cell r="DZ162">
            <v>0</v>
          </cell>
          <cell r="EA162">
            <v>0</v>
          </cell>
          <cell r="EB162">
            <v>0</v>
          </cell>
          <cell r="EC162">
            <v>0</v>
          </cell>
          <cell r="ED162">
            <v>0</v>
          </cell>
        </row>
        <row r="164">
          <cell r="F164">
            <v>0</v>
          </cell>
          <cell r="G164">
            <v>0</v>
          </cell>
          <cell r="H164">
            <v>0</v>
          </cell>
          <cell r="I164">
            <v>248.18615744262934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870.63691312074661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-19.09572172164917</v>
          </cell>
          <cell r="AF164">
            <v>0</v>
          </cell>
          <cell r="AG164">
            <v>0</v>
          </cell>
          <cell r="AH164">
            <v>-6.9401447623968124</v>
          </cell>
          <cell r="AI164">
            <v>0</v>
          </cell>
          <cell r="AJ164">
            <v>0</v>
          </cell>
          <cell r="AK164">
            <v>0</v>
          </cell>
          <cell r="AL164">
            <v>-3.5026433020830154</v>
          </cell>
          <cell r="AM164">
            <v>0</v>
          </cell>
          <cell r="AN164">
            <v>0</v>
          </cell>
          <cell r="AO164">
            <v>-8.652933657169342</v>
          </cell>
          <cell r="AP164">
            <v>0</v>
          </cell>
          <cell r="AQ164">
            <v>0</v>
          </cell>
          <cell r="AR164">
            <v>-1996.6685618758202</v>
          </cell>
          <cell r="AS164">
            <v>-259.62326849251986</v>
          </cell>
          <cell r="AT164">
            <v>-171.80876859277487</v>
          </cell>
          <cell r="AU164">
            <v>-497.1262064576149</v>
          </cell>
          <cell r="AV164">
            <v>-383.93352864682674</v>
          </cell>
          <cell r="AW164">
            <v>-146.054583594203</v>
          </cell>
          <cell r="AX164">
            <v>-95.604773573577404</v>
          </cell>
          <cell r="AY164">
            <v>-47.927219554781914</v>
          </cell>
          <cell r="AZ164">
            <v>-95.877910703420639</v>
          </cell>
          <cell r="BA164">
            <v>27.149859800934792</v>
          </cell>
          <cell r="BB164">
            <v>-92.73043791949749</v>
          </cell>
          <cell r="BC164">
            <v>-146.74690129607916</v>
          </cell>
          <cell r="BD164">
            <v>-86.38482278585434</v>
          </cell>
          <cell r="BE164">
            <v>-517.35234600305557</v>
          </cell>
          <cell r="BF164">
            <v>-60.951211147010326</v>
          </cell>
          <cell r="BG164">
            <v>-124.78601860255003</v>
          </cell>
          <cell r="BH164">
            <v>-93.985910341143608</v>
          </cell>
          <cell r="BI164">
            <v>208.22095113247633</v>
          </cell>
          <cell r="BJ164">
            <v>-151.76895913481712</v>
          </cell>
          <cell r="BK164">
            <v>-16.053707242012024</v>
          </cell>
          <cell r="BL164">
            <v>-5.2933725416660309</v>
          </cell>
          <cell r="BM164">
            <v>-53.883367344737053</v>
          </cell>
          <cell r="BN164">
            <v>-210.78138533234596</v>
          </cell>
          <cell r="BO164">
            <v>14.072954908013344</v>
          </cell>
          <cell r="BP164">
            <v>34.283577136695385</v>
          </cell>
          <cell r="BQ164">
            <v>-56.425897426903248</v>
          </cell>
          <cell r="BR164">
            <v>-981.54976719617844</v>
          </cell>
          <cell r="BS164">
            <v>269.91578993946314</v>
          </cell>
          <cell r="BT164">
            <v>-110.55319808423519</v>
          </cell>
          <cell r="BU164">
            <v>-218.54543398320675</v>
          </cell>
          <cell r="BV164">
            <v>-294.78240674734116</v>
          </cell>
          <cell r="BW164">
            <v>-58.8433628231287</v>
          </cell>
          <cell r="BX164">
            <v>-45.096224956214428</v>
          </cell>
          <cell r="BY164">
            <v>-25.232523828744888</v>
          </cell>
          <cell r="BZ164">
            <v>-14.880107350647449</v>
          </cell>
          <cell r="CA164">
            <v>-161.02372241020203</v>
          </cell>
          <cell r="CB164">
            <v>-70.391300924122334</v>
          </cell>
          <cell r="CC164">
            <v>-130.25814125686884</v>
          </cell>
          <cell r="CD164">
            <v>-121.85913470387459</v>
          </cell>
          <cell r="CE164">
            <v>-715.76775544881821</v>
          </cell>
          <cell r="CF164">
            <v>-171.062943354249</v>
          </cell>
          <cell r="CG164">
            <v>-228.93587801605463</v>
          </cell>
          <cell r="CH164">
            <v>-256.07934016734362</v>
          </cell>
          <cell r="CI164">
            <v>-152.82789392769337</v>
          </cell>
          <cell r="CJ164">
            <v>-78.075560502707958</v>
          </cell>
          <cell r="CK164">
            <v>296.35178688168526</v>
          </cell>
          <cell r="CL164">
            <v>-8.860386535525322</v>
          </cell>
          <cell r="CM164">
            <v>-16.372387707233429</v>
          </cell>
          <cell r="CN164">
            <v>258.46697285026312</v>
          </cell>
          <cell r="CO164">
            <v>-116.74710466712713</v>
          </cell>
          <cell r="CP164">
            <v>-151.60605562478304</v>
          </cell>
          <cell r="CQ164">
            <v>-90.018964737653732</v>
          </cell>
          <cell r="CR164">
            <v>-977.39457541704178</v>
          </cell>
          <cell r="CS164">
            <v>-45.402809381484985</v>
          </cell>
          <cell r="CT164">
            <v>-0.45087947696447372</v>
          </cell>
          <cell r="CU164">
            <v>-82.899036481976509</v>
          </cell>
          <cell r="CV164">
            <v>-185.76513378322124</v>
          </cell>
          <cell r="CW164">
            <v>41.87645673006773</v>
          </cell>
          <cell r="CX164">
            <v>-424.41538332402706</v>
          </cell>
          <cell r="CY164">
            <v>-1.285440519452095</v>
          </cell>
          <cell r="CZ164">
            <v>-24.429395958781242</v>
          </cell>
          <cell r="DA164">
            <v>-54.243103660643101</v>
          </cell>
          <cell r="DB164">
            <v>-122.41819529980421</v>
          </cell>
          <cell r="DC164">
            <v>-74.872947074472904</v>
          </cell>
          <cell r="DD164">
            <v>-3.0887072011828423</v>
          </cell>
          <cell r="DE164">
            <v>633.63385862112045</v>
          </cell>
          <cell r="DF164">
            <v>-9.280651681125164</v>
          </cell>
          <cell r="DG164">
            <v>-22.964810587465763</v>
          </cell>
          <cell r="DH164">
            <v>169.6153830960393</v>
          </cell>
          <cell r="DI164">
            <v>245.70796701312065</v>
          </cell>
          <cell r="DJ164">
            <v>727.86027713865042</v>
          </cell>
          <cell r="DK164">
            <v>-25.355278462171555</v>
          </cell>
          <cell r="DL164">
            <v>-135.90314650535583</v>
          </cell>
          <cell r="DM164">
            <v>48.22178191691637</v>
          </cell>
          <cell r="DN164">
            <v>-302.18207906931639</v>
          </cell>
          <cell r="DO164">
            <v>-52.864153012633324</v>
          </cell>
          <cell r="DP164">
            <v>-9.2634956240653992</v>
          </cell>
          <cell r="DQ164">
            <v>4.2064398527145386E-2</v>
          </cell>
          <cell r="DR164">
            <v>-283.34226548671722</v>
          </cell>
          <cell r="DS164">
            <v>-1.39096499979496</v>
          </cell>
          <cell r="DT164">
            <v>0</v>
          </cell>
          <cell r="DU164">
            <v>-85.438427336513996</v>
          </cell>
          <cell r="DV164">
            <v>-96.498688288033009</v>
          </cell>
          <cell r="DW164">
            <v>-28.343041025102139</v>
          </cell>
          <cell r="DX164">
            <v>25.883124612271786</v>
          </cell>
          <cell r="DY164">
            <v>-11.411399617791176</v>
          </cell>
          <cell r="DZ164">
            <v>-3.7213501930236816</v>
          </cell>
          <cell r="EA164">
            <v>-136.87147193402052</v>
          </cell>
          <cell r="EB164">
            <v>18.690930791199207</v>
          </cell>
          <cell r="EC164">
            <v>35.759022448211908</v>
          </cell>
          <cell r="ED164">
            <v>0</v>
          </cell>
        </row>
        <row r="167"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0</v>
          </cell>
          <cell r="BQ167">
            <v>0</v>
          </cell>
          <cell r="BR167">
            <v>0</v>
          </cell>
          <cell r="BS167">
            <v>0</v>
          </cell>
          <cell r="BT167">
            <v>0</v>
          </cell>
          <cell r="BU167">
            <v>0</v>
          </cell>
          <cell r="BV167">
            <v>0</v>
          </cell>
          <cell r="BW167">
            <v>0</v>
          </cell>
          <cell r="BX167">
            <v>0</v>
          </cell>
          <cell r="BY167">
            <v>0</v>
          </cell>
          <cell r="BZ167">
            <v>0</v>
          </cell>
          <cell r="CA167">
            <v>0</v>
          </cell>
          <cell r="CB167">
            <v>0</v>
          </cell>
          <cell r="CC167">
            <v>0</v>
          </cell>
          <cell r="CD167">
            <v>0</v>
          </cell>
          <cell r="CE167">
            <v>0</v>
          </cell>
          <cell r="CF167">
            <v>0</v>
          </cell>
          <cell r="CG167">
            <v>0</v>
          </cell>
          <cell r="CH167">
            <v>0</v>
          </cell>
          <cell r="CI167">
            <v>0</v>
          </cell>
          <cell r="CJ167">
            <v>0</v>
          </cell>
          <cell r="CK167">
            <v>0</v>
          </cell>
          <cell r="CL167">
            <v>0</v>
          </cell>
          <cell r="CM167">
            <v>0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0</v>
          </cell>
          <cell r="CT167">
            <v>0</v>
          </cell>
          <cell r="CU167">
            <v>0</v>
          </cell>
          <cell r="CV167">
            <v>0</v>
          </cell>
          <cell r="CW167">
            <v>0</v>
          </cell>
          <cell r="CX167">
            <v>0</v>
          </cell>
          <cell r="CY167">
            <v>0</v>
          </cell>
          <cell r="CZ167">
            <v>0</v>
          </cell>
          <cell r="DA167">
            <v>0</v>
          </cell>
          <cell r="DB167">
            <v>0</v>
          </cell>
          <cell r="DC167">
            <v>0</v>
          </cell>
          <cell r="DD167">
            <v>0</v>
          </cell>
          <cell r="DE167">
            <v>0</v>
          </cell>
          <cell r="DF167">
            <v>0</v>
          </cell>
          <cell r="DG167">
            <v>0</v>
          </cell>
          <cell r="DH167">
            <v>0</v>
          </cell>
          <cell r="DI167">
            <v>0</v>
          </cell>
          <cell r="DJ167">
            <v>0</v>
          </cell>
          <cell r="DK167">
            <v>0</v>
          </cell>
          <cell r="DL167">
            <v>0</v>
          </cell>
          <cell r="DM167">
            <v>0</v>
          </cell>
          <cell r="DN167">
            <v>0</v>
          </cell>
          <cell r="DO167">
            <v>0</v>
          </cell>
          <cell r="DP167">
            <v>0</v>
          </cell>
          <cell r="DQ167">
            <v>0</v>
          </cell>
          <cell r="DR167">
            <v>0</v>
          </cell>
          <cell r="DS167">
            <v>0</v>
          </cell>
          <cell r="DT167">
            <v>0</v>
          </cell>
          <cell r="DU167">
            <v>0</v>
          </cell>
          <cell r="DV167">
            <v>0</v>
          </cell>
          <cell r="DW167">
            <v>0</v>
          </cell>
          <cell r="DX167">
            <v>0</v>
          </cell>
          <cell r="DY167">
            <v>0</v>
          </cell>
          <cell r="DZ167">
            <v>0</v>
          </cell>
          <cell r="EA167">
            <v>0</v>
          </cell>
          <cell r="EB167">
            <v>0</v>
          </cell>
          <cell r="EC167">
            <v>0</v>
          </cell>
          <cell r="ED167">
            <v>0</v>
          </cell>
        </row>
        <row r="168"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0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0</v>
          </cell>
          <cell r="BZ168">
            <v>0</v>
          </cell>
          <cell r="CA168">
            <v>0</v>
          </cell>
          <cell r="CB168">
            <v>0</v>
          </cell>
          <cell r="CC168">
            <v>0</v>
          </cell>
          <cell r="CD168">
            <v>0</v>
          </cell>
          <cell r="CE168">
            <v>0</v>
          </cell>
          <cell r="CF168">
            <v>0</v>
          </cell>
          <cell r="CG168">
            <v>0</v>
          </cell>
          <cell r="CH168">
            <v>0</v>
          </cell>
          <cell r="CI168">
            <v>0</v>
          </cell>
          <cell r="CJ168">
            <v>0</v>
          </cell>
          <cell r="CK168">
            <v>0</v>
          </cell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P168">
            <v>0</v>
          </cell>
          <cell r="CQ168">
            <v>0</v>
          </cell>
          <cell r="CR168">
            <v>0</v>
          </cell>
          <cell r="CS168">
            <v>0</v>
          </cell>
          <cell r="CT168">
            <v>0</v>
          </cell>
          <cell r="CU168">
            <v>0</v>
          </cell>
          <cell r="CV168">
            <v>0</v>
          </cell>
          <cell r="CW168">
            <v>0</v>
          </cell>
          <cell r="CX168">
            <v>0</v>
          </cell>
          <cell r="CY168">
            <v>0</v>
          </cell>
          <cell r="CZ168">
            <v>0</v>
          </cell>
          <cell r="DA168">
            <v>0</v>
          </cell>
          <cell r="DB168">
            <v>0</v>
          </cell>
          <cell r="DC168">
            <v>0</v>
          </cell>
          <cell r="DD168">
            <v>0</v>
          </cell>
          <cell r="DE168">
            <v>0</v>
          </cell>
          <cell r="DF168">
            <v>0</v>
          </cell>
          <cell r="DG168">
            <v>0</v>
          </cell>
          <cell r="DH168">
            <v>0</v>
          </cell>
          <cell r="DI168">
            <v>0</v>
          </cell>
          <cell r="DJ168">
            <v>0</v>
          </cell>
          <cell r="DK168">
            <v>0</v>
          </cell>
          <cell r="DL168">
            <v>0</v>
          </cell>
          <cell r="DM168">
            <v>0</v>
          </cell>
          <cell r="DN168">
            <v>0</v>
          </cell>
          <cell r="DO168">
            <v>0</v>
          </cell>
          <cell r="DP168">
            <v>0</v>
          </cell>
          <cell r="DQ168">
            <v>0</v>
          </cell>
          <cell r="DR168">
            <v>0</v>
          </cell>
          <cell r="DS168">
            <v>0</v>
          </cell>
          <cell r="DT168">
            <v>0</v>
          </cell>
          <cell r="DU168">
            <v>0</v>
          </cell>
          <cell r="DV168">
            <v>0</v>
          </cell>
          <cell r="DW168">
            <v>0</v>
          </cell>
          <cell r="DX168">
            <v>0</v>
          </cell>
          <cell r="DY168">
            <v>0</v>
          </cell>
          <cell r="DZ168">
            <v>0</v>
          </cell>
          <cell r="EA168">
            <v>0</v>
          </cell>
          <cell r="EB168">
            <v>0</v>
          </cell>
          <cell r="EC168">
            <v>0</v>
          </cell>
          <cell r="ED168">
            <v>0</v>
          </cell>
        </row>
        <row r="169"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0</v>
          </cell>
          <cell r="BF169">
            <v>0</v>
          </cell>
          <cell r="BG169">
            <v>0</v>
          </cell>
          <cell r="BH169">
            <v>0</v>
          </cell>
          <cell r="BI169">
            <v>0</v>
          </cell>
          <cell r="BJ169">
            <v>0</v>
          </cell>
          <cell r="BK169">
            <v>0</v>
          </cell>
          <cell r="BL169">
            <v>0</v>
          </cell>
          <cell r="BM169">
            <v>0</v>
          </cell>
          <cell r="BN169">
            <v>0</v>
          </cell>
          <cell r="BO169">
            <v>0</v>
          </cell>
          <cell r="BP169">
            <v>0</v>
          </cell>
          <cell r="BQ169">
            <v>0</v>
          </cell>
          <cell r="BR169">
            <v>0</v>
          </cell>
          <cell r="BS169">
            <v>0</v>
          </cell>
          <cell r="BT169">
            <v>0</v>
          </cell>
          <cell r="BU169">
            <v>0</v>
          </cell>
          <cell r="BV169">
            <v>0</v>
          </cell>
          <cell r="BW169">
            <v>0</v>
          </cell>
          <cell r="BX169">
            <v>0</v>
          </cell>
          <cell r="BY169">
            <v>0</v>
          </cell>
          <cell r="BZ169">
            <v>0</v>
          </cell>
          <cell r="CA169">
            <v>0</v>
          </cell>
          <cell r="CB169">
            <v>0</v>
          </cell>
          <cell r="CC169">
            <v>0</v>
          </cell>
          <cell r="CD169">
            <v>0</v>
          </cell>
          <cell r="CE169">
            <v>0</v>
          </cell>
          <cell r="CF169">
            <v>0</v>
          </cell>
          <cell r="CG169">
            <v>0</v>
          </cell>
          <cell r="CH169">
            <v>0</v>
          </cell>
          <cell r="CI169">
            <v>0</v>
          </cell>
          <cell r="CJ169">
            <v>0</v>
          </cell>
          <cell r="CK169">
            <v>0</v>
          </cell>
          <cell r="CL169">
            <v>0</v>
          </cell>
          <cell r="CM169">
            <v>0</v>
          </cell>
          <cell r="CN169">
            <v>0</v>
          </cell>
          <cell r="CO169">
            <v>0</v>
          </cell>
          <cell r="CP169">
            <v>0</v>
          </cell>
          <cell r="CQ169">
            <v>0</v>
          </cell>
          <cell r="CR169">
            <v>0</v>
          </cell>
          <cell r="CS169">
            <v>0</v>
          </cell>
          <cell r="CT169">
            <v>0</v>
          </cell>
          <cell r="CU169">
            <v>0</v>
          </cell>
          <cell r="CV169">
            <v>0</v>
          </cell>
          <cell r="CW169">
            <v>0</v>
          </cell>
          <cell r="CX169">
            <v>0</v>
          </cell>
          <cell r="CY169">
            <v>0</v>
          </cell>
          <cell r="CZ169">
            <v>0</v>
          </cell>
          <cell r="DA169">
            <v>0</v>
          </cell>
          <cell r="DB169">
            <v>0</v>
          </cell>
          <cell r="DC169">
            <v>0</v>
          </cell>
          <cell r="DD169">
            <v>0</v>
          </cell>
          <cell r="DE169">
            <v>0</v>
          </cell>
          <cell r="DF169">
            <v>0</v>
          </cell>
          <cell r="DG169">
            <v>0</v>
          </cell>
          <cell r="DH169">
            <v>0</v>
          </cell>
          <cell r="DI169">
            <v>0</v>
          </cell>
          <cell r="DJ169">
            <v>0</v>
          </cell>
          <cell r="DK169">
            <v>0</v>
          </cell>
          <cell r="DL169">
            <v>0</v>
          </cell>
          <cell r="DM169">
            <v>0</v>
          </cell>
          <cell r="DN169">
            <v>0</v>
          </cell>
          <cell r="DO169">
            <v>0</v>
          </cell>
          <cell r="DP169">
            <v>0</v>
          </cell>
          <cell r="DQ169">
            <v>0</v>
          </cell>
          <cell r="DR169">
            <v>0</v>
          </cell>
          <cell r="DS169">
            <v>0</v>
          </cell>
          <cell r="DT169">
            <v>0</v>
          </cell>
          <cell r="DU169">
            <v>0</v>
          </cell>
          <cell r="DV169">
            <v>0</v>
          </cell>
          <cell r="DW169">
            <v>0</v>
          </cell>
          <cell r="DX169">
            <v>0</v>
          </cell>
          <cell r="DY169">
            <v>0</v>
          </cell>
          <cell r="DZ169">
            <v>0</v>
          </cell>
          <cell r="EA169">
            <v>0</v>
          </cell>
          <cell r="EB169">
            <v>0</v>
          </cell>
          <cell r="EC169">
            <v>0</v>
          </cell>
          <cell r="ED169">
            <v>0</v>
          </cell>
        </row>
        <row r="170"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E170">
            <v>0</v>
          </cell>
          <cell r="BF170">
            <v>0</v>
          </cell>
          <cell r="BG170">
            <v>0</v>
          </cell>
          <cell r="BH170">
            <v>0</v>
          </cell>
          <cell r="BI170">
            <v>0</v>
          </cell>
          <cell r="BJ170">
            <v>0</v>
          </cell>
          <cell r="BK170">
            <v>0</v>
          </cell>
          <cell r="BL170">
            <v>0</v>
          </cell>
          <cell r="BM170">
            <v>0</v>
          </cell>
          <cell r="BN170">
            <v>0</v>
          </cell>
          <cell r="BO170">
            <v>0</v>
          </cell>
          <cell r="BP170">
            <v>0</v>
          </cell>
          <cell r="BQ170">
            <v>0</v>
          </cell>
          <cell r="BR170">
            <v>0</v>
          </cell>
          <cell r="BS170">
            <v>0</v>
          </cell>
          <cell r="BT170">
            <v>0</v>
          </cell>
          <cell r="BU170">
            <v>0</v>
          </cell>
          <cell r="BV170">
            <v>0</v>
          </cell>
          <cell r="BW170">
            <v>0</v>
          </cell>
          <cell r="BX170">
            <v>0</v>
          </cell>
          <cell r="BY170">
            <v>0</v>
          </cell>
          <cell r="BZ170">
            <v>0</v>
          </cell>
          <cell r="CA170">
            <v>0</v>
          </cell>
          <cell r="CB170">
            <v>0</v>
          </cell>
          <cell r="CC170">
            <v>0</v>
          </cell>
          <cell r="CD170">
            <v>0</v>
          </cell>
          <cell r="CE170">
            <v>0</v>
          </cell>
          <cell r="CF170">
            <v>0</v>
          </cell>
          <cell r="CG170">
            <v>0</v>
          </cell>
          <cell r="CH170">
            <v>0</v>
          </cell>
          <cell r="CI170">
            <v>0</v>
          </cell>
          <cell r="CJ170">
            <v>0</v>
          </cell>
          <cell r="CK170">
            <v>0</v>
          </cell>
          <cell r="CL170">
            <v>0</v>
          </cell>
          <cell r="CM170">
            <v>0</v>
          </cell>
          <cell r="CN170">
            <v>0</v>
          </cell>
          <cell r="CO170">
            <v>0</v>
          </cell>
          <cell r="CP170">
            <v>0</v>
          </cell>
          <cell r="CQ170">
            <v>0</v>
          </cell>
          <cell r="CR170">
            <v>0</v>
          </cell>
          <cell r="CS170">
            <v>0</v>
          </cell>
          <cell r="CT170">
            <v>0</v>
          </cell>
          <cell r="CU170">
            <v>0</v>
          </cell>
          <cell r="CV170">
            <v>0</v>
          </cell>
          <cell r="CW170">
            <v>0</v>
          </cell>
          <cell r="CX170">
            <v>0</v>
          </cell>
          <cell r="CY170">
            <v>0</v>
          </cell>
          <cell r="CZ170">
            <v>0</v>
          </cell>
          <cell r="DA170">
            <v>0</v>
          </cell>
          <cell r="DB170">
            <v>0</v>
          </cell>
          <cell r="DC170">
            <v>0</v>
          </cell>
          <cell r="DD170">
            <v>0</v>
          </cell>
          <cell r="DE170">
            <v>0</v>
          </cell>
          <cell r="DF170">
            <v>0</v>
          </cell>
          <cell r="DG170">
            <v>0</v>
          </cell>
          <cell r="DH170">
            <v>0</v>
          </cell>
          <cell r="DI170">
            <v>0</v>
          </cell>
          <cell r="DJ170">
            <v>0</v>
          </cell>
          <cell r="DK170">
            <v>0</v>
          </cell>
          <cell r="DL170">
            <v>0</v>
          </cell>
          <cell r="DM170">
            <v>0</v>
          </cell>
          <cell r="DN170">
            <v>0</v>
          </cell>
          <cell r="DO170">
            <v>0</v>
          </cell>
          <cell r="DP170">
            <v>0</v>
          </cell>
          <cell r="DQ170">
            <v>0</v>
          </cell>
          <cell r="DR170">
            <v>0</v>
          </cell>
          <cell r="DS170">
            <v>0</v>
          </cell>
          <cell r="DT170">
            <v>0</v>
          </cell>
          <cell r="DU170">
            <v>0</v>
          </cell>
          <cell r="DV170">
            <v>0</v>
          </cell>
          <cell r="DW170">
            <v>0</v>
          </cell>
          <cell r="DX170">
            <v>0</v>
          </cell>
          <cell r="DY170">
            <v>0</v>
          </cell>
          <cell r="DZ170">
            <v>0</v>
          </cell>
          <cell r="EA170">
            <v>0</v>
          </cell>
          <cell r="EB170">
            <v>0</v>
          </cell>
          <cell r="EC170">
            <v>0</v>
          </cell>
          <cell r="ED170">
            <v>0</v>
          </cell>
        </row>
        <row r="171"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0</v>
          </cell>
          <cell r="BD171">
            <v>0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Q171">
            <v>0</v>
          </cell>
          <cell r="BR171">
            <v>0</v>
          </cell>
          <cell r="BS171">
            <v>0</v>
          </cell>
          <cell r="BT171">
            <v>0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  <cell r="BZ171">
            <v>0</v>
          </cell>
          <cell r="CA171">
            <v>0</v>
          </cell>
          <cell r="CB171">
            <v>0</v>
          </cell>
          <cell r="CC171">
            <v>0</v>
          </cell>
          <cell r="CD171">
            <v>0</v>
          </cell>
          <cell r="CE171">
            <v>0</v>
          </cell>
          <cell r="CF171">
            <v>0</v>
          </cell>
          <cell r="CG171">
            <v>0</v>
          </cell>
          <cell r="CH171">
            <v>0</v>
          </cell>
          <cell r="CI171">
            <v>0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N171">
            <v>0</v>
          </cell>
          <cell r="CO171">
            <v>0</v>
          </cell>
          <cell r="CP171">
            <v>0</v>
          </cell>
          <cell r="CQ171">
            <v>0</v>
          </cell>
          <cell r="CR171">
            <v>0</v>
          </cell>
          <cell r="CS171">
            <v>0</v>
          </cell>
          <cell r="CT171">
            <v>0</v>
          </cell>
          <cell r="CU171">
            <v>0</v>
          </cell>
          <cell r="CV171">
            <v>0</v>
          </cell>
          <cell r="CW171">
            <v>0</v>
          </cell>
          <cell r="CX171">
            <v>0</v>
          </cell>
          <cell r="CY171">
            <v>0</v>
          </cell>
          <cell r="CZ171">
            <v>0</v>
          </cell>
          <cell r="DA171">
            <v>0</v>
          </cell>
          <cell r="DB171">
            <v>0</v>
          </cell>
          <cell r="DC171">
            <v>0</v>
          </cell>
          <cell r="DD171">
            <v>0</v>
          </cell>
          <cell r="DE171">
            <v>0</v>
          </cell>
          <cell r="DF171">
            <v>0</v>
          </cell>
          <cell r="DG171">
            <v>0</v>
          </cell>
          <cell r="DH171">
            <v>0</v>
          </cell>
          <cell r="DI171">
            <v>0</v>
          </cell>
          <cell r="DJ171">
            <v>0</v>
          </cell>
          <cell r="DK171">
            <v>0</v>
          </cell>
          <cell r="DL171">
            <v>0</v>
          </cell>
          <cell r="DM171">
            <v>0</v>
          </cell>
          <cell r="DN171">
            <v>0</v>
          </cell>
          <cell r="DO171">
            <v>0</v>
          </cell>
          <cell r="DP171">
            <v>0</v>
          </cell>
          <cell r="DQ171">
            <v>0</v>
          </cell>
          <cell r="DR171">
            <v>0</v>
          </cell>
          <cell r="DS171">
            <v>0</v>
          </cell>
          <cell r="DT171">
            <v>0</v>
          </cell>
          <cell r="DU171">
            <v>0</v>
          </cell>
          <cell r="DV171">
            <v>0</v>
          </cell>
          <cell r="DW171">
            <v>0</v>
          </cell>
          <cell r="DX171">
            <v>0</v>
          </cell>
          <cell r="DY171">
            <v>0</v>
          </cell>
          <cell r="DZ171">
            <v>0</v>
          </cell>
          <cell r="EA171">
            <v>0</v>
          </cell>
          <cell r="EB171">
            <v>0</v>
          </cell>
          <cell r="EC171">
            <v>0</v>
          </cell>
          <cell r="ED171">
            <v>0</v>
          </cell>
        </row>
        <row r="172"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  <cell r="AT172">
            <v>0</v>
          </cell>
          <cell r="AU172">
            <v>0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0</v>
          </cell>
          <cell r="BA172">
            <v>0</v>
          </cell>
          <cell r="BB172">
            <v>0</v>
          </cell>
          <cell r="BC172">
            <v>0</v>
          </cell>
          <cell r="BD172">
            <v>0</v>
          </cell>
          <cell r="BE172">
            <v>0</v>
          </cell>
          <cell r="BF172">
            <v>0</v>
          </cell>
          <cell r="BG172">
            <v>0</v>
          </cell>
          <cell r="BH172">
            <v>0</v>
          </cell>
          <cell r="BI172">
            <v>0</v>
          </cell>
          <cell r="BJ172">
            <v>0</v>
          </cell>
          <cell r="BK172">
            <v>0</v>
          </cell>
          <cell r="BL172">
            <v>0</v>
          </cell>
          <cell r="BM172">
            <v>0</v>
          </cell>
          <cell r="BN172">
            <v>0</v>
          </cell>
          <cell r="BO172">
            <v>0</v>
          </cell>
          <cell r="BP172">
            <v>0</v>
          </cell>
          <cell r="BQ172">
            <v>0</v>
          </cell>
          <cell r="BR172">
            <v>0</v>
          </cell>
          <cell r="BS172">
            <v>0</v>
          </cell>
          <cell r="BT172">
            <v>0</v>
          </cell>
          <cell r="BU172">
            <v>0</v>
          </cell>
          <cell r="BV172">
            <v>0</v>
          </cell>
          <cell r="BW172">
            <v>0</v>
          </cell>
          <cell r="BX172">
            <v>0</v>
          </cell>
          <cell r="BY172">
            <v>0</v>
          </cell>
          <cell r="BZ172">
            <v>0</v>
          </cell>
          <cell r="CA172">
            <v>0</v>
          </cell>
          <cell r="CB172">
            <v>0</v>
          </cell>
          <cell r="CC172">
            <v>0</v>
          </cell>
          <cell r="CD172">
            <v>0</v>
          </cell>
          <cell r="CE172">
            <v>0</v>
          </cell>
          <cell r="CF172">
            <v>0</v>
          </cell>
          <cell r="CG172">
            <v>0</v>
          </cell>
          <cell r="CH172">
            <v>0</v>
          </cell>
          <cell r="CI172">
            <v>0</v>
          </cell>
          <cell r="CJ172">
            <v>0</v>
          </cell>
          <cell r="CK172">
            <v>0</v>
          </cell>
          <cell r="CL172">
            <v>0</v>
          </cell>
          <cell r="CM172">
            <v>0</v>
          </cell>
          <cell r="CN172">
            <v>0</v>
          </cell>
          <cell r="CO172">
            <v>0</v>
          </cell>
          <cell r="CP172">
            <v>0</v>
          </cell>
          <cell r="CQ172">
            <v>0</v>
          </cell>
          <cell r="CR172">
            <v>0</v>
          </cell>
          <cell r="CS172">
            <v>0</v>
          </cell>
          <cell r="CT172">
            <v>0</v>
          </cell>
          <cell r="CU172">
            <v>0</v>
          </cell>
          <cell r="CV172">
            <v>0</v>
          </cell>
          <cell r="CW172">
            <v>0</v>
          </cell>
          <cell r="CX172">
            <v>0</v>
          </cell>
          <cell r="CY172">
            <v>0</v>
          </cell>
          <cell r="CZ172">
            <v>0</v>
          </cell>
          <cell r="DA172">
            <v>0</v>
          </cell>
          <cell r="DB172">
            <v>0</v>
          </cell>
          <cell r="DC172">
            <v>0</v>
          </cell>
          <cell r="DD172">
            <v>0</v>
          </cell>
          <cell r="DE172">
            <v>0</v>
          </cell>
          <cell r="DF172">
            <v>0</v>
          </cell>
          <cell r="DG172">
            <v>0</v>
          </cell>
          <cell r="DH172">
            <v>0</v>
          </cell>
          <cell r="DI172">
            <v>0</v>
          </cell>
          <cell r="DJ172">
            <v>0</v>
          </cell>
          <cell r="DK172">
            <v>0</v>
          </cell>
          <cell r="DL172">
            <v>0</v>
          </cell>
          <cell r="DM172">
            <v>0</v>
          </cell>
          <cell r="DN172">
            <v>0</v>
          </cell>
          <cell r="DO172">
            <v>0</v>
          </cell>
          <cell r="DP172">
            <v>0</v>
          </cell>
          <cell r="DQ172">
            <v>0</v>
          </cell>
          <cell r="DR172">
            <v>0</v>
          </cell>
          <cell r="DS172">
            <v>0</v>
          </cell>
          <cell r="DT172">
            <v>0</v>
          </cell>
          <cell r="DU172">
            <v>0</v>
          </cell>
          <cell r="DV172">
            <v>0</v>
          </cell>
          <cell r="DW172">
            <v>0</v>
          </cell>
          <cell r="DX172">
            <v>0</v>
          </cell>
          <cell r="DY172">
            <v>0</v>
          </cell>
          <cell r="DZ172">
            <v>0</v>
          </cell>
          <cell r="EA172">
            <v>0</v>
          </cell>
          <cell r="EB172">
            <v>0</v>
          </cell>
          <cell r="EC172">
            <v>0</v>
          </cell>
          <cell r="ED172">
            <v>0</v>
          </cell>
        </row>
        <row r="173"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0</v>
          </cell>
          <cell r="BD173">
            <v>0</v>
          </cell>
          <cell r="BE173">
            <v>0</v>
          </cell>
          <cell r="BF173">
            <v>0</v>
          </cell>
          <cell r="BG173">
            <v>0</v>
          </cell>
          <cell r="BH173">
            <v>0</v>
          </cell>
          <cell r="BI173">
            <v>0</v>
          </cell>
          <cell r="BJ173">
            <v>0</v>
          </cell>
          <cell r="BK173">
            <v>0</v>
          </cell>
          <cell r="BL173">
            <v>0</v>
          </cell>
          <cell r="BM173">
            <v>0</v>
          </cell>
          <cell r="BN173">
            <v>0</v>
          </cell>
          <cell r="BO173">
            <v>0</v>
          </cell>
          <cell r="BP173">
            <v>0</v>
          </cell>
          <cell r="BQ173">
            <v>0</v>
          </cell>
          <cell r="BR173">
            <v>0</v>
          </cell>
          <cell r="BS173">
            <v>0</v>
          </cell>
          <cell r="BT173">
            <v>0</v>
          </cell>
          <cell r="BU173">
            <v>0</v>
          </cell>
          <cell r="BV173">
            <v>0</v>
          </cell>
          <cell r="BW173">
            <v>0</v>
          </cell>
          <cell r="BX173">
            <v>0</v>
          </cell>
          <cell r="BY173">
            <v>0</v>
          </cell>
          <cell r="BZ173">
            <v>0</v>
          </cell>
          <cell r="CA173">
            <v>0</v>
          </cell>
          <cell r="CB173">
            <v>0</v>
          </cell>
          <cell r="CC173">
            <v>0</v>
          </cell>
          <cell r="CD173">
            <v>0</v>
          </cell>
          <cell r="CE173">
            <v>0</v>
          </cell>
          <cell r="CF173">
            <v>0</v>
          </cell>
          <cell r="CG173">
            <v>0</v>
          </cell>
          <cell r="CH173">
            <v>0</v>
          </cell>
          <cell r="CI173">
            <v>0</v>
          </cell>
          <cell r="CJ173">
            <v>0</v>
          </cell>
          <cell r="CK173">
            <v>0</v>
          </cell>
          <cell r="CL173">
            <v>0</v>
          </cell>
          <cell r="CM173">
            <v>0</v>
          </cell>
          <cell r="CN173">
            <v>0</v>
          </cell>
          <cell r="CO173">
            <v>0</v>
          </cell>
          <cell r="CP173">
            <v>0</v>
          </cell>
          <cell r="CQ173">
            <v>0</v>
          </cell>
          <cell r="CR173">
            <v>0</v>
          </cell>
          <cell r="CS173">
            <v>0</v>
          </cell>
          <cell r="CT173">
            <v>0</v>
          </cell>
          <cell r="CU173">
            <v>0</v>
          </cell>
          <cell r="CV173">
            <v>0</v>
          </cell>
          <cell r="CW173">
            <v>0</v>
          </cell>
          <cell r="CX173">
            <v>0</v>
          </cell>
          <cell r="CY173">
            <v>0</v>
          </cell>
          <cell r="CZ173">
            <v>0</v>
          </cell>
          <cell r="DA173">
            <v>0</v>
          </cell>
          <cell r="DB173">
            <v>0</v>
          </cell>
          <cell r="DC173">
            <v>0</v>
          </cell>
          <cell r="DD173">
            <v>0</v>
          </cell>
          <cell r="DE173">
            <v>0</v>
          </cell>
          <cell r="DF173">
            <v>0</v>
          </cell>
          <cell r="DG173">
            <v>0</v>
          </cell>
          <cell r="DH173">
            <v>0</v>
          </cell>
          <cell r="DI173">
            <v>0</v>
          </cell>
          <cell r="DJ173">
            <v>0</v>
          </cell>
          <cell r="DK173">
            <v>0</v>
          </cell>
          <cell r="DL173">
            <v>0</v>
          </cell>
          <cell r="DM173">
            <v>0</v>
          </cell>
          <cell r="DN173">
            <v>0</v>
          </cell>
          <cell r="DO173">
            <v>0</v>
          </cell>
          <cell r="DP173">
            <v>0</v>
          </cell>
          <cell r="DQ173">
            <v>0</v>
          </cell>
          <cell r="DR173">
            <v>0</v>
          </cell>
          <cell r="DS173">
            <v>0</v>
          </cell>
          <cell r="DT173">
            <v>0</v>
          </cell>
          <cell r="DU173">
            <v>0</v>
          </cell>
          <cell r="DV173">
            <v>0</v>
          </cell>
          <cell r="DW173">
            <v>0</v>
          </cell>
          <cell r="DX173">
            <v>0</v>
          </cell>
          <cell r="DY173">
            <v>0</v>
          </cell>
          <cell r="DZ173">
            <v>0</v>
          </cell>
          <cell r="EA173">
            <v>0</v>
          </cell>
          <cell r="EB173">
            <v>0</v>
          </cell>
          <cell r="EC173">
            <v>0</v>
          </cell>
          <cell r="ED173">
            <v>0</v>
          </cell>
        </row>
        <row r="174"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E174">
            <v>0</v>
          </cell>
          <cell r="BF174">
            <v>0</v>
          </cell>
          <cell r="BG174">
            <v>0</v>
          </cell>
          <cell r="BH174">
            <v>0</v>
          </cell>
          <cell r="BI174">
            <v>0</v>
          </cell>
          <cell r="BJ174">
            <v>0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0</v>
          </cell>
          <cell r="BP174">
            <v>0</v>
          </cell>
          <cell r="BQ174">
            <v>0</v>
          </cell>
          <cell r="BR174">
            <v>0</v>
          </cell>
          <cell r="BS174">
            <v>0</v>
          </cell>
          <cell r="BT174">
            <v>0</v>
          </cell>
          <cell r="BU174">
            <v>0</v>
          </cell>
          <cell r="BV174">
            <v>0</v>
          </cell>
          <cell r="BW174">
            <v>0</v>
          </cell>
          <cell r="BX174">
            <v>0</v>
          </cell>
          <cell r="BY174">
            <v>0</v>
          </cell>
          <cell r="BZ174">
            <v>0</v>
          </cell>
          <cell r="CA174">
            <v>0</v>
          </cell>
          <cell r="CB174">
            <v>0</v>
          </cell>
          <cell r="CC174">
            <v>0</v>
          </cell>
          <cell r="CD174">
            <v>0</v>
          </cell>
          <cell r="CE174">
            <v>0</v>
          </cell>
          <cell r="CF174">
            <v>0</v>
          </cell>
          <cell r="CG174">
            <v>0</v>
          </cell>
          <cell r="CH174">
            <v>0</v>
          </cell>
          <cell r="CI174">
            <v>0</v>
          </cell>
          <cell r="CJ174">
            <v>0</v>
          </cell>
          <cell r="CK174">
            <v>0</v>
          </cell>
          <cell r="CL174">
            <v>0</v>
          </cell>
          <cell r="CM174">
            <v>0</v>
          </cell>
          <cell r="CN174">
            <v>0</v>
          </cell>
          <cell r="CO174">
            <v>0</v>
          </cell>
          <cell r="CP174">
            <v>0</v>
          </cell>
          <cell r="CQ174">
            <v>0</v>
          </cell>
          <cell r="CR174">
            <v>0</v>
          </cell>
          <cell r="CS174">
            <v>0</v>
          </cell>
          <cell r="CT174">
            <v>0</v>
          </cell>
          <cell r="CU174">
            <v>0</v>
          </cell>
          <cell r="CV174">
            <v>0</v>
          </cell>
          <cell r="CW174">
            <v>0</v>
          </cell>
          <cell r="CX174">
            <v>0</v>
          </cell>
          <cell r="CY174">
            <v>0</v>
          </cell>
          <cell r="CZ174">
            <v>0</v>
          </cell>
          <cell r="DA174">
            <v>0</v>
          </cell>
          <cell r="DB174">
            <v>0</v>
          </cell>
          <cell r="DC174">
            <v>0</v>
          </cell>
          <cell r="DD174">
            <v>0</v>
          </cell>
          <cell r="DE174">
            <v>0</v>
          </cell>
          <cell r="DF174">
            <v>0</v>
          </cell>
          <cell r="DG174">
            <v>0</v>
          </cell>
          <cell r="DH174">
            <v>0</v>
          </cell>
          <cell r="DI174">
            <v>0</v>
          </cell>
          <cell r="DJ174">
            <v>0</v>
          </cell>
          <cell r="DK174">
            <v>0</v>
          </cell>
          <cell r="DL174">
            <v>0</v>
          </cell>
          <cell r="DM174">
            <v>0</v>
          </cell>
          <cell r="DN174">
            <v>0</v>
          </cell>
          <cell r="DO174">
            <v>0</v>
          </cell>
          <cell r="DP174">
            <v>0</v>
          </cell>
          <cell r="DQ174">
            <v>0</v>
          </cell>
          <cell r="DR174">
            <v>0</v>
          </cell>
          <cell r="DS174">
            <v>0</v>
          </cell>
          <cell r="DT174">
            <v>0</v>
          </cell>
          <cell r="DU174">
            <v>0</v>
          </cell>
          <cell r="DV174">
            <v>0</v>
          </cell>
          <cell r="DW174">
            <v>0</v>
          </cell>
          <cell r="DX174">
            <v>0</v>
          </cell>
          <cell r="DY174">
            <v>0</v>
          </cell>
          <cell r="DZ174">
            <v>0</v>
          </cell>
          <cell r="EA174">
            <v>0</v>
          </cell>
          <cell r="EB174">
            <v>0</v>
          </cell>
          <cell r="EC174">
            <v>0</v>
          </cell>
          <cell r="ED174">
            <v>0</v>
          </cell>
        </row>
        <row r="175"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0</v>
          </cell>
          <cell r="BP175">
            <v>0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Y175">
            <v>0</v>
          </cell>
          <cell r="BZ175">
            <v>0</v>
          </cell>
          <cell r="CA175">
            <v>0</v>
          </cell>
          <cell r="CB175">
            <v>0</v>
          </cell>
          <cell r="CC175">
            <v>0</v>
          </cell>
          <cell r="CD175">
            <v>0</v>
          </cell>
          <cell r="CE175">
            <v>0</v>
          </cell>
          <cell r="CF175">
            <v>0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CL175">
            <v>0</v>
          </cell>
          <cell r="CM175">
            <v>0</v>
          </cell>
          <cell r="CN175">
            <v>0</v>
          </cell>
          <cell r="CO175">
            <v>0</v>
          </cell>
          <cell r="CP175">
            <v>0</v>
          </cell>
          <cell r="CQ175">
            <v>0</v>
          </cell>
          <cell r="CR175">
            <v>0</v>
          </cell>
          <cell r="CS175">
            <v>0</v>
          </cell>
          <cell r="CT175">
            <v>0</v>
          </cell>
          <cell r="CU175">
            <v>0</v>
          </cell>
          <cell r="CV175">
            <v>0</v>
          </cell>
          <cell r="CW175">
            <v>0</v>
          </cell>
          <cell r="CX175">
            <v>0</v>
          </cell>
          <cell r="CY175">
            <v>0</v>
          </cell>
          <cell r="CZ175">
            <v>0</v>
          </cell>
          <cell r="DA175">
            <v>0</v>
          </cell>
          <cell r="DB175">
            <v>0</v>
          </cell>
          <cell r="DC175">
            <v>0</v>
          </cell>
          <cell r="DD175">
            <v>0</v>
          </cell>
          <cell r="DE175">
            <v>0</v>
          </cell>
          <cell r="DF175">
            <v>0</v>
          </cell>
          <cell r="DG175">
            <v>0</v>
          </cell>
          <cell r="DH175">
            <v>0</v>
          </cell>
          <cell r="DI175">
            <v>0</v>
          </cell>
          <cell r="DJ175">
            <v>0</v>
          </cell>
          <cell r="DK175">
            <v>0</v>
          </cell>
          <cell r="DL175">
            <v>0</v>
          </cell>
          <cell r="DM175">
            <v>0</v>
          </cell>
          <cell r="DN175">
            <v>0</v>
          </cell>
          <cell r="DO175">
            <v>0</v>
          </cell>
          <cell r="DP175">
            <v>0</v>
          </cell>
          <cell r="DQ175">
            <v>0</v>
          </cell>
          <cell r="DR175">
            <v>0</v>
          </cell>
          <cell r="DS175">
            <v>0</v>
          </cell>
          <cell r="DT175">
            <v>0</v>
          </cell>
          <cell r="DU175">
            <v>0</v>
          </cell>
          <cell r="DV175">
            <v>0</v>
          </cell>
          <cell r="DW175">
            <v>0</v>
          </cell>
          <cell r="DX175">
            <v>0</v>
          </cell>
          <cell r="DY175">
            <v>0</v>
          </cell>
          <cell r="DZ175">
            <v>0</v>
          </cell>
          <cell r="EA175">
            <v>0</v>
          </cell>
          <cell r="EB175">
            <v>0</v>
          </cell>
          <cell r="EC175">
            <v>0</v>
          </cell>
          <cell r="ED175">
            <v>0</v>
          </cell>
        </row>
        <row r="176"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0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  <cell r="CK176">
            <v>0</v>
          </cell>
          <cell r="CL176">
            <v>0</v>
          </cell>
          <cell r="CM176">
            <v>0</v>
          </cell>
          <cell r="CN176">
            <v>0</v>
          </cell>
          <cell r="CO176">
            <v>0</v>
          </cell>
          <cell r="CP176">
            <v>0</v>
          </cell>
          <cell r="CQ176">
            <v>0</v>
          </cell>
          <cell r="CR176">
            <v>0</v>
          </cell>
          <cell r="CS176">
            <v>0</v>
          </cell>
          <cell r="CT176">
            <v>0</v>
          </cell>
          <cell r="CU176">
            <v>0</v>
          </cell>
          <cell r="CV176">
            <v>0</v>
          </cell>
          <cell r="CW176">
            <v>0</v>
          </cell>
          <cell r="CX176">
            <v>0</v>
          </cell>
          <cell r="CY176">
            <v>0</v>
          </cell>
          <cell r="CZ176">
            <v>0</v>
          </cell>
          <cell r="DA176">
            <v>0</v>
          </cell>
          <cell r="DB176">
            <v>0</v>
          </cell>
          <cell r="DC176">
            <v>0</v>
          </cell>
          <cell r="DD176">
            <v>0</v>
          </cell>
          <cell r="DE176">
            <v>0</v>
          </cell>
          <cell r="DF176">
            <v>0</v>
          </cell>
          <cell r="DG176">
            <v>0</v>
          </cell>
          <cell r="DH176">
            <v>0</v>
          </cell>
          <cell r="DI176">
            <v>0</v>
          </cell>
          <cell r="DJ176">
            <v>0</v>
          </cell>
          <cell r="DK176">
            <v>0</v>
          </cell>
          <cell r="DL176">
            <v>0</v>
          </cell>
          <cell r="DM176">
            <v>0</v>
          </cell>
          <cell r="DN176">
            <v>0</v>
          </cell>
          <cell r="DO176">
            <v>0</v>
          </cell>
          <cell r="DP176">
            <v>0</v>
          </cell>
          <cell r="DQ176">
            <v>0</v>
          </cell>
          <cell r="DR176">
            <v>0</v>
          </cell>
          <cell r="DS176">
            <v>0</v>
          </cell>
          <cell r="DT176">
            <v>0</v>
          </cell>
          <cell r="DU176">
            <v>0</v>
          </cell>
          <cell r="DV176">
            <v>0</v>
          </cell>
          <cell r="DW176">
            <v>0</v>
          </cell>
          <cell r="DX176">
            <v>0</v>
          </cell>
          <cell r="DY176">
            <v>0</v>
          </cell>
          <cell r="DZ176">
            <v>0</v>
          </cell>
          <cell r="EA176">
            <v>0</v>
          </cell>
          <cell r="EB176">
            <v>0</v>
          </cell>
          <cell r="EC176">
            <v>0</v>
          </cell>
          <cell r="ED176">
            <v>0</v>
          </cell>
        </row>
        <row r="177"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  <cell r="BC177">
            <v>0</v>
          </cell>
          <cell r="BD177">
            <v>0</v>
          </cell>
          <cell r="BE177">
            <v>0</v>
          </cell>
          <cell r="BF177">
            <v>0</v>
          </cell>
          <cell r="BG177">
            <v>0</v>
          </cell>
          <cell r="BH177">
            <v>0</v>
          </cell>
          <cell r="BI177">
            <v>0</v>
          </cell>
          <cell r="BJ177">
            <v>0</v>
          </cell>
          <cell r="BK177">
            <v>0</v>
          </cell>
          <cell r="BL177">
            <v>0</v>
          </cell>
          <cell r="BM177">
            <v>0</v>
          </cell>
          <cell r="BN177">
            <v>0</v>
          </cell>
          <cell r="BO177">
            <v>0</v>
          </cell>
          <cell r="BP177">
            <v>0</v>
          </cell>
          <cell r="BQ177">
            <v>0</v>
          </cell>
          <cell r="BR177">
            <v>0</v>
          </cell>
          <cell r="BS177">
            <v>0</v>
          </cell>
          <cell r="BT177">
            <v>0</v>
          </cell>
          <cell r="BU177">
            <v>0</v>
          </cell>
          <cell r="BV177">
            <v>0</v>
          </cell>
          <cell r="BW177">
            <v>0</v>
          </cell>
          <cell r="BX177">
            <v>0</v>
          </cell>
          <cell r="BY177">
            <v>0</v>
          </cell>
          <cell r="BZ177">
            <v>0</v>
          </cell>
          <cell r="CA177">
            <v>0</v>
          </cell>
          <cell r="CB177">
            <v>0</v>
          </cell>
          <cell r="CC177">
            <v>0</v>
          </cell>
          <cell r="CD177">
            <v>0</v>
          </cell>
          <cell r="CE177">
            <v>0</v>
          </cell>
          <cell r="CF177">
            <v>0</v>
          </cell>
          <cell r="CG177">
            <v>0</v>
          </cell>
          <cell r="CH177">
            <v>0</v>
          </cell>
          <cell r="CI177">
            <v>0</v>
          </cell>
          <cell r="CJ177">
            <v>0</v>
          </cell>
          <cell r="CK177">
            <v>0</v>
          </cell>
          <cell r="CL177">
            <v>0</v>
          </cell>
          <cell r="CM177">
            <v>0</v>
          </cell>
          <cell r="CN177">
            <v>0</v>
          </cell>
          <cell r="CO177">
            <v>0</v>
          </cell>
          <cell r="CP177">
            <v>0</v>
          </cell>
          <cell r="CQ177">
            <v>0</v>
          </cell>
          <cell r="CR177">
            <v>0</v>
          </cell>
          <cell r="CS177">
            <v>0</v>
          </cell>
          <cell r="CT177">
            <v>0</v>
          </cell>
          <cell r="CU177">
            <v>0</v>
          </cell>
          <cell r="CV177">
            <v>0</v>
          </cell>
          <cell r="CW177">
            <v>0</v>
          </cell>
          <cell r="CX177">
            <v>0</v>
          </cell>
          <cell r="CY177">
            <v>0</v>
          </cell>
          <cell r="CZ177">
            <v>0</v>
          </cell>
          <cell r="DA177">
            <v>0</v>
          </cell>
          <cell r="DB177">
            <v>0</v>
          </cell>
          <cell r="DC177">
            <v>0</v>
          </cell>
          <cell r="DD177">
            <v>0</v>
          </cell>
          <cell r="DE177">
            <v>0</v>
          </cell>
          <cell r="DF177">
            <v>0</v>
          </cell>
          <cell r="DG177">
            <v>0</v>
          </cell>
          <cell r="DH177">
            <v>0</v>
          </cell>
          <cell r="DI177">
            <v>0</v>
          </cell>
          <cell r="DJ177">
            <v>0</v>
          </cell>
          <cell r="DK177">
            <v>0</v>
          </cell>
          <cell r="DL177">
            <v>0</v>
          </cell>
          <cell r="DM177">
            <v>0</v>
          </cell>
          <cell r="DN177">
            <v>0</v>
          </cell>
          <cell r="DO177">
            <v>0</v>
          </cell>
          <cell r="DP177">
            <v>0</v>
          </cell>
          <cell r="DQ177">
            <v>0</v>
          </cell>
          <cell r="DR177">
            <v>0</v>
          </cell>
          <cell r="DS177">
            <v>0</v>
          </cell>
          <cell r="DT177">
            <v>0</v>
          </cell>
          <cell r="DU177">
            <v>0</v>
          </cell>
          <cell r="DV177">
            <v>0</v>
          </cell>
          <cell r="DW177">
            <v>0</v>
          </cell>
          <cell r="DX177">
            <v>0</v>
          </cell>
          <cell r="DY177">
            <v>0</v>
          </cell>
          <cell r="DZ177">
            <v>0</v>
          </cell>
          <cell r="EA177">
            <v>0</v>
          </cell>
          <cell r="EB177">
            <v>0</v>
          </cell>
          <cell r="EC177">
            <v>0</v>
          </cell>
          <cell r="ED177">
            <v>0</v>
          </cell>
        </row>
        <row r="179"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0</v>
          </cell>
          <cell r="BF179">
            <v>0</v>
          </cell>
          <cell r="BG179">
            <v>0</v>
          </cell>
          <cell r="BH179">
            <v>0</v>
          </cell>
          <cell r="BI179">
            <v>0</v>
          </cell>
          <cell r="BJ179">
            <v>0</v>
          </cell>
          <cell r="BK179">
            <v>0</v>
          </cell>
          <cell r="BL179">
            <v>0</v>
          </cell>
          <cell r="BM179">
            <v>0</v>
          </cell>
          <cell r="BN179">
            <v>0</v>
          </cell>
          <cell r="BO179">
            <v>0</v>
          </cell>
          <cell r="BP179">
            <v>0</v>
          </cell>
          <cell r="BQ179">
            <v>0</v>
          </cell>
          <cell r="BR179">
            <v>0</v>
          </cell>
          <cell r="BS179">
            <v>0</v>
          </cell>
          <cell r="BT179">
            <v>0</v>
          </cell>
          <cell r="BU179">
            <v>0</v>
          </cell>
          <cell r="BV179">
            <v>0</v>
          </cell>
          <cell r="BW179">
            <v>0</v>
          </cell>
          <cell r="BX179">
            <v>0</v>
          </cell>
          <cell r="BY179">
            <v>0</v>
          </cell>
          <cell r="BZ179">
            <v>0</v>
          </cell>
          <cell r="CA179">
            <v>0</v>
          </cell>
          <cell r="CB179">
            <v>0</v>
          </cell>
          <cell r="CC179">
            <v>0</v>
          </cell>
          <cell r="CD179">
            <v>0</v>
          </cell>
          <cell r="CE179">
            <v>0</v>
          </cell>
          <cell r="CF179">
            <v>0</v>
          </cell>
          <cell r="CG179">
            <v>0</v>
          </cell>
          <cell r="CH179">
            <v>0</v>
          </cell>
          <cell r="CI179">
            <v>0</v>
          </cell>
          <cell r="CJ179">
            <v>0</v>
          </cell>
          <cell r="CK179">
            <v>0</v>
          </cell>
          <cell r="CL179">
            <v>0</v>
          </cell>
          <cell r="CM179">
            <v>0</v>
          </cell>
          <cell r="CN179">
            <v>0</v>
          </cell>
          <cell r="CO179">
            <v>0</v>
          </cell>
          <cell r="CP179">
            <v>0</v>
          </cell>
          <cell r="CQ179">
            <v>0</v>
          </cell>
          <cell r="CR179">
            <v>0</v>
          </cell>
          <cell r="CS179">
            <v>0</v>
          </cell>
          <cell r="CT179">
            <v>0</v>
          </cell>
          <cell r="CU179">
            <v>0</v>
          </cell>
          <cell r="CV179">
            <v>0</v>
          </cell>
          <cell r="CW179">
            <v>0</v>
          </cell>
          <cell r="CX179">
            <v>0</v>
          </cell>
          <cell r="CY179">
            <v>0</v>
          </cell>
          <cell r="CZ179">
            <v>0</v>
          </cell>
          <cell r="DA179">
            <v>0</v>
          </cell>
          <cell r="DB179">
            <v>0</v>
          </cell>
          <cell r="DC179">
            <v>0</v>
          </cell>
          <cell r="DD179">
            <v>0</v>
          </cell>
          <cell r="DE179">
            <v>0</v>
          </cell>
          <cell r="DF179">
            <v>0</v>
          </cell>
          <cell r="DG179">
            <v>0</v>
          </cell>
          <cell r="DH179">
            <v>0</v>
          </cell>
          <cell r="DI179">
            <v>0</v>
          </cell>
          <cell r="DJ179">
            <v>0</v>
          </cell>
          <cell r="DK179">
            <v>0</v>
          </cell>
          <cell r="DL179">
            <v>0</v>
          </cell>
          <cell r="DM179">
            <v>0</v>
          </cell>
          <cell r="DN179">
            <v>0</v>
          </cell>
          <cell r="DO179">
            <v>0</v>
          </cell>
          <cell r="DP179">
            <v>0</v>
          </cell>
          <cell r="DQ179">
            <v>0</v>
          </cell>
          <cell r="DR179">
            <v>0</v>
          </cell>
          <cell r="DS179">
            <v>0</v>
          </cell>
          <cell r="DT179">
            <v>0</v>
          </cell>
          <cell r="DU179">
            <v>0</v>
          </cell>
          <cell r="DV179">
            <v>0</v>
          </cell>
          <cell r="DW179">
            <v>0</v>
          </cell>
          <cell r="DX179">
            <v>0</v>
          </cell>
          <cell r="DY179">
            <v>0</v>
          </cell>
          <cell r="DZ179">
            <v>0</v>
          </cell>
          <cell r="EA179">
            <v>0</v>
          </cell>
          <cell r="EB179">
            <v>0</v>
          </cell>
          <cell r="EC179">
            <v>0</v>
          </cell>
          <cell r="ED179">
            <v>0</v>
          </cell>
        </row>
        <row r="182"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  <cell r="BC182">
            <v>0</v>
          </cell>
          <cell r="BD182">
            <v>0</v>
          </cell>
          <cell r="BE182">
            <v>0</v>
          </cell>
          <cell r="BF182">
            <v>0</v>
          </cell>
          <cell r="BG182">
            <v>0</v>
          </cell>
          <cell r="BH182">
            <v>0</v>
          </cell>
          <cell r="BI182">
            <v>0</v>
          </cell>
          <cell r="BJ182">
            <v>0</v>
          </cell>
          <cell r="BK182">
            <v>0</v>
          </cell>
          <cell r="BL182">
            <v>0</v>
          </cell>
          <cell r="BM182">
            <v>0</v>
          </cell>
          <cell r="BN182">
            <v>0</v>
          </cell>
          <cell r="BO182">
            <v>0</v>
          </cell>
          <cell r="BP182">
            <v>0</v>
          </cell>
          <cell r="BQ182">
            <v>0</v>
          </cell>
          <cell r="BR182">
            <v>0</v>
          </cell>
          <cell r="BS182">
            <v>0</v>
          </cell>
          <cell r="BT182">
            <v>0</v>
          </cell>
          <cell r="BU182">
            <v>0</v>
          </cell>
          <cell r="BV182">
            <v>0</v>
          </cell>
          <cell r="BW182">
            <v>0</v>
          </cell>
          <cell r="BX182">
            <v>0</v>
          </cell>
          <cell r="BY182">
            <v>0</v>
          </cell>
          <cell r="BZ182">
            <v>0</v>
          </cell>
          <cell r="CA182">
            <v>0</v>
          </cell>
          <cell r="CB182">
            <v>0</v>
          </cell>
          <cell r="CC182">
            <v>0</v>
          </cell>
          <cell r="CD182">
            <v>0</v>
          </cell>
          <cell r="CE182">
            <v>0</v>
          </cell>
          <cell r="CF182">
            <v>0</v>
          </cell>
          <cell r="CG182">
            <v>0</v>
          </cell>
          <cell r="CH182">
            <v>0</v>
          </cell>
          <cell r="CI182">
            <v>0</v>
          </cell>
          <cell r="CJ182">
            <v>0</v>
          </cell>
          <cell r="CK182">
            <v>0</v>
          </cell>
          <cell r="CL182">
            <v>0</v>
          </cell>
          <cell r="CM182">
            <v>0</v>
          </cell>
          <cell r="CN182">
            <v>0</v>
          </cell>
          <cell r="CO182">
            <v>0</v>
          </cell>
          <cell r="CP182">
            <v>0</v>
          </cell>
          <cell r="CQ182">
            <v>0</v>
          </cell>
          <cell r="CR182">
            <v>0</v>
          </cell>
          <cell r="CS182">
            <v>0</v>
          </cell>
          <cell r="CT182">
            <v>0</v>
          </cell>
          <cell r="CU182">
            <v>0</v>
          </cell>
          <cell r="CV182">
            <v>0</v>
          </cell>
          <cell r="CW182">
            <v>0</v>
          </cell>
          <cell r="CX182">
            <v>0</v>
          </cell>
          <cell r="CY182">
            <v>0</v>
          </cell>
          <cell r="CZ182">
            <v>0</v>
          </cell>
          <cell r="DA182">
            <v>0</v>
          </cell>
          <cell r="DB182">
            <v>0</v>
          </cell>
          <cell r="DC182">
            <v>0</v>
          </cell>
          <cell r="DD182">
            <v>0</v>
          </cell>
          <cell r="DE182">
            <v>0</v>
          </cell>
          <cell r="DF182">
            <v>0</v>
          </cell>
          <cell r="DG182">
            <v>0</v>
          </cell>
          <cell r="DH182">
            <v>0</v>
          </cell>
          <cell r="DI182">
            <v>0</v>
          </cell>
          <cell r="DJ182">
            <v>0</v>
          </cell>
          <cell r="DK182">
            <v>0</v>
          </cell>
          <cell r="DL182">
            <v>0</v>
          </cell>
          <cell r="DM182">
            <v>0</v>
          </cell>
          <cell r="DN182">
            <v>0</v>
          </cell>
          <cell r="DO182">
            <v>0</v>
          </cell>
          <cell r="DP182">
            <v>0</v>
          </cell>
          <cell r="DQ182">
            <v>0</v>
          </cell>
          <cell r="DR182">
            <v>0</v>
          </cell>
          <cell r="DS182">
            <v>0</v>
          </cell>
          <cell r="DT182">
            <v>0</v>
          </cell>
          <cell r="DU182">
            <v>0</v>
          </cell>
          <cell r="DV182">
            <v>0</v>
          </cell>
          <cell r="DW182">
            <v>0</v>
          </cell>
          <cell r="DX182">
            <v>0</v>
          </cell>
          <cell r="DY182">
            <v>0</v>
          </cell>
          <cell r="DZ182">
            <v>0</v>
          </cell>
          <cell r="EA182">
            <v>0</v>
          </cell>
          <cell r="EB182">
            <v>0</v>
          </cell>
          <cell r="EC182">
            <v>0</v>
          </cell>
          <cell r="ED182">
            <v>0</v>
          </cell>
        </row>
        <row r="183"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0</v>
          </cell>
          <cell r="BD183">
            <v>0</v>
          </cell>
          <cell r="BE183">
            <v>0</v>
          </cell>
          <cell r="BF183">
            <v>0</v>
          </cell>
          <cell r="BG183">
            <v>0</v>
          </cell>
          <cell r="BH183">
            <v>0</v>
          </cell>
          <cell r="BI183">
            <v>0</v>
          </cell>
          <cell r="BJ183">
            <v>0</v>
          </cell>
          <cell r="BK183">
            <v>0</v>
          </cell>
          <cell r="BL183">
            <v>0</v>
          </cell>
          <cell r="BM183">
            <v>0</v>
          </cell>
          <cell r="BN183">
            <v>0</v>
          </cell>
          <cell r="BO183">
            <v>0</v>
          </cell>
          <cell r="BP183">
            <v>0</v>
          </cell>
          <cell r="BQ183">
            <v>0</v>
          </cell>
          <cell r="BR183">
            <v>0</v>
          </cell>
          <cell r="BS183">
            <v>0</v>
          </cell>
          <cell r="BT183">
            <v>0</v>
          </cell>
          <cell r="BU183">
            <v>0</v>
          </cell>
          <cell r="BV183">
            <v>0</v>
          </cell>
          <cell r="BW183">
            <v>0</v>
          </cell>
          <cell r="BX183">
            <v>0</v>
          </cell>
          <cell r="BY183">
            <v>0</v>
          </cell>
          <cell r="BZ183">
            <v>0</v>
          </cell>
          <cell r="CA183">
            <v>0</v>
          </cell>
          <cell r="CB183">
            <v>0</v>
          </cell>
          <cell r="CC183">
            <v>0</v>
          </cell>
          <cell r="CD183">
            <v>0</v>
          </cell>
          <cell r="CE183">
            <v>0</v>
          </cell>
          <cell r="CF183">
            <v>0</v>
          </cell>
          <cell r="CG183">
            <v>0</v>
          </cell>
          <cell r="CH183">
            <v>0</v>
          </cell>
          <cell r="CI183">
            <v>0</v>
          </cell>
          <cell r="CJ183">
            <v>0</v>
          </cell>
          <cell r="CK183">
            <v>0</v>
          </cell>
          <cell r="CL183">
            <v>0</v>
          </cell>
          <cell r="CM183">
            <v>0</v>
          </cell>
          <cell r="CN183">
            <v>0</v>
          </cell>
          <cell r="CO183">
            <v>0</v>
          </cell>
          <cell r="CP183">
            <v>0</v>
          </cell>
          <cell r="CQ183">
            <v>0</v>
          </cell>
          <cell r="CR183">
            <v>0</v>
          </cell>
          <cell r="CS183">
            <v>0</v>
          </cell>
          <cell r="CT183">
            <v>0</v>
          </cell>
          <cell r="CU183">
            <v>0</v>
          </cell>
          <cell r="CV183">
            <v>0</v>
          </cell>
          <cell r="CW183">
            <v>0</v>
          </cell>
          <cell r="CX183">
            <v>0</v>
          </cell>
          <cell r="CY183">
            <v>0</v>
          </cell>
          <cell r="CZ183">
            <v>0</v>
          </cell>
          <cell r="DA183">
            <v>0</v>
          </cell>
          <cell r="DB183">
            <v>0</v>
          </cell>
          <cell r="DC183">
            <v>0</v>
          </cell>
          <cell r="DD183">
            <v>0</v>
          </cell>
          <cell r="DE183">
            <v>0</v>
          </cell>
          <cell r="DF183">
            <v>0</v>
          </cell>
          <cell r="DG183">
            <v>0</v>
          </cell>
          <cell r="DH183">
            <v>0</v>
          </cell>
          <cell r="DI183">
            <v>0</v>
          </cell>
          <cell r="DJ183">
            <v>0</v>
          </cell>
          <cell r="DK183">
            <v>0</v>
          </cell>
          <cell r="DL183">
            <v>0</v>
          </cell>
          <cell r="DM183">
            <v>0</v>
          </cell>
          <cell r="DN183">
            <v>0</v>
          </cell>
          <cell r="DO183">
            <v>0</v>
          </cell>
          <cell r="DP183">
            <v>0</v>
          </cell>
          <cell r="DQ183">
            <v>0</v>
          </cell>
          <cell r="DR183">
            <v>0</v>
          </cell>
          <cell r="DS183">
            <v>0</v>
          </cell>
          <cell r="DT183">
            <v>0</v>
          </cell>
          <cell r="DU183">
            <v>0</v>
          </cell>
          <cell r="DV183">
            <v>0</v>
          </cell>
          <cell r="DW183">
            <v>0</v>
          </cell>
          <cell r="DX183">
            <v>0</v>
          </cell>
          <cell r="DY183">
            <v>0</v>
          </cell>
          <cell r="DZ183">
            <v>0</v>
          </cell>
          <cell r="EA183">
            <v>0</v>
          </cell>
          <cell r="EB183">
            <v>0</v>
          </cell>
          <cell r="EC183">
            <v>0</v>
          </cell>
          <cell r="ED183">
            <v>0</v>
          </cell>
        </row>
        <row r="184"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E184">
            <v>0</v>
          </cell>
          <cell r="BF184">
            <v>0</v>
          </cell>
          <cell r="BG184">
            <v>0</v>
          </cell>
          <cell r="BH184">
            <v>0</v>
          </cell>
          <cell r="BI184">
            <v>0</v>
          </cell>
          <cell r="BJ184">
            <v>0</v>
          </cell>
          <cell r="BK184">
            <v>0</v>
          </cell>
          <cell r="BL184">
            <v>0</v>
          </cell>
          <cell r="BM184">
            <v>0</v>
          </cell>
          <cell r="BN184">
            <v>0</v>
          </cell>
          <cell r="BO184">
            <v>0</v>
          </cell>
          <cell r="BP184">
            <v>0</v>
          </cell>
          <cell r="BQ184">
            <v>0</v>
          </cell>
          <cell r="BR184">
            <v>0</v>
          </cell>
          <cell r="BS184">
            <v>0</v>
          </cell>
          <cell r="BT184">
            <v>0</v>
          </cell>
          <cell r="BU184">
            <v>0</v>
          </cell>
          <cell r="BV184">
            <v>0</v>
          </cell>
          <cell r="BW184">
            <v>0</v>
          </cell>
          <cell r="BX184">
            <v>0</v>
          </cell>
          <cell r="BY184">
            <v>0</v>
          </cell>
          <cell r="BZ184">
            <v>0</v>
          </cell>
          <cell r="CA184">
            <v>0</v>
          </cell>
          <cell r="CB184">
            <v>0</v>
          </cell>
          <cell r="CC184">
            <v>0</v>
          </cell>
          <cell r="CD184">
            <v>0</v>
          </cell>
          <cell r="CE184">
            <v>0</v>
          </cell>
          <cell r="CF184">
            <v>0</v>
          </cell>
          <cell r="CG184">
            <v>0</v>
          </cell>
          <cell r="CH184">
            <v>0</v>
          </cell>
          <cell r="CI184">
            <v>0</v>
          </cell>
          <cell r="CJ184">
            <v>0</v>
          </cell>
          <cell r="CK184">
            <v>0</v>
          </cell>
          <cell r="CL184">
            <v>0</v>
          </cell>
          <cell r="CM184">
            <v>0</v>
          </cell>
          <cell r="CN184">
            <v>0</v>
          </cell>
          <cell r="CO184">
            <v>0</v>
          </cell>
          <cell r="CP184">
            <v>0</v>
          </cell>
          <cell r="CQ184">
            <v>0</v>
          </cell>
          <cell r="CR184">
            <v>0</v>
          </cell>
          <cell r="CS184">
            <v>0</v>
          </cell>
          <cell r="CT184">
            <v>0</v>
          </cell>
          <cell r="CU184">
            <v>0</v>
          </cell>
          <cell r="CV184">
            <v>0</v>
          </cell>
          <cell r="CW184">
            <v>0</v>
          </cell>
          <cell r="CX184">
            <v>0</v>
          </cell>
          <cell r="CY184">
            <v>0</v>
          </cell>
          <cell r="CZ184">
            <v>0</v>
          </cell>
          <cell r="DA184">
            <v>0</v>
          </cell>
          <cell r="DB184">
            <v>0</v>
          </cell>
          <cell r="DC184">
            <v>0</v>
          </cell>
          <cell r="DD184">
            <v>0</v>
          </cell>
          <cell r="DE184">
            <v>0</v>
          </cell>
          <cell r="DF184">
            <v>0</v>
          </cell>
          <cell r="DG184">
            <v>0</v>
          </cell>
          <cell r="DH184">
            <v>0</v>
          </cell>
          <cell r="DI184">
            <v>0</v>
          </cell>
          <cell r="DJ184">
            <v>0</v>
          </cell>
          <cell r="DK184">
            <v>0</v>
          </cell>
          <cell r="DL184">
            <v>0</v>
          </cell>
          <cell r="DM184">
            <v>0</v>
          </cell>
          <cell r="DN184">
            <v>0</v>
          </cell>
          <cell r="DO184">
            <v>0</v>
          </cell>
          <cell r="DP184">
            <v>0</v>
          </cell>
          <cell r="DQ184">
            <v>0</v>
          </cell>
          <cell r="DR184">
            <v>0</v>
          </cell>
          <cell r="DS184">
            <v>0</v>
          </cell>
          <cell r="DT184">
            <v>0</v>
          </cell>
          <cell r="DU184">
            <v>0</v>
          </cell>
          <cell r="DV184">
            <v>0</v>
          </cell>
          <cell r="DW184">
            <v>0</v>
          </cell>
          <cell r="DX184">
            <v>0</v>
          </cell>
          <cell r="DY184">
            <v>0</v>
          </cell>
          <cell r="DZ184">
            <v>0</v>
          </cell>
          <cell r="EA184">
            <v>0</v>
          </cell>
          <cell r="EB184">
            <v>0</v>
          </cell>
          <cell r="EC184">
            <v>0</v>
          </cell>
          <cell r="ED184">
            <v>0</v>
          </cell>
        </row>
        <row r="185"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E185">
            <v>0</v>
          </cell>
          <cell r="BF185">
            <v>0</v>
          </cell>
          <cell r="BG185">
            <v>0</v>
          </cell>
          <cell r="BH185">
            <v>0</v>
          </cell>
          <cell r="BI185">
            <v>0</v>
          </cell>
          <cell r="BJ185">
            <v>0</v>
          </cell>
          <cell r="BK185">
            <v>0</v>
          </cell>
          <cell r="BL185">
            <v>0</v>
          </cell>
          <cell r="BM185">
            <v>0</v>
          </cell>
          <cell r="BN185">
            <v>0</v>
          </cell>
          <cell r="BO185">
            <v>0</v>
          </cell>
          <cell r="BP185">
            <v>0</v>
          </cell>
          <cell r="BQ185">
            <v>0</v>
          </cell>
          <cell r="BR185">
            <v>0</v>
          </cell>
          <cell r="BS185">
            <v>0</v>
          </cell>
          <cell r="BT185">
            <v>0</v>
          </cell>
          <cell r="BU185">
            <v>0</v>
          </cell>
          <cell r="BV185">
            <v>0</v>
          </cell>
          <cell r="BW185">
            <v>0</v>
          </cell>
          <cell r="BX185">
            <v>0</v>
          </cell>
          <cell r="BY185">
            <v>0</v>
          </cell>
          <cell r="BZ185">
            <v>0</v>
          </cell>
          <cell r="CA185">
            <v>0</v>
          </cell>
          <cell r="CB185">
            <v>0</v>
          </cell>
          <cell r="CC185">
            <v>0</v>
          </cell>
          <cell r="CD185">
            <v>0</v>
          </cell>
          <cell r="CE185">
            <v>0</v>
          </cell>
          <cell r="CF185">
            <v>0</v>
          </cell>
          <cell r="CG185">
            <v>0</v>
          </cell>
          <cell r="CH185">
            <v>0</v>
          </cell>
          <cell r="CI185">
            <v>0</v>
          </cell>
          <cell r="CJ185">
            <v>0</v>
          </cell>
          <cell r="CK185">
            <v>0</v>
          </cell>
          <cell r="CL185">
            <v>0</v>
          </cell>
          <cell r="CM185">
            <v>0</v>
          </cell>
          <cell r="CN185">
            <v>0</v>
          </cell>
          <cell r="CO185">
            <v>0</v>
          </cell>
          <cell r="CP185">
            <v>0</v>
          </cell>
          <cell r="CQ185">
            <v>0</v>
          </cell>
          <cell r="CR185">
            <v>0</v>
          </cell>
          <cell r="CS185">
            <v>0</v>
          </cell>
          <cell r="CT185">
            <v>0</v>
          </cell>
          <cell r="CU185">
            <v>0</v>
          </cell>
          <cell r="CV185">
            <v>0</v>
          </cell>
          <cell r="CW185">
            <v>0</v>
          </cell>
          <cell r="CX185">
            <v>0</v>
          </cell>
          <cell r="CY185">
            <v>0</v>
          </cell>
          <cell r="CZ185">
            <v>0</v>
          </cell>
          <cell r="DA185">
            <v>0</v>
          </cell>
          <cell r="DB185">
            <v>0</v>
          </cell>
          <cell r="DC185">
            <v>0</v>
          </cell>
          <cell r="DD185">
            <v>0</v>
          </cell>
          <cell r="DE185">
            <v>0</v>
          </cell>
          <cell r="DF185">
            <v>0</v>
          </cell>
          <cell r="DG185">
            <v>0</v>
          </cell>
          <cell r="DH185">
            <v>0</v>
          </cell>
          <cell r="DI185">
            <v>0</v>
          </cell>
          <cell r="DJ185">
            <v>0</v>
          </cell>
          <cell r="DK185">
            <v>0</v>
          </cell>
          <cell r="DL185">
            <v>0</v>
          </cell>
          <cell r="DM185">
            <v>0</v>
          </cell>
          <cell r="DN185">
            <v>0</v>
          </cell>
          <cell r="DO185">
            <v>0</v>
          </cell>
          <cell r="DP185">
            <v>0</v>
          </cell>
          <cell r="DQ185">
            <v>0</v>
          </cell>
          <cell r="DR185">
            <v>0</v>
          </cell>
          <cell r="DS185">
            <v>0</v>
          </cell>
          <cell r="DT185">
            <v>0</v>
          </cell>
          <cell r="DU185">
            <v>0</v>
          </cell>
          <cell r="DV185">
            <v>0</v>
          </cell>
          <cell r="DW185">
            <v>0</v>
          </cell>
          <cell r="DX185">
            <v>0</v>
          </cell>
          <cell r="DY185">
            <v>0</v>
          </cell>
          <cell r="DZ185">
            <v>0</v>
          </cell>
          <cell r="EA185">
            <v>0</v>
          </cell>
          <cell r="EB185">
            <v>0</v>
          </cell>
          <cell r="EC185">
            <v>0</v>
          </cell>
          <cell r="ED185">
            <v>0</v>
          </cell>
        </row>
        <row r="186"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  <cell r="BG186">
            <v>0</v>
          </cell>
          <cell r="BH186">
            <v>0</v>
          </cell>
          <cell r="BI186">
            <v>0</v>
          </cell>
          <cell r="BJ186">
            <v>0</v>
          </cell>
          <cell r="BK186">
            <v>0</v>
          </cell>
          <cell r="BL186">
            <v>0</v>
          </cell>
          <cell r="BM186">
            <v>0</v>
          </cell>
          <cell r="BN186">
            <v>0</v>
          </cell>
          <cell r="BO186">
            <v>0</v>
          </cell>
          <cell r="BP186">
            <v>0</v>
          </cell>
          <cell r="BQ186">
            <v>0</v>
          </cell>
          <cell r="BR186">
            <v>0</v>
          </cell>
          <cell r="BS186">
            <v>0</v>
          </cell>
          <cell r="BT186">
            <v>0</v>
          </cell>
          <cell r="BU186">
            <v>0</v>
          </cell>
          <cell r="BV186">
            <v>0</v>
          </cell>
          <cell r="BW186">
            <v>0</v>
          </cell>
          <cell r="BX186">
            <v>0</v>
          </cell>
          <cell r="BY186">
            <v>0</v>
          </cell>
          <cell r="BZ186">
            <v>0</v>
          </cell>
          <cell r="CA186">
            <v>0</v>
          </cell>
          <cell r="CB186">
            <v>0</v>
          </cell>
          <cell r="CC186">
            <v>0</v>
          </cell>
          <cell r="CD186">
            <v>0</v>
          </cell>
          <cell r="CE186">
            <v>0</v>
          </cell>
          <cell r="CF186">
            <v>0</v>
          </cell>
          <cell r="CG186">
            <v>0</v>
          </cell>
          <cell r="CH186">
            <v>0</v>
          </cell>
          <cell r="CI186">
            <v>0</v>
          </cell>
          <cell r="CJ186">
            <v>0</v>
          </cell>
          <cell r="CK186">
            <v>0</v>
          </cell>
          <cell r="CL186">
            <v>0</v>
          </cell>
          <cell r="CM186">
            <v>0</v>
          </cell>
          <cell r="CN186">
            <v>0</v>
          </cell>
          <cell r="CO186">
            <v>0</v>
          </cell>
          <cell r="CP186">
            <v>0</v>
          </cell>
          <cell r="CQ186">
            <v>0</v>
          </cell>
          <cell r="CR186">
            <v>0</v>
          </cell>
          <cell r="CS186">
            <v>0</v>
          </cell>
          <cell r="CT186">
            <v>0</v>
          </cell>
          <cell r="CU186">
            <v>0</v>
          </cell>
          <cell r="CV186">
            <v>0</v>
          </cell>
          <cell r="CW186">
            <v>0</v>
          </cell>
          <cell r="CX186">
            <v>0</v>
          </cell>
          <cell r="CY186">
            <v>0</v>
          </cell>
          <cell r="CZ186">
            <v>0</v>
          </cell>
          <cell r="DA186">
            <v>0</v>
          </cell>
          <cell r="DB186">
            <v>0</v>
          </cell>
          <cell r="DC186">
            <v>0</v>
          </cell>
          <cell r="DD186">
            <v>0</v>
          </cell>
          <cell r="DE186">
            <v>0</v>
          </cell>
          <cell r="DF186">
            <v>0</v>
          </cell>
          <cell r="DG186">
            <v>0</v>
          </cell>
          <cell r="DH186">
            <v>0</v>
          </cell>
          <cell r="DI186">
            <v>0</v>
          </cell>
          <cell r="DJ186">
            <v>0</v>
          </cell>
          <cell r="DK186">
            <v>0</v>
          </cell>
          <cell r="DL186">
            <v>0</v>
          </cell>
          <cell r="DM186">
            <v>0</v>
          </cell>
          <cell r="DN186">
            <v>0</v>
          </cell>
          <cell r="DO186">
            <v>0</v>
          </cell>
          <cell r="DP186">
            <v>0</v>
          </cell>
          <cell r="DQ186">
            <v>0</v>
          </cell>
          <cell r="DR186">
            <v>0</v>
          </cell>
          <cell r="DS186">
            <v>0</v>
          </cell>
          <cell r="DT186">
            <v>0</v>
          </cell>
          <cell r="DU186">
            <v>0</v>
          </cell>
          <cell r="DV186">
            <v>0</v>
          </cell>
          <cell r="DW186">
            <v>0</v>
          </cell>
          <cell r="DX186">
            <v>0</v>
          </cell>
          <cell r="DY186">
            <v>0</v>
          </cell>
          <cell r="DZ186">
            <v>0</v>
          </cell>
          <cell r="EA186">
            <v>0</v>
          </cell>
          <cell r="EB186">
            <v>0</v>
          </cell>
          <cell r="EC186">
            <v>0</v>
          </cell>
          <cell r="ED186">
            <v>0</v>
          </cell>
        </row>
        <row r="187"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E187">
            <v>0</v>
          </cell>
          <cell r="BF187">
            <v>0</v>
          </cell>
          <cell r="BG187">
            <v>0</v>
          </cell>
          <cell r="BH187">
            <v>0</v>
          </cell>
          <cell r="BI187">
            <v>0</v>
          </cell>
          <cell r="BJ187">
            <v>0</v>
          </cell>
          <cell r="BK187">
            <v>0</v>
          </cell>
          <cell r="BL187">
            <v>0</v>
          </cell>
          <cell r="BM187">
            <v>0</v>
          </cell>
          <cell r="BN187">
            <v>0</v>
          </cell>
          <cell r="BO187">
            <v>0</v>
          </cell>
          <cell r="BP187">
            <v>0</v>
          </cell>
          <cell r="BQ187">
            <v>0</v>
          </cell>
          <cell r="BR187">
            <v>0</v>
          </cell>
          <cell r="BS187">
            <v>0</v>
          </cell>
          <cell r="BT187">
            <v>0</v>
          </cell>
          <cell r="BU187">
            <v>0</v>
          </cell>
          <cell r="BV187">
            <v>0</v>
          </cell>
          <cell r="BW187">
            <v>0</v>
          </cell>
          <cell r="BX187">
            <v>0</v>
          </cell>
          <cell r="BY187">
            <v>0</v>
          </cell>
          <cell r="BZ187">
            <v>0</v>
          </cell>
          <cell r="CA187">
            <v>0</v>
          </cell>
          <cell r="CB187">
            <v>0</v>
          </cell>
          <cell r="CC187">
            <v>0</v>
          </cell>
          <cell r="CD187">
            <v>0</v>
          </cell>
          <cell r="CE187">
            <v>0</v>
          </cell>
          <cell r="CF187">
            <v>0</v>
          </cell>
          <cell r="CG187">
            <v>0</v>
          </cell>
          <cell r="CH187">
            <v>0</v>
          </cell>
          <cell r="CI187">
            <v>0</v>
          </cell>
          <cell r="CJ187">
            <v>0</v>
          </cell>
          <cell r="CK187">
            <v>0</v>
          </cell>
          <cell r="CL187">
            <v>0</v>
          </cell>
          <cell r="CM187">
            <v>0</v>
          </cell>
          <cell r="CN187">
            <v>0</v>
          </cell>
          <cell r="CO187">
            <v>0</v>
          </cell>
          <cell r="CP187">
            <v>0</v>
          </cell>
          <cell r="CQ187">
            <v>0</v>
          </cell>
          <cell r="CR187">
            <v>0</v>
          </cell>
          <cell r="CS187">
            <v>0</v>
          </cell>
          <cell r="CT187">
            <v>0</v>
          </cell>
          <cell r="CU187">
            <v>0</v>
          </cell>
          <cell r="CV187">
            <v>0</v>
          </cell>
          <cell r="CW187">
            <v>0</v>
          </cell>
          <cell r="CX187">
            <v>0</v>
          </cell>
          <cell r="CY187">
            <v>0</v>
          </cell>
          <cell r="CZ187">
            <v>0</v>
          </cell>
          <cell r="DA187">
            <v>0</v>
          </cell>
          <cell r="DB187">
            <v>0</v>
          </cell>
          <cell r="DC187">
            <v>0</v>
          </cell>
          <cell r="DD187">
            <v>0</v>
          </cell>
          <cell r="DE187">
            <v>0</v>
          </cell>
          <cell r="DF187">
            <v>0</v>
          </cell>
          <cell r="DG187">
            <v>0</v>
          </cell>
          <cell r="DH187">
            <v>0</v>
          </cell>
          <cell r="DI187">
            <v>0</v>
          </cell>
          <cell r="DJ187">
            <v>0</v>
          </cell>
          <cell r="DK187">
            <v>0</v>
          </cell>
          <cell r="DL187">
            <v>0</v>
          </cell>
          <cell r="DM187">
            <v>0</v>
          </cell>
          <cell r="DN187">
            <v>0</v>
          </cell>
          <cell r="DO187">
            <v>0</v>
          </cell>
          <cell r="DP187">
            <v>0</v>
          </cell>
          <cell r="DQ187">
            <v>0</v>
          </cell>
          <cell r="DR187">
            <v>0</v>
          </cell>
          <cell r="DS187">
            <v>0</v>
          </cell>
          <cell r="DT187">
            <v>0</v>
          </cell>
          <cell r="DU187">
            <v>0</v>
          </cell>
          <cell r="DV187">
            <v>0</v>
          </cell>
          <cell r="DW187">
            <v>0</v>
          </cell>
          <cell r="DX187">
            <v>0</v>
          </cell>
          <cell r="DY187">
            <v>0</v>
          </cell>
          <cell r="DZ187">
            <v>0</v>
          </cell>
          <cell r="EA187">
            <v>0</v>
          </cell>
          <cell r="EB187">
            <v>0</v>
          </cell>
          <cell r="EC187">
            <v>0</v>
          </cell>
          <cell r="ED187">
            <v>0</v>
          </cell>
        </row>
        <row r="188"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0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E188">
            <v>0</v>
          </cell>
          <cell r="BF188">
            <v>0</v>
          </cell>
          <cell r="BG188">
            <v>0</v>
          </cell>
          <cell r="BH188">
            <v>0</v>
          </cell>
          <cell r="BI188">
            <v>0</v>
          </cell>
          <cell r="BJ188">
            <v>0</v>
          </cell>
          <cell r="BK188">
            <v>0</v>
          </cell>
          <cell r="BL188">
            <v>0</v>
          </cell>
          <cell r="BM188">
            <v>0</v>
          </cell>
          <cell r="BN188">
            <v>0</v>
          </cell>
          <cell r="BO188">
            <v>0</v>
          </cell>
          <cell r="BP188">
            <v>0</v>
          </cell>
          <cell r="BQ188">
            <v>0</v>
          </cell>
          <cell r="BR188">
            <v>0</v>
          </cell>
          <cell r="BS188">
            <v>0</v>
          </cell>
          <cell r="BT188">
            <v>0</v>
          </cell>
          <cell r="BU188">
            <v>0</v>
          </cell>
          <cell r="BV188">
            <v>0</v>
          </cell>
          <cell r="BW188">
            <v>0</v>
          </cell>
          <cell r="BX188">
            <v>0</v>
          </cell>
          <cell r="BY188">
            <v>0</v>
          </cell>
          <cell r="BZ188">
            <v>0</v>
          </cell>
          <cell r="CA188">
            <v>0</v>
          </cell>
          <cell r="CB188">
            <v>0</v>
          </cell>
          <cell r="CC188">
            <v>0</v>
          </cell>
          <cell r="CD188">
            <v>0</v>
          </cell>
          <cell r="CE188">
            <v>0</v>
          </cell>
          <cell r="CF188">
            <v>0</v>
          </cell>
          <cell r="CG188">
            <v>0</v>
          </cell>
          <cell r="CH188">
            <v>0</v>
          </cell>
          <cell r="CI188">
            <v>0</v>
          </cell>
          <cell r="CJ188">
            <v>0</v>
          </cell>
          <cell r="CK188">
            <v>0</v>
          </cell>
          <cell r="CL188">
            <v>0</v>
          </cell>
          <cell r="CM188">
            <v>0</v>
          </cell>
          <cell r="CN188">
            <v>0</v>
          </cell>
          <cell r="CO188">
            <v>0</v>
          </cell>
          <cell r="CP188">
            <v>0</v>
          </cell>
          <cell r="CQ188">
            <v>0</v>
          </cell>
          <cell r="CR188">
            <v>0</v>
          </cell>
          <cell r="CS188">
            <v>0</v>
          </cell>
          <cell r="CT188">
            <v>0</v>
          </cell>
          <cell r="CU188">
            <v>0</v>
          </cell>
          <cell r="CV188">
            <v>0</v>
          </cell>
          <cell r="CW188">
            <v>0</v>
          </cell>
          <cell r="CX188">
            <v>0</v>
          </cell>
          <cell r="CY188">
            <v>0</v>
          </cell>
          <cell r="CZ188">
            <v>0</v>
          </cell>
          <cell r="DA188">
            <v>0</v>
          </cell>
          <cell r="DB188">
            <v>0</v>
          </cell>
          <cell r="DC188">
            <v>0</v>
          </cell>
          <cell r="DD188">
            <v>0</v>
          </cell>
          <cell r="DE188">
            <v>0</v>
          </cell>
          <cell r="DF188">
            <v>0</v>
          </cell>
          <cell r="DG188">
            <v>0</v>
          </cell>
          <cell r="DH188">
            <v>0</v>
          </cell>
          <cell r="DI188">
            <v>0</v>
          </cell>
          <cell r="DJ188">
            <v>0</v>
          </cell>
          <cell r="DK188">
            <v>0</v>
          </cell>
          <cell r="DL188">
            <v>0</v>
          </cell>
          <cell r="DM188">
            <v>0</v>
          </cell>
          <cell r="DN188">
            <v>0</v>
          </cell>
          <cell r="DO188">
            <v>0</v>
          </cell>
          <cell r="DP188">
            <v>0</v>
          </cell>
          <cell r="DQ188">
            <v>0</v>
          </cell>
          <cell r="DR188">
            <v>0</v>
          </cell>
          <cell r="DS188">
            <v>0</v>
          </cell>
          <cell r="DT188">
            <v>0</v>
          </cell>
          <cell r="DU188">
            <v>0</v>
          </cell>
          <cell r="DV188">
            <v>0</v>
          </cell>
          <cell r="DW188">
            <v>0</v>
          </cell>
          <cell r="DX188">
            <v>0</v>
          </cell>
          <cell r="DY188">
            <v>0</v>
          </cell>
          <cell r="DZ188">
            <v>0</v>
          </cell>
          <cell r="EA188">
            <v>0</v>
          </cell>
          <cell r="EB188">
            <v>0</v>
          </cell>
          <cell r="EC188">
            <v>0</v>
          </cell>
          <cell r="ED188">
            <v>0</v>
          </cell>
        </row>
        <row r="189"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0</v>
          </cell>
          <cell r="AS189">
            <v>0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0</v>
          </cell>
          <cell r="BA189">
            <v>0</v>
          </cell>
          <cell r="BB189">
            <v>0</v>
          </cell>
          <cell r="BC189">
            <v>0</v>
          </cell>
          <cell r="BD189">
            <v>0</v>
          </cell>
          <cell r="BE189">
            <v>0</v>
          </cell>
          <cell r="BF189">
            <v>0</v>
          </cell>
          <cell r="BG189">
            <v>0</v>
          </cell>
          <cell r="BH189">
            <v>0</v>
          </cell>
          <cell r="BI189">
            <v>0</v>
          </cell>
          <cell r="BJ189">
            <v>0</v>
          </cell>
          <cell r="BK189">
            <v>0</v>
          </cell>
          <cell r="BL189">
            <v>0</v>
          </cell>
          <cell r="BM189">
            <v>0</v>
          </cell>
          <cell r="BN189">
            <v>0</v>
          </cell>
          <cell r="BO189">
            <v>0</v>
          </cell>
          <cell r="BP189">
            <v>0</v>
          </cell>
          <cell r="BQ189">
            <v>0</v>
          </cell>
          <cell r="BR189">
            <v>0</v>
          </cell>
          <cell r="BS189">
            <v>0</v>
          </cell>
          <cell r="BT189">
            <v>0</v>
          </cell>
          <cell r="BU189">
            <v>0</v>
          </cell>
          <cell r="BV189">
            <v>0</v>
          </cell>
          <cell r="BW189">
            <v>0</v>
          </cell>
          <cell r="BX189">
            <v>0</v>
          </cell>
          <cell r="BY189">
            <v>0</v>
          </cell>
          <cell r="BZ189">
            <v>0</v>
          </cell>
          <cell r="CA189">
            <v>0</v>
          </cell>
          <cell r="CB189">
            <v>0</v>
          </cell>
          <cell r="CC189">
            <v>0</v>
          </cell>
          <cell r="CD189">
            <v>0</v>
          </cell>
          <cell r="CE189">
            <v>0</v>
          </cell>
          <cell r="CF189">
            <v>0</v>
          </cell>
          <cell r="CG189">
            <v>0</v>
          </cell>
          <cell r="CH189">
            <v>0</v>
          </cell>
          <cell r="CI189">
            <v>0</v>
          </cell>
          <cell r="CJ189">
            <v>0</v>
          </cell>
          <cell r="CK189">
            <v>0</v>
          </cell>
          <cell r="CL189">
            <v>0</v>
          </cell>
          <cell r="CM189">
            <v>0</v>
          </cell>
          <cell r="CN189">
            <v>0</v>
          </cell>
          <cell r="CO189">
            <v>0</v>
          </cell>
          <cell r="CP189">
            <v>0</v>
          </cell>
          <cell r="CQ189">
            <v>0</v>
          </cell>
          <cell r="CR189">
            <v>0</v>
          </cell>
          <cell r="CS189">
            <v>0</v>
          </cell>
          <cell r="CT189">
            <v>0</v>
          </cell>
          <cell r="CU189">
            <v>0</v>
          </cell>
          <cell r="CV189">
            <v>0</v>
          </cell>
          <cell r="CW189">
            <v>0</v>
          </cell>
          <cell r="CX189">
            <v>0</v>
          </cell>
          <cell r="CY189">
            <v>0</v>
          </cell>
          <cell r="CZ189">
            <v>0</v>
          </cell>
          <cell r="DA189">
            <v>0</v>
          </cell>
          <cell r="DB189">
            <v>0</v>
          </cell>
          <cell r="DC189">
            <v>0</v>
          </cell>
          <cell r="DD189">
            <v>0</v>
          </cell>
          <cell r="DE189">
            <v>0</v>
          </cell>
          <cell r="DF189">
            <v>0</v>
          </cell>
          <cell r="DG189">
            <v>0</v>
          </cell>
          <cell r="DH189">
            <v>0</v>
          </cell>
          <cell r="DI189">
            <v>0</v>
          </cell>
          <cell r="DJ189">
            <v>0</v>
          </cell>
          <cell r="DK189">
            <v>0</v>
          </cell>
          <cell r="DL189">
            <v>0</v>
          </cell>
          <cell r="DM189">
            <v>0</v>
          </cell>
          <cell r="DN189">
            <v>0</v>
          </cell>
          <cell r="DO189">
            <v>0</v>
          </cell>
          <cell r="DP189">
            <v>0</v>
          </cell>
          <cell r="DQ189">
            <v>0</v>
          </cell>
          <cell r="DR189">
            <v>0</v>
          </cell>
          <cell r="DS189">
            <v>0</v>
          </cell>
          <cell r="DT189">
            <v>0</v>
          </cell>
          <cell r="DU189">
            <v>0</v>
          </cell>
          <cell r="DV189">
            <v>0</v>
          </cell>
          <cell r="DW189">
            <v>0</v>
          </cell>
          <cell r="DX189">
            <v>0</v>
          </cell>
          <cell r="DY189">
            <v>0</v>
          </cell>
          <cell r="DZ189">
            <v>0</v>
          </cell>
          <cell r="EA189">
            <v>0</v>
          </cell>
          <cell r="EB189">
            <v>0</v>
          </cell>
          <cell r="EC189">
            <v>0</v>
          </cell>
          <cell r="ED189">
            <v>0</v>
          </cell>
        </row>
        <row r="191"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C191">
            <v>0</v>
          </cell>
          <cell r="BD191">
            <v>0</v>
          </cell>
          <cell r="BE191">
            <v>0</v>
          </cell>
          <cell r="BF191">
            <v>0</v>
          </cell>
          <cell r="BG191">
            <v>0</v>
          </cell>
          <cell r="BH191">
            <v>0</v>
          </cell>
          <cell r="BI191">
            <v>0</v>
          </cell>
          <cell r="BJ191">
            <v>0</v>
          </cell>
          <cell r="BK191">
            <v>0</v>
          </cell>
          <cell r="BL191">
            <v>0</v>
          </cell>
          <cell r="BM191">
            <v>0</v>
          </cell>
          <cell r="BN191">
            <v>0</v>
          </cell>
          <cell r="BO191">
            <v>0</v>
          </cell>
          <cell r="BP191">
            <v>0</v>
          </cell>
          <cell r="BQ191">
            <v>0</v>
          </cell>
          <cell r="BR191">
            <v>0</v>
          </cell>
          <cell r="BS191">
            <v>0</v>
          </cell>
          <cell r="BT191">
            <v>0</v>
          </cell>
          <cell r="BU191">
            <v>0</v>
          </cell>
          <cell r="BV191">
            <v>0</v>
          </cell>
          <cell r="BW191">
            <v>0</v>
          </cell>
          <cell r="BX191">
            <v>0</v>
          </cell>
          <cell r="BY191">
            <v>0</v>
          </cell>
          <cell r="BZ191">
            <v>0</v>
          </cell>
          <cell r="CA191">
            <v>0</v>
          </cell>
          <cell r="CB191">
            <v>0</v>
          </cell>
          <cell r="CC191">
            <v>0</v>
          </cell>
          <cell r="CD191">
            <v>0</v>
          </cell>
          <cell r="CE191">
            <v>0</v>
          </cell>
          <cell r="CF191">
            <v>0</v>
          </cell>
          <cell r="CG191">
            <v>0</v>
          </cell>
          <cell r="CH191">
            <v>0</v>
          </cell>
          <cell r="CI191">
            <v>0</v>
          </cell>
          <cell r="CJ191">
            <v>0</v>
          </cell>
          <cell r="CK191">
            <v>0</v>
          </cell>
          <cell r="CL191">
            <v>0</v>
          </cell>
          <cell r="CM191">
            <v>0</v>
          </cell>
          <cell r="CN191">
            <v>0</v>
          </cell>
          <cell r="CO191">
            <v>0</v>
          </cell>
          <cell r="CP191">
            <v>0</v>
          </cell>
          <cell r="CQ191">
            <v>0</v>
          </cell>
          <cell r="CR191">
            <v>0</v>
          </cell>
          <cell r="CS191">
            <v>0</v>
          </cell>
          <cell r="CT191">
            <v>0</v>
          </cell>
          <cell r="CU191">
            <v>0</v>
          </cell>
          <cell r="CV191">
            <v>0</v>
          </cell>
          <cell r="CW191">
            <v>0</v>
          </cell>
          <cell r="CX191">
            <v>0</v>
          </cell>
          <cell r="CY191">
            <v>0</v>
          </cell>
          <cell r="CZ191">
            <v>0</v>
          </cell>
          <cell r="DA191">
            <v>0</v>
          </cell>
          <cell r="DB191">
            <v>0</v>
          </cell>
          <cell r="DC191">
            <v>0</v>
          </cell>
          <cell r="DD191">
            <v>0</v>
          </cell>
          <cell r="DE191">
            <v>0</v>
          </cell>
          <cell r="DF191">
            <v>0</v>
          </cell>
          <cell r="DG191">
            <v>0</v>
          </cell>
          <cell r="DH191">
            <v>0</v>
          </cell>
          <cell r="DI191">
            <v>0</v>
          </cell>
          <cell r="DJ191">
            <v>0</v>
          </cell>
          <cell r="DK191">
            <v>0</v>
          </cell>
          <cell r="DL191">
            <v>0</v>
          </cell>
          <cell r="DM191">
            <v>0</v>
          </cell>
          <cell r="DN191">
            <v>0</v>
          </cell>
          <cell r="DO191">
            <v>0</v>
          </cell>
          <cell r="DP191">
            <v>0</v>
          </cell>
          <cell r="DQ191">
            <v>0</v>
          </cell>
          <cell r="DR191">
            <v>0</v>
          </cell>
          <cell r="DS191">
            <v>0</v>
          </cell>
          <cell r="DT191">
            <v>0</v>
          </cell>
          <cell r="DU191">
            <v>0</v>
          </cell>
          <cell r="DV191">
            <v>0</v>
          </cell>
          <cell r="DW191">
            <v>0</v>
          </cell>
          <cell r="DX191">
            <v>0</v>
          </cell>
          <cell r="DY191">
            <v>0</v>
          </cell>
          <cell r="DZ191">
            <v>0</v>
          </cell>
          <cell r="EA191">
            <v>0</v>
          </cell>
          <cell r="EB191">
            <v>0</v>
          </cell>
          <cell r="EC191">
            <v>0</v>
          </cell>
          <cell r="ED191">
            <v>0</v>
          </cell>
        </row>
        <row r="194">
          <cell r="F194">
            <v>0</v>
          </cell>
          <cell r="G194">
            <v>0</v>
          </cell>
          <cell r="H194">
            <v>-9872.4950000000026</v>
          </cell>
          <cell r="I194">
            <v>-817.20849999999882</v>
          </cell>
          <cell r="J194">
            <v>-14386.427099999972</v>
          </cell>
          <cell r="K194">
            <v>-4722.8200000000652</v>
          </cell>
          <cell r="L194">
            <v>3048.3070000000007</v>
          </cell>
          <cell r="M194">
            <v>-7527.0789999999688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-27713.0447999998</v>
          </cell>
          <cell r="S194">
            <v>0</v>
          </cell>
          <cell r="T194">
            <v>0</v>
          </cell>
          <cell r="U194">
            <v>-1150.8530000000028</v>
          </cell>
          <cell r="V194">
            <v>-2925.1376000000164</v>
          </cell>
          <cell r="W194">
            <v>-8202.1221999999834</v>
          </cell>
          <cell r="X194">
            <v>-13606.108000000007</v>
          </cell>
          <cell r="Y194">
            <v>4152.3059999999969</v>
          </cell>
          <cell r="Z194">
            <v>-5981.1299999999464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-1807.0792540002149</v>
          </cell>
          <cell r="AF194">
            <v>0</v>
          </cell>
          <cell r="AG194">
            <v>0</v>
          </cell>
          <cell r="AH194">
            <v>-3.8340000000025611</v>
          </cell>
          <cell r="AI194">
            <v>-12.549000000006345</v>
          </cell>
          <cell r="AJ194">
            <v>-129.53060000005644</v>
          </cell>
          <cell r="AK194">
            <v>129.56999999994878</v>
          </cell>
          <cell r="AL194">
            <v>-559.91800000000512</v>
          </cell>
          <cell r="AM194">
            <v>-1335.7449999999953</v>
          </cell>
          <cell r="AN194">
            <v>99.360999999998967</v>
          </cell>
          <cell r="AO194">
            <v>5.5663459999996121</v>
          </cell>
          <cell r="AP194">
            <v>0</v>
          </cell>
          <cell r="AQ194">
            <v>0</v>
          </cell>
          <cell r="AR194">
            <v>-4162.1957999998704</v>
          </cell>
          <cell r="AS194">
            <v>0</v>
          </cell>
          <cell r="AT194">
            <v>13.854300000006333</v>
          </cell>
          <cell r="AU194">
            <v>0</v>
          </cell>
          <cell r="AV194">
            <v>1.1039999999993597</v>
          </cell>
          <cell r="AW194">
            <v>-106.54360000000452</v>
          </cell>
          <cell r="AX194">
            <v>12.931000000000495</v>
          </cell>
          <cell r="AY194">
            <v>-791.41849999999977</v>
          </cell>
          <cell r="AZ194">
            <v>-2645.1720000000023</v>
          </cell>
          <cell r="BA194">
            <v>-646.95100000000093</v>
          </cell>
          <cell r="BB194">
            <v>0</v>
          </cell>
          <cell r="BC194">
            <v>0</v>
          </cell>
          <cell r="BD194">
            <v>0</v>
          </cell>
          <cell r="BE194">
            <v>-6441.9969000000274</v>
          </cell>
          <cell r="BF194">
            <v>0</v>
          </cell>
          <cell r="BG194">
            <v>0</v>
          </cell>
          <cell r="BH194">
            <v>0</v>
          </cell>
          <cell r="BI194">
            <v>-15.210900000000038</v>
          </cell>
          <cell r="BJ194">
            <v>-119.12240000000747</v>
          </cell>
          <cell r="BK194">
            <v>6.6254000000008091</v>
          </cell>
          <cell r="BL194">
            <v>-2974.5449999999983</v>
          </cell>
          <cell r="BM194">
            <v>-3339.7440000000061</v>
          </cell>
          <cell r="BN194">
            <v>0</v>
          </cell>
          <cell r="BO194">
            <v>0</v>
          </cell>
          <cell r="BP194">
            <v>0</v>
          </cell>
          <cell r="BQ194">
            <v>0</v>
          </cell>
          <cell r="BR194">
            <v>-7957.3550299999188</v>
          </cell>
          <cell r="BS194">
            <v>0</v>
          </cell>
          <cell r="BT194">
            <v>0</v>
          </cell>
          <cell r="BU194">
            <v>-285.83799999999974</v>
          </cell>
          <cell r="BV194">
            <v>0</v>
          </cell>
          <cell r="BW194">
            <v>-563.94199999999546</v>
          </cell>
          <cell r="BX194">
            <v>0</v>
          </cell>
          <cell r="BY194">
            <v>-996.28100000000268</v>
          </cell>
          <cell r="BZ194">
            <v>-5320.7900000000081</v>
          </cell>
          <cell r="CA194">
            <v>-621.93399999999929</v>
          </cell>
          <cell r="CB194">
            <v>0</v>
          </cell>
          <cell r="CC194">
            <v>-379.98799999999756</v>
          </cell>
          <cell r="CD194">
            <v>211.41797</v>
          </cell>
          <cell r="CE194">
            <v>-12162.473099999945</v>
          </cell>
          <cell r="CF194">
            <v>0</v>
          </cell>
          <cell r="CG194">
            <v>0</v>
          </cell>
          <cell r="CH194">
            <v>1644.288999999997</v>
          </cell>
          <cell r="CI194">
            <v>228.9336000000003</v>
          </cell>
          <cell r="CJ194">
            <v>-680.42799999999988</v>
          </cell>
          <cell r="CK194">
            <v>38.637000000002445</v>
          </cell>
          <cell r="CL194">
            <v>44.825000000011642</v>
          </cell>
          <cell r="CM194">
            <v>-13034.73000000001</v>
          </cell>
          <cell r="CN194">
            <v>0</v>
          </cell>
          <cell r="CO194">
            <v>-403.9997000000003</v>
          </cell>
          <cell r="CP194">
            <v>0</v>
          </cell>
          <cell r="CQ194">
            <v>0</v>
          </cell>
          <cell r="CR194">
            <v>-28927.933500001207</v>
          </cell>
          <cell r="CS194">
            <v>0</v>
          </cell>
          <cell r="CT194">
            <v>-116.60999999998603</v>
          </cell>
          <cell r="CU194">
            <v>-1680.2829999999958</v>
          </cell>
          <cell r="CV194">
            <v>-701.79410000005737</v>
          </cell>
          <cell r="CW194">
            <v>-1567.8715000000084</v>
          </cell>
          <cell r="CX194">
            <v>-2328.13400000002</v>
          </cell>
          <cell r="CY194">
            <v>-5900.2800000000279</v>
          </cell>
          <cell r="CZ194">
            <v>-15461.260000000242</v>
          </cell>
          <cell r="DA194">
            <v>-341.47590000000491</v>
          </cell>
          <cell r="DB194">
            <v>-199.54999999998836</v>
          </cell>
          <cell r="DC194">
            <v>-630.67500000000291</v>
          </cell>
          <cell r="DD194">
            <v>0</v>
          </cell>
          <cell r="DE194">
            <v>-15878.039499999955</v>
          </cell>
          <cell r="DF194">
            <v>-321.52200000000448</v>
          </cell>
          <cell r="DG194">
            <v>0</v>
          </cell>
          <cell r="DH194">
            <v>-3845.8240000000224</v>
          </cell>
          <cell r="DI194">
            <v>-1586.3589999999967</v>
          </cell>
          <cell r="DJ194">
            <v>-2286.9949999998789</v>
          </cell>
          <cell r="DK194">
            <v>-2133.9050000000279</v>
          </cell>
          <cell r="DL194">
            <v>-3655.2399999999907</v>
          </cell>
          <cell r="DM194">
            <v>-248.42000000015832</v>
          </cell>
          <cell r="DN194">
            <v>-408.66949999999633</v>
          </cell>
          <cell r="DO194">
            <v>-4.3340000000025611</v>
          </cell>
          <cell r="DP194">
            <v>-867.47599999999511</v>
          </cell>
          <cell r="DQ194">
            <v>-519.29499999999825</v>
          </cell>
          <cell r="DR194">
            <v>-18264.122700000647</v>
          </cell>
          <cell r="DS194">
            <v>0</v>
          </cell>
          <cell r="DT194">
            <v>0</v>
          </cell>
          <cell r="DU194">
            <v>-3259.390000000014</v>
          </cell>
          <cell r="DV194">
            <v>-2598.5164000000223</v>
          </cell>
          <cell r="DW194">
            <v>-1386.7380000000121</v>
          </cell>
          <cell r="DX194">
            <v>-1225.5529999999562</v>
          </cell>
          <cell r="DY194">
            <v>-810.27999999999884</v>
          </cell>
          <cell r="DZ194">
            <v>-9402.660000000149</v>
          </cell>
          <cell r="EA194">
            <v>1.7440000000005966</v>
          </cell>
          <cell r="EB194">
            <v>0</v>
          </cell>
          <cell r="EC194">
            <v>385.64170000000013</v>
          </cell>
          <cell r="ED194">
            <v>31.628999999997177</v>
          </cell>
        </row>
        <row r="195">
          <cell r="F195">
            <v>-14698.5</v>
          </cell>
          <cell r="G195">
            <v>-10378.700000000186</v>
          </cell>
          <cell r="H195">
            <v>-10510.800000000047</v>
          </cell>
          <cell r="I195">
            <v>-19816.899999999907</v>
          </cell>
          <cell r="J195">
            <v>-35215.449999999953</v>
          </cell>
          <cell r="K195">
            <v>-5263.112000000001</v>
          </cell>
          <cell r="L195">
            <v>0</v>
          </cell>
          <cell r="M195">
            <v>-3831.4490000000005</v>
          </cell>
          <cell r="N195">
            <v>-1951.9069999999992</v>
          </cell>
          <cell r="O195">
            <v>-4059.5199999999895</v>
          </cell>
          <cell r="P195">
            <v>-20293.959999999963</v>
          </cell>
          <cell r="Q195">
            <v>-45318.760000000009</v>
          </cell>
          <cell r="R195">
            <v>-196190.03500000015</v>
          </cell>
          <cell r="S195">
            <v>-20067.960000000079</v>
          </cell>
          <cell r="T195">
            <v>-14605.949999999953</v>
          </cell>
          <cell r="U195">
            <v>-37405.5</v>
          </cell>
          <cell r="V195">
            <v>-15202.5</v>
          </cell>
          <cell r="W195">
            <v>-15157.810000000056</v>
          </cell>
          <cell r="X195">
            <v>-623.91500000000087</v>
          </cell>
          <cell r="Y195">
            <v>-5887.3000000000029</v>
          </cell>
          <cell r="Z195">
            <v>0</v>
          </cell>
          <cell r="AA195">
            <v>0</v>
          </cell>
          <cell r="AB195">
            <v>-5978.0999999999767</v>
          </cell>
          <cell r="AC195">
            <v>-24921.600000000093</v>
          </cell>
          <cell r="AD195">
            <v>-56339.399999999907</v>
          </cell>
          <cell r="AE195">
            <v>-38965.999599999748</v>
          </cell>
          <cell r="AF195">
            <v>-19558.949999999953</v>
          </cell>
          <cell r="AG195">
            <v>103.26000000000931</v>
          </cell>
          <cell r="AH195">
            <v>75.849999999976717</v>
          </cell>
          <cell r="AI195">
            <v>-87.200000000069849</v>
          </cell>
          <cell r="AJ195">
            <v>547.62999999994645</v>
          </cell>
          <cell r="AK195">
            <v>-71.625</v>
          </cell>
          <cell r="AL195">
            <v>13.353399999999965</v>
          </cell>
          <cell r="AM195">
            <v>-366.51800000000003</v>
          </cell>
          <cell r="AN195">
            <v>0</v>
          </cell>
          <cell r="AO195">
            <v>-443.40000000002328</v>
          </cell>
          <cell r="AP195">
            <v>-1207.5</v>
          </cell>
          <cell r="AQ195">
            <v>-17970.899999999907</v>
          </cell>
          <cell r="AR195">
            <v>1997.3734559998848</v>
          </cell>
          <cell r="AS195">
            <v>21.080000000016298</v>
          </cell>
          <cell r="AT195">
            <v>53.049999999988358</v>
          </cell>
          <cell r="AU195">
            <v>3030.5</v>
          </cell>
          <cell r="AV195">
            <v>219.14000000001397</v>
          </cell>
          <cell r="AW195">
            <v>0</v>
          </cell>
          <cell r="AX195">
            <v>12.890755999999996</v>
          </cell>
          <cell r="AY195">
            <v>-20.847300000000359</v>
          </cell>
          <cell r="AZ195">
            <v>0</v>
          </cell>
          <cell r="BA195">
            <v>0</v>
          </cell>
          <cell r="BB195">
            <v>-408.54999999998836</v>
          </cell>
          <cell r="BC195">
            <v>-302.94000000000233</v>
          </cell>
          <cell r="BD195">
            <v>-606.95000000001164</v>
          </cell>
          <cell r="BE195">
            <v>-7855.6275999993086</v>
          </cell>
          <cell r="BF195">
            <v>39.960000000020955</v>
          </cell>
          <cell r="BG195">
            <v>-1732.3000000000466</v>
          </cell>
          <cell r="BH195">
            <v>452</v>
          </cell>
          <cell r="BI195">
            <v>-701.32000000000698</v>
          </cell>
          <cell r="BJ195">
            <v>127.02189999999973</v>
          </cell>
          <cell r="BK195">
            <v>0</v>
          </cell>
          <cell r="BL195">
            <v>-581.47349999999915</v>
          </cell>
          <cell r="BM195">
            <v>0</v>
          </cell>
          <cell r="BN195">
            <v>988.64400000000023</v>
          </cell>
          <cell r="BO195">
            <v>-69.380000000004657</v>
          </cell>
          <cell r="BP195">
            <v>255.96999999997206</v>
          </cell>
          <cell r="BQ195">
            <v>-6634.75</v>
          </cell>
          <cell r="BR195">
            <v>2286.7693999996409</v>
          </cell>
          <cell r="BS195">
            <v>-181.5</v>
          </cell>
          <cell r="BT195">
            <v>71.930000000051223</v>
          </cell>
          <cell r="BU195">
            <v>-79.21999999997206</v>
          </cell>
          <cell r="BV195">
            <v>-155.65999999997439</v>
          </cell>
          <cell r="BW195">
            <v>-350.31660000000011</v>
          </cell>
          <cell r="BX195">
            <v>0</v>
          </cell>
          <cell r="BY195">
            <v>-677.83599999999933</v>
          </cell>
          <cell r="BZ195">
            <v>-1352.8500000000058</v>
          </cell>
          <cell r="CA195">
            <v>300.01200000000244</v>
          </cell>
          <cell r="CB195">
            <v>-181.05999999999767</v>
          </cell>
          <cell r="CC195">
            <v>-98.040000000037253</v>
          </cell>
          <cell r="CD195">
            <v>4991.3100000000559</v>
          </cell>
          <cell r="CE195">
            <v>-22866.881460000295</v>
          </cell>
          <cell r="CF195">
            <v>-11.780000000013388</v>
          </cell>
          <cell r="CG195">
            <v>-1840.5</v>
          </cell>
          <cell r="CH195">
            <v>136.43999999994412</v>
          </cell>
          <cell r="CI195">
            <v>-2472.3499999999767</v>
          </cell>
          <cell r="CJ195">
            <v>907.33504000000005</v>
          </cell>
          <cell r="CK195">
            <v>0</v>
          </cell>
          <cell r="CL195">
            <v>-3397.0200000000041</v>
          </cell>
          <cell r="CM195">
            <v>-9029.6899999999441</v>
          </cell>
          <cell r="CN195">
            <v>3.0335000000000036</v>
          </cell>
          <cell r="CO195">
            <v>-955.66000000000349</v>
          </cell>
          <cell r="CP195">
            <v>-2127.8800000000047</v>
          </cell>
          <cell r="CQ195">
            <v>-4078.8100000000559</v>
          </cell>
          <cell r="CR195">
            <v>-42912.242999998853</v>
          </cell>
          <cell r="CS195">
            <v>-240.13000000000466</v>
          </cell>
          <cell r="CT195">
            <v>-3456.6999999999534</v>
          </cell>
          <cell r="CU195">
            <v>-2807.1999999999534</v>
          </cell>
          <cell r="CV195">
            <v>-723.40000000002328</v>
          </cell>
          <cell r="CW195">
            <v>512.11699999999837</v>
          </cell>
          <cell r="CX195">
            <v>-1839.2299999999959</v>
          </cell>
          <cell r="CY195">
            <v>-10701.739999999991</v>
          </cell>
          <cell r="CZ195">
            <v>6255.3999999999069</v>
          </cell>
          <cell r="DA195">
            <v>2104.0499999999884</v>
          </cell>
          <cell r="DB195">
            <v>-5025</v>
          </cell>
          <cell r="DC195">
            <v>-1599.3100000000559</v>
          </cell>
          <cell r="DD195">
            <v>-25391.100000000093</v>
          </cell>
          <cell r="DE195">
            <v>-81130.160000000149</v>
          </cell>
          <cell r="DF195">
            <v>1712.6500000000233</v>
          </cell>
          <cell r="DG195">
            <v>-1449</v>
          </cell>
          <cell r="DH195">
            <v>-5800.9000000001397</v>
          </cell>
          <cell r="DI195">
            <v>-973.59999999997672</v>
          </cell>
          <cell r="DJ195">
            <v>-979.74000000004889</v>
          </cell>
          <cell r="DK195">
            <v>0</v>
          </cell>
          <cell r="DL195">
            <v>-17692.399999999907</v>
          </cell>
          <cell r="DM195">
            <v>-30174.5</v>
          </cell>
          <cell r="DN195">
            <v>-1552.2199999999721</v>
          </cell>
          <cell r="DO195">
            <v>-737.15000000002328</v>
          </cell>
          <cell r="DP195">
            <v>434.80000000004657</v>
          </cell>
          <cell r="DQ195">
            <v>-23918.100000000093</v>
          </cell>
          <cell r="DR195">
            <v>-95046.324999999255</v>
          </cell>
          <cell r="DS195">
            <v>-133.04000000003725</v>
          </cell>
          <cell r="DT195">
            <v>-31038.900000000023</v>
          </cell>
          <cell r="DU195">
            <v>-6371.4600000000792</v>
          </cell>
          <cell r="DV195">
            <v>-1531.5899999999674</v>
          </cell>
          <cell r="DW195">
            <v>-1947.8859999999986</v>
          </cell>
          <cell r="DX195">
            <v>-1237.8289999999997</v>
          </cell>
          <cell r="DY195">
            <v>-20557.339999999967</v>
          </cell>
          <cell r="DZ195">
            <v>-21951.300000000047</v>
          </cell>
          <cell r="EA195">
            <v>-287.15000000000146</v>
          </cell>
          <cell r="EB195">
            <v>-2608.8099999999977</v>
          </cell>
          <cell r="EC195">
            <v>1224.0800000000163</v>
          </cell>
          <cell r="ED195">
            <v>-8605.0999999998603</v>
          </cell>
        </row>
        <row r="196">
          <cell r="F196">
            <v>35286.40000000014</v>
          </cell>
          <cell r="G196">
            <v>-33563.600000000093</v>
          </cell>
          <cell r="H196">
            <v>-97261</v>
          </cell>
          <cell r="I196">
            <v>-71613.299999999814</v>
          </cell>
          <cell r="J196">
            <v>-8917.5</v>
          </cell>
          <cell r="K196">
            <v>-30211.5</v>
          </cell>
          <cell r="L196">
            <v>23634.5</v>
          </cell>
          <cell r="M196">
            <v>-70987.5</v>
          </cell>
          <cell r="N196">
            <v>-17966.400000000023</v>
          </cell>
          <cell r="O196">
            <v>-12677</v>
          </cell>
          <cell r="P196">
            <v>-44485</v>
          </cell>
          <cell r="Q196">
            <v>-39906.799999999814</v>
          </cell>
          <cell r="R196">
            <v>-275713.26000000536</v>
          </cell>
          <cell r="S196">
            <v>28219.599999999977</v>
          </cell>
          <cell r="T196">
            <v>-51252.200000000186</v>
          </cell>
          <cell r="U196">
            <v>-42277.139999999898</v>
          </cell>
          <cell r="V196">
            <v>-75716</v>
          </cell>
          <cell r="W196">
            <v>-36676.5</v>
          </cell>
          <cell r="X196">
            <v>-43481</v>
          </cell>
          <cell r="Y196">
            <v>55909</v>
          </cell>
          <cell r="Z196">
            <v>-45738.5</v>
          </cell>
          <cell r="AA196">
            <v>-41801.59999999986</v>
          </cell>
          <cell r="AB196">
            <v>-6840.9400000000023</v>
          </cell>
          <cell r="AC196">
            <v>-1503.5799999999872</v>
          </cell>
          <cell r="AD196">
            <v>-14554.40000000014</v>
          </cell>
          <cell r="AE196">
            <v>-63246.740000002086</v>
          </cell>
          <cell r="AF196">
            <v>-9033.4000000000233</v>
          </cell>
          <cell r="AG196">
            <v>-10080.5</v>
          </cell>
          <cell r="AH196">
            <v>-6342.5</v>
          </cell>
          <cell r="AI196">
            <v>-3056.2000000001863</v>
          </cell>
          <cell r="AJ196">
            <v>474.5</v>
          </cell>
          <cell r="AK196">
            <v>-6083</v>
          </cell>
          <cell r="AL196">
            <v>-6229.5</v>
          </cell>
          <cell r="AM196">
            <v>-6879</v>
          </cell>
          <cell r="AN196">
            <v>-3982</v>
          </cell>
          <cell r="AO196">
            <v>-4969.3999999999069</v>
          </cell>
          <cell r="AP196">
            <v>-4585.3399999999674</v>
          </cell>
          <cell r="AQ196">
            <v>-2480.3999999999069</v>
          </cell>
          <cell r="AR196">
            <v>-92172.279999997467</v>
          </cell>
          <cell r="AS196">
            <v>-3569.5399999999208</v>
          </cell>
          <cell r="AT196">
            <v>-5770</v>
          </cell>
          <cell r="AU196">
            <v>-2770.8000000000466</v>
          </cell>
          <cell r="AV196">
            <v>-6863</v>
          </cell>
          <cell r="AW196">
            <v>-926</v>
          </cell>
          <cell r="AX196">
            <v>-5639.5</v>
          </cell>
          <cell r="AY196">
            <v>-21632.200000000186</v>
          </cell>
          <cell r="AZ196">
            <v>-29079.200000000186</v>
          </cell>
          <cell r="BA196">
            <v>-7937.3000000000466</v>
          </cell>
          <cell r="BB196">
            <v>-2653.6199999999953</v>
          </cell>
          <cell r="BC196">
            <v>-3630.320000000007</v>
          </cell>
          <cell r="BD196">
            <v>-1700.8000000000466</v>
          </cell>
          <cell r="BE196">
            <v>-117971.51999999955</v>
          </cell>
          <cell r="BF196">
            <v>-4589.6500000000233</v>
          </cell>
          <cell r="BG196">
            <v>-3008.4000000000233</v>
          </cell>
          <cell r="BH196">
            <v>-8906.7999999998137</v>
          </cell>
          <cell r="BI196">
            <v>-6868.7999999998137</v>
          </cell>
          <cell r="BJ196">
            <v>-1411.5</v>
          </cell>
          <cell r="BK196">
            <v>-4581.7000000001863</v>
          </cell>
          <cell r="BL196">
            <v>-33846</v>
          </cell>
          <cell r="BM196">
            <v>-36836.5</v>
          </cell>
          <cell r="BN196">
            <v>-5219.1600000000326</v>
          </cell>
          <cell r="BO196">
            <v>-7019.0600000000559</v>
          </cell>
          <cell r="BP196">
            <v>-3226.9500000000116</v>
          </cell>
          <cell r="BQ196">
            <v>-2457</v>
          </cell>
          <cell r="BR196">
            <v>-126296.62999999896</v>
          </cell>
          <cell r="BS196">
            <v>-2361.4600000000792</v>
          </cell>
          <cell r="BT196">
            <v>-5282.8000000000466</v>
          </cell>
          <cell r="BU196">
            <v>-7952.5</v>
          </cell>
          <cell r="BV196">
            <v>-4499.4000000000233</v>
          </cell>
          <cell r="BW196">
            <v>-472.5</v>
          </cell>
          <cell r="BX196">
            <v>-4388.2999999998137</v>
          </cell>
          <cell r="BY196">
            <v>-35403.5</v>
          </cell>
          <cell r="BZ196">
            <v>-49525</v>
          </cell>
          <cell r="CA196">
            <v>-3708.0600000000559</v>
          </cell>
          <cell r="CB196">
            <v>-5897</v>
          </cell>
          <cell r="CC196">
            <v>-4572.2999999999302</v>
          </cell>
          <cell r="CD196">
            <v>-2233.8100000000559</v>
          </cell>
          <cell r="CE196">
            <v>-180772.50999999791</v>
          </cell>
          <cell r="CF196">
            <v>-3415.5999999999767</v>
          </cell>
          <cell r="CG196">
            <v>-4551.8999999999069</v>
          </cell>
          <cell r="CH196">
            <v>-15496.5</v>
          </cell>
          <cell r="CI196">
            <v>-2975</v>
          </cell>
          <cell r="CJ196">
            <v>-2024</v>
          </cell>
          <cell r="CK196">
            <v>-5476.5999999996275</v>
          </cell>
          <cell r="CL196">
            <v>-35143</v>
          </cell>
          <cell r="CM196">
            <v>-90357</v>
          </cell>
          <cell r="CN196">
            <v>-5949</v>
          </cell>
          <cell r="CO196">
            <v>-3778.8100000000559</v>
          </cell>
          <cell r="CP196">
            <v>-7597</v>
          </cell>
          <cell r="CQ196">
            <v>-4008.0999999998603</v>
          </cell>
          <cell r="CR196">
            <v>-203758.80000001192</v>
          </cell>
          <cell r="CS196">
            <v>-6152.7000000001863</v>
          </cell>
          <cell r="CT196">
            <v>-15286</v>
          </cell>
          <cell r="CU196">
            <v>-15416.5</v>
          </cell>
          <cell r="CV196">
            <v>-15071</v>
          </cell>
          <cell r="CW196">
            <v>-5607</v>
          </cell>
          <cell r="CX196">
            <v>-13691.5</v>
          </cell>
          <cell r="CY196">
            <v>-16038.400000000373</v>
          </cell>
          <cell r="CZ196">
            <v>-41862</v>
          </cell>
          <cell r="DA196">
            <v>-15986.700000000186</v>
          </cell>
          <cell r="DB196">
            <v>-11322</v>
          </cell>
          <cell r="DC196">
            <v>-12214</v>
          </cell>
          <cell r="DD196">
            <v>-35111</v>
          </cell>
          <cell r="DE196">
            <v>-267146.59999999404</v>
          </cell>
          <cell r="DF196">
            <v>-5973.7999999998137</v>
          </cell>
          <cell r="DG196">
            <v>-20355</v>
          </cell>
          <cell r="DH196">
            <v>-24288</v>
          </cell>
          <cell r="DI196">
            <v>-18649.5</v>
          </cell>
          <cell r="DJ196">
            <v>-559.5</v>
          </cell>
          <cell r="DK196">
            <v>-13091</v>
          </cell>
          <cell r="DL196">
            <v>-20270.799999999814</v>
          </cell>
          <cell r="DM196">
            <v>-77950</v>
          </cell>
          <cell r="DN196">
            <v>-14516</v>
          </cell>
          <cell r="DO196">
            <v>-18597</v>
          </cell>
          <cell r="DP196">
            <v>-22648</v>
          </cell>
          <cell r="DQ196">
            <v>-30248</v>
          </cell>
          <cell r="DR196">
            <v>-275936.09999998659</v>
          </cell>
          <cell r="DS196">
            <v>-8918.7999999998137</v>
          </cell>
          <cell r="DT196">
            <v>-3495.5</v>
          </cell>
          <cell r="DU196">
            <v>-25766</v>
          </cell>
          <cell r="DV196">
            <v>-26650</v>
          </cell>
          <cell r="DW196">
            <v>-8681</v>
          </cell>
          <cell r="DX196">
            <v>-19667.5</v>
          </cell>
          <cell r="DY196">
            <v>-11420.400000000373</v>
          </cell>
          <cell r="DZ196">
            <v>-131140</v>
          </cell>
          <cell r="EA196">
            <v>-18509.799999999814</v>
          </cell>
          <cell r="EB196">
            <v>-11172.399999999907</v>
          </cell>
          <cell r="EC196">
            <v>-21409.700000000186</v>
          </cell>
          <cell r="ED196">
            <v>10895</v>
          </cell>
        </row>
        <row r="197">
          <cell r="F197">
            <v>-4474.2862999999779</v>
          </cell>
          <cell r="G197">
            <v>-905</v>
          </cell>
          <cell r="H197">
            <v>-436.04929999995511</v>
          </cell>
          <cell r="I197">
            <v>-1745.8317999999999</v>
          </cell>
          <cell r="J197">
            <v>-1632.3289300000033</v>
          </cell>
          <cell r="K197">
            <v>-199.18939999999998</v>
          </cell>
          <cell r="L197">
            <v>0</v>
          </cell>
          <cell r="M197">
            <v>0</v>
          </cell>
          <cell r="N197">
            <v>0</v>
          </cell>
          <cell r="O197">
            <v>713.08496000000741</v>
          </cell>
          <cell r="P197">
            <v>-2523.5800000000017</v>
          </cell>
          <cell r="Q197">
            <v>-307.2029999999977</v>
          </cell>
          <cell r="R197">
            <v>-3532.4736199998297</v>
          </cell>
          <cell r="S197">
            <v>-809.97200000000157</v>
          </cell>
          <cell r="T197">
            <v>-634.63810000000376</v>
          </cell>
          <cell r="U197">
            <v>-147.01599999998871</v>
          </cell>
          <cell r="V197">
            <v>-215.77249999999913</v>
          </cell>
          <cell r="W197">
            <v>-1228.8371000000043</v>
          </cell>
          <cell r="X197">
            <v>0</v>
          </cell>
          <cell r="Y197">
            <v>-436.67966000002343</v>
          </cell>
          <cell r="Z197">
            <v>0</v>
          </cell>
          <cell r="AA197">
            <v>0</v>
          </cell>
          <cell r="AB197">
            <v>123.33090000000811</v>
          </cell>
          <cell r="AC197">
            <v>-62.235099999998056</v>
          </cell>
          <cell r="AD197">
            <v>-120.65406000000075</v>
          </cell>
          <cell r="AE197">
            <v>-384.25148000009358</v>
          </cell>
          <cell r="AF197">
            <v>-0.8125</v>
          </cell>
          <cell r="AG197">
            <v>1.3669999999983702</v>
          </cell>
          <cell r="AH197">
            <v>1.7930000000051223</v>
          </cell>
          <cell r="AI197">
            <v>-236.53299999999581</v>
          </cell>
          <cell r="AJ197">
            <v>21.827999999994063</v>
          </cell>
          <cell r="AK197">
            <v>49.678919999999835</v>
          </cell>
          <cell r="AL197">
            <v>21.777800000039861</v>
          </cell>
          <cell r="AM197">
            <v>-280.02000000001863</v>
          </cell>
          <cell r="AN197">
            <v>0</v>
          </cell>
          <cell r="AO197">
            <v>100.68179999999847</v>
          </cell>
          <cell r="AP197">
            <v>1.4599999999991269</v>
          </cell>
          <cell r="AQ197">
            <v>-65.472499999999854</v>
          </cell>
          <cell r="AR197">
            <v>-370.19633000018075</v>
          </cell>
          <cell r="AS197">
            <v>0</v>
          </cell>
          <cell r="AT197">
            <v>8.643500000000131</v>
          </cell>
          <cell r="AU197">
            <v>9.0389999999970314</v>
          </cell>
          <cell r="AV197">
            <v>3.1739999999990687</v>
          </cell>
          <cell r="AW197">
            <v>3.7154000000000451</v>
          </cell>
          <cell r="AX197">
            <v>0</v>
          </cell>
          <cell r="AY197">
            <v>-496.38300000003073</v>
          </cell>
          <cell r="AZ197">
            <v>0</v>
          </cell>
          <cell r="BA197">
            <v>0</v>
          </cell>
          <cell r="BB197">
            <v>0</v>
          </cell>
          <cell r="BC197">
            <v>0</v>
          </cell>
          <cell r="BD197">
            <v>101.61476999999991</v>
          </cell>
          <cell r="BE197">
            <v>-1128.651199999731</v>
          </cell>
          <cell r="BF197">
            <v>0</v>
          </cell>
          <cell r="BG197">
            <v>-41.430199999998877</v>
          </cell>
          <cell r="BH197">
            <v>-3469.400999999998</v>
          </cell>
          <cell r="BI197">
            <v>0</v>
          </cell>
          <cell r="BJ197">
            <v>12.317599999999857</v>
          </cell>
          <cell r="BK197">
            <v>54.264000000000124</v>
          </cell>
          <cell r="BL197">
            <v>106.53000000002794</v>
          </cell>
          <cell r="BM197">
            <v>0</v>
          </cell>
          <cell r="BN197">
            <v>2228.9180000000633</v>
          </cell>
          <cell r="BO197">
            <v>0</v>
          </cell>
          <cell r="BP197">
            <v>3.6103000000002794</v>
          </cell>
          <cell r="BQ197">
            <v>-23.459899999999834</v>
          </cell>
          <cell r="BR197">
            <v>-279.24370000045747</v>
          </cell>
          <cell r="BS197">
            <v>1.4972999999990861</v>
          </cell>
          <cell r="BT197">
            <v>2.2659999999996217</v>
          </cell>
          <cell r="BU197">
            <v>-187.0453000000125</v>
          </cell>
          <cell r="BV197">
            <v>15.205300000001444</v>
          </cell>
          <cell r="BW197">
            <v>0</v>
          </cell>
          <cell r="BX197">
            <v>0</v>
          </cell>
          <cell r="BY197">
            <v>0</v>
          </cell>
          <cell r="BZ197">
            <v>-6.893999999971129</v>
          </cell>
          <cell r="CA197">
            <v>-96.805000000167638</v>
          </cell>
          <cell r="CB197">
            <v>-40.94800000000032</v>
          </cell>
          <cell r="CC197">
            <v>0</v>
          </cell>
          <cell r="CD197">
            <v>33.479999999999563</v>
          </cell>
          <cell r="CE197">
            <v>455.4004999990575</v>
          </cell>
          <cell r="CF197">
            <v>0</v>
          </cell>
          <cell r="CG197">
            <v>431.97699999999895</v>
          </cell>
          <cell r="CH197">
            <v>-519.11100000000442</v>
          </cell>
          <cell r="CI197">
            <v>28.196000000003551</v>
          </cell>
          <cell r="CJ197">
            <v>0</v>
          </cell>
          <cell r="CK197">
            <v>0</v>
          </cell>
          <cell r="CL197">
            <v>0</v>
          </cell>
          <cell r="CM197">
            <v>0</v>
          </cell>
          <cell r="CN197">
            <v>24.206499999854714</v>
          </cell>
          <cell r="CO197">
            <v>-232.96099999999933</v>
          </cell>
          <cell r="CP197">
            <v>2.819999999999709</v>
          </cell>
          <cell r="CQ197">
            <v>720.27300000000105</v>
          </cell>
          <cell r="CR197">
            <v>-2370.4301999998279</v>
          </cell>
          <cell r="CS197">
            <v>0</v>
          </cell>
          <cell r="CT197">
            <v>103.46899999999732</v>
          </cell>
          <cell r="CU197">
            <v>205.86099999997532</v>
          </cell>
          <cell r="CV197">
            <v>5.2950000000055297</v>
          </cell>
          <cell r="CW197">
            <v>-59.325399999999718</v>
          </cell>
          <cell r="CX197">
            <v>64.410200000002078</v>
          </cell>
          <cell r="CY197">
            <v>-1483.0160000000615</v>
          </cell>
          <cell r="CZ197">
            <v>-977.06000000005588</v>
          </cell>
          <cell r="DA197">
            <v>2.1289999999571592</v>
          </cell>
          <cell r="DB197">
            <v>-44.813999999998487</v>
          </cell>
          <cell r="DC197">
            <v>9.0070000000014261</v>
          </cell>
          <cell r="DD197">
            <v>-196.3859999999986</v>
          </cell>
          <cell r="DE197">
            <v>11648.888200000394</v>
          </cell>
          <cell r="DF197">
            <v>-107.17399999999907</v>
          </cell>
          <cell r="DG197">
            <v>229.30000000000291</v>
          </cell>
          <cell r="DH197">
            <v>-2196.9579999999842</v>
          </cell>
          <cell r="DI197">
            <v>-1597.0829999999987</v>
          </cell>
          <cell r="DJ197">
            <v>-317.35459999999148</v>
          </cell>
          <cell r="DK197">
            <v>-789.72350000000006</v>
          </cell>
          <cell r="DL197">
            <v>19503.376999999979</v>
          </cell>
          <cell r="DM197">
            <v>194.19500000006519</v>
          </cell>
          <cell r="DN197">
            <v>-162.51759999990463</v>
          </cell>
          <cell r="DO197">
            <v>-150.20699999999488</v>
          </cell>
          <cell r="DP197">
            <v>-145.19599999999991</v>
          </cell>
          <cell r="DQ197">
            <v>-2811.7701000000015</v>
          </cell>
          <cell r="DR197">
            <v>1424.5081000006758</v>
          </cell>
          <cell r="DS197">
            <v>-324.19410000000062</v>
          </cell>
          <cell r="DT197">
            <v>3943.0619999999981</v>
          </cell>
          <cell r="DU197">
            <v>-152.70199999999022</v>
          </cell>
          <cell r="DV197">
            <v>1014.8719999999958</v>
          </cell>
          <cell r="DW197">
            <v>-243.81730000000243</v>
          </cell>
          <cell r="DX197">
            <v>-615.86149999999998</v>
          </cell>
          <cell r="DY197">
            <v>0</v>
          </cell>
          <cell r="DZ197">
            <v>0</v>
          </cell>
          <cell r="EA197">
            <v>-62.013999999966472</v>
          </cell>
          <cell r="EB197">
            <v>-422.49500000000262</v>
          </cell>
          <cell r="EC197">
            <v>-638.10399999999936</v>
          </cell>
          <cell r="ED197">
            <v>-1074.2380000000048</v>
          </cell>
        </row>
        <row r="198"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  <cell r="AJ198">
            <v>0</v>
          </cell>
          <cell r="AK198">
            <v>0</v>
          </cell>
          <cell r="AL198">
            <v>0</v>
          </cell>
          <cell r="AM198">
            <v>0</v>
          </cell>
          <cell r="AN198">
            <v>0</v>
          </cell>
          <cell r="AO198">
            <v>0</v>
          </cell>
          <cell r="AP198">
            <v>0</v>
          </cell>
          <cell r="AQ198">
            <v>0</v>
          </cell>
          <cell r="AR198">
            <v>0</v>
          </cell>
          <cell r="AS198">
            <v>0</v>
          </cell>
          <cell r="AT198">
            <v>0</v>
          </cell>
          <cell r="AU198">
            <v>0</v>
          </cell>
          <cell r="AV198">
            <v>0</v>
          </cell>
          <cell r="AW198">
            <v>0</v>
          </cell>
          <cell r="AX198">
            <v>0</v>
          </cell>
          <cell r="AY198">
            <v>0</v>
          </cell>
          <cell r="AZ198">
            <v>0</v>
          </cell>
          <cell r="BA198">
            <v>0</v>
          </cell>
          <cell r="BB198">
            <v>0</v>
          </cell>
          <cell r="BC198">
            <v>0</v>
          </cell>
          <cell r="BD198">
            <v>0</v>
          </cell>
          <cell r="BE198">
            <v>0</v>
          </cell>
          <cell r="BF198">
            <v>0</v>
          </cell>
          <cell r="BG198">
            <v>0</v>
          </cell>
          <cell r="BH198">
            <v>0</v>
          </cell>
          <cell r="BI198">
            <v>0</v>
          </cell>
          <cell r="BJ198">
            <v>0</v>
          </cell>
          <cell r="BK198">
            <v>0</v>
          </cell>
          <cell r="BL198">
            <v>0</v>
          </cell>
          <cell r="BM198">
            <v>0</v>
          </cell>
          <cell r="BN198">
            <v>0</v>
          </cell>
          <cell r="BO198">
            <v>0</v>
          </cell>
          <cell r="BP198">
            <v>0</v>
          </cell>
          <cell r="BQ198">
            <v>0</v>
          </cell>
          <cell r="BR198">
            <v>0</v>
          </cell>
          <cell r="BS198">
            <v>0</v>
          </cell>
          <cell r="BT198">
            <v>0</v>
          </cell>
          <cell r="BU198">
            <v>0</v>
          </cell>
          <cell r="BV198">
            <v>0</v>
          </cell>
          <cell r="BW198">
            <v>0</v>
          </cell>
          <cell r="BX198">
            <v>0</v>
          </cell>
          <cell r="BY198">
            <v>0</v>
          </cell>
          <cell r="BZ198">
            <v>0</v>
          </cell>
          <cell r="CA198">
            <v>0</v>
          </cell>
          <cell r="CB198">
            <v>0</v>
          </cell>
          <cell r="CC198">
            <v>0</v>
          </cell>
          <cell r="CD198">
            <v>0</v>
          </cell>
          <cell r="CE198">
            <v>0</v>
          </cell>
          <cell r="CF198">
            <v>0</v>
          </cell>
          <cell r="CG198">
            <v>0</v>
          </cell>
          <cell r="CH198">
            <v>0</v>
          </cell>
          <cell r="CI198">
            <v>0</v>
          </cell>
          <cell r="CJ198">
            <v>0</v>
          </cell>
          <cell r="CK198">
            <v>0</v>
          </cell>
          <cell r="CL198">
            <v>0</v>
          </cell>
          <cell r="CM198">
            <v>0</v>
          </cell>
          <cell r="CN198">
            <v>0</v>
          </cell>
          <cell r="CO198">
            <v>0</v>
          </cell>
          <cell r="CP198">
            <v>0</v>
          </cell>
          <cell r="CQ198">
            <v>0</v>
          </cell>
          <cell r="CR198">
            <v>0</v>
          </cell>
          <cell r="CS198">
            <v>0</v>
          </cell>
          <cell r="CT198">
            <v>0</v>
          </cell>
          <cell r="CU198">
            <v>0</v>
          </cell>
          <cell r="CV198">
            <v>0</v>
          </cell>
          <cell r="CW198">
            <v>0</v>
          </cell>
          <cell r="CX198">
            <v>0</v>
          </cell>
          <cell r="CY198">
            <v>0</v>
          </cell>
          <cell r="CZ198">
            <v>0</v>
          </cell>
          <cell r="DA198">
            <v>0</v>
          </cell>
          <cell r="DB198">
            <v>0</v>
          </cell>
          <cell r="DC198">
            <v>0</v>
          </cell>
          <cell r="DD198">
            <v>0</v>
          </cell>
          <cell r="DE198">
            <v>0</v>
          </cell>
          <cell r="DF198">
            <v>0</v>
          </cell>
          <cell r="DG198">
            <v>0</v>
          </cell>
          <cell r="DH198">
            <v>0</v>
          </cell>
          <cell r="DI198">
            <v>0</v>
          </cell>
          <cell r="DJ198">
            <v>0</v>
          </cell>
          <cell r="DK198">
            <v>0</v>
          </cell>
          <cell r="DL198">
            <v>0</v>
          </cell>
          <cell r="DM198">
            <v>0</v>
          </cell>
          <cell r="DN198">
            <v>0</v>
          </cell>
          <cell r="DO198">
            <v>0</v>
          </cell>
          <cell r="DP198">
            <v>0</v>
          </cell>
          <cell r="DQ198">
            <v>0</v>
          </cell>
          <cell r="DR198">
            <v>0</v>
          </cell>
          <cell r="DS198">
            <v>0</v>
          </cell>
          <cell r="DT198">
            <v>0</v>
          </cell>
          <cell r="DU198">
            <v>0</v>
          </cell>
          <cell r="DV198">
            <v>0</v>
          </cell>
          <cell r="DW198">
            <v>0</v>
          </cell>
          <cell r="DX198">
            <v>0</v>
          </cell>
          <cell r="DY198">
            <v>0</v>
          </cell>
          <cell r="DZ198">
            <v>0</v>
          </cell>
          <cell r="EA198">
            <v>0</v>
          </cell>
          <cell r="EB198">
            <v>0</v>
          </cell>
          <cell r="EC198">
            <v>0</v>
          </cell>
          <cell r="ED198">
            <v>0</v>
          </cell>
        </row>
        <row r="199"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  <cell r="AI199">
            <v>0</v>
          </cell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  <cell r="BC199">
            <v>0</v>
          </cell>
          <cell r="BD199">
            <v>0</v>
          </cell>
          <cell r="BE199">
            <v>0</v>
          </cell>
          <cell r="BF199">
            <v>0</v>
          </cell>
          <cell r="BG199">
            <v>0</v>
          </cell>
          <cell r="BH199">
            <v>0</v>
          </cell>
          <cell r="BI199">
            <v>0</v>
          </cell>
          <cell r="BJ199">
            <v>0</v>
          </cell>
          <cell r="BK199">
            <v>0</v>
          </cell>
          <cell r="BL199">
            <v>0</v>
          </cell>
          <cell r="BM199">
            <v>0</v>
          </cell>
          <cell r="BN199">
            <v>0</v>
          </cell>
          <cell r="BO199">
            <v>0</v>
          </cell>
          <cell r="BP199">
            <v>0</v>
          </cell>
          <cell r="BQ199">
            <v>0</v>
          </cell>
          <cell r="BR199">
            <v>0</v>
          </cell>
          <cell r="BS199">
            <v>0</v>
          </cell>
          <cell r="BT199">
            <v>0</v>
          </cell>
          <cell r="BU199">
            <v>0</v>
          </cell>
          <cell r="BV199">
            <v>0</v>
          </cell>
          <cell r="BW199">
            <v>0</v>
          </cell>
          <cell r="BX199">
            <v>0</v>
          </cell>
          <cell r="BY199">
            <v>0</v>
          </cell>
          <cell r="BZ199">
            <v>0</v>
          </cell>
          <cell r="CA199">
            <v>0</v>
          </cell>
          <cell r="CB199">
            <v>0</v>
          </cell>
          <cell r="CC199">
            <v>0</v>
          </cell>
          <cell r="CD199">
            <v>0</v>
          </cell>
          <cell r="CE199">
            <v>0</v>
          </cell>
          <cell r="CF199">
            <v>0</v>
          </cell>
          <cell r="CG199">
            <v>0</v>
          </cell>
          <cell r="CH199">
            <v>0</v>
          </cell>
          <cell r="CI199">
            <v>0</v>
          </cell>
          <cell r="CJ199">
            <v>0</v>
          </cell>
          <cell r="CK199">
            <v>0</v>
          </cell>
          <cell r="CL199">
            <v>0</v>
          </cell>
          <cell r="CM199">
            <v>0</v>
          </cell>
          <cell r="CN199">
            <v>0</v>
          </cell>
          <cell r="CO199">
            <v>0</v>
          </cell>
          <cell r="CP199">
            <v>0</v>
          </cell>
          <cell r="CQ199">
            <v>0</v>
          </cell>
          <cell r="CR199">
            <v>0</v>
          </cell>
          <cell r="CS199">
            <v>0</v>
          </cell>
          <cell r="CT199">
            <v>0</v>
          </cell>
          <cell r="CU199">
            <v>0</v>
          </cell>
          <cell r="CV199">
            <v>0</v>
          </cell>
          <cell r="CW199">
            <v>0</v>
          </cell>
          <cell r="CX199">
            <v>0</v>
          </cell>
          <cell r="CY199">
            <v>0</v>
          </cell>
          <cell r="CZ199">
            <v>0</v>
          </cell>
          <cell r="DA199">
            <v>0</v>
          </cell>
          <cell r="DB199">
            <v>0</v>
          </cell>
          <cell r="DC199">
            <v>0</v>
          </cell>
          <cell r="DD199">
            <v>0</v>
          </cell>
          <cell r="DE199">
            <v>0</v>
          </cell>
          <cell r="DF199">
            <v>0</v>
          </cell>
          <cell r="DG199">
            <v>0</v>
          </cell>
          <cell r="DH199">
            <v>0</v>
          </cell>
          <cell r="DI199">
            <v>0</v>
          </cell>
          <cell r="DJ199">
            <v>0</v>
          </cell>
          <cell r="DK199">
            <v>0</v>
          </cell>
          <cell r="DL199">
            <v>0</v>
          </cell>
          <cell r="DM199">
            <v>0</v>
          </cell>
          <cell r="DN199">
            <v>0</v>
          </cell>
          <cell r="DO199">
            <v>0</v>
          </cell>
          <cell r="DP199">
            <v>0</v>
          </cell>
          <cell r="DQ199">
            <v>0</v>
          </cell>
          <cell r="DR199">
            <v>0</v>
          </cell>
          <cell r="DS199">
            <v>0</v>
          </cell>
          <cell r="DT199">
            <v>0</v>
          </cell>
          <cell r="DU199">
            <v>0</v>
          </cell>
          <cell r="DV199">
            <v>0</v>
          </cell>
          <cell r="DW199">
            <v>0</v>
          </cell>
          <cell r="DX199">
            <v>0</v>
          </cell>
          <cell r="DY199">
            <v>0</v>
          </cell>
          <cell r="DZ199">
            <v>0</v>
          </cell>
          <cell r="EA199">
            <v>0</v>
          </cell>
          <cell r="EB199">
            <v>0</v>
          </cell>
          <cell r="EC199">
            <v>0</v>
          </cell>
          <cell r="ED199">
            <v>0</v>
          </cell>
        </row>
        <row r="200"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0</v>
          </cell>
          <cell r="AS200">
            <v>0</v>
          </cell>
          <cell r="AT200">
            <v>0</v>
          </cell>
          <cell r="AU200">
            <v>0</v>
          </cell>
          <cell r="AV200">
            <v>0</v>
          </cell>
          <cell r="AW200">
            <v>0</v>
          </cell>
          <cell r="AX200">
            <v>0</v>
          </cell>
          <cell r="AY200">
            <v>0</v>
          </cell>
          <cell r="AZ200">
            <v>0</v>
          </cell>
          <cell r="BA200">
            <v>0</v>
          </cell>
          <cell r="BB200">
            <v>0</v>
          </cell>
          <cell r="BC200">
            <v>0</v>
          </cell>
          <cell r="BD200">
            <v>0</v>
          </cell>
          <cell r="BE200">
            <v>0</v>
          </cell>
          <cell r="BF200">
            <v>0</v>
          </cell>
          <cell r="BG200">
            <v>0</v>
          </cell>
          <cell r="BH200">
            <v>0</v>
          </cell>
          <cell r="BI200">
            <v>0</v>
          </cell>
          <cell r="BJ200">
            <v>0</v>
          </cell>
          <cell r="BK200">
            <v>0</v>
          </cell>
          <cell r="BL200">
            <v>0</v>
          </cell>
          <cell r="BM200">
            <v>0</v>
          </cell>
          <cell r="BN200">
            <v>0</v>
          </cell>
          <cell r="BO200">
            <v>0</v>
          </cell>
          <cell r="BP200">
            <v>0</v>
          </cell>
          <cell r="BQ200">
            <v>0</v>
          </cell>
          <cell r="BR200">
            <v>0</v>
          </cell>
          <cell r="BS200">
            <v>0</v>
          </cell>
          <cell r="BT200">
            <v>0</v>
          </cell>
          <cell r="BU200">
            <v>0</v>
          </cell>
          <cell r="BV200">
            <v>0</v>
          </cell>
          <cell r="BW200">
            <v>0</v>
          </cell>
          <cell r="BX200">
            <v>0</v>
          </cell>
          <cell r="BY200">
            <v>0</v>
          </cell>
          <cell r="BZ200">
            <v>0</v>
          </cell>
          <cell r="CA200">
            <v>0</v>
          </cell>
          <cell r="CB200">
            <v>0</v>
          </cell>
          <cell r="CC200">
            <v>0</v>
          </cell>
          <cell r="CD200">
            <v>0</v>
          </cell>
          <cell r="CE200">
            <v>0</v>
          </cell>
          <cell r="CF200">
            <v>0</v>
          </cell>
          <cell r="CG200">
            <v>0</v>
          </cell>
          <cell r="CH200">
            <v>0</v>
          </cell>
          <cell r="CI200">
            <v>0</v>
          </cell>
          <cell r="CJ200">
            <v>0</v>
          </cell>
          <cell r="CK200">
            <v>0</v>
          </cell>
          <cell r="CL200">
            <v>0</v>
          </cell>
          <cell r="CM200">
            <v>0</v>
          </cell>
          <cell r="CN200">
            <v>0</v>
          </cell>
          <cell r="CO200">
            <v>0</v>
          </cell>
          <cell r="CP200">
            <v>0</v>
          </cell>
          <cell r="CQ200">
            <v>0</v>
          </cell>
          <cell r="CR200">
            <v>0</v>
          </cell>
          <cell r="CS200">
            <v>0</v>
          </cell>
          <cell r="CT200">
            <v>0</v>
          </cell>
          <cell r="CU200">
            <v>0</v>
          </cell>
          <cell r="CV200">
            <v>0</v>
          </cell>
          <cell r="CW200">
            <v>0</v>
          </cell>
          <cell r="CX200">
            <v>0</v>
          </cell>
          <cell r="CY200">
            <v>0</v>
          </cell>
          <cell r="CZ200">
            <v>0</v>
          </cell>
          <cell r="DA200">
            <v>0</v>
          </cell>
          <cell r="DB200">
            <v>0</v>
          </cell>
          <cell r="DC200">
            <v>0</v>
          </cell>
          <cell r="DD200">
            <v>0</v>
          </cell>
          <cell r="DE200">
            <v>0</v>
          </cell>
          <cell r="DF200">
            <v>0</v>
          </cell>
          <cell r="DG200">
            <v>0</v>
          </cell>
          <cell r="DH200">
            <v>0</v>
          </cell>
          <cell r="DI200">
            <v>0</v>
          </cell>
          <cell r="DJ200">
            <v>0</v>
          </cell>
          <cell r="DK200">
            <v>0</v>
          </cell>
          <cell r="DL200">
            <v>0</v>
          </cell>
          <cell r="DM200">
            <v>0</v>
          </cell>
          <cell r="DN200">
            <v>0</v>
          </cell>
          <cell r="DO200">
            <v>0</v>
          </cell>
          <cell r="DP200">
            <v>0</v>
          </cell>
          <cell r="DQ200">
            <v>0</v>
          </cell>
          <cell r="DR200">
            <v>0</v>
          </cell>
          <cell r="DS200">
            <v>0</v>
          </cell>
          <cell r="DT200">
            <v>0</v>
          </cell>
          <cell r="DU200">
            <v>0</v>
          </cell>
          <cell r="DV200">
            <v>0</v>
          </cell>
          <cell r="DW200">
            <v>0</v>
          </cell>
          <cell r="DX200">
            <v>0</v>
          </cell>
          <cell r="DY200">
            <v>0</v>
          </cell>
          <cell r="DZ200">
            <v>0</v>
          </cell>
          <cell r="EA200">
            <v>0</v>
          </cell>
          <cell r="EB200">
            <v>0</v>
          </cell>
          <cell r="EC200">
            <v>0</v>
          </cell>
          <cell r="ED200">
            <v>0</v>
          </cell>
        </row>
        <row r="201"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AZ201">
            <v>0</v>
          </cell>
          <cell r="BA201">
            <v>0</v>
          </cell>
          <cell r="BB201">
            <v>0</v>
          </cell>
          <cell r="BC201">
            <v>0</v>
          </cell>
          <cell r="BD201">
            <v>0</v>
          </cell>
          <cell r="BE201">
            <v>0</v>
          </cell>
          <cell r="BF201">
            <v>0</v>
          </cell>
          <cell r="BG201">
            <v>0</v>
          </cell>
          <cell r="BH201">
            <v>0</v>
          </cell>
          <cell r="BI201">
            <v>0</v>
          </cell>
          <cell r="BJ201">
            <v>0</v>
          </cell>
          <cell r="BK201">
            <v>0</v>
          </cell>
          <cell r="BL201">
            <v>0</v>
          </cell>
          <cell r="BM201">
            <v>0</v>
          </cell>
          <cell r="BN201">
            <v>0</v>
          </cell>
          <cell r="BO201">
            <v>0</v>
          </cell>
          <cell r="BP201">
            <v>0</v>
          </cell>
          <cell r="BQ201">
            <v>0</v>
          </cell>
          <cell r="BR201">
            <v>0</v>
          </cell>
          <cell r="BS201">
            <v>0</v>
          </cell>
          <cell r="BT201">
            <v>0</v>
          </cell>
          <cell r="BU201">
            <v>0</v>
          </cell>
          <cell r="BV201">
            <v>0</v>
          </cell>
          <cell r="BW201">
            <v>0</v>
          </cell>
          <cell r="BX201">
            <v>0</v>
          </cell>
          <cell r="BY201">
            <v>0</v>
          </cell>
          <cell r="BZ201">
            <v>0</v>
          </cell>
          <cell r="CA201">
            <v>0</v>
          </cell>
          <cell r="CB201">
            <v>0</v>
          </cell>
          <cell r="CC201">
            <v>0</v>
          </cell>
          <cell r="CD201">
            <v>0</v>
          </cell>
          <cell r="CE201">
            <v>0</v>
          </cell>
          <cell r="CF201">
            <v>0</v>
          </cell>
          <cell r="CG201">
            <v>0</v>
          </cell>
          <cell r="CH201">
            <v>0</v>
          </cell>
          <cell r="CI201">
            <v>0</v>
          </cell>
          <cell r="CJ201">
            <v>0</v>
          </cell>
          <cell r="CK201">
            <v>0</v>
          </cell>
          <cell r="CL201">
            <v>0</v>
          </cell>
          <cell r="CM201">
            <v>0</v>
          </cell>
          <cell r="CN201">
            <v>0</v>
          </cell>
          <cell r="CO201">
            <v>0</v>
          </cell>
          <cell r="CP201">
            <v>0</v>
          </cell>
          <cell r="CQ201">
            <v>0</v>
          </cell>
          <cell r="CR201">
            <v>0</v>
          </cell>
          <cell r="CS201">
            <v>0</v>
          </cell>
          <cell r="CT201">
            <v>0</v>
          </cell>
          <cell r="CU201">
            <v>0</v>
          </cell>
          <cell r="CV201">
            <v>0</v>
          </cell>
          <cell r="CW201">
            <v>0</v>
          </cell>
          <cell r="CX201">
            <v>0</v>
          </cell>
          <cell r="CY201">
            <v>0</v>
          </cell>
          <cell r="CZ201">
            <v>0</v>
          </cell>
          <cell r="DA201">
            <v>0</v>
          </cell>
          <cell r="DB201">
            <v>0</v>
          </cell>
          <cell r="DC201">
            <v>0</v>
          </cell>
          <cell r="DD201">
            <v>0</v>
          </cell>
          <cell r="DE201">
            <v>0</v>
          </cell>
          <cell r="DF201">
            <v>0</v>
          </cell>
          <cell r="DG201">
            <v>0</v>
          </cell>
          <cell r="DH201">
            <v>0</v>
          </cell>
          <cell r="DI201">
            <v>0</v>
          </cell>
          <cell r="DJ201">
            <v>0</v>
          </cell>
          <cell r="DK201">
            <v>0</v>
          </cell>
          <cell r="DL201">
            <v>0</v>
          </cell>
          <cell r="DM201">
            <v>0</v>
          </cell>
          <cell r="DN201">
            <v>0</v>
          </cell>
          <cell r="DO201">
            <v>0</v>
          </cell>
          <cell r="DP201">
            <v>0</v>
          </cell>
          <cell r="DQ201">
            <v>0</v>
          </cell>
          <cell r="DR201">
            <v>0</v>
          </cell>
          <cell r="DS201">
            <v>0</v>
          </cell>
          <cell r="DT201">
            <v>0</v>
          </cell>
          <cell r="DU201">
            <v>0</v>
          </cell>
          <cell r="DV201">
            <v>0</v>
          </cell>
          <cell r="DW201">
            <v>0</v>
          </cell>
          <cell r="DX201">
            <v>0</v>
          </cell>
          <cell r="DY201">
            <v>0</v>
          </cell>
          <cell r="DZ201">
            <v>0</v>
          </cell>
          <cell r="EA201">
            <v>0</v>
          </cell>
          <cell r="EB201">
            <v>0</v>
          </cell>
          <cell r="EC201">
            <v>0</v>
          </cell>
          <cell r="ED201">
            <v>0</v>
          </cell>
        </row>
        <row r="203">
          <cell r="F203">
            <v>16113.613700000104</v>
          </cell>
          <cell r="G203">
            <v>-44847.300000000279</v>
          </cell>
          <cell r="H203">
            <v>-118080.3443</v>
          </cell>
          <cell r="I203">
            <v>-93993.240299999714</v>
          </cell>
          <cell r="J203">
            <v>-60151.706030000001</v>
          </cell>
          <cell r="K203">
            <v>-40396.621400001459</v>
          </cell>
          <cell r="L203">
            <v>26682.80700000003</v>
          </cell>
          <cell r="M203">
            <v>-82346.028000000864</v>
          </cell>
          <cell r="N203">
            <v>-19918.30700000003</v>
          </cell>
          <cell r="O203">
            <v>-16023.435039999953</v>
          </cell>
          <cell r="P203">
            <v>-67302.540000000037</v>
          </cell>
          <cell r="Q203">
            <v>-85532.762999999803</v>
          </cell>
          <cell r="R203">
            <v>-503148.81341999769</v>
          </cell>
          <cell r="S203">
            <v>7341.6679999998305</v>
          </cell>
          <cell r="T203">
            <v>-66492.788100000005</v>
          </cell>
          <cell r="U203">
            <v>-80980.508999999613</v>
          </cell>
          <cell r="V203">
            <v>-94059.41010000091</v>
          </cell>
          <cell r="W203">
            <v>-61265.269299999811</v>
          </cell>
          <cell r="X203">
            <v>-57711.023000000045</v>
          </cell>
          <cell r="Y203">
            <v>53737.326340000145</v>
          </cell>
          <cell r="Z203">
            <v>-51719.63000000082</v>
          </cell>
          <cell r="AA203">
            <v>-41801.600000000093</v>
          </cell>
          <cell r="AB203">
            <v>-12695.709100000095</v>
          </cell>
          <cell r="AC203">
            <v>-26487.4151000001</v>
          </cell>
          <cell r="AD203">
            <v>-71014.454060000367</v>
          </cell>
          <cell r="AE203">
            <v>-104404.07033399493</v>
          </cell>
          <cell r="AF203">
            <v>-28593.16249999986</v>
          </cell>
          <cell r="AG203">
            <v>-9975.8729999996722</v>
          </cell>
          <cell r="AH203">
            <v>-6268.6909999996424</v>
          </cell>
          <cell r="AI203">
            <v>-3392.4819999998435</v>
          </cell>
          <cell r="AJ203">
            <v>914.42739999946207</v>
          </cell>
          <cell r="AK203">
            <v>-5975.3760799998417</v>
          </cell>
          <cell r="AL203">
            <v>-6754.2868000008166</v>
          </cell>
          <cell r="AM203">
            <v>-8861.2829999998212</v>
          </cell>
          <cell r="AN203">
            <v>-3882.6390000004321</v>
          </cell>
          <cell r="AO203">
            <v>-5306.5518539997283</v>
          </cell>
          <cell r="AP203">
            <v>-5791.3800000001211</v>
          </cell>
          <cell r="AQ203">
            <v>-20516.772499999963</v>
          </cell>
          <cell r="AR203">
            <v>-94707.298673998564</v>
          </cell>
          <cell r="AS203">
            <v>-3548.4599999997299</v>
          </cell>
          <cell r="AT203">
            <v>-5694.4521999997087</v>
          </cell>
          <cell r="AU203">
            <v>268.73899999959394</v>
          </cell>
          <cell r="AV203">
            <v>-6639.5820000004023</v>
          </cell>
          <cell r="AW203">
            <v>-1028.8281999998726</v>
          </cell>
          <cell r="AX203">
            <v>-5613.6782439998351</v>
          </cell>
          <cell r="AY203">
            <v>-22940.848800000269</v>
          </cell>
          <cell r="AZ203">
            <v>-31724.37200000044</v>
          </cell>
          <cell r="BA203">
            <v>-8584.2510000001639</v>
          </cell>
          <cell r="BB203">
            <v>-3062.1699999999255</v>
          </cell>
          <cell r="BC203">
            <v>-3933.2599999998929</v>
          </cell>
          <cell r="BD203">
            <v>-2206.1352300000144</v>
          </cell>
          <cell r="BE203">
            <v>-133397.79569999129</v>
          </cell>
          <cell r="BF203">
            <v>-4549.6900000000605</v>
          </cell>
          <cell r="BG203">
            <v>-4782.1302000001306</v>
          </cell>
          <cell r="BH203">
            <v>-11924.20100000035</v>
          </cell>
          <cell r="BI203">
            <v>-7585.3308999999426</v>
          </cell>
          <cell r="BJ203">
            <v>-1391.2828999990597</v>
          </cell>
          <cell r="BK203">
            <v>-4520.8106000004336</v>
          </cell>
          <cell r="BL203">
            <v>-37295.488499999046</v>
          </cell>
          <cell r="BM203">
            <v>-40176.243999999017</v>
          </cell>
          <cell r="BN203">
            <v>-2001.5979999997653</v>
          </cell>
          <cell r="BO203">
            <v>-7088.4400000000605</v>
          </cell>
          <cell r="BP203">
            <v>-2967.3697000000393</v>
          </cell>
          <cell r="BQ203">
            <v>-9115.2098999998998</v>
          </cell>
          <cell r="BR203">
            <v>-132246.45933000371</v>
          </cell>
          <cell r="BS203">
            <v>-2541.4627000001492</v>
          </cell>
          <cell r="BT203">
            <v>-5208.6040000001667</v>
          </cell>
          <cell r="BU203">
            <v>-8504.6032999996096</v>
          </cell>
          <cell r="BV203">
            <v>-4639.8547000000253</v>
          </cell>
          <cell r="BW203">
            <v>-1386.7586000002921</v>
          </cell>
          <cell r="BX203">
            <v>-4388.2999999998137</v>
          </cell>
          <cell r="BY203">
            <v>-37077.61699999962</v>
          </cell>
          <cell r="BZ203">
            <v>-56205.533999999985</v>
          </cell>
          <cell r="CA203">
            <v>-4126.7870000000112</v>
          </cell>
          <cell r="CB203">
            <v>-6119.0079999999143</v>
          </cell>
          <cell r="CC203">
            <v>-5050.3279999997467</v>
          </cell>
          <cell r="CD203">
            <v>3002.3979700000491</v>
          </cell>
          <cell r="CE203">
            <v>-215346.46406000853</v>
          </cell>
          <cell r="CF203">
            <v>-3427.3800000001211</v>
          </cell>
          <cell r="CG203">
            <v>-5960.4229999997187</v>
          </cell>
          <cell r="CH203">
            <v>-14234.882000001147</v>
          </cell>
          <cell r="CI203">
            <v>-5190.2203999999911</v>
          </cell>
          <cell r="CJ203">
            <v>-1797.0929600000381</v>
          </cell>
          <cell r="CK203">
            <v>-5437.9629999995232</v>
          </cell>
          <cell r="CL203">
            <v>-38495.195000000298</v>
          </cell>
          <cell r="CM203">
            <v>-112421.41999999993</v>
          </cell>
          <cell r="CN203">
            <v>-5921.7600000002421</v>
          </cell>
          <cell r="CO203">
            <v>-5371.4306999999098</v>
          </cell>
          <cell r="CP203">
            <v>-9722.0600000000559</v>
          </cell>
          <cell r="CQ203">
            <v>-7366.6369999996386</v>
          </cell>
          <cell r="CR203">
            <v>-277969.40669997036</v>
          </cell>
          <cell r="CS203">
            <v>-6392.8300000000745</v>
          </cell>
          <cell r="CT203">
            <v>-18755.841000000015</v>
          </cell>
          <cell r="CU203">
            <v>-19698.122000001371</v>
          </cell>
          <cell r="CV203">
            <v>-16490.899099999107</v>
          </cell>
          <cell r="CW203">
            <v>-6722.0798999993131</v>
          </cell>
          <cell r="CX203">
            <v>-17794.45380000025</v>
          </cell>
          <cell r="CY203">
            <v>-34123.436000000685</v>
          </cell>
          <cell r="CZ203">
            <v>-52044.919999998063</v>
          </cell>
          <cell r="DA203">
            <v>-14221.996899999678</v>
          </cell>
          <cell r="DB203">
            <v>-16591.364000000525</v>
          </cell>
          <cell r="DC203">
            <v>-14434.977999999654</v>
          </cell>
          <cell r="DD203">
            <v>-60698.485999999568</v>
          </cell>
          <cell r="DE203">
            <v>-352505.91130001843</v>
          </cell>
          <cell r="DF203">
            <v>-4689.8459999999031</v>
          </cell>
          <cell r="DG203">
            <v>-21574.700000000186</v>
          </cell>
          <cell r="DH203">
            <v>-36131.68200000003</v>
          </cell>
          <cell r="DI203">
            <v>-22806.541999999434</v>
          </cell>
          <cell r="DJ203">
            <v>-4143.5895999986678</v>
          </cell>
          <cell r="DK203">
            <v>-16014.628499999642</v>
          </cell>
          <cell r="DL203">
            <v>-22115.062999999151</v>
          </cell>
          <cell r="DM203">
            <v>-108178.72499999404</v>
          </cell>
          <cell r="DN203">
            <v>-16639.407099999487</v>
          </cell>
          <cell r="DO203">
            <v>-19488.691000000108</v>
          </cell>
          <cell r="DP203">
            <v>-23225.87200000044</v>
          </cell>
          <cell r="DQ203">
            <v>-57497.165100000799</v>
          </cell>
          <cell r="DR203">
            <v>-387822.03959998488</v>
          </cell>
          <cell r="DS203">
            <v>-9376.0340999998152</v>
          </cell>
          <cell r="DT203">
            <v>-30591.338000000454</v>
          </cell>
          <cell r="DU203">
            <v>-35549.55199999921</v>
          </cell>
          <cell r="DV203">
            <v>-29765.234400000423</v>
          </cell>
          <cell r="DW203">
            <v>-12259.441300000064</v>
          </cell>
          <cell r="DX203">
            <v>-22746.743499998935</v>
          </cell>
          <cell r="DY203">
            <v>-32788.020000000484</v>
          </cell>
          <cell r="DZ203">
            <v>-162493.96000000089</v>
          </cell>
          <cell r="EA203">
            <v>-18857.219999998808</v>
          </cell>
          <cell r="EB203">
            <v>-14203.704999999609</v>
          </cell>
          <cell r="EC203">
            <v>-20438.082299999893</v>
          </cell>
          <cell r="ED203">
            <v>1247.2910000002012</v>
          </cell>
        </row>
        <row r="205">
          <cell r="A205" t="str">
            <v>Total Purchased Power &amp; Net Interchange</v>
          </cell>
          <cell r="F205">
            <v>16113.613700002432</v>
          </cell>
          <cell r="G205">
            <v>-44847.29999999702</v>
          </cell>
          <cell r="H205">
            <v>-118080.34430000186</v>
          </cell>
          <cell r="I205">
            <v>-93745.054142557085</v>
          </cell>
          <cell r="J205">
            <v>-60151.706029996276</v>
          </cell>
          <cell r="K205">
            <v>-40396.621399998665</v>
          </cell>
          <cell r="L205">
            <v>26682.807000003755</v>
          </cell>
          <cell r="M205">
            <v>-82346.02800000459</v>
          </cell>
          <cell r="N205">
            <v>-19918.307000003755</v>
          </cell>
          <cell r="O205">
            <v>-15152.798126876354</v>
          </cell>
          <cell r="P205">
            <v>-67302.540000006557</v>
          </cell>
          <cell r="Q205">
            <v>-85532.762999996543</v>
          </cell>
          <cell r="R205">
            <v>-503148.81341993809</v>
          </cell>
          <cell r="S205">
            <v>7341.6680000051856</v>
          </cell>
          <cell r="T205">
            <v>-66492.788099996746</v>
          </cell>
          <cell r="U205">
            <v>-80980.508999995887</v>
          </cell>
          <cell r="V205">
            <v>-94059.410099998116</v>
          </cell>
          <cell r="W205">
            <v>-61265.269299998879</v>
          </cell>
          <cell r="X205">
            <v>-57711.023000001907</v>
          </cell>
          <cell r="Y205">
            <v>53737.326340004802</v>
          </cell>
          <cell r="Z205">
            <v>-51719.630000002682</v>
          </cell>
          <cell r="AA205">
            <v>-41801.59999999404</v>
          </cell>
          <cell r="AB205">
            <v>-12695.70910000056</v>
          </cell>
          <cell r="AC205">
            <v>-26487.415100000799</v>
          </cell>
          <cell r="AD205">
            <v>-71014.454059995711</v>
          </cell>
          <cell r="AE205">
            <v>-104423.16605567932</v>
          </cell>
          <cell r="AF205">
            <v>-28593.16250000149</v>
          </cell>
          <cell r="AG205">
            <v>-9975.8730000033975</v>
          </cell>
          <cell r="AH205">
            <v>-6275.6311447620392</v>
          </cell>
          <cell r="AI205">
            <v>-3392.4820000007749</v>
          </cell>
          <cell r="AJ205">
            <v>914.42739999294281</v>
          </cell>
          <cell r="AK205">
            <v>-5975.3760799989104</v>
          </cell>
          <cell r="AL205">
            <v>-6757.7894432991743</v>
          </cell>
          <cell r="AM205">
            <v>-8861.2829999998212</v>
          </cell>
          <cell r="AN205">
            <v>-3882.6390000060201</v>
          </cell>
          <cell r="AO205">
            <v>-5315.2047876566648</v>
          </cell>
          <cell r="AP205">
            <v>-5791.3799999952316</v>
          </cell>
          <cell r="AQ205">
            <v>-20516.772500000894</v>
          </cell>
          <cell r="AR205">
            <v>-96703.967235803604</v>
          </cell>
          <cell r="AS205">
            <v>-3808.0832684859633</v>
          </cell>
          <cell r="AT205">
            <v>-5866.2609685882926</v>
          </cell>
          <cell r="AU205">
            <v>-228.38720645755529</v>
          </cell>
          <cell r="AV205">
            <v>-7023.5155286490917</v>
          </cell>
          <cell r="AW205">
            <v>-1174.8827835917473</v>
          </cell>
          <cell r="AX205">
            <v>-5709.2830175757408</v>
          </cell>
          <cell r="AY205">
            <v>-22988.776019558311</v>
          </cell>
          <cell r="AZ205">
            <v>-31820.249910704792</v>
          </cell>
          <cell r="BA205">
            <v>-8557.1011402010918</v>
          </cell>
          <cell r="BB205">
            <v>-3154.9004379212856</v>
          </cell>
          <cell r="BC205">
            <v>-4080.006901293993</v>
          </cell>
          <cell r="BD205">
            <v>-2292.5200527831912</v>
          </cell>
          <cell r="BE205">
            <v>-133915.14804595709</v>
          </cell>
          <cell r="BF205">
            <v>-4610.6412111446261</v>
          </cell>
          <cell r="BG205">
            <v>-4906.9162186011672</v>
          </cell>
          <cell r="BH205">
            <v>-12018.18691034615</v>
          </cell>
          <cell r="BI205">
            <v>-7377.1099488660693</v>
          </cell>
          <cell r="BJ205">
            <v>-1543.0518591329455</v>
          </cell>
          <cell r="BK205">
            <v>-4536.8643072471023</v>
          </cell>
          <cell r="BL205">
            <v>-37300.781872540712</v>
          </cell>
          <cell r="BM205">
            <v>-40230.127367347479</v>
          </cell>
          <cell r="BN205">
            <v>-2212.3793853372335</v>
          </cell>
          <cell r="BO205">
            <v>-7074.3670450970531</v>
          </cell>
          <cell r="BP205">
            <v>-2933.0861228629947</v>
          </cell>
          <cell r="BQ205">
            <v>-9171.6357974261045</v>
          </cell>
          <cell r="BR205">
            <v>-133228.00909715891</v>
          </cell>
          <cell r="BS205">
            <v>-2271.5469100624323</v>
          </cell>
          <cell r="BT205">
            <v>-5319.157198086381</v>
          </cell>
          <cell r="BU205">
            <v>-8723.1487339809537</v>
          </cell>
          <cell r="BV205">
            <v>-4934.6371067464352</v>
          </cell>
          <cell r="BW205">
            <v>-1445.6019628271461</v>
          </cell>
          <cell r="BX205">
            <v>-4433.3962249532342</v>
          </cell>
          <cell r="BY205">
            <v>-37102.849523827434</v>
          </cell>
          <cell r="BZ205">
            <v>-56220.414107352495</v>
          </cell>
          <cell r="CA205">
            <v>-4287.8107224106789</v>
          </cell>
          <cell r="CB205">
            <v>-6189.3993009254336</v>
          </cell>
          <cell r="CC205">
            <v>-5180.5861412584782</v>
          </cell>
          <cell r="CD205">
            <v>2880.5388352945447</v>
          </cell>
          <cell r="CE205">
            <v>-216062.23181551695</v>
          </cell>
          <cell r="CF205">
            <v>-3598.4429433569312</v>
          </cell>
          <cell r="CG205">
            <v>-6189.3588780164719</v>
          </cell>
          <cell r="CH205">
            <v>-14490.961340174079</v>
          </cell>
          <cell r="CI205">
            <v>-5343.0482939332724</v>
          </cell>
          <cell r="CJ205">
            <v>-1875.1685205101967</v>
          </cell>
          <cell r="CK205">
            <v>-5141.6112131178379</v>
          </cell>
          <cell r="CL205">
            <v>-38504.055386535823</v>
          </cell>
          <cell r="CM205">
            <v>-112437.79238770902</v>
          </cell>
          <cell r="CN205">
            <v>-5663.2930271476507</v>
          </cell>
          <cell r="CO205">
            <v>-5488.1778046712279</v>
          </cell>
          <cell r="CP205">
            <v>-9873.6660556271672</v>
          </cell>
          <cell r="CQ205">
            <v>-7456.6559647396207</v>
          </cell>
          <cell r="CR205">
            <v>-278946.80127537251</v>
          </cell>
          <cell r="CS205">
            <v>-6438.2328093796968</v>
          </cell>
          <cell r="CT205">
            <v>-18756.291879475117</v>
          </cell>
          <cell r="CU205">
            <v>-19781.021036483347</v>
          </cell>
          <cell r="CV205">
            <v>-16676.664233781397</v>
          </cell>
          <cell r="CW205">
            <v>-6680.2034432664514</v>
          </cell>
          <cell r="CX205">
            <v>-18218.869183324277</v>
          </cell>
          <cell r="CY205">
            <v>-34124.721440523863</v>
          </cell>
          <cell r="CZ205">
            <v>-52069.349395945668</v>
          </cell>
          <cell r="DA205">
            <v>-14276.240003660321</v>
          </cell>
          <cell r="DB205">
            <v>-16713.782195299864</v>
          </cell>
          <cell r="DC205">
            <v>-14509.850947074592</v>
          </cell>
          <cell r="DD205">
            <v>-60701.574707202613</v>
          </cell>
          <cell r="DE205">
            <v>-351872.27744114399</v>
          </cell>
          <cell r="DF205">
            <v>-4699.1266516819596</v>
          </cell>
          <cell r="DG205">
            <v>-21597.664810590446</v>
          </cell>
          <cell r="DH205">
            <v>-35962.066616907716</v>
          </cell>
          <cell r="DI205">
            <v>-22560.834032990038</v>
          </cell>
          <cell r="DJ205">
            <v>-3415.7293228656054</v>
          </cell>
          <cell r="DK205">
            <v>-16039.983778461814</v>
          </cell>
          <cell r="DL205">
            <v>-22250.966146506369</v>
          </cell>
          <cell r="DM205">
            <v>-108130.50321806967</v>
          </cell>
          <cell r="DN205">
            <v>-16941.589179068804</v>
          </cell>
          <cell r="DO205">
            <v>-19541.555153012276</v>
          </cell>
          <cell r="DP205">
            <v>-23235.135495617986</v>
          </cell>
          <cell r="DQ205">
            <v>-57497.123035609722</v>
          </cell>
          <cell r="DR205">
            <v>-388105.3818654418</v>
          </cell>
          <cell r="DS205">
            <v>-9377.4250649958849</v>
          </cell>
          <cell r="DT205">
            <v>-30591.337999999523</v>
          </cell>
          <cell r="DU205">
            <v>-35634.990427337587</v>
          </cell>
          <cell r="DV205">
            <v>-29861.733088284731</v>
          </cell>
          <cell r="DW205">
            <v>-12287.784341029823</v>
          </cell>
          <cell r="DX205">
            <v>-22720.860375382006</v>
          </cell>
          <cell r="DY205">
            <v>-32799.431399613619</v>
          </cell>
          <cell r="DZ205">
            <v>-162497.68135019392</v>
          </cell>
          <cell r="EA205">
            <v>-18994.091471932828</v>
          </cell>
          <cell r="EB205">
            <v>-14185.014069207013</v>
          </cell>
          <cell r="EC205">
            <v>-20402.323277551681</v>
          </cell>
          <cell r="ED205">
            <v>1247.2910000011325</v>
          </cell>
        </row>
        <row r="206">
          <cell r="CE206">
            <v>1.0431977379749857</v>
          </cell>
          <cell r="CF206">
            <v>0.16240943964768217</v>
          </cell>
          <cell r="CG206">
            <v>0.29818276505864771</v>
          </cell>
          <cell r="CH206">
            <v>0.56144942318338531</v>
          </cell>
          <cell r="CI206">
            <v>0.25346214588837351</v>
          </cell>
          <cell r="CJ206">
            <v>8.7695625546851202E-2</v>
          </cell>
          <cell r="CK206">
            <v>0.32876912668818919</v>
          </cell>
          <cell r="CL206">
            <v>3.1999889441129308</v>
          </cell>
          <cell r="CM206">
            <v>11.696893838659394</v>
          </cell>
          <cell r="CN206">
            <v>0.47330271101070787</v>
          </cell>
        </row>
        <row r="207">
          <cell r="A207" t="str">
            <v>Wheeling &amp; U. of F. Expense</v>
          </cell>
        </row>
        <row r="208"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0</v>
          </cell>
          <cell r="AZ208">
            <v>0</v>
          </cell>
          <cell r="BA208">
            <v>0</v>
          </cell>
          <cell r="BB208">
            <v>0</v>
          </cell>
          <cell r="BC208">
            <v>0</v>
          </cell>
          <cell r="BD208">
            <v>0</v>
          </cell>
          <cell r="BE208">
            <v>0</v>
          </cell>
          <cell r="BF208">
            <v>0</v>
          </cell>
          <cell r="BG208">
            <v>0</v>
          </cell>
          <cell r="BH208">
            <v>0</v>
          </cell>
          <cell r="BI208">
            <v>0</v>
          </cell>
          <cell r="BJ208">
            <v>0</v>
          </cell>
          <cell r="BK208">
            <v>0</v>
          </cell>
          <cell r="BL208">
            <v>0</v>
          </cell>
          <cell r="BM208">
            <v>0</v>
          </cell>
          <cell r="BN208">
            <v>0</v>
          </cell>
          <cell r="BO208">
            <v>0</v>
          </cell>
          <cell r="BP208">
            <v>0</v>
          </cell>
          <cell r="BQ208">
            <v>0</v>
          </cell>
          <cell r="BR208">
            <v>0</v>
          </cell>
          <cell r="BS208">
            <v>0</v>
          </cell>
          <cell r="BT208">
            <v>0</v>
          </cell>
          <cell r="BU208">
            <v>0</v>
          </cell>
          <cell r="BV208">
            <v>0</v>
          </cell>
          <cell r="BW208">
            <v>0</v>
          </cell>
          <cell r="BX208">
            <v>0</v>
          </cell>
          <cell r="BY208">
            <v>0</v>
          </cell>
          <cell r="BZ208">
            <v>0</v>
          </cell>
          <cell r="CA208">
            <v>0</v>
          </cell>
          <cell r="CB208">
            <v>0</v>
          </cell>
          <cell r="CC208">
            <v>0</v>
          </cell>
          <cell r="CD208">
            <v>0</v>
          </cell>
          <cell r="CE208">
            <v>0</v>
          </cell>
          <cell r="CF208">
            <v>0</v>
          </cell>
          <cell r="CG208">
            <v>0</v>
          </cell>
          <cell r="CH208">
            <v>0</v>
          </cell>
          <cell r="CI208">
            <v>0</v>
          </cell>
          <cell r="CJ208">
            <v>0</v>
          </cell>
          <cell r="CK208">
            <v>0</v>
          </cell>
          <cell r="CL208">
            <v>0</v>
          </cell>
          <cell r="CM208">
            <v>0</v>
          </cell>
          <cell r="CN208">
            <v>0</v>
          </cell>
          <cell r="CO208">
            <v>0</v>
          </cell>
          <cell r="CP208">
            <v>0</v>
          </cell>
          <cell r="CQ208">
            <v>0</v>
          </cell>
          <cell r="CR208">
            <v>0</v>
          </cell>
          <cell r="CS208">
            <v>0</v>
          </cell>
          <cell r="CT208">
            <v>0</v>
          </cell>
          <cell r="CU208">
            <v>0</v>
          </cell>
          <cell r="CV208">
            <v>0</v>
          </cell>
          <cell r="CW208">
            <v>0</v>
          </cell>
          <cell r="CX208">
            <v>0</v>
          </cell>
          <cell r="CY208">
            <v>0</v>
          </cell>
          <cell r="CZ208">
            <v>0</v>
          </cell>
          <cell r="DA208">
            <v>0</v>
          </cell>
          <cell r="DB208">
            <v>0</v>
          </cell>
          <cell r="DC208">
            <v>0</v>
          </cell>
          <cell r="DD208">
            <v>0</v>
          </cell>
          <cell r="DE208">
            <v>0</v>
          </cell>
          <cell r="DF208">
            <v>0</v>
          </cell>
          <cell r="DG208">
            <v>0</v>
          </cell>
          <cell r="DH208">
            <v>0</v>
          </cell>
          <cell r="DI208">
            <v>0</v>
          </cell>
          <cell r="DJ208">
            <v>0</v>
          </cell>
          <cell r="DK208">
            <v>0</v>
          </cell>
          <cell r="DL208">
            <v>0</v>
          </cell>
          <cell r="DM208">
            <v>0</v>
          </cell>
          <cell r="DN208">
            <v>0</v>
          </cell>
          <cell r="DO208">
            <v>0</v>
          </cell>
          <cell r="DP208">
            <v>0</v>
          </cell>
          <cell r="DQ208">
            <v>0</v>
          </cell>
          <cell r="DR208">
            <v>0</v>
          </cell>
          <cell r="DS208">
            <v>0</v>
          </cell>
          <cell r="DT208">
            <v>0</v>
          </cell>
          <cell r="DU208">
            <v>0</v>
          </cell>
          <cell r="DV208">
            <v>0</v>
          </cell>
          <cell r="DW208">
            <v>0</v>
          </cell>
          <cell r="DX208">
            <v>0</v>
          </cell>
          <cell r="DY208">
            <v>0</v>
          </cell>
          <cell r="DZ208">
            <v>0</v>
          </cell>
          <cell r="EA208">
            <v>0</v>
          </cell>
          <cell r="EB208">
            <v>0</v>
          </cell>
          <cell r="EC208">
            <v>0</v>
          </cell>
          <cell r="ED208">
            <v>0</v>
          </cell>
        </row>
        <row r="209"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0</v>
          </cell>
          <cell r="AT209">
            <v>0</v>
          </cell>
          <cell r="AU209">
            <v>0</v>
          </cell>
          <cell r="AV209">
            <v>0</v>
          </cell>
          <cell r="AW209">
            <v>0</v>
          </cell>
          <cell r="AX209">
            <v>0</v>
          </cell>
          <cell r="AY209">
            <v>0</v>
          </cell>
          <cell r="AZ209">
            <v>0</v>
          </cell>
          <cell r="BA209">
            <v>0</v>
          </cell>
          <cell r="BB209">
            <v>0</v>
          </cell>
          <cell r="BC209">
            <v>0</v>
          </cell>
          <cell r="BD209">
            <v>0</v>
          </cell>
          <cell r="BE209">
            <v>0</v>
          </cell>
          <cell r="BF209">
            <v>0</v>
          </cell>
          <cell r="BG209">
            <v>0</v>
          </cell>
          <cell r="BH209">
            <v>0</v>
          </cell>
          <cell r="BI209">
            <v>0</v>
          </cell>
          <cell r="BJ209">
            <v>0</v>
          </cell>
          <cell r="BK209">
            <v>0</v>
          </cell>
          <cell r="BL209">
            <v>0</v>
          </cell>
          <cell r="BM209">
            <v>0</v>
          </cell>
          <cell r="BN209">
            <v>0</v>
          </cell>
          <cell r="BO209">
            <v>0</v>
          </cell>
          <cell r="BP209">
            <v>0</v>
          </cell>
          <cell r="BQ209">
            <v>0</v>
          </cell>
          <cell r="BR209">
            <v>0</v>
          </cell>
          <cell r="BS209">
            <v>0</v>
          </cell>
          <cell r="BT209">
            <v>0</v>
          </cell>
          <cell r="BU209">
            <v>0</v>
          </cell>
          <cell r="BV209">
            <v>0</v>
          </cell>
          <cell r="BW209">
            <v>0</v>
          </cell>
          <cell r="BX209">
            <v>0</v>
          </cell>
          <cell r="BY209">
            <v>0</v>
          </cell>
          <cell r="BZ209">
            <v>0</v>
          </cell>
          <cell r="CA209">
            <v>0</v>
          </cell>
          <cell r="CB209">
            <v>0</v>
          </cell>
          <cell r="CC209">
            <v>0</v>
          </cell>
          <cell r="CD209">
            <v>0</v>
          </cell>
          <cell r="CE209">
            <v>0</v>
          </cell>
          <cell r="CF209">
            <v>0</v>
          </cell>
          <cell r="CG209">
            <v>0</v>
          </cell>
          <cell r="CH209">
            <v>0</v>
          </cell>
          <cell r="CI209">
            <v>0</v>
          </cell>
          <cell r="CJ209">
            <v>0</v>
          </cell>
          <cell r="CK209">
            <v>0</v>
          </cell>
          <cell r="CL209">
            <v>0</v>
          </cell>
          <cell r="CM209">
            <v>0</v>
          </cell>
          <cell r="CN209">
            <v>0</v>
          </cell>
          <cell r="CO209">
            <v>0</v>
          </cell>
          <cell r="CP209">
            <v>0</v>
          </cell>
          <cell r="CQ209">
            <v>0</v>
          </cell>
          <cell r="CR209">
            <v>0</v>
          </cell>
          <cell r="CS209">
            <v>0</v>
          </cell>
          <cell r="CT209">
            <v>0</v>
          </cell>
          <cell r="CU209">
            <v>0</v>
          </cell>
          <cell r="CV209">
            <v>0</v>
          </cell>
          <cell r="CW209">
            <v>0</v>
          </cell>
          <cell r="CX209">
            <v>0</v>
          </cell>
          <cell r="CY209">
            <v>0</v>
          </cell>
          <cell r="CZ209">
            <v>0</v>
          </cell>
          <cell r="DA209">
            <v>0</v>
          </cell>
          <cell r="DB209">
            <v>0</v>
          </cell>
          <cell r="DC209">
            <v>0</v>
          </cell>
          <cell r="DD209">
            <v>0</v>
          </cell>
          <cell r="DE209">
            <v>0</v>
          </cell>
          <cell r="DF209">
            <v>0</v>
          </cell>
          <cell r="DG209">
            <v>0</v>
          </cell>
          <cell r="DH209">
            <v>0</v>
          </cell>
          <cell r="DI209">
            <v>0</v>
          </cell>
          <cell r="DJ209">
            <v>0</v>
          </cell>
          <cell r="DK209">
            <v>0</v>
          </cell>
          <cell r="DL209">
            <v>0</v>
          </cell>
          <cell r="DM209">
            <v>0</v>
          </cell>
          <cell r="DN209">
            <v>0</v>
          </cell>
          <cell r="DO209">
            <v>0</v>
          </cell>
          <cell r="DP209">
            <v>0</v>
          </cell>
          <cell r="DQ209">
            <v>0</v>
          </cell>
          <cell r="DR209">
            <v>0</v>
          </cell>
          <cell r="DS209">
            <v>0</v>
          </cell>
          <cell r="DT209">
            <v>0</v>
          </cell>
          <cell r="DU209">
            <v>0</v>
          </cell>
          <cell r="DV209">
            <v>0</v>
          </cell>
          <cell r="DW209">
            <v>0</v>
          </cell>
          <cell r="DX209">
            <v>0</v>
          </cell>
          <cell r="DY209">
            <v>0</v>
          </cell>
          <cell r="DZ209">
            <v>0</v>
          </cell>
          <cell r="EA209">
            <v>0</v>
          </cell>
          <cell r="EB209">
            <v>0</v>
          </cell>
          <cell r="EC209">
            <v>0</v>
          </cell>
          <cell r="ED209">
            <v>0</v>
          </cell>
        </row>
        <row r="210">
          <cell r="F210">
            <v>102.13099999999758</v>
          </cell>
          <cell r="G210">
            <v>-46.475100000000566</v>
          </cell>
          <cell r="H210">
            <v>-0.34999999999990905</v>
          </cell>
          <cell r="I210">
            <v>0</v>
          </cell>
          <cell r="J210">
            <v>-18.011110000000031</v>
          </cell>
          <cell r="K210">
            <v>-90.846000000000004</v>
          </cell>
          <cell r="L210">
            <v>0</v>
          </cell>
          <cell r="M210">
            <v>0</v>
          </cell>
          <cell r="N210">
            <v>-211.40100000000166</v>
          </cell>
          <cell r="O210">
            <v>-19.041000000001077</v>
          </cell>
          <cell r="P210">
            <v>0</v>
          </cell>
          <cell r="Q210">
            <v>178.3760000000002</v>
          </cell>
          <cell r="R210">
            <v>-248.82744999999704</v>
          </cell>
          <cell r="S210">
            <v>86.036000000000058</v>
          </cell>
          <cell r="T210">
            <v>-97.906000000000859</v>
          </cell>
          <cell r="U210">
            <v>0</v>
          </cell>
          <cell r="V210">
            <v>10.13555000000008</v>
          </cell>
          <cell r="W210">
            <v>0</v>
          </cell>
          <cell r="X210">
            <v>-2.6981999999998152</v>
          </cell>
          <cell r="Y210">
            <v>0</v>
          </cell>
          <cell r="Z210">
            <v>-19.60779999999977</v>
          </cell>
          <cell r="AA210">
            <v>-30.56499999999869</v>
          </cell>
          <cell r="AB210">
            <v>34.395000000000437</v>
          </cell>
          <cell r="AC210">
            <v>-175.99199999999837</v>
          </cell>
          <cell r="AD210">
            <v>-52.625</v>
          </cell>
          <cell r="AE210">
            <v>-92.568999999988591</v>
          </cell>
          <cell r="AF210">
            <v>-26.425999999999476</v>
          </cell>
          <cell r="AG210">
            <v>3.2340000000003783</v>
          </cell>
          <cell r="AH210">
            <v>0</v>
          </cell>
          <cell r="AI210">
            <v>-5.1030000000000655</v>
          </cell>
          <cell r="AJ210">
            <v>-13.625</v>
          </cell>
          <cell r="AK210">
            <v>-5.9589999999989232</v>
          </cell>
          <cell r="AL210">
            <v>0</v>
          </cell>
          <cell r="AM210">
            <v>0</v>
          </cell>
          <cell r="AN210">
            <v>-28.42500000000291</v>
          </cell>
          <cell r="AO210">
            <v>-0.65199999999822467</v>
          </cell>
          <cell r="AP210">
            <v>6.1120000000009895</v>
          </cell>
          <cell r="AQ210">
            <v>-21.725000000002183</v>
          </cell>
          <cell r="AR210">
            <v>-11.737000000022817</v>
          </cell>
          <cell r="AS210">
            <v>-0.23900000000139698</v>
          </cell>
          <cell r="AT210">
            <v>0.12900000000081491</v>
          </cell>
          <cell r="AU210">
            <v>0</v>
          </cell>
          <cell r="AV210">
            <v>-0.59699999999975262</v>
          </cell>
          <cell r="AW210">
            <v>-12.30199999999968</v>
          </cell>
          <cell r="AX210">
            <v>0.15199999999822467</v>
          </cell>
          <cell r="AY210">
            <v>0</v>
          </cell>
          <cell r="AZ210">
            <v>0.30700000000069849</v>
          </cell>
          <cell r="BA210">
            <v>0</v>
          </cell>
          <cell r="BB210">
            <v>0.8129999999946449</v>
          </cell>
          <cell r="BC210">
            <v>0</v>
          </cell>
          <cell r="BD210">
            <v>0</v>
          </cell>
          <cell r="BE210">
            <v>-3.0025000000023283</v>
          </cell>
          <cell r="BF210">
            <v>0</v>
          </cell>
          <cell r="BG210">
            <v>0.93400000000110595</v>
          </cell>
          <cell r="BH210">
            <v>2.2435000000004948</v>
          </cell>
          <cell r="BI210">
            <v>2.5309999999990396</v>
          </cell>
          <cell r="BJ210">
            <v>-6.3950000000004366</v>
          </cell>
          <cell r="BK210">
            <v>-17.611999999997352</v>
          </cell>
          <cell r="BL210">
            <v>2.1329999999943539</v>
          </cell>
          <cell r="BM210">
            <v>11.110000000000582</v>
          </cell>
          <cell r="BN210">
            <v>2.0529999999998836</v>
          </cell>
          <cell r="BO210">
            <v>0</v>
          </cell>
          <cell r="BP210">
            <v>0</v>
          </cell>
          <cell r="BQ210">
            <v>0</v>
          </cell>
          <cell r="BR210">
            <v>-167.96760000003269</v>
          </cell>
          <cell r="BS210">
            <v>0</v>
          </cell>
          <cell r="BT210">
            <v>-5.5986000000002605</v>
          </cell>
          <cell r="BU210">
            <v>1.4359999999996944</v>
          </cell>
          <cell r="BV210">
            <v>-22.652999999998428</v>
          </cell>
          <cell r="BW210">
            <v>1.7039999999979045</v>
          </cell>
          <cell r="BX210">
            <v>59.382000000001426</v>
          </cell>
          <cell r="BY210">
            <v>-185.5309999999954</v>
          </cell>
          <cell r="BZ210">
            <v>-16.555000000000291</v>
          </cell>
          <cell r="CA210">
            <v>0</v>
          </cell>
          <cell r="CB210">
            <v>-0.15199999999458669</v>
          </cell>
          <cell r="CC210">
            <v>0</v>
          </cell>
          <cell r="CD210">
            <v>0</v>
          </cell>
          <cell r="CE210">
            <v>-102.15483000001404</v>
          </cell>
          <cell r="CF210">
            <v>-2.7426299999999628</v>
          </cell>
          <cell r="CG210">
            <v>10.082999999998719</v>
          </cell>
          <cell r="CH210">
            <v>8.3339999999989232</v>
          </cell>
          <cell r="CI210">
            <v>0</v>
          </cell>
          <cell r="CJ210">
            <v>-41.865400000000591</v>
          </cell>
          <cell r="CK210">
            <v>-112.32080000000042</v>
          </cell>
          <cell r="CL210">
            <v>-1.6810000000004948</v>
          </cell>
          <cell r="CM210">
            <v>-0.23799999999755528</v>
          </cell>
          <cell r="CN210">
            <v>0</v>
          </cell>
          <cell r="CO210">
            <v>28.331999999994878</v>
          </cell>
          <cell r="CP210">
            <v>-0.89800000000104774</v>
          </cell>
          <cell r="CQ210">
            <v>10.842000000000553</v>
          </cell>
          <cell r="CR210">
            <v>8.5048600000445731</v>
          </cell>
          <cell r="CS210">
            <v>14.891999999999825</v>
          </cell>
          <cell r="CT210">
            <v>-0.23599999999896681</v>
          </cell>
          <cell r="CU210">
            <v>0</v>
          </cell>
          <cell r="CV210">
            <v>0</v>
          </cell>
          <cell r="CW210">
            <v>-103.80199999999968</v>
          </cell>
          <cell r="CX210">
            <v>1.657999999999447</v>
          </cell>
          <cell r="CY210">
            <v>10.073000000003958</v>
          </cell>
          <cell r="CZ210">
            <v>11.733000000000175</v>
          </cell>
          <cell r="DA210">
            <v>60.82499999999709</v>
          </cell>
          <cell r="DB210">
            <v>-0.14100000000325963</v>
          </cell>
          <cell r="DC210">
            <v>20.108000000000175</v>
          </cell>
          <cell r="DD210">
            <v>-6.6051400000000058</v>
          </cell>
          <cell r="DE210">
            <v>177.51004000002285</v>
          </cell>
          <cell r="DF210">
            <v>-2.3819999999996071</v>
          </cell>
          <cell r="DG210">
            <v>0</v>
          </cell>
          <cell r="DH210">
            <v>-11.865600000000086</v>
          </cell>
          <cell r="DI210">
            <v>-0.87539999999989959</v>
          </cell>
          <cell r="DJ210">
            <v>-21.581999999998516</v>
          </cell>
          <cell r="DK210">
            <v>8.1399999999994179</v>
          </cell>
          <cell r="DL210">
            <v>0.76699999999982538</v>
          </cell>
          <cell r="DM210">
            <v>257.73400000000402</v>
          </cell>
          <cell r="DN210">
            <v>-1.0190000000002328</v>
          </cell>
          <cell r="DO210">
            <v>-13.215000000000146</v>
          </cell>
          <cell r="DP210">
            <v>-37.466960000000029</v>
          </cell>
          <cell r="DQ210">
            <v>-0.72499999999854481</v>
          </cell>
          <cell r="DR210">
            <v>-86.934099999954924</v>
          </cell>
          <cell r="DS210">
            <v>0</v>
          </cell>
          <cell r="DT210">
            <v>-138.97159999999985</v>
          </cell>
          <cell r="DU210">
            <v>3.4534999999996217</v>
          </cell>
          <cell r="DV210">
            <v>0</v>
          </cell>
          <cell r="DW210">
            <v>23.060000000004948</v>
          </cell>
          <cell r="DX210">
            <v>-23.660000000003492</v>
          </cell>
          <cell r="DY210">
            <v>49.184000000001106</v>
          </cell>
          <cell r="DZ210">
            <v>0</v>
          </cell>
          <cell r="EA210">
            <v>0</v>
          </cell>
          <cell r="EB210">
            <v>0</v>
          </cell>
          <cell r="EC210">
            <v>0</v>
          </cell>
          <cell r="ED210">
            <v>0</v>
          </cell>
        </row>
        <row r="212">
          <cell r="A212" t="str">
            <v>Total Wheeling &amp; U. of F. Expense</v>
          </cell>
          <cell r="F212">
            <v>102.13100000098348</v>
          </cell>
          <cell r="G212">
            <v>-46.475099999457598</v>
          </cell>
          <cell r="H212">
            <v>-0.34999999962747097</v>
          </cell>
          <cell r="I212">
            <v>0</v>
          </cell>
          <cell r="J212">
            <v>-18.011110000312328</v>
          </cell>
          <cell r="K212">
            <v>-90.846000000834465</v>
          </cell>
          <cell r="L212">
            <v>0</v>
          </cell>
          <cell r="M212">
            <v>0</v>
          </cell>
          <cell r="N212">
            <v>-211.4009999986738</v>
          </cell>
          <cell r="O212">
            <v>-19.040999999269843</v>
          </cell>
          <cell r="P212">
            <v>0</v>
          </cell>
          <cell r="Q212">
            <v>178.37600000016391</v>
          </cell>
          <cell r="R212">
            <v>-248.82745000720024</v>
          </cell>
          <cell r="S212">
            <v>86.035999998450279</v>
          </cell>
          <cell r="T212">
            <v>-97.905999999493361</v>
          </cell>
          <cell r="U212">
            <v>0</v>
          </cell>
          <cell r="V212">
            <v>10.135549999773502</v>
          </cell>
          <cell r="W212">
            <v>0</v>
          </cell>
          <cell r="X212">
            <v>-2.6982000004500151</v>
          </cell>
          <cell r="Y212">
            <v>0</v>
          </cell>
          <cell r="Z212">
            <v>-19.607799999415874</v>
          </cell>
          <cell r="AA212">
            <v>-30.564999999478459</v>
          </cell>
          <cell r="AB212">
            <v>34.39500000141561</v>
          </cell>
          <cell r="AC212">
            <v>-175.99200000055134</v>
          </cell>
          <cell r="AD212">
            <v>-52.625</v>
          </cell>
          <cell r="AE212">
            <v>-92.569000005722046</v>
          </cell>
          <cell r="AF212">
            <v>-26.426000000908971</v>
          </cell>
          <cell r="AG212">
            <v>3.2340000011026859</v>
          </cell>
          <cell r="AH212">
            <v>0</v>
          </cell>
          <cell r="AI212">
            <v>-5.1030000001192093</v>
          </cell>
          <cell r="AJ212">
            <v>-13.625</v>
          </cell>
          <cell r="AK212">
            <v>-5.9589999988675117</v>
          </cell>
          <cell r="AL212">
            <v>0</v>
          </cell>
          <cell r="AM212">
            <v>0</v>
          </cell>
          <cell r="AN212">
            <v>-28.425000000745058</v>
          </cell>
          <cell r="AO212">
            <v>-0.65200000070035458</v>
          </cell>
          <cell r="AP212">
            <v>6.1119999997317791</v>
          </cell>
          <cell r="AQ212">
            <v>-21.724999999627471</v>
          </cell>
          <cell r="AR212">
            <v>-11.736999988555908</v>
          </cell>
          <cell r="AS212">
            <v>-0.23900000005960464</v>
          </cell>
          <cell r="AT212">
            <v>0.12899999879300594</v>
          </cell>
          <cell r="AU212">
            <v>0</v>
          </cell>
          <cell r="AV212">
            <v>-0.5970000009983778</v>
          </cell>
          <cell r="AW212">
            <v>-12.302000001072884</v>
          </cell>
          <cell r="AX212">
            <v>0.15199999883770943</v>
          </cell>
          <cell r="AY212">
            <v>0</v>
          </cell>
          <cell r="AZ212">
            <v>0.30700000002980232</v>
          </cell>
          <cell r="BA212">
            <v>0</v>
          </cell>
          <cell r="BB212">
            <v>0.81299999915063381</v>
          </cell>
          <cell r="BC212">
            <v>0</v>
          </cell>
          <cell r="BD212">
            <v>0</v>
          </cell>
          <cell r="BE212">
            <v>-3.0024999976158142</v>
          </cell>
          <cell r="BF212">
            <v>0</v>
          </cell>
          <cell r="BG212">
            <v>0.93400000035762787</v>
          </cell>
          <cell r="BH212">
            <v>2.2434999998658895</v>
          </cell>
          <cell r="BI212">
            <v>2.5309999994933605</v>
          </cell>
          <cell r="BJ212">
            <v>-6.3949999995529652</v>
          </cell>
          <cell r="BK212">
            <v>-17.611999999731779</v>
          </cell>
          <cell r="BL212">
            <v>2.132999999448657</v>
          </cell>
          <cell r="BM212">
            <v>11.109999999403954</v>
          </cell>
          <cell r="BN212">
            <v>2.0529999993741512</v>
          </cell>
          <cell r="BO212">
            <v>0</v>
          </cell>
          <cell r="BP212">
            <v>0</v>
          </cell>
          <cell r="BQ212">
            <v>0</v>
          </cell>
          <cell r="BR212">
            <v>-167.9675999879837</v>
          </cell>
          <cell r="BS212">
            <v>0</v>
          </cell>
          <cell r="BT212">
            <v>-5.598599998280406</v>
          </cell>
          <cell r="BU212">
            <v>1.4359999988228083</v>
          </cell>
          <cell r="BV212">
            <v>-22.652999999001622</v>
          </cell>
          <cell r="BW212">
            <v>1.7040000017732382</v>
          </cell>
          <cell r="BX212">
            <v>59.382000001147389</v>
          </cell>
          <cell r="BY212">
            <v>-185.53100000135601</v>
          </cell>
          <cell r="BZ212">
            <v>-16.554999999701977</v>
          </cell>
          <cell r="CA212">
            <v>0</v>
          </cell>
          <cell r="CB212">
            <v>-0.15200000070035458</v>
          </cell>
          <cell r="CC212">
            <v>0</v>
          </cell>
          <cell r="CD212">
            <v>0</v>
          </cell>
          <cell r="CE212">
            <v>-102.15482997894287</v>
          </cell>
          <cell r="CF212">
            <v>-2.7426300011575222</v>
          </cell>
          <cell r="CG212">
            <v>10.083000000566244</v>
          </cell>
          <cell r="CH212">
            <v>8.3340000007301569</v>
          </cell>
          <cell r="CI212">
            <v>0</v>
          </cell>
          <cell r="CJ212">
            <v>-41.865399999544024</v>
          </cell>
          <cell r="CK212">
            <v>-112.32079999893904</v>
          </cell>
          <cell r="CL212">
            <v>-1.6809999998658895</v>
          </cell>
          <cell r="CM212">
            <v>-0.23799999989569187</v>
          </cell>
          <cell r="CN212">
            <v>0</v>
          </cell>
          <cell r="CO212">
            <v>28.332000000402331</v>
          </cell>
          <cell r="CP212">
            <v>-0.89800000004470348</v>
          </cell>
          <cell r="CQ212">
            <v>10.842000000178814</v>
          </cell>
          <cell r="CR212">
            <v>8.504859983921051</v>
          </cell>
          <cell r="CS212">
            <v>14.892000000923872</v>
          </cell>
          <cell r="CT212">
            <v>-0.23599999956786633</v>
          </cell>
          <cell r="CU212">
            <v>0</v>
          </cell>
          <cell r="CV212">
            <v>0</v>
          </cell>
          <cell r="CW212">
            <v>-103.80200000107288</v>
          </cell>
          <cell r="CX212">
            <v>1.6579999998211861</v>
          </cell>
          <cell r="CY212">
            <v>10.072999998927116</v>
          </cell>
          <cell r="CZ212">
            <v>11.732999999076128</v>
          </cell>
          <cell r="DA212">
            <v>60.824999999254942</v>
          </cell>
          <cell r="DB212">
            <v>-0.14100000075995922</v>
          </cell>
          <cell r="DC212">
            <v>20.107999999076128</v>
          </cell>
          <cell r="DD212">
            <v>-6.6051399987190962</v>
          </cell>
          <cell r="DE212">
            <v>177.5100399851799</v>
          </cell>
          <cell r="DF212">
            <v>-2.3820000011473894</v>
          </cell>
          <cell r="DG212">
            <v>0</v>
          </cell>
          <cell r="DH212">
            <v>-11.865600001066923</v>
          </cell>
          <cell r="DI212">
            <v>-0.8754000011831522</v>
          </cell>
          <cell r="DJ212">
            <v>-21.582000000402331</v>
          </cell>
          <cell r="DK212">
            <v>8.1400000005960464</v>
          </cell>
          <cell r="DL212">
            <v>0.76700000092387199</v>
          </cell>
          <cell r="DM212">
            <v>257.73400000110269</v>
          </cell>
          <cell r="DN212">
            <v>-1.0190000012516975</v>
          </cell>
          <cell r="DO212">
            <v>-13.214999999850988</v>
          </cell>
          <cell r="DP212">
            <v>-37.466959999874234</v>
          </cell>
          <cell r="DQ212">
            <v>-0.72499999962747097</v>
          </cell>
          <cell r="DR212">
            <v>-86.9341000020504</v>
          </cell>
          <cell r="DS212">
            <v>0</v>
          </cell>
          <cell r="DT212">
            <v>-138.97159999981523</v>
          </cell>
          <cell r="DU212">
            <v>3.4535000007599592</v>
          </cell>
          <cell r="DV212">
            <v>0</v>
          </cell>
          <cell r="DW212">
            <v>23.060000000521541</v>
          </cell>
          <cell r="DX212">
            <v>-23.660000000149012</v>
          </cell>
          <cell r="DY212">
            <v>49.184000000357628</v>
          </cell>
          <cell r="DZ212">
            <v>0</v>
          </cell>
          <cell r="EA212">
            <v>0</v>
          </cell>
          <cell r="EB212">
            <v>0</v>
          </cell>
          <cell r="EC212">
            <v>0</v>
          </cell>
          <cell r="ED212">
            <v>0</v>
          </cell>
          <cell r="EE212">
            <v>0</v>
          </cell>
        </row>
        <row r="214">
          <cell r="A214" t="str">
            <v>Coal Fuel Burn Expense</v>
          </cell>
        </row>
        <row r="215"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  <cell r="BC215">
            <v>0</v>
          </cell>
          <cell r="BD215">
            <v>0</v>
          </cell>
          <cell r="BE215">
            <v>0</v>
          </cell>
          <cell r="BF215">
            <v>0</v>
          </cell>
          <cell r="BG215">
            <v>0</v>
          </cell>
          <cell r="BH215">
            <v>0</v>
          </cell>
          <cell r="BI215">
            <v>0</v>
          </cell>
          <cell r="BJ215">
            <v>0</v>
          </cell>
          <cell r="BK215">
            <v>0</v>
          </cell>
          <cell r="BL215">
            <v>0</v>
          </cell>
          <cell r="BM215">
            <v>0</v>
          </cell>
          <cell r="BN215">
            <v>0</v>
          </cell>
          <cell r="BO215">
            <v>0</v>
          </cell>
          <cell r="BP215">
            <v>0</v>
          </cell>
          <cell r="BQ215">
            <v>0</v>
          </cell>
          <cell r="BR215">
            <v>0</v>
          </cell>
          <cell r="BS215">
            <v>0</v>
          </cell>
          <cell r="BT215">
            <v>0</v>
          </cell>
          <cell r="BU215">
            <v>0</v>
          </cell>
          <cell r="BV215">
            <v>0</v>
          </cell>
          <cell r="BW215">
            <v>0</v>
          </cell>
          <cell r="BX215">
            <v>0</v>
          </cell>
          <cell r="BY215">
            <v>0</v>
          </cell>
          <cell r="BZ215">
            <v>0</v>
          </cell>
          <cell r="CA215">
            <v>0</v>
          </cell>
          <cell r="CB215">
            <v>0</v>
          </cell>
          <cell r="CC215">
            <v>0</v>
          </cell>
          <cell r="CD215">
            <v>0</v>
          </cell>
          <cell r="CE215">
            <v>0</v>
          </cell>
          <cell r="CF215">
            <v>0</v>
          </cell>
          <cell r="CG215">
            <v>0</v>
          </cell>
          <cell r="CH215">
            <v>0</v>
          </cell>
          <cell r="CI215">
            <v>0</v>
          </cell>
          <cell r="CJ215">
            <v>0</v>
          </cell>
          <cell r="CK215">
            <v>0</v>
          </cell>
          <cell r="CL215">
            <v>0</v>
          </cell>
          <cell r="CM215">
            <v>0</v>
          </cell>
          <cell r="CN215">
            <v>0</v>
          </cell>
          <cell r="CO215">
            <v>0</v>
          </cell>
          <cell r="CP215">
            <v>0</v>
          </cell>
          <cell r="CQ215">
            <v>0</v>
          </cell>
          <cell r="CR215">
            <v>0</v>
          </cell>
          <cell r="CS215">
            <v>0</v>
          </cell>
          <cell r="CT215">
            <v>0</v>
          </cell>
          <cell r="CU215">
            <v>0</v>
          </cell>
          <cell r="CV215">
            <v>0</v>
          </cell>
          <cell r="CW215">
            <v>0</v>
          </cell>
          <cell r="CX215">
            <v>0</v>
          </cell>
          <cell r="CY215">
            <v>0</v>
          </cell>
          <cell r="CZ215">
            <v>0</v>
          </cell>
          <cell r="DA215">
            <v>0</v>
          </cell>
          <cell r="DB215">
            <v>0</v>
          </cell>
          <cell r="DC215">
            <v>0</v>
          </cell>
          <cell r="DD215">
            <v>0</v>
          </cell>
          <cell r="DE215">
            <v>0</v>
          </cell>
          <cell r="DF215">
            <v>0</v>
          </cell>
          <cell r="DG215">
            <v>0</v>
          </cell>
          <cell r="DH215">
            <v>0</v>
          </cell>
          <cell r="DI215">
            <v>0</v>
          </cell>
          <cell r="DJ215">
            <v>0</v>
          </cell>
          <cell r="DK215">
            <v>0</v>
          </cell>
          <cell r="DL215">
            <v>0</v>
          </cell>
          <cell r="DM215">
            <v>0</v>
          </cell>
          <cell r="DN215">
            <v>0</v>
          </cell>
          <cell r="DO215">
            <v>0</v>
          </cell>
          <cell r="DP215">
            <v>0</v>
          </cell>
          <cell r="DQ215">
            <v>0</v>
          </cell>
          <cell r="DR215">
            <v>0</v>
          </cell>
          <cell r="DS215">
            <v>0</v>
          </cell>
          <cell r="DT215">
            <v>0</v>
          </cell>
          <cell r="DU215">
            <v>0</v>
          </cell>
          <cell r="DV215">
            <v>0</v>
          </cell>
          <cell r="DW215">
            <v>0</v>
          </cell>
          <cell r="DX215">
            <v>0</v>
          </cell>
          <cell r="DY215">
            <v>0</v>
          </cell>
          <cell r="DZ215">
            <v>0</v>
          </cell>
          <cell r="EA215">
            <v>0</v>
          </cell>
          <cell r="EB215">
            <v>0</v>
          </cell>
          <cell r="EC215">
            <v>0</v>
          </cell>
          <cell r="ED215">
            <v>0</v>
          </cell>
        </row>
        <row r="216">
          <cell r="F216">
            <v>-60.6109452561941</v>
          </cell>
          <cell r="G216">
            <v>-2033.2251208792441</v>
          </cell>
          <cell r="H216">
            <v>-3942.4511314623524</v>
          </cell>
          <cell r="I216">
            <v>-4141.0598759194836</v>
          </cell>
          <cell r="J216">
            <v>-2140.2481625033543</v>
          </cell>
          <cell r="K216">
            <v>-2341.4965167539194</v>
          </cell>
          <cell r="L216">
            <v>-730.70904281456023</v>
          </cell>
          <cell r="M216">
            <v>0</v>
          </cell>
          <cell r="N216">
            <v>-583.86667430656962</v>
          </cell>
          <cell r="O216">
            <v>-11.50919909926597</v>
          </cell>
          <cell r="P216">
            <v>0</v>
          </cell>
          <cell r="Q216">
            <v>0</v>
          </cell>
          <cell r="R216">
            <v>-7812.6464130021632</v>
          </cell>
          <cell r="S216">
            <v>-131.73529846780002</v>
          </cell>
          <cell r="T216">
            <v>0</v>
          </cell>
          <cell r="U216">
            <v>-3921.6535889962688</v>
          </cell>
          <cell r="V216">
            <v>-2581.6210880277213</v>
          </cell>
          <cell r="W216">
            <v>-967.48058186308481</v>
          </cell>
          <cell r="X216">
            <v>-203.29836677038111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-6.8574888792354614</v>
          </cell>
          <cell r="AD216">
            <v>0</v>
          </cell>
          <cell r="AE216">
            <v>304.32058799639344</v>
          </cell>
          <cell r="AF216">
            <v>0.91560393571853638</v>
          </cell>
          <cell r="AG216">
            <v>32.857101222733036</v>
          </cell>
          <cell r="AH216">
            <v>23.243259901646525</v>
          </cell>
          <cell r="AI216">
            <v>70.292222122196108</v>
          </cell>
          <cell r="AJ216">
            <v>76.152087308233604</v>
          </cell>
          <cell r="AK216">
            <v>9.6530814897269011</v>
          </cell>
          <cell r="AL216">
            <v>38.350724834948778</v>
          </cell>
          <cell r="AM216">
            <v>1.3080056218896061</v>
          </cell>
          <cell r="AN216">
            <v>4.0024972029495984</v>
          </cell>
          <cell r="AO216">
            <v>31.679896163172089</v>
          </cell>
          <cell r="AP216">
            <v>15.866108193993568</v>
          </cell>
          <cell r="AQ216">
            <v>0</v>
          </cell>
          <cell r="AR216">
            <v>898.71008300408721</v>
          </cell>
          <cell r="AS216">
            <v>187.80540065071546</v>
          </cell>
          <cell r="AT216">
            <v>141.24352107010782</v>
          </cell>
          <cell r="AU216">
            <v>117.45895552728325</v>
          </cell>
          <cell r="AV216">
            <v>153.90802999562584</v>
          </cell>
          <cell r="AW216">
            <v>86.919089889386669</v>
          </cell>
          <cell r="AX216">
            <v>24.590366746997461</v>
          </cell>
          <cell r="AY216">
            <v>13.443450089078397</v>
          </cell>
          <cell r="AZ216">
            <v>154.44523079833016</v>
          </cell>
          <cell r="BA216">
            <v>70.534465404693037</v>
          </cell>
          <cell r="BB216">
            <v>-42.868624061811715</v>
          </cell>
          <cell r="BC216">
            <v>-45.6889282760676</v>
          </cell>
          <cell r="BD216">
            <v>36.919125170679763</v>
          </cell>
          <cell r="BE216">
            <v>741.80109300091863</v>
          </cell>
          <cell r="BF216">
            <v>43.841181736439466</v>
          </cell>
          <cell r="BG216">
            <v>3.3330362141132355</v>
          </cell>
          <cell r="BH216">
            <v>178.8775534958113</v>
          </cell>
          <cell r="BI216">
            <v>59.330810615094379</v>
          </cell>
          <cell r="BJ216">
            <v>21.561010197969154</v>
          </cell>
          <cell r="BK216">
            <v>107.19652985502034</v>
          </cell>
          <cell r="BL216">
            <v>-3.0979257759172469</v>
          </cell>
          <cell r="BM216">
            <v>132.15972639597021</v>
          </cell>
          <cell r="BN216">
            <v>35.653806472197175</v>
          </cell>
          <cell r="BO216">
            <v>14.355566764250398</v>
          </cell>
          <cell r="BP216">
            <v>109.34018385154195</v>
          </cell>
          <cell r="BQ216">
            <v>39.249613176565617</v>
          </cell>
          <cell r="BR216">
            <v>897.78635299950838</v>
          </cell>
          <cell r="BS216">
            <v>284.0312501906883</v>
          </cell>
          <cell r="BT216">
            <v>68.033737833611667</v>
          </cell>
          <cell r="BU216">
            <v>9.2922047281172127</v>
          </cell>
          <cell r="BV216">
            <v>90.502943447558209</v>
          </cell>
          <cell r="BW216">
            <v>82.790271223057061</v>
          </cell>
          <cell r="BX216">
            <v>72.815025412244722</v>
          </cell>
          <cell r="BY216">
            <v>139.92381177982315</v>
          </cell>
          <cell r="BZ216">
            <v>4.069786450592801</v>
          </cell>
          <cell r="CA216">
            <v>137.2485675397329</v>
          </cell>
          <cell r="CB216">
            <v>-52.523013249272481</v>
          </cell>
          <cell r="CC216">
            <v>67.450306909158826</v>
          </cell>
          <cell r="CD216">
            <v>-5.8485392699949443</v>
          </cell>
          <cell r="CE216">
            <v>487.81716500595212</v>
          </cell>
          <cell r="CF216">
            <v>56.930070972302929</v>
          </cell>
          <cell r="CG216">
            <v>122.26926719793119</v>
          </cell>
          <cell r="CH216">
            <v>-104.30831325752661</v>
          </cell>
          <cell r="CI216">
            <v>-163.24544025724754</v>
          </cell>
          <cell r="CJ216">
            <v>-31.556194768752903</v>
          </cell>
          <cell r="CK216">
            <v>122.62086825398728</v>
          </cell>
          <cell r="CL216">
            <v>289.88042056630366</v>
          </cell>
          <cell r="CM216">
            <v>95.034835407976061</v>
          </cell>
          <cell r="CN216">
            <v>10.562681721989065</v>
          </cell>
          <cell r="CO216">
            <v>116.42389964323957</v>
          </cell>
          <cell r="CP216">
            <v>-6.1530184785369784</v>
          </cell>
          <cell r="CQ216">
            <v>-20.641911991871893</v>
          </cell>
          <cell r="CR216">
            <v>0</v>
          </cell>
          <cell r="CS216">
            <v>0</v>
          </cell>
          <cell r="CT216">
            <v>0</v>
          </cell>
          <cell r="CU216">
            <v>0</v>
          </cell>
          <cell r="CV216">
            <v>0</v>
          </cell>
          <cell r="CW216">
            <v>0</v>
          </cell>
          <cell r="CX216">
            <v>0</v>
          </cell>
          <cell r="CY216">
            <v>0</v>
          </cell>
          <cell r="CZ216">
            <v>0</v>
          </cell>
          <cell r="DA216">
            <v>0</v>
          </cell>
          <cell r="DB216">
            <v>0</v>
          </cell>
          <cell r="DC216">
            <v>0</v>
          </cell>
          <cell r="DD216">
            <v>0</v>
          </cell>
          <cell r="DE216">
            <v>0</v>
          </cell>
          <cell r="DF216">
            <v>0</v>
          </cell>
          <cell r="DG216">
            <v>0</v>
          </cell>
          <cell r="DH216">
            <v>0</v>
          </cell>
          <cell r="DI216">
            <v>0</v>
          </cell>
          <cell r="DJ216">
            <v>0</v>
          </cell>
          <cell r="DK216">
            <v>0</v>
          </cell>
          <cell r="DL216">
            <v>0</v>
          </cell>
          <cell r="DM216">
            <v>0</v>
          </cell>
          <cell r="DN216">
            <v>0</v>
          </cell>
          <cell r="DO216">
            <v>0</v>
          </cell>
          <cell r="DP216">
            <v>0</v>
          </cell>
          <cell r="DQ216">
            <v>0</v>
          </cell>
          <cell r="DR216">
            <v>0</v>
          </cell>
          <cell r="DS216">
            <v>0</v>
          </cell>
          <cell r="DT216">
            <v>0</v>
          </cell>
          <cell r="DU216">
            <v>0</v>
          </cell>
          <cell r="DV216">
            <v>0</v>
          </cell>
          <cell r="DW216">
            <v>0</v>
          </cell>
          <cell r="DX216">
            <v>0</v>
          </cell>
          <cell r="DY216">
            <v>0</v>
          </cell>
          <cell r="DZ216">
            <v>0</v>
          </cell>
          <cell r="EA216">
            <v>0</v>
          </cell>
          <cell r="EB216">
            <v>0</v>
          </cell>
          <cell r="EC216">
            <v>0</v>
          </cell>
          <cell r="ED216">
            <v>0</v>
          </cell>
        </row>
        <row r="217">
          <cell r="F217">
            <v>-3673.5833961484022</v>
          </cell>
          <cell r="G217">
            <v>-2227.4085842715576</v>
          </cell>
          <cell r="H217">
            <v>-3625.0550391054712</v>
          </cell>
          <cell r="I217">
            <v>-459.71273198723793</v>
          </cell>
          <cell r="J217">
            <v>-99.901593912392855</v>
          </cell>
          <cell r="K217">
            <v>-1234.2147247921675</v>
          </cell>
          <cell r="L217">
            <v>-3593.4471010314301</v>
          </cell>
          <cell r="M217">
            <v>-1645.1013797549531</v>
          </cell>
          <cell r="N217">
            <v>-3620.5561593796592</v>
          </cell>
          <cell r="O217">
            <v>-1440.1046322467737</v>
          </cell>
          <cell r="P217">
            <v>-3434.365390725201</v>
          </cell>
          <cell r="Q217">
            <v>-2089.9942726450972</v>
          </cell>
          <cell r="R217">
            <v>-40464.867359004915</v>
          </cell>
          <cell r="S217">
            <v>-8745.3950645360164</v>
          </cell>
          <cell r="T217">
            <v>-9141.0721380007453</v>
          </cell>
          <cell r="U217">
            <v>-1917.9659398496151</v>
          </cell>
          <cell r="V217">
            <v>-1465.1837987711187</v>
          </cell>
          <cell r="W217">
            <v>-37.861488417722285</v>
          </cell>
          <cell r="X217">
            <v>-3314.9855314688757</v>
          </cell>
          <cell r="Y217">
            <v>-2368.1439410373569</v>
          </cell>
          <cell r="Z217">
            <v>-3021.647773727309</v>
          </cell>
          <cell r="AA217">
            <v>-5675.7905328124762</v>
          </cell>
          <cell r="AB217">
            <v>-1210.6037594098598</v>
          </cell>
          <cell r="AC217">
            <v>-2527.8081543646986</v>
          </cell>
          <cell r="AD217">
            <v>-1038.409236605512</v>
          </cell>
          <cell r="AE217">
            <v>-875.05731901153922</v>
          </cell>
          <cell r="AF217">
            <v>-302.32737793924753</v>
          </cell>
          <cell r="AG217">
            <v>44.991524033248425</v>
          </cell>
          <cell r="AH217">
            <v>10.593515049549751</v>
          </cell>
          <cell r="AI217">
            <v>-148.3710405472666</v>
          </cell>
          <cell r="AJ217">
            <v>-90.972325736191124</v>
          </cell>
          <cell r="AK217">
            <v>-90.147927677957341</v>
          </cell>
          <cell r="AL217">
            <v>154.80134540202562</v>
          </cell>
          <cell r="AM217">
            <v>2.0609951578080654E-2</v>
          </cell>
          <cell r="AN217">
            <v>-34.501058741007</v>
          </cell>
          <cell r="AO217">
            <v>-172.8762728307629</v>
          </cell>
          <cell r="AP217">
            <v>-7.2753128646872938</v>
          </cell>
          <cell r="AQ217">
            <v>-238.99299710837658</v>
          </cell>
          <cell r="AR217">
            <v>-318.36492801085114</v>
          </cell>
          <cell r="AS217">
            <v>44.69222843949683</v>
          </cell>
          <cell r="AT217">
            <v>4.9458921607583761</v>
          </cell>
          <cell r="AU217">
            <v>6.3794840916525573</v>
          </cell>
          <cell r="AV217">
            <v>-221.84835127578117</v>
          </cell>
          <cell r="AW217">
            <v>-304.44116638274863</v>
          </cell>
          <cell r="AX217">
            <v>0.80639546108432114</v>
          </cell>
          <cell r="AY217">
            <v>159.72006097901613</v>
          </cell>
          <cell r="AZ217">
            <v>-28.241761034587398</v>
          </cell>
          <cell r="BA217">
            <v>74.009183422662318</v>
          </cell>
          <cell r="BB217">
            <v>-99.097042209235951</v>
          </cell>
          <cell r="BC217">
            <v>22.579072908265516</v>
          </cell>
          <cell r="BD217">
            <v>22.131075430195779</v>
          </cell>
          <cell r="BE217">
            <v>149.27104502730072</v>
          </cell>
          <cell r="BF217">
            <v>41.880031674867496</v>
          </cell>
          <cell r="BG217">
            <v>-37.313023695489392</v>
          </cell>
          <cell r="BH217">
            <v>22.171781474724412</v>
          </cell>
          <cell r="BI217">
            <v>50.540291618322954</v>
          </cell>
          <cell r="BJ217">
            <v>-21.37587137054652</v>
          </cell>
          <cell r="BK217">
            <v>-64.449768201680854</v>
          </cell>
          <cell r="BL217">
            <v>26.492436326574534</v>
          </cell>
          <cell r="BM217">
            <v>53.098574096569791</v>
          </cell>
          <cell r="BN217">
            <v>20.428359341807663</v>
          </cell>
          <cell r="BO217">
            <v>22.43708484293893</v>
          </cell>
          <cell r="BP217">
            <v>24.275258178589866</v>
          </cell>
          <cell r="BQ217">
            <v>11.085890737362206</v>
          </cell>
          <cell r="BR217">
            <v>-54.245358074083924</v>
          </cell>
          <cell r="BS217">
            <v>-11.832107697497122</v>
          </cell>
          <cell r="BT217">
            <v>-24.179516568197869</v>
          </cell>
          <cell r="BU217">
            <v>-37.597166335792281</v>
          </cell>
          <cell r="BV217">
            <v>-195.91354202956427</v>
          </cell>
          <cell r="BW217">
            <v>-334.39082257193513</v>
          </cell>
          <cell r="BX217">
            <v>88.988548681256361</v>
          </cell>
          <cell r="BY217">
            <v>251.70480361918453</v>
          </cell>
          <cell r="BZ217">
            <v>61.003731144941412</v>
          </cell>
          <cell r="CA217">
            <v>46.2185513417935</v>
          </cell>
          <cell r="CB217">
            <v>35.199033954879269</v>
          </cell>
          <cell r="CC217">
            <v>29.491082502761856</v>
          </cell>
          <cell r="CD217">
            <v>37.062045887345448</v>
          </cell>
          <cell r="CE217">
            <v>0</v>
          </cell>
          <cell r="CF217">
            <v>0</v>
          </cell>
          <cell r="CG217">
            <v>0</v>
          </cell>
          <cell r="CH217">
            <v>0</v>
          </cell>
          <cell r="CI217">
            <v>0</v>
          </cell>
          <cell r="CJ217">
            <v>0</v>
          </cell>
          <cell r="CK217">
            <v>0</v>
          </cell>
          <cell r="CL217">
            <v>0</v>
          </cell>
          <cell r="CM217">
            <v>0</v>
          </cell>
          <cell r="CN217">
            <v>0</v>
          </cell>
          <cell r="CO217">
            <v>0</v>
          </cell>
          <cell r="CP217">
            <v>0</v>
          </cell>
          <cell r="CQ217">
            <v>0</v>
          </cell>
          <cell r="CR217">
            <v>0</v>
          </cell>
          <cell r="CS217">
            <v>0</v>
          </cell>
          <cell r="CT217">
            <v>0</v>
          </cell>
          <cell r="CU217">
            <v>0</v>
          </cell>
          <cell r="CV217">
            <v>0</v>
          </cell>
          <cell r="CW217">
            <v>0</v>
          </cell>
          <cell r="CX217">
            <v>0</v>
          </cell>
          <cell r="CY217">
            <v>0</v>
          </cell>
          <cell r="CZ217">
            <v>0</v>
          </cell>
          <cell r="DA217">
            <v>0</v>
          </cell>
          <cell r="DB217">
            <v>0</v>
          </cell>
          <cell r="DC217">
            <v>0</v>
          </cell>
          <cell r="DD217">
            <v>0</v>
          </cell>
          <cell r="DE217">
            <v>0</v>
          </cell>
          <cell r="DF217">
            <v>0</v>
          </cell>
          <cell r="DG217">
            <v>0</v>
          </cell>
          <cell r="DH217">
            <v>0</v>
          </cell>
          <cell r="DI217">
            <v>0</v>
          </cell>
          <cell r="DJ217">
            <v>0</v>
          </cell>
          <cell r="DK217">
            <v>0</v>
          </cell>
          <cell r="DL217">
            <v>0</v>
          </cell>
          <cell r="DM217">
            <v>0</v>
          </cell>
          <cell r="DN217">
            <v>0</v>
          </cell>
          <cell r="DO217">
            <v>0</v>
          </cell>
          <cell r="DP217">
            <v>0</v>
          </cell>
          <cell r="DQ217">
            <v>0</v>
          </cell>
          <cell r="DR217">
            <v>0</v>
          </cell>
          <cell r="DS217">
            <v>0</v>
          </cell>
          <cell r="DT217">
            <v>0</v>
          </cell>
          <cell r="DU217">
            <v>0</v>
          </cell>
          <cell r="DV217">
            <v>0</v>
          </cell>
          <cell r="DW217">
            <v>0</v>
          </cell>
          <cell r="DX217">
            <v>0</v>
          </cell>
          <cell r="DY217">
            <v>0</v>
          </cell>
          <cell r="DZ217">
            <v>0</v>
          </cell>
          <cell r="EA217">
            <v>0</v>
          </cell>
          <cell r="EB217">
            <v>0</v>
          </cell>
          <cell r="EC217">
            <v>0</v>
          </cell>
          <cell r="ED217">
            <v>0</v>
          </cell>
        </row>
        <row r="218">
          <cell r="F218">
            <v>0</v>
          </cell>
          <cell r="G218">
            <v>-1640.5124275232665</v>
          </cell>
          <cell r="H218">
            <v>-3401.0623497446068</v>
          </cell>
          <cell r="I218">
            <v>-5170.8369715576991</v>
          </cell>
          <cell r="J218">
            <v>-6544.9195108525455</v>
          </cell>
          <cell r="K218">
            <v>-4761.3611896466464</v>
          </cell>
          <cell r="L218">
            <v>0</v>
          </cell>
          <cell r="M218">
            <v>0</v>
          </cell>
          <cell r="N218">
            <v>0</v>
          </cell>
          <cell r="O218">
            <v>-437.37298067752272</v>
          </cell>
          <cell r="P218">
            <v>0</v>
          </cell>
          <cell r="Q218">
            <v>0</v>
          </cell>
          <cell r="R218">
            <v>-22742.051975995302</v>
          </cell>
          <cell r="S218">
            <v>-1110.5499480422586</v>
          </cell>
          <cell r="T218">
            <v>-992.49915356468409</v>
          </cell>
          <cell r="U218">
            <v>-1706.8793601430953</v>
          </cell>
          <cell r="V218">
            <v>-5729.469491943717</v>
          </cell>
          <cell r="W218">
            <v>-10219.730161864311</v>
          </cell>
          <cell r="X218">
            <v>-2535.7246813643724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-447.19917907705531</v>
          </cell>
          <cell r="AD218">
            <v>0</v>
          </cell>
          <cell r="AE218">
            <v>709.71043498069048</v>
          </cell>
          <cell r="AF218">
            <v>4.9910076297819614</v>
          </cell>
          <cell r="AG218">
            <v>27.450541965663433</v>
          </cell>
          <cell r="AH218">
            <v>63.863197633065283</v>
          </cell>
          <cell r="AI218">
            <v>236.13976100459695</v>
          </cell>
          <cell r="AJ218">
            <v>217.23903211019933</v>
          </cell>
          <cell r="AK218">
            <v>110.00831817835569</v>
          </cell>
          <cell r="AL218">
            <v>1.736002653837204</v>
          </cell>
          <cell r="AM218">
            <v>8.3545127706602216</v>
          </cell>
          <cell r="AN218">
            <v>2.1700033163651824</v>
          </cell>
          <cell r="AO218">
            <v>31.790548601187766</v>
          </cell>
          <cell r="AP218">
            <v>5.9675091216340661</v>
          </cell>
          <cell r="AQ218">
            <v>0</v>
          </cell>
          <cell r="AR218">
            <v>845.0460509955883</v>
          </cell>
          <cell r="AS218">
            <v>115.79888950381428</v>
          </cell>
          <cell r="AT218">
            <v>-157.97700395714492</v>
          </cell>
          <cell r="AU218">
            <v>-3.3930143797770143</v>
          </cell>
          <cell r="AV218">
            <v>-635.41013035085052</v>
          </cell>
          <cell r="AW218">
            <v>222.78248762432486</v>
          </cell>
          <cell r="AX218">
            <v>446.11047595273703</v>
          </cell>
          <cell r="AY218">
            <v>86.01455104816705</v>
          </cell>
          <cell r="AZ218">
            <v>12.982916761189699</v>
          </cell>
          <cell r="BA218">
            <v>309.08069904148579</v>
          </cell>
          <cell r="BB218">
            <v>147.06698987260461</v>
          </cell>
          <cell r="BC218">
            <v>210.12687128502876</v>
          </cell>
          <cell r="BD218">
            <v>91.862318598665297</v>
          </cell>
          <cell r="BE218">
            <v>2693.9712389931083</v>
          </cell>
          <cell r="BF218">
            <v>248.49643321894109</v>
          </cell>
          <cell r="BG218">
            <v>216.70563001278788</v>
          </cell>
          <cell r="BH218">
            <v>746.37331002298743</v>
          </cell>
          <cell r="BI218">
            <v>553.68142998404801</v>
          </cell>
          <cell r="BJ218">
            <v>338.1171804452315</v>
          </cell>
          <cell r="BK218">
            <v>-245.76607208419591</v>
          </cell>
          <cell r="BL218">
            <v>109.38229543436319</v>
          </cell>
          <cell r="BM218">
            <v>160.9122668383643</v>
          </cell>
          <cell r="BN218">
            <v>231.17430602293462</v>
          </cell>
          <cell r="BO218">
            <v>83.410294646397233</v>
          </cell>
          <cell r="BP218">
            <v>211.49108784738928</v>
          </cell>
          <cell r="BQ218">
            <v>39.993076613172889</v>
          </cell>
          <cell r="BR218">
            <v>3439.0783860087395</v>
          </cell>
          <cell r="BS218">
            <v>239.7318198857829</v>
          </cell>
          <cell r="BT218">
            <v>24.22644807305187</v>
          </cell>
          <cell r="BU218">
            <v>499.24360636249185</v>
          </cell>
          <cell r="BV218">
            <v>893.37605769839138</v>
          </cell>
          <cell r="BW218">
            <v>624.50144810322672</v>
          </cell>
          <cell r="BX218">
            <v>114.6802582135424</v>
          </cell>
          <cell r="BY218">
            <v>24.478568157181144</v>
          </cell>
          <cell r="BZ218">
            <v>69.837263271212578</v>
          </cell>
          <cell r="CA218">
            <v>412.67473751492798</v>
          </cell>
          <cell r="CB218">
            <v>233.73823788855225</v>
          </cell>
          <cell r="CC218">
            <v>196.18380537349731</v>
          </cell>
          <cell r="CD218">
            <v>106.40613545756787</v>
          </cell>
          <cell r="CE218">
            <v>4550.4721339866519</v>
          </cell>
          <cell r="CF218">
            <v>134.24693463370204</v>
          </cell>
          <cell r="CG218">
            <v>227.80301877204329</v>
          </cell>
          <cell r="CH218">
            <v>516.91233336087316</v>
          </cell>
          <cell r="CI218">
            <v>1094.1565422862768</v>
          </cell>
          <cell r="CJ218">
            <v>29.749167673289776</v>
          </cell>
          <cell r="CK218">
            <v>349.92253027949482</v>
          </cell>
          <cell r="CL218">
            <v>805.76336788199842</v>
          </cell>
          <cell r="CM218">
            <v>77.249219929799438</v>
          </cell>
          <cell r="CN218">
            <v>327.56956451013684</v>
          </cell>
          <cell r="CO218">
            <v>83.295321491546929</v>
          </cell>
          <cell r="CP218">
            <v>669.41497270576656</v>
          </cell>
          <cell r="CQ218">
            <v>234.38916047103703</v>
          </cell>
          <cell r="CR218">
            <v>0</v>
          </cell>
          <cell r="CS218">
            <v>0</v>
          </cell>
          <cell r="CT218">
            <v>0</v>
          </cell>
          <cell r="CU218">
            <v>0</v>
          </cell>
          <cell r="CV218">
            <v>0</v>
          </cell>
          <cell r="CW218">
            <v>0</v>
          </cell>
          <cell r="CX218">
            <v>0</v>
          </cell>
          <cell r="CY218">
            <v>0</v>
          </cell>
          <cell r="CZ218">
            <v>0</v>
          </cell>
          <cell r="DA218">
            <v>0</v>
          </cell>
          <cell r="DB218">
            <v>0</v>
          </cell>
          <cell r="DC218">
            <v>0</v>
          </cell>
          <cell r="DD218">
            <v>0</v>
          </cell>
          <cell r="DE218">
            <v>0</v>
          </cell>
          <cell r="DF218">
            <v>0</v>
          </cell>
          <cell r="DG218">
            <v>0</v>
          </cell>
          <cell r="DH218">
            <v>0</v>
          </cell>
          <cell r="DI218">
            <v>0</v>
          </cell>
          <cell r="DJ218">
            <v>0</v>
          </cell>
          <cell r="DK218">
            <v>0</v>
          </cell>
          <cell r="DL218">
            <v>0</v>
          </cell>
          <cell r="DM218">
            <v>0</v>
          </cell>
          <cell r="DN218">
            <v>0</v>
          </cell>
          <cell r="DO218">
            <v>0</v>
          </cell>
          <cell r="DP218">
            <v>0</v>
          </cell>
          <cell r="DQ218">
            <v>0</v>
          </cell>
          <cell r="DR218">
            <v>0</v>
          </cell>
          <cell r="DS218">
            <v>0</v>
          </cell>
          <cell r="DT218">
            <v>0</v>
          </cell>
          <cell r="DU218">
            <v>0</v>
          </cell>
          <cell r="DV218">
            <v>0</v>
          </cell>
          <cell r="DW218">
            <v>0</v>
          </cell>
          <cell r="DX218">
            <v>0</v>
          </cell>
          <cell r="DY218">
            <v>0</v>
          </cell>
          <cell r="DZ218">
            <v>0</v>
          </cell>
          <cell r="EA218">
            <v>0</v>
          </cell>
          <cell r="EB218">
            <v>0</v>
          </cell>
          <cell r="EC218">
            <v>0</v>
          </cell>
          <cell r="ED218">
            <v>0</v>
          </cell>
        </row>
        <row r="219">
          <cell r="F219">
            <v>-6513.969244517968</v>
          </cell>
          <cell r="G219">
            <v>-2013.1078721553786</v>
          </cell>
          <cell r="H219">
            <v>-1457.5682966161985</v>
          </cell>
          <cell r="I219">
            <v>-766.0718493842287</v>
          </cell>
          <cell r="J219">
            <v>-210.42642785643693</v>
          </cell>
          <cell r="K219">
            <v>-1539.6679679767694</v>
          </cell>
          <cell r="L219">
            <v>-176.25658145209309</v>
          </cell>
          <cell r="M219">
            <v>-1345.831748374505</v>
          </cell>
          <cell r="N219">
            <v>-555.6224115305813</v>
          </cell>
          <cell r="O219">
            <v>-892.45426108455285</v>
          </cell>
          <cell r="P219">
            <v>-2135.9720552259823</v>
          </cell>
          <cell r="Q219">
            <v>-4258.8974418248981</v>
          </cell>
          <cell r="R219">
            <v>-12083.770446000621</v>
          </cell>
          <cell r="S219">
            <v>-5174.1937084811507</v>
          </cell>
          <cell r="T219">
            <v>-4408.0836812116904</v>
          </cell>
          <cell r="U219">
            <v>-189.97370212711394</v>
          </cell>
          <cell r="V219">
            <v>-272.15672074328177</v>
          </cell>
          <cell r="W219">
            <v>-188.76920236716978</v>
          </cell>
          <cell r="X219">
            <v>-474.47654540929943</v>
          </cell>
          <cell r="Y219">
            <v>299.48682029463816</v>
          </cell>
          <cell r="Z219">
            <v>-262.17141773400363</v>
          </cell>
          <cell r="AA219">
            <v>-286.06869296974037</v>
          </cell>
          <cell r="AB219">
            <v>-1127.3635952506447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0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  <cell r="BC219">
            <v>0</v>
          </cell>
          <cell r="BD219">
            <v>0</v>
          </cell>
          <cell r="BE219">
            <v>0</v>
          </cell>
          <cell r="BF219">
            <v>0</v>
          </cell>
          <cell r="BG219">
            <v>0</v>
          </cell>
          <cell r="BH219">
            <v>0</v>
          </cell>
          <cell r="BI219">
            <v>0</v>
          </cell>
          <cell r="BJ219">
            <v>0</v>
          </cell>
          <cell r="BK219">
            <v>0</v>
          </cell>
          <cell r="BL219">
            <v>0</v>
          </cell>
          <cell r="BM219">
            <v>0</v>
          </cell>
          <cell r="BN219">
            <v>0</v>
          </cell>
          <cell r="BO219">
            <v>0</v>
          </cell>
          <cell r="BP219">
            <v>0</v>
          </cell>
          <cell r="BQ219">
            <v>0</v>
          </cell>
          <cell r="BR219">
            <v>518.84164500981569</v>
          </cell>
          <cell r="BS219">
            <v>0</v>
          </cell>
          <cell r="BT219">
            <v>0</v>
          </cell>
          <cell r="BU219">
            <v>0</v>
          </cell>
          <cell r="BV219">
            <v>-93.076945887762122</v>
          </cell>
          <cell r="BW219">
            <v>-33.78713911829982</v>
          </cell>
          <cell r="BX219">
            <v>0</v>
          </cell>
          <cell r="BY219">
            <v>721.13856958923861</v>
          </cell>
          <cell r="BZ219">
            <v>0</v>
          </cell>
          <cell r="CA219">
            <v>-75.432839571731165</v>
          </cell>
          <cell r="CB219">
            <v>0</v>
          </cell>
          <cell r="CC219">
            <v>0</v>
          </cell>
          <cell r="CD219">
            <v>0</v>
          </cell>
          <cell r="CE219">
            <v>-1850.9421170055866</v>
          </cell>
          <cell r="CF219">
            <v>9.5335262836888433</v>
          </cell>
          <cell r="CG219">
            <v>-38.933003986254334</v>
          </cell>
          <cell r="CH219">
            <v>-253.09115587151609</v>
          </cell>
          <cell r="CI219">
            <v>196.16961276601069</v>
          </cell>
          <cell r="CJ219">
            <v>-292.37034935981501</v>
          </cell>
          <cell r="CK219">
            <v>-416.4659708206309</v>
          </cell>
          <cell r="CL219">
            <v>-578.7489573401399</v>
          </cell>
          <cell r="CM219">
            <v>-45.563864446245134</v>
          </cell>
          <cell r="CN219">
            <v>-206.38220307324082</v>
          </cell>
          <cell r="CO219">
            <v>6.8572151344269514</v>
          </cell>
          <cell r="CP219">
            <v>33.607011648826301</v>
          </cell>
          <cell r="CQ219">
            <v>-265.55397794116288</v>
          </cell>
          <cell r="CR219">
            <v>-4057.9481819998473</v>
          </cell>
          <cell r="CS219">
            <v>-614.4170842259191</v>
          </cell>
          <cell r="CT219">
            <v>-170.71870447532274</v>
          </cell>
          <cell r="CU219">
            <v>-305.16277349751908</v>
          </cell>
          <cell r="CV219">
            <v>-45.248557380400598</v>
          </cell>
          <cell r="CW219">
            <v>-363.0484143262729</v>
          </cell>
          <cell r="CX219">
            <v>-589.53834106121212</v>
          </cell>
          <cell r="CY219">
            <v>134.60882891039364</v>
          </cell>
          <cell r="CZ219">
            <v>-519.76252827839926</v>
          </cell>
          <cell r="DA219">
            <v>-232.58604260953143</v>
          </cell>
          <cell r="DB219">
            <v>-539.58863486209884</v>
          </cell>
          <cell r="DC219">
            <v>-686.44461548491381</v>
          </cell>
          <cell r="DD219">
            <v>-126.0413147083018</v>
          </cell>
          <cell r="DE219">
            <v>-3860.2327440027148</v>
          </cell>
          <cell r="DF219">
            <v>-1005.6165012037382</v>
          </cell>
          <cell r="DG219">
            <v>-110.46211884682998</v>
          </cell>
          <cell r="DH219">
            <v>73.821025765850209</v>
          </cell>
          <cell r="DI219">
            <v>-562.98812638956588</v>
          </cell>
          <cell r="DJ219">
            <v>-861.20748729701154</v>
          </cell>
          <cell r="DK219">
            <v>-120.92695115879178</v>
          </cell>
          <cell r="DL219">
            <v>351.43686180980876</v>
          </cell>
          <cell r="DM219">
            <v>-487.36624194658361</v>
          </cell>
          <cell r="DN219">
            <v>648.79124335269444</v>
          </cell>
          <cell r="DO219">
            <v>23.340262852609158</v>
          </cell>
          <cell r="DP219">
            <v>-933.10003447928466</v>
          </cell>
          <cell r="DQ219">
            <v>-875.95467646257021</v>
          </cell>
          <cell r="DR219">
            <v>-2915.0392549987882</v>
          </cell>
          <cell r="DS219">
            <v>-95.004942557541654</v>
          </cell>
          <cell r="DT219">
            <v>83.038773571373895</v>
          </cell>
          <cell r="DU219">
            <v>-438.0798367918469</v>
          </cell>
          <cell r="DV219">
            <v>-224.71714117075317</v>
          </cell>
          <cell r="DW219">
            <v>-306.63978776929434</v>
          </cell>
          <cell r="DX219">
            <v>-99.297738606343046</v>
          </cell>
          <cell r="DY219">
            <v>-821.66799373785034</v>
          </cell>
          <cell r="DZ219">
            <v>-188.34642664622515</v>
          </cell>
          <cell r="EA219">
            <v>-35.522887305123731</v>
          </cell>
          <cell r="EB219">
            <v>-6.4660240486264229</v>
          </cell>
          <cell r="EC219">
            <v>-30.934961527353153</v>
          </cell>
          <cell r="ED219">
            <v>-751.40028841234744</v>
          </cell>
        </row>
        <row r="220">
          <cell r="F220">
            <v>-76859.753432510421</v>
          </cell>
          <cell r="G220">
            <v>-75095.596636353061</v>
          </cell>
          <cell r="H220">
            <v>-93232.652596827596</v>
          </cell>
          <cell r="I220">
            <v>-56364.503877172247</v>
          </cell>
          <cell r="J220">
            <v>-58690.396672102623</v>
          </cell>
          <cell r="K220">
            <v>-84987.795014796779</v>
          </cell>
          <cell r="L220">
            <v>-9181.5807799901813</v>
          </cell>
          <cell r="M220">
            <v>-7542.5503835622221</v>
          </cell>
          <cell r="N220">
            <v>-51058.313488734886</v>
          </cell>
          <cell r="O220">
            <v>-104811.07817159779</v>
          </cell>
          <cell r="P220">
            <v>-50815.116689264774</v>
          </cell>
          <cell r="Q220">
            <v>-50905.747089067474</v>
          </cell>
          <cell r="R220">
            <v>-709611.31405505538</v>
          </cell>
          <cell r="S220">
            <v>-52723.894877778366</v>
          </cell>
          <cell r="T220">
            <v>-75439.206325123087</v>
          </cell>
          <cell r="U220">
            <v>-83605.644306192175</v>
          </cell>
          <cell r="V220">
            <v>-46308.000092652626</v>
          </cell>
          <cell r="W220">
            <v>-55029.197872435674</v>
          </cell>
          <cell r="X220">
            <v>-80886.130312498659</v>
          </cell>
          <cell r="Y220">
            <v>-30243.81842989102</v>
          </cell>
          <cell r="Z220">
            <v>-29496.330431625247</v>
          </cell>
          <cell r="AA220">
            <v>-82143.239309582859</v>
          </cell>
          <cell r="AB220">
            <v>-82299.185309220105</v>
          </cell>
          <cell r="AC220">
            <v>-52241.251878898591</v>
          </cell>
          <cell r="AD220">
            <v>-39195.414909143001</v>
          </cell>
          <cell r="AE220">
            <v>53549.459416985512</v>
          </cell>
          <cell r="AF220">
            <v>6848.0362131744623</v>
          </cell>
          <cell r="AG220">
            <v>2154.5975670702755</v>
          </cell>
          <cell r="AH220">
            <v>5180.0359612498432</v>
          </cell>
          <cell r="AI220">
            <v>4555.1609918000177</v>
          </cell>
          <cell r="AJ220">
            <v>3503.8674090728164</v>
          </cell>
          <cell r="AK220">
            <v>4833.2999504562467</v>
          </cell>
          <cell r="AL220">
            <v>-5240.7147631384432</v>
          </cell>
          <cell r="AM220">
            <v>427.58551330864429</v>
          </cell>
          <cell r="AN220">
            <v>2136.0938664954156</v>
          </cell>
          <cell r="AO220">
            <v>8943.621978405863</v>
          </cell>
          <cell r="AP220">
            <v>5051.6769572552294</v>
          </cell>
          <cell r="AQ220">
            <v>15156.197771798819</v>
          </cell>
          <cell r="AR220">
            <v>33805.548248976469</v>
          </cell>
          <cell r="AS220">
            <v>1736.5821898430586</v>
          </cell>
          <cell r="AT220">
            <v>174.90000904724002</v>
          </cell>
          <cell r="AU220">
            <v>2431.2150657810271</v>
          </cell>
          <cell r="AV220">
            <v>1785.9739523986354</v>
          </cell>
          <cell r="AW220">
            <v>3880.6814007721841</v>
          </cell>
          <cell r="AX220">
            <v>5070.1763623114675</v>
          </cell>
          <cell r="AY220">
            <v>3091.3576599359512</v>
          </cell>
          <cell r="AZ220">
            <v>1547.5152800623327</v>
          </cell>
          <cell r="BA220">
            <v>2599.189034473151</v>
          </cell>
          <cell r="BB220">
            <v>5797.5854999478906</v>
          </cell>
          <cell r="BC220">
            <v>1602.6087829135358</v>
          </cell>
          <cell r="BD220">
            <v>4087.7630114872009</v>
          </cell>
          <cell r="BE220">
            <v>34716.828068956733</v>
          </cell>
          <cell r="BF220">
            <v>1798.3351076934487</v>
          </cell>
          <cell r="BG220">
            <v>2316.8377387393266</v>
          </cell>
          <cell r="BH220">
            <v>3328.0841892976314</v>
          </cell>
          <cell r="BI220">
            <v>2308.313838230446</v>
          </cell>
          <cell r="BJ220">
            <v>4763.0932352310047</v>
          </cell>
          <cell r="BK220">
            <v>3753.9465748015791</v>
          </cell>
          <cell r="BL220">
            <v>4568.8106735963374</v>
          </cell>
          <cell r="BM220">
            <v>524.53173141367733</v>
          </cell>
          <cell r="BN220">
            <v>2009.7694203518331</v>
          </cell>
          <cell r="BO220">
            <v>2439.0829460602254</v>
          </cell>
          <cell r="BP220">
            <v>409.77092454023659</v>
          </cell>
          <cell r="BQ220">
            <v>6496.2516890205443</v>
          </cell>
          <cell r="BR220">
            <v>40825.487862959504</v>
          </cell>
          <cell r="BS220">
            <v>1970.8800991084427</v>
          </cell>
          <cell r="BT220">
            <v>1835.5873923059553</v>
          </cell>
          <cell r="BU220">
            <v>3165.5208591828123</v>
          </cell>
          <cell r="BV220">
            <v>3566.7797293625772</v>
          </cell>
          <cell r="BW220">
            <v>4325.9175775358453</v>
          </cell>
          <cell r="BX220">
            <v>3499.1333759613335</v>
          </cell>
          <cell r="BY220">
            <v>5500.603176606819</v>
          </cell>
          <cell r="BZ220">
            <v>761.25243828073144</v>
          </cell>
          <cell r="CA220">
            <v>52.146202620118856</v>
          </cell>
          <cell r="CB220">
            <v>4404.5064214877784</v>
          </cell>
          <cell r="CC220">
            <v>3720.2414870783687</v>
          </cell>
          <cell r="CD220">
            <v>8022.9191034454852</v>
          </cell>
          <cell r="CE220">
            <v>48173.766081005335</v>
          </cell>
          <cell r="CF220">
            <v>1574.121429303661</v>
          </cell>
          <cell r="CG220">
            <v>3175.6461798176169</v>
          </cell>
          <cell r="CH220">
            <v>10525.972003440373</v>
          </cell>
          <cell r="CI220">
            <v>3292.1739249480888</v>
          </cell>
          <cell r="CJ220">
            <v>3761.6785056209192</v>
          </cell>
          <cell r="CK220">
            <v>3188.711540395394</v>
          </cell>
          <cell r="CL220">
            <v>3286.2775446902961</v>
          </cell>
          <cell r="CM220">
            <v>3733.1722643654794</v>
          </cell>
          <cell r="CN220">
            <v>3378.9652487728745</v>
          </cell>
          <cell r="CO220">
            <v>4363.5334921218455</v>
          </cell>
          <cell r="CP220">
            <v>2241.2607986796647</v>
          </cell>
          <cell r="CQ220">
            <v>5652.2531488612294</v>
          </cell>
          <cell r="CR220">
            <v>60703.189711987972</v>
          </cell>
          <cell r="CS220">
            <v>6727.2482429221272</v>
          </cell>
          <cell r="CT220">
            <v>2261.4864816665649</v>
          </cell>
          <cell r="CU220">
            <v>12279.365243410692</v>
          </cell>
          <cell r="CV220">
            <v>4264.5361539945006</v>
          </cell>
          <cell r="CW220">
            <v>3006.2404285538942</v>
          </cell>
          <cell r="CX220">
            <v>979.16643535904586</v>
          </cell>
          <cell r="CY220">
            <v>3105.8449121527374</v>
          </cell>
          <cell r="CZ220">
            <v>-398.28641438484192</v>
          </cell>
          <cell r="DA220">
            <v>3331.620920304209</v>
          </cell>
          <cell r="DB220">
            <v>5655.7986042313278</v>
          </cell>
          <cell r="DC220">
            <v>5225.0705886799842</v>
          </cell>
          <cell r="DD220">
            <v>14265.098115116358</v>
          </cell>
          <cell r="DE220">
            <v>80292.914240032434</v>
          </cell>
          <cell r="DF220">
            <v>15642.368436399847</v>
          </cell>
          <cell r="DG220">
            <v>4062.0161133278161</v>
          </cell>
          <cell r="DH220">
            <v>11134.928310645744</v>
          </cell>
          <cell r="DI220">
            <v>9888.0322758592665</v>
          </cell>
          <cell r="DJ220">
            <v>-2092.1600583661348</v>
          </cell>
          <cell r="DK220">
            <v>2698.3040752783418</v>
          </cell>
          <cell r="DL220">
            <v>1264.2560352683067</v>
          </cell>
          <cell r="DM220">
            <v>1061.7600296214223</v>
          </cell>
          <cell r="DN220">
            <v>1969.8560549560934</v>
          </cell>
          <cell r="DO220">
            <v>7147.6161994058639</v>
          </cell>
          <cell r="DP220">
            <v>5327.1681486200541</v>
          </cell>
          <cell r="DQ220">
            <v>22188.768619028851</v>
          </cell>
          <cell r="DR220">
            <v>63414.114939004183</v>
          </cell>
          <cell r="DS220">
            <v>4081.5160473249853</v>
          </cell>
          <cell r="DT220">
            <v>5484.2152979578823</v>
          </cell>
          <cell r="DU220">
            <v>17584.922674745321</v>
          </cell>
          <cell r="DV220">
            <v>11400.250461502932</v>
          </cell>
          <cell r="DW220">
            <v>7918.8873458411545</v>
          </cell>
          <cell r="DX220">
            <v>880.12053176946938</v>
          </cell>
          <cell r="DY220">
            <v>5015.428081035614</v>
          </cell>
          <cell r="DZ220">
            <v>-766.12832765094936</v>
          </cell>
          <cell r="EA220">
            <v>2610.6045942325145</v>
          </cell>
          <cell r="EB220">
            <v>3354.0718210674822</v>
          </cell>
          <cell r="EC220">
            <v>2590.0035934895277</v>
          </cell>
          <cell r="ED220">
            <v>3260.2228176854551</v>
          </cell>
        </row>
        <row r="221">
          <cell r="F221">
            <v>-63005.759793758392</v>
          </cell>
          <cell r="G221">
            <v>-70190.239770242944</v>
          </cell>
          <cell r="H221">
            <v>-59922.879803851247</v>
          </cell>
          <cell r="I221">
            <v>-42065.759862302803</v>
          </cell>
          <cell r="J221">
            <v>-43460.639857737347</v>
          </cell>
          <cell r="K221">
            <v>-52202.559829121456</v>
          </cell>
          <cell r="L221">
            <v>-14077.279953921214</v>
          </cell>
          <cell r="M221">
            <v>-8431.5199723988771</v>
          </cell>
          <cell r="N221">
            <v>-27456.959910120815</v>
          </cell>
          <cell r="O221">
            <v>-41507.999864125624</v>
          </cell>
          <cell r="P221">
            <v>-33695.999889699742</v>
          </cell>
          <cell r="Q221">
            <v>-32767.519892740995</v>
          </cell>
          <cell r="R221">
            <v>-354822.07839997113</v>
          </cell>
          <cell r="S221">
            <v>-8690.3999608103186</v>
          </cell>
          <cell r="T221">
            <v>-29161.599868502468</v>
          </cell>
          <cell r="U221">
            <v>-54298.879755148664</v>
          </cell>
          <cell r="V221">
            <v>-66268.159701176919</v>
          </cell>
          <cell r="W221">
            <v>-49858.719775171019</v>
          </cell>
          <cell r="X221">
            <v>-56051.999747242779</v>
          </cell>
          <cell r="Y221">
            <v>-3006.2399864457548</v>
          </cell>
          <cell r="Z221">
            <v>-5204.3199765328318</v>
          </cell>
          <cell r="AA221">
            <v>-15737.279929038137</v>
          </cell>
          <cell r="AB221">
            <v>-44027.999801462516</v>
          </cell>
          <cell r="AC221">
            <v>-13013.599941316992</v>
          </cell>
          <cell r="AD221">
            <v>-9502.8799571469426</v>
          </cell>
          <cell r="AE221">
            <v>3044.9616000056267</v>
          </cell>
          <cell r="AF221">
            <v>138.88007297366858</v>
          </cell>
          <cell r="AG221">
            <v>371.36019513383508</v>
          </cell>
          <cell r="AH221">
            <v>1159.3606091886759</v>
          </cell>
          <cell r="AI221">
            <v>2251.0411828150973</v>
          </cell>
          <cell r="AJ221">
            <v>-2008.6410554451868</v>
          </cell>
          <cell r="AK221">
            <v>649.76034141890705</v>
          </cell>
          <cell r="AL221">
            <v>-20.640010844916105</v>
          </cell>
          <cell r="AM221">
            <v>538.88028315454721</v>
          </cell>
          <cell r="AN221">
            <v>453.60023834556341</v>
          </cell>
          <cell r="AO221">
            <v>-1677.9208816681057</v>
          </cell>
          <cell r="AP221">
            <v>177.12009306810796</v>
          </cell>
          <cell r="AQ221">
            <v>1012.1605318412185</v>
          </cell>
          <cell r="AR221">
            <v>12671.201599940658</v>
          </cell>
          <cell r="AS221">
            <v>695.20008778199553</v>
          </cell>
          <cell r="AT221">
            <v>2476.6403127219528</v>
          </cell>
          <cell r="AU221">
            <v>1360.9601718466729</v>
          </cell>
          <cell r="AV221">
            <v>1271.8401605915278</v>
          </cell>
          <cell r="AW221">
            <v>562.56007103342563</v>
          </cell>
          <cell r="AX221">
            <v>1890.720238737762</v>
          </cell>
          <cell r="AY221">
            <v>392.9600496198982</v>
          </cell>
          <cell r="AZ221">
            <v>-241.92003054730594</v>
          </cell>
          <cell r="BA221">
            <v>1857.9202345982194</v>
          </cell>
          <cell r="BB221">
            <v>596.64007533714175</v>
          </cell>
          <cell r="BC221">
            <v>1040.48013138026</v>
          </cell>
          <cell r="BD221">
            <v>767.20009687356651</v>
          </cell>
          <cell r="BE221">
            <v>13560.801599979401</v>
          </cell>
          <cell r="BF221">
            <v>905.4401068277657</v>
          </cell>
          <cell r="BG221">
            <v>401.60004738159478</v>
          </cell>
          <cell r="BH221">
            <v>4252.9605017825961</v>
          </cell>
          <cell r="BI221">
            <v>4681.4405523370951</v>
          </cell>
          <cell r="BJ221">
            <v>-0.32000003755092621</v>
          </cell>
          <cell r="BK221">
            <v>1063.0401254203171</v>
          </cell>
          <cell r="BL221">
            <v>382.40004511736333</v>
          </cell>
          <cell r="BM221">
            <v>73.120008626952767</v>
          </cell>
          <cell r="BN221">
            <v>-228.80002699419856</v>
          </cell>
          <cell r="BO221">
            <v>563.68006650730968</v>
          </cell>
          <cell r="BP221">
            <v>630.56007439643145</v>
          </cell>
          <cell r="BQ221">
            <v>835.68009859696031</v>
          </cell>
          <cell r="BR221">
            <v>9076.1615999937057</v>
          </cell>
          <cell r="BS221">
            <v>416.9600735027343</v>
          </cell>
          <cell r="BT221">
            <v>1147.0402022060007</v>
          </cell>
          <cell r="BU221">
            <v>2949.9205200243741</v>
          </cell>
          <cell r="BV221">
            <v>2204.9603887014091</v>
          </cell>
          <cell r="BW221">
            <v>123.84002183377743</v>
          </cell>
          <cell r="BX221">
            <v>883.5201557520777</v>
          </cell>
          <cell r="BY221">
            <v>-2518.4004439562559</v>
          </cell>
          <cell r="BZ221">
            <v>400.00007051415741</v>
          </cell>
          <cell r="CA221">
            <v>1413.6002491973341</v>
          </cell>
          <cell r="CB221">
            <v>928.9601637609303</v>
          </cell>
          <cell r="CC221">
            <v>527.20009293593466</v>
          </cell>
          <cell r="CD221">
            <v>598.56010551564395</v>
          </cell>
          <cell r="CE221">
            <v>13162.881599992514</v>
          </cell>
          <cell r="CF221">
            <v>1225.7601489964873</v>
          </cell>
          <cell r="CG221">
            <v>929.44011297635734</v>
          </cell>
          <cell r="CH221">
            <v>4619.5205615181476</v>
          </cell>
          <cell r="CI221">
            <v>2702.2403284665197</v>
          </cell>
          <cell r="CJ221">
            <v>905.44011005945504</v>
          </cell>
          <cell r="CK221">
            <v>498.88006064109504</v>
          </cell>
          <cell r="CL221">
            <v>267.20003247819841</v>
          </cell>
          <cell r="CM221">
            <v>-1180.9601435493678</v>
          </cell>
          <cell r="CN221">
            <v>67.840008243918419</v>
          </cell>
          <cell r="CO221">
            <v>706.24008584395051</v>
          </cell>
          <cell r="CP221">
            <v>410.08004984632134</v>
          </cell>
          <cell r="CQ221">
            <v>2011.2002444677055</v>
          </cell>
          <cell r="CR221">
            <v>13140.321599960327</v>
          </cell>
          <cell r="CS221">
            <v>570.56006947346032</v>
          </cell>
          <cell r="CT221">
            <v>1328.4801617600024</v>
          </cell>
          <cell r="CU221">
            <v>4053.6004935782403</v>
          </cell>
          <cell r="CV221">
            <v>4881.7605944145471</v>
          </cell>
          <cell r="CW221">
            <v>144.00001753307879</v>
          </cell>
          <cell r="CX221">
            <v>350.40004266612232</v>
          </cell>
          <cell r="CY221">
            <v>-476.80005805566907</v>
          </cell>
          <cell r="CZ221">
            <v>273.12003325670958</v>
          </cell>
          <cell r="DA221">
            <v>451.04005491919816</v>
          </cell>
          <cell r="DB221">
            <v>189.92002312652767</v>
          </cell>
          <cell r="DC221">
            <v>134.08001632615924</v>
          </cell>
          <cell r="DD221">
            <v>1240.1601510029286</v>
          </cell>
          <cell r="DE221">
            <v>11888.001599997282</v>
          </cell>
          <cell r="DF221">
            <v>-312.96004212088883</v>
          </cell>
          <cell r="DG221">
            <v>569.92007670551538</v>
          </cell>
          <cell r="DH221">
            <v>4241.1205708123744</v>
          </cell>
          <cell r="DI221">
            <v>2323.2003126796335</v>
          </cell>
          <cell r="DJ221">
            <v>1255.6801690030843</v>
          </cell>
          <cell r="DK221">
            <v>-1917.7602581139654</v>
          </cell>
          <cell r="DL221">
            <v>187.84002527967095</v>
          </cell>
          <cell r="DM221">
            <v>2699.5203633271158</v>
          </cell>
          <cell r="DN221">
            <v>505.12006798572838</v>
          </cell>
          <cell r="DO221">
            <v>964.16012976318598</v>
          </cell>
          <cell r="DP221">
            <v>626.40008430741727</v>
          </cell>
          <cell r="DQ221">
            <v>745.76010037213564</v>
          </cell>
          <cell r="DR221">
            <v>19843.361599981785</v>
          </cell>
          <cell r="DS221">
            <v>1745.1201407108456</v>
          </cell>
          <cell r="DT221">
            <v>-750.88006054423749</v>
          </cell>
          <cell r="DU221">
            <v>5176.3204173687845</v>
          </cell>
          <cell r="DV221">
            <v>5928.3204780053347</v>
          </cell>
          <cell r="DW221">
            <v>2265.6001826766878</v>
          </cell>
          <cell r="DX221">
            <v>1122.4000905007124</v>
          </cell>
          <cell r="DY221">
            <v>814.5600656773895</v>
          </cell>
          <cell r="DZ221">
            <v>-61.120004927739501</v>
          </cell>
          <cell r="EA221">
            <v>351.36002833023667</v>
          </cell>
          <cell r="EB221">
            <v>-184.1600148472935</v>
          </cell>
          <cell r="EC221">
            <v>1513.7601220570505</v>
          </cell>
          <cell r="ED221">
            <v>1922.0801549777389</v>
          </cell>
        </row>
        <row r="222">
          <cell r="F222">
            <v>-96718.861978115514</v>
          </cell>
          <cell r="G222">
            <v>-96154.857540106401</v>
          </cell>
          <cell r="H222">
            <v>-33280.118882359937</v>
          </cell>
          <cell r="I222">
            <v>-30541.581532038748</v>
          </cell>
          <cell r="J222">
            <v>-14688.036828081124</v>
          </cell>
          <cell r="K222">
            <v>-15636.751784726977</v>
          </cell>
          <cell r="L222">
            <v>-343.04279878735542</v>
          </cell>
          <cell r="M222">
            <v>-38719.616663131863</v>
          </cell>
          <cell r="N222">
            <v>-19846.301849845797</v>
          </cell>
          <cell r="O222">
            <v>-52741.359573567286</v>
          </cell>
          <cell r="P222">
            <v>-70369.181631257758</v>
          </cell>
          <cell r="Q222">
            <v>-82043.448189988732</v>
          </cell>
          <cell r="R222">
            <v>-789312.20206296444</v>
          </cell>
          <cell r="S222">
            <v>-116156.9597275909</v>
          </cell>
          <cell r="T222">
            <v>-104984.85355571099</v>
          </cell>
          <cell r="U222">
            <v>-74913.794331414625</v>
          </cell>
          <cell r="V222">
            <v>-17184.748286739923</v>
          </cell>
          <cell r="W222">
            <v>-18771.347912743688</v>
          </cell>
          <cell r="X222">
            <v>-29755.3646650929</v>
          </cell>
          <cell r="Y222">
            <v>-49131.754076320678</v>
          </cell>
          <cell r="Z222">
            <v>-73617.952414676547</v>
          </cell>
          <cell r="AA222">
            <v>-47760.187589772046</v>
          </cell>
          <cell r="AB222">
            <v>-79427.344300050288</v>
          </cell>
          <cell r="AC222">
            <v>-81862.313443921506</v>
          </cell>
          <cell r="AD222">
            <v>-95745.58175897412</v>
          </cell>
          <cell r="AE222">
            <v>-92022.129103034735</v>
          </cell>
          <cell r="AF222">
            <v>-19055.502260260284</v>
          </cell>
          <cell r="AG222">
            <v>-9872.7870625276119</v>
          </cell>
          <cell r="AH222">
            <v>-8217.5388989895582</v>
          </cell>
          <cell r="AI222">
            <v>-3404.2248050160706</v>
          </cell>
          <cell r="AJ222">
            <v>-1712.3892922820523</v>
          </cell>
          <cell r="AK222">
            <v>-3564.8240114767104</v>
          </cell>
          <cell r="AL222">
            <v>5665.6675752028823</v>
          </cell>
          <cell r="AM222">
            <v>1840.921359449625</v>
          </cell>
          <cell r="AN222">
            <v>-105.95128766447306</v>
          </cell>
          <cell r="AO222">
            <v>-6836.9694993998855</v>
          </cell>
          <cell r="AP222">
            <v>-10122.756697023287</v>
          </cell>
          <cell r="AQ222">
            <v>-36635.774223016575</v>
          </cell>
          <cell r="AR222">
            <v>-41524.725722998381</v>
          </cell>
          <cell r="AS222">
            <v>-6152.9419437218457</v>
          </cell>
          <cell r="AT222">
            <v>-302.48476494289935</v>
          </cell>
          <cell r="AU222">
            <v>-5476.3095274018124</v>
          </cell>
          <cell r="AV222">
            <v>-2568.5367521448061</v>
          </cell>
          <cell r="AW222">
            <v>-2604.3371903626248</v>
          </cell>
          <cell r="AX222">
            <v>-2782.5952614890411</v>
          </cell>
          <cell r="AY222">
            <v>-3406.7465504202992</v>
          </cell>
          <cell r="AZ222">
            <v>-3510.3859252631664</v>
          </cell>
          <cell r="BA222">
            <v>-3453.6674480857328</v>
          </cell>
          <cell r="BB222">
            <v>-5711.3274157028645</v>
          </cell>
          <cell r="BC222">
            <v>-3755.0360330827534</v>
          </cell>
          <cell r="BD222">
            <v>-1800.3569103814662</v>
          </cell>
          <cell r="BE222">
            <v>-30217.454631015658</v>
          </cell>
          <cell r="BF222">
            <v>-3343.5029166471213</v>
          </cell>
          <cell r="BG222">
            <v>-579.76405953802168</v>
          </cell>
          <cell r="BH222">
            <v>-2287.9274003189057</v>
          </cell>
          <cell r="BI222">
            <v>-3211.0788158886135</v>
          </cell>
          <cell r="BJ222">
            <v>-2856.9988306006417</v>
          </cell>
          <cell r="BK222">
            <v>-2984.7620416842401</v>
          </cell>
          <cell r="BL222">
            <v>-4404.8570925686508</v>
          </cell>
          <cell r="BM222">
            <v>-2096.9785536453128</v>
          </cell>
          <cell r="BN222">
            <v>-2033.2445780932903</v>
          </cell>
          <cell r="BO222">
            <v>-3940.3498749919236</v>
          </cell>
          <cell r="BP222">
            <v>135.90395051240921</v>
          </cell>
          <cell r="BQ222">
            <v>-2613.8944175671786</v>
          </cell>
          <cell r="BR222">
            <v>-22328.62542898953</v>
          </cell>
          <cell r="BS222">
            <v>36.653036469593644</v>
          </cell>
          <cell r="BT222">
            <v>1076.4678462985903</v>
          </cell>
          <cell r="BU222">
            <v>-2517.5301574785262</v>
          </cell>
          <cell r="BV222">
            <v>-2046.1385528892279</v>
          </cell>
          <cell r="BW222">
            <v>-4692.6856779363006</v>
          </cell>
          <cell r="BX222">
            <v>-2462.5506027732044</v>
          </cell>
          <cell r="BY222">
            <v>2283.7164800018072</v>
          </cell>
          <cell r="BZ222">
            <v>-459.23845575936139</v>
          </cell>
          <cell r="CA222">
            <v>-3471.0683656204492</v>
          </cell>
          <cell r="CB222">
            <v>-2874.7251830659807</v>
          </cell>
          <cell r="CC222">
            <v>-2893.5034112557769</v>
          </cell>
          <cell r="CD222">
            <v>-4308.0223849900067</v>
          </cell>
          <cell r="CE222">
            <v>-27139.229306012392</v>
          </cell>
          <cell r="CF222">
            <v>935.10466440487653</v>
          </cell>
          <cell r="CG222">
            <v>-2124.2525682700798</v>
          </cell>
          <cell r="CH222">
            <v>-9794.1029682215303</v>
          </cell>
          <cell r="CI222">
            <v>-5053.5275514619425</v>
          </cell>
          <cell r="CJ222">
            <v>-3126.5813872395083</v>
          </cell>
          <cell r="CK222">
            <v>399.83452767692506</v>
          </cell>
          <cell r="CL222">
            <v>-2859.8787687998265</v>
          </cell>
          <cell r="CM222">
            <v>3426.8083229660988</v>
          </cell>
          <cell r="CN222">
            <v>-73.806154032237828</v>
          </cell>
          <cell r="CO222">
            <v>-4275.557154353708</v>
          </cell>
          <cell r="CP222">
            <v>-1230.3073405381292</v>
          </cell>
          <cell r="CQ222">
            <v>-3362.9629281312227</v>
          </cell>
          <cell r="CR222">
            <v>-25755.259842023253</v>
          </cell>
          <cell r="CS222">
            <v>-2778.4767585657537</v>
          </cell>
          <cell r="CT222">
            <v>54.830995235592127</v>
          </cell>
          <cell r="CU222">
            <v>-6199.9308612588793</v>
          </cell>
          <cell r="CV222">
            <v>-8988.2548189666122</v>
          </cell>
          <cell r="CW222">
            <v>-1827.0135212428868</v>
          </cell>
          <cell r="CX222">
            <v>3761.182473173365</v>
          </cell>
          <cell r="CY222">
            <v>940.40751828439534</v>
          </cell>
          <cell r="CZ222">
            <v>-2576.3853761237115</v>
          </cell>
          <cell r="DA222">
            <v>-493.25515713728964</v>
          </cell>
          <cell r="DB222">
            <v>-2013.0808250717819</v>
          </cell>
          <cell r="DC222">
            <v>-1095.5009048078209</v>
          </cell>
          <cell r="DD222">
            <v>-4539.7826055176556</v>
          </cell>
          <cell r="DE222">
            <v>-80014.49247802794</v>
          </cell>
          <cell r="DF222">
            <v>-10708.350591627881</v>
          </cell>
          <cell r="DG222">
            <v>-4512.3196363477036</v>
          </cell>
          <cell r="DH222">
            <v>-10834.326407056302</v>
          </cell>
          <cell r="DI222">
            <v>-5212.2820109594613</v>
          </cell>
          <cell r="DJ222">
            <v>-5470.8502015816048</v>
          </cell>
          <cell r="DK222">
            <v>3381.5553773557767</v>
          </cell>
          <cell r="DL222">
            <v>-994.8055639192462</v>
          </cell>
          <cell r="DM222">
            <v>-3835.8634608797729</v>
          </cell>
          <cell r="DN222">
            <v>-2800.5749984281138</v>
          </cell>
          <cell r="DO222">
            <v>-6265.4177727652714</v>
          </cell>
          <cell r="DP222">
            <v>-11603.066179177724</v>
          </cell>
          <cell r="DQ222">
            <v>-21158.19103262946</v>
          </cell>
          <cell r="DR222">
            <v>-57903.621929988265</v>
          </cell>
          <cell r="DS222">
            <v>-4896.2229488622397</v>
          </cell>
          <cell r="DT222">
            <v>-1675.4066140651703</v>
          </cell>
          <cell r="DU222">
            <v>-11961.674386459403</v>
          </cell>
          <cell r="DV222">
            <v>-7640.8592080837116</v>
          </cell>
          <cell r="DW222">
            <v>-2632.607864968013</v>
          </cell>
          <cell r="DX222">
            <v>-3277.4542318927124</v>
          </cell>
          <cell r="DY222">
            <v>-12220.064373204485</v>
          </cell>
          <cell r="DZ222">
            <v>4027.91379339993</v>
          </cell>
          <cell r="EA222">
            <v>-5473.7097192425281</v>
          </cell>
          <cell r="EB222">
            <v>-5633.1987110599875</v>
          </cell>
          <cell r="EC222">
            <v>-4042.7637926377356</v>
          </cell>
          <cell r="ED222">
            <v>-2477.5738729201257</v>
          </cell>
        </row>
        <row r="223">
          <cell r="F223">
            <v>-331.03039001487195</v>
          </cell>
          <cell r="G223">
            <v>-1269.5935617033392</v>
          </cell>
          <cell r="H223">
            <v>-5540.7262328714132</v>
          </cell>
          <cell r="I223">
            <v>-5950.0838205236942</v>
          </cell>
          <cell r="J223">
            <v>-15193.545141707174</v>
          </cell>
          <cell r="K223">
            <v>-5323.6934394175187</v>
          </cell>
          <cell r="L223">
            <v>-419.63838734198362</v>
          </cell>
          <cell r="M223">
            <v>0</v>
          </cell>
          <cell r="N223">
            <v>-2306.0799304395914</v>
          </cell>
          <cell r="O223">
            <v>-881.87677339930087</v>
          </cell>
          <cell r="P223">
            <v>-444.78942658286542</v>
          </cell>
          <cell r="Q223">
            <v>0</v>
          </cell>
          <cell r="R223">
            <v>-140957.01048400253</v>
          </cell>
          <cell r="S223">
            <v>-24417.62860415969</v>
          </cell>
          <cell r="T223">
            <v>-28772.623246425763</v>
          </cell>
          <cell r="U223">
            <v>-16724.455541478004</v>
          </cell>
          <cell r="V223">
            <v>-5215.2401869110763</v>
          </cell>
          <cell r="W223">
            <v>-3965.2662492224481</v>
          </cell>
          <cell r="X223">
            <v>-3043.2277456803713</v>
          </cell>
          <cell r="Y223">
            <v>-7895.4091390715912</v>
          </cell>
          <cell r="Z223">
            <v>-17017.972096238751</v>
          </cell>
          <cell r="AA223">
            <v>-3545.7484167108778</v>
          </cell>
          <cell r="AB223">
            <v>-2272.5266394370701</v>
          </cell>
          <cell r="AC223">
            <v>-9543.6407096518669</v>
          </cell>
          <cell r="AD223">
            <v>-18543.271909013391</v>
          </cell>
          <cell r="AE223">
            <v>5448.630089007318</v>
          </cell>
          <cell r="AF223">
            <v>3223.4162557399832</v>
          </cell>
          <cell r="AG223">
            <v>-70.509893374051899</v>
          </cell>
          <cell r="AH223">
            <v>-1252.0277226225007</v>
          </cell>
          <cell r="AI223">
            <v>-118.04088587244041</v>
          </cell>
          <cell r="AJ223">
            <v>-280.28585266787559</v>
          </cell>
          <cell r="AK223">
            <v>-634.95010054111481</v>
          </cell>
          <cell r="AL223">
            <v>223.39308573910967</v>
          </cell>
          <cell r="AM223">
            <v>739.94124023616314</v>
          </cell>
          <cell r="AN223">
            <v>-802.84308000979945</v>
          </cell>
          <cell r="AO223">
            <v>-667.83236610540189</v>
          </cell>
          <cell r="AP223">
            <v>-994.35971066053025</v>
          </cell>
          <cell r="AQ223">
            <v>6082.7291191392578</v>
          </cell>
          <cell r="AR223">
            <v>8767.7058329991996</v>
          </cell>
          <cell r="AS223">
            <v>770.64617230976</v>
          </cell>
          <cell r="AT223">
            <v>153.10903615411371</v>
          </cell>
          <cell r="AU223">
            <v>292.47446816554293</v>
          </cell>
          <cell r="AV223">
            <v>112.69755397224799</v>
          </cell>
          <cell r="AW223">
            <v>-117.77211550227366</v>
          </cell>
          <cell r="AX223">
            <v>-135.82381094386801</v>
          </cell>
          <cell r="AY223">
            <v>1285.0534173757769</v>
          </cell>
          <cell r="AZ223">
            <v>2243.8548164046369</v>
          </cell>
          <cell r="BA223">
            <v>1391.1170393486973</v>
          </cell>
          <cell r="BB223">
            <v>676.31747387419455</v>
          </cell>
          <cell r="BC223">
            <v>691.69973851135001</v>
          </cell>
          <cell r="BD223">
            <v>1404.3320433320478</v>
          </cell>
          <cell r="BE223">
            <v>12385.333989001811</v>
          </cell>
          <cell r="BF223">
            <v>739.23208168987185</v>
          </cell>
          <cell r="BG223">
            <v>1611.367732448969</v>
          </cell>
          <cell r="BH223">
            <v>1012.6515114936046</v>
          </cell>
          <cell r="BI223">
            <v>556.48290171707049</v>
          </cell>
          <cell r="BJ223">
            <v>527.25278532435186</v>
          </cell>
          <cell r="BK223">
            <v>602.31919174315408</v>
          </cell>
          <cell r="BL223">
            <v>675.94982784800231</v>
          </cell>
          <cell r="BM223">
            <v>2803.8968832860701</v>
          </cell>
          <cell r="BN223">
            <v>910.25128909596242</v>
          </cell>
          <cell r="BO223">
            <v>1247.9823929667473</v>
          </cell>
          <cell r="BP223">
            <v>217.9932776808273</v>
          </cell>
          <cell r="BQ223">
            <v>1479.9541137050837</v>
          </cell>
          <cell r="BR223">
            <v>0</v>
          </cell>
          <cell r="BS223">
            <v>0</v>
          </cell>
          <cell r="BT223">
            <v>0</v>
          </cell>
          <cell r="BU223">
            <v>0</v>
          </cell>
          <cell r="BV223">
            <v>0</v>
          </cell>
          <cell r="BW223">
            <v>0</v>
          </cell>
          <cell r="BX223">
            <v>0</v>
          </cell>
          <cell r="BY223">
            <v>0</v>
          </cell>
          <cell r="BZ223">
            <v>0</v>
          </cell>
          <cell r="CA223">
            <v>0</v>
          </cell>
          <cell r="CB223">
            <v>0</v>
          </cell>
          <cell r="CC223">
            <v>0</v>
          </cell>
          <cell r="CD223">
            <v>0</v>
          </cell>
          <cell r="CE223">
            <v>0</v>
          </cell>
          <cell r="CF223">
            <v>0</v>
          </cell>
          <cell r="CG223">
            <v>0</v>
          </cell>
          <cell r="CH223">
            <v>0</v>
          </cell>
          <cell r="CI223">
            <v>0</v>
          </cell>
          <cell r="CJ223">
            <v>0</v>
          </cell>
          <cell r="CK223">
            <v>0</v>
          </cell>
          <cell r="CL223">
            <v>0</v>
          </cell>
          <cell r="CM223">
            <v>0</v>
          </cell>
          <cell r="CN223">
            <v>0</v>
          </cell>
          <cell r="CO223">
            <v>0</v>
          </cell>
          <cell r="CP223">
            <v>0</v>
          </cell>
          <cell r="CQ223">
            <v>0</v>
          </cell>
          <cell r="CR223">
            <v>0</v>
          </cell>
          <cell r="CS223">
            <v>0</v>
          </cell>
          <cell r="CT223">
            <v>0</v>
          </cell>
          <cell r="CU223">
            <v>0</v>
          </cell>
          <cell r="CV223">
            <v>0</v>
          </cell>
          <cell r="CW223">
            <v>0</v>
          </cell>
          <cell r="CX223">
            <v>0</v>
          </cell>
          <cell r="CY223">
            <v>0</v>
          </cell>
          <cell r="CZ223">
            <v>0</v>
          </cell>
          <cell r="DA223">
            <v>0</v>
          </cell>
          <cell r="DB223">
            <v>0</v>
          </cell>
          <cell r="DC223">
            <v>0</v>
          </cell>
          <cell r="DD223">
            <v>0</v>
          </cell>
          <cell r="DE223">
            <v>0</v>
          </cell>
          <cell r="DF223">
            <v>0</v>
          </cell>
          <cell r="DG223">
            <v>0</v>
          </cell>
          <cell r="DH223">
            <v>0</v>
          </cell>
          <cell r="DI223">
            <v>0</v>
          </cell>
          <cell r="DJ223">
            <v>0</v>
          </cell>
          <cell r="DK223">
            <v>0</v>
          </cell>
          <cell r="DL223">
            <v>0</v>
          </cell>
          <cell r="DM223">
            <v>0</v>
          </cell>
          <cell r="DN223">
            <v>0</v>
          </cell>
          <cell r="DO223">
            <v>0</v>
          </cell>
          <cell r="DP223">
            <v>0</v>
          </cell>
          <cell r="DQ223">
            <v>0</v>
          </cell>
          <cell r="DR223">
            <v>0</v>
          </cell>
          <cell r="DS223">
            <v>0</v>
          </cell>
          <cell r="DT223">
            <v>0</v>
          </cell>
          <cell r="DU223">
            <v>0</v>
          </cell>
          <cell r="DV223">
            <v>0</v>
          </cell>
          <cell r="DW223">
            <v>0</v>
          </cell>
          <cell r="DX223">
            <v>0</v>
          </cell>
          <cell r="DY223">
            <v>0</v>
          </cell>
          <cell r="DZ223">
            <v>0</v>
          </cell>
          <cell r="EA223">
            <v>0</v>
          </cell>
          <cell r="EB223">
            <v>0</v>
          </cell>
          <cell r="EC223">
            <v>0</v>
          </cell>
          <cell r="ED223">
            <v>0</v>
          </cell>
        </row>
        <row r="224">
          <cell r="F224">
            <v>0</v>
          </cell>
          <cell r="G224">
            <v>-312.92918422981165</v>
          </cell>
          <cell r="H224">
            <v>-493.61197512433864</v>
          </cell>
          <cell r="I224">
            <v>-2963.6370506477542</v>
          </cell>
          <cell r="J224">
            <v>-14548.028066853527</v>
          </cell>
          <cell r="K224">
            <v>-4578.8001692513935</v>
          </cell>
          <cell r="L224">
            <v>-41.847197891213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-22853.572423011065</v>
          </cell>
          <cell r="S224">
            <v>0</v>
          </cell>
          <cell r="T224">
            <v>-334.50338277244009</v>
          </cell>
          <cell r="U224">
            <v>-382.52498029940762</v>
          </cell>
          <cell r="V224">
            <v>-3561.9549165545031</v>
          </cell>
          <cell r="W224">
            <v>-14368.344460010529</v>
          </cell>
          <cell r="X224">
            <v>-2209.2288862215355</v>
          </cell>
          <cell r="Y224">
            <v>-295.66238477313891</v>
          </cell>
          <cell r="Z224">
            <v>0</v>
          </cell>
          <cell r="AA224">
            <v>0</v>
          </cell>
          <cell r="AB224">
            <v>-1602.9562174454331</v>
          </cell>
          <cell r="AC224">
            <v>-98.397194931982085</v>
          </cell>
          <cell r="AD224">
            <v>0</v>
          </cell>
          <cell r="AE224">
            <v>-470.82119399309158</v>
          </cell>
          <cell r="AF224">
            <v>0</v>
          </cell>
          <cell r="AG224">
            <v>29.667524006683379</v>
          </cell>
          <cell r="AH224">
            <v>26.170132965315133</v>
          </cell>
          <cell r="AI224">
            <v>304.87601906177588</v>
          </cell>
          <cell r="AJ224">
            <v>-763.27544487360865</v>
          </cell>
          <cell r="AK224">
            <v>-26.89373111189343</v>
          </cell>
          <cell r="AL224">
            <v>5.6681854818016291</v>
          </cell>
          <cell r="AM224">
            <v>0</v>
          </cell>
          <cell r="AN224">
            <v>7.1153817740269005</v>
          </cell>
          <cell r="AO224">
            <v>-59.696847086772323</v>
          </cell>
          <cell r="AP224">
            <v>5.5475857898127288</v>
          </cell>
          <cell r="AQ224">
            <v>0</v>
          </cell>
          <cell r="AR224">
            <v>-214.07396401837468</v>
          </cell>
          <cell r="AS224">
            <v>59.945653895847499</v>
          </cell>
          <cell r="AT224">
            <v>36.585388769395649</v>
          </cell>
          <cell r="AU224">
            <v>41.652959510916844</v>
          </cell>
          <cell r="AV224">
            <v>-2.8427835868205875</v>
          </cell>
          <cell r="AW224">
            <v>316.53777242591605</v>
          </cell>
          <cell r="AX224">
            <v>-49.068916694028303</v>
          </cell>
          <cell r="AY224">
            <v>117.7901199227199</v>
          </cell>
          <cell r="AZ224">
            <v>53.518491003662348</v>
          </cell>
          <cell r="BA224">
            <v>-873.84695472568274</v>
          </cell>
          <cell r="BB224">
            <v>77.496752562001348</v>
          </cell>
          <cell r="BC224">
            <v>8.1575529014226049</v>
          </cell>
          <cell r="BD224">
            <v>0</v>
          </cell>
          <cell r="BE224">
            <v>942.39586700126529</v>
          </cell>
          <cell r="BF224">
            <v>70.698695051018149</v>
          </cell>
          <cell r="BG224">
            <v>210.95578361861408</v>
          </cell>
          <cell r="BH224">
            <v>-53.847572395112365</v>
          </cell>
          <cell r="BI224">
            <v>358.94158257776871</v>
          </cell>
          <cell r="BJ224">
            <v>164.58352127345279</v>
          </cell>
          <cell r="BK224">
            <v>49.539766603615135</v>
          </cell>
          <cell r="BL224">
            <v>63.603485511615872</v>
          </cell>
          <cell r="BM224">
            <v>-29.014339008368552</v>
          </cell>
          <cell r="BN224">
            <v>65.884088577702641</v>
          </cell>
          <cell r="BO224">
            <v>23.819632024038583</v>
          </cell>
          <cell r="BP224">
            <v>2.0272027254104614</v>
          </cell>
          <cell r="BQ224">
            <v>15.204020440811291</v>
          </cell>
          <cell r="BR224">
            <v>1556.0733989998698</v>
          </cell>
          <cell r="BS224">
            <v>49.751741532236338</v>
          </cell>
          <cell r="BT224">
            <v>300.71875103842467</v>
          </cell>
          <cell r="BU224">
            <v>319.81406697886996</v>
          </cell>
          <cell r="BV224">
            <v>-37.28133112215437</v>
          </cell>
          <cell r="BW224">
            <v>564.41597117157653</v>
          </cell>
          <cell r="BX224">
            <v>654.43674632022157</v>
          </cell>
          <cell r="BY224">
            <v>-806.93947362946346</v>
          </cell>
          <cell r="BZ224">
            <v>43.386636218987405</v>
          </cell>
          <cell r="CA224">
            <v>1.9485016269609332</v>
          </cell>
          <cell r="CB224">
            <v>74.952362569514662</v>
          </cell>
          <cell r="CC224">
            <v>22.083018434699625</v>
          </cell>
          <cell r="CD224">
            <v>368.78640786092728</v>
          </cell>
          <cell r="CE224">
            <v>1798.5816309936345</v>
          </cell>
          <cell r="CF224">
            <v>87.180564515292645</v>
          </cell>
          <cell r="CG224">
            <v>-49.113936345092952</v>
          </cell>
          <cell r="CH224">
            <v>1259.5262320777401</v>
          </cell>
          <cell r="CI224">
            <v>18.634013789473101</v>
          </cell>
          <cell r="CJ224">
            <v>-337.67494988720864</v>
          </cell>
          <cell r="CK224">
            <v>37.134927480947226</v>
          </cell>
          <cell r="CL224">
            <v>28.217220881953835</v>
          </cell>
          <cell r="CM224">
            <v>93.036968849599361</v>
          </cell>
          <cell r="CN224">
            <v>183.94433612283319</v>
          </cell>
          <cell r="CO224">
            <v>52.308338709175587</v>
          </cell>
          <cell r="CP224">
            <v>298.94282122445293</v>
          </cell>
          <cell r="CQ224">
            <v>126.44509357237257</v>
          </cell>
          <cell r="CR224">
            <v>7538.7598649971187</v>
          </cell>
          <cell r="CS224">
            <v>940.89467036304995</v>
          </cell>
          <cell r="CT224">
            <v>-302.21105471998453</v>
          </cell>
          <cell r="CU224">
            <v>2991.9440417359583</v>
          </cell>
          <cell r="CV224">
            <v>741.74113430292346</v>
          </cell>
          <cell r="CW224">
            <v>1991.1258605229668</v>
          </cell>
          <cell r="CX224">
            <v>346.98306282656267</v>
          </cell>
          <cell r="CY224">
            <v>-45.591008256189525</v>
          </cell>
          <cell r="CZ224">
            <v>114.66002076119184</v>
          </cell>
          <cell r="DA224">
            <v>56.784010281786323</v>
          </cell>
          <cell r="DB224">
            <v>164.89202985633165</v>
          </cell>
          <cell r="DC224">
            <v>-8.3265015073120594</v>
          </cell>
          <cell r="DD224">
            <v>545.86359883705154</v>
          </cell>
          <cell r="DE224">
            <v>3462.6662989854813</v>
          </cell>
          <cell r="DF224">
            <v>-501.40180257707834</v>
          </cell>
          <cell r="DG224">
            <v>317.43322825012729</v>
          </cell>
          <cell r="DH224">
            <v>1101.8528451723978</v>
          </cell>
          <cell r="DI224">
            <v>430.47247392009012</v>
          </cell>
          <cell r="DJ224">
            <v>1479.5829977830872</v>
          </cell>
          <cell r="DK224">
            <v>352.82794255018234</v>
          </cell>
          <cell r="DL224">
            <v>20.005708082113415</v>
          </cell>
          <cell r="DM224">
            <v>-271.12630954105407</v>
          </cell>
          <cell r="DN224">
            <v>48.125619444064796</v>
          </cell>
          <cell r="DO224">
            <v>281.33901366731152</v>
          </cell>
          <cell r="DP224">
            <v>158.22696392750368</v>
          </cell>
          <cell r="DQ224">
            <v>45.327618313021958</v>
          </cell>
          <cell r="DR224">
            <v>6658.206833999604</v>
          </cell>
          <cell r="DS224">
            <v>647.59453947516158</v>
          </cell>
          <cell r="DT224">
            <v>599.41212909808382</v>
          </cell>
          <cell r="DU224">
            <v>2160.4648653087206</v>
          </cell>
          <cell r="DV224">
            <v>1230.3722649905831</v>
          </cell>
          <cell r="DW224">
            <v>1787.4813849776983</v>
          </cell>
          <cell r="DX224">
            <v>106.83302300935611</v>
          </cell>
          <cell r="DY224">
            <v>44.167209511622787</v>
          </cell>
          <cell r="DZ224">
            <v>23.374205034226179</v>
          </cell>
          <cell r="EA224">
            <v>74.568016060162336</v>
          </cell>
          <cell r="EB224">
            <v>55.782612014561892</v>
          </cell>
          <cell r="EC224">
            <v>-78.296416863333434</v>
          </cell>
          <cell r="ED224">
            <v>6.4530013899784535</v>
          </cell>
        </row>
        <row r="226">
          <cell r="A226" t="str">
            <v>Total Coal Fuel Burn Expense</v>
          </cell>
          <cell r="F226">
            <v>-247163.56918031722</v>
          </cell>
          <cell r="G226">
            <v>-250937.47069747001</v>
          </cell>
          <cell r="H226">
            <v>-204896.12630797178</v>
          </cell>
          <cell r="I226">
            <v>-148423.24757153541</v>
          </cell>
          <cell r="J226">
            <v>-155576.14226160198</v>
          </cell>
          <cell r="K226">
            <v>-172606.34063649178</v>
          </cell>
          <cell r="L226">
            <v>-28563.801843225956</v>
          </cell>
          <cell r="M226">
            <v>-57684.620147228241</v>
          </cell>
          <cell r="N226">
            <v>-105427.7004243657</v>
          </cell>
          <cell r="O226">
            <v>-202723.7554557994</v>
          </cell>
          <cell r="P226">
            <v>-160895.42508275807</v>
          </cell>
          <cell r="Q226">
            <v>-172065.60688626766</v>
          </cell>
          <cell r="R226">
            <v>-2100659.5136190653</v>
          </cell>
          <cell r="S226">
            <v>-217150.75718986988</v>
          </cell>
          <cell r="T226">
            <v>-253234.44135130942</v>
          </cell>
          <cell r="U226">
            <v>-237661.77150565386</v>
          </cell>
          <cell r="V226">
            <v>-148586.53428351879</v>
          </cell>
          <cell r="W226">
            <v>-153406.71770409495</v>
          </cell>
          <cell r="X226">
            <v>-178474.4364817515</v>
          </cell>
          <cell r="Y226">
            <v>-92641.541137248278</v>
          </cell>
          <cell r="Z226">
            <v>-128620.39411053061</v>
          </cell>
          <cell r="AA226">
            <v>-155148.31447088718</v>
          </cell>
          <cell r="AB226">
            <v>-211967.97962228954</v>
          </cell>
          <cell r="AC226">
            <v>-159741.0679910332</v>
          </cell>
          <cell r="AD226">
            <v>-164025.55777088553</v>
          </cell>
          <cell r="AE226">
            <v>-30310.925486922264</v>
          </cell>
          <cell r="AF226">
            <v>-9141.5904847383499</v>
          </cell>
          <cell r="AG226">
            <v>-7282.3725024610758</v>
          </cell>
          <cell r="AH226">
            <v>-3006.2999456301332</v>
          </cell>
          <cell r="AI226">
            <v>3746.8734453655779</v>
          </cell>
          <cell r="AJ226">
            <v>-1058.3054425157607</v>
          </cell>
          <cell r="AK226">
            <v>1285.9059207439423</v>
          </cell>
          <cell r="AL226">
            <v>828.26214531809092</v>
          </cell>
          <cell r="AM226">
            <v>3557.0115244910121</v>
          </cell>
          <cell r="AN226">
            <v>1659.6865607276559</v>
          </cell>
          <cell r="AO226">
            <v>-408.20344392210245</v>
          </cell>
          <cell r="AP226">
            <v>-5868.2134671136737</v>
          </cell>
          <cell r="AQ226">
            <v>-14623.67979734391</v>
          </cell>
          <cell r="AR226">
            <v>14931.047201156616</v>
          </cell>
          <cell r="AS226">
            <v>-2542.2713212892413</v>
          </cell>
          <cell r="AT226">
            <v>2526.9623910114169</v>
          </cell>
          <cell r="AU226">
            <v>-1229.5614368543029</v>
          </cell>
          <cell r="AV226">
            <v>-104.21832039952278</v>
          </cell>
          <cell r="AW226">
            <v>2042.9303495027125</v>
          </cell>
          <cell r="AX226">
            <v>4464.9158500880003</v>
          </cell>
          <cell r="AY226">
            <v>1739.59275855124</v>
          </cell>
          <cell r="AZ226">
            <v>231.76901818811893</v>
          </cell>
          <cell r="BA226">
            <v>1974.3362534791231</v>
          </cell>
          <cell r="BB226">
            <v>1441.8137096166611</v>
          </cell>
          <cell r="BC226">
            <v>-225.07281146198511</v>
          </cell>
          <cell r="BD226">
            <v>4609.8507605195045</v>
          </cell>
          <cell r="BE226">
            <v>34972.948270976543</v>
          </cell>
          <cell r="BF226">
            <v>504.42072124034166</v>
          </cell>
          <cell r="BG226">
            <v>4143.7228851765394</v>
          </cell>
          <cell r="BH226">
            <v>7199.3438748493791</v>
          </cell>
          <cell r="BI226">
            <v>5357.6525911912322</v>
          </cell>
          <cell r="BJ226">
            <v>2935.9130304642022</v>
          </cell>
          <cell r="BK226">
            <v>2281.0643064528704</v>
          </cell>
          <cell r="BL226">
            <v>1418.683745495975</v>
          </cell>
          <cell r="BM226">
            <v>1621.7262980043888</v>
          </cell>
          <cell r="BN226">
            <v>1011.1166647672653</v>
          </cell>
          <cell r="BO226">
            <v>454.41810882091522</v>
          </cell>
          <cell r="BP226">
            <v>1741.3619597330689</v>
          </cell>
          <cell r="BQ226">
            <v>6303.5240847170353</v>
          </cell>
          <cell r="BR226">
            <v>33930.558458864689</v>
          </cell>
          <cell r="BS226">
            <v>2986.1759129837155</v>
          </cell>
          <cell r="BT226">
            <v>4427.8948611915112</v>
          </cell>
          <cell r="BU226">
            <v>4388.6639334633946</v>
          </cell>
          <cell r="BV226">
            <v>4383.2087472826242</v>
          </cell>
          <cell r="BW226">
            <v>660.60165023431182</v>
          </cell>
          <cell r="BX226">
            <v>2851.0235075652599</v>
          </cell>
          <cell r="BY226">
            <v>5596.2254921719432</v>
          </cell>
          <cell r="BZ226">
            <v>880.31147011369467</v>
          </cell>
          <cell r="CA226">
            <v>-1482.6643953546882</v>
          </cell>
          <cell r="CB226">
            <v>2750.1080233454704</v>
          </cell>
          <cell r="CC226">
            <v>1669.1463819816709</v>
          </cell>
          <cell r="CD226">
            <v>4819.8628739118576</v>
          </cell>
          <cell r="CE226">
            <v>39183.347188055515</v>
          </cell>
          <cell r="CF226">
            <v>4022.8773391097784</v>
          </cell>
          <cell r="CG226">
            <v>2242.8590701520443</v>
          </cell>
          <cell r="CH226">
            <v>6770.428693048656</v>
          </cell>
          <cell r="CI226">
            <v>2086.6014305353165</v>
          </cell>
          <cell r="CJ226">
            <v>908.68490209802985</v>
          </cell>
          <cell r="CK226">
            <v>4180.6384839043021</v>
          </cell>
          <cell r="CL226">
            <v>1238.7108603641391</v>
          </cell>
          <cell r="CM226">
            <v>6198.7776035219431</v>
          </cell>
          <cell r="CN226">
            <v>3688.6934822648764</v>
          </cell>
          <cell r="CO226">
            <v>1053.1011985912919</v>
          </cell>
          <cell r="CP226">
            <v>2416.8452950790524</v>
          </cell>
          <cell r="CQ226">
            <v>4375.1288293153048</v>
          </cell>
          <cell r="CR226">
            <v>51569.063153088093</v>
          </cell>
          <cell r="CS226">
            <v>4845.8091399744153</v>
          </cell>
          <cell r="CT226">
            <v>3171.8678794652224</v>
          </cell>
          <cell r="CU226">
            <v>12819.816143967211</v>
          </cell>
          <cell r="CV226">
            <v>854.53450636938214</v>
          </cell>
          <cell r="CW226">
            <v>2951.3043710440397</v>
          </cell>
          <cell r="CX226">
            <v>4848.1936729699373</v>
          </cell>
          <cell r="CY226">
            <v>3658.4701930359006</v>
          </cell>
          <cell r="CZ226">
            <v>-3106.6542647704482</v>
          </cell>
          <cell r="DA226">
            <v>3113.6037857681513</v>
          </cell>
          <cell r="DB226">
            <v>3457.9411972761154</v>
          </cell>
          <cell r="DC226">
            <v>3568.8785832077265</v>
          </cell>
          <cell r="DD226">
            <v>11385.29794473201</v>
          </cell>
          <cell r="DE226">
            <v>11768.856917142868</v>
          </cell>
          <cell r="DF226">
            <v>3114.0394988656044</v>
          </cell>
          <cell r="DG226">
            <v>326.58766309171915</v>
          </cell>
          <cell r="DH226">
            <v>5717.3963453397155</v>
          </cell>
          <cell r="DI226">
            <v>6866.434925109148</v>
          </cell>
          <cell r="DJ226">
            <v>-5688.9545804560184</v>
          </cell>
          <cell r="DK226">
            <v>4394.0001859143376</v>
          </cell>
          <cell r="DL226">
            <v>828.73306652158499</v>
          </cell>
          <cell r="DM226">
            <v>-833.07561941444874</v>
          </cell>
          <cell r="DN226">
            <v>371.31798730790615</v>
          </cell>
          <cell r="DO226">
            <v>2151.0378329232335</v>
          </cell>
          <cell r="DP226">
            <v>-6424.371016792953</v>
          </cell>
          <cell r="DQ226">
            <v>945.71062862128019</v>
          </cell>
          <cell r="DR226">
            <v>29097.022187948227</v>
          </cell>
          <cell r="DS226">
            <v>1483.0028360933065</v>
          </cell>
          <cell r="DT226">
            <v>3740.3795260190964</v>
          </cell>
          <cell r="DU226">
            <v>12521.953734170645</v>
          </cell>
          <cell r="DV226">
            <v>10693.366855245084</v>
          </cell>
          <cell r="DW226">
            <v>9032.7212607562542</v>
          </cell>
          <cell r="DX226">
            <v>-1267.3983252197504</v>
          </cell>
          <cell r="DY226">
            <v>-7167.5770107060671</v>
          </cell>
          <cell r="DZ226">
            <v>3035.6932392120361</v>
          </cell>
          <cell r="EA226">
            <v>-2472.6999679282308</v>
          </cell>
          <cell r="EB226">
            <v>-2413.9703168794513</v>
          </cell>
          <cell r="EC226">
            <v>-48.231455482542515</v>
          </cell>
          <cell r="ED226">
            <v>1959.7818127274513</v>
          </cell>
        </row>
        <row r="228">
          <cell r="A228" t="str">
            <v>Gas Fuel Burn Expense</v>
          </cell>
        </row>
        <row r="229">
          <cell r="F229">
            <v>0</v>
          </cell>
          <cell r="G229">
            <v>4.5520822197759117</v>
          </cell>
          <cell r="H229">
            <v>-1593.2060000000056</v>
          </cell>
          <cell r="I229">
            <v>0</v>
          </cell>
          <cell r="J229">
            <v>-19.377481593197444</v>
          </cell>
          <cell r="K229">
            <v>0</v>
          </cell>
          <cell r="L229">
            <v>290.54410000052303</v>
          </cell>
          <cell r="M229">
            <v>-6965.1559000005946</v>
          </cell>
          <cell r="N229">
            <v>-1163.1531999995932</v>
          </cell>
          <cell r="O229">
            <v>-8977.8023488093168</v>
          </cell>
          <cell r="P229">
            <v>-2006.1858703175094</v>
          </cell>
          <cell r="Q229">
            <v>-2670.5934673426673</v>
          </cell>
          <cell r="R229">
            <v>-63876.340697966516</v>
          </cell>
          <cell r="S229">
            <v>606.91199999954551</v>
          </cell>
          <cell r="T229">
            <v>-5072.6979999998584</v>
          </cell>
          <cell r="U229">
            <v>-15482.75289999973</v>
          </cell>
          <cell r="V229">
            <v>0</v>
          </cell>
          <cell r="W229">
            <v>-19.377481593197444</v>
          </cell>
          <cell r="X229">
            <v>0</v>
          </cell>
          <cell r="Y229">
            <v>-752.90419999975711</v>
          </cell>
          <cell r="Z229">
            <v>-1445.3914000000805</v>
          </cell>
          <cell r="AA229">
            <v>-3025.8366999998689</v>
          </cell>
          <cell r="AB229">
            <v>-20344.282222242095</v>
          </cell>
          <cell r="AC229">
            <v>-12726.429694613442</v>
          </cell>
          <cell r="AD229">
            <v>-5613.5800995137542</v>
          </cell>
          <cell r="AE229">
            <v>-3564.5388022214174</v>
          </cell>
          <cell r="AF229">
            <v>-122.93700000084937</v>
          </cell>
          <cell r="AG229">
            <v>-1936.3705000001937</v>
          </cell>
          <cell r="AH229">
            <v>-943.65990000031888</v>
          </cell>
          <cell r="AI229">
            <v>26.447148620383814</v>
          </cell>
          <cell r="AJ229">
            <v>-19.377481593197444</v>
          </cell>
          <cell r="AK229">
            <v>0</v>
          </cell>
          <cell r="AL229">
            <v>8.5893000001087785</v>
          </cell>
          <cell r="AM229">
            <v>2.7504000002518296</v>
          </cell>
          <cell r="AN229">
            <v>54.467799999751151</v>
          </cell>
          <cell r="AO229">
            <v>165.05975659098476</v>
          </cell>
          <cell r="AP229">
            <v>-784.92052866425365</v>
          </cell>
          <cell r="AQ229">
            <v>-14.587797179818153</v>
          </cell>
          <cell r="AR229">
            <v>-681.42851985245943</v>
          </cell>
          <cell r="AS229">
            <v>-123.26899999938905</v>
          </cell>
          <cell r="AT229">
            <v>9.5899999998509884</v>
          </cell>
          <cell r="AU229">
            <v>-406.12529999995604</v>
          </cell>
          <cell r="AV229">
            <v>0</v>
          </cell>
          <cell r="AW229">
            <v>-19.377481593197444</v>
          </cell>
          <cell r="AX229">
            <v>314.84970973106101</v>
          </cell>
          <cell r="AY229">
            <v>83.216399999335408</v>
          </cell>
          <cell r="AZ229">
            <v>88.417799999937415</v>
          </cell>
          <cell r="BA229">
            <v>136.59640000015497</v>
          </cell>
          <cell r="BB229">
            <v>91.868895234540105</v>
          </cell>
          <cell r="BC229">
            <v>-613.33111744280905</v>
          </cell>
          <cell r="BD229">
            <v>-243.86482578422874</v>
          </cell>
          <cell r="BE229">
            <v>-1527.0771182924509</v>
          </cell>
          <cell r="BF229">
            <v>-87.099499999545515</v>
          </cell>
          <cell r="BG229">
            <v>-43.187000000849366</v>
          </cell>
          <cell r="BH229">
            <v>-132.17279999982566</v>
          </cell>
          <cell r="BI229">
            <v>-19.377481593197444</v>
          </cell>
          <cell r="BJ229">
            <v>-19.377481593197444</v>
          </cell>
          <cell r="BK229">
            <v>48.073265232844278</v>
          </cell>
          <cell r="BL229">
            <v>3.7400000002235174</v>
          </cell>
          <cell r="BM229">
            <v>54.291600000113249</v>
          </cell>
          <cell r="BN229">
            <v>165.71659999992698</v>
          </cell>
          <cell r="BO229">
            <v>-97.620022338815033</v>
          </cell>
          <cell r="BP229">
            <v>-241.88181139435619</v>
          </cell>
          <cell r="BQ229">
            <v>-1158.1824866067618</v>
          </cell>
          <cell r="BR229">
            <v>-1611.6748137399554</v>
          </cell>
          <cell r="BS229">
            <v>-133.39388896990567</v>
          </cell>
          <cell r="BT229">
            <v>-115.45679489709437</v>
          </cell>
          <cell r="BU229">
            <v>-113.5692826595623</v>
          </cell>
          <cell r="BV229">
            <v>-521.27021484589204</v>
          </cell>
          <cell r="BW229">
            <v>-19.377481593197444</v>
          </cell>
          <cell r="BX229">
            <v>56.974443594925106</v>
          </cell>
          <cell r="BY229">
            <v>-683.26794083975255</v>
          </cell>
          <cell r="BZ229">
            <v>474.19252414349467</v>
          </cell>
          <cell r="CA229">
            <v>734.13851370569319</v>
          </cell>
          <cell r="CB229">
            <v>-158.28932404331863</v>
          </cell>
          <cell r="CC229">
            <v>-30.489581819623709</v>
          </cell>
          <cell r="CD229">
            <v>-1101.8657855028287</v>
          </cell>
          <cell r="CE229">
            <v>459.05204245448112</v>
          </cell>
          <cell r="CF229">
            <v>-344.01929888129234</v>
          </cell>
          <cell r="CG229">
            <v>201.82514931727201</v>
          </cell>
          <cell r="CH229">
            <v>-235.11379382258747</v>
          </cell>
          <cell r="CI229">
            <v>-19.377481593197444</v>
          </cell>
          <cell r="CJ229">
            <v>-19.377481593197444</v>
          </cell>
          <cell r="CK229">
            <v>390.98799415398389</v>
          </cell>
          <cell r="CL229">
            <v>456.41581395640969</v>
          </cell>
          <cell r="CM229">
            <v>104.92610705085099</v>
          </cell>
          <cell r="CN229">
            <v>135.98346555605531</v>
          </cell>
          <cell r="CO229">
            <v>1390.1827981928363</v>
          </cell>
          <cell r="CP229">
            <v>-330.15262005850673</v>
          </cell>
          <cell r="CQ229">
            <v>-1273.2286098226905</v>
          </cell>
          <cell r="CR229">
            <v>-4959.4914408698678</v>
          </cell>
          <cell r="CS229">
            <v>-1229.4824318308383</v>
          </cell>
          <cell r="CT229">
            <v>-468.1838076421991</v>
          </cell>
          <cell r="CU229">
            <v>313.29479585995432</v>
          </cell>
          <cell r="CV229">
            <v>-19.377481593197444</v>
          </cell>
          <cell r="CW229">
            <v>-19.377481593197444</v>
          </cell>
          <cell r="CX229">
            <v>66.520909499842674</v>
          </cell>
          <cell r="CY229">
            <v>-232.43569596391171</v>
          </cell>
          <cell r="CZ229">
            <v>137.94916464015841</v>
          </cell>
          <cell r="DA229">
            <v>-253.77783468738198</v>
          </cell>
          <cell r="DB229">
            <v>-1364.8017696654424</v>
          </cell>
          <cell r="DC229">
            <v>-3347.4870199887082</v>
          </cell>
          <cell r="DD229">
            <v>1457.6672120951116</v>
          </cell>
          <cell r="DE229">
            <v>-16450.563989430666</v>
          </cell>
          <cell r="DF229">
            <v>-5550.3626998849213</v>
          </cell>
          <cell r="DG229">
            <v>-939.36328143533319</v>
          </cell>
          <cell r="DH229">
            <v>286.17158595868386</v>
          </cell>
          <cell r="DI229">
            <v>0</v>
          </cell>
          <cell r="DJ229">
            <v>-19.377481593197444</v>
          </cell>
          <cell r="DK229">
            <v>0</v>
          </cell>
          <cell r="DL229">
            <v>2798.5328527968377</v>
          </cell>
          <cell r="DM229">
            <v>-39.528052478097379</v>
          </cell>
          <cell r="DN229">
            <v>-666.75769226532429</v>
          </cell>
          <cell r="DO229">
            <v>-794.02432687301189</v>
          </cell>
          <cell r="DP229">
            <v>-6795.0668992828578</v>
          </cell>
          <cell r="DQ229">
            <v>-4730.7879943661392</v>
          </cell>
          <cell r="DR229">
            <v>-17330.622541368008</v>
          </cell>
          <cell r="DS229">
            <v>-2020.8092729952186</v>
          </cell>
          <cell r="DT229">
            <v>-1059.9623311478645</v>
          </cell>
          <cell r="DU229">
            <v>-1299.6241998383775</v>
          </cell>
          <cell r="DV229">
            <v>-19.377481593197444</v>
          </cell>
          <cell r="DW229">
            <v>-19.377481593197444</v>
          </cell>
          <cell r="DX229">
            <v>6.7274411606340436</v>
          </cell>
          <cell r="DY229">
            <v>-1163.3357764407992</v>
          </cell>
          <cell r="DZ229">
            <v>100.82439038529992</v>
          </cell>
          <cell r="EA229">
            <v>-694.60287802666426</v>
          </cell>
          <cell r="EB229">
            <v>-739.8525810725987</v>
          </cell>
          <cell r="EC229">
            <v>-703.25779156573117</v>
          </cell>
          <cell r="ED229">
            <v>-9717.974578646943</v>
          </cell>
        </row>
        <row r="230"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  <cell r="AT230">
            <v>0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0</v>
          </cell>
          <cell r="BD230">
            <v>0</v>
          </cell>
          <cell r="BE230">
            <v>0</v>
          </cell>
          <cell r="BF230">
            <v>0</v>
          </cell>
          <cell r="BG230">
            <v>0</v>
          </cell>
          <cell r="BH230">
            <v>0</v>
          </cell>
          <cell r="BI230">
            <v>0</v>
          </cell>
          <cell r="BJ230">
            <v>0</v>
          </cell>
          <cell r="BK230">
            <v>0</v>
          </cell>
          <cell r="BL230">
            <v>0</v>
          </cell>
          <cell r="BM230">
            <v>0</v>
          </cell>
          <cell r="BN230">
            <v>0</v>
          </cell>
          <cell r="BO230">
            <v>0</v>
          </cell>
          <cell r="BP230">
            <v>0</v>
          </cell>
          <cell r="BQ230">
            <v>0</v>
          </cell>
          <cell r="BR230">
            <v>0</v>
          </cell>
          <cell r="BS230">
            <v>0</v>
          </cell>
          <cell r="BT230">
            <v>0</v>
          </cell>
          <cell r="BU230">
            <v>0</v>
          </cell>
          <cell r="BV230">
            <v>0</v>
          </cell>
          <cell r="BW230">
            <v>0</v>
          </cell>
          <cell r="BX230">
            <v>0</v>
          </cell>
          <cell r="BY230">
            <v>0</v>
          </cell>
          <cell r="BZ230">
            <v>0</v>
          </cell>
          <cell r="CA230">
            <v>0</v>
          </cell>
          <cell r="CB230">
            <v>0</v>
          </cell>
          <cell r="CC230">
            <v>0</v>
          </cell>
          <cell r="CD230">
            <v>0</v>
          </cell>
          <cell r="CE230">
            <v>0</v>
          </cell>
          <cell r="CF230">
            <v>0</v>
          </cell>
          <cell r="CG230">
            <v>0</v>
          </cell>
          <cell r="CH230">
            <v>0</v>
          </cell>
          <cell r="CI230">
            <v>0</v>
          </cell>
          <cell r="CJ230">
            <v>0</v>
          </cell>
          <cell r="CK230">
            <v>0</v>
          </cell>
          <cell r="CL230">
            <v>0</v>
          </cell>
          <cell r="CM230">
            <v>0</v>
          </cell>
          <cell r="CN230">
            <v>0</v>
          </cell>
          <cell r="CO230">
            <v>0</v>
          </cell>
          <cell r="CP230">
            <v>0</v>
          </cell>
          <cell r="CQ230">
            <v>0</v>
          </cell>
          <cell r="CR230">
            <v>0</v>
          </cell>
          <cell r="CS230">
            <v>0</v>
          </cell>
          <cell r="CT230">
            <v>0</v>
          </cell>
          <cell r="CU230">
            <v>0</v>
          </cell>
          <cell r="CV230">
            <v>0</v>
          </cell>
          <cell r="CW230">
            <v>0</v>
          </cell>
          <cell r="CX230">
            <v>0</v>
          </cell>
          <cell r="CY230">
            <v>0</v>
          </cell>
          <cell r="CZ230">
            <v>0</v>
          </cell>
          <cell r="DA230">
            <v>0</v>
          </cell>
          <cell r="DB230">
            <v>0</v>
          </cell>
          <cell r="DC230">
            <v>0</v>
          </cell>
          <cell r="DD230">
            <v>0</v>
          </cell>
          <cell r="DE230">
            <v>0</v>
          </cell>
          <cell r="DF230">
            <v>0</v>
          </cell>
          <cell r="DG230">
            <v>0</v>
          </cell>
          <cell r="DH230">
            <v>0</v>
          </cell>
          <cell r="DI230">
            <v>0</v>
          </cell>
          <cell r="DJ230">
            <v>0</v>
          </cell>
          <cell r="DK230">
            <v>0</v>
          </cell>
          <cell r="DL230">
            <v>0</v>
          </cell>
          <cell r="DM230">
            <v>0</v>
          </cell>
          <cell r="DN230">
            <v>0</v>
          </cell>
          <cell r="DO230">
            <v>0</v>
          </cell>
          <cell r="DP230">
            <v>0</v>
          </cell>
          <cell r="DQ230">
            <v>0</v>
          </cell>
          <cell r="DR230">
            <v>0</v>
          </cell>
          <cell r="DS230">
            <v>0</v>
          </cell>
          <cell r="DT230">
            <v>0</v>
          </cell>
          <cell r="DU230">
            <v>0</v>
          </cell>
          <cell r="DV230">
            <v>0</v>
          </cell>
          <cell r="DW230">
            <v>0</v>
          </cell>
          <cell r="DX230">
            <v>0</v>
          </cell>
          <cell r="DY230">
            <v>0</v>
          </cell>
          <cell r="DZ230">
            <v>0</v>
          </cell>
          <cell r="EA230">
            <v>0</v>
          </cell>
          <cell r="EB230">
            <v>0</v>
          </cell>
          <cell r="EC230">
            <v>0</v>
          </cell>
          <cell r="ED230">
            <v>0</v>
          </cell>
        </row>
        <row r="231">
          <cell r="F231">
            <v>-15917.006484240294</v>
          </cell>
          <cell r="G231">
            <v>-15144.286532481201</v>
          </cell>
          <cell r="H231">
            <v>-12273.152057617437</v>
          </cell>
          <cell r="I231">
            <v>-8098.7214926434681</v>
          </cell>
          <cell r="J231">
            <v>-15654.78066369053</v>
          </cell>
          <cell r="K231">
            <v>-10237.895892635919</v>
          </cell>
          <cell r="L231">
            <v>-20395.613803508691</v>
          </cell>
          <cell r="M231">
            <v>-13397.444584229961</v>
          </cell>
          <cell r="N231">
            <v>-23328.180837642401</v>
          </cell>
          <cell r="O231">
            <v>-11187.798785010353</v>
          </cell>
          <cell r="P231">
            <v>-16421.562370873988</v>
          </cell>
          <cell r="Q231">
            <v>-10693.764974121936</v>
          </cell>
          <cell r="R231">
            <v>-150839.54684721678</v>
          </cell>
          <cell r="S231">
            <v>-17333.721027036197</v>
          </cell>
          <cell r="T231">
            <v>-21184.542553515173</v>
          </cell>
          <cell r="U231">
            <v>-23449.723047364503</v>
          </cell>
          <cell r="V231">
            <v>-14730.891081951559</v>
          </cell>
          <cell r="W231">
            <v>-15263.992772235069</v>
          </cell>
          <cell r="X231">
            <v>-10132.878174987622</v>
          </cell>
          <cell r="Y231">
            <v>-4527.0328947948292</v>
          </cell>
          <cell r="Z231">
            <v>-7604.8488268507645</v>
          </cell>
          <cell r="AA231">
            <v>-4525.6036124490201</v>
          </cell>
          <cell r="AB231">
            <v>-5538.0639748377725</v>
          </cell>
          <cell r="AC231">
            <v>-20638.685678749345</v>
          </cell>
          <cell r="AD231">
            <v>-5909.56320244167</v>
          </cell>
          <cell r="AE231">
            <v>60322.867134056985</v>
          </cell>
          <cell r="AF231">
            <v>25860.122217066586</v>
          </cell>
          <cell r="AG231">
            <v>12431.178599091247</v>
          </cell>
          <cell r="AH231">
            <v>4779.1581678297371</v>
          </cell>
          <cell r="AI231">
            <v>620.39906769990921</v>
          </cell>
          <cell r="AJ231">
            <v>601.862169733271</v>
          </cell>
          <cell r="AK231">
            <v>-131.0067681428045</v>
          </cell>
          <cell r="AL231">
            <v>248.1156867519021</v>
          </cell>
          <cell r="AM231">
            <v>380.73646270856261</v>
          </cell>
          <cell r="AN231">
            <v>-115.24119270872325</v>
          </cell>
          <cell r="AO231">
            <v>442.53863043803722</v>
          </cell>
          <cell r="AP231">
            <v>4616.9657870884985</v>
          </cell>
          <cell r="AQ231">
            <v>10588.038306491449</v>
          </cell>
          <cell r="AR231">
            <v>21279.714729718864</v>
          </cell>
          <cell r="AS231">
            <v>2346.7720066718757</v>
          </cell>
          <cell r="AT231">
            <v>2679.1056849304587</v>
          </cell>
          <cell r="AU231">
            <v>3099.3904851069674</v>
          </cell>
          <cell r="AV231">
            <v>2259.0033693728037</v>
          </cell>
          <cell r="AW231">
            <v>276.73004040820524</v>
          </cell>
          <cell r="AX231">
            <v>275.70240656193346</v>
          </cell>
          <cell r="AY231">
            <v>2708.8002729583532</v>
          </cell>
          <cell r="AZ231">
            <v>1794.2242501601577</v>
          </cell>
          <cell r="BA231">
            <v>1901.3390040015802</v>
          </cell>
          <cell r="BB231">
            <v>-68.935302022844553</v>
          </cell>
          <cell r="BC231">
            <v>1945.3031524317339</v>
          </cell>
          <cell r="BD231">
            <v>2062.279359147884</v>
          </cell>
          <cell r="BE231">
            <v>19734.066223651171</v>
          </cell>
          <cell r="BF231">
            <v>2191.3128612041473</v>
          </cell>
          <cell r="BG231">
            <v>1330.533711371012</v>
          </cell>
          <cell r="BH231">
            <v>364.02588560059667</v>
          </cell>
          <cell r="BI231">
            <v>121.38871540443506</v>
          </cell>
          <cell r="BJ231">
            <v>132.16528245899826</v>
          </cell>
          <cell r="BK231">
            <v>1789.0047647766769</v>
          </cell>
          <cell r="BL231">
            <v>3002.6860304446891</v>
          </cell>
          <cell r="BM231">
            <v>1712.3213262166828</v>
          </cell>
          <cell r="BN231">
            <v>2593.9005267815664</v>
          </cell>
          <cell r="BO231">
            <v>2669.992110375315</v>
          </cell>
          <cell r="BP231">
            <v>824.03240633942187</v>
          </cell>
          <cell r="BQ231">
            <v>3002.7026026826352</v>
          </cell>
          <cell r="BR231">
            <v>22949.959338515997</v>
          </cell>
          <cell r="BS231">
            <v>1285.9905887860805</v>
          </cell>
          <cell r="BT231">
            <v>1005.4948614109308</v>
          </cell>
          <cell r="BU231">
            <v>1801.6518859816715</v>
          </cell>
          <cell r="BV231">
            <v>1256.4639437943697</v>
          </cell>
          <cell r="BW231">
            <v>1943.4860922447406</v>
          </cell>
          <cell r="BX231">
            <v>3171.0584375010803</v>
          </cell>
          <cell r="BY231">
            <v>639.36438884865493</v>
          </cell>
          <cell r="BZ231">
            <v>3186.0433911299333</v>
          </cell>
          <cell r="CA231">
            <v>2582.9771342463791</v>
          </cell>
          <cell r="CB231">
            <v>1920.82379458379</v>
          </cell>
          <cell r="CC231">
            <v>2013.8424526061863</v>
          </cell>
          <cell r="CD231">
            <v>2142.7623673854396</v>
          </cell>
          <cell r="CE231">
            <v>26588.258317343891</v>
          </cell>
          <cell r="CF231">
            <v>1339.3961758846417</v>
          </cell>
          <cell r="CG231">
            <v>952.67865651380271</v>
          </cell>
          <cell r="CH231">
            <v>1142.692715246696</v>
          </cell>
          <cell r="CI231">
            <v>633.78215415985323</v>
          </cell>
          <cell r="CJ231">
            <v>2260.306665092241</v>
          </cell>
          <cell r="CK231">
            <v>1960.5882432898507</v>
          </cell>
          <cell r="CL231">
            <v>3863.5860267430544</v>
          </cell>
          <cell r="CM231">
            <v>2495.658024540171</v>
          </cell>
          <cell r="CN231">
            <v>2390.4354288177565</v>
          </cell>
          <cell r="CO231">
            <v>1499.3910273630172</v>
          </cell>
          <cell r="CP231">
            <v>2365.796182481572</v>
          </cell>
          <cell r="CQ231">
            <v>5683.9470172105357</v>
          </cell>
          <cell r="CR231">
            <v>32824.578385844827</v>
          </cell>
          <cell r="CS231">
            <v>2209.5461422484368</v>
          </cell>
          <cell r="CT231">
            <v>2185.4953113654628</v>
          </cell>
          <cell r="CU231">
            <v>1356.3827878441662</v>
          </cell>
          <cell r="CV231">
            <v>2350.7426226874813</v>
          </cell>
          <cell r="CW231">
            <v>2696.6636488810182</v>
          </cell>
          <cell r="CX231">
            <v>-3447.5567808179185</v>
          </cell>
          <cell r="CY231">
            <v>4128.7073362069204</v>
          </cell>
          <cell r="CZ231">
            <v>2551.7319762799889</v>
          </cell>
          <cell r="DA231">
            <v>2871.2033663913608</v>
          </cell>
          <cell r="DB231">
            <v>1897.0669220350683</v>
          </cell>
          <cell r="DC231">
            <v>3636.9352936660871</v>
          </cell>
          <cell r="DD231">
            <v>10387.659759056754</v>
          </cell>
          <cell r="DE231">
            <v>64008.466686978936</v>
          </cell>
          <cell r="DF231">
            <v>4833.2133227922022</v>
          </cell>
          <cell r="DG231">
            <v>4016.9435343407094</v>
          </cell>
          <cell r="DH231">
            <v>5695.7859214553609</v>
          </cell>
          <cell r="DI231">
            <v>2382.2011923762038</v>
          </cell>
          <cell r="DJ231">
            <v>3725.0714533817954</v>
          </cell>
          <cell r="DK231">
            <v>882.460523404181</v>
          </cell>
          <cell r="DL231">
            <v>8618.4039314603433</v>
          </cell>
          <cell r="DM231">
            <v>2248.2539901137352</v>
          </cell>
          <cell r="DN231">
            <v>1909.6050853617489</v>
          </cell>
          <cell r="DO231">
            <v>1611.9028440788388</v>
          </cell>
          <cell r="DP231">
            <v>10680.605507399887</v>
          </cell>
          <cell r="DQ231">
            <v>17404.019380814396</v>
          </cell>
          <cell r="DR231">
            <v>58304.081475690007</v>
          </cell>
          <cell r="DS231">
            <v>6279.8869152599946</v>
          </cell>
          <cell r="DT231">
            <v>1881.7439571078867</v>
          </cell>
          <cell r="DU231">
            <v>6360.0105997207575</v>
          </cell>
          <cell r="DV231">
            <v>750.68103859131224</v>
          </cell>
          <cell r="DW231">
            <v>342.00465080584399</v>
          </cell>
          <cell r="DX231">
            <v>2417.3115297229961</v>
          </cell>
          <cell r="DY231">
            <v>11532.565953397192</v>
          </cell>
          <cell r="DZ231">
            <v>5235.4736665934324</v>
          </cell>
          <cell r="EA231">
            <v>3197.4767880886793</v>
          </cell>
          <cell r="EB231">
            <v>3672.6563527127728</v>
          </cell>
          <cell r="EC231">
            <v>6900.7962883124128</v>
          </cell>
          <cell r="ED231">
            <v>9733.4737353697419</v>
          </cell>
        </row>
        <row r="232">
          <cell r="F232">
            <v>-27.615569843226695</v>
          </cell>
          <cell r="G232">
            <v>-120.11164128332166</v>
          </cell>
          <cell r="H232">
            <v>-32.335456927190535</v>
          </cell>
          <cell r="I232">
            <v>-76.947678659926169</v>
          </cell>
          <cell r="J232">
            <v>-73.867359851952642</v>
          </cell>
          <cell r="K232">
            <v>-142.83884625916835</v>
          </cell>
          <cell r="L232">
            <v>-684.56395345134661</v>
          </cell>
          <cell r="M232">
            <v>-776.30224326904863</v>
          </cell>
          <cell r="N232">
            <v>-879.98183657578193</v>
          </cell>
          <cell r="O232">
            <v>-60.282617921475321</v>
          </cell>
          <cell r="P232">
            <v>-112.13664037134731</v>
          </cell>
          <cell r="Q232">
            <v>-269.88274180539884</v>
          </cell>
          <cell r="R232">
            <v>-307.4578097993508</v>
          </cell>
          <cell r="S232">
            <v>-167.22684333450161</v>
          </cell>
          <cell r="T232">
            <v>-166.07354014267912</v>
          </cell>
          <cell r="U232">
            <v>-5.5391859622322954</v>
          </cell>
          <cell r="V232">
            <v>23.690016254025977</v>
          </cell>
          <cell r="W232">
            <v>5.987709223467391</v>
          </cell>
          <cell r="X232">
            <v>33.292261241353117</v>
          </cell>
          <cell r="Y232">
            <v>-12.262459967052564</v>
          </cell>
          <cell r="Z232">
            <v>-11.338023434393108</v>
          </cell>
          <cell r="AA232">
            <v>-6.319769999012351</v>
          </cell>
          <cell r="AB232">
            <v>42.839875620964449</v>
          </cell>
          <cell r="AC232">
            <v>15.97702298493823</v>
          </cell>
          <cell r="AD232">
            <v>-60.484872283530422</v>
          </cell>
          <cell r="AE232">
            <v>107.99692701827735</v>
          </cell>
          <cell r="AF232">
            <v>24.964536879910156</v>
          </cell>
          <cell r="AG232">
            <v>6.6054147913819179</v>
          </cell>
          <cell r="AH232">
            <v>-17.211951214121655</v>
          </cell>
          <cell r="AI232">
            <v>-2.1307082781277131</v>
          </cell>
          <cell r="AJ232">
            <v>-2.3712313444120809</v>
          </cell>
          <cell r="AK232">
            <v>-8.5395371584454551</v>
          </cell>
          <cell r="AL232">
            <v>-2.7704731412231922</v>
          </cell>
          <cell r="AM232">
            <v>0.36406580451875925</v>
          </cell>
          <cell r="AN232">
            <v>3.3305189262609929</v>
          </cell>
          <cell r="AO232">
            <v>9.5569396085920744</v>
          </cell>
          <cell r="AP232">
            <v>21.988518387777731</v>
          </cell>
          <cell r="AQ232">
            <v>74.210833755380008</v>
          </cell>
          <cell r="AR232">
            <v>198.14769153110683</v>
          </cell>
          <cell r="AS232">
            <v>20.410455695353448</v>
          </cell>
          <cell r="AT232">
            <v>14.403762602363713</v>
          </cell>
          <cell r="AU232">
            <v>21.417451665212866</v>
          </cell>
          <cell r="AV232">
            <v>14.810823583451565</v>
          </cell>
          <cell r="AW232">
            <v>7.2503050568047911</v>
          </cell>
          <cell r="AX232">
            <v>8.8352219673106447</v>
          </cell>
          <cell r="AY232">
            <v>28.089028851361945</v>
          </cell>
          <cell r="AZ232">
            <v>33.312460382468998</v>
          </cell>
          <cell r="BA232">
            <v>20.890144243952818</v>
          </cell>
          <cell r="BB232">
            <v>7.3590138760046102</v>
          </cell>
          <cell r="BC232">
            <v>11.689927349914797</v>
          </cell>
          <cell r="BD232">
            <v>9.6790962563827634</v>
          </cell>
          <cell r="BE232">
            <v>150.14803028665483</v>
          </cell>
          <cell r="BF232">
            <v>16.496215924969874</v>
          </cell>
          <cell r="BG232">
            <v>7.3166643591830507</v>
          </cell>
          <cell r="BH232">
            <v>9.7463184112566523</v>
          </cell>
          <cell r="BI232">
            <v>12.798692589829443</v>
          </cell>
          <cell r="BJ232">
            <v>5.3347819857299328</v>
          </cell>
          <cell r="BK232">
            <v>8.374852090026252</v>
          </cell>
          <cell r="BL232">
            <v>24.099049829412252</v>
          </cell>
          <cell r="BM232">
            <v>31.003933639032766</v>
          </cell>
          <cell r="BN232">
            <v>9.5203425927320495</v>
          </cell>
          <cell r="BO232">
            <v>11.586977365077473</v>
          </cell>
          <cell r="BP232">
            <v>4.1614739858778194</v>
          </cell>
          <cell r="BQ232">
            <v>9.7087275128578767</v>
          </cell>
          <cell r="BR232">
            <v>142.08463213592768</v>
          </cell>
          <cell r="BS232">
            <v>5.6390083380974829</v>
          </cell>
          <cell r="BT232">
            <v>5.4615624730940908</v>
          </cell>
          <cell r="BU232">
            <v>16.347354247991461</v>
          </cell>
          <cell r="BV232">
            <v>9.3939263967913575</v>
          </cell>
          <cell r="BW232">
            <v>12.197876728721894</v>
          </cell>
          <cell r="BX232">
            <v>11.666276159347035</v>
          </cell>
          <cell r="BY232">
            <v>17.159421590389684</v>
          </cell>
          <cell r="BZ232">
            <v>29.440090749878436</v>
          </cell>
          <cell r="CA232">
            <v>10.877018247032538</v>
          </cell>
          <cell r="CB232">
            <v>5.9570389056461863</v>
          </cell>
          <cell r="CC232">
            <v>7.7786497422493994</v>
          </cell>
          <cell r="CD232">
            <v>10.166408558492549</v>
          </cell>
          <cell r="CE232">
            <v>306.63154558837414</v>
          </cell>
          <cell r="CF232">
            <v>5.9814461742062122</v>
          </cell>
          <cell r="CG232">
            <v>7.193158968235366</v>
          </cell>
          <cell r="CH232">
            <v>11.62616661778884</v>
          </cell>
          <cell r="CI232">
            <v>10.573425770009635</v>
          </cell>
          <cell r="CJ232">
            <v>12.012273631989956</v>
          </cell>
          <cell r="CK232">
            <v>12.62203679070808</v>
          </cell>
          <cell r="CL232">
            <v>34.576281636953354</v>
          </cell>
          <cell r="CM232">
            <v>46.802670618752018</v>
          </cell>
          <cell r="CN232">
            <v>11.674247862887569</v>
          </cell>
          <cell r="CO232">
            <v>4.5989352642791346</v>
          </cell>
          <cell r="CP232">
            <v>134.72229999676347</v>
          </cell>
          <cell r="CQ232">
            <v>14.24860225582961</v>
          </cell>
          <cell r="CR232">
            <v>-2410.2049536406994</v>
          </cell>
          <cell r="CS232">
            <v>14.364778375020251</v>
          </cell>
          <cell r="CT232">
            <v>14.28349470323883</v>
          </cell>
          <cell r="CU232">
            <v>58.102830091316719</v>
          </cell>
          <cell r="CV232">
            <v>31.744339367724024</v>
          </cell>
          <cell r="CW232">
            <v>14.302607555349823</v>
          </cell>
          <cell r="CX232">
            <v>-7.3871483551338315</v>
          </cell>
          <cell r="CY232">
            <v>35.233939873753116</v>
          </cell>
          <cell r="CZ232">
            <v>-2805.8298459628131</v>
          </cell>
          <cell r="DA232">
            <v>10.765416959649883</v>
          </cell>
          <cell r="DB232">
            <v>13.084223606914748</v>
          </cell>
          <cell r="DC232">
            <v>16.132177709252574</v>
          </cell>
          <cell r="DD232">
            <v>194.99823243601713</v>
          </cell>
          <cell r="DE232">
            <v>-4460.1156963631511</v>
          </cell>
          <cell r="DF232">
            <v>17.595322760636918</v>
          </cell>
          <cell r="DG232">
            <v>17.394352801376954</v>
          </cell>
          <cell r="DH232">
            <v>26.067108715244103</v>
          </cell>
          <cell r="DI232">
            <v>30.222095422795974</v>
          </cell>
          <cell r="DJ232">
            <v>22.745057302061468</v>
          </cell>
          <cell r="DK232">
            <v>12.067274463130161</v>
          </cell>
          <cell r="DL232">
            <v>38.625338438432664</v>
          </cell>
          <cell r="DM232">
            <v>-4733.1199430122506</v>
          </cell>
          <cell r="DN232">
            <v>17.841891397256404</v>
          </cell>
          <cell r="DO232">
            <v>15.035954340244643</v>
          </cell>
          <cell r="DP232">
            <v>32.905143536510877</v>
          </cell>
          <cell r="DQ232">
            <v>42.5047074733302</v>
          </cell>
          <cell r="DR232">
            <v>-897.73632376268506</v>
          </cell>
          <cell r="DS232">
            <v>18.657042047474533</v>
          </cell>
          <cell r="DT232">
            <v>374.86445599852595</v>
          </cell>
          <cell r="DU232">
            <v>308.26972316642059</v>
          </cell>
          <cell r="DV232">
            <v>13.286995259026298</v>
          </cell>
          <cell r="DW232">
            <v>9.3011010005720891</v>
          </cell>
          <cell r="DX232">
            <v>20.806110664852895</v>
          </cell>
          <cell r="DY232">
            <v>55.441202152054757</v>
          </cell>
          <cell r="DZ232">
            <v>-1761.5582400474232</v>
          </cell>
          <cell r="EA232">
            <v>19.453101124963723</v>
          </cell>
          <cell r="EB232">
            <v>7.6231577586149797</v>
          </cell>
          <cell r="EC232">
            <v>12.236628154991195</v>
          </cell>
          <cell r="ED232">
            <v>23.882398954359815</v>
          </cell>
        </row>
        <row r="233">
          <cell r="F233">
            <v>-128.84703758463729</v>
          </cell>
          <cell r="G233">
            <v>-2187.433599487762</v>
          </cell>
          <cell r="H233">
            <v>-2334.7405718500959</v>
          </cell>
          <cell r="I233">
            <v>-549.25093323021429</v>
          </cell>
          <cell r="J233">
            <v>-525.39376098194043</v>
          </cell>
          <cell r="K233">
            <v>-1132.6613611784996</v>
          </cell>
          <cell r="L233">
            <v>-12067.743185829138</v>
          </cell>
          <cell r="M233">
            <v>-10477.651542310137</v>
          </cell>
          <cell r="N233">
            <v>-3361.0593114126241</v>
          </cell>
          <cell r="O233">
            <v>-1223.4931860014331</v>
          </cell>
          <cell r="P233">
            <v>-3497.8946954265703</v>
          </cell>
          <cell r="Q233">
            <v>-2166.0318961613812</v>
          </cell>
          <cell r="R233">
            <v>-56139.072622664273</v>
          </cell>
          <cell r="S233">
            <v>-3701.833866853267</v>
          </cell>
          <cell r="T233">
            <v>-4642.9627329278737</v>
          </cell>
          <cell r="U233">
            <v>-5547.3589859153144</v>
          </cell>
          <cell r="V233">
            <v>-1014.5418434255989</v>
          </cell>
          <cell r="W233">
            <v>-2499.1486121062771</v>
          </cell>
          <cell r="X233">
            <v>-6449.7777738377918</v>
          </cell>
          <cell r="Y233">
            <v>-11999.960251986515</v>
          </cell>
          <cell r="Z233">
            <v>-5896.6375234753359</v>
          </cell>
          <cell r="AA233">
            <v>-6930.6499799764715</v>
          </cell>
          <cell r="AB233">
            <v>-1772.8394867703319</v>
          </cell>
          <cell r="AC233">
            <v>-4194.3103051800281</v>
          </cell>
          <cell r="AD233">
            <v>-1489.0512602103408</v>
          </cell>
          <cell r="AE233">
            <v>16235.264196202159</v>
          </cell>
          <cell r="AF233">
            <v>568.3004411974689</v>
          </cell>
          <cell r="AG233">
            <v>359.30925587075762</v>
          </cell>
          <cell r="AH233">
            <v>1093.3572206364479</v>
          </cell>
          <cell r="AI233">
            <v>812.62212907837238</v>
          </cell>
          <cell r="AJ233">
            <v>624.81972499552649</v>
          </cell>
          <cell r="AK233">
            <v>2907.2369575568009</v>
          </cell>
          <cell r="AL233">
            <v>-1344.339707957115</v>
          </cell>
          <cell r="AM233">
            <v>304.35354745364748</v>
          </cell>
          <cell r="AN233">
            <v>674.80412600398995</v>
          </cell>
          <cell r="AO233">
            <v>2471.8239590993617</v>
          </cell>
          <cell r="AP233">
            <v>3736.6789692918537</v>
          </cell>
          <cell r="AQ233">
            <v>4026.2975729736499</v>
          </cell>
          <cell r="AR233">
            <v>8419.2742523113266</v>
          </cell>
          <cell r="AS233">
            <v>18.204331770306453</v>
          </cell>
          <cell r="AT233">
            <v>1220.365372122149</v>
          </cell>
          <cell r="AU233">
            <v>169.5934164847713</v>
          </cell>
          <cell r="AV233">
            <v>545.67814052134054</v>
          </cell>
          <cell r="AW233">
            <v>446.02477453975007</v>
          </cell>
          <cell r="AX233">
            <v>959.24363406619523</v>
          </cell>
          <cell r="AY233">
            <v>1237.4714135045651</v>
          </cell>
          <cell r="AZ233">
            <v>1682.7509290650487</v>
          </cell>
          <cell r="BA233">
            <v>388.44469278550241</v>
          </cell>
          <cell r="BB233">
            <v>691.24840651208069</v>
          </cell>
          <cell r="BC233">
            <v>626.60322638379876</v>
          </cell>
          <cell r="BD233">
            <v>433.64591455517802</v>
          </cell>
          <cell r="BE233">
            <v>5572.4405858833343</v>
          </cell>
          <cell r="BF233">
            <v>14.407584920525551</v>
          </cell>
          <cell r="BG233">
            <v>991.01493809360545</v>
          </cell>
          <cell r="BH233">
            <v>14.788924268854316</v>
          </cell>
          <cell r="BI233">
            <v>518.04429694567807</v>
          </cell>
          <cell r="BJ233">
            <v>82.685414060309995</v>
          </cell>
          <cell r="BK233">
            <v>327.4140862057684</v>
          </cell>
          <cell r="BL233">
            <v>1093.106473576976</v>
          </cell>
          <cell r="BM233">
            <v>810.25798423215747</v>
          </cell>
          <cell r="BN233">
            <v>240.37515272968449</v>
          </cell>
          <cell r="BO233">
            <v>839.52426192630082</v>
          </cell>
          <cell r="BP233">
            <v>474.53114120080136</v>
          </cell>
          <cell r="BQ233">
            <v>166.29032772278879</v>
          </cell>
          <cell r="BR233">
            <v>8420.8117628805339</v>
          </cell>
          <cell r="BS233">
            <v>710.22711048764177</v>
          </cell>
          <cell r="BT233">
            <v>904.30040207179263</v>
          </cell>
          <cell r="BU233">
            <v>747.93029255769216</v>
          </cell>
          <cell r="BV233">
            <v>589.37990384362638</v>
          </cell>
          <cell r="BW233">
            <v>91.778548016620334</v>
          </cell>
          <cell r="BX233">
            <v>200.61657086806372</v>
          </cell>
          <cell r="BY233">
            <v>956.28898834600113</v>
          </cell>
          <cell r="BZ233">
            <v>561.56588666746393</v>
          </cell>
          <cell r="CA233">
            <v>626.02672235073987</v>
          </cell>
          <cell r="CB233">
            <v>1043.3552756726276</v>
          </cell>
          <cell r="CC233">
            <v>988.18569560954347</v>
          </cell>
          <cell r="CD233">
            <v>1001.156366387615</v>
          </cell>
          <cell r="CE233">
            <v>7679.9539832472801</v>
          </cell>
          <cell r="CF233">
            <v>282.00703190499917</v>
          </cell>
          <cell r="CG233">
            <v>960.34164700366091</v>
          </cell>
          <cell r="CH233">
            <v>260.17014307290083</v>
          </cell>
          <cell r="CI233">
            <v>673.60645569150802</v>
          </cell>
          <cell r="CJ233">
            <v>176.42754477955168</v>
          </cell>
          <cell r="CK233">
            <v>187.26793530362193</v>
          </cell>
          <cell r="CL233">
            <v>1147.3280906530563</v>
          </cell>
          <cell r="CM233">
            <v>338.68443217780441</v>
          </cell>
          <cell r="CN233">
            <v>765.63433988729957</v>
          </cell>
          <cell r="CO233">
            <v>394.97179372189566</v>
          </cell>
          <cell r="CP233">
            <v>1617.9673564222176</v>
          </cell>
          <cell r="CQ233">
            <v>875.54721263074316</v>
          </cell>
          <cell r="CR233">
            <v>15055.632101787254</v>
          </cell>
          <cell r="CS233">
            <v>1085.5262317759916</v>
          </cell>
          <cell r="CT233">
            <v>1142.4847850252409</v>
          </cell>
          <cell r="CU233">
            <v>1398.9560189119657</v>
          </cell>
          <cell r="CV233">
            <v>1703.4029534676811</v>
          </cell>
          <cell r="CW233">
            <v>511.721456556872</v>
          </cell>
          <cell r="CX233">
            <v>95.487122939899564</v>
          </cell>
          <cell r="CY233">
            <v>250.56888305302709</v>
          </cell>
          <cell r="CZ233">
            <v>962.43670262489468</v>
          </cell>
          <cell r="DA233">
            <v>1660.8904794667615</v>
          </cell>
          <cell r="DB233">
            <v>2682.4143560472876</v>
          </cell>
          <cell r="DC233">
            <v>1654.1862511642976</v>
          </cell>
          <cell r="DD233">
            <v>1907.5568607515888</v>
          </cell>
          <cell r="DE233">
            <v>26710.897774601355</v>
          </cell>
          <cell r="DF233">
            <v>1357.6931079573696</v>
          </cell>
          <cell r="DG233">
            <v>1711.2548170892987</v>
          </cell>
          <cell r="DH233">
            <v>2935.5678024276858</v>
          </cell>
          <cell r="DI233">
            <v>2193.8240306436201</v>
          </cell>
          <cell r="DJ233">
            <v>121.75382152199745</v>
          </cell>
          <cell r="DK233">
            <v>1146.7641419110587</v>
          </cell>
          <cell r="DL233">
            <v>1375.7907562695909</v>
          </cell>
          <cell r="DM233">
            <v>5394.4872604398988</v>
          </cell>
          <cell r="DN233">
            <v>2276.066403081757</v>
          </cell>
          <cell r="DO233">
            <v>2638.9956632948015</v>
          </cell>
          <cell r="DP233">
            <v>2220.4745582411997</v>
          </cell>
          <cell r="DQ233">
            <v>3338.2254117229022</v>
          </cell>
          <cell r="DR233">
            <v>13250.762392992154</v>
          </cell>
          <cell r="DS233">
            <v>845.1201761434786</v>
          </cell>
          <cell r="DT233">
            <v>2186.9625091727357</v>
          </cell>
          <cell r="DU233">
            <v>81.58490339043783</v>
          </cell>
          <cell r="DV233">
            <v>139.74679014494177</v>
          </cell>
          <cell r="DW233">
            <v>22.091522307717241</v>
          </cell>
          <cell r="DX233">
            <v>294.50034152856097</v>
          </cell>
          <cell r="DY233">
            <v>419.61342680058442</v>
          </cell>
          <cell r="DZ233">
            <v>5768.4959211011883</v>
          </cell>
          <cell r="EA233">
            <v>236.98656649049371</v>
          </cell>
          <cell r="EB233">
            <v>-1288.609103901661</v>
          </cell>
          <cell r="EC233">
            <v>3264.7192487741122</v>
          </cell>
          <cell r="ED233">
            <v>1279.5500910406699</v>
          </cell>
        </row>
        <row r="234">
          <cell r="F234">
            <v>0</v>
          </cell>
          <cell r="G234">
            <v>-4.5520822197786401</v>
          </cell>
          <cell r="H234">
            <v>0</v>
          </cell>
          <cell r="I234">
            <v>-1324.864400000195</v>
          </cell>
          <cell r="J234">
            <v>19.377481593211996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-3342.1707511907443</v>
          </cell>
          <cell r="P234">
            <v>-6483.1576296822168</v>
          </cell>
          <cell r="Q234">
            <v>-5043.198432657402</v>
          </cell>
          <cell r="R234">
            <v>-4167.3936020359397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19.377481593211996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-711.57587775681168</v>
          </cell>
          <cell r="AC234">
            <v>-3373.744305386208</v>
          </cell>
          <cell r="AD234">
            <v>-101.45090048620477</v>
          </cell>
          <cell r="AE234">
            <v>64.234702225774527</v>
          </cell>
          <cell r="AF234">
            <v>0</v>
          </cell>
          <cell r="AG234">
            <v>0</v>
          </cell>
          <cell r="AH234">
            <v>0</v>
          </cell>
          <cell r="AI234">
            <v>4.8705513796303421</v>
          </cell>
          <cell r="AJ234">
            <v>19.377481593211996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12.750543409492821</v>
          </cell>
          <cell r="AP234">
            <v>10.736328663304448</v>
          </cell>
          <cell r="AQ234">
            <v>16.499797179363668</v>
          </cell>
          <cell r="AR234">
            <v>-537.40528014488518</v>
          </cell>
          <cell r="AS234">
            <v>0</v>
          </cell>
          <cell r="AT234">
            <v>0</v>
          </cell>
          <cell r="AU234">
            <v>0</v>
          </cell>
          <cell r="AV234">
            <v>0</v>
          </cell>
          <cell r="AW234">
            <v>19.377481593211996</v>
          </cell>
          <cell r="AX234">
            <v>16.464890268980525</v>
          </cell>
          <cell r="AY234">
            <v>0</v>
          </cell>
          <cell r="AZ234">
            <v>0</v>
          </cell>
          <cell r="BA234">
            <v>0</v>
          </cell>
          <cell r="BB234">
            <v>68.729304766748101</v>
          </cell>
          <cell r="BC234">
            <v>-193.77828255761415</v>
          </cell>
          <cell r="BD234">
            <v>-448.19867421546951</v>
          </cell>
          <cell r="BE234">
            <v>-719.3170817065984</v>
          </cell>
          <cell r="BF234">
            <v>0</v>
          </cell>
          <cell r="BG234">
            <v>0</v>
          </cell>
          <cell r="BH234">
            <v>0</v>
          </cell>
          <cell r="BI234">
            <v>19.377481593211996</v>
          </cell>
          <cell r="BJ234">
            <v>19.377481593211996</v>
          </cell>
          <cell r="BK234">
            <v>166.44363476731814</v>
          </cell>
          <cell r="BL234">
            <v>0</v>
          </cell>
          <cell r="BM234">
            <v>0</v>
          </cell>
          <cell r="BN234">
            <v>0</v>
          </cell>
          <cell r="BO234">
            <v>179.96282233903185</v>
          </cell>
          <cell r="BP234">
            <v>57.838611394166946</v>
          </cell>
          <cell r="BQ234">
            <v>-1162.3171133929864</v>
          </cell>
          <cell r="BR234">
            <v>692.93581373244524</v>
          </cell>
          <cell r="BS234">
            <v>383.10978897055611</v>
          </cell>
          <cell r="BT234">
            <v>-76.933205102570355</v>
          </cell>
          <cell r="BU234">
            <v>-428.22571734036319</v>
          </cell>
          <cell r="BV234">
            <v>121.10921484557912</v>
          </cell>
          <cell r="BW234">
            <v>19.377481593211996</v>
          </cell>
          <cell r="BX234">
            <v>59.870456404518336</v>
          </cell>
          <cell r="BY234">
            <v>310.35374084021896</v>
          </cell>
          <cell r="BZ234">
            <v>-82.27442414406687</v>
          </cell>
          <cell r="CA234">
            <v>243.75048629473895</v>
          </cell>
          <cell r="CB234">
            <v>80.266324042342603</v>
          </cell>
          <cell r="CC234">
            <v>-97.185918180737644</v>
          </cell>
          <cell r="CD234">
            <v>159.71758550405502</v>
          </cell>
          <cell r="CE234">
            <v>513.53665755316615</v>
          </cell>
          <cell r="CF234">
            <v>80.890498880296946</v>
          </cell>
          <cell r="CG234">
            <v>-169.52484931610525</v>
          </cell>
          <cell r="CH234">
            <v>418.12469382258132</v>
          </cell>
          <cell r="CI234">
            <v>19.377481593211996</v>
          </cell>
          <cell r="CJ234">
            <v>19.377481593211996</v>
          </cell>
          <cell r="CK234">
            <v>22.103205845691264</v>
          </cell>
          <cell r="CL234">
            <v>79.759186042938381</v>
          </cell>
          <cell r="CM234">
            <v>75.894392948132008</v>
          </cell>
          <cell r="CN234">
            <v>149.94443444442004</v>
          </cell>
          <cell r="CO234">
            <v>233.15100180683658</v>
          </cell>
          <cell r="CP234">
            <v>-264.85877994121984</v>
          </cell>
          <cell r="CQ234">
            <v>-150.70209017721936</v>
          </cell>
          <cell r="CR234">
            <v>-1310.0755591355264</v>
          </cell>
          <cell r="CS234">
            <v>140.50763183040544</v>
          </cell>
          <cell r="CT234">
            <v>121.38410764187574</v>
          </cell>
          <cell r="CU234">
            <v>12.66330413997639</v>
          </cell>
          <cell r="CV234">
            <v>19.377481593211996</v>
          </cell>
          <cell r="CW234">
            <v>19.377481593211996</v>
          </cell>
          <cell r="CX234">
            <v>-40.540509499842301</v>
          </cell>
          <cell r="CY234">
            <v>-77.229904036503285</v>
          </cell>
          <cell r="CZ234">
            <v>-36.592764639295638</v>
          </cell>
          <cell r="DA234">
            <v>84.812434687279165</v>
          </cell>
          <cell r="DB234">
            <v>187.78036966500804</v>
          </cell>
          <cell r="DC234">
            <v>-214.47008001198992</v>
          </cell>
          <cell r="DD234">
            <v>-1527.1451120954007</v>
          </cell>
          <cell r="DE234">
            <v>-4790.2766105756164</v>
          </cell>
          <cell r="DF234">
            <v>642.77879988774657</v>
          </cell>
          <cell r="DG234">
            <v>-716.11061856430024</v>
          </cell>
          <cell r="DH234">
            <v>366.06291404133663</v>
          </cell>
          <cell r="DI234">
            <v>0</v>
          </cell>
          <cell r="DJ234">
            <v>19.377481593211996</v>
          </cell>
          <cell r="DK234">
            <v>0</v>
          </cell>
          <cell r="DL234">
            <v>83.352947203442454</v>
          </cell>
          <cell r="DM234">
            <v>27.625752478837967</v>
          </cell>
          <cell r="DN234">
            <v>-340.83580773556605</v>
          </cell>
          <cell r="DO234">
            <v>-830.58197312708944</v>
          </cell>
          <cell r="DP234">
            <v>-227.00670071691275</v>
          </cell>
          <cell r="DQ234">
            <v>-3814.9394056322053</v>
          </cell>
          <cell r="DR234">
            <v>-3177.0383586287498</v>
          </cell>
          <cell r="DS234">
            <v>50.673272994346917</v>
          </cell>
          <cell r="DT234">
            <v>-1221.4936688528396</v>
          </cell>
          <cell r="DU234">
            <v>-15.354800161672756</v>
          </cell>
          <cell r="DV234">
            <v>19.377481593211996</v>
          </cell>
          <cell r="DW234">
            <v>19.377481593211996</v>
          </cell>
          <cell r="DX234">
            <v>3.3555588393501239</v>
          </cell>
          <cell r="DY234">
            <v>-411.01192355947569</v>
          </cell>
          <cell r="DZ234">
            <v>160.8097096150741</v>
          </cell>
          <cell r="EA234">
            <v>523.32587802549824</v>
          </cell>
          <cell r="EB234">
            <v>-1278.7449189270847</v>
          </cell>
          <cell r="EC234">
            <v>-1405.9083084352314</v>
          </cell>
          <cell r="ED234">
            <v>378.55587864667177</v>
          </cell>
        </row>
        <row r="235">
          <cell r="F235">
            <v>-7452.7345449663699</v>
          </cell>
          <cell r="G235">
            <v>-14708.884368617088</v>
          </cell>
          <cell r="H235">
            <v>-23246.496092450805</v>
          </cell>
          <cell r="I235">
            <v>-15809.973834563047</v>
          </cell>
          <cell r="J235">
            <v>-26121.00764661096</v>
          </cell>
          <cell r="K235">
            <v>-8236.2455839579925</v>
          </cell>
          <cell r="L235">
            <v>-9098.2380743240938</v>
          </cell>
          <cell r="M235">
            <v>-15688.130351082422</v>
          </cell>
          <cell r="N235">
            <v>-22473.257754988968</v>
          </cell>
          <cell r="O235">
            <v>-22183.250126833096</v>
          </cell>
          <cell r="P235">
            <v>-16376.43991126772</v>
          </cell>
          <cell r="Q235">
            <v>-23958.777275542729</v>
          </cell>
          <cell r="R235">
            <v>-129214.77886140347</v>
          </cell>
          <cell r="S235">
            <v>-22563.397538021207</v>
          </cell>
          <cell r="T235">
            <v>-19132.583402816206</v>
          </cell>
          <cell r="U235">
            <v>-24536.317940700799</v>
          </cell>
          <cell r="V235">
            <v>-7289.2790530696511</v>
          </cell>
          <cell r="W235">
            <v>-13929.36807078775</v>
          </cell>
          <cell r="X235">
            <v>-1882.8719568159431</v>
          </cell>
          <cell r="Y235">
            <v>-146.80432190094143</v>
          </cell>
          <cell r="Z235">
            <v>-62.680880755186081</v>
          </cell>
          <cell r="AA235">
            <v>-562.59865774214268</v>
          </cell>
          <cell r="AB235">
            <v>-2221.2168425619602</v>
          </cell>
          <cell r="AC235">
            <v>-19272.251406576484</v>
          </cell>
          <cell r="AD235">
            <v>-17615.408789660782</v>
          </cell>
          <cell r="AE235">
            <v>29507.523384943604</v>
          </cell>
          <cell r="AF235">
            <v>9510.857346508652</v>
          </cell>
          <cell r="AG235">
            <v>4193.087693689391</v>
          </cell>
          <cell r="AH235">
            <v>2878.543678493239</v>
          </cell>
          <cell r="AI235">
            <v>989.78164004907012</v>
          </cell>
          <cell r="AJ235">
            <v>132.53924381174147</v>
          </cell>
          <cell r="AK235">
            <v>466.0675223916769</v>
          </cell>
          <cell r="AL235">
            <v>-11.590184576809406</v>
          </cell>
          <cell r="AM235">
            <v>12.802874924615026</v>
          </cell>
          <cell r="AN235">
            <v>24.332335888408124</v>
          </cell>
          <cell r="AO235">
            <v>-18.199703515507281</v>
          </cell>
          <cell r="AP235">
            <v>2140.9269350655377</v>
          </cell>
          <cell r="AQ235">
            <v>9188.3740022061393</v>
          </cell>
          <cell r="AR235">
            <v>20564.139399573207</v>
          </cell>
          <cell r="AS235">
            <v>4354.7622472587973</v>
          </cell>
          <cell r="AT235">
            <v>1031.6373239820823</v>
          </cell>
          <cell r="AU235">
            <v>3524.0326548917219</v>
          </cell>
          <cell r="AV235">
            <v>2201.7789712231606</v>
          </cell>
          <cell r="AW235">
            <v>175.21772918105125</v>
          </cell>
          <cell r="AX235">
            <v>-184.71589692309499</v>
          </cell>
          <cell r="AY235">
            <v>1918.2451243363321</v>
          </cell>
          <cell r="AZ235">
            <v>1413.5405136337504</v>
          </cell>
          <cell r="BA235">
            <v>1153.3491147533059</v>
          </cell>
          <cell r="BB235">
            <v>884.01817460265011</v>
          </cell>
          <cell r="BC235">
            <v>2459.9871134879068</v>
          </cell>
          <cell r="BD235">
            <v>1632.2863291250542</v>
          </cell>
          <cell r="BE235">
            <v>17447.268169179559</v>
          </cell>
          <cell r="BF235">
            <v>3069.0623448817059</v>
          </cell>
          <cell r="BG235">
            <v>751.06068373378366</v>
          </cell>
          <cell r="BH235">
            <v>2212.4686044016853</v>
          </cell>
          <cell r="BI235">
            <v>3170.4023564774543</v>
          </cell>
          <cell r="BJ235">
            <v>557.34106402657926</v>
          </cell>
          <cell r="BK235">
            <v>688.46913413051516</v>
          </cell>
          <cell r="BL235">
            <v>1235.0116031905636</v>
          </cell>
          <cell r="BM235">
            <v>1081.4452381934971</v>
          </cell>
          <cell r="BN235">
            <v>341.87890366371721</v>
          </cell>
          <cell r="BO235">
            <v>1912.5135673778132</v>
          </cell>
          <cell r="BP235">
            <v>741.43769083730876</v>
          </cell>
          <cell r="BQ235">
            <v>1686.1769782705233</v>
          </cell>
          <cell r="BR235">
            <v>15065.317149177194</v>
          </cell>
          <cell r="BS235">
            <v>537.28982178121805</v>
          </cell>
          <cell r="BT235">
            <v>-235.94082073774189</v>
          </cell>
          <cell r="BU235">
            <v>2818.9191483864561</v>
          </cell>
          <cell r="BV235">
            <v>1346.0437744194642</v>
          </cell>
          <cell r="BW235">
            <v>2397.3126724390313</v>
          </cell>
          <cell r="BX235">
            <v>282.85746543388814</v>
          </cell>
          <cell r="BY235">
            <v>1224.8740205699578</v>
          </cell>
          <cell r="BZ235">
            <v>2591.4151053940877</v>
          </cell>
          <cell r="CA235">
            <v>592.07713352236897</v>
          </cell>
          <cell r="CB235">
            <v>1096.2839251896366</v>
          </cell>
          <cell r="CC235">
            <v>960.20786155667156</v>
          </cell>
          <cell r="CD235">
            <v>1453.9770412156358</v>
          </cell>
          <cell r="CE235">
            <v>14099.389161035419</v>
          </cell>
          <cell r="CF235">
            <v>474.44183596037328</v>
          </cell>
          <cell r="CG235">
            <v>527.16082158684731</v>
          </cell>
          <cell r="CH235">
            <v>2565.7119005937129</v>
          </cell>
          <cell r="CI235">
            <v>1430.5515417503193</v>
          </cell>
          <cell r="CJ235">
            <v>1639.7579957125708</v>
          </cell>
          <cell r="CK235">
            <v>952.57369575370103</v>
          </cell>
          <cell r="CL235">
            <v>1261.5388879105449</v>
          </cell>
          <cell r="CM235">
            <v>3542.3536391360685</v>
          </cell>
          <cell r="CN235">
            <v>602.96423411369324</v>
          </cell>
          <cell r="CO235">
            <v>-71.681114248931408</v>
          </cell>
          <cell r="CP235">
            <v>1231.2935475884005</v>
          </cell>
          <cell r="CQ235">
            <v>-57.277824820950627</v>
          </cell>
          <cell r="CR235">
            <v>27008.451386421919</v>
          </cell>
          <cell r="CS235">
            <v>2173.1389906499535</v>
          </cell>
          <cell r="CT235">
            <v>3075.7653783690184</v>
          </cell>
          <cell r="CU235">
            <v>4591.2487671962008</v>
          </cell>
          <cell r="CV235">
            <v>5808.0677577042952</v>
          </cell>
          <cell r="CW235">
            <v>1515.3449946539477</v>
          </cell>
          <cell r="CX235">
            <v>-2693.7312200553715</v>
          </cell>
          <cell r="CY235">
            <v>2991.8467070236802</v>
          </cell>
          <cell r="CZ235">
            <v>364.42516316846013</v>
          </cell>
          <cell r="DA235">
            <v>-1800.5199090670794</v>
          </cell>
          <cell r="DB235">
            <v>3253.8311749417335</v>
          </cell>
          <cell r="DC235">
            <v>3521.0585614852607</v>
          </cell>
          <cell r="DD235">
            <v>4207.9750203508884</v>
          </cell>
          <cell r="DE235">
            <v>56705.131014764309</v>
          </cell>
          <cell r="DF235">
            <v>2666.2048879675567</v>
          </cell>
          <cell r="DG235">
            <v>1226.9462837483734</v>
          </cell>
          <cell r="DH235">
            <v>8059.7161935353652</v>
          </cell>
          <cell r="DI235">
            <v>7749.8981902711093</v>
          </cell>
          <cell r="DJ235">
            <v>5411.9081409657374</v>
          </cell>
          <cell r="DK235">
            <v>3702.8649281803519</v>
          </cell>
          <cell r="DL235">
            <v>4280.9560257401317</v>
          </cell>
          <cell r="DM235">
            <v>-411.46453754790127</v>
          </cell>
          <cell r="DN235">
            <v>1539.639444552362</v>
          </cell>
          <cell r="DO235">
            <v>2919.6279758056626</v>
          </cell>
          <cell r="DP235">
            <v>7036.9137616176158</v>
          </cell>
          <cell r="DQ235">
            <v>12521.919719928876</v>
          </cell>
          <cell r="DR235">
            <v>44572.001861199737</v>
          </cell>
          <cell r="DS235">
            <v>3435.0210824664682</v>
          </cell>
          <cell r="DT235">
            <v>407.65376430749893</v>
          </cell>
          <cell r="DU235">
            <v>9783.4165305960923</v>
          </cell>
          <cell r="DV235">
            <v>9631.9750268794596</v>
          </cell>
          <cell r="DW235">
            <v>5789.0103524206206</v>
          </cell>
          <cell r="DX235">
            <v>2586.8483848161995</v>
          </cell>
          <cell r="DY235">
            <v>5664.0136200338602</v>
          </cell>
          <cell r="DZ235">
            <v>662.96978994086385</v>
          </cell>
          <cell r="EA235">
            <v>3705.2865083236247</v>
          </cell>
          <cell r="EB235">
            <v>745.04466436151415</v>
          </cell>
          <cell r="EC235">
            <v>-1603.1402706727386</v>
          </cell>
          <cell r="ED235">
            <v>3763.9024076983333</v>
          </cell>
        </row>
        <row r="236">
          <cell r="F236">
            <v>-2025.9227233668789</v>
          </cell>
          <cell r="G236">
            <v>-6603.5884481323883</v>
          </cell>
          <cell r="H236">
            <v>-11764.834121154156</v>
          </cell>
          <cell r="I236">
            <v>-3787.8785609044135</v>
          </cell>
          <cell r="J236">
            <v>-10370.243788863067</v>
          </cell>
          <cell r="K236">
            <v>-16553.489775968716</v>
          </cell>
          <cell r="L236">
            <v>-53946.539972888306</v>
          </cell>
          <cell r="M236">
            <v>-40254.711739107966</v>
          </cell>
          <cell r="N236">
            <v>-32036.817309380975</v>
          </cell>
          <cell r="O236">
            <v>-15952.689844232984</v>
          </cell>
          <cell r="P236">
            <v>-6866.4557020608336</v>
          </cell>
          <cell r="Q236">
            <v>-11874.60633237008</v>
          </cell>
          <cell r="R236">
            <v>-179657.99957890809</v>
          </cell>
          <cell r="S236">
            <v>-12082.856414754875</v>
          </cell>
          <cell r="T236">
            <v>-11686.38091059681</v>
          </cell>
          <cell r="U236">
            <v>-28685.428590056021</v>
          </cell>
          <cell r="V236">
            <v>-7296.3091578069143</v>
          </cell>
          <cell r="W236">
            <v>-16302.804614094086</v>
          </cell>
          <cell r="X236">
            <v>-8555.4210356008261</v>
          </cell>
          <cell r="Y236">
            <v>-20001.785491349176</v>
          </cell>
          <cell r="Z236">
            <v>-6727.0840254835784</v>
          </cell>
          <cell r="AA236">
            <v>-16392.747039833106</v>
          </cell>
          <cell r="AB236">
            <v>-20881.95505145099</v>
          </cell>
          <cell r="AC236">
            <v>-12071.266522479244</v>
          </cell>
          <cell r="AD236">
            <v>-18973.960725405253</v>
          </cell>
          <cell r="AE236">
            <v>49865.58039778471</v>
          </cell>
          <cell r="AF236">
            <v>1554.5217883465812</v>
          </cell>
          <cell r="AG236">
            <v>1082.8502265578136</v>
          </cell>
          <cell r="AH236">
            <v>4259.0914442567155</v>
          </cell>
          <cell r="AI236">
            <v>72.321361450012773</v>
          </cell>
          <cell r="AJ236">
            <v>1072.0311028044671</v>
          </cell>
          <cell r="AK236">
            <v>2445.9196953531355</v>
          </cell>
          <cell r="AL236">
            <v>3175.3636789219454</v>
          </cell>
          <cell r="AM236">
            <v>-915.01604089140892</v>
          </cell>
          <cell r="AN236">
            <v>556.7773518897593</v>
          </cell>
          <cell r="AO236">
            <v>4568.3311743680388</v>
          </cell>
          <cell r="AP236">
            <v>4359.6579501656815</v>
          </cell>
          <cell r="AQ236">
            <v>27633.73066457361</v>
          </cell>
          <cell r="AR236">
            <v>24225.6875968799</v>
          </cell>
          <cell r="AS236">
            <v>1028.9176586042158</v>
          </cell>
          <cell r="AT236">
            <v>1480.0241863639094</v>
          </cell>
          <cell r="AU236">
            <v>1639.2195218508132</v>
          </cell>
          <cell r="AV236">
            <v>1622.6901652999222</v>
          </cell>
          <cell r="AW236">
            <v>1337.1660008127801</v>
          </cell>
          <cell r="AX236">
            <v>2036.1117343269289</v>
          </cell>
          <cell r="AY236">
            <v>3465.286810349673</v>
          </cell>
          <cell r="AZ236">
            <v>4326.9786167601123</v>
          </cell>
          <cell r="BA236">
            <v>2144.0319742155261</v>
          </cell>
          <cell r="BB236">
            <v>2479.5813770322129</v>
          </cell>
          <cell r="BC236">
            <v>1435.9439503457397</v>
          </cell>
          <cell r="BD236">
            <v>1229.7356009166688</v>
          </cell>
          <cell r="BE236">
            <v>24441.167600996792</v>
          </cell>
          <cell r="BF236">
            <v>1780.5937430686317</v>
          </cell>
          <cell r="BG236">
            <v>1095.1495224414393</v>
          </cell>
          <cell r="BH236">
            <v>1819.8647673176602</v>
          </cell>
          <cell r="BI236">
            <v>2389.1135385832749</v>
          </cell>
          <cell r="BJ236">
            <v>1363.2916574687697</v>
          </cell>
          <cell r="BK236">
            <v>1069.9721127958037</v>
          </cell>
          <cell r="BL236">
            <v>3957.259292957373</v>
          </cell>
          <cell r="BM236">
            <v>5527.5697177192196</v>
          </cell>
          <cell r="BN236">
            <v>1942.3030142318457</v>
          </cell>
          <cell r="BO236">
            <v>1909.7088129548356</v>
          </cell>
          <cell r="BP236">
            <v>687.46004763618112</v>
          </cell>
          <cell r="BQ236">
            <v>898.88137381337583</v>
          </cell>
          <cell r="BR236">
            <v>19068.478157296777</v>
          </cell>
          <cell r="BS236">
            <v>702.17658060695976</v>
          </cell>
          <cell r="BT236">
            <v>1563.4044847814366</v>
          </cell>
          <cell r="BU236">
            <v>2330.3024788261391</v>
          </cell>
          <cell r="BV236">
            <v>1336.6299715456553</v>
          </cell>
          <cell r="BW236">
            <v>513.64541057148017</v>
          </cell>
          <cell r="BX236">
            <v>1559.2675600387156</v>
          </cell>
          <cell r="BY236">
            <v>3849.4527306463569</v>
          </cell>
          <cell r="BZ236">
            <v>2651.4538160590455</v>
          </cell>
          <cell r="CA236">
            <v>2060.2718416331336</v>
          </cell>
          <cell r="CB236">
            <v>105.3734156480059</v>
          </cell>
          <cell r="CC236">
            <v>658.03639048477635</v>
          </cell>
          <cell r="CD236">
            <v>1738.4634764539078</v>
          </cell>
          <cell r="CE236">
            <v>35790.387652784586</v>
          </cell>
          <cell r="CF236">
            <v>1110.2773100761697</v>
          </cell>
          <cell r="CG236">
            <v>1954.6419659284875</v>
          </cell>
          <cell r="CH236">
            <v>2863.7294144695625</v>
          </cell>
          <cell r="CI236">
            <v>3020.0150326271541</v>
          </cell>
          <cell r="CJ236">
            <v>1265.9720207834616</v>
          </cell>
          <cell r="CK236">
            <v>2492.4331388622522</v>
          </cell>
          <cell r="CL236">
            <v>7033.327383056283</v>
          </cell>
          <cell r="CM236">
            <v>8052.6889135269448</v>
          </cell>
          <cell r="CN236">
            <v>2410.5850793188438</v>
          </cell>
          <cell r="CO236">
            <v>1482.6929278979078</v>
          </cell>
          <cell r="CP236">
            <v>1172.2846135115251</v>
          </cell>
          <cell r="CQ236">
            <v>2931.7398527245969</v>
          </cell>
          <cell r="CR236">
            <v>60526.319599583745</v>
          </cell>
          <cell r="CS236">
            <v>4057.2103069499135</v>
          </cell>
          <cell r="CT236">
            <v>3340.4647705368698</v>
          </cell>
          <cell r="CU236">
            <v>3998.3430359554477</v>
          </cell>
          <cell r="CV236">
            <v>4806.2497167717665</v>
          </cell>
          <cell r="CW236">
            <v>3407.1632123519666</v>
          </cell>
          <cell r="CX236">
            <v>1935.8663062881678</v>
          </cell>
          <cell r="CY236">
            <v>9583.0547738410532</v>
          </cell>
          <cell r="CZ236">
            <v>6975.6362138912082</v>
          </cell>
          <cell r="DA236">
            <v>5838.2620262494311</v>
          </cell>
          <cell r="DB236">
            <v>3152.5810133684427</v>
          </cell>
          <cell r="DC236">
            <v>4150.2086759759113</v>
          </cell>
          <cell r="DD236">
            <v>9281.2795474035665</v>
          </cell>
          <cell r="DE236">
            <v>98706.613600000739</v>
          </cell>
          <cell r="DF236">
            <v>5098.1934885205701</v>
          </cell>
          <cell r="DG236">
            <v>7325.5224220203236</v>
          </cell>
          <cell r="DH236">
            <v>6041.6621038652956</v>
          </cell>
          <cell r="DI236">
            <v>7892.7163512865081</v>
          </cell>
          <cell r="DJ236">
            <v>5036.9008268290199</v>
          </cell>
          <cell r="DK236">
            <v>3173.4926720401272</v>
          </cell>
          <cell r="DL236">
            <v>8949.1289480924606</v>
          </cell>
          <cell r="DM236">
            <v>13636.925950009376</v>
          </cell>
          <cell r="DN236">
            <v>10260.035175608471</v>
          </cell>
          <cell r="DO236">
            <v>7754.4754124805331</v>
          </cell>
          <cell r="DP236">
            <v>11001.666559205391</v>
          </cell>
          <cell r="DQ236">
            <v>12535.893690058962</v>
          </cell>
          <cell r="DR236">
            <v>86512.720873892307</v>
          </cell>
          <cell r="DS236">
            <v>2787.5507840821519</v>
          </cell>
          <cell r="DT236">
            <v>4733.3949834145606</v>
          </cell>
          <cell r="DU236">
            <v>10077.977843128145</v>
          </cell>
          <cell r="DV236">
            <v>6087.0512391263619</v>
          </cell>
          <cell r="DW236">
            <v>846.65487346658483</v>
          </cell>
          <cell r="DX236">
            <v>10080.457773267291</v>
          </cell>
          <cell r="DY236">
            <v>15092.967537613586</v>
          </cell>
          <cell r="DZ236">
            <v>12289.865042408928</v>
          </cell>
          <cell r="EA236">
            <v>7040.1939359689131</v>
          </cell>
          <cell r="EB236">
            <v>4693.1867990680039</v>
          </cell>
          <cell r="EC236">
            <v>3504.2555954316631</v>
          </cell>
          <cell r="ED236">
            <v>9279.1644669361413</v>
          </cell>
        </row>
        <row r="237">
          <cell r="F237">
            <v>-2899.354800000001</v>
          </cell>
          <cell r="G237">
            <v>-3779.9140999999945</v>
          </cell>
          <cell r="H237">
            <v>-4355.5998000000254</v>
          </cell>
          <cell r="I237">
            <v>-1310.0060999999987</v>
          </cell>
          <cell r="J237">
            <v>-2696.605429999996</v>
          </cell>
          <cell r="K237">
            <v>-2015.5649300000514</v>
          </cell>
          <cell r="L237">
            <v>-202.10129000002053</v>
          </cell>
          <cell r="M237">
            <v>-9774.7749000000767</v>
          </cell>
          <cell r="N237">
            <v>-3071.0629600000102</v>
          </cell>
          <cell r="O237">
            <v>-1521.7041700000118</v>
          </cell>
          <cell r="P237">
            <v>-5373.4658000000054</v>
          </cell>
          <cell r="Q237">
            <v>-3067.4707000000053</v>
          </cell>
          <cell r="R237">
            <v>-107353.32153000124</v>
          </cell>
          <cell r="S237">
            <v>-299.93310000000201</v>
          </cell>
          <cell r="T237">
            <v>-3617.1421000000264</v>
          </cell>
          <cell r="U237">
            <v>-7232.0997400000051</v>
          </cell>
          <cell r="V237">
            <v>-3146.5604600000079</v>
          </cell>
          <cell r="W237">
            <v>-2732.8765999999887</v>
          </cell>
          <cell r="X237">
            <v>-9833.6014999999898</v>
          </cell>
          <cell r="Y237">
            <v>-25407.621389999986</v>
          </cell>
          <cell r="Z237">
            <v>-26333.69432000001</v>
          </cell>
          <cell r="AA237">
            <v>-13585.60176999995</v>
          </cell>
          <cell r="AB237">
            <v>-8685.8039499999722</v>
          </cell>
          <cell r="AC237">
            <v>-1904.0576000000001</v>
          </cell>
          <cell r="AD237">
            <v>-4574.3289999999688</v>
          </cell>
          <cell r="AE237">
            <v>8515.4210700010881</v>
          </cell>
          <cell r="AF237">
            <v>-455.71829999999318</v>
          </cell>
          <cell r="AG237">
            <v>166.95020000002114</v>
          </cell>
          <cell r="AH237">
            <v>212.06010000000242</v>
          </cell>
          <cell r="AI237">
            <v>590.27199999999721</v>
          </cell>
          <cell r="AJ237">
            <v>1395.4842700000154</v>
          </cell>
          <cell r="AK237">
            <v>860.75580000004265</v>
          </cell>
          <cell r="AL237">
            <v>2248.2261200000066</v>
          </cell>
          <cell r="AM237">
            <v>1537.414090000093</v>
          </cell>
          <cell r="AN237">
            <v>1615.4334700000472</v>
          </cell>
          <cell r="AO237">
            <v>132.28649999998743</v>
          </cell>
          <cell r="AP237">
            <v>454.99629999999888</v>
          </cell>
          <cell r="AQ237">
            <v>-242.73947999998927</v>
          </cell>
          <cell r="AR237">
            <v>3917.6805199990049</v>
          </cell>
          <cell r="AS237">
            <v>354.65310000000318</v>
          </cell>
          <cell r="AT237">
            <v>810.51529999999912</v>
          </cell>
          <cell r="AU237">
            <v>28.768499999998312</v>
          </cell>
          <cell r="AV237">
            <v>744.39470000000438</v>
          </cell>
          <cell r="AW237">
            <v>52.083999999995285</v>
          </cell>
          <cell r="AX237">
            <v>-247.68069999996806</v>
          </cell>
          <cell r="AY237">
            <v>-871.84875000000466</v>
          </cell>
          <cell r="AZ237">
            <v>-615.61632999998983</v>
          </cell>
          <cell r="BA237">
            <v>-77.459700000006706</v>
          </cell>
          <cell r="BB237">
            <v>1476.855899999995</v>
          </cell>
          <cell r="BC237">
            <v>1439.0130999999965</v>
          </cell>
          <cell r="BD237">
            <v>824.00140000000829</v>
          </cell>
          <cell r="BE237">
            <v>3695.3881000000983</v>
          </cell>
          <cell r="BF237">
            <v>235.04550000000017</v>
          </cell>
          <cell r="BG237">
            <v>1328.9710000000196</v>
          </cell>
          <cell r="BH237">
            <v>-405.60959999999614</v>
          </cell>
          <cell r="BI237">
            <v>-67.517800000001444</v>
          </cell>
          <cell r="BJ237">
            <v>0</v>
          </cell>
          <cell r="BK237">
            <v>-196.62880000000587</v>
          </cell>
          <cell r="BL237">
            <v>-420.20689999999013</v>
          </cell>
          <cell r="BM237">
            <v>-358.49080000002868</v>
          </cell>
          <cell r="BN237">
            <v>77.917000000001281</v>
          </cell>
          <cell r="BO237">
            <v>1243.2796000000089</v>
          </cell>
          <cell r="BP237">
            <v>1427.9320999999909</v>
          </cell>
          <cell r="BQ237">
            <v>830.69680000000517</v>
          </cell>
          <cell r="BR237">
            <v>4193.5715000000782</v>
          </cell>
          <cell r="BS237">
            <v>268.2612000000081</v>
          </cell>
          <cell r="BT237">
            <v>1611.7168999999994</v>
          </cell>
          <cell r="BU237">
            <v>-458.30490000000282</v>
          </cell>
          <cell r="BV237">
            <v>-146.07859999999346</v>
          </cell>
          <cell r="BW237">
            <v>0</v>
          </cell>
          <cell r="BX237">
            <v>-209.98939999999129</v>
          </cell>
          <cell r="BY237">
            <v>937.45480000006501</v>
          </cell>
          <cell r="BZ237">
            <v>-526.77399999997579</v>
          </cell>
          <cell r="CA237">
            <v>-194.28979999999865</v>
          </cell>
          <cell r="CB237">
            <v>235.41640000001644</v>
          </cell>
          <cell r="CC237">
            <v>2133.575600000011</v>
          </cell>
          <cell r="CD237">
            <v>542.58329999999842</v>
          </cell>
          <cell r="CE237">
            <v>-623.05080000031739</v>
          </cell>
          <cell r="CF237">
            <v>-25.93059999999241</v>
          </cell>
          <cell r="CG237">
            <v>692.07029999999213</v>
          </cell>
          <cell r="CH237">
            <v>-400.97569999999541</v>
          </cell>
          <cell r="CI237">
            <v>-80.656500000011874</v>
          </cell>
          <cell r="CJ237">
            <v>0</v>
          </cell>
          <cell r="CK237">
            <v>-502.17220000000088</v>
          </cell>
          <cell r="CL237">
            <v>-534.20220000005793</v>
          </cell>
          <cell r="CM237">
            <v>-4290.7997999999207</v>
          </cell>
          <cell r="CN237">
            <v>262.64400000000023</v>
          </cell>
          <cell r="CO237">
            <v>661.5225999999966</v>
          </cell>
          <cell r="CP237">
            <v>2557.233899999992</v>
          </cell>
          <cell r="CQ237">
            <v>1038.2153999999864</v>
          </cell>
          <cell r="CR237">
            <v>8946.3684000000358</v>
          </cell>
          <cell r="CS237">
            <v>110.83460000000196</v>
          </cell>
          <cell r="CT237">
            <v>3494.4181000000099</v>
          </cell>
          <cell r="CU237">
            <v>62.89419999999518</v>
          </cell>
          <cell r="CV237">
            <v>461.30479999998352</v>
          </cell>
          <cell r="CW237">
            <v>-240.56470000001718</v>
          </cell>
          <cell r="CX237">
            <v>-227.39549999998417</v>
          </cell>
          <cell r="CY237">
            <v>2013.653699999908</v>
          </cell>
          <cell r="CZ237">
            <v>241.06600000010803</v>
          </cell>
          <cell r="DA237">
            <v>-341.21799999999348</v>
          </cell>
          <cell r="DB237">
            <v>668.25169999996433</v>
          </cell>
          <cell r="DC237">
            <v>3274.3206000000355</v>
          </cell>
          <cell r="DD237">
            <v>-571.19710000004852</v>
          </cell>
          <cell r="DE237">
            <v>6035.7786999996752</v>
          </cell>
          <cell r="DF237">
            <v>1103.7170000000042</v>
          </cell>
          <cell r="DG237">
            <v>4079.2602000000188</v>
          </cell>
          <cell r="DH237">
            <v>553.97930000000633</v>
          </cell>
          <cell r="DI237">
            <v>1403.711100000015</v>
          </cell>
          <cell r="DJ237">
            <v>-141.27049999999872</v>
          </cell>
          <cell r="DK237">
            <v>-1147.45550000004</v>
          </cell>
          <cell r="DL237">
            <v>-3795.0689000000712</v>
          </cell>
          <cell r="DM237">
            <v>-1769.5838999999687</v>
          </cell>
          <cell r="DN237">
            <v>-796.38370000000577</v>
          </cell>
          <cell r="DO237">
            <v>1601.3489999999292</v>
          </cell>
          <cell r="DP237">
            <v>3572.8092999999644</v>
          </cell>
          <cell r="DQ237">
            <v>1370.7153000000399</v>
          </cell>
          <cell r="DR237">
            <v>0</v>
          </cell>
        </row>
        <row r="238">
          <cell r="F238">
            <v>-28451.481160001829</v>
          </cell>
          <cell r="G238">
            <v>-42544.2186900042</v>
          </cell>
          <cell r="H238">
            <v>-55600.364099998027</v>
          </cell>
          <cell r="I238">
            <v>-30957.643000001088</v>
          </cell>
          <cell r="J238">
            <v>-55441.898649999872</v>
          </cell>
          <cell r="K238">
            <v>-38318.696390001103</v>
          </cell>
          <cell r="L238">
            <v>-96104.25617999956</v>
          </cell>
          <cell r="M238">
            <v>-97334.171260003</v>
          </cell>
          <cell r="N238">
            <v>-86313.513209998608</v>
          </cell>
          <cell r="O238">
            <v>-64449.191829998046</v>
          </cell>
          <cell r="P238">
            <v>-57137.298620007932</v>
          </cell>
          <cell r="Q238">
            <v>-59744.325820002705</v>
          </cell>
          <cell r="R238">
            <v>-691555.91155004501</v>
          </cell>
          <cell r="S238">
            <v>-55542.056789997965</v>
          </cell>
          <cell r="T238">
            <v>-65502.383239999413</v>
          </cell>
          <cell r="U238">
            <v>-104939.22038999945</v>
          </cell>
          <cell r="V238">
            <v>-33453.891579998657</v>
          </cell>
          <cell r="W238">
            <v>-50722.202959997579</v>
          </cell>
          <cell r="X238">
            <v>-36821.258179999888</v>
          </cell>
          <cell r="Y238">
            <v>-62848.371009998024</v>
          </cell>
          <cell r="Z238">
            <v>-48081.67499999702</v>
          </cell>
          <cell r="AA238">
            <v>-45029.357530001551</v>
          </cell>
          <cell r="AB238">
            <v>-60112.897529996932</v>
          </cell>
          <cell r="AC238">
            <v>-74164.768489997834</v>
          </cell>
          <cell r="AD238">
            <v>-54337.828849997371</v>
          </cell>
          <cell r="AE238">
            <v>161054.3490100503</v>
          </cell>
          <cell r="AF238">
            <v>36940.111030001193</v>
          </cell>
          <cell r="AG238">
            <v>16303.610890001059</v>
          </cell>
          <cell r="AH238">
            <v>12261.338759992272</v>
          </cell>
          <cell r="AI238">
            <v>3114.583189997822</v>
          </cell>
          <cell r="AJ238">
            <v>3824.3652799986303</v>
          </cell>
          <cell r="AK238">
            <v>6540.4336700029671</v>
          </cell>
          <cell r="AL238">
            <v>4321.5944199971855</v>
          </cell>
          <cell r="AM238">
            <v>1323.4053999967873</v>
          </cell>
          <cell r="AN238">
            <v>2813.9044099971652</v>
          </cell>
          <cell r="AO238">
            <v>7784.1477999985218</v>
          </cell>
          <cell r="AP238">
            <v>14557.030260000378</v>
          </cell>
          <cell r="AQ238">
            <v>51269.823899995536</v>
          </cell>
          <cell r="AR238">
            <v>77385.810390025377</v>
          </cell>
          <cell r="AS238">
            <v>8000.4508000016212</v>
          </cell>
          <cell r="AT238">
            <v>7245.6416300013661</v>
          </cell>
          <cell r="AU238">
            <v>8076.2967300005257</v>
          </cell>
          <cell r="AV238">
            <v>7388.3561700005084</v>
          </cell>
          <cell r="AW238">
            <v>2294.4728499986231</v>
          </cell>
          <cell r="AX238">
            <v>3178.8109999988228</v>
          </cell>
          <cell r="AY238">
            <v>8569.2603000029922</v>
          </cell>
          <cell r="AZ238">
            <v>8723.6082399971783</v>
          </cell>
          <cell r="BA238">
            <v>5667.1916299983859</v>
          </cell>
          <cell r="BB238">
            <v>5630.7257700003684</v>
          </cell>
          <cell r="BC238">
            <v>7111.431069996208</v>
          </cell>
          <cell r="BD238">
            <v>5499.5642000064254</v>
          </cell>
          <cell r="BE238">
            <v>68794.08450999856</v>
          </cell>
          <cell r="BF238">
            <v>7219.8187499940395</v>
          </cell>
          <cell r="BG238">
            <v>5460.859519995749</v>
          </cell>
          <cell r="BH238">
            <v>3883.1120999976993</v>
          </cell>
          <cell r="BI238">
            <v>6144.2297999970615</v>
          </cell>
          <cell r="BJ238">
            <v>2140.8182000014931</v>
          </cell>
          <cell r="BK238">
            <v>3901.1230499967933</v>
          </cell>
          <cell r="BL238">
            <v>8895.695550005883</v>
          </cell>
          <cell r="BM238">
            <v>8858.3990000039339</v>
          </cell>
          <cell r="BN238">
            <v>5371.6115399971604</v>
          </cell>
          <cell r="BO238">
            <v>8668.9481300003827</v>
          </cell>
          <cell r="BP238">
            <v>3975.5116599984467</v>
          </cell>
          <cell r="BQ238">
            <v>4273.9572100043297</v>
          </cell>
          <cell r="BR238">
            <v>68921.483540058136</v>
          </cell>
          <cell r="BS238">
            <v>3759.3002099990845</v>
          </cell>
          <cell r="BT238">
            <v>4662.0473899953067</v>
          </cell>
          <cell r="BU238">
            <v>6715.0512599982321</v>
          </cell>
          <cell r="BV238">
            <v>3991.6719200015068</v>
          </cell>
          <cell r="BW238">
            <v>4958.4206000007689</v>
          </cell>
          <cell r="BX238">
            <v>5132.3218099996448</v>
          </cell>
          <cell r="BY238">
            <v>7251.6801500022411</v>
          </cell>
          <cell r="BZ238">
            <v>8885.0623900033534</v>
          </cell>
          <cell r="CA238">
            <v>6655.829050000757</v>
          </cell>
          <cell r="CB238">
            <v>4329.1868499964476</v>
          </cell>
          <cell r="CC238">
            <v>6633.9511500000954</v>
          </cell>
          <cell r="CD238">
            <v>5946.9607599973679</v>
          </cell>
          <cell r="CE238">
            <v>84814.158560097218</v>
          </cell>
          <cell r="CF238">
            <v>2923.0443999990821</v>
          </cell>
          <cell r="CG238">
            <v>5126.3868500068784</v>
          </cell>
          <cell r="CH238">
            <v>6625.9655400011688</v>
          </cell>
          <cell r="CI238">
            <v>5687.8721099961549</v>
          </cell>
          <cell r="CJ238">
            <v>5354.476499998942</v>
          </cell>
          <cell r="CK238">
            <v>5516.4040499925613</v>
          </cell>
          <cell r="CL238">
            <v>13342.329469993711</v>
          </cell>
          <cell r="CM238">
            <v>10366.208379998803</v>
          </cell>
          <cell r="CN238">
            <v>6729.8652300015092</v>
          </cell>
          <cell r="CO238">
            <v>5594.8299700021744</v>
          </cell>
          <cell r="CP238">
            <v>8484.2864999994636</v>
          </cell>
          <cell r="CQ238">
            <v>9062.4895600005984</v>
          </cell>
          <cell r="CR238">
            <v>135681.57792007923</v>
          </cell>
          <cell r="CS238">
            <v>8561.6462499946356</v>
          </cell>
          <cell r="CT238">
            <v>12906.112139999866</v>
          </cell>
          <cell r="CU238">
            <v>11791.885739998892</v>
          </cell>
          <cell r="CV238">
            <v>15161.512189999223</v>
          </cell>
          <cell r="CW238">
            <v>7904.6312200017273</v>
          </cell>
          <cell r="CX238">
            <v>-4318.7368200011551</v>
          </cell>
          <cell r="CY238">
            <v>18693.399740003049</v>
          </cell>
          <cell r="CZ238">
            <v>8390.8226100057364</v>
          </cell>
          <cell r="DA238">
            <v>8070.4179799966514</v>
          </cell>
          <cell r="DB238">
            <v>10490.207989994437</v>
          </cell>
          <cell r="DC238">
            <v>12690.884460002184</v>
          </cell>
          <cell r="DD238">
            <v>25338.794420003891</v>
          </cell>
          <cell r="DE238">
            <v>226465.93147999048</v>
          </cell>
          <cell r="DF238">
            <v>10169.033230014145</v>
          </cell>
          <cell r="DG238">
            <v>16721.847709998488</v>
          </cell>
          <cell r="DH238">
            <v>23965.012929998338</v>
          </cell>
          <cell r="DI238">
            <v>21652.572960000485</v>
          </cell>
          <cell r="DJ238">
            <v>14177.108800001442</v>
          </cell>
          <cell r="DK238">
            <v>7770.1940399967134</v>
          </cell>
          <cell r="DL238">
            <v>22349.721900001168</v>
          </cell>
          <cell r="DM238">
            <v>14353.596519999206</v>
          </cell>
          <cell r="DN238">
            <v>14199.210799992085</v>
          </cell>
          <cell r="DO238">
            <v>14916.780549995601</v>
          </cell>
          <cell r="DP238">
            <v>27523.30123000592</v>
          </cell>
          <cell r="DQ238">
            <v>38667.550810009241</v>
          </cell>
          <cell r="DR238">
            <v>181234.16938000917</v>
          </cell>
          <cell r="DS238">
            <v>11396.10000000149</v>
          </cell>
          <cell r="DT238">
            <v>7303.1636699996889</v>
          </cell>
          <cell r="DU238">
            <v>25296.280600003898</v>
          </cell>
          <cell r="DV238">
            <v>16622.741090001538</v>
          </cell>
          <cell r="DW238">
            <v>7009.0625000018626</v>
          </cell>
          <cell r="DX238">
            <v>15410.007139999419</v>
          </cell>
          <cell r="DY238">
            <v>31190.254040002823</v>
          </cell>
          <cell r="DZ238">
            <v>22456.880279995501</v>
          </cell>
          <cell r="EA238">
            <v>14028.119899988174</v>
          </cell>
          <cell r="EB238">
            <v>5811.3043700009584</v>
          </cell>
          <cell r="EC238">
            <v>9969.7013900056481</v>
          </cell>
          <cell r="ED238">
            <v>14740.554400004447</v>
          </cell>
        </row>
        <row r="240"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  <cell r="AQ240">
            <v>0</v>
          </cell>
          <cell r="AR240">
            <v>0</v>
          </cell>
          <cell r="AS240">
            <v>0</v>
          </cell>
          <cell r="AT240">
            <v>0</v>
          </cell>
          <cell r="AU240">
            <v>0</v>
          </cell>
          <cell r="AV240">
            <v>0</v>
          </cell>
          <cell r="AW240">
            <v>0</v>
          </cell>
          <cell r="AX240">
            <v>0</v>
          </cell>
          <cell r="AY240">
            <v>0</v>
          </cell>
          <cell r="AZ240">
            <v>0</v>
          </cell>
          <cell r="BA240">
            <v>0</v>
          </cell>
          <cell r="BB240">
            <v>0</v>
          </cell>
          <cell r="BC240">
            <v>0</v>
          </cell>
          <cell r="BD240">
            <v>0</v>
          </cell>
          <cell r="BE240">
            <v>0</v>
          </cell>
          <cell r="BF240">
            <v>0</v>
          </cell>
          <cell r="BG240">
            <v>0</v>
          </cell>
          <cell r="BH240">
            <v>0</v>
          </cell>
          <cell r="BI240">
            <v>0</v>
          </cell>
          <cell r="BJ240">
            <v>0</v>
          </cell>
          <cell r="BK240">
            <v>0</v>
          </cell>
          <cell r="BL240">
            <v>0</v>
          </cell>
          <cell r="BM240">
            <v>0</v>
          </cell>
          <cell r="BN240">
            <v>0</v>
          </cell>
          <cell r="BO240">
            <v>0</v>
          </cell>
          <cell r="BP240">
            <v>0</v>
          </cell>
          <cell r="BQ240">
            <v>0</v>
          </cell>
          <cell r="BR240">
            <v>0</v>
          </cell>
          <cell r="BS240">
            <v>0</v>
          </cell>
          <cell r="BT240">
            <v>0</v>
          </cell>
          <cell r="BU240">
            <v>0</v>
          </cell>
          <cell r="BV240">
            <v>0</v>
          </cell>
          <cell r="BW240">
            <v>0</v>
          </cell>
          <cell r="BX240">
            <v>0</v>
          </cell>
          <cell r="BY240">
            <v>0</v>
          </cell>
          <cell r="BZ240">
            <v>0</v>
          </cell>
          <cell r="CA240">
            <v>0</v>
          </cell>
          <cell r="CB240">
            <v>0</v>
          </cell>
          <cell r="CC240">
            <v>0</v>
          </cell>
          <cell r="CD240">
            <v>0</v>
          </cell>
          <cell r="CE240">
            <v>0</v>
          </cell>
          <cell r="CF240">
            <v>0</v>
          </cell>
          <cell r="CG240">
            <v>0</v>
          </cell>
          <cell r="CH240">
            <v>0</v>
          </cell>
          <cell r="CI240">
            <v>0</v>
          </cell>
          <cell r="CJ240">
            <v>0</v>
          </cell>
          <cell r="CK240">
            <v>0</v>
          </cell>
          <cell r="CL240">
            <v>0</v>
          </cell>
          <cell r="CM240">
            <v>0</v>
          </cell>
          <cell r="CN240">
            <v>0</v>
          </cell>
          <cell r="CO240">
            <v>0</v>
          </cell>
          <cell r="CP240">
            <v>0</v>
          </cell>
          <cell r="CQ240">
            <v>0</v>
          </cell>
          <cell r="CR240">
            <v>0</v>
          </cell>
          <cell r="CS240">
            <v>0</v>
          </cell>
          <cell r="CT240">
            <v>0</v>
          </cell>
          <cell r="CU240">
            <v>0</v>
          </cell>
          <cell r="CV240">
            <v>0</v>
          </cell>
          <cell r="CW240">
            <v>0</v>
          </cell>
          <cell r="CX240">
            <v>0</v>
          </cell>
          <cell r="CY240">
            <v>0</v>
          </cell>
          <cell r="CZ240">
            <v>0</v>
          </cell>
          <cell r="DA240">
            <v>0</v>
          </cell>
          <cell r="DB240">
            <v>0</v>
          </cell>
          <cell r="DC240">
            <v>0</v>
          </cell>
          <cell r="DD240">
            <v>0</v>
          </cell>
          <cell r="DE240">
            <v>0</v>
          </cell>
          <cell r="DF240">
            <v>0</v>
          </cell>
          <cell r="DG240">
            <v>0</v>
          </cell>
          <cell r="DH240">
            <v>0</v>
          </cell>
          <cell r="DI240">
            <v>0</v>
          </cell>
          <cell r="DJ240">
            <v>0</v>
          </cell>
          <cell r="DK240">
            <v>0</v>
          </cell>
          <cell r="DL240">
            <v>0</v>
          </cell>
          <cell r="DM240">
            <v>0</v>
          </cell>
          <cell r="DN240">
            <v>0</v>
          </cell>
          <cell r="DO240">
            <v>0</v>
          </cell>
          <cell r="DP240">
            <v>0</v>
          </cell>
          <cell r="DQ240">
            <v>0</v>
          </cell>
          <cell r="DR240">
            <v>0</v>
          </cell>
          <cell r="DS240">
            <v>0</v>
          </cell>
          <cell r="DT240">
            <v>0</v>
          </cell>
          <cell r="DU240">
            <v>0</v>
          </cell>
          <cell r="DV240">
            <v>0</v>
          </cell>
          <cell r="DW240">
            <v>0</v>
          </cell>
          <cell r="DX240">
            <v>0</v>
          </cell>
          <cell r="DY240">
            <v>0</v>
          </cell>
          <cell r="DZ240">
            <v>0</v>
          </cell>
          <cell r="EA240">
            <v>0</v>
          </cell>
          <cell r="EB240">
            <v>0</v>
          </cell>
          <cell r="EC240">
            <v>0</v>
          </cell>
          <cell r="ED240">
            <v>0</v>
          </cell>
        </row>
        <row r="241"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0</v>
          </cell>
          <cell r="AP241">
            <v>0</v>
          </cell>
          <cell r="AQ241">
            <v>0</v>
          </cell>
          <cell r="AR241">
            <v>0</v>
          </cell>
          <cell r="AS241">
            <v>0</v>
          </cell>
          <cell r="AT241">
            <v>0</v>
          </cell>
          <cell r="AU241">
            <v>0</v>
          </cell>
          <cell r="AV241">
            <v>0</v>
          </cell>
          <cell r="AW241">
            <v>0</v>
          </cell>
          <cell r="AX241">
            <v>0</v>
          </cell>
          <cell r="AY241">
            <v>0</v>
          </cell>
          <cell r="AZ241">
            <v>0</v>
          </cell>
          <cell r="BA241">
            <v>0</v>
          </cell>
          <cell r="BB241">
            <v>0</v>
          </cell>
          <cell r="BC241">
            <v>0</v>
          </cell>
          <cell r="BD241">
            <v>0</v>
          </cell>
          <cell r="BE241">
            <v>0</v>
          </cell>
          <cell r="BF241">
            <v>0</v>
          </cell>
          <cell r="BG241">
            <v>0</v>
          </cell>
          <cell r="BH241">
            <v>0</v>
          </cell>
          <cell r="BI241">
            <v>0</v>
          </cell>
          <cell r="BJ241">
            <v>0</v>
          </cell>
          <cell r="BK241">
            <v>0</v>
          </cell>
          <cell r="BL241">
            <v>0</v>
          </cell>
          <cell r="BM241">
            <v>0</v>
          </cell>
          <cell r="BN241">
            <v>0</v>
          </cell>
          <cell r="BO241">
            <v>0</v>
          </cell>
          <cell r="BP241">
            <v>0</v>
          </cell>
          <cell r="BQ241">
            <v>0</v>
          </cell>
          <cell r="BR241">
            <v>0</v>
          </cell>
          <cell r="BS241">
            <v>0</v>
          </cell>
          <cell r="BT241">
            <v>0</v>
          </cell>
          <cell r="BU241">
            <v>0</v>
          </cell>
          <cell r="BV241">
            <v>0</v>
          </cell>
          <cell r="BW241">
            <v>0</v>
          </cell>
          <cell r="BX241">
            <v>0</v>
          </cell>
          <cell r="BY241">
            <v>0</v>
          </cell>
          <cell r="BZ241">
            <v>0</v>
          </cell>
          <cell r="CA241">
            <v>0</v>
          </cell>
          <cell r="CB241">
            <v>0</v>
          </cell>
          <cell r="CC241">
            <v>0</v>
          </cell>
          <cell r="CD241">
            <v>0</v>
          </cell>
          <cell r="CE241">
            <v>0</v>
          </cell>
          <cell r="CF241">
            <v>0</v>
          </cell>
          <cell r="CG241">
            <v>0</v>
          </cell>
          <cell r="CH241">
            <v>0</v>
          </cell>
          <cell r="CI241">
            <v>0</v>
          </cell>
          <cell r="CJ241">
            <v>0</v>
          </cell>
          <cell r="CK241">
            <v>0</v>
          </cell>
          <cell r="CL241">
            <v>0</v>
          </cell>
          <cell r="CM241">
            <v>0</v>
          </cell>
          <cell r="CN241">
            <v>0</v>
          </cell>
          <cell r="CO241">
            <v>0</v>
          </cell>
          <cell r="CP241">
            <v>0</v>
          </cell>
          <cell r="CQ241">
            <v>0</v>
          </cell>
          <cell r="CR241">
            <v>0</v>
          </cell>
          <cell r="CS241">
            <v>0</v>
          </cell>
          <cell r="CT241">
            <v>0</v>
          </cell>
          <cell r="CU241">
            <v>0</v>
          </cell>
          <cell r="CV241">
            <v>0</v>
          </cell>
          <cell r="CW241">
            <v>0</v>
          </cell>
          <cell r="CX241">
            <v>0</v>
          </cell>
          <cell r="CY241">
            <v>0</v>
          </cell>
          <cell r="CZ241">
            <v>0</v>
          </cell>
          <cell r="DA241">
            <v>0</v>
          </cell>
          <cell r="DB241">
            <v>0</v>
          </cell>
          <cell r="DC241">
            <v>0</v>
          </cell>
          <cell r="DD241">
            <v>0</v>
          </cell>
          <cell r="DE241">
            <v>0</v>
          </cell>
          <cell r="DF241">
            <v>0</v>
          </cell>
          <cell r="DG241">
            <v>0</v>
          </cell>
          <cell r="DH241">
            <v>0</v>
          </cell>
          <cell r="DI241">
            <v>0</v>
          </cell>
          <cell r="DJ241">
            <v>0</v>
          </cell>
          <cell r="DK241">
            <v>0</v>
          </cell>
          <cell r="DL241">
            <v>0</v>
          </cell>
          <cell r="DM241">
            <v>0</v>
          </cell>
          <cell r="DN241">
            <v>0</v>
          </cell>
          <cell r="DO241">
            <v>0</v>
          </cell>
          <cell r="DP241">
            <v>0</v>
          </cell>
          <cell r="DQ241">
            <v>0</v>
          </cell>
          <cell r="DR241">
            <v>0</v>
          </cell>
          <cell r="DS241">
            <v>0</v>
          </cell>
          <cell r="DT241">
            <v>0</v>
          </cell>
          <cell r="DU241">
            <v>0</v>
          </cell>
          <cell r="DV241">
            <v>0</v>
          </cell>
          <cell r="DW241">
            <v>0</v>
          </cell>
          <cell r="DX241">
            <v>0</v>
          </cell>
          <cell r="DY241">
            <v>0</v>
          </cell>
          <cell r="DZ241">
            <v>0</v>
          </cell>
          <cell r="EA241">
            <v>0</v>
          </cell>
          <cell r="EB241">
            <v>0</v>
          </cell>
          <cell r="EC241">
            <v>0</v>
          </cell>
          <cell r="ED241">
            <v>0</v>
          </cell>
        </row>
        <row r="242"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  <cell r="AF242">
            <v>0</v>
          </cell>
          <cell r="AG242">
            <v>0</v>
          </cell>
          <cell r="AH242">
            <v>0</v>
          </cell>
          <cell r="AI242">
            <v>0</v>
          </cell>
          <cell r="AJ242">
            <v>0</v>
          </cell>
          <cell r="AK242">
            <v>0</v>
          </cell>
          <cell r="AL242">
            <v>0</v>
          </cell>
          <cell r="AM242">
            <v>0</v>
          </cell>
          <cell r="AN242">
            <v>0</v>
          </cell>
          <cell r="AO242">
            <v>0</v>
          </cell>
          <cell r="AP242">
            <v>0</v>
          </cell>
          <cell r="AQ242">
            <v>0</v>
          </cell>
          <cell r="AR242">
            <v>0</v>
          </cell>
          <cell r="AS242">
            <v>0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0</v>
          </cell>
          <cell r="AZ242">
            <v>0</v>
          </cell>
          <cell r="BA242">
            <v>0</v>
          </cell>
          <cell r="BB242">
            <v>0</v>
          </cell>
          <cell r="BC242">
            <v>0</v>
          </cell>
          <cell r="BD242">
            <v>0</v>
          </cell>
          <cell r="BE242">
            <v>0</v>
          </cell>
          <cell r="BF242">
            <v>0</v>
          </cell>
          <cell r="BG242">
            <v>0</v>
          </cell>
          <cell r="BH242">
            <v>0</v>
          </cell>
          <cell r="BI242">
            <v>0</v>
          </cell>
          <cell r="BJ242">
            <v>0</v>
          </cell>
          <cell r="BK242">
            <v>0</v>
          </cell>
          <cell r="BL242">
            <v>0</v>
          </cell>
          <cell r="BM242">
            <v>0</v>
          </cell>
          <cell r="BN242">
            <v>0</v>
          </cell>
          <cell r="BO242">
            <v>0</v>
          </cell>
          <cell r="BP242">
            <v>0</v>
          </cell>
          <cell r="BQ242">
            <v>0</v>
          </cell>
          <cell r="BR242">
            <v>0</v>
          </cell>
          <cell r="BS242">
            <v>0</v>
          </cell>
          <cell r="BT242">
            <v>0</v>
          </cell>
          <cell r="BU242">
            <v>0</v>
          </cell>
          <cell r="BV242">
            <v>0</v>
          </cell>
          <cell r="BW242">
            <v>0</v>
          </cell>
          <cell r="BX242">
            <v>0</v>
          </cell>
          <cell r="BY242">
            <v>0</v>
          </cell>
          <cell r="BZ242">
            <v>0</v>
          </cell>
          <cell r="CA242">
            <v>0</v>
          </cell>
          <cell r="CB242">
            <v>0</v>
          </cell>
          <cell r="CC242">
            <v>0</v>
          </cell>
          <cell r="CD242">
            <v>0</v>
          </cell>
          <cell r="CE242">
            <v>0</v>
          </cell>
          <cell r="CF242">
            <v>0</v>
          </cell>
          <cell r="CG242">
            <v>0</v>
          </cell>
          <cell r="CH242">
            <v>0</v>
          </cell>
          <cell r="CI242">
            <v>0</v>
          </cell>
          <cell r="CJ242">
            <v>0</v>
          </cell>
          <cell r="CK242">
            <v>0</v>
          </cell>
          <cell r="CL242">
            <v>0</v>
          </cell>
          <cell r="CM242">
            <v>0</v>
          </cell>
          <cell r="CN242">
            <v>0</v>
          </cell>
          <cell r="CO242">
            <v>0</v>
          </cell>
          <cell r="CP242">
            <v>0</v>
          </cell>
          <cell r="CQ242">
            <v>0</v>
          </cell>
          <cell r="CR242">
            <v>0</v>
          </cell>
          <cell r="CS242">
            <v>0</v>
          </cell>
          <cell r="CT242">
            <v>0</v>
          </cell>
          <cell r="CU242">
            <v>0</v>
          </cell>
          <cell r="CV242">
            <v>0</v>
          </cell>
          <cell r="CW242">
            <v>0</v>
          </cell>
          <cell r="CX242">
            <v>0</v>
          </cell>
          <cell r="CY242">
            <v>0</v>
          </cell>
          <cell r="CZ242">
            <v>0</v>
          </cell>
          <cell r="DA242">
            <v>0</v>
          </cell>
          <cell r="DB242">
            <v>0</v>
          </cell>
          <cell r="DC242">
            <v>0</v>
          </cell>
          <cell r="DD242">
            <v>0</v>
          </cell>
          <cell r="DE242">
            <v>0</v>
          </cell>
          <cell r="DF242">
            <v>0</v>
          </cell>
          <cell r="DG242">
            <v>0</v>
          </cell>
          <cell r="DH242">
            <v>0</v>
          </cell>
          <cell r="DI242">
            <v>0</v>
          </cell>
          <cell r="DJ242">
            <v>0</v>
          </cell>
          <cell r="DK242">
            <v>0</v>
          </cell>
          <cell r="DL242">
            <v>0</v>
          </cell>
          <cell r="DM242">
            <v>0</v>
          </cell>
          <cell r="DN242">
            <v>0</v>
          </cell>
          <cell r="DO242">
            <v>0</v>
          </cell>
          <cell r="DP242">
            <v>0</v>
          </cell>
          <cell r="DQ242">
            <v>0</v>
          </cell>
          <cell r="DR242">
            <v>0</v>
          </cell>
          <cell r="DS242">
            <v>0</v>
          </cell>
          <cell r="DT242">
            <v>0</v>
          </cell>
          <cell r="DU242">
            <v>0</v>
          </cell>
          <cell r="DV242">
            <v>0</v>
          </cell>
          <cell r="DW242">
            <v>0</v>
          </cell>
          <cell r="DX242">
            <v>0</v>
          </cell>
          <cell r="DY242">
            <v>0</v>
          </cell>
          <cell r="DZ242">
            <v>0</v>
          </cell>
          <cell r="EA242">
            <v>0</v>
          </cell>
          <cell r="EB242">
            <v>0</v>
          </cell>
          <cell r="EC242">
            <v>0</v>
          </cell>
          <cell r="ED242">
            <v>0</v>
          </cell>
        </row>
        <row r="244">
          <cell r="A244" t="str">
            <v>Total Gas Fuel Burn Expense</v>
          </cell>
          <cell r="F244">
            <v>-28451.481160001829</v>
          </cell>
          <cell r="G244">
            <v>-42544.2186900042</v>
          </cell>
          <cell r="H244">
            <v>-55600.364099998027</v>
          </cell>
          <cell r="I244">
            <v>-30957.643000001088</v>
          </cell>
          <cell r="J244">
            <v>-55441.898649999872</v>
          </cell>
          <cell r="K244">
            <v>-38318.696389999241</v>
          </cell>
          <cell r="L244">
            <v>-96104.25617999956</v>
          </cell>
          <cell r="M244">
            <v>-97334.171260003</v>
          </cell>
          <cell r="N244">
            <v>-86313.513209998608</v>
          </cell>
          <cell r="O244">
            <v>-64449.191829998046</v>
          </cell>
          <cell r="P244">
            <v>-57137.298620007932</v>
          </cell>
          <cell r="Q244">
            <v>-59744.325820002705</v>
          </cell>
          <cell r="R244">
            <v>-691555.91155004501</v>
          </cell>
          <cell r="S244">
            <v>-55542.056789997965</v>
          </cell>
          <cell r="T244">
            <v>-65502.383239999413</v>
          </cell>
          <cell r="U244">
            <v>-104939.22038999945</v>
          </cell>
          <cell r="V244">
            <v>-33453.891579998657</v>
          </cell>
          <cell r="W244">
            <v>-50722.202959999442</v>
          </cell>
          <cell r="X244">
            <v>-36821.258179999888</v>
          </cell>
          <cell r="Y244">
            <v>-62848.371009998024</v>
          </cell>
          <cell r="Z244">
            <v>-48081.67499999702</v>
          </cell>
          <cell r="AA244">
            <v>-45029.357530001551</v>
          </cell>
          <cell r="AB244">
            <v>-60112.897529996932</v>
          </cell>
          <cell r="AC244">
            <v>-74164.768489997834</v>
          </cell>
          <cell r="AD244">
            <v>-54337.828849997371</v>
          </cell>
          <cell r="AE244">
            <v>161054.3490100503</v>
          </cell>
          <cell r="AF244">
            <v>36940.111030001193</v>
          </cell>
          <cell r="AG244">
            <v>16303.610890001059</v>
          </cell>
          <cell r="AH244">
            <v>12261.338759992272</v>
          </cell>
          <cell r="AI244">
            <v>3114.583189997822</v>
          </cell>
          <cell r="AJ244">
            <v>3824.3652799986303</v>
          </cell>
          <cell r="AK244">
            <v>6540.4336700029671</v>
          </cell>
          <cell r="AL244">
            <v>4321.5944199971855</v>
          </cell>
          <cell r="AM244">
            <v>1323.4053999967873</v>
          </cell>
          <cell r="AN244">
            <v>2813.9044099971652</v>
          </cell>
          <cell r="AO244">
            <v>7784.1477999985218</v>
          </cell>
          <cell r="AP244">
            <v>14557.030260000378</v>
          </cell>
          <cell r="AQ244">
            <v>51269.823899995536</v>
          </cell>
          <cell r="AR244">
            <v>77385.81039005518</v>
          </cell>
          <cell r="AS244">
            <v>8000.4508000016212</v>
          </cell>
          <cell r="AT244">
            <v>7245.6416300013661</v>
          </cell>
          <cell r="AU244">
            <v>8076.2967300005257</v>
          </cell>
          <cell r="AV244">
            <v>7388.3561700005084</v>
          </cell>
          <cell r="AW244">
            <v>2294.4728499986231</v>
          </cell>
          <cell r="AX244">
            <v>3178.8109999969602</v>
          </cell>
          <cell r="AY244">
            <v>8569.2603000029922</v>
          </cell>
          <cell r="AZ244">
            <v>8723.6082399971783</v>
          </cell>
          <cell r="BA244">
            <v>5667.1916299983859</v>
          </cell>
          <cell r="BB244">
            <v>5630.7257700003684</v>
          </cell>
          <cell r="BC244">
            <v>7111.431069996208</v>
          </cell>
          <cell r="BD244">
            <v>5499.5642000064254</v>
          </cell>
          <cell r="BE244">
            <v>68794.084509968758</v>
          </cell>
          <cell r="BF244">
            <v>7219.8187499940395</v>
          </cell>
          <cell r="BG244">
            <v>5460.859519995749</v>
          </cell>
          <cell r="BH244">
            <v>3883.1120999976993</v>
          </cell>
          <cell r="BI244">
            <v>6144.2297999970615</v>
          </cell>
          <cell r="BJ244">
            <v>2140.8182000014931</v>
          </cell>
          <cell r="BK244">
            <v>3901.1230499967933</v>
          </cell>
          <cell r="BL244">
            <v>8895.695550005883</v>
          </cell>
          <cell r="BM244">
            <v>8858.3990000039339</v>
          </cell>
          <cell r="BN244">
            <v>5371.6115399971604</v>
          </cell>
          <cell r="BO244">
            <v>8668.9481300003827</v>
          </cell>
          <cell r="BP244">
            <v>3975.5116599984467</v>
          </cell>
          <cell r="BQ244">
            <v>4273.9572100043297</v>
          </cell>
          <cell r="BR244">
            <v>68921.483540058136</v>
          </cell>
          <cell r="BS244">
            <v>3759.3002099990845</v>
          </cell>
          <cell r="BT244">
            <v>4662.0473899953067</v>
          </cell>
          <cell r="BU244">
            <v>6715.0512599982321</v>
          </cell>
          <cell r="BV244">
            <v>3991.6719200015068</v>
          </cell>
          <cell r="BW244">
            <v>4958.4206000007689</v>
          </cell>
          <cell r="BX244">
            <v>5132.3218099996448</v>
          </cell>
          <cell r="BY244">
            <v>7251.6801500022411</v>
          </cell>
          <cell r="BZ244">
            <v>8885.0623900070786</v>
          </cell>
          <cell r="CA244">
            <v>6655.829050000757</v>
          </cell>
          <cell r="CB244">
            <v>4329.1868499964476</v>
          </cell>
          <cell r="CC244">
            <v>6633.9511500000954</v>
          </cell>
          <cell r="CD244">
            <v>5946.9607599973679</v>
          </cell>
          <cell r="CE244">
            <v>84814.158560097218</v>
          </cell>
          <cell r="CF244">
            <v>2923.0443999990821</v>
          </cell>
          <cell r="CG244">
            <v>5126.3868500068784</v>
          </cell>
          <cell r="CH244">
            <v>6625.9655400011688</v>
          </cell>
          <cell r="CI244">
            <v>5687.8721099961549</v>
          </cell>
          <cell r="CJ244">
            <v>5354.476499998942</v>
          </cell>
          <cell r="CK244">
            <v>5516.4040499925613</v>
          </cell>
          <cell r="CL244">
            <v>13342.329469993711</v>
          </cell>
          <cell r="CM244">
            <v>10366.208379998803</v>
          </cell>
          <cell r="CN244">
            <v>6729.8652300015092</v>
          </cell>
          <cell r="CO244">
            <v>5594.8299700021744</v>
          </cell>
          <cell r="CP244">
            <v>8484.2864999994636</v>
          </cell>
          <cell r="CQ244">
            <v>9062.4895600005984</v>
          </cell>
          <cell r="CR244">
            <v>135681.57792007923</v>
          </cell>
          <cell r="CS244">
            <v>8561.6462499946356</v>
          </cell>
          <cell r="CT244">
            <v>12906.112139999866</v>
          </cell>
          <cell r="CU244">
            <v>11791.885739997029</v>
          </cell>
          <cell r="CV244">
            <v>15161.512189999223</v>
          </cell>
          <cell r="CW244">
            <v>7904.6312200017273</v>
          </cell>
          <cell r="CX244">
            <v>-4318.7368200011551</v>
          </cell>
          <cell r="CY244">
            <v>18693.399740003049</v>
          </cell>
          <cell r="CZ244">
            <v>8390.8226100057364</v>
          </cell>
          <cell r="DA244">
            <v>8070.4179799929261</v>
          </cell>
          <cell r="DB244">
            <v>10490.207989998162</v>
          </cell>
          <cell r="DC244">
            <v>12690.884460002184</v>
          </cell>
          <cell r="DD244">
            <v>25338.794420003891</v>
          </cell>
          <cell r="DE244">
            <v>226465.93147999048</v>
          </cell>
          <cell r="DF244">
            <v>10169.033230014145</v>
          </cell>
          <cell r="DG244">
            <v>16721.847709998488</v>
          </cell>
          <cell r="DH244">
            <v>23965.012929998338</v>
          </cell>
          <cell r="DI244">
            <v>21652.572960000485</v>
          </cell>
          <cell r="DJ244">
            <v>14177.108800001442</v>
          </cell>
          <cell r="DK244">
            <v>7770.1940399967134</v>
          </cell>
          <cell r="DL244">
            <v>22349.721900001168</v>
          </cell>
          <cell r="DM244">
            <v>14353.596519999206</v>
          </cell>
          <cell r="DN244">
            <v>14199.210799992085</v>
          </cell>
          <cell r="DO244">
            <v>14916.780549995601</v>
          </cell>
          <cell r="DP244">
            <v>27523.30123000592</v>
          </cell>
          <cell r="DQ244">
            <v>38667.550810009241</v>
          </cell>
          <cell r="DR244">
            <v>181234.16938000917</v>
          </cell>
          <cell r="DS244">
            <v>11396.10000000149</v>
          </cell>
          <cell r="DT244">
            <v>7303.1636700034142</v>
          </cell>
          <cell r="DU244">
            <v>25296.280600003898</v>
          </cell>
          <cell r="DV244">
            <v>16622.741090001538</v>
          </cell>
          <cell r="DW244">
            <v>7009.0625000018626</v>
          </cell>
          <cell r="DX244">
            <v>15410.007139999419</v>
          </cell>
          <cell r="DY244">
            <v>31190.254040002823</v>
          </cell>
          <cell r="DZ244">
            <v>22456.880279995501</v>
          </cell>
          <cell r="EA244">
            <v>14028.119899988174</v>
          </cell>
          <cell r="EB244">
            <v>5811.3043700009584</v>
          </cell>
          <cell r="EC244">
            <v>9969.7013900056481</v>
          </cell>
          <cell r="ED244">
            <v>14740.554400004447</v>
          </cell>
        </row>
        <row r="246">
          <cell r="A246" t="str">
            <v>Other Generation</v>
          </cell>
        </row>
        <row r="247"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0</v>
          </cell>
          <cell r="AS247">
            <v>0</v>
          </cell>
          <cell r="AT247">
            <v>0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0</v>
          </cell>
          <cell r="BD247">
            <v>0</v>
          </cell>
          <cell r="BE247">
            <v>0</v>
          </cell>
          <cell r="BF247">
            <v>0</v>
          </cell>
          <cell r="BG247">
            <v>0</v>
          </cell>
          <cell r="BH247">
            <v>0</v>
          </cell>
          <cell r="BI247">
            <v>0</v>
          </cell>
          <cell r="BJ247">
            <v>0</v>
          </cell>
          <cell r="BK247">
            <v>0</v>
          </cell>
          <cell r="BL247">
            <v>0</v>
          </cell>
          <cell r="BM247">
            <v>0</v>
          </cell>
          <cell r="BN247">
            <v>0</v>
          </cell>
          <cell r="BO247">
            <v>0</v>
          </cell>
          <cell r="BP247">
            <v>0</v>
          </cell>
          <cell r="BQ247">
            <v>0</v>
          </cell>
          <cell r="BR247">
            <v>0</v>
          </cell>
          <cell r="BS247">
            <v>0</v>
          </cell>
          <cell r="BT247">
            <v>0</v>
          </cell>
          <cell r="BU247">
            <v>0</v>
          </cell>
          <cell r="BV247">
            <v>0</v>
          </cell>
          <cell r="BW247">
            <v>0</v>
          </cell>
          <cell r="BX247">
            <v>0</v>
          </cell>
          <cell r="BY247">
            <v>0</v>
          </cell>
          <cell r="BZ247">
            <v>0</v>
          </cell>
          <cell r="CA247">
            <v>0</v>
          </cell>
          <cell r="CB247">
            <v>0</v>
          </cell>
          <cell r="CC247">
            <v>0</v>
          </cell>
          <cell r="CD247">
            <v>0</v>
          </cell>
          <cell r="CE247">
            <v>0</v>
          </cell>
          <cell r="CF247">
            <v>0</v>
          </cell>
          <cell r="CG247">
            <v>0</v>
          </cell>
          <cell r="CH247">
            <v>0</v>
          </cell>
          <cell r="CI247">
            <v>0</v>
          </cell>
          <cell r="CJ247">
            <v>0</v>
          </cell>
          <cell r="CK247">
            <v>0</v>
          </cell>
          <cell r="CL247">
            <v>0</v>
          </cell>
          <cell r="CM247">
            <v>0</v>
          </cell>
          <cell r="CN247">
            <v>0</v>
          </cell>
          <cell r="CO247">
            <v>0</v>
          </cell>
          <cell r="CP247">
            <v>0</v>
          </cell>
          <cell r="CQ247">
            <v>0</v>
          </cell>
          <cell r="CR247">
            <v>0</v>
          </cell>
          <cell r="CS247">
            <v>0</v>
          </cell>
          <cell r="CT247">
            <v>0</v>
          </cell>
          <cell r="CU247">
            <v>0</v>
          </cell>
          <cell r="CV247">
            <v>0</v>
          </cell>
          <cell r="CW247">
            <v>0</v>
          </cell>
          <cell r="CX247">
            <v>0</v>
          </cell>
          <cell r="CY247">
            <v>0</v>
          </cell>
          <cell r="CZ247">
            <v>0</v>
          </cell>
          <cell r="DA247">
            <v>0</v>
          </cell>
          <cell r="DB247">
            <v>0</v>
          </cell>
          <cell r="DC247">
            <v>0</v>
          </cell>
          <cell r="DD247">
            <v>0</v>
          </cell>
          <cell r="DE247">
            <v>0</v>
          </cell>
          <cell r="DF247">
            <v>0</v>
          </cell>
          <cell r="DG247">
            <v>0</v>
          </cell>
          <cell r="DH247">
            <v>0</v>
          </cell>
          <cell r="DI247">
            <v>0</v>
          </cell>
          <cell r="DJ247">
            <v>0</v>
          </cell>
          <cell r="DK247">
            <v>0</v>
          </cell>
          <cell r="DL247">
            <v>0</v>
          </cell>
          <cell r="DM247">
            <v>0</v>
          </cell>
          <cell r="DN247">
            <v>0</v>
          </cell>
          <cell r="DO247">
            <v>0</v>
          </cell>
          <cell r="DP247">
            <v>0</v>
          </cell>
          <cell r="DQ247">
            <v>0</v>
          </cell>
          <cell r="DR247">
            <v>0</v>
          </cell>
          <cell r="DS247">
            <v>0</v>
          </cell>
          <cell r="DT247">
            <v>0</v>
          </cell>
          <cell r="DU247">
            <v>0</v>
          </cell>
          <cell r="DV247">
            <v>0</v>
          </cell>
          <cell r="DW247">
            <v>0</v>
          </cell>
          <cell r="DX247">
            <v>0</v>
          </cell>
          <cell r="DY247">
            <v>0</v>
          </cell>
          <cell r="DZ247">
            <v>0</v>
          </cell>
          <cell r="EA247">
            <v>0</v>
          </cell>
          <cell r="EB247">
            <v>0</v>
          </cell>
          <cell r="EC247">
            <v>0</v>
          </cell>
          <cell r="ED247">
            <v>0</v>
          </cell>
        </row>
        <row r="249"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0</v>
          </cell>
          <cell r="AP249">
            <v>0</v>
          </cell>
          <cell r="AQ249">
            <v>0</v>
          </cell>
          <cell r="AR249">
            <v>0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0</v>
          </cell>
          <cell r="BD249">
            <v>0</v>
          </cell>
          <cell r="BE249">
            <v>0</v>
          </cell>
          <cell r="BF249">
            <v>0</v>
          </cell>
          <cell r="BG249">
            <v>0</v>
          </cell>
          <cell r="BH249">
            <v>0</v>
          </cell>
          <cell r="BI249">
            <v>0</v>
          </cell>
          <cell r="BJ249">
            <v>0</v>
          </cell>
          <cell r="BK249">
            <v>0</v>
          </cell>
          <cell r="BL249">
            <v>0</v>
          </cell>
          <cell r="BM249">
            <v>0</v>
          </cell>
          <cell r="BN249">
            <v>0</v>
          </cell>
          <cell r="BO249">
            <v>0</v>
          </cell>
          <cell r="BP249">
            <v>0</v>
          </cell>
          <cell r="BQ249">
            <v>0</v>
          </cell>
          <cell r="BR249">
            <v>0</v>
          </cell>
          <cell r="BS249">
            <v>0</v>
          </cell>
          <cell r="BT249">
            <v>0</v>
          </cell>
          <cell r="BU249">
            <v>0</v>
          </cell>
          <cell r="BV249">
            <v>0</v>
          </cell>
          <cell r="BW249">
            <v>0</v>
          </cell>
          <cell r="BX249">
            <v>0</v>
          </cell>
          <cell r="BY249">
            <v>0</v>
          </cell>
          <cell r="BZ249">
            <v>0</v>
          </cell>
          <cell r="CA249">
            <v>0</v>
          </cell>
          <cell r="CB249">
            <v>0</v>
          </cell>
          <cell r="CC249">
            <v>0</v>
          </cell>
          <cell r="CD249">
            <v>0</v>
          </cell>
          <cell r="CE249">
            <v>0</v>
          </cell>
          <cell r="CF249">
            <v>0</v>
          </cell>
          <cell r="CG249">
            <v>0</v>
          </cell>
          <cell r="CH249">
            <v>0</v>
          </cell>
          <cell r="CI249">
            <v>0</v>
          </cell>
          <cell r="CJ249">
            <v>0</v>
          </cell>
          <cell r="CK249">
            <v>0</v>
          </cell>
          <cell r="CL249">
            <v>0</v>
          </cell>
          <cell r="CM249">
            <v>0</v>
          </cell>
          <cell r="CN249">
            <v>0</v>
          </cell>
          <cell r="CO249">
            <v>0</v>
          </cell>
          <cell r="CP249">
            <v>0</v>
          </cell>
          <cell r="CQ249">
            <v>0</v>
          </cell>
          <cell r="CR249">
            <v>0</v>
          </cell>
          <cell r="CS249">
            <v>0</v>
          </cell>
          <cell r="CT249">
            <v>0</v>
          </cell>
          <cell r="CU249">
            <v>0</v>
          </cell>
          <cell r="CV249">
            <v>0</v>
          </cell>
          <cell r="CW249">
            <v>0</v>
          </cell>
          <cell r="CX249">
            <v>0</v>
          </cell>
          <cell r="CY249">
            <v>0</v>
          </cell>
          <cell r="CZ249">
            <v>0</v>
          </cell>
          <cell r="DA249">
            <v>0</v>
          </cell>
          <cell r="DB249">
            <v>0</v>
          </cell>
          <cell r="DC249">
            <v>0</v>
          </cell>
          <cell r="DD249">
            <v>0</v>
          </cell>
          <cell r="DE249">
            <v>0</v>
          </cell>
          <cell r="DF249">
            <v>0</v>
          </cell>
          <cell r="DG249">
            <v>0</v>
          </cell>
          <cell r="DH249">
            <v>0</v>
          </cell>
          <cell r="DI249">
            <v>0</v>
          </cell>
          <cell r="DJ249">
            <v>0</v>
          </cell>
          <cell r="DK249">
            <v>0</v>
          </cell>
          <cell r="DL249">
            <v>0</v>
          </cell>
          <cell r="DM249">
            <v>0</v>
          </cell>
          <cell r="DN249">
            <v>0</v>
          </cell>
          <cell r="DO249">
            <v>0</v>
          </cell>
          <cell r="DP249">
            <v>0</v>
          </cell>
          <cell r="DQ249">
            <v>0</v>
          </cell>
          <cell r="DR249">
            <v>0</v>
          </cell>
          <cell r="DS249">
            <v>0</v>
          </cell>
          <cell r="DT249">
            <v>0</v>
          </cell>
          <cell r="DU249">
            <v>0</v>
          </cell>
          <cell r="DV249">
            <v>0</v>
          </cell>
          <cell r="DW249">
            <v>0</v>
          </cell>
          <cell r="DX249">
            <v>0</v>
          </cell>
          <cell r="DY249">
            <v>0</v>
          </cell>
          <cell r="DZ249">
            <v>0</v>
          </cell>
          <cell r="EA249">
            <v>0</v>
          </cell>
          <cell r="EB249">
            <v>0</v>
          </cell>
          <cell r="EC249">
            <v>0</v>
          </cell>
          <cell r="ED249">
            <v>0</v>
          </cell>
        </row>
        <row r="250"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0</v>
          </cell>
          <cell r="BD250">
            <v>0</v>
          </cell>
          <cell r="BE250">
            <v>0</v>
          </cell>
          <cell r="BF250">
            <v>0</v>
          </cell>
          <cell r="BG250">
            <v>0</v>
          </cell>
          <cell r="BH250">
            <v>0</v>
          </cell>
          <cell r="BI250">
            <v>0</v>
          </cell>
          <cell r="BJ250">
            <v>0</v>
          </cell>
          <cell r="BK250">
            <v>0</v>
          </cell>
          <cell r="BL250">
            <v>0</v>
          </cell>
          <cell r="BM250">
            <v>0</v>
          </cell>
          <cell r="BN250">
            <v>0</v>
          </cell>
          <cell r="BO250">
            <v>0</v>
          </cell>
          <cell r="BP250">
            <v>0</v>
          </cell>
          <cell r="BQ250">
            <v>0</v>
          </cell>
          <cell r="BR250">
            <v>0</v>
          </cell>
          <cell r="BS250">
            <v>0</v>
          </cell>
          <cell r="BT250">
            <v>0</v>
          </cell>
          <cell r="BU250">
            <v>0</v>
          </cell>
          <cell r="BV250">
            <v>0</v>
          </cell>
          <cell r="BW250">
            <v>0</v>
          </cell>
          <cell r="BX250">
            <v>0</v>
          </cell>
          <cell r="BY250">
            <v>0</v>
          </cell>
          <cell r="BZ250">
            <v>0</v>
          </cell>
          <cell r="CA250">
            <v>0</v>
          </cell>
          <cell r="CB250">
            <v>0</v>
          </cell>
          <cell r="CC250">
            <v>0</v>
          </cell>
          <cell r="CD250">
            <v>0</v>
          </cell>
          <cell r="CE250">
            <v>0</v>
          </cell>
          <cell r="CF250">
            <v>0</v>
          </cell>
          <cell r="CG250">
            <v>0</v>
          </cell>
          <cell r="CH250">
            <v>0</v>
          </cell>
          <cell r="CI250">
            <v>0</v>
          </cell>
          <cell r="CJ250">
            <v>0</v>
          </cell>
          <cell r="CK250">
            <v>0</v>
          </cell>
          <cell r="CL250">
            <v>0</v>
          </cell>
          <cell r="CM250">
            <v>0</v>
          </cell>
          <cell r="CN250">
            <v>0</v>
          </cell>
          <cell r="CO250">
            <v>0</v>
          </cell>
          <cell r="CP250">
            <v>0</v>
          </cell>
          <cell r="CQ250">
            <v>0</v>
          </cell>
          <cell r="CR250">
            <v>0</v>
          </cell>
          <cell r="CS250">
            <v>0</v>
          </cell>
          <cell r="CT250">
            <v>0</v>
          </cell>
          <cell r="CU250">
            <v>0</v>
          </cell>
          <cell r="CV250">
            <v>0</v>
          </cell>
          <cell r="CW250">
            <v>0</v>
          </cell>
          <cell r="CX250">
            <v>0</v>
          </cell>
          <cell r="CY250">
            <v>0</v>
          </cell>
          <cell r="CZ250">
            <v>0</v>
          </cell>
          <cell r="DA250">
            <v>0</v>
          </cell>
          <cell r="DB250">
            <v>0</v>
          </cell>
          <cell r="DC250">
            <v>0</v>
          </cell>
          <cell r="DD250">
            <v>0</v>
          </cell>
          <cell r="DE250">
            <v>0</v>
          </cell>
          <cell r="DF250">
            <v>0</v>
          </cell>
          <cell r="DG250">
            <v>0</v>
          </cell>
          <cell r="DH250">
            <v>0</v>
          </cell>
          <cell r="DI250">
            <v>0</v>
          </cell>
          <cell r="DJ250">
            <v>0</v>
          </cell>
          <cell r="DK250">
            <v>0</v>
          </cell>
          <cell r="DL250">
            <v>0</v>
          </cell>
          <cell r="DM250">
            <v>0</v>
          </cell>
          <cell r="DN250">
            <v>0</v>
          </cell>
          <cell r="DO250">
            <v>0</v>
          </cell>
          <cell r="DP250">
            <v>0</v>
          </cell>
          <cell r="DQ250">
            <v>0</v>
          </cell>
          <cell r="DR250">
            <v>0</v>
          </cell>
          <cell r="DS250">
            <v>0</v>
          </cell>
          <cell r="DT250">
            <v>0</v>
          </cell>
          <cell r="DU250">
            <v>0</v>
          </cell>
          <cell r="DV250">
            <v>0</v>
          </cell>
          <cell r="DW250">
            <v>0</v>
          </cell>
          <cell r="DX250">
            <v>0</v>
          </cell>
          <cell r="DY250">
            <v>0</v>
          </cell>
          <cell r="DZ250">
            <v>0</v>
          </cell>
          <cell r="EA250">
            <v>0</v>
          </cell>
          <cell r="EB250">
            <v>0</v>
          </cell>
          <cell r="EC250">
            <v>0</v>
          </cell>
          <cell r="ED250">
            <v>0</v>
          </cell>
        </row>
        <row r="251"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0</v>
          </cell>
          <cell r="AX251">
            <v>0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0</v>
          </cell>
          <cell r="BD251">
            <v>0</v>
          </cell>
          <cell r="BE251">
            <v>0</v>
          </cell>
          <cell r="BF251">
            <v>0</v>
          </cell>
          <cell r="BG251">
            <v>0</v>
          </cell>
          <cell r="BH251">
            <v>0</v>
          </cell>
          <cell r="BI251">
            <v>0</v>
          </cell>
          <cell r="BJ251">
            <v>0</v>
          </cell>
          <cell r="BK251">
            <v>0</v>
          </cell>
          <cell r="BL251">
            <v>0</v>
          </cell>
          <cell r="BM251">
            <v>0</v>
          </cell>
          <cell r="BN251">
            <v>0</v>
          </cell>
          <cell r="BO251">
            <v>0</v>
          </cell>
          <cell r="BP251">
            <v>0</v>
          </cell>
          <cell r="BQ251">
            <v>0</v>
          </cell>
          <cell r="BR251">
            <v>0</v>
          </cell>
          <cell r="BS251">
            <v>0</v>
          </cell>
          <cell r="BT251">
            <v>0</v>
          </cell>
          <cell r="BU251">
            <v>0</v>
          </cell>
          <cell r="BV251">
            <v>0</v>
          </cell>
          <cell r="BW251">
            <v>0</v>
          </cell>
          <cell r="BX251">
            <v>0</v>
          </cell>
          <cell r="BY251">
            <v>0</v>
          </cell>
          <cell r="BZ251">
            <v>0</v>
          </cell>
          <cell r="CA251">
            <v>0</v>
          </cell>
          <cell r="CB251">
            <v>0</v>
          </cell>
          <cell r="CC251">
            <v>0</v>
          </cell>
          <cell r="CD251">
            <v>0</v>
          </cell>
          <cell r="CE251">
            <v>0</v>
          </cell>
          <cell r="CF251">
            <v>0</v>
          </cell>
          <cell r="CG251">
            <v>0</v>
          </cell>
          <cell r="CH251">
            <v>0</v>
          </cell>
          <cell r="CI251">
            <v>0</v>
          </cell>
          <cell r="CJ251">
            <v>0</v>
          </cell>
          <cell r="CK251">
            <v>0</v>
          </cell>
          <cell r="CL251">
            <v>0</v>
          </cell>
          <cell r="CM251">
            <v>0</v>
          </cell>
          <cell r="CN251">
            <v>0</v>
          </cell>
          <cell r="CO251">
            <v>0</v>
          </cell>
          <cell r="CP251">
            <v>0</v>
          </cell>
          <cell r="CQ251">
            <v>0</v>
          </cell>
          <cell r="CR251">
            <v>0</v>
          </cell>
          <cell r="CS251">
            <v>0</v>
          </cell>
          <cell r="CT251">
            <v>0</v>
          </cell>
          <cell r="CU251">
            <v>0</v>
          </cell>
          <cell r="CV251">
            <v>0</v>
          </cell>
          <cell r="CW251">
            <v>0</v>
          </cell>
          <cell r="CX251">
            <v>0</v>
          </cell>
          <cell r="CY251">
            <v>0</v>
          </cell>
          <cell r="CZ251">
            <v>0</v>
          </cell>
          <cell r="DA251">
            <v>0</v>
          </cell>
          <cell r="DB251">
            <v>0</v>
          </cell>
          <cell r="DC251">
            <v>0</v>
          </cell>
          <cell r="DD251">
            <v>0</v>
          </cell>
          <cell r="DE251">
            <v>0</v>
          </cell>
          <cell r="DF251">
            <v>0</v>
          </cell>
          <cell r="DG251">
            <v>0</v>
          </cell>
          <cell r="DH251">
            <v>0</v>
          </cell>
          <cell r="DI251">
            <v>0</v>
          </cell>
          <cell r="DJ251">
            <v>0</v>
          </cell>
          <cell r="DK251">
            <v>0</v>
          </cell>
          <cell r="DL251">
            <v>0</v>
          </cell>
          <cell r="DM251">
            <v>0</v>
          </cell>
          <cell r="DN251">
            <v>0</v>
          </cell>
          <cell r="DO251">
            <v>0</v>
          </cell>
          <cell r="DP251">
            <v>0</v>
          </cell>
          <cell r="DQ251">
            <v>0</v>
          </cell>
          <cell r="DR251">
            <v>7.3583244000037666</v>
          </cell>
          <cell r="DS251">
            <v>0</v>
          </cell>
          <cell r="DT251">
            <v>0</v>
          </cell>
          <cell r="DU251">
            <v>0</v>
          </cell>
          <cell r="DV251">
            <v>0</v>
          </cell>
          <cell r="DW251">
            <v>0</v>
          </cell>
          <cell r="DX251">
            <v>0</v>
          </cell>
          <cell r="DY251">
            <v>0</v>
          </cell>
          <cell r="DZ251">
            <v>0</v>
          </cell>
          <cell r="EA251">
            <v>0</v>
          </cell>
          <cell r="EB251">
            <v>0</v>
          </cell>
          <cell r="EC251">
            <v>2.6875513999984832</v>
          </cell>
          <cell r="ED251">
            <v>4.6707730000052834</v>
          </cell>
        </row>
        <row r="252"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1203.1816744799726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0</v>
          </cell>
          <cell r="AU252">
            <v>0</v>
          </cell>
          <cell r="AV252">
            <v>0</v>
          </cell>
          <cell r="AW252">
            <v>0</v>
          </cell>
          <cell r="AX252">
            <v>0</v>
          </cell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0</v>
          </cell>
          <cell r="BD252">
            <v>0</v>
          </cell>
          <cell r="BE252">
            <v>1429.3125551000639</v>
          </cell>
          <cell r="BF252">
            <v>0</v>
          </cell>
          <cell r="BG252">
            <v>0</v>
          </cell>
          <cell r="BH252">
            <v>0</v>
          </cell>
          <cell r="BI252">
            <v>0</v>
          </cell>
          <cell r="BJ252">
            <v>0</v>
          </cell>
          <cell r="BK252">
            <v>0</v>
          </cell>
          <cell r="BL252">
            <v>0</v>
          </cell>
          <cell r="BM252">
            <v>0</v>
          </cell>
          <cell r="BN252">
            <v>0</v>
          </cell>
          <cell r="BO252">
            <v>1429.3125551000639</v>
          </cell>
          <cell r="BP252">
            <v>0</v>
          </cell>
          <cell r="BQ252">
            <v>0</v>
          </cell>
          <cell r="BR252">
            <v>0</v>
          </cell>
          <cell r="BS252">
            <v>0</v>
          </cell>
          <cell r="BT252">
            <v>0</v>
          </cell>
          <cell r="BU252">
            <v>0</v>
          </cell>
          <cell r="BV252">
            <v>0</v>
          </cell>
          <cell r="BW252">
            <v>0</v>
          </cell>
          <cell r="BX252">
            <v>0</v>
          </cell>
          <cell r="BY252">
            <v>0</v>
          </cell>
          <cell r="BZ252">
            <v>0</v>
          </cell>
          <cell r="CA252">
            <v>0</v>
          </cell>
          <cell r="CB252">
            <v>0</v>
          </cell>
          <cell r="CC252">
            <v>0</v>
          </cell>
          <cell r="CD252">
            <v>0</v>
          </cell>
          <cell r="CE252">
            <v>0</v>
          </cell>
          <cell r="CF252">
            <v>0</v>
          </cell>
          <cell r="CG252">
            <v>0</v>
          </cell>
          <cell r="CH252">
            <v>0</v>
          </cell>
          <cell r="CI252">
            <v>0</v>
          </cell>
          <cell r="CJ252">
            <v>0</v>
          </cell>
          <cell r="CK252">
            <v>0</v>
          </cell>
          <cell r="CL252">
            <v>0</v>
          </cell>
          <cell r="CM252">
            <v>0</v>
          </cell>
          <cell r="CN252">
            <v>0</v>
          </cell>
          <cell r="CO252">
            <v>0</v>
          </cell>
          <cell r="CP252">
            <v>0</v>
          </cell>
          <cell r="CQ252">
            <v>0</v>
          </cell>
          <cell r="CR252">
            <v>0</v>
          </cell>
          <cell r="CS252">
            <v>0</v>
          </cell>
          <cell r="CT252">
            <v>0</v>
          </cell>
          <cell r="CU252">
            <v>0</v>
          </cell>
          <cell r="CV252">
            <v>0</v>
          </cell>
          <cell r="CW252">
            <v>0</v>
          </cell>
          <cell r="CX252">
            <v>0</v>
          </cell>
          <cell r="CY252">
            <v>0</v>
          </cell>
          <cell r="CZ252">
            <v>0</v>
          </cell>
          <cell r="DA252">
            <v>0</v>
          </cell>
          <cell r="DB252">
            <v>0</v>
          </cell>
          <cell r="DC252">
            <v>0</v>
          </cell>
          <cell r="DD252">
            <v>0</v>
          </cell>
          <cell r="DE252">
            <v>0</v>
          </cell>
          <cell r="DF252">
            <v>0</v>
          </cell>
          <cell r="DG252">
            <v>0</v>
          </cell>
          <cell r="DH252">
            <v>0</v>
          </cell>
          <cell r="DI252">
            <v>0</v>
          </cell>
          <cell r="DJ252">
            <v>0</v>
          </cell>
          <cell r="DK252">
            <v>0</v>
          </cell>
          <cell r="DL252">
            <v>0</v>
          </cell>
          <cell r="DM252">
            <v>0</v>
          </cell>
          <cell r="DN252">
            <v>0</v>
          </cell>
          <cell r="DO252">
            <v>0</v>
          </cell>
          <cell r="DP252">
            <v>0</v>
          </cell>
          <cell r="DQ252">
            <v>0</v>
          </cell>
          <cell r="DR252">
            <v>5.147622999997111</v>
          </cell>
          <cell r="DS252">
            <v>0</v>
          </cell>
          <cell r="DT252">
            <v>0</v>
          </cell>
          <cell r="DU252">
            <v>0</v>
          </cell>
          <cell r="DV252">
            <v>0</v>
          </cell>
          <cell r="DW252">
            <v>0</v>
          </cell>
          <cell r="DX252">
            <v>0</v>
          </cell>
          <cell r="DY252">
            <v>0</v>
          </cell>
          <cell r="DZ252">
            <v>0</v>
          </cell>
          <cell r="EA252">
            <v>0</v>
          </cell>
          <cell r="EB252">
            <v>0</v>
          </cell>
          <cell r="EC252">
            <v>-0.46333199999935459</v>
          </cell>
          <cell r="ED252">
            <v>5.6109549999964656</v>
          </cell>
        </row>
        <row r="253"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P253">
            <v>0</v>
          </cell>
          <cell r="AQ253">
            <v>0</v>
          </cell>
          <cell r="AR253">
            <v>0</v>
          </cell>
          <cell r="AS253">
            <v>0</v>
          </cell>
          <cell r="AT253">
            <v>0</v>
          </cell>
          <cell r="AU253">
            <v>0</v>
          </cell>
          <cell r="AV253">
            <v>0</v>
          </cell>
          <cell r="AW253">
            <v>0</v>
          </cell>
          <cell r="AX253">
            <v>0</v>
          </cell>
          <cell r="AY253">
            <v>0</v>
          </cell>
          <cell r="AZ253">
            <v>0</v>
          </cell>
          <cell r="BA253">
            <v>0</v>
          </cell>
          <cell r="BB253">
            <v>0</v>
          </cell>
          <cell r="BC253">
            <v>0</v>
          </cell>
          <cell r="BD253">
            <v>0</v>
          </cell>
          <cell r="BE253">
            <v>0</v>
          </cell>
          <cell r="BF253">
            <v>0</v>
          </cell>
          <cell r="BG253">
            <v>0</v>
          </cell>
          <cell r="BH253">
            <v>0</v>
          </cell>
          <cell r="BI253">
            <v>0</v>
          </cell>
          <cell r="BJ253">
            <v>0</v>
          </cell>
          <cell r="BK253">
            <v>0</v>
          </cell>
          <cell r="BL253">
            <v>0</v>
          </cell>
          <cell r="BM253">
            <v>0</v>
          </cell>
          <cell r="BN253">
            <v>0</v>
          </cell>
          <cell r="BO253">
            <v>0</v>
          </cell>
          <cell r="BP253">
            <v>0</v>
          </cell>
          <cell r="BQ253">
            <v>0</v>
          </cell>
          <cell r="BR253">
            <v>0</v>
          </cell>
          <cell r="BS253">
            <v>0</v>
          </cell>
          <cell r="BT253">
            <v>0</v>
          </cell>
          <cell r="BU253">
            <v>0</v>
          </cell>
          <cell r="BV253">
            <v>0</v>
          </cell>
          <cell r="BW253">
            <v>0</v>
          </cell>
          <cell r="BX253">
            <v>0</v>
          </cell>
          <cell r="BY253">
            <v>0</v>
          </cell>
          <cell r="BZ253">
            <v>0</v>
          </cell>
          <cell r="CA253">
            <v>0</v>
          </cell>
          <cell r="CB253">
            <v>0</v>
          </cell>
          <cell r="CC253">
            <v>0</v>
          </cell>
          <cell r="CD253">
            <v>0</v>
          </cell>
          <cell r="CE253">
            <v>0</v>
          </cell>
          <cell r="CF253">
            <v>0</v>
          </cell>
          <cell r="CG253">
            <v>0</v>
          </cell>
          <cell r="CH253">
            <v>0</v>
          </cell>
          <cell r="CI253">
            <v>0</v>
          </cell>
          <cell r="CJ253">
            <v>0</v>
          </cell>
          <cell r="CK253">
            <v>0</v>
          </cell>
          <cell r="CL253">
            <v>0</v>
          </cell>
          <cell r="CM253">
            <v>0</v>
          </cell>
          <cell r="CN253">
            <v>0</v>
          </cell>
          <cell r="CO253">
            <v>0</v>
          </cell>
          <cell r="CP253">
            <v>0</v>
          </cell>
          <cell r="CQ253">
            <v>0</v>
          </cell>
          <cell r="CR253">
            <v>0</v>
          </cell>
          <cell r="CS253">
            <v>0</v>
          </cell>
          <cell r="CT253">
            <v>0</v>
          </cell>
          <cell r="CU253">
            <v>0</v>
          </cell>
          <cell r="CV253">
            <v>0</v>
          </cell>
          <cell r="CW253">
            <v>0</v>
          </cell>
          <cell r="CX253">
            <v>0</v>
          </cell>
          <cell r="CY253">
            <v>0</v>
          </cell>
          <cell r="CZ253">
            <v>0</v>
          </cell>
          <cell r="DA253">
            <v>0</v>
          </cell>
          <cell r="DB253">
            <v>0</v>
          </cell>
          <cell r="DC253">
            <v>0</v>
          </cell>
          <cell r="DD253">
            <v>0</v>
          </cell>
          <cell r="DE253">
            <v>0</v>
          </cell>
          <cell r="DF253">
            <v>0</v>
          </cell>
          <cell r="DG253">
            <v>0</v>
          </cell>
          <cell r="DH253">
            <v>0</v>
          </cell>
          <cell r="DI253">
            <v>0</v>
          </cell>
          <cell r="DJ253">
            <v>0</v>
          </cell>
          <cell r="DK253">
            <v>0</v>
          </cell>
          <cell r="DL253">
            <v>0</v>
          </cell>
          <cell r="DM253">
            <v>0</v>
          </cell>
          <cell r="DN253">
            <v>0</v>
          </cell>
          <cell r="DO253">
            <v>0</v>
          </cell>
          <cell r="DP253">
            <v>0</v>
          </cell>
          <cell r="DQ253">
            <v>0</v>
          </cell>
          <cell r="DR253">
            <v>-1.3956225699948845</v>
          </cell>
          <cell r="DS253">
            <v>0</v>
          </cell>
          <cell r="DT253">
            <v>0</v>
          </cell>
          <cell r="DU253">
            <v>0</v>
          </cell>
          <cell r="DV253">
            <v>0</v>
          </cell>
          <cell r="DW253">
            <v>0</v>
          </cell>
          <cell r="DX253">
            <v>0</v>
          </cell>
          <cell r="DY253">
            <v>0</v>
          </cell>
          <cell r="DZ253">
            <v>0</v>
          </cell>
          <cell r="EA253">
            <v>0</v>
          </cell>
          <cell r="EB253">
            <v>0</v>
          </cell>
          <cell r="EC253">
            <v>-12.44080356998893</v>
          </cell>
          <cell r="ED253">
            <v>11.045180999994045</v>
          </cell>
        </row>
        <row r="254"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  <cell r="AQ254">
            <v>0</v>
          </cell>
          <cell r="AR254">
            <v>0</v>
          </cell>
          <cell r="AS254">
            <v>0</v>
          </cell>
          <cell r="AT254">
            <v>0</v>
          </cell>
          <cell r="AU254">
            <v>0</v>
          </cell>
          <cell r="AV254">
            <v>0</v>
          </cell>
          <cell r="AW254">
            <v>0</v>
          </cell>
          <cell r="AX254">
            <v>0</v>
          </cell>
          <cell r="AY254">
            <v>0</v>
          </cell>
          <cell r="AZ254">
            <v>0</v>
          </cell>
          <cell r="BA254">
            <v>0</v>
          </cell>
          <cell r="BB254">
            <v>0</v>
          </cell>
          <cell r="BC254">
            <v>0</v>
          </cell>
          <cell r="BD254">
            <v>0</v>
          </cell>
          <cell r="BE254">
            <v>0</v>
          </cell>
          <cell r="BF254">
            <v>0</v>
          </cell>
          <cell r="BG254">
            <v>0</v>
          </cell>
          <cell r="BH254">
            <v>0</v>
          </cell>
          <cell r="BI254">
            <v>0</v>
          </cell>
          <cell r="BJ254">
            <v>0</v>
          </cell>
          <cell r="BK254">
            <v>0</v>
          </cell>
          <cell r="BL254">
            <v>0</v>
          </cell>
          <cell r="BM254">
            <v>0</v>
          </cell>
          <cell r="BN254">
            <v>0</v>
          </cell>
          <cell r="BO254">
            <v>0</v>
          </cell>
          <cell r="BP254">
            <v>0</v>
          </cell>
          <cell r="BQ254">
            <v>0</v>
          </cell>
          <cell r="BR254">
            <v>0</v>
          </cell>
          <cell r="BS254">
            <v>0</v>
          </cell>
          <cell r="BT254">
            <v>0</v>
          </cell>
          <cell r="BU254">
            <v>0</v>
          </cell>
          <cell r="BV254">
            <v>0</v>
          </cell>
          <cell r="BW254">
            <v>0</v>
          </cell>
          <cell r="BX254">
            <v>0</v>
          </cell>
          <cell r="BY254">
            <v>0</v>
          </cell>
          <cell r="BZ254">
            <v>0</v>
          </cell>
          <cell r="CA254">
            <v>0</v>
          </cell>
          <cell r="CB254">
            <v>0</v>
          </cell>
          <cell r="CC254">
            <v>0</v>
          </cell>
          <cell r="CD254">
            <v>0</v>
          </cell>
          <cell r="CE254">
            <v>0</v>
          </cell>
          <cell r="CF254">
            <v>0</v>
          </cell>
          <cell r="CG254">
            <v>0</v>
          </cell>
          <cell r="CH254">
            <v>0</v>
          </cell>
          <cell r="CI254">
            <v>0</v>
          </cell>
          <cell r="CJ254">
            <v>0</v>
          </cell>
          <cell r="CK254">
            <v>0</v>
          </cell>
          <cell r="CL254">
            <v>0</v>
          </cell>
          <cell r="CM254">
            <v>0</v>
          </cell>
          <cell r="CN254">
            <v>0</v>
          </cell>
          <cell r="CO254">
            <v>0</v>
          </cell>
          <cell r="CP254">
            <v>0</v>
          </cell>
          <cell r="CQ254">
            <v>0</v>
          </cell>
          <cell r="CR254">
            <v>0</v>
          </cell>
          <cell r="CS254">
            <v>0</v>
          </cell>
          <cell r="CT254">
            <v>0</v>
          </cell>
          <cell r="CU254">
            <v>0</v>
          </cell>
          <cell r="CV254">
            <v>0</v>
          </cell>
          <cell r="CW254">
            <v>0</v>
          </cell>
          <cell r="CX254">
            <v>0</v>
          </cell>
          <cell r="CY254">
            <v>0</v>
          </cell>
          <cell r="CZ254">
            <v>0</v>
          </cell>
          <cell r="DA254">
            <v>0</v>
          </cell>
          <cell r="DB254">
            <v>0</v>
          </cell>
          <cell r="DC254">
            <v>0</v>
          </cell>
          <cell r="DD254">
            <v>0</v>
          </cell>
          <cell r="DE254">
            <v>0</v>
          </cell>
          <cell r="DF254">
            <v>0</v>
          </cell>
          <cell r="DG254">
            <v>0</v>
          </cell>
          <cell r="DH254">
            <v>0</v>
          </cell>
          <cell r="DI254">
            <v>0</v>
          </cell>
          <cell r="DJ254">
            <v>0</v>
          </cell>
          <cell r="DK254">
            <v>0</v>
          </cell>
          <cell r="DL254">
            <v>0</v>
          </cell>
          <cell r="DM254">
            <v>0</v>
          </cell>
          <cell r="DN254">
            <v>0</v>
          </cell>
          <cell r="DO254">
            <v>0</v>
          </cell>
          <cell r="DP254">
            <v>0</v>
          </cell>
          <cell r="DQ254">
            <v>0</v>
          </cell>
          <cell r="DR254">
            <v>0</v>
          </cell>
          <cell r="DS254">
            <v>0</v>
          </cell>
          <cell r="DT254">
            <v>0</v>
          </cell>
          <cell r="DU254">
            <v>0</v>
          </cell>
          <cell r="DV254">
            <v>0</v>
          </cell>
          <cell r="DW254">
            <v>0</v>
          </cell>
          <cell r="DX254">
            <v>0</v>
          </cell>
          <cell r="DY254">
            <v>0</v>
          </cell>
          <cell r="DZ254">
            <v>0</v>
          </cell>
          <cell r="EA254">
            <v>0</v>
          </cell>
          <cell r="EB254">
            <v>0</v>
          </cell>
          <cell r="EC254">
            <v>0</v>
          </cell>
          <cell r="ED254">
            <v>0</v>
          </cell>
        </row>
        <row r="255"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O255">
            <v>0</v>
          </cell>
          <cell r="AP255">
            <v>0</v>
          </cell>
          <cell r="AQ255">
            <v>0</v>
          </cell>
          <cell r="AR255">
            <v>0</v>
          </cell>
          <cell r="AS255">
            <v>0</v>
          </cell>
          <cell r="AT255">
            <v>0</v>
          </cell>
          <cell r="AU255">
            <v>0</v>
          </cell>
          <cell r="AV255">
            <v>0</v>
          </cell>
          <cell r="AW255">
            <v>0</v>
          </cell>
          <cell r="AX255">
            <v>0</v>
          </cell>
          <cell r="AY255">
            <v>0</v>
          </cell>
          <cell r="AZ255">
            <v>0</v>
          </cell>
          <cell r="BA255">
            <v>0</v>
          </cell>
          <cell r="BB255">
            <v>0</v>
          </cell>
          <cell r="BC255">
            <v>0</v>
          </cell>
          <cell r="BD255">
            <v>0</v>
          </cell>
          <cell r="BE255">
            <v>0</v>
          </cell>
          <cell r="BF255">
            <v>0</v>
          </cell>
          <cell r="BG255">
            <v>0</v>
          </cell>
          <cell r="BH255">
            <v>0</v>
          </cell>
          <cell r="BI255">
            <v>0</v>
          </cell>
          <cell r="BJ255">
            <v>0</v>
          </cell>
          <cell r="BK255">
            <v>0</v>
          </cell>
          <cell r="BL255">
            <v>0</v>
          </cell>
          <cell r="BM255">
            <v>0</v>
          </cell>
          <cell r="BN255">
            <v>0</v>
          </cell>
          <cell r="BO255">
            <v>0</v>
          </cell>
          <cell r="BP255">
            <v>0</v>
          </cell>
          <cell r="BQ255">
            <v>0</v>
          </cell>
          <cell r="BR255">
            <v>0</v>
          </cell>
          <cell r="BS255">
            <v>0</v>
          </cell>
          <cell r="BT255">
            <v>0</v>
          </cell>
          <cell r="BU255">
            <v>0</v>
          </cell>
          <cell r="BV255">
            <v>0</v>
          </cell>
          <cell r="BW255">
            <v>0</v>
          </cell>
          <cell r="BX255">
            <v>0</v>
          </cell>
          <cell r="BY255">
            <v>0</v>
          </cell>
          <cell r="BZ255">
            <v>0</v>
          </cell>
          <cell r="CA255">
            <v>0</v>
          </cell>
          <cell r="CB255">
            <v>0</v>
          </cell>
          <cell r="CC255">
            <v>0</v>
          </cell>
          <cell r="CD255">
            <v>0</v>
          </cell>
          <cell r="CE255">
            <v>0</v>
          </cell>
          <cell r="CF255">
            <v>0</v>
          </cell>
          <cell r="CG255">
            <v>0</v>
          </cell>
          <cell r="CH255">
            <v>0</v>
          </cell>
          <cell r="CI255">
            <v>0</v>
          </cell>
          <cell r="CJ255">
            <v>0</v>
          </cell>
          <cell r="CK255">
            <v>0</v>
          </cell>
          <cell r="CL255">
            <v>0</v>
          </cell>
          <cell r="CM255">
            <v>0</v>
          </cell>
          <cell r="CN255">
            <v>0</v>
          </cell>
          <cell r="CO255">
            <v>0</v>
          </cell>
          <cell r="CP255">
            <v>0</v>
          </cell>
          <cell r="CQ255">
            <v>0</v>
          </cell>
          <cell r="CR255">
            <v>0</v>
          </cell>
          <cell r="CS255">
            <v>0</v>
          </cell>
          <cell r="CT255">
            <v>0</v>
          </cell>
          <cell r="CU255">
            <v>0</v>
          </cell>
          <cell r="CV255">
            <v>0</v>
          </cell>
          <cell r="CW255">
            <v>0</v>
          </cell>
          <cell r="CX255">
            <v>0</v>
          </cell>
          <cell r="CY255">
            <v>0</v>
          </cell>
          <cell r="CZ255">
            <v>0</v>
          </cell>
          <cell r="DA255">
            <v>0</v>
          </cell>
          <cell r="DB255">
            <v>0</v>
          </cell>
          <cell r="DC255">
            <v>0</v>
          </cell>
          <cell r="DD255">
            <v>0</v>
          </cell>
          <cell r="DE255">
            <v>0</v>
          </cell>
          <cell r="DF255">
            <v>0</v>
          </cell>
          <cell r="DG255">
            <v>0</v>
          </cell>
          <cell r="DH255">
            <v>0</v>
          </cell>
          <cell r="DI255">
            <v>0</v>
          </cell>
          <cell r="DJ255">
            <v>0</v>
          </cell>
          <cell r="DK255">
            <v>0</v>
          </cell>
          <cell r="DL255">
            <v>0</v>
          </cell>
          <cell r="DM255">
            <v>0</v>
          </cell>
          <cell r="DN255">
            <v>0</v>
          </cell>
          <cell r="DO255">
            <v>0</v>
          </cell>
          <cell r="DP255">
            <v>0</v>
          </cell>
          <cell r="DQ255">
            <v>0</v>
          </cell>
          <cell r="DR255">
            <v>4.4286769999962416</v>
          </cell>
          <cell r="DS255">
            <v>0</v>
          </cell>
          <cell r="DT255">
            <v>0</v>
          </cell>
          <cell r="DU255">
            <v>0</v>
          </cell>
          <cell r="DV255">
            <v>0</v>
          </cell>
          <cell r="DW255">
            <v>0</v>
          </cell>
          <cell r="DX255">
            <v>0</v>
          </cell>
          <cell r="DY255">
            <v>0</v>
          </cell>
          <cell r="DZ255">
            <v>0</v>
          </cell>
          <cell r="EA255">
            <v>0</v>
          </cell>
          <cell r="EB255">
            <v>0</v>
          </cell>
          <cell r="EC255">
            <v>0</v>
          </cell>
          <cell r="ED255">
            <v>4.4286769999962416</v>
          </cell>
        </row>
        <row r="256"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  <cell r="AS256">
            <v>0</v>
          </cell>
          <cell r="AT256">
            <v>0</v>
          </cell>
          <cell r="AU256">
            <v>0</v>
          </cell>
          <cell r="AV256">
            <v>0</v>
          </cell>
          <cell r="AW256">
            <v>0</v>
          </cell>
          <cell r="AX256">
            <v>0</v>
          </cell>
          <cell r="AY256">
            <v>0</v>
          </cell>
          <cell r="AZ256">
            <v>0</v>
          </cell>
          <cell r="BA256">
            <v>0</v>
          </cell>
          <cell r="BB256">
            <v>0</v>
          </cell>
          <cell r="BC256">
            <v>0</v>
          </cell>
          <cell r="BD256">
            <v>0</v>
          </cell>
          <cell r="BE256">
            <v>0</v>
          </cell>
          <cell r="BF256">
            <v>0</v>
          </cell>
          <cell r="BG256">
            <v>0</v>
          </cell>
          <cell r="BH256">
            <v>0</v>
          </cell>
          <cell r="BI256">
            <v>0</v>
          </cell>
          <cell r="BJ256">
            <v>0</v>
          </cell>
          <cell r="BK256">
            <v>0</v>
          </cell>
          <cell r="BL256">
            <v>0</v>
          </cell>
          <cell r="BM256">
            <v>0</v>
          </cell>
          <cell r="BN256">
            <v>0</v>
          </cell>
          <cell r="BO256">
            <v>0</v>
          </cell>
          <cell r="BP256">
            <v>0</v>
          </cell>
          <cell r="BQ256">
            <v>0</v>
          </cell>
          <cell r="BR256">
            <v>0</v>
          </cell>
          <cell r="BS256">
            <v>0</v>
          </cell>
          <cell r="BT256">
            <v>0</v>
          </cell>
          <cell r="BU256">
            <v>0</v>
          </cell>
          <cell r="BV256">
            <v>0</v>
          </cell>
          <cell r="BW256">
            <v>0</v>
          </cell>
          <cell r="BX256">
            <v>0</v>
          </cell>
          <cell r="BY256">
            <v>0</v>
          </cell>
          <cell r="BZ256">
            <v>0</v>
          </cell>
          <cell r="CA256">
            <v>0</v>
          </cell>
          <cell r="CB256">
            <v>0</v>
          </cell>
          <cell r="CC256">
            <v>0</v>
          </cell>
          <cell r="CD256">
            <v>0</v>
          </cell>
          <cell r="CE256">
            <v>0</v>
          </cell>
          <cell r="CF256">
            <v>0</v>
          </cell>
          <cell r="CG256">
            <v>0</v>
          </cell>
          <cell r="CH256">
            <v>0</v>
          </cell>
          <cell r="CI256">
            <v>0</v>
          </cell>
          <cell r="CJ256">
            <v>0</v>
          </cell>
          <cell r="CK256">
            <v>0</v>
          </cell>
          <cell r="CL256">
            <v>0</v>
          </cell>
          <cell r="CM256">
            <v>0</v>
          </cell>
          <cell r="CN256">
            <v>0</v>
          </cell>
          <cell r="CO256">
            <v>0</v>
          </cell>
          <cell r="CP256">
            <v>0</v>
          </cell>
          <cell r="CQ256">
            <v>0</v>
          </cell>
          <cell r="CR256">
            <v>0</v>
          </cell>
          <cell r="CS256">
            <v>0</v>
          </cell>
          <cell r="CT256">
            <v>0</v>
          </cell>
          <cell r="CU256">
            <v>0</v>
          </cell>
          <cell r="CV256">
            <v>0</v>
          </cell>
          <cell r="CW256">
            <v>0</v>
          </cell>
          <cell r="CX256">
            <v>0</v>
          </cell>
          <cell r="CY256">
            <v>0</v>
          </cell>
          <cell r="CZ256">
            <v>0</v>
          </cell>
          <cell r="DA256">
            <v>0</v>
          </cell>
          <cell r="DB256">
            <v>0</v>
          </cell>
          <cell r="DC256">
            <v>0</v>
          </cell>
          <cell r="DD256">
            <v>0</v>
          </cell>
          <cell r="DE256">
            <v>0</v>
          </cell>
          <cell r="DF256">
            <v>0</v>
          </cell>
          <cell r="DG256">
            <v>0</v>
          </cell>
          <cell r="DH256">
            <v>0</v>
          </cell>
          <cell r="DI256">
            <v>0</v>
          </cell>
          <cell r="DJ256">
            <v>0</v>
          </cell>
          <cell r="DK256">
            <v>0</v>
          </cell>
          <cell r="DL256">
            <v>0</v>
          </cell>
          <cell r="DM256">
            <v>0</v>
          </cell>
          <cell r="DN256">
            <v>0</v>
          </cell>
          <cell r="DO256">
            <v>0</v>
          </cell>
          <cell r="DP256">
            <v>0</v>
          </cell>
          <cell r="DQ256">
            <v>0</v>
          </cell>
          <cell r="DR256">
            <v>2.489014099999622</v>
          </cell>
          <cell r="DS256">
            <v>0</v>
          </cell>
          <cell r="DT256">
            <v>0</v>
          </cell>
          <cell r="DU256">
            <v>0</v>
          </cell>
          <cell r="DV256">
            <v>0</v>
          </cell>
          <cell r="DW256">
            <v>0</v>
          </cell>
          <cell r="DX256">
            <v>0</v>
          </cell>
          <cell r="DY256">
            <v>0</v>
          </cell>
          <cell r="DZ256">
            <v>0</v>
          </cell>
          <cell r="EA256">
            <v>0</v>
          </cell>
          <cell r="EB256">
            <v>1.2521111999994901</v>
          </cell>
          <cell r="EC256">
            <v>0.59988789999988512</v>
          </cell>
          <cell r="ED256">
            <v>0.6370150000002468</v>
          </cell>
        </row>
        <row r="257"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P257">
            <v>0</v>
          </cell>
          <cell r="AQ257">
            <v>0</v>
          </cell>
          <cell r="AR257">
            <v>1.3218843899994681</v>
          </cell>
          <cell r="AS257">
            <v>0</v>
          </cell>
          <cell r="AT257">
            <v>5.9009099999911996E-2</v>
          </cell>
          <cell r="AU257">
            <v>0</v>
          </cell>
          <cell r="AV257">
            <v>0.93082379999987097</v>
          </cell>
          <cell r="AW257">
            <v>-0.55924730000015188</v>
          </cell>
          <cell r="AX257">
            <v>0</v>
          </cell>
          <cell r="AY257">
            <v>0</v>
          </cell>
          <cell r="AZ257">
            <v>0</v>
          </cell>
          <cell r="BA257">
            <v>0</v>
          </cell>
          <cell r="BB257">
            <v>0.28897655000014311</v>
          </cell>
          <cell r="BC257">
            <v>0.54784134000010454</v>
          </cell>
          <cell r="BD257">
            <v>5.448090000004413E-2</v>
          </cell>
          <cell r="BE257">
            <v>0.56761629999891738</v>
          </cell>
          <cell r="BF257">
            <v>0.2371382999999696</v>
          </cell>
          <cell r="BG257">
            <v>0</v>
          </cell>
          <cell r="BH257">
            <v>0</v>
          </cell>
          <cell r="BI257">
            <v>0</v>
          </cell>
          <cell r="BJ257">
            <v>0</v>
          </cell>
          <cell r="BK257">
            <v>5.2201189999996132</v>
          </cell>
          <cell r="BL257">
            <v>0</v>
          </cell>
          <cell r="BM257">
            <v>0</v>
          </cell>
          <cell r="BN257">
            <v>0</v>
          </cell>
          <cell r="BO257">
            <v>0</v>
          </cell>
          <cell r="BP257">
            <v>0</v>
          </cell>
          <cell r="BQ257">
            <v>-4.8896409999999833</v>
          </cell>
          <cell r="BR257">
            <v>5.0006279599947447</v>
          </cell>
          <cell r="BS257">
            <v>3.6208593999999721</v>
          </cell>
          <cell r="BT257">
            <v>0.10106395999991946</v>
          </cell>
          <cell r="BU257">
            <v>0</v>
          </cell>
          <cell r="BV257">
            <v>0</v>
          </cell>
          <cell r="BW257">
            <v>0.929846500000167</v>
          </cell>
          <cell r="BX257">
            <v>0</v>
          </cell>
          <cell r="BY257">
            <v>0</v>
          </cell>
          <cell r="BZ257">
            <v>0</v>
          </cell>
          <cell r="CA257">
            <v>0</v>
          </cell>
          <cell r="CB257">
            <v>0.21914849999984654</v>
          </cell>
          <cell r="CC257">
            <v>0.12970960000006926</v>
          </cell>
          <cell r="CD257">
            <v>0</v>
          </cell>
          <cell r="CE257">
            <v>-1.2535188000038033</v>
          </cell>
          <cell r="CF257">
            <v>0</v>
          </cell>
          <cell r="CG257">
            <v>0</v>
          </cell>
          <cell r="CH257">
            <v>0</v>
          </cell>
          <cell r="CI257">
            <v>0</v>
          </cell>
          <cell r="CJ257">
            <v>0</v>
          </cell>
          <cell r="CK257">
            <v>0</v>
          </cell>
          <cell r="CL257">
            <v>0</v>
          </cell>
          <cell r="CM257">
            <v>0</v>
          </cell>
          <cell r="CN257">
            <v>-1.3079146000000037</v>
          </cell>
          <cell r="CO257">
            <v>0</v>
          </cell>
          <cell r="CP257">
            <v>0</v>
          </cell>
          <cell r="CQ257">
            <v>5.4395800000065719E-2</v>
          </cell>
          <cell r="CR257">
            <v>0.94630576000054134</v>
          </cell>
          <cell r="CS257">
            <v>0</v>
          </cell>
          <cell r="CT257">
            <v>0</v>
          </cell>
          <cell r="CU257">
            <v>0</v>
          </cell>
          <cell r="CV257">
            <v>0.69056576000002678</v>
          </cell>
          <cell r="CW257">
            <v>0</v>
          </cell>
          <cell r="CX257">
            <v>0</v>
          </cell>
          <cell r="CY257">
            <v>0</v>
          </cell>
          <cell r="CZ257">
            <v>0</v>
          </cell>
          <cell r="DA257">
            <v>0</v>
          </cell>
          <cell r="DB257">
            <v>0</v>
          </cell>
          <cell r="DC257">
            <v>0.25574000000005981</v>
          </cell>
          <cell r="DD257">
            <v>0</v>
          </cell>
          <cell r="DE257">
            <v>19.213820209992264</v>
          </cell>
          <cell r="DF257">
            <v>0</v>
          </cell>
          <cell r="DG257">
            <v>1.1231228000001465</v>
          </cell>
          <cell r="DH257">
            <v>4.5472409999993033</v>
          </cell>
          <cell r="DI257">
            <v>-1.8588602999998329</v>
          </cell>
          <cell r="DJ257">
            <v>0</v>
          </cell>
          <cell r="DK257">
            <v>-0.41518106000012267</v>
          </cell>
          <cell r="DL257">
            <v>0</v>
          </cell>
          <cell r="DM257">
            <v>0</v>
          </cell>
          <cell r="DN257">
            <v>0.17242403000000195</v>
          </cell>
          <cell r="DO257">
            <v>2.3945709999989049</v>
          </cell>
          <cell r="DP257">
            <v>9.999336900000344</v>
          </cell>
          <cell r="DQ257">
            <v>3.2511658399962471</v>
          </cell>
          <cell r="DR257">
            <v>34.232021030999022</v>
          </cell>
          <cell r="DS257">
            <v>-8.0690383000005568</v>
          </cell>
          <cell r="DT257">
            <v>27.065235000001849</v>
          </cell>
          <cell r="DU257">
            <v>7.9790243610013931</v>
          </cell>
          <cell r="DV257">
            <v>0.68248304000098869</v>
          </cell>
          <cell r="DW257">
            <v>1.826400999998441</v>
          </cell>
          <cell r="DX257">
            <v>-5.1852713499979473</v>
          </cell>
          <cell r="DY257">
            <v>1.0697865000001912</v>
          </cell>
          <cell r="DZ257">
            <v>1.0571109999982582</v>
          </cell>
          <cell r="EA257">
            <v>2.2696627800014539</v>
          </cell>
          <cell r="EB257">
            <v>3.5043476999999257</v>
          </cell>
          <cell r="EC257">
            <v>0.22043760000087786</v>
          </cell>
          <cell r="ED257">
            <v>1.8118416999996043</v>
          </cell>
        </row>
        <row r="258"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  <cell r="AQ258">
            <v>0</v>
          </cell>
          <cell r="AR258">
            <v>0.93292250000013155</v>
          </cell>
          <cell r="AS258">
            <v>0</v>
          </cell>
          <cell r="AT258">
            <v>0</v>
          </cell>
          <cell r="AU258">
            <v>0</v>
          </cell>
          <cell r="AV258">
            <v>0</v>
          </cell>
          <cell r="AW258">
            <v>0</v>
          </cell>
          <cell r="AX258">
            <v>0</v>
          </cell>
          <cell r="AY258">
            <v>0</v>
          </cell>
          <cell r="AZ258">
            <v>0.43698858000016116</v>
          </cell>
          <cell r="BA258">
            <v>0</v>
          </cell>
          <cell r="BB258">
            <v>0</v>
          </cell>
          <cell r="BC258">
            <v>0.49593391999997039</v>
          </cell>
          <cell r="BD258">
            <v>0</v>
          </cell>
          <cell r="BE258">
            <v>7.6689858000008826</v>
          </cell>
          <cell r="BF258">
            <v>0</v>
          </cell>
          <cell r="BG258">
            <v>0</v>
          </cell>
          <cell r="BH258">
            <v>-1.8505552999995416</v>
          </cell>
          <cell r="BI258">
            <v>0</v>
          </cell>
          <cell r="BJ258">
            <v>0</v>
          </cell>
          <cell r="BK258">
            <v>3.6826827999998386</v>
          </cell>
          <cell r="BL258">
            <v>0</v>
          </cell>
          <cell r="BM258">
            <v>0</v>
          </cell>
          <cell r="BN258">
            <v>0</v>
          </cell>
          <cell r="BO258">
            <v>0</v>
          </cell>
          <cell r="BP258">
            <v>0</v>
          </cell>
          <cell r="BQ258">
            <v>5.8368583000001308</v>
          </cell>
          <cell r="BR258">
            <v>2.1598855460015329</v>
          </cell>
          <cell r="BS258">
            <v>0.38683749999995598</v>
          </cell>
          <cell r="BT258">
            <v>0</v>
          </cell>
          <cell r="BU258">
            <v>0.71362490000001344</v>
          </cell>
          <cell r="BV258">
            <v>0</v>
          </cell>
          <cell r="BW258">
            <v>0</v>
          </cell>
          <cell r="BX258">
            <v>0</v>
          </cell>
          <cell r="BY258">
            <v>0</v>
          </cell>
          <cell r="BZ258">
            <v>0</v>
          </cell>
          <cell r="CA258">
            <v>0</v>
          </cell>
          <cell r="CB258">
            <v>0</v>
          </cell>
          <cell r="CC258">
            <v>1.0594231460001993</v>
          </cell>
          <cell r="CD258">
            <v>0</v>
          </cell>
          <cell r="CE258">
            <v>0.78973800000130723</v>
          </cell>
          <cell r="CF258">
            <v>0</v>
          </cell>
          <cell r="CG258">
            <v>0.22357130000000325</v>
          </cell>
          <cell r="CH258">
            <v>0</v>
          </cell>
          <cell r="CI258">
            <v>0</v>
          </cell>
          <cell r="CJ258">
            <v>0</v>
          </cell>
          <cell r="CK258">
            <v>0</v>
          </cell>
          <cell r="CL258">
            <v>0</v>
          </cell>
          <cell r="CM258">
            <v>0</v>
          </cell>
          <cell r="CN258">
            <v>0.18521099999998114</v>
          </cell>
          <cell r="CO258">
            <v>0.3809556999999586</v>
          </cell>
          <cell r="CP258">
            <v>0</v>
          </cell>
          <cell r="CQ258">
            <v>0</v>
          </cell>
          <cell r="CR258">
            <v>-0.39567399999941699</v>
          </cell>
          <cell r="CS258">
            <v>-1.8235936000000947</v>
          </cell>
          <cell r="CT258">
            <v>1.1963154000000031</v>
          </cell>
          <cell r="CU258">
            <v>0</v>
          </cell>
          <cell r="CV258">
            <v>0.23160420000021986</v>
          </cell>
          <cell r="CW258">
            <v>0</v>
          </cell>
          <cell r="CX258">
            <v>0</v>
          </cell>
          <cell r="CY258">
            <v>0</v>
          </cell>
          <cell r="CZ258">
            <v>0</v>
          </cell>
          <cell r="DA258">
            <v>0</v>
          </cell>
          <cell r="DB258">
            <v>0</v>
          </cell>
          <cell r="DC258">
            <v>0</v>
          </cell>
          <cell r="DD258">
            <v>0</v>
          </cell>
          <cell r="DE258">
            <v>4.518653600000107</v>
          </cell>
          <cell r="DF258">
            <v>0</v>
          </cell>
          <cell r="DG258">
            <v>0</v>
          </cell>
          <cell r="DH258">
            <v>3.59123370000043</v>
          </cell>
          <cell r="DI258">
            <v>0</v>
          </cell>
          <cell r="DJ258">
            <v>0</v>
          </cell>
          <cell r="DK258">
            <v>-0.39669210000010935</v>
          </cell>
          <cell r="DL258">
            <v>0</v>
          </cell>
          <cell r="DM258">
            <v>0</v>
          </cell>
          <cell r="DN258">
            <v>0.61998579999999492</v>
          </cell>
          <cell r="DO258">
            <v>1.1787819999999556</v>
          </cell>
          <cell r="DP258">
            <v>-1.2298545999999533</v>
          </cell>
          <cell r="DQ258">
            <v>0.75519879999956174</v>
          </cell>
          <cell r="DR258">
            <v>6.5112671999995655</v>
          </cell>
          <cell r="DS258">
            <v>0</v>
          </cell>
          <cell r="DT258">
            <v>0.96513099999992846</v>
          </cell>
          <cell r="DU258">
            <v>1.3742059999995035</v>
          </cell>
          <cell r="DV258">
            <v>3.7511739999999918</v>
          </cell>
          <cell r="DW258">
            <v>0.85036300000047049</v>
          </cell>
          <cell r="DX258">
            <v>-1.2574812000002566</v>
          </cell>
          <cell r="DY258">
            <v>0</v>
          </cell>
          <cell r="DZ258">
            <v>0</v>
          </cell>
          <cell r="EA258">
            <v>0</v>
          </cell>
          <cell r="EB258">
            <v>0.13049299999966024</v>
          </cell>
          <cell r="EC258">
            <v>1.720000000204891E-3</v>
          </cell>
          <cell r="ED258">
            <v>0.69566139999915322</v>
          </cell>
        </row>
        <row r="259"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I259">
            <v>0</v>
          </cell>
          <cell r="AJ259">
            <v>0</v>
          </cell>
          <cell r="AK259">
            <v>0</v>
          </cell>
          <cell r="AL259">
            <v>0</v>
          </cell>
          <cell r="AM259">
            <v>0</v>
          </cell>
          <cell r="AN259">
            <v>0</v>
          </cell>
          <cell r="AO259">
            <v>0</v>
          </cell>
          <cell r="AP259">
            <v>0</v>
          </cell>
          <cell r="AQ259">
            <v>0</v>
          </cell>
          <cell r="AR259">
            <v>0</v>
          </cell>
          <cell r="AS259">
            <v>0</v>
          </cell>
          <cell r="AT259">
            <v>0</v>
          </cell>
          <cell r="AU259">
            <v>0</v>
          </cell>
          <cell r="AV259">
            <v>0</v>
          </cell>
          <cell r="AW259">
            <v>0</v>
          </cell>
          <cell r="AX259">
            <v>0</v>
          </cell>
          <cell r="AY259">
            <v>0</v>
          </cell>
          <cell r="AZ259">
            <v>0</v>
          </cell>
          <cell r="BA259">
            <v>0</v>
          </cell>
          <cell r="BB259">
            <v>0</v>
          </cell>
          <cell r="BC259">
            <v>0</v>
          </cell>
          <cell r="BD259">
            <v>0</v>
          </cell>
          <cell r="BE259">
            <v>0</v>
          </cell>
          <cell r="BF259">
            <v>0</v>
          </cell>
          <cell r="BG259">
            <v>0</v>
          </cell>
          <cell r="BH259">
            <v>0</v>
          </cell>
          <cell r="BI259">
            <v>0</v>
          </cell>
          <cell r="BJ259">
            <v>0</v>
          </cell>
          <cell r="BK259">
            <v>0</v>
          </cell>
          <cell r="BL259">
            <v>0</v>
          </cell>
          <cell r="BM259">
            <v>0</v>
          </cell>
          <cell r="BN259">
            <v>0</v>
          </cell>
          <cell r="BO259">
            <v>0</v>
          </cell>
          <cell r="BP259">
            <v>0</v>
          </cell>
          <cell r="BQ259">
            <v>0</v>
          </cell>
          <cell r="BR259">
            <v>0</v>
          </cell>
          <cell r="BS259">
            <v>0</v>
          </cell>
          <cell r="BT259">
            <v>0</v>
          </cell>
          <cell r="BU259">
            <v>0</v>
          </cell>
          <cell r="BV259">
            <v>0</v>
          </cell>
          <cell r="BW259">
            <v>0</v>
          </cell>
          <cell r="BX259">
            <v>0</v>
          </cell>
          <cell r="BY259">
            <v>0</v>
          </cell>
          <cell r="BZ259">
            <v>0</v>
          </cell>
          <cell r="CA259">
            <v>0</v>
          </cell>
          <cell r="CB259">
            <v>0</v>
          </cell>
          <cell r="CC259">
            <v>0</v>
          </cell>
          <cell r="CD259">
            <v>0</v>
          </cell>
          <cell r="CE259">
            <v>0</v>
          </cell>
          <cell r="CF259">
            <v>0</v>
          </cell>
          <cell r="CG259">
            <v>0</v>
          </cell>
          <cell r="CH259">
            <v>0</v>
          </cell>
          <cell r="CI259">
            <v>0</v>
          </cell>
          <cell r="CJ259">
            <v>0</v>
          </cell>
          <cell r="CK259">
            <v>0</v>
          </cell>
          <cell r="CL259">
            <v>0</v>
          </cell>
          <cell r="CM259">
            <v>0</v>
          </cell>
          <cell r="CN259">
            <v>0</v>
          </cell>
          <cell r="CO259">
            <v>0</v>
          </cell>
          <cell r="CP259">
            <v>0</v>
          </cell>
          <cell r="CQ259">
            <v>0</v>
          </cell>
          <cell r="CR259">
            <v>0</v>
          </cell>
          <cell r="CS259">
            <v>0</v>
          </cell>
          <cell r="CT259">
            <v>0</v>
          </cell>
          <cell r="CU259">
            <v>0</v>
          </cell>
          <cell r="CV259">
            <v>0</v>
          </cell>
          <cell r="CW259">
            <v>0</v>
          </cell>
          <cell r="CX259">
            <v>0</v>
          </cell>
          <cell r="CY259">
            <v>0</v>
          </cell>
          <cell r="CZ259">
            <v>0</v>
          </cell>
          <cell r="DA259">
            <v>0</v>
          </cell>
          <cell r="DB259">
            <v>0</v>
          </cell>
          <cell r="DC259">
            <v>0</v>
          </cell>
          <cell r="DD259">
            <v>0</v>
          </cell>
          <cell r="DE259">
            <v>0</v>
          </cell>
          <cell r="DF259">
            <v>0</v>
          </cell>
          <cell r="DG259">
            <v>0</v>
          </cell>
          <cell r="DH259">
            <v>0</v>
          </cell>
          <cell r="DI259">
            <v>0</v>
          </cell>
          <cell r="DJ259">
            <v>0</v>
          </cell>
          <cell r="DK259">
            <v>0</v>
          </cell>
          <cell r="DL259">
            <v>0</v>
          </cell>
          <cell r="DM259">
            <v>0</v>
          </cell>
          <cell r="DN259">
            <v>0</v>
          </cell>
          <cell r="DO259">
            <v>0</v>
          </cell>
          <cell r="DP259">
            <v>0</v>
          </cell>
          <cell r="DQ259">
            <v>0</v>
          </cell>
          <cell r="DR259">
            <v>0</v>
          </cell>
          <cell r="DS259">
            <v>0</v>
          </cell>
          <cell r="DT259">
            <v>0</v>
          </cell>
          <cell r="DU259">
            <v>0</v>
          </cell>
          <cell r="DV259">
            <v>0</v>
          </cell>
          <cell r="DW259">
            <v>0</v>
          </cell>
          <cell r="DX259">
            <v>0</v>
          </cell>
          <cell r="DY259">
            <v>0</v>
          </cell>
          <cell r="DZ259">
            <v>0</v>
          </cell>
          <cell r="EA259">
            <v>0</v>
          </cell>
          <cell r="EB259">
            <v>0</v>
          </cell>
          <cell r="EC259">
            <v>0</v>
          </cell>
          <cell r="ED259">
            <v>0</v>
          </cell>
        </row>
        <row r="260"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T260">
            <v>0</v>
          </cell>
          <cell r="AU260">
            <v>0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0</v>
          </cell>
          <cell r="BD260">
            <v>0</v>
          </cell>
          <cell r="BE260">
            <v>0</v>
          </cell>
          <cell r="BF260">
            <v>0</v>
          </cell>
          <cell r="BG260">
            <v>0</v>
          </cell>
          <cell r="BH260">
            <v>0</v>
          </cell>
          <cell r="BI260">
            <v>0</v>
          </cell>
          <cell r="BJ260">
            <v>0</v>
          </cell>
          <cell r="BK260">
            <v>0</v>
          </cell>
          <cell r="BL260">
            <v>0</v>
          </cell>
          <cell r="BM260">
            <v>0</v>
          </cell>
          <cell r="BN260">
            <v>0</v>
          </cell>
          <cell r="BO260">
            <v>0</v>
          </cell>
          <cell r="BP260">
            <v>0</v>
          </cell>
          <cell r="BQ260">
            <v>0</v>
          </cell>
          <cell r="BR260">
            <v>0</v>
          </cell>
          <cell r="BS260">
            <v>0</v>
          </cell>
          <cell r="BT260">
            <v>0</v>
          </cell>
          <cell r="BU260">
            <v>0</v>
          </cell>
          <cell r="BV260">
            <v>0</v>
          </cell>
          <cell r="BW260">
            <v>0</v>
          </cell>
          <cell r="BX260">
            <v>0</v>
          </cell>
          <cell r="BY260">
            <v>0</v>
          </cell>
          <cell r="BZ260">
            <v>0</v>
          </cell>
          <cell r="CA260">
            <v>0</v>
          </cell>
          <cell r="CB260">
            <v>0</v>
          </cell>
          <cell r="CC260">
            <v>0</v>
          </cell>
          <cell r="CD260">
            <v>0</v>
          </cell>
          <cell r="CE260">
            <v>0</v>
          </cell>
          <cell r="CF260">
            <v>0</v>
          </cell>
          <cell r="CG260">
            <v>0</v>
          </cell>
          <cell r="CH260">
            <v>0</v>
          </cell>
          <cell r="CI260">
            <v>0</v>
          </cell>
          <cell r="CJ260">
            <v>0</v>
          </cell>
          <cell r="CK260">
            <v>0</v>
          </cell>
          <cell r="CL260">
            <v>0</v>
          </cell>
          <cell r="CM260">
            <v>0</v>
          </cell>
          <cell r="CN260">
            <v>0</v>
          </cell>
          <cell r="CO260">
            <v>0</v>
          </cell>
          <cell r="CP260">
            <v>0</v>
          </cell>
          <cell r="CQ260">
            <v>0</v>
          </cell>
          <cell r="CR260">
            <v>0</v>
          </cell>
          <cell r="CS260">
            <v>0</v>
          </cell>
          <cell r="CT260">
            <v>0</v>
          </cell>
          <cell r="CU260">
            <v>0</v>
          </cell>
          <cell r="CV260">
            <v>0</v>
          </cell>
          <cell r="CW260">
            <v>0</v>
          </cell>
          <cell r="CX260">
            <v>0</v>
          </cell>
          <cell r="CY260">
            <v>0</v>
          </cell>
          <cell r="CZ260">
            <v>0</v>
          </cell>
          <cell r="DA260">
            <v>0</v>
          </cell>
          <cell r="DB260">
            <v>0</v>
          </cell>
          <cell r="DC260">
            <v>0</v>
          </cell>
          <cell r="DD260">
            <v>0</v>
          </cell>
          <cell r="DE260">
            <v>2.1099459999968531</v>
          </cell>
          <cell r="DF260">
            <v>0</v>
          </cell>
          <cell r="DG260">
            <v>0</v>
          </cell>
          <cell r="DH260">
            <v>0</v>
          </cell>
          <cell r="DI260">
            <v>0</v>
          </cell>
          <cell r="DJ260">
            <v>0</v>
          </cell>
          <cell r="DK260">
            <v>0</v>
          </cell>
          <cell r="DL260">
            <v>0</v>
          </cell>
          <cell r="DM260">
            <v>0</v>
          </cell>
          <cell r="DN260">
            <v>0</v>
          </cell>
          <cell r="DO260">
            <v>0</v>
          </cell>
          <cell r="DP260">
            <v>0.75353099999483675</v>
          </cell>
          <cell r="DQ260">
            <v>1.3564150000020163</v>
          </cell>
          <cell r="DR260">
            <v>29.786463500000536</v>
          </cell>
          <cell r="DS260">
            <v>-17.611823699997331</v>
          </cell>
          <cell r="DT260">
            <v>18.307551699999749</v>
          </cell>
          <cell r="DU260">
            <v>-4.3704904000005627</v>
          </cell>
          <cell r="DV260">
            <v>2.1826010000004317</v>
          </cell>
          <cell r="DW260">
            <v>3.1358050000017101</v>
          </cell>
          <cell r="DX260">
            <v>-1.8994350000029954</v>
          </cell>
          <cell r="DY260">
            <v>0</v>
          </cell>
          <cell r="DZ260">
            <v>10.454917999999452</v>
          </cell>
          <cell r="EA260">
            <v>0.37389499999699183</v>
          </cell>
          <cell r="EB260">
            <v>2.5136514999976498</v>
          </cell>
          <cell r="EC260">
            <v>4.2569419999999809</v>
          </cell>
          <cell r="ED260">
            <v>12.442848400001822</v>
          </cell>
        </row>
        <row r="261"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J261">
            <v>0</v>
          </cell>
          <cell r="AK261">
            <v>0</v>
          </cell>
          <cell r="AL261">
            <v>0</v>
          </cell>
          <cell r="AM261">
            <v>0</v>
          </cell>
          <cell r="AN261">
            <v>0</v>
          </cell>
          <cell r="AO261">
            <v>0</v>
          </cell>
          <cell r="AP261">
            <v>0</v>
          </cell>
          <cell r="AQ261">
            <v>0</v>
          </cell>
          <cell r="AR261">
            <v>35.414290800054005</v>
          </cell>
          <cell r="AS261">
            <v>0</v>
          </cell>
          <cell r="AT261">
            <v>0</v>
          </cell>
          <cell r="AU261">
            <v>0</v>
          </cell>
          <cell r="AV261">
            <v>0</v>
          </cell>
          <cell r="AW261">
            <v>35.414290800054005</v>
          </cell>
          <cell r="AX261">
            <v>0</v>
          </cell>
          <cell r="AY261">
            <v>0</v>
          </cell>
          <cell r="AZ261">
            <v>0</v>
          </cell>
          <cell r="BA261">
            <v>0</v>
          </cell>
          <cell r="BB261">
            <v>0</v>
          </cell>
          <cell r="BC261">
            <v>0</v>
          </cell>
          <cell r="BD261">
            <v>0</v>
          </cell>
          <cell r="BE261">
            <v>36.731112409906927</v>
          </cell>
          <cell r="BF261">
            <v>0</v>
          </cell>
          <cell r="BG261">
            <v>0</v>
          </cell>
          <cell r="BH261">
            <v>0</v>
          </cell>
          <cell r="BI261">
            <v>0</v>
          </cell>
          <cell r="BJ261">
            <v>0</v>
          </cell>
          <cell r="BK261">
            <v>36.731112409906018</v>
          </cell>
          <cell r="BL261">
            <v>0</v>
          </cell>
          <cell r="BM261">
            <v>0</v>
          </cell>
          <cell r="BN261">
            <v>0</v>
          </cell>
          <cell r="BO261">
            <v>0</v>
          </cell>
          <cell r="BP261">
            <v>0</v>
          </cell>
          <cell r="BQ261">
            <v>0</v>
          </cell>
          <cell r="BR261">
            <v>0</v>
          </cell>
          <cell r="BS261">
            <v>0</v>
          </cell>
          <cell r="BT261">
            <v>0</v>
          </cell>
          <cell r="BU261">
            <v>0</v>
          </cell>
          <cell r="BV261">
            <v>0</v>
          </cell>
          <cell r="BW261">
            <v>0</v>
          </cell>
          <cell r="BX261">
            <v>0</v>
          </cell>
          <cell r="BY261">
            <v>0</v>
          </cell>
          <cell r="BZ261">
            <v>0</v>
          </cell>
          <cell r="CA261">
            <v>0</v>
          </cell>
          <cell r="CB261">
            <v>0</v>
          </cell>
          <cell r="CC261">
            <v>0</v>
          </cell>
          <cell r="CD261">
            <v>0</v>
          </cell>
          <cell r="CE261">
            <v>-6.1520006784121506E-4</v>
          </cell>
          <cell r="CF261">
            <v>0</v>
          </cell>
          <cell r="CG261">
            <v>0</v>
          </cell>
          <cell r="CH261">
            <v>0</v>
          </cell>
          <cell r="CI261">
            <v>0</v>
          </cell>
          <cell r="CJ261">
            <v>38.036431800012679</v>
          </cell>
          <cell r="CK261">
            <v>0</v>
          </cell>
          <cell r="CL261">
            <v>0</v>
          </cell>
          <cell r="CM261">
            <v>-38.037047000080918</v>
          </cell>
          <cell r="CN261">
            <v>0</v>
          </cell>
          <cell r="CO261">
            <v>0</v>
          </cell>
          <cell r="CP261">
            <v>0</v>
          </cell>
          <cell r="CQ261">
            <v>0</v>
          </cell>
          <cell r="CR261">
            <v>-195.1856575004058</v>
          </cell>
          <cell r="CS261">
            <v>0</v>
          </cell>
          <cell r="CT261">
            <v>78.408547299994211</v>
          </cell>
          <cell r="CU261">
            <v>156.81770979991779</v>
          </cell>
          <cell r="CV261">
            <v>106.93160319999151</v>
          </cell>
          <cell r="CW261">
            <v>-548.86167670002033</v>
          </cell>
          <cell r="CX261">
            <v>-66.890119250041607</v>
          </cell>
          <cell r="CY261">
            <v>235.22556499995699</v>
          </cell>
          <cell r="CZ261">
            <v>-78.408854900098959</v>
          </cell>
          <cell r="DA261">
            <v>-78.408431950094382</v>
          </cell>
          <cell r="DB261">
            <v>0</v>
          </cell>
          <cell r="DC261">
            <v>0</v>
          </cell>
          <cell r="DD261">
            <v>0</v>
          </cell>
          <cell r="DE261">
            <v>-431.06186300708214</v>
          </cell>
          <cell r="DF261">
            <v>0</v>
          </cell>
          <cell r="DG261">
            <v>-81.121166100142318</v>
          </cell>
          <cell r="DH261">
            <v>0</v>
          </cell>
          <cell r="DI261">
            <v>-25.456431311878987</v>
          </cell>
          <cell r="DJ261">
            <v>-162.24253109991696</v>
          </cell>
          <cell r="DK261">
            <v>-162.24177527995198</v>
          </cell>
          <cell r="DL261">
            <v>81.120569400085515</v>
          </cell>
          <cell r="DM261">
            <v>0</v>
          </cell>
          <cell r="DN261">
            <v>-81.120569400085515</v>
          </cell>
          <cell r="DO261">
            <v>4.078480001294682E-5</v>
          </cell>
          <cell r="DP261">
            <v>0</v>
          </cell>
          <cell r="DQ261">
            <v>0</v>
          </cell>
          <cell r="DR261">
            <v>5.3863349742089284E-4</v>
          </cell>
          <cell r="DS261">
            <v>0</v>
          </cell>
          <cell r="DT261">
            <v>0</v>
          </cell>
          <cell r="DU261">
            <v>1.0224433003244715E-4</v>
          </cell>
          <cell r="DV261">
            <v>6.9149164321942458E-5</v>
          </cell>
          <cell r="DW261">
            <v>4.8989869415580478E-5</v>
          </cell>
          <cell r="DX261">
            <v>6.5999844478525915E-12</v>
          </cell>
          <cell r="DY261">
            <v>1.5477865004913383E-4</v>
          </cell>
          <cell r="DZ261">
            <v>1.6347176700191174E-4</v>
          </cell>
          <cell r="EA261">
            <v>-1.4000001158365194E-10</v>
          </cell>
          <cell r="EB261">
            <v>-1.5000001414577913E-10</v>
          </cell>
          <cell r="EC261">
            <v>0</v>
          </cell>
          <cell r="ED261">
            <v>0</v>
          </cell>
        </row>
        <row r="262"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I262">
            <v>0</v>
          </cell>
          <cell r="AJ262">
            <v>0</v>
          </cell>
          <cell r="AK262">
            <v>0</v>
          </cell>
          <cell r="AL262">
            <v>0</v>
          </cell>
          <cell r="AM262">
            <v>0</v>
          </cell>
          <cell r="AN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  <cell r="AT262">
            <v>0</v>
          </cell>
          <cell r="AU262">
            <v>0</v>
          </cell>
          <cell r="AV262">
            <v>0</v>
          </cell>
          <cell r="AW262">
            <v>0</v>
          </cell>
          <cell r="AX262">
            <v>0</v>
          </cell>
          <cell r="AY262">
            <v>0</v>
          </cell>
          <cell r="AZ262">
            <v>0</v>
          </cell>
          <cell r="BA262">
            <v>0</v>
          </cell>
          <cell r="BB262">
            <v>0</v>
          </cell>
          <cell r="BC262">
            <v>0</v>
          </cell>
          <cell r="BD262">
            <v>0</v>
          </cell>
          <cell r="BE262">
            <v>0</v>
          </cell>
          <cell r="BF262">
            <v>0</v>
          </cell>
          <cell r="BG262">
            <v>0</v>
          </cell>
          <cell r="BH262">
            <v>0</v>
          </cell>
          <cell r="BI262">
            <v>0</v>
          </cell>
          <cell r="BJ262">
            <v>0</v>
          </cell>
          <cell r="BK262">
            <v>0</v>
          </cell>
          <cell r="BL262">
            <v>0</v>
          </cell>
          <cell r="BM262">
            <v>0</v>
          </cell>
          <cell r="BN262">
            <v>0</v>
          </cell>
          <cell r="BO262">
            <v>0</v>
          </cell>
          <cell r="BP262">
            <v>0</v>
          </cell>
          <cell r="BQ262">
            <v>0</v>
          </cell>
          <cell r="BR262">
            <v>0</v>
          </cell>
          <cell r="BS262">
            <v>0</v>
          </cell>
          <cell r="BT262">
            <v>0</v>
          </cell>
          <cell r="BU262">
            <v>0</v>
          </cell>
          <cell r="BV262">
            <v>0</v>
          </cell>
          <cell r="BW262">
            <v>0</v>
          </cell>
          <cell r="BX262">
            <v>0</v>
          </cell>
          <cell r="BY262">
            <v>0</v>
          </cell>
          <cell r="BZ262">
            <v>0</v>
          </cell>
          <cell r="CA262">
            <v>0</v>
          </cell>
          <cell r="CB262">
            <v>0</v>
          </cell>
          <cell r="CC262">
            <v>0</v>
          </cell>
          <cell r="CD262">
            <v>0</v>
          </cell>
          <cell r="CE262">
            <v>0</v>
          </cell>
          <cell r="CF262">
            <v>0</v>
          </cell>
          <cell r="CG262">
            <v>0</v>
          </cell>
          <cell r="CH262">
            <v>0</v>
          </cell>
          <cell r="CI262">
            <v>0</v>
          </cell>
          <cell r="CJ262">
            <v>0</v>
          </cell>
          <cell r="CK262">
            <v>0</v>
          </cell>
          <cell r="CL262">
            <v>0</v>
          </cell>
          <cell r="CM262">
            <v>0</v>
          </cell>
          <cell r="CN262">
            <v>0</v>
          </cell>
          <cell r="CO262">
            <v>0</v>
          </cell>
          <cell r="CP262">
            <v>0</v>
          </cell>
          <cell r="CQ262">
            <v>0</v>
          </cell>
          <cell r="CR262">
            <v>0</v>
          </cell>
          <cell r="CS262">
            <v>0</v>
          </cell>
          <cell r="CT262">
            <v>0</v>
          </cell>
          <cell r="CU262">
            <v>0</v>
          </cell>
          <cell r="CV262">
            <v>0</v>
          </cell>
          <cell r="CW262">
            <v>0</v>
          </cell>
          <cell r="CX262">
            <v>0</v>
          </cell>
          <cell r="CY262">
            <v>0</v>
          </cell>
          <cell r="CZ262">
            <v>0</v>
          </cell>
          <cell r="DA262">
            <v>0</v>
          </cell>
          <cell r="DB262">
            <v>0</v>
          </cell>
          <cell r="DC262">
            <v>0</v>
          </cell>
          <cell r="DD262">
            <v>0</v>
          </cell>
          <cell r="DE262">
            <v>0</v>
          </cell>
          <cell r="DF262">
            <v>0</v>
          </cell>
          <cell r="DG262">
            <v>0</v>
          </cell>
          <cell r="DH262">
            <v>0</v>
          </cell>
          <cell r="DI262">
            <v>0</v>
          </cell>
          <cell r="DJ262">
            <v>0</v>
          </cell>
          <cell r="DK262">
            <v>0</v>
          </cell>
          <cell r="DL262">
            <v>0</v>
          </cell>
          <cell r="DM262">
            <v>0</v>
          </cell>
          <cell r="DN262">
            <v>0</v>
          </cell>
          <cell r="DO262">
            <v>0</v>
          </cell>
          <cell r="DP262">
            <v>0</v>
          </cell>
          <cell r="DQ262">
            <v>0</v>
          </cell>
          <cell r="DR262">
            <v>0</v>
          </cell>
          <cell r="DS262">
            <v>0</v>
          </cell>
          <cell r="DT262">
            <v>0</v>
          </cell>
          <cell r="DU262">
            <v>0</v>
          </cell>
          <cell r="DV262">
            <v>0</v>
          </cell>
          <cell r="DW262">
            <v>0</v>
          </cell>
          <cell r="DX262">
            <v>0</v>
          </cell>
          <cell r="DY262">
            <v>0</v>
          </cell>
          <cell r="DZ262">
            <v>0</v>
          </cell>
          <cell r="EA262">
            <v>0</v>
          </cell>
          <cell r="EB262">
            <v>0</v>
          </cell>
          <cell r="EC262">
            <v>0</v>
          </cell>
          <cell r="ED262">
            <v>0</v>
          </cell>
        </row>
        <row r="263"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  <cell r="AP263">
            <v>0</v>
          </cell>
          <cell r="AQ263">
            <v>0</v>
          </cell>
          <cell r="AR263">
            <v>0</v>
          </cell>
          <cell r="AS263">
            <v>0</v>
          </cell>
          <cell r="AT263">
            <v>0</v>
          </cell>
          <cell r="AU263">
            <v>0</v>
          </cell>
          <cell r="AV263">
            <v>0</v>
          </cell>
          <cell r="AW263">
            <v>0</v>
          </cell>
          <cell r="AX263">
            <v>0</v>
          </cell>
          <cell r="AY263">
            <v>0</v>
          </cell>
          <cell r="AZ263">
            <v>0</v>
          </cell>
          <cell r="BA263">
            <v>0</v>
          </cell>
          <cell r="BB263">
            <v>0</v>
          </cell>
          <cell r="BC263">
            <v>0</v>
          </cell>
          <cell r="BD263">
            <v>0</v>
          </cell>
          <cell r="BE263">
            <v>0</v>
          </cell>
          <cell r="BF263">
            <v>0</v>
          </cell>
          <cell r="BG263">
            <v>0</v>
          </cell>
          <cell r="BH263">
            <v>0</v>
          </cell>
          <cell r="BI263">
            <v>0</v>
          </cell>
          <cell r="BJ263">
            <v>0</v>
          </cell>
          <cell r="BK263">
            <v>0</v>
          </cell>
          <cell r="BL263">
            <v>0</v>
          </cell>
          <cell r="BM263">
            <v>0</v>
          </cell>
          <cell r="BN263">
            <v>0</v>
          </cell>
          <cell r="BO263">
            <v>0</v>
          </cell>
          <cell r="BP263">
            <v>0</v>
          </cell>
          <cell r="BQ263">
            <v>0</v>
          </cell>
          <cell r="BR263">
            <v>0</v>
          </cell>
          <cell r="BS263">
            <v>0</v>
          </cell>
          <cell r="BT263">
            <v>0</v>
          </cell>
          <cell r="BU263">
            <v>0</v>
          </cell>
          <cell r="BV263">
            <v>0</v>
          </cell>
          <cell r="BW263">
            <v>0</v>
          </cell>
          <cell r="BX263">
            <v>0</v>
          </cell>
          <cell r="BY263">
            <v>0</v>
          </cell>
          <cell r="BZ263">
            <v>0</v>
          </cell>
          <cell r="CA263">
            <v>0</v>
          </cell>
          <cell r="CB263">
            <v>0</v>
          </cell>
          <cell r="CC263">
            <v>0</v>
          </cell>
          <cell r="CD263">
            <v>0</v>
          </cell>
          <cell r="CE263">
            <v>0</v>
          </cell>
          <cell r="CF263">
            <v>0</v>
          </cell>
          <cell r="CG263">
            <v>0</v>
          </cell>
          <cell r="CH263">
            <v>0</v>
          </cell>
          <cell r="CI263">
            <v>0</v>
          </cell>
          <cell r="CJ263">
            <v>0</v>
          </cell>
          <cell r="CK263">
            <v>0</v>
          </cell>
          <cell r="CL263">
            <v>0</v>
          </cell>
          <cell r="CM263">
            <v>0</v>
          </cell>
          <cell r="CN263">
            <v>0</v>
          </cell>
          <cell r="CO263">
            <v>0</v>
          </cell>
          <cell r="CP263">
            <v>0</v>
          </cell>
          <cell r="CQ263">
            <v>0</v>
          </cell>
          <cell r="CR263">
            <v>0</v>
          </cell>
          <cell r="CS263">
            <v>0</v>
          </cell>
          <cell r="CT263">
            <v>0</v>
          </cell>
          <cell r="CU263">
            <v>0</v>
          </cell>
          <cell r="CV263">
            <v>0</v>
          </cell>
          <cell r="CW263">
            <v>0</v>
          </cell>
          <cell r="CX263">
            <v>0</v>
          </cell>
          <cell r="CY263">
            <v>0</v>
          </cell>
          <cell r="CZ263">
            <v>0</v>
          </cell>
          <cell r="DA263">
            <v>0</v>
          </cell>
          <cell r="DB263">
            <v>0</v>
          </cell>
          <cell r="DC263">
            <v>0</v>
          </cell>
          <cell r="DD263">
            <v>0</v>
          </cell>
          <cell r="DE263">
            <v>0</v>
          </cell>
          <cell r="DF263">
            <v>0</v>
          </cell>
          <cell r="DG263">
            <v>0</v>
          </cell>
          <cell r="DH263">
            <v>0</v>
          </cell>
          <cell r="DI263">
            <v>0</v>
          </cell>
          <cell r="DJ263">
            <v>0</v>
          </cell>
          <cell r="DK263">
            <v>0</v>
          </cell>
          <cell r="DL263">
            <v>0</v>
          </cell>
          <cell r="DM263">
            <v>0</v>
          </cell>
          <cell r="DN263">
            <v>0</v>
          </cell>
          <cell r="DO263">
            <v>0</v>
          </cell>
          <cell r="DP263">
            <v>0</v>
          </cell>
          <cell r="DQ263">
            <v>0</v>
          </cell>
          <cell r="DR263">
            <v>0</v>
          </cell>
          <cell r="DS263">
            <v>0</v>
          </cell>
          <cell r="DT263">
            <v>0</v>
          </cell>
          <cell r="DU263">
            <v>0</v>
          </cell>
          <cell r="DV263">
            <v>0</v>
          </cell>
          <cell r="DW263">
            <v>0</v>
          </cell>
          <cell r="DX263">
            <v>0</v>
          </cell>
          <cell r="DY263">
            <v>0</v>
          </cell>
          <cell r="DZ263">
            <v>0</v>
          </cell>
          <cell r="EA263">
            <v>0</v>
          </cell>
          <cell r="EB263">
            <v>0</v>
          </cell>
          <cell r="EC263">
            <v>0</v>
          </cell>
          <cell r="ED263">
            <v>0</v>
          </cell>
        </row>
        <row r="264"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  <cell r="AT264">
            <v>0</v>
          </cell>
          <cell r="AU264">
            <v>0</v>
          </cell>
          <cell r="AV264">
            <v>0</v>
          </cell>
          <cell r="AW264">
            <v>0</v>
          </cell>
          <cell r="AX264">
            <v>0</v>
          </cell>
          <cell r="AY264">
            <v>0</v>
          </cell>
          <cell r="AZ264">
            <v>0</v>
          </cell>
          <cell r="BA264">
            <v>0</v>
          </cell>
          <cell r="BB264">
            <v>0</v>
          </cell>
          <cell r="BC264">
            <v>0</v>
          </cell>
          <cell r="BD264">
            <v>0</v>
          </cell>
          <cell r="BE264">
            <v>0</v>
          </cell>
          <cell r="BF264">
            <v>0</v>
          </cell>
          <cell r="BG264">
            <v>0</v>
          </cell>
          <cell r="BH264">
            <v>0</v>
          </cell>
          <cell r="BI264">
            <v>0</v>
          </cell>
          <cell r="BJ264">
            <v>0</v>
          </cell>
          <cell r="BK264">
            <v>0</v>
          </cell>
          <cell r="BL264">
            <v>0</v>
          </cell>
          <cell r="BM264">
            <v>0</v>
          </cell>
          <cell r="BN264">
            <v>0</v>
          </cell>
          <cell r="BO264">
            <v>0</v>
          </cell>
          <cell r="BP264">
            <v>0</v>
          </cell>
          <cell r="BQ264">
            <v>0</v>
          </cell>
          <cell r="BR264">
            <v>0</v>
          </cell>
          <cell r="BS264">
            <v>0</v>
          </cell>
          <cell r="BT264">
            <v>0</v>
          </cell>
          <cell r="BU264">
            <v>0</v>
          </cell>
          <cell r="BV264">
            <v>0</v>
          </cell>
          <cell r="BW264">
            <v>0</v>
          </cell>
          <cell r="BX264">
            <v>0</v>
          </cell>
          <cell r="BY264">
            <v>0</v>
          </cell>
          <cell r="BZ264">
            <v>0</v>
          </cell>
          <cell r="CA264">
            <v>0</v>
          </cell>
          <cell r="CB264">
            <v>0</v>
          </cell>
          <cell r="CC264">
            <v>0</v>
          </cell>
          <cell r="CD264">
            <v>0</v>
          </cell>
          <cell r="CE264">
            <v>0</v>
          </cell>
          <cell r="CF264">
            <v>0</v>
          </cell>
          <cell r="CG264">
            <v>0</v>
          </cell>
          <cell r="CH264">
            <v>0</v>
          </cell>
          <cell r="CI264">
            <v>0</v>
          </cell>
          <cell r="CJ264">
            <v>0</v>
          </cell>
          <cell r="CK264">
            <v>0</v>
          </cell>
          <cell r="CL264">
            <v>0</v>
          </cell>
          <cell r="CM264">
            <v>0</v>
          </cell>
          <cell r="CN264">
            <v>0</v>
          </cell>
          <cell r="CO264">
            <v>0</v>
          </cell>
          <cell r="CP264">
            <v>0</v>
          </cell>
          <cell r="CQ264">
            <v>0</v>
          </cell>
          <cell r="CR264">
            <v>0</v>
          </cell>
          <cell r="CS264">
            <v>0</v>
          </cell>
          <cell r="CT264">
            <v>0</v>
          </cell>
          <cell r="CU264">
            <v>0</v>
          </cell>
          <cell r="CV264">
            <v>0</v>
          </cell>
          <cell r="CW264">
            <v>0</v>
          </cell>
          <cell r="CX264">
            <v>0</v>
          </cell>
          <cell r="CY264">
            <v>0</v>
          </cell>
          <cell r="CZ264">
            <v>0</v>
          </cell>
          <cell r="DA264">
            <v>0</v>
          </cell>
          <cell r="DB264">
            <v>0</v>
          </cell>
          <cell r="DC264">
            <v>0</v>
          </cell>
          <cell r="DD264">
            <v>0</v>
          </cell>
          <cell r="DE264">
            <v>1.5516864000001078</v>
          </cell>
          <cell r="DF264">
            <v>0</v>
          </cell>
          <cell r="DG264">
            <v>0</v>
          </cell>
          <cell r="DH264">
            <v>0</v>
          </cell>
          <cell r="DI264">
            <v>0</v>
          </cell>
          <cell r="DJ264">
            <v>0</v>
          </cell>
          <cell r="DK264">
            <v>0</v>
          </cell>
          <cell r="DL264">
            <v>0</v>
          </cell>
          <cell r="DM264">
            <v>0</v>
          </cell>
          <cell r="DN264">
            <v>0</v>
          </cell>
          <cell r="DO264">
            <v>0</v>
          </cell>
          <cell r="DP264">
            <v>1.5516864000001078</v>
          </cell>
          <cell r="DQ264">
            <v>0</v>
          </cell>
          <cell r="DR264">
            <v>6.2483672340022167</v>
          </cell>
          <cell r="DS264">
            <v>2.2639477000011539</v>
          </cell>
          <cell r="DT264">
            <v>10.409378000000288</v>
          </cell>
          <cell r="DU264">
            <v>0.73495999999977357</v>
          </cell>
          <cell r="DV264">
            <v>2.6274450000000797</v>
          </cell>
          <cell r="DW264">
            <v>0</v>
          </cell>
          <cell r="DX264">
            <v>0</v>
          </cell>
          <cell r="DY264">
            <v>0</v>
          </cell>
          <cell r="DZ264">
            <v>-3.7647170000000187</v>
          </cell>
          <cell r="EA264">
            <v>5.2166483999826596E-2</v>
          </cell>
          <cell r="EB264">
            <v>3.0593410999999833</v>
          </cell>
          <cell r="EC264">
            <v>0.80030095000074652</v>
          </cell>
          <cell r="ED264">
            <v>-9.9344550000005256</v>
          </cell>
        </row>
        <row r="265"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0</v>
          </cell>
          <cell r="AO265">
            <v>0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  <cell r="AT265">
            <v>0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AY265">
            <v>0</v>
          </cell>
          <cell r="AZ265">
            <v>0</v>
          </cell>
          <cell r="BA265">
            <v>0</v>
          </cell>
          <cell r="BB265">
            <v>0</v>
          </cell>
          <cell r="BC265">
            <v>0</v>
          </cell>
          <cell r="BD265">
            <v>0</v>
          </cell>
          <cell r="BE265">
            <v>0</v>
          </cell>
          <cell r="BF265">
            <v>0</v>
          </cell>
          <cell r="BG265">
            <v>0</v>
          </cell>
          <cell r="BH265">
            <v>0</v>
          </cell>
          <cell r="BI265">
            <v>0</v>
          </cell>
          <cell r="BJ265">
            <v>0</v>
          </cell>
          <cell r="BK265">
            <v>0</v>
          </cell>
          <cell r="BL265">
            <v>0</v>
          </cell>
          <cell r="BM265">
            <v>0</v>
          </cell>
          <cell r="BN265">
            <v>0</v>
          </cell>
          <cell r="BO265">
            <v>0</v>
          </cell>
          <cell r="BP265">
            <v>0</v>
          </cell>
          <cell r="BQ265">
            <v>0</v>
          </cell>
          <cell r="BR265">
            <v>0</v>
          </cell>
          <cell r="BS265">
            <v>0</v>
          </cell>
          <cell r="BT265">
            <v>0</v>
          </cell>
          <cell r="BU265">
            <v>0</v>
          </cell>
          <cell r="BV265">
            <v>0</v>
          </cell>
          <cell r="BW265">
            <v>0</v>
          </cell>
          <cell r="BX265">
            <v>0</v>
          </cell>
          <cell r="BY265">
            <v>0</v>
          </cell>
          <cell r="BZ265">
            <v>0</v>
          </cell>
          <cell r="CA265">
            <v>0</v>
          </cell>
          <cell r="CB265">
            <v>0</v>
          </cell>
          <cell r="CC265">
            <v>0</v>
          </cell>
          <cell r="CD265">
            <v>0</v>
          </cell>
          <cell r="CE265">
            <v>0</v>
          </cell>
          <cell r="CF265">
            <v>0</v>
          </cell>
          <cell r="CG265">
            <v>0</v>
          </cell>
          <cell r="CH265">
            <v>0</v>
          </cell>
          <cell r="CI265">
            <v>0</v>
          </cell>
          <cell r="CJ265">
            <v>0</v>
          </cell>
          <cell r="CK265">
            <v>0</v>
          </cell>
          <cell r="CL265">
            <v>0</v>
          </cell>
          <cell r="CM265">
            <v>0</v>
          </cell>
          <cell r="CN265">
            <v>0</v>
          </cell>
          <cell r="CO265">
            <v>0</v>
          </cell>
          <cell r="CP265">
            <v>0</v>
          </cell>
          <cell r="CQ265">
            <v>0</v>
          </cell>
          <cell r="CR265">
            <v>0</v>
          </cell>
          <cell r="CS265">
            <v>0</v>
          </cell>
          <cell r="CT265">
            <v>0</v>
          </cell>
          <cell r="CU265">
            <v>0</v>
          </cell>
          <cell r="CV265">
            <v>0</v>
          </cell>
          <cell r="CW265">
            <v>0</v>
          </cell>
          <cell r="CX265">
            <v>0</v>
          </cell>
          <cell r="CY265">
            <v>0</v>
          </cell>
          <cell r="CZ265">
            <v>0</v>
          </cell>
          <cell r="DA265">
            <v>0</v>
          </cell>
          <cell r="DB265">
            <v>0</v>
          </cell>
          <cell r="DC265">
            <v>0</v>
          </cell>
          <cell r="DD265">
            <v>0</v>
          </cell>
          <cell r="DE265">
            <v>0</v>
          </cell>
          <cell r="DF265">
            <v>0</v>
          </cell>
          <cell r="DG265">
            <v>0</v>
          </cell>
          <cell r="DH265">
            <v>0</v>
          </cell>
          <cell r="DI265">
            <v>0</v>
          </cell>
          <cell r="DJ265">
            <v>0</v>
          </cell>
          <cell r="DK265">
            <v>0</v>
          </cell>
          <cell r="DL265">
            <v>0</v>
          </cell>
          <cell r="DM265">
            <v>0</v>
          </cell>
          <cell r="DN265">
            <v>0</v>
          </cell>
          <cell r="DO265">
            <v>0</v>
          </cell>
          <cell r="DP265">
            <v>0</v>
          </cell>
          <cell r="DQ265">
            <v>0</v>
          </cell>
          <cell r="DR265">
            <v>0</v>
          </cell>
          <cell r="DS265">
            <v>0</v>
          </cell>
          <cell r="DT265">
            <v>0</v>
          </cell>
          <cell r="DU265">
            <v>0</v>
          </cell>
          <cell r="DV265">
            <v>0</v>
          </cell>
          <cell r="DW265">
            <v>0</v>
          </cell>
          <cell r="DX265">
            <v>0</v>
          </cell>
          <cell r="DY265">
            <v>0</v>
          </cell>
          <cell r="DZ265">
            <v>0</v>
          </cell>
          <cell r="EA265">
            <v>0</v>
          </cell>
          <cell r="EB265">
            <v>0</v>
          </cell>
          <cell r="EC265">
            <v>0</v>
          </cell>
          <cell r="ED265">
            <v>0</v>
          </cell>
        </row>
        <row r="266"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  <cell r="AQ266">
            <v>0</v>
          </cell>
          <cell r="AR266">
            <v>8.8663999995333143E-2</v>
          </cell>
          <cell r="AS266">
            <v>0</v>
          </cell>
          <cell r="AT266">
            <v>0</v>
          </cell>
          <cell r="AU266">
            <v>0</v>
          </cell>
          <cell r="AV266">
            <v>8.8663999999880616E-2</v>
          </cell>
          <cell r="AW266">
            <v>0</v>
          </cell>
          <cell r="AX266">
            <v>0</v>
          </cell>
          <cell r="AY266">
            <v>0</v>
          </cell>
          <cell r="AZ266">
            <v>0</v>
          </cell>
          <cell r="BA266">
            <v>0</v>
          </cell>
          <cell r="BB266">
            <v>0</v>
          </cell>
          <cell r="BC266">
            <v>0</v>
          </cell>
          <cell r="BD266">
            <v>0</v>
          </cell>
          <cell r="BE266">
            <v>3.2703090000068187</v>
          </cell>
          <cell r="BF266">
            <v>0</v>
          </cell>
          <cell r="BG266">
            <v>0</v>
          </cell>
          <cell r="BH266">
            <v>0</v>
          </cell>
          <cell r="BI266">
            <v>0.37887500000033469</v>
          </cell>
          <cell r="BJ266">
            <v>0</v>
          </cell>
          <cell r="BK266">
            <v>2.0266019999999116</v>
          </cell>
          <cell r="BL266">
            <v>0</v>
          </cell>
          <cell r="BM266">
            <v>0</v>
          </cell>
          <cell r="BN266">
            <v>0</v>
          </cell>
          <cell r="BO266">
            <v>0</v>
          </cell>
          <cell r="BP266">
            <v>0.86483199999929639</v>
          </cell>
          <cell r="BQ266">
            <v>0</v>
          </cell>
          <cell r="BR266">
            <v>7.6443959999960498</v>
          </cell>
          <cell r="BS266">
            <v>0</v>
          </cell>
          <cell r="BT266">
            <v>1.6961410000003525</v>
          </cell>
          <cell r="BU266">
            <v>0</v>
          </cell>
          <cell r="BV266">
            <v>0</v>
          </cell>
          <cell r="BW266">
            <v>0</v>
          </cell>
          <cell r="BX266">
            <v>5.4610810000003767</v>
          </cell>
          <cell r="BY266">
            <v>0</v>
          </cell>
          <cell r="BZ266">
            <v>0</v>
          </cell>
          <cell r="CA266">
            <v>0</v>
          </cell>
          <cell r="CB266">
            <v>0</v>
          </cell>
          <cell r="CC266">
            <v>0.4871739999998681</v>
          </cell>
          <cell r="CD266">
            <v>0</v>
          </cell>
          <cell r="CE266">
            <v>0</v>
          </cell>
          <cell r="CF266">
            <v>0</v>
          </cell>
          <cell r="CG266">
            <v>0</v>
          </cell>
          <cell r="CH266">
            <v>0</v>
          </cell>
          <cell r="CI266">
            <v>0</v>
          </cell>
          <cell r="CJ266">
            <v>0</v>
          </cell>
          <cell r="CK266">
            <v>0</v>
          </cell>
          <cell r="CL266">
            <v>0</v>
          </cell>
          <cell r="CM266">
            <v>0</v>
          </cell>
          <cell r="CN266">
            <v>0</v>
          </cell>
          <cell r="CO266">
            <v>0</v>
          </cell>
          <cell r="CP266">
            <v>0</v>
          </cell>
          <cell r="CQ266">
            <v>0</v>
          </cell>
          <cell r="CR266">
            <v>0.48684899999352638</v>
          </cell>
          <cell r="CS266">
            <v>0</v>
          </cell>
          <cell r="CT266">
            <v>0.34025999999994383</v>
          </cell>
          <cell r="CU266">
            <v>0.14658899999994901</v>
          </cell>
          <cell r="CV266">
            <v>0</v>
          </cell>
          <cell r="CW266">
            <v>0</v>
          </cell>
          <cell r="CX266">
            <v>0</v>
          </cell>
          <cell r="CY266">
            <v>0</v>
          </cell>
          <cell r="CZ266">
            <v>0</v>
          </cell>
          <cell r="DA266">
            <v>0</v>
          </cell>
          <cell r="DB266">
            <v>0</v>
          </cell>
          <cell r="DC266">
            <v>0</v>
          </cell>
          <cell r="DD266">
            <v>0</v>
          </cell>
          <cell r="DE266">
            <v>5.0727120000083232</v>
          </cell>
          <cell r="DF266">
            <v>1.2988659999991796</v>
          </cell>
          <cell r="DG266">
            <v>-1.0836020000006101</v>
          </cell>
          <cell r="DH266">
            <v>0</v>
          </cell>
          <cell r="DI266">
            <v>0</v>
          </cell>
          <cell r="DJ266">
            <v>0</v>
          </cell>
          <cell r="DK266">
            <v>0</v>
          </cell>
          <cell r="DL266">
            <v>0</v>
          </cell>
          <cell r="DM266">
            <v>0</v>
          </cell>
          <cell r="DN266">
            <v>0.15295400000013615</v>
          </cell>
          <cell r="DO266">
            <v>1.5495830000008937</v>
          </cell>
          <cell r="DP266">
            <v>3.1145209999995132</v>
          </cell>
          <cell r="DQ266">
            <v>4.0390000000115833E-2</v>
          </cell>
          <cell r="DR266">
            <v>-26.842476789996908</v>
          </cell>
          <cell r="DS266">
            <v>0.68004699999983131</v>
          </cell>
          <cell r="DT266">
            <v>5.2225174000004699</v>
          </cell>
          <cell r="DU266">
            <v>2.5806130000000849</v>
          </cell>
          <cell r="DV266">
            <v>2.4564169999994192</v>
          </cell>
          <cell r="DW266">
            <v>1.2998005999997986</v>
          </cell>
          <cell r="DX266">
            <v>0</v>
          </cell>
          <cell r="DY266">
            <v>0.51477499999964493</v>
          </cell>
          <cell r="DZ266">
            <v>-15.808105000000069</v>
          </cell>
          <cell r="EA266">
            <v>1.4900009100001625</v>
          </cell>
          <cell r="EB266">
            <v>-19.415681000000404</v>
          </cell>
          <cell r="EC266">
            <v>-8.321696899998642</v>
          </cell>
          <cell r="ED266">
            <v>2.4588352000027953</v>
          </cell>
        </row>
        <row r="267"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P267">
            <v>0</v>
          </cell>
          <cell r="AQ267">
            <v>0</v>
          </cell>
          <cell r="AR267">
            <v>0</v>
          </cell>
          <cell r="AS267">
            <v>0</v>
          </cell>
          <cell r="AT267">
            <v>0</v>
          </cell>
          <cell r="AU267">
            <v>0</v>
          </cell>
          <cell r="AV267">
            <v>0</v>
          </cell>
          <cell r="AW267">
            <v>0</v>
          </cell>
          <cell r="AX267">
            <v>0</v>
          </cell>
          <cell r="AY267">
            <v>0</v>
          </cell>
          <cell r="AZ267">
            <v>0</v>
          </cell>
          <cell r="BA267">
            <v>0</v>
          </cell>
          <cell r="BB267">
            <v>0</v>
          </cell>
          <cell r="BC267">
            <v>0</v>
          </cell>
          <cell r="BD267">
            <v>0</v>
          </cell>
          <cell r="BE267">
            <v>0</v>
          </cell>
          <cell r="BF267">
            <v>0</v>
          </cell>
          <cell r="BG267">
            <v>0</v>
          </cell>
          <cell r="BH267">
            <v>0</v>
          </cell>
          <cell r="BI267">
            <v>0</v>
          </cell>
          <cell r="BJ267">
            <v>0</v>
          </cell>
          <cell r="BK267">
            <v>0</v>
          </cell>
          <cell r="BL267">
            <v>0</v>
          </cell>
          <cell r="BM267">
            <v>0</v>
          </cell>
          <cell r="BN267">
            <v>0</v>
          </cell>
          <cell r="BO267">
            <v>0</v>
          </cell>
          <cell r="BP267">
            <v>0</v>
          </cell>
          <cell r="BQ267">
            <v>0</v>
          </cell>
          <cell r="BR267">
            <v>0</v>
          </cell>
          <cell r="BS267">
            <v>0</v>
          </cell>
          <cell r="BT267">
            <v>0</v>
          </cell>
          <cell r="BU267">
            <v>0</v>
          </cell>
          <cell r="BV267">
            <v>0</v>
          </cell>
          <cell r="BW267">
            <v>0</v>
          </cell>
          <cell r="BX267">
            <v>0</v>
          </cell>
          <cell r="BY267">
            <v>0</v>
          </cell>
          <cell r="BZ267">
            <v>0</v>
          </cell>
          <cell r="CA267">
            <v>0</v>
          </cell>
          <cell r="CB267">
            <v>0</v>
          </cell>
          <cell r="CC267">
            <v>0</v>
          </cell>
          <cell r="CD267">
            <v>0</v>
          </cell>
          <cell r="CE267">
            <v>0</v>
          </cell>
          <cell r="CF267">
            <v>0</v>
          </cell>
          <cell r="CG267">
            <v>0</v>
          </cell>
          <cell r="CH267">
            <v>0</v>
          </cell>
          <cell r="CI267">
            <v>0</v>
          </cell>
          <cell r="CJ267">
            <v>0</v>
          </cell>
          <cell r="CK267">
            <v>0</v>
          </cell>
          <cell r="CL267">
            <v>0</v>
          </cell>
          <cell r="CM267">
            <v>0</v>
          </cell>
          <cell r="CN267">
            <v>0</v>
          </cell>
          <cell r="CO267">
            <v>0</v>
          </cell>
          <cell r="CP267">
            <v>0</v>
          </cell>
          <cell r="CQ267">
            <v>0</v>
          </cell>
          <cell r="CR267">
            <v>0</v>
          </cell>
          <cell r="CS267">
            <v>0</v>
          </cell>
          <cell r="CT267">
            <v>0</v>
          </cell>
          <cell r="CU267">
            <v>0</v>
          </cell>
          <cell r="CV267">
            <v>0</v>
          </cell>
          <cell r="CW267">
            <v>0</v>
          </cell>
          <cell r="CX267">
            <v>0</v>
          </cell>
          <cell r="CY267">
            <v>0</v>
          </cell>
          <cell r="CZ267">
            <v>0</v>
          </cell>
          <cell r="DA267">
            <v>0</v>
          </cell>
          <cell r="DB267">
            <v>0</v>
          </cell>
          <cell r="DC267">
            <v>0</v>
          </cell>
          <cell r="DD267">
            <v>0</v>
          </cell>
          <cell r="DE267">
            <v>32.021350899995014</v>
          </cell>
          <cell r="DF267">
            <v>0</v>
          </cell>
          <cell r="DG267">
            <v>0</v>
          </cell>
          <cell r="DH267">
            <v>0</v>
          </cell>
          <cell r="DI267">
            <v>0</v>
          </cell>
          <cell r="DJ267">
            <v>0</v>
          </cell>
          <cell r="DK267">
            <v>0</v>
          </cell>
          <cell r="DL267">
            <v>0.6888117999988026</v>
          </cell>
          <cell r="DM267">
            <v>48.669372399999702</v>
          </cell>
          <cell r="DN267">
            <v>2.7627300000021933</v>
          </cell>
          <cell r="DO267">
            <v>2.5383779999974649</v>
          </cell>
          <cell r="DP267">
            <v>-25.354158300004201</v>
          </cell>
          <cell r="DQ267">
            <v>2.7162170000010519</v>
          </cell>
          <cell r="DR267">
            <v>34.882346479978878</v>
          </cell>
          <cell r="DS267">
            <v>-4.2843547000011313</v>
          </cell>
          <cell r="DT267">
            <v>8.4983476999987033</v>
          </cell>
          <cell r="DU267">
            <v>5.7492358000017703</v>
          </cell>
          <cell r="DV267">
            <v>4.5281009999998787</v>
          </cell>
          <cell r="DW267">
            <v>-7.9985169999999925</v>
          </cell>
          <cell r="DX267">
            <v>4.1141900000002352</v>
          </cell>
          <cell r="DY267">
            <v>0.92938499999945634</v>
          </cell>
          <cell r="DZ267">
            <v>0.59394660000180011</v>
          </cell>
          <cell r="EA267">
            <v>-5.3202694199972029</v>
          </cell>
          <cell r="EB267">
            <v>24.623050499998499</v>
          </cell>
          <cell r="EC267">
            <v>3.4492309999986901</v>
          </cell>
          <cell r="ED267">
            <v>0</v>
          </cell>
        </row>
        <row r="268"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  <cell r="AL268">
            <v>0</v>
          </cell>
          <cell r="AM268">
            <v>0</v>
          </cell>
          <cell r="AN268">
            <v>0</v>
          </cell>
          <cell r="AO268">
            <v>0</v>
          </cell>
          <cell r="AP268">
            <v>0</v>
          </cell>
          <cell r="AQ268">
            <v>0</v>
          </cell>
          <cell r="AR268">
            <v>0</v>
          </cell>
          <cell r="AS268">
            <v>0</v>
          </cell>
          <cell r="AT268">
            <v>0</v>
          </cell>
          <cell r="AU268">
            <v>0</v>
          </cell>
          <cell r="AV268">
            <v>0</v>
          </cell>
          <cell r="AW268">
            <v>0</v>
          </cell>
          <cell r="AX268">
            <v>0</v>
          </cell>
          <cell r="AY268">
            <v>0</v>
          </cell>
          <cell r="AZ268">
            <v>0</v>
          </cell>
          <cell r="BA268">
            <v>0</v>
          </cell>
          <cell r="BB268">
            <v>0</v>
          </cell>
          <cell r="BC268">
            <v>0</v>
          </cell>
          <cell r="BD268">
            <v>0</v>
          </cell>
          <cell r="BE268">
            <v>0</v>
          </cell>
          <cell r="BF268">
            <v>0</v>
          </cell>
          <cell r="BG268">
            <v>0</v>
          </cell>
          <cell r="BH268">
            <v>0</v>
          </cell>
          <cell r="BI268">
            <v>0</v>
          </cell>
          <cell r="BJ268">
            <v>0</v>
          </cell>
          <cell r="BK268">
            <v>0</v>
          </cell>
          <cell r="BL268">
            <v>0</v>
          </cell>
          <cell r="BM268">
            <v>0</v>
          </cell>
          <cell r="BN268">
            <v>0</v>
          </cell>
          <cell r="BO268">
            <v>0</v>
          </cell>
          <cell r="BP268">
            <v>0</v>
          </cell>
          <cell r="BQ268">
            <v>0</v>
          </cell>
          <cell r="BR268">
            <v>0</v>
          </cell>
          <cell r="BS268">
            <v>0</v>
          </cell>
          <cell r="BT268">
            <v>0</v>
          </cell>
          <cell r="BU268">
            <v>0</v>
          </cell>
          <cell r="BV268">
            <v>0</v>
          </cell>
          <cell r="BW268">
            <v>0</v>
          </cell>
          <cell r="BX268">
            <v>0</v>
          </cell>
          <cell r="BY268">
            <v>0</v>
          </cell>
          <cell r="BZ268">
            <v>0</v>
          </cell>
          <cell r="CA268">
            <v>0</v>
          </cell>
          <cell r="CB268">
            <v>0</v>
          </cell>
          <cell r="CC268">
            <v>0</v>
          </cell>
          <cell r="CD268">
            <v>0</v>
          </cell>
          <cell r="CE268">
            <v>0</v>
          </cell>
          <cell r="CF268">
            <v>0</v>
          </cell>
          <cell r="CG268">
            <v>0</v>
          </cell>
          <cell r="CH268">
            <v>0</v>
          </cell>
          <cell r="CI268">
            <v>0</v>
          </cell>
          <cell r="CJ268">
            <v>0</v>
          </cell>
          <cell r="CK268">
            <v>0</v>
          </cell>
          <cell r="CL268">
            <v>0</v>
          </cell>
          <cell r="CM268">
            <v>0</v>
          </cell>
          <cell r="CN268">
            <v>0</v>
          </cell>
          <cell r="CO268">
            <v>0</v>
          </cell>
          <cell r="CP268">
            <v>0</v>
          </cell>
          <cell r="CQ268">
            <v>0</v>
          </cell>
          <cell r="CR268">
            <v>0</v>
          </cell>
          <cell r="CS268">
            <v>0</v>
          </cell>
          <cell r="CT268">
            <v>0</v>
          </cell>
          <cell r="CU268">
            <v>0</v>
          </cell>
          <cell r="CV268">
            <v>0</v>
          </cell>
          <cell r="CW268">
            <v>0</v>
          </cell>
          <cell r="CX268">
            <v>0</v>
          </cell>
          <cell r="CY268">
            <v>0</v>
          </cell>
          <cell r="CZ268">
            <v>0</v>
          </cell>
          <cell r="DA268">
            <v>0</v>
          </cell>
          <cell r="DB268">
            <v>0</v>
          </cell>
          <cell r="DC268">
            <v>0</v>
          </cell>
          <cell r="DD268">
            <v>0</v>
          </cell>
          <cell r="DE268">
            <v>-9.7523168200004875</v>
          </cell>
          <cell r="DF268">
            <v>0</v>
          </cell>
          <cell r="DG268">
            <v>0</v>
          </cell>
          <cell r="DH268">
            <v>0</v>
          </cell>
          <cell r="DI268">
            <v>0</v>
          </cell>
          <cell r="DJ268">
            <v>0</v>
          </cell>
          <cell r="DK268">
            <v>0</v>
          </cell>
          <cell r="DL268">
            <v>0</v>
          </cell>
          <cell r="DM268">
            <v>0.60887000000002445</v>
          </cell>
          <cell r="DN268">
            <v>-8.3182059000000663</v>
          </cell>
          <cell r="DO268">
            <v>0</v>
          </cell>
          <cell r="DP268">
            <v>-2.0429809199995361</v>
          </cell>
          <cell r="DQ268">
            <v>0</v>
          </cell>
          <cell r="DR268">
            <v>-9.8518454000040947</v>
          </cell>
          <cell r="DS268">
            <v>-17.036095999999816</v>
          </cell>
          <cell r="DT268">
            <v>1.1520258999998987</v>
          </cell>
          <cell r="DU268">
            <v>2.8749352999993789</v>
          </cell>
          <cell r="DV268">
            <v>1.8663976000002549</v>
          </cell>
          <cell r="DW268">
            <v>0.16971329999978479</v>
          </cell>
          <cell r="DX268">
            <v>0</v>
          </cell>
          <cell r="DY268">
            <v>0</v>
          </cell>
          <cell r="DZ268">
            <v>0.55961130000014236</v>
          </cell>
          <cell r="EA268">
            <v>0</v>
          </cell>
          <cell r="EB268">
            <v>0.46395249999932275</v>
          </cell>
          <cell r="EC268">
            <v>0</v>
          </cell>
          <cell r="ED268">
            <v>9.7614700000121957E-2</v>
          </cell>
        </row>
        <row r="269"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0</v>
          </cell>
          <cell r="AK269">
            <v>0</v>
          </cell>
          <cell r="AL269">
            <v>0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  <cell r="AQ269">
            <v>0</v>
          </cell>
          <cell r="AR269">
            <v>0</v>
          </cell>
          <cell r="AS269">
            <v>0</v>
          </cell>
          <cell r="AT269">
            <v>0</v>
          </cell>
          <cell r="AU269">
            <v>0</v>
          </cell>
          <cell r="AV269">
            <v>0</v>
          </cell>
          <cell r="AW269">
            <v>0</v>
          </cell>
          <cell r="AX269">
            <v>0</v>
          </cell>
          <cell r="AY269">
            <v>0</v>
          </cell>
          <cell r="AZ269">
            <v>0</v>
          </cell>
          <cell r="BA269">
            <v>0</v>
          </cell>
          <cell r="BB269">
            <v>0</v>
          </cell>
          <cell r="BC269">
            <v>0</v>
          </cell>
          <cell r="BD269">
            <v>0</v>
          </cell>
          <cell r="BE269">
            <v>0</v>
          </cell>
          <cell r="BF269">
            <v>0</v>
          </cell>
          <cell r="BG269">
            <v>0</v>
          </cell>
          <cell r="BH269">
            <v>0</v>
          </cell>
          <cell r="BI269">
            <v>0</v>
          </cell>
          <cell r="BJ269">
            <v>0</v>
          </cell>
          <cell r="BK269">
            <v>0</v>
          </cell>
          <cell r="BL269">
            <v>0</v>
          </cell>
          <cell r="BM269">
            <v>0</v>
          </cell>
          <cell r="BN269">
            <v>0</v>
          </cell>
          <cell r="BO269">
            <v>0</v>
          </cell>
          <cell r="BP269">
            <v>0</v>
          </cell>
          <cell r="BQ269">
            <v>0</v>
          </cell>
          <cell r="BR269">
            <v>0</v>
          </cell>
          <cell r="BS269">
            <v>0</v>
          </cell>
          <cell r="BT269">
            <v>0</v>
          </cell>
          <cell r="BU269">
            <v>0</v>
          </cell>
          <cell r="BV269">
            <v>0</v>
          </cell>
          <cell r="BW269">
            <v>0</v>
          </cell>
          <cell r="BX269">
            <v>0</v>
          </cell>
          <cell r="BY269">
            <v>0</v>
          </cell>
          <cell r="BZ269">
            <v>0</v>
          </cell>
          <cell r="CA269">
            <v>0</v>
          </cell>
          <cell r="CB269">
            <v>0</v>
          </cell>
          <cell r="CC269">
            <v>0</v>
          </cell>
          <cell r="CD269">
            <v>0</v>
          </cell>
          <cell r="CE269">
            <v>0</v>
          </cell>
          <cell r="CF269">
            <v>0</v>
          </cell>
          <cell r="CG269">
            <v>0</v>
          </cell>
          <cell r="CH269">
            <v>0</v>
          </cell>
          <cell r="CI269">
            <v>0</v>
          </cell>
          <cell r="CJ269">
            <v>0</v>
          </cell>
          <cell r="CK269">
            <v>0</v>
          </cell>
          <cell r="CL269">
            <v>0</v>
          </cell>
          <cell r="CM269">
            <v>0</v>
          </cell>
          <cell r="CN269">
            <v>0</v>
          </cell>
          <cell r="CO269">
            <v>0</v>
          </cell>
          <cell r="CP269">
            <v>0</v>
          </cell>
          <cell r="CQ269">
            <v>0</v>
          </cell>
          <cell r="CR269">
            <v>0</v>
          </cell>
          <cell r="CS269">
            <v>0</v>
          </cell>
          <cell r="CT269">
            <v>0</v>
          </cell>
          <cell r="CU269">
            <v>0</v>
          </cell>
          <cell r="CV269">
            <v>0</v>
          </cell>
          <cell r="CW269">
            <v>0</v>
          </cell>
          <cell r="CX269">
            <v>0</v>
          </cell>
          <cell r="CY269">
            <v>0</v>
          </cell>
          <cell r="CZ269">
            <v>0</v>
          </cell>
          <cell r="DA269">
            <v>0</v>
          </cell>
          <cell r="DB269">
            <v>0</v>
          </cell>
          <cell r="DC269">
            <v>0</v>
          </cell>
          <cell r="DD269">
            <v>0</v>
          </cell>
          <cell r="DE269">
            <v>0</v>
          </cell>
          <cell r="DF269">
            <v>0</v>
          </cell>
          <cell r="DG269">
            <v>0</v>
          </cell>
          <cell r="DH269">
            <v>0</v>
          </cell>
          <cell r="DI269">
            <v>0</v>
          </cell>
          <cell r="DJ269">
            <v>0</v>
          </cell>
          <cell r="DK269">
            <v>0</v>
          </cell>
          <cell r="DL269">
            <v>0</v>
          </cell>
          <cell r="DM269">
            <v>0</v>
          </cell>
          <cell r="DN269">
            <v>0</v>
          </cell>
          <cell r="DO269">
            <v>0</v>
          </cell>
          <cell r="DP269">
            <v>0</v>
          </cell>
          <cell r="DQ269">
            <v>0</v>
          </cell>
          <cell r="DR269">
            <v>0</v>
          </cell>
          <cell r="DS269">
            <v>0</v>
          </cell>
          <cell r="DT269">
            <v>0</v>
          </cell>
          <cell r="DU269">
            <v>0</v>
          </cell>
          <cell r="DV269">
            <v>0</v>
          </cell>
          <cell r="DW269">
            <v>0</v>
          </cell>
          <cell r="DX269">
            <v>0</v>
          </cell>
          <cell r="DY269">
            <v>0</v>
          </cell>
          <cell r="DZ269">
            <v>0</v>
          </cell>
          <cell r="EA269">
            <v>0</v>
          </cell>
          <cell r="EB269">
            <v>0</v>
          </cell>
          <cell r="EC269">
            <v>0</v>
          </cell>
          <cell r="ED269">
            <v>0</v>
          </cell>
        </row>
        <row r="270"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O270">
            <v>0</v>
          </cell>
          <cell r="AP270">
            <v>0</v>
          </cell>
          <cell r="AQ270">
            <v>0</v>
          </cell>
          <cell r="AR270">
            <v>0</v>
          </cell>
          <cell r="AS270">
            <v>0</v>
          </cell>
          <cell r="AT270">
            <v>0</v>
          </cell>
          <cell r="AU270">
            <v>0</v>
          </cell>
          <cell r="AV270">
            <v>0</v>
          </cell>
          <cell r="AW270">
            <v>0</v>
          </cell>
          <cell r="AX270">
            <v>0</v>
          </cell>
          <cell r="AY270">
            <v>0</v>
          </cell>
          <cell r="AZ270">
            <v>0</v>
          </cell>
          <cell r="BA270">
            <v>0</v>
          </cell>
          <cell r="BB270">
            <v>0</v>
          </cell>
          <cell r="BC270">
            <v>0</v>
          </cell>
          <cell r="BD270">
            <v>0</v>
          </cell>
          <cell r="BE270">
            <v>0</v>
          </cell>
          <cell r="BF270">
            <v>0</v>
          </cell>
          <cell r="BG270">
            <v>0</v>
          </cell>
          <cell r="BH270">
            <v>0</v>
          </cell>
          <cell r="BI270">
            <v>0</v>
          </cell>
          <cell r="BJ270">
            <v>0</v>
          </cell>
          <cell r="BK270">
            <v>0</v>
          </cell>
          <cell r="BL270">
            <v>0</v>
          </cell>
          <cell r="BM270">
            <v>0</v>
          </cell>
          <cell r="BN270">
            <v>0</v>
          </cell>
          <cell r="BO270">
            <v>0</v>
          </cell>
          <cell r="BP270">
            <v>0</v>
          </cell>
          <cell r="BQ270">
            <v>0</v>
          </cell>
          <cell r="BR270">
            <v>0</v>
          </cell>
          <cell r="BS270">
            <v>0</v>
          </cell>
          <cell r="BT270">
            <v>0</v>
          </cell>
          <cell r="BU270">
            <v>0</v>
          </cell>
          <cell r="BV270">
            <v>0</v>
          </cell>
          <cell r="BW270">
            <v>0</v>
          </cell>
          <cell r="BX270">
            <v>0</v>
          </cell>
          <cell r="BY270">
            <v>0</v>
          </cell>
          <cell r="BZ270">
            <v>0</v>
          </cell>
          <cell r="CA270">
            <v>0</v>
          </cell>
          <cell r="CB270">
            <v>0</v>
          </cell>
          <cell r="CC270">
            <v>0</v>
          </cell>
          <cell r="CD270">
            <v>0</v>
          </cell>
          <cell r="CE270">
            <v>0</v>
          </cell>
          <cell r="CF270">
            <v>0</v>
          </cell>
          <cell r="CG270">
            <v>0</v>
          </cell>
          <cell r="CH270">
            <v>0</v>
          </cell>
          <cell r="CI270">
            <v>0</v>
          </cell>
          <cell r="CJ270">
            <v>0</v>
          </cell>
          <cell r="CK270">
            <v>0</v>
          </cell>
          <cell r="CL270">
            <v>0</v>
          </cell>
          <cell r="CM270">
            <v>0</v>
          </cell>
          <cell r="CN270">
            <v>0</v>
          </cell>
          <cell r="CO270">
            <v>0</v>
          </cell>
          <cell r="CP270">
            <v>0</v>
          </cell>
          <cell r="CQ270">
            <v>0</v>
          </cell>
          <cell r="CR270">
            <v>0</v>
          </cell>
          <cell r="CS270">
            <v>0</v>
          </cell>
          <cell r="CT270">
            <v>0</v>
          </cell>
          <cell r="CU270">
            <v>0</v>
          </cell>
          <cell r="CV270">
            <v>0</v>
          </cell>
          <cell r="CW270">
            <v>0</v>
          </cell>
          <cell r="CX270">
            <v>0</v>
          </cell>
          <cell r="CY270">
            <v>0</v>
          </cell>
          <cell r="CZ270">
            <v>0</v>
          </cell>
          <cell r="DA270">
            <v>0</v>
          </cell>
          <cell r="DB270">
            <v>0</v>
          </cell>
          <cell r="DC270">
            <v>0</v>
          </cell>
          <cell r="DD270">
            <v>0</v>
          </cell>
          <cell r="DE270">
            <v>-4.0346138253688641</v>
          </cell>
          <cell r="DF270">
            <v>0</v>
          </cell>
          <cell r="DG270">
            <v>0</v>
          </cell>
          <cell r="DH270">
            <v>0</v>
          </cell>
          <cell r="DI270">
            <v>0</v>
          </cell>
          <cell r="DJ270">
            <v>0</v>
          </cell>
          <cell r="DK270">
            <v>0</v>
          </cell>
          <cell r="DL270">
            <v>0</v>
          </cell>
          <cell r="DM270">
            <v>0</v>
          </cell>
          <cell r="DN270">
            <v>0</v>
          </cell>
          <cell r="DO270">
            <v>0</v>
          </cell>
          <cell r="DP270">
            <v>0</v>
          </cell>
          <cell r="DQ270">
            <v>-4.0346138253688641</v>
          </cell>
          <cell r="DR270">
            <v>0</v>
          </cell>
          <cell r="DS270">
            <v>0</v>
          </cell>
          <cell r="DT270">
            <v>0</v>
          </cell>
          <cell r="DU270">
            <v>0</v>
          </cell>
          <cell r="DV270">
            <v>0</v>
          </cell>
          <cell r="DW270">
            <v>0</v>
          </cell>
          <cell r="DX270">
            <v>0</v>
          </cell>
          <cell r="DY270">
            <v>0</v>
          </cell>
          <cell r="DZ270">
            <v>0</v>
          </cell>
          <cell r="EA270">
            <v>0</v>
          </cell>
          <cell r="EB270">
            <v>0</v>
          </cell>
          <cell r="EC270">
            <v>0</v>
          </cell>
          <cell r="ED270">
            <v>0</v>
          </cell>
        </row>
        <row r="272">
          <cell r="A272" t="str">
            <v>Total Other Generation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1203.1816744799726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C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J272">
            <v>0</v>
          </cell>
          <cell r="AK272">
            <v>0</v>
          </cell>
          <cell r="AL272">
            <v>0</v>
          </cell>
          <cell r="AM272">
            <v>0</v>
          </cell>
          <cell r="AN272">
            <v>0</v>
          </cell>
          <cell r="AO272">
            <v>0</v>
          </cell>
          <cell r="AP272">
            <v>0</v>
          </cell>
          <cell r="AQ272">
            <v>0</v>
          </cell>
          <cell r="AR272">
            <v>37.757761690048937</v>
          </cell>
          <cell r="AS272">
            <v>0</v>
          </cell>
          <cell r="AT272">
            <v>5.9009099999911996E-2</v>
          </cell>
          <cell r="AU272">
            <v>0</v>
          </cell>
          <cell r="AV272">
            <v>1.0194877999997516</v>
          </cell>
          <cell r="AW272">
            <v>34.855043500053853</v>
          </cell>
          <cell r="AX272">
            <v>0</v>
          </cell>
          <cell r="AY272">
            <v>0</v>
          </cell>
          <cell r="AZ272">
            <v>0.43698858000016116</v>
          </cell>
          <cell r="BA272">
            <v>0</v>
          </cell>
          <cell r="BB272">
            <v>0.28897655000014311</v>
          </cell>
          <cell r="BC272">
            <v>1.0437752600000749</v>
          </cell>
          <cell r="BD272">
            <v>5.448090000004413E-2</v>
          </cell>
          <cell r="BE272">
            <v>1477.5505786099775</v>
          </cell>
          <cell r="BF272">
            <v>0.2371382999999696</v>
          </cell>
          <cell r="BG272">
            <v>0</v>
          </cell>
          <cell r="BH272">
            <v>-1.8505552999995416</v>
          </cell>
          <cell r="BI272">
            <v>0.37887500000033469</v>
          </cell>
          <cell r="BJ272">
            <v>0</v>
          </cell>
          <cell r="BK272">
            <v>47.660516209905381</v>
          </cell>
          <cell r="BL272">
            <v>0</v>
          </cell>
          <cell r="BM272">
            <v>0</v>
          </cell>
          <cell r="BN272">
            <v>0</v>
          </cell>
          <cell r="BO272">
            <v>1429.3125551000639</v>
          </cell>
          <cell r="BP272">
            <v>0.86483199999929639</v>
          </cell>
          <cell r="BQ272">
            <v>0.94721730000014759</v>
          </cell>
          <cell r="BR272">
            <v>14.804909505992327</v>
          </cell>
          <cell r="BS272">
            <v>4.0076968999999281</v>
          </cell>
          <cell r="BT272">
            <v>1.797204960000272</v>
          </cell>
          <cell r="BU272">
            <v>0.71362490000001344</v>
          </cell>
          <cell r="BV272">
            <v>0</v>
          </cell>
          <cell r="BW272">
            <v>0.929846500000167</v>
          </cell>
          <cell r="BX272">
            <v>5.4610810000003767</v>
          </cell>
          <cell r="BY272">
            <v>0</v>
          </cell>
          <cell r="BZ272">
            <v>0</v>
          </cell>
          <cell r="CA272">
            <v>0</v>
          </cell>
          <cell r="CB272">
            <v>0.21914849999984654</v>
          </cell>
          <cell r="CC272">
            <v>1.6763067460001366</v>
          </cell>
          <cell r="CD272">
            <v>0</v>
          </cell>
          <cell r="CE272">
            <v>-0.46439600007033732</v>
          </cell>
          <cell r="CF272">
            <v>0</v>
          </cell>
          <cell r="CG272">
            <v>0.22357130000000325</v>
          </cell>
          <cell r="CH272">
            <v>0</v>
          </cell>
          <cell r="CI272">
            <v>0</v>
          </cell>
          <cell r="CJ272">
            <v>38.036431800012679</v>
          </cell>
          <cell r="CK272">
            <v>0</v>
          </cell>
          <cell r="CL272">
            <v>0</v>
          </cell>
          <cell r="CM272">
            <v>-38.037047000080918</v>
          </cell>
          <cell r="CN272">
            <v>-1.1227036000000226</v>
          </cell>
          <cell r="CO272">
            <v>0.3809556999999586</v>
          </cell>
          <cell r="CP272">
            <v>0</v>
          </cell>
          <cell r="CQ272">
            <v>5.4395800000065719E-2</v>
          </cell>
          <cell r="CR272">
            <v>-194.14817674041115</v>
          </cell>
          <cell r="CS272">
            <v>-1.8235936000000947</v>
          </cell>
          <cell r="CT272">
            <v>79.945122699994158</v>
          </cell>
          <cell r="CU272">
            <v>156.96429879991774</v>
          </cell>
          <cell r="CV272">
            <v>107.85377315999176</v>
          </cell>
          <cell r="CW272">
            <v>-548.86167670002033</v>
          </cell>
          <cell r="CX272">
            <v>-66.890119250041607</v>
          </cell>
          <cell r="CY272">
            <v>235.22556499995699</v>
          </cell>
          <cell r="CZ272">
            <v>-78.408854900098959</v>
          </cell>
          <cell r="DA272">
            <v>-78.408431950094382</v>
          </cell>
          <cell r="DB272">
            <v>0</v>
          </cell>
          <cell r="DC272">
            <v>0.25574000000005981</v>
          </cell>
          <cell r="DD272">
            <v>0</v>
          </cell>
          <cell r="DE272">
            <v>-380.36062454245882</v>
          </cell>
          <cell r="DF272">
            <v>1.2988659999991796</v>
          </cell>
          <cell r="DG272">
            <v>-81.081645300142782</v>
          </cell>
          <cell r="DH272">
            <v>8.1384746999997333</v>
          </cell>
          <cell r="DI272">
            <v>-27.31529161187882</v>
          </cell>
          <cell r="DJ272">
            <v>-162.24253109991696</v>
          </cell>
          <cell r="DK272">
            <v>-163.05364843995221</v>
          </cell>
          <cell r="DL272">
            <v>81.809381200084317</v>
          </cell>
          <cell r="DM272">
            <v>49.278242399999726</v>
          </cell>
          <cell r="DN272">
            <v>-85.730681470083255</v>
          </cell>
          <cell r="DO272">
            <v>7.6613547847972319</v>
          </cell>
          <cell r="DP272">
            <v>-13.207918520008889</v>
          </cell>
          <cell r="DQ272">
            <v>4.0847728146301288</v>
          </cell>
          <cell r="DR272">
            <v>92.9946978184785</v>
          </cell>
          <cell r="DS272">
            <v>-44.057317999997849</v>
          </cell>
          <cell r="DT272">
            <v>71.620186700000886</v>
          </cell>
          <cell r="DU272">
            <v>16.922586305331375</v>
          </cell>
          <cell r="DV272">
            <v>18.094687789165366</v>
          </cell>
          <cell r="DW272">
            <v>-0.7163851101303722</v>
          </cell>
          <cell r="DX272">
            <v>-4.2279975499943649</v>
          </cell>
          <cell r="DY272">
            <v>2.5141012786493415</v>
          </cell>
          <cell r="DZ272">
            <v>-6.9070716282334335</v>
          </cell>
          <cell r="EA272">
            <v>-1.134544246138768</v>
          </cell>
          <cell r="EB272">
            <v>16.131266499844127</v>
          </cell>
          <cell r="EC272">
            <v>-9.2097616199880576</v>
          </cell>
          <cell r="ED272">
            <v>33.964947399995253</v>
          </cell>
        </row>
        <row r="274">
          <cell r="A274" t="str">
            <v>IRP Resources</v>
          </cell>
        </row>
        <row r="275"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0</v>
          </cell>
          <cell r="AS275">
            <v>0</v>
          </cell>
          <cell r="AT275">
            <v>0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AY275">
            <v>0</v>
          </cell>
          <cell r="AZ275">
            <v>0</v>
          </cell>
          <cell r="BA275">
            <v>0</v>
          </cell>
          <cell r="BB275">
            <v>0</v>
          </cell>
          <cell r="BC275">
            <v>0</v>
          </cell>
          <cell r="BD275">
            <v>0</v>
          </cell>
          <cell r="BE275">
            <v>0</v>
          </cell>
          <cell r="BF275">
            <v>0</v>
          </cell>
          <cell r="BG275">
            <v>0</v>
          </cell>
          <cell r="BH275">
            <v>0</v>
          </cell>
          <cell r="BI275">
            <v>0</v>
          </cell>
          <cell r="BJ275">
            <v>0</v>
          </cell>
          <cell r="BK275">
            <v>0</v>
          </cell>
          <cell r="BL275">
            <v>0</v>
          </cell>
          <cell r="BM275">
            <v>0</v>
          </cell>
          <cell r="BN275">
            <v>0</v>
          </cell>
          <cell r="BO275">
            <v>0</v>
          </cell>
          <cell r="BP275">
            <v>0</v>
          </cell>
          <cell r="BQ275">
            <v>0</v>
          </cell>
          <cell r="BR275">
            <v>0</v>
          </cell>
          <cell r="BS275">
            <v>0</v>
          </cell>
          <cell r="BT275">
            <v>0</v>
          </cell>
          <cell r="BU275">
            <v>0</v>
          </cell>
          <cell r="BV275">
            <v>0</v>
          </cell>
          <cell r="BW275">
            <v>0</v>
          </cell>
          <cell r="BX275">
            <v>0</v>
          </cell>
          <cell r="BY275">
            <v>0</v>
          </cell>
          <cell r="BZ275">
            <v>0</v>
          </cell>
          <cell r="CA275">
            <v>0</v>
          </cell>
          <cell r="CB275">
            <v>0</v>
          </cell>
          <cell r="CC275">
            <v>0</v>
          </cell>
          <cell r="CD275">
            <v>0</v>
          </cell>
          <cell r="CE275">
            <v>0</v>
          </cell>
          <cell r="CF275">
            <v>0</v>
          </cell>
          <cell r="CG275">
            <v>0</v>
          </cell>
          <cell r="CH275">
            <v>0</v>
          </cell>
          <cell r="CI275">
            <v>0</v>
          </cell>
          <cell r="CJ275">
            <v>0</v>
          </cell>
          <cell r="CK275">
            <v>0</v>
          </cell>
          <cell r="CL275">
            <v>0</v>
          </cell>
          <cell r="CM275">
            <v>0</v>
          </cell>
          <cell r="CN275">
            <v>0</v>
          </cell>
          <cell r="CO275">
            <v>0</v>
          </cell>
          <cell r="CP275">
            <v>0</v>
          </cell>
          <cell r="CQ275">
            <v>0</v>
          </cell>
          <cell r="CR275">
            <v>0</v>
          </cell>
          <cell r="CS275">
            <v>0</v>
          </cell>
          <cell r="CT275">
            <v>0</v>
          </cell>
          <cell r="CU275">
            <v>0</v>
          </cell>
          <cell r="CV275">
            <v>0</v>
          </cell>
          <cell r="CW275">
            <v>0</v>
          </cell>
          <cell r="CX275">
            <v>0</v>
          </cell>
          <cell r="CY275">
            <v>0</v>
          </cell>
          <cell r="CZ275">
            <v>0</v>
          </cell>
          <cell r="DA275">
            <v>0</v>
          </cell>
          <cell r="DB275">
            <v>0</v>
          </cell>
          <cell r="DC275">
            <v>0</v>
          </cell>
          <cell r="DD275">
            <v>0</v>
          </cell>
          <cell r="DE275">
            <v>0</v>
          </cell>
          <cell r="DF275">
            <v>0</v>
          </cell>
          <cell r="DG275">
            <v>0</v>
          </cell>
          <cell r="DH275">
            <v>0</v>
          </cell>
          <cell r="DI275">
            <v>0</v>
          </cell>
          <cell r="DJ275">
            <v>0</v>
          </cell>
          <cell r="DK275">
            <v>0</v>
          </cell>
          <cell r="DL275">
            <v>0</v>
          </cell>
          <cell r="DM275">
            <v>0</v>
          </cell>
          <cell r="DN275">
            <v>0</v>
          </cell>
          <cell r="DO275">
            <v>0</v>
          </cell>
          <cell r="DP275">
            <v>0</v>
          </cell>
          <cell r="DQ275">
            <v>0</v>
          </cell>
          <cell r="DR275">
            <v>0</v>
          </cell>
          <cell r="DS275">
            <v>0</v>
          </cell>
          <cell r="DT275">
            <v>0</v>
          </cell>
          <cell r="DU275">
            <v>0</v>
          </cell>
          <cell r="DV275">
            <v>0</v>
          </cell>
          <cell r="DW275">
            <v>0</v>
          </cell>
          <cell r="DX275">
            <v>0</v>
          </cell>
          <cell r="DY275">
            <v>0</v>
          </cell>
          <cell r="DZ275">
            <v>0</v>
          </cell>
          <cell r="EA275">
            <v>0</v>
          </cell>
          <cell r="EB275">
            <v>0</v>
          </cell>
          <cell r="EC275">
            <v>0</v>
          </cell>
          <cell r="ED275">
            <v>0</v>
          </cell>
        </row>
        <row r="276"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J276">
            <v>0</v>
          </cell>
          <cell r="AK276">
            <v>0</v>
          </cell>
          <cell r="AL276">
            <v>0</v>
          </cell>
          <cell r="AM276">
            <v>0</v>
          </cell>
          <cell r="AN276">
            <v>0</v>
          </cell>
          <cell r="AO276">
            <v>0</v>
          </cell>
          <cell r="AP276">
            <v>0</v>
          </cell>
          <cell r="AQ276">
            <v>0</v>
          </cell>
          <cell r="AR276">
            <v>0</v>
          </cell>
          <cell r="AS276">
            <v>0</v>
          </cell>
          <cell r="AT276">
            <v>0</v>
          </cell>
          <cell r="AU276">
            <v>0</v>
          </cell>
          <cell r="AV276">
            <v>0</v>
          </cell>
          <cell r="AW276">
            <v>0</v>
          </cell>
          <cell r="AX276">
            <v>0</v>
          </cell>
          <cell r="AY276">
            <v>0</v>
          </cell>
          <cell r="AZ276">
            <v>0</v>
          </cell>
          <cell r="BA276">
            <v>0</v>
          </cell>
          <cell r="BB276">
            <v>0</v>
          </cell>
          <cell r="BC276">
            <v>0</v>
          </cell>
          <cell r="BD276">
            <v>0</v>
          </cell>
          <cell r="BE276">
            <v>0</v>
          </cell>
          <cell r="BF276">
            <v>0</v>
          </cell>
          <cell r="BG276">
            <v>0</v>
          </cell>
          <cell r="BH276">
            <v>0</v>
          </cell>
          <cell r="BI276">
            <v>0</v>
          </cell>
          <cell r="BJ276">
            <v>0</v>
          </cell>
          <cell r="BK276">
            <v>0</v>
          </cell>
          <cell r="BL276">
            <v>0</v>
          </cell>
          <cell r="BM276">
            <v>0</v>
          </cell>
          <cell r="BN276">
            <v>0</v>
          </cell>
          <cell r="BO276">
            <v>0</v>
          </cell>
          <cell r="BP276">
            <v>0</v>
          </cell>
          <cell r="BQ276">
            <v>0</v>
          </cell>
          <cell r="BR276">
            <v>0</v>
          </cell>
          <cell r="BS276">
            <v>0</v>
          </cell>
          <cell r="BT276">
            <v>0</v>
          </cell>
          <cell r="BU276">
            <v>0</v>
          </cell>
          <cell r="BV276">
            <v>0</v>
          </cell>
          <cell r="BW276">
            <v>0</v>
          </cell>
          <cell r="BX276">
            <v>0</v>
          </cell>
          <cell r="BY276">
            <v>0</v>
          </cell>
          <cell r="BZ276">
            <v>0</v>
          </cell>
          <cell r="CA276">
            <v>0</v>
          </cell>
          <cell r="CB276">
            <v>0</v>
          </cell>
          <cell r="CC276">
            <v>0</v>
          </cell>
          <cell r="CD276">
            <v>0</v>
          </cell>
          <cell r="CE276">
            <v>0</v>
          </cell>
          <cell r="CF276">
            <v>0</v>
          </cell>
          <cell r="CG276">
            <v>0</v>
          </cell>
          <cell r="CH276">
            <v>0</v>
          </cell>
          <cell r="CI276">
            <v>0</v>
          </cell>
          <cell r="CJ276">
            <v>0</v>
          </cell>
          <cell r="CK276">
            <v>0</v>
          </cell>
          <cell r="CL276">
            <v>0</v>
          </cell>
          <cell r="CM276">
            <v>0</v>
          </cell>
          <cell r="CN276">
            <v>0</v>
          </cell>
          <cell r="CO276">
            <v>0</v>
          </cell>
          <cell r="CP276">
            <v>0</v>
          </cell>
          <cell r="CQ276">
            <v>0</v>
          </cell>
          <cell r="CR276">
            <v>0</v>
          </cell>
          <cell r="CS276">
            <v>0</v>
          </cell>
          <cell r="CT276">
            <v>0</v>
          </cell>
          <cell r="CU276">
            <v>0</v>
          </cell>
          <cell r="CV276">
            <v>0</v>
          </cell>
          <cell r="CW276">
            <v>0</v>
          </cell>
          <cell r="CX276">
            <v>0</v>
          </cell>
          <cell r="CY276">
            <v>0</v>
          </cell>
          <cell r="CZ276">
            <v>0</v>
          </cell>
          <cell r="DA276">
            <v>0</v>
          </cell>
          <cell r="DB276">
            <v>0</v>
          </cell>
          <cell r="DC276">
            <v>0</v>
          </cell>
          <cell r="DD276">
            <v>0</v>
          </cell>
          <cell r="DE276">
            <v>0</v>
          </cell>
          <cell r="DF276">
            <v>0</v>
          </cell>
          <cell r="DG276">
            <v>0</v>
          </cell>
          <cell r="DH276">
            <v>0</v>
          </cell>
          <cell r="DI276">
            <v>0</v>
          </cell>
          <cell r="DJ276">
            <v>0</v>
          </cell>
          <cell r="DK276">
            <v>0</v>
          </cell>
          <cell r="DL276">
            <v>0</v>
          </cell>
          <cell r="DM276">
            <v>0</v>
          </cell>
          <cell r="DN276">
            <v>0</v>
          </cell>
          <cell r="DO276">
            <v>0</v>
          </cell>
          <cell r="DP276">
            <v>0</v>
          </cell>
          <cell r="DQ276">
            <v>0</v>
          </cell>
          <cell r="DR276">
            <v>0</v>
          </cell>
          <cell r="DS276">
            <v>0</v>
          </cell>
          <cell r="DT276">
            <v>0</v>
          </cell>
          <cell r="DU276">
            <v>0</v>
          </cell>
          <cell r="DV276">
            <v>0</v>
          </cell>
          <cell r="DW276">
            <v>0</v>
          </cell>
          <cell r="DX276">
            <v>0</v>
          </cell>
          <cell r="DY276">
            <v>0</v>
          </cell>
          <cell r="DZ276">
            <v>0</v>
          </cell>
          <cell r="EA276">
            <v>0</v>
          </cell>
          <cell r="EB276">
            <v>0</v>
          </cell>
          <cell r="EC276">
            <v>0</v>
          </cell>
          <cell r="ED276">
            <v>0</v>
          </cell>
        </row>
        <row r="277"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0</v>
          </cell>
          <cell r="AO277">
            <v>0</v>
          </cell>
          <cell r="AP277">
            <v>0</v>
          </cell>
          <cell r="AQ277">
            <v>0</v>
          </cell>
          <cell r="AR277">
            <v>0</v>
          </cell>
          <cell r="AS277">
            <v>0</v>
          </cell>
          <cell r="AT277">
            <v>0</v>
          </cell>
          <cell r="AU277">
            <v>0</v>
          </cell>
          <cell r="AV277">
            <v>0</v>
          </cell>
          <cell r="AW277">
            <v>0</v>
          </cell>
          <cell r="AX277">
            <v>0</v>
          </cell>
          <cell r="AY277">
            <v>0</v>
          </cell>
          <cell r="AZ277">
            <v>0</v>
          </cell>
          <cell r="BA277">
            <v>0</v>
          </cell>
          <cell r="BB277">
            <v>0</v>
          </cell>
          <cell r="BC277">
            <v>0</v>
          </cell>
          <cell r="BD277">
            <v>0</v>
          </cell>
          <cell r="BE277">
            <v>0</v>
          </cell>
          <cell r="BF277">
            <v>0</v>
          </cell>
          <cell r="BG277">
            <v>0</v>
          </cell>
          <cell r="BH277">
            <v>0</v>
          </cell>
          <cell r="BI277">
            <v>0</v>
          </cell>
          <cell r="BJ277">
            <v>0</v>
          </cell>
          <cell r="BK277">
            <v>0</v>
          </cell>
          <cell r="BL277">
            <v>0</v>
          </cell>
          <cell r="BM277">
            <v>0</v>
          </cell>
          <cell r="BN277">
            <v>0</v>
          </cell>
          <cell r="BO277">
            <v>0</v>
          </cell>
          <cell r="BP277">
            <v>0</v>
          </cell>
          <cell r="BQ277">
            <v>0</v>
          </cell>
          <cell r="BR277">
            <v>0</v>
          </cell>
          <cell r="BS277">
            <v>0</v>
          </cell>
          <cell r="BT277">
            <v>0</v>
          </cell>
          <cell r="BU277">
            <v>0</v>
          </cell>
          <cell r="BV277">
            <v>0</v>
          </cell>
          <cell r="BW277">
            <v>0</v>
          </cell>
          <cell r="BX277">
            <v>0</v>
          </cell>
          <cell r="BY277">
            <v>0</v>
          </cell>
          <cell r="BZ277">
            <v>0</v>
          </cell>
          <cell r="CA277">
            <v>0</v>
          </cell>
          <cell r="CB277">
            <v>0</v>
          </cell>
          <cell r="CC277">
            <v>0</v>
          </cell>
          <cell r="CD277">
            <v>0</v>
          </cell>
          <cell r="CE277">
            <v>0</v>
          </cell>
          <cell r="CF277">
            <v>0</v>
          </cell>
          <cell r="CG277">
            <v>0</v>
          </cell>
          <cell r="CH277">
            <v>0</v>
          </cell>
          <cell r="CI277">
            <v>0</v>
          </cell>
          <cell r="CJ277">
            <v>0</v>
          </cell>
          <cell r="CK277">
            <v>0</v>
          </cell>
          <cell r="CL277">
            <v>0</v>
          </cell>
          <cell r="CM277">
            <v>0</v>
          </cell>
          <cell r="CN277">
            <v>0</v>
          </cell>
          <cell r="CO277">
            <v>0</v>
          </cell>
          <cell r="CP277">
            <v>0</v>
          </cell>
          <cell r="CQ277">
            <v>0</v>
          </cell>
          <cell r="CR277">
            <v>0</v>
          </cell>
          <cell r="CS277">
            <v>0</v>
          </cell>
          <cell r="CT277">
            <v>0</v>
          </cell>
          <cell r="CU277">
            <v>0</v>
          </cell>
          <cell r="CV277">
            <v>0</v>
          </cell>
          <cell r="CW277">
            <v>0</v>
          </cell>
          <cell r="CX277">
            <v>0</v>
          </cell>
          <cell r="CY277">
            <v>0</v>
          </cell>
          <cell r="CZ277">
            <v>0</v>
          </cell>
          <cell r="DA277">
            <v>0</v>
          </cell>
          <cell r="DB277">
            <v>0</v>
          </cell>
          <cell r="DC277">
            <v>0</v>
          </cell>
          <cell r="DD277">
            <v>0</v>
          </cell>
          <cell r="DE277">
            <v>0</v>
          </cell>
          <cell r="DF277">
            <v>0</v>
          </cell>
          <cell r="DG277">
            <v>0</v>
          </cell>
          <cell r="DH277">
            <v>0</v>
          </cell>
          <cell r="DI277">
            <v>0</v>
          </cell>
          <cell r="DJ277">
            <v>0</v>
          </cell>
          <cell r="DK277">
            <v>0</v>
          </cell>
          <cell r="DL277">
            <v>0</v>
          </cell>
          <cell r="DM277">
            <v>0</v>
          </cell>
          <cell r="DN277">
            <v>0</v>
          </cell>
          <cell r="DO277">
            <v>0</v>
          </cell>
          <cell r="DP277">
            <v>0</v>
          </cell>
          <cell r="DQ277">
            <v>0</v>
          </cell>
          <cell r="DR277">
            <v>0</v>
          </cell>
          <cell r="DS277">
            <v>0</v>
          </cell>
          <cell r="DT277">
            <v>0</v>
          </cell>
          <cell r="DU277">
            <v>0</v>
          </cell>
          <cell r="DV277">
            <v>0</v>
          </cell>
          <cell r="DW277">
            <v>0</v>
          </cell>
          <cell r="DX277">
            <v>0</v>
          </cell>
          <cell r="DY277">
            <v>0</v>
          </cell>
          <cell r="DZ277">
            <v>0</v>
          </cell>
          <cell r="EA277">
            <v>0</v>
          </cell>
          <cell r="EB277">
            <v>0</v>
          </cell>
          <cell r="EC277">
            <v>0</v>
          </cell>
          <cell r="ED277">
            <v>0</v>
          </cell>
        </row>
        <row r="278"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-332281.10000000149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-317901.20000000112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-317901.20000000112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  <cell r="AJ278">
            <v>0</v>
          </cell>
          <cell r="AK278">
            <v>0</v>
          </cell>
          <cell r="AL278">
            <v>0</v>
          </cell>
          <cell r="AM278">
            <v>0</v>
          </cell>
          <cell r="AN278">
            <v>0</v>
          </cell>
          <cell r="AO278">
            <v>0</v>
          </cell>
          <cell r="AP278">
            <v>0</v>
          </cell>
          <cell r="AQ278">
            <v>0</v>
          </cell>
          <cell r="AR278">
            <v>0</v>
          </cell>
          <cell r="AS278">
            <v>0</v>
          </cell>
          <cell r="AT278">
            <v>0</v>
          </cell>
          <cell r="AU278">
            <v>0</v>
          </cell>
          <cell r="AV278">
            <v>0</v>
          </cell>
          <cell r="AW278">
            <v>0</v>
          </cell>
          <cell r="AX278">
            <v>0</v>
          </cell>
          <cell r="AY278">
            <v>0</v>
          </cell>
          <cell r="AZ278">
            <v>0</v>
          </cell>
          <cell r="BA278">
            <v>0</v>
          </cell>
          <cell r="BB278">
            <v>0</v>
          </cell>
          <cell r="BC278">
            <v>0</v>
          </cell>
          <cell r="BD278">
            <v>0</v>
          </cell>
          <cell r="BE278">
            <v>0</v>
          </cell>
          <cell r="BF278">
            <v>0</v>
          </cell>
          <cell r="BG278">
            <v>0</v>
          </cell>
          <cell r="BH278">
            <v>0</v>
          </cell>
          <cell r="BI278">
            <v>0</v>
          </cell>
          <cell r="BJ278">
            <v>0</v>
          </cell>
          <cell r="BK278">
            <v>0</v>
          </cell>
          <cell r="BL278">
            <v>0</v>
          </cell>
          <cell r="BM278">
            <v>0</v>
          </cell>
          <cell r="BN278">
            <v>0</v>
          </cell>
          <cell r="BO278">
            <v>0</v>
          </cell>
          <cell r="BP278">
            <v>0</v>
          </cell>
          <cell r="BQ278">
            <v>0</v>
          </cell>
          <cell r="BR278">
            <v>0</v>
          </cell>
          <cell r="BS278">
            <v>0</v>
          </cell>
          <cell r="BT278">
            <v>0</v>
          </cell>
          <cell r="BU278">
            <v>0</v>
          </cell>
          <cell r="BV278">
            <v>0</v>
          </cell>
          <cell r="BW278">
            <v>0</v>
          </cell>
          <cell r="BX278">
            <v>0</v>
          </cell>
          <cell r="BY278">
            <v>0</v>
          </cell>
          <cell r="BZ278">
            <v>0</v>
          </cell>
          <cell r="CA278">
            <v>0</v>
          </cell>
          <cell r="CB278">
            <v>0</v>
          </cell>
          <cell r="CC278">
            <v>0</v>
          </cell>
          <cell r="CD278">
            <v>0</v>
          </cell>
          <cell r="CE278">
            <v>0</v>
          </cell>
          <cell r="CF278">
            <v>0</v>
          </cell>
          <cell r="CG278">
            <v>0</v>
          </cell>
          <cell r="CH278">
            <v>0</v>
          </cell>
          <cell r="CI278">
            <v>0</v>
          </cell>
          <cell r="CJ278">
            <v>0</v>
          </cell>
          <cell r="CK278">
            <v>0</v>
          </cell>
          <cell r="CL278">
            <v>0</v>
          </cell>
          <cell r="CM278">
            <v>0</v>
          </cell>
          <cell r="CN278">
            <v>0</v>
          </cell>
          <cell r="CO278">
            <v>0</v>
          </cell>
          <cell r="CP278">
            <v>0</v>
          </cell>
          <cell r="CQ278">
            <v>0</v>
          </cell>
          <cell r="CR278">
            <v>0</v>
          </cell>
          <cell r="CS278">
            <v>0</v>
          </cell>
          <cell r="CT278">
            <v>0</v>
          </cell>
          <cell r="CU278">
            <v>0</v>
          </cell>
          <cell r="CV278">
            <v>0</v>
          </cell>
          <cell r="CW278">
            <v>0</v>
          </cell>
          <cell r="CX278">
            <v>0</v>
          </cell>
          <cell r="CY278">
            <v>0</v>
          </cell>
          <cell r="CZ278">
            <v>0</v>
          </cell>
          <cell r="DA278">
            <v>0</v>
          </cell>
          <cell r="DB278">
            <v>0</v>
          </cell>
          <cell r="DC278">
            <v>0</v>
          </cell>
          <cell r="DD278">
            <v>0</v>
          </cell>
          <cell r="DE278">
            <v>0</v>
          </cell>
          <cell r="DF278">
            <v>0</v>
          </cell>
          <cell r="DG278">
            <v>0</v>
          </cell>
          <cell r="DH278">
            <v>0</v>
          </cell>
          <cell r="DI278">
            <v>0</v>
          </cell>
          <cell r="DJ278">
            <v>0</v>
          </cell>
          <cell r="DK278">
            <v>0</v>
          </cell>
          <cell r="DL278">
            <v>0</v>
          </cell>
          <cell r="DM278">
            <v>0</v>
          </cell>
          <cell r="DN278">
            <v>0</v>
          </cell>
          <cell r="DO278">
            <v>0</v>
          </cell>
          <cell r="DP278">
            <v>0</v>
          </cell>
          <cell r="DQ278">
            <v>0</v>
          </cell>
          <cell r="DR278">
            <v>0</v>
          </cell>
          <cell r="DS278">
            <v>0</v>
          </cell>
          <cell r="DT278">
            <v>0</v>
          </cell>
          <cell r="DU278">
            <v>0</v>
          </cell>
          <cell r="DV278">
            <v>0</v>
          </cell>
          <cell r="DW278">
            <v>0</v>
          </cell>
          <cell r="DX278">
            <v>0</v>
          </cell>
          <cell r="DY278">
            <v>0</v>
          </cell>
          <cell r="DZ278">
            <v>0</v>
          </cell>
          <cell r="EA278">
            <v>0</v>
          </cell>
          <cell r="EB278">
            <v>0</v>
          </cell>
          <cell r="EC278">
            <v>0</v>
          </cell>
          <cell r="ED278">
            <v>0</v>
          </cell>
        </row>
        <row r="279">
          <cell r="F279">
            <v>-205154.5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-265210.29999999981</v>
          </cell>
          <cell r="S279">
            <v>-265210.29999999981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P279">
            <v>0</v>
          </cell>
          <cell r="AQ279">
            <v>0</v>
          </cell>
          <cell r="AR279">
            <v>0</v>
          </cell>
          <cell r="AS279">
            <v>0</v>
          </cell>
          <cell r="AT279">
            <v>0</v>
          </cell>
          <cell r="AU279">
            <v>0</v>
          </cell>
          <cell r="AV279">
            <v>0</v>
          </cell>
          <cell r="AW279">
            <v>0</v>
          </cell>
          <cell r="AX279">
            <v>0</v>
          </cell>
          <cell r="AY279">
            <v>0</v>
          </cell>
          <cell r="AZ279">
            <v>0</v>
          </cell>
          <cell r="BA279">
            <v>0</v>
          </cell>
          <cell r="BB279">
            <v>0</v>
          </cell>
          <cell r="BC279">
            <v>0</v>
          </cell>
          <cell r="BD279">
            <v>0</v>
          </cell>
          <cell r="BE279">
            <v>0</v>
          </cell>
          <cell r="BF279">
            <v>0</v>
          </cell>
          <cell r="BG279">
            <v>0</v>
          </cell>
          <cell r="BH279">
            <v>0</v>
          </cell>
          <cell r="BI279">
            <v>0</v>
          </cell>
          <cell r="BJ279">
            <v>0</v>
          </cell>
          <cell r="BK279">
            <v>0</v>
          </cell>
          <cell r="BL279">
            <v>0</v>
          </cell>
          <cell r="BM279">
            <v>0</v>
          </cell>
          <cell r="BN279">
            <v>0</v>
          </cell>
          <cell r="BO279">
            <v>0</v>
          </cell>
          <cell r="BP279">
            <v>0</v>
          </cell>
          <cell r="BQ279">
            <v>0</v>
          </cell>
          <cell r="BR279">
            <v>0</v>
          </cell>
          <cell r="BS279">
            <v>0</v>
          </cell>
          <cell r="BT279">
            <v>0</v>
          </cell>
          <cell r="BU279">
            <v>0</v>
          </cell>
          <cell r="BV279">
            <v>0</v>
          </cell>
          <cell r="BW279">
            <v>0</v>
          </cell>
          <cell r="BX279">
            <v>0</v>
          </cell>
          <cell r="BY279">
            <v>0</v>
          </cell>
          <cell r="BZ279">
            <v>0</v>
          </cell>
          <cell r="CA279">
            <v>0</v>
          </cell>
          <cell r="CB279">
            <v>0</v>
          </cell>
          <cell r="CC279">
            <v>0</v>
          </cell>
          <cell r="CD279">
            <v>0</v>
          </cell>
          <cell r="CE279">
            <v>0</v>
          </cell>
          <cell r="CF279">
            <v>0</v>
          </cell>
          <cell r="CG279">
            <v>0</v>
          </cell>
          <cell r="CH279">
            <v>0</v>
          </cell>
          <cell r="CI279">
            <v>0</v>
          </cell>
          <cell r="CJ279">
            <v>0</v>
          </cell>
          <cell r="CK279">
            <v>0</v>
          </cell>
          <cell r="CL279">
            <v>0</v>
          </cell>
          <cell r="CM279">
            <v>0</v>
          </cell>
          <cell r="CN279">
            <v>0</v>
          </cell>
          <cell r="CO279">
            <v>0</v>
          </cell>
          <cell r="CP279">
            <v>0</v>
          </cell>
          <cell r="CQ279">
            <v>0</v>
          </cell>
          <cell r="CR279">
            <v>0</v>
          </cell>
          <cell r="CS279">
            <v>0</v>
          </cell>
          <cell r="CT279">
            <v>0</v>
          </cell>
          <cell r="CU279">
            <v>0</v>
          </cell>
          <cell r="CV279">
            <v>0</v>
          </cell>
          <cell r="CW279">
            <v>0</v>
          </cell>
          <cell r="CX279">
            <v>0</v>
          </cell>
          <cell r="CY279">
            <v>0</v>
          </cell>
          <cell r="CZ279">
            <v>0</v>
          </cell>
          <cell r="DA279">
            <v>0</v>
          </cell>
          <cell r="DB279">
            <v>0</v>
          </cell>
          <cell r="DC279">
            <v>0</v>
          </cell>
          <cell r="DD279">
            <v>0</v>
          </cell>
          <cell r="DE279">
            <v>0</v>
          </cell>
          <cell r="DF279">
            <v>0</v>
          </cell>
          <cell r="DG279">
            <v>0</v>
          </cell>
          <cell r="DH279">
            <v>0</v>
          </cell>
          <cell r="DI279">
            <v>0</v>
          </cell>
          <cell r="DJ279">
            <v>0</v>
          </cell>
          <cell r="DK279">
            <v>0</v>
          </cell>
          <cell r="DL279">
            <v>0</v>
          </cell>
          <cell r="DM279">
            <v>0</v>
          </cell>
          <cell r="DN279">
            <v>0</v>
          </cell>
          <cell r="DO279">
            <v>0</v>
          </cell>
          <cell r="DP279">
            <v>0</v>
          </cell>
          <cell r="DQ279">
            <v>0</v>
          </cell>
          <cell r="DR279">
            <v>0</v>
          </cell>
          <cell r="DS279">
            <v>0</v>
          </cell>
          <cell r="DT279">
            <v>0</v>
          </cell>
          <cell r="DU279">
            <v>0</v>
          </cell>
          <cell r="DV279">
            <v>0</v>
          </cell>
          <cell r="DW279">
            <v>0</v>
          </cell>
          <cell r="DX279">
            <v>0</v>
          </cell>
          <cell r="DY279">
            <v>0</v>
          </cell>
          <cell r="DZ279">
            <v>0</v>
          </cell>
          <cell r="EA279">
            <v>0</v>
          </cell>
          <cell r="EB279">
            <v>0</v>
          </cell>
          <cell r="EC279">
            <v>0</v>
          </cell>
          <cell r="ED279">
            <v>0</v>
          </cell>
        </row>
        <row r="280"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P280">
            <v>0</v>
          </cell>
          <cell r="AQ280">
            <v>0</v>
          </cell>
          <cell r="AR280">
            <v>0</v>
          </cell>
          <cell r="AS280">
            <v>0</v>
          </cell>
          <cell r="AT280">
            <v>0</v>
          </cell>
          <cell r="AU280">
            <v>0</v>
          </cell>
          <cell r="AV280">
            <v>0</v>
          </cell>
          <cell r="AW280">
            <v>0</v>
          </cell>
          <cell r="AX280">
            <v>0</v>
          </cell>
          <cell r="AY280">
            <v>0</v>
          </cell>
          <cell r="AZ280">
            <v>0</v>
          </cell>
          <cell r="BA280">
            <v>0</v>
          </cell>
          <cell r="BB280">
            <v>0</v>
          </cell>
          <cell r="BC280">
            <v>0</v>
          </cell>
          <cell r="BD280">
            <v>0</v>
          </cell>
          <cell r="BE280">
            <v>0</v>
          </cell>
          <cell r="BF280">
            <v>0</v>
          </cell>
          <cell r="BG280">
            <v>0</v>
          </cell>
          <cell r="BH280">
            <v>0</v>
          </cell>
          <cell r="BI280">
            <v>0</v>
          </cell>
          <cell r="BJ280">
            <v>0</v>
          </cell>
          <cell r="BK280">
            <v>0</v>
          </cell>
          <cell r="BL280">
            <v>0</v>
          </cell>
          <cell r="BM280">
            <v>0</v>
          </cell>
          <cell r="BN280">
            <v>0</v>
          </cell>
          <cell r="BO280">
            <v>0</v>
          </cell>
          <cell r="BP280">
            <v>0</v>
          </cell>
          <cell r="BQ280">
            <v>0</v>
          </cell>
          <cell r="BR280">
            <v>0</v>
          </cell>
          <cell r="BS280">
            <v>0</v>
          </cell>
          <cell r="BT280">
            <v>0</v>
          </cell>
          <cell r="BU280">
            <v>0</v>
          </cell>
          <cell r="BV280">
            <v>0</v>
          </cell>
          <cell r="BW280">
            <v>0</v>
          </cell>
          <cell r="BX280">
            <v>0</v>
          </cell>
          <cell r="BY280">
            <v>0</v>
          </cell>
          <cell r="BZ280">
            <v>0</v>
          </cell>
          <cell r="CA280">
            <v>0</v>
          </cell>
          <cell r="CB280">
            <v>0</v>
          </cell>
          <cell r="CC280">
            <v>0</v>
          </cell>
          <cell r="CD280">
            <v>0</v>
          </cell>
          <cell r="CE280">
            <v>0</v>
          </cell>
          <cell r="CF280">
            <v>0</v>
          </cell>
          <cell r="CG280">
            <v>0</v>
          </cell>
          <cell r="CH280">
            <v>0</v>
          </cell>
          <cell r="CI280">
            <v>0</v>
          </cell>
          <cell r="CJ280">
            <v>0</v>
          </cell>
          <cell r="CK280">
            <v>0</v>
          </cell>
          <cell r="CL280">
            <v>0</v>
          </cell>
          <cell r="CM280">
            <v>0</v>
          </cell>
          <cell r="CN280">
            <v>0</v>
          </cell>
          <cell r="CO280">
            <v>0</v>
          </cell>
          <cell r="CP280">
            <v>0</v>
          </cell>
          <cell r="CQ280">
            <v>0</v>
          </cell>
          <cell r="CR280">
            <v>0</v>
          </cell>
          <cell r="CS280">
            <v>0</v>
          </cell>
          <cell r="CT280">
            <v>0</v>
          </cell>
          <cell r="CU280">
            <v>0</v>
          </cell>
          <cell r="CV280">
            <v>0</v>
          </cell>
          <cell r="CW280">
            <v>0</v>
          </cell>
          <cell r="CX280">
            <v>0</v>
          </cell>
          <cell r="CY280">
            <v>0</v>
          </cell>
          <cell r="CZ280">
            <v>0</v>
          </cell>
          <cell r="DA280">
            <v>0</v>
          </cell>
          <cell r="DB280">
            <v>0</v>
          </cell>
          <cell r="DC280">
            <v>0</v>
          </cell>
          <cell r="DD280">
            <v>0</v>
          </cell>
          <cell r="DE280">
            <v>0</v>
          </cell>
          <cell r="DF280">
            <v>0</v>
          </cell>
          <cell r="DG280">
            <v>0</v>
          </cell>
          <cell r="DH280">
            <v>0</v>
          </cell>
          <cell r="DI280">
            <v>0</v>
          </cell>
          <cell r="DJ280">
            <v>0</v>
          </cell>
          <cell r="DK280">
            <v>0</v>
          </cell>
          <cell r="DL280">
            <v>0</v>
          </cell>
          <cell r="DM280">
            <v>0</v>
          </cell>
          <cell r="DN280">
            <v>0</v>
          </cell>
          <cell r="DO280">
            <v>0</v>
          </cell>
          <cell r="DP280">
            <v>0</v>
          </cell>
          <cell r="DQ280">
            <v>0</v>
          </cell>
          <cell r="DR280">
            <v>0</v>
          </cell>
          <cell r="DS280">
            <v>0</v>
          </cell>
          <cell r="DT280">
            <v>0</v>
          </cell>
          <cell r="DU280">
            <v>0</v>
          </cell>
          <cell r="DV280">
            <v>0</v>
          </cell>
          <cell r="DW280">
            <v>0</v>
          </cell>
          <cell r="DX280">
            <v>0</v>
          </cell>
          <cell r="DY280">
            <v>0</v>
          </cell>
          <cell r="DZ280">
            <v>0</v>
          </cell>
          <cell r="EA280">
            <v>0</v>
          </cell>
          <cell r="EB280">
            <v>0</v>
          </cell>
          <cell r="EC280">
            <v>0</v>
          </cell>
          <cell r="ED280">
            <v>0</v>
          </cell>
        </row>
        <row r="281"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  <cell r="AU281">
            <v>0</v>
          </cell>
          <cell r="AV281">
            <v>0</v>
          </cell>
          <cell r="AW281">
            <v>0</v>
          </cell>
          <cell r="AX281">
            <v>0</v>
          </cell>
          <cell r="AY281">
            <v>0</v>
          </cell>
          <cell r="AZ281">
            <v>0</v>
          </cell>
          <cell r="BA281">
            <v>0</v>
          </cell>
          <cell r="BB281">
            <v>0</v>
          </cell>
          <cell r="BC281">
            <v>0</v>
          </cell>
          <cell r="BD281">
            <v>0</v>
          </cell>
          <cell r="BE281">
            <v>0</v>
          </cell>
          <cell r="BF281">
            <v>0</v>
          </cell>
          <cell r="BG281">
            <v>0</v>
          </cell>
          <cell r="BH281">
            <v>0</v>
          </cell>
          <cell r="BI281">
            <v>0</v>
          </cell>
          <cell r="BJ281">
            <v>0</v>
          </cell>
          <cell r="BK281">
            <v>0</v>
          </cell>
          <cell r="BL281">
            <v>0</v>
          </cell>
          <cell r="BM281">
            <v>0</v>
          </cell>
          <cell r="BN281">
            <v>0</v>
          </cell>
          <cell r="BO281">
            <v>0</v>
          </cell>
          <cell r="BP281">
            <v>0</v>
          </cell>
          <cell r="BQ281">
            <v>0</v>
          </cell>
          <cell r="BR281">
            <v>0</v>
          </cell>
          <cell r="BS281">
            <v>0</v>
          </cell>
          <cell r="BT281">
            <v>0</v>
          </cell>
          <cell r="BU281">
            <v>0</v>
          </cell>
          <cell r="BV281">
            <v>0</v>
          </cell>
          <cell r="BW281">
            <v>0</v>
          </cell>
          <cell r="BX281">
            <v>0</v>
          </cell>
          <cell r="BY281">
            <v>0</v>
          </cell>
          <cell r="BZ281">
            <v>0</v>
          </cell>
          <cell r="CA281">
            <v>0</v>
          </cell>
          <cell r="CB281">
            <v>0</v>
          </cell>
          <cell r="CC281">
            <v>0</v>
          </cell>
          <cell r="CD281">
            <v>0</v>
          </cell>
          <cell r="CE281">
            <v>0</v>
          </cell>
          <cell r="CF281">
            <v>0</v>
          </cell>
          <cell r="CG281">
            <v>0</v>
          </cell>
          <cell r="CH281">
            <v>0</v>
          </cell>
          <cell r="CI281">
            <v>0</v>
          </cell>
          <cell r="CJ281">
            <v>0</v>
          </cell>
          <cell r="CK281">
            <v>0</v>
          </cell>
          <cell r="CL281">
            <v>0</v>
          </cell>
          <cell r="CM281">
            <v>0</v>
          </cell>
          <cell r="CN281">
            <v>0</v>
          </cell>
          <cell r="CO281">
            <v>0</v>
          </cell>
          <cell r="CP281">
            <v>0</v>
          </cell>
          <cell r="CQ281">
            <v>0</v>
          </cell>
          <cell r="CR281">
            <v>0</v>
          </cell>
          <cell r="CS281">
            <v>0</v>
          </cell>
          <cell r="CT281">
            <v>0</v>
          </cell>
          <cell r="CU281">
            <v>0</v>
          </cell>
          <cell r="CV281">
            <v>0</v>
          </cell>
          <cell r="CW281">
            <v>0</v>
          </cell>
          <cell r="CX281">
            <v>0</v>
          </cell>
          <cell r="CY281">
            <v>0</v>
          </cell>
          <cell r="CZ281">
            <v>0</v>
          </cell>
          <cell r="DA281">
            <v>0</v>
          </cell>
          <cell r="DB281">
            <v>0</v>
          </cell>
          <cell r="DC281">
            <v>0</v>
          </cell>
          <cell r="DD281">
            <v>0</v>
          </cell>
          <cell r="DE281">
            <v>0</v>
          </cell>
          <cell r="DF281">
            <v>0</v>
          </cell>
          <cell r="DG281">
            <v>0</v>
          </cell>
          <cell r="DH281">
            <v>0</v>
          </cell>
          <cell r="DI281">
            <v>0</v>
          </cell>
          <cell r="DJ281">
            <v>0</v>
          </cell>
          <cell r="DK281">
            <v>0</v>
          </cell>
          <cell r="DL281">
            <v>0</v>
          </cell>
          <cell r="DM281">
            <v>0</v>
          </cell>
          <cell r="DN281">
            <v>0</v>
          </cell>
          <cell r="DO281">
            <v>0</v>
          </cell>
          <cell r="DP281">
            <v>0</v>
          </cell>
          <cell r="DQ281">
            <v>0</v>
          </cell>
          <cell r="DR281">
            <v>0</v>
          </cell>
          <cell r="DS281">
            <v>0</v>
          </cell>
          <cell r="DT281">
            <v>0</v>
          </cell>
          <cell r="DU281">
            <v>0</v>
          </cell>
          <cell r="DV281">
            <v>0</v>
          </cell>
          <cell r="DW281">
            <v>0</v>
          </cell>
          <cell r="DX281">
            <v>0</v>
          </cell>
          <cell r="DY281">
            <v>0</v>
          </cell>
          <cell r="DZ281">
            <v>0</v>
          </cell>
          <cell r="EA281">
            <v>0</v>
          </cell>
          <cell r="EB281">
            <v>0</v>
          </cell>
          <cell r="EC281">
            <v>0</v>
          </cell>
          <cell r="ED281">
            <v>0</v>
          </cell>
        </row>
        <row r="282"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S282">
            <v>0</v>
          </cell>
          <cell r="AT282">
            <v>0</v>
          </cell>
          <cell r="AU282">
            <v>0</v>
          </cell>
          <cell r="AV282">
            <v>0</v>
          </cell>
          <cell r="AW282">
            <v>0</v>
          </cell>
          <cell r="AX282">
            <v>0</v>
          </cell>
          <cell r="AY282">
            <v>0</v>
          </cell>
          <cell r="AZ282">
            <v>0</v>
          </cell>
          <cell r="BA282">
            <v>0</v>
          </cell>
          <cell r="BB282">
            <v>0</v>
          </cell>
          <cell r="BC282">
            <v>0</v>
          </cell>
          <cell r="BD282">
            <v>0</v>
          </cell>
          <cell r="BE282">
            <v>0</v>
          </cell>
          <cell r="BF282">
            <v>0</v>
          </cell>
          <cell r="BG282">
            <v>0</v>
          </cell>
          <cell r="BH282">
            <v>0</v>
          </cell>
          <cell r="BI282">
            <v>0</v>
          </cell>
          <cell r="BJ282">
            <v>0</v>
          </cell>
          <cell r="BK282">
            <v>0</v>
          </cell>
          <cell r="BL282">
            <v>0</v>
          </cell>
          <cell r="BM282">
            <v>0</v>
          </cell>
          <cell r="BN282">
            <v>0</v>
          </cell>
          <cell r="BO282">
            <v>0</v>
          </cell>
          <cell r="BP282">
            <v>0</v>
          </cell>
          <cell r="BQ282">
            <v>0</v>
          </cell>
          <cell r="BR282">
            <v>0</v>
          </cell>
          <cell r="BS282">
            <v>0</v>
          </cell>
          <cell r="BT282">
            <v>0</v>
          </cell>
          <cell r="BU282">
            <v>0</v>
          </cell>
          <cell r="BV282">
            <v>0</v>
          </cell>
          <cell r="BW282">
            <v>0</v>
          </cell>
          <cell r="BX282">
            <v>0</v>
          </cell>
          <cell r="BY282">
            <v>0</v>
          </cell>
          <cell r="BZ282">
            <v>0</v>
          </cell>
          <cell r="CA282">
            <v>0</v>
          </cell>
          <cell r="CB282">
            <v>0</v>
          </cell>
          <cell r="CC282">
            <v>0</v>
          </cell>
          <cell r="CD282">
            <v>0</v>
          </cell>
          <cell r="CE282">
            <v>0</v>
          </cell>
          <cell r="CF282">
            <v>0</v>
          </cell>
          <cell r="CG282">
            <v>0</v>
          </cell>
          <cell r="CH282">
            <v>0</v>
          </cell>
          <cell r="CI282">
            <v>0</v>
          </cell>
          <cell r="CJ282">
            <v>0</v>
          </cell>
          <cell r="CK282">
            <v>0</v>
          </cell>
          <cell r="CL282">
            <v>0</v>
          </cell>
          <cell r="CM282">
            <v>0</v>
          </cell>
          <cell r="CN282">
            <v>0</v>
          </cell>
          <cell r="CO282">
            <v>0</v>
          </cell>
          <cell r="CP282">
            <v>0</v>
          </cell>
          <cell r="CQ282">
            <v>0</v>
          </cell>
          <cell r="CR282">
            <v>0</v>
          </cell>
          <cell r="CS282">
            <v>0</v>
          </cell>
          <cell r="CT282">
            <v>0</v>
          </cell>
          <cell r="CU282">
            <v>0</v>
          </cell>
          <cell r="CV282">
            <v>0</v>
          </cell>
          <cell r="CW282">
            <v>0</v>
          </cell>
          <cell r="CX282">
            <v>0</v>
          </cell>
          <cell r="CY282">
            <v>0</v>
          </cell>
          <cell r="CZ282">
            <v>0</v>
          </cell>
          <cell r="DA282">
            <v>0</v>
          </cell>
          <cell r="DB282">
            <v>0</v>
          </cell>
          <cell r="DC282">
            <v>0</v>
          </cell>
          <cell r="DD282">
            <v>0</v>
          </cell>
          <cell r="DE282">
            <v>0</v>
          </cell>
          <cell r="DF282">
            <v>0</v>
          </cell>
          <cell r="DG282">
            <v>0</v>
          </cell>
          <cell r="DH282">
            <v>0</v>
          </cell>
          <cell r="DI282">
            <v>0</v>
          </cell>
          <cell r="DJ282">
            <v>0</v>
          </cell>
          <cell r="DK282">
            <v>0</v>
          </cell>
          <cell r="DL282">
            <v>0</v>
          </cell>
          <cell r="DM282">
            <v>0</v>
          </cell>
          <cell r="DN282">
            <v>0</v>
          </cell>
          <cell r="DO282">
            <v>0</v>
          </cell>
          <cell r="DP282">
            <v>0</v>
          </cell>
          <cell r="DQ282">
            <v>0</v>
          </cell>
          <cell r="DR282">
            <v>0</v>
          </cell>
          <cell r="DS282">
            <v>0</v>
          </cell>
          <cell r="DT282">
            <v>0</v>
          </cell>
          <cell r="DU282">
            <v>0</v>
          </cell>
          <cell r="DV282">
            <v>0</v>
          </cell>
          <cell r="DW282">
            <v>0</v>
          </cell>
          <cell r="DX282">
            <v>0</v>
          </cell>
          <cell r="DY282">
            <v>0</v>
          </cell>
          <cell r="DZ282">
            <v>0</v>
          </cell>
          <cell r="EA282">
            <v>0</v>
          </cell>
          <cell r="EB282">
            <v>0</v>
          </cell>
          <cell r="EC282">
            <v>0</v>
          </cell>
          <cell r="ED282">
            <v>0</v>
          </cell>
        </row>
        <row r="283"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  <cell r="AS283">
            <v>0</v>
          </cell>
          <cell r="AT283">
            <v>0</v>
          </cell>
          <cell r="AU283">
            <v>0</v>
          </cell>
          <cell r="AV283">
            <v>0</v>
          </cell>
          <cell r="AW283">
            <v>0</v>
          </cell>
          <cell r="AX283">
            <v>0</v>
          </cell>
          <cell r="AY283">
            <v>0</v>
          </cell>
          <cell r="AZ283">
            <v>0</v>
          </cell>
          <cell r="BA283">
            <v>0</v>
          </cell>
          <cell r="BB283">
            <v>0</v>
          </cell>
          <cell r="BC283">
            <v>0</v>
          </cell>
          <cell r="BD283">
            <v>0</v>
          </cell>
          <cell r="BE283">
            <v>0</v>
          </cell>
          <cell r="BF283">
            <v>0</v>
          </cell>
          <cell r="BG283">
            <v>0</v>
          </cell>
          <cell r="BH283">
            <v>0</v>
          </cell>
          <cell r="BI283">
            <v>0</v>
          </cell>
          <cell r="BJ283">
            <v>0</v>
          </cell>
          <cell r="BK283">
            <v>0</v>
          </cell>
          <cell r="BL283">
            <v>0</v>
          </cell>
          <cell r="BM283">
            <v>0</v>
          </cell>
          <cell r="BN283">
            <v>0</v>
          </cell>
          <cell r="BO283">
            <v>0</v>
          </cell>
          <cell r="BP283">
            <v>0</v>
          </cell>
          <cell r="BQ283">
            <v>0</v>
          </cell>
          <cell r="BR283">
            <v>9032.3888999968767</v>
          </cell>
          <cell r="BS283">
            <v>0</v>
          </cell>
          <cell r="BT283">
            <v>301.1243999999715</v>
          </cell>
          <cell r="BU283">
            <v>911.68869999999879</v>
          </cell>
          <cell r="BV283">
            <v>133.8640000000014</v>
          </cell>
          <cell r="BW283">
            <v>438.79949999996461</v>
          </cell>
          <cell r="BX283">
            <v>1037.8600000001024</v>
          </cell>
          <cell r="BY283">
            <v>691.62749999994412</v>
          </cell>
          <cell r="BZ283">
            <v>1917.9484000001103</v>
          </cell>
          <cell r="CA283">
            <v>626.36140000005253</v>
          </cell>
          <cell r="CB283">
            <v>856.31170000019483</v>
          </cell>
          <cell r="CC283">
            <v>663.05450000008568</v>
          </cell>
          <cell r="CD283">
            <v>1453.748799999943</v>
          </cell>
          <cell r="CE283">
            <v>8259.4354000017047</v>
          </cell>
          <cell r="CF283">
            <v>364.40449999994598</v>
          </cell>
          <cell r="CG283">
            <v>613.34149999998044</v>
          </cell>
          <cell r="CH283">
            <v>0</v>
          </cell>
          <cell r="CI283">
            <v>841.32909999997355</v>
          </cell>
          <cell r="CJ283">
            <v>609.33099999994738</v>
          </cell>
          <cell r="CK283">
            <v>237.67619999987073</v>
          </cell>
          <cell r="CL283">
            <v>312.5262000001967</v>
          </cell>
          <cell r="CM283">
            <v>2062.1271999999881</v>
          </cell>
          <cell r="CN283">
            <v>905.58439999981783</v>
          </cell>
          <cell r="CO283">
            <v>1098.4159000001382</v>
          </cell>
          <cell r="CP283">
            <v>278.99730000004638</v>
          </cell>
          <cell r="CQ283">
            <v>935.70209999999497</v>
          </cell>
          <cell r="CR283">
            <v>20327.135399997234</v>
          </cell>
          <cell r="CS283">
            <v>1061.9570000000531</v>
          </cell>
          <cell r="CT283">
            <v>1753.2204999998212</v>
          </cell>
          <cell r="CU283">
            <v>165.69430000000284</v>
          </cell>
          <cell r="CV283">
            <v>1425.2421000000322</v>
          </cell>
          <cell r="CW283">
            <v>1156.9915999999503</v>
          </cell>
          <cell r="CX283">
            <v>3030.7671000000555</v>
          </cell>
          <cell r="CY283">
            <v>1591.1750000002794</v>
          </cell>
          <cell r="CZ283">
            <v>1301.8220000001602</v>
          </cell>
          <cell r="DA283">
            <v>2330.3281000000425</v>
          </cell>
          <cell r="DB283">
            <v>2179.4174000001512</v>
          </cell>
          <cell r="DC283">
            <v>1072.2347999999765</v>
          </cell>
          <cell r="DD283">
            <v>3258.2854999999981</v>
          </cell>
          <cell r="DE283">
            <v>31787.829500000924</v>
          </cell>
          <cell r="DF283">
            <v>910.08580000000075</v>
          </cell>
          <cell r="DG283">
            <v>1844.4128999998793</v>
          </cell>
          <cell r="DH283">
            <v>1444.7576000000117</v>
          </cell>
          <cell r="DI283">
            <v>2046.1490999999223</v>
          </cell>
          <cell r="DJ283">
            <v>714.02330000000075</v>
          </cell>
          <cell r="DK283">
            <v>4736.3886000001803</v>
          </cell>
          <cell r="DL283">
            <v>3010.5007000002079</v>
          </cell>
          <cell r="DM283">
            <v>3176.3341000000946</v>
          </cell>
          <cell r="DN283">
            <v>3434.4540999999736</v>
          </cell>
          <cell r="DO283">
            <v>2737.4523000000045</v>
          </cell>
          <cell r="DP283">
            <v>1665.815600000089</v>
          </cell>
          <cell r="DQ283">
            <v>6067.4553999999771</v>
          </cell>
          <cell r="DR283">
            <v>37650.405400000513</v>
          </cell>
          <cell r="DS283">
            <v>1008.8623999999836</v>
          </cell>
          <cell r="DT283">
            <v>2481.5359000000171</v>
          </cell>
          <cell r="DU283">
            <v>46.783999999999651</v>
          </cell>
          <cell r="DV283">
            <v>-294.48040000000037</v>
          </cell>
          <cell r="DW283">
            <v>0</v>
          </cell>
          <cell r="DX283">
            <v>5988.3601999999955</v>
          </cell>
          <cell r="DY283">
            <v>5553.0433000000194</v>
          </cell>
          <cell r="DZ283">
            <v>5547.9449000000022</v>
          </cell>
          <cell r="EA283">
            <v>3277.2900000000373</v>
          </cell>
          <cell r="EB283">
            <v>5944.3935000000056</v>
          </cell>
          <cell r="EC283">
            <v>5049.8211000000592</v>
          </cell>
          <cell r="ED283">
            <v>3046.8505000001751</v>
          </cell>
        </row>
        <row r="284"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  <cell r="AJ284">
            <v>0</v>
          </cell>
          <cell r="AK284">
            <v>0</v>
          </cell>
          <cell r="AL284">
            <v>0</v>
          </cell>
          <cell r="AM284">
            <v>0</v>
          </cell>
          <cell r="AN284">
            <v>0</v>
          </cell>
          <cell r="AO284">
            <v>0</v>
          </cell>
          <cell r="AP284">
            <v>0</v>
          </cell>
          <cell r="AQ284">
            <v>0</v>
          </cell>
          <cell r="AR284">
            <v>0</v>
          </cell>
          <cell r="AS284">
            <v>0</v>
          </cell>
          <cell r="AT284">
            <v>0</v>
          </cell>
          <cell r="AU284">
            <v>0</v>
          </cell>
          <cell r="AV284">
            <v>0</v>
          </cell>
          <cell r="AW284">
            <v>0</v>
          </cell>
          <cell r="AX284">
            <v>0</v>
          </cell>
          <cell r="AY284">
            <v>0</v>
          </cell>
          <cell r="AZ284">
            <v>0</v>
          </cell>
          <cell r="BA284">
            <v>0</v>
          </cell>
          <cell r="BB284">
            <v>0</v>
          </cell>
          <cell r="BC284">
            <v>0</v>
          </cell>
          <cell r="BD284">
            <v>0</v>
          </cell>
          <cell r="BE284">
            <v>0</v>
          </cell>
          <cell r="BF284">
            <v>0</v>
          </cell>
          <cell r="BG284">
            <v>0</v>
          </cell>
          <cell r="BH284">
            <v>0</v>
          </cell>
          <cell r="BI284">
            <v>0</v>
          </cell>
          <cell r="BJ284">
            <v>0</v>
          </cell>
          <cell r="BK284">
            <v>0</v>
          </cell>
          <cell r="BL284">
            <v>0</v>
          </cell>
          <cell r="BM284">
            <v>0</v>
          </cell>
          <cell r="BN284">
            <v>0</v>
          </cell>
          <cell r="BO284">
            <v>0</v>
          </cell>
          <cell r="BP284">
            <v>0</v>
          </cell>
          <cell r="BQ284">
            <v>0</v>
          </cell>
          <cell r="BR284">
            <v>0</v>
          </cell>
          <cell r="BS284">
            <v>0</v>
          </cell>
          <cell r="BT284">
            <v>0</v>
          </cell>
          <cell r="BU284">
            <v>0</v>
          </cell>
          <cell r="BV284">
            <v>0</v>
          </cell>
          <cell r="BW284">
            <v>0</v>
          </cell>
          <cell r="BX284">
            <v>0</v>
          </cell>
          <cell r="BY284">
            <v>0</v>
          </cell>
          <cell r="BZ284">
            <v>0</v>
          </cell>
          <cell r="CA284">
            <v>0</v>
          </cell>
          <cell r="CB284">
            <v>0</v>
          </cell>
          <cell r="CC284">
            <v>0</v>
          </cell>
          <cell r="CD284">
            <v>0</v>
          </cell>
          <cell r="CE284">
            <v>0</v>
          </cell>
          <cell r="CF284">
            <v>0</v>
          </cell>
          <cell r="CG284">
            <v>0</v>
          </cell>
          <cell r="CH284">
            <v>0</v>
          </cell>
          <cell r="CI284">
            <v>0</v>
          </cell>
          <cell r="CJ284">
            <v>0</v>
          </cell>
          <cell r="CK284">
            <v>0</v>
          </cell>
          <cell r="CL284">
            <v>0</v>
          </cell>
          <cell r="CM284">
            <v>0</v>
          </cell>
          <cell r="CN284">
            <v>0</v>
          </cell>
          <cell r="CO284">
            <v>0</v>
          </cell>
          <cell r="CP284">
            <v>0</v>
          </cell>
          <cell r="CQ284">
            <v>0</v>
          </cell>
          <cell r="CR284">
            <v>0</v>
          </cell>
          <cell r="CS284">
            <v>0</v>
          </cell>
          <cell r="CT284">
            <v>0</v>
          </cell>
          <cell r="CU284">
            <v>0</v>
          </cell>
          <cell r="CV284">
            <v>0</v>
          </cell>
          <cell r="CW284">
            <v>0</v>
          </cell>
          <cell r="CX284">
            <v>0</v>
          </cell>
          <cell r="CY284">
            <v>0</v>
          </cell>
          <cell r="CZ284">
            <v>0</v>
          </cell>
          <cell r="DA284">
            <v>0</v>
          </cell>
          <cell r="DB284">
            <v>0</v>
          </cell>
          <cell r="DC284">
            <v>0</v>
          </cell>
          <cell r="DD284">
            <v>0</v>
          </cell>
          <cell r="DE284">
            <v>0</v>
          </cell>
          <cell r="DF284">
            <v>0</v>
          </cell>
          <cell r="DG284">
            <v>0</v>
          </cell>
          <cell r="DH284">
            <v>0</v>
          </cell>
          <cell r="DI284">
            <v>0</v>
          </cell>
          <cell r="DJ284">
            <v>0</v>
          </cell>
          <cell r="DK284">
            <v>0</v>
          </cell>
          <cell r="DL284">
            <v>0</v>
          </cell>
          <cell r="DM284">
            <v>0</v>
          </cell>
          <cell r="DN284">
            <v>0</v>
          </cell>
          <cell r="DO284">
            <v>0</v>
          </cell>
          <cell r="DP284">
            <v>0</v>
          </cell>
          <cell r="DQ284">
            <v>0</v>
          </cell>
          <cell r="DR284">
            <v>24140.822900004685</v>
          </cell>
          <cell r="DS284">
            <v>852.687099999981</v>
          </cell>
          <cell r="DT284">
            <v>3498.3226000000723</v>
          </cell>
          <cell r="DU284">
            <v>744.23000000001048</v>
          </cell>
          <cell r="DV284">
            <v>549.75360000001092</v>
          </cell>
          <cell r="DW284">
            <v>-4.0000000444706529E-4</v>
          </cell>
          <cell r="DX284">
            <v>1951.3366000000387</v>
          </cell>
          <cell r="DY284">
            <v>3145.134100000374</v>
          </cell>
          <cell r="DZ284">
            <v>6174.592699999921</v>
          </cell>
          <cell r="EA284">
            <v>1080.9799999999814</v>
          </cell>
          <cell r="EB284">
            <v>5019.3841000001412</v>
          </cell>
          <cell r="EC284">
            <v>-2130.5263000000268</v>
          </cell>
          <cell r="ED284">
            <v>3254.9287999998778</v>
          </cell>
        </row>
        <row r="285"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  <cell r="AJ285">
            <v>0</v>
          </cell>
          <cell r="AK285">
            <v>0</v>
          </cell>
          <cell r="AL285">
            <v>0</v>
          </cell>
          <cell r="AM285">
            <v>0</v>
          </cell>
          <cell r="AN285">
            <v>0</v>
          </cell>
          <cell r="AO285">
            <v>0</v>
          </cell>
          <cell r="AP285">
            <v>0</v>
          </cell>
          <cell r="AQ285">
            <v>0</v>
          </cell>
          <cell r="AR285">
            <v>0</v>
          </cell>
          <cell r="AS285">
            <v>0</v>
          </cell>
          <cell r="AT285">
            <v>0</v>
          </cell>
          <cell r="AU285">
            <v>0</v>
          </cell>
          <cell r="AV285">
            <v>0</v>
          </cell>
          <cell r="AW285">
            <v>0</v>
          </cell>
          <cell r="AX285">
            <v>0</v>
          </cell>
          <cell r="AY285">
            <v>0</v>
          </cell>
          <cell r="AZ285">
            <v>0</v>
          </cell>
          <cell r="BA285">
            <v>0</v>
          </cell>
          <cell r="BB285">
            <v>0</v>
          </cell>
          <cell r="BC285">
            <v>0</v>
          </cell>
          <cell r="BD285">
            <v>0</v>
          </cell>
          <cell r="BE285">
            <v>0</v>
          </cell>
          <cell r="BF285">
            <v>0</v>
          </cell>
          <cell r="BG285">
            <v>0</v>
          </cell>
          <cell r="BH285">
            <v>0</v>
          </cell>
          <cell r="BI285">
            <v>0</v>
          </cell>
          <cell r="BJ285">
            <v>0</v>
          </cell>
          <cell r="BK285">
            <v>0</v>
          </cell>
          <cell r="BL285">
            <v>0</v>
          </cell>
          <cell r="BM285">
            <v>0</v>
          </cell>
          <cell r="BN285">
            <v>0</v>
          </cell>
          <cell r="BO285">
            <v>0</v>
          </cell>
          <cell r="BP285">
            <v>0</v>
          </cell>
          <cell r="BQ285">
            <v>0</v>
          </cell>
          <cell r="BR285">
            <v>0</v>
          </cell>
          <cell r="BS285">
            <v>0</v>
          </cell>
          <cell r="BT285">
            <v>0</v>
          </cell>
          <cell r="BU285">
            <v>0</v>
          </cell>
          <cell r="BV285">
            <v>0</v>
          </cell>
          <cell r="BW285">
            <v>0</v>
          </cell>
          <cell r="BX285">
            <v>0</v>
          </cell>
          <cell r="BY285">
            <v>0</v>
          </cell>
          <cell r="BZ285">
            <v>0</v>
          </cell>
          <cell r="CA285">
            <v>0</v>
          </cell>
          <cell r="CB285">
            <v>0</v>
          </cell>
          <cell r="CC285">
            <v>0</v>
          </cell>
          <cell r="CD285">
            <v>0</v>
          </cell>
          <cell r="CE285">
            <v>0</v>
          </cell>
          <cell r="CF285">
            <v>0</v>
          </cell>
          <cell r="CG285">
            <v>0</v>
          </cell>
          <cell r="CH285">
            <v>0</v>
          </cell>
          <cell r="CI285">
            <v>0</v>
          </cell>
          <cell r="CJ285">
            <v>0</v>
          </cell>
          <cell r="CK285">
            <v>0</v>
          </cell>
          <cell r="CL285">
            <v>0</v>
          </cell>
          <cell r="CM285">
            <v>0</v>
          </cell>
          <cell r="CN285">
            <v>0</v>
          </cell>
          <cell r="CO285">
            <v>0</v>
          </cell>
          <cell r="CP285">
            <v>0</v>
          </cell>
          <cell r="CQ285">
            <v>0</v>
          </cell>
          <cell r="CR285">
            <v>0</v>
          </cell>
          <cell r="CS285">
            <v>0</v>
          </cell>
          <cell r="CT285">
            <v>0</v>
          </cell>
          <cell r="CU285">
            <v>0</v>
          </cell>
          <cell r="CV285">
            <v>0</v>
          </cell>
          <cell r="CW285">
            <v>0</v>
          </cell>
          <cell r="CX285">
            <v>0</v>
          </cell>
          <cell r="CY285">
            <v>0</v>
          </cell>
          <cell r="CZ285">
            <v>0</v>
          </cell>
          <cell r="DA285">
            <v>0</v>
          </cell>
          <cell r="DB285">
            <v>0</v>
          </cell>
          <cell r="DC285">
            <v>0</v>
          </cell>
          <cell r="DD285">
            <v>0</v>
          </cell>
          <cell r="DE285">
            <v>0</v>
          </cell>
          <cell r="DF285">
            <v>0</v>
          </cell>
          <cell r="DG285">
            <v>0</v>
          </cell>
          <cell r="DH285">
            <v>0</v>
          </cell>
          <cell r="DI285">
            <v>0</v>
          </cell>
          <cell r="DJ285">
            <v>0</v>
          </cell>
          <cell r="DK285">
            <v>0</v>
          </cell>
          <cell r="DL285">
            <v>0</v>
          </cell>
          <cell r="DM285">
            <v>0</v>
          </cell>
          <cell r="DN285">
            <v>0</v>
          </cell>
          <cell r="DO285">
            <v>0</v>
          </cell>
          <cell r="DP285">
            <v>0</v>
          </cell>
          <cell r="DQ285">
            <v>0</v>
          </cell>
          <cell r="DR285">
            <v>36903.109400004148</v>
          </cell>
          <cell r="DS285">
            <v>-151.10960000008345</v>
          </cell>
          <cell r="DT285">
            <v>2539.4923999998719</v>
          </cell>
          <cell r="DU285">
            <v>2672.4571000002325</v>
          </cell>
          <cell r="DV285">
            <v>2304.3961000000127</v>
          </cell>
          <cell r="DW285">
            <v>-1.1999998241662979E-3</v>
          </cell>
          <cell r="DX285">
            <v>2148.3572999997996</v>
          </cell>
          <cell r="DY285">
            <v>4048.2393000000156</v>
          </cell>
          <cell r="DZ285">
            <v>4145.7080000001006</v>
          </cell>
          <cell r="EA285">
            <v>3583.2941000000574</v>
          </cell>
          <cell r="EB285">
            <v>4500.3410000000149</v>
          </cell>
          <cell r="EC285">
            <v>2062.2886999999173</v>
          </cell>
          <cell r="ED285">
            <v>9049.6462000003085</v>
          </cell>
        </row>
        <row r="286"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P286">
            <v>0</v>
          </cell>
          <cell r="AQ286">
            <v>0</v>
          </cell>
          <cell r="AR286">
            <v>0</v>
          </cell>
          <cell r="AS286">
            <v>0</v>
          </cell>
          <cell r="AT286">
            <v>0</v>
          </cell>
          <cell r="AU286">
            <v>0</v>
          </cell>
          <cell r="AV286">
            <v>0</v>
          </cell>
          <cell r="AW286">
            <v>0</v>
          </cell>
          <cell r="AX286">
            <v>0</v>
          </cell>
          <cell r="AY286">
            <v>0</v>
          </cell>
          <cell r="AZ286">
            <v>0</v>
          </cell>
          <cell r="BA286">
            <v>0</v>
          </cell>
          <cell r="BB286">
            <v>0</v>
          </cell>
          <cell r="BC286">
            <v>0</v>
          </cell>
          <cell r="BD286">
            <v>0</v>
          </cell>
          <cell r="BE286">
            <v>0</v>
          </cell>
          <cell r="BF286">
            <v>0</v>
          </cell>
          <cell r="BG286">
            <v>0</v>
          </cell>
          <cell r="BH286">
            <v>0</v>
          </cell>
          <cell r="BI286">
            <v>0</v>
          </cell>
          <cell r="BJ286">
            <v>0</v>
          </cell>
          <cell r="BK286">
            <v>0</v>
          </cell>
          <cell r="BL286">
            <v>0</v>
          </cell>
          <cell r="BM286">
            <v>0</v>
          </cell>
          <cell r="BN286">
            <v>0</v>
          </cell>
          <cell r="BO286">
            <v>0</v>
          </cell>
          <cell r="BP286">
            <v>0</v>
          </cell>
          <cell r="BQ286">
            <v>0</v>
          </cell>
          <cell r="BR286">
            <v>0</v>
          </cell>
          <cell r="BS286">
            <v>0</v>
          </cell>
          <cell r="BT286">
            <v>0</v>
          </cell>
          <cell r="BU286">
            <v>0</v>
          </cell>
          <cell r="BV286">
            <v>0</v>
          </cell>
          <cell r="BW286">
            <v>0</v>
          </cell>
          <cell r="BX286">
            <v>0</v>
          </cell>
          <cell r="BY286">
            <v>0</v>
          </cell>
          <cell r="BZ286">
            <v>0</v>
          </cell>
          <cell r="CA286">
            <v>0</v>
          </cell>
          <cell r="CB286">
            <v>0</v>
          </cell>
          <cell r="CC286">
            <v>0</v>
          </cell>
          <cell r="CD286">
            <v>0</v>
          </cell>
          <cell r="CE286">
            <v>0</v>
          </cell>
          <cell r="CF286">
            <v>0</v>
          </cell>
          <cell r="CG286">
            <v>0</v>
          </cell>
          <cell r="CH286">
            <v>0</v>
          </cell>
          <cell r="CI286">
            <v>0</v>
          </cell>
          <cell r="CJ286">
            <v>0</v>
          </cell>
          <cell r="CK286">
            <v>0</v>
          </cell>
          <cell r="CL286">
            <v>0</v>
          </cell>
          <cell r="CM286">
            <v>0</v>
          </cell>
          <cell r="CN286">
            <v>0</v>
          </cell>
          <cell r="CO286">
            <v>0</v>
          </cell>
          <cell r="CP286">
            <v>0</v>
          </cell>
          <cell r="CQ286">
            <v>0</v>
          </cell>
          <cell r="CR286">
            <v>0</v>
          </cell>
          <cell r="CS286">
            <v>0</v>
          </cell>
          <cell r="CT286">
            <v>0</v>
          </cell>
          <cell r="CU286">
            <v>0</v>
          </cell>
          <cell r="CV286">
            <v>0</v>
          </cell>
          <cell r="CW286">
            <v>0</v>
          </cell>
          <cell r="CX286">
            <v>0</v>
          </cell>
          <cell r="CY286">
            <v>0</v>
          </cell>
          <cell r="CZ286">
            <v>0</v>
          </cell>
          <cell r="DA286">
            <v>0</v>
          </cell>
          <cell r="DB286">
            <v>0</v>
          </cell>
          <cell r="DC286">
            <v>0</v>
          </cell>
          <cell r="DD286">
            <v>0</v>
          </cell>
          <cell r="DE286">
            <v>0</v>
          </cell>
          <cell r="DF286">
            <v>0</v>
          </cell>
          <cell r="DG286">
            <v>0</v>
          </cell>
          <cell r="DH286">
            <v>0</v>
          </cell>
          <cell r="DI286">
            <v>0</v>
          </cell>
          <cell r="DJ286">
            <v>0</v>
          </cell>
          <cell r="DK286">
            <v>0</v>
          </cell>
          <cell r="DL286">
            <v>0</v>
          </cell>
          <cell r="DM286">
            <v>0</v>
          </cell>
          <cell r="DN286">
            <v>0</v>
          </cell>
          <cell r="DO286">
            <v>0</v>
          </cell>
          <cell r="DP286">
            <v>0</v>
          </cell>
          <cell r="DQ286">
            <v>0</v>
          </cell>
          <cell r="DR286">
            <v>0</v>
          </cell>
          <cell r="DS286">
            <v>0</v>
          </cell>
          <cell r="DT286">
            <v>0</v>
          </cell>
          <cell r="DU286">
            <v>0</v>
          </cell>
          <cell r="DV286">
            <v>0</v>
          </cell>
          <cell r="DW286">
            <v>0</v>
          </cell>
          <cell r="DX286">
            <v>0</v>
          </cell>
          <cell r="DY286">
            <v>0</v>
          </cell>
          <cell r="DZ286">
            <v>0</v>
          </cell>
          <cell r="EA286">
            <v>0</v>
          </cell>
          <cell r="EB286">
            <v>0</v>
          </cell>
          <cell r="EC286">
            <v>0</v>
          </cell>
          <cell r="ED286">
            <v>0</v>
          </cell>
        </row>
        <row r="287"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  <cell r="AO287">
            <v>0</v>
          </cell>
          <cell r="AP287">
            <v>0</v>
          </cell>
          <cell r="AQ287">
            <v>0</v>
          </cell>
          <cell r="AR287">
            <v>0</v>
          </cell>
          <cell r="AS287">
            <v>0</v>
          </cell>
          <cell r="AT287">
            <v>0</v>
          </cell>
          <cell r="AU287">
            <v>0</v>
          </cell>
          <cell r="AV287">
            <v>0</v>
          </cell>
          <cell r="AW287">
            <v>0</v>
          </cell>
          <cell r="AX287">
            <v>0</v>
          </cell>
          <cell r="AY287">
            <v>0</v>
          </cell>
          <cell r="AZ287">
            <v>0</v>
          </cell>
          <cell r="BA287">
            <v>0</v>
          </cell>
          <cell r="BB287">
            <v>0</v>
          </cell>
          <cell r="BC287">
            <v>0</v>
          </cell>
          <cell r="BD287">
            <v>0</v>
          </cell>
          <cell r="BE287">
            <v>0</v>
          </cell>
          <cell r="BF287">
            <v>0</v>
          </cell>
          <cell r="BG287">
            <v>0</v>
          </cell>
          <cell r="BH287">
            <v>0</v>
          </cell>
          <cell r="BI287">
            <v>0</v>
          </cell>
          <cell r="BJ287">
            <v>0</v>
          </cell>
          <cell r="BK287">
            <v>0</v>
          </cell>
          <cell r="BL287">
            <v>0</v>
          </cell>
          <cell r="BM287">
            <v>0</v>
          </cell>
          <cell r="BN287">
            <v>0</v>
          </cell>
          <cell r="BO287">
            <v>0</v>
          </cell>
          <cell r="BP287">
            <v>0</v>
          </cell>
          <cell r="BQ287">
            <v>0</v>
          </cell>
          <cell r="BR287">
            <v>0</v>
          </cell>
          <cell r="BS287">
            <v>0</v>
          </cell>
          <cell r="BT287">
            <v>0</v>
          </cell>
          <cell r="BU287">
            <v>0</v>
          </cell>
          <cell r="BV287">
            <v>0</v>
          </cell>
          <cell r="BW287">
            <v>0</v>
          </cell>
          <cell r="BX287">
            <v>0</v>
          </cell>
          <cell r="BY287">
            <v>0</v>
          </cell>
          <cell r="BZ287">
            <v>0</v>
          </cell>
          <cell r="CA287">
            <v>0</v>
          </cell>
          <cell r="CB287">
            <v>0</v>
          </cell>
          <cell r="CC287">
            <v>0</v>
          </cell>
          <cell r="CD287">
            <v>0</v>
          </cell>
          <cell r="CE287">
            <v>0</v>
          </cell>
          <cell r="CF287">
            <v>0</v>
          </cell>
          <cell r="CG287">
            <v>0</v>
          </cell>
          <cell r="CH287">
            <v>0</v>
          </cell>
          <cell r="CI287">
            <v>0</v>
          </cell>
          <cell r="CJ287">
            <v>0</v>
          </cell>
          <cell r="CK287">
            <v>0</v>
          </cell>
          <cell r="CL287">
            <v>0</v>
          </cell>
          <cell r="CM287">
            <v>0</v>
          </cell>
          <cell r="CN287">
            <v>0</v>
          </cell>
          <cell r="CO287">
            <v>0</v>
          </cell>
          <cell r="CP287">
            <v>0</v>
          </cell>
          <cell r="CQ287">
            <v>0</v>
          </cell>
          <cell r="CR287">
            <v>0</v>
          </cell>
          <cell r="CS287">
            <v>0</v>
          </cell>
          <cell r="CT287">
            <v>0</v>
          </cell>
          <cell r="CU287">
            <v>0</v>
          </cell>
          <cell r="CV287">
            <v>0</v>
          </cell>
          <cell r="CW287">
            <v>0</v>
          </cell>
          <cell r="CX287">
            <v>0</v>
          </cell>
          <cell r="CY287">
            <v>0</v>
          </cell>
          <cell r="CZ287">
            <v>0</v>
          </cell>
          <cell r="DA287">
            <v>0</v>
          </cell>
          <cell r="DB287">
            <v>0</v>
          </cell>
          <cell r="DC287">
            <v>0</v>
          </cell>
          <cell r="DD287">
            <v>0</v>
          </cell>
          <cell r="DE287">
            <v>0</v>
          </cell>
          <cell r="DF287">
            <v>0</v>
          </cell>
          <cell r="DG287">
            <v>0</v>
          </cell>
          <cell r="DH287">
            <v>0</v>
          </cell>
          <cell r="DI287">
            <v>0</v>
          </cell>
          <cell r="DJ287">
            <v>0</v>
          </cell>
          <cell r="DK287">
            <v>0</v>
          </cell>
          <cell r="DL287">
            <v>0</v>
          </cell>
          <cell r="DM287">
            <v>0</v>
          </cell>
          <cell r="DN287">
            <v>0</v>
          </cell>
          <cell r="DO287">
            <v>0</v>
          </cell>
          <cell r="DP287">
            <v>0</v>
          </cell>
          <cell r="DQ287">
            <v>0</v>
          </cell>
          <cell r="DR287">
            <v>0</v>
          </cell>
          <cell r="DS287">
            <v>0</v>
          </cell>
          <cell r="DT287">
            <v>0</v>
          </cell>
          <cell r="DU287">
            <v>0</v>
          </cell>
          <cell r="DV287">
            <v>0</v>
          </cell>
          <cell r="DW287">
            <v>0</v>
          </cell>
          <cell r="DX287">
            <v>0</v>
          </cell>
          <cell r="DY287">
            <v>0</v>
          </cell>
          <cell r="DZ287">
            <v>0</v>
          </cell>
          <cell r="EA287">
            <v>0</v>
          </cell>
          <cell r="EB287">
            <v>0</v>
          </cell>
          <cell r="EC287">
            <v>0</v>
          </cell>
          <cell r="ED287">
            <v>0</v>
          </cell>
        </row>
        <row r="288"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J288">
            <v>0</v>
          </cell>
          <cell r="AK288">
            <v>0</v>
          </cell>
          <cell r="AL288">
            <v>0</v>
          </cell>
          <cell r="AM288">
            <v>0</v>
          </cell>
          <cell r="AN288">
            <v>0</v>
          </cell>
          <cell r="AO288">
            <v>0</v>
          </cell>
          <cell r="AP288">
            <v>0</v>
          </cell>
          <cell r="AQ288">
            <v>0</v>
          </cell>
          <cell r="AR288">
            <v>0</v>
          </cell>
          <cell r="AS288">
            <v>0</v>
          </cell>
          <cell r="AT288">
            <v>0</v>
          </cell>
          <cell r="AU288">
            <v>0</v>
          </cell>
          <cell r="AV288">
            <v>0</v>
          </cell>
          <cell r="AW288">
            <v>0</v>
          </cell>
          <cell r="AX288">
            <v>0</v>
          </cell>
          <cell r="AY288">
            <v>0</v>
          </cell>
          <cell r="AZ288">
            <v>0</v>
          </cell>
          <cell r="BA288">
            <v>0</v>
          </cell>
          <cell r="BB288">
            <v>0</v>
          </cell>
          <cell r="BC288">
            <v>0</v>
          </cell>
          <cell r="BD288">
            <v>0</v>
          </cell>
          <cell r="BE288">
            <v>0</v>
          </cell>
          <cell r="BF288">
            <v>0</v>
          </cell>
          <cell r="BG288">
            <v>0</v>
          </cell>
          <cell r="BH288">
            <v>0</v>
          </cell>
          <cell r="BI288">
            <v>0</v>
          </cell>
          <cell r="BJ288">
            <v>0</v>
          </cell>
          <cell r="BK288">
            <v>0</v>
          </cell>
          <cell r="BL288">
            <v>0</v>
          </cell>
          <cell r="BM288">
            <v>0</v>
          </cell>
          <cell r="BN288">
            <v>0</v>
          </cell>
          <cell r="BO288">
            <v>0</v>
          </cell>
          <cell r="BP288">
            <v>0</v>
          </cell>
          <cell r="BQ288">
            <v>0</v>
          </cell>
          <cell r="BR288">
            <v>0</v>
          </cell>
          <cell r="BS288">
            <v>0</v>
          </cell>
          <cell r="BT288">
            <v>0</v>
          </cell>
          <cell r="BU288">
            <v>0</v>
          </cell>
          <cell r="BV288">
            <v>0</v>
          </cell>
          <cell r="BW288">
            <v>0</v>
          </cell>
          <cell r="BX288">
            <v>0</v>
          </cell>
          <cell r="BY288">
            <v>0</v>
          </cell>
          <cell r="BZ288">
            <v>0</v>
          </cell>
          <cell r="CA288">
            <v>0</v>
          </cell>
          <cell r="CB288">
            <v>0</v>
          </cell>
          <cell r="CC288">
            <v>0</v>
          </cell>
          <cell r="CD288">
            <v>0</v>
          </cell>
          <cell r="CE288">
            <v>0</v>
          </cell>
          <cell r="CF288">
            <v>0</v>
          </cell>
          <cell r="CG288">
            <v>0</v>
          </cell>
          <cell r="CH288">
            <v>0</v>
          </cell>
          <cell r="CI288">
            <v>0</v>
          </cell>
          <cell r="CJ288">
            <v>0</v>
          </cell>
          <cell r="CK288">
            <v>0</v>
          </cell>
          <cell r="CL288">
            <v>0</v>
          </cell>
          <cell r="CM288">
            <v>0</v>
          </cell>
          <cell r="CN288">
            <v>0</v>
          </cell>
          <cell r="CO288">
            <v>0</v>
          </cell>
          <cell r="CP288">
            <v>0</v>
          </cell>
          <cell r="CQ288">
            <v>0</v>
          </cell>
          <cell r="CR288">
            <v>0</v>
          </cell>
          <cell r="CS288">
            <v>0</v>
          </cell>
          <cell r="CT288">
            <v>0</v>
          </cell>
          <cell r="CU288">
            <v>0</v>
          </cell>
          <cell r="CV288">
            <v>0</v>
          </cell>
          <cell r="CW288">
            <v>0</v>
          </cell>
          <cell r="CX288">
            <v>0</v>
          </cell>
          <cell r="CY288">
            <v>0</v>
          </cell>
          <cell r="CZ288">
            <v>0</v>
          </cell>
          <cell r="DA288">
            <v>0</v>
          </cell>
          <cell r="DB288">
            <v>0</v>
          </cell>
          <cell r="DC288">
            <v>0</v>
          </cell>
          <cell r="DD288">
            <v>0</v>
          </cell>
          <cell r="DE288">
            <v>0</v>
          </cell>
          <cell r="DF288">
            <v>0</v>
          </cell>
          <cell r="DG288">
            <v>0</v>
          </cell>
          <cell r="DH288">
            <v>0</v>
          </cell>
          <cell r="DI288">
            <v>0</v>
          </cell>
          <cell r="DJ288">
            <v>0</v>
          </cell>
          <cell r="DK288">
            <v>0</v>
          </cell>
          <cell r="DL288">
            <v>0</v>
          </cell>
          <cell r="DM288">
            <v>0</v>
          </cell>
          <cell r="DN288">
            <v>0</v>
          </cell>
          <cell r="DO288">
            <v>0</v>
          </cell>
          <cell r="DP288">
            <v>0</v>
          </cell>
          <cell r="DQ288">
            <v>0</v>
          </cell>
          <cell r="DR288">
            <v>0</v>
          </cell>
          <cell r="DS288">
            <v>0</v>
          </cell>
          <cell r="DT288">
            <v>0</v>
          </cell>
          <cell r="DU288">
            <v>0</v>
          </cell>
          <cell r="DV288">
            <v>0</v>
          </cell>
          <cell r="DW288">
            <v>0</v>
          </cell>
          <cell r="DX288">
            <v>0</v>
          </cell>
          <cell r="DY288">
            <v>0</v>
          </cell>
          <cell r="DZ288">
            <v>0</v>
          </cell>
          <cell r="EA288">
            <v>0</v>
          </cell>
          <cell r="EB288">
            <v>0</v>
          </cell>
          <cell r="EC288">
            <v>0</v>
          </cell>
          <cell r="ED288">
            <v>0</v>
          </cell>
        </row>
        <row r="289"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P289">
            <v>0</v>
          </cell>
          <cell r="AQ289">
            <v>0</v>
          </cell>
          <cell r="AR289">
            <v>0</v>
          </cell>
          <cell r="AS289">
            <v>0</v>
          </cell>
          <cell r="AT289">
            <v>0</v>
          </cell>
          <cell r="AU289">
            <v>0</v>
          </cell>
          <cell r="AV289">
            <v>0</v>
          </cell>
          <cell r="AW289">
            <v>0</v>
          </cell>
          <cell r="AX289">
            <v>0</v>
          </cell>
          <cell r="AY289">
            <v>0</v>
          </cell>
          <cell r="AZ289">
            <v>0</v>
          </cell>
          <cell r="BA289">
            <v>0</v>
          </cell>
          <cell r="BB289">
            <v>0</v>
          </cell>
          <cell r="BC289">
            <v>0</v>
          </cell>
          <cell r="BD289">
            <v>0</v>
          </cell>
          <cell r="BE289">
            <v>0</v>
          </cell>
          <cell r="BF289">
            <v>0</v>
          </cell>
          <cell r="BG289">
            <v>0</v>
          </cell>
          <cell r="BH289">
            <v>0</v>
          </cell>
          <cell r="BI289">
            <v>0</v>
          </cell>
          <cell r="BJ289">
            <v>0</v>
          </cell>
          <cell r="BK289">
            <v>0</v>
          </cell>
          <cell r="BL289">
            <v>0</v>
          </cell>
          <cell r="BM289">
            <v>0</v>
          </cell>
          <cell r="BN289">
            <v>0</v>
          </cell>
          <cell r="BO289">
            <v>0</v>
          </cell>
          <cell r="BP289">
            <v>0</v>
          </cell>
          <cell r="BQ289">
            <v>0</v>
          </cell>
          <cell r="BR289">
            <v>0</v>
          </cell>
          <cell r="BS289">
            <v>0</v>
          </cell>
          <cell r="BT289">
            <v>0</v>
          </cell>
          <cell r="BU289">
            <v>0</v>
          </cell>
          <cell r="BV289">
            <v>0</v>
          </cell>
          <cell r="BW289">
            <v>0</v>
          </cell>
          <cell r="BX289">
            <v>0</v>
          </cell>
          <cell r="BY289">
            <v>0</v>
          </cell>
          <cell r="BZ289">
            <v>0</v>
          </cell>
          <cell r="CA289">
            <v>0</v>
          </cell>
          <cell r="CB289">
            <v>0</v>
          </cell>
          <cell r="CC289">
            <v>0</v>
          </cell>
          <cell r="CD289">
            <v>0</v>
          </cell>
          <cell r="CE289">
            <v>0</v>
          </cell>
          <cell r="CF289">
            <v>0</v>
          </cell>
          <cell r="CG289">
            <v>0</v>
          </cell>
          <cell r="CH289">
            <v>0</v>
          </cell>
          <cell r="CI289">
            <v>0</v>
          </cell>
          <cell r="CJ289">
            <v>0</v>
          </cell>
          <cell r="CK289">
            <v>0</v>
          </cell>
          <cell r="CL289">
            <v>0</v>
          </cell>
          <cell r="CM289">
            <v>0</v>
          </cell>
          <cell r="CN289">
            <v>0</v>
          </cell>
          <cell r="CO289">
            <v>0</v>
          </cell>
          <cell r="CP289">
            <v>0</v>
          </cell>
          <cell r="CQ289">
            <v>0</v>
          </cell>
          <cell r="CR289">
            <v>0</v>
          </cell>
          <cell r="CS289">
            <v>0</v>
          </cell>
          <cell r="CT289">
            <v>0</v>
          </cell>
          <cell r="CU289">
            <v>0</v>
          </cell>
          <cell r="CV289">
            <v>0</v>
          </cell>
          <cell r="CW289">
            <v>0</v>
          </cell>
          <cell r="CX289">
            <v>0</v>
          </cell>
          <cell r="CY289">
            <v>0</v>
          </cell>
          <cell r="CZ289">
            <v>0</v>
          </cell>
          <cell r="DA289">
            <v>0</v>
          </cell>
          <cell r="DB289">
            <v>0</v>
          </cell>
          <cell r="DC289">
            <v>0</v>
          </cell>
          <cell r="DD289">
            <v>0</v>
          </cell>
          <cell r="DE289">
            <v>0</v>
          </cell>
          <cell r="DF289">
            <v>0</v>
          </cell>
          <cell r="DG289">
            <v>0</v>
          </cell>
          <cell r="DH289">
            <v>0</v>
          </cell>
          <cell r="DI289">
            <v>0</v>
          </cell>
          <cell r="DJ289">
            <v>0</v>
          </cell>
          <cell r="DK289">
            <v>0</v>
          </cell>
          <cell r="DL289">
            <v>0</v>
          </cell>
          <cell r="DM289">
            <v>0</v>
          </cell>
          <cell r="DN289">
            <v>0</v>
          </cell>
          <cell r="DO289">
            <v>0</v>
          </cell>
          <cell r="DP289">
            <v>0</v>
          </cell>
          <cell r="DQ289">
            <v>0</v>
          </cell>
          <cell r="DR289">
            <v>0</v>
          </cell>
          <cell r="DS289">
            <v>0</v>
          </cell>
          <cell r="DT289">
            <v>0</v>
          </cell>
          <cell r="DU289">
            <v>0</v>
          </cell>
          <cell r="DV289">
            <v>0</v>
          </cell>
          <cell r="DW289">
            <v>0</v>
          </cell>
          <cell r="DX289">
            <v>0</v>
          </cell>
          <cell r="DY289">
            <v>0</v>
          </cell>
          <cell r="DZ289">
            <v>0</v>
          </cell>
          <cell r="EA289">
            <v>0</v>
          </cell>
          <cell r="EB289">
            <v>0</v>
          </cell>
          <cell r="EC289">
            <v>0</v>
          </cell>
          <cell r="ED289">
            <v>0</v>
          </cell>
        </row>
        <row r="290"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0</v>
          </cell>
          <cell r="AH290">
            <v>0</v>
          </cell>
          <cell r="AI290">
            <v>0</v>
          </cell>
          <cell r="AJ290">
            <v>0</v>
          </cell>
          <cell r="AK290">
            <v>0</v>
          </cell>
          <cell r="AL290">
            <v>0</v>
          </cell>
          <cell r="AM290">
            <v>0</v>
          </cell>
          <cell r="AN290">
            <v>0</v>
          </cell>
          <cell r="AO290">
            <v>0</v>
          </cell>
          <cell r="AP290">
            <v>0</v>
          </cell>
          <cell r="AQ290">
            <v>0</v>
          </cell>
          <cell r="AR290">
            <v>0</v>
          </cell>
          <cell r="AS290">
            <v>0</v>
          </cell>
          <cell r="AT290">
            <v>0</v>
          </cell>
          <cell r="AU290">
            <v>0</v>
          </cell>
          <cell r="AV290">
            <v>0</v>
          </cell>
          <cell r="AW290">
            <v>0</v>
          </cell>
          <cell r="AX290">
            <v>0</v>
          </cell>
          <cell r="AY290">
            <v>0</v>
          </cell>
          <cell r="AZ290">
            <v>0</v>
          </cell>
          <cell r="BA290">
            <v>0</v>
          </cell>
          <cell r="BB290">
            <v>0</v>
          </cell>
          <cell r="BC290">
            <v>0</v>
          </cell>
          <cell r="BD290">
            <v>0</v>
          </cell>
          <cell r="BE290">
            <v>0</v>
          </cell>
          <cell r="BF290">
            <v>0</v>
          </cell>
          <cell r="BG290">
            <v>0</v>
          </cell>
          <cell r="BH290">
            <v>0</v>
          </cell>
          <cell r="BI290">
            <v>0</v>
          </cell>
          <cell r="BJ290">
            <v>0</v>
          </cell>
          <cell r="BK290">
            <v>0</v>
          </cell>
          <cell r="BL290">
            <v>0</v>
          </cell>
          <cell r="BM290">
            <v>0</v>
          </cell>
          <cell r="BN290">
            <v>0</v>
          </cell>
          <cell r="BO290">
            <v>0</v>
          </cell>
          <cell r="BP290">
            <v>0</v>
          </cell>
          <cell r="BQ290">
            <v>0</v>
          </cell>
          <cell r="BR290">
            <v>0</v>
          </cell>
          <cell r="BS290">
            <v>0</v>
          </cell>
          <cell r="BT290">
            <v>0</v>
          </cell>
          <cell r="BU290">
            <v>0</v>
          </cell>
          <cell r="BV290">
            <v>0</v>
          </cell>
          <cell r="BW290">
            <v>0</v>
          </cell>
          <cell r="BX290">
            <v>0</v>
          </cell>
          <cell r="BY290">
            <v>0</v>
          </cell>
          <cell r="BZ290">
            <v>0</v>
          </cell>
          <cell r="CA290">
            <v>0</v>
          </cell>
          <cell r="CB290">
            <v>0</v>
          </cell>
          <cell r="CC290">
            <v>0</v>
          </cell>
          <cell r="CD290">
            <v>0</v>
          </cell>
          <cell r="CE290">
            <v>0</v>
          </cell>
          <cell r="CF290">
            <v>0</v>
          </cell>
          <cell r="CG290">
            <v>0</v>
          </cell>
          <cell r="CH290">
            <v>0</v>
          </cell>
          <cell r="CI290">
            <v>0</v>
          </cell>
          <cell r="CJ290">
            <v>0</v>
          </cell>
          <cell r="CK290">
            <v>0</v>
          </cell>
          <cell r="CL290">
            <v>0</v>
          </cell>
          <cell r="CM290">
            <v>0</v>
          </cell>
          <cell r="CN290">
            <v>0</v>
          </cell>
          <cell r="CO290">
            <v>0</v>
          </cell>
          <cell r="CP290">
            <v>0</v>
          </cell>
          <cell r="CQ290">
            <v>0</v>
          </cell>
          <cell r="CR290">
            <v>0</v>
          </cell>
          <cell r="CS290">
            <v>0</v>
          </cell>
          <cell r="CT290">
            <v>0</v>
          </cell>
          <cell r="CU290">
            <v>0</v>
          </cell>
          <cell r="CV290">
            <v>0</v>
          </cell>
          <cell r="CW290">
            <v>0</v>
          </cell>
          <cell r="CX290">
            <v>0</v>
          </cell>
          <cell r="CY290">
            <v>0</v>
          </cell>
          <cell r="CZ290">
            <v>0</v>
          </cell>
          <cell r="DA290">
            <v>0</v>
          </cell>
          <cell r="DB290">
            <v>0</v>
          </cell>
          <cell r="DC290">
            <v>0</v>
          </cell>
          <cell r="DD290">
            <v>0</v>
          </cell>
          <cell r="DE290">
            <v>0</v>
          </cell>
          <cell r="DF290">
            <v>0</v>
          </cell>
          <cell r="DG290">
            <v>0</v>
          </cell>
          <cell r="DH290">
            <v>0</v>
          </cell>
          <cell r="DI290">
            <v>0</v>
          </cell>
          <cell r="DJ290">
            <v>0</v>
          </cell>
          <cell r="DK290">
            <v>0</v>
          </cell>
          <cell r="DL290">
            <v>0</v>
          </cell>
          <cell r="DM290">
            <v>0</v>
          </cell>
          <cell r="DN290">
            <v>0</v>
          </cell>
          <cell r="DO290">
            <v>0</v>
          </cell>
          <cell r="DP290">
            <v>0</v>
          </cell>
          <cell r="DQ290">
            <v>0</v>
          </cell>
          <cell r="DR290">
            <v>0</v>
          </cell>
          <cell r="DS290">
            <v>0</v>
          </cell>
          <cell r="DT290">
            <v>0</v>
          </cell>
          <cell r="DU290">
            <v>0</v>
          </cell>
          <cell r="DV290">
            <v>0</v>
          </cell>
          <cell r="DW290">
            <v>0</v>
          </cell>
          <cell r="DX290">
            <v>0</v>
          </cell>
          <cell r="DY290">
            <v>0</v>
          </cell>
          <cell r="DZ290">
            <v>0</v>
          </cell>
          <cell r="EA290">
            <v>0</v>
          </cell>
          <cell r="EB290">
            <v>0</v>
          </cell>
          <cell r="EC290">
            <v>0</v>
          </cell>
          <cell r="ED290">
            <v>0</v>
          </cell>
        </row>
        <row r="291"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0</v>
          </cell>
          <cell r="AN291">
            <v>0</v>
          </cell>
          <cell r="AO291">
            <v>0</v>
          </cell>
          <cell r="AP291">
            <v>0</v>
          </cell>
          <cell r="AQ291">
            <v>0</v>
          </cell>
          <cell r="AR291">
            <v>0</v>
          </cell>
          <cell r="AS291">
            <v>0</v>
          </cell>
          <cell r="AT291">
            <v>0</v>
          </cell>
          <cell r="AU291">
            <v>0</v>
          </cell>
          <cell r="AV291">
            <v>0</v>
          </cell>
          <cell r="AW291">
            <v>0</v>
          </cell>
          <cell r="AX291">
            <v>0</v>
          </cell>
          <cell r="AY291">
            <v>0</v>
          </cell>
          <cell r="AZ291">
            <v>0</v>
          </cell>
          <cell r="BA291">
            <v>0</v>
          </cell>
          <cell r="BB291">
            <v>0</v>
          </cell>
          <cell r="BC291">
            <v>0</v>
          </cell>
          <cell r="BD291">
            <v>0</v>
          </cell>
          <cell r="BE291">
            <v>0</v>
          </cell>
          <cell r="BF291">
            <v>0</v>
          </cell>
          <cell r="BG291">
            <v>0</v>
          </cell>
          <cell r="BH291">
            <v>0</v>
          </cell>
          <cell r="BI291">
            <v>0</v>
          </cell>
          <cell r="BJ291">
            <v>0</v>
          </cell>
          <cell r="BK291">
            <v>0</v>
          </cell>
          <cell r="BL291">
            <v>0</v>
          </cell>
          <cell r="BM291">
            <v>0</v>
          </cell>
          <cell r="BN291">
            <v>0</v>
          </cell>
          <cell r="BO291">
            <v>0</v>
          </cell>
          <cell r="BP291">
            <v>0</v>
          </cell>
          <cell r="BQ291">
            <v>0</v>
          </cell>
          <cell r="BR291">
            <v>0</v>
          </cell>
          <cell r="BS291">
            <v>0</v>
          </cell>
          <cell r="BT291">
            <v>0</v>
          </cell>
          <cell r="BU291">
            <v>0</v>
          </cell>
          <cell r="BV291">
            <v>0</v>
          </cell>
          <cell r="BW291">
            <v>0</v>
          </cell>
          <cell r="BX291">
            <v>0</v>
          </cell>
          <cell r="BY291">
            <v>0</v>
          </cell>
          <cell r="BZ291">
            <v>0</v>
          </cell>
          <cell r="CA291">
            <v>0</v>
          </cell>
          <cell r="CB291">
            <v>0</v>
          </cell>
          <cell r="CC291">
            <v>0</v>
          </cell>
          <cell r="CD291">
            <v>0</v>
          </cell>
          <cell r="CE291">
            <v>4.9356430055613743E-4</v>
          </cell>
          <cell r="CF291">
            <v>1.7235763205469823E-4</v>
          </cell>
          <cell r="CG291">
            <v>2.6341873008361993E-4</v>
          </cell>
          <cell r="CH291">
            <v>7.4668766023633371E-5</v>
          </cell>
          <cell r="CI291">
            <v>0</v>
          </cell>
          <cell r="CJ291">
            <v>4.5404940414384143E-5</v>
          </cell>
          <cell r="CK291">
            <v>8.9702500027932786E-6</v>
          </cell>
          <cell r="CL291">
            <v>0</v>
          </cell>
          <cell r="CM291">
            <v>0</v>
          </cell>
          <cell r="CN291">
            <v>-1.2578457003997734E-4</v>
          </cell>
          <cell r="CO291">
            <v>3.2199754010253656E-5</v>
          </cell>
          <cell r="CP291">
            <v>2.2328798007120731E-5</v>
          </cell>
          <cell r="CQ291">
            <v>0</v>
          </cell>
          <cell r="CR291">
            <v>0</v>
          </cell>
          <cell r="CS291">
            <v>0</v>
          </cell>
          <cell r="CT291">
            <v>0</v>
          </cell>
          <cell r="CU291">
            <v>0</v>
          </cell>
          <cell r="CV291">
            <v>0</v>
          </cell>
          <cell r="CW291">
            <v>0</v>
          </cell>
          <cell r="CX291">
            <v>0</v>
          </cell>
          <cell r="CY291">
            <v>0</v>
          </cell>
          <cell r="CZ291">
            <v>0</v>
          </cell>
          <cell r="DA291">
            <v>0</v>
          </cell>
          <cell r="DB291">
            <v>0</v>
          </cell>
          <cell r="DC291">
            <v>0</v>
          </cell>
          <cell r="DD291">
            <v>0</v>
          </cell>
          <cell r="DE291">
            <v>0</v>
          </cell>
          <cell r="DF291">
            <v>0</v>
          </cell>
          <cell r="DG291">
            <v>0</v>
          </cell>
          <cell r="DH291">
            <v>0</v>
          </cell>
          <cell r="DI291">
            <v>0</v>
          </cell>
          <cell r="DJ291">
            <v>0</v>
          </cell>
          <cell r="DK291">
            <v>0</v>
          </cell>
          <cell r="DL291">
            <v>0</v>
          </cell>
          <cell r="DM291">
            <v>0</v>
          </cell>
          <cell r="DN291">
            <v>0</v>
          </cell>
          <cell r="DO291">
            <v>0</v>
          </cell>
          <cell r="DP291">
            <v>0</v>
          </cell>
          <cell r="DQ291">
            <v>0</v>
          </cell>
          <cell r="DR291">
            <v>0</v>
          </cell>
          <cell r="DS291">
            <v>0</v>
          </cell>
          <cell r="DT291">
            <v>0</v>
          </cell>
          <cell r="DU291">
            <v>0</v>
          </cell>
          <cell r="DV291">
            <v>0</v>
          </cell>
          <cell r="DW291">
            <v>0</v>
          </cell>
          <cell r="DX291">
            <v>0</v>
          </cell>
          <cell r="DY291">
            <v>0</v>
          </cell>
          <cell r="DZ291">
            <v>0</v>
          </cell>
          <cell r="EA291">
            <v>0</v>
          </cell>
          <cell r="EB291">
            <v>0</v>
          </cell>
          <cell r="EC291">
            <v>0</v>
          </cell>
          <cell r="ED291">
            <v>0</v>
          </cell>
        </row>
        <row r="292"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  <cell r="AS292">
            <v>0</v>
          </cell>
          <cell r="AT292">
            <v>0</v>
          </cell>
          <cell r="AU292">
            <v>0</v>
          </cell>
          <cell r="AV292">
            <v>0</v>
          </cell>
          <cell r="AW292">
            <v>0</v>
          </cell>
          <cell r="AX292">
            <v>0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0</v>
          </cell>
          <cell r="BD292">
            <v>0</v>
          </cell>
          <cell r="BE292">
            <v>0</v>
          </cell>
          <cell r="BF292">
            <v>0</v>
          </cell>
          <cell r="BG292">
            <v>0</v>
          </cell>
          <cell r="BH292">
            <v>0</v>
          </cell>
          <cell r="BI292">
            <v>0</v>
          </cell>
          <cell r="BJ292">
            <v>0</v>
          </cell>
          <cell r="BK292">
            <v>0</v>
          </cell>
          <cell r="BL292">
            <v>0</v>
          </cell>
          <cell r="BM292">
            <v>0</v>
          </cell>
          <cell r="BN292">
            <v>0</v>
          </cell>
          <cell r="BO292">
            <v>0</v>
          </cell>
          <cell r="BP292">
            <v>0</v>
          </cell>
          <cell r="BQ292">
            <v>0</v>
          </cell>
          <cell r="BR292">
            <v>0</v>
          </cell>
          <cell r="BS292">
            <v>0</v>
          </cell>
          <cell r="BT292">
            <v>0</v>
          </cell>
          <cell r="BU292">
            <v>0</v>
          </cell>
          <cell r="BV292">
            <v>0</v>
          </cell>
          <cell r="BW292">
            <v>0</v>
          </cell>
          <cell r="BX292">
            <v>0</v>
          </cell>
          <cell r="BY292">
            <v>0</v>
          </cell>
          <cell r="BZ292">
            <v>0</v>
          </cell>
          <cell r="CA292">
            <v>0</v>
          </cell>
          <cell r="CB292">
            <v>0</v>
          </cell>
          <cell r="CC292">
            <v>0</v>
          </cell>
          <cell r="CD292">
            <v>0</v>
          </cell>
          <cell r="CE292">
            <v>0</v>
          </cell>
          <cell r="CF292">
            <v>0</v>
          </cell>
          <cell r="CG292">
            <v>0</v>
          </cell>
          <cell r="CH292">
            <v>0</v>
          </cell>
          <cell r="CI292">
            <v>0</v>
          </cell>
          <cell r="CJ292">
            <v>0</v>
          </cell>
          <cell r="CK292">
            <v>0</v>
          </cell>
          <cell r="CL292">
            <v>0</v>
          </cell>
          <cell r="CM292">
            <v>0</v>
          </cell>
          <cell r="CN292">
            <v>0</v>
          </cell>
          <cell r="CO292">
            <v>0</v>
          </cell>
          <cell r="CP292">
            <v>0</v>
          </cell>
          <cell r="CQ292">
            <v>0</v>
          </cell>
          <cell r="CR292">
            <v>0</v>
          </cell>
          <cell r="CS292">
            <v>0</v>
          </cell>
          <cell r="CT292">
            <v>0</v>
          </cell>
          <cell r="CU292">
            <v>0</v>
          </cell>
          <cell r="CV292">
            <v>0</v>
          </cell>
          <cell r="CW292">
            <v>0</v>
          </cell>
          <cell r="CX292">
            <v>0</v>
          </cell>
          <cell r="CY292">
            <v>0</v>
          </cell>
          <cell r="CZ292">
            <v>0</v>
          </cell>
          <cell r="DA292">
            <v>0</v>
          </cell>
          <cell r="DB292">
            <v>0</v>
          </cell>
          <cell r="DC292">
            <v>0</v>
          </cell>
          <cell r="DD292">
            <v>0</v>
          </cell>
          <cell r="DE292">
            <v>0</v>
          </cell>
          <cell r="DF292">
            <v>0</v>
          </cell>
          <cell r="DG292">
            <v>0</v>
          </cell>
          <cell r="DH292">
            <v>0</v>
          </cell>
          <cell r="DI292">
            <v>0</v>
          </cell>
          <cell r="DJ292">
            <v>0</v>
          </cell>
          <cell r="DK292">
            <v>0</v>
          </cell>
          <cell r="DL292">
            <v>0</v>
          </cell>
          <cell r="DM292">
            <v>0</v>
          </cell>
          <cell r="DN292">
            <v>0</v>
          </cell>
          <cell r="DO292">
            <v>0</v>
          </cell>
          <cell r="DP292">
            <v>0</v>
          </cell>
          <cell r="DQ292">
            <v>0</v>
          </cell>
          <cell r="DR292">
            <v>0</v>
          </cell>
          <cell r="DS292">
            <v>0</v>
          </cell>
          <cell r="DT292">
            <v>0</v>
          </cell>
          <cell r="DU292">
            <v>0</v>
          </cell>
          <cell r="DV292">
            <v>0</v>
          </cell>
          <cell r="DW292">
            <v>0</v>
          </cell>
          <cell r="DX292">
            <v>0</v>
          </cell>
          <cell r="DY292">
            <v>0</v>
          </cell>
          <cell r="DZ292">
            <v>0</v>
          </cell>
          <cell r="EA292">
            <v>0</v>
          </cell>
          <cell r="EB292">
            <v>0</v>
          </cell>
          <cell r="EC292">
            <v>0</v>
          </cell>
          <cell r="ED292">
            <v>0</v>
          </cell>
        </row>
        <row r="293"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250.98676627680129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0</v>
          </cell>
          <cell r="AM293">
            <v>0</v>
          </cell>
          <cell r="AN293">
            <v>0</v>
          </cell>
          <cell r="AO293">
            <v>0</v>
          </cell>
          <cell r="AP293">
            <v>0</v>
          </cell>
          <cell r="AQ293">
            <v>0</v>
          </cell>
          <cell r="AR293">
            <v>425.11177725857124</v>
          </cell>
          <cell r="AS293">
            <v>381.19682594361075</v>
          </cell>
          <cell r="AT293">
            <v>-76.801909700647229</v>
          </cell>
          <cell r="AU293">
            <v>182.70508746500127</v>
          </cell>
          <cell r="AV293">
            <v>-47.692972110817209</v>
          </cell>
          <cell r="AW293">
            <v>-10.535267689381726</v>
          </cell>
          <cell r="AX293">
            <v>-187.44513573811855</v>
          </cell>
          <cell r="AY293">
            <v>-2.5714333131618332</v>
          </cell>
          <cell r="AZ293">
            <v>-1.5377516344888136</v>
          </cell>
          <cell r="BA293">
            <v>336.50664618369774</v>
          </cell>
          <cell r="BB293">
            <v>-51.476260500377975</v>
          </cell>
          <cell r="BC293">
            <v>-23.513337061245693</v>
          </cell>
          <cell r="BD293">
            <v>-73.72271458528121</v>
          </cell>
          <cell r="BE293">
            <v>150.7353998250328</v>
          </cell>
          <cell r="BF293">
            <v>-116.17104123432364</v>
          </cell>
          <cell r="BG293">
            <v>-7.992283116618637</v>
          </cell>
          <cell r="BH293">
            <v>-3.3566369799082167</v>
          </cell>
          <cell r="BI293">
            <v>245.92471423945972</v>
          </cell>
          <cell r="BJ293">
            <v>-1.6039067855745088</v>
          </cell>
          <cell r="BK293">
            <v>-48.971140046603978</v>
          </cell>
          <cell r="BL293">
            <v>4.2885913997306488</v>
          </cell>
          <cell r="BM293">
            <v>-13.70169449551031</v>
          </cell>
          <cell r="BN293">
            <v>-55.093724159058183</v>
          </cell>
          <cell r="BO293">
            <v>5.776736799714854</v>
          </cell>
          <cell r="BP293">
            <v>141.44596131681465</v>
          </cell>
          <cell r="BQ293">
            <v>0.18982288708502892</v>
          </cell>
          <cell r="BR293">
            <v>-644.01362544903532</v>
          </cell>
          <cell r="BS293">
            <v>-43.054122794055729</v>
          </cell>
          <cell r="BT293">
            <v>-11.466228508637869</v>
          </cell>
          <cell r="BU293">
            <v>-61.988152916077524</v>
          </cell>
          <cell r="BV293">
            <v>-87.005563494167291</v>
          </cell>
          <cell r="BW293">
            <v>-50.190397302620113</v>
          </cell>
          <cell r="BX293">
            <v>18.503334050765261</v>
          </cell>
          <cell r="BY293">
            <v>-17.310927838552743</v>
          </cell>
          <cell r="BZ293">
            <v>-25.317909069824964</v>
          </cell>
          <cell r="CA293">
            <v>-87.785320401657373</v>
          </cell>
          <cell r="CB293">
            <v>-40.014051624049898</v>
          </cell>
          <cell r="CC293">
            <v>-227.4716949135327</v>
          </cell>
          <cell r="CD293">
            <v>-10.912590636406094</v>
          </cell>
          <cell r="CE293">
            <v>-260.89306241460145</v>
          </cell>
          <cell r="CF293">
            <v>-25.695116262941156</v>
          </cell>
          <cell r="CG293">
            <v>-13.597088692491525</v>
          </cell>
          <cell r="CH293">
            <v>-21.772511917777592</v>
          </cell>
          <cell r="CI293">
            <v>-55.440469276130898</v>
          </cell>
          <cell r="CJ293">
            <v>-5.2091824313392863</v>
          </cell>
          <cell r="CK293">
            <v>-28.679959566681646</v>
          </cell>
          <cell r="CL293">
            <v>-3.1435043219826184</v>
          </cell>
          <cell r="CM293">
            <v>95.67470612123725</v>
          </cell>
          <cell r="CN293">
            <v>-75.03778680547839</v>
          </cell>
          <cell r="CO293">
            <v>-75.323980287095765</v>
          </cell>
          <cell r="CP293">
            <v>-47.200670173828257</v>
          </cell>
          <cell r="CQ293">
            <v>-5.4674987995822448</v>
          </cell>
          <cell r="CR293">
            <v>-55.205535303335637</v>
          </cell>
          <cell r="CS293">
            <v>22.545912590314401</v>
          </cell>
          <cell r="CT293">
            <v>-29.17123772217019</v>
          </cell>
          <cell r="CU293">
            <v>16.731271771335742</v>
          </cell>
          <cell r="CV293">
            <v>-111.49002416283474</v>
          </cell>
          <cell r="CW293">
            <v>16.740819549333537</v>
          </cell>
          <cell r="CX293">
            <v>35.355562111770269</v>
          </cell>
          <cell r="CY293">
            <v>0</v>
          </cell>
          <cell r="CZ293">
            <v>-2.4141220379970036</v>
          </cell>
          <cell r="DA293">
            <v>-2.9307947512133978</v>
          </cell>
          <cell r="DB293">
            <v>-2.3162523080827668E-2</v>
          </cell>
          <cell r="DC293">
            <v>-0.4066967015969567</v>
          </cell>
          <cell r="DD293">
            <v>-0.14306342683266848</v>
          </cell>
          <cell r="DE293">
            <v>-230.577564466279</v>
          </cell>
          <cell r="DF293">
            <v>0</v>
          </cell>
          <cell r="DG293">
            <v>-4.8945255107246339</v>
          </cell>
          <cell r="DH293">
            <v>-18.017223555245437</v>
          </cell>
          <cell r="DI293">
            <v>-105.35391771810828</v>
          </cell>
          <cell r="DJ293">
            <v>-13.081975072069326</v>
          </cell>
          <cell r="DK293">
            <v>-1.8890342207741924</v>
          </cell>
          <cell r="DL293">
            <v>-12.321963942376897</v>
          </cell>
          <cell r="DM293">
            <v>-41.924939795950195</v>
          </cell>
          <cell r="DN293">
            <v>-10.405612282454967</v>
          </cell>
          <cell r="DO293">
            <v>-22.688372368458658</v>
          </cell>
          <cell r="DP293">
            <v>0</v>
          </cell>
          <cell r="DQ293">
            <v>0</v>
          </cell>
          <cell r="DR293">
            <v>-10.036573670106009</v>
          </cell>
          <cell r="DS293">
            <v>0</v>
          </cell>
          <cell r="DT293">
            <v>0</v>
          </cell>
          <cell r="DU293">
            <v>-2.9218732754525263</v>
          </cell>
          <cell r="DV293">
            <v>0</v>
          </cell>
          <cell r="DW293">
            <v>-3.3615774387435522</v>
          </cell>
          <cell r="DX293">
            <v>0</v>
          </cell>
          <cell r="DY293">
            <v>0</v>
          </cell>
          <cell r="DZ293">
            <v>0</v>
          </cell>
          <cell r="EA293">
            <v>0</v>
          </cell>
          <cell r="EB293">
            <v>-3.7531229557935148</v>
          </cell>
          <cell r="EC293">
            <v>0</v>
          </cell>
          <cell r="ED293">
            <v>0</v>
          </cell>
        </row>
        <row r="294"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K294">
            <v>0</v>
          </cell>
          <cell r="AL294">
            <v>0</v>
          </cell>
          <cell r="AM294">
            <v>0</v>
          </cell>
          <cell r="AN294">
            <v>0</v>
          </cell>
          <cell r="AO294">
            <v>0</v>
          </cell>
          <cell r="AP294">
            <v>0</v>
          </cell>
          <cell r="AQ294">
            <v>0</v>
          </cell>
          <cell r="AR294">
            <v>0</v>
          </cell>
          <cell r="AS294">
            <v>0</v>
          </cell>
          <cell r="AT294">
            <v>0</v>
          </cell>
          <cell r="AU294">
            <v>0</v>
          </cell>
          <cell r="AV294">
            <v>0</v>
          </cell>
          <cell r="AW294">
            <v>0</v>
          </cell>
          <cell r="AX294">
            <v>0</v>
          </cell>
          <cell r="AY294">
            <v>0</v>
          </cell>
          <cell r="AZ294">
            <v>0</v>
          </cell>
          <cell r="BA294">
            <v>0</v>
          </cell>
          <cell r="BB294">
            <v>0</v>
          </cell>
          <cell r="BC294">
            <v>0</v>
          </cell>
          <cell r="BD294">
            <v>0</v>
          </cell>
          <cell r="BE294">
            <v>0</v>
          </cell>
          <cell r="BF294">
            <v>0</v>
          </cell>
          <cell r="BG294">
            <v>0</v>
          </cell>
          <cell r="BH294">
            <v>0</v>
          </cell>
          <cell r="BI294">
            <v>0</v>
          </cell>
          <cell r="BJ294">
            <v>0</v>
          </cell>
          <cell r="BK294">
            <v>0</v>
          </cell>
          <cell r="BL294">
            <v>0</v>
          </cell>
          <cell r="BM294">
            <v>0</v>
          </cell>
          <cell r="BN294">
            <v>0</v>
          </cell>
          <cell r="BO294">
            <v>0</v>
          </cell>
          <cell r="BP294">
            <v>0</v>
          </cell>
          <cell r="BQ294">
            <v>0</v>
          </cell>
          <cell r="BR294">
            <v>0</v>
          </cell>
          <cell r="BS294">
            <v>0</v>
          </cell>
          <cell r="BT294">
            <v>0</v>
          </cell>
          <cell r="BU294">
            <v>0</v>
          </cell>
          <cell r="BV294">
            <v>0</v>
          </cell>
          <cell r="BW294">
            <v>0</v>
          </cell>
          <cell r="BX294">
            <v>0</v>
          </cell>
          <cell r="BY294">
            <v>0</v>
          </cell>
          <cell r="BZ294">
            <v>0</v>
          </cell>
          <cell r="CA294">
            <v>0</v>
          </cell>
          <cell r="CB294">
            <v>0</v>
          </cell>
          <cell r="CC294">
            <v>0</v>
          </cell>
          <cell r="CD294">
            <v>0</v>
          </cell>
          <cell r="CE294">
            <v>0</v>
          </cell>
          <cell r="CF294">
            <v>0</v>
          </cell>
          <cell r="CG294">
            <v>0</v>
          </cell>
          <cell r="CH294">
            <v>0</v>
          </cell>
          <cell r="CI294">
            <v>0</v>
          </cell>
          <cell r="CJ294">
            <v>0</v>
          </cell>
          <cell r="CK294">
            <v>0</v>
          </cell>
          <cell r="CL294">
            <v>0</v>
          </cell>
          <cell r="CM294">
            <v>0</v>
          </cell>
          <cell r="CN294">
            <v>0</v>
          </cell>
          <cell r="CO294">
            <v>0</v>
          </cell>
          <cell r="CP294">
            <v>0</v>
          </cell>
          <cell r="CQ294">
            <v>0</v>
          </cell>
          <cell r="CR294">
            <v>0</v>
          </cell>
          <cell r="CS294">
            <v>0</v>
          </cell>
          <cell r="CT294">
            <v>0</v>
          </cell>
          <cell r="CU294">
            <v>0</v>
          </cell>
          <cell r="CV294">
            <v>0</v>
          </cell>
          <cell r="CW294">
            <v>0</v>
          </cell>
          <cell r="CX294">
            <v>0</v>
          </cell>
          <cell r="CY294">
            <v>0</v>
          </cell>
          <cell r="CZ294">
            <v>0</v>
          </cell>
          <cell r="DA294">
            <v>0</v>
          </cell>
          <cell r="DB294">
            <v>0</v>
          </cell>
          <cell r="DC294">
            <v>0</v>
          </cell>
          <cell r="DD294">
            <v>0</v>
          </cell>
          <cell r="DE294">
            <v>0</v>
          </cell>
          <cell r="DF294">
            <v>0</v>
          </cell>
          <cell r="DG294">
            <v>0</v>
          </cell>
          <cell r="DH294">
            <v>0</v>
          </cell>
          <cell r="DI294">
            <v>0</v>
          </cell>
          <cell r="DJ294">
            <v>0</v>
          </cell>
          <cell r="DK294">
            <v>0</v>
          </cell>
          <cell r="DL294">
            <v>0</v>
          </cell>
          <cell r="DM294">
            <v>0</v>
          </cell>
          <cell r="DN294">
            <v>0</v>
          </cell>
          <cell r="DO294">
            <v>0</v>
          </cell>
          <cell r="DP294">
            <v>0</v>
          </cell>
          <cell r="DQ294">
            <v>0</v>
          </cell>
          <cell r="DR294">
            <v>0</v>
          </cell>
          <cell r="DS294">
            <v>0</v>
          </cell>
          <cell r="DT294">
            <v>0</v>
          </cell>
          <cell r="DU294">
            <v>0</v>
          </cell>
          <cell r="DV294">
            <v>0</v>
          </cell>
          <cell r="DW294">
            <v>0</v>
          </cell>
          <cell r="DX294">
            <v>0</v>
          </cell>
          <cell r="DY294">
            <v>0</v>
          </cell>
          <cell r="DZ294">
            <v>0</v>
          </cell>
          <cell r="EA294">
            <v>0</v>
          </cell>
          <cell r="EB294">
            <v>0</v>
          </cell>
          <cell r="EC294">
            <v>0</v>
          </cell>
          <cell r="ED294">
            <v>0</v>
          </cell>
        </row>
        <row r="295"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P295">
            <v>0</v>
          </cell>
          <cell r="AQ295">
            <v>0</v>
          </cell>
          <cell r="AR295">
            <v>0</v>
          </cell>
          <cell r="AS295">
            <v>0</v>
          </cell>
          <cell r="AT295">
            <v>0</v>
          </cell>
          <cell r="AU295">
            <v>0</v>
          </cell>
          <cell r="AV295">
            <v>0</v>
          </cell>
          <cell r="AW295">
            <v>0</v>
          </cell>
          <cell r="AX295">
            <v>0</v>
          </cell>
          <cell r="AY295">
            <v>0</v>
          </cell>
          <cell r="AZ295">
            <v>0</v>
          </cell>
          <cell r="BA295">
            <v>0</v>
          </cell>
          <cell r="BB295">
            <v>0</v>
          </cell>
          <cell r="BC295">
            <v>0</v>
          </cell>
          <cell r="BD295">
            <v>0</v>
          </cell>
          <cell r="BE295">
            <v>0</v>
          </cell>
          <cell r="BF295">
            <v>0</v>
          </cell>
          <cell r="BG295">
            <v>0</v>
          </cell>
          <cell r="BH295">
            <v>0</v>
          </cell>
          <cell r="BI295">
            <v>0</v>
          </cell>
          <cell r="BJ295">
            <v>0</v>
          </cell>
          <cell r="BK295">
            <v>0</v>
          </cell>
          <cell r="BL295">
            <v>0</v>
          </cell>
          <cell r="BM295">
            <v>0</v>
          </cell>
          <cell r="BN295">
            <v>0</v>
          </cell>
          <cell r="BO295">
            <v>0</v>
          </cell>
          <cell r="BP295">
            <v>0</v>
          </cell>
          <cell r="BQ295">
            <v>0</v>
          </cell>
          <cell r="BR295">
            <v>0</v>
          </cell>
          <cell r="BS295">
            <v>0</v>
          </cell>
          <cell r="BT295">
            <v>0</v>
          </cell>
          <cell r="BU295">
            <v>0</v>
          </cell>
          <cell r="BV295">
            <v>0</v>
          </cell>
          <cell r="BW295">
            <v>0</v>
          </cell>
          <cell r="BX295">
            <v>0</v>
          </cell>
          <cell r="BY295">
            <v>0</v>
          </cell>
          <cell r="BZ295">
            <v>0</v>
          </cell>
          <cell r="CA295">
            <v>0</v>
          </cell>
          <cell r="CB295">
            <v>0</v>
          </cell>
          <cell r="CC295">
            <v>0</v>
          </cell>
          <cell r="CD295">
            <v>0</v>
          </cell>
          <cell r="CE295">
            <v>0</v>
          </cell>
          <cell r="CF295">
            <v>0</v>
          </cell>
          <cell r="CG295">
            <v>0</v>
          </cell>
          <cell r="CH295">
            <v>0</v>
          </cell>
          <cell r="CI295">
            <v>0</v>
          </cell>
          <cell r="CJ295">
            <v>0</v>
          </cell>
          <cell r="CK295">
            <v>0</v>
          </cell>
          <cell r="CL295">
            <v>0</v>
          </cell>
          <cell r="CM295">
            <v>0</v>
          </cell>
          <cell r="CN295">
            <v>0</v>
          </cell>
          <cell r="CO295">
            <v>0</v>
          </cell>
          <cell r="CP295">
            <v>0</v>
          </cell>
          <cell r="CQ295">
            <v>0</v>
          </cell>
          <cell r="CR295">
            <v>0</v>
          </cell>
          <cell r="CS295">
            <v>0</v>
          </cell>
          <cell r="CT295">
            <v>0</v>
          </cell>
          <cell r="CU295">
            <v>0</v>
          </cell>
          <cell r="CV295">
            <v>0</v>
          </cell>
          <cell r="CW295">
            <v>0</v>
          </cell>
          <cell r="CX295">
            <v>0</v>
          </cell>
          <cell r="CY295">
            <v>0</v>
          </cell>
          <cell r="CZ295">
            <v>0</v>
          </cell>
          <cell r="DA295">
            <v>0</v>
          </cell>
          <cell r="DB295">
            <v>0</v>
          </cell>
          <cell r="DC295">
            <v>0</v>
          </cell>
          <cell r="DD295">
            <v>0</v>
          </cell>
          <cell r="DE295">
            <v>0</v>
          </cell>
          <cell r="DF295">
            <v>0</v>
          </cell>
          <cell r="DG295">
            <v>0</v>
          </cell>
          <cell r="DH295">
            <v>0</v>
          </cell>
          <cell r="DI295">
            <v>0</v>
          </cell>
          <cell r="DJ295">
            <v>0</v>
          </cell>
          <cell r="DK295">
            <v>0</v>
          </cell>
          <cell r="DL295">
            <v>0</v>
          </cell>
          <cell r="DM295">
            <v>0</v>
          </cell>
          <cell r="DN295">
            <v>0</v>
          </cell>
          <cell r="DO295">
            <v>0</v>
          </cell>
          <cell r="DP295">
            <v>0</v>
          </cell>
          <cell r="DQ295">
            <v>0</v>
          </cell>
          <cell r="DR295">
            <v>0</v>
          </cell>
          <cell r="DS295">
            <v>0</v>
          </cell>
          <cell r="DT295">
            <v>0</v>
          </cell>
          <cell r="DU295">
            <v>0</v>
          </cell>
          <cell r="DV295">
            <v>0</v>
          </cell>
          <cell r="DW295">
            <v>0</v>
          </cell>
          <cell r="DX295">
            <v>0</v>
          </cell>
          <cell r="DY295">
            <v>0</v>
          </cell>
          <cell r="DZ295">
            <v>0</v>
          </cell>
          <cell r="EA295">
            <v>0</v>
          </cell>
          <cell r="EB295">
            <v>0</v>
          </cell>
          <cell r="EC295">
            <v>0</v>
          </cell>
          <cell r="ED295">
            <v>0</v>
          </cell>
        </row>
        <row r="296"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0</v>
          </cell>
          <cell r="AJ296">
            <v>0</v>
          </cell>
          <cell r="AK296">
            <v>0</v>
          </cell>
          <cell r="AL296">
            <v>0</v>
          </cell>
          <cell r="AM296">
            <v>0</v>
          </cell>
          <cell r="AN296">
            <v>0</v>
          </cell>
          <cell r="AO296">
            <v>0</v>
          </cell>
          <cell r="AP296">
            <v>0</v>
          </cell>
          <cell r="AQ296">
            <v>0</v>
          </cell>
          <cell r="AR296">
            <v>0</v>
          </cell>
          <cell r="AS296">
            <v>0</v>
          </cell>
          <cell r="AT296">
            <v>0</v>
          </cell>
          <cell r="AU296">
            <v>0</v>
          </cell>
          <cell r="AV296">
            <v>0</v>
          </cell>
          <cell r="AW296">
            <v>0</v>
          </cell>
          <cell r="AX296">
            <v>0</v>
          </cell>
          <cell r="AY296">
            <v>0</v>
          </cell>
          <cell r="AZ296">
            <v>0</v>
          </cell>
          <cell r="BA296">
            <v>0</v>
          </cell>
          <cell r="BB296">
            <v>0</v>
          </cell>
          <cell r="BC296">
            <v>0</v>
          </cell>
          <cell r="BD296">
            <v>0</v>
          </cell>
          <cell r="BE296">
            <v>0</v>
          </cell>
          <cell r="BF296">
            <v>0</v>
          </cell>
          <cell r="BG296">
            <v>0</v>
          </cell>
          <cell r="BH296">
            <v>0</v>
          </cell>
          <cell r="BI296">
            <v>0</v>
          </cell>
          <cell r="BJ296">
            <v>0</v>
          </cell>
          <cell r="BK296">
            <v>0</v>
          </cell>
          <cell r="BL296">
            <v>0</v>
          </cell>
          <cell r="BM296">
            <v>0</v>
          </cell>
          <cell r="BN296">
            <v>0</v>
          </cell>
          <cell r="BO296">
            <v>0</v>
          </cell>
          <cell r="BP296">
            <v>0</v>
          </cell>
          <cell r="BQ296">
            <v>0</v>
          </cell>
          <cell r="BR296">
            <v>0</v>
          </cell>
          <cell r="BS296">
            <v>0</v>
          </cell>
          <cell r="BT296">
            <v>0</v>
          </cell>
          <cell r="BU296">
            <v>0</v>
          </cell>
          <cell r="BV296">
            <v>0</v>
          </cell>
          <cell r="BW296">
            <v>0</v>
          </cell>
          <cell r="BX296">
            <v>0</v>
          </cell>
          <cell r="BY296">
            <v>0</v>
          </cell>
          <cell r="BZ296">
            <v>0</v>
          </cell>
          <cell r="CA296">
            <v>0</v>
          </cell>
          <cell r="CB296">
            <v>0</v>
          </cell>
          <cell r="CC296">
            <v>0</v>
          </cell>
          <cell r="CD296">
            <v>0</v>
          </cell>
          <cell r="CE296">
            <v>0</v>
          </cell>
          <cell r="CF296">
            <v>0</v>
          </cell>
          <cell r="CG296">
            <v>0</v>
          </cell>
          <cell r="CH296">
            <v>0</v>
          </cell>
          <cell r="CI296">
            <v>0</v>
          </cell>
          <cell r="CJ296">
            <v>0</v>
          </cell>
          <cell r="CK296">
            <v>0</v>
          </cell>
          <cell r="CL296">
            <v>0</v>
          </cell>
          <cell r="CM296">
            <v>0</v>
          </cell>
          <cell r="CN296">
            <v>0</v>
          </cell>
          <cell r="CO296">
            <v>0</v>
          </cell>
          <cell r="CP296">
            <v>0</v>
          </cell>
          <cell r="CQ296">
            <v>0</v>
          </cell>
          <cell r="CR296">
            <v>0</v>
          </cell>
          <cell r="CS296">
            <v>0</v>
          </cell>
          <cell r="CT296">
            <v>0</v>
          </cell>
          <cell r="CU296">
            <v>0</v>
          </cell>
          <cell r="CV296">
            <v>0</v>
          </cell>
          <cell r="CW296">
            <v>0</v>
          </cell>
          <cell r="CX296">
            <v>0</v>
          </cell>
          <cell r="CY296">
            <v>0</v>
          </cell>
          <cell r="CZ296">
            <v>0</v>
          </cell>
          <cell r="DA296">
            <v>0</v>
          </cell>
          <cell r="DB296">
            <v>0</v>
          </cell>
          <cell r="DC296">
            <v>0</v>
          </cell>
          <cell r="DD296">
            <v>0</v>
          </cell>
          <cell r="DE296">
            <v>0</v>
          </cell>
          <cell r="DF296">
            <v>0</v>
          </cell>
          <cell r="DG296">
            <v>0</v>
          </cell>
          <cell r="DH296">
            <v>0</v>
          </cell>
          <cell r="DI296">
            <v>0</v>
          </cell>
          <cell r="DJ296">
            <v>0</v>
          </cell>
          <cell r="DK296">
            <v>0</v>
          </cell>
          <cell r="DL296">
            <v>0</v>
          </cell>
          <cell r="DM296">
            <v>0</v>
          </cell>
          <cell r="DN296">
            <v>0</v>
          </cell>
          <cell r="DO296">
            <v>0</v>
          </cell>
          <cell r="DP296">
            <v>0</v>
          </cell>
          <cell r="DQ296">
            <v>0</v>
          </cell>
          <cell r="DR296">
            <v>0</v>
          </cell>
          <cell r="DS296">
            <v>0</v>
          </cell>
          <cell r="DT296">
            <v>0</v>
          </cell>
          <cell r="DU296">
            <v>0</v>
          </cell>
          <cell r="DV296">
            <v>0</v>
          </cell>
          <cell r="DW296">
            <v>0</v>
          </cell>
          <cell r="DX296">
            <v>0</v>
          </cell>
          <cell r="DY296">
            <v>0</v>
          </cell>
          <cell r="DZ296">
            <v>0</v>
          </cell>
          <cell r="EA296">
            <v>0</v>
          </cell>
          <cell r="EB296">
            <v>0</v>
          </cell>
          <cell r="EC296">
            <v>0</v>
          </cell>
          <cell r="ED296">
            <v>0</v>
          </cell>
        </row>
        <row r="297"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  <cell r="AG297">
            <v>0</v>
          </cell>
          <cell r="AH297">
            <v>0</v>
          </cell>
          <cell r="AI297">
            <v>0</v>
          </cell>
          <cell r="AJ297">
            <v>0</v>
          </cell>
          <cell r="AK297">
            <v>0</v>
          </cell>
          <cell r="AL297">
            <v>0</v>
          </cell>
          <cell r="AM297">
            <v>0</v>
          </cell>
          <cell r="AN297">
            <v>0</v>
          </cell>
          <cell r="AO297">
            <v>0</v>
          </cell>
          <cell r="AP297">
            <v>0</v>
          </cell>
          <cell r="AQ297">
            <v>0</v>
          </cell>
          <cell r="AR297">
            <v>0</v>
          </cell>
          <cell r="AS297">
            <v>0</v>
          </cell>
          <cell r="AT297">
            <v>0</v>
          </cell>
          <cell r="AU297">
            <v>0</v>
          </cell>
          <cell r="AV297">
            <v>0</v>
          </cell>
          <cell r="AW297">
            <v>0</v>
          </cell>
          <cell r="AX297">
            <v>0</v>
          </cell>
          <cell r="AY297">
            <v>0</v>
          </cell>
          <cell r="AZ297">
            <v>0</v>
          </cell>
          <cell r="BA297">
            <v>0</v>
          </cell>
          <cell r="BB297">
            <v>0</v>
          </cell>
          <cell r="BC297">
            <v>0</v>
          </cell>
          <cell r="BD297">
            <v>0</v>
          </cell>
          <cell r="BE297">
            <v>0</v>
          </cell>
          <cell r="BF297">
            <v>0</v>
          </cell>
          <cell r="BG297">
            <v>0</v>
          </cell>
          <cell r="BH297">
            <v>0</v>
          </cell>
          <cell r="BI297">
            <v>0</v>
          </cell>
          <cell r="BJ297">
            <v>0</v>
          </cell>
          <cell r="BK297">
            <v>0</v>
          </cell>
          <cell r="BL297">
            <v>0</v>
          </cell>
          <cell r="BM297">
            <v>0</v>
          </cell>
          <cell r="BN297">
            <v>0</v>
          </cell>
          <cell r="BO297">
            <v>0</v>
          </cell>
          <cell r="BP297">
            <v>0</v>
          </cell>
          <cell r="BQ297">
            <v>0</v>
          </cell>
          <cell r="BR297">
            <v>0</v>
          </cell>
          <cell r="BS297">
            <v>0</v>
          </cell>
          <cell r="BT297">
            <v>0</v>
          </cell>
          <cell r="BU297">
            <v>0</v>
          </cell>
          <cell r="BV297">
            <v>0</v>
          </cell>
          <cell r="BW297">
            <v>0</v>
          </cell>
          <cell r="BX297">
            <v>0</v>
          </cell>
          <cell r="BY297">
            <v>0</v>
          </cell>
          <cell r="BZ297">
            <v>0</v>
          </cell>
          <cell r="CA297">
            <v>0</v>
          </cell>
          <cell r="CB297">
            <v>0</v>
          </cell>
          <cell r="CC297">
            <v>0</v>
          </cell>
          <cell r="CD297">
            <v>0</v>
          </cell>
          <cell r="CE297">
            <v>0</v>
          </cell>
          <cell r="CF297">
            <v>0</v>
          </cell>
          <cell r="CG297">
            <v>0</v>
          </cell>
          <cell r="CH297">
            <v>0</v>
          </cell>
          <cell r="CI297">
            <v>0</v>
          </cell>
          <cell r="CJ297">
            <v>0</v>
          </cell>
          <cell r="CK297">
            <v>0</v>
          </cell>
          <cell r="CL297">
            <v>0</v>
          </cell>
          <cell r="CM297">
            <v>0</v>
          </cell>
          <cell r="CN297">
            <v>0</v>
          </cell>
          <cell r="CO297">
            <v>0</v>
          </cell>
          <cell r="CP297">
            <v>0</v>
          </cell>
          <cell r="CQ297">
            <v>0</v>
          </cell>
          <cell r="CR297">
            <v>0</v>
          </cell>
          <cell r="CS297">
            <v>0</v>
          </cell>
          <cell r="CT297">
            <v>0</v>
          </cell>
          <cell r="CU297">
            <v>0</v>
          </cell>
          <cell r="CV297">
            <v>0</v>
          </cell>
          <cell r="CW297">
            <v>0</v>
          </cell>
          <cell r="CX297">
            <v>0</v>
          </cell>
          <cell r="CY297">
            <v>0</v>
          </cell>
          <cell r="CZ297">
            <v>0</v>
          </cell>
          <cell r="DA297">
            <v>0</v>
          </cell>
          <cell r="DB297">
            <v>0</v>
          </cell>
          <cell r="DC297">
            <v>0</v>
          </cell>
          <cell r="DD297">
            <v>0</v>
          </cell>
          <cell r="DE297">
            <v>0</v>
          </cell>
          <cell r="DF297">
            <v>0</v>
          </cell>
          <cell r="DG297">
            <v>0</v>
          </cell>
          <cell r="DH297">
            <v>0</v>
          </cell>
          <cell r="DI297">
            <v>0</v>
          </cell>
          <cell r="DJ297">
            <v>0</v>
          </cell>
          <cell r="DK297">
            <v>0</v>
          </cell>
          <cell r="DL297">
            <v>0</v>
          </cell>
          <cell r="DM297">
            <v>0</v>
          </cell>
          <cell r="DN297">
            <v>0</v>
          </cell>
          <cell r="DO297">
            <v>0</v>
          </cell>
          <cell r="DP297">
            <v>0</v>
          </cell>
          <cell r="DQ297">
            <v>0</v>
          </cell>
          <cell r="DR297">
            <v>0</v>
          </cell>
          <cell r="DS297">
            <v>0</v>
          </cell>
          <cell r="DT297">
            <v>0</v>
          </cell>
          <cell r="DU297">
            <v>0</v>
          </cell>
          <cell r="DV297">
            <v>0</v>
          </cell>
          <cell r="DW297">
            <v>0</v>
          </cell>
          <cell r="DX297">
            <v>0</v>
          </cell>
          <cell r="DY297">
            <v>0</v>
          </cell>
          <cell r="DZ297">
            <v>0</v>
          </cell>
          <cell r="EA297">
            <v>0</v>
          </cell>
          <cell r="EB297">
            <v>0</v>
          </cell>
          <cell r="EC297">
            <v>0</v>
          </cell>
          <cell r="ED297">
            <v>0</v>
          </cell>
        </row>
        <row r="298"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E298">
            <v>4497575.1586771905</v>
          </cell>
          <cell r="AF298">
            <v>459779.96819899097</v>
          </cell>
          <cell r="AG298">
            <v>435518.22366387094</v>
          </cell>
          <cell r="AH298">
            <v>552401.69323631714</v>
          </cell>
          <cell r="AI298">
            <v>446152.07308920519</v>
          </cell>
          <cell r="AJ298">
            <v>446485.25823228282</v>
          </cell>
          <cell r="AK298">
            <v>360378.16997429042</v>
          </cell>
          <cell r="AL298">
            <v>262103.47168179683</v>
          </cell>
          <cell r="AM298">
            <v>209405.13478200746</v>
          </cell>
          <cell r="AN298">
            <v>272598.10387901915</v>
          </cell>
          <cell r="AO298">
            <v>382034.72132142977</v>
          </cell>
          <cell r="AP298">
            <v>334481.18263929791</v>
          </cell>
          <cell r="AQ298">
            <v>336237.15797868237</v>
          </cell>
          <cell r="AR298">
            <v>4501122.5385208866</v>
          </cell>
          <cell r="AS298">
            <v>459779.96819899097</v>
          </cell>
          <cell r="AT298">
            <v>439065.60350756662</v>
          </cell>
          <cell r="AU298">
            <v>552401.69323631714</v>
          </cell>
          <cell r="AV298">
            <v>446152.07308920519</v>
          </cell>
          <cell r="AW298">
            <v>446485.25823228282</v>
          </cell>
          <cell r="AX298">
            <v>360378.16997429042</v>
          </cell>
          <cell r="AY298">
            <v>262103.47168179683</v>
          </cell>
          <cell r="AZ298">
            <v>209405.13478200746</v>
          </cell>
          <cell r="BA298">
            <v>272598.10387901915</v>
          </cell>
          <cell r="BB298">
            <v>382034.72132142977</v>
          </cell>
          <cell r="BC298">
            <v>334481.18263929791</v>
          </cell>
          <cell r="BD298">
            <v>336237.15797868237</v>
          </cell>
          <cell r="BE298">
            <v>4663769.0284300717</v>
          </cell>
          <cell r="BF298">
            <v>476861.17930805968</v>
          </cell>
          <cell r="BG298">
            <v>451698.09063238918</v>
          </cell>
          <cell r="BH298">
            <v>572923.87904649321</v>
          </cell>
          <cell r="BI298">
            <v>462726.99647492147</v>
          </cell>
          <cell r="BJ298">
            <v>463072.55972526985</v>
          </cell>
          <cell r="BK298">
            <v>373766.52098171524</v>
          </cell>
          <cell r="BL298">
            <v>271840.83529455634</v>
          </cell>
          <cell r="BM298">
            <v>217184.7110183223</v>
          </cell>
          <cell r="BN298">
            <v>282725.35187229002</v>
          </cell>
          <cell r="BO298">
            <v>395332.81504964031</v>
          </cell>
          <cell r="BP298">
            <v>346907.43886584166</v>
          </cell>
          <cell r="BQ298">
            <v>348728.65016057203</v>
          </cell>
          <cell r="BR298">
            <v>4664663.8447397798</v>
          </cell>
          <cell r="BS298">
            <v>476861.17930805968</v>
          </cell>
          <cell r="BT298">
            <v>451698.09063238918</v>
          </cell>
          <cell r="BU298">
            <v>572923.87904649321</v>
          </cell>
          <cell r="BV298">
            <v>462726.99647492147</v>
          </cell>
          <cell r="BW298">
            <v>463072.55972526985</v>
          </cell>
          <cell r="BX298">
            <v>373766.52098171524</v>
          </cell>
          <cell r="BY298">
            <v>271840.83529455634</v>
          </cell>
          <cell r="BZ298">
            <v>217184.7110183223</v>
          </cell>
          <cell r="CA298">
            <v>282725.35187229002</v>
          </cell>
          <cell r="CB298">
            <v>396227.63135934889</v>
          </cell>
          <cell r="CC298">
            <v>346907.43886584166</v>
          </cell>
          <cell r="CD298">
            <v>348728.65016057203</v>
          </cell>
          <cell r="CE298">
            <v>4830496.2248921236</v>
          </cell>
          <cell r="CF298">
            <v>493813.96025841357</v>
          </cell>
          <cell r="CG298">
            <v>467756.30446580565</v>
          </cell>
          <cell r="CH298">
            <v>593291.76270772063</v>
          </cell>
          <cell r="CI298">
            <v>479177.29637653462</v>
          </cell>
          <cell r="CJ298">
            <v>479535.14466567815</v>
          </cell>
          <cell r="CK298">
            <v>387054.2076958511</v>
          </cell>
          <cell r="CL298">
            <v>281504.98564706958</v>
          </cell>
          <cell r="CM298">
            <v>224905.7942002287</v>
          </cell>
          <cell r="CN298">
            <v>292776.45514380693</v>
          </cell>
          <cell r="CO298">
            <v>410313.8277879603</v>
          </cell>
          <cell r="CP298">
            <v>359240.26459444151</v>
          </cell>
          <cell r="CQ298">
            <v>361126.22134861286</v>
          </cell>
          <cell r="CR298">
            <v>4834306.1901153112</v>
          </cell>
          <cell r="CS298">
            <v>493813.96025841357</v>
          </cell>
          <cell r="CT298">
            <v>471566.26968899276</v>
          </cell>
          <cell r="CU298">
            <v>593291.76270772063</v>
          </cell>
          <cell r="CV298">
            <v>479177.29637653462</v>
          </cell>
          <cell r="CW298">
            <v>479535.14466567815</v>
          </cell>
          <cell r="CX298">
            <v>387054.2076958511</v>
          </cell>
          <cell r="CY298">
            <v>281504.98564706958</v>
          </cell>
          <cell r="CZ298">
            <v>224905.7942002287</v>
          </cell>
          <cell r="DA298">
            <v>292776.45514380693</v>
          </cell>
          <cell r="DB298">
            <v>410313.8277879603</v>
          </cell>
          <cell r="DC298">
            <v>359240.26459444151</v>
          </cell>
          <cell r="DD298">
            <v>361126.22134861286</v>
          </cell>
          <cell r="DE298">
            <v>4997584.910954712</v>
          </cell>
          <cell r="DF298">
            <v>510895.17136748228</v>
          </cell>
          <cell r="DG298">
            <v>483936.17143432377</v>
          </cell>
          <cell r="DH298">
            <v>613813.9485178967</v>
          </cell>
          <cell r="DI298">
            <v>495752.21976225101</v>
          </cell>
          <cell r="DJ298">
            <v>496122.44615866517</v>
          </cell>
          <cell r="DK298">
            <v>400442.55870327592</v>
          </cell>
          <cell r="DL298">
            <v>291242.34925982909</v>
          </cell>
          <cell r="DM298">
            <v>232685.37043654354</v>
          </cell>
          <cell r="DN298">
            <v>302903.7031370778</v>
          </cell>
          <cell r="DO298">
            <v>424506.73782587936</v>
          </cell>
          <cell r="DP298">
            <v>371666.52082098532</v>
          </cell>
          <cell r="DQ298">
            <v>373617.71353050246</v>
          </cell>
          <cell r="DR298">
            <v>5164673.5970173012</v>
          </cell>
          <cell r="DS298">
            <v>527976.38247655099</v>
          </cell>
          <cell r="DT298">
            <v>500116.03840284201</v>
          </cell>
          <cell r="DU298">
            <v>634336.13432807289</v>
          </cell>
          <cell r="DV298">
            <v>512327.14314796729</v>
          </cell>
          <cell r="DW298">
            <v>512709.74765165232</v>
          </cell>
          <cell r="DX298">
            <v>413830.90971070068</v>
          </cell>
          <cell r="DY298">
            <v>300979.7128725886</v>
          </cell>
          <cell r="DZ298">
            <v>240464.94667285835</v>
          </cell>
          <cell r="EA298">
            <v>313030.95113034861</v>
          </cell>
          <cell r="EB298">
            <v>438699.64786379843</v>
          </cell>
          <cell r="EC298">
            <v>384092.77704752906</v>
          </cell>
          <cell r="ED298">
            <v>386109.20571239211</v>
          </cell>
        </row>
        <row r="299"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0</v>
          </cell>
          <cell r="AD299">
            <v>0</v>
          </cell>
          <cell r="AE299">
            <v>0</v>
          </cell>
          <cell r="AF299">
            <v>0</v>
          </cell>
          <cell r="AG299">
            <v>0</v>
          </cell>
          <cell r="AH299">
            <v>0</v>
          </cell>
          <cell r="AI299">
            <v>0</v>
          </cell>
          <cell r="AJ299">
            <v>0</v>
          </cell>
          <cell r="AK299">
            <v>0</v>
          </cell>
          <cell r="AL299">
            <v>0</v>
          </cell>
          <cell r="AM299">
            <v>0</v>
          </cell>
          <cell r="AN299">
            <v>0</v>
          </cell>
          <cell r="AO299">
            <v>0</v>
          </cell>
          <cell r="AP299">
            <v>0</v>
          </cell>
          <cell r="AQ299">
            <v>0</v>
          </cell>
          <cell r="AR299">
            <v>-1438.0709888022393</v>
          </cell>
          <cell r="AS299">
            <v>-1164.924927999964</v>
          </cell>
          <cell r="AT299">
            <v>1385.9049471998587</v>
          </cell>
          <cell r="AU299">
            <v>-550.77867519855499</v>
          </cell>
          <cell r="AV299">
            <v>-575.10952960012946</v>
          </cell>
          <cell r="AW299">
            <v>-76.503039998933673</v>
          </cell>
          <cell r="AX299">
            <v>302.74908159964252</v>
          </cell>
          <cell r="AY299">
            <v>0</v>
          </cell>
          <cell r="AZ299">
            <v>71.669759999495</v>
          </cell>
          <cell r="BA299">
            <v>-109.22086400032276</v>
          </cell>
          <cell r="BB299">
            <v>-658.20139519916847</v>
          </cell>
          <cell r="BC299">
            <v>128.66764799831435</v>
          </cell>
          <cell r="BD299">
            <v>-192.32399360183626</v>
          </cell>
          <cell r="BE299">
            <v>-5029.6795114073902</v>
          </cell>
          <cell r="BF299">
            <v>-0.99368260137271136</v>
          </cell>
          <cell r="BG299">
            <v>-205.23056560056284</v>
          </cell>
          <cell r="BH299">
            <v>-142.15853077871725</v>
          </cell>
          <cell r="BI299">
            <v>-2289.9862354977522</v>
          </cell>
          <cell r="BJ299">
            <v>-167.73447400063742</v>
          </cell>
          <cell r="BK299">
            <v>-327.9616440407699</v>
          </cell>
          <cell r="BL299">
            <v>-11.446712879696861</v>
          </cell>
          <cell r="BM299">
            <v>-3.8577014011680149</v>
          </cell>
          <cell r="BN299">
            <v>-238.19869879982434</v>
          </cell>
          <cell r="BO299">
            <v>-2055.5108888084069</v>
          </cell>
          <cell r="BP299">
            <v>413.39962300087791</v>
          </cell>
          <cell r="BQ299">
            <v>0</v>
          </cell>
          <cell r="BR299">
            <v>-1849.2631071414798</v>
          </cell>
          <cell r="BS299">
            <v>28.195477800327353</v>
          </cell>
          <cell r="BT299">
            <v>-34.976776399184018</v>
          </cell>
          <cell r="BU299">
            <v>-8.9835715981898829</v>
          </cell>
          <cell r="BV299">
            <v>-998.18715259875171</v>
          </cell>
          <cell r="BW299">
            <v>-147.599315380794</v>
          </cell>
          <cell r="BX299">
            <v>-15.847854400984943</v>
          </cell>
          <cell r="BY299">
            <v>-18.915290880249813</v>
          </cell>
          <cell r="BZ299">
            <v>-83.494020880898461</v>
          </cell>
          <cell r="CA299">
            <v>-32.293407820165157</v>
          </cell>
          <cell r="CB299">
            <v>-411.60184477991425</v>
          </cell>
          <cell r="CC299">
            <v>-84.518343800213188</v>
          </cell>
          <cell r="CD299">
            <v>-41.041006402345374</v>
          </cell>
          <cell r="CE299">
            <v>-157.06921054795384</v>
          </cell>
          <cell r="CF299">
            <v>817.11968000186607</v>
          </cell>
          <cell r="CG299">
            <v>-21.666119000059552</v>
          </cell>
          <cell r="CH299">
            <v>-178.91376549936831</v>
          </cell>
          <cell r="CI299">
            <v>-394.22736130072735</v>
          </cell>
          <cell r="CJ299">
            <v>-23.497928999830037</v>
          </cell>
          <cell r="CK299">
            <v>88.432282999507152</v>
          </cell>
          <cell r="CL299">
            <v>-77.361971000384074</v>
          </cell>
          <cell r="CM299">
            <v>18.977992999600247</v>
          </cell>
          <cell r="CN299">
            <v>24.269716900540516</v>
          </cell>
          <cell r="CO299">
            <v>-284.8375166496262</v>
          </cell>
          <cell r="CP299">
            <v>17.433092999388464</v>
          </cell>
          <cell r="CQ299">
            <v>-142.79731399961747</v>
          </cell>
          <cell r="CR299">
            <v>-515.70527599938214</v>
          </cell>
          <cell r="CS299">
            <v>-27.168169997981749</v>
          </cell>
          <cell r="CT299">
            <v>0</v>
          </cell>
          <cell r="CU299">
            <v>73.301090998924337</v>
          </cell>
          <cell r="CV299">
            <v>-374.14388199907262</v>
          </cell>
          <cell r="CW299">
            <v>0</v>
          </cell>
          <cell r="CX299">
            <v>-53.424848999071401</v>
          </cell>
          <cell r="CY299">
            <v>14.334464999963529</v>
          </cell>
          <cell r="CZ299">
            <v>-5.9589000004343688</v>
          </cell>
          <cell r="DA299">
            <v>-37.567553999950178</v>
          </cell>
          <cell r="DB299">
            <v>-91.248415000969544</v>
          </cell>
          <cell r="DC299">
            <v>-13.780508001917042</v>
          </cell>
          <cell r="DD299">
            <v>-4.8553999746218324E-2</v>
          </cell>
          <cell r="DE299">
            <v>43.650438396260142</v>
          </cell>
          <cell r="DF299">
            <v>0</v>
          </cell>
          <cell r="DG299">
            <v>196.02449599839747</v>
          </cell>
          <cell r="DH299">
            <v>-73.374264800222591</v>
          </cell>
          <cell r="DI299">
            <v>-31.569273999310099</v>
          </cell>
          <cell r="DJ299">
            <v>-38.495991199626587</v>
          </cell>
          <cell r="DK299">
            <v>0</v>
          </cell>
          <cell r="DL299">
            <v>0</v>
          </cell>
          <cell r="DM299">
            <v>-6.0668803993030451</v>
          </cell>
          <cell r="DN299">
            <v>0</v>
          </cell>
          <cell r="DO299">
            <v>-1.8202928013633937</v>
          </cell>
          <cell r="DP299">
            <v>-1.0473544019041583</v>
          </cell>
          <cell r="DQ299">
            <v>0</v>
          </cell>
          <cell r="DR299">
            <v>-59.832381200045347</v>
          </cell>
          <cell r="DS299">
            <v>0</v>
          </cell>
          <cell r="DT299">
            <v>0</v>
          </cell>
          <cell r="DU299">
            <v>0</v>
          </cell>
          <cell r="DV299">
            <v>0</v>
          </cell>
          <cell r="DW299">
            <v>-27.774417602340691</v>
          </cell>
          <cell r="DX299">
            <v>0</v>
          </cell>
          <cell r="DY299">
            <v>0</v>
          </cell>
          <cell r="DZ299">
            <v>-6.2099584001698531</v>
          </cell>
          <cell r="EA299">
            <v>0</v>
          </cell>
          <cell r="EB299">
            <v>-25.848005198989995</v>
          </cell>
          <cell r="EC299">
            <v>0</v>
          </cell>
          <cell r="ED299">
            <v>0</v>
          </cell>
        </row>
        <row r="300"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J300">
            <v>0</v>
          </cell>
          <cell r="AK300">
            <v>0</v>
          </cell>
          <cell r="AL300">
            <v>0</v>
          </cell>
          <cell r="AM300">
            <v>0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  <cell r="AR300">
            <v>0</v>
          </cell>
          <cell r="AS300">
            <v>0</v>
          </cell>
          <cell r="AT300">
            <v>0</v>
          </cell>
          <cell r="AU300">
            <v>0</v>
          </cell>
          <cell r="AV300">
            <v>0</v>
          </cell>
          <cell r="AW300">
            <v>0</v>
          </cell>
          <cell r="AX300">
            <v>0</v>
          </cell>
          <cell r="AY300">
            <v>0</v>
          </cell>
          <cell r="AZ300">
            <v>0</v>
          </cell>
          <cell r="BA300">
            <v>0</v>
          </cell>
          <cell r="BB300">
            <v>0</v>
          </cell>
          <cell r="BC300">
            <v>0</v>
          </cell>
          <cell r="BD300">
            <v>0</v>
          </cell>
          <cell r="BE300">
            <v>0</v>
          </cell>
          <cell r="BF300">
            <v>0</v>
          </cell>
          <cell r="BG300">
            <v>0</v>
          </cell>
          <cell r="BH300">
            <v>0</v>
          </cell>
          <cell r="BI300">
            <v>0</v>
          </cell>
          <cell r="BJ300">
            <v>0</v>
          </cell>
          <cell r="BK300">
            <v>0</v>
          </cell>
          <cell r="BL300">
            <v>0</v>
          </cell>
          <cell r="BM300">
            <v>0</v>
          </cell>
          <cell r="BN300">
            <v>0</v>
          </cell>
          <cell r="BO300">
            <v>0</v>
          </cell>
          <cell r="BP300">
            <v>0</v>
          </cell>
          <cell r="BQ300">
            <v>0</v>
          </cell>
          <cell r="BR300">
            <v>0</v>
          </cell>
          <cell r="BS300">
            <v>0</v>
          </cell>
          <cell r="BT300">
            <v>0</v>
          </cell>
          <cell r="BU300">
            <v>0</v>
          </cell>
          <cell r="BV300">
            <v>0</v>
          </cell>
          <cell r="BW300">
            <v>0</v>
          </cell>
          <cell r="BX300">
            <v>0</v>
          </cell>
          <cell r="BY300">
            <v>0</v>
          </cell>
          <cell r="BZ300">
            <v>0</v>
          </cell>
          <cell r="CA300">
            <v>0</v>
          </cell>
          <cell r="CB300">
            <v>0</v>
          </cell>
          <cell r="CC300">
            <v>0</v>
          </cell>
          <cell r="CD300">
            <v>0</v>
          </cell>
          <cell r="CE300">
            <v>0</v>
          </cell>
          <cell r="CF300">
            <v>0</v>
          </cell>
          <cell r="CG300">
            <v>0</v>
          </cell>
          <cell r="CH300">
            <v>0</v>
          </cell>
          <cell r="CI300">
            <v>0</v>
          </cell>
          <cell r="CJ300">
            <v>0</v>
          </cell>
          <cell r="CK300">
            <v>0</v>
          </cell>
          <cell r="CL300">
            <v>0</v>
          </cell>
          <cell r="CM300">
            <v>0</v>
          </cell>
          <cell r="CN300">
            <v>0</v>
          </cell>
          <cell r="CO300">
            <v>0</v>
          </cell>
          <cell r="CP300">
            <v>0</v>
          </cell>
          <cell r="CQ300">
            <v>0</v>
          </cell>
          <cell r="CR300">
            <v>0</v>
          </cell>
          <cell r="CS300">
            <v>0</v>
          </cell>
          <cell r="CT300">
            <v>0</v>
          </cell>
          <cell r="CU300">
            <v>0</v>
          </cell>
          <cell r="CV300">
            <v>0</v>
          </cell>
          <cell r="CW300">
            <v>0</v>
          </cell>
          <cell r="CX300">
            <v>0</v>
          </cell>
          <cell r="CY300">
            <v>0</v>
          </cell>
          <cell r="CZ300">
            <v>0</v>
          </cell>
          <cell r="DA300">
            <v>0</v>
          </cell>
          <cell r="DB300">
            <v>0</v>
          </cell>
          <cell r="DC300">
            <v>0</v>
          </cell>
          <cell r="DD300">
            <v>0</v>
          </cell>
          <cell r="DE300">
            <v>0</v>
          </cell>
          <cell r="DF300">
            <v>0</v>
          </cell>
          <cell r="DG300">
            <v>0</v>
          </cell>
          <cell r="DH300">
            <v>0</v>
          </cell>
          <cell r="DI300">
            <v>0</v>
          </cell>
          <cell r="DJ300">
            <v>0</v>
          </cell>
          <cell r="DK300">
            <v>0</v>
          </cell>
          <cell r="DL300">
            <v>0</v>
          </cell>
          <cell r="DM300">
            <v>0</v>
          </cell>
          <cell r="DN300">
            <v>0</v>
          </cell>
          <cell r="DO300">
            <v>0</v>
          </cell>
          <cell r="DP300">
            <v>0</v>
          </cell>
          <cell r="DQ300">
            <v>0</v>
          </cell>
          <cell r="DR300">
            <v>0</v>
          </cell>
          <cell r="DS300">
            <v>0</v>
          </cell>
          <cell r="DT300">
            <v>0</v>
          </cell>
          <cell r="DU300">
            <v>0</v>
          </cell>
          <cell r="DV300">
            <v>0</v>
          </cell>
          <cell r="DW300">
            <v>0</v>
          </cell>
          <cell r="DX300">
            <v>0</v>
          </cell>
          <cell r="DY300">
            <v>0</v>
          </cell>
          <cell r="DZ300">
            <v>0</v>
          </cell>
          <cell r="EA300">
            <v>0</v>
          </cell>
          <cell r="EB300">
            <v>0</v>
          </cell>
          <cell r="EC300">
            <v>0</v>
          </cell>
          <cell r="ED300">
            <v>0</v>
          </cell>
        </row>
        <row r="301"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I301">
            <v>0</v>
          </cell>
          <cell r="AJ301">
            <v>0</v>
          </cell>
          <cell r="AK301">
            <v>0</v>
          </cell>
          <cell r="AL301">
            <v>0</v>
          </cell>
          <cell r="AM301">
            <v>0</v>
          </cell>
          <cell r="AN301">
            <v>0</v>
          </cell>
          <cell r="AO301">
            <v>0</v>
          </cell>
          <cell r="AP301">
            <v>0</v>
          </cell>
          <cell r="AQ301">
            <v>0</v>
          </cell>
          <cell r="AR301">
            <v>0</v>
          </cell>
          <cell r="AS301">
            <v>0</v>
          </cell>
          <cell r="AT301">
            <v>0</v>
          </cell>
          <cell r="AU301">
            <v>0</v>
          </cell>
          <cell r="AV301">
            <v>0</v>
          </cell>
          <cell r="AW301">
            <v>0</v>
          </cell>
          <cell r="AX301">
            <v>0</v>
          </cell>
          <cell r="AY301">
            <v>0</v>
          </cell>
          <cell r="AZ301">
            <v>0</v>
          </cell>
          <cell r="BA301">
            <v>0</v>
          </cell>
          <cell r="BB301">
            <v>0</v>
          </cell>
          <cell r="BC301">
            <v>0</v>
          </cell>
          <cell r="BD301">
            <v>0</v>
          </cell>
          <cell r="BE301">
            <v>0</v>
          </cell>
          <cell r="BF301">
            <v>0</v>
          </cell>
          <cell r="BG301">
            <v>0</v>
          </cell>
          <cell r="BH301">
            <v>0</v>
          </cell>
          <cell r="BI301">
            <v>0</v>
          </cell>
          <cell r="BJ301">
            <v>0</v>
          </cell>
          <cell r="BK301">
            <v>0</v>
          </cell>
          <cell r="BL301">
            <v>0</v>
          </cell>
          <cell r="BM301">
            <v>0</v>
          </cell>
          <cell r="BN301">
            <v>0</v>
          </cell>
          <cell r="BO301">
            <v>0</v>
          </cell>
          <cell r="BP301">
            <v>0</v>
          </cell>
          <cell r="BQ301">
            <v>0</v>
          </cell>
          <cell r="BR301">
            <v>0</v>
          </cell>
          <cell r="BS301">
            <v>0</v>
          </cell>
          <cell r="BT301">
            <v>0</v>
          </cell>
          <cell r="BU301">
            <v>0</v>
          </cell>
          <cell r="BV301">
            <v>0</v>
          </cell>
          <cell r="BW301">
            <v>0</v>
          </cell>
          <cell r="BX301">
            <v>0</v>
          </cell>
          <cell r="BY301">
            <v>0</v>
          </cell>
          <cell r="BZ301">
            <v>0</v>
          </cell>
          <cell r="CA301">
            <v>0</v>
          </cell>
          <cell r="CB301">
            <v>0</v>
          </cell>
          <cell r="CC301">
            <v>0</v>
          </cell>
          <cell r="CD301">
            <v>0</v>
          </cell>
          <cell r="CE301">
            <v>0</v>
          </cell>
          <cell r="CF301">
            <v>0</v>
          </cell>
          <cell r="CG301">
            <v>0</v>
          </cell>
          <cell r="CH301">
            <v>0</v>
          </cell>
          <cell r="CI301">
            <v>0</v>
          </cell>
          <cell r="CJ301">
            <v>0</v>
          </cell>
          <cell r="CK301">
            <v>0</v>
          </cell>
          <cell r="CL301">
            <v>0</v>
          </cell>
          <cell r="CM301">
            <v>0</v>
          </cell>
          <cell r="CN301">
            <v>0</v>
          </cell>
          <cell r="CO301">
            <v>0</v>
          </cell>
          <cell r="CP301">
            <v>0</v>
          </cell>
          <cell r="CQ301">
            <v>0</v>
          </cell>
          <cell r="CR301">
            <v>0</v>
          </cell>
          <cell r="CS301">
            <v>0</v>
          </cell>
          <cell r="CT301">
            <v>0</v>
          </cell>
          <cell r="CU301">
            <v>0</v>
          </cell>
          <cell r="CV301">
            <v>0</v>
          </cell>
          <cell r="CW301">
            <v>0</v>
          </cell>
          <cell r="CX301">
            <v>0</v>
          </cell>
          <cell r="CY301">
            <v>0</v>
          </cell>
          <cell r="CZ301">
            <v>0</v>
          </cell>
          <cell r="DA301">
            <v>0</v>
          </cell>
          <cell r="DB301">
            <v>0</v>
          </cell>
          <cell r="DC301">
            <v>0</v>
          </cell>
          <cell r="DD301">
            <v>0</v>
          </cell>
          <cell r="DE301">
            <v>0</v>
          </cell>
          <cell r="DF301">
            <v>0</v>
          </cell>
          <cell r="DG301">
            <v>0</v>
          </cell>
          <cell r="DH301">
            <v>0</v>
          </cell>
          <cell r="DI301">
            <v>0</v>
          </cell>
          <cell r="DJ301">
            <v>0</v>
          </cell>
          <cell r="DK301">
            <v>0</v>
          </cell>
          <cell r="DL301">
            <v>0</v>
          </cell>
          <cell r="DM301">
            <v>0</v>
          </cell>
          <cell r="DN301">
            <v>0</v>
          </cell>
          <cell r="DO301">
            <v>0</v>
          </cell>
          <cell r="DP301">
            <v>0</v>
          </cell>
          <cell r="DQ301">
            <v>0</v>
          </cell>
          <cell r="DR301">
            <v>0</v>
          </cell>
          <cell r="DS301">
            <v>0</v>
          </cell>
          <cell r="DT301">
            <v>0</v>
          </cell>
          <cell r="DU301">
            <v>0</v>
          </cell>
          <cell r="DV301">
            <v>0</v>
          </cell>
          <cell r="DW301">
            <v>0</v>
          </cell>
          <cell r="DX301">
            <v>0</v>
          </cell>
          <cell r="DY301">
            <v>0</v>
          </cell>
          <cell r="DZ301">
            <v>0</v>
          </cell>
          <cell r="EA301">
            <v>0</v>
          </cell>
          <cell r="EB301">
            <v>0</v>
          </cell>
          <cell r="EC301">
            <v>0</v>
          </cell>
          <cell r="ED301">
            <v>0</v>
          </cell>
        </row>
        <row r="302"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  <cell r="AA302">
            <v>0</v>
          </cell>
          <cell r="AB302">
            <v>0</v>
          </cell>
          <cell r="AC302">
            <v>0</v>
          </cell>
          <cell r="AD302">
            <v>0</v>
          </cell>
          <cell r="AE302">
            <v>0</v>
          </cell>
          <cell r="AF302">
            <v>0</v>
          </cell>
          <cell r="AG302">
            <v>0</v>
          </cell>
          <cell r="AH302">
            <v>0</v>
          </cell>
          <cell r="AI302">
            <v>0</v>
          </cell>
          <cell r="AJ302">
            <v>0</v>
          </cell>
          <cell r="AK302">
            <v>0</v>
          </cell>
          <cell r="AL302">
            <v>0</v>
          </cell>
          <cell r="AM302">
            <v>0</v>
          </cell>
          <cell r="AN302">
            <v>0</v>
          </cell>
          <cell r="AO302">
            <v>0</v>
          </cell>
          <cell r="AP302">
            <v>0</v>
          </cell>
          <cell r="AQ302">
            <v>0</v>
          </cell>
          <cell r="AR302">
            <v>0</v>
          </cell>
          <cell r="AS302">
            <v>0</v>
          </cell>
          <cell r="AT302">
            <v>0</v>
          </cell>
          <cell r="AU302">
            <v>0</v>
          </cell>
          <cell r="AV302">
            <v>0</v>
          </cell>
          <cell r="AW302">
            <v>0</v>
          </cell>
          <cell r="AX302">
            <v>0</v>
          </cell>
          <cell r="AY302">
            <v>0</v>
          </cell>
          <cell r="AZ302">
            <v>0</v>
          </cell>
          <cell r="BA302">
            <v>0</v>
          </cell>
          <cell r="BB302">
            <v>0</v>
          </cell>
          <cell r="BC302">
            <v>0</v>
          </cell>
          <cell r="BD302">
            <v>0</v>
          </cell>
          <cell r="BE302">
            <v>0</v>
          </cell>
          <cell r="BF302">
            <v>0</v>
          </cell>
          <cell r="BG302">
            <v>0</v>
          </cell>
          <cell r="BH302">
            <v>0</v>
          </cell>
          <cell r="BI302">
            <v>0</v>
          </cell>
          <cell r="BJ302">
            <v>0</v>
          </cell>
          <cell r="BK302">
            <v>0</v>
          </cell>
          <cell r="BL302">
            <v>0</v>
          </cell>
          <cell r="BM302">
            <v>0</v>
          </cell>
          <cell r="BN302">
            <v>0</v>
          </cell>
          <cell r="BO302">
            <v>0</v>
          </cell>
          <cell r="BP302">
            <v>0</v>
          </cell>
          <cell r="BQ302">
            <v>0</v>
          </cell>
          <cell r="BR302">
            <v>0</v>
          </cell>
          <cell r="BS302">
            <v>0</v>
          </cell>
          <cell r="BT302">
            <v>0</v>
          </cell>
          <cell r="BU302">
            <v>0</v>
          </cell>
          <cell r="BV302">
            <v>0</v>
          </cell>
          <cell r="BW302">
            <v>0</v>
          </cell>
          <cell r="BX302">
            <v>0</v>
          </cell>
          <cell r="BY302">
            <v>0</v>
          </cell>
          <cell r="BZ302">
            <v>0</v>
          </cell>
          <cell r="CA302">
            <v>0</v>
          </cell>
          <cell r="CB302">
            <v>0</v>
          </cell>
          <cell r="CC302">
            <v>0</v>
          </cell>
          <cell r="CD302">
            <v>0</v>
          </cell>
          <cell r="CE302">
            <v>0</v>
          </cell>
          <cell r="CF302">
            <v>0</v>
          </cell>
          <cell r="CG302">
            <v>0</v>
          </cell>
          <cell r="CH302">
            <v>0</v>
          </cell>
          <cell r="CI302">
            <v>0</v>
          </cell>
          <cell r="CJ302">
            <v>0</v>
          </cell>
          <cell r="CK302">
            <v>0</v>
          </cell>
          <cell r="CL302">
            <v>0</v>
          </cell>
          <cell r="CM302">
            <v>0</v>
          </cell>
          <cell r="CN302">
            <v>0</v>
          </cell>
          <cell r="CO302">
            <v>0</v>
          </cell>
          <cell r="CP302">
            <v>0</v>
          </cell>
          <cell r="CQ302">
            <v>0</v>
          </cell>
          <cell r="CR302">
            <v>0</v>
          </cell>
          <cell r="CS302">
            <v>0</v>
          </cell>
          <cell r="CT302">
            <v>0</v>
          </cell>
          <cell r="CU302">
            <v>0</v>
          </cell>
          <cell r="CV302">
            <v>0</v>
          </cell>
          <cell r="CW302">
            <v>0</v>
          </cell>
          <cell r="CX302">
            <v>0</v>
          </cell>
          <cell r="CY302">
            <v>0</v>
          </cell>
          <cell r="CZ302">
            <v>0</v>
          </cell>
          <cell r="DA302">
            <v>0</v>
          </cell>
          <cell r="DB302">
            <v>0</v>
          </cell>
          <cell r="DC302">
            <v>0</v>
          </cell>
          <cell r="DD302">
            <v>0</v>
          </cell>
          <cell r="DE302">
            <v>0</v>
          </cell>
          <cell r="DF302">
            <v>0</v>
          </cell>
          <cell r="DG302">
            <v>0</v>
          </cell>
          <cell r="DH302">
            <v>0</v>
          </cell>
          <cell r="DI302">
            <v>0</v>
          </cell>
          <cell r="DJ302">
            <v>0</v>
          </cell>
          <cell r="DK302">
            <v>0</v>
          </cell>
          <cell r="DL302">
            <v>0</v>
          </cell>
          <cell r="DM302">
            <v>0</v>
          </cell>
          <cell r="DN302">
            <v>0</v>
          </cell>
          <cell r="DO302">
            <v>0</v>
          </cell>
          <cell r="DP302">
            <v>0</v>
          </cell>
          <cell r="DQ302">
            <v>0</v>
          </cell>
          <cell r="DR302">
            <v>0</v>
          </cell>
          <cell r="DS302">
            <v>0</v>
          </cell>
          <cell r="DT302">
            <v>0</v>
          </cell>
          <cell r="DU302">
            <v>0</v>
          </cell>
          <cell r="DV302">
            <v>0</v>
          </cell>
          <cell r="DW302">
            <v>0</v>
          </cell>
          <cell r="DX302">
            <v>0</v>
          </cell>
          <cell r="DY302">
            <v>0</v>
          </cell>
          <cell r="DZ302">
            <v>0</v>
          </cell>
          <cell r="EA302">
            <v>0</v>
          </cell>
          <cell r="EB302">
            <v>0</v>
          </cell>
          <cell r="EC302">
            <v>0</v>
          </cell>
          <cell r="ED302">
            <v>0</v>
          </cell>
        </row>
        <row r="303">
          <cell r="C303" t="str">
            <v>IRP19Wind_YK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P303">
            <v>0</v>
          </cell>
          <cell r="AQ303">
            <v>0</v>
          </cell>
          <cell r="AR303">
            <v>0</v>
          </cell>
          <cell r="AS303">
            <v>0</v>
          </cell>
          <cell r="AT303">
            <v>0</v>
          </cell>
          <cell r="AU303">
            <v>0</v>
          </cell>
          <cell r="AV303">
            <v>0</v>
          </cell>
          <cell r="AW303">
            <v>0</v>
          </cell>
          <cell r="AX303">
            <v>0</v>
          </cell>
          <cell r="AY303">
            <v>0</v>
          </cell>
          <cell r="AZ303">
            <v>0</v>
          </cell>
          <cell r="BA303">
            <v>0</v>
          </cell>
          <cell r="BB303">
            <v>0</v>
          </cell>
          <cell r="BC303">
            <v>0</v>
          </cell>
          <cell r="BD303">
            <v>0</v>
          </cell>
          <cell r="BE303">
            <v>0</v>
          </cell>
          <cell r="BF303">
            <v>0</v>
          </cell>
          <cell r="BG303">
            <v>0</v>
          </cell>
          <cell r="BH303">
            <v>0</v>
          </cell>
          <cell r="BI303">
            <v>0</v>
          </cell>
          <cell r="BJ303">
            <v>0</v>
          </cell>
          <cell r="BK303">
            <v>0</v>
          </cell>
          <cell r="BL303">
            <v>0</v>
          </cell>
          <cell r="BM303">
            <v>0</v>
          </cell>
          <cell r="BN303">
            <v>0</v>
          </cell>
          <cell r="BO303">
            <v>0</v>
          </cell>
          <cell r="BP303">
            <v>0</v>
          </cell>
          <cell r="BQ303">
            <v>0</v>
          </cell>
          <cell r="BR303">
            <v>0</v>
          </cell>
          <cell r="BS303">
            <v>0</v>
          </cell>
          <cell r="BT303">
            <v>0</v>
          </cell>
          <cell r="BU303">
            <v>0</v>
          </cell>
          <cell r="BV303">
            <v>0</v>
          </cell>
          <cell r="BW303">
            <v>0</v>
          </cell>
          <cell r="BX303">
            <v>0</v>
          </cell>
          <cell r="BY303">
            <v>0</v>
          </cell>
          <cell r="BZ303">
            <v>0</v>
          </cell>
          <cell r="CA303">
            <v>0</v>
          </cell>
          <cell r="CB303">
            <v>0</v>
          </cell>
          <cell r="CC303">
            <v>0</v>
          </cell>
          <cell r="CD303">
            <v>0</v>
          </cell>
          <cell r="CE303">
            <v>0</v>
          </cell>
          <cell r="CF303">
            <v>0</v>
          </cell>
          <cell r="CG303">
            <v>0</v>
          </cell>
          <cell r="CH303">
            <v>0</v>
          </cell>
          <cell r="CI303">
            <v>0</v>
          </cell>
          <cell r="CJ303">
            <v>0</v>
          </cell>
          <cell r="CK303">
            <v>0</v>
          </cell>
          <cell r="CL303">
            <v>0</v>
          </cell>
          <cell r="CM303">
            <v>0</v>
          </cell>
          <cell r="CN303">
            <v>0</v>
          </cell>
          <cell r="CO303">
            <v>0</v>
          </cell>
          <cell r="CP303">
            <v>0</v>
          </cell>
          <cell r="CQ303">
            <v>0</v>
          </cell>
          <cell r="CR303">
            <v>0</v>
          </cell>
          <cell r="CS303">
            <v>0</v>
          </cell>
          <cell r="CT303">
            <v>0</v>
          </cell>
          <cell r="CU303">
            <v>0</v>
          </cell>
          <cell r="CV303">
            <v>0</v>
          </cell>
          <cell r="CW303">
            <v>0</v>
          </cell>
          <cell r="CX303">
            <v>0</v>
          </cell>
          <cell r="CY303">
            <v>0</v>
          </cell>
          <cell r="CZ303">
            <v>0</v>
          </cell>
          <cell r="DA303">
            <v>0</v>
          </cell>
          <cell r="DB303">
            <v>0</v>
          </cell>
          <cell r="DC303">
            <v>0</v>
          </cell>
          <cell r="DD303">
            <v>0</v>
          </cell>
          <cell r="DE303">
            <v>0</v>
          </cell>
          <cell r="DF303">
            <v>0</v>
          </cell>
          <cell r="DG303">
            <v>0</v>
          </cell>
          <cell r="DH303">
            <v>0</v>
          </cell>
          <cell r="DI303">
            <v>0</v>
          </cell>
          <cell r="DJ303">
            <v>0</v>
          </cell>
          <cell r="DK303">
            <v>0</v>
          </cell>
          <cell r="DL303">
            <v>0</v>
          </cell>
          <cell r="DM303">
            <v>0</v>
          </cell>
          <cell r="DN303">
            <v>0</v>
          </cell>
          <cell r="DO303">
            <v>0</v>
          </cell>
          <cell r="DP303">
            <v>0</v>
          </cell>
          <cell r="DQ303">
            <v>0</v>
          </cell>
          <cell r="DR303">
            <v>0</v>
          </cell>
          <cell r="DS303">
            <v>0</v>
          </cell>
          <cell r="DT303">
            <v>0</v>
          </cell>
          <cell r="DU303">
            <v>0</v>
          </cell>
          <cell r="DV303">
            <v>0</v>
          </cell>
          <cell r="DW303">
            <v>0</v>
          </cell>
          <cell r="DX303">
            <v>0</v>
          </cell>
          <cell r="DY303">
            <v>0</v>
          </cell>
          <cell r="DZ303">
            <v>0</v>
          </cell>
          <cell r="EA303">
            <v>0</v>
          </cell>
          <cell r="EB303">
            <v>0</v>
          </cell>
          <cell r="EC303">
            <v>0</v>
          </cell>
          <cell r="ED303">
            <v>0</v>
          </cell>
        </row>
        <row r="304">
          <cell r="C304" t="str">
            <v>IRP19Wind_wS_PNC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0</v>
          </cell>
          <cell r="AE304">
            <v>0</v>
          </cell>
          <cell r="AF304">
            <v>0</v>
          </cell>
          <cell r="AG304">
            <v>0</v>
          </cell>
          <cell r="AH304">
            <v>0</v>
          </cell>
          <cell r="AI304">
            <v>0</v>
          </cell>
          <cell r="AJ304">
            <v>0</v>
          </cell>
          <cell r="AK304">
            <v>0</v>
          </cell>
          <cell r="AL304">
            <v>0</v>
          </cell>
          <cell r="AM304">
            <v>0</v>
          </cell>
          <cell r="AN304">
            <v>0</v>
          </cell>
          <cell r="AO304">
            <v>0</v>
          </cell>
          <cell r="AP304">
            <v>0</v>
          </cell>
          <cell r="AQ304">
            <v>0</v>
          </cell>
          <cell r="AR304">
            <v>0</v>
          </cell>
          <cell r="AS304">
            <v>0</v>
          </cell>
          <cell r="AT304">
            <v>0</v>
          </cell>
          <cell r="AU304">
            <v>0</v>
          </cell>
          <cell r="AV304">
            <v>0</v>
          </cell>
          <cell r="AW304">
            <v>0</v>
          </cell>
          <cell r="AX304">
            <v>0</v>
          </cell>
          <cell r="AY304">
            <v>0</v>
          </cell>
          <cell r="AZ304">
            <v>0</v>
          </cell>
          <cell r="BA304">
            <v>0</v>
          </cell>
          <cell r="BB304">
            <v>0</v>
          </cell>
          <cell r="BC304">
            <v>0</v>
          </cell>
          <cell r="BD304">
            <v>0</v>
          </cell>
          <cell r="BE304">
            <v>0</v>
          </cell>
          <cell r="BF304">
            <v>0</v>
          </cell>
          <cell r="BG304">
            <v>0</v>
          </cell>
          <cell r="BH304">
            <v>0</v>
          </cell>
          <cell r="BI304">
            <v>0</v>
          </cell>
          <cell r="BJ304">
            <v>0</v>
          </cell>
          <cell r="BK304">
            <v>0</v>
          </cell>
          <cell r="BL304">
            <v>0</v>
          </cell>
          <cell r="BM304">
            <v>0</v>
          </cell>
          <cell r="BN304">
            <v>0</v>
          </cell>
          <cell r="BO304">
            <v>0</v>
          </cell>
          <cell r="BP304">
            <v>0</v>
          </cell>
          <cell r="BQ304">
            <v>0</v>
          </cell>
          <cell r="BR304">
            <v>0</v>
          </cell>
          <cell r="BS304">
            <v>0</v>
          </cell>
          <cell r="BT304">
            <v>0</v>
          </cell>
          <cell r="BU304">
            <v>0</v>
          </cell>
          <cell r="BV304">
            <v>0</v>
          </cell>
          <cell r="BW304">
            <v>0</v>
          </cell>
          <cell r="BX304">
            <v>0</v>
          </cell>
          <cell r="BY304">
            <v>0</v>
          </cell>
          <cell r="BZ304">
            <v>0</v>
          </cell>
          <cell r="CA304">
            <v>0</v>
          </cell>
          <cell r="CB304">
            <v>0</v>
          </cell>
          <cell r="CC304">
            <v>0</v>
          </cell>
          <cell r="CD304">
            <v>0</v>
          </cell>
          <cell r="CE304">
            <v>0</v>
          </cell>
          <cell r="CF304">
            <v>0</v>
          </cell>
          <cell r="CG304">
            <v>0</v>
          </cell>
          <cell r="CH304">
            <v>0</v>
          </cell>
          <cell r="CI304">
            <v>0</v>
          </cell>
          <cell r="CJ304">
            <v>0</v>
          </cell>
          <cell r="CK304">
            <v>0</v>
          </cell>
          <cell r="CL304">
            <v>0</v>
          </cell>
          <cell r="CM304">
            <v>0</v>
          </cell>
          <cell r="CN304">
            <v>0</v>
          </cell>
          <cell r="CO304">
            <v>0</v>
          </cell>
          <cell r="CP304">
            <v>0</v>
          </cell>
          <cell r="CQ304">
            <v>0</v>
          </cell>
          <cell r="CR304">
            <v>0</v>
          </cell>
          <cell r="CS304">
            <v>0</v>
          </cell>
          <cell r="CT304">
            <v>0</v>
          </cell>
          <cell r="CU304">
            <v>0</v>
          </cell>
          <cell r="CV304">
            <v>0</v>
          </cell>
          <cell r="CW304">
            <v>0</v>
          </cell>
          <cell r="CX304">
            <v>0</v>
          </cell>
          <cell r="CY304">
            <v>0</v>
          </cell>
          <cell r="CZ304">
            <v>0</v>
          </cell>
          <cell r="DA304">
            <v>0</v>
          </cell>
          <cell r="DB304">
            <v>0</v>
          </cell>
          <cell r="DC304">
            <v>0</v>
          </cell>
          <cell r="DD304">
            <v>0</v>
          </cell>
          <cell r="DE304">
            <v>0</v>
          </cell>
          <cell r="DF304">
            <v>0</v>
          </cell>
          <cell r="DG304">
            <v>0</v>
          </cell>
          <cell r="DH304">
            <v>0</v>
          </cell>
          <cell r="DI304">
            <v>0</v>
          </cell>
          <cell r="DJ304">
            <v>0</v>
          </cell>
          <cell r="DK304">
            <v>0</v>
          </cell>
          <cell r="DL304">
            <v>0</v>
          </cell>
          <cell r="DM304">
            <v>0</v>
          </cell>
          <cell r="DN304">
            <v>0</v>
          </cell>
          <cell r="DO304">
            <v>0</v>
          </cell>
          <cell r="DP304">
            <v>0</v>
          </cell>
          <cell r="DQ304">
            <v>0</v>
          </cell>
          <cell r="DR304">
            <v>0</v>
          </cell>
          <cell r="DS304">
            <v>0</v>
          </cell>
          <cell r="DT304">
            <v>0</v>
          </cell>
          <cell r="DU304">
            <v>0</v>
          </cell>
          <cell r="DV304">
            <v>0</v>
          </cell>
          <cell r="DW304">
            <v>0</v>
          </cell>
          <cell r="DX304">
            <v>0</v>
          </cell>
          <cell r="DY304">
            <v>0</v>
          </cell>
          <cell r="DZ304">
            <v>0</v>
          </cell>
          <cell r="EA304">
            <v>0</v>
          </cell>
          <cell r="EB304">
            <v>0</v>
          </cell>
          <cell r="EC304">
            <v>0</v>
          </cell>
          <cell r="ED304">
            <v>0</v>
          </cell>
        </row>
        <row r="305">
          <cell r="C305" t="str">
            <v>IRP19Wind_wS_ID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0</v>
          </cell>
          <cell r="AS305">
            <v>0</v>
          </cell>
          <cell r="AT305">
            <v>0</v>
          </cell>
          <cell r="AU305">
            <v>0</v>
          </cell>
          <cell r="AV305">
            <v>0</v>
          </cell>
          <cell r="AW305">
            <v>0</v>
          </cell>
          <cell r="AX305">
            <v>0</v>
          </cell>
          <cell r="AY305">
            <v>0</v>
          </cell>
          <cell r="AZ305">
            <v>0</v>
          </cell>
          <cell r="BA305">
            <v>0</v>
          </cell>
          <cell r="BB305">
            <v>0</v>
          </cell>
          <cell r="BC305">
            <v>0</v>
          </cell>
          <cell r="BD305">
            <v>0</v>
          </cell>
          <cell r="BE305">
            <v>0</v>
          </cell>
          <cell r="BF305">
            <v>0</v>
          </cell>
          <cell r="BG305">
            <v>0</v>
          </cell>
          <cell r="BH305">
            <v>0</v>
          </cell>
          <cell r="BI305">
            <v>0</v>
          </cell>
          <cell r="BJ305">
            <v>0</v>
          </cell>
          <cell r="BK305">
            <v>0</v>
          </cell>
          <cell r="BL305">
            <v>0</v>
          </cell>
          <cell r="BM305">
            <v>0</v>
          </cell>
          <cell r="BN305">
            <v>0</v>
          </cell>
          <cell r="BO305">
            <v>0</v>
          </cell>
          <cell r="BP305">
            <v>0</v>
          </cell>
          <cell r="BQ305">
            <v>0</v>
          </cell>
          <cell r="BR305">
            <v>0</v>
          </cell>
          <cell r="BS305">
            <v>0</v>
          </cell>
          <cell r="BT305">
            <v>0</v>
          </cell>
          <cell r="BU305">
            <v>0</v>
          </cell>
          <cell r="BV305">
            <v>0</v>
          </cell>
          <cell r="BW305">
            <v>0</v>
          </cell>
          <cell r="BX305">
            <v>0</v>
          </cell>
          <cell r="BY305">
            <v>0</v>
          </cell>
          <cell r="BZ305">
            <v>0</v>
          </cell>
          <cell r="CA305">
            <v>0</v>
          </cell>
          <cell r="CB305">
            <v>0</v>
          </cell>
          <cell r="CC305">
            <v>0</v>
          </cell>
          <cell r="CD305">
            <v>0</v>
          </cell>
          <cell r="CE305">
            <v>0</v>
          </cell>
          <cell r="CF305">
            <v>0</v>
          </cell>
          <cell r="CG305">
            <v>0</v>
          </cell>
          <cell r="CH305">
            <v>0</v>
          </cell>
          <cell r="CI305">
            <v>0</v>
          </cell>
          <cell r="CJ305">
            <v>0</v>
          </cell>
          <cell r="CK305">
            <v>0</v>
          </cell>
          <cell r="CL305">
            <v>0</v>
          </cell>
          <cell r="CM305">
            <v>0</v>
          </cell>
          <cell r="CN305">
            <v>0</v>
          </cell>
          <cell r="CO305">
            <v>0</v>
          </cell>
          <cell r="CP305">
            <v>0</v>
          </cell>
          <cell r="CQ305">
            <v>0</v>
          </cell>
          <cell r="CR305">
            <v>0</v>
          </cell>
          <cell r="CS305">
            <v>0</v>
          </cell>
          <cell r="CT305">
            <v>0</v>
          </cell>
          <cell r="CU305">
            <v>0</v>
          </cell>
          <cell r="CV305">
            <v>0</v>
          </cell>
          <cell r="CW305">
            <v>0</v>
          </cell>
          <cell r="CX305">
            <v>0</v>
          </cell>
          <cell r="CY305">
            <v>0</v>
          </cell>
          <cell r="CZ305">
            <v>0</v>
          </cell>
          <cell r="DA305">
            <v>0</v>
          </cell>
          <cell r="DB305">
            <v>0</v>
          </cell>
          <cell r="DC305">
            <v>0</v>
          </cell>
          <cell r="DD305">
            <v>0</v>
          </cell>
          <cell r="DE305">
            <v>0</v>
          </cell>
          <cell r="DF305">
            <v>0</v>
          </cell>
          <cell r="DG305">
            <v>0</v>
          </cell>
          <cell r="DH305">
            <v>0</v>
          </cell>
          <cell r="DI305">
            <v>0</v>
          </cell>
          <cell r="DJ305">
            <v>0</v>
          </cell>
          <cell r="DK305">
            <v>0</v>
          </cell>
          <cell r="DL305">
            <v>0</v>
          </cell>
          <cell r="DM305">
            <v>0</v>
          </cell>
          <cell r="DN305">
            <v>0</v>
          </cell>
          <cell r="DO305">
            <v>0</v>
          </cell>
          <cell r="DP305">
            <v>0</v>
          </cell>
          <cell r="DQ305">
            <v>0</v>
          </cell>
          <cell r="DR305">
            <v>0</v>
          </cell>
          <cell r="DS305">
            <v>0</v>
          </cell>
          <cell r="DT305">
            <v>0</v>
          </cell>
          <cell r="DU305">
            <v>0</v>
          </cell>
          <cell r="DV305">
            <v>0</v>
          </cell>
          <cell r="DW305">
            <v>0</v>
          </cell>
          <cell r="DX305">
            <v>0</v>
          </cell>
          <cell r="DY305">
            <v>0</v>
          </cell>
          <cell r="DZ305">
            <v>0</v>
          </cell>
          <cell r="EA305">
            <v>0</v>
          </cell>
          <cell r="EB305">
            <v>0</v>
          </cell>
          <cell r="EC305">
            <v>0</v>
          </cell>
          <cell r="ED305">
            <v>0</v>
          </cell>
        </row>
        <row r="306">
          <cell r="C306" t="str">
            <v>IRP19Solar_BC_UT_UTS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P306">
            <v>0</v>
          </cell>
          <cell r="AQ306">
            <v>0</v>
          </cell>
          <cell r="AR306">
            <v>0</v>
          </cell>
          <cell r="AS306">
            <v>0</v>
          </cell>
          <cell r="AT306">
            <v>0</v>
          </cell>
          <cell r="AU306">
            <v>0</v>
          </cell>
          <cell r="AV306">
            <v>0</v>
          </cell>
          <cell r="AW306">
            <v>0</v>
          </cell>
          <cell r="AX306">
            <v>0</v>
          </cell>
          <cell r="AY306">
            <v>0</v>
          </cell>
          <cell r="AZ306">
            <v>0</v>
          </cell>
          <cell r="BA306">
            <v>0</v>
          </cell>
          <cell r="BB306">
            <v>0</v>
          </cell>
          <cell r="BC306">
            <v>0</v>
          </cell>
          <cell r="BD306">
            <v>0</v>
          </cell>
          <cell r="BE306">
            <v>0</v>
          </cell>
          <cell r="BF306">
            <v>0</v>
          </cell>
          <cell r="BG306">
            <v>0</v>
          </cell>
          <cell r="BH306">
            <v>0</v>
          </cell>
          <cell r="BI306">
            <v>0</v>
          </cell>
          <cell r="BJ306">
            <v>0</v>
          </cell>
          <cell r="BK306">
            <v>0</v>
          </cell>
          <cell r="BL306">
            <v>0</v>
          </cell>
          <cell r="BM306">
            <v>0</v>
          </cell>
          <cell r="BN306">
            <v>0</v>
          </cell>
          <cell r="BO306">
            <v>0</v>
          </cell>
          <cell r="BP306">
            <v>0</v>
          </cell>
          <cell r="BQ306">
            <v>0</v>
          </cell>
          <cell r="BR306">
            <v>0</v>
          </cell>
          <cell r="BS306">
            <v>0</v>
          </cell>
          <cell r="BT306">
            <v>0</v>
          </cell>
          <cell r="BU306">
            <v>0</v>
          </cell>
          <cell r="BV306">
            <v>0</v>
          </cell>
          <cell r="BW306">
            <v>0</v>
          </cell>
          <cell r="BX306">
            <v>0</v>
          </cell>
          <cell r="BY306">
            <v>0</v>
          </cell>
          <cell r="BZ306">
            <v>0</v>
          </cell>
          <cell r="CA306">
            <v>0</v>
          </cell>
          <cell r="CB306">
            <v>0</v>
          </cell>
          <cell r="CC306">
            <v>0</v>
          </cell>
          <cell r="CD306">
            <v>0</v>
          </cell>
          <cell r="CE306">
            <v>0</v>
          </cell>
          <cell r="CF306">
            <v>0</v>
          </cell>
          <cell r="CG306">
            <v>0</v>
          </cell>
          <cell r="CH306">
            <v>0</v>
          </cell>
          <cell r="CI306">
            <v>0</v>
          </cell>
          <cell r="CJ306">
            <v>0</v>
          </cell>
          <cell r="CK306">
            <v>0</v>
          </cell>
          <cell r="CL306">
            <v>0</v>
          </cell>
          <cell r="CM306">
            <v>0</v>
          </cell>
          <cell r="CN306">
            <v>0</v>
          </cell>
          <cell r="CO306">
            <v>0</v>
          </cell>
          <cell r="CP306">
            <v>0</v>
          </cell>
          <cell r="CQ306">
            <v>0</v>
          </cell>
          <cell r="CR306">
            <v>0</v>
          </cell>
          <cell r="CS306">
            <v>0</v>
          </cell>
          <cell r="CT306">
            <v>0</v>
          </cell>
          <cell r="CU306">
            <v>0</v>
          </cell>
          <cell r="CV306">
            <v>0</v>
          </cell>
          <cell r="CW306">
            <v>0</v>
          </cell>
          <cell r="CX306">
            <v>0</v>
          </cell>
          <cell r="CY306">
            <v>0</v>
          </cell>
          <cell r="CZ306">
            <v>0</v>
          </cell>
          <cell r="DA306">
            <v>0</v>
          </cell>
          <cell r="DB306">
            <v>0</v>
          </cell>
          <cell r="DC306">
            <v>0</v>
          </cell>
          <cell r="DD306">
            <v>0</v>
          </cell>
          <cell r="DE306">
            <v>0</v>
          </cell>
          <cell r="DF306">
            <v>0</v>
          </cell>
          <cell r="DG306">
            <v>0</v>
          </cell>
          <cell r="DH306">
            <v>0</v>
          </cell>
          <cell r="DI306">
            <v>0</v>
          </cell>
          <cell r="DJ306">
            <v>0</v>
          </cell>
          <cell r="DK306">
            <v>0</v>
          </cell>
          <cell r="DL306">
            <v>0</v>
          </cell>
          <cell r="DM306">
            <v>0</v>
          </cell>
          <cell r="DN306">
            <v>0</v>
          </cell>
          <cell r="DO306">
            <v>0</v>
          </cell>
          <cell r="DP306">
            <v>0</v>
          </cell>
          <cell r="DQ306">
            <v>0</v>
          </cell>
          <cell r="DR306">
            <v>0</v>
          </cell>
          <cell r="DS306">
            <v>0</v>
          </cell>
          <cell r="DT306">
            <v>0</v>
          </cell>
          <cell r="DU306">
            <v>0</v>
          </cell>
          <cell r="DV306">
            <v>0</v>
          </cell>
          <cell r="DW306">
            <v>0</v>
          </cell>
          <cell r="DX306">
            <v>0</v>
          </cell>
          <cell r="DY306">
            <v>0</v>
          </cell>
          <cell r="DZ306">
            <v>0</v>
          </cell>
          <cell r="EA306">
            <v>0</v>
          </cell>
          <cell r="EB306">
            <v>0</v>
          </cell>
          <cell r="EC306">
            <v>0</v>
          </cell>
          <cell r="ED306">
            <v>0</v>
          </cell>
        </row>
        <row r="307">
          <cell r="C307" t="str">
            <v>IRP19Solar_BDC_UT_UTS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J307">
            <v>0</v>
          </cell>
          <cell r="AK307">
            <v>0</v>
          </cell>
          <cell r="AL307">
            <v>0</v>
          </cell>
          <cell r="AM307">
            <v>0</v>
          </cell>
          <cell r="AN307">
            <v>0</v>
          </cell>
          <cell r="AO307">
            <v>0</v>
          </cell>
          <cell r="AP307">
            <v>0</v>
          </cell>
          <cell r="AQ307">
            <v>0</v>
          </cell>
          <cell r="AR307">
            <v>65.013500000059139</v>
          </cell>
          <cell r="AS307">
            <v>1.0470000000022992</v>
          </cell>
          <cell r="AT307">
            <v>-1.0529999999998836</v>
          </cell>
          <cell r="AU307">
            <v>-35.65599999999904</v>
          </cell>
          <cell r="AV307">
            <v>-11.539000000000669</v>
          </cell>
          <cell r="AW307">
            <v>-3.1439999999965949</v>
          </cell>
          <cell r="AX307">
            <v>60.827500000001237</v>
          </cell>
          <cell r="AY307">
            <v>10.488000000001193</v>
          </cell>
          <cell r="AZ307">
            <v>4.1970000000001164</v>
          </cell>
          <cell r="BA307">
            <v>-4.1959999999999127</v>
          </cell>
          <cell r="BB307">
            <v>3.1430000000000291</v>
          </cell>
          <cell r="BC307">
            <v>9.4380000000019209</v>
          </cell>
          <cell r="BD307">
            <v>31.461000000002969</v>
          </cell>
          <cell r="BE307">
            <v>-27.017000000021653</v>
          </cell>
          <cell r="BF307">
            <v>-7.2730000000010477</v>
          </cell>
          <cell r="BG307">
            <v>-3.1149999999979627</v>
          </cell>
          <cell r="BH307">
            <v>-13.50800000000163</v>
          </cell>
          <cell r="BI307">
            <v>-14.545999999998457</v>
          </cell>
          <cell r="BJ307">
            <v>4.1559999999990396</v>
          </cell>
          <cell r="BK307">
            <v>-7.2729999999992287</v>
          </cell>
          <cell r="BL307">
            <v>-9.3520000000007713</v>
          </cell>
          <cell r="BM307">
            <v>5.1959999999999127</v>
          </cell>
          <cell r="BN307">
            <v>-10.39600000000064</v>
          </cell>
          <cell r="BO307">
            <v>-3.1189999999987776</v>
          </cell>
          <cell r="BP307">
            <v>35.333999999998923</v>
          </cell>
          <cell r="BQ307">
            <v>-3.1209999999991851</v>
          </cell>
          <cell r="BR307">
            <v>-26.921000000060303</v>
          </cell>
          <cell r="BS307">
            <v>-2.069999999999709</v>
          </cell>
          <cell r="BT307">
            <v>2.0750000000007276</v>
          </cell>
          <cell r="BU307">
            <v>-4.1379999999990105</v>
          </cell>
          <cell r="BV307">
            <v>-29.022000000000844</v>
          </cell>
          <cell r="BW307">
            <v>5.1810000000004948</v>
          </cell>
          <cell r="BX307">
            <v>13.472999999999956</v>
          </cell>
          <cell r="BY307">
            <v>-1.0349999999998545</v>
          </cell>
          <cell r="BZ307">
            <v>-3.1049999999995634</v>
          </cell>
          <cell r="CA307">
            <v>-18.656999999999243</v>
          </cell>
          <cell r="CB307">
            <v>1.0400000000008731</v>
          </cell>
          <cell r="CC307">
            <v>7.2590000000018335</v>
          </cell>
          <cell r="CD307">
            <v>2.0780000000013388</v>
          </cell>
          <cell r="CE307">
            <v>-26.871999999973923</v>
          </cell>
          <cell r="CF307">
            <v>1.0309999999990396</v>
          </cell>
          <cell r="CG307">
            <v>24.807000000000698</v>
          </cell>
          <cell r="CH307">
            <v>-11.368999999998778</v>
          </cell>
          <cell r="CI307">
            <v>-17.563999999998487</v>
          </cell>
          <cell r="CJ307">
            <v>-3.0970000000015716</v>
          </cell>
          <cell r="CK307">
            <v>-1.0360000000000582</v>
          </cell>
          <cell r="CL307">
            <v>-21.708999999998923</v>
          </cell>
          <cell r="CM307">
            <v>-12.402000000000044</v>
          </cell>
          <cell r="CN307">
            <v>0</v>
          </cell>
          <cell r="CO307">
            <v>2.0659999999988941</v>
          </cell>
          <cell r="CP307">
            <v>5.1640000000006694</v>
          </cell>
          <cell r="CQ307">
            <v>7.2369999999973516</v>
          </cell>
          <cell r="CR307">
            <v>-101.02449999997043</v>
          </cell>
          <cell r="CS307">
            <v>9.2809999999990396</v>
          </cell>
          <cell r="CT307">
            <v>-3.0959999999977299</v>
          </cell>
          <cell r="CU307">
            <v>6.1840000000011059</v>
          </cell>
          <cell r="CV307">
            <v>1.0309999999990396</v>
          </cell>
          <cell r="CW307">
            <v>-7.2109999999993306</v>
          </cell>
          <cell r="CX307">
            <v>-2.0630000000001019</v>
          </cell>
          <cell r="CY307">
            <v>-23.708000000000538</v>
          </cell>
          <cell r="CZ307">
            <v>-8.2454999999990832</v>
          </cell>
          <cell r="DA307">
            <v>-21.648000000001048</v>
          </cell>
          <cell r="DB307">
            <v>-2.0000000004074536E-3</v>
          </cell>
          <cell r="DC307">
            <v>-5.1500000000014552</v>
          </cell>
          <cell r="DD307">
            <v>-46.397000000000844</v>
          </cell>
          <cell r="DE307">
            <v>-22.606999999989057</v>
          </cell>
          <cell r="DF307">
            <v>37.013999999999214</v>
          </cell>
          <cell r="DG307">
            <v>-4.1109999999989668</v>
          </cell>
          <cell r="DH307">
            <v>-13.363999999999578</v>
          </cell>
          <cell r="DI307">
            <v>2.058999999999287</v>
          </cell>
          <cell r="DJ307">
            <v>-18.505999999999403</v>
          </cell>
          <cell r="DK307">
            <v>-16.451000000000931</v>
          </cell>
          <cell r="DL307">
            <v>-3.0830000000005384</v>
          </cell>
          <cell r="DM307">
            <v>5.1369999999988067</v>
          </cell>
          <cell r="DN307">
            <v>4.113999999999578</v>
          </cell>
          <cell r="DO307">
            <v>-4.1110000000007858</v>
          </cell>
          <cell r="DP307">
            <v>-5.1409999999996217</v>
          </cell>
          <cell r="DQ307">
            <v>-6.1640000000006694</v>
          </cell>
          <cell r="DR307">
            <v>-466.53999999957159</v>
          </cell>
          <cell r="DS307">
            <v>64.349999999976717</v>
          </cell>
          <cell r="DT307">
            <v>-48.220000000001164</v>
          </cell>
          <cell r="DU307">
            <v>-112.59999999997672</v>
          </cell>
          <cell r="DV307">
            <v>80.489999999990687</v>
          </cell>
          <cell r="DW307">
            <v>-48.279999999998836</v>
          </cell>
          <cell r="DX307">
            <v>-144.81000000002678</v>
          </cell>
          <cell r="DY307">
            <v>-209.20000000001164</v>
          </cell>
          <cell r="DZ307">
            <v>-128.75</v>
          </cell>
          <cell r="EA307">
            <v>48.290000000008149</v>
          </cell>
          <cell r="EB307">
            <v>-80.410000000003492</v>
          </cell>
          <cell r="EC307">
            <v>0</v>
          </cell>
          <cell r="ED307">
            <v>112.59999999997672</v>
          </cell>
        </row>
        <row r="308">
          <cell r="C308" t="str">
            <v>IRP19Solar_BC_UT_UTN_CP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0</v>
          </cell>
          <cell r="AJ308">
            <v>0</v>
          </cell>
          <cell r="AK308">
            <v>0</v>
          </cell>
          <cell r="AL308">
            <v>0</v>
          </cell>
          <cell r="AM308">
            <v>0</v>
          </cell>
          <cell r="AN308">
            <v>0</v>
          </cell>
          <cell r="AO308">
            <v>0</v>
          </cell>
          <cell r="AP308">
            <v>0</v>
          </cell>
          <cell r="AQ308">
            <v>0</v>
          </cell>
          <cell r="AR308">
            <v>0</v>
          </cell>
          <cell r="AS308">
            <v>0</v>
          </cell>
          <cell r="AT308">
            <v>0</v>
          </cell>
          <cell r="AU308">
            <v>0</v>
          </cell>
          <cell r="AV308">
            <v>0</v>
          </cell>
          <cell r="AW308">
            <v>0</v>
          </cell>
          <cell r="AX308">
            <v>0</v>
          </cell>
          <cell r="AY308">
            <v>0</v>
          </cell>
          <cell r="AZ308">
            <v>0</v>
          </cell>
          <cell r="BA308">
            <v>0</v>
          </cell>
          <cell r="BB308">
            <v>0</v>
          </cell>
          <cell r="BC308">
            <v>0</v>
          </cell>
          <cell r="BD308">
            <v>0</v>
          </cell>
          <cell r="BE308">
            <v>0</v>
          </cell>
          <cell r="BF308">
            <v>0</v>
          </cell>
          <cell r="BG308">
            <v>0</v>
          </cell>
          <cell r="BH308">
            <v>0</v>
          </cell>
          <cell r="BI308">
            <v>0</v>
          </cell>
          <cell r="BJ308">
            <v>0</v>
          </cell>
          <cell r="BK308">
            <v>0</v>
          </cell>
          <cell r="BL308">
            <v>0</v>
          </cell>
          <cell r="BM308">
            <v>0</v>
          </cell>
          <cell r="BN308">
            <v>0</v>
          </cell>
          <cell r="BO308">
            <v>0</v>
          </cell>
          <cell r="BP308">
            <v>0</v>
          </cell>
          <cell r="BQ308">
            <v>0</v>
          </cell>
          <cell r="BR308">
            <v>0</v>
          </cell>
          <cell r="BS308">
            <v>0</v>
          </cell>
          <cell r="BT308">
            <v>0</v>
          </cell>
          <cell r="BU308">
            <v>0</v>
          </cell>
          <cell r="BV308">
            <v>0</v>
          </cell>
          <cell r="BW308">
            <v>0</v>
          </cell>
          <cell r="BX308">
            <v>0</v>
          </cell>
          <cell r="BY308">
            <v>0</v>
          </cell>
          <cell r="BZ308">
            <v>0</v>
          </cell>
          <cell r="CA308">
            <v>0</v>
          </cell>
          <cell r="CB308">
            <v>0</v>
          </cell>
          <cell r="CC308">
            <v>0</v>
          </cell>
          <cell r="CD308">
            <v>0</v>
          </cell>
          <cell r="CE308">
            <v>0</v>
          </cell>
          <cell r="CF308">
            <v>0</v>
          </cell>
          <cell r="CG308">
            <v>0</v>
          </cell>
          <cell r="CH308">
            <v>0</v>
          </cell>
          <cell r="CI308">
            <v>0</v>
          </cell>
          <cell r="CJ308">
            <v>0</v>
          </cell>
          <cell r="CK308">
            <v>0</v>
          </cell>
          <cell r="CL308">
            <v>0</v>
          </cell>
          <cell r="CM308">
            <v>0</v>
          </cell>
          <cell r="CN308">
            <v>0</v>
          </cell>
          <cell r="CO308">
            <v>0</v>
          </cell>
          <cell r="CP308">
            <v>0</v>
          </cell>
          <cell r="CQ308">
            <v>0</v>
          </cell>
          <cell r="CR308">
            <v>0</v>
          </cell>
          <cell r="CS308">
            <v>0</v>
          </cell>
          <cell r="CT308">
            <v>0</v>
          </cell>
          <cell r="CU308">
            <v>0</v>
          </cell>
          <cell r="CV308">
            <v>0</v>
          </cell>
          <cell r="CW308">
            <v>0</v>
          </cell>
          <cell r="CX308">
            <v>0</v>
          </cell>
          <cell r="CY308">
            <v>0</v>
          </cell>
          <cell r="CZ308">
            <v>0</v>
          </cell>
          <cell r="DA308">
            <v>0</v>
          </cell>
          <cell r="DB308">
            <v>0</v>
          </cell>
          <cell r="DC308">
            <v>0</v>
          </cell>
          <cell r="DD308">
            <v>0</v>
          </cell>
          <cell r="DE308">
            <v>0</v>
          </cell>
          <cell r="DF308">
            <v>0</v>
          </cell>
          <cell r="DG308">
            <v>0</v>
          </cell>
          <cell r="DH308">
            <v>0</v>
          </cell>
          <cell r="DI308">
            <v>0</v>
          </cell>
          <cell r="DJ308">
            <v>0</v>
          </cell>
          <cell r="DK308">
            <v>0</v>
          </cell>
          <cell r="DL308">
            <v>0</v>
          </cell>
          <cell r="DM308">
            <v>0</v>
          </cell>
          <cell r="DN308">
            <v>0</v>
          </cell>
          <cell r="DO308">
            <v>0</v>
          </cell>
          <cell r="DP308">
            <v>0</v>
          </cell>
          <cell r="DQ308">
            <v>0</v>
          </cell>
          <cell r="DR308">
            <v>0</v>
          </cell>
          <cell r="DS308">
            <v>0</v>
          </cell>
          <cell r="DT308">
            <v>0</v>
          </cell>
          <cell r="DU308">
            <v>0</v>
          </cell>
          <cell r="DV308">
            <v>0</v>
          </cell>
          <cell r="DW308">
            <v>0</v>
          </cell>
          <cell r="DX308">
            <v>0</v>
          </cell>
          <cell r="DY308">
            <v>0</v>
          </cell>
          <cell r="DZ308">
            <v>0</v>
          </cell>
          <cell r="EA308">
            <v>0</v>
          </cell>
          <cell r="EB308">
            <v>0</v>
          </cell>
          <cell r="EC308">
            <v>0</v>
          </cell>
          <cell r="ED308">
            <v>0</v>
          </cell>
        </row>
        <row r="309">
          <cell r="C309" t="str">
            <v>IRP19Solar_BDC_UT_UTN_CP</v>
          </cell>
          <cell r="F309">
            <v>-622.5399999999936</v>
          </cell>
          <cell r="G309">
            <v>-60.745999999999185</v>
          </cell>
          <cell r="H309">
            <v>-222.69999999999709</v>
          </cell>
          <cell r="I309">
            <v>339.08600000001024</v>
          </cell>
          <cell r="J309">
            <v>-227.69999999999709</v>
          </cell>
          <cell r="K309">
            <v>253.08000000000175</v>
          </cell>
          <cell r="L309">
            <v>-531.44999999999709</v>
          </cell>
          <cell r="M309">
            <v>-460.60000000000582</v>
          </cell>
          <cell r="N309">
            <v>455.52000000000407</v>
          </cell>
          <cell r="O309">
            <v>258.12600000000384</v>
          </cell>
          <cell r="P309">
            <v>313.81599999999162</v>
          </cell>
          <cell r="Q309">
            <v>-177.14099999998871</v>
          </cell>
          <cell r="R309">
            <v>2063.908000000054</v>
          </cell>
          <cell r="S309">
            <v>888.25</v>
          </cell>
          <cell r="T309">
            <v>790.29000000000815</v>
          </cell>
          <cell r="U309">
            <v>-137.13999999998487</v>
          </cell>
          <cell r="V309">
            <v>326.57000000000698</v>
          </cell>
          <cell r="W309">
            <v>13.040000000008149</v>
          </cell>
          <cell r="X309">
            <v>-483.34599999999045</v>
          </cell>
          <cell r="Y309">
            <v>404.98000000001048</v>
          </cell>
          <cell r="Z309">
            <v>620.4939999999915</v>
          </cell>
          <cell r="AA309">
            <v>-19.589999999996508</v>
          </cell>
          <cell r="AB309">
            <v>-411.5</v>
          </cell>
          <cell r="AC309">
            <v>339.63999999998487</v>
          </cell>
          <cell r="AD309">
            <v>-267.77999999999884</v>
          </cell>
          <cell r="AE309">
            <v>1245.6550000000279</v>
          </cell>
          <cell r="AF309">
            <v>201.15999999997439</v>
          </cell>
          <cell r="AG309">
            <v>726.68600000000151</v>
          </cell>
          <cell r="AH309">
            <v>-123.30999999999767</v>
          </cell>
          <cell r="AI309">
            <v>19.470000000001164</v>
          </cell>
          <cell r="AJ309">
            <v>-32.419999999983702</v>
          </cell>
          <cell r="AK309">
            <v>363.34399999999732</v>
          </cell>
          <cell r="AL309">
            <v>194.64099999998871</v>
          </cell>
          <cell r="AM309">
            <v>123.26400000001013</v>
          </cell>
          <cell r="AN309">
            <v>-175.22000000000116</v>
          </cell>
          <cell r="AO309">
            <v>-13</v>
          </cell>
          <cell r="AP309">
            <v>-77.879999999975553</v>
          </cell>
          <cell r="AQ309">
            <v>38.920000000012806</v>
          </cell>
          <cell r="AR309">
            <v>567.58999999891967</v>
          </cell>
          <cell r="AS309">
            <v>13.189999999944121</v>
          </cell>
          <cell r="AT309">
            <v>-13.119999999995343</v>
          </cell>
          <cell r="AU309">
            <v>-65.930000000051223</v>
          </cell>
          <cell r="AV309">
            <v>-131.95999999999185</v>
          </cell>
          <cell r="AW309">
            <v>-26.360000000015134</v>
          </cell>
          <cell r="AX309">
            <v>422.29000000000815</v>
          </cell>
          <cell r="AY309">
            <v>79.190000000002328</v>
          </cell>
          <cell r="AZ309">
            <v>39.579999999987194</v>
          </cell>
          <cell r="BA309">
            <v>-290.37000000002445</v>
          </cell>
          <cell r="BB309">
            <v>26.35999999998603</v>
          </cell>
          <cell r="BC309">
            <v>118.72000000000116</v>
          </cell>
          <cell r="BD309">
            <v>396</v>
          </cell>
          <cell r="BE309">
            <v>-339.98999999975786</v>
          </cell>
          <cell r="BF309">
            <v>-91.5</v>
          </cell>
          <cell r="BG309">
            <v>-39.199999999982538</v>
          </cell>
          <cell r="BH309">
            <v>-170</v>
          </cell>
          <cell r="BI309">
            <v>-183.07999999998719</v>
          </cell>
          <cell r="BJ309">
            <v>-26.170000000012806</v>
          </cell>
          <cell r="BK309">
            <v>-65.39000000001397</v>
          </cell>
          <cell r="BL309">
            <v>-78.470000000001164</v>
          </cell>
          <cell r="BM309">
            <v>26.129999999975553</v>
          </cell>
          <cell r="BN309">
            <v>-65.429999999993015</v>
          </cell>
          <cell r="BO309">
            <v>-52.340000000025611</v>
          </cell>
          <cell r="BP309">
            <v>444.67999999999302</v>
          </cell>
          <cell r="BQ309">
            <v>-39.220000000001164</v>
          </cell>
          <cell r="BR309">
            <v>-299.96999999927357</v>
          </cell>
          <cell r="BS309">
            <v>-26.130000000004657</v>
          </cell>
          <cell r="BT309">
            <v>26.160000000003492</v>
          </cell>
          <cell r="BU309">
            <v>-78.25</v>
          </cell>
          <cell r="BV309">
            <v>-365.19000000000233</v>
          </cell>
          <cell r="BW309">
            <v>39.160000000003492</v>
          </cell>
          <cell r="BX309">
            <v>234.78000000002794</v>
          </cell>
          <cell r="BY309">
            <v>26.10999999998603</v>
          </cell>
          <cell r="BZ309">
            <v>12.960000000020955</v>
          </cell>
          <cell r="CA309">
            <v>-299.92000000001281</v>
          </cell>
          <cell r="CB309">
            <v>13.009999999980209</v>
          </cell>
          <cell r="CC309">
            <v>91.309999999997672</v>
          </cell>
          <cell r="CD309">
            <v>26.03000000002794</v>
          </cell>
          <cell r="CE309">
            <v>-299.16000000014901</v>
          </cell>
          <cell r="CF309">
            <v>13.010000000009313</v>
          </cell>
          <cell r="CG309">
            <v>312.16000000000349</v>
          </cell>
          <cell r="CH309">
            <v>-234.15000000002328</v>
          </cell>
          <cell r="CI309">
            <v>-260.10000000000582</v>
          </cell>
          <cell r="CJ309">
            <v>78.019999999989523</v>
          </cell>
          <cell r="CK309">
            <v>12.989999999990687</v>
          </cell>
          <cell r="CL309">
            <v>-234.10999999998603</v>
          </cell>
          <cell r="CM309">
            <v>-169.05999999999767</v>
          </cell>
          <cell r="CN309">
            <v>-13.079999999987194</v>
          </cell>
          <cell r="CO309">
            <v>39.029999999998836</v>
          </cell>
          <cell r="CP309">
            <v>65.049999999988358</v>
          </cell>
          <cell r="CQ309">
            <v>91.080000000016298</v>
          </cell>
          <cell r="CR309">
            <v>-1375.3100000005215</v>
          </cell>
          <cell r="CS309">
            <v>116.69000000000233</v>
          </cell>
          <cell r="CT309">
            <v>-38.919999999983702</v>
          </cell>
          <cell r="CU309">
            <v>38.990000000019791</v>
          </cell>
          <cell r="CV309">
            <v>38.919999999983702</v>
          </cell>
          <cell r="CW309">
            <v>-77.889999999984866</v>
          </cell>
          <cell r="CX309">
            <v>-142.72999999998137</v>
          </cell>
          <cell r="CY309">
            <v>-285.44000000000233</v>
          </cell>
          <cell r="CZ309">
            <v>-116.79000000000815</v>
          </cell>
          <cell r="DA309">
            <v>-272.47000000000116</v>
          </cell>
          <cell r="DB309">
            <v>12.989999999990687</v>
          </cell>
          <cell r="DC309">
            <v>-64.850000000005821</v>
          </cell>
          <cell r="DD309">
            <v>-583.80999999999767</v>
          </cell>
          <cell r="DE309">
            <v>-375.19000000040978</v>
          </cell>
          <cell r="DF309">
            <v>465.73999999999069</v>
          </cell>
          <cell r="DG309">
            <v>-51.739999999990687</v>
          </cell>
          <cell r="DH309">
            <v>-155.25</v>
          </cell>
          <cell r="DI309">
            <v>25.920000000012806</v>
          </cell>
          <cell r="DJ309">
            <v>-297.59000000002561</v>
          </cell>
          <cell r="DK309">
            <v>-181.14000000001397</v>
          </cell>
          <cell r="DL309">
            <v>-38.809999999997672</v>
          </cell>
          <cell r="DM309">
            <v>51.739999999990687</v>
          </cell>
          <cell r="DN309">
            <v>38.809999999997672</v>
          </cell>
          <cell r="DO309">
            <v>-90.560000000026776</v>
          </cell>
          <cell r="DP309">
            <v>-64.690000000002328</v>
          </cell>
          <cell r="DQ309">
            <v>-77.620000000024447</v>
          </cell>
          <cell r="DR309">
            <v>-438.68000000016764</v>
          </cell>
          <cell r="DS309">
            <v>51.600000000005821</v>
          </cell>
          <cell r="DT309">
            <v>-38.760000000009313</v>
          </cell>
          <cell r="DU309">
            <v>-38.700000000011642</v>
          </cell>
          <cell r="DV309">
            <v>51.670000000012806</v>
          </cell>
          <cell r="DW309">
            <v>-103.19000000000233</v>
          </cell>
          <cell r="DX309">
            <v>-90.320000000006985</v>
          </cell>
          <cell r="DY309">
            <v>-180.58999999999651</v>
          </cell>
          <cell r="DZ309">
            <v>-116.11999999999534</v>
          </cell>
          <cell r="EA309">
            <v>-3.9999999979045242E-2</v>
          </cell>
          <cell r="EB309">
            <v>-64.559999999997672</v>
          </cell>
          <cell r="EC309">
            <v>0</v>
          </cell>
          <cell r="ED309">
            <v>90.329999999987194</v>
          </cell>
        </row>
        <row r="310">
          <cell r="C310" t="str">
            <v>IRP19Solar_BC_UT_UTN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  <cell r="AA310">
            <v>0</v>
          </cell>
          <cell r="AB310">
            <v>0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G310">
            <v>0</v>
          </cell>
          <cell r="AH310">
            <v>0</v>
          </cell>
          <cell r="AI310">
            <v>0</v>
          </cell>
          <cell r="AJ310">
            <v>0</v>
          </cell>
          <cell r="AK310">
            <v>0</v>
          </cell>
          <cell r="AL310">
            <v>0</v>
          </cell>
          <cell r="AM310">
            <v>0</v>
          </cell>
          <cell r="AN310">
            <v>0</v>
          </cell>
          <cell r="AO310">
            <v>0</v>
          </cell>
          <cell r="AP310">
            <v>0</v>
          </cell>
          <cell r="AQ310">
            <v>0</v>
          </cell>
          <cell r="AR310">
            <v>0</v>
          </cell>
          <cell r="AS310">
            <v>0</v>
          </cell>
          <cell r="AT310">
            <v>0</v>
          </cell>
          <cell r="AU310">
            <v>0</v>
          </cell>
          <cell r="AV310">
            <v>0</v>
          </cell>
          <cell r="AW310">
            <v>0</v>
          </cell>
          <cell r="AX310">
            <v>0</v>
          </cell>
          <cell r="AY310">
            <v>0</v>
          </cell>
          <cell r="AZ310">
            <v>0</v>
          </cell>
          <cell r="BA310">
            <v>0</v>
          </cell>
          <cell r="BB310">
            <v>0</v>
          </cell>
          <cell r="BC310">
            <v>0</v>
          </cell>
          <cell r="BD310">
            <v>0</v>
          </cell>
          <cell r="BE310">
            <v>0</v>
          </cell>
          <cell r="BF310">
            <v>0</v>
          </cell>
          <cell r="BG310">
            <v>0</v>
          </cell>
          <cell r="BH310">
            <v>0</v>
          </cell>
          <cell r="BI310">
            <v>0</v>
          </cell>
          <cell r="BJ310">
            <v>0</v>
          </cell>
          <cell r="BK310">
            <v>0</v>
          </cell>
          <cell r="BL310">
            <v>0</v>
          </cell>
          <cell r="BM310">
            <v>0</v>
          </cell>
          <cell r="BN310">
            <v>0</v>
          </cell>
          <cell r="BO310">
            <v>0</v>
          </cell>
          <cell r="BP310">
            <v>0</v>
          </cell>
          <cell r="BQ310">
            <v>0</v>
          </cell>
          <cell r="BR310">
            <v>0</v>
          </cell>
          <cell r="BS310">
            <v>0</v>
          </cell>
          <cell r="BT310">
            <v>0</v>
          </cell>
          <cell r="BU310">
            <v>0</v>
          </cell>
          <cell r="BV310">
            <v>0</v>
          </cell>
          <cell r="BW310">
            <v>0</v>
          </cell>
          <cell r="BX310">
            <v>0</v>
          </cell>
          <cell r="BY310">
            <v>0</v>
          </cell>
          <cell r="BZ310">
            <v>0</v>
          </cell>
          <cell r="CA310">
            <v>0</v>
          </cell>
          <cell r="CB310">
            <v>0</v>
          </cell>
          <cell r="CC310">
            <v>0</v>
          </cell>
          <cell r="CD310">
            <v>0</v>
          </cell>
          <cell r="CE310">
            <v>0</v>
          </cell>
          <cell r="CF310">
            <v>0</v>
          </cell>
          <cell r="CG310">
            <v>0</v>
          </cell>
          <cell r="CH310">
            <v>0</v>
          </cell>
          <cell r="CI310">
            <v>0</v>
          </cell>
          <cell r="CJ310">
            <v>0</v>
          </cell>
          <cell r="CK310">
            <v>0</v>
          </cell>
          <cell r="CL310">
            <v>0</v>
          </cell>
          <cell r="CM310">
            <v>0</v>
          </cell>
          <cell r="CN310">
            <v>0</v>
          </cell>
          <cell r="CO310">
            <v>0</v>
          </cell>
          <cell r="CP310">
            <v>0</v>
          </cell>
          <cell r="CQ310">
            <v>0</v>
          </cell>
          <cell r="CR310">
            <v>0</v>
          </cell>
          <cell r="CS310">
            <v>0</v>
          </cell>
          <cell r="CT310">
            <v>0</v>
          </cell>
          <cell r="CU310">
            <v>0</v>
          </cell>
          <cell r="CV310">
            <v>0</v>
          </cell>
          <cell r="CW310">
            <v>0</v>
          </cell>
          <cell r="CX310">
            <v>0</v>
          </cell>
          <cell r="CY310">
            <v>0</v>
          </cell>
          <cell r="CZ310">
            <v>0</v>
          </cell>
          <cell r="DA310">
            <v>0</v>
          </cell>
          <cell r="DB310">
            <v>0</v>
          </cell>
          <cell r="DC310">
            <v>0</v>
          </cell>
          <cell r="DD310">
            <v>0</v>
          </cell>
          <cell r="DE310">
            <v>0</v>
          </cell>
          <cell r="DF310">
            <v>0</v>
          </cell>
          <cell r="DG310">
            <v>0</v>
          </cell>
          <cell r="DH310">
            <v>0</v>
          </cell>
          <cell r="DI310">
            <v>0</v>
          </cell>
          <cell r="DJ310">
            <v>0</v>
          </cell>
          <cell r="DK310">
            <v>0</v>
          </cell>
          <cell r="DL310">
            <v>0</v>
          </cell>
          <cell r="DM310">
            <v>0</v>
          </cell>
          <cell r="DN310">
            <v>0</v>
          </cell>
          <cell r="DO310">
            <v>0</v>
          </cell>
          <cell r="DP310">
            <v>0</v>
          </cell>
          <cell r="DQ310">
            <v>0</v>
          </cell>
          <cell r="DR310">
            <v>0</v>
          </cell>
          <cell r="DS310">
            <v>0</v>
          </cell>
          <cell r="DT310">
            <v>0</v>
          </cell>
          <cell r="DU310">
            <v>0</v>
          </cell>
          <cell r="DV310">
            <v>0</v>
          </cell>
          <cell r="DW310">
            <v>0</v>
          </cell>
          <cell r="DX310">
            <v>0</v>
          </cell>
          <cell r="DY310">
            <v>0</v>
          </cell>
          <cell r="DZ310">
            <v>0</v>
          </cell>
          <cell r="EA310">
            <v>0</v>
          </cell>
          <cell r="EB310">
            <v>0</v>
          </cell>
          <cell r="EC310">
            <v>0</v>
          </cell>
          <cell r="ED310">
            <v>0</v>
          </cell>
        </row>
        <row r="311">
          <cell r="C311" t="str">
            <v>IRP19Solar_BDC_UT_UTN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O311">
            <v>0</v>
          </cell>
          <cell r="AP311">
            <v>0</v>
          </cell>
          <cell r="AQ311">
            <v>0</v>
          </cell>
          <cell r="AR311">
            <v>0</v>
          </cell>
          <cell r="AS311">
            <v>0</v>
          </cell>
          <cell r="AT311">
            <v>0</v>
          </cell>
          <cell r="AU311">
            <v>0</v>
          </cell>
          <cell r="AV311">
            <v>0</v>
          </cell>
          <cell r="AW311">
            <v>0</v>
          </cell>
          <cell r="AX311">
            <v>0</v>
          </cell>
          <cell r="AY311">
            <v>0</v>
          </cell>
          <cell r="AZ311">
            <v>0</v>
          </cell>
          <cell r="BA311">
            <v>0</v>
          </cell>
          <cell r="BB311">
            <v>0</v>
          </cell>
          <cell r="BC311">
            <v>0</v>
          </cell>
          <cell r="BD311">
            <v>0</v>
          </cell>
          <cell r="BE311">
            <v>0</v>
          </cell>
          <cell r="BF311">
            <v>0</v>
          </cell>
          <cell r="BG311">
            <v>0</v>
          </cell>
          <cell r="BH311">
            <v>0</v>
          </cell>
          <cell r="BI311">
            <v>0</v>
          </cell>
          <cell r="BJ311">
            <v>0</v>
          </cell>
          <cell r="BK311">
            <v>0</v>
          </cell>
          <cell r="BL311">
            <v>0</v>
          </cell>
          <cell r="BM311">
            <v>0</v>
          </cell>
          <cell r="BN311">
            <v>0</v>
          </cell>
          <cell r="BO311">
            <v>0</v>
          </cell>
          <cell r="BP311">
            <v>0</v>
          </cell>
          <cell r="BQ311">
            <v>0</v>
          </cell>
          <cell r="BR311">
            <v>0</v>
          </cell>
          <cell r="BS311">
            <v>0</v>
          </cell>
          <cell r="BT311">
            <v>0</v>
          </cell>
          <cell r="BU311">
            <v>0</v>
          </cell>
          <cell r="BV311">
            <v>0</v>
          </cell>
          <cell r="BW311">
            <v>0</v>
          </cell>
          <cell r="BX311">
            <v>0</v>
          </cell>
          <cell r="BY311">
            <v>0</v>
          </cell>
          <cell r="BZ311">
            <v>0</v>
          </cell>
          <cell r="CA311">
            <v>0</v>
          </cell>
          <cell r="CB311">
            <v>0</v>
          </cell>
          <cell r="CC311">
            <v>0</v>
          </cell>
          <cell r="CD311">
            <v>0</v>
          </cell>
          <cell r="CE311">
            <v>0</v>
          </cell>
          <cell r="CF311">
            <v>0</v>
          </cell>
          <cell r="CG311">
            <v>0</v>
          </cell>
          <cell r="CH311">
            <v>0</v>
          </cell>
          <cell r="CI311">
            <v>0</v>
          </cell>
          <cell r="CJ311">
            <v>0</v>
          </cell>
          <cell r="CK311">
            <v>0</v>
          </cell>
          <cell r="CL311">
            <v>0</v>
          </cell>
          <cell r="CM311">
            <v>0</v>
          </cell>
          <cell r="CN311">
            <v>0</v>
          </cell>
          <cell r="CO311">
            <v>0</v>
          </cell>
          <cell r="CP311">
            <v>0</v>
          </cell>
          <cell r="CQ311">
            <v>0</v>
          </cell>
          <cell r="CR311">
            <v>0</v>
          </cell>
          <cell r="CS311">
            <v>0</v>
          </cell>
          <cell r="CT311">
            <v>0</v>
          </cell>
          <cell r="CU311">
            <v>0</v>
          </cell>
          <cell r="CV311">
            <v>0</v>
          </cell>
          <cell r="CW311">
            <v>0</v>
          </cell>
          <cell r="CX311">
            <v>0</v>
          </cell>
          <cell r="CY311">
            <v>0</v>
          </cell>
          <cell r="CZ311">
            <v>0</v>
          </cell>
          <cell r="DA311">
            <v>0</v>
          </cell>
          <cell r="DB311">
            <v>0</v>
          </cell>
          <cell r="DC311">
            <v>0</v>
          </cell>
          <cell r="DD311">
            <v>0</v>
          </cell>
          <cell r="DE311">
            <v>0</v>
          </cell>
          <cell r="DF311">
            <v>0</v>
          </cell>
          <cell r="DG311">
            <v>0</v>
          </cell>
          <cell r="DH311">
            <v>0</v>
          </cell>
          <cell r="DI311">
            <v>0</v>
          </cell>
          <cell r="DJ311">
            <v>0</v>
          </cell>
          <cell r="DK311">
            <v>0</v>
          </cell>
          <cell r="DL311">
            <v>0</v>
          </cell>
          <cell r="DM311">
            <v>0</v>
          </cell>
          <cell r="DN311">
            <v>0</v>
          </cell>
          <cell r="DO311">
            <v>0</v>
          </cell>
          <cell r="DP311">
            <v>0</v>
          </cell>
          <cell r="DQ311">
            <v>0</v>
          </cell>
          <cell r="DR311">
            <v>0</v>
          </cell>
          <cell r="DS311">
            <v>0</v>
          </cell>
          <cell r="DT311">
            <v>0</v>
          </cell>
          <cell r="DU311">
            <v>0</v>
          </cell>
          <cell r="DV311">
            <v>0</v>
          </cell>
          <cell r="DW311">
            <v>0</v>
          </cell>
          <cell r="DX311">
            <v>0</v>
          </cell>
          <cell r="DY311">
            <v>0</v>
          </cell>
          <cell r="DZ311">
            <v>0</v>
          </cell>
          <cell r="EA311">
            <v>0</v>
          </cell>
          <cell r="EB311">
            <v>0</v>
          </cell>
          <cell r="EC311">
            <v>0</v>
          </cell>
          <cell r="ED311">
            <v>0</v>
          </cell>
        </row>
        <row r="312">
          <cell r="C312" t="str">
            <v>IRP19Solar_BC_WY_JB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0</v>
          </cell>
          <cell r="AE312">
            <v>0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  <cell r="AJ312">
            <v>0</v>
          </cell>
          <cell r="AK312">
            <v>0</v>
          </cell>
          <cell r="AL312">
            <v>0</v>
          </cell>
          <cell r="AM312">
            <v>0</v>
          </cell>
          <cell r="AN312">
            <v>0</v>
          </cell>
          <cell r="AO312">
            <v>0</v>
          </cell>
          <cell r="AP312">
            <v>0</v>
          </cell>
          <cell r="AQ312">
            <v>0</v>
          </cell>
          <cell r="AR312">
            <v>0</v>
          </cell>
          <cell r="AS312">
            <v>0</v>
          </cell>
          <cell r="AT312">
            <v>0</v>
          </cell>
          <cell r="AU312">
            <v>0</v>
          </cell>
          <cell r="AV312">
            <v>0</v>
          </cell>
          <cell r="AW312">
            <v>0</v>
          </cell>
          <cell r="AX312">
            <v>0</v>
          </cell>
          <cell r="AY312">
            <v>0</v>
          </cell>
          <cell r="AZ312">
            <v>0</v>
          </cell>
          <cell r="BA312">
            <v>0</v>
          </cell>
          <cell r="BB312">
            <v>0</v>
          </cell>
          <cell r="BC312">
            <v>0</v>
          </cell>
          <cell r="BD312">
            <v>0</v>
          </cell>
          <cell r="BE312">
            <v>0</v>
          </cell>
          <cell r="BF312">
            <v>0</v>
          </cell>
          <cell r="BG312">
            <v>0</v>
          </cell>
          <cell r="BH312">
            <v>0</v>
          </cell>
          <cell r="BI312">
            <v>0</v>
          </cell>
          <cell r="BJ312">
            <v>0</v>
          </cell>
          <cell r="BK312">
            <v>0</v>
          </cell>
          <cell r="BL312">
            <v>0</v>
          </cell>
          <cell r="BM312">
            <v>0</v>
          </cell>
          <cell r="BN312">
            <v>0</v>
          </cell>
          <cell r="BO312">
            <v>0</v>
          </cell>
          <cell r="BP312">
            <v>0</v>
          </cell>
          <cell r="BQ312">
            <v>0</v>
          </cell>
          <cell r="BR312">
            <v>0</v>
          </cell>
          <cell r="BS312">
            <v>0</v>
          </cell>
          <cell r="BT312">
            <v>0</v>
          </cell>
          <cell r="BU312">
            <v>0</v>
          </cell>
          <cell r="BV312">
            <v>0</v>
          </cell>
          <cell r="BW312">
            <v>0</v>
          </cell>
          <cell r="BX312">
            <v>0</v>
          </cell>
          <cell r="BY312">
            <v>0</v>
          </cell>
          <cell r="BZ312">
            <v>0</v>
          </cell>
          <cell r="CA312">
            <v>0</v>
          </cell>
          <cell r="CB312">
            <v>0</v>
          </cell>
          <cell r="CC312">
            <v>0</v>
          </cell>
          <cell r="CD312">
            <v>0</v>
          </cell>
          <cell r="CE312">
            <v>0</v>
          </cell>
          <cell r="CF312">
            <v>0</v>
          </cell>
          <cell r="CG312">
            <v>0</v>
          </cell>
          <cell r="CH312">
            <v>0</v>
          </cell>
          <cell r="CI312">
            <v>0</v>
          </cell>
          <cell r="CJ312">
            <v>0</v>
          </cell>
          <cell r="CK312">
            <v>0</v>
          </cell>
          <cell r="CL312">
            <v>0</v>
          </cell>
          <cell r="CM312">
            <v>0</v>
          </cell>
          <cell r="CN312">
            <v>0</v>
          </cell>
          <cell r="CO312">
            <v>0</v>
          </cell>
          <cell r="CP312">
            <v>0</v>
          </cell>
          <cell r="CQ312">
            <v>0</v>
          </cell>
          <cell r="CR312">
            <v>0</v>
          </cell>
          <cell r="CS312">
            <v>0</v>
          </cell>
          <cell r="CT312">
            <v>0</v>
          </cell>
          <cell r="CU312">
            <v>0</v>
          </cell>
          <cell r="CV312">
            <v>0</v>
          </cell>
          <cell r="CW312">
            <v>0</v>
          </cell>
          <cell r="CX312">
            <v>0</v>
          </cell>
          <cell r="CY312">
            <v>0</v>
          </cell>
          <cell r="CZ312">
            <v>0</v>
          </cell>
          <cell r="DA312">
            <v>0</v>
          </cell>
          <cell r="DB312">
            <v>0</v>
          </cell>
          <cell r="DC312">
            <v>0</v>
          </cell>
          <cell r="DD312">
            <v>0</v>
          </cell>
          <cell r="DE312">
            <v>0</v>
          </cell>
          <cell r="DF312">
            <v>0</v>
          </cell>
          <cell r="DG312">
            <v>0</v>
          </cell>
          <cell r="DH312">
            <v>0</v>
          </cell>
          <cell r="DI312">
            <v>0</v>
          </cell>
          <cell r="DJ312">
            <v>0</v>
          </cell>
          <cell r="DK312">
            <v>0</v>
          </cell>
          <cell r="DL312">
            <v>0</v>
          </cell>
          <cell r="DM312">
            <v>0</v>
          </cell>
          <cell r="DN312">
            <v>0</v>
          </cell>
          <cell r="DO312">
            <v>0</v>
          </cell>
          <cell r="DP312">
            <v>0</v>
          </cell>
          <cell r="DQ312">
            <v>0</v>
          </cell>
          <cell r="DR312">
            <v>0</v>
          </cell>
          <cell r="DS312">
            <v>0</v>
          </cell>
          <cell r="DT312">
            <v>0</v>
          </cell>
          <cell r="DU312">
            <v>0</v>
          </cell>
          <cell r="DV312">
            <v>0</v>
          </cell>
          <cell r="DW312">
            <v>0</v>
          </cell>
          <cell r="DX312">
            <v>0</v>
          </cell>
          <cell r="DY312">
            <v>0</v>
          </cell>
          <cell r="DZ312">
            <v>0</v>
          </cell>
          <cell r="EA312">
            <v>0</v>
          </cell>
          <cell r="EB312">
            <v>0</v>
          </cell>
          <cell r="EC312">
            <v>0</v>
          </cell>
          <cell r="ED312">
            <v>0</v>
          </cell>
        </row>
        <row r="313">
          <cell r="C313" t="str">
            <v>IRP19Solar_BDC_WY_JB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Z313">
            <v>0</v>
          </cell>
          <cell r="AA313">
            <v>0</v>
          </cell>
          <cell r="AB313">
            <v>0</v>
          </cell>
          <cell r="AC313">
            <v>0</v>
          </cell>
          <cell r="AD313">
            <v>0</v>
          </cell>
          <cell r="AE313">
            <v>0</v>
          </cell>
          <cell r="AF313">
            <v>0</v>
          </cell>
          <cell r="AG313">
            <v>0</v>
          </cell>
          <cell r="AH313">
            <v>0</v>
          </cell>
          <cell r="AI313">
            <v>0</v>
          </cell>
          <cell r="AJ313">
            <v>0</v>
          </cell>
          <cell r="AK313">
            <v>0</v>
          </cell>
          <cell r="AL313">
            <v>0</v>
          </cell>
          <cell r="AM313">
            <v>0</v>
          </cell>
          <cell r="AN313">
            <v>0</v>
          </cell>
          <cell r="AO313">
            <v>0</v>
          </cell>
          <cell r="AP313">
            <v>0</v>
          </cell>
          <cell r="AQ313">
            <v>0</v>
          </cell>
          <cell r="AR313">
            <v>345.63000000012107</v>
          </cell>
          <cell r="AS313">
            <v>8.0499999999883585</v>
          </cell>
          <cell r="AT313">
            <v>-8.0100000000093132</v>
          </cell>
          <cell r="AU313">
            <v>-40.220000000001164</v>
          </cell>
          <cell r="AV313">
            <v>-80.350000000005821</v>
          </cell>
          <cell r="AW313">
            <v>-16.129999999975553</v>
          </cell>
          <cell r="AX313">
            <v>257.20000000001164</v>
          </cell>
          <cell r="AY313">
            <v>48.210000000006403</v>
          </cell>
          <cell r="AZ313">
            <v>24.110000000000582</v>
          </cell>
          <cell r="BA313">
            <v>-176.79999999998836</v>
          </cell>
          <cell r="BB313">
            <v>16.110000000015134</v>
          </cell>
          <cell r="BC313">
            <v>72.35999999998603</v>
          </cell>
          <cell r="BD313">
            <v>241.10000000000582</v>
          </cell>
          <cell r="BE313">
            <v>-207.01999999955297</v>
          </cell>
          <cell r="BF313">
            <v>-55.75</v>
          </cell>
          <cell r="BG313">
            <v>-23.879999999975553</v>
          </cell>
          <cell r="BH313">
            <v>-103.47999999998137</v>
          </cell>
          <cell r="BI313">
            <v>-111.5</v>
          </cell>
          <cell r="BJ313">
            <v>-15.989999999990687</v>
          </cell>
          <cell r="BK313">
            <v>-39.809999999997672</v>
          </cell>
          <cell r="BL313">
            <v>-47.789999999993597</v>
          </cell>
          <cell r="BM313">
            <v>15.959999999991851</v>
          </cell>
          <cell r="BN313">
            <v>-39.799999999988358</v>
          </cell>
          <cell r="BO313">
            <v>-31.840000000025611</v>
          </cell>
          <cell r="BP313">
            <v>270.69000000000233</v>
          </cell>
          <cell r="BQ313">
            <v>-23.830000000016298</v>
          </cell>
          <cell r="BR313">
            <v>-182.70999999972992</v>
          </cell>
          <cell r="BS313">
            <v>-15.870000000024447</v>
          </cell>
          <cell r="BT313">
            <v>15.860000000015134</v>
          </cell>
          <cell r="BU313">
            <v>-47.639999999984866</v>
          </cell>
          <cell r="BV313">
            <v>-222.34000000002561</v>
          </cell>
          <cell r="BW313">
            <v>23.829999999987194</v>
          </cell>
          <cell r="BX313">
            <v>142.97000000000116</v>
          </cell>
          <cell r="BY313">
            <v>15.919999999998254</v>
          </cell>
          <cell r="BZ313">
            <v>7.8899999999994179</v>
          </cell>
          <cell r="CA313">
            <v>-182.70000000001164</v>
          </cell>
          <cell r="CB313">
            <v>7.9400000000023283</v>
          </cell>
          <cell r="CC313">
            <v>55.559999999997672</v>
          </cell>
          <cell r="CD313">
            <v>15.869999999995343</v>
          </cell>
          <cell r="CE313">
            <v>-182.23099999991246</v>
          </cell>
          <cell r="CF313">
            <v>7.9200000000128057</v>
          </cell>
          <cell r="CG313">
            <v>190.09000000002561</v>
          </cell>
          <cell r="CH313">
            <v>-142.57000000000698</v>
          </cell>
          <cell r="CI313">
            <v>-158.42999999999302</v>
          </cell>
          <cell r="CJ313">
            <v>47.510000000009313</v>
          </cell>
          <cell r="CK313">
            <v>7.9000000000087311</v>
          </cell>
          <cell r="CL313">
            <v>-142.59599999999045</v>
          </cell>
          <cell r="CM313">
            <v>-102.97500000000582</v>
          </cell>
          <cell r="CN313">
            <v>-7.9199999999837019</v>
          </cell>
          <cell r="CO313">
            <v>23.800000000017462</v>
          </cell>
          <cell r="CP313">
            <v>39.599999999976717</v>
          </cell>
          <cell r="CQ313">
            <v>55.440000000002328</v>
          </cell>
          <cell r="CR313">
            <v>-837.48999999999069</v>
          </cell>
          <cell r="CS313">
            <v>71.089999999996508</v>
          </cell>
          <cell r="CT313">
            <v>-23.699999999982538</v>
          </cell>
          <cell r="CU313">
            <v>23.689999999973224</v>
          </cell>
          <cell r="CV313">
            <v>23.690000000002328</v>
          </cell>
          <cell r="CW313">
            <v>-47.440000000002328</v>
          </cell>
          <cell r="CX313">
            <v>-86.919999999998254</v>
          </cell>
          <cell r="CY313">
            <v>-173.80000000000291</v>
          </cell>
          <cell r="CZ313">
            <v>-71.110000000000582</v>
          </cell>
          <cell r="DA313">
            <v>-165.91000000000349</v>
          </cell>
          <cell r="DB313">
            <v>7.9299999999930151</v>
          </cell>
          <cell r="DC313">
            <v>-39.489999999990687</v>
          </cell>
          <cell r="DD313">
            <v>-355.51999999998952</v>
          </cell>
          <cell r="DE313">
            <v>-543.76999999955297</v>
          </cell>
          <cell r="DF313">
            <v>674.96000000002095</v>
          </cell>
          <cell r="DG313">
            <v>-74.950000000011642</v>
          </cell>
          <cell r="DH313">
            <v>-224.96000000002095</v>
          </cell>
          <cell r="DI313">
            <v>37.430000000022119</v>
          </cell>
          <cell r="DJ313">
            <v>-431.20999999999185</v>
          </cell>
          <cell r="DK313">
            <v>-262.42000000001281</v>
          </cell>
          <cell r="DL313">
            <v>-56.330000000016298</v>
          </cell>
          <cell r="DM313">
            <v>74.970000000001164</v>
          </cell>
          <cell r="DN313">
            <v>56.21999999997206</v>
          </cell>
          <cell r="DO313">
            <v>-131.18000000005122</v>
          </cell>
          <cell r="DP313">
            <v>-93.840000000025611</v>
          </cell>
          <cell r="DQ313">
            <v>-112.46000000002095</v>
          </cell>
          <cell r="DR313">
            <v>-635.65999999968335</v>
          </cell>
          <cell r="DS313">
            <v>74.779999999969732</v>
          </cell>
          <cell r="DT313">
            <v>-56.090000000025611</v>
          </cell>
          <cell r="DU313">
            <v>-56.059999999997672</v>
          </cell>
          <cell r="DV313">
            <v>74.779999999998836</v>
          </cell>
          <cell r="DW313">
            <v>-149.55999999999767</v>
          </cell>
          <cell r="DX313">
            <v>-130.88999999998487</v>
          </cell>
          <cell r="DY313">
            <v>-261.69000000000233</v>
          </cell>
          <cell r="DZ313">
            <v>-168.27999999999884</v>
          </cell>
          <cell r="EA313">
            <v>2.0000000018626451E-2</v>
          </cell>
          <cell r="EB313">
            <v>-93.439999999944121</v>
          </cell>
          <cell r="EC313">
            <v>-2.9999999969732016E-2</v>
          </cell>
          <cell r="ED313">
            <v>130.79999999998836</v>
          </cell>
        </row>
        <row r="314">
          <cell r="C314" t="str">
            <v>IRP19Solar_BC_YK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0</v>
          </cell>
          <cell r="AE314">
            <v>0</v>
          </cell>
          <cell r="AF314">
            <v>0</v>
          </cell>
          <cell r="AG314">
            <v>0</v>
          </cell>
          <cell r="AH314">
            <v>0</v>
          </cell>
          <cell r="AI314">
            <v>0</v>
          </cell>
          <cell r="AJ314">
            <v>0</v>
          </cell>
          <cell r="AK314">
            <v>0</v>
          </cell>
          <cell r="AL314">
            <v>0</v>
          </cell>
          <cell r="AM314">
            <v>0</v>
          </cell>
          <cell r="AN314">
            <v>0</v>
          </cell>
          <cell r="AO314">
            <v>0</v>
          </cell>
          <cell r="AP314">
            <v>0</v>
          </cell>
          <cell r="AQ314">
            <v>0</v>
          </cell>
          <cell r="AR314">
            <v>0</v>
          </cell>
          <cell r="AS314">
            <v>0</v>
          </cell>
          <cell r="AT314">
            <v>0</v>
          </cell>
          <cell r="AU314">
            <v>0</v>
          </cell>
          <cell r="AV314">
            <v>0</v>
          </cell>
          <cell r="AW314">
            <v>0</v>
          </cell>
          <cell r="AX314">
            <v>0</v>
          </cell>
          <cell r="AY314">
            <v>0</v>
          </cell>
          <cell r="AZ314">
            <v>0</v>
          </cell>
          <cell r="BA314">
            <v>0</v>
          </cell>
          <cell r="BB314">
            <v>0</v>
          </cell>
          <cell r="BC314">
            <v>0</v>
          </cell>
          <cell r="BD314">
            <v>0</v>
          </cell>
          <cell r="BE314">
            <v>0</v>
          </cell>
          <cell r="BF314">
            <v>0</v>
          </cell>
          <cell r="BG314">
            <v>0</v>
          </cell>
          <cell r="BH314">
            <v>0</v>
          </cell>
          <cell r="BI314">
            <v>0</v>
          </cell>
          <cell r="BJ314">
            <v>0</v>
          </cell>
          <cell r="BK314">
            <v>0</v>
          </cell>
          <cell r="BL314">
            <v>0</v>
          </cell>
          <cell r="BM314">
            <v>0</v>
          </cell>
          <cell r="BN314">
            <v>0</v>
          </cell>
          <cell r="BO314">
            <v>0</v>
          </cell>
          <cell r="BP314">
            <v>0</v>
          </cell>
          <cell r="BQ314">
            <v>0</v>
          </cell>
          <cell r="BR314">
            <v>0</v>
          </cell>
          <cell r="BS314">
            <v>0</v>
          </cell>
          <cell r="BT314">
            <v>0</v>
          </cell>
          <cell r="BU314">
            <v>0</v>
          </cell>
          <cell r="BV314">
            <v>0</v>
          </cell>
          <cell r="BW314">
            <v>0</v>
          </cell>
          <cell r="BX314">
            <v>0</v>
          </cell>
          <cell r="BY314">
            <v>0</v>
          </cell>
          <cell r="BZ314">
            <v>0</v>
          </cell>
          <cell r="CA314">
            <v>0</v>
          </cell>
          <cell r="CB314">
            <v>0</v>
          </cell>
          <cell r="CC314">
            <v>0</v>
          </cell>
          <cell r="CD314">
            <v>0</v>
          </cell>
          <cell r="CE314">
            <v>0</v>
          </cell>
          <cell r="CF314">
            <v>0</v>
          </cell>
          <cell r="CG314">
            <v>0</v>
          </cell>
          <cell r="CH314">
            <v>0</v>
          </cell>
          <cell r="CI314">
            <v>0</v>
          </cell>
          <cell r="CJ314">
            <v>0</v>
          </cell>
          <cell r="CK314">
            <v>0</v>
          </cell>
          <cell r="CL314">
            <v>0</v>
          </cell>
          <cell r="CM314">
            <v>0</v>
          </cell>
          <cell r="CN314">
            <v>0</v>
          </cell>
          <cell r="CO314">
            <v>0</v>
          </cell>
          <cell r="CP314">
            <v>0</v>
          </cell>
          <cell r="CQ314">
            <v>0</v>
          </cell>
          <cell r="CR314">
            <v>0</v>
          </cell>
          <cell r="CS314">
            <v>0</v>
          </cell>
          <cell r="CT314">
            <v>0</v>
          </cell>
          <cell r="CU314">
            <v>0</v>
          </cell>
          <cell r="CV314">
            <v>0</v>
          </cell>
          <cell r="CW314">
            <v>0</v>
          </cell>
          <cell r="CX314">
            <v>0</v>
          </cell>
          <cell r="CY314">
            <v>0</v>
          </cell>
          <cell r="CZ314">
            <v>0</v>
          </cell>
          <cell r="DA314">
            <v>0</v>
          </cell>
          <cell r="DB314">
            <v>0</v>
          </cell>
          <cell r="DC314">
            <v>0</v>
          </cell>
          <cell r="DD314">
            <v>0</v>
          </cell>
          <cell r="DE314">
            <v>0</v>
          </cell>
          <cell r="DF314">
            <v>0</v>
          </cell>
          <cell r="DG314">
            <v>0</v>
          </cell>
          <cell r="DH314">
            <v>0</v>
          </cell>
          <cell r="DI314">
            <v>0</v>
          </cell>
          <cell r="DJ314">
            <v>0</v>
          </cell>
          <cell r="DK314">
            <v>0</v>
          </cell>
          <cell r="DL314">
            <v>0</v>
          </cell>
          <cell r="DM314">
            <v>0</v>
          </cell>
          <cell r="DN314">
            <v>0</v>
          </cell>
          <cell r="DO314">
            <v>0</v>
          </cell>
          <cell r="DP314">
            <v>0</v>
          </cell>
          <cell r="DQ314">
            <v>0</v>
          </cell>
          <cell r="DR314">
            <v>0</v>
          </cell>
          <cell r="DS314">
            <v>0</v>
          </cell>
          <cell r="DT314">
            <v>0</v>
          </cell>
          <cell r="DU314">
            <v>0</v>
          </cell>
          <cell r="DV314">
            <v>0</v>
          </cell>
          <cell r="DW314">
            <v>0</v>
          </cell>
          <cell r="DX314">
            <v>0</v>
          </cell>
          <cell r="DY314">
            <v>0</v>
          </cell>
          <cell r="DZ314">
            <v>0</v>
          </cell>
          <cell r="EA314">
            <v>0</v>
          </cell>
          <cell r="EB314">
            <v>0</v>
          </cell>
          <cell r="EC314">
            <v>0</v>
          </cell>
          <cell r="ED314">
            <v>0</v>
          </cell>
        </row>
        <row r="315">
          <cell r="C315" t="str">
            <v>IRP19Solar_BDC_YK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  <cell r="AA315">
            <v>0</v>
          </cell>
          <cell r="AB315">
            <v>0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0</v>
          </cell>
          <cell r="AH315">
            <v>0</v>
          </cell>
          <cell r="AI315">
            <v>0</v>
          </cell>
          <cell r="AJ315">
            <v>0</v>
          </cell>
          <cell r="AK315">
            <v>0</v>
          </cell>
          <cell r="AL315">
            <v>0</v>
          </cell>
          <cell r="AM315">
            <v>0</v>
          </cell>
          <cell r="AN315">
            <v>0</v>
          </cell>
          <cell r="AO315">
            <v>0</v>
          </cell>
          <cell r="AP315">
            <v>0</v>
          </cell>
          <cell r="AQ315">
            <v>0</v>
          </cell>
          <cell r="AR315">
            <v>182.6800000006333</v>
          </cell>
          <cell r="AS315">
            <v>12.209999999991851</v>
          </cell>
          <cell r="AT315">
            <v>-12.190000000002328</v>
          </cell>
          <cell r="AU315">
            <v>-48.720000000001164</v>
          </cell>
          <cell r="AV315">
            <v>-121.79000000000815</v>
          </cell>
          <cell r="AW315">
            <v>-24.39000000001397</v>
          </cell>
          <cell r="AX315">
            <v>48.75</v>
          </cell>
          <cell r="AY315">
            <v>48.739999999990687</v>
          </cell>
          <cell r="AZ315">
            <v>36.549999999988358</v>
          </cell>
          <cell r="BA315">
            <v>-267.91000000000349</v>
          </cell>
          <cell r="BB315">
            <v>36.580000000016298</v>
          </cell>
          <cell r="BC315">
            <v>109.60000000000582</v>
          </cell>
          <cell r="BD315">
            <v>365.25</v>
          </cell>
          <cell r="BE315">
            <v>-36.179999999701977</v>
          </cell>
          <cell r="BF315">
            <v>-84.470000000001164</v>
          </cell>
          <cell r="BG315">
            <v>-36.220000000001164</v>
          </cell>
          <cell r="BH315">
            <v>-156.85000000000582</v>
          </cell>
          <cell r="BI315">
            <v>-205.15000000002328</v>
          </cell>
          <cell r="BJ315">
            <v>-2.9999999998835847E-2</v>
          </cell>
          <cell r="BK315">
            <v>108.60999999998603</v>
          </cell>
          <cell r="BL315">
            <v>-36.169999999983702</v>
          </cell>
          <cell r="BM315">
            <v>60.349999999976717</v>
          </cell>
          <cell r="BN315">
            <v>-36.220000000001164</v>
          </cell>
          <cell r="BO315">
            <v>-24.139999999984866</v>
          </cell>
          <cell r="BP315">
            <v>410.22000000000116</v>
          </cell>
          <cell r="BQ315">
            <v>-36.10999999998603</v>
          </cell>
          <cell r="BR315">
            <v>-180.58000000054017</v>
          </cell>
          <cell r="BS315">
            <v>-24.079999999987194</v>
          </cell>
          <cell r="BT315">
            <v>24.099999999976717</v>
          </cell>
          <cell r="BU315">
            <v>-72.270000000018626</v>
          </cell>
          <cell r="BV315">
            <v>-312.95000000001164</v>
          </cell>
          <cell r="BW315">
            <v>48.130000000004657</v>
          </cell>
          <cell r="BX315">
            <v>252.80999999999767</v>
          </cell>
          <cell r="BY315">
            <v>24.029999999998836</v>
          </cell>
          <cell r="BZ315">
            <v>0</v>
          </cell>
          <cell r="CA315">
            <v>-240.72999999998137</v>
          </cell>
          <cell r="CB315">
            <v>12.040000000008149</v>
          </cell>
          <cell r="CC315">
            <v>84.239999999990687</v>
          </cell>
          <cell r="CD315">
            <v>24.099999999976717</v>
          </cell>
          <cell r="CE315">
            <v>-155.87000000011176</v>
          </cell>
          <cell r="CF315">
            <v>12.019999999989523</v>
          </cell>
          <cell r="CG315">
            <v>288.02999999999884</v>
          </cell>
          <cell r="CH315">
            <v>-216.02999999999884</v>
          </cell>
          <cell r="CI315">
            <v>-240.01999999998952</v>
          </cell>
          <cell r="CJ315">
            <v>60.019999999989523</v>
          </cell>
          <cell r="CK315">
            <v>-12.010000000009313</v>
          </cell>
          <cell r="CL315">
            <v>-144</v>
          </cell>
          <cell r="CM315">
            <v>-83.96999999997206</v>
          </cell>
          <cell r="CN315">
            <v>-11.959999999991851</v>
          </cell>
          <cell r="CO315">
            <v>48.040000000008149</v>
          </cell>
          <cell r="CP315">
            <v>60.029999999998836</v>
          </cell>
          <cell r="CQ315">
            <v>83.980000000010477</v>
          </cell>
          <cell r="CR315">
            <v>-1364.6300000003539</v>
          </cell>
          <cell r="CS315">
            <v>107.72000000000116</v>
          </cell>
          <cell r="CT315">
            <v>-35.929999999993015</v>
          </cell>
          <cell r="CU315">
            <v>11.900000000023283</v>
          </cell>
          <cell r="CV315">
            <v>0</v>
          </cell>
          <cell r="CW315">
            <v>-107.72000000000116</v>
          </cell>
          <cell r="CX315">
            <v>-107.72000000000116</v>
          </cell>
          <cell r="CY315">
            <v>-275.30999999999767</v>
          </cell>
          <cell r="CZ315">
            <v>-107.76999999998952</v>
          </cell>
          <cell r="DA315">
            <v>-251.35000000000582</v>
          </cell>
          <cell r="DB315">
            <v>-1.9999999989522621E-2</v>
          </cell>
          <cell r="DC315">
            <v>-59.829999999987194</v>
          </cell>
          <cell r="DD315">
            <v>-538.60000000000582</v>
          </cell>
          <cell r="DE315">
            <v>-322.32999999960884</v>
          </cell>
          <cell r="DF315">
            <v>429.73999999999069</v>
          </cell>
          <cell r="DG315">
            <v>-47.779999999998836</v>
          </cell>
          <cell r="DH315">
            <v>-143.23000000001048</v>
          </cell>
          <cell r="DI315">
            <v>23.900000000023283</v>
          </cell>
          <cell r="DJ315">
            <v>-262.65000000002328</v>
          </cell>
          <cell r="DK315">
            <v>-167.12000000002445</v>
          </cell>
          <cell r="DL315">
            <v>-23.85999999998603</v>
          </cell>
          <cell r="DM315">
            <v>47.739999999990687</v>
          </cell>
          <cell r="DN315">
            <v>35.809999999997672</v>
          </cell>
          <cell r="DO315">
            <v>-83.570000000006985</v>
          </cell>
          <cell r="DP315">
            <v>-59.660000000003492</v>
          </cell>
          <cell r="DQ315">
            <v>-71.650000000023283</v>
          </cell>
          <cell r="DR315">
            <v>-392.93999999971129</v>
          </cell>
          <cell r="DS315">
            <v>47.630000000004657</v>
          </cell>
          <cell r="DT315">
            <v>-35.700000000011642</v>
          </cell>
          <cell r="DU315">
            <v>-35.709999999991851</v>
          </cell>
          <cell r="DV315">
            <v>35.71999999997206</v>
          </cell>
          <cell r="DW315">
            <v>-95.239999999990687</v>
          </cell>
          <cell r="DX315">
            <v>-71.459999999991851</v>
          </cell>
          <cell r="DY315">
            <v>-154.78999999997905</v>
          </cell>
          <cell r="DZ315">
            <v>-107.19000000000233</v>
          </cell>
          <cell r="EA315">
            <v>0</v>
          </cell>
          <cell r="EB315">
            <v>-59.529999999998836</v>
          </cell>
          <cell r="EC315">
            <v>0</v>
          </cell>
          <cell r="ED315">
            <v>83.330000000016298</v>
          </cell>
        </row>
        <row r="316">
          <cell r="C316" t="str">
            <v>IRP19Solar_BC_OR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0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  <cell r="AJ316">
            <v>0</v>
          </cell>
          <cell r="AK316">
            <v>0</v>
          </cell>
          <cell r="AL316">
            <v>0</v>
          </cell>
          <cell r="AM316">
            <v>0</v>
          </cell>
          <cell r="AN316">
            <v>0</v>
          </cell>
          <cell r="AO316">
            <v>0</v>
          </cell>
          <cell r="AP316">
            <v>0</v>
          </cell>
          <cell r="AQ316">
            <v>0</v>
          </cell>
          <cell r="AR316">
            <v>0</v>
          </cell>
          <cell r="AS316">
            <v>0</v>
          </cell>
          <cell r="AT316">
            <v>0</v>
          </cell>
          <cell r="AU316">
            <v>0</v>
          </cell>
          <cell r="AV316">
            <v>0</v>
          </cell>
          <cell r="AW316">
            <v>0</v>
          </cell>
          <cell r="AX316">
            <v>0</v>
          </cell>
          <cell r="AY316">
            <v>0</v>
          </cell>
          <cell r="AZ316">
            <v>0</v>
          </cell>
          <cell r="BA316">
            <v>0</v>
          </cell>
          <cell r="BB316">
            <v>0</v>
          </cell>
          <cell r="BC316">
            <v>0</v>
          </cell>
          <cell r="BD316">
            <v>0</v>
          </cell>
          <cell r="BE316">
            <v>0</v>
          </cell>
          <cell r="BF316">
            <v>0</v>
          </cell>
          <cell r="BG316">
            <v>0</v>
          </cell>
          <cell r="BH316">
            <v>0</v>
          </cell>
          <cell r="BI316">
            <v>0</v>
          </cell>
          <cell r="BJ316">
            <v>0</v>
          </cell>
          <cell r="BK316">
            <v>0</v>
          </cell>
          <cell r="BL316">
            <v>0</v>
          </cell>
          <cell r="BM316">
            <v>0</v>
          </cell>
          <cell r="BN316">
            <v>0</v>
          </cell>
          <cell r="BO316">
            <v>0</v>
          </cell>
          <cell r="BP316">
            <v>0</v>
          </cell>
          <cell r="BQ316">
            <v>0</v>
          </cell>
          <cell r="BR316">
            <v>0</v>
          </cell>
          <cell r="BS316">
            <v>0</v>
          </cell>
          <cell r="BT316">
            <v>0</v>
          </cell>
          <cell r="BU316">
            <v>0</v>
          </cell>
          <cell r="BV316">
            <v>0</v>
          </cell>
          <cell r="BW316">
            <v>0</v>
          </cell>
          <cell r="BX316">
            <v>0</v>
          </cell>
          <cell r="BY316">
            <v>0</v>
          </cell>
          <cell r="BZ316">
            <v>0</v>
          </cell>
          <cell r="CA316">
            <v>0</v>
          </cell>
          <cell r="CB316">
            <v>0</v>
          </cell>
          <cell r="CC316">
            <v>0</v>
          </cell>
          <cell r="CD316">
            <v>0</v>
          </cell>
          <cell r="CE316">
            <v>0</v>
          </cell>
          <cell r="CF316">
            <v>0</v>
          </cell>
          <cell r="CG316">
            <v>0</v>
          </cell>
          <cell r="CH316">
            <v>0</v>
          </cell>
          <cell r="CI316">
            <v>0</v>
          </cell>
          <cell r="CJ316">
            <v>0</v>
          </cell>
          <cell r="CK316">
            <v>0</v>
          </cell>
          <cell r="CL316">
            <v>0</v>
          </cell>
          <cell r="CM316">
            <v>0</v>
          </cell>
          <cell r="CN316">
            <v>0</v>
          </cell>
          <cell r="CO316">
            <v>0</v>
          </cell>
          <cell r="CP316">
            <v>0</v>
          </cell>
          <cell r="CQ316">
            <v>0</v>
          </cell>
          <cell r="CR316">
            <v>0</v>
          </cell>
          <cell r="CS316">
            <v>0</v>
          </cell>
          <cell r="CT316">
            <v>0</v>
          </cell>
          <cell r="CU316">
            <v>0</v>
          </cell>
          <cell r="CV316">
            <v>0</v>
          </cell>
          <cell r="CW316">
            <v>0</v>
          </cell>
          <cell r="CX316">
            <v>0</v>
          </cell>
          <cell r="CY316">
            <v>0</v>
          </cell>
          <cell r="CZ316">
            <v>0</v>
          </cell>
          <cell r="DA316">
            <v>0</v>
          </cell>
          <cell r="DB316">
            <v>0</v>
          </cell>
          <cell r="DC316">
            <v>0</v>
          </cell>
          <cell r="DD316">
            <v>0</v>
          </cell>
          <cell r="DE316">
            <v>0</v>
          </cell>
          <cell r="DF316">
            <v>0</v>
          </cell>
          <cell r="DG316">
            <v>0</v>
          </cell>
          <cell r="DH316">
            <v>0</v>
          </cell>
          <cell r="DI316">
            <v>0</v>
          </cell>
          <cell r="DJ316">
            <v>0</v>
          </cell>
          <cell r="DK316">
            <v>0</v>
          </cell>
          <cell r="DL316">
            <v>0</v>
          </cell>
          <cell r="DM316">
            <v>0</v>
          </cell>
          <cell r="DN316">
            <v>0</v>
          </cell>
          <cell r="DO316">
            <v>0</v>
          </cell>
          <cell r="DP316">
            <v>0</v>
          </cell>
          <cell r="DQ316">
            <v>0</v>
          </cell>
          <cell r="DR316">
            <v>0</v>
          </cell>
          <cell r="DS316">
            <v>0</v>
          </cell>
          <cell r="DT316">
            <v>0</v>
          </cell>
          <cell r="DU316">
            <v>0</v>
          </cell>
          <cell r="DV316">
            <v>0</v>
          </cell>
          <cell r="DW316">
            <v>0</v>
          </cell>
          <cell r="DX316">
            <v>0</v>
          </cell>
          <cell r="DY316">
            <v>0</v>
          </cell>
          <cell r="DZ316">
            <v>0</v>
          </cell>
          <cell r="EA316">
            <v>0</v>
          </cell>
          <cell r="EB316">
            <v>0</v>
          </cell>
          <cell r="EC316">
            <v>0</v>
          </cell>
          <cell r="ED316">
            <v>0</v>
          </cell>
        </row>
        <row r="317">
          <cell r="C317" t="str">
            <v>IRP19Solar_BDC_OR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O317">
            <v>0</v>
          </cell>
          <cell r="AP317">
            <v>0</v>
          </cell>
          <cell r="AQ317">
            <v>0</v>
          </cell>
          <cell r="AR317">
            <v>-1439.2199999997392</v>
          </cell>
          <cell r="AS317">
            <v>-131.78000000002794</v>
          </cell>
          <cell r="AT317">
            <v>-148.91000000000349</v>
          </cell>
          <cell r="AU317">
            <v>-198.46000000002095</v>
          </cell>
          <cell r="AV317">
            <v>-263.82999999998719</v>
          </cell>
          <cell r="AW317">
            <v>-168.11999999999534</v>
          </cell>
          <cell r="AX317">
            <v>-126.38000000000466</v>
          </cell>
          <cell r="AY317">
            <v>-40.799999999988358</v>
          </cell>
          <cell r="AZ317">
            <v>-93.440000000002328</v>
          </cell>
          <cell r="BA317">
            <v>-420.04999999998836</v>
          </cell>
          <cell r="BB317">
            <v>-102.14000000001397</v>
          </cell>
          <cell r="BC317">
            <v>-9.0599999999976717</v>
          </cell>
          <cell r="BD317">
            <v>263.75</v>
          </cell>
          <cell r="BE317">
            <v>-1824.2200000002049</v>
          </cell>
          <cell r="BF317">
            <v>-232.6699999999837</v>
          </cell>
          <cell r="BG317">
            <v>-165.16000000000349</v>
          </cell>
          <cell r="BH317">
            <v>-318.89999999996508</v>
          </cell>
          <cell r="BI317">
            <v>-353.67999999999302</v>
          </cell>
          <cell r="BJ317">
            <v>-127.45000000001164</v>
          </cell>
          <cell r="BK317">
            <v>-298.16000000000349</v>
          </cell>
          <cell r="BL317">
            <v>-67.570000000006985</v>
          </cell>
          <cell r="BM317">
            <v>-64.839999999996508</v>
          </cell>
          <cell r="BN317">
            <v>-175.52999999999884</v>
          </cell>
          <cell r="BO317">
            <v>-167.84000000002561</v>
          </cell>
          <cell r="BP317">
            <v>324.85999999998603</v>
          </cell>
          <cell r="BQ317">
            <v>-177.28000000002794</v>
          </cell>
          <cell r="BR317">
            <v>-2627.4799999995157</v>
          </cell>
          <cell r="BS317">
            <v>-164.28000000002794</v>
          </cell>
          <cell r="BT317">
            <v>-99.100000000005821</v>
          </cell>
          <cell r="BU317">
            <v>-222.55999999999767</v>
          </cell>
          <cell r="BV317">
            <v>-470.26000000000931</v>
          </cell>
          <cell r="BW317">
            <v>-87.290000000008149</v>
          </cell>
          <cell r="BX317">
            <v>117.95999999999185</v>
          </cell>
          <cell r="BY317">
            <v>-881.76999999998952</v>
          </cell>
          <cell r="BZ317">
            <v>-118.63000000000466</v>
          </cell>
          <cell r="CA317">
            <v>-426.89999999999418</v>
          </cell>
          <cell r="CB317">
            <v>-124.55999999999767</v>
          </cell>
          <cell r="CC317">
            <v>-38.690000000002328</v>
          </cell>
          <cell r="CD317">
            <v>-111.40000000002328</v>
          </cell>
          <cell r="CE317">
            <v>-1741.6700000003912</v>
          </cell>
          <cell r="CF317">
            <v>-123.61999999999534</v>
          </cell>
          <cell r="CG317">
            <v>193.67999999999302</v>
          </cell>
          <cell r="CH317">
            <v>-381.80000000004657</v>
          </cell>
          <cell r="CI317">
            <v>-392.16000000000349</v>
          </cell>
          <cell r="CJ317">
            <v>-59.850000000005821</v>
          </cell>
          <cell r="CK317">
            <v>-135.63000000000466</v>
          </cell>
          <cell r="CL317">
            <v>-320.13999999998487</v>
          </cell>
          <cell r="CM317">
            <v>-210.13000000000466</v>
          </cell>
          <cell r="CN317">
            <v>-119.63000000000466</v>
          </cell>
          <cell r="CO317">
            <v>-85.600000000034925</v>
          </cell>
          <cell r="CP317">
            <v>-64.199999999982538</v>
          </cell>
          <cell r="CQ317">
            <v>-42.589999999996508</v>
          </cell>
          <cell r="CR317">
            <v>-2828.2299999995157</v>
          </cell>
          <cell r="CS317">
            <v>-14.589999999996508</v>
          </cell>
          <cell r="CT317">
            <v>-166.27000000001863</v>
          </cell>
          <cell r="CU317">
            <v>-120.09999999997672</v>
          </cell>
          <cell r="CV317">
            <v>-113.05999999999767</v>
          </cell>
          <cell r="CW317">
            <v>-221.5800000000163</v>
          </cell>
          <cell r="CX317">
            <v>-194.95999999999185</v>
          </cell>
          <cell r="CY317">
            <v>-326.07000000000698</v>
          </cell>
          <cell r="CZ317">
            <v>-226.88999999998487</v>
          </cell>
          <cell r="DA317">
            <v>-393.76000000000931</v>
          </cell>
          <cell r="DB317">
            <v>-130.22999999998137</v>
          </cell>
          <cell r="DC317">
            <v>-190.75999999998021</v>
          </cell>
          <cell r="DD317">
            <v>-729.95999999999185</v>
          </cell>
          <cell r="DE317">
            <v>-1542.9400000004098</v>
          </cell>
          <cell r="DF317">
            <v>358.93999999997322</v>
          </cell>
          <cell r="DG317">
            <v>-147.16000000000349</v>
          </cell>
          <cell r="DH317">
            <v>-265.84000000002561</v>
          </cell>
          <cell r="DI317">
            <v>-64.89000000001397</v>
          </cell>
          <cell r="DJ317">
            <v>-387.00999999998021</v>
          </cell>
          <cell r="DK317">
            <v>-258.70000000001164</v>
          </cell>
          <cell r="DL317">
            <v>-125.70000000001164</v>
          </cell>
          <cell r="DM317">
            <v>-24.850000000005821</v>
          </cell>
          <cell r="DN317">
            <v>-57.029999999998836</v>
          </cell>
          <cell r="DO317">
            <v>-207.16000000000349</v>
          </cell>
          <cell r="DP317">
            <v>-170.85999999998603</v>
          </cell>
          <cell r="DQ317">
            <v>-192.67999999999302</v>
          </cell>
          <cell r="DR317">
            <v>-1618.3299999996088</v>
          </cell>
          <cell r="DS317">
            <v>-61.330000000016298</v>
          </cell>
          <cell r="DT317">
            <v>-130.94999999998254</v>
          </cell>
          <cell r="DU317">
            <v>-144.30999999999767</v>
          </cell>
          <cell r="DV317">
            <v>-49.889999999984866</v>
          </cell>
          <cell r="DW317">
            <v>-199.39000000001397</v>
          </cell>
          <cell r="DX317">
            <v>-177.5</v>
          </cell>
          <cell r="DY317">
            <v>-256.23000000001048</v>
          </cell>
          <cell r="DZ317">
            <v>-209.88000000000466</v>
          </cell>
          <cell r="EA317">
            <v>-93.64000000001397</v>
          </cell>
          <cell r="EB317">
            <v>-175.80999999999767</v>
          </cell>
          <cell r="EC317">
            <v>-101.01999999998952</v>
          </cell>
          <cell r="ED317">
            <v>-18.379999999975553</v>
          </cell>
        </row>
        <row r="318">
          <cell r="C318" t="str">
            <v>IRP19Solar_BC_WYSW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0</v>
          </cell>
          <cell r="AI318">
            <v>0</v>
          </cell>
          <cell r="AJ318">
            <v>0</v>
          </cell>
          <cell r="AK318">
            <v>0</v>
          </cell>
          <cell r="AL318">
            <v>0</v>
          </cell>
          <cell r="AM318">
            <v>0</v>
          </cell>
          <cell r="AN318">
            <v>0</v>
          </cell>
          <cell r="AO318">
            <v>0</v>
          </cell>
          <cell r="AP318">
            <v>0</v>
          </cell>
          <cell r="AQ318">
            <v>0</v>
          </cell>
          <cell r="AR318">
            <v>0</v>
          </cell>
          <cell r="AS318">
            <v>0</v>
          </cell>
          <cell r="AT318">
            <v>0</v>
          </cell>
          <cell r="AU318">
            <v>0</v>
          </cell>
          <cell r="AV318">
            <v>0</v>
          </cell>
          <cell r="AW318">
            <v>0</v>
          </cell>
          <cell r="AX318">
            <v>0</v>
          </cell>
          <cell r="AY318">
            <v>0</v>
          </cell>
          <cell r="AZ318">
            <v>0</v>
          </cell>
          <cell r="BA318">
            <v>0</v>
          </cell>
          <cell r="BB318">
            <v>0</v>
          </cell>
          <cell r="BC318">
            <v>0</v>
          </cell>
          <cell r="BD318">
            <v>0</v>
          </cell>
          <cell r="BE318">
            <v>0</v>
          </cell>
          <cell r="BF318">
            <v>0</v>
          </cell>
          <cell r="BG318">
            <v>0</v>
          </cell>
          <cell r="BH318">
            <v>0</v>
          </cell>
          <cell r="BI318">
            <v>0</v>
          </cell>
          <cell r="BJ318">
            <v>0</v>
          </cell>
          <cell r="BK318">
            <v>0</v>
          </cell>
          <cell r="BL318">
            <v>0</v>
          </cell>
          <cell r="BM318">
            <v>0</v>
          </cell>
          <cell r="BN318">
            <v>0</v>
          </cell>
          <cell r="BO318">
            <v>0</v>
          </cell>
          <cell r="BP318">
            <v>0</v>
          </cell>
          <cell r="BQ318">
            <v>0</v>
          </cell>
          <cell r="BR318">
            <v>0</v>
          </cell>
          <cell r="BS318">
            <v>0</v>
          </cell>
          <cell r="BT318">
            <v>0</v>
          </cell>
          <cell r="BU318">
            <v>0</v>
          </cell>
          <cell r="BV318">
            <v>0</v>
          </cell>
          <cell r="BW318">
            <v>0</v>
          </cell>
          <cell r="BX318">
            <v>0</v>
          </cell>
          <cell r="BY318">
            <v>0</v>
          </cell>
          <cell r="BZ318">
            <v>0</v>
          </cell>
          <cell r="CA318">
            <v>0</v>
          </cell>
          <cell r="CB318">
            <v>0</v>
          </cell>
          <cell r="CC318">
            <v>0</v>
          </cell>
          <cell r="CD318">
            <v>0</v>
          </cell>
          <cell r="CE318">
            <v>0</v>
          </cell>
          <cell r="CF318">
            <v>0</v>
          </cell>
          <cell r="CG318">
            <v>0</v>
          </cell>
          <cell r="CH318">
            <v>0</v>
          </cell>
          <cell r="CI318">
            <v>0</v>
          </cell>
          <cell r="CJ318">
            <v>0</v>
          </cell>
          <cell r="CK318">
            <v>0</v>
          </cell>
          <cell r="CL318">
            <v>0</v>
          </cell>
          <cell r="CM318">
            <v>0</v>
          </cell>
          <cell r="CN318">
            <v>0</v>
          </cell>
          <cell r="CO318">
            <v>0</v>
          </cell>
          <cell r="CP318">
            <v>0</v>
          </cell>
          <cell r="CQ318">
            <v>0</v>
          </cell>
          <cell r="CR318">
            <v>0</v>
          </cell>
          <cell r="CS318">
            <v>0</v>
          </cell>
          <cell r="CT318">
            <v>0</v>
          </cell>
          <cell r="CU318">
            <v>0</v>
          </cell>
          <cell r="CV318">
            <v>0</v>
          </cell>
          <cell r="CW318">
            <v>0</v>
          </cell>
          <cell r="CX318">
            <v>0</v>
          </cell>
          <cell r="CY318">
            <v>0</v>
          </cell>
          <cell r="CZ318">
            <v>0</v>
          </cell>
          <cell r="DA318">
            <v>0</v>
          </cell>
          <cell r="DB318">
            <v>0</v>
          </cell>
          <cell r="DC318">
            <v>0</v>
          </cell>
          <cell r="DD318">
            <v>0</v>
          </cell>
          <cell r="DE318">
            <v>0</v>
          </cell>
          <cell r="DF318">
            <v>0</v>
          </cell>
          <cell r="DG318">
            <v>0</v>
          </cell>
          <cell r="DH318">
            <v>0</v>
          </cell>
          <cell r="DI318">
            <v>0</v>
          </cell>
          <cell r="DJ318">
            <v>0</v>
          </cell>
          <cell r="DK318">
            <v>0</v>
          </cell>
          <cell r="DL318">
            <v>0</v>
          </cell>
          <cell r="DM318">
            <v>0</v>
          </cell>
          <cell r="DN318">
            <v>0</v>
          </cell>
          <cell r="DO318">
            <v>0</v>
          </cell>
          <cell r="DP318">
            <v>0</v>
          </cell>
          <cell r="DQ318">
            <v>0</v>
          </cell>
          <cell r="DR318">
            <v>0</v>
          </cell>
          <cell r="DS318">
            <v>0</v>
          </cell>
          <cell r="DT318">
            <v>0</v>
          </cell>
          <cell r="DU318">
            <v>0</v>
          </cell>
          <cell r="DV318">
            <v>0</v>
          </cell>
          <cell r="DW318">
            <v>0</v>
          </cell>
          <cell r="DX318">
            <v>0</v>
          </cell>
          <cell r="DY318">
            <v>0</v>
          </cell>
          <cell r="DZ318">
            <v>0</v>
          </cell>
          <cell r="EA318">
            <v>0</v>
          </cell>
          <cell r="EB318">
            <v>0</v>
          </cell>
          <cell r="EC318">
            <v>0</v>
          </cell>
          <cell r="ED318">
            <v>0</v>
          </cell>
        </row>
        <row r="319">
          <cell r="C319" t="str">
            <v>IRP19Solar_BDC_WYSW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0</v>
          </cell>
          <cell r="AJ319">
            <v>0</v>
          </cell>
          <cell r="AK319">
            <v>0</v>
          </cell>
          <cell r="AL319">
            <v>0</v>
          </cell>
          <cell r="AM319">
            <v>0</v>
          </cell>
          <cell r="AN319">
            <v>0</v>
          </cell>
          <cell r="AO319">
            <v>0</v>
          </cell>
          <cell r="AP319">
            <v>0</v>
          </cell>
          <cell r="AQ319">
            <v>0</v>
          </cell>
          <cell r="AR319">
            <v>0</v>
          </cell>
          <cell r="AS319">
            <v>0</v>
          </cell>
          <cell r="AT319">
            <v>0</v>
          </cell>
          <cell r="AU319">
            <v>0</v>
          </cell>
          <cell r="AV319">
            <v>0</v>
          </cell>
          <cell r="AW319">
            <v>0</v>
          </cell>
          <cell r="AX319">
            <v>0</v>
          </cell>
          <cell r="AY319">
            <v>0</v>
          </cell>
          <cell r="AZ319">
            <v>0</v>
          </cell>
          <cell r="BA319">
            <v>0</v>
          </cell>
          <cell r="BB319">
            <v>0</v>
          </cell>
          <cell r="BC319">
            <v>0</v>
          </cell>
          <cell r="BD319">
            <v>0</v>
          </cell>
          <cell r="BE319">
            <v>0</v>
          </cell>
          <cell r="BF319">
            <v>0</v>
          </cell>
          <cell r="BG319">
            <v>0</v>
          </cell>
          <cell r="BH319">
            <v>0</v>
          </cell>
          <cell r="BI319">
            <v>0</v>
          </cell>
          <cell r="BJ319">
            <v>0</v>
          </cell>
          <cell r="BK319">
            <v>0</v>
          </cell>
          <cell r="BL319">
            <v>0</v>
          </cell>
          <cell r="BM319">
            <v>0</v>
          </cell>
          <cell r="BN319">
            <v>0</v>
          </cell>
          <cell r="BO319">
            <v>0</v>
          </cell>
          <cell r="BP319">
            <v>0</v>
          </cell>
          <cell r="BQ319">
            <v>0</v>
          </cell>
          <cell r="BR319">
            <v>0</v>
          </cell>
          <cell r="BS319">
            <v>0</v>
          </cell>
          <cell r="BT319">
            <v>0</v>
          </cell>
          <cell r="BU319">
            <v>0</v>
          </cell>
          <cell r="BV319">
            <v>0</v>
          </cell>
          <cell r="BW319">
            <v>0</v>
          </cell>
          <cell r="BX319">
            <v>0</v>
          </cell>
          <cell r="BY319">
            <v>0</v>
          </cell>
          <cell r="BZ319">
            <v>0</v>
          </cell>
          <cell r="CA319">
            <v>0</v>
          </cell>
          <cell r="CB319">
            <v>0</v>
          </cell>
          <cell r="CC319">
            <v>0</v>
          </cell>
          <cell r="CD319">
            <v>0</v>
          </cell>
          <cell r="CE319">
            <v>0</v>
          </cell>
          <cell r="CF319">
            <v>0</v>
          </cell>
          <cell r="CG319">
            <v>0</v>
          </cell>
          <cell r="CH319">
            <v>0</v>
          </cell>
          <cell r="CI319">
            <v>0</v>
          </cell>
          <cell r="CJ319">
            <v>0</v>
          </cell>
          <cell r="CK319">
            <v>0</v>
          </cell>
          <cell r="CL319">
            <v>0</v>
          </cell>
          <cell r="CM319">
            <v>0</v>
          </cell>
          <cell r="CN319">
            <v>0</v>
          </cell>
          <cell r="CO319">
            <v>0</v>
          </cell>
          <cell r="CP319">
            <v>0</v>
          </cell>
          <cell r="CQ319">
            <v>0</v>
          </cell>
          <cell r="CR319">
            <v>0</v>
          </cell>
          <cell r="CS319">
            <v>0</v>
          </cell>
          <cell r="CT319">
            <v>0</v>
          </cell>
          <cell r="CU319">
            <v>0</v>
          </cell>
          <cell r="CV319">
            <v>0</v>
          </cell>
          <cell r="CW319">
            <v>0</v>
          </cell>
          <cell r="CX319">
            <v>0</v>
          </cell>
          <cell r="CY319">
            <v>0</v>
          </cell>
          <cell r="CZ319">
            <v>0</v>
          </cell>
          <cell r="DA319">
            <v>0</v>
          </cell>
          <cell r="DB319">
            <v>0</v>
          </cell>
          <cell r="DC319">
            <v>0</v>
          </cell>
          <cell r="DD319">
            <v>0</v>
          </cell>
          <cell r="DE319">
            <v>0</v>
          </cell>
          <cell r="DF319">
            <v>0</v>
          </cell>
          <cell r="DG319">
            <v>0</v>
          </cell>
          <cell r="DH319">
            <v>0</v>
          </cell>
          <cell r="DI319">
            <v>0</v>
          </cell>
          <cell r="DJ319">
            <v>0</v>
          </cell>
          <cell r="DK319">
            <v>0</v>
          </cell>
          <cell r="DL319">
            <v>0</v>
          </cell>
          <cell r="DM319">
            <v>0</v>
          </cell>
          <cell r="DN319">
            <v>0</v>
          </cell>
          <cell r="DO319">
            <v>0</v>
          </cell>
          <cell r="DP319">
            <v>0</v>
          </cell>
          <cell r="DQ319">
            <v>0</v>
          </cell>
          <cell r="DR319">
            <v>0</v>
          </cell>
          <cell r="DS319">
            <v>0</v>
          </cell>
          <cell r="DT319">
            <v>0</v>
          </cell>
          <cell r="DU319">
            <v>0</v>
          </cell>
          <cell r="DV319">
            <v>0</v>
          </cell>
          <cell r="DW319">
            <v>0</v>
          </cell>
          <cell r="DX319">
            <v>0</v>
          </cell>
          <cell r="DY319">
            <v>0</v>
          </cell>
          <cell r="DZ319">
            <v>0</v>
          </cell>
          <cell r="EA319">
            <v>0</v>
          </cell>
          <cell r="EB319">
            <v>0</v>
          </cell>
          <cell r="EC319">
            <v>0</v>
          </cell>
          <cell r="ED319">
            <v>0</v>
          </cell>
        </row>
        <row r="320">
          <cell r="C320" t="str">
            <v>IRP19Wind_BC_PNC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  <cell r="AB320">
            <v>0</v>
          </cell>
          <cell r="AC320">
            <v>0</v>
          </cell>
          <cell r="AD320">
            <v>0</v>
          </cell>
          <cell r="AE320">
            <v>0</v>
          </cell>
          <cell r="AF320">
            <v>0</v>
          </cell>
          <cell r="AG320">
            <v>0</v>
          </cell>
          <cell r="AH320">
            <v>0</v>
          </cell>
          <cell r="AI320">
            <v>0</v>
          </cell>
          <cell r="AJ320">
            <v>0</v>
          </cell>
          <cell r="AK320">
            <v>0</v>
          </cell>
          <cell r="AL320">
            <v>0</v>
          </cell>
          <cell r="AM320">
            <v>0</v>
          </cell>
          <cell r="AN320">
            <v>0</v>
          </cell>
          <cell r="AO320">
            <v>0</v>
          </cell>
          <cell r="AP320">
            <v>0</v>
          </cell>
          <cell r="AQ320">
            <v>0</v>
          </cell>
          <cell r="AR320">
            <v>0</v>
          </cell>
          <cell r="AS320">
            <v>0</v>
          </cell>
          <cell r="AT320">
            <v>0</v>
          </cell>
          <cell r="AU320">
            <v>0</v>
          </cell>
          <cell r="AV320">
            <v>0</v>
          </cell>
          <cell r="AW320">
            <v>0</v>
          </cell>
          <cell r="AX320">
            <v>0</v>
          </cell>
          <cell r="AY320">
            <v>0</v>
          </cell>
          <cell r="AZ320">
            <v>0</v>
          </cell>
          <cell r="BA320">
            <v>0</v>
          </cell>
          <cell r="BB320">
            <v>0</v>
          </cell>
          <cell r="BC320">
            <v>0</v>
          </cell>
          <cell r="BD320">
            <v>0</v>
          </cell>
          <cell r="BE320">
            <v>0</v>
          </cell>
          <cell r="BF320">
            <v>0</v>
          </cell>
          <cell r="BG320">
            <v>0</v>
          </cell>
          <cell r="BH320">
            <v>0</v>
          </cell>
          <cell r="BI320">
            <v>0</v>
          </cell>
          <cell r="BJ320">
            <v>0</v>
          </cell>
          <cell r="BK320">
            <v>0</v>
          </cell>
          <cell r="BL320">
            <v>0</v>
          </cell>
          <cell r="BM320">
            <v>0</v>
          </cell>
          <cell r="BN320">
            <v>0</v>
          </cell>
          <cell r="BO320">
            <v>0</v>
          </cell>
          <cell r="BP320">
            <v>0</v>
          </cell>
          <cell r="BQ320">
            <v>0</v>
          </cell>
          <cell r="BR320">
            <v>0</v>
          </cell>
          <cell r="BS320">
            <v>0</v>
          </cell>
          <cell r="BT320">
            <v>0</v>
          </cell>
          <cell r="BU320">
            <v>0</v>
          </cell>
          <cell r="BV320">
            <v>0</v>
          </cell>
          <cell r="BW320">
            <v>0</v>
          </cell>
          <cell r="BX320">
            <v>0</v>
          </cell>
          <cell r="BY320">
            <v>0</v>
          </cell>
          <cell r="BZ320">
            <v>0</v>
          </cell>
          <cell r="CA320">
            <v>0</v>
          </cell>
          <cell r="CB320">
            <v>0</v>
          </cell>
          <cell r="CC320">
            <v>0</v>
          </cell>
          <cell r="CD320">
            <v>0</v>
          </cell>
          <cell r="CE320">
            <v>0</v>
          </cell>
          <cell r="CF320">
            <v>0</v>
          </cell>
          <cell r="CG320">
            <v>0</v>
          </cell>
          <cell r="CH320">
            <v>0</v>
          </cell>
          <cell r="CI320">
            <v>0</v>
          </cell>
          <cell r="CJ320">
            <v>0</v>
          </cell>
          <cell r="CK320">
            <v>0</v>
          </cell>
          <cell r="CL320">
            <v>0</v>
          </cell>
          <cell r="CM320">
            <v>0</v>
          </cell>
          <cell r="CN320">
            <v>0</v>
          </cell>
          <cell r="CO320">
            <v>0</v>
          </cell>
          <cell r="CP320">
            <v>0</v>
          </cell>
          <cell r="CQ320">
            <v>0</v>
          </cell>
          <cell r="CR320">
            <v>0</v>
          </cell>
          <cell r="CS320">
            <v>0</v>
          </cell>
          <cell r="CT320">
            <v>0</v>
          </cell>
          <cell r="CU320">
            <v>0</v>
          </cell>
          <cell r="CV320">
            <v>0</v>
          </cell>
          <cell r="CW320">
            <v>0</v>
          </cell>
          <cell r="CX320">
            <v>0</v>
          </cell>
          <cell r="CY320">
            <v>0</v>
          </cell>
          <cell r="CZ320">
            <v>0</v>
          </cell>
          <cell r="DA320">
            <v>0</v>
          </cell>
          <cell r="DB320">
            <v>0</v>
          </cell>
          <cell r="DC320">
            <v>0</v>
          </cell>
          <cell r="DD320">
            <v>0</v>
          </cell>
          <cell r="DE320">
            <v>0</v>
          </cell>
          <cell r="DF320">
            <v>0</v>
          </cell>
          <cell r="DG320">
            <v>0</v>
          </cell>
          <cell r="DH320">
            <v>0</v>
          </cell>
          <cell r="DI320">
            <v>0</v>
          </cell>
          <cell r="DJ320">
            <v>0</v>
          </cell>
          <cell r="DK320">
            <v>0</v>
          </cell>
          <cell r="DL320">
            <v>0</v>
          </cell>
          <cell r="DM320">
            <v>0</v>
          </cell>
          <cell r="DN320">
            <v>0</v>
          </cell>
          <cell r="DO320">
            <v>0</v>
          </cell>
          <cell r="DP320">
            <v>0</v>
          </cell>
          <cell r="DQ320">
            <v>0</v>
          </cell>
          <cell r="DR320">
            <v>0</v>
          </cell>
          <cell r="DS320">
            <v>0</v>
          </cell>
          <cell r="DT320">
            <v>0</v>
          </cell>
          <cell r="DU320">
            <v>0</v>
          </cell>
          <cell r="DV320">
            <v>0</v>
          </cell>
          <cell r="DW320">
            <v>0</v>
          </cell>
          <cell r="DX320">
            <v>0</v>
          </cell>
          <cell r="DY320">
            <v>0</v>
          </cell>
          <cell r="DZ320">
            <v>0</v>
          </cell>
          <cell r="EA320">
            <v>0</v>
          </cell>
          <cell r="EB320">
            <v>0</v>
          </cell>
          <cell r="EC320">
            <v>0</v>
          </cell>
          <cell r="ED320">
            <v>0</v>
          </cell>
        </row>
        <row r="321">
          <cell r="C321" t="str">
            <v>IRP19Wind_BDC_PNC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O321">
            <v>0</v>
          </cell>
          <cell r="AP321">
            <v>0</v>
          </cell>
          <cell r="AQ321">
            <v>0</v>
          </cell>
          <cell r="AR321">
            <v>0</v>
          </cell>
          <cell r="AS321">
            <v>0</v>
          </cell>
          <cell r="AT321">
            <v>0</v>
          </cell>
          <cell r="AU321">
            <v>0</v>
          </cell>
          <cell r="AV321">
            <v>0</v>
          </cell>
          <cell r="AW321">
            <v>0</v>
          </cell>
          <cell r="AX321">
            <v>0</v>
          </cell>
          <cell r="AY321">
            <v>0</v>
          </cell>
          <cell r="AZ321">
            <v>0</v>
          </cell>
          <cell r="BA321">
            <v>0</v>
          </cell>
          <cell r="BB321">
            <v>0</v>
          </cell>
          <cell r="BC321">
            <v>0</v>
          </cell>
          <cell r="BD321">
            <v>0</v>
          </cell>
          <cell r="BE321">
            <v>0</v>
          </cell>
          <cell r="BF321">
            <v>0</v>
          </cell>
          <cell r="BG321">
            <v>0</v>
          </cell>
          <cell r="BH321">
            <v>0</v>
          </cell>
          <cell r="BI321">
            <v>0</v>
          </cell>
          <cell r="BJ321">
            <v>0</v>
          </cell>
          <cell r="BK321">
            <v>0</v>
          </cell>
          <cell r="BL321">
            <v>0</v>
          </cell>
          <cell r="BM321">
            <v>0</v>
          </cell>
          <cell r="BN321">
            <v>0</v>
          </cell>
          <cell r="BO321">
            <v>0</v>
          </cell>
          <cell r="BP321">
            <v>0</v>
          </cell>
          <cell r="BQ321">
            <v>0</v>
          </cell>
          <cell r="BR321">
            <v>0</v>
          </cell>
          <cell r="BS321">
            <v>0</v>
          </cell>
          <cell r="BT321">
            <v>0</v>
          </cell>
          <cell r="BU321">
            <v>0</v>
          </cell>
          <cell r="BV321">
            <v>0</v>
          </cell>
          <cell r="BW321">
            <v>0</v>
          </cell>
          <cell r="BX321">
            <v>0</v>
          </cell>
          <cell r="BY321">
            <v>0</v>
          </cell>
          <cell r="BZ321">
            <v>0</v>
          </cell>
          <cell r="CA321">
            <v>0</v>
          </cell>
          <cell r="CB321">
            <v>0</v>
          </cell>
          <cell r="CC321">
            <v>0</v>
          </cell>
          <cell r="CD321">
            <v>0</v>
          </cell>
          <cell r="CE321">
            <v>0</v>
          </cell>
          <cell r="CF321">
            <v>0</v>
          </cell>
          <cell r="CG321">
            <v>0</v>
          </cell>
          <cell r="CH321">
            <v>0</v>
          </cell>
          <cell r="CI321">
            <v>0</v>
          </cell>
          <cell r="CJ321">
            <v>0</v>
          </cell>
          <cell r="CK321">
            <v>0</v>
          </cell>
          <cell r="CL321">
            <v>0</v>
          </cell>
          <cell r="CM321">
            <v>0</v>
          </cell>
          <cell r="CN321">
            <v>0</v>
          </cell>
          <cell r="CO321">
            <v>0</v>
          </cell>
          <cell r="CP321">
            <v>0</v>
          </cell>
          <cell r="CQ321">
            <v>0</v>
          </cell>
          <cell r="CR321">
            <v>0</v>
          </cell>
          <cell r="CS321">
            <v>0</v>
          </cell>
          <cell r="CT321">
            <v>0</v>
          </cell>
          <cell r="CU321">
            <v>0</v>
          </cell>
          <cell r="CV321">
            <v>0</v>
          </cell>
          <cell r="CW321">
            <v>0</v>
          </cell>
          <cell r="CX321">
            <v>0</v>
          </cell>
          <cell r="CY321">
            <v>0</v>
          </cell>
          <cell r="CZ321">
            <v>0</v>
          </cell>
          <cell r="DA321">
            <v>0</v>
          </cell>
          <cell r="DB321">
            <v>0</v>
          </cell>
          <cell r="DC321">
            <v>0</v>
          </cell>
          <cell r="DD321">
            <v>0</v>
          </cell>
          <cell r="DE321">
            <v>0</v>
          </cell>
          <cell r="DF321">
            <v>0</v>
          </cell>
          <cell r="DG321">
            <v>0</v>
          </cell>
          <cell r="DH321">
            <v>0</v>
          </cell>
          <cell r="DI321">
            <v>0</v>
          </cell>
          <cell r="DJ321">
            <v>0</v>
          </cell>
          <cell r="DK321">
            <v>0</v>
          </cell>
          <cell r="DL321">
            <v>0</v>
          </cell>
          <cell r="DM321">
            <v>0</v>
          </cell>
          <cell r="DN321">
            <v>0</v>
          </cell>
          <cell r="DO321">
            <v>0</v>
          </cell>
          <cell r="DP321">
            <v>0</v>
          </cell>
          <cell r="DQ321">
            <v>0</v>
          </cell>
          <cell r="DR321">
            <v>0</v>
          </cell>
          <cell r="DS321">
            <v>0</v>
          </cell>
          <cell r="DT321">
            <v>0</v>
          </cell>
          <cell r="DU321">
            <v>0</v>
          </cell>
          <cell r="DV321">
            <v>0</v>
          </cell>
          <cell r="DW321">
            <v>0</v>
          </cell>
          <cell r="DX321">
            <v>0</v>
          </cell>
          <cell r="DY321">
            <v>0</v>
          </cell>
          <cell r="DZ321">
            <v>0</v>
          </cell>
          <cell r="EA321">
            <v>0</v>
          </cell>
          <cell r="EB321">
            <v>0</v>
          </cell>
          <cell r="EC321">
            <v>0</v>
          </cell>
          <cell r="ED321">
            <v>0</v>
          </cell>
        </row>
        <row r="322">
          <cell r="C322" t="str">
            <v>IRP19Wind_BC_ID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P322">
            <v>0</v>
          </cell>
          <cell r="AQ322">
            <v>0</v>
          </cell>
          <cell r="AR322">
            <v>0</v>
          </cell>
          <cell r="AS322">
            <v>0</v>
          </cell>
          <cell r="AT322">
            <v>0</v>
          </cell>
          <cell r="AU322">
            <v>0</v>
          </cell>
          <cell r="AV322">
            <v>0</v>
          </cell>
          <cell r="AW322">
            <v>0</v>
          </cell>
          <cell r="AX322">
            <v>0</v>
          </cell>
          <cell r="AY322">
            <v>0</v>
          </cell>
          <cell r="AZ322">
            <v>0</v>
          </cell>
          <cell r="BA322">
            <v>0</v>
          </cell>
          <cell r="BB322">
            <v>0</v>
          </cell>
          <cell r="BC322">
            <v>0</v>
          </cell>
          <cell r="BD322">
            <v>0</v>
          </cell>
          <cell r="BE322">
            <v>0</v>
          </cell>
          <cell r="BF322">
            <v>0</v>
          </cell>
          <cell r="BG322">
            <v>0</v>
          </cell>
          <cell r="BH322">
            <v>0</v>
          </cell>
          <cell r="BI322">
            <v>0</v>
          </cell>
          <cell r="BJ322">
            <v>0</v>
          </cell>
          <cell r="BK322">
            <v>0</v>
          </cell>
          <cell r="BL322">
            <v>0</v>
          </cell>
          <cell r="BM322">
            <v>0</v>
          </cell>
          <cell r="BN322">
            <v>0</v>
          </cell>
          <cell r="BO322">
            <v>0</v>
          </cell>
          <cell r="BP322">
            <v>0</v>
          </cell>
          <cell r="BQ322">
            <v>0</v>
          </cell>
          <cell r="BR322">
            <v>0</v>
          </cell>
          <cell r="BS322">
            <v>0</v>
          </cell>
          <cell r="BT322">
            <v>0</v>
          </cell>
          <cell r="BU322">
            <v>0</v>
          </cell>
          <cell r="BV322">
            <v>0</v>
          </cell>
          <cell r="BW322">
            <v>0</v>
          </cell>
          <cell r="BX322">
            <v>0</v>
          </cell>
          <cell r="BY322">
            <v>0</v>
          </cell>
          <cell r="BZ322">
            <v>0</v>
          </cell>
          <cell r="CA322">
            <v>0</v>
          </cell>
          <cell r="CB322">
            <v>0</v>
          </cell>
          <cell r="CC322">
            <v>0</v>
          </cell>
          <cell r="CD322">
            <v>0</v>
          </cell>
          <cell r="CE322">
            <v>0</v>
          </cell>
          <cell r="CF322">
            <v>0</v>
          </cell>
          <cell r="CG322">
            <v>0</v>
          </cell>
          <cell r="CH322">
            <v>0</v>
          </cell>
          <cell r="CI322">
            <v>0</v>
          </cell>
          <cell r="CJ322">
            <v>0</v>
          </cell>
          <cell r="CK322">
            <v>0</v>
          </cell>
          <cell r="CL322">
            <v>0</v>
          </cell>
          <cell r="CM322">
            <v>0</v>
          </cell>
          <cell r="CN322">
            <v>0</v>
          </cell>
          <cell r="CO322">
            <v>0</v>
          </cell>
          <cell r="CP322">
            <v>0</v>
          </cell>
          <cell r="CQ322">
            <v>0</v>
          </cell>
          <cell r="CR322">
            <v>0</v>
          </cell>
          <cell r="CS322">
            <v>0</v>
          </cell>
          <cell r="CT322">
            <v>0</v>
          </cell>
          <cell r="CU322">
            <v>0</v>
          </cell>
          <cell r="CV322">
            <v>0</v>
          </cell>
          <cell r="CW322">
            <v>0</v>
          </cell>
          <cell r="CX322">
            <v>0</v>
          </cell>
          <cell r="CY322">
            <v>0</v>
          </cell>
          <cell r="CZ322">
            <v>0</v>
          </cell>
          <cell r="DA322">
            <v>0</v>
          </cell>
          <cell r="DB322">
            <v>0</v>
          </cell>
          <cell r="DC322">
            <v>0</v>
          </cell>
          <cell r="DD322">
            <v>0</v>
          </cell>
          <cell r="DE322">
            <v>0</v>
          </cell>
          <cell r="DF322">
            <v>0</v>
          </cell>
          <cell r="DG322">
            <v>0</v>
          </cell>
          <cell r="DH322">
            <v>0</v>
          </cell>
          <cell r="DI322">
            <v>0</v>
          </cell>
          <cell r="DJ322">
            <v>0</v>
          </cell>
          <cell r="DK322">
            <v>0</v>
          </cell>
          <cell r="DL322">
            <v>0</v>
          </cell>
          <cell r="DM322">
            <v>0</v>
          </cell>
          <cell r="DN322">
            <v>0</v>
          </cell>
          <cell r="DO322">
            <v>0</v>
          </cell>
          <cell r="DP322">
            <v>0</v>
          </cell>
          <cell r="DQ322">
            <v>0</v>
          </cell>
          <cell r="DR322">
            <v>0</v>
          </cell>
          <cell r="DS322">
            <v>0</v>
          </cell>
          <cell r="DT322">
            <v>0</v>
          </cell>
          <cell r="DU322">
            <v>0</v>
          </cell>
          <cell r="DV322">
            <v>0</v>
          </cell>
          <cell r="DW322">
            <v>0</v>
          </cell>
          <cell r="DX322">
            <v>0</v>
          </cell>
          <cell r="DY322">
            <v>0</v>
          </cell>
          <cell r="DZ322">
            <v>0</v>
          </cell>
          <cell r="EA322">
            <v>0</v>
          </cell>
          <cell r="EB322">
            <v>0</v>
          </cell>
          <cell r="EC322">
            <v>0</v>
          </cell>
          <cell r="ED322">
            <v>0</v>
          </cell>
        </row>
        <row r="323">
          <cell r="C323" t="str">
            <v>IRP19Wind_BDC_ID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O323">
            <v>0</v>
          </cell>
          <cell r="AP323">
            <v>0</v>
          </cell>
          <cell r="AQ323">
            <v>0</v>
          </cell>
          <cell r="AR323">
            <v>0</v>
          </cell>
          <cell r="AS323">
            <v>0</v>
          </cell>
          <cell r="AT323">
            <v>0</v>
          </cell>
          <cell r="AU323">
            <v>0</v>
          </cell>
          <cell r="AV323">
            <v>0</v>
          </cell>
          <cell r="AW323">
            <v>0</v>
          </cell>
          <cell r="AX323">
            <v>0</v>
          </cell>
          <cell r="AY323">
            <v>0</v>
          </cell>
          <cell r="AZ323">
            <v>0</v>
          </cell>
          <cell r="BA323">
            <v>0</v>
          </cell>
          <cell r="BB323">
            <v>0</v>
          </cell>
          <cell r="BC323">
            <v>0</v>
          </cell>
          <cell r="BD323">
            <v>0</v>
          </cell>
          <cell r="BE323">
            <v>0</v>
          </cell>
          <cell r="BF323">
            <v>0</v>
          </cell>
          <cell r="BG323">
            <v>0</v>
          </cell>
          <cell r="BH323">
            <v>0</v>
          </cell>
          <cell r="BI323">
            <v>0</v>
          </cell>
          <cell r="BJ323">
            <v>0</v>
          </cell>
          <cell r="BK323">
            <v>0</v>
          </cell>
          <cell r="BL323">
            <v>0</v>
          </cell>
          <cell r="BM323">
            <v>0</v>
          </cell>
          <cell r="BN323">
            <v>0</v>
          </cell>
          <cell r="BO323">
            <v>0</v>
          </cell>
          <cell r="BP323">
            <v>0</v>
          </cell>
          <cell r="BQ323">
            <v>0</v>
          </cell>
          <cell r="BR323">
            <v>0</v>
          </cell>
          <cell r="BS323">
            <v>0</v>
          </cell>
          <cell r="BT323">
            <v>0</v>
          </cell>
          <cell r="BU323">
            <v>0</v>
          </cell>
          <cell r="BV323">
            <v>0</v>
          </cell>
          <cell r="BW323">
            <v>0</v>
          </cell>
          <cell r="BX323">
            <v>0</v>
          </cell>
          <cell r="BY323">
            <v>0</v>
          </cell>
          <cell r="BZ323">
            <v>0</v>
          </cell>
          <cell r="CA323">
            <v>0</v>
          </cell>
          <cell r="CB323">
            <v>0</v>
          </cell>
          <cell r="CC323">
            <v>0</v>
          </cell>
          <cell r="CD323">
            <v>0</v>
          </cell>
          <cell r="CE323">
            <v>0</v>
          </cell>
          <cell r="CF323">
            <v>0</v>
          </cell>
          <cell r="CG323">
            <v>0</v>
          </cell>
          <cell r="CH323">
            <v>0</v>
          </cell>
          <cell r="CI323">
            <v>0</v>
          </cell>
          <cell r="CJ323">
            <v>0</v>
          </cell>
          <cell r="CK323">
            <v>0</v>
          </cell>
          <cell r="CL323">
            <v>0</v>
          </cell>
          <cell r="CM323">
            <v>0</v>
          </cell>
          <cell r="CN323">
            <v>0</v>
          </cell>
          <cell r="CO323">
            <v>0</v>
          </cell>
          <cell r="CP323">
            <v>0</v>
          </cell>
          <cell r="CQ323">
            <v>0</v>
          </cell>
          <cell r="CR323">
            <v>0</v>
          </cell>
          <cell r="CS323">
            <v>0</v>
          </cell>
          <cell r="CT323">
            <v>0</v>
          </cell>
          <cell r="CU323">
            <v>0</v>
          </cell>
          <cell r="CV323">
            <v>0</v>
          </cell>
          <cell r="CW323">
            <v>0</v>
          </cell>
          <cell r="CX323">
            <v>0</v>
          </cell>
          <cell r="CY323">
            <v>0</v>
          </cell>
          <cell r="CZ323">
            <v>0</v>
          </cell>
          <cell r="DA323">
            <v>0</v>
          </cell>
          <cell r="DB323">
            <v>0</v>
          </cell>
          <cell r="DC323">
            <v>0</v>
          </cell>
          <cell r="DD323">
            <v>0</v>
          </cell>
          <cell r="DE323">
            <v>0</v>
          </cell>
          <cell r="DF323">
            <v>0</v>
          </cell>
          <cell r="DG323">
            <v>0</v>
          </cell>
          <cell r="DH323">
            <v>0</v>
          </cell>
          <cell r="DI323">
            <v>0</v>
          </cell>
          <cell r="DJ323">
            <v>0</v>
          </cell>
          <cell r="DK323">
            <v>0</v>
          </cell>
          <cell r="DL323">
            <v>0</v>
          </cell>
          <cell r="DM323">
            <v>0</v>
          </cell>
          <cell r="DN323">
            <v>0</v>
          </cell>
          <cell r="DO323">
            <v>0</v>
          </cell>
          <cell r="DP323">
            <v>0</v>
          </cell>
          <cell r="DQ323">
            <v>0</v>
          </cell>
          <cell r="DR323">
            <v>0</v>
          </cell>
          <cell r="DS323">
            <v>0</v>
          </cell>
          <cell r="DT323">
            <v>0</v>
          </cell>
          <cell r="DU323">
            <v>0</v>
          </cell>
          <cell r="DV323">
            <v>0</v>
          </cell>
          <cell r="DW323">
            <v>0</v>
          </cell>
          <cell r="DX323">
            <v>0</v>
          </cell>
          <cell r="DY323">
            <v>0</v>
          </cell>
          <cell r="DZ323">
            <v>0</v>
          </cell>
          <cell r="EA323">
            <v>0</v>
          </cell>
          <cell r="EB323">
            <v>0</v>
          </cell>
          <cell r="EC323">
            <v>0</v>
          </cell>
          <cell r="ED323">
            <v>0</v>
          </cell>
        </row>
        <row r="324">
          <cell r="C324" t="str">
            <v>IRP19Wind_BC_YK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O324">
            <v>0</v>
          </cell>
          <cell r="AP324">
            <v>0</v>
          </cell>
          <cell r="AQ324">
            <v>0</v>
          </cell>
          <cell r="AR324">
            <v>0</v>
          </cell>
          <cell r="AS324">
            <v>0</v>
          </cell>
          <cell r="AT324">
            <v>0</v>
          </cell>
          <cell r="AU324">
            <v>0</v>
          </cell>
          <cell r="AV324">
            <v>0</v>
          </cell>
          <cell r="AW324">
            <v>0</v>
          </cell>
          <cell r="AX324">
            <v>0</v>
          </cell>
          <cell r="AY324">
            <v>0</v>
          </cell>
          <cell r="AZ324">
            <v>0</v>
          </cell>
          <cell r="BA324">
            <v>0</v>
          </cell>
          <cell r="BB324">
            <v>0</v>
          </cell>
          <cell r="BC324">
            <v>0</v>
          </cell>
          <cell r="BD324">
            <v>0</v>
          </cell>
          <cell r="BE324">
            <v>0</v>
          </cell>
          <cell r="BF324">
            <v>0</v>
          </cell>
          <cell r="BG324">
            <v>0</v>
          </cell>
          <cell r="BH324">
            <v>0</v>
          </cell>
          <cell r="BI324">
            <v>0</v>
          </cell>
          <cell r="BJ324">
            <v>0</v>
          </cell>
          <cell r="BK324">
            <v>0</v>
          </cell>
          <cell r="BL324">
            <v>0</v>
          </cell>
          <cell r="BM324">
            <v>0</v>
          </cell>
          <cell r="BN324">
            <v>0</v>
          </cell>
          <cell r="BO324">
            <v>0</v>
          </cell>
          <cell r="BP324">
            <v>0</v>
          </cell>
          <cell r="BQ324">
            <v>0</v>
          </cell>
          <cell r="BR324">
            <v>0</v>
          </cell>
          <cell r="BS324">
            <v>0</v>
          </cell>
          <cell r="BT324">
            <v>0</v>
          </cell>
          <cell r="BU324">
            <v>0</v>
          </cell>
          <cell r="BV324">
            <v>0</v>
          </cell>
          <cell r="BW324">
            <v>0</v>
          </cell>
          <cell r="BX324">
            <v>0</v>
          </cell>
          <cell r="BY324">
            <v>0</v>
          </cell>
          <cell r="BZ324">
            <v>0</v>
          </cell>
          <cell r="CA324">
            <v>0</v>
          </cell>
          <cell r="CB324">
            <v>0</v>
          </cell>
          <cell r="CC324">
            <v>0</v>
          </cell>
          <cell r="CD324">
            <v>0</v>
          </cell>
          <cell r="CE324">
            <v>0</v>
          </cell>
          <cell r="CF324">
            <v>0</v>
          </cell>
          <cell r="CG324">
            <v>0</v>
          </cell>
          <cell r="CH324">
            <v>0</v>
          </cell>
          <cell r="CI324">
            <v>0</v>
          </cell>
          <cell r="CJ324">
            <v>0</v>
          </cell>
          <cell r="CK324">
            <v>0</v>
          </cell>
          <cell r="CL324">
            <v>0</v>
          </cell>
          <cell r="CM324">
            <v>0</v>
          </cell>
          <cell r="CN324">
            <v>0</v>
          </cell>
          <cell r="CO324">
            <v>0</v>
          </cell>
          <cell r="CP324">
            <v>0</v>
          </cell>
          <cell r="CQ324">
            <v>0</v>
          </cell>
          <cell r="CR324">
            <v>0</v>
          </cell>
          <cell r="CS324">
            <v>0</v>
          </cell>
          <cell r="CT324">
            <v>0</v>
          </cell>
          <cell r="CU324">
            <v>0</v>
          </cell>
          <cell r="CV324">
            <v>0</v>
          </cell>
          <cell r="CW324">
            <v>0</v>
          </cell>
          <cell r="CX324">
            <v>0</v>
          </cell>
          <cell r="CY324">
            <v>0</v>
          </cell>
          <cell r="CZ324">
            <v>0</v>
          </cell>
          <cell r="DA324">
            <v>0</v>
          </cell>
          <cell r="DB324">
            <v>0</v>
          </cell>
          <cell r="DC324">
            <v>0</v>
          </cell>
          <cell r="DD324">
            <v>0</v>
          </cell>
          <cell r="DE324">
            <v>0</v>
          </cell>
          <cell r="DF324">
            <v>0</v>
          </cell>
          <cell r="DG324">
            <v>0</v>
          </cell>
          <cell r="DH324">
            <v>0</v>
          </cell>
          <cell r="DI324">
            <v>0</v>
          </cell>
          <cell r="DJ324">
            <v>0</v>
          </cell>
          <cell r="DK324">
            <v>0</v>
          </cell>
          <cell r="DL324">
            <v>0</v>
          </cell>
          <cell r="DM324">
            <v>0</v>
          </cell>
          <cell r="DN324">
            <v>0</v>
          </cell>
          <cell r="DO324">
            <v>0</v>
          </cell>
          <cell r="DP324">
            <v>0</v>
          </cell>
          <cell r="DQ324">
            <v>0</v>
          </cell>
          <cell r="DR324">
            <v>0</v>
          </cell>
          <cell r="DS324">
            <v>0</v>
          </cell>
          <cell r="DT324">
            <v>0</v>
          </cell>
          <cell r="DU324">
            <v>0</v>
          </cell>
          <cell r="DV324">
            <v>0</v>
          </cell>
          <cell r="DW324">
            <v>0</v>
          </cell>
          <cell r="DX324">
            <v>0</v>
          </cell>
          <cell r="DY324">
            <v>0</v>
          </cell>
          <cell r="DZ324">
            <v>0</v>
          </cell>
          <cell r="EA324">
            <v>0</v>
          </cell>
          <cell r="EB324">
            <v>0</v>
          </cell>
          <cell r="EC324">
            <v>0</v>
          </cell>
          <cell r="ED324">
            <v>0</v>
          </cell>
        </row>
        <row r="325">
          <cell r="C325" t="str">
            <v>IRP19Wind_BDC_YK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O325">
            <v>0</v>
          </cell>
          <cell r="AP325">
            <v>0</v>
          </cell>
          <cell r="AQ325">
            <v>0</v>
          </cell>
          <cell r="AR325">
            <v>0</v>
          </cell>
          <cell r="AS325">
            <v>0</v>
          </cell>
          <cell r="AT325">
            <v>0</v>
          </cell>
          <cell r="AU325">
            <v>0</v>
          </cell>
          <cell r="AV325">
            <v>0</v>
          </cell>
          <cell r="AW325">
            <v>0</v>
          </cell>
          <cell r="AX325">
            <v>0</v>
          </cell>
          <cell r="AY325">
            <v>0</v>
          </cell>
          <cell r="AZ325">
            <v>0</v>
          </cell>
          <cell r="BA325">
            <v>0</v>
          </cell>
          <cell r="BB325">
            <v>0</v>
          </cell>
          <cell r="BC325">
            <v>0</v>
          </cell>
          <cell r="BD325">
            <v>0</v>
          </cell>
          <cell r="BE325">
            <v>0</v>
          </cell>
          <cell r="BF325">
            <v>0</v>
          </cell>
          <cell r="BG325">
            <v>0</v>
          </cell>
          <cell r="BH325">
            <v>0</v>
          </cell>
          <cell r="BI325">
            <v>0</v>
          </cell>
          <cell r="BJ325">
            <v>0</v>
          </cell>
          <cell r="BK325">
            <v>0</v>
          </cell>
          <cell r="BL325">
            <v>0</v>
          </cell>
          <cell r="BM325">
            <v>0</v>
          </cell>
          <cell r="BN325">
            <v>0</v>
          </cell>
          <cell r="BO325">
            <v>0</v>
          </cell>
          <cell r="BP325">
            <v>0</v>
          </cell>
          <cell r="BQ325">
            <v>0</v>
          </cell>
          <cell r="BR325">
            <v>0</v>
          </cell>
          <cell r="BS325">
            <v>0</v>
          </cell>
          <cell r="BT325">
            <v>0</v>
          </cell>
          <cell r="BU325">
            <v>0</v>
          </cell>
          <cell r="BV325">
            <v>0</v>
          </cell>
          <cell r="BW325">
            <v>0</v>
          </cell>
          <cell r="BX325">
            <v>0</v>
          </cell>
          <cell r="BY325">
            <v>0</v>
          </cell>
          <cell r="BZ325">
            <v>0</v>
          </cell>
          <cell r="CA325">
            <v>0</v>
          </cell>
          <cell r="CB325">
            <v>0</v>
          </cell>
          <cell r="CC325">
            <v>0</v>
          </cell>
          <cell r="CD325">
            <v>0</v>
          </cell>
          <cell r="CE325">
            <v>0</v>
          </cell>
          <cell r="CF325">
            <v>0</v>
          </cell>
          <cell r="CG325">
            <v>0</v>
          </cell>
          <cell r="CH325">
            <v>0</v>
          </cell>
          <cell r="CI325">
            <v>0</v>
          </cell>
          <cell r="CJ325">
            <v>0</v>
          </cell>
          <cell r="CK325">
            <v>0</v>
          </cell>
          <cell r="CL325">
            <v>0</v>
          </cell>
          <cell r="CM325">
            <v>0</v>
          </cell>
          <cell r="CN325">
            <v>0</v>
          </cell>
          <cell r="CO325">
            <v>0</v>
          </cell>
          <cell r="CP325">
            <v>0</v>
          </cell>
          <cell r="CQ325">
            <v>0</v>
          </cell>
          <cell r="CR325">
            <v>0</v>
          </cell>
          <cell r="CS325">
            <v>0</v>
          </cell>
          <cell r="CT325">
            <v>0</v>
          </cell>
          <cell r="CU325">
            <v>0</v>
          </cell>
          <cell r="CV325">
            <v>0</v>
          </cell>
          <cell r="CW325">
            <v>0</v>
          </cell>
          <cell r="CX325">
            <v>0</v>
          </cell>
          <cell r="CY325">
            <v>0</v>
          </cell>
          <cell r="CZ325">
            <v>0</v>
          </cell>
          <cell r="DA325">
            <v>0</v>
          </cell>
          <cell r="DB325">
            <v>0</v>
          </cell>
          <cell r="DC325">
            <v>0</v>
          </cell>
          <cell r="DD325">
            <v>0</v>
          </cell>
          <cell r="DE325">
            <v>0</v>
          </cell>
          <cell r="DF325">
            <v>0</v>
          </cell>
          <cell r="DG325">
            <v>0</v>
          </cell>
          <cell r="DH325">
            <v>0</v>
          </cell>
          <cell r="DI325">
            <v>0</v>
          </cell>
          <cell r="DJ325">
            <v>0</v>
          </cell>
          <cell r="DK325">
            <v>0</v>
          </cell>
          <cell r="DL325">
            <v>0</v>
          </cell>
          <cell r="DM325">
            <v>0</v>
          </cell>
          <cell r="DN325">
            <v>0</v>
          </cell>
          <cell r="DO325">
            <v>0</v>
          </cell>
          <cell r="DP325">
            <v>0</v>
          </cell>
          <cell r="DQ325">
            <v>0</v>
          </cell>
          <cell r="DR325">
            <v>0</v>
          </cell>
          <cell r="DS325">
            <v>0</v>
          </cell>
          <cell r="DT325">
            <v>0</v>
          </cell>
          <cell r="DU325">
            <v>0</v>
          </cell>
          <cell r="DV325">
            <v>0</v>
          </cell>
          <cell r="DW325">
            <v>0</v>
          </cell>
          <cell r="DX325">
            <v>0</v>
          </cell>
          <cell r="DY325">
            <v>0</v>
          </cell>
          <cell r="DZ325">
            <v>0</v>
          </cell>
          <cell r="EA325">
            <v>0</v>
          </cell>
          <cell r="EB325">
            <v>0</v>
          </cell>
          <cell r="EC325">
            <v>0</v>
          </cell>
          <cell r="ED325">
            <v>0</v>
          </cell>
        </row>
        <row r="326">
          <cell r="C326" t="str">
            <v>IRP19Battery_C_UTS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O326">
            <v>0</v>
          </cell>
          <cell r="AP326">
            <v>0</v>
          </cell>
          <cell r="AQ326">
            <v>0</v>
          </cell>
          <cell r="AR326">
            <v>0</v>
          </cell>
          <cell r="AS326">
            <v>0</v>
          </cell>
          <cell r="AT326">
            <v>0</v>
          </cell>
          <cell r="AU326">
            <v>0</v>
          </cell>
          <cell r="AV326">
            <v>0</v>
          </cell>
          <cell r="AW326">
            <v>0</v>
          </cell>
          <cell r="AX326">
            <v>0</v>
          </cell>
          <cell r="AY326">
            <v>0</v>
          </cell>
          <cell r="AZ326">
            <v>0</v>
          </cell>
          <cell r="BA326">
            <v>0</v>
          </cell>
          <cell r="BB326">
            <v>0</v>
          </cell>
          <cell r="BC326">
            <v>0</v>
          </cell>
          <cell r="BD326">
            <v>0</v>
          </cell>
          <cell r="BE326">
            <v>0</v>
          </cell>
          <cell r="BF326">
            <v>0</v>
          </cell>
          <cell r="BG326">
            <v>0</v>
          </cell>
          <cell r="BH326">
            <v>0</v>
          </cell>
          <cell r="BI326">
            <v>0</v>
          </cell>
          <cell r="BJ326">
            <v>0</v>
          </cell>
          <cell r="BK326">
            <v>0</v>
          </cell>
          <cell r="BL326">
            <v>0</v>
          </cell>
          <cell r="BM326">
            <v>0</v>
          </cell>
          <cell r="BN326">
            <v>0</v>
          </cell>
          <cell r="BO326">
            <v>0</v>
          </cell>
          <cell r="BP326">
            <v>0</v>
          </cell>
          <cell r="BQ326">
            <v>0</v>
          </cell>
          <cell r="BR326">
            <v>0</v>
          </cell>
          <cell r="BS326">
            <v>0</v>
          </cell>
          <cell r="BT326">
            <v>0</v>
          </cell>
          <cell r="BU326">
            <v>0</v>
          </cell>
          <cell r="BV326">
            <v>0</v>
          </cell>
          <cell r="BW326">
            <v>0</v>
          </cell>
          <cell r="BX326">
            <v>0</v>
          </cell>
          <cell r="BY326">
            <v>0</v>
          </cell>
          <cell r="BZ326">
            <v>0</v>
          </cell>
          <cell r="CA326">
            <v>0</v>
          </cell>
          <cell r="CB326">
            <v>0</v>
          </cell>
          <cell r="CC326">
            <v>0</v>
          </cell>
          <cell r="CD326">
            <v>0</v>
          </cell>
          <cell r="CE326">
            <v>0</v>
          </cell>
          <cell r="CF326">
            <v>0</v>
          </cell>
          <cell r="CG326">
            <v>0</v>
          </cell>
          <cell r="CH326">
            <v>0</v>
          </cell>
          <cell r="CI326">
            <v>0</v>
          </cell>
          <cell r="CJ326">
            <v>0</v>
          </cell>
          <cell r="CK326">
            <v>0</v>
          </cell>
          <cell r="CL326">
            <v>0</v>
          </cell>
          <cell r="CM326">
            <v>0</v>
          </cell>
          <cell r="CN326">
            <v>0</v>
          </cell>
          <cell r="CO326">
            <v>0</v>
          </cell>
          <cell r="CP326">
            <v>0</v>
          </cell>
          <cell r="CQ326">
            <v>0</v>
          </cell>
          <cell r="CR326">
            <v>0</v>
          </cell>
          <cell r="CS326">
            <v>0</v>
          </cell>
          <cell r="CT326">
            <v>0</v>
          </cell>
          <cell r="CU326">
            <v>0</v>
          </cell>
          <cell r="CV326">
            <v>0</v>
          </cell>
          <cell r="CW326">
            <v>0</v>
          </cell>
          <cell r="CX326">
            <v>0</v>
          </cell>
          <cell r="CY326">
            <v>0</v>
          </cell>
          <cell r="CZ326">
            <v>0</v>
          </cell>
          <cell r="DA326">
            <v>0</v>
          </cell>
          <cell r="DB326">
            <v>0</v>
          </cell>
          <cell r="DC326">
            <v>0</v>
          </cell>
          <cell r="DD326">
            <v>0</v>
          </cell>
          <cell r="DE326">
            <v>0</v>
          </cell>
          <cell r="DF326">
            <v>0</v>
          </cell>
          <cell r="DG326">
            <v>0</v>
          </cell>
          <cell r="DH326">
            <v>0</v>
          </cell>
          <cell r="DI326">
            <v>0</v>
          </cell>
          <cell r="DJ326">
            <v>0</v>
          </cell>
          <cell r="DK326">
            <v>0</v>
          </cell>
          <cell r="DL326">
            <v>0</v>
          </cell>
          <cell r="DM326">
            <v>0</v>
          </cell>
          <cell r="DN326">
            <v>0</v>
          </cell>
          <cell r="DO326">
            <v>0</v>
          </cell>
          <cell r="DP326">
            <v>0</v>
          </cell>
          <cell r="DQ326">
            <v>0</v>
          </cell>
          <cell r="DR326">
            <v>0</v>
          </cell>
          <cell r="DS326">
            <v>0</v>
          </cell>
          <cell r="DT326">
            <v>0</v>
          </cell>
          <cell r="DU326">
            <v>0</v>
          </cell>
          <cell r="DV326">
            <v>0</v>
          </cell>
          <cell r="DW326">
            <v>0</v>
          </cell>
          <cell r="DX326">
            <v>0</v>
          </cell>
          <cell r="DY326">
            <v>0</v>
          </cell>
          <cell r="DZ326">
            <v>0</v>
          </cell>
          <cell r="EA326">
            <v>0</v>
          </cell>
          <cell r="EB326">
            <v>0</v>
          </cell>
          <cell r="EC326">
            <v>0</v>
          </cell>
          <cell r="ED326">
            <v>0</v>
          </cell>
        </row>
        <row r="327">
          <cell r="C327" t="str">
            <v>IRP19Battery_DC_UTS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O327">
            <v>0</v>
          </cell>
          <cell r="AP327">
            <v>0</v>
          </cell>
          <cell r="AQ327">
            <v>0</v>
          </cell>
          <cell r="AR327">
            <v>0</v>
          </cell>
          <cell r="AS327">
            <v>0</v>
          </cell>
          <cell r="AT327">
            <v>0</v>
          </cell>
          <cell r="AU327">
            <v>0</v>
          </cell>
          <cell r="AV327">
            <v>0</v>
          </cell>
          <cell r="AW327">
            <v>0</v>
          </cell>
          <cell r="AX327">
            <v>0</v>
          </cell>
          <cell r="AY327">
            <v>0</v>
          </cell>
          <cell r="AZ327">
            <v>0</v>
          </cell>
          <cell r="BA327">
            <v>0</v>
          </cell>
          <cell r="BB327">
            <v>0</v>
          </cell>
          <cell r="BC327">
            <v>0</v>
          </cell>
          <cell r="BD327">
            <v>0</v>
          </cell>
          <cell r="BE327">
            <v>0</v>
          </cell>
          <cell r="BF327">
            <v>0</v>
          </cell>
          <cell r="BG327">
            <v>0</v>
          </cell>
          <cell r="BH327">
            <v>0</v>
          </cell>
          <cell r="BI327">
            <v>0</v>
          </cell>
          <cell r="BJ327">
            <v>0</v>
          </cell>
          <cell r="BK327">
            <v>0</v>
          </cell>
          <cell r="BL327">
            <v>0</v>
          </cell>
          <cell r="BM327">
            <v>0</v>
          </cell>
          <cell r="BN327">
            <v>0</v>
          </cell>
          <cell r="BO327">
            <v>0</v>
          </cell>
          <cell r="BP327">
            <v>0</v>
          </cell>
          <cell r="BQ327">
            <v>0</v>
          </cell>
          <cell r="BR327">
            <v>0</v>
          </cell>
          <cell r="BS327">
            <v>0</v>
          </cell>
          <cell r="BT327">
            <v>0</v>
          </cell>
          <cell r="BU327">
            <v>0</v>
          </cell>
          <cell r="BV327">
            <v>0</v>
          </cell>
          <cell r="BW327">
            <v>0</v>
          </cell>
          <cell r="BX327">
            <v>0</v>
          </cell>
          <cell r="BY327">
            <v>0</v>
          </cell>
          <cell r="BZ327">
            <v>0</v>
          </cell>
          <cell r="CA327">
            <v>0</v>
          </cell>
          <cell r="CB327">
            <v>0</v>
          </cell>
          <cell r="CC327">
            <v>0</v>
          </cell>
          <cell r="CD327">
            <v>0</v>
          </cell>
          <cell r="CE327">
            <v>0</v>
          </cell>
          <cell r="CF327">
            <v>0</v>
          </cell>
          <cell r="CG327">
            <v>0</v>
          </cell>
          <cell r="CH327">
            <v>0</v>
          </cell>
          <cell r="CI327">
            <v>0</v>
          </cell>
          <cell r="CJ327">
            <v>0</v>
          </cell>
          <cell r="CK327">
            <v>0</v>
          </cell>
          <cell r="CL327">
            <v>0</v>
          </cell>
          <cell r="CM327">
            <v>0</v>
          </cell>
          <cell r="CN327">
            <v>0</v>
          </cell>
          <cell r="CO327">
            <v>0</v>
          </cell>
          <cell r="CP327">
            <v>0</v>
          </cell>
          <cell r="CQ327">
            <v>0</v>
          </cell>
          <cell r="CR327">
            <v>0</v>
          </cell>
          <cell r="CS327">
            <v>0</v>
          </cell>
          <cell r="CT327">
            <v>0</v>
          </cell>
          <cell r="CU327">
            <v>0</v>
          </cell>
          <cell r="CV327">
            <v>0</v>
          </cell>
          <cell r="CW327">
            <v>0</v>
          </cell>
          <cell r="CX327">
            <v>0</v>
          </cell>
          <cell r="CY327">
            <v>0</v>
          </cell>
          <cell r="CZ327">
            <v>0</v>
          </cell>
          <cell r="DA327">
            <v>0</v>
          </cell>
          <cell r="DB327">
            <v>0</v>
          </cell>
          <cell r="DC327">
            <v>0</v>
          </cell>
          <cell r="DD327">
            <v>0</v>
          </cell>
          <cell r="DE327">
            <v>0</v>
          </cell>
          <cell r="DF327">
            <v>0</v>
          </cell>
          <cell r="DG327">
            <v>0</v>
          </cell>
          <cell r="DH327">
            <v>0</v>
          </cell>
          <cell r="DI327">
            <v>0</v>
          </cell>
          <cell r="DJ327">
            <v>0</v>
          </cell>
          <cell r="DK327">
            <v>0</v>
          </cell>
          <cell r="DL327">
            <v>0</v>
          </cell>
          <cell r="DM327">
            <v>0</v>
          </cell>
          <cell r="DN327">
            <v>0</v>
          </cell>
          <cell r="DO327">
            <v>0</v>
          </cell>
          <cell r="DP327">
            <v>0</v>
          </cell>
          <cell r="DQ327">
            <v>0</v>
          </cell>
          <cell r="DR327">
            <v>0</v>
          </cell>
          <cell r="DS327">
            <v>0</v>
          </cell>
          <cell r="DT327">
            <v>0</v>
          </cell>
          <cell r="DU327">
            <v>0</v>
          </cell>
          <cell r="DV327">
            <v>0</v>
          </cell>
          <cell r="DW327">
            <v>0</v>
          </cell>
          <cell r="DX327">
            <v>0</v>
          </cell>
          <cell r="DY327">
            <v>0</v>
          </cell>
          <cell r="DZ327">
            <v>0</v>
          </cell>
          <cell r="EA327">
            <v>0</v>
          </cell>
          <cell r="EB327">
            <v>0</v>
          </cell>
          <cell r="EC327">
            <v>0</v>
          </cell>
          <cell r="ED327">
            <v>0</v>
          </cell>
        </row>
        <row r="328">
          <cell r="C328" t="str">
            <v>IRP19Battery_C_WYSW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  <cell r="Y328">
            <v>0</v>
          </cell>
          <cell r="Z328">
            <v>0</v>
          </cell>
          <cell r="AA328">
            <v>0</v>
          </cell>
          <cell r="AB328">
            <v>0</v>
          </cell>
          <cell r="AC328">
            <v>0</v>
          </cell>
          <cell r="AD328">
            <v>0</v>
          </cell>
          <cell r="AE328">
            <v>0</v>
          </cell>
          <cell r="AF328">
            <v>0</v>
          </cell>
          <cell r="AG328">
            <v>0</v>
          </cell>
          <cell r="AH328">
            <v>0</v>
          </cell>
          <cell r="AI328">
            <v>0</v>
          </cell>
          <cell r="AJ328">
            <v>0</v>
          </cell>
          <cell r="AK328">
            <v>0</v>
          </cell>
          <cell r="AL328">
            <v>0</v>
          </cell>
          <cell r="AM328">
            <v>0</v>
          </cell>
          <cell r="AN328">
            <v>0</v>
          </cell>
          <cell r="AO328">
            <v>0</v>
          </cell>
          <cell r="AP328">
            <v>0</v>
          </cell>
          <cell r="AQ328">
            <v>0</v>
          </cell>
          <cell r="AR328">
            <v>0</v>
          </cell>
          <cell r="AS328">
            <v>0</v>
          </cell>
          <cell r="AT328">
            <v>0</v>
          </cell>
          <cell r="AU328">
            <v>0</v>
          </cell>
          <cell r="AV328">
            <v>0</v>
          </cell>
          <cell r="AW328">
            <v>0</v>
          </cell>
          <cell r="AX328">
            <v>0</v>
          </cell>
          <cell r="AY328">
            <v>0</v>
          </cell>
          <cell r="AZ328">
            <v>0</v>
          </cell>
          <cell r="BA328">
            <v>0</v>
          </cell>
          <cell r="BB328">
            <v>0</v>
          </cell>
          <cell r="BC328">
            <v>0</v>
          </cell>
          <cell r="BD328">
            <v>0</v>
          </cell>
          <cell r="BE328">
            <v>0</v>
          </cell>
          <cell r="BF328">
            <v>0</v>
          </cell>
          <cell r="BG328">
            <v>0</v>
          </cell>
          <cell r="BH328">
            <v>0</v>
          </cell>
          <cell r="BI328">
            <v>0</v>
          </cell>
          <cell r="BJ328">
            <v>0</v>
          </cell>
          <cell r="BK328">
            <v>0</v>
          </cell>
          <cell r="BL328">
            <v>0</v>
          </cell>
          <cell r="BM328">
            <v>0</v>
          </cell>
          <cell r="BN328">
            <v>0</v>
          </cell>
          <cell r="BO328">
            <v>0</v>
          </cell>
          <cell r="BP328">
            <v>0</v>
          </cell>
          <cell r="BQ328">
            <v>0</v>
          </cell>
          <cell r="BR328">
            <v>0</v>
          </cell>
          <cell r="BS328">
            <v>0</v>
          </cell>
          <cell r="BT328">
            <v>0</v>
          </cell>
          <cell r="BU328">
            <v>0</v>
          </cell>
          <cell r="BV328">
            <v>0</v>
          </cell>
          <cell r="BW328">
            <v>0</v>
          </cell>
          <cell r="BX328">
            <v>0</v>
          </cell>
          <cell r="BY328">
            <v>0</v>
          </cell>
          <cell r="BZ328">
            <v>0</v>
          </cell>
          <cell r="CA328">
            <v>0</v>
          </cell>
          <cell r="CB328">
            <v>0</v>
          </cell>
          <cell r="CC328">
            <v>0</v>
          </cell>
          <cell r="CD328">
            <v>0</v>
          </cell>
          <cell r="CE328">
            <v>0</v>
          </cell>
          <cell r="CF328">
            <v>0</v>
          </cell>
          <cell r="CG328">
            <v>0</v>
          </cell>
          <cell r="CH328">
            <v>0</v>
          </cell>
          <cell r="CI328">
            <v>0</v>
          </cell>
          <cell r="CJ328">
            <v>0</v>
          </cell>
          <cell r="CK328">
            <v>0</v>
          </cell>
          <cell r="CL328">
            <v>0</v>
          </cell>
          <cell r="CM328">
            <v>0</v>
          </cell>
          <cell r="CN328">
            <v>0</v>
          </cell>
          <cell r="CO328">
            <v>0</v>
          </cell>
          <cell r="CP328">
            <v>0</v>
          </cell>
          <cell r="CQ328">
            <v>0</v>
          </cell>
          <cell r="CR328">
            <v>0</v>
          </cell>
          <cell r="CS328">
            <v>0</v>
          </cell>
          <cell r="CT328">
            <v>0</v>
          </cell>
          <cell r="CU328">
            <v>0</v>
          </cell>
          <cell r="CV328">
            <v>0</v>
          </cell>
          <cell r="CW328">
            <v>0</v>
          </cell>
          <cell r="CX328">
            <v>0</v>
          </cell>
          <cell r="CY328">
            <v>0</v>
          </cell>
          <cell r="CZ328">
            <v>0</v>
          </cell>
          <cell r="DA328">
            <v>0</v>
          </cell>
          <cell r="DB328">
            <v>0</v>
          </cell>
          <cell r="DC328">
            <v>0</v>
          </cell>
          <cell r="DD328">
            <v>0</v>
          </cell>
          <cell r="DE328">
            <v>0</v>
          </cell>
          <cell r="DF328">
            <v>0</v>
          </cell>
          <cell r="DG328">
            <v>0</v>
          </cell>
          <cell r="DH328">
            <v>0</v>
          </cell>
          <cell r="DI328">
            <v>0</v>
          </cell>
          <cell r="DJ328">
            <v>0</v>
          </cell>
          <cell r="DK328">
            <v>0</v>
          </cell>
          <cell r="DL328">
            <v>0</v>
          </cell>
          <cell r="DM328">
            <v>0</v>
          </cell>
          <cell r="DN328">
            <v>0</v>
          </cell>
          <cell r="DO328">
            <v>0</v>
          </cell>
          <cell r="DP328">
            <v>0</v>
          </cell>
          <cell r="DQ328">
            <v>0</v>
          </cell>
          <cell r="DR328">
            <v>0</v>
          </cell>
          <cell r="DS328">
            <v>0</v>
          </cell>
          <cell r="DT328">
            <v>0</v>
          </cell>
          <cell r="DU328">
            <v>0</v>
          </cell>
          <cell r="DV328">
            <v>0</v>
          </cell>
          <cell r="DW328">
            <v>0</v>
          </cell>
          <cell r="DX328">
            <v>0</v>
          </cell>
          <cell r="DY328">
            <v>0</v>
          </cell>
          <cell r="DZ328">
            <v>0</v>
          </cell>
          <cell r="EA328">
            <v>0</v>
          </cell>
          <cell r="EB328">
            <v>0</v>
          </cell>
          <cell r="EC328">
            <v>0</v>
          </cell>
          <cell r="ED328">
            <v>0</v>
          </cell>
        </row>
        <row r="329">
          <cell r="C329" t="str">
            <v>IRP19Battery_DC_WYSW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Z329">
            <v>0</v>
          </cell>
          <cell r="AA329">
            <v>0</v>
          </cell>
          <cell r="AB329">
            <v>0</v>
          </cell>
          <cell r="AC329">
            <v>0</v>
          </cell>
          <cell r="AD329">
            <v>0</v>
          </cell>
          <cell r="AE329">
            <v>0</v>
          </cell>
          <cell r="AF329">
            <v>0</v>
          </cell>
          <cell r="AG329">
            <v>0</v>
          </cell>
          <cell r="AH329">
            <v>0</v>
          </cell>
          <cell r="AI329">
            <v>0</v>
          </cell>
          <cell r="AJ329">
            <v>0</v>
          </cell>
          <cell r="AK329">
            <v>0</v>
          </cell>
          <cell r="AL329">
            <v>0</v>
          </cell>
          <cell r="AM329">
            <v>0</v>
          </cell>
          <cell r="AN329">
            <v>0</v>
          </cell>
          <cell r="AO329">
            <v>0</v>
          </cell>
          <cell r="AP329">
            <v>0</v>
          </cell>
          <cell r="AQ329">
            <v>0</v>
          </cell>
          <cell r="AR329">
            <v>0</v>
          </cell>
          <cell r="AS329">
            <v>0</v>
          </cell>
          <cell r="AT329">
            <v>0</v>
          </cell>
          <cell r="AU329">
            <v>0</v>
          </cell>
          <cell r="AV329">
            <v>0</v>
          </cell>
          <cell r="AW329">
            <v>0</v>
          </cell>
          <cell r="AX329">
            <v>0</v>
          </cell>
          <cell r="AY329">
            <v>0</v>
          </cell>
          <cell r="AZ329">
            <v>0</v>
          </cell>
          <cell r="BA329">
            <v>0</v>
          </cell>
          <cell r="BB329">
            <v>0</v>
          </cell>
          <cell r="BC329">
            <v>0</v>
          </cell>
          <cell r="BD329">
            <v>0</v>
          </cell>
          <cell r="BE329">
            <v>0</v>
          </cell>
          <cell r="BF329">
            <v>0</v>
          </cell>
          <cell r="BG329">
            <v>0</v>
          </cell>
          <cell r="BH329">
            <v>0</v>
          </cell>
          <cell r="BI329">
            <v>0</v>
          </cell>
          <cell r="BJ329">
            <v>0</v>
          </cell>
          <cell r="BK329">
            <v>0</v>
          </cell>
          <cell r="BL329">
            <v>0</v>
          </cell>
          <cell r="BM329">
            <v>0</v>
          </cell>
          <cell r="BN329">
            <v>0</v>
          </cell>
          <cell r="BO329">
            <v>0</v>
          </cell>
          <cell r="BP329">
            <v>0</v>
          </cell>
          <cell r="BQ329">
            <v>0</v>
          </cell>
          <cell r="BR329">
            <v>0</v>
          </cell>
          <cell r="BS329">
            <v>0</v>
          </cell>
          <cell r="BT329">
            <v>0</v>
          </cell>
          <cell r="BU329">
            <v>0</v>
          </cell>
          <cell r="BV329">
            <v>0</v>
          </cell>
          <cell r="BW329">
            <v>0</v>
          </cell>
          <cell r="BX329">
            <v>0</v>
          </cell>
          <cell r="BY329">
            <v>0</v>
          </cell>
          <cell r="BZ329">
            <v>0</v>
          </cell>
          <cell r="CA329">
            <v>0</v>
          </cell>
          <cell r="CB329">
            <v>0</v>
          </cell>
          <cell r="CC329">
            <v>0</v>
          </cell>
          <cell r="CD329">
            <v>0</v>
          </cell>
          <cell r="CE329">
            <v>0</v>
          </cell>
          <cell r="CF329">
            <v>0</v>
          </cell>
          <cell r="CG329">
            <v>0</v>
          </cell>
          <cell r="CH329">
            <v>0</v>
          </cell>
          <cell r="CI329">
            <v>0</v>
          </cell>
          <cell r="CJ329">
            <v>0</v>
          </cell>
          <cell r="CK329">
            <v>0</v>
          </cell>
          <cell r="CL329">
            <v>0</v>
          </cell>
          <cell r="CM329">
            <v>0</v>
          </cell>
          <cell r="CN329">
            <v>0</v>
          </cell>
          <cell r="CO329">
            <v>0</v>
          </cell>
          <cell r="CP329">
            <v>0</v>
          </cell>
          <cell r="CQ329">
            <v>0</v>
          </cell>
          <cell r="CR329">
            <v>0</v>
          </cell>
          <cell r="CS329">
            <v>0</v>
          </cell>
          <cell r="CT329">
            <v>0</v>
          </cell>
          <cell r="CU329">
            <v>0</v>
          </cell>
          <cell r="CV329">
            <v>0</v>
          </cell>
          <cell r="CW329">
            <v>0</v>
          </cell>
          <cell r="CX329">
            <v>0</v>
          </cell>
          <cell r="CY329">
            <v>0</v>
          </cell>
          <cell r="CZ329">
            <v>0</v>
          </cell>
          <cell r="DA329">
            <v>0</v>
          </cell>
          <cell r="DB329">
            <v>0</v>
          </cell>
          <cell r="DC329">
            <v>0</v>
          </cell>
          <cell r="DD329">
            <v>0</v>
          </cell>
          <cell r="DE329">
            <v>0</v>
          </cell>
          <cell r="DF329">
            <v>0</v>
          </cell>
          <cell r="DG329">
            <v>0</v>
          </cell>
          <cell r="DH329">
            <v>0</v>
          </cell>
          <cell r="DI329">
            <v>0</v>
          </cell>
          <cell r="DJ329">
            <v>0</v>
          </cell>
          <cell r="DK329">
            <v>0</v>
          </cell>
          <cell r="DL329">
            <v>0</v>
          </cell>
          <cell r="DM329">
            <v>0</v>
          </cell>
          <cell r="DN329">
            <v>0</v>
          </cell>
          <cell r="DO329">
            <v>0</v>
          </cell>
          <cell r="DP329">
            <v>0</v>
          </cell>
          <cell r="DQ329">
            <v>0</v>
          </cell>
          <cell r="DR329">
            <v>0</v>
          </cell>
          <cell r="DS329">
            <v>0</v>
          </cell>
          <cell r="DT329">
            <v>0</v>
          </cell>
          <cell r="DU329">
            <v>0</v>
          </cell>
          <cell r="DV329">
            <v>0</v>
          </cell>
          <cell r="DW329">
            <v>0</v>
          </cell>
          <cell r="DX329">
            <v>0</v>
          </cell>
          <cell r="DY329">
            <v>0</v>
          </cell>
          <cell r="DZ329">
            <v>0</v>
          </cell>
          <cell r="EA329">
            <v>0</v>
          </cell>
          <cell r="EB329">
            <v>0</v>
          </cell>
          <cell r="EC329">
            <v>0</v>
          </cell>
          <cell r="ED329">
            <v>0</v>
          </cell>
        </row>
        <row r="330">
          <cell r="C330" t="str">
            <v>IRP19Battery_C_ID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  <cell r="AA330">
            <v>0</v>
          </cell>
          <cell r="AB330">
            <v>0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0</v>
          </cell>
          <cell r="AH330">
            <v>0</v>
          </cell>
          <cell r="AI330">
            <v>0</v>
          </cell>
          <cell r="AJ330">
            <v>0</v>
          </cell>
          <cell r="AK330">
            <v>0</v>
          </cell>
          <cell r="AL330">
            <v>0</v>
          </cell>
          <cell r="AM330">
            <v>0</v>
          </cell>
          <cell r="AN330">
            <v>0</v>
          </cell>
          <cell r="AO330">
            <v>0</v>
          </cell>
          <cell r="AP330">
            <v>0</v>
          </cell>
          <cell r="AQ330">
            <v>0</v>
          </cell>
          <cell r="AR330">
            <v>0</v>
          </cell>
          <cell r="AS330">
            <v>0</v>
          </cell>
          <cell r="AT330">
            <v>0</v>
          </cell>
          <cell r="AU330">
            <v>0</v>
          </cell>
          <cell r="AV330">
            <v>0</v>
          </cell>
          <cell r="AW330">
            <v>0</v>
          </cell>
          <cell r="AX330">
            <v>0</v>
          </cell>
          <cell r="AY330">
            <v>0</v>
          </cell>
          <cell r="AZ330">
            <v>0</v>
          </cell>
          <cell r="BA330">
            <v>0</v>
          </cell>
          <cell r="BB330">
            <v>0</v>
          </cell>
          <cell r="BC330">
            <v>0</v>
          </cell>
          <cell r="BD330">
            <v>0</v>
          </cell>
          <cell r="BE330">
            <v>0</v>
          </cell>
          <cell r="BF330">
            <v>0</v>
          </cell>
          <cell r="BG330">
            <v>0</v>
          </cell>
          <cell r="BH330">
            <v>0</v>
          </cell>
          <cell r="BI330">
            <v>0</v>
          </cell>
          <cell r="BJ330">
            <v>0</v>
          </cell>
          <cell r="BK330">
            <v>0</v>
          </cell>
          <cell r="BL330">
            <v>0</v>
          </cell>
          <cell r="BM330">
            <v>0</v>
          </cell>
          <cell r="BN330">
            <v>0</v>
          </cell>
          <cell r="BO330">
            <v>0</v>
          </cell>
          <cell r="BP330">
            <v>0</v>
          </cell>
          <cell r="BQ330">
            <v>0</v>
          </cell>
          <cell r="BR330">
            <v>0</v>
          </cell>
          <cell r="BS330">
            <v>0</v>
          </cell>
          <cell r="BT330">
            <v>0</v>
          </cell>
          <cell r="BU330">
            <v>0</v>
          </cell>
          <cell r="BV330">
            <v>0</v>
          </cell>
          <cell r="BW330">
            <v>0</v>
          </cell>
          <cell r="BX330">
            <v>0</v>
          </cell>
          <cell r="BY330">
            <v>0</v>
          </cell>
          <cell r="BZ330">
            <v>0</v>
          </cell>
          <cell r="CA330">
            <v>0</v>
          </cell>
          <cell r="CB330">
            <v>0</v>
          </cell>
          <cell r="CC330">
            <v>0</v>
          </cell>
          <cell r="CD330">
            <v>0</v>
          </cell>
          <cell r="CE330">
            <v>0</v>
          </cell>
          <cell r="CF330">
            <v>0</v>
          </cell>
          <cell r="CG330">
            <v>0</v>
          </cell>
          <cell r="CH330">
            <v>0</v>
          </cell>
          <cell r="CI330">
            <v>0</v>
          </cell>
          <cell r="CJ330">
            <v>0</v>
          </cell>
          <cell r="CK330">
            <v>0</v>
          </cell>
          <cell r="CL330">
            <v>0</v>
          </cell>
          <cell r="CM330">
            <v>0</v>
          </cell>
          <cell r="CN330">
            <v>0</v>
          </cell>
          <cell r="CO330">
            <v>0</v>
          </cell>
          <cell r="CP330">
            <v>0</v>
          </cell>
          <cell r="CQ330">
            <v>0</v>
          </cell>
          <cell r="CR330">
            <v>0</v>
          </cell>
          <cell r="CS330">
            <v>0</v>
          </cell>
          <cell r="CT330">
            <v>0</v>
          </cell>
          <cell r="CU330">
            <v>0</v>
          </cell>
          <cell r="CV330">
            <v>0</v>
          </cell>
          <cell r="CW330">
            <v>0</v>
          </cell>
          <cell r="CX330">
            <v>0</v>
          </cell>
          <cell r="CY330">
            <v>0</v>
          </cell>
          <cell r="CZ330">
            <v>0</v>
          </cell>
          <cell r="DA330">
            <v>0</v>
          </cell>
          <cell r="DB330">
            <v>0</v>
          </cell>
          <cell r="DC330">
            <v>0</v>
          </cell>
          <cell r="DD330">
            <v>0</v>
          </cell>
          <cell r="DE330">
            <v>0</v>
          </cell>
          <cell r="DF330">
            <v>0</v>
          </cell>
          <cell r="DG330">
            <v>0</v>
          </cell>
          <cell r="DH330">
            <v>0</v>
          </cell>
          <cell r="DI330">
            <v>0</v>
          </cell>
          <cell r="DJ330">
            <v>0</v>
          </cell>
          <cell r="DK330">
            <v>0</v>
          </cell>
          <cell r="DL330">
            <v>0</v>
          </cell>
          <cell r="DM330">
            <v>0</v>
          </cell>
          <cell r="DN330">
            <v>0</v>
          </cell>
          <cell r="DO330">
            <v>0</v>
          </cell>
          <cell r="DP330">
            <v>0</v>
          </cell>
          <cell r="DQ330">
            <v>0</v>
          </cell>
          <cell r="DR330">
            <v>0</v>
          </cell>
          <cell r="DS330">
            <v>0</v>
          </cell>
          <cell r="DT330">
            <v>0</v>
          </cell>
          <cell r="DU330">
            <v>0</v>
          </cell>
          <cell r="DV330">
            <v>0</v>
          </cell>
          <cell r="DW330">
            <v>0</v>
          </cell>
          <cell r="DX330">
            <v>0</v>
          </cell>
          <cell r="DY330">
            <v>0</v>
          </cell>
          <cell r="DZ330">
            <v>0</v>
          </cell>
          <cell r="EA330">
            <v>0</v>
          </cell>
          <cell r="EB330">
            <v>0</v>
          </cell>
          <cell r="EC330">
            <v>0</v>
          </cell>
          <cell r="ED330">
            <v>0</v>
          </cell>
        </row>
        <row r="331">
          <cell r="C331" t="str">
            <v>IRP19Battery_DC_ID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0</v>
          </cell>
          <cell r="AJ331">
            <v>0</v>
          </cell>
          <cell r="AK331">
            <v>0</v>
          </cell>
          <cell r="AL331">
            <v>0</v>
          </cell>
          <cell r="AM331">
            <v>0</v>
          </cell>
          <cell r="AN331">
            <v>0</v>
          </cell>
          <cell r="AO331">
            <v>0</v>
          </cell>
          <cell r="AP331">
            <v>0</v>
          </cell>
          <cell r="AQ331">
            <v>0</v>
          </cell>
          <cell r="AR331">
            <v>0</v>
          </cell>
          <cell r="AS331">
            <v>0</v>
          </cell>
          <cell r="AT331">
            <v>0</v>
          </cell>
          <cell r="AU331">
            <v>0</v>
          </cell>
          <cell r="AV331">
            <v>0</v>
          </cell>
          <cell r="AW331">
            <v>0</v>
          </cell>
          <cell r="AX331">
            <v>0</v>
          </cell>
          <cell r="AY331">
            <v>0</v>
          </cell>
          <cell r="AZ331">
            <v>0</v>
          </cell>
          <cell r="BA331">
            <v>0</v>
          </cell>
          <cell r="BB331">
            <v>0</v>
          </cell>
          <cell r="BC331">
            <v>0</v>
          </cell>
          <cell r="BD331">
            <v>0</v>
          </cell>
          <cell r="BE331">
            <v>0</v>
          </cell>
          <cell r="BF331">
            <v>0</v>
          </cell>
          <cell r="BG331">
            <v>0</v>
          </cell>
          <cell r="BH331">
            <v>0</v>
          </cell>
          <cell r="BI331">
            <v>0</v>
          </cell>
          <cell r="BJ331">
            <v>0</v>
          </cell>
          <cell r="BK331">
            <v>0</v>
          </cell>
          <cell r="BL331">
            <v>0</v>
          </cell>
          <cell r="BM331">
            <v>0</v>
          </cell>
          <cell r="BN331">
            <v>0</v>
          </cell>
          <cell r="BO331">
            <v>0</v>
          </cell>
          <cell r="BP331">
            <v>0</v>
          </cell>
          <cell r="BQ331">
            <v>0</v>
          </cell>
          <cell r="BR331">
            <v>0</v>
          </cell>
          <cell r="BS331">
            <v>0</v>
          </cell>
          <cell r="BT331">
            <v>0</v>
          </cell>
          <cell r="BU331">
            <v>0</v>
          </cell>
          <cell r="BV331">
            <v>0</v>
          </cell>
          <cell r="BW331">
            <v>0</v>
          </cell>
          <cell r="BX331">
            <v>0</v>
          </cell>
          <cell r="BY331">
            <v>0</v>
          </cell>
          <cell r="BZ331">
            <v>0</v>
          </cell>
          <cell r="CA331">
            <v>0</v>
          </cell>
          <cell r="CB331">
            <v>0</v>
          </cell>
          <cell r="CC331">
            <v>0</v>
          </cell>
          <cell r="CD331">
            <v>0</v>
          </cell>
          <cell r="CE331">
            <v>0</v>
          </cell>
          <cell r="CF331">
            <v>0</v>
          </cell>
          <cell r="CG331">
            <v>0</v>
          </cell>
          <cell r="CH331">
            <v>0</v>
          </cell>
          <cell r="CI331">
            <v>0</v>
          </cell>
          <cell r="CJ331">
            <v>0</v>
          </cell>
          <cell r="CK331">
            <v>0</v>
          </cell>
          <cell r="CL331">
            <v>0</v>
          </cell>
          <cell r="CM331">
            <v>0</v>
          </cell>
          <cell r="CN331">
            <v>0</v>
          </cell>
          <cell r="CO331">
            <v>0</v>
          </cell>
          <cell r="CP331">
            <v>0</v>
          </cell>
          <cell r="CQ331">
            <v>0</v>
          </cell>
          <cell r="CR331">
            <v>0</v>
          </cell>
          <cell r="CS331">
            <v>0</v>
          </cell>
          <cell r="CT331">
            <v>0</v>
          </cell>
          <cell r="CU331">
            <v>0</v>
          </cell>
          <cell r="CV331">
            <v>0</v>
          </cell>
          <cell r="CW331">
            <v>0</v>
          </cell>
          <cell r="CX331">
            <v>0</v>
          </cell>
          <cell r="CY331">
            <v>0</v>
          </cell>
          <cell r="CZ331">
            <v>0</v>
          </cell>
          <cell r="DA331">
            <v>0</v>
          </cell>
          <cell r="DB331">
            <v>0</v>
          </cell>
          <cell r="DC331">
            <v>0</v>
          </cell>
          <cell r="DD331">
            <v>0</v>
          </cell>
          <cell r="DE331">
            <v>0</v>
          </cell>
          <cell r="DF331">
            <v>0</v>
          </cell>
          <cell r="DG331">
            <v>0</v>
          </cell>
          <cell r="DH331">
            <v>0</v>
          </cell>
          <cell r="DI331">
            <v>0</v>
          </cell>
          <cell r="DJ331">
            <v>0</v>
          </cell>
          <cell r="DK331">
            <v>0</v>
          </cell>
          <cell r="DL331">
            <v>0</v>
          </cell>
          <cell r="DM331">
            <v>0</v>
          </cell>
          <cell r="DN331">
            <v>0</v>
          </cell>
          <cell r="DO331">
            <v>0</v>
          </cell>
          <cell r="DP331">
            <v>0</v>
          </cell>
          <cell r="DQ331">
            <v>0</v>
          </cell>
          <cell r="DR331">
            <v>0</v>
          </cell>
          <cell r="DS331">
            <v>0</v>
          </cell>
          <cell r="DT331">
            <v>0</v>
          </cell>
          <cell r="DU331">
            <v>0</v>
          </cell>
          <cell r="DV331">
            <v>0</v>
          </cell>
          <cell r="DW331">
            <v>0</v>
          </cell>
          <cell r="DX331">
            <v>0</v>
          </cell>
          <cell r="DY331">
            <v>0</v>
          </cell>
          <cell r="DZ331">
            <v>0</v>
          </cell>
          <cell r="EA331">
            <v>0</v>
          </cell>
          <cell r="EB331">
            <v>0</v>
          </cell>
          <cell r="EC331">
            <v>0</v>
          </cell>
          <cell r="ED331">
            <v>0</v>
          </cell>
        </row>
        <row r="332">
          <cell r="C332" t="str">
            <v>IRP19Battery_C_OR_SO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O332">
            <v>0</v>
          </cell>
          <cell r="AP332">
            <v>0</v>
          </cell>
          <cell r="AQ332">
            <v>0</v>
          </cell>
          <cell r="AR332">
            <v>0</v>
          </cell>
          <cell r="AS332">
            <v>0</v>
          </cell>
          <cell r="AT332">
            <v>0</v>
          </cell>
          <cell r="AU332">
            <v>0</v>
          </cell>
          <cell r="AV332">
            <v>0</v>
          </cell>
          <cell r="AW332">
            <v>0</v>
          </cell>
          <cell r="AX332">
            <v>0</v>
          </cell>
          <cell r="AY332">
            <v>0</v>
          </cell>
          <cell r="AZ332">
            <v>0</v>
          </cell>
          <cell r="BA332">
            <v>0</v>
          </cell>
          <cell r="BB332">
            <v>0</v>
          </cell>
          <cell r="BC332">
            <v>0</v>
          </cell>
          <cell r="BD332">
            <v>0</v>
          </cell>
          <cell r="BE332">
            <v>0</v>
          </cell>
          <cell r="BF332">
            <v>0</v>
          </cell>
          <cell r="BG332">
            <v>0</v>
          </cell>
          <cell r="BH332">
            <v>0</v>
          </cell>
          <cell r="BI332">
            <v>0</v>
          </cell>
          <cell r="BJ332">
            <v>0</v>
          </cell>
          <cell r="BK332">
            <v>0</v>
          </cell>
          <cell r="BL332">
            <v>0</v>
          </cell>
          <cell r="BM332">
            <v>0</v>
          </cell>
          <cell r="BN332">
            <v>0</v>
          </cell>
          <cell r="BO332">
            <v>0</v>
          </cell>
          <cell r="BP332">
            <v>0</v>
          </cell>
          <cell r="BQ332">
            <v>0</v>
          </cell>
          <cell r="BR332">
            <v>0</v>
          </cell>
          <cell r="BS332">
            <v>0</v>
          </cell>
          <cell r="BT332">
            <v>0</v>
          </cell>
          <cell r="BU332">
            <v>0</v>
          </cell>
          <cell r="BV332">
            <v>0</v>
          </cell>
          <cell r="BW332">
            <v>0</v>
          </cell>
          <cell r="BX332">
            <v>0</v>
          </cell>
          <cell r="BY332">
            <v>0</v>
          </cell>
          <cell r="BZ332">
            <v>0</v>
          </cell>
          <cell r="CA332">
            <v>0</v>
          </cell>
          <cell r="CB332">
            <v>0</v>
          </cell>
          <cell r="CC332">
            <v>0</v>
          </cell>
          <cell r="CD332">
            <v>0</v>
          </cell>
          <cell r="CE332">
            <v>0</v>
          </cell>
          <cell r="CF332">
            <v>0</v>
          </cell>
          <cell r="CG332">
            <v>0</v>
          </cell>
          <cell r="CH332">
            <v>0</v>
          </cell>
          <cell r="CI332">
            <v>0</v>
          </cell>
          <cell r="CJ332">
            <v>0</v>
          </cell>
          <cell r="CK332">
            <v>0</v>
          </cell>
          <cell r="CL332">
            <v>0</v>
          </cell>
          <cell r="CM332">
            <v>0</v>
          </cell>
          <cell r="CN332">
            <v>0</v>
          </cell>
          <cell r="CO332">
            <v>0</v>
          </cell>
          <cell r="CP332">
            <v>0</v>
          </cell>
          <cell r="CQ332">
            <v>0</v>
          </cell>
          <cell r="CR332">
            <v>0</v>
          </cell>
          <cell r="CS332">
            <v>0</v>
          </cell>
          <cell r="CT332">
            <v>0</v>
          </cell>
          <cell r="CU332">
            <v>0</v>
          </cell>
          <cell r="CV332">
            <v>0</v>
          </cell>
          <cell r="CW332">
            <v>0</v>
          </cell>
          <cell r="CX332">
            <v>0</v>
          </cell>
          <cell r="CY332">
            <v>0</v>
          </cell>
          <cell r="CZ332">
            <v>0</v>
          </cell>
          <cell r="DA332">
            <v>0</v>
          </cell>
          <cell r="DB332">
            <v>0</v>
          </cell>
          <cell r="DC332">
            <v>0</v>
          </cell>
          <cell r="DD332">
            <v>0</v>
          </cell>
          <cell r="DE332">
            <v>0</v>
          </cell>
          <cell r="DF332">
            <v>0</v>
          </cell>
          <cell r="DG332">
            <v>0</v>
          </cell>
          <cell r="DH332">
            <v>0</v>
          </cell>
          <cell r="DI332">
            <v>0</v>
          </cell>
          <cell r="DJ332">
            <v>0</v>
          </cell>
          <cell r="DK332">
            <v>0</v>
          </cell>
          <cell r="DL332">
            <v>0</v>
          </cell>
          <cell r="DM332">
            <v>0</v>
          </cell>
          <cell r="DN332">
            <v>0</v>
          </cell>
          <cell r="DO332">
            <v>0</v>
          </cell>
          <cell r="DP332">
            <v>0</v>
          </cell>
          <cell r="DQ332">
            <v>0</v>
          </cell>
          <cell r="DR332">
            <v>0</v>
          </cell>
          <cell r="DS332">
            <v>0</v>
          </cell>
          <cell r="DT332">
            <v>0</v>
          </cell>
          <cell r="DU332">
            <v>0</v>
          </cell>
          <cell r="DV332">
            <v>0</v>
          </cell>
          <cell r="DW332">
            <v>0</v>
          </cell>
          <cell r="DX332">
            <v>0</v>
          </cell>
          <cell r="DY332">
            <v>0</v>
          </cell>
          <cell r="DZ332">
            <v>0</v>
          </cell>
          <cell r="EA332">
            <v>0</v>
          </cell>
          <cell r="EB332">
            <v>0</v>
          </cell>
          <cell r="EC332">
            <v>0</v>
          </cell>
          <cell r="ED332">
            <v>0</v>
          </cell>
        </row>
        <row r="333">
          <cell r="C333" t="str">
            <v>IRP19Battery_DC_OR_SO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B333">
            <v>0</v>
          </cell>
          <cell r="AC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0</v>
          </cell>
          <cell r="AH333">
            <v>0</v>
          </cell>
          <cell r="AI333">
            <v>0</v>
          </cell>
          <cell r="AJ333">
            <v>0</v>
          </cell>
          <cell r="AK333">
            <v>0</v>
          </cell>
          <cell r="AL333">
            <v>0</v>
          </cell>
          <cell r="AM333">
            <v>0</v>
          </cell>
          <cell r="AN333">
            <v>0</v>
          </cell>
          <cell r="AO333">
            <v>0</v>
          </cell>
          <cell r="AP333">
            <v>0</v>
          </cell>
          <cell r="AQ333">
            <v>0</v>
          </cell>
          <cell r="AR333">
            <v>0</v>
          </cell>
          <cell r="AS333">
            <v>0</v>
          </cell>
          <cell r="AT333">
            <v>0</v>
          </cell>
          <cell r="AU333">
            <v>0</v>
          </cell>
          <cell r="AV333">
            <v>0</v>
          </cell>
          <cell r="AW333">
            <v>0</v>
          </cell>
          <cell r="AX333">
            <v>0</v>
          </cell>
          <cell r="AY333">
            <v>0</v>
          </cell>
          <cell r="AZ333">
            <v>0</v>
          </cell>
          <cell r="BA333">
            <v>0</v>
          </cell>
          <cell r="BB333">
            <v>0</v>
          </cell>
          <cell r="BC333">
            <v>0</v>
          </cell>
          <cell r="BD333">
            <v>0</v>
          </cell>
          <cell r="BE333">
            <v>0</v>
          </cell>
          <cell r="BF333">
            <v>0</v>
          </cell>
          <cell r="BG333">
            <v>0</v>
          </cell>
          <cell r="BH333">
            <v>0</v>
          </cell>
          <cell r="BI333">
            <v>0</v>
          </cell>
          <cell r="BJ333">
            <v>0</v>
          </cell>
          <cell r="BK333">
            <v>0</v>
          </cell>
          <cell r="BL333">
            <v>0</v>
          </cell>
          <cell r="BM333">
            <v>0</v>
          </cell>
          <cell r="BN333">
            <v>0</v>
          </cell>
          <cell r="BO333">
            <v>0</v>
          </cell>
          <cell r="BP333">
            <v>0</v>
          </cell>
          <cell r="BQ333">
            <v>0</v>
          </cell>
          <cell r="BR333">
            <v>0</v>
          </cell>
          <cell r="BS333">
            <v>0</v>
          </cell>
          <cell r="BT333">
            <v>0</v>
          </cell>
          <cell r="BU333">
            <v>0</v>
          </cell>
          <cell r="BV333">
            <v>0</v>
          </cell>
          <cell r="BW333">
            <v>0</v>
          </cell>
          <cell r="BX333">
            <v>0</v>
          </cell>
          <cell r="BY333">
            <v>0</v>
          </cell>
          <cell r="BZ333">
            <v>0</v>
          </cell>
          <cell r="CA333">
            <v>0</v>
          </cell>
          <cell r="CB333">
            <v>0</v>
          </cell>
          <cell r="CC333">
            <v>0</v>
          </cell>
          <cell r="CD333">
            <v>0</v>
          </cell>
          <cell r="CE333">
            <v>0</v>
          </cell>
          <cell r="CF333">
            <v>0</v>
          </cell>
          <cell r="CG333">
            <v>0</v>
          </cell>
          <cell r="CH333">
            <v>0</v>
          </cell>
          <cell r="CI333">
            <v>0</v>
          </cell>
          <cell r="CJ333">
            <v>0</v>
          </cell>
          <cell r="CK333">
            <v>0</v>
          </cell>
          <cell r="CL333">
            <v>0</v>
          </cell>
          <cell r="CM333">
            <v>0</v>
          </cell>
          <cell r="CN333">
            <v>0</v>
          </cell>
          <cell r="CO333">
            <v>0</v>
          </cell>
          <cell r="CP333">
            <v>0</v>
          </cell>
          <cell r="CQ333">
            <v>0</v>
          </cell>
          <cell r="CR333">
            <v>0</v>
          </cell>
          <cell r="CS333">
            <v>0</v>
          </cell>
          <cell r="CT333">
            <v>0</v>
          </cell>
          <cell r="CU333">
            <v>0</v>
          </cell>
          <cell r="CV333">
            <v>0</v>
          </cell>
          <cell r="CW333">
            <v>0</v>
          </cell>
          <cell r="CX333">
            <v>0</v>
          </cell>
          <cell r="CY333">
            <v>0</v>
          </cell>
          <cell r="CZ333">
            <v>0</v>
          </cell>
          <cell r="DA333">
            <v>0</v>
          </cell>
          <cell r="DB333">
            <v>0</v>
          </cell>
          <cell r="DC333">
            <v>0</v>
          </cell>
          <cell r="DD333">
            <v>0</v>
          </cell>
          <cell r="DE333">
            <v>-633.60000000055879</v>
          </cell>
          <cell r="DF333">
            <v>912.30999999999767</v>
          </cell>
          <cell r="DG333">
            <v>-101.40000000002328</v>
          </cell>
          <cell r="DH333">
            <v>-304.11999999999534</v>
          </cell>
          <cell r="DI333">
            <v>50.660000000032596</v>
          </cell>
          <cell r="DJ333">
            <v>-557.52999999996973</v>
          </cell>
          <cell r="DK333">
            <v>-329.48000000003958</v>
          </cell>
          <cell r="DL333">
            <v>-50.659999999974389</v>
          </cell>
          <cell r="DM333">
            <v>126.71999999997206</v>
          </cell>
          <cell r="DN333">
            <v>76.039999999979045</v>
          </cell>
          <cell r="DO333">
            <v>-177.40000000002328</v>
          </cell>
          <cell r="DP333">
            <v>-126.67999999999302</v>
          </cell>
          <cell r="DQ333">
            <v>-152.06000000005588</v>
          </cell>
          <cell r="DR333">
            <v>-834.19999999925494</v>
          </cell>
          <cell r="DS333">
            <v>101.05999999999767</v>
          </cell>
          <cell r="DT333">
            <v>-75.900000000023283</v>
          </cell>
          <cell r="DU333">
            <v>-75.869999999995343</v>
          </cell>
          <cell r="DV333">
            <v>75.849999999976717</v>
          </cell>
          <cell r="DW333">
            <v>-202.15999999997439</v>
          </cell>
          <cell r="DX333">
            <v>-151.69000000000233</v>
          </cell>
          <cell r="DY333">
            <v>-328.5</v>
          </cell>
          <cell r="DZ333">
            <v>-227.47999999998137</v>
          </cell>
          <cell r="EA333">
            <v>2.0000000018626451E-2</v>
          </cell>
          <cell r="EB333">
            <v>-126.46999999997206</v>
          </cell>
          <cell r="EC333">
            <v>-1.9999999960418791E-2</v>
          </cell>
          <cell r="ED333">
            <v>176.95999999996275</v>
          </cell>
        </row>
        <row r="334">
          <cell r="C334" t="str">
            <v>IRP19Battery_C_OR_WVP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O334">
            <v>0</v>
          </cell>
          <cell r="AP334">
            <v>0</v>
          </cell>
          <cell r="AQ334">
            <v>0</v>
          </cell>
          <cell r="AR334">
            <v>0</v>
          </cell>
          <cell r="AS334">
            <v>0</v>
          </cell>
          <cell r="AT334">
            <v>0</v>
          </cell>
          <cell r="AU334">
            <v>0</v>
          </cell>
          <cell r="AV334">
            <v>0</v>
          </cell>
          <cell r="AW334">
            <v>0</v>
          </cell>
          <cell r="AX334">
            <v>0</v>
          </cell>
          <cell r="AY334">
            <v>0</v>
          </cell>
          <cell r="AZ334">
            <v>0</v>
          </cell>
          <cell r="BA334">
            <v>0</v>
          </cell>
          <cell r="BB334">
            <v>0</v>
          </cell>
          <cell r="BC334">
            <v>0</v>
          </cell>
          <cell r="BD334">
            <v>0</v>
          </cell>
          <cell r="BE334">
            <v>0</v>
          </cell>
          <cell r="BF334">
            <v>0</v>
          </cell>
          <cell r="BG334">
            <v>0</v>
          </cell>
          <cell r="BH334">
            <v>0</v>
          </cell>
          <cell r="BI334">
            <v>0</v>
          </cell>
          <cell r="BJ334">
            <v>0</v>
          </cell>
          <cell r="BK334">
            <v>0</v>
          </cell>
          <cell r="BL334">
            <v>0</v>
          </cell>
          <cell r="BM334">
            <v>0</v>
          </cell>
          <cell r="BN334">
            <v>0</v>
          </cell>
          <cell r="BO334">
            <v>0</v>
          </cell>
          <cell r="BP334">
            <v>0</v>
          </cell>
          <cell r="BQ334">
            <v>0</v>
          </cell>
          <cell r="BR334">
            <v>0</v>
          </cell>
          <cell r="BS334">
            <v>0</v>
          </cell>
          <cell r="BT334">
            <v>0</v>
          </cell>
          <cell r="BU334">
            <v>0</v>
          </cell>
          <cell r="BV334">
            <v>0</v>
          </cell>
          <cell r="BW334">
            <v>0</v>
          </cell>
          <cell r="BX334">
            <v>0</v>
          </cell>
          <cell r="BY334">
            <v>0</v>
          </cell>
          <cell r="BZ334">
            <v>0</v>
          </cell>
          <cell r="CA334">
            <v>0</v>
          </cell>
          <cell r="CB334">
            <v>0</v>
          </cell>
          <cell r="CC334">
            <v>0</v>
          </cell>
          <cell r="CD334">
            <v>0</v>
          </cell>
          <cell r="CE334">
            <v>0</v>
          </cell>
          <cell r="CF334">
            <v>0</v>
          </cell>
          <cell r="CG334">
            <v>0</v>
          </cell>
          <cell r="CH334">
            <v>0</v>
          </cell>
          <cell r="CI334">
            <v>0</v>
          </cell>
          <cell r="CJ334">
            <v>0</v>
          </cell>
          <cell r="CK334">
            <v>0</v>
          </cell>
          <cell r="CL334">
            <v>0</v>
          </cell>
          <cell r="CM334">
            <v>0</v>
          </cell>
          <cell r="CN334">
            <v>0</v>
          </cell>
          <cell r="CO334">
            <v>0</v>
          </cell>
          <cell r="CP334">
            <v>0</v>
          </cell>
          <cell r="CQ334">
            <v>0</v>
          </cell>
          <cell r="CR334">
            <v>0</v>
          </cell>
          <cell r="CS334">
            <v>0</v>
          </cell>
          <cell r="CT334">
            <v>0</v>
          </cell>
          <cell r="CU334">
            <v>0</v>
          </cell>
          <cell r="CV334">
            <v>0</v>
          </cell>
          <cell r="CW334">
            <v>0</v>
          </cell>
          <cell r="CX334">
            <v>0</v>
          </cell>
          <cell r="CY334">
            <v>0</v>
          </cell>
          <cell r="CZ334">
            <v>0</v>
          </cell>
          <cell r="DA334">
            <v>0</v>
          </cell>
          <cell r="DB334">
            <v>0</v>
          </cell>
          <cell r="DC334">
            <v>0</v>
          </cell>
          <cell r="DD334">
            <v>0</v>
          </cell>
          <cell r="DE334">
            <v>0</v>
          </cell>
          <cell r="DF334">
            <v>0</v>
          </cell>
          <cell r="DG334">
            <v>0</v>
          </cell>
          <cell r="DH334">
            <v>0</v>
          </cell>
          <cell r="DI334">
            <v>0</v>
          </cell>
          <cell r="DJ334">
            <v>0</v>
          </cell>
          <cell r="DK334">
            <v>0</v>
          </cell>
          <cell r="DL334">
            <v>0</v>
          </cell>
          <cell r="DM334">
            <v>0</v>
          </cell>
          <cell r="DN334">
            <v>0</v>
          </cell>
          <cell r="DO334">
            <v>0</v>
          </cell>
          <cell r="DP334">
            <v>0</v>
          </cell>
          <cell r="DQ334">
            <v>0</v>
          </cell>
          <cell r="DR334">
            <v>0</v>
          </cell>
          <cell r="DS334">
            <v>0</v>
          </cell>
          <cell r="DT334">
            <v>0</v>
          </cell>
          <cell r="DU334">
            <v>0</v>
          </cell>
          <cell r="DV334">
            <v>0</v>
          </cell>
          <cell r="DW334">
            <v>0</v>
          </cell>
          <cell r="DX334">
            <v>0</v>
          </cell>
          <cell r="DY334">
            <v>0</v>
          </cell>
          <cell r="DZ334">
            <v>0</v>
          </cell>
          <cell r="EA334">
            <v>0</v>
          </cell>
          <cell r="EB334">
            <v>0</v>
          </cell>
          <cell r="EC334">
            <v>0</v>
          </cell>
          <cell r="ED334">
            <v>0</v>
          </cell>
        </row>
        <row r="335">
          <cell r="C335" t="str">
            <v>IRP19Battery_DC_OR_WVP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  <cell r="AA335">
            <v>0</v>
          </cell>
          <cell r="AB335">
            <v>0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0</v>
          </cell>
          <cell r="AH335">
            <v>0</v>
          </cell>
          <cell r="AI335">
            <v>0</v>
          </cell>
          <cell r="AJ335">
            <v>0</v>
          </cell>
          <cell r="AK335">
            <v>0</v>
          </cell>
          <cell r="AL335">
            <v>0</v>
          </cell>
          <cell r="AM335">
            <v>0</v>
          </cell>
          <cell r="AN335">
            <v>0</v>
          </cell>
          <cell r="AO335">
            <v>0</v>
          </cell>
          <cell r="AP335">
            <v>0</v>
          </cell>
          <cell r="AQ335">
            <v>0</v>
          </cell>
          <cell r="AR335">
            <v>0</v>
          </cell>
          <cell r="AS335">
            <v>0</v>
          </cell>
          <cell r="AT335">
            <v>0</v>
          </cell>
          <cell r="AU335">
            <v>0</v>
          </cell>
          <cell r="AV335">
            <v>0</v>
          </cell>
          <cell r="AW335">
            <v>0</v>
          </cell>
          <cell r="AX335">
            <v>0</v>
          </cell>
          <cell r="AY335">
            <v>0</v>
          </cell>
          <cell r="AZ335">
            <v>0</v>
          </cell>
          <cell r="BA335">
            <v>0</v>
          </cell>
          <cell r="BB335">
            <v>0</v>
          </cell>
          <cell r="BC335">
            <v>0</v>
          </cell>
          <cell r="BD335">
            <v>0</v>
          </cell>
          <cell r="BE335">
            <v>0</v>
          </cell>
          <cell r="BF335">
            <v>0</v>
          </cell>
          <cell r="BG335">
            <v>0</v>
          </cell>
          <cell r="BH335">
            <v>0</v>
          </cell>
          <cell r="BI335">
            <v>0</v>
          </cell>
          <cell r="BJ335">
            <v>0</v>
          </cell>
          <cell r="BK335">
            <v>0</v>
          </cell>
          <cell r="BL335">
            <v>0</v>
          </cell>
          <cell r="BM335">
            <v>0</v>
          </cell>
          <cell r="BN335">
            <v>0</v>
          </cell>
          <cell r="BO335">
            <v>0</v>
          </cell>
          <cell r="BP335">
            <v>0</v>
          </cell>
          <cell r="BQ335">
            <v>0</v>
          </cell>
          <cell r="BR335">
            <v>0</v>
          </cell>
          <cell r="BS335">
            <v>0</v>
          </cell>
          <cell r="BT335">
            <v>0</v>
          </cell>
          <cell r="BU335">
            <v>0</v>
          </cell>
          <cell r="BV335">
            <v>0</v>
          </cell>
          <cell r="BW335">
            <v>0</v>
          </cell>
          <cell r="BX335">
            <v>0</v>
          </cell>
          <cell r="BY335">
            <v>0</v>
          </cell>
          <cell r="BZ335">
            <v>0</v>
          </cell>
          <cell r="CA335">
            <v>0</v>
          </cell>
          <cell r="CB335">
            <v>0</v>
          </cell>
          <cell r="CC335">
            <v>0</v>
          </cell>
          <cell r="CD335">
            <v>0</v>
          </cell>
          <cell r="CE335">
            <v>0</v>
          </cell>
          <cell r="CF335">
            <v>0</v>
          </cell>
          <cell r="CG335">
            <v>0</v>
          </cell>
          <cell r="CH335">
            <v>0</v>
          </cell>
          <cell r="CI335">
            <v>0</v>
          </cell>
          <cell r="CJ335">
            <v>0</v>
          </cell>
          <cell r="CK335">
            <v>0</v>
          </cell>
          <cell r="CL335">
            <v>0</v>
          </cell>
          <cell r="CM335">
            <v>0</v>
          </cell>
          <cell r="CN335">
            <v>0</v>
          </cell>
          <cell r="CO335">
            <v>0</v>
          </cell>
          <cell r="CP335">
            <v>0</v>
          </cell>
          <cell r="CQ335">
            <v>0</v>
          </cell>
          <cell r="CR335">
            <v>-1016.4899999992922</v>
          </cell>
          <cell r="CS335">
            <v>81.690000000002328</v>
          </cell>
          <cell r="CT335">
            <v>-27.200000000011642</v>
          </cell>
          <cell r="CU335">
            <v>9</v>
          </cell>
          <cell r="CV335">
            <v>0</v>
          </cell>
          <cell r="CW335">
            <v>-72.569999999977881</v>
          </cell>
          <cell r="CX335">
            <v>-72.679999999993015</v>
          </cell>
          <cell r="CY335">
            <v>-208.72000000000116</v>
          </cell>
          <cell r="CZ335">
            <v>-81.699999999982538</v>
          </cell>
          <cell r="DA335">
            <v>-190.57999999998719</v>
          </cell>
          <cell r="DB335">
            <v>-1.9999999989522621E-2</v>
          </cell>
          <cell r="DC335">
            <v>-45.320000000006985</v>
          </cell>
          <cell r="DD335">
            <v>-408.39000000001397</v>
          </cell>
          <cell r="DE335">
            <v>-678.70999999903142</v>
          </cell>
          <cell r="DF335">
            <v>977.64000000001397</v>
          </cell>
          <cell r="DG335">
            <v>-108.64000000001397</v>
          </cell>
          <cell r="DH335">
            <v>-325.84000000002561</v>
          </cell>
          <cell r="DI335">
            <v>54.310000000055879</v>
          </cell>
          <cell r="DJ335">
            <v>-597.3399999999674</v>
          </cell>
          <cell r="DK335">
            <v>-352.94000000000233</v>
          </cell>
          <cell r="DL335">
            <v>-54.300000000046566</v>
          </cell>
          <cell r="DM335">
            <v>135.81999999994878</v>
          </cell>
          <cell r="DN335">
            <v>81.439999999944121</v>
          </cell>
          <cell r="DO335">
            <v>-190.04999999998836</v>
          </cell>
          <cell r="DP335">
            <v>-135.75</v>
          </cell>
          <cell r="DQ335">
            <v>-163.05999999999767</v>
          </cell>
          <cell r="DR335">
            <v>-893.61999999918044</v>
          </cell>
          <cell r="DS335">
            <v>108.23999999999069</v>
          </cell>
          <cell r="DT335">
            <v>-81.179999999993015</v>
          </cell>
          <cell r="DU335">
            <v>-81.339999999967404</v>
          </cell>
          <cell r="DV335">
            <v>81.240000000048894</v>
          </cell>
          <cell r="DW335">
            <v>-216.53000000002794</v>
          </cell>
          <cell r="DX335">
            <v>-162.44000000000233</v>
          </cell>
          <cell r="DY335">
            <v>-352.10000000003492</v>
          </cell>
          <cell r="DZ335">
            <v>-243.69000000000233</v>
          </cell>
          <cell r="EA335">
            <v>-0.13000000000465661</v>
          </cell>
          <cell r="EB335">
            <v>-135.30999999999767</v>
          </cell>
          <cell r="EC335">
            <v>5.9999999997671694E-2</v>
          </cell>
          <cell r="ED335">
            <v>189.56000000005588</v>
          </cell>
        </row>
        <row r="336">
          <cell r="C336" t="str">
            <v>IRP19Battery_C_WA_WW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  <cell r="AB336">
            <v>0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0</v>
          </cell>
          <cell r="AI336">
            <v>0</v>
          </cell>
          <cell r="AJ336">
            <v>0</v>
          </cell>
          <cell r="AK336">
            <v>0</v>
          </cell>
          <cell r="AL336">
            <v>0</v>
          </cell>
          <cell r="AM336">
            <v>0</v>
          </cell>
          <cell r="AN336">
            <v>0</v>
          </cell>
          <cell r="AO336">
            <v>0</v>
          </cell>
          <cell r="AP336">
            <v>0</v>
          </cell>
          <cell r="AQ336">
            <v>0</v>
          </cell>
          <cell r="AR336">
            <v>0</v>
          </cell>
          <cell r="AS336">
            <v>0</v>
          </cell>
          <cell r="AT336">
            <v>0</v>
          </cell>
          <cell r="AU336">
            <v>0</v>
          </cell>
          <cell r="AV336">
            <v>0</v>
          </cell>
          <cell r="AW336">
            <v>0</v>
          </cell>
          <cell r="AX336">
            <v>0</v>
          </cell>
          <cell r="AY336">
            <v>0</v>
          </cell>
          <cell r="AZ336">
            <v>0</v>
          </cell>
          <cell r="BA336">
            <v>0</v>
          </cell>
          <cell r="BB336">
            <v>0</v>
          </cell>
          <cell r="BC336">
            <v>0</v>
          </cell>
          <cell r="BD336">
            <v>0</v>
          </cell>
          <cell r="BE336">
            <v>0</v>
          </cell>
          <cell r="BF336">
            <v>0</v>
          </cell>
          <cell r="BG336">
            <v>0</v>
          </cell>
          <cell r="BH336">
            <v>0</v>
          </cell>
          <cell r="BI336">
            <v>0</v>
          </cell>
          <cell r="BJ336">
            <v>0</v>
          </cell>
          <cell r="BK336">
            <v>0</v>
          </cell>
          <cell r="BL336">
            <v>0</v>
          </cell>
          <cell r="BM336">
            <v>0</v>
          </cell>
          <cell r="BN336">
            <v>0</v>
          </cell>
          <cell r="BO336">
            <v>0</v>
          </cell>
          <cell r="BP336">
            <v>0</v>
          </cell>
          <cell r="BQ336">
            <v>0</v>
          </cell>
          <cell r="BR336">
            <v>0</v>
          </cell>
          <cell r="BS336">
            <v>0</v>
          </cell>
          <cell r="BT336">
            <v>0</v>
          </cell>
          <cell r="BU336">
            <v>0</v>
          </cell>
          <cell r="BV336">
            <v>0</v>
          </cell>
          <cell r="BW336">
            <v>0</v>
          </cell>
          <cell r="BX336">
            <v>0</v>
          </cell>
          <cell r="BY336">
            <v>0</v>
          </cell>
          <cell r="BZ336">
            <v>0</v>
          </cell>
          <cell r="CA336">
            <v>0</v>
          </cell>
          <cell r="CB336">
            <v>0</v>
          </cell>
          <cell r="CC336">
            <v>0</v>
          </cell>
          <cell r="CD336">
            <v>0</v>
          </cell>
          <cell r="CE336">
            <v>0</v>
          </cell>
          <cell r="CF336">
            <v>0</v>
          </cell>
          <cell r="CG336">
            <v>0</v>
          </cell>
          <cell r="CH336">
            <v>0</v>
          </cell>
          <cell r="CI336">
            <v>0</v>
          </cell>
          <cell r="CJ336">
            <v>0</v>
          </cell>
          <cell r="CK336">
            <v>0</v>
          </cell>
          <cell r="CL336">
            <v>0</v>
          </cell>
          <cell r="CM336">
            <v>0</v>
          </cell>
          <cell r="CN336">
            <v>0</v>
          </cell>
          <cell r="CO336">
            <v>0</v>
          </cell>
          <cell r="CP336">
            <v>0</v>
          </cell>
          <cell r="CQ336">
            <v>0</v>
          </cell>
          <cell r="CR336">
            <v>0</v>
          </cell>
          <cell r="CS336">
            <v>0</v>
          </cell>
          <cell r="CT336">
            <v>0</v>
          </cell>
          <cell r="CU336">
            <v>0</v>
          </cell>
          <cell r="CV336">
            <v>0</v>
          </cell>
          <cell r="CW336">
            <v>0</v>
          </cell>
          <cell r="CX336">
            <v>0</v>
          </cell>
          <cell r="CY336">
            <v>0</v>
          </cell>
          <cell r="CZ336">
            <v>0</v>
          </cell>
          <cell r="DA336">
            <v>0</v>
          </cell>
          <cell r="DB336">
            <v>0</v>
          </cell>
          <cell r="DC336">
            <v>0</v>
          </cell>
          <cell r="DD336">
            <v>0</v>
          </cell>
          <cell r="DE336">
            <v>0</v>
          </cell>
          <cell r="DF336">
            <v>0</v>
          </cell>
          <cell r="DG336">
            <v>0</v>
          </cell>
          <cell r="DH336">
            <v>0</v>
          </cell>
          <cell r="DI336">
            <v>0</v>
          </cell>
          <cell r="DJ336">
            <v>0</v>
          </cell>
          <cell r="DK336">
            <v>0</v>
          </cell>
          <cell r="DL336">
            <v>0</v>
          </cell>
          <cell r="DM336">
            <v>0</v>
          </cell>
          <cell r="DN336">
            <v>0</v>
          </cell>
          <cell r="DO336">
            <v>0</v>
          </cell>
          <cell r="DP336">
            <v>0</v>
          </cell>
          <cell r="DQ336">
            <v>0</v>
          </cell>
          <cell r="DR336">
            <v>0</v>
          </cell>
          <cell r="DS336">
            <v>0</v>
          </cell>
          <cell r="DT336">
            <v>0</v>
          </cell>
          <cell r="DU336">
            <v>0</v>
          </cell>
          <cell r="DV336">
            <v>0</v>
          </cell>
          <cell r="DW336">
            <v>0</v>
          </cell>
          <cell r="DX336">
            <v>0</v>
          </cell>
          <cell r="DY336">
            <v>0</v>
          </cell>
          <cell r="DZ336">
            <v>0</v>
          </cell>
          <cell r="EA336">
            <v>0</v>
          </cell>
          <cell r="EB336">
            <v>0</v>
          </cell>
          <cell r="EC336">
            <v>0</v>
          </cell>
          <cell r="ED336">
            <v>0</v>
          </cell>
        </row>
        <row r="337">
          <cell r="C337" t="str">
            <v>IRP19Battery_DC_WA_WW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P337">
            <v>0</v>
          </cell>
          <cell r="AQ337">
            <v>0</v>
          </cell>
          <cell r="AR337">
            <v>0</v>
          </cell>
          <cell r="AS337">
            <v>0</v>
          </cell>
          <cell r="AT337">
            <v>0</v>
          </cell>
          <cell r="AU337">
            <v>0</v>
          </cell>
          <cell r="AV337">
            <v>0</v>
          </cell>
          <cell r="AW337">
            <v>0</v>
          </cell>
          <cell r="AX337">
            <v>0</v>
          </cell>
          <cell r="AY337">
            <v>0</v>
          </cell>
          <cell r="AZ337">
            <v>0</v>
          </cell>
          <cell r="BA337">
            <v>0</v>
          </cell>
          <cell r="BB337">
            <v>0</v>
          </cell>
          <cell r="BC337">
            <v>0</v>
          </cell>
          <cell r="BD337">
            <v>0</v>
          </cell>
          <cell r="BE337">
            <v>0</v>
          </cell>
          <cell r="BF337">
            <v>0</v>
          </cell>
          <cell r="BG337">
            <v>0</v>
          </cell>
          <cell r="BH337">
            <v>0</v>
          </cell>
          <cell r="BI337">
            <v>0</v>
          </cell>
          <cell r="BJ337">
            <v>0</v>
          </cell>
          <cell r="BK337">
            <v>0</v>
          </cell>
          <cell r="BL337">
            <v>0</v>
          </cell>
          <cell r="BM337">
            <v>0</v>
          </cell>
          <cell r="BN337">
            <v>0</v>
          </cell>
          <cell r="BO337">
            <v>0</v>
          </cell>
          <cell r="BP337">
            <v>0</v>
          </cell>
          <cell r="BQ337">
            <v>0</v>
          </cell>
          <cell r="BR337">
            <v>0</v>
          </cell>
          <cell r="BS337">
            <v>0</v>
          </cell>
          <cell r="BT337">
            <v>0</v>
          </cell>
          <cell r="BU337">
            <v>0</v>
          </cell>
          <cell r="BV337">
            <v>0</v>
          </cell>
          <cell r="BW337">
            <v>0</v>
          </cell>
          <cell r="BX337">
            <v>0</v>
          </cell>
          <cell r="BY337">
            <v>0</v>
          </cell>
          <cell r="BZ337">
            <v>0</v>
          </cell>
          <cell r="CA337">
            <v>0</v>
          </cell>
          <cell r="CB337">
            <v>0</v>
          </cell>
          <cell r="CC337">
            <v>0</v>
          </cell>
          <cell r="CD337">
            <v>0</v>
          </cell>
          <cell r="CE337">
            <v>0</v>
          </cell>
          <cell r="CF337">
            <v>0</v>
          </cell>
          <cell r="CG337">
            <v>0</v>
          </cell>
          <cell r="CH337">
            <v>0</v>
          </cell>
          <cell r="CI337">
            <v>0</v>
          </cell>
          <cell r="CJ337">
            <v>0</v>
          </cell>
          <cell r="CK337">
            <v>0</v>
          </cell>
          <cell r="CL337">
            <v>0</v>
          </cell>
          <cell r="CM337">
            <v>0</v>
          </cell>
          <cell r="CN337">
            <v>0</v>
          </cell>
          <cell r="CO337">
            <v>0</v>
          </cell>
          <cell r="CP337">
            <v>0</v>
          </cell>
          <cell r="CQ337">
            <v>0</v>
          </cell>
          <cell r="CR337">
            <v>0</v>
          </cell>
          <cell r="CS337">
            <v>0</v>
          </cell>
          <cell r="CT337">
            <v>0</v>
          </cell>
          <cell r="CU337">
            <v>0</v>
          </cell>
          <cell r="CV337">
            <v>0</v>
          </cell>
          <cell r="CW337">
            <v>0</v>
          </cell>
          <cell r="CX337">
            <v>0</v>
          </cell>
          <cell r="CY337">
            <v>0</v>
          </cell>
          <cell r="CZ337">
            <v>0</v>
          </cell>
          <cell r="DA337">
            <v>0</v>
          </cell>
          <cell r="DB337">
            <v>0</v>
          </cell>
          <cell r="DC337">
            <v>0</v>
          </cell>
          <cell r="DD337">
            <v>0</v>
          </cell>
          <cell r="DE337">
            <v>-226.25499999942258</v>
          </cell>
          <cell r="DF337">
            <v>325.86999999999534</v>
          </cell>
          <cell r="DG337">
            <v>-36.185000000012224</v>
          </cell>
          <cell r="DH337">
            <v>-108.63999999998487</v>
          </cell>
          <cell r="DI337">
            <v>18.099999999991269</v>
          </cell>
          <cell r="DJ337">
            <v>-199.11999999999534</v>
          </cell>
          <cell r="DK337">
            <v>-117.63999999999942</v>
          </cell>
          <cell r="DL337">
            <v>-18.114999999990687</v>
          </cell>
          <cell r="DM337">
            <v>45.255000000004657</v>
          </cell>
          <cell r="DN337">
            <v>27.130000000004657</v>
          </cell>
          <cell r="DO337">
            <v>-63.350000000005821</v>
          </cell>
          <cell r="DP337">
            <v>-45.269999999989523</v>
          </cell>
          <cell r="DQ337">
            <v>-54.290000000008149</v>
          </cell>
          <cell r="DR337">
            <v>-297.86900000064634</v>
          </cell>
          <cell r="DS337">
            <v>36.080000000016298</v>
          </cell>
          <cell r="DT337">
            <v>-27.080000000001746</v>
          </cell>
          <cell r="DU337">
            <v>-27.059999999997672</v>
          </cell>
          <cell r="DV337">
            <v>27.076000000000931</v>
          </cell>
          <cell r="DW337">
            <v>-72.220000000001164</v>
          </cell>
          <cell r="DX337">
            <v>-54.139999999999418</v>
          </cell>
          <cell r="DY337">
            <v>-117.38999999999942</v>
          </cell>
          <cell r="DZ337">
            <v>-81.230000000010477</v>
          </cell>
          <cell r="EA337">
            <v>1.5000000013969839E-2</v>
          </cell>
          <cell r="EB337">
            <v>-45.10999999998603</v>
          </cell>
          <cell r="EC337">
            <v>9.9999999802093953E-3</v>
          </cell>
          <cell r="ED337">
            <v>63.179999999993015</v>
          </cell>
        </row>
        <row r="338">
          <cell r="C338" t="str">
            <v>IRP19Battery_C_WA_YK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A338">
            <v>0</v>
          </cell>
          <cell r="AB338">
            <v>0</v>
          </cell>
          <cell r="AC338">
            <v>0</v>
          </cell>
          <cell r="AD338">
            <v>0</v>
          </cell>
          <cell r="AE338">
            <v>0</v>
          </cell>
          <cell r="AF338">
            <v>0</v>
          </cell>
          <cell r="AG338">
            <v>0</v>
          </cell>
          <cell r="AH338">
            <v>0</v>
          </cell>
          <cell r="AI338">
            <v>0</v>
          </cell>
          <cell r="AJ338">
            <v>0</v>
          </cell>
          <cell r="AK338">
            <v>0</v>
          </cell>
          <cell r="AL338">
            <v>0</v>
          </cell>
          <cell r="AM338">
            <v>0</v>
          </cell>
          <cell r="AN338">
            <v>0</v>
          </cell>
          <cell r="AO338">
            <v>0</v>
          </cell>
          <cell r="AP338">
            <v>0</v>
          </cell>
          <cell r="AQ338">
            <v>0</v>
          </cell>
          <cell r="AR338">
            <v>0</v>
          </cell>
          <cell r="AS338">
            <v>0</v>
          </cell>
          <cell r="AT338">
            <v>0</v>
          </cell>
          <cell r="AU338">
            <v>0</v>
          </cell>
          <cell r="AV338">
            <v>0</v>
          </cell>
          <cell r="AW338">
            <v>0</v>
          </cell>
          <cell r="AX338">
            <v>0</v>
          </cell>
          <cell r="AY338">
            <v>0</v>
          </cell>
          <cell r="AZ338">
            <v>0</v>
          </cell>
          <cell r="BA338">
            <v>0</v>
          </cell>
          <cell r="BB338">
            <v>0</v>
          </cell>
          <cell r="BC338">
            <v>0</v>
          </cell>
          <cell r="BD338">
            <v>0</v>
          </cell>
          <cell r="BE338">
            <v>0</v>
          </cell>
          <cell r="BF338">
            <v>0</v>
          </cell>
          <cell r="BG338">
            <v>0</v>
          </cell>
          <cell r="BH338">
            <v>0</v>
          </cell>
          <cell r="BI338">
            <v>0</v>
          </cell>
          <cell r="BJ338">
            <v>0</v>
          </cell>
          <cell r="BK338">
            <v>0</v>
          </cell>
          <cell r="BL338">
            <v>0</v>
          </cell>
          <cell r="BM338">
            <v>0</v>
          </cell>
          <cell r="BN338">
            <v>0</v>
          </cell>
          <cell r="BO338">
            <v>0</v>
          </cell>
          <cell r="BP338">
            <v>0</v>
          </cell>
          <cell r="BQ338">
            <v>0</v>
          </cell>
          <cell r="BR338">
            <v>0</v>
          </cell>
          <cell r="BS338">
            <v>0</v>
          </cell>
          <cell r="BT338">
            <v>0</v>
          </cell>
          <cell r="BU338">
            <v>0</v>
          </cell>
          <cell r="BV338">
            <v>0</v>
          </cell>
          <cell r="BW338">
            <v>0</v>
          </cell>
          <cell r="BX338">
            <v>0</v>
          </cell>
          <cell r="BY338">
            <v>0</v>
          </cell>
          <cell r="BZ338">
            <v>0</v>
          </cell>
          <cell r="CA338">
            <v>0</v>
          </cell>
          <cell r="CB338">
            <v>0</v>
          </cell>
          <cell r="CC338">
            <v>0</v>
          </cell>
          <cell r="CD338">
            <v>0</v>
          </cell>
          <cell r="CE338">
            <v>0</v>
          </cell>
          <cell r="CF338">
            <v>0</v>
          </cell>
          <cell r="CG338">
            <v>0</v>
          </cell>
          <cell r="CH338">
            <v>0</v>
          </cell>
          <cell r="CI338">
            <v>0</v>
          </cell>
          <cell r="CJ338">
            <v>0</v>
          </cell>
          <cell r="CK338">
            <v>0</v>
          </cell>
          <cell r="CL338">
            <v>0</v>
          </cell>
          <cell r="CM338">
            <v>0</v>
          </cell>
          <cell r="CN338">
            <v>0</v>
          </cell>
          <cell r="CO338">
            <v>0</v>
          </cell>
          <cell r="CP338">
            <v>0</v>
          </cell>
          <cell r="CQ338">
            <v>0</v>
          </cell>
          <cell r="CR338">
            <v>0</v>
          </cell>
          <cell r="CS338">
            <v>0</v>
          </cell>
          <cell r="CT338">
            <v>0</v>
          </cell>
          <cell r="CU338">
            <v>0</v>
          </cell>
          <cell r="CV338">
            <v>0</v>
          </cell>
          <cell r="CW338">
            <v>0</v>
          </cell>
          <cell r="CX338">
            <v>0</v>
          </cell>
          <cell r="CY338">
            <v>0</v>
          </cell>
          <cell r="CZ338">
            <v>0</v>
          </cell>
          <cell r="DA338">
            <v>0</v>
          </cell>
          <cell r="DB338">
            <v>0</v>
          </cell>
          <cell r="DC338">
            <v>0</v>
          </cell>
          <cell r="DD338">
            <v>0</v>
          </cell>
          <cell r="DE338">
            <v>0</v>
          </cell>
          <cell r="DF338">
            <v>0</v>
          </cell>
          <cell r="DG338">
            <v>0</v>
          </cell>
          <cell r="DH338">
            <v>0</v>
          </cell>
          <cell r="DI338">
            <v>0</v>
          </cell>
          <cell r="DJ338">
            <v>0</v>
          </cell>
          <cell r="DK338">
            <v>0</v>
          </cell>
          <cell r="DL338">
            <v>0</v>
          </cell>
          <cell r="DM338">
            <v>0</v>
          </cell>
          <cell r="DN338">
            <v>0</v>
          </cell>
          <cell r="DO338">
            <v>0</v>
          </cell>
          <cell r="DP338">
            <v>0</v>
          </cell>
          <cell r="DQ338">
            <v>0</v>
          </cell>
          <cell r="DR338">
            <v>0</v>
          </cell>
          <cell r="DS338">
            <v>0</v>
          </cell>
          <cell r="DT338">
            <v>0</v>
          </cell>
          <cell r="DU338">
            <v>0</v>
          </cell>
          <cell r="DV338">
            <v>0</v>
          </cell>
          <cell r="DW338">
            <v>0</v>
          </cell>
          <cell r="DX338">
            <v>0</v>
          </cell>
          <cell r="DY338">
            <v>0</v>
          </cell>
          <cell r="DZ338">
            <v>0</v>
          </cell>
          <cell r="EA338">
            <v>0</v>
          </cell>
          <cell r="EB338">
            <v>0</v>
          </cell>
          <cell r="EC338">
            <v>0</v>
          </cell>
          <cell r="ED338">
            <v>0</v>
          </cell>
        </row>
        <row r="339">
          <cell r="C339" t="str">
            <v>IRP19Battery_DC_WA_YK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P339">
            <v>0</v>
          </cell>
          <cell r="AQ339">
            <v>0</v>
          </cell>
          <cell r="AR339">
            <v>0</v>
          </cell>
          <cell r="AS339">
            <v>0</v>
          </cell>
          <cell r="AT339">
            <v>0</v>
          </cell>
          <cell r="AU339">
            <v>0</v>
          </cell>
          <cell r="AV339">
            <v>0</v>
          </cell>
          <cell r="AW339">
            <v>0</v>
          </cell>
          <cell r="AX339">
            <v>0</v>
          </cell>
          <cell r="AY339">
            <v>0</v>
          </cell>
          <cell r="AZ339">
            <v>0</v>
          </cell>
          <cell r="BA339">
            <v>0</v>
          </cell>
          <cell r="BB339">
            <v>0</v>
          </cell>
          <cell r="BC339">
            <v>0</v>
          </cell>
          <cell r="BD339">
            <v>0</v>
          </cell>
          <cell r="BE339">
            <v>0</v>
          </cell>
          <cell r="BF339">
            <v>0</v>
          </cell>
          <cell r="BG339">
            <v>0</v>
          </cell>
          <cell r="BH339">
            <v>0</v>
          </cell>
          <cell r="BI339">
            <v>0</v>
          </cell>
          <cell r="BJ339">
            <v>0</v>
          </cell>
          <cell r="BK339">
            <v>0</v>
          </cell>
          <cell r="BL339">
            <v>0</v>
          </cell>
          <cell r="BM339">
            <v>0</v>
          </cell>
          <cell r="BN339">
            <v>0</v>
          </cell>
          <cell r="BO339">
            <v>0</v>
          </cell>
          <cell r="BP339">
            <v>0</v>
          </cell>
          <cell r="BQ339">
            <v>0</v>
          </cell>
          <cell r="BR339">
            <v>0</v>
          </cell>
          <cell r="BS339">
            <v>0</v>
          </cell>
          <cell r="BT339">
            <v>0</v>
          </cell>
          <cell r="BU339">
            <v>0</v>
          </cell>
          <cell r="BV339">
            <v>0</v>
          </cell>
          <cell r="BW339">
            <v>0</v>
          </cell>
          <cell r="BX339">
            <v>0</v>
          </cell>
          <cell r="BY339">
            <v>0</v>
          </cell>
          <cell r="BZ339">
            <v>0</v>
          </cell>
          <cell r="CA339">
            <v>0</v>
          </cell>
          <cell r="CB339">
            <v>0</v>
          </cell>
          <cell r="CC339">
            <v>0</v>
          </cell>
          <cell r="CD339">
            <v>0</v>
          </cell>
          <cell r="CE339">
            <v>0</v>
          </cell>
          <cell r="CF339">
            <v>0</v>
          </cell>
          <cell r="CG339">
            <v>0</v>
          </cell>
          <cell r="CH339">
            <v>0</v>
          </cell>
          <cell r="CI339">
            <v>0</v>
          </cell>
          <cell r="CJ339">
            <v>0</v>
          </cell>
          <cell r="CK339">
            <v>0</v>
          </cell>
          <cell r="CL339">
            <v>0</v>
          </cell>
          <cell r="CM339">
            <v>0</v>
          </cell>
          <cell r="CN339">
            <v>0</v>
          </cell>
          <cell r="CO339">
            <v>0</v>
          </cell>
          <cell r="CP339">
            <v>0</v>
          </cell>
          <cell r="CQ339">
            <v>0</v>
          </cell>
          <cell r="CR339">
            <v>-1423.0499999998137</v>
          </cell>
          <cell r="CS339">
            <v>114.38000000000466</v>
          </cell>
          <cell r="CT339">
            <v>-38.119999999995343</v>
          </cell>
          <cell r="CU339">
            <v>12.729999999981374</v>
          </cell>
          <cell r="CV339">
            <v>2.9999999998835847E-2</v>
          </cell>
          <cell r="CW339">
            <v>-101.70000000001164</v>
          </cell>
          <cell r="CX339">
            <v>-101.67000000001281</v>
          </cell>
          <cell r="CY339">
            <v>-292.23000000001048</v>
          </cell>
          <cell r="CZ339">
            <v>-114.32999999998719</v>
          </cell>
          <cell r="DA339">
            <v>-266.77999999999884</v>
          </cell>
          <cell r="DB339">
            <v>-3.0000000027939677E-2</v>
          </cell>
          <cell r="DC339">
            <v>-63.60999999998603</v>
          </cell>
          <cell r="DD339">
            <v>-571.72000000000116</v>
          </cell>
          <cell r="DE339">
            <v>-316.81999999983236</v>
          </cell>
          <cell r="DF339">
            <v>456.15000000002328</v>
          </cell>
          <cell r="DG339">
            <v>-50.700000000011642</v>
          </cell>
          <cell r="DH339">
            <v>-152.05999999999767</v>
          </cell>
          <cell r="DI339">
            <v>25.330000000016298</v>
          </cell>
          <cell r="DJ339">
            <v>-278.76000000000931</v>
          </cell>
          <cell r="DK339">
            <v>-164.74000000001979</v>
          </cell>
          <cell r="DL339">
            <v>-25.329999999987194</v>
          </cell>
          <cell r="DM339">
            <v>63.35999999998603</v>
          </cell>
          <cell r="DN339">
            <v>38.019999999989523</v>
          </cell>
          <cell r="DO339">
            <v>-88.700000000011642</v>
          </cell>
          <cell r="DP339">
            <v>-63.350000000005821</v>
          </cell>
          <cell r="DQ339">
            <v>-76.039999999979045</v>
          </cell>
          <cell r="DR339">
            <v>-417.08999999985099</v>
          </cell>
          <cell r="DS339">
            <v>50.529999999998836</v>
          </cell>
          <cell r="DT339">
            <v>-37.950000000011642</v>
          </cell>
          <cell r="DU339">
            <v>-37.930000000022119</v>
          </cell>
          <cell r="DV339">
            <v>37.920000000012806</v>
          </cell>
          <cell r="DW339">
            <v>-101.07999999998719</v>
          </cell>
          <cell r="DX339">
            <v>-75.839999999996508</v>
          </cell>
          <cell r="DY339">
            <v>-164.25</v>
          </cell>
          <cell r="DZ339">
            <v>-113.73999999999069</v>
          </cell>
          <cell r="EA339">
            <v>1.0000000009313226E-2</v>
          </cell>
          <cell r="EB339">
            <v>-63.229999999981374</v>
          </cell>
          <cell r="EC339">
            <v>-9.9999999802093953E-3</v>
          </cell>
          <cell r="ED339">
            <v>88.479999999981374</v>
          </cell>
        </row>
        <row r="341">
          <cell r="C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  <cell r="AJ341">
            <v>0</v>
          </cell>
          <cell r="AK341">
            <v>0</v>
          </cell>
          <cell r="AL341">
            <v>0</v>
          </cell>
          <cell r="AM341">
            <v>0</v>
          </cell>
          <cell r="AN341">
            <v>0</v>
          </cell>
          <cell r="AO341">
            <v>0</v>
          </cell>
          <cell r="AP341">
            <v>0</v>
          </cell>
          <cell r="AQ341">
            <v>0</v>
          </cell>
          <cell r="AR341">
            <v>0</v>
          </cell>
          <cell r="AS341">
            <v>0</v>
          </cell>
          <cell r="AT341">
            <v>0</v>
          </cell>
          <cell r="AU341">
            <v>0</v>
          </cell>
          <cell r="AV341">
            <v>0</v>
          </cell>
          <cell r="AW341">
            <v>0</v>
          </cell>
          <cell r="AX341">
            <v>0</v>
          </cell>
          <cell r="AY341">
            <v>0</v>
          </cell>
          <cell r="AZ341">
            <v>0</v>
          </cell>
          <cell r="BA341">
            <v>0</v>
          </cell>
          <cell r="BB341">
            <v>0</v>
          </cell>
          <cell r="BC341">
            <v>0</v>
          </cell>
          <cell r="BD341">
            <v>0</v>
          </cell>
          <cell r="BE341">
            <v>0</v>
          </cell>
          <cell r="BF341">
            <v>0</v>
          </cell>
          <cell r="BG341">
            <v>0</v>
          </cell>
          <cell r="BH341">
            <v>0</v>
          </cell>
          <cell r="BI341">
            <v>0</v>
          </cell>
          <cell r="BJ341">
            <v>0</v>
          </cell>
          <cell r="BK341">
            <v>0</v>
          </cell>
          <cell r="BL341">
            <v>0</v>
          </cell>
          <cell r="BM341">
            <v>0</v>
          </cell>
          <cell r="BN341">
            <v>0</v>
          </cell>
          <cell r="BO341">
            <v>0</v>
          </cell>
          <cell r="BP341">
            <v>0</v>
          </cell>
          <cell r="BQ341">
            <v>0</v>
          </cell>
          <cell r="BR341">
            <v>0</v>
          </cell>
          <cell r="BS341">
            <v>0</v>
          </cell>
          <cell r="BT341">
            <v>0</v>
          </cell>
          <cell r="BU341">
            <v>0</v>
          </cell>
          <cell r="BV341">
            <v>0</v>
          </cell>
          <cell r="BW341">
            <v>0</v>
          </cell>
          <cell r="BX341">
            <v>0</v>
          </cell>
          <cell r="BY341">
            <v>0</v>
          </cell>
          <cell r="BZ341">
            <v>0</v>
          </cell>
          <cell r="CA341">
            <v>0</v>
          </cell>
          <cell r="CB341">
            <v>0</v>
          </cell>
          <cell r="CC341">
            <v>0</v>
          </cell>
          <cell r="CD341">
            <v>0</v>
          </cell>
          <cell r="CE341">
            <v>0</v>
          </cell>
          <cell r="CF341">
            <v>0</v>
          </cell>
          <cell r="CG341">
            <v>0</v>
          </cell>
          <cell r="CH341">
            <v>0</v>
          </cell>
          <cell r="CI341">
            <v>0</v>
          </cell>
          <cell r="CJ341">
            <v>0</v>
          </cell>
          <cell r="CK341">
            <v>0</v>
          </cell>
          <cell r="CL341">
            <v>0</v>
          </cell>
          <cell r="CM341">
            <v>0</v>
          </cell>
          <cell r="CN341">
            <v>0</v>
          </cell>
          <cell r="CO341">
            <v>0</v>
          </cell>
          <cell r="CP341">
            <v>0</v>
          </cell>
          <cell r="CQ341">
            <v>0</v>
          </cell>
          <cell r="CR341">
            <v>0</v>
          </cell>
          <cell r="CS341">
            <v>0</v>
          </cell>
          <cell r="CT341">
            <v>0</v>
          </cell>
          <cell r="CU341">
            <v>0</v>
          </cell>
          <cell r="CV341">
            <v>0</v>
          </cell>
          <cell r="CW341">
            <v>0</v>
          </cell>
          <cell r="CX341">
            <v>0</v>
          </cell>
          <cell r="CY341">
            <v>0</v>
          </cell>
          <cell r="CZ341">
            <v>0</v>
          </cell>
          <cell r="DA341">
            <v>0</v>
          </cell>
          <cell r="DB341">
            <v>0</v>
          </cell>
          <cell r="DC341">
            <v>0</v>
          </cell>
          <cell r="DD341">
            <v>0</v>
          </cell>
          <cell r="DE341">
            <v>0</v>
          </cell>
          <cell r="DF341">
            <v>0</v>
          </cell>
          <cell r="DG341">
            <v>0</v>
          </cell>
          <cell r="DH341">
            <v>0</v>
          </cell>
          <cell r="DI341">
            <v>0</v>
          </cell>
          <cell r="DJ341">
            <v>0</v>
          </cell>
          <cell r="DK341">
            <v>0</v>
          </cell>
          <cell r="DL341">
            <v>0</v>
          </cell>
          <cell r="DM341">
            <v>0</v>
          </cell>
          <cell r="DN341">
            <v>0</v>
          </cell>
          <cell r="DO341">
            <v>0</v>
          </cell>
          <cell r="DP341">
            <v>0</v>
          </cell>
          <cell r="DQ341">
            <v>0</v>
          </cell>
          <cell r="DR341">
            <v>0</v>
          </cell>
          <cell r="DS341">
            <v>0</v>
          </cell>
          <cell r="DT341">
            <v>0</v>
          </cell>
          <cell r="DU341">
            <v>0</v>
          </cell>
          <cell r="DV341">
            <v>0</v>
          </cell>
          <cell r="DW341">
            <v>0</v>
          </cell>
          <cell r="DX341">
            <v>0</v>
          </cell>
          <cell r="DY341">
            <v>0</v>
          </cell>
          <cell r="DZ341">
            <v>0</v>
          </cell>
          <cell r="EA341">
            <v>0</v>
          </cell>
          <cell r="EB341">
            <v>0</v>
          </cell>
          <cell r="EC341">
            <v>0</v>
          </cell>
          <cell r="ED341">
            <v>0</v>
          </cell>
        </row>
        <row r="342">
          <cell r="C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0</v>
          </cell>
          <cell r="AE342">
            <v>0</v>
          </cell>
          <cell r="AF342">
            <v>0</v>
          </cell>
          <cell r="AG342">
            <v>0</v>
          </cell>
          <cell r="AH342">
            <v>0</v>
          </cell>
          <cell r="AI342">
            <v>0</v>
          </cell>
          <cell r="AJ342">
            <v>0</v>
          </cell>
          <cell r="AK342">
            <v>0</v>
          </cell>
          <cell r="AL342">
            <v>0</v>
          </cell>
          <cell r="AM342">
            <v>0</v>
          </cell>
          <cell r="AN342">
            <v>0</v>
          </cell>
          <cell r="AO342">
            <v>0</v>
          </cell>
          <cell r="AP342">
            <v>0</v>
          </cell>
          <cell r="AQ342">
            <v>0</v>
          </cell>
          <cell r="AR342">
            <v>0</v>
          </cell>
          <cell r="AS342">
            <v>0</v>
          </cell>
          <cell r="AT342">
            <v>0</v>
          </cell>
          <cell r="AU342">
            <v>0</v>
          </cell>
          <cell r="AV342">
            <v>0</v>
          </cell>
          <cell r="AW342">
            <v>0</v>
          </cell>
          <cell r="AX342">
            <v>0</v>
          </cell>
          <cell r="AY342">
            <v>0</v>
          </cell>
          <cell r="AZ342">
            <v>0</v>
          </cell>
          <cell r="BA342">
            <v>0</v>
          </cell>
          <cell r="BB342">
            <v>0</v>
          </cell>
          <cell r="BC342">
            <v>0</v>
          </cell>
          <cell r="BD342">
            <v>0</v>
          </cell>
          <cell r="BE342">
            <v>0</v>
          </cell>
          <cell r="BF342">
            <v>0</v>
          </cell>
          <cell r="BG342">
            <v>0</v>
          </cell>
          <cell r="BH342">
            <v>0</v>
          </cell>
          <cell r="BI342">
            <v>0</v>
          </cell>
          <cell r="BJ342">
            <v>0</v>
          </cell>
          <cell r="BK342">
            <v>0</v>
          </cell>
          <cell r="BL342">
            <v>0</v>
          </cell>
          <cell r="BM342">
            <v>0</v>
          </cell>
          <cell r="BN342">
            <v>0</v>
          </cell>
          <cell r="BO342">
            <v>0</v>
          </cell>
          <cell r="BP342">
            <v>0</v>
          </cell>
          <cell r="BQ342">
            <v>0</v>
          </cell>
          <cell r="BR342">
            <v>0</v>
          </cell>
          <cell r="BS342">
            <v>0</v>
          </cell>
          <cell r="BT342">
            <v>0</v>
          </cell>
          <cell r="BU342">
            <v>0</v>
          </cell>
          <cell r="BV342">
            <v>0</v>
          </cell>
          <cell r="BW342">
            <v>0</v>
          </cell>
          <cell r="BX342">
            <v>0</v>
          </cell>
          <cell r="BY342">
            <v>0</v>
          </cell>
          <cell r="BZ342">
            <v>0</v>
          </cell>
          <cell r="CA342">
            <v>0</v>
          </cell>
          <cell r="CB342">
            <v>0</v>
          </cell>
          <cell r="CC342">
            <v>0</v>
          </cell>
          <cell r="CD342">
            <v>0</v>
          </cell>
          <cell r="CE342">
            <v>0</v>
          </cell>
          <cell r="CF342">
            <v>0</v>
          </cell>
          <cell r="CG342">
            <v>0</v>
          </cell>
          <cell r="CH342">
            <v>0</v>
          </cell>
          <cell r="CI342">
            <v>0</v>
          </cell>
          <cell r="CJ342">
            <v>0</v>
          </cell>
          <cell r="CK342">
            <v>0</v>
          </cell>
          <cell r="CL342">
            <v>0</v>
          </cell>
          <cell r="CM342">
            <v>0</v>
          </cell>
          <cell r="CN342">
            <v>0</v>
          </cell>
          <cell r="CO342">
            <v>0</v>
          </cell>
          <cell r="CP342">
            <v>0</v>
          </cell>
          <cell r="CQ342">
            <v>0</v>
          </cell>
          <cell r="CR342">
            <v>0</v>
          </cell>
          <cell r="CS342">
            <v>0</v>
          </cell>
          <cell r="CT342">
            <v>0</v>
          </cell>
          <cell r="CU342">
            <v>0</v>
          </cell>
          <cell r="CV342">
            <v>0</v>
          </cell>
          <cell r="CW342">
            <v>0</v>
          </cell>
          <cell r="CX342">
            <v>0</v>
          </cell>
          <cell r="CY342">
            <v>0</v>
          </cell>
          <cell r="CZ342">
            <v>0</v>
          </cell>
          <cell r="DA342">
            <v>0</v>
          </cell>
          <cell r="DB342">
            <v>0</v>
          </cell>
          <cell r="DC342">
            <v>0</v>
          </cell>
          <cell r="DD342">
            <v>0</v>
          </cell>
          <cell r="DE342">
            <v>0</v>
          </cell>
          <cell r="DF342">
            <v>0</v>
          </cell>
          <cell r="DG342">
            <v>0</v>
          </cell>
          <cell r="DH342">
            <v>0</v>
          </cell>
          <cell r="DI342">
            <v>0</v>
          </cell>
          <cell r="DJ342">
            <v>0</v>
          </cell>
          <cell r="DK342">
            <v>0</v>
          </cell>
          <cell r="DL342">
            <v>0</v>
          </cell>
          <cell r="DM342">
            <v>0</v>
          </cell>
          <cell r="DN342">
            <v>0</v>
          </cell>
          <cell r="DO342">
            <v>0</v>
          </cell>
          <cell r="DP342">
            <v>0</v>
          </cell>
          <cell r="DQ342">
            <v>0</v>
          </cell>
          <cell r="DR342">
            <v>0</v>
          </cell>
          <cell r="DS342">
            <v>0</v>
          </cell>
          <cell r="DT342">
            <v>0</v>
          </cell>
          <cell r="DU342">
            <v>0</v>
          </cell>
          <cell r="DV342">
            <v>0</v>
          </cell>
          <cell r="DW342">
            <v>0</v>
          </cell>
          <cell r="DX342">
            <v>0</v>
          </cell>
          <cell r="DY342">
            <v>0</v>
          </cell>
          <cell r="DZ342">
            <v>0</v>
          </cell>
          <cell r="EA342">
            <v>0</v>
          </cell>
          <cell r="EB342">
            <v>0</v>
          </cell>
          <cell r="EC342">
            <v>0</v>
          </cell>
          <cell r="ED342">
            <v>0</v>
          </cell>
        </row>
        <row r="343">
          <cell r="C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0</v>
          </cell>
          <cell r="AC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  <cell r="AJ343">
            <v>0</v>
          </cell>
          <cell r="AK343">
            <v>0</v>
          </cell>
          <cell r="AL343">
            <v>0</v>
          </cell>
          <cell r="AM343">
            <v>0</v>
          </cell>
          <cell r="AN343">
            <v>0</v>
          </cell>
          <cell r="AO343">
            <v>0</v>
          </cell>
          <cell r="AP343">
            <v>0</v>
          </cell>
          <cell r="AQ343">
            <v>0</v>
          </cell>
          <cell r="AR343">
            <v>0</v>
          </cell>
          <cell r="AS343">
            <v>0</v>
          </cell>
          <cell r="AT343">
            <v>0</v>
          </cell>
          <cell r="AU343">
            <v>0</v>
          </cell>
          <cell r="AV343">
            <v>0</v>
          </cell>
          <cell r="AW343">
            <v>0</v>
          </cell>
          <cell r="AX343">
            <v>0</v>
          </cell>
          <cell r="AY343">
            <v>0</v>
          </cell>
          <cell r="AZ343">
            <v>0</v>
          </cell>
          <cell r="BA343">
            <v>0</v>
          </cell>
          <cell r="BB343">
            <v>0</v>
          </cell>
          <cell r="BC343">
            <v>0</v>
          </cell>
          <cell r="BD343">
            <v>0</v>
          </cell>
          <cell r="BE343">
            <v>0</v>
          </cell>
          <cell r="BF343">
            <v>0</v>
          </cell>
          <cell r="BG343">
            <v>0</v>
          </cell>
          <cell r="BH343">
            <v>0</v>
          </cell>
          <cell r="BI343">
            <v>0</v>
          </cell>
          <cell r="BJ343">
            <v>0</v>
          </cell>
          <cell r="BK343">
            <v>0</v>
          </cell>
          <cell r="BL343">
            <v>0</v>
          </cell>
          <cell r="BM343">
            <v>0</v>
          </cell>
          <cell r="BN343">
            <v>0</v>
          </cell>
          <cell r="BO343">
            <v>0</v>
          </cell>
          <cell r="BP343">
            <v>0</v>
          </cell>
          <cell r="BQ343">
            <v>0</v>
          </cell>
          <cell r="BR343">
            <v>0</v>
          </cell>
          <cell r="BS343">
            <v>0</v>
          </cell>
          <cell r="BT343">
            <v>0</v>
          </cell>
          <cell r="BU343">
            <v>0</v>
          </cell>
          <cell r="BV343">
            <v>0</v>
          </cell>
          <cell r="BW343">
            <v>0</v>
          </cell>
          <cell r="BX343">
            <v>0</v>
          </cell>
          <cell r="BY343">
            <v>0</v>
          </cell>
          <cell r="BZ343">
            <v>0</v>
          </cell>
          <cell r="CA343">
            <v>0</v>
          </cell>
          <cell r="CB343">
            <v>0</v>
          </cell>
          <cell r="CC343">
            <v>0</v>
          </cell>
          <cell r="CD343">
            <v>0</v>
          </cell>
          <cell r="CE343">
            <v>0</v>
          </cell>
          <cell r="CF343">
            <v>0</v>
          </cell>
          <cell r="CG343">
            <v>0</v>
          </cell>
          <cell r="CH343">
            <v>0</v>
          </cell>
          <cell r="CI343">
            <v>0</v>
          </cell>
          <cell r="CJ343">
            <v>0</v>
          </cell>
          <cell r="CK343">
            <v>0</v>
          </cell>
          <cell r="CL343">
            <v>0</v>
          </cell>
          <cell r="CM343">
            <v>0</v>
          </cell>
          <cell r="CN343">
            <v>0</v>
          </cell>
          <cell r="CO343">
            <v>0</v>
          </cell>
          <cell r="CP343">
            <v>0</v>
          </cell>
          <cell r="CQ343">
            <v>0</v>
          </cell>
          <cell r="CR343">
            <v>0</v>
          </cell>
          <cell r="CS343">
            <v>0</v>
          </cell>
          <cell r="CT343">
            <v>0</v>
          </cell>
          <cell r="CU343">
            <v>0</v>
          </cell>
          <cell r="CV343">
            <v>0</v>
          </cell>
          <cell r="CW343">
            <v>0</v>
          </cell>
          <cell r="CX343">
            <v>0</v>
          </cell>
          <cell r="CY343">
            <v>0</v>
          </cell>
          <cell r="CZ343">
            <v>0</v>
          </cell>
          <cell r="DA343">
            <v>0</v>
          </cell>
          <cell r="DB343">
            <v>0</v>
          </cell>
          <cell r="DC343">
            <v>0</v>
          </cell>
          <cell r="DD343">
            <v>0</v>
          </cell>
          <cell r="DE343">
            <v>0</v>
          </cell>
          <cell r="DF343">
            <v>0</v>
          </cell>
          <cell r="DG343">
            <v>0</v>
          </cell>
          <cell r="DH343">
            <v>0</v>
          </cell>
          <cell r="DI343">
            <v>0</v>
          </cell>
          <cell r="DJ343">
            <v>0</v>
          </cell>
          <cell r="DK343">
            <v>0</v>
          </cell>
          <cell r="DL343">
            <v>0</v>
          </cell>
          <cell r="DM343">
            <v>0</v>
          </cell>
          <cell r="DN343">
            <v>0</v>
          </cell>
          <cell r="DO343">
            <v>0</v>
          </cell>
          <cell r="DP343">
            <v>0</v>
          </cell>
          <cell r="DQ343">
            <v>0</v>
          </cell>
          <cell r="DR343">
            <v>0</v>
          </cell>
          <cell r="DS343">
            <v>0</v>
          </cell>
          <cell r="DT343">
            <v>0</v>
          </cell>
          <cell r="DU343">
            <v>0</v>
          </cell>
          <cell r="DV343">
            <v>0</v>
          </cell>
          <cell r="DW343">
            <v>0</v>
          </cell>
          <cell r="DX343">
            <v>0</v>
          </cell>
          <cell r="DY343">
            <v>0</v>
          </cell>
          <cell r="DZ343">
            <v>0</v>
          </cell>
          <cell r="EA343">
            <v>0</v>
          </cell>
          <cell r="EB343">
            <v>0</v>
          </cell>
          <cell r="EC343">
            <v>0</v>
          </cell>
          <cell r="ED343">
            <v>0</v>
          </cell>
        </row>
        <row r="344">
          <cell r="C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0</v>
          </cell>
          <cell r="AD344">
            <v>0</v>
          </cell>
          <cell r="AE344">
            <v>0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  <cell r="AJ344">
            <v>0</v>
          </cell>
          <cell r="AK344">
            <v>0</v>
          </cell>
          <cell r="AL344">
            <v>0</v>
          </cell>
          <cell r="AM344">
            <v>0</v>
          </cell>
          <cell r="AN344">
            <v>0</v>
          </cell>
          <cell r="AO344">
            <v>0</v>
          </cell>
          <cell r="AP344">
            <v>0</v>
          </cell>
          <cell r="AQ344">
            <v>0</v>
          </cell>
          <cell r="AR344">
            <v>0</v>
          </cell>
          <cell r="AS344">
            <v>0</v>
          </cell>
          <cell r="AT344">
            <v>0</v>
          </cell>
          <cell r="AU344">
            <v>0</v>
          </cell>
          <cell r="AV344">
            <v>0</v>
          </cell>
          <cell r="AW344">
            <v>0</v>
          </cell>
          <cell r="AX344">
            <v>0</v>
          </cell>
          <cell r="AY344">
            <v>0</v>
          </cell>
          <cell r="AZ344">
            <v>0</v>
          </cell>
          <cell r="BA344">
            <v>0</v>
          </cell>
          <cell r="BB344">
            <v>0</v>
          </cell>
          <cell r="BC344">
            <v>0</v>
          </cell>
          <cell r="BD344">
            <v>0</v>
          </cell>
          <cell r="BE344">
            <v>0</v>
          </cell>
          <cell r="BF344">
            <v>0</v>
          </cell>
          <cell r="BG344">
            <v>0</v>
          </cell>
          <cell r="BH344">
            <v>0</v>
          </cell>
          <cell r="BI344">
            <v>0</v>
          </cell>
          <cell r="BJ344">
            <v>0</v>
          </cell>
          <cell r="BK344">
            <v>0</v>
          </cell>
          <cell r="BL344">
            <v>0</v>
          </cell>
          <cell r="BM344">
            <v>0</v>
          </cell>
          <cell r="BN344">
            <v>0</v>
          </cell>
          <cell r="BO344">
            <v>0</v>
          </cell>
          <cell r="BP344">
            <v>0</v>
          </cell>
          <cell r="BQ344">
            <v>0</v>
          </cell>
          <cell r="BR344">
            <v>0</v>
          </cell>
          <cell r="BS344">
            <v>0</v>
          </cell>
          <cell r="BT344">
            <v>0</v>
          </cell>
          <cell r="BU344">
            <v>0</v>
          </cell>
          <cell r="BV344">
            <v>0</v>
          </cell>
          <cell r="BW344">
            <v>0</v>
          </cell>
          <cell r="BX344">
            <v>0</v>
          </cell>
          <cell r="BY344">
            <v>0</v>
          </cell>
          <cell r="BZ344">
            <v>0</v>
          </cell>
          <cell r="CA344">
            <v>0</v>
          </cell>
          <cell r="CB344">
            <v>0</v>
          </cell>
          <cell r="CC344">
            <v>0</v>
          </cell>
          <cell r="CD344">
            <v>0</v>
          </cell>
          <cell r="CE344">
            <v>0</v>
          </cell>
          <cell r="CF344">
            <v>0</v>
          </cell>
          <cell r="CG344">
            <v>0</v>
          </cell>
          <cell r="CH344">
            <v>0</v>
          </cell>
          <cell r="CI344">
            <v>0</v>
          </cell>
          <cell r="CJ344">
            <v>0</v>
          </cell>
          <cell r="CK344">
            <v>0</v>
          </cell>
          <cell r="CL344">
            <v>0</v>
          </cell>
          <cell r="CM344">
            <v>0</v>
          </cell>
          <cell r="CN344">
            <v>0</v>
          </cell>
          <cell r="CO344">
            <v>0</v>
          </cell>
          <cell r="CP344">
            <v>0</v>
          </cell>
          <cell r="CQ344">
            <v>0</v>
          </cell>
          <cell r="CR344">
            <v>0</v>
          </cell>
          <cell r="CS344">
            <v>0</v>
          </cell>
          <cell r="CT344">
            <v>0</v>
          </cell>
          <cell r="CU344">
            <v>0</v>
          </cell>
          <cell r="CV344">
            <v>0</v>
          </cell>
          <cell r="CW344">
            <v>0</v>
          </cell>
          <cell r="CX344">
            <v>0</v>
          </cell>
          <cell r="CY344">
            <v>0</v>
          </cell>
          <cell r="CZ344">
            <v>0</v>
          </cell>
          <cell r="DA344">
            <v>0</v>
          </cell>
          <cell r="DB344">
            <v>0</v>
          </cell>
          <cell r="DC344">
            <v>0</v>
          </cell>
          <cell r="DD344">
            <v>0</v>
          </cell>
          <cell r="DE344">
            <v>0</v>
          </cell>
          <cell r="DF344">
            <v>0</v>
          </cell>
          <cell r="DG344">
            <v>0</v>
          </cell>
          <cell r="DH344">
            <v>0</v>
          </cell>
          <cell r="DI344">
            <v>0</v>
          </cell>
          <cell r="DJ344">
            <v>0</v>
          </cell>
          <cell r="DK344">
            <v>0</v>
          </cell>
          <cell r="DL344">
            <v>0</v>
          </cell>
          <cell r="DM344">
            <v>0</v>
          </cell>
          <cell r="DN344">
            <v>0</v>
          </cell>
          <cell r="DO344">
            <v>0</v>
          </cell>
          <cell r="DP344">
            <v>0</v>
          </cell>
          <cell r="DQ344">
            <v>0</v>
          </cell>
          <cell r="DR344">
            <v>0</v>
          </cell>
          <cell r="DS344">
            <v>0</v>
          </cell>
          <cell r="DT344">
            <v>0</v>
          </cell>
          <cell r="DU344">
            <v>0</v>
          </cell>
          <cell r="DV344">
            <v>0</v>
          </cell>
          <cell r="DW344">
            <v>0</v>
          </cell>
          <cell r="DX344">
            <v>0</v>
          </cell>
          <cell r="DY344">
            <v>0</v>
          </cell>
          <cell r="DZ344">
            <v>0</v>
          </cell>
          <cell r="EA344">
            <v>0</v>
          </cell>
          <cell r="EB344">
            <v>0</v>
          </cell>
          <cell r="EC344">
            <v>0</v>
          </cell>
          <cell r="ED344">
            <v>0</v>
          </cell>
        </row>
        <row r="345">
          <cell r="C345">
            <v>0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0</v>
          </cell>
          <cell r="AD345">
            <v>0</v>
          </cell>
          <cell r="AE345">
            <v>0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  <cell r="AJ345">
            <v>0</v>
          </cell>
          <cell r="AK345">
            <v>0</v>
          </cell>
          <cell r="AL345">
            <v>0</v>
          </cell>
          <cell r="AM345">
            <v>0</v>
          </cell>
          <cell r="AN345">
            <v>0</v>
          </cell>
          <cell r="AO345">
            <v>0</v>
          </cell>
          <cell r="AP345">
            <v>0</v>
          </cell>
          <cell r="AQ345">
            <v>0</v>
          </cell>
          <cell r="AR345">
            <v>0</v>
          </cell>
          <cell r="AS345">
            <v>0</v>
          </cell>
          <cell r="AT345">
            <v>0</v>
          </cell>
          <cell r="AU345">
            <v>0</v>
          </cell>
          <cell r="AV345">
            <v>0</v>
          </cell>
          <cell r="AW345">
            <v>0</v>
          </cell>
          <cell r="AX345">
            <v>0</v>
          </cell>
          <cell r="AY345">
            <v>0</v>
          </cell>
          <cell r="AZ345">
            <v>0</v>
          </cell>
          <cell r="BA345">
            <v>0</v>
          </cell>
          <cell r="BB345">
            <v>0</v>
          </cell>
          <cell r="BC345">
            <v>0</v>
          </cell>
          <cell r="BD345">
            <v>0</v>
          </cell>
          <cell r="BE345">
            <v>0</v>
          </cell>
          <cell r="BF345">
            <v>0</v>
          </cell>
          <cell r="BG345">
            <v>0</v>
          </cell>
          <cell r="BH345">
            <v>0</v>
          </cell>
          <cell r="BI345">
            <v>0</v>
          </cell>
          <cell r="BJ345">
            <v>0</v>
          </cell>
          <cell r="BK345">
            <v>0</v>
          </cell>
          <cell r="BL345">
            <v>0</v>
          </cell>
          <cell r="BM345">
            <v>0</v>
          </cell>
          <cell r="BN345">
            <v>0</v>
          </cell>
          <cell r="BO345">
            <v>0</v>
          </cell>
          <cell r="BP345">
            <v>0</v>
          </cell>
          <cell r="BQ345">
            <v>0</v>
          </cell>
          <cell r="BR345">
            <v>0</v>
          </cell>
          <cell r="BS345">
            <v>0</v>
          </cell>
          <cell r="BT345">
            <v>0</v>
          </cell>
          <cell r="BU345">
            <v>0</v>
          </cell>
          <cell r="BV345">
            <v>0</v>
          </cell>
          <cell r="BW345">
            <v>0</v>
          </cell>
          <cell r="BX345">
            <v>0</v>
          </cell>
          <cell r="BY345">
            <v>0</v>
          </cell>
          <cell r="BZ345">
            <v>0</v>
          </cell>
          <cell r="CA345">
            <v>0</v>
          </cell>
          <cell r="CB345">
            <v>0</v>
          </cell>
          <cell r="CC345">
            <v>0</v>
          </cell>
          <cell r="CD345">
            <v>0</v>
          </cell>
          <cell r="CE345">
            <v>0</v>
          </cell>
          <cell r="CF345">
            <v>0</v>
          </cell>
          <cell r="CG345">
            <v>0</v>
          </cell>
          <cell r="CH345">
            <v>0</v>
          </cell>
          <cell r="CI345">
            <v>0</v>
          </cell>
          <cell r="CJ345">
            <v>0</v>
          </cell>
          <cell r="CK345">
            <v>0</v>
          </cell>
          <cell r="CL345">
            <v>0</v>
          </cell>
          <cell r="CM345">
            <v>0</v>
          </cell>
          <cell r="CN345">
            <v>0</v>
          </cell>
          <cell r="CO345">
            <v>0</v>
          </cell>
          <cell r="CP345">
            <v>0</v>
          </cell>
          <cell r="CQ345">
            <v>0</v>
          </cell>
          <cell r="CR345">
            <v>0</v>
          </cell>
          <cell r="CS345">
            <v>0</v>
          </cell>
          <cell r="CT345">
            <v>0</v>
          </cell>
          <cell r="CU345">
            <v>0</v>
          </cell>
          <cell r="CV345">
            <v>0</v>
          </cell>
          <cell r="CW345">
            <v>0</v>
          </cell>
          <cell r="CX345">
            <v>0</v>
          </cell>
          <cell r="CY345">
            <v>0</v>
          </cell>
          <cell r="CZ345">
            <v>0</v>
          </cell>
          <cell r="DA345">
            <v>0</v>
          </cell>
          <cell r="DB345">
            <v>0</v>
          </cell>
          <cell r="DC345">
            <v>0</v>
          </cell>
          <cell r="DD345">
            <v>0</v>
          </cell>
          <cell r="DE345">
            <v>0</v>
          </cell>
          <cell r="DF345">
            <v>0</v>
          </cell>
          <cell r="DG345">
            <v>0</v>
          </cell>
          <cell r="DH345">
            <v>0</v>
          </cell>
          <cell r="DI345">
            <v>0</v>
          </cell>
          <cell r="DJ345">
            <v>0</v>
          </cell>
          <cell r="DK345">
            <v>0</v>
          </cell>
          <cell r="DL345">
            <v>0</v>
          </cell>
          <cell r="DM345">
            <v>0</v>
          </cell>
          <cell r="DN345">
            <v>0</v>
          </cell>
          <cell r="DO345">
            <v>0</v>
          </cell>
          <cell r="DP345">
            <v>0</v>
          </cell>
          <cell r="DQ345">
            <v>0</v>
          </cell>
          <cell r="DR345">
            <v>0</v>
          </cell>
          <cell r="DS345">
            <v>0</v>
          </cell>
          <cell r="DT345">
            <v>0</v>
          </cell>
          <cell r="DU345">
            <v>0</v>
          </cell>
          <cell r="DV345">
            <v>0</v>
          </cell>
          <cell r="DW345">
            <v>0</v>
          </cell>
          <cell r="DX345">
            <v>0</v>
          </cell>
          <cell r="DY345">
            <v>0</v>
          </cell>
          <cell r="DZ345">
            <v>0</v>
          </cell>
          <cell r="EA345">
            <v>0</v>
          </cell>
          <cell r="EB345">
            <v>0</v>
          </cell>
          <cell r="EC345">
            <v>0</v>
          </cell>
          <cell r="ED345">
            <v>0</v>
          </cell>
        </row>
        <row r="346">
          <cell r="C346">
            <v>0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0</v>
          </cell>
          <cell r="AD346">
            <v>0</v>
          </cell>
          <cell r="AE346">
            <v>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  <cell r="AJ346">
            <v>0</v>
          </cell>
          <cell r="AK346">
            <v>0</v>
          </cell>
          <cell r="AL346">
            <v>0</v>
          </cell>
          <cell r="AM346">
            <v>0</v>
          </cell>
          <cell r="AN346">
            <v>0</v>
          </cell>
          <cell r="AO346">
            <v>0</v>
          </cell>
          <cell r="AP346">
            <v>0</v>
          </cell>
          <cell r="AQ346">
            <v>0</v>
          </cell>
          <cell r="AR346">
            <v>0</v>
          </cell>
          <cell r="AS346">
            <v>0</v>
          </cell>
          <cell r="AT346">
            <v>0</v>
          </cell>
          <cell r="AU346">
            <v>0</v>
          </cell>
          <cell r="AV346">
            <v>0</v>
          </cell>
          <cell r="AW346">
            <v>0</v>
          </cell>
          <cell r="AX346">
            <v>0</v>
          </cell>
          <cell r="AY346">
            <v>0</v>
          </cell>
          <cell r="AZ346">
            <v>0</v>
          </cell>
          <cell r="BA346">
            <v>0</v>
          </cell>
          <cell r="BB346">
            <v>0</v>
          </cell>
          <cell r="BC346">
            <v>0</v>
          </cell>
          <cell r="BD346">
            <v>0</v>
          </cell>
          <cell r="BE346">
            <v>0</v>
          </cell>
          <cell r="BF346">
            <v>0</v>
          </cell>
          <cell r="BG346">
            <v>0</v>
          </cell>
          <cell r="BH346">
            <v>0</v>
          </cell>
          <cell r="BI346">
            <v>0</v>
          </cell>
          <cell r="BJ346">
            <v>0</v>
          </cell>
          <cell r="BK346">
            <v>0</v>
          </cell>
          <cell r="BL346">
            <v>0</v>
          </cell>
          <cell r="BM346">
            <v>0</v>
          </cell>
          <cell r="BN346">
            <v>0</v>
          </cell>
          <cell r="BO346">
            <v>0</v>
          </cell>
          <cell r="BP346">
            <v>0</v>
          </cell>
          <cell r="BQ346">
            <v>0</v>
          </cell>
          <cell r="BR346">
            <v>0</v>
          </cell>
          <cell r="BS346">
            <v>0</v>
          </cell>
          <cell r="BT346">
            <v>0</v>
          </cell>
          <cell r="BU346">
            <v>0</v>
          </cell>
          <cell r="BV346">
            <v>0</v>
          </cell>
          <cell r="BW346">
            <v>0</v>
          </cell>
          <cell r="BX346">
            <v>0</v>
          </cell>
          <cell r="BY346">
            <v>0</v>
          </cell>
          <cell r="BZ346">
            <v>0</v>
          </cell>
          <cell r="CA346">
            <v>0</v>
          </cell>
          <cell r="CB346">
            <v>0</v>
          </cell>
          <cell r="CC346">
            <v>0</v>
          </cell>
          <cell r="CD346">
            <v>0</v>
          </cell>
          <cell r="CE346">
            <v>0</v>
          </cell>
          <cell r="CF346">
            <v>0</v>
          </cell>
          <cell r="CG346">
            <v>0</v>
          </cell>
          <cell r="CH346">
            <v>0</v>
          </cell>
          <cell r="CI346">
            <v>0</v>
          </cell>
          <cell r="CJ346">
            <v>0</v>
          </cell>
          <cell r="CK346">
            <v>0</v>
          </cell>
          <cell r="CL346">
            <v>0</v>
          </cell>
          <cell r="CM346">
            <v>0</v>
          </cell>
          <cell r="CN346">
            <v>0</v>
          </cell>
          <cell r="CO346">
            <v>0</v>
          </cell>
          <cell r="CP346">
            <v>0</v>
          </cell>
          <cell r="CQ346">
            <v>0</v>
          </cell>
          <cell r="CR346">
            <v>0</v>
          </cell>
          <cell r="CS346">
            <v>0</v>
          </cell>
          <cell r="CT346">
            <v>0</v>
          </cell>
          <cell r="CU346">
            <v>0</v>
          </cell>
          <cell r="CV346">
            <v>0</v>
          </cell>
          <cell r="CW346">
            <v>0</v>
          </cell>
          <cell r="CX346">
            <v>0</v>
          </cell>
          <cell r="CY346">
            <v>0</v>
          </cell>
          <cell r="CZ346">
            <v>0</v>
          </cell>
          <cell r="DA346">
            <v>0</v>
          </cell>
          <cell r="DB346">
            <v>0</v>
          </cell>
          <cell r="DC346">
            <v>0</v>
          </cell>
          <cell r="DD346">
            <v>0</v>
          </cell>
          <cell r="DE346">
            <v>0</v>
          </cell>
          <cell r="DF346">
            <v>0</v>
          </cell>
          <cell r="DG346">
            <v>0</v>
          </cell>
          <cell r="DH346">
            <v>0</v>
          </cell>
          <cell r="DI346">
            <v>0</v>
          </cell>
          <cell r="DJ346">
            <v>0</v>
          </cell>
          <cell r="DK346">
            <v>0</v>
          </cell>
          <cell r="DL346">
            <v>0</v>
          </cell>
          <cell r="DM346">
            <v>0</v>
          </cell>
          <cell r="DN346">
            <v>0</v>
          </cell>
          <cell r="DO346">
            <v>0</v>
          </cell>
          <cell r="DP346">
            <v>0</v>
          </cell>
          <cell r="DQ346">
            <v>0</v>
          </cell>
          <cell r="DR346">
            <v>0</v>
          </cell>
          <cell r="DS346">
            <v>0</v>
          </cell>
          <cell r="DT346">
            <v>0</v>
          </cell>
          <cell r="DU346">
            <v>0</v>
          </cell>
          <cell r="DV346">
            <v>0</v>
          </cell>
          <cell r="DW346">
            <v>0</v>
          </cell>
          <cell r="DX346">
            <v>0</v>
          </cell>
          <cell r="DY346">
            <v>0</v>
          </cell>
          <cell r="DZ346">
            <v>0</v>
          </cell>
          <cell r="EA346">
            <v>0</v>
          </cell>
          <cell r="EB346">
            <v>0</v>
          </cell>
          <cell r="EC346">
            <v>0</v>
          </cell>
          <cell r="ED346">
            <v>0</v>
          </cell>
        </row>
        <row r="348">
          <cell r="A348" t="str">
            <v>Total IRP Resources</v>
          </cell>
          <cell r="F348">
            <v>-205777.04000000004</v>
          </cell>
          <cell r="G348">
            <v>-60.745999999999185</v>
          </cell>
          <cell r="H348">
            <v>-222.69999999999709</v>
          </cell>
          <cell r="I348">
            <v>339.08600000001024</v>
          </cell>
          <cell r="J348">
            <v>-227.69999999999709</v>
          </cell>
          <cell r="K348">
            <v>253.08000000000175</v>
          </cell>
          <cell r="L348">
            <v>-332812.55000000261</v>
          </cell>
          <cell r="M348">
            <v>-460.60000000000582</v>
          </cell>
          <cell r="N348">
            <v>455.52000000000407</v>
          </cell>
          <cell r="O348">
            <v>509.11276627681218</v>
          </cell>
          <cell r="P348">
            <v>313.81599999999162</v>
          </cell>
          <cell r="Q348">
            <v>-177.14099999998871</v>
          </cell>
          <cell r="R348">
            <v>-581047.59199999273</v>
          </cell>
          <cell r="S348">
            <v>-264322.04999999981</v>
          </cell>
          <cell r="T348">
            <v>790.29000000000815</v>
          </cell>
          <cell r="U348">
            <v>-137.13999999995576</v>
          </cell>
          <cell r="V348">
            <v>326.57000000000698</v>
          </cell>
          <cell r="W348">
            <v>13.039999999979045</v>
          </cell>
          <cell r="X348">
            <v>-483.34599999999045</v>
          </cell>
          <cell r="Y348">
            <v>-317496.22000000067</v>
          </cell>
          <cell r="Z348">
            <v>620.49399999997695</v>
          </cell>
          <cell r="AA348">
            <v>-19.589999999996508</v>
          </cell>
          <cell r="AB348">
            <v>-411.5</v>
          </cell>
          <cell r="AC348">
            <v>339.63999999998487</v>
          </cell>
          <cell r="AD348">
            <v>-267.77999999999884</v>
          </cell>
          <cell r="AE348">
            <v>4498820.8136771861</v>
          </cell>
          <cell r="AF348">
            <v>459981.1281989906</v>
          </cell>
          <cell r="AG348">
            <v>436244.90966387099</v>
          </cell>
          <cell r="AH348">
            <v>552278.3832363172</v>
          </cell>
          <cell r="AI348">
            <v>446171.54308920517</v>
          </cell>
          <cell r="AJ348">
            <v>446452.83823228278</v>
          </cell>
          <cell r="AK348">
            <v>360741.51397429046</v>
          </cell>
          <cell r="AL348">
            <v>262298.11268179491</v>
          </cell>
          <cell r="AM348">
            <v>209528.39878200745</v>
          </cell>
          <cell r="AN348">
            <v>272422.88387901918</v>
          </cell>
          <cell r="AO348">
            <v>382021.72132142977</v>
          </cell>
          <cell r="AP348">
            <v>334403.30263929791</v>
          </cell>
          <cell r="AQ348">
            <v>336276.07797868241</v>
          </cell>
          <cell r="AR348">
            <v>4499831.272809349</v>
          </cell>
          <cell r="AS348">
            <v>458898.95709693478</v>
          </cell>
          <cell r="AT348">
            <v>440191.42354506534</v>
          </cell>
          <cell r="AU348">
            <v>551644.63364858367</v>
          </cell>
          <cell r="AV348">
            <v>444919.80158749456</v>
          </cell>
          <cell r="AW348">
            <v>446160.07592459442</v>
          </cell>
          <cell r="AX348">
            <v>361156.16142015206</v>
          </cell>
          <cell r="AY348">
            <v>262246.72824848443</v>
          </cell>
          <cell r="AZ348">
            <v>209486.26379037229</v>
          </cell>
          <cell r="BA348">
            <v>271666.06366120256</v>
          </cell>
          <cell r="BB348">
            <v>381305.0966657307</v>
          </cell>
          <cell r="BC348">
            <v>334887.39495023503</v>
          </cell>
          <cell r="BD348">
            <v>337268.67227049544</v>
          </cell>
          <cell r="BE348">
            <v>4656455.6573184915</v>
          </cell>
          <cell r="BF348">
            <v>476272.3515842231</v>
          </cell>
          <cell r="BG348">
            <v>451217.29278367199</v>
          </cell>
          <cell r="BH348">
            <v>572015.62587873451</v>
          </cell>
          <cell r="BI348">
            <v>459814.97895366326</v>
          </cell>
          <cell r="BJ348">
            <v>462737.73734448408</v>
          </cell>
          <cell r="BK348">
            <v>373087.56519762776</v>
          </cell>
          <cell r="BL348">
            <v>271594.32517307624</v>
          </cell>
          <cell r="BM348">
            <v>217209.94762242562</v>
          </cell>
          <cell r="BN348">
            <v>282104.68344933121</v>
          </cell>
          <cell r="BO348">
            <v>393003.80189763103</v>
          </cell>
          <cell r="BP348">
            <v>348948.06845015939</v>
          </cell>
          <cell r="BQ348">
            <v>348449.27898345888</v>
          </cell>
          <cell r="BR348">
            <v>4667885.2959071919</v>
          </cell>
          <cell r="BS348">
            <v>476613.89066306688</v>
          </cell>
          <cell r="BT348">
            <v>451921.86702748155</v>
          </cell>
          <cell r="BU348">
            <v>573339.73802197864</v>
          </cell>
          <cell r="BV348">
            <v>460375.90575882886</v>
          </cell>
          <cell r="BW348">
            <v>463342.58051258652</v>
          </cell>
          <cell r="BX348">
            <v>375569.02946136473</v>
          </cell>
          <cell r="BY348">
            <v>271679.49157583714</v>
          </cell>
          <cell r="BZ348">
            <v>218892.96248837188</v>
          </cell>
          <cell r="CA348">
            <v>282062.72754406789</v>
          </cell>
          <cell r="CB348">
            <v>396541.79716294585</v>
          </cell>
          <cell r="CC348">
            <v>347458.18232712755</v>
          </cell>
          <cell r="CD348">
            <v>350087.12336353352</v>
          </cell>
          <cell r="CE348">
            <v>4835931.8955127224</v>
          </cell>
          <cell r="CF348">
            <v>494880.15049451124</v>
          </cell>
          <cell r="CG348">
            <v>469343.15002153115</v>
          </cell>
          <cell r="CH348">
            <v>592105.15750497207</v>
          </cell>
          <cell r="CI348">
            <v>478500.68364595715</v>
          </cell>
          <cell r="CJ348">
            <v>480238.37159965141</v>
          </cell>
          <cell r="CK348">
            <v>387223.85022825422</v>
          </cell>
          <cell r="CL348">
            <v>280874.45137175545</v>
          </cell>
          <cell r="CM348">
            <v>226504.03709935024</v>
          </cell>
          <cell r="CN348">
            <v>293478.6813481166</v>
          </cell>
          <cell r="CO348">
            <v>411079.41822322365</v>
          </cell>
          <cell r="CP348">
            <v>359595.13833959633</v>
          </cell>
          <cell r="CQ348">
            <v>362108.80563581362</v>
          </cell>
          <cell r="CR348">
            <v>4845116.1902039945</v>
          </cell>
          <cell r="CS348">
            <v>495357.55600100476</v>
          </cell>
          <cell r="CT348">
            <v>472957.08295127191</v>
          </cell>
          <cell r="CU348">
            <v>593529.88337049168</v>
          </cell>
          <cell r="CV348">
            <v>480067.51557037327</v>
          </cell>
          <cell r="CW348">
            <v>480072.76608522702</v>
          </cell>
          <cell r="CX348">
            <v>389358.16250896454</v>
          </cell>
          <cell r="CY348">
            <v>281525.21711204946</v>
          </cell>
          <cell r="CZ348">
            <v>225472.40767818876</v>
          </cell>
          <cell r="DA348">
            <v>293503.78689505579</v>
          </cell>
          <cell r="DB348">
            <v>412292.59161043679</v>
          </cell>
          <cell r="DC348">
            <v>359829.30218973756</v>
          </cell>
          <cell r="DD348">
            <v>361149.91823118599</v>
          </cell>
          <cell r="DE348">
            <v>5024523.5913286209</v>
          </cell>
          <cell r="DF348">
            <v>516443.62116748095</v>
          </cell>
          <cell r="DG348">
            <v>485349.04830481019</v>
          </cell>
          <cell r="DH348">
            <v>613474.01062954171</v>
          </cell>
          <cell r="DI348">
            <v>497834.26467053453</v>
          </cell>
          <cell r="DJ348">
            <v>493755.17549239332</v>
          </cell>
          <cell r="DK348">
            <v>403326.42726905551</v>
          </cell>
          <cell r="DL348">
            <v>293844.33999587595</v>
          </cell>
          <cell r="DM348">
            <v>236339.60471634846</v>
          </cell>
          <cell r="DN348">
            <v>306628.30562479421</v>
          </cell>
          <cell r="DO348">
            <v>426183.60046071</v>
          </cell>
          <cell r="DP348">
            <v>372566.04806658253</v>
          </cell>
          <cell r="DQ348">
            <v>378779.1449305024</v>
          </cell>
          <cell r="DR348">
            <v>5257303.13676247</v>
          </cell>
          <cell r="DS348">
            <v>530159.76237655245</v>
          </cell>
          <cell r="DT348">
            <v>508103.55930283666</v>
          </cell>
          <cell r="DU348">
            <v>637187.10355480015</v>
          </cell>
          <cell r="DV348">
            <v>515301.66844797041</v>
          </cell>
          <cell r="DW348">
            <v>511490.96005661041</v>
          </cell>
          <cell r="DX348">
            <v>422859.87381070666</v>
          </cell>
          <cell r="DY348">
            <v>311701.38957259059</v>
          </cell>
          <cell r="DZ348">
            <v>254930.62231446244</v>
          </cell>
          <cell r="EA348">
            <v>320927.06023034826</v>
          </cell>
          <cell r="EB348">
            <v>453290.29533564299</v>
          </cell>
          <cell r="EC348">
            <v>388973.35054752789</v>
          </cell>
          <cell r="ED348">
            <v>402377.49121239223</v>
          </cell>
        </row>
        <row r="350">
          <cell r="A350" t="str">
            <v>Growth Station Resources</v>
          </cell>
        </row>
        <row r="351">
          <cell r="C351" t="str">
            <v>Growth Station - E - Southwest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>
            <v>0</v>
          </cell>
          <cell r="AB351">
            <v>0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  <cell r="AG351">
            <v>0</v>
          </cell>
          <cell r="AH351">
            <v>0</v>
          </cell>
          <cell r="AI351">
            <v>0</v>
          </cell>
          <cell r="AJ351">
            <v>0</v>
          </cell>
          <cell r="AK351">
            <v>0</v>
          </cell>
          <cell r="AL351">
            <v>0</v>
          </cell>
          <cell r="AM351">
            <v>0</v>
          </cell>
          <cell r="AN351">
            <v>0</v>
          </cell>
          <cell r="AO351">
            <v>0</v>
          </cell>
          <cell r="AP351">
            <v>0</v>
          </cell>
          <cell r="AQ351">
            <v>0</v>
          </cell>
          <cell r="AR351">
            <v>0</v>
          </cell>
          <cell r="AS351">
            <v>0</v>
          </cell>
          <cell r="AT351">
            <v>0</v>
          </cell>
          <cell r="AU351">
            <v>0</v>
          </cell>
          <cell r="AV351">
            <v>0</v>
          </cell>
          <cell r="AW351">
            <v>0</v>
          </cell>
          <cell r="AX351">
            <v>0</v>
          </cell>
          <cell r="AY351">
            <v>0</v>
          </cell>
          <cell r="AZ351">
            <v>0</v>
          </cell>
          <cell r="BA351">
            <v>0</v>
          </cell>
          <cell r="BB351">
            <v>0</v>
          </cell>
          <cell r="BC351">
            <v>0</v>
          </cell>
          <cell r="BD351">
            <v>0</v>
          </cell>
          <cell r="BE351">
            <v>0</v>
          </cell>
          <cell r="BF351">
            <v>0</v>
          </cell>
          <cell r="BG351">
            <v>0</v>
          </cell>
          <cell r="BH351">
            <v>0</v>
          </cell>
          <cell r="BI351">
            <v>0</v>
          </cell>
          <cell r="BJ351">
            <v>0</v>
          </cell>
          <cell r="BK351">
            <v>0</v>
          </cell>
          <cell r="BL351">
            <v>0</v>
          </cell>
          <cell r="BM351">
            <v>0</v>
          </cell>
          <cell r="BN351">
            <v>0</v>
          </cell>
          <cell r="BO351">
            <v>0</v>
          </cell>
          <cell r="BP351">
            <v>0</v>
          </cell>
          <cell r="BQ351">
            <v>0</v>
          </cell>
          <cell r="BR351">
            <v>0</v>
          </cell>
          <cell r="BS351">
            <v>0</v>
          </cell>
          <cell r="BT351">
            <v>0</v>
          </cell>
          <cell r="BU351">
            <v>0</v>
          </cell>
          <cell r="BV351">
            <v>0</v>
          </cell>
          <cell r="BW351">
            <v>0</v>
          </cell>
          <cell r="BX351">
            <v>0</v>
          </cell>
          <cell r="BY351">
            <v>0</v>
          </cell>
          <cell r="BZ351">
            <v>0</v>
          </cell>
          <cell r="CA351">
            <v>0</v>
          </cell>
          <cell r="CB351">
            <v>0</v>
          </cell>
          <cell r="CC351">
            <v>0</v>
          </cell>
          <cell r="CD351">
            <v>0</v>
          </cell>
          <cell r="CE351">
            <v>0</v>
          </cell>
          <cell r="CF351">
            <v>0</v>
          </cell>
          <cell r="CG351">
            <v>0</v>
          </cell>
          <cell r="CH351">
            <v>0</v>
          </cell>
          <cell r="CI351">
            <v>0</v>
          </cell>
          <cell r="CJ351">
            <v>0</v>
          </cell>
          <cell r="CK351">
            <v>0</v>
          </cell>
          <cell r="CL351">
            <v>0</v>
          </cell>
          <cell r="CM351">
            <v>0</v>
          </cell>
          <cell r="CN351">
            <v>0</v>
          </cell>
          <cell r="CO351">
            <v>0</v>
          </cell>
          <cell r="CP351">
            <v>0</v>
          </cell>
          <cell r="CQ351">
            <v>0</v>
          </cell>
          <cell r="CR351">
            <v>0</v>
          </cell>
          <cell r="CS351">
            <v>0</v>
          </cell>
          <cell r="CT351">
            <v>0</v>
          </cell>
          <cell r="CU351">
            <v>0</v>
          </cell>
          <cell r="CV351">
            <v>0</v>
          </cell>
          <cell r="CW351">
            <v>0</v>
          </cell>
          <cell r="CX351">
            <v>0</v>
          </cell>
          <cell r="CY351">
            <v>0</v>
          </cell>
          <cell r="CZ351">
            <v>0</v>
          </cell>
          <cell r="DA351">
            <v>0</v>
          </cell>
          <cell r="DB351">
            <v>0</v>
          </cell>
          <cell r="DC351">
            <v>0</v>
          </cell>
          <cell r="DD351">
            <v>0</v>
          </cell>
          <cell r="DE351">
            <v>0</v>
          </cell>
          <cell r="DF351">
            <v>0</v>
          </cell>
          <cell r="DG351">
            <v>0</v>
          </cell>
          <cell r="DH351">
            <v>0</v>
          </cell>
          <cell r="DI351">
            <v>0</v>
          </cell>
          <cell r="DJ351">
            <v>0</v>
          </cell>
          <cell r="DK351">
            <v>0</v>
          </cell>
          <cell r="DL351">
            <v>0</v>
          </cell>
          <cell r="DM351">
            <v>0</v>
          </cell>
          <cell r="DN351">
            <v>0</v>
          </cell>
          <cell r="DO351">
            <v>0</v>
          </cell>
          <cell r="DP351">
            <v>0</v>
          </cell>
          <cell r="DQ351">
            <v>0</v>
          </cell>
          <cell r="DR351">
            <v>0</v>
          </cell>
          <cell r="DS351">
            <v>0</v>
          </cell>
          <cell r="DT351">
            <v>0</v>
          </cell>
          <cell r="DU351">
            <v>0</v>
          </cell>
          <cell r="DV351">
            <v>0</v>
          </cell>
          <cell r="DW351">
            <v>0</v>
          </cell>
          <cell r="DX351">
            <v>0</v>
          </cell>
          <cell r="DY351">
            <v>0</v>
          </cell>
          <cell r="DZ351">
            <v>0</v>
          </cell>
          <cell r="EA351">
            <v>0</v>
          </cell>
          <cell r="EB351">
            <v>0</v>
          </cell>
          <cell r="EC351">
            <v>0</v>
          </cell>
          <cell r="ED351">
            <v>0</v>
          </cell>
        </row>
        <row r="352">
          <cell r="C352" t="str">
            <v>Growth Station - E - Utah North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W352">
            <v>0</v>
          </cell>
          <cell r="X352">
            <v>0</v>
          </cell>
          <cell r="Y352">
            <v>0</v>
          </cell>
          <cell r="Z352">
            <v>0</v>
          </cell>
          <cell r="AA352">
            <v>0</v>
          </cell>
          <cell r="AB352">
            <v>0</v>
          </cell>
          <cell r="AC352">
            <v>0</v>
          </cell>
          <cell r="AD352">
            <v>0</v>
          </cell>
          <cell r="AE352">
            <v>0</v>
          </cell>
          <cell r="AF352">
            <v>0</v>
          </cell>
          <cell r="AG352">
            <v>0</v>
          </cell>
          <cell r="AH352">
            <v>0</v>
          </cell>
          <cell r="AI352">
            <v>0</v>
          </cell>
          <cell r="AJ352">
            <v>0</v>
          </cell>
          <cell r="AK352">
            <v>0</v>
          </cell>
          <cell r="AL352">
            <v>0</v>
          </cell>
          <cell r="AM352">
            <v>0</v>
          </cell>
          <cell r="AN352">
            <v>0</v>
          </cell>
          <cell r="AO352">
            <v>0</v>
          </cell>
          <cell r="AP352">
            <v>0</v>
          </cell>
          <cell r="AQ352">
            <v>0</v>
          </cell>
          <cell r="AR352">
            <v>0</v>
          </cell>
          <cell r="AS352">
            <v>0</v>
          </cell>
          <cell r="AT352">
            <v>0</v>
          </cell>
          <cell r="AU352">
            <v>0</v>
          </cell>
          <cell r="AV352">
            <v>0</v>
          </cell>
          <cell r="AW352">
            <v>0</v>
          </cell>
          <cell r="AX352">
            <v>0</v>
          </cell>
          <cell r="AY352">
            <v>0</v>
          </cell>
          <cell r="AZ352">
            <v>0</v>
          </cell>
          <cell r="BA352">
            <v>0</v>
          </cell>
          <cell r="BB352">
            <v>0</v>
          </cell>
          <cell r="BC352">
            <v>0</v>
          </cell>
          <cell r="BD352">
            <v>0</v>
          </cell>
          <cell r="BE352">
            <v>0</v>
          </cell>
          <cell r="BF352">
            <v>0</v>
          </cell>
          <cell r="BG352">
            <v>0</v>
          </cell>
          <cell r="BH352">
            <v>0</v>
          </cell>
          <cell r="BI352">
            <v>0</v>
          </cell>
          <cell r="BJ352">
            <v>0</v>
          </cell>
          <cell r="BK352">
            <v>0</v>
          </cell>
          <cell r="BL352">
            <v>0</v>
          </cell>
          <cell r="BM352">
            <v>0</v>
          </cell>
          <cell r="BN352">
            <v>0</v>
          </cell>
          <cell r="BO352">
            <v>0</v>
          </cell>
          <cell r="BP352">
            <v>0</v>
          </cell>
          <cell r="BQ352">
            <v>0</v>
          </cell>
          <cell r="BR352">
            <v>0</v>
          </cell>
          <cell r="BS352">
            <v>0</v>
          </cell>
          <cell r="BT352">
            <v>0</v>
          </cell>
          <cell r="BU352">
            <v>0</v>
          </cell>
          <cell r="BV352">
            <v>0</v>
          </cell>
          <cell r="BW352">
            <v>0</v>
          </cell>
          <cell r="BX352">
            <v>0</v>
          </cell>
          <cell r="BY352">
            <v>0</v>
          </cell>
          <cell r="BZ352">
            <v>0</v>
          </cell>
          <cell r="CA352">
            <v>0</v>
          </cell>
          <cell r="CB352">
            <v>0</v>
          </cell>
          <cell r="CC352">
            <v>0</v>
          </cell>
          <cell r="CD352">
            <v>0</v>
          </cell>
          <cell r="CE352">
            <v>0</v>
          </cell>
          <cell r="CF352">
            <v>0</v>
          </cell>
          <cell r="CG352">
            <v>0</v>
          </cell>
          <cell r="CH352">
            <v>0</v>
          </cell>
          <cell r="CI352">
            <v>0</v>
          </cell>
          <cell r="CJ352">
            <v>0</v>
          </cell>
          <cell r="CK352">
            <v>0</v>
          </cell>
          <cell r="CL352">
            <v>0</v>
          </cell>
          <cell r="CM352">
            <v>0</v>
          </cell>
          <cell r="CN352">
            <v>0</v>
          </cell>
          <cell r="CO352">
            <v>0</v>
          </cell>
          <cell r="CP352">
            <v>0</v>
          </cell>
          <cell r="CQ352">
            <v>0</v>
          </cell>
          <cell r="CR352">
            <v>0</v>
          </cell>
          <cell r="CS352">
            <v>0</v>
          </cell>
          <cell r="CT352">
            <v>0</v>
          </cell>
          <cell r="CU352">
            <v>0</v>
          </cell>
          <cell r="CV352">
            <v>0</v>
          </cell>
          <cell r="CW352">
            <v>0</v>
          </cell>
          <cell r="CX352">
            <v>0</v>
          </cell>
          <cell r="CY352">
            <v>0</v>
          </cell>
          <cell r="CZ352">
            <v>0</v>
          </cell>
          <cell r="DA352">
            <v>0</v>
          </cell>
          <cell r="DB352">
            <v>0</v>
          </cell>
          <cell r="DC352">
            <v>0</v>
          </cell>
          <cell r="DD352">
            <v>0</v>
          </cell>
          <cell r="DE352">
            <v>0</v>
          </cell>
          <cell r="DF352">
            <v>0</v>
          </cell>
          <cell r="DG352">
            <v>0</v>
          </cell>
          <cell r="DH352">
            <v>0</v>
          </cell>
          <cell r="DI352">
            <v>0</v>
          </cell>
          <cell r="DJ352">
            <v>0</v>
          </cell>
          <cell r="DK352">
            <v>0</v>
          </cell>
          <cell r="DL352">
            <v>0</v>
          </cell>
          <cell r="DM352">
            <v>0</v>
          </cell>
          <cell r="DN352">
            <v>0</v>
          </cell>
          <cell r="DO352">
            <v>0</v>
          </cell>
          <cell r="DP352">
            <v>0</v>
          </cell>
          <cell r="DQ352">
            <v>0</v>
          </cell>
          <cell r="DR352">
            <v>0</v>
          </cell>
          <cell r="DS352">
            <v>0</v>
          </cell>
          <cell r="DT352">
            <v>0</v>
          </cell>
          <cell r="DU352">
            <v>0</v>
          </cell>
          <cell r="DV352">
            <v>0</v>
          </cell>
          <cell r="DW352">
            <v>0</v>
          </cell>
          <cell r="DX352">
            <v>0</v>
          </cell>
          <cell r="DY352">
            <v>0</v>
          </cell>
          <cell r="DZ352">
            <v>0</v>
          </cell>
          <cell r="EA352">
            <v>0</v>
          </cell>
          <cell r="EB352">
            <v>0</v>
          </cell>
          <cell r="EC352">
            <v>0</v>
          </cell>
          <cell r="ED352">
            <v>0</v>
          </cell>
        </row>
        <row r="353">
          <cell r="C353" t="str">
            <v>Growth Station - E - Utah South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  <cell r="Z353">
            <v>0</v>
          </cell>
          <cell r="AA353">
            <v>0</v>
          </cell>
          <cell r="AB353">
            <v>0</v>
          </cell>
          <cell r="AC353">
            <v>0</v>
          </cell>
          <cell r="AD353">
            <v>0</v>
          </cell>
          <cell r="AE353">
            <v>0</v>
          </cell>
          <cell r="AF353">
            <v>0</v>
          </cell>
          <cell r="AG353">
            <v>0</v>
          </cell>
          <cell r="AH353">
            <v>0</v>
          </cell>
          <cell r="AI353">
            <v>0</v>
          </cell>
          <cell r="AJ353">
            <v>0</v>
          </cell>
          <cell r="AK353">
            <v>0</v>
          </cell>
          <cell r="AL353">
            <v>0</v>
          </cell>
          <cell r="AM353">
            <v>0</v>
          </cell>
          <cell r="AN353">
            <v>0</v>
          </cell>
          <cell r="AO353">
            <v>0</v>
          </cell>
          <cell r="AP353">
            <v>0</v>
          </cell>
          <cell r="AQ353">
            <v>0</v>
          </cell>
          <cell r="AR353">
            <v>0</v>
          </cell>
          <cell r="AS353">
            <v>0</v>
          </cell>
          <cell r="AT353">
            <v>0</v>
          </cell>
          <cell r="AU353">
            <v>0</v>
          </cell>
          <cell r="AV353">
            <v>0</v>
          </cell>
          <cell r="AW353">
            <v>0</v>
          </cell>
          <cell r="AX353">
            <v>0</v>
          </cell>
          <cell r="AY353">
            <v>0</v>
          </cell>
          <cell r="AZ353">
            <v>0</v>
          </cell>
          <cell r="BA353">
            <v>0</v>
          </cell>
          <cell r="BB353">
            <v>0</v>
          </cell>
          <cell r="BC353">
            <v>0</v>
          </cell>
          <cell r="BD353">
            <v>0</v>
          </cell>
          <cell r="BE353">
            <v>0</v>
          </cell>
          <cell r="BF353">
            <v>0</v>
          </cell>
          <cell r="BG353">
            <v>0</v>
          </cell>
          <cell r="BH353">
            <v>0</v>
          </cell>
          <cell r="BI353">
            <v>0</v>
          </cell>
          <cell r="BJ353">
            <v>0</v>
          </cell>
          <cell r="BK353">
            <v>0</v>
          </cell>
          <cell r="BL353">
            <v>0</v>
          </cell>
          <cell r="BM353">
            <v>0</v>
          </cell>
          <cell r="BN353">
            <v>0</v>
          </cell>
          <cell r="BO353">
            <v>0</v>
          </cell>
          <cell r="BP353">
            <v>0</v>
          </cell>
          <cell r="BQ353">
            <v>0</v>
          </cell>
          <cell r="BR353">
            <v>0</v>
          </cell>
          <cell r="BS353">
            <v>0</v>
          </cell>
          <cell r="BT353">
            <v>0</v>
          </cell>
          <cell r="BU353">
            <v>0</v>
          </cell>
          <cell r="BV353">
            <v>0</v>
          </cell>
          <cell r="BW353">
            <v>0</v>
          </cell>
          <cell r="BX353">
            <v>0</v>
          </cell>
          <cell r="BY353">
            <v>0</v>
          </cell>
          <cell r="BZ353">
            <v>0</v>
          </cell>
          <cell r="CA353">
            <v>0</v>
          </cell>
          <cell r="CB353">
            <v>0</v>
          </cell>
          <cell r="CC353">
            <v>0</v>
          </cell>
          <cell r="CD353">
            <v>0</v>
          </cell>
          <cell r="CE353">
            <v>0</v>
          </cell>
          <cell r="CF353">
            <v>0</v>
          </cell>
          <cell r="CG353">
            <v>0</v>
          </cell>
          <cell r="CH353">
            <v>0</v>
          </cell>
          <cell r="CI353">
            <v>0</v>
          </cell>
          <cell r="CJ353">
            <v>0</v>
          </cell>
          <cell r="CK353">
            <v>0</v>
          </cell>
          <cell r="CL353">
            <v>0</v>
          </cell>
          <cell r="CM353">
            <v>0</v>
          </cell>
          <cell r="CN353">
            <v>0</v>
          </cell>
          <cell r="CO353">
            <v>0</v>
          </cell>
          <cell r="CP353">
            <v>0</v>
          </cell>
          <cell r="CQ353">
            <v>0</v>
          </cell>
          <cell r="CR353">
            <v>0</v>
          </cell>
          <cell r="CS353">
            <v>0</v>
          </cell>
          <cell r="CT353">
            <v>0</v>
          </cell>
          <cell r="CU353">
            <v>0</v>
          </cell>
          <cell r="CV353">
            <v>0</v>
          </cell>
          <cell r="CW353">
            <v>0</v>
          </cell>
          <cell r="CX353">
            <v>0</v>
          </cell>
          <cell r="CY353">
            <v>0</v>
          </cell>
          <cell r="CZ353">
            <v>0</v>
          </cell>
          <cell r="DA353">
            <v>0</v>
          </cell>
          <cell r="DB353">
            <v>0</v>
          </cell>
          <cell r="DC353">
            <v>0</v>
          </cell>
          <cell r="DD353">
            <v>0</v>
          </cell>
          <cell r="DE353">
            <v>0</v>
          </cell>
          <cell r="DF353">
            <v>0</v>
          </cell>
          <cell r="DG353">
            <v>0</v>
          </cell>
          <cell r="DH353">
            <v>0</v>
          </cell>
          <cell r="DI353">
            <v>0</v>
          </cell>
          <cell r="DJ353">
            <v>0</v>
          </cell>
          <cell r="DK353">
            <v>0</v>
          </cell>
          <cell r="DL353">
            <v>0</v>
          </cell>
          <cell r="DM353">
            <v>0</v>
          </cell>
          <cell r="DN353">
            <v>0</v>
          </cell>
          <cell r="DO353">
            <v>0</v>
          </cell>
          <cell r="DP353">
            <v>0</v>
          </cell>
          <cell r="DQ353">
            <v>0</v>
          </cell>
          <cell r="DR353">
            <v>0</v>
          </cell>
          <cell r="DS353">
            <v>0</v>
          </cell>
          <cell r="DT353">
            <v>0</v>
          </cell>
          <cell r="DU353">
            <v>0</v>
          </cell>
          <cell r="DV353">
            <v>0</v>
          </cell>
          <cell r="DW353">
            <v>0</v>
          </cell>
          <cell r="DX353">
            <v>0</v>
          </cell>
          <cell r="DY353">
            <v>0</v>
          </cell>
          <cell r="DZ353">
            <v>0</v>
          </cell>
          <cell r="EA353">
            <v>0</v>
          </cell>
          <cell r="EB353">
            <v>0</v>
          </cell>
          <cell r="EC353">
            <v>0</v>
          </cell>
          <cell r="ED353">
            <v>0</v>
          </cell>
        </row>
        <row r="354">
          <cell r="C354" t="str">
            <v>Growth Station - E - Wyoming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B354">
            <v>0</v>
          </cell>
          <cell r="AC354">
            <v>0</v>
          </cell>
          <cell r="AD354">
            <v>0</v>
          </cell>
          <cell r="AE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J354">
            <v>0</v>
          </cell>
          <cell r="AK354">
            <v>0</v>
          </cell>
          <cell r="AL354">
            <v>0</v>
          </cell>
          <cell r="AM354">
            <v>0</v>
          </cell>
          <cell r="AN354">
            <v>0</v>
          </cell>
          <cell r="AO354">
            <v>0</v>
          </cell>
          <cell r="AP354">
            <v>0</v>
          </cell>
          <cell r="AQ354">
            <v>0</v>
          </cell>
          <cell r="AR354">
            <v>0</v>
          </cell>
          <cell r="AS354">
            <v>0</v>
          </cell>
          <cell r="AT354">
            <v>0</v>
          </cell>
          <cell r="AU354">
            <v>0</v>
          </cell>
          <cell r="AV354">
            <v>0</v>
          </cell>
          <cell r="AW354">
            <v>0</v>
          </cell>
          <cell r="AX354">
            <v>0</v>
          </cell>
          <cell r="AY354">
            <v>0</v>
          </cell>
          <cell r="AZ354">
            <v>0</v>
          </cell>
          <cell r="BA354">
            <v>0</v>
          </cell>
          <cell r="BB354">
            <v>0</v>
          </cell>
          <cell r="BC354">
            <v>0</v>
          </cell>
          <cell r="BD354">
            <v>0</v>
          </cell>
          <cell r="BE354">
            <v>0</v>
          </cell>
          <cell r="BF354">
            <v>0</v>
          </cell>
          <cell r="BG354">
            <v>0</v>
          </cell>
          <cell r="BH354">
            <v>0</v>
          </cell>
          <cell r="BI354">
            <v>0</v>
          </cell>
          <cell r="BJ354">
            <v>0</v>
          </cell>
          <cell r="BK354">
            <v>0</v>
          </cell>
          <cell r="BL354">
            <v>0</v>
          </cell>
          <cell r="BM354">
            <v>0</v>
          </cell>
          <cell r="BN354">
            <v>0</v>
          </cell>
          <cell r="BO354">
            <v>0</v>
          </cell>
          <cell r="BP354">
            <v>0</v>
          </cell>
          <cell r="BQ354">
            <v>0</v>
          </cell>
          <cell r="BR354">
            <v>0</v>
          </cell>
          <cell r="BS354">
            <v>0</v>
          </cell>
          <cell r="BT354">
            <v>0</v>
          </cell>
          <cell r="BU354">
            <v>0</v>
          </cell>
          <cell r="BV354">
            <v>0</v>
          </cell>
          <cell r="BW354">
            <v>0</v>
          </cell>
          <cell r="BX354">
            <v>0</v>
          </cell>
          <cell r="BY354">
            <v>0</v>
          </cell>
          <cell r="BZ354">
            <v>0</v>
          </cell>
          <cell r="CA354">
            <v>0</v>
          </cell>
          <cell r="CB354">
            <v>0</v>
          </cell>
          <cell r="CC354">
            <v>0</v>
          </cell>
          <cell r="CD354">
            <v>0</v>
          </cell>
          <cell r="CE354">
            <v>0</v>
          </cell>
          <cell r="CF354">
            <v>0</v>
          </cell>
          <cell r="CG354">
            <v>0</v>
          </cell>
          <cell r="CH354">
            <v>0</v>
          </cell>
          <cell r="CI354">
            <v>0</v>
          </cell>
          <cell r="CJ354">
            <v>0</v>
          </cell>
          <cell r="CK354">
            <v>0</v>
          </cell>
          <cell r="CL354">
            <v>0</v>
          </cell>
          <cell r="CM354">
            <v>0</v>
          </cell>
          <cell r="CN354">
            <v>0</v>
          </cell>
          <cell r="CO354">
            <v>0</v>
          </cell>
          <cell r="CP354">
            <v>0</v>
          </cell>
          <cell r="CQ354">
            <v>0</v>
          </cell>
          <cell r="CR354">
            <v>0</v>
          </cell>
          <cell r="CS354">
            <v>0</v>
          </cell>
          <cell r="CT354">
            <v>0</v>
          </cell>
          <cell r="CU354">
            <v>0</v>
          </cell>
          <cell r="CV354">
            <v>0</v>
          </cell>
          <cell r="CW354">
            <v>0</v>
          </cell>
          <cell r="CX354">
            <v>0</v>
          </cell>
          <cell r="CY354">
            <v>0</v>
          </cell>
          <cell r="CZ354">
            <v>0</v>
          </cell>
          <cell r="DA354">
            <v>0</v>
          </cell>
          <cell r="DB354">
            <v>0</v>
          </cell>
          <cell r="DC354">
            <v>0</v>
          </cell>
          <cell r="DD354">
            <v>0</v>
          </cell>
          <cell r="DE354">
            <v>0</v>
          </cell>
          <cell r="DF354">
            <v>0</v>
          </cell>
          <cell r="DG354">
            <v>0</v>
          </cell>
          <cell r="DH354">
            <v>0</v>
          </cell>
          <cell r="DI354">
            <v>0</v>
          </cell>
          <cell r="DJ354">
            <v>0</v>
          </cell>
          <cell r="DK354">
            <v>0</v>
          </cell>
          <cell r="DL354">
            <v>0</v>
          </cell>
          <cell r="DM354">
            <v>0</v>
          </cell>
          <cell r="DN354">
            <v>0</v>
          </cell>
          <cell r="DO354">
            <v>0</v>
          </cell>
          <cell r="DP354">
            <v>0</v>
          </cell>
          <cell r="DQ354">
            <v>0</v>
          </cell>
          <cell r="DR354">
            <v>0</v>
          </cell>
          <cell r="DS354">
            <v>0</v>
          </cell>
          <cell r="DT354">
            <v>0</v>
          </cell>
          <cell r="DU354">
            <v>0</v>
          </cell>
          <cell r="DV354">
            <v>0</v>
          </cell>
          <cell r="DW354">
            <v>0</v>
          </cell>
          <cell r="DX354">
            <v>0</v>
          </cell>
          <cell r="DY354">
            <v>0</v>
          </cell>
          <cell r="DZ354">
            <v>0</v>
          </cell>
          <cell r="EA354">
            <v>0</v>
          </cell>
          <cell r="EB354">
            <v>0</v>
          </cell>
          <cell r="EC354">
            <v>0</v>
          </cell>
          <cell r="ED354">
            <v>0</v>
          </cell>
        </row>
        <row r="355">
          <cell r="C355" t="str">
            <v>Growth Station - W - Jim Bridger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  <cell r="AO355">
            <v>0</v>
          </cell>
          <cell r="AP355">
            <v>0</v>
          </cell>
          <cell r="AQ355">
            <v>0</v>
          </cell>
          <cell r="AR355">
            <v>0</v>
          </cell>
          <cell r="AS355">
            <v>0</v>
          </cell>
          <cell r="AT355">
            <v>0</v>
          </cell>
          <cell r="AU355">
            <v>0</v>
          </cell>
          <cell r="AV355">
            <v>0</v>
          </cell>
          <cell r="AW355">
            <v>0</v>
          </cell>
          <cell r="AX355">
            <v>0</v>
          </cell>
          <cell r="AY355">
            <v>0</v>
          </cell>
          <cell r="AZ355">
            <v>0</v>
          </cell>
          <cell r="BA355">
            <v>0</v>
          </cell>
          <cell r="BB355">
            <v>0</v>
          </cell>
          <cell r="BC355">
            <v>0</v>
          </cell>
          <cell r="BD355">
            <v>0</v>
          </cell>
          <cell r="BE355">
            <v>0</v>
          </cell>
          <cell r="BF355">
            <v>0</v>
          </cell>
          <cell r="BG355">
            <v>0</v>
          </cell>
          <cell r="BH355">
            <v>0</v>
          </cell>
          <cell r="BI355">
            <v>0</v>
          </cell>
          <cell r="BJ355">
            <v>0</v>
          </cell>
          <cell r="BK355">
            <v>0</v>
          </cell>
          <cell r="BL355">
            <v>0</v>
          </cell>
          <cell r="BM355">
            <v>0</v>
          </cell>
          <cell r="BN355">
            <v>0</v>
          </cell>
          <cell r="BO355">
            <v>0</v>
          </cell>
          <cell r="BP355">
            <v>0</v>
          </cell>
          <cell r="BQ355">
            <v>0</v>
          </cell>
          <cell r="BR355">
            <v>0</v>
          </cell>
          <cell r="BS355">
            <v>0</v>
          </cell>
          <cell r="BT355">
            <v>0</v>
          </cell>
          <cell r="BU355">
            <v>0</v>
          </cell>
          <cell r="BV355">
            <v>0</v>
          </cell>
          <cell r="BW355">
            <v>0</v>
          </cell>
          <cell r="BX355">
            <v>0</v>
          </cell>
          <cell r="BY355">
            <v>0</v>
          </cell>
          <cell r="BZ355">
            <v>0</v>
          </cell>
          <cell r="CA355">
            <v>0</v>
          </cell>
          <cell r="CB355">
            <v>0</v>
          </cell>
          <cell r="CC355">
            <v>0</v>
          </cell>
          <cell r="CD355">
            <v>0</v>
          </cell>
          <cell r="CE355">
            <v>0</v>
          </cell>
          <cell r="CF355">
            <v>0</v>
          </cell>
          <cell r="CG355">
            <v>0</v>
          </cell>
          <cell r="CH355">
            <v>0</v>
          </cell>
          <cell r="CI355">
            <v>0</v>
          </cell>
          <cell r="CJ355">
            <v>0</v>
          </cell>
          <cell r="CK355">
            <v>0</v>
          </cell>
          <cell r="CL355">
            <v>0</v>
          </cell>
          <cell r="CM355">
            <v>0</v>
          </cell>
          <cell r="CN355">
            <v>0</v>
          </cell>
          <cell r="CO355">
            <v>0</v>
          </cell>
          <cell r="CP355">
            <v>0</v>
          </cell>
          <cell r="CQ355">
            <v>0</v>
          </cell>
          <cell r="CR355">
            <v>-2941.7947550000099</v>
          </cell>
          <cell r="CS355">
            <v>0</v>
          </cell>
          <cell r="CT355">
            <v>0</v>
          </cell>
          <cell r="CU355">
            <v>-453.33165499999996</v>
          </cell>
          <cell r="CV355">
            <v>-157.33050000000094</v>
          </cell>
          <cell r="CW355">
            <v>0</v>
          </cell>
          <cell r="CX355">
            <v>-397.24260000000004</v>
          </cell>
          <cell r="CY355">
            <v>-1933.890000000014</v>
          </cell>
          <cell r="CZ355">
            <v>0</v>
          </cell>
          <cell r="DA355">
            <v>0</v>
          </cell>
          <cell r="DB355">
            <v>0</v>
          </cell>
          <cell r="DC355">
            <v>0</v>
          </cell>
          <cell r="DD355">
            <v>0</v>
          </cell>
          <cell r="DE355">
            <v>-4352.2297499999841</v>
          </cell>
          <cell r="DF355">
            <v>0</v>
          </cell>
          <cell r="DG355">
            <v>0</v>
          </cell>
          <cell r="DH355">
            <v>0</v>
          </cell>
          <cell r="DI355">
            <v>-652.07600000000093</v>
          </cell>
          <cell r="DJ355">
            <v>0</v>
          </cell>
          <cell r="DK355">
            <v>0</v>
          </cell>
          <cell r="DL355">
            <v>-1377.012999999999</v>
          </cell>
          <cell r="DM355">
            <v>-2285.4259999999922</v>
          </cell>
          <cell r="DN355">
            <v>-37.714750000000095</v>
          </cell>
          <cell r="DO355">
            <v>0</v>
          </cell>
          <cell r="DP355">
            <v>0</v>
          </cell>
          <cell r="DQ355">
            <v>0</v>
          </cell>
          <cell r="DR355">
            <v>-3166.0172999999995</v>
          </cell>
          <cell r="DS355">
            <v>0</v>
          </cell>
          <cell r="DT355">
            <v>0</v>
          </cell>
          <cell r="DU355">
            <v>-218.46900000000005</v>
          </cell>
          <cell r="DV355">
            <v>0</v>
          </cell>
          <cell r="DW355">
            <v>-151.54829999999993</v>
          </cell>
          <cell r="DX355">
            <v>0</v>
          </cell>
          <cell r="DY355">
            <v>0</v>
          </cell>
          <cell r="DZ355">
            <v>-2796</v>
          </cell>
          <cell r="EA355">
            <v>0</v>
          </cell>
          <cell r="EB355">
            <v>0</v>
          </cell>
          <cell r="EC355">
            <v>0</v>
          </cell>
          <cell r="ED355">
            <v>0</v>
          </cell>
        </row>
        <row r="356">
          <cell r="C356" t="str">
            <v>Growth Station - W - Mid Columbia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0</v>
          </cell>
          <cell r="AJ356">
            <v>0</v>
          </cell>
          <cell r="AK356">
            <v>0</v>
          </cell>
          <cell r="AL356">
            <v>0</v>
          </cell>
          <cell r="AM356">
            <v>0</v>
          </cell>
          <cell r="AN356">
            <v>0</v>
          </cell>
          <cell r="AO356">
            <v>0</v>
          </cell>
          <cell r="AP356">
            <v>0</v>
          </cell>
          <cell r="AQ356">
            <v>0</v>
          </cell>
          <cell r="AR356">
            <v>-137.19920000000002</v>
          </cell>
          <cell r="AS356">
            <v>0</v>
          </cell>
          <cell r="AT356">
            <v>2.8190999999997075</v>
          </cell>
          <cell r="AU356">
            <v>0</v>
          </cell>
          <cell r="AV356">
            <v>0</v>
          </cell>
          <cell r="AW356">
            <v>0</v>
          </cell>
          <cell r="AX356">
            <v>0</v>
          </cell>
          <cell r="AY356">
            <v>0</v>
          </cell>
          <cell r="AZ356">
            <v>0</v>
          </cell>
          <cell r="BA356">
            <v>-140.01830000000007</v>
          </cell>
          <cell r="BB356">
            <v>0</v>
          </cell>
          <cell r="BC356">
            <v>0</v>
          </cell>
          <cell r="BD356">
            <v>0</v>
          </cell>
          <cell r="BE356">
            <v>0</v>
          </cell>
          <cell r="BF356">
            <v>0</v>
          </cell>
          <cell r="BG356">
            <v>0</v>
          </cell>
          <cell r="BH356">
            <v>0</v>
          </cell>
          <cell r="BI356">
            <v>0</v>
          </cell>
          <cell r="BJ356">
            <v>0</v>
          </cell>
          <cell r="BK356">
            <v>0</v>
          </cell>
          <cell r="BL356">
            <v>0</v>
          </cell>
          <cell r="BM356">
            <v>0</v>
          </cell>
          <cell r="BN356">
            <v>0</v>
          </cell>
          <cell r="BO356">
            <v>0</v>
          </cell>
          <cell r="BP356">
            <v>0</v>
          </cell>
          <cell r="BQ356">
            <v>0</v>
          </cell>
          <cell r="BR356">
            <v>-78.704199999999901</v>
          </cell>
          <cell r="BS356">
            <v>0</v>
          </cell>
          <cell r="BT356">
            <v>0</v>
          </cell>
          <cell r="BU356">
            <v>0</v>
          </cell>
          <cell r="BV356">
            <v>0</v>
          </cell>
          <cell r="BW356">
            <v>0</v>
          </cell>
          <cell r="BX356">
            <v>0</v>
          </cell>
          <cell r="BY356">
            <v>0</v>
          </cell>
          <cell r="BZ356">
            <v>0</v>
          </cell>
          <cell r="CA356">
            <v>-78.704199999999901</v>
          </cell>
          <cell r="CB356">
            <v>0</v>
          </cell>
          <cell r="CC356">
            <v>0</v>
          </cell>
          <cell r="CD356">
            <v>0</v>
          </cell>
          <cell r="CE356">
            <v>0</v>
          </cell>
          <cell r="CF356">
            <v>0</v>
          </cell>
          <cell r="CG356">
            <v>0</v>
          </cell>
          <cell r="CH356">
            <v>0</v>
          </cell>
          <cell r="CI356">
            <v>0</v>
          </cell>
          <cell r="CJ356">
            <v>0</v>
          </cell>
          <cell r="CK356">
            <v>0</v>
          </cell>
          <cell r="CL356">
            <v>0</v>
          </cell>
          <cell r="CM356">
            <v>0</v>
          </cell>
          <cell r="CN356">
            <v>0</v>
          </cell>
          <cell r="CO356">
            <v>0</v>
          </cell>
          <cell r="CP356">
            <v>0</v>
          </cell>
          <cell r="CQ356">
            <v>0</v>
          </cell>
          <cell r="CR356">
            <v>-1056.4962999999989</v>
          </cell>
          <cell r="CS356">
            <v>0</v>
          </cell>
          <cell r="CT356">
            <v>54.329000000012456</v>
          </cell>
          <cell r="CU356">
            <v>0.54829999999992651</v>
          </cell>
          <cell r="CV356">
            <v>0</v>
          </cell>
          <cell r="CW356">
            <v>0</v>
          </cell>
          <cell r="CX356">
            <v>0</v>
          </cell>
          <cell r="CY356">
            <v>0</v>
          </cell>
          <cell r="CZ356">
            <v>-1111.373599999999</v>
          </cell>
          <cell r="DA356">
            <v>0</v>
          </cell>
          <cell r="DB356">
            <v>0</v>
          </cell>
          <cell r="DC356">
            <v>0</v>
          </cell>
          <cell r="DD356">
            <v>0</v>
          </cell>
          <cell r="DE356">
            <v>-5982.1720999999961</v>
          </cell>
          <cell r="DF356">
            <v>0</v>
          </cell>
          <cell r="DG356">
            <v>0</v>
          </cell>
          <cell r="DH356">
            <v>0</v>
          </cell>
          <cell r="DI356">
            <v>-125.78810000000067</v>
          </cell>
          <cell r="DJ356">
            <v>0</v>
          </cell>
          <cell r="DK356">
            <v>0</v>
          </cell>
          <cell r="DL356">
            <v>-1473.2890000000043</v>
          </cell>
          <cell r="DM356">
            <v>-4383.0949999999939</v>
          </cell>
          <cell r="DN356">
            <v>0</v>
          </cell>
          <cell r="DO356">
            <v>0</v>
          </cell>
          <cell r="DP356">
            <v>0</v>
          </cell>
          <cell r="DQ356">
            <v>0</v>
          </cell>
          <cell r="DR356">
            <v>-2270.8494000000064</v>
          </cell>
          <cell r="DS356">
            <v>0</v>
          </cell>
          <cell r="DT356">
            <v>0</v>
          </cell>
          <cell r="DU356">
            <v>0</v>
          </cell>
          <cell r="DV356">
            <v>0</v>
          </cell>
          <cell r="DW356">
            <v>0</v>
          </cell>
          <cell r="DX356">
            <v>-51.817399999999907</v>
          </cell>
          <cell r="DY356">
            <v>0</v>
          </cell>
          <cell r="DZ356">
            <v>-2219.0319999999992</v>
          </cell>
          <cell r="EA356">
            <v>0</v>
          </cell>
          <cell r="EB356">
            <v>0</v>
          </cell>
          <cell r="EC356">
            <v>0</v>
          </cell>
          <cell r="ED356">
            <v>0</v>
          </cell>
        </row>
        <row r="357">
          <cell r="C357" t="str">
            <v>Growth Station - W - Oregon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  <cell r="W357">
            <v>0</v>
          </cell>
          <cell r="X357">
            <v>0</v>
          </cell>
          <cell r="Y357">
            <v>0</v>
          </cell>
          <cell r="Z357">
            <v>0</v>
          </cell>
          <cell r="AA357">
            <v>0</v>
          </cell>
          <cell r="AB357">
            <v>0</v>
          </cell>
          <cell r="AC357">
            <v>0</v>
          </cell>
          <cell r="AD357">
            <v>0</v>
          </cell>
          <cell r="AE357">
            <v>0</v>
          </cell>
          <cell r="AF357">
            <v>0</v>
          </cell>
          <cell r="AG357">
            <v>0</v>
          </cell>
          <cell r="AH357">
            <v>0</v>
          </cell>
          <cell r="AI357">
            <v>0</v>
          </cell>
          <cell r="AJ357">
            <v>0</v>
          </cell>
          <cell r="AK357">
            <v>0</v>
          </cell>
          <cell r="AL357">
            <v>0</v>
          </cell>
          <cell r="AM357">
            <v>0</v>
          </cell>
          <cell r="AN357">
            <v>0</v>
          </cell>
          <cell r="AO357">
            <v>0</v>
          </cell>
          <cell r="AP357">
            <v>0</v>
          </cell>
          <cell r="AQ357">
            <v>0</v>
          </cell>
          <cell r="AR357">
            <v>0</v>
          </cell>
          <cell r="AS357">
            <v>0</v>
          </cell>
          <cell r="AT357">
            <v>0</v>
          </cell>
          <cell r="AU357">
            <v>0</v>
          </cell>
          <cell r="AV357">
            <v>0</v>
          </cell>
          <cell r="AW357">
            <v>0</v>
          </cell>
          <cell r="AX357">
            <v>0</v>
          </cell>
          <cell r="AY357">
            <v>0</v>
          </cell>
          <cell r="AZ357">
            <v>0</v>
          </cell>
          <cell r="BA357">
            <v>0</v>
          </cell>
          <cell r="BB357">
            <v>0</v>
          </cell>
          <cell r="BC357">
            <v>0</v>
          </cell>
          <cell r="BD357">
            <v>0</v>
          </cell>
          <cell r="BE357">
            <v>0</v>
          </cell>
          <cell r="BF357">
            <v>0</v>
          </cell>
          <cell r="BG357">
            <v>0</v>
          </cell>
          <cell r="BH357">
            <v>0</v>
          </cell>
          <cell r="BI357">
            <v>0</v>
          </cell>
          <cell r="BJ357">
            <v>0</v>
          </cell>
          <cell r="BK357">
            <v>0</v>
          </cell>
          <cell r="BL357">
            <v>0</v>
          </cell>
          <cell r="BM357">
            <v>0</v>
          </cell>
          <cell r="BN357">
            <v>0</v>
          </cell>
          <cell r="BO357">
            <v>0</v>
          </cell>
          <cell r="BP357">
            <v>0</v>
          </cell>
          <cell r="BQ357">
            <v>0</v>
          </cell>
          <cell r="BR357">
            <v>0</v>
          </cell>
          <cell r="BS357">
            <v>0</v>
          </cell>
          <cell r="BT357">
            <v>0</v>
          </cell>
          <cell r="BU357">
            <v>0</v>
          </cell>
          <cell r="BV357">
            <v>0</v>
          </cell>
          <cell r="BW357">
            <v>0</v>
          </cell>
          <cell r="BX357">
            <v>0</v>
          </cell>
          <cell r="BY357">
            <v>0</v>
          </cell>
          <cell r="BZ357">
            <v>0</v>
          </cell>
          <cell r="CA357">
            <v>0</v>
          </cell>
          <cell r="CB357">
            <v>0</v>
          </cell>
          <cell r="CC357">
            <v>0</v>
          </cell>
          <cell r="CD357">
            <v>0</v>
          </cell>
          <cell r="CE357">
            <v>0</v>
          </cell>
          <cell r="CF357">
            <v>0</v>
          </cell>
          <cell r="CG357">
            <v>0</v>
          </cell>
          <cell r="CH357">
            <v>0</v>
          </cell>
          <cell r="CI357">
            <v>0</v>
          </cell>
          <cell r="CJ357">
            <v>0</v>
          </cell>
          <cell r="CK357">
            <v>0</v>
          </cell>
          <cell r="CL357">
            <v>0</v>
          </cell>
          <cell r="CM357">
            <v>0</v>
          </cell>
          <cell r="CN357">
            <v>0</v>
          </cell>
          <cell r="CO357">
            <v>0</v>
          </cell>
          <cell r="CP357">
            <v>0</v>
          </cell>
          <cell r="CQ357">
            <v>0</v>
          </cell>
          <cell r="CR357">
            <v>7188.1646000000001</v>
          </cell>
          <cell r="CS357">
            <v>0</v>
          </cell>
          <cell r="CT357">
            <v>0</v>
          </cell>
          <cell r="CU357">
            <v>0</v>
          </cell>
          <cell r="CV357">
            <v>0</v>
          </cell>
          <cell r="CW357">
            <v>0</v>
          </cell>
          <cell r="CX357">
            <v>0</v>
          </cell>
          <cell r="CY357">
            <v>0</v>
          </cell>
          <cell r="CZ357">
            <v>7188.1646000000001</v>
          </cell>
          <cell r="DA357">
            <v>0</v>
          </cell>
          <cell r="DB357">
            <v>0</v>
          </cell>
          <cell r="DC357">
            <v>0</v>
          </cell>
          <cell r="DD357">
            <v>0</v>
          </cell>
          <cell r="DE357">
            <v>0</v>
          </cell>
          <cell r="DF357">
            <v>0</v>
          </cell>
          <cell r="DG357">
            <v>0</v>
          </cell>
          <cell r="DH357">
            <v>0</v>
          </cell>
          <cell r="DI357">
            <v>0</v>
          </cell>
          <cell r="DJ357">
            <v>0</v>
          </cell>
          <cell r="DK357">
            <v>0</v>
          </cell>
          <cell r="DL357">
            <v>0</v>
          </cell>
          <cell r="DM357">
            <v>0</v>
          </cell>
          <cell r="DN357">
            <v>0</v>
          </cell>
          <cell r="DO357">
            <v>0</v>
          </cell>
          <cell r="DP357">
            <v>0</v>
          </cell>
          <cell r="DQ357">
            <v>0</v>
          </cell>
          <cell r="DR357">
            <v>-537.41400000000067</v>
          </cell>
          <cell r="DS357">
            <v>0</v>
          </cell>
          <cell r="DT357">
            <v>0</v>
          </cell>
          <cell r="DU357">
            <v>0</v>
          </cell>
          <cell r="DV357">
            <v>0</v>
          </cell>
          <cell r="DW357">
            <v>0</v>
          </cell>
          <cell r="DX357">
            <v>0</v>
          </cell>
          <cell r="DY357">
            <v>-537.41400000000067</v>
          </cell>
          <cell r="DZ357">
            <v>0</v>
          </cell>
          <cell r="EA357">
            <v>0</v>
          </cell>
          <cell r="EB357">
            <v>0</v>
          </cell>
          <cell r="EC357">
            <v>0</v>
          </cell>
          <cell r="ED357">
            <v>0</v>
          </cell>
        </row>
        <row r="359">
          <cell r="A359" t="str">
            <v>Total Growth Station Resources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0</v>
          </cell>
          <cell r="W359">
            <v>0</v>
          </cell>
          <cell r="X359">
            <v>0</v>
          </cell>
          <cell r="Y359">
            <v>0</v>
          </cell>
          <cell r="Z359">
            <v>0</v>
          </cell>
          <cell r="AA359">
            <v>0</v>
          </cell>
          <cell r="AB359">
            <v>0</v>
          </cell>
          <cell r="AC359">
            <v>0</v>
          </cell>
          <cell r="AD359">
            <v>0</v>
          </cell>
          <cell r="AE359">
            <v>0</v>
          </cell>
          <cell r="AF359">
            <v>0</v>
          </cell>
          <cell r="AG359">
            <v>0</v>
          </cell>
          <cell r="AH359">
            <v>0</v>
          </cell>
          <cell r="AI359">
            <v>0</v>
          </cell>
          <cell r="AJ359">
            <v>0</v>
          </cell>
          <cell r="AK359">
            <v>0</v>
          </cell>
          <cell r="AL359">
            <v>0</v>
          </cell>
          <cell r="AM359">
            <v>0</v>
          </cell>
          <cell r="AN359">
            <v>0</v>
          </cell>
          <cell r="AO359">
            <v>0</v>
          </cell>
          <cell r="AP359">
            <v>0</v>
          </cell>
          <cell r="AQ359">
            <v>0</v>
          </cell>
          <cell r="AR359">
            <v>-137.19920000000002</v>
          </cell>
          <cell r="AS359">
            <v>0</v>
          </cell>
          <cell r="AT359">
            <v>2.8190999999997075</v>
          </cell>
          <cell r="AU359">
            <v>0</v>
          </cell>
          <cell r="AV359">
            <v>0</v>
          </cell>
          <cell r="AW359">
            <v>0</v>
          </cell>
          <cell r="AX359">
            <v>0</v>
          </cell>
          <cell r="AY359">
            <v>0</v>
          </cell>
          <cell r="AZ359">
            <v>0</v>
          </cell>
          <cell r="BA359">
            <v>-140.01830000000007</v>
          </cell>
          <cell r="BB359">
            <v>0</v>
          </cell>
          <cell r="BC359">
            <v>0</v>
          </cell>
          <cell r="BD359">
            <v>0</v>
          </cell>
          <cell r="BE359">
            <v>0</v>
          </cell>
          <cell r="BF359">
            <v>0</v>
          </cell>
          <cell r="BG359">
            <v>0</v>
          </cell>
          <cell r="BH359">
            <v>0</v>
          </cell>
          <cell r="BI359">
            <v>0</v>
          </cell>
          <cell r="BJ359">
            <v>0</v>
          </cell>
          <cell r="BK359">
            <v>0</v>
          </cell>
          <cell r="BL359">
            <v>0</v>
          </cell>
          <cell r="BM359">
            <v>0</v>
          </cell>
          <cell r="BN359">
            <v>0</v>
          </cell>
          <cell r="BO359">
            <v>0</v>
          </cell>
          <cell r="BP359">
            <v>0</v>
          </cell>
          <cell r="BQ359">
            <v>0</v>
          </cell>
          <cell r="BR359">
            <v>-78.704199999999901</v>
          </cell>
          <cell r="BS359">
            <v>0</v>
          </cell>
          <cell r="BT359">
            <v>0</v>
          </cell>
          <cell r="BU359">
            <v>0</v>
          </cell>
          <cell r="BV359">
            <v>0</v>
          </cell>
          <cell r="BW359">
            <v>0</v>
          </cell>
          <cell r="BX359">
            <v>0</v>
          </cell>
          <cell r="BY359">
            <v>0</v>
          </cell>
          <cell r="BZ359">
            <v>0</v>
          </cell>
          <cell r="CA359">
            <v>-78.704199999999901</v>
          </cell>
          <cell r="CB359">
            <v>0</v>
          </cell>
          <cell r="CC359">
            <v>0</v>
          </cell>
          <cell r="CD359">
            <v>0</v>
          </cell>
          <cell r="CE359">
            <v>0</v>
          </cell>
          <cell r="CF359">
            <v>0</v>
          </cell>
          <cell r="CG359">
            <v>0</v>
          </cell>
          <cell r="CH359">
            <v>0</v>
          </cell>
          <cell r="CI359">
            <v>0</v>
          </cell>
          <cell r="CJ359">
            <v>0</v>
          </cell>
          <cell r="CK359">
            <v>0</v>
          </cell>
          <cell r="CL359">
            <v>0</v>
          </cell>
          <cell r="CM359">
            <v>0</v>
          </cell>
          <cell r="CN359">
            <v>0</v>
          </cell>
          <cell r="CO359">
            <v>0</v>
          </cell>
          <cell r="CP359">
            <v>0</v>
          </cell>
          <cell r="CQ359">
            <v>0</v>
          </cell>
          <cell r="CR359">
            <v>3189.8735450000386</v>
          </cell>
          <cell r="CS359">
            <v>0</v>
          </cell>
          <cell r="CT359">
            <v>54.329000000012456</v>
          </cell>
          <cell r="CU359">
            <v>-452.78335499999957</v>
          </cell>
          <cell r="CV359">
            <v>-157.33050000000185</v>
          </cell>
          <cell r="CW359">
            <v>0</v>
          </cell>
          <cell r="CX359">
            <v>-397.24259999999958</v>
          </cell>
          <cell r="CY359">
            <v>-1933.890000000014</v>
          </cell>
          <cell r="CZ359">
            <v>6076.7909999999974</v>
          </cell>
          <cell r="DA359">
            <v>0</v>
          </cell>
          <cell r="DB359">
            <v>0</v>
          </cell>
          <cell r="DC359">
            <v>0</v>
          </cell>
          <cell r="DD359">
            <v>0</v>
          </cell>
          <cell r="DE359">
            <v>-10334.401849999995</v>
          </cell>
          <cell r="DF359">
            <v>0</v>
          </cell>
          <cell r="DG359">
            <v>0</v>
          </cell>
          <cell r="DH359">
            <v>0</v>
          </cell>
          <cell r="DI359">
            <v>-777.86410000000251</v>
          </cell>
          <cell r="DJ359">
            <v>0</v>
          </cell>
          <cell r="DK359">
            <v>0</v>
          </cell>
          <cell r="DL359">
            <v>-2850.301999999996</v>
          </cell>
          <cell r="DM359">
            <v>-6668.5209999999788</v>
          </cell>
          <cell r="DN359">
            <v>-37.714750000000095</v>
          </cell>
          <cell r="DO359">
            <v>0</v>
          </cell>
          <cell r="DP359">
            <v>0</v>
          </cell>
          <cell r="DQ359">
            <v>0</v>
          </cell>
          <cell r="DR359">
            <v>-5974.280700000003</v>
          </cell>
          <cell r="DS359">
            <v>0</v>
          </cell>
          <cell r="DT359">
            <v>0</v>
          </cell>
          <cell r="DU359">
            <v>-218.46900000000005</v>
          </cell>
          <cell r="DV359">
            <v>0</v>
          </cell>
          <cell r="DW359">
            <v>-151.54829999999993</v>
          </cell>
          <cell r="DX359">
            <v>-51.817399999999907</v>
          </cell>
          <cell r="DY359">
            <v>-537.41399999999703</v>
          </cell>
          <cell r="DZ359">
            <v>-5015.031999999992</v>
          </cell>
          <cell r="EA359">
            <v>0</v>
          </cell>
          <cell r="EB359">
            <v>0</v>
          </cell>
          <cell r="EC359">
            <v>0</v>
          </cell>
          <cell r="ED359">
            <v>0</v>
          </cell>
        </row>
        <row r="360">
          <cell r="F360" t="str">
            <v>=</v>
          </cell>
          <cell r="G360" t="str">
            <v>=</v>
          </cell>
          <cell r="H360" t="str">
            <v>=</v>
          </cell>
          <cell r="I360" t="str">
            <v>=</v>
          </cell>
          <cell r="J360" t="str">
            <v>=</v>
          </cell>
          <cell r="K360" t="str">
            <v>=</v>
          </cell>
          <cell r="L360" t="str">
            <v>=</v>
          </cell>
          <cell r="M360" t="str">
            <v>=</v>
          </cell>
          <cell r="N360" t="str">
            <v>=</v>
          </cell>
          <cell r="O360" t="str">
            <v>=</v>
          </cell>
          <cell r="P360" t="str">
            <v>=</v>
          </cell>
          <cell r="Q360" t="str">
            <v>=</v>
          </cell>
          <cell r="R360" t="str">
            <v>=</v>
          </cell>
          <cell r="S360" t="str">
            <v>=</v>
          </cell>
          <cell r="T360" t="str">
            <v>=</v>
          </cell>
          <cell r="U360" t="str">
            <v>=</v>
          </cell>
          <cell r="V360" t="str">
            <v>=</v>
          </cell>
          <cell r="W360" t="str">
            <v>=</v>
          </cell>
          <cell r="X360" t="str">
            <v>=</v>
          </cell>
          <cell r="Y360" t="str">
            <v>=</v>
          </cell>
          <cell r="Z360" t="str">
            <v>=</v>
          </cell>
          <cell r="AA360" t="str">
            <v>=</v>
          </cell>
          <cell r="AB360" t="str">
            <v>=</v>
          </cell>
          <cell r="AC360" t="str">
            <v>=</v>
          </cell>
          <cell r="AD360" t="str">
            <v>=</v>
          </cell>
          <cell r="AE360" t="str">
            <v>=</v>
          </cell>
          <cell r="AF360" t="str">
            <v>=</v>
          </cell>
          <cell r="AG360" t="str">
            <v>=</v>
          </cell>
          <cell r="AH360" t="str">
            <v>=</v>
          </cell>
          <cell r="AI360" t="str">
            <v>=</v>
          </cell>
          <cell r="AJ360" t="str">
            <v>=</v>
          </cell>
          <cell r="AK360" t="str">
            <v>=</v>
          </cell>
          <cell r="AL360" t="str">
            <v>=</v>
          </cell>
          <cell r="AM360" t="str">
            <v>=</v>
          </cell>
          <cell r="AN360" t="str">
            <v>=</v>
          </cell>
          <cell r="AO360" t="str">
            <v>=</v>
          </cell>
          <cell r="AP360" t="str">
            <v>=</v>
          </cell>
          <cell r="AQ360" t="str">
            <v>=</v>
          </cell>
          <cell r="AR360" t="str">
            <v>=</v>
          </cell>
          <cell r="AS360" t="str">
            <v>=</v>
          </cell>
          <cell r="AT360" t="str">
            <v>=</v>
          </cell>
          <cell r="AU360" t="str">
            <v>=</v>
          </cell>
          <cell r="AV360" t="str">
            <v>=</v>
          </cell>
          <cell r="AW360" t="str">
            <v>=</v>
          </cell>
          <cell r="AX360" t="str">
            <v>=</v>
          </cell>
          <cell r="AY360" t="str">
            <v>=</v>
          </cell>
          <cell r="AZ360" t="str">
            <v>=</v>
          </cell>
          <cell r="BA360" t="str">
            <v>=</v>
          </cell>
          <cell r="BB360" t="str">
            <v>=</v>
          </cell>
          <cell r="BC360" t="str">
            <v>=</v>
          </cell>
          <cell r="BD360" t="str">
            <v>=</v>
          </cell>
          <cell r="BE360" t="str">
            <v>=</v>
          </cell>
          <cell r="BF360" t="str">
            <v>=</v>
          </cell>
          <cell r="BG360" t="str">
            <v>=</v>
          </cell>
          <cell r="BH360" t="str">
            <v>=</v>
          </cell>
          <cell r="BI360" t="str">
            <v>=</v>
          </cell>
          <cell r="BJ360" t="str">
            <v>=</v>
          </cell>
          <cell r="BK360" t="str">
            <v>=</v>
          </cell>
          <cell r="BL360" t="str">
            <v>=</v>
          </cell>
          <cell r="BM360" t="str">
            <v>=</v>
          </cell>
          <cell r="BN360" t="str">
            <v>=</v>
          </cell>
          <cell r="BO360" t="str">
            <v>=</v>
          </cell>
          <cell r="BP360" t="str">
            <v>=</v>
          </cell>
          <cell r="BQ360" t="str">
            <v>=</v>
          </cell>
          <cell r="BR360" t="str">
            <v>=</v>
          </cell>
          <cell r="BS360" t="str">
            <v>=</v>
          </cell>
          <cell r="BT360" t="str">
            <v>=</v>
          </cell>
          <cell r="BU360" t="str">
            <v>=</v>
          </cell>
          <cell r="BV360" t="str">
            <v>=</v>
          </cell>
          <cell r="BW360" t="str">
            <v>=</v>
          </cell>
          <cell r="BX360" t="str">
            <v>=</v>
          </cell>
          <cell r="BY360" t="str">
            <v>=</v>
          </cell>
          <cell r="BZ360" t="str">
            <v>=</v>
          </cell>
          <cell r="CA360" t="str">
            <v>=</v>
          </cell>
          <cell r="CB360" t="str">
            <v>=</v>
          </cell>
          <cell r="CC360" t="str">
            <v>=</v>
          </cell>
          <cell r="CD360" t="str">
            <v>=</v>
          </cell>
          <cell r="CE360" t="str">
            <v>=</v>
          </cell>
          <cell r="CF360" t="str">
            <v>=</v>
          </cell>
          <cell r="CG360" t="str">
            <v>=</v>
          </cell>
          <cell r="CH360" t="str">
            <v>=</v>
          </cell>
          <cell r="CI360" t="str">
            <v>=</v>
          </cell>
          <cell r="CJ360" t="str">
            <v>=</v>
          </cell>
          <cell r="CK360" t="str">
            <v>=</v>
          </cell>
          <cell r="CL360" t="str">
            <v>=</v>
          </cell>
          <cell r="CM360" t="str">
            <v>=</v>
          </cell>
          <cell r="CN360" t="str">
            <v>=</v>
          </cell>
          <cell r="CO360" t="str">
            <v>=</v>
          </cell>
          <cell r="CP360" t="str">
            <v>=</v>
          </cell>
          <cell r="CQ360" t="str">
            <v>=</v>
          </cell>
          <cell r="CR360" t="str">
            <v>=</v>
          </cell>
          <cell r="CS360" t="str">
            <v>=</v>
          </cell>
          <cell r="CT360" t="str">
            <v>=</v>
          </cell>
          <cell r="CU360" t="str">
            <v>=</v>
          </cell>
          <cell r="CV360" t="str">
            <v>=</v>
          </cell>
          <cell r="CW360" t="str">
            <v>=</v>
          </cell>
          <cell r="CX360" t="str">
            <v>=</v>
          </cell>
          <cell r="CY360" t="str">
            <v>=</v>
          </cell>
          <cell r="CZ360" t="str">
            <v>=</v>
          </cell>
          <cell r="DA360" t="str">
            <v>=</v>
          </cell>
          <cell r="DB360" t="str">
            <v>=</v>
          </cell>
          <cell r="DC360" t="str">
            <v>=</v>
          </cell>
          <cell r="DD360" t="str">
            <v>=</v>
          </cell>
          <cell r="DE360" t="str">
            <v>=</v>
          </cell>
          <cell r="DF360" t="str">
            <v>=</v>
          </cell>
          <cell r="DG360" t="str">
            <v>=</v>
          </cell>
          <cell r="DH360" t="str">
            <v>=</v>
          </cell>
          <cell r="DI360" t="str">
            <v>=</v>
          </cell>
          <cell r="DJ360" t="str">
            <v>=</v>
          </cell>
          <cell r="DK360" t="str">
            <v>=</v>
          </cell>
          <cell r="DL360" t="str">
            <v>=</v>
          </cell>
          <cell r="DM360" t="str">
            <v>=</v>
          </cell>
          <cell r="DN360" t="str">
            <v>=</v>
          </cell>
          <cell r="DO360" t="str">
            <v>=</v>
          </cell>
          <cell r="DP360" t="str">
            <v>=</v>
          </cell>
          <cell r="DQ360" t="str">
            <v>=</v>
          </cell>
          <cell r="DR360" t="str">
            <v>=</v>
          </cell>
          <cell r="DS360" t="str">
            <v>=</v>
          </cell>
          <cell r="DT360" t="str">
            <v>=</v>
          </cell>
          <cell r="DU360" t="str">
            <v>=</v>
          </cell>
          <cell r="DV360" t="str">
            <v>=</v>
          </cell>
          <cell r="DW360" t="str">
            <v>=</v>
          </cell>
          <cell r="DX360" t="str">
            <v>=</v>
          </cell>
          <cell r="DY360" t="str">
            <v>=</v>
          </cell>
          <cell r="DZ360" t="str">
            <v>=</v>
          </cell>
          <cell r="EA360" t="str">
            <v>=</v>
          </cell>
          <cell r="EB360" t="str">
            <v>=</v>
          </cell>
          <cell r="EC360" t="str">
            <v>=</v>
          </cell>
          <cell r="ED360" t="str">
            <v>=</v>
          </cell>
        </row>
        <row r="361">
          <cell r="A361" t="str">
            <v>Net Power Cost</v>
          </cell>
          <cell r="F361">
            <v>-448801.40564033389</v>
          </cell>
          <cell r="G361">
            <v>-342631.26048746705</v>
          </cell>
          <cell r="H361">
            <v>-397992.29310797155</v>
          </cell>
          <cell r="I361">
            <v>-285554.3652741015</v>
          </cell>
          <cell r="J361">
            <v>-276439.76213160157</v>
          </cell>
          <cell r="K361">
            <v>-255195.15402649343</v>
          </cell>
          <cell r="L361">
            <v>-401627.96022322774</v>
          </cell>
          <cell r="M361">
            <v>-279557.68740722537</v>
          </cell>
          <cell r="N361">
            <v>-233096.40163436532</v>
          </cell>
          <cell r="O361">
            <v>-286098.07197192311</v>
          </cell>
          <cell r="P361">
            <v>-291944.6877027601</v>
          </cell>
          <cell r="Q361">
            <v>-340199.08070626855</v>
          </cell>
          <cell r="R361">
            <v>-4052633.8528091908</v>
          </cell>
          <cell r="S361">
            <v>-561821.05997984111</v>
          </cell>
          <cell r="T361">
            <v>-397613.02869130671</v>
          </cell>
          <cell r="U361">
            <v>-448507.09109559655</v>
          </cell>
          <cell r="V361">
            <v>-287341.45539350808</v>
          </cell>
          <cell r="W361">
            <v>-280847.65212409198</v>
          </cell>
          <cell r="X361">
            <v>-277192.46705174446</v>
          </cell>
          <cell r="Y361">
            <v>-396639.64357724786</v>
          </cell>
          <cell r="Z361">
            <v>-239460.49321056902</v>
          </cell>
          <cell r="AA361">
            <v>-243458.81617088616</v>
          </cell>
          <cell r="AB361">
            <v>-300955.49125227332</v>
          </cell>
          <cell r="AC361">
            <v>-277114.6035810262</v>
          </cell>
          <cell r="AD361">
            <v>-341682.05068086088</v>
          </cell>
          <cell r="AE361">
            <v>4450848.9559149742</v>
          </cell>
          <cell r="AF361">
            <v>439946.66024425626</v>
          </cell>
          <cell r="AG361">
            <v>433397.34416142106</v>
          </cell>
          <cell r="AH361">
            <v>553610.35845592618</v>
          </cell>
          <cell r="AI361">
            <v>449125.75992456079</v>
          </cell>
          <cell r="AJ361">
            <v>450162.15111976862</v>
          </cell>
          <cell r="AK361">
            <v>362943.76522503793</v>
          </cell>
          <cell r="AL361">
            <v>259426.07980382442</v>
          </cell>
          <cell r="AM361">
            <v>201758.29422649741</v>
          </cell>
          <cell r="AN361">
            <v>272344.61084973812</v>
          </cell>
          <cell r="AO361">
            <v>379845.29988983274</v>
          </cell>
          <cell r="AP361">
            <v>331117.70743218064</v>
          </cell>
          <cell r="AQ361">
            <v>317170.9245813489</v>
          </cell>
          <cell r="AR361">
            <v>4454074.4892661572</v>
          </cell>
          <cell r="AS361">
            <v>460561.11430715024</v>
          </cell>
          <cell r="AT361">
            <v>441920.87506660819</v>
          </cell>
          <cell r="AU361">
            <v>553893.68173527718</v>
          </cell>
          <cell r="AV361">
            <v>443682.78307624161</v>
          </cell>
          <cell r="AW361">
            <v>449471.24418398738</v>
          </cell>
          <cell r="AX361">
            <v>362755.12895265222</v>
          </cell>
          <cell r="AY361">
            <v>239731.70528751612</v>
          </cell>
          <cell r="AZ361">
            <v>179898.63512641191</v>
          </cell>
          <cell r="BA361">
            <v>267146.47210451961</v>
          </cell>
          <cell r="BB361">
            <v>379835.73768395185</v>
          </cell>
          <cell r="BC361">
            <v>335297.39008274674</v>
          </cell>
          <cell r="BD361">
            <v>339879.7216591686</v>
          </cell>
          <cell r="BE361">
            <v>4594614.8566918373</v>
          </cell>
          <cell r="BF361">
            <v>479158.9869826287</v>
          </cell>
          <cell r="BG361">
            <v>452292.09297025204</v>
          </cell>
          <cell r="BH361">
            <v>572130.88788791001</v>
          </cell>
          <cell r="BI361">
            <v>462712.16127096117</v>
          </cell>
          <cell r="BJ361">
            <v>466778.99431580305</v>
          </cell>
          <cell r="BK361">
            <v>373090.93676303327</v>
          </cell>
          <cell r="BL361">
            <v>242048.45559599996</v>
          </cell>
          <cell r="BM361">
            <v>174639.18631312251</v>
          </cell>
          <cell r="BN361">
            <v>280773.34846875072</v>
          </cell>
          <cell r="BO361">
            <v>393047.61364646256</v>
          </cell>
          <cell r="BP361">
            <v>349497.52077901363</v>
          </cell>
          <cell r="BQ361">
            <v>348444.67169806361</v>
          </cell>
          <cell r="BR361">
            <v>4566916.85850811</v>
          </cell>
          <cell r="BS361">
            <v>479353.32757289708</v>
          </cell>
          <cell r="BT361">
            <v>451829.9506855309</v>
          </cell>
          <cell r="BU361">
            <v>572246.73410636187</v>
          </cell>
          <cell r="BV361">
            <v>460299.60831935704</v>
          </cell>
          <cell r="BW361">
            <v>466201.3346464932</v>
          </cell>
          <cell r="BX361">
            <v>374365.22163496912</v>
          </cell>
          <cell r="BY361">
            <v>237703.68528416753</v>
          </cell>
          <cell r="BZ361">
            <v>157867.86724114418</v>
          </cell>
          <cell r="CA361">
            <v>279563.8132763207</v>
          </cell>
          <cell r="CB361">
            <v>393762.05988384783</v>
          </cell>
          <cell r="CC361">
            <v>346798.47002460063</v>
          </cell>
          <cell r="CD361">
            <v>346924.78583273292</v>
          </cell>
          <cell r="CE361">
            <v>4650228.5889194012</v>
          </cell>
          <cell r="CF361">
            <v>497363.88666026294</v>
          </cell>
          <cell r="CG361">
            <v>469089.243634969</v>
          </cell>
          <cell r="CH361">
            <v>588585.12439782917</v>
          </cell>
          <cell r="CI361">
            <v>478463.7488925606</v>
          </cell>
          <cell r="CJ361">
            <v>483834.63551303744</v>
          </cell>
          <cell r="CK361">
            <v>385770.30094902217</v>
          </cell>
          <cell r="CL361">
            <v>222864.83381557465</v>
          </cell>
          <cell r="CM361">
            <v>105406.1556481421</v>
          </cell>
          <cell r="CN361">
            <v>292948.80432961881</v>
          </cell>
          <cell r="CO361">
            <v>408416.68454286456</v>
          </cell>
          <cell r="CP361">
            <v>358436.50607906282</v>
          </cell>
          <cell r="CQ361">
            <v>359048.66445620358</v>
          </cell>
          <cell r="CR361">
            <v>4604685.6610605717</v>
          </cell>
          <cell r="CS361">
            <v>495974.54698802531</v>
          </cell>
          <cell r="CT361">
            <v>467523.20921397209</v>
          </cell>
          <cell r="CU361">
            <v>583739.05324177444</v>
          </cell>
          <cell r="CV361">
            <v>475725.75656610727</v>
          </cell>
          <cell r="CW361">
            <v>481612.55225631595</v>
          </cell>
          <cell r="CX361">
            <v>372619.54515936971</v>
          </cell>
          <cell r="CY361">
            <v>180234.49772959948</v>
          </cell>
          <cell r="CZ361">
            <v>167378.34005257487</v>
          </cell>
          <cell r="DA361">
            <v>278594.39462523162</v>
          </cell>
          <cell r="DB361">
            <v>405164.35645240545</v>
          </cell>
          <cell r="DC361">
            <v>356826.07802590728</v>
          </cell>
          <cell r="DD361">
            <v>339293.33074873686</v>
          </cell>
          <cell r="DE361">
            <v>4711380.4780094624</v>
          </cell>
          <cell r="DF361">
            <v>515058.38411068916</v>
          </cell>
          <cell r="DG361">
            <v>473904.77922201157</v>
          </cell>
          <cell r="DH361">
            <v>603230.44216267765</v>
          </cell>
          <cell r="DI361">
            <v>494263.95373104513</v>
          </cell>
          <cell r="DJ361">
            <v>495948.46385796368</v>
          </cell>
          <cell r="DK361">
            <v>395748.55462807417</v>
          </cell>
          <cell r="DL361">
            <v>184749.87233716249</v>
          </cell>
          <cell r="DM361">
            <v>125292.936101228</v>
          </cell>
          <cell r="DN361">
            <v>289570.07080151141</v>
          </cell>
          <cell r="DO361">
            <v>415095.31004539132</v>
          </cell>
          <cell r="DP361">
            <v>365681.66790564358</v>
          </cell>
          <cell r="DQ361">
            <v>352836.04310637712</v>
          </cell>
          <cell r="DR361">
            <v>4802747.9717028141</v>
          </cell>
          <cell r="DS361">
            <v>528643.93282966316</v>
          </cell>
          <cell r="DT361">
            <v>488097.71308557689</v>
          </cell>
          <cell r="DU361">
            <v>620816.35454796255</v>
          </cell>
          <cell r="DV361">
            <v>500752.29933273792</v>
          </cell>
          <cell r="DW361">
            <v>511985.67911122739</v>
          </cell>
          <cell r="DX361">
            <v>410680.86165255308</v>
          </cell>
          <cell r="DY361">
            <v>197103.18418353796</v>
          </cell>
          <cell r="DZ361">
            <v>52780.475411891937</v>
          </cell>
          <cell r="EA361">
            <v>299381.95414622128</v>
          </cell>
          <cell r="EB361">
            <v>428604.44658605754</v>
          </cell>
          <cell r="EC361">
            <v>377915.18744289875</v>
          </cell>
          <cell r="ED361">
            <v>385985.88337250054</v>
          </cell>
        </row>
        <row r="362">
          <cell r="F362" t="str">
            <v>=</v>
          </cell>
          <cell r="G362" t="str">
            <v>=</v>
          </cell>
          <cell r="H362" t="str">
            <v>=</v>
          </cell>
          <cell r="I362" t="str">
            <v>=</v>
          </cell>
          <cell r="J362" t="str">
            <v>=</v>
          </cell>
          <cell r="K362" t="str">
            <v>=</v>
          </cell>
          <cell r="L362" t="str">
            <v>=</v>
          </cell>
          <cell r="M362" t="str">
            <v>=</v>
          </cell>
          <cell r="N362" t="str">
            <v>=</v>
          </cell>
          <cell r="O362" t="str">
            <v>=</v>
          </cell>
          <cell r="P362" t="str">
            <v>=</v>
          </cell>
          <cell r="Q362" t="str">
            <v>=</v>
          </cell>
          <cell r="R362" t="str">
            <v>=</v>
          </cell>
          <cell r="S362" t="str">
            <v>=</v>
          </cell>
          <cell r="T362" t="str">
            <v>=</v>
          </cell>
          <cell r="U362" t="str">
            <v>=</v>
          </cell>
          <cell r="V362" t="str">
            <v>=</v>
          </cell>
          <cell r="W362" t="str">
            <v>=</v>
          </cell>
          <cell r="X362" t="str">
            <v>=</v>
          </cell>
          <cell r="Y362" t="str">
            <v>=</v>
          </cell>
          <cell r="Z362" t="str">
            <v>=</v>
          </cell>
          <cell r="AA362" t="str">
            <v>=</v>
          </cell>
          <cell r="AB362" t="str">
            <v>=</v>
          </cell>
          <cell r="AC362" t="str">
            <v>=</v>
          </cell>
          <cell r="AD362" t="str">
            <v>=</v>
          </cell>
          <cell r="AE362" t="str">
            <v>=</v>
          </cell>
          <cell r="AF362" t="str">
            <v>=</v>
          </cell>
          <cell r="AG362" t="str">
            <v>=</v>
          </cell>
          <cell r="AH362" t="str">
            <v>=</v>
          </cell>
          <cell r="AI362" t="str">
            <v>=</v>
          </cell>
          <cell r="AJ362" t="str">
            <v>=</v>
          </cell>
          <cell r="AK362" t="str">
            <v>=</v>
          </cell>
          <cell r="AL362" t="str">
            <v>=</v>
          </cell>
          <cell r="AM362" t="str">
            <v>=</v>
          </cell>
          <cell r="AN362" t="str">
            <v>=</v>
          </cell>
          <cell r="AO362" t="str">
            <v>=</v>
          </cell>
          <cell r="AP362" t="str">
            <v>=</v>
          </cell>
          <cell r="AQ362" t="str">
            <v>=</v>
          </cell>
          <cell r="AR362" t="str">
            <v>=</v>
          </cell>
          <cell r="AS362" t="str">
            <v>=</v>
          </cell>
          <cell r="AT362" t="str">
            <v>=</v>
          </cell>
          <cell r="AU362" t="str">
            <v>=</v>
          </cell>
          <cell r="AV362" t="str">
            <v>=</v>
          </cell>
          <cell r="AW362" t="str">
            <v>=</v>
          </cell>
          <cell r="AX362" t="str">
            <v>=</v>
          </cell>
          <cell r="AY362" t="str">
            <v>=</v>
          </cell>
          <cell r="AZ362" t="str">
            <v>=</v>
          </cell>
          <cell r="BA362" t="str">
            <v>=</v>
          </cell>
          <cell r="BB362" t="str">
            <v>=</v>
          </cell>
          <cell r="BC362" t="str">
            <v>=</v>
          </cell>
          <cell r="BD362" t="str">
            <v>=</v>
          </cell>
          <cell r="BE362" t="str">
            <v>=</v>
          </cell>
          <cell r="BF362" t="str">
            <v>=</v>
          </cell>
          <cell r="BG362" t="str">
            <v>=</v>
          </cell>
          <cell r="BH362" t="str">
            <v>=</v>
          </cell>
          <cell r="BI362" t="str">
            <v>=</v>
          </cell>
          <cell r="BJ362" t="str">
            <v>=</v>
          </cell>
          <cell r="BK362" t="str">
            <v>=</v>
          </cell>
          <cell r="BL362" t="str">
            <v>=</v>
          </cell>
          <cell r="BM362" t="str">
            <v>=</v>
          </cell>
          <cell r="BN362" t="str">
            <v>=</v>
          </cell>
          <cell r="BO362" t="str">
            <v>=</v>
          </cell>
          <cell r="BP362" t="str">
            <v>=</v>
          </cell>
          <cell r="BQ362" t="str">
            <v>=</v>
          </cell>
          <cell r="BR362" t="str">
            <v>=</v>
          </cell>
          <cell r="BS362" t="str">
            <v>=</v>
          </cell>
          <cell r="BT362" t="str">
            <v>=</v>
          </cell>
          <cell r="BU362" t="str">
            <v>=</v>
          </cell>
          <cell r="BV362" t="str">
            <v>=</v>
          </cell>
          <cell r="BW362" t="str">
            <v>=</v>
          </cell>
          <cell r="BX362" t="str">
            <v>=</v>
          </cell>
          <cell r="BY362" t="str">
            <v>=</v>
          </cell>
          <cell r="BZ362" t="str">
            <v>=</v>
          </cell>
          <cell r="CA362" t="str">
            <v>=</v>
          </cell>
          <cell r="CB362" t="str">
            <v>=</v>
          </cell>
          <cell r="CC362" t="str">
            <v>=</v>
          </cell>
          <cell r="CD362" t="str">
            <v>=</v>
          </cell>
          <cell r="CE362" t="str">
            <v>=</v>
          </cell>
          <cell r="CF362" t="str">
            <v>=</v>
          </cell>
          <cell r="CG362" t="str">
            <v>=</v>
          </cell>
          <cell r="CH362" t="str">
            <v>=</v>
          </cell>
          <cell r="CI362" t="str">
            <v>=</v>
          </cell>
          <cell r="CJ362" t="str">
            <v>=</v>
          </cell>
          <cell r="CK362" t="str">
            <v>=</v>
          </cell>
          <cell r="CL362" t="str">
            <v>=</v>
          </cell>
          <cell r="CM362" t="str">
            <v>=</v>
          </cell>
          <cell r="CN362" t="str">
            <v>=</v>
          </cell>
          <cell r="CO362" t="str">
            <v>=</v>
          </cell>
          <cell r="CP362" t="str">
            <v>=</v>
          </cell>
          <cell r="CQ362" t="str">
            <v>=</v>
          </cell>
          <cell r="CR362" t="str">
            <v>=</v>
          </cell>
          <cell r="CS362" t="str">
            <v>=</v>
          </cell>
          <cell r="CT362" t="str">
            <v>=</v>
          </cell>
          <cell r="CU362" t="str">
            <v>=</v>
          </cell>
          <cell r="CV362" t="str">
            <v>=</v>
          </cell>
          <cell r="CW362" t="str">
            <v>=</v>
          </cell>
          <cell r="CX362" t="str">
            <v>=</v>
          </cell>
          <cell r="CY362" t="str">
            <v>=</v>
          </cell>
          <cell r="CZ362" t="str">
            <v>=</v>
          </cell>
          <cell r="DA362" t="str">
            <v>=</v>
          </cell>
          <cell r="DB362" t="str">
            <v>=</v>
          </cell>
          <cell r="DC362" t="str">
            <v>=</v>
          </cell>
          <cell r="DD362" t="str">
            <v>=</v>
          </cell>
          <cell r="DE362" t="str">
            <v>=</v>
          </cell>
          <cell r="DF362" t="str">
            <v>=</v>
          </cell>
          <cell r="DG362" t="str">
            <v>=</v>
          </cell>
          <cell r="DH362" t="str">
            <v>=</v>
          </cell>
          <cell r="DI362" t="str">
            <v>=</v>
          </cell>
          <cell r="DJ362" t="str">
            <v>=</v>
          </cell>
          <cell r="DK362" t="str">
            <v>=</v>
          </cell>
          <cell r="DL362" t="str">
            <v>=</v>
          </cell>
          <cell r="DM362" t="str">
            <v>=</v>
          </cell>
          <cell r="DN362" t="str">
            <v>=</v>
          </cell>
          <cell r="DO362" t="str">
            <v>=</v>
          </cell>
          <cell r="DP362" t="str">
            <v>=</v>
          </cell>
          <cell r="DQ362" t="str">
            <v>=</v>
          </cell>
          <cell r="DR362" t="str">
            <v>=</v>
          </cell>
          <cell r="DS362" t="str">
            <v>=</v>
          </cell>
          <cell r="DT362" t="str">
            <v>=</v>
          </cell>
          <cell r="DU362" t="str">
            <v>=</v>
          </cell>
          <cell r="DV362" t="str">
            <v>=</v>
          </cell>
          <cell r="DW362" t="str">
            <v>=</v>
          </cell>
          <cell r="DX362" t="str">
            <v>=</v>
          </cell>
          <cell r="DY362" t="str">
            <v>=</v>
          </cell>
          <cell r="DZ362" t="str">
            <v>=</v>
          </cell>
          <cell r="EA362" t="str">
            <v>=</v>
          </cell>
          <cell r="EB362" t="str">
            <v>=</v>
          </cell>
          <cell r="EC362" t="str">
            <v>=</v>
          </cell>
          <cell r="ED362" t="str">
            <v>=</v>
          </cell>
        </row>
        <row r="363">
          <cell r="A363" t="str">
            <v>Net Power Cost/Net System Load</v>
          </cell>
          <cell r="C363" t="str">
            <v>Net Power Cost/Net System Load</v>
          </cell>
          <cell r="F363">
            <v>-8.5911417480126318E-2</v>
          </cell>
          <cell r="G363">
            <v>-7.4843721906233895E-2</v>
          </cell>
          <cell r="H363">
            <v>-8.3319451773782305E-2</v>
          </cell>
          <cell r="I363">
            <v>-6.363970792262208E-2</v>
          </cell>
          <cell r="J363">
            <v>-5.8928881882458484E-2</v>
          </cell>
          <cell r="K363">
            <v>-5.1007230581415541E-2</v>
          </cell>
          <cell r="L363">
            <v>-6.935533980003683E-2</v>
          </cell>
          <cell r="M363">
            <v>-5.0406112415434023E-2</v>
          </cell>
          <cell r="N363">
            <v>-4.8638623842641948E-2</v>
          </cell>
          <cell r="O363">
            <v>-6.1269537944568242E-2</v>
          </cell>
          <cell r="P363">
            <v>-6.0935553646462637E-2</v>
          </cell>
          <cell r="Q363">
            <v>-6.4067961534231443E-2</v>
          </cell>
          <cell r="R363">
            <v>-6.6720949357566894E-2</v>
          </cell>
          <cell r="S363">
            <v>-0.10527857097864768</v>
          </cell>
          <cell r="T363">
            <v>-8.5009383634357505E-2</v>
          </cell>
          <cell r="U363">
            <v>-9.1965688752374319E-2</v>
          </cell>
          <cell r="V363">
            <v>-6.2617242771906945E-2</v>
          </cell>
          <cell r="W363">
            <v>-5.8579841899319973E-2</v>
          </cell>
          <cell r="X363">
            <v>-5.4660709437996502E-2</v>
          </cell>
          <cell r="Y363">
            <v>-6.8039168428690289E-2</v>
          </cell>
          <cell r="Z363">
            <v>-4.2821350561911942E-2</v>
          </cell>
          <cell r="AA363">
            <v>-4.9876947566872332E-2</v>
          </cell>
          <cell r="AB363">
            <v>-6.3042558284475803E-2</v>
          </cell>
          <cell r="AC363">
            <v>-5.6562321759326295E-2</v>
          </cell>
          <cell r="AD363">
            <v>-6.30513831708015E-2</v>
          </cell>
          <cell r="AE363">
            <v>7.2093266465717676E-2</v>
          </cell>
          <cell r="AF363">
            <v>8.1094892820168241E-2</v>
          </cell>
          <cell r="AG363">
            <v>9.0985607446647521E-2</v>
          </cell>
          <cell r="AH363">
            <v>0.11145031052470245</v>
          </cell>
          <cell r="AI363">
            <v>9.5952995020425647E-2</v>
          </cell>
          <cell r="AJ363">
            <v>9.2595917253134985E-2</v>
          </cell>
          <cell r="AK363">
            <v>7.040221684788861E-2</v>
          </cell>
          <cell r="AL363">
            <v>4.3719344715544395E-2</v>
          </cell>
          <cell r="AM363">
            <v>3.5412034610533993E-2</v>
          </cell>
          <cell r="AN363">
            <v>5.4955981498022055E-2</v>
          </cell>
          <cell r="AO363">
            <v>7.8421903265041948E-2</v>
          </cell>
          <cell r="AP363">
            <v>6.6685327611967438E-2</v>
          </cell>
          <cell r="AQ363">
            <v>5.7793253010743229E-2</v>
          </cell>
          <cell r="AR363">
            <v>7.1341756177435656E-2</v>
          </cell>
          <cell r="AS363">
            <v>8.4085849024575055E-2</v>
          </cell>
          <cell r="AT363">
            <v>8.9193425932332815E-2</v>
          </cell>
          <cell r="AU363">
            <v>0.11038685932328463</v>
          </cell>
          <cell r="AV363">
            <v>9.3806326515061045E-2</v>
          </cell>
          <cell r="AW363">
            <v>9.1383806013485724E-2</v>
          </cell>
          <cell r="AX363">
            <v>6.9334262921856293E-2</v>
          </cell>
          <cell r="AY363">
            <v>4.0103751798675091E-2</v>
          </cell>
          <cell r="AZ363">
            <v>3.1377357641932946E-2</v>
          </cell>
          <cell r="BA363">
            <v>5.3533953109266008E-2</v>
          </cell>
          <cell r="BB363">
            <v>7.7897193474406379E-2</v>
          </cell>
          <cell r="BC363">
            <v>6.7022866194022868E-2</v>
          </cell>
          <cell r="BD363">
            <v>6.154155885521817E-2</v>
          </cell>
          <cell r="BE363">
            <v>7.3342358002363994E-2</v>
          </cell>
          <cell r="BF363">
            <v>8.6893226547015701E-2</v>
          </cell>
          <cell r="BG363">
            <v>9.3241522869600857E-2</v>
          </cell>
          <cell r="BH363">
            <v>0.11304415353435004</v>
          </cell>
          <cell r="BI363">
            <v>9.709533539806614E-2</v>
          </cell>
          <cell r="BJ363">
            <v>9.4166255607156302E-2</v>
          </cell>
          <cell r="BK363">
            <v>7.1146462281234335E-2</v>
          </cell>
          <cell r="BL363">
            <v>4.027700230384923E-2</v>
          </cell>
          <cell r="BM363">
            <v>3.0371939264217218E-2</v>
          </cell>
          <cell r="BN363">
            <v>5.6045411141454338E-2</v>
          </cell>
          <cell r="BO363">
            <v>8.0086791198915819E-2</v>
          </cell>
          <cell r="BP363">
            <v>6.9556049745749249E-2</v>
          </cell>
          <cell r="BQ363">
            <v>6.27648857421228E-2</v>
          </cell>
          <cell r="BR363">
            <v>7.2852028831871252E-2</v>
          </cell>
          <cell r="BS363">
            <v>8.6956791688837853E-2</v>
          </cell>
          <cell r="BT363">
            <v>9.310325055236035E-2</v>
          </cell>
          <cell r="BU363">
            <v>0.1131404003585601</v>
          </cell>
          <cell r="BV363">
            <v>9.6557688163304789E-2</v>
          </cell>
          <cell r="BW363">
            <v>9.442260758336829E-2</v>
          </cell>
          <cell r="BX363">
            <v>7.1061684475345999E-2</v>
          </cell>
          <cell r="BY363">
            <v>3.9564680349297277E-2</v>
          </cell>
          <cell r="BZ363">
            <v>2.7366041872987523E-2</v>
          </cell>
          <cell r="CA363">
            <v>5.5664716928724545E-2</v>
          </cell>
          <cell r="CB363">
            <v>8.0275439499356338E-2</v>
          </cell>
          <cell r="CC363">
            <v>6.8933682943157493E-2</v>
          </cell>
          <cell r="CD363">
            <v>6.243608696698999E-2</v>
          </cell>
          <cell r="CE363">
            <v>7.3943203905841415E-2</v>
          </cell>
          <cell r="CF363">
            <v>8.9817001472084712E-2</v>
          </cell>
          <cell r="CG363">
            <v>9.6173344919282755E-2</v>
          </cell>
          <cell r="CH363">
            <v>0.115752693808858</v>
          </cell>
          <cell r="CI363">
            <v>9.9810220406062911E-2</v>
          </cell>
          <cell r="CJ363">
            <v>9.7191928224440005E-2</v>
          </cell>
          <cell r="CK363">
            <v>7.2870220712449196E-2</v>
          </cell>
          <cell r="CL363">
            <v>3.7033588232617376E-2</v>
          </cell>
          <cell r="CM363">
            <v>1.8246735415143434E-2</v>
          </cell>
          <cell r="CN363">
            <v>5.8321266613365452E-2</v>
          </cell>
          <cell r="CO363">
            <v>8.3272453378381073E-2</v>
          </cell>
          <cell r="CP363">
            <v>7.1135171999934244E-2</v>
          </cell>
          <cell r="CQ363">
            <v>6.454877766067213E-2</v>
          </cell>
          <cell r="CR363">
            <v>7.2648445845839404E-2</v>
          </cell>
          <cell r="CS363">
            <v>8.9292242692454948E-2</v>
          </cell>
          <cell r="CT363">
            <v>9.2834433841076702E-2</v>
          </cell>
          <cell r="CU363">
            <v>0.11452990406996477</v>
          </cell>
          <cell r="CV363">
            <v>9.89689529361506E-2</v>
          </cell>
          <cell r="CW363">
            <v>9.6426355354793714E-2</v>
          </cell>
          <cell r="CX363">
            <v>7.0176094669346156E-2</v>
          </cell>
          <cell r="CY363">
            <v>2.9734317591881165E-2</v>
          </cell>
          <cell r="CZ363">
            <v>2.8775983575506814E-2</v>
          </cell>
          <cell r="DA363">
            <v>5.5021445724165119E-2</v>
          </cell>
          <cell r="DB363">
            <v>8.1828315008291241E-2</v>
          </cell>
          <cell r="DC363">
            <v>7.0202745591039672E-2</v>
          </cell>
          <cell r="DD363">
            <v>6.0492834324641365E-2</v>
          </cell>
          <cell r="DE363">
            <v>7.3991400829903853E-2</v>
          </cell>
          <cell r="DF363">
            <v>9.1875717760721898E-2</v>
          </cell>
          <cell r="DG363">
            <v>9.5913261667529781E-2</v>
          </cell>
          <cell r="DH363">
            <v>0.117384779351557</v>
          </cell>
          <cell r="DI363">
            <v>0.10192980409140873</v>
          </cell>
          <cell r="DJ363">
            <v>9.890511163604998E-2</v>
          </cell>
          <cell r="DK363">
            <v>7.40063566827871E-2</v>
          </cell>
          <cell r="DL363">
            <v>3.0281667158487124E-2</v>
          </cell>
          <cell r="DM363">
            <v>2.141883404049949E-2</v>
          </cell>
          <cell r="DN363">
            <v>5.6834007576327394E-2</v>
          </cell>
          <cell r="DO363">
            <v>8.3357247024817838E-2</v>
          </cell>
          <cell r="DP363">
            <v>7.1503388763161979E-2</v>
          </cell>
          <cell r="DQ363">
            <v>6.2579392740133244E-2</v>
          </cell>
          <cell r="DR363">
            <v>7.4783665230537366E-2</v>
          </cell>
          <cell r="DS363">
            <v>9.3736274904756556E-2</v>
          </cell>
          <cell r="DT363">
            <v>9.8094827486349345E-2</v>
          </cell>
          <cell r="DU363">
            <v>0.11995197837127591</v>
          </cell>
          <cell r="DV363">
            <v>0.10246066423850309</v>
          </cell>
          <cell r="DW363">
            <v>0.1010449038973924</v>
          </cell>
          <cell r="DX363">
            <v>7.6182771693733997E-2</v>
          </cell>
          <cell r="DY363">
            <v>3.2055148143367518E-2</v>
          </cell>
          <cell r="DZ363">
            <v>8.9481351517370911E-3</v>
          </cell>
          <cell r="EA363">
            <v>5.819501729598997E-2</v>
          </cell>
          <cell r="EB363">
            <v>8.5265130581085202E-2</v>
          </cell>
          <cell r="EC363">
            <v>7.3099756134748617E-2</v>
          </cell>
          <cell r="ED363">
            <v>6.7745822039849912E-2</v>
          </cell>
        </row>
        <row r="364">
          <cell r="C364">
            <v>0</v>
          </cell>
          <cell r="F364">
            <v>21.266852465479801</v>
          </cell>
          <cell r="G364">
            <v>17.140853366898213</v>
          </cell>
          <cell r="H364">
            <v>15.69753394491682</v>
          </cell>
          <cell r="I364">
            <v>13.944922683854879</v>
          </cell>
          <cell r="J364">
            <v>13.489874149945496</v>
          </cell>
          <cell r="K364">
            <v>15.428624270587262</v>
          </cell>
          <cell r="L364">
            <v>33.386115653160005</v>
          </cell>
          <cell r="M364">
            <v>29.086597477450873</v>
          </cell>
          <cell r="N364">
            <v>18.630467769781518</v>
          </cell>
          <cell r="O364">
            <v>16.316099437739382</v>
          </cell>
          <cell r="P364">
            <v>19.016199902214773</v>
          </cell>
          <cell r="Q364">
            <v>22.043441682969387</v>
          </cell>
          <cell r="R364">
            <v>19.632077482885006</v>
          </cell>
          <cell r="S364">
            <v>26.622388977466638</v>
          </cell>
          <cell r="T364">
            <v>19.891432591029673</v>
          </cell>
          <cell r="U364">
            <v>17.689928696933382</v>
          </cell>
          <cell r="V364">
            <v>14.032194449146523</v>
          </cell>
          <cell r="W364">
            <v>13.704973022868099</v>
          </cell>
          <cell r="X364">
            <v>16.758540894293446</v>
          </cell>
          <cell r="Y364">
            <v>32.971452001842742</v>
          </cell>
          <cell r="Z364">
            <v>24.914682341114762</v>
          </cell>
          <cell r="AA364">
            <v>19.458694326202561</v>
          </cell>
          <cell r="AB364">
            <v>17.163414236806503</v>
          </cell>
          <cell r="AC364">
            <v>18.050222934301313</v>
          </cell>
          <cell r="AD364">
            <v>22.139531778464811</v>
          </cell>
          <cell r="AE364">
            <v>-21.561141405994832</v>
          </cell>
          <cell r="AF364">
            <v>-20.847262505218666</v>
          </cell>
          <cell r="AG364">
            <v>-21.681618645376847</v>
          </cell>
          <cell r="AH364">
            <v>-21.835391148546357</v>
          </cell>
          <cell r="AI364">
            <v>-21.932860285514241</v>
          </cell>
          <cell r="AJ364">
            <v>-21.96728400736901</v>
          </cell>
          <cell r="AK364">
            <v>-21.942904857934735</v>
          </cell>
          <cell r="AL364">
            <v>-21.565304116183608</v>
          </cell>
          <cell r="AM364">
            <v>-20.99195463494722</v>
          </cell>
          <cell r="AN364">
            <v>-21.767420943154068</v>
          </cell>
          <cell r="AO364">
            <v>-21.662479726772371</v>
          </cell>
          <cell r="AP364">
            <v>-21.567785888620858</v>
          </cell>
          <cell r="AQ364">
            <v>-20.551315908989814</v>
          </cell>
          <cell r="AR364">
            <v>-21.559758494403546</v>
          </cell>
          <cell r="AS364">
            <v>-21.824096685553901</v>
          </cell>
          <cell r="AT364">
            <v>-21.929369579838845</v>
          </cell>
          <cell r="AU364">
            <v>-21.846565929746934</v>
          </cell>
          <cell r="AV364">
            <v>-21.667054888888753</v>
          </cell>
          <cell r="AW364">
            <v>-21.933568714239158</v>
          </cell>
          <cell r="AX364">
            <v>-21.931500259828059</v>
          </cell>
          <cell r="AY364">
            <v>-19.928170424214894</v>
          </cell>
          <cell r="AZ364">
            <v>-18.717565004901765</v>
          </cell>
          <cell r="BA364">
            <v>-21.351954399369511</v>
          </cell>
          <cell r="BB364">
            <v>-21.661934396631132</v>
          </cell>
          <cell r="BC364">
            <v>-21.840034996615955</v>
          </cell>
          <cell r="BD364">
            <v>-22.022748586103692</v>
          </cell>
          <cell r="BE364">
            <v>-22.257583129071218</v>
          </cell>
          <cell r="BF364">
            <v>-22.705373369161581</v>
          </cell>
          <cell r="BG364">
            <v>-22.626868411191467</v>
          </cell>
          <cell r="BH364">
            <v>-22.565874236965172</v>
          </cell>
          <cell r="BI364">
            <v>-22.59634626005192</v>
          </cell>
          <cell r="BJ364">
            <v>-22.778162738255666</v>
          </cell>
          <cell r="BK364">
            <v>-22.556383972246891</v>
          </cell>
          <cell r="BL364">
            <v>-20.120754859062373</v>
          </cell>
          <cell r="BM364">
            <v>-18.170345316528238</v>
          </cell>
          <cell r="BN364">
            <v>-22.441096398673444</v>
          </cell>
          <cell r="BO364">
            <v>-22.415404283644417</v>
          </cell>
          <cell r="BP364">
            <v>-22.764979122445428</v>
          </cell>
          <cell r="BQ364">
            <v>-22.577720622794587</v>
          </cell>
          <cell r="BR364">
            <v>-22.12340637730599</v>
          </cell>
          <cell r="BS364">
            <v>-22.714582370312982</v>
          </cell>
          <cell r="BT364">
            <v>-22.603748766107774</v>
          </cell>
          <cell r="BU364">
            <v>-22.570443420786141</v>
          </cell>
          <cell r="BV364">
            <v>-22.478530290583087</v>
          </cell>
          <cell r="BW364">
            <v>-22.74997375350036</v>
          </cell>
          <cell r="BX364">
            <v>-22.633424865040453</v>
          </cell>
          <cell r="BY364">
            <v>-19.759587264962025</v>
          </cell>
          <cell r="BZ364">
            <v>-16.425372350351381</v>
          </cell>
          <cell r="CA364">
            <v>-22.34442306411751</v>
          </cell>
          <cell r="CB364">
            <v>-22.456148968751002</v>
          </cell>
          <cell r="CC364">
            <v>-22.589172913755657</v>
          </cell>
          <cell r="CD364">
            <v>-22.47923853587174</v>
          </cell>
          <cell r="CE364">
            <v>-22.526991405233925</v>
          </cell>
          <cell r="CF364">
            <v>-23.568028678898681</v>
          </cell>
          <cell r="CG364">
            <v>-23.467181394064031</v>
          </cell>
          <cell r="CH364">
            <v>-23.214859005326186</v>
          </cell>
          <cell r="CI364">
            <v>-23.365568160478219</v>
          </cell>
          <cell r="CJ364">
            <v>-23.610454198511615</v>
          </cell>
          <cell r="CK364">
            <v>-23.322954743395837</v>
          </cell>
          <cell r="CL364">
            <v>-18.526078494767958</v>
          </cell>
          <cell r="CM364">
            <v>-10.966990210206625</v>
          </cell>
          <cell r="CN364">
            <v>-23.414232133107102</v>
          </cell>
          <cell r="CO364">
            <v>-23.291898442738123</v>
          </cell>
          <cell r="CP364">
            <v>-23.347231646806353</v>
          </cell>
          <cell r="CQ364">
            <v>-23.264813884438375</v>
          </cell>
          <cell r="CR364">
            <v>-22.288785478184792</v>
          </cell>
          <cell r="CS364">
            <v>-23.50219358689009</v>
          </cell>
          <cell r="CT364">
            <v>-23.199830151631133</v>
          </cell>
          <cell r="CU364">
            <v>-23.023721217512257</v>
          </cell>
          <cell r="CV364">
            <v>-23.23185950130668</v>
          </cell>
          <cell r="CW364">
            <v>-23.50201964028188</v>
          </cell>
          <cell r="CX364">
            <v>-22.527884512823459</v>
          </cell>
          <cell r="CY364">
            <v>-14.982347799055466</v>
          </cell>
          <cell r="CZ364">
            <v>-17.414890102669055</v>
          </cell>
          <cell r="DA364">
            <v>-22.266941289161284</v>
          </cell>
          <cell r="DB364">
            <v>-23.106419008492612</v>
          </cell>
          <cell r="DC364">
            <v>-23.242334304683382</v>
          </cell>
          <cell r="DD364">
            <v>-21.984752969505639</v>
          </cell>
          <cell r="DE364">
            <v>-22.82322804255281</v>
          </cell>
          <cell r="DF364">
            <v>-24.406498126631632</v>
          </cell>
          <cell r="DG364">
            <v>-23.708088745200477</v>
          </cell>
          <cell r="DH364">
            <v>-23.792496755425621</v>
          </cell>
          <cell r="DI364">
            <v>-24.137164261452689</v>
          </cell>
          <cell r="DJ364">
            <v>-24.201592096283729</v>
          </cell>
          <cell r="DK364">
            <v>-23.9262213981957</v>
          </cell>
          <cell r="DL364">
            <v>-15.35769721143615</v>
          </cell>
          <cell r="DM364">
            <v>-13.036111555164485</v>
          </cell>
          <cell r="DN364">
            <v>-23.144183407958508</v>
          </cell>
          <cell r="DO364">
            <v>-23.672778736881952</v>
          </cell>
          <cell r="DP364">
            <v>-23.819154759031058</v>
          </cell>
          <cell r="DQ364">
            <v>-22.862262660199434</v>
          </cell>
          <cell r="DR364">
            <v>-23.265837412348585</v>
          </cell>
          <cell r="DS364">
            <v>-25.050261396171273</v>
          </cell>
          <cell r="DT364">
            <v>-24.418120275468148</v>
          </cell>
          <cell r="DU364">
            <v>-24.486116861645744</v>
          </cell>
          <cell r="DV364">
            <v>-24.454019784480277</v>
          </cell>
          <cell r="DW364">
            <v>-24.984185793420259</v>
          </cell>
          <cell r="DX364">
            <v>-24.829000902189801</v>
          </cell>
          <cell r="DY364">
            <v>-16.38459060245756</v>
          </cell>
          <cell r="DZ364">
            <v>-5.4915479420814366</v>
          </cell>
          <cell r="EA364">
            <v>-23.928408197070496</v>
          </cell>
          <cell r="EB364">
            <v>-24.443201318188756</v>
          </cell>
          <cell r="EC364">
            <v>-24.616001089267929</v>
          </cell>
          <cell r="ED364">
            <v>-25.010230165546599</v>
          </cell>
        </row>
        <row r="365"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13953.814946630293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1176.461599776891</v>
          </cell>
          <cell r="AE365">
            <v>-21.256840008243984</v>
          </cell>
          <cell r="AF365">
            <v>-20.553427542882151</v>
          </cell>
          <cell r="AG365">
            <v>-21.375397048304023</v>
          </cell>
          <cell r="AH365">
            <v>-21.526998641088689</v>
          </cell>
          <cell r="AI365">
            <v>-21.623168208949828</v>
          </cell>
          <cell r="AJ365">
            <v>-21.656891975192835</v>
          </cell>
          <cell r="AK365">
            <v>-21.632919878554194</v>
          </cell>
          <cell r="AL365">
            <v>-21.260581397225177</v>
          </cell>
          <cell r="AM365">
            <v>-20.695615532525753</v>
          </cell>
          <cell r="AN365">
            <v>-21.460025428675117</v>
          </cell>
          <cell r="AO365">
            <v>-21.356899219557739</v>
          </cell>
          <cell r="AP365">
            <v>-21.264001458979553</v>
          </cell>
          <cell r="AQ365">
            <v>-20.26198264630618</v>
          </cell>
          <cell r="AR365">
            <v>-21.26260491018261</v>
          </cell>
          <cell r="AS365">
            <v>-21.57382323865092</v>
          </cell>
          <cell r="AT365">
            <v>-21.548347577426373</v>
          </cell>
          <cell r="AU365">
            <v>-21.560562478921863</v>
          </cell>
          <cell r="AV365">
            <v>-21.390034998742323</v>
          </cell>
          <cell r="AW365">
            <v>-21.627539788255937</v>
          </cell>
          <cell r="AX365">
            <v>-21.602642151318072</v>
          </cell>
          <cell r="AY365">
            <v>-19.646580781758772</v>
          </cell>
          <cell r="AZ365">
            <v>-18.44671125615913</v>
          </cell>
          <cell r="BA365">
            <v>-21.059275767442685</v>
          </cell>
          <cell r="BB365">
            <v>-21.395022577943465</v>
          </cell>
          <cell r="BC365">
            <v>-21.523731915828471</v>
          </cell>
          <cell r="BD365">
            <v>-21.725733310972331</v>
          </cell>
          <cell r="BE365">
            <v>-21.972472797747283</v>
          </cell>
          <cell r="BF365">
            <v>-22.385397815076434</v>
          </cell>
          <cell r="BG365">
            <v>-22.317913303076558</v>
          </cell>
          <cell r="BH365">
            <v>-22.252945818599503</v>
          </cell>
          <cell r="BI365">
            <v>-22.393316172617045</v>
          </cell>
          <cell r="BJ365">
            <v>-22.46483285198012</v>
          </cell>
          <cell r="BK365">
            <v>-22.258180765520365</v>
          </cell>
          <cell r="BL365">
            <v>-19.837318523899459</v>
          </cell>
          <cell r="BM365">
            <v>-17.914171443306959</v>
          </cell>
          <cell r="BN365">
            <v>-22.143720438281044</v>
          </cell>
          <cell r="BO365">
            <v>-22.270459111693903</v>
          </cell>
          <cell r="BP365">
            <v>-22.416363744445942</v>
          </cell>
          <cell r="BQ365">
            <v>-22.259858467364666</v>
          </cell>
          <cell r="BR365">
            <v>-21.820226470602648</v>
          </cell>
          <cell r="BS365">
            <v>-22.393041915526844</v>
          </cell>
          <cell r="BT365">
            <v>-22.2863102316973</v>
          </cell>
          <cell r="BU365">
            <v>-22.252034705195079</v>
          </cell>
          <cell r="BV365">
            <v>-22.211299006848506</v>
          </cell>
          <cell r="BW365">
            <v>-22.436009836566363</v>
          </cell>
          <cell r="BX365">
            <v>-22.314675603843664</v>
          </cell>
          <cell r="BY365">
            <v>-19.481799036770607</v>
          </cell>
          <cell r="BZ365">
            <v>-16.200019342441358</v>
          </cell>
          <cell r="CA365">
            <v>-22.031513978476777</v>
          </cell>
          <cell r="CB365">
            <v>-22.16347809711786</v>
          </cell>
          <cell r="CC365">
            <v>-22.276684565130413</v>
          </cell>
          <cell r="CD365">
            <v>-22.165494065977352</v>
          </cell>
          <cell r="CE365">
            <v>-22.209813462979778</v>
          </cell>
          <cell r="CF365">
            <v>-23.195724110565969</v>
          </cell>
          <cell r="CG365">
            <v>-23.136861538340273</v>
          </cell>
          <cell r="CH365">
            <v>-22.89420038588689</v>
          </cell>
          <cell r="CI365">
            <v>-23.055473828955318</v>
          </cell>
          <cell r="CJ365">
            <v>-23.278036938988699</v>
          </cell>
          <cell r="CK365">
            <v>-22.98798379023264</v>
          </cell>
          <cell r="CL365">
            <v>-18.269548984620759</v>
          </cell>
          <cell r="CM365">
            <v>-10.811217859753423</v>
          </cell>
          <cell r="CN365">
            <v>-23.081580610764007</v>
          </cell>
          <cell r="CO365">
            <v>-22.980008043665578</v>
          </cell>
          <cell r="CP365">
            <v>-23.017215962730262</v>
          </cell>
          <cell r="CQ365">
            <v>-22.946763224113482</v>
          </cell>
          <cell r="CR365">
            <v>-21.976668632674375</v>
          </cell>
          <cell r="CS365">
            <v>-23.172270922204934</v>
          </cell>
          <cell r="CT365">
            <v>-22.872205095754101</v>
          </cell>
          <cell r="CU365">
            <v>-22.69561421956654</v>
          </cell>
          <cell r="CV365">
            <v>-22.922534539211036</v>
          </cell>
          <cell r="CW365">
            <v>-23.169942191201489</v>
          </cell>
          <cell r="CX365">
            <v>-22.212840537977922</v>
          </cell>
          <cell r="CY365">
            <v>-14.769857599627963</v>
          </cell>
          <cell r="CZ365">
            <v>-17.169523204093903</v>
          </cell>
          <cell r="DA365">
            <v>-21.955436496547954</v>
          </cell>
          <cell r="DB365">
            <v>-22.785766510942018</v>
          </cell>
          <cell r="DC365">
            <v>-22.915882579397806</v>
          </cell>
          <cell r="DD365">
            <v>-21.675242000558903</v>
          </cell>
          <cell r="DE365">
            <v>-22.500909164815649</v>
          </cell>
          <cell r="DF365">
            <v>-24.062496967917877</v>
          </cell>
          <cell r="DG365">
            <v>-23.363368713660734</v>
          </cell>
          <cell r="DH365">
            <v>-23.45938995944551</v>
          </cell>
          <cell r="DI365">
            <v>-23.797929114057172</v>
          </cell>
          <cell r="DJ365">
            <v>-23.861562342260676</v>
          </cell>
          <cell r="DK365">
            <v>-23.588218326369411</v>
          </cell>
          <cell r="DL365">
            <v>-15.140689409181363</v>
          </cell>
          <cell r="DM365">
            <v>-12.852433211332222</v>
          </cell>
          <cell r="DN365">
            <v>-22.817345507204717</v>
          </cell>
          <cell r="DO365">
            <v>-23.338944518048777</v>
          </cell>
          <cell r="DP365">
            <v>-23.483728643713842</v>
          </cell>
          <cell r="DQ365">
            <v>-22.540394558074052</v>
          </cell>
          <cell r="DR365">
            <v>-22.82360155318424</v>
          </cell>
          <cell r="DS365">
            <v>-24.741749845518868</v>
          </cell>
          <cell r="DT365">
            <v>-24.039424431756025</v>
          </cell>
          <cell r="DU365">
            <v>-23.692954140702614</v>
          </cell>
          <cell r="DV365">
            <v>-24.213096217313439</v>
          </cell>
          <cell r="DW365">
            <v>-24.571977610526599</v>
          </cell>
          <cell r="DX365">
            <v>-24.545237715048316</v>
          </cell>
          <cell r="DY365">
            <v>-16.155169809544979</v>
          </cell>
          <cell r="DZ365">
            <v>-5.4119498993088238</v>
          </cell>
          <cell r="EA365">
            <v>-22.851813488327352</v>
          </cell>
          <cell r="EB365">
            <v>-24.08780498467895</v>
          </cell>
          <cell r="EC365">
            <v>-23.921589680957254</v>
          </cell>
          <cell r="ED365">
            <v>-24.645695197809804</v>
          </cell>
        </row>
        <row r="366">
          <cell r="A366" t="str">
            <v>Adjustments to Load</v>
          </cell>
        </row>
        <row r="367">
          <cell r="C367" t="str">
            <v>Station Service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O367">
            <v>0</v>
          </cell>
          <cell r="AP367">
            <v>0</v>
          </cell>
          <cell r="AQ367">
            <v>0</v>
          </cell>
          <cell r="AR367">
            <v>0</v>
          </cell>
          <cell r="AS367">
            <v>0</v>
          </cell>
          <cell r="AT367">
            <v>0</v>
          </cell>
          <cell r="AU367">
            <v>0</v>
          </cell>
          <cell r="AV367">
            <v>0</v>
          </cell>
          <cell r="AW367">
            <v>0</v>
          </cell>
          <cell r="AX367">
            <v>0</v>
          </cell>
          <cell r="AY367">
            <v>0</v>
          </cell>
          <cell r="AZ367">
            <v>0</v>
          </cell>
          <cell r="BA367">
            <v>0</v>
          </cell>
          <cell r="BB367">
            <v>0</v>
          </cell>
          <cell r="BC367">
            <v>0</v>
          </cell>
          <cell r="BD367">
            <v>0</v>
          </cell>
          <cell r="BE367">
            <v>0</v>
          </cell>
          <cell r="BF367">
            <v>0</v>
          </cell>
          <cell r="BG367">
            <v>0</v>
          </cell>
          <cell r="BH367">
            <v>0</v>
          </cell>
          <cell r="BI367">
            <v>0</v>
          </cell>
          <cell r="BJ367">
            <v>0</v>
          </cell>
          <cell r="BK367">
            <v>0</v>
          </cell>
          <cell r="BL367">
            <v>0</v>
          </cell>
          <cell r="BM367">
            <v>0</v>
          </cell>
          <cell r="BN367">
            <v>0</v>
          </cell>
          <cell r="BO367">
            <v>0</v>
          </cell>
          <cell r="BP367">
            <v>0</v>
          </cell>
          <cell r="BQ367">
            <v>0</v>
          </cell>
          <cell r="BR367">
            <v>0</v>
          </cell>
          <cell r="BS367">
            <v>0</v>
          </cell>
          <cell r="BT367">
            <v>0</v>
          </cell>
          <cell r="BU367">
            <v>0</v>
          </cell>
          <cell r="BV367">
            <v>0</v>
          </cell>
          <cell r="BW367">
            <v>0</v>
          </cell>
          <cell r="BX367">
            <v>0</v>
          </cell>
          <cell r="BY367">
            <v>0</v>
          </cell>
          <cell r="BZ367">
            <v>0</v>
          </cell>
          <cell r="CA367">
            <v>0</v>
          </cell>
          <cell r="CB367">
            <v>0</v>
          </cell>
          <cell r="CC367">
            <v>0</v>
          </cell>
          <cell r="CD367">
            <v>0</v>
          </cell>
          <cell r="CE367">
            <v>0</v>
          </cell>
          <cell r="CF367">
            <v>0</v>
          </cell>
          <cell r="CG367">
            <v>0</v>
          </cell>
          <cell r="CH367">
            <v>0</v>
          </cell>
          <cell r="CI367">
            <v>0</v>
          </cell>
          <cell r="CJ367">
            <v>0</v>
          </cell>
          <cell r="CK367">
            <v>0</v>
          </cell>
          <cell r="CL367">
            <v>0</v>
          </cell>
          <cell r="CM367">
            <v>0</v>
          </cell>
          <cell r="CN367">
            <v>0</v>
          </cell>
          <cell r="CO367">
            <v>0</v>
          </cell>
          <cell r="CP367">
            <v>0</v>
          </cell>
          <cell r="CQ367">
            <v>0</v>
          </cell>
          <cell r="CR367">
            <v>0</v>
          </cell>
          <cell r="CS367">
            <v>0</v>
          </cell>
          <cell r="CT367">
            <v>0</v>
          </cell>
          <cell r="CU367">
            <v>0</v>
          </cell>
          <cell r="CV367">
            <v>0</v>
          </cell>
          <cell r="CW367">
            <v>0</v>
          </cell>
          <cell r="CX367">
            <v>0</v>
          </cell>
          <cell r="CY367">
            <v>0</v>
          </cell>
          <cell r="CZ367">
            <v>0</v>
          </cell>
          <cell r="DA367">
            <v>0</v>
          </cell>
          <cell r="DB367">
            <v>0</v>
          </cell>
          <cell r="DC367">
            <v>0</v>
          </cell>
          <cell r="DD367">
            <v>0</v>
          </cell>
          <cell r="DE367">
            <v>0</v>
          </cell>
          <cell r="DF367">
            <v>0</v>
          </cell>
          <cell r="DG367">
            <v>0</v>
          </cell>
          <cell r="DH367">
            <v>0</v>
          </cell>
          <cell r="DI367">
            <v>0</v>
          </cell>
          <cell r="DJ367">
            <v>0</v>
          </cell>
          <cell r="DK367">
            <v>0</v>
          </cell>
          <cell r="DL367">
            <v>0</v>
          </cell>
          <cell r="DM367">
            <v>0</v>
          </cell>
          <cell r="DN367">
            <v>0</v>
          </cell>
          <cell r="DO367">
            <v>0</v>
          </cell>
          <cell r="DP367">
            <v>0</v>
          </cell>
          <cell r="DQ367">
            <v>0</v>
          </cell>
          <cell r="DR367">
            <v>0</v>
          </cell>
          <cell r="DS367">
            <v>0</v>
          </cell>
          <cell r="DT367">
            <v>0</v>
          </cell>
          <cell r="DU367">
            <v>0</v>
          </cell>
          <cell r="DV367">
            <v>0</v>
          </cell>
          <cell r="DW367">
            <v>0</v>
          </cell>
          <cell r="DX367">
            <v>0</v>
          </cell>
          <cell r="DY367">
            <v>0</v>
          </cell>
          <cell r="DZ367">
            <v>0</v>
          </cell>
          <cell r="EA367">
            <v>0</v>
          </cell>
          <cell r="EB367">
            <v>0</v>
          </cell>
          <cell r="EC367">
            <v>0</v>
          </cell>
          <cell r="ED367">
            <v>0</v>
          </cell>
        </row>
        <row r="368">
          <cell r="C368" t="str">
            <v>MagCorp Curtailment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O368">
            <v>0</v>
          </cell>
          <cell r="AP368">
            <v>0</v>
          </cell>
          <cell r="AQ368">
            <v>0</v>
          </cell>
          <cell r="AR368">
            <v>0</v>
          </cell>
          <cell r="AS368">
            <v>0</v>
          </cell>
          <cell r="AT368">
            <v>0</v>
          </cell>
          <cell r="AU368">
            <v>0</v>
          </cell>
          <cell r="AV368">
            <v>0</v>
          </cell>
          <cell r="AW368">
            <v>0</v>
          </cell>
          <cell r="AX368">
            <v>0</v>
          </cell>
          <cell r="AY368">
            <v>0</v>
          </cell>
          <cell r="AZ368">
            <v>0</v>
          </cell>
          <cell r="BA368">
            <v>0</v>
          </cell>
          <cell r="BB368">
            <v>0</v>
          </cell>
          <cell r="BC368">
            <v>0</v>
          </cell>
          <cell r="BD368">
            <v>0</v>
          </cell>
          <cell r="BE368">
            <v>0</v>
          </cell>
          <cell r="BF368">
            <v>0</v>
          </cell>
          <cell r="BG368">
            <v>0</v>
          </cell>
          <cell r="BH368">
            <v>0</v>
          </cell>
          <cell r="BI368">
            <v>0</v>
          </cell>
          <cell r="BJ368">
            <v>0</v>
          </cell>
          <cell r="BK368">
            <v>0</v>
          </cell>
          <cell r="BL368">
            <v>0</v>
          </cell>
          <cell r="BM368">
            <v>0</v>
          </cell>
          <cell r="BN368">
            <v>0</v>
          </cell>
          <cell r="BO368">
            <v>0</v>
          </cell>
          <cell r="BP368">
            <v>0</v>
          </cell>
          <cell r="BQ368">
            <v>0</v>
          </cell>
          <cell r="BR368">
            <v>0</v>
          </cell>
          <cell r="BS368">
            <v>0</v>
          </cell>
          <cell r="BT368">
            <v>0</v>
          </cell>
          <cell r="BU368">
            <v>0</v>
          </cell>
          <cell r="BV368">
            <v>0</v>
          </cell>
          <cell r="BW368">
            <v>0</v>
          </cell>
          <cell r="BX368">
            <v>0</v>
          </cell>
          <cell r="BY368">
            <v>0</v>
          </cell>
          <cell r="BZ368">
            <v>0</v>
          </cell>
          <cell r="CA368">
            <v>0</v>
          </cell>
          <cell r="CB368">
            <v>0</v>
          </cell>
          <cell r="CC368">
            <v>0</v>
          </cell>
          <cell r="CD368">
            <v>0</v>
          </cell>
          <cell r="CE368">
            <v>0</v>
          </cell>
          <cell r="CF368">
            <v>0</v>
          </cell>
          <cell r="CG368">
            <v>0</v>
          </cell>
          <cell r="CH368">
            <v>0</v>
          </cell>
          <cell r="CI368">
            <v>0</v>
          </cell>
          <cell r="CJ368">
            <v>0</v>
          </cell>
          <cell r="CK368">
            <v>0</v>
          </cell>
          <cell r="CL368">
            <v>0</v>
          </cell>
          <cell r="CM368">
            <v>0</v>
          </cell>
          <cell r="CN368">
            <v>0</v>
          </cell>
          <cell r="CO368">
            <v>0</v>
          </cell>
          <cell r="CP368">
            <v>0</v>
          </cell>
          <cell r="CQ368">
            <v>0</v>
          </cell>
          <cell r="CR368">
            <v>0</v>
          </cell>
          <cell r="CS368">
            <v>0</v>
          </cell>
          <cell r="CT368">
            <v>0</v>
          </cell>
          <cell r="CU368">
            <v>0</v>
          </cell>
          <cell r="CV368">
            <v>0</v>
          </cell>
          <cell r="CW368">
            <v>0</v>
          </cell>
          <cell r="CX368">
            <v>0</v>
          </cell>
          <cell r="CY368">
            <v>0</v>
          </cell>
          <cell r="CZ368">
            <v>0</v>
          </cell>
          <cell r="DA368">
            <v>0</v>
          </cell>
          <cell r="DB368">
            <v>0</v>
          </cell>
          <cell r="DC368">
            <v>0</v>
          </cell>
          <cell r="DD368">
            <v>0</v>
          </cell>
          <cell r="DE368">
            <v>0</v>
          </cell>
          <cell r="DF368">
            <v>0</v>
          </cell>
          <cell r="DG368">
            <v>0</v>
          </cell>
          <cell r="DH368">
            <v>0</v>
          </cell>
          <cell r="DI368">
            <v>0</v>
          </cell>
          <cell r="DJ368">
            <v>0</v>
          </cell>
          <cell r="DK368">
            <v>0</v>
          </cell>
          <cell r="DL368">
            <v>0</v>
          </cell>
          <cell r="DM368">
            <v>0</v>
          </cell>
          <cell r="DN368">
            <v>0</v>
          </cell>
          <cell r="DO368">
            <v>0</v>
          </cell>
          <cell r="DP368">
            <v>0</v>
          </cell>
          <cell r="DQ368">
            <v>0</v>
          </cell>
          <cell r="DR368">
            <v>0</v>
          </cell>
          <cell r="DS368">
            <v>0</v>
          </cell>
          <cell r="DT368">
            <v>0</v>
          </cell>
          <cell r="DU368">
            <v>0</v>
          </cell>
          <cell r="DV368">
            <v>0</v>
          </cell>
          <cell r="DW368">
            <v>0</v>
          </cell>
          <cell r="DX368">
            <v>0</v>
          </cell>
          <cell r="DY368">
            <v>0</v>
          </cell>
          <cell r="DZ368">
            <v>0</v>
          </cell>
          <cell r="EA368">
            <v>0</v>
          </cell>
          <cell r="EB368">
            <v>0</v>
          </cell>
          <cell r="EC368">
            <v>0</v>
          </cell>
          <cell r="ED368">
            <v>0</v>
          </cell>
        </row>
        <row r="369">
          <cell r="C369" t="str">
            <v>Monsanto Curtailment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O369">
            <v>0</v>
          </cell>
          <cell r="AP369">
            <v>0</v>
          </cell>
          <cell r="AQ369">
            <v>0</v>
          </cell>
          <cell r="AR369">
            <v>0</v>
          </cell>
          <cell r="AS369">
            <v>0</v>
          </cell>
          <cell r="AT369">
            <v>0</v>
          </cell>
          <cell r="AU369">
            <v>0</v>
          </cell>
          <cell r="AV369">
            <v>0</v>
          </cell>
          <cell r="AW369">
            <v>0</v>
          </cell>
          <cell r="AX369">
            <v>0</v>
          </cell>
          <cell r="AY369">
            <v>0</v>
          </cell>
          <cell r="AZ369">
            <v>0</v>
          </cell>
          <cell r="BA369">
            <v>0</v>
          </cell>
          <cell r="BB369">
            <v>0</v>
          </cell>
          <cell r="BC369">
            <v>0</v>
          </cell>
          <cell r="BD369">
            <v>0</v>
          </cell>
          <cell r="BE369">
            <v>0</v>
          </cell>
          <cell r="BF369">
            <v>0</v>
          </cell>
          <cell r="BG369">
            <v>0</v>
          </cell>
          <cell r="BH369">
            <v>0</v>
          </cell>
          <cell r="BI369">
            <v>0</v>
          </cell>
          <cell r="BJ369">
            <v>0</v>
          </cell>
          <cell r="BK369">
            <v>0</v>
          </cell>
          <cell r="BL369">
            <v>0</v>
          </cell>
          <cell r="BM369">
            <v>0</v>
          </cell>
          <cell r="BN369">
            <v>0</v>
          </cell>
          <cell r="BO369">
            <v>0</v>
          </cell>
          <cell r="BP369">
            <v>0</v>
          </cell>
          <cell r="BQ369">
            <v>0</v>
          </cell>
          <cell r="BR369">
            <v>0</v>
          </cell>
          <cell r="BS369">
            <v>0</v>
          </cell>
          <cell r="BT369">
            <v>0</v>
          </cell>
          <cell r="BU369">
            <v>0</v>
          </cell>
          <cell r="BV369">
            <v>0</v>
          </cell>
          <cell r="BW369">
            <v>0</v>
          </cell>
          <cell r="BX369">
            <v>0</v>
          </cell>
          <cell r="BY369">
            <v>0</v>
          </cell>
          <cell r="BZ369">
            <v>0</v>
          </cell>
          <cell r="CA369">
            <v>0</v>
          </cell>
          <cell r="CB369">
            <v>0</v>
          </cell>
          <cell r="CC369">
            <v>0</v>
          </cell>
          <cell r="CD369">
            <v>0</v>
          </cell>
          <cell r="CE369">
            <v>0</v>
          </cell>
          <cell r="CF369">
            <v>0</v>
          </cell>
          <cell r="CG369">
            <v>0</v>
          </cell>
          <cell r="CH369">
            <v>0</v>
          </cell>
          <cell r="CI369">
            <v>0</v>
          </cell>
          <cell r="CJ369">
            <v>0</v>
          </cell>
          <cell r="CK369">
            <v>0</v>
          </cell>
          <cell r="CL369">
            <v>0</v>
          </cell>
          <cell r="CM369">
            <v>0</v>
          </cell>
          <cell r="CN369">
            <v>0</v>
          </cell>
          <cell r="CO369">
            <v>0</v>
          </cell>
          <cell r="CP369">
            <v>0</v>
          </cell>
          <cell r="CQ369">
            <v>0</v>
          </cell>
          <cell r="CR369">
            <v>0</v>
          </cell>
          <cell r="CS369">
            <v>0</v>
          </cell>
          <cell r="CT369">
            <v>0</v>
          </cell>
          <cell r="CU369">
            <v>0</v>
          </cell>
          <cell r="CV369">
            <v>0</v>
          </cell>
          <cell r="CW369">
            <v>0</v>
          </cell>
          <cell r="CX369">
            <v>0</v>
          </cell>
          <cell r="CY369">
            <v>0</v>
          </cell>
          <cell r="CZ369">
            <v>0</v>
          </cell>
          <cell r="DA369">
            <v>0</v>
          </cell>
          <cell r="DB369">
            <v>0</v>
          </cell>
          <cell r="DC369">
            <v>0</v>
          </cell>
          <cell r="DD369">
            <v>0</v>
          </cell>
          <cell r="DE369">
            <v>0</v>
          </cell>
          <cell r="DF369">
            <v>0</v>
          </cell>
          <cell r="DG369">
            <v>0</v>
          </cell>
          <cell r="DH369">
            <v>0</v>
          </cell>
          <cell r="DI369">
            <v>0</v>
          </cell>
          <cell r="DJ369">
            <v>0</v>
          </cell>
          <cell r="DK369">
            <v>0</v>
          </cell>
          <cell r="DL369">
            <v>0</v>
          </cell>
          <cell r="DM369">
            <v>0</v>
          </cell>
          <cell r="DN369">
            <v>0</v>
          </cell>
          <cell r="DO369">
            <v>0</v>
          </cell>
          <cell r="DP369">
            <v>0</v>
          </cell>
          <cell r="DQ369">
            <v>0</v>
          </cell>
          <cell r="DR369">
            <v>0</v>
          </cell>
          <cell r="DS369">
            <v>0</v>
          </cell>
          <cell r="DT369">
            <v>0</v>
          </cell>
          <cell r="DU369">
            <v>0</v>
          </cell>
          <cell r="DV369">
            <v>0</v>
          </cell>
          <cell r="DW369">
            <v>0</v>
          </cell>
          <cell r="DX369">
            <v>0</v>
          </cell>
          <cell r="DY369">
            <v>0</v>
          </cell>
          <cell r="DZ369">
            <v>0</v>
          </cell>
          <cell r="EA369">
            <v>0</v>
          </cell>
          <cell r="EB369">
            <v>0</v>
          </cell>
          <cell r="EC369">
            <v>0</v>
          </cell>
          <cell r="ED369">
            <v>0</v>
          </cell>
        </row>
        <row r="370">
          <cell r="C370" t="str">
            <v>Utah Private Generation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O370">
            <v>0</v>
          </cell>
          <cell r="AP370">
            <v>0</v>
          </cell>
          <cell r="AQ370">
            <v>0</v>
          </cell>
          <cell r="AR370">
            <v>0</v>
          </cell>
          <cell r="AS370">
            <v>0</v>
          </cell>
          <cell r="AT370">
            <v>0</v>
          </cell>
          <cell r="AU370">
            <v>0</v>
          </cell>
          <cell r="AV370">
            <v>0</v>
          </cell>
          <cell r="AW370">
            <v>0</v>
          </cell>
          <cell r="AX370">
            <v>0</v>
          </cell>
          <cell r="AY370">
            <v>0</v>
          </cell>
          <cell r="AZ370">
            <v>0</v>
          </cell>
          <cell r="BA370">
            <v>0</v>
          </cell>
          <cell r="BB370">
            <v>0</v>
          </cell>
          <cell r="BC370">
            <v>0</v>
          </cell>
          <cell r="BD370">
            <v>0</v>
          </cell>
          <cell r="BE370">
            <v>0</v>
          </cell>
          <cell r="BF370">
            <v>0</v>
          </cell>
          <cell r="BG370">
            <v>0</v>
          </cell>
          <cell r="BH370">
            <v>0</v>
          </cell>
          <cell r="BI370">
            <v>0</v>
          </cell>
          <cell r="BJ370">
            <v>0</v>
          </cell>
          <cell r="BK370">
            <v>0</v>
          </cell>
          <cell r="BL370">
            <v>0</v>
          </cell>
          <cell r="BM370">
            <v>0</v>
          </cell>
          <cell r="BN370">
            <v>0</v>
          </cell>
          <cell r="BO370">
            <v>0</v>
          </cell>
          <cell r="BP370">
            <v>0</v>
          </cell>
          <cell r="BQ370">
            <v>0</v>
          </cell>
          <cell r="BR370">
            <v>0</v>
          </cell>
          <cell r="BS370">
            <v>0</v>
          </cell>
          <cell r="BT370">
            <v>0</v>
          </cell>
          <cell r="BU370">
            <v>0</v>
          </cell>
          <cell r="BV370">
            <v>0</v>
          </cell>
          <cell r="BW370">
            <v>0</v>
          </cell>
          <cell r="BX370">
            <v>0</v>
          </cell>
          <cell r="BY370">
            <v>0</v>
          </cell>
          <cell r="BZ370">
            <v>0</v>
          </cell>
          <cell r="CA370">
            <v>0</v>
          </cell>
          <cell r="CB370">
            <v>0</v>
          </cell>
          <cell r="CC370">
            <v>0</v>
          </cell>
          <cell r="CD370">
            <v>0</v>
          </cell>
          <cell r="CE370">
            <v>0</v>
          </cell>
          <cell r="CF370">
            <v>0</v>
          </cell>
          <cell r="CG370">
            <v>0</v>
          </cell>
          <cell r="CH370">
            <v>0</v>
          </cell>
          <cell r="CI370">
            <v>0</v>
          </cell>
          <cell r="CJ370">
            <v>0</v>
          </cell>
          <cell r="CK370">
            <v>0</v>
          </cell>
          <cell r="CL370">
            <v>0</v>
          </cell>
          <cell r="CM370">
            <v>0</v>
          </cell>
          <cell r="CN370">
            <v>0</v>
          </cell>
          <cell r="CO370">
            <v>0</v>
          </cell>
          <cell r="CP370">
            <v>0</v>
          </cell>
          <cell r="CQ370">
            <v>0</v>
          </cell>
          <cell r="CR370">
            <v>0</v>
          </cell>
          <cell r="CS370">
            <v>0</v>
          </cell>
          <cell r="CT370">
            <v>0</v>
          </cell>
          <cell r="CU370">
            <v>0</v>
          </cell>
          <cell r="CV370">
            <v>0</v>
          </cell>
          <cell r="CW370">
            <v>0</v>
          </cell>
          <cell r="CX370">
            <v>0</v>
          </cell>
          <cell r="CY370">
            <v>0</v>
          </cell>
          <cell r="CZ370">
            <v>0</v>
          </cell>
          <cell r="DA370">
            <v>0</v>
          </cell>
          <cell r="DB370">
            <v>0</v>
          </cell>
          <cell r="DC370">
            <v>0</v>
          </cell>
          <cell r="DD370">
            <v>0</v>
          </cell>
          <cell r="DE370">
            <v>0</v>
          </cell>
          <cell r="DF370">
            <v>0</v>
          </cell>
          <cell r="DG370">
            <v>0</v>
          </cell>
          <cell r="DH370">
            <v>0</v>
          </cell>
          <cell r="DI370">
            <v>0</v>
          </cell>
          <cell r="DJ370">
            <v>0</v>
          </cell>
          <cell r="DK370">
            <v>0</v>
          </cell>
          <cell r="DL370">
            <v>0</v>
          </cell>
          <cell r="DM370">
            <v>0</v>
          </cell>
          <cell r="DN370">
            <v>0</v>
          </cell>
          <cell r="DO370">
            <v>0</v>
          </cell>
          <cell r="DP370">
            <v>0</v>
          </cell>
          <cell r="DQ370">
            <v>0</v>
          </cell>
          <cell r="DR370">
            <v>0</v>
          </cell>
          <cell r="DS370">
            <v>0</v>
          </cell>
          <cell r="DT370">
            <v>0</v>
          </cell>
          <cell r="DU370">
            <v>0</v>
          </cell>
          <cell r="DV370">
            <v>0</v>
          </cell>
          <cell r="DW370">
            <v>0</v>
          </cell>
          <cell r="DX370">
            <v>0</v>
          </cell>
          <cell r="DY370">
            <v>0</v>
          </cell>
          <cell r="DZ370">
            <v>0</v>
          </cell>
          <cell r="EA370">
            <v>0</v>
          </cell>
          <cell r="EB370">
            <v>0</v>
          </cell>
          <cell r="EC370">
            <v>0</v>
          </cell>
          <cell r="ED370">
            <v>0</v>
          </cell>
        </row>
        <row r="371">
          <cell r="C371" t="str">
            <v>Line Loss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O371">
            <v>0</v>
          </cell>
          <cell r="AP371">
            <v>0</v>
          </cell>
          <cell r="AQ371">
            <v>0</v>
          </cell>
          <cell r="AR371">
            <v>0</v>
          </cell>
          <cell r="AS371">
            <v>0</v>
          </cell>
          <cell r="AT371">
            <v>0</v>
          </cell>
          <cell r="AU371">
            <v>0</v>
          </cell>
          <cell r="AV371">
            <v>0</v>
          </cell>
          <cell r="AW371">
            <v>0</v>
          </cell>
          <cell r="AX371">
            <v>0</v>
          </cell>
          <cell r="AY371">
            <v>0</v>
          </cell>
          <cell r="AZ371">
            <v>0</v>
          </cell>
          <cell r="BA371">
            <v>0</v>
          </cell>
          <cell r="BB371">
            <v>0</v>
          </cell>
          <cell r="BC371">
            <v>0</v>
          </cell>
          <cell r="BD371">
            <v>0</v>
          </cell>
          <cell r="BE371">
            <v>0</v>
          </cell>
          <cell r="BF371">
            <v>0</v>
          </cell>
          <cell r="BG371">
            <v>0</v>
          </cell>
          <cell r="BH371">
            <v>0</v>
          </cell>
          <cell r="BI371">
            <v>0</v>
          </cell>
          <cell r="BJ371">
            <v>0</v>
          </cell>
          <cell r="BK371">
            <v>0</v>
          </cell>
          <cell r="BL371">
            <v>0</v>
          </cell>
          <cell r="BM371">
            <v>0</v>
          </cell>
          <cell r="BN371">
            <v>0</v>
          </cell>
          <cell r="BO371">
            <v>0</v>
          </cell>
          <cell r="BP371">
            <v>0</v>
          </cell>
          <cell r="BQ371">
            <v>0</v>
          </cell>
          <cell r="BR371">
            <v>0</v>
          </cell>
          <cell r="BS371">
            <v>0</v>
          </cell>
          <cell r="BT371">
            <v>0</v>
          </cell>
          <cell r="BU371">
            <v>0</v>
          </cell>
          <cell r="BV371">
            <v>0</v>
          </cell>
          <cell r="BW371">
            <v>0</v>
          </cell>
          <cell r="BX371">
            <v>0</v>
          </cell>
          <cell r="BY371">
            <v>0</v>
          </cell>
          <cell r="BZ371">
            <v>0</v>
          </cell>
          <cell r="CA371">
            <v>0</v>
          </cell>
          <cell r="CB371">
            <v>0</v>
          </cell>
          <cell r="CC371">
            <v>0</v>
          </cell>
          <cell r="CD371">
            <v>0</v>
          </cell>
          <cell r="CE371">
            <v>0</v>
          </cell>
          <cell r="CF371">
            <v>0</v>
          </cell>
          <cell r="CG371">
            <v>0</v>
          </cell>
          <cell r="CH371">
            <v>0</v>
          </cell>
          <cell r="CI371">
            <v>0</v>
          </cell>
          <cell r="CJ371">
            <v>0</v>
          </cell>
          <cell r="CK371">
            <v>0</v>
          </cell>
          <cell r="CL371">
            <v>0</v>
          </cell>
          <cell r="CM371">
            <v>0</v>
          </cell>
          <cell r="CN371">
            <v>0</v>
          </cell>
          <cell r="CO371">
            <v>0</v>
          </cell>
          <cell r="CP371">
            <v>0</v>
          </cell>
          <cell r="CQ371">
            <v>0</v>
          </cell>
          <cell r="CR371">
            <v>0</v>
          </cell>
          <cell r="CS371">
            <v>0</v>
          </cell>
          <cell r="CT371">
            <v>0</v>
          </cell>
          <cell r="CU371">
            <v>0</v>
          </cell>
          <cell r="CV371">
            <v>0</v>
          </cell>
          <cell r="CW371">
            <v>0</v>
          </cell>
          <cell r="CX371">
            <v>0</v>
          </cell>
          <cell r="CY371">
            <v>0</v>
          </cell>
          <cell r="CZ371">
            <v>0</v>
          </cell>
          <cell r="DA371">
            <v>0</v>
          </cell>
          <cell r="DB371">
            <v>0</v>
          </cell>
          <cell r="DC371">
            <v>0</v>
          </cell>
          <cell r="DD371">
            <v>0</v>
          </cell>
          <cell r="DE371">
            <v>0</v>
          </cell>
          <cell r="DF371">
            <v>0</v>
          </cell>
          <cell r="DG371">
            <v>0</v>
          </cell>
          <cell r="DH371">
            <v>0</v>
          </cell>
          <cell r="DI371">
            <v>0</v>
          </cell>
          <cell r="DJ371">
            <v>0</v>
          </cell>
          <cell r="DK371">
            <v>0</v>
          </cell>
          <cell r="DL371">
            <v>0</v>
          </cell>
          <cell r="DM371">
            <v>0</v>
          </cell>
          <cell r="DN371">
            <v>0</v>
          </cell>
          <cell r="DO371">
            <v>0</v>
          </cell>
          <cell r="DP371">
            <v>0</v>
          </cell>
          <cell r="DQ371">
            <v>0</v>
          </cell>
          <cell r="DR371">
            <v>0</v>
          </cell>
          <cell r="DS371">
            <v>0</v>
          </cell>
          <cell r="DT371">
            <v>0</v>
          </cell>
          <cell r="DU371">
            <v>0</v>
          </cell>
          <cell r="DV371">
            <v>0</v>
          </cell>
          <cell r="DW371">
            <v>0</v>
          </cell>
          <cell r="DX371">
            <v>0</v>
          </cell>
          <cell r="DY371">
            <v>0</v>
          </cell>
          <cell r="DZ371">
            <v>0</v>
          </cell>
          <cell r="EA371">
            <v>0</v>
          </cell>
          <cell r="EB371">
            <v>0</v>
          </cell>
          <cell r="EC371">
            <v>0</v>
          </cell>
          <cell r="ED371">
            <v>0</v>
          </cell>
        </row>
        <row r="372"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0</v>
          </cell>
          <cell r="AO372">
            <v>0</v>
          </cell>
          <cell r="AP372">
            <v>0</v>
          </cell>
          <cell r="AQ372">
            <v>0</v>
          </cell>
          <cell r="AR372">
            <v>0</v>
          </cell>
          <cell r="AS372">
            <v>0</v>
          </cell>
          <cell r="AT372">
            <v>0</v>
          </cell>
          <cell r="AU372">
            <v>0</v>
          </cell>
          <cell r="AV372">
            <v>0</v>
          </cell>
          <cell r="AW372">
            <v>0</v>
          </cell>
          <cell r="AX372">
            <v>0</v>
          </cell>
          <cell r="AY372">
            <v>0</v>
          </cell>
          <cell r="AZ372">
            <v>0</v>
          </cell>
          <cell r="BA372">
            <v>0</v>
          </cell>
          <cell r="BB372">
            <v>0</v>
          </cell>
          <cell r="BC372">
            <v>0</v>
          </cell>
          <cell r="BD372">
            <v>0</v>
          </cell>
          <cell r="BE372">
            <v>0</v>
          </cell>
          <cell r="BF372">
            <v>0</v>
          </cell>
          <cell r="BG372">
            <v>0</v>
          </cell>
          <cell r="BH372">
            <v>0</v>
          </cell>
          <cell r="BI372">
            <v>0</v>
          </cell>
          <cell r="BJ372">
            <v>0</v>
          </cell>
          <cell r="BK372">
            <v>0</v>
          </cell>
          <cell r="BL372">
            <v>0</v>
          </cell>
          <cell r="BM372">
            <v>0</v>
          </cell>
          <cell r="BN372">
            <v>0</v>
          </cell>
          <cell r="BO372">
            <v>0</v>
          </cell>
          <cell r="BP372">
            <v>0</v>
          </cell>
          <cell r="BQ372">
            <v>0</v>
          </cell>
          <cell r="BR372">
            <v>0</v>
          </cell>
          <cell r="BS372">
            <v>0</v>
          </cell>
          <cell r="BT372">
            <v>0</v>
          </cell>
          <cell r="BU372">
            <v>0</v>
          </cell>
          <cell r="BV372">
            <v>0</v>
          </cell>
          <cell r="BW372">
            <v>0</v>
          </cell>
          <cell r="BX372">
            <v>0</v>
          </cell>
          <cell r="BY372">
            <v>0</v>
          </cell>
          <cell r="BZ372">
            <v>0</v>
          </cell>
          <cell r="CA372">
            <v>0</v>
          </cell>
          <cell r="CB372">
            <v>0</v>
          </cell>
          <cell r="CC372">
            <v>0</v>
          </cell>
          <cell r="CD372">
            <v>0</v>
          </cell>
          <cell r="CE372">
            <v>0</v>
          </cell>
          <cell r="CF372">
            <v>0</v>
          </cell>
          <cell r="CG372">
            <v>0</v>
          </cell>
          <cell r="CH372">
            <v>0</v>
          </cell>
          <cell r="CI372">
            <v>0</v>
          </cell>
          <cell r="CJ372">
            <v>0</v>
          </cell>
          <cell r="CK372">
            <v>0</v>
          </cell>
          <cell r="CL372">
            <v>0</v>
          </cell>
          <cell r="CM372">
            <v>0</v>
          </cell>
          <cell r="CN372">
            <v>0</v>
          </cell>
          <cell r="CO372">
            <v>0</v>
          </cell>
          <cell r="CP372">
            <v>0</v>
          </cell>
          <cell r="CQ372">
            <v>0</v>
          </cell>
          <cell r="CR372">
            <v>0</v>
          </cell>
          <cell r="CS372">
            <v>0</v>
          </cell>
          <cell r="CT372">
            <v>0</v>
          </cell>
          <cell r="CU372">
            <v>0</v>
          </cell>
          <cell r="CV372">
            <v>0</v>
          </cell>
          <cell r="CW372">
            <v>0</v>
          </cell>
          <cell r="CX372">
            <v>0</v>
          </cell>
          <cell r="CY372">
            <v>0</v>
          </cell>
          <cell r="CZ372">
            <v>0</v>
          </cell>
          <cell r="DA372">
            <v>0</v>
          </cell>
          <cell r="DB372">
            <v>0</v>
          </cell>
          <cell r="DC372">
            <v>0</v>
          </cell>
          <cell r="DD372">
            <v>0</v>
          </cell>
          <cell r="DE372">
            <v>0</v>
          </cell>
          <cell r="DF372">
            <v>0</v>
          </cell>
          <cell r="DG372">
            <v>0</v>
          </cell>
          <cell r="DH372">
            <v>0</v>
          </cell>
          <cell r="DI372">
            <v>0</v>
          </cell>
          <cell r="DJ372">
            <v>0</v>
          </cell>
          <cell r="DK372">
            <v>0</v>
          </cell>
          <cell r="DL372">
            <v>0</v>
          </cell>
          <cell r="DM372">
            <v>0</v>
          </cell>
          <cell r="DN372">
            <v>0</v>
          </cell>
          <cell r="DO372">
            <v>0</v>
          </cell>
          <cell r="DP372">
            <v>0</v>
          </cell>
          <cell r="DQ372">
            <v>0</v>
          </cell>
          <cell r="DR372">
            <v>0</v>
          </cell>
          <cell r="DS372">
            <v>0</v>
          </cell>
          <cell r="DT372">
            <v>0</v>
          </cell>
          <cell r="DU372">
            <v>0</v>
          </cell>
          <cell r="DV372">
            <v>0</v>
          </cell>
          <cell r="DW372">
            <v>0</v>
          </cell>
          <cell r="DX372">
            <v>0</v>
          </cell>
          <cell r="DY372">
            <v>0</v>
          </cell>
          <cell r="DZ372">
            <v>0</v>
          </cell>
          <cell r="EA372">
            <v>0</v>
          </cell>
          <cell r="EB372">
            <v>0</v>
          </cell>
          <cell r="EC372">
            <v>0</v>
          </cell>
          <cell r="ED372">
            <v>0</v>
          </cell>
        </row>
        <row r="374">
          <cell r="C374" t="str">
            <v>System Load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0</v>
          </cell>
          <cell r="AD374">
            <v>0</v>
          </cell>
          <cell r="AE374">
            <v>0</v>
          </cell>
          <cell r="AF374">
            <v>0</v>
          </cell>
          <cell r="AG374">
            <v>0</v>
          </cell>
          <cell r="AH374">
            <v>0</v>
          </cell>
          <cell r="AI374">
            <v>0</v>
          </cell>
          <cell r="AJ374">
            <v>0</v>
          </cell>
          <cell r="AK374">
            <v>0</v>
          </cell>
          <cell r="AL374">
            <v>0</v>
          </cell>
          <cell r="AM374">
            <v>0</v>
          </cell>
          <cell r="AN374">
            <v>0</v>
          </cell>
          <cell r="AO374">
            <v>0</v>
          </cell>
          <cell r="AP374">
            <v>0</v>
          </cell>
          <cell r="AQ374">
            <v>0</v>
          </cell>
          <cell r="AR374">
            <v>0</v>
          </cell>
          <cell r="AS374">
            <v>0</v>
          </cell>
          <cell r="AT374">
            <v>0</v>
          </cell>
          <cell r="AU374">
            <v>0</v>
          </cell>
          <cell r="AV374">
            <v>0</v>
          </cell>
          <cell r="AW374">
            <v>0</v>
          </cell>
          <cell r="AX374">
            <v>0</v>
          </cell>
          <cell r="AY374">
            <v>0</v>
          </cell>
          <cell r="AZ374">
            <v>0</v>
          </cell>
          <cell r="BA374">
            <v>0</v>
          </cell>
          <cell r="BB374">
            <v>0</v>
          </cell>
          <cell r="BC374">
            <v>0</v>
          </cell>
          <cell r="BD374">
            <v>0</v>
          </cell>
          <cell r="BE374">
            <v>0</v>
          </cell>
          <cell r="BF374">
            <v>0</v>
          </cell>
          <cell r="BG374">
            <v>0</v>
          </cell>
          <cell r="BH374">
            <v>0</v>
          </cell>
          <cell r="BI374">
            <v>0</v>
          </cell>
          <cell r="BJ374">
            <v>0</v>
          </cell>
          <cell r="BK374">
            <v>0</v>
          </cell>
          <cell r="BL374">
            <v>0</v>
          </cell>
          <cell r="BM374">
            <v>0</v>
          </cell>
          <cell r="BN374">
            <v>0</v>
          </cell>
          <cell r="BO374">
            <v>0</v>
          </cell>
          <cell r="BP374">
            <v>0</v>
          </cell>
          <cell r="BQ374">
            <v>0</v>
          </cell>
          <cell r="BR374">
            <v>0</v>
          </cell>
          <cell r="BS374">
            <v>0</v>
          </cell>
          <cell r="BT374">
            <v>0</v>
          </cell>
          <cell r="BU374">
            <v>0</v>
          </cell>
          <cell r="BV374">
            <v>0</v>
          </cell>
          <cell r="BW374">
            <v>0</v>
          </cell>
          <cell r="BX374">
            <v>0</v>
          </cell>
          <cell r="BY374">
            <v>0</v>
          </cell>
          <cell r="BZ374">
            <v>0</v>
          </cell>
          <cell r="CA374">
            <v>0</v>
          </cell>
          <cell r="CB374">
            <v>0</v>
          </cell>
          <cell r="CC374">
            <v>0</v>
          </cell>
          <cell r="CD374">
            <v>0</v>
          </cell>
          <cell r="CE374">
            <v>0</v>
          </cell>
          <cell r="CF374">
            <v>0</v>
          </cell>
          <cell r="CG374">
            <v>0</v>
          </cell>
          <cell r="CH374">
            <v>0</v>
          </cell>
          <cell r="CI374">
            <v>0</v>
          </cell>
          <cell r="CJ374">
            <v>0</v>
          </cell>
          <cell r="CK374">
            <v>0</v>
          </cell>
          <cell r="CL374">
            <v>0</v>
          </cell>
          <cell r="CM374">
            <v>0</v>
          </cell>
          <cell r="CN374">
            <v>0</v>
          </cell>
          <cell r="CO374">
            <v>0</v>
          </cell>
          <cell r="CP374">
            <v>0</v>
          </cell>
          <cell r="CQ374">
            <v>0</v>
          </cell>
          <cell r="CR374">
            <v>0</v>
          </cell>
          <cell r="CS374">
            <v>0</v>
          </cell>
          <cell r="CT374">
            <v>0</v>
          </cell>
          <cell r="CU374">
            <v>0</v>
          </cell>
          <cell r="CV374">
            <v>0</v>
          </cell>
          <cell r="CW374">
            <v>0</v>
          </cell>
          <cell r="CX374">
            <v>0</v>
          </cell>
          <cell r="CY374">
            <v>0</v>
          </cell>
          <cell r="CZ374">
            <v>0</v>
          </cell>
          <cell r="DA374">
            <v>0</v>
          </cell>
          <cell r="DB374">
            <v>0</v>
          </cell>
          <cell r="DC374">
            <v>0</v>
          </cell>
          <cell r="DD374">
            <v>0</v>
          </cell>
          <cell r="DE374">
            <v>0</v>
          </cell>
          <cell r="DF374">
            <v>0</v>
          </cell>
          <cell r="DG374">
            <v>0</v>
          </cell>
          <cell r="DH374">
            <v>0</v>
          </cell>
          <cell r="DI374">
            <v>0</v>
          </cell>
          <cell r="DJ374">
            <v>0</v>
          </cell>
          <cell r="DK374">
            <v>0</v>
          </cell>
          <cell r="DL374">
            <v>0</v>
          </cell>
          <cell r="DM374">
            <v>0</v>
          </cell>
          <cell r="DN374">
            <v>0</v>
          </cell>
          <cell r="DO374">
            <v>0</v>
          </cell>
          <cell r="DP374">
            <v>0</v>
          </cell>
          <cell r="DQ374">
            <v>0</v>
          </cell>
          <cell r="DR374">
            <v>0</v>
          </cell>
          <cell r="DS374">
            <v>0</v>
          </cell>
          <cell r="DT374">
            <v>0</v>
          </cell>
          <cell r="DU374">
            <v>0</v>
          </cell>
          <cell r="DV374">
            <v>0</v>
          </cell>
          <cell r="DW374">
            <v>0</v>
          </cell>
          <cell r="DX374">
            <v>0</v>
          </cell>
          <cell r="DY374">
            <v>0</v>
          </cell>
          <cell r="DZ374">
            <v>0</v>
          </cell>
          <cell r="EA374">
            <v>0</v>
          </cell>
          <cell r="EB374">
            <v>0</v>
          </cell>
          <cell r="EC374">
            <v>0</v>
          </cell>
          <cell r="ED374">
            <v>0</v>
          </cell>
        </row>
        <row r="375">
          <cell r="A375" t="str">
            <v>Net System Load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0</v>
          </cell>
          <cell r="AH375">
            <v>0</v>
          </cell>
          <cell r="AI375">
            <v>0</v>
          </cell>
          <cell r="AJ375">
            <v>0</v>
          </cell>
          <cell r="AK375">
            <v>0</v>
          </cell>
          <cell r="AL375">
            <v>0</v>
          </cell>
          <cell r="AM375">
            <v>0</v>
          </cell>
          <cell r="AN375">
            <v>0</v>
          </cell>
          <cell r="AO375">
            <v>0</v>
          </cell>
          <cell r="AP375">
            <v>0</v>
          </cell>
          <cell r="AQ375">
            <v>0</v>
          </cell>
          <cell r="AR375">
            <v>0</v>
          </cell>
          <cell r="AS375">
            <v>0</v>
          </cell>
          <cell r="AT375">
            <v>0</v>
          </cell>
          <cell r="AU375">
            <v>0</v>
          </cell>
          <cell r="AV375">
            <v>0</v>
          </cell>
          <cell r="AW375">
            <v>0</v>
          </cell>
          <cell r="AX375">
            <v>0</v>
          </cell>
          <cell r="AY375">
            <v>0</v>
          </cell>
          <cell r="AZ375">
            <v>0</v>
          </cell>
          <cell r="BA375">
            <v>0</v>
          </cell>
          <cell r="BB375">
            <v>0</v>
          </cell>
          <cell r="BC375">
            <v>0</v>
          </cell>
          <cell r="BD375">
            <v>0</v>
          </cell>
          <cell r="BE375">
            <v>0</v>
          </cell>
          <cell r="BF375">
            <v>0</v>
          </cell>
          <cell r="BG375">
            <v>0</v>
          </cell>
          <cell r="BH375">
            <v>0</v>
          </cell>
          <cell r="BI375">
            <v>0</v>
          </cell>
          <cell r="BJ375">
            <v>0</v>
          </cell>
          <cell r="BK375">
            <v>0</v>
          </cell>
          <cell r="BL375">
            <v>0</v>
          </cell>
          <cell r="BM375">
            <v>0</v>
          </cell>
          <cell r="BN375">
            <v>0</v>
          </cell>
          <cell r="BO375">
            <v>0</v>
          </cell>
          <cell r="BP375">
            <v>0</v>
          </cell>
          <cell r="BQ375">
            <v>0</v>
          </cell>
          <cell r="BR375">
            <v>0</v>
          </cell>
          <cell r="BS375">
            <v>0</v>
          </cell>
          <cell r="BT375">
            <v>0</v>
          </cell>
          <cell r="BU375">
            <v>0</v>
          </cell>
          <cell r="BV375">
            <v>0</v>
          </cell>
          <cell r="BW375">
            <v>0</v>
          </cell>
          <cell r="BX375">
            <v>0</v>
          </cell>
          <cell r="BY375">
            <v>0</v>
          </cell>
          <cell r="BZ375">
            <v>0</v>
          </cell>
          <cell r="CA375">
            <v>0</v>
          </cell>
          <cell r="CB375">
            <v>0</v>
          </cell>
          <cell r="CC375">
            <v>0</v>
          </cell>
          <cell r="CD375">
            <v>0</v>
          </cell>
          <cell r="CE375">
            <v>0</v>
          </cell>
          <cell r="CF375">
            <v>0</v>
          </cell>
          <cell r="CG375">
            <v>0</v>
          </cell>
          <cell r="CH375">
            <v>0</v>
          </cell>
          <cell r="CI375">
            <v>0</v>
          </cell>
          <cell r="CJ375">
            <v>0</v>
          </cell>
          <cell r="CK375">
            <v>0</v>
          </cell>
          <cell r="CL375">
            <v>0</v>
          </cell>
          <cell r="CM375">
            <v>0</v>
          </cell>
          <cell r="CN375">
            <v>0</v>
          </cell>
          <cell r="CO375">
            <v>0</v>
          </cell>
          <cell r="CP375">
            <v>0</v>
          </cell>
          <cell r="CQ375">
            <v>0</v>
          </cell>
          <cell r="CR375">
            <v>0</v>
          </cell>
          <cell r="CS375">
            <v>0</v>
          </cell>
          <cell r="CT375">
            <v>0</v>
          </cell>
          <cell r="CU375">
            <v>0</v>
          </cell>
          <cell r="CV375">
            <v>0</v>
          </cell>
          <cell r="CW375">
            <v>0</v>
          </cell>
          <cell r="CX375">
            <v>0</v>
          </cell>
          <cell r="CY375">
            <v>0</v>
          </cell>
          <cell r="CZ375">
            <v>0</v>
          </cell>
          <cell r="DA375">
            <v>0</v>
          </cell>
          <cell r="DB375">
            <v>0</v>
          </cell>
          <cell r="DC375">
            <v>0</v>
          </cell>
          <cell r="DD375">
            <v>0</v>
          </cell>
          <cell r="DE375">
            <v>0</v>
          </cell>
          <cell r="DF375">
            <v>0</v>
          </cell>
          <cell r="DG375">
            <v>0</v>
          </cell>
          <cell r="DH375">
            <v>0</v>
          </cell>
          <cell r="DI375">
            <v>0</v>
          </cell>
          <cell r="DJ375">
            <v>0</v>
          </cell>
          <cell r="DK375">
            <v>0</v>
          </cell>
          <cell r="DL375">
            <v>0</v>
          </cell>
          <cell r="DM375">
            <v>0</v>
          </cell>
          <cell r="DN375">
            <v>0</v>
          </cell>
          <cell r="DO375">
            <v>0</v>
          </cell>
          <cell r="DP375">
            <v>0</v>
          </cell>
          <cell r="DQ375">
            <v>0</v>
          </cell>
          <cell r="DR375">
            <v>0</v>
          </cell>
          <cell r="DS375">
            <v>0</v>
          </cell>
          <cell r="DT375">
            <v>0</v>
          </cell>
          <cell r="DU375">
            <v>0</v>
          </cell>
          <cell r="DV375">
            <v>0</v>
          </cell>
          <cell r="DW375">
            <v>0</v>
          </cell>
          <cell r="DX375">
            <v>0</v>
          </cell>
          <cell r="DY375">
            <v>0</v>
          </cell>
          <cell r="DZ375">
            <v>0</v>
          </cell>
          <cell r="EA375">
            <v>0</v>
          </cell>
          <cell r="EB375">
            <v>0</v>
          </cell>
          <cell r="EC375">
            <v>0</v>
          </cell>
          <cell r="ED375">
            <v>0</v>
          </cell>
        </row>
        <row r="377">
          <cell r="A377" t="str">
            <v>Special Sales For Resale</v>
          </cell>
        </row>
        <row r="379">
          <cell r="C379" t="str">
            <v>Black Hills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  <cell r="AO379">
            <v>0</v>
          </cell>
          <cell r="AP379">
            <v>0</v>
          </cell>
          <cell r="AQ379">
            <v>0</v>
          </cell>
          <cell r="AR379">
            <v>0</v>
          </cell>
          <cell r="AS379">
            <v>0</v>
          </cell>
          <cell r="AT379">
            <v>0</v>
          </cell>
          <cell r="AU379">
            <v>0</v>
          </cell>
          <cell r="AV379">
            <v>0</v>
          </cell>
          <cell r="AW379">
            <v>0</v>
          </cell>
          <cell r="AX379">
            <v>0</v>
          </cell>
          <cell r="AY379">
            <v>0</v>
          </cell>
          <cell r="AZ379">
            <v>0</v>
          </cell>
          <cell r="BA379">
            <v>0</v>
          </cell>
          <cell r="BB379">
            <v>0</v>
          </cell>
          <cell r="BC379">
            <v>0</v>
          </cell>
          <cell r="BD379">
            <v>0</v>
          </cell>
          <cell r="BE379">
            <v>0</v>
          </cell>
          <cell r="BF379">
            <v>0</v>
          </cell>
          <cell r="BG379">
            <v>0</v>
          </cell>
          <cell r="BH379">
            <v>0</v>
          </cell>
          <cell r="BI379">
            <v>0</v>
          </cell>
          <cell r="BJ379">
            <v>0</v>
          </cell>
          <cell r="BK379">
            <v>0</v>
          </cell>
          <cell r="BL379">
            <v>0</v>
          </cell>
          <cell r="BM379">
            <v>0</v>
          </cell>
          <cell r="BN379">
            <v>0</v>
          </cell>
          <cell r="BO379">
            <v>0</v>
          </cell>
          <cell r="BP379">
            <v>0</v>
          </cell>
          <cell r="BQ379">
            <v>0</v>
          </cell>
          <cell r="BR379">
            <v>0</v>
          </cell>
          <cell r="BS379">
            <v>0</v>
          </cell>
          <cell r="BT379">
            <v>0</v>
          </cell>
          <cell r="BU379">
            <v>0</v>
          </cell>
          <cell r="BV379">
            <v>0</v>
          </cell>
          <cell r="BW379">
            <v>0</v>
          </cell>
          <cell r="BX379">
            <v>0</v>
          </cell>
          <cell r="BY379">
            <v>0</v>
          </cell>
          <cell r="BZ379">
            <v>0</v>
          </cell>
          <cell r="CA379">
            <v>0</v>
          </cell>
          <cell r="CB379">
            <v>0</v>
          </cell>
          <cell r="CC379">
            <v>0</v>
          </cell>
          <cell r="CD379">
            <v>0</v>
          </cell>
          <cell r="CE379">
            <v>0</v>
          </cell>
          <cell r="CF379">
            <v>0</v>
          </cell>
          <cell r="CG379">
            <v>0</v>
          </cell>
          <cell r="CH379">
            <v>0</v>
          </cell>
          <cell r="CI379">
            <v>0</v>
          </cell>
          <cell r="CJ379">
            <v>0</v>
          </cell>
          <cell r="CK379">
            <v>0</v>
          </cell>
          <cell r="CL379">
            <v>0</v>
          </cell>
          <cell r="CM379">
            <v>0</v>
          </cell>
          <cell r="CN379">
            <v>0</v>
          </cell>
          <cell r="CO379">
            <v>0</v>
          </cell>
          <cell r="CP379">
            <v>0</v>
          </cell>
          <cell r="CQ379">
            <v>0</v>
          </cell>
          <cell r="CR379">
            <v>0</v>
          </cell>
          <cell r="CS379">
            <v>0</v>
          </cell>
          <cell r="CT379">
            <v>0</v>
          </cell>
          <cell r="CU379">
            <v>0</v>
          </cell>
          <cell r="CV379">
            <v>0</v>
          </cell>
          <cell r="CW379">
            <v>0</v>
          </cell>
          <cell r="CX379">
            <v>0</v>
          </cell>
          <cell r="CY379">
            <v>0</v>
          </cell>
          <cell r="CZ379">
            <v>0</v>
          </cell>
          <cell r="DA379">
            <v>0</v>
          </cell>
          <cell r="DB379">
            <v>0</v>
          </cell>
          <cell r="DC379">
            <v>0</v>
          </cell>
          <cell r="DD379">
            <v>0</v>
          </cell>
          <cell r="DE379">
            <v>0</v>
          </cell>
          <cell r="DF379">
            <v>0</v>
          </cell>
          <cell r="DG379">
            <v>0</v>
          </cell>
          <cell r="DH379">
            <v>0</v>
          </cell>
          <cell r="DI379">
            <v>0</v>
          </cell>
          <cell r="DJ379">
            <v>0</v>
          </cell>
          <cell r="DK379">
            <v>0</v>
          </cell>
          <cell r="DL379">
            <v>0</v>
          </cell>
          <cell r="DM379">
            <v>0</v>
          </cell>
          <cell r="DN379">
            <v>0</v>
          </cell>
          <cell r="DO379">
            <v>0</v>
          </cell>
          <cell r="DP379">
            <v>0</v>
          </cell>
          <cell r="DQ379">
            <v>0</v>
          </cell>
          <cell r="DR379">
            <v>0</v>
          </cell>
          <cell r="DS379">
            <v>0</v>
          </cell>
          <cell r="DT379">
            <v>0</v>
          </cell>
          <cell r="DU379">
            <v>0</v>
          </cell>
          <cell r="DV379">
            <v>0</v>
          </cell>
          <cell r="DW379">
            <v>0</v>
          </cell>
          <cell r="DX379">
            <v>0</v>
          </cell>
          <cell r="DY379">
            <v>0</v>
          </cell>
          <cell r="DZ379">
            <v>0</v>
          </cell>
          <cell r="EA379">
            <v>0</v>
          </cell>
          <cell r="EB379">
            <v>0</v>
          </cell>
          <cell r="EC379">
            <v>0</v>
          </cell>
          <cell r="ED379">
            <v>0</v>
          </cell>
        </row>
        <row r="380">
          <cell r="C380" t="str">
            <v>BPA Wind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0</v>
          </cell>
          <cell r="AO380">
            <v>0</v>
          </cell>
          <cell r="AP380">
            <v>0</v>
          </cell>
          <cell r="AQ380">
            <v>0</v>
          </cell>
          <cell r="AR380">
            <v>0</v>
          </cell>
          <cell r="AS380">
            <v>0</v>
          </cell>
          <cell r="AT380">
            <v>0</v>
          </cell>
          <cell r="AU380">
            <v>0</v>
          </cell>
          <cell r="AV380">
            <v>0</v>
          </cell>
          <cell r="AW380">
            <v>0</v>
          </cell>
          <cell r="AX380">
            <v>0</v>
          </cell>
          <cell r="AY380">
            <v>0</v>
          </cell>
          <cell r="AZ380">
            <v>0</v>
          </cell>
          <cell r="BA380">
            <v>0</v>
          </cell>
          <cell r="BB380">
            <v>0</v>
          </cell>
          <cell r="BC380">
            <v>0</v>
          </cell>
          <cell r="BD380">
            <v>0</v>
          </cell>
          <cell r="BE380">
            <v>0</v>
          </cell>
          <cell r="BF380">
            <v>0</v>
          </cell>
          <cell r="BG380">
            <v>0</v>
          </cell>
          <cell r="BH380">
            <v>0</v>
          </cell>
          <cell r="BI380">
            <v>0</v>
          </cell>
          <cell r="BJ380">
            <v>0</v>
          </cell>
          <cell r="BK380">
            <v>0</v>
          </cell>
          <cell r="BL380">
            <v>0</v>
          </cell>
          <cell r="BM380">
            <v>0</v>
          </cell>
          <cell r="BN380">
            <v>0</v>
          </cell>
          <cell r="BO380">
            <v>0</v>
          </cell>
          <cell r="BP380">
            <v>0</v>
          </cell>
          <cell r="BQ380">
            <v>0</v>
          </cell>
          <cell r="BR380">
            <v>0</v>
          </cell>
          <cell r="BS380">
            <v>0</v>
          </cell>
          <cell r="BT380">
            <v>0</v>
          </cell>
          <cell r="BU380">
            <v>0</v>
          </cell>
          <cell r="BV380">
            <v>0</v>
          </cell>
          <cell r="BW380">
            <v>0</v>
          </cell>
          <cell r="BX380">
            <v>0</v>
          </cell>
          <cell r="BY380">
            <v>0</v>
          </cell>
          <cell r="BZ380">
            <v>0</v>
          </cell>
          <cell r="CA380">
            <v>0</v>
          </cell>
          <cell r="CB380">
            <v>0</v>
          </cell>
          <cell r="CC380">
            <v>0</v>
          </cell>
          <cell r="CD380">
            <v>0</v>
          </cell>
          <cell r="CE380">
            <v>0</v>
          </cell>
          <cell r="CF380">
            <v>0</v>
          </cell>
          <cell r="CG380">
            <v>0</v>
          </cell>
          <cell r="CH380">
            <v>0</v>
          </cell>
          <cell r="CI380">
            <v>0</v>
          </cell>
          <cell r="CJ380">
            <v>0</v>
          </cell>
          <cell r="CK380">
            <v>0</v>
          </cell>
          <cell r="CL380">
            <v>0</v>
          </cell>
          <cell r="CM380">
            <v>0</v>
          </cell>
          <cell r="CN380">
            <v>0</v>
          </cell>
          <cell r="CO380">
            <v>0</v>
          </cell>
          <cell r="CP380">
            <v>0</v>
          </cell>
          <cell r="CQ380">
            <v>0</v>
          </cell>
          <cell r="CR380">
            <v>0</v>
          </cell>
          <cell r="CS380">
            <v>0</v>
          </cell>
          <cell r="CT380">
            <v>0</v>
          </cell>
          <cell r="CU380">
            <v>0</v>
          </cell>
          <cell r="CV380">
            <v>0</v>
          </cell>
          <cell r="CW380">
            <v>0</v>
          </cell>
          <cell r="CX380">
            <v>0</v>
          </cell>
          <cell r="CY380">
            <v>0</v>
          </cell>
          <cell r="CZ380">
            <v>0</v>
          </cell>
          <cell r="DA380">
            <v>0</v>
          </cell>
          <cell r="DB380">
            <v>0</v>
          </cell>
          <cell r="DC380">
            <v>0</v>
          </cell>
          <cell r="DD380">
            <v>0</v>
          </cell>
          <cell r="DE380">
            <v>0</v>
          </cell>
          <cell r="DF380">
            <v>0</v>
          </cell>
          <cell r="DG380">
            <v>0</v>
          </cell>
          <cell r="DH380">
            <v>0</v>
          </cell>
          <cell r="DI380">
            <v>0</v>
          </cell>
          <cell r="DJ380">
            <v>0</v>
          </cell>
          <cell r="DK380">
            <v>0</v>
          </cell>
          <cell r="DL380">
            <v>0</v>
          </cell>
          <cell r="DM380">
            <v>0</v>
          </cell>
          <cell r="DN380">
            <v>0</v>
          </cell>
          <cell r="DO380">
            <v>0</v>
          </cell>
          <cell r="DP380">
            <v>0</v>
          </cell>
          <cell r="DQ380">
            <v>0</v>
          </cell>
          <cell r="DR380">
            <v>0</v>
          </cell>
          <cell r="DS380">
            <v>0</v>
          </cell>
          <cell r="DT380">
            <v>0</v>
          </cell>
          <cell r="DU380">
            <v>0</v>
          </cell>
          <cell r="DV380">
            <v>0</v>
          </cell>
          <cell r="DW380">
            <v>0</v>
          </cell>
          <cell r="DX380">
            <v>0</v>
          </cell>
          <cell r="DY380">
            <v>0</v>
          </cell>
          <cell r="DZ380">
            <v>0</v>
          </cell>
          <cell r="EA380">
            <v>0</v>
          </cell>
          <cell r="EB380">
            <v>0</v>
          </cell>
          <cell r="EC380">
            <v>0</v>
          </cell>
          <cell r="ED380">
            <v>0</v>
          </cell>
        </row>
        <row r="381">
          <cell r="C381" t="str">
            <v>East Area Sales (WCA Sale)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0</v>
          </cell>
          <cell r="AH381">
            <v>0</v>
          </cell>
          <cell r="AI381">
            <v>0</v>
          </cell>
          <cell r="AJ381">
            <v>0</v>
          </cell>
          <cell r="AK381">
            <v>0</v>
          </cell>
          <cell r="AL381">
            <v>0</v>
          </cell>
          <cell r="AM381">
            <v>0</v>
          </cell>
          <cell r="AN381">
            <v>0</v>
          </cell>
          <cell r="AO381">
            <v>0</v>
          </cell>
          <cell r="AP381">
            <v>0</v>
          </cell>
          <cell r="AQ381">
            <v>0</v>
          </cell>
          <cell r="AR381">
            <v>0</v>
          </cell>
          <cell r="AS381">
            <v>0</v>
          </cell>
          <cell r="AT381">
            <v>0</v>
          </cell>
          <cell r="AU381">
            <v>0</v>
          </cell>
          <cell r="AV381">
            <v>0</v>
          </cell>
          <cell r="AW381">
            <v>0</v>
          </cell>
          <cell r="AX381">
            <v>0</v>
          </cell>
          <cell r="AY381">
            <v>0</v>
          </cell>
          <cell r="AZ381">
            <v>0</v>
          </cell>
          <cell r="BA381">
            <v>0</v>
          </cell>
          <cell r="BB381">
            <v>0</v>
          </cell>
          <cell r="BC381">
            <v>0</v>
          </cell>
          <cell r="BD381">
            <v>0</v>
          </cell>
          <cell r="BE381">
            <v>0</v>
          </cell>
          <cell r="BF381">
            <v>0</v>
          </cell>
          <cell r="BG381">
            <v>0</v>
          </cell>
          <cell r="BH381">
            <v>0</v>
          </cell>
          <cell r="BI381">
            <v>0</v>
          </cell>
          <cell r="BJ381">
            <v>0</v>
          </cell>
          <cell r="BK381">
            <v>0</v>
          </cell>
          <cell r="BL381">
            <v>0</v>
          </cell>
          <cell r="BM381">
            <v>0</v>
          </cell>
          <cell r="BN381">
            <v>0</v>
          </cell>
          <cell r="BO381">
            <v>0</v>
          </cell>
          <cell r="BP381">
            <v>0</v>
          </cell>
          <cell r="BQ381">
            <v>0</v>
          </cell>
          <cell r="BR381">
            <v>0</v>
          </cell>
          <cell r="BS381">
            <v>0</v>
          </cell>
          <cell r="BT381">
            <v>0</v>
          </cell>
          <cell r="BU381">
            <v>0</v>
          </cell>
          <cell r="BV381">
            <v>0</v>
          </cell>
          <cell r="BW381">
            <v>0</v>
          </cell>
          <cell r="BX381">
            <v>0</v>
          </cell>
          <cell r="BY381">
            <v>0</v>
          </cell>
          <cell r="BZ381">
            <v>0</v>
          </cell>
          <cell r="CA381">
            <v>0</v>
          </cell>
          <cell r="CB381">
            <v>0</v>
          </cell>
          <cell r="CC381">
            <v>0</v>
          </cell>
          <cell r="CD381">
            <v>0</v>
          </cell>
          <cell r="CE381">
            <v>0</v>
          </cell>
          <cell r="CF381">
            <v>0</v>
          </cell>
          <cell r="CG381">
            <v>0</v>
          </cell>
          <cell r="CH381">
            <v>0</v>
          </cell>
          <cell r="CI381">
            <v>0</v>
          </cell>
          <cell r="CJ381">
            <v>0</v>
          </cell>
          <cell r="CK381">
            <v>0</v>
          </cell>
          <cell r="CL381">
            <v>0</v>
          </cell>
          <cell r="CM381">
            <v>0</v>
          </cell>
          <cell r="CN381">
            <v>0</v>
          </cell>
          <cell r="CO381">
            <v>0</v>
          </cell>
          <cell r="CP381">
            <v>0</v>
          </cell>
          <cell r="CQ381">
            <v>0</v>
          </cell>
          <cell r="CR381">
            <v>0</v>
          </cell>
          <cell r="CS381">
            <v>0</v>
          </cell>
          <cell r="CT381">
            <v>0</v>
          </cell>
          <cell r="CU381">
            <v>0</v>
          </cell>
          <cell r="CV381">
            <v>0</v>
          </cell>
          <cell r="CW381">
            <v>0</v>
          </cell>
          <cell r="CX381">
            <v>0</v>
          </cell>
          <cell r="CY381">
            <v>0</v>
          </cell>
          <cell r="CZ381">
            <v>0</v>
          </cell>
          <cell r="DA381">
            <v>0</v>
          </cell>
          <cell r="DB381">
            <v>0</v>
          </cell>
          <cell r="DC381">
            <v>0</v>
          </cell>
          <cell r="DD381">
            <v>0</v>
          </cell>
          <cell r="DE381">
            <v>0</v>
          </cell>
          <cell r="DF381">
            <v>0</v>
          </cell>
          <cell r="DG381">
            <v>0</v>
          </cell>
          <cell r="DH381">
            <v>0</v>
          </cell>
          <cell r="DI381">
            <v>0</v>
          </cell>
          <cell r="DJ381">
            <v>0</v>
          </cell>
          <cell r="DK381">
            <v>0</v>
          </cell>
          <cell r="DL381">
            <v>0</v>
          </cell>
          <cell r="DM381">
            <v>0</v>
          </cell>
          <cell r="DN381">
            <v>0</v>
          </cell>
          <cell r="DO381">
            <v>0</v>
          </cell>
          <cell r="DP381">
            <v>0</v>
          </cell>
          <cell r="DQ381">
            <v>0</v>
          </cell>
          <cell r="DR381">
            <v>0</v>
          </cell>
          <cell r="DS381">
            <v>0</v>
          </cell>
          <cell r="DT381">
            <v>0</v>
          </cell>
          <cell r="DU381">
            <v>0</v>
          </cell>
          <cell r="DV381">
            <v>0</v>
          </cell>
          <cell r="DW381">
            <v>0</v>
          </cell>
          <cell r="DX381">
            <v>0</v>
          </cell>
          <cell r="DY381">
            <v>0</v>
          </cell>
          <cell r="DZ381">
            <v>0</v>
          </cell>
          <cell r="EA381">
            <v>0</v>
          </cell>
          <cell r="EB381">
            <v>0</v>
          </cell>
          <cell r="EC381">
            <v>0</v>
          </cell>
          <cell r="ED381">
            <v>0</v>
          </cell>
        </row>
        <row r="382">
          <cell r="C382" t="str">
            <v>Hurricane Sale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  <cell r="AJ382">
            <v>0</v>
          </cell>
          <cell r="AK382">
            <v>0</v>
          </cell>
          <cell r="AL382">
            <v>0</v>
          </cell>
          <cell r="AM382">
            <v>0</v>
          </cell>
          <cell r="AN382">
            <v>0</v>
          </cell>
          <cell r="AO382">
            <v>0</v>
          </cell>
          <cell r="AP382">
            <v>0</v>
          </cell>
          <cell r="AQ382">
            <v>0</v>
          </cell>
          <cell r="AR382">
            <v>0</v>
          </cell>
          <cell r="AS382">
            <v>0</v>
          </cell>
          <cell r="AT382">
            <v>0</v>
          </cell>
          <cell r="AU382">
            <v>0</v>
          </cell>
          <cell r="AV382">
            <v>0</v>
          </cell>
          <cell r="AW382">
            <v>0</v>
          </cell>
          <cell r="AX382">
            <v>0</v>
          </cell>
          <cell r="AY382">
            <v>0</v>
          </cell>
          <cell r="AZ382">
            <v>0</v>
          </cell>
          <cell r="BA382">
            <v>0</v>
          </cell>
          <cell r="BB382">
            <v>0</v>
          </cell>
          <cell r="BC382">
            <v>0</v>
          </cell>
          <cell r="BD382">
            <v>0</v>
          </cell>
          <cell r="BE382">
            <v>0</v>
          </cell>
          <cell r="BF382">
            <v>0</v>
          </cell>
          <cell r="BG382">
            <v>0</v>
          </cell>
          <cell r="BH382">
            <v>0</v>
          </cell>
          <cell r="BI382">
            <v>0</v>
          </cell>
          <cell r="BJ382">
            <v>0</v>
          </cell>
          <cell r="BK382">
            <v>0</v>
          </cell>
          <cell r="BL382">
            <v>0</v>
          </cell>
          <cell r="BM382">
            <v>0</v>
          </cell>
          <cell r="BN382">
            <v>0</v>
          </cell>
          <cell r="BO382">
            <v>0</v>
          </cell>
          <cell r="BP382">
            <v>0</v>
          </cell>
          <cell r="BQ382">
            <v>0</v>
          </cell>
          <cell r="BR382">
            <v>0</v>
          </cell>
          <cell r="BS382">
            <v>0</v>
          </cell>
          <cell r="BT382">
            <v>0</v>
          </cell>
          <cell r="BU382">
            <v>0</v>
          </cell>
          <cell r="BV382">
            <v>0</v>
          </cell>
          <cell r="BW382">
            <v>0</v>
          </cell>
          <cell r="BX382">
            <v>0</v>
          </cell>
          <cell r="BY382">
            <v>0</v>
          </cell>
          <cell r="BZ382">
            <v>0</v>
          </cell>
          <cell r="CA382">
            <v>0</v>
          </cell>
          <cell r="CB382">
            <v>0</v>
          </cell>
          <cell r="CC382">
            <v>0</v>
          </cell>
          <cell r="CD382">
            <v>0</v>
          </cell>
          <cell r="CE382">
            <v>0</v>
          </cell>
          <cell r="CF382">
            <v>0</v>
          </cell>
          <cell r="CG382">
            <v>0</v>
          </cell>
          <cell r="CH382">
            <v>0</v>
          </cell>
          <cell r="CI382">
            <v>0</v>
          </cell>
          <cell r="CJ382">
            <v>0</v>
          </cell>
          <cell r="CK382">
            <v>0</v>
          </cell>
          <cell r="CL382">
            <v>0</v>
          </cell>
          <cell r="CM382">
            <v>0</v>
          </cell>
          <cell r="CN382">
            <v>0</v>
          </cell>
          <cell r="CO382">
            <v>0</v>
          </cell>
          <cell r="CP382">
            <v>0</v>
          </cell>
          <cell r="CQ382">
            <v>0</v>
          </cell>
          <cell r="CR382">
            <v>0</v>
          </cell>
          <cell r="CS382">
            <v>0</v>
          </cell>
          <cell r="CT382">
            <v>0</v>
          </cell>
          <cell r="CU382">
            <v>0</v>
          </cell>
          <cell r="CV382">
            <v>0</v>
          </cell>
          <cell r="CW382">
            <v>0</v>
          </cell>
          <cell r="CX382">
            <v>0</v>
          </cell>
          <cell r="CY382">
            <v>0</v>
          </cell>
          <cell r="CZ382">
            <v>0</v>
          </cell>
          <cell r="DA382">
            <v>0</v>
          </cell>
          <cell r="DB382">
            <v>0</v>
          </cell>
          <cell r="DC382">
            <v>0</v>
          </cell>
          <cell r="DD382">
            <v>0</v>
          </cell>
          <cell r="DE382">
            <v>0</v>
          </cell>
          <cell r="DF382">
            <v>0</v>
          </cell>
          <cell r="DG382">
            <v>0</v>
          </cell>
          <cell r="DH382">
            <v>0</v>
          </cell>
          <cell r="DI382">
            <v>0</v>
          </cell>
          <cell r="DJ382">
            <v>0</v>
          </cell>
          <cell r="DK382">
            <v>0</v>
          </cell>
          <cell r="DL382">
            <v>0</v>
          </cell>
          <cell r="DM382">
            <v>0</v>
          </cell>
          <cell r="DN382">
            <v>0</v>
          </cell>
          <cell r="DO382">
            <v>0</v>
          </cell>
          <cell r="DP382">
            <v>0</v>
          </cell>
          <cell r="DQ382">
            <v>0</v>
          </cell>
          <cell r="DR382">
            <v>0</v>
          </cell>
          <cell r="DS382">
            <v>0</v>
          </cell>
          <cell r="DT382">
            <v>0</v>
          </cell>
          <cell r="DU382">
            <v>0</v>
          </cell>
          <cell r="DV382">
            <v>0</v>
          </cell>
          <cell r="DW382">
            <v>0</v>
          </cell>
          <cell r="DX382">
            <v>0</v>
          </cell>
          <cell r="DY382">
            <v>0</v>
          </cell>
          <cell r="DZ382">
            <v>0</v>
          </cell>
          <cell r="EA382">
            <v>0</v>
          </cell>
          <cell r="EB382">
            <v>0</v>
          </cell>
          <cell r="EC382">
            <v>0</v>
          </cell>
          <cell r="ED382">
            <v>0</v>
          </cell>
        </row>
        <row r="383">
          <cell r="C383" t="str">
            <v>LADWP (IPP Layoff)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0</v>
          </cell>
          <cell r="AH383">
            <v>0</v>
          </cell>
          <cell r="AI383">
            <v>0</v>
          </cell>
          <cell r="AJ383">
            <v>0</v>
          </cell>
          <cell r="AK383">
            <v>0</v>
          </cell>
          <cell r="AL383">
            <v>0</v>
          </cell>
          <cell r="AM383">
            <v>0</v>
          </cell>
          <cell r="AN383">
            <v>0</v>
          </cell>
          <cell r="AO383">
            <v>0</v>
          </cell>
          <cell r="AP383">
            <v>0</v>
          </cell>
          <cell r="AQ383">
            <v>0</v>
          </cell>
          <cell r="AR383">
            <v>0</v>
          </cell>
          <cell r="AS383">
            <v>0</v>
          </cell>
          <cell r="AT383">
            <v>0</v>
          </cell>
          <cell r="AU383">
            <v>0</v>
          </cell>
          <cell r="AV383">
            <v>0</v>
          </cell>
          <cell r="AW383">
            <v>0</v>
          </cell>
          <cell r="AX383">
            <v>0</v>
          </cell>
          <cell r="AY383">
            <v>0</v>
          </cell>
          <cell r="AZ383">
            <v>0</v>
          </cell>
          <cell r="BA383">
            <v>0</v>
          </cell>
          <cell r="BB383">
            <v>0</v>
          </cell>
          <cell r="BC383">
            <v>0</v>
          </cell>
          <cell r="BD383">
            <v>0</v>
          </cell>
          <cell r="BE383">
            <v>0</v>
          </cell>
          <cell r="BF383">
            <v>0</v>
          </cell>
          <cell r="BG383">
            <v>0</v>
          </cell>
          <cell r="BH383">
            <v>0</v>
          </cell>
          <cell r="BI383">
            <v>0</v>
          </cell>
          <cell r="BJ383">
            <v>0</v>
          </cell>
          <cell r="BK383">
            <v>0</v>
          </cell>
          <cell r="BL383">
            <v>0</v>
          </cell>
          <cell r="BM383">
            <v>0</v>
          </cell>
          <cell r="BN383">
            <v>0</v>
          </cell>
          <cell r="BO383">
            <v>0</v>
          </cell>
          <cell r="BP383">
            <v>0</v>
          </cell>
          <cell r="BQ383">
            <v>0</v>
          </cell>
          <cell r="BR383">
            <v>0</v>
          </cell>
          <cell r="BS383">
            <v>0</v>
          </cell>
          <cell r="BT383">
            <v>0</v>
          </cell>
          <cell r="BU383">
            <v>0</v>
          </cell>
          <cell r="BV383">
            <v>0</v>
          </cell>
          <cell r="BW383">
            <v>0</v>
          </cell>
          <cell r="BX383">
            <v>0</v>
          </cell>
          <cell r="BY383">
            <v>0</v>
          </cell>
          <cell r="BZ383">
            <v>0</v>
          </cell>
          <cell r="CA383">
            <v>0</v>
          </cell>
          <cell r="CB383">
            <v>0</v>
          </cell>
          <cell r="CC383">
            <v>0</v>
          </cell>
          <cell r="CD383">
            <v>0</v>
          </cell>
          <cell r="CE383">
            <v>0</v>
          </cell>
          <cell r="CF383">
            <v>0</v>
          </cell>
          <cell r="CG383">
            <v>0</v>
          </cell>
          <cell r="CH383">
            <v>0</v>
          </cell>
          <cell r="CI383">
            <v>0</v>
          </cell>
          <cell r="CJ383">
            <v>0</v>
          </cell>
          <cell r="CK383">
            <v>0</v>
          </cell>
          <cell r="CL383">
            <v>0</v>
          </cell>
          <cell r="CM383">
            <v>0</v>
          </cell>
          <cell r="CN383">
            <v>0</v>
          </cell>
          <cell r="CO383">
            <v>0</v>
          </cell>
          <cell r="CP383">
            <v>0</v>
          </cell>
          <cell r="CQ383">
            <v>0</v>
          </cell>
          <cell r="CR383">
            <v>0</v>
          </cell>
          <cell r="CS383">
            <v>0</v>
          </cell>
          <cell r="CT383">
            <v>0</v>
          </cell>
          <cell r="CU383">
            <v>0</v>
          </cell>
          <cell r="CV383">
            <v>0</v>
          </cell>
          <cell r="CW383">
            <v>0</v>
          </cell>
          <cell r="CX383">
            <v>0</v>
          </cell>
          <cell r="CY383">
            <v>0</v>
          </cell>
          <cell r="CZ383">
            <v>0</v>
          </cell>
          <cell r="DA383">
            <v>0</v>
          </cell>
          <cell r="DB383">
            <v>0</v>
          </cell>
          <cell r="DC383">
            <v>0</v>
          </cell>
          <cell r="DD383">
            <v>0</v>
          </cell>
          <cell r="DE383">
            <v>0</v>
          </cell>
          <cell r="DF383">
            <v>0</v>
          </cell>
          <cell r="DG383">
            <v>0</v>
          </cell>
          <cell r="DH383">
            <v>0</v>
          </cell>
          <cell r="DI383">
            <v>0</v>
          </cell>
          <cell r="DJ383">
            <v>0</v>
          </cell>
          <cell r="DK383">
            <v>0</v>
          </cell>
          <cell r="DL383">
            <v>0</v>
          </cell>
          <cell r="DM383">
            <v>0</v>
          </cell>
          <cell r="DN383">
            <v>0</v>
          </cell>
          <cell r="DO383">
            <v>0</v>
          </cell>
          <cell r="DP383">
            <v>0</v>
          </cell>
          <cell r="DQ383">
            <v>0</v>
          </cell>
          <cell r="DR383">
            <v>0</v>
          </cell>
          <cell r="DS383">
            <v>0</v>
          </cell>
          <cell r="DT383">
            <v>0</v>
          </cell>
          <cell r="DU383">
            <v>0</v>
          </cell>
          <cell r="DV383">
            <v>0</v>
          </cell>
          <cell r="DW383">
            <v>0</v>
          </cell>
          <cell r="DX383">
            <v>0</v>
          </cell>
          <cell r="DY383">
            <v>0</v>
          </cell>
          <cell r="DZ383">
            <v>0</v>
          </cell>
          <cell r="EA383">
            <v>0</v>
          </cell>
          <cell r="EB383">
            <v>0</v>
          </cell>
          <cell r="EC383">
            <v>0</v>
          </cell>
          <cell r="ED383">
            <v>0</v>
          </cell>
        </row>
        <row r="384">
          <cell r="C384" t="str">
            <v>Shell Sale 2013-2014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  <cell r="AJ384">
            <v>0</v>
          </cell>
          <cell r="AK384">
            <v>0</v>
          </cell>
          <cell r="AL384">
            <v>0</v>
          </cell>
          <cell r="AM384">
            <v>0</v>
          </cell>
          <cell r="AN384">
            <v>0</v>
          </cell>
          <cell r="AO384">
            <v>0</v>
          </cell>
          <cell r="AP384">
            <v>0</v>
          </cell>
          <cell r="AQ384">
            <v>0</v>
          </cell>
          <cell r="AR384">
            <v>0</v>
          </cell>
          <cell r="AS384">
            <v>0</v>
          </cell>
          <cell r="AT384">
            <v>0</v>
          </cell>
          <cell r="AU384">
            <v>0</v>
          </cell>
          <cell r="AV384">
            <v>0</v>
          </cell>
          <cell r="AW384">
            <v>0</v>
          </cell>
          <cell r="AX384">
            <v>0</v>
          </cell>
          <cell r="AY384">
            <v>0</v>
          </cell>
          <cell r="AZ384">
            <v>0</v>
          </cell>
          <cell r="BA384">
            <v>0</v>
          </cell>
          <cell r="BB384">
            <v>0</v>
          </cell>
          <cell r="BC384">
            <v>0</v>
          </cell>
          <cell r="BD384">
            <v>0</v>
          </cell>
          <cell r="BE384">
            <v>0</v>
          </cell>
          <cell r="BF384">
            <v>0</v>
          </cell>
          <cell r="BG384">
            <v>0</v>
          </cell>
          <cell r="BH384">
            <v>0</v>
          </cell>
          <cell r="BI384">
            <v>0</v>
          </cell>
          <cell r="BJ384">
            <v>0</v>
          </cell>
          <cell r="BK384">
            <v>0</v>
          </cell>
          <cell r="BL384">
            <v>0</v>
          </cell>
          <cell r="BM384">
            <v>0</v>
          </cell>
          <cell r="BN384">
            <v>0</v>
          </cell>
          <cell r="BO384">
            <v>0</v>
          </cell>
          <cell r="BP384">
            <v>0</v>
          </cell>
          <cell r="BQ384">
            <v>0</v>
          </cell>
          <cell r="BR384">
            <v>0</v>
          </cell>
          <cell r="BS384">
            <v>0</v>
          </cell>
          <cell r="BT384">
            <v>0</v>
          </cell>
          <cell r="BU384">
            <v>0</v>
          </cell>
          <cell r="BV384">
            <v>0</v>
          </cell>
          <cell r="BW384">
            <v>0</v>
          </cell>
          <cell r="BX384">
            <v>0</v>
          </cell>
          <cell r="BY384">
            <v>0</v>
          </cell>
          <cell r="BZ384">
            <v>0</v>
          </cell>
          <cell r="CA384">
            <v>0</v>
          </cell>
          <cell r="CB384">
            <v>0</v>
          </cell>
          <cell r="CC384">
            <v>0</v>
          </cell>
          <cell r="CD384">
            <v>0</v>
          </cell>
          <cell r="CE384">
            <v>0</v>
          </cell>
          <cell r="CF384">
            <v>0</v>
          </cell>
          <cell r="CG384">
            <v>0</v>
          </cell>
          <cell r="CH384">
            <v>0</v>
          </cell>
          <cell r="CI384">
            <v>0</v>
          </cell>
          <cell r="CJ384">
            <v>0</v>
          </cell>
          <cell r="CK384">
            <v>0</v>
          </cell>
          <cell r="CL384">
            <v>0</v>
          </cell>
          <cell r="CM384">
            <v>0</v>
          </cell>
          <cell r="CN384">
            <v>0</v>
          </cell>
          <cell r="CO384">
            <v>0</v>
          </cell>
          <cell r="CP384">
            <v>0</v>
          </cell>
          <cell r="CQ384">
            <v>0</v>
          </cell>
          <cell r="CR384">
            <v>0</v>
          </cell>
          <cell r="CS384">
            <v>0</v>
          </cell>
          <cell r="CT384">
            <v>0</v>
          </cell>
          <cell r="CU384">
            <v>0</v>
          </cell>
          <cell r="CV384">
            <v>0</v>
          </cell>
          <cell r="CW384">
            <v>0</v>
          </cell>
          <cell r="CX384">
            <v>0</v>
          </cell>
          <cell r="CY384">
            <v>0</v>
          </cell>
          <cell r="CZ384">
            <v>0</v>
          </cell>
          <cell r="DA384">
            <v>0</v>
          </cell>
          <cell r="DB384">
            <v>0</v>
          </cell>
          <cell r="DC384">
            <v>0</v>
          </cell>
          <cell r="DD384">
            <v>0</v>
          </cell>
          <cell r="DE384">
            <v>0</v>
          </cell>
          <cell r="DF384">
            <v>0</v>
          </cell>
          <cell r="DG384">
            <v>0</v>
          </cell>
          <cell r="DH384">
            <v>0</v>
          </cell>
          <cell r="DI384">
            <v>0</v>
          </cell>
          <cell r="DJ384">
            <v>0</v>
          </cell>
          <cell r="DK384">
            <v>0</v>
          </cell>
          <cell r="DL384">
            <v>0</v>
          </cell>
          <cell r="DM384">
            <v>0</v>
          </cell>
          <cell r="DN384">
            <v>0</v>
          </cell>
          <cell r="DO384">
            <v>0</v>
          </cell>
          <cell r="DP384">
            <v>0</v>
          </cell>
          <cell r="DQ384">
            <v>0</v>
          </cell>
          <cell r="DR384">
            <v>0</v>
          </cell>
          <cell r="DS384">
            <v>0</v>
          </cell>
          <cell r="DT384">
            <v>0</v>
          </cell>
          <cell r="DU384">
            <v>0</v>
          </cell>
          <cell r="DV384">
            <v>0</v>
          </cell>
          <cell r="DW384">
            <v>0</v>
          </cell>
          <cell r="DX384">
            <v>0</v>
          </cell>
          <cell r="DY384">
            <v>0</v>
          </cell>
          <cell r="DZ384">
            <v>0</v>
          </cell>
          <cell r="EA384">
            <v>0</v>
          </cell>
          <cell r="EB384">
            <v>0</v>
          </cell>
          <cell r="EC384">
            <v>0</v>
          </cell>
          <cell r="ED384">
            <v>0</v>
          </cell>
        </row>
        <row r="385">
          <cell r="C385" t="str">
            <v>SMUD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0</v>
          </cell>
          <cell r="AE385">
            <v>0</v>
          </cell>
          <cell r="AF385">
            <v>0</v>
          </cell>
          <cell r="AG385">
            <v>0</v>
          </cell>
          <cell r="AH385">
            <v>0</v>
          </cell>
          <cell r="AI385">
            <v>0</v>
          </cell>
          <cell r="AJ385">
            <v>0</v>
          </cell>
          <cell r="AK385">
            <v>0</v>
          </cell>
          <cell r="AL385">
            <v>0</v>
          </cell>
          <cell r="AM385">
            <v>0</v>
          </cell>
          <cell r="AN385">
            <v>0</v>
          </cell>
          <cell r="AO385">
            <v>0</v>
          </cell>
          <cell r="AP385">
            <v>0</v>
          </cell>
          <cell r="AQ385">
            <v>0</v>
          </cell>
          <cell r="AR385">
            <v>0</v>
          </cell>
          <cell r="AS385">
            <v>0</v>
          </cell>
          <cell r="AT385">
            <v>0</v>
          </cell>
          <cell r="AU385">
            <v>0</v>
          </cell>
          <cell r="AV385">
            <v>0</v>
          </cell>
          <cell r="AW385">
            <v>0</v>
          </cell>
          <cell r="AX385">
            <v>0</v>
          </cell>
          <cell r="AY385">
            <v>0</v>
          </cell>
          <cell r="AZ385">
            <v>0</v>
          </cell>
          <cell r="BA385">
            <v>0</v>
          </cell>
          <cell r="BB385">
            <v>0</v>
          </cell>
          <cell r="BC385">
            <v>0</v>
          </cell>
          <cell r="BD385">
            <v>0</v>
          </cell>
          <cell r="BE385">
            <v>0</v>
          </cell>
          <cell r="BF385">
            <v>0</v>
          </cell>
          <cell r="BG385">
            <v>0</v>
          </cell>
          <cell r="BH385">
            <v>0</v>
          </cell>
          <cell r="BI385">
            <v>0</v>
          </cell>
          <cell r="BJ385">
            <v>0</v>
          </cell>
          <cell r="BK385">
            <v>0</v>
          </cell>
          <cell r="BL385">
            <v>0</v>
          </cell>
          <cell r="BM385">
            <v>0</v>
          </cell>
          <cell r="BN385">
            <v>0</v>
          </cell>
          <cell r="BO385">
            <v>0</v>
          </cell>
          <cell r="BP385">
            <v>0</v>
          </cell>
          <cell r="BQ385">
            <v>0</v>
          </cell>
          <cell r="BR385">
            <v>0</v>
          </cell>
          <cell r="BS385">
            <v>0</v>
          </cell>
          <cell r="BT385">
            <v>0</v>
          </cell>
          <cell r="BU385">
            <v>0</v>
          </cell>
          <cell r="BV385">
            <v>0</v>
          </cell>
          <cell r="BW385">
            <v>0</v>
          </cell>
          <cell r="BX385">
            <v>0</v>
          </cell>
          <cell r="BY385">
            <v>0</v>
          </cell>
          <cell r="BZ385">
            <v>0</v>
          </cell>
          <cell r="CA385">
            <v>0</v>
          </cell>
          <cell r="CB385">
            <v>0</v>
          </cell>
          <cell r="CC385">
            <v>0</v>
          </cell>
          <cell r="CD385">
            <v>0</v>
          </cell>
          <cell r="CE385">
            <v>0</v>
          </cell>
          <cell r="CF385">
            <v>0</v>
          </cell>
          <cell r="CG385">
            <v>0</v>
          </cell>
          <cell r="CH385">
            <v>0</v>
          </cell>
          <cell r="CI385">
            <v>0</v>
          </cell>
          <cell r="CJ385">
            <v>0</v>
          </cell>
          <cell r="CK385">
            <v>0</v>
          </cell>
          <cell r="CL385">
            <v>0</v>
          </cell>
          <cell r="CM385">
            <v>0</v>
          </cell>
          <cell r="CN385">
            <v>0</v>
          </cell>
          <cell r="CO385">
            <v>0</v>
          </cell>
          <cell r="CP385">
            <v>0</v>
          </cell>
          <cell r="CQ385">
            <v>0</v>
          </cell>
          <cell r="CR385">
            <v>0</v>
          </cell>
          <cell r="CS385">
            <v>0</v>
          </cell>
          <cell r="CT385">
            <v>0</v>
          </cell>
          <cell r="CU385">
            <v>0</v>
          </cell>
          <cell r="CV385">
            <v>0</v>
          </cell>
          <cell r="CW385">
            <v>0</v>
          </cell>
          <cell r="CX385">
            <v>0</v>
          </cell>
          <cell r="CY385">
            <v>0</v>
          </cell>
          <cell r="CZ385">
            <v>0</v>
          </cell>
          <cell r="DA385">
            <v>0</v>
          </cell>
          <cell r="DB385">
            <v>0</v>
          </cell>
          <cell r="DC385">
            <v>0</v>
          </cell>
          <cell r="DD385">
            <v>0</v>
          </cell>
          <cell r="DE385">
            <v>0</v>
          </cell>
          <cell r="DF385">
            <v>0</v>
          </cell>
          <cell r="DG385">
            <v>0</v>
          </cell>
          <cell r="DH385">
            <v>0</v>
          </cell>
          <cell r="DI385">
            <v>0</v>
          </cell>
          <cell r="DJ385">
            <v>0</v>
          </cell>
          <cell r="DK385">
            <v>0</v>
          </cell>
          <cell r="DL385">
            <v>0</v>
          </cell>
          <cell r="DM385">
            <v>0</v>
          </cell>
          <cell r="DN385">
            <v>0</v>
          </cell>
          <cell r="DO385">
            <v>0</v>
          </cell>
          <cell r="DP385">
            <v>0</v>
          </cell>
          <cell r="DQ385">
            <v>0</v>
          </cell>
          <cell r="DR385">
            <v>0</v>
          </cell>
          <cell r="DS385">
            <v>0</v>
          </cell>
          <cell r="DT385">
            <v>0</v>
          </cell>
          <cell r="DU385">
            <v>0</v>
          </cell>
          <cell r="DV385">
            <v>0</v>
          </cell>
          <cell r="DW385">
            <v>0</v>
          </cell>
          <cell r="DX385">
            <v>0</v>
          </cell>
          <cell r="DY385">
            <v>0</v>
          </cell>
          <cell r="DZ385">
            <v>0</v>
          </cell>
          <cell r="EA385">
            <v>0</v>
          </cell>
          <cell r="EB385">
            <v>0</v>
          </cell>
          <cell r="EC385">
            <v>0</v>
          </cell>
          <cell r="ED385">
            <v>0</v>
          </cell>
        </row>
        <row r="386">
          <cell r="C386" t="str">
            <v>UMPA II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0</v>
          </cell>
          <cell r="AH386">
            <v>0</v>
          </cell>
          <cell r="AI386">
            <v>0</v>
          </cell>
          <cell r="AJ386">
            <v>0</v>
          </cell>
          <cell r="AK386">
            <v>0</v>
          </cell>
          <cell r="AL386">
            <v>0</v>
          </cell>
          <cell r="AM386">
            <v>0</v>
          </cell>
          <cell r="AN386">
            <v>0</v>
          </cell>
          <cell r="AO386">
            <v>0</v>
          </cell>
          <cell r="AP386">
            <v>0</v>
          </cell>
          <cell r="AQ386">
            <v>0</v>
          </cell>
          <cell r="AR386">
            <v>0</v>
          </cell>
          <cell r="AS386">
            <v>0</v>
          </cell>
          <cell r="AT386">
            <v>0</v>
          </cell>
          <cell r="AU386">
            <v>0</v>
          </cell>
          <cell r="AV386">
            <v>0</v>
          </cell>
          <cell r="AW386">
            <v>0</v>
          </cell>
          <cell r="AX386">
            <v>0</v>
          </cell>
          <cell r="AY386">
            <v>0</v>
          </cell>
          <cell r="AZ386">
            <v>0</v>
          </cell>
          <cell r="BA386">
            <v>0</v>
          </cell>
          <cell r="BB386">
            <v>0</v>
          </cell>
          <cell r="BC386">
            <v>0</v>
          </cell>
          <cell r="BD386">
            <v>0</v>
          </cell>
          <cell r="BE386">
            <v>0</v>
          </cell>
          <cell r="BF386">
            <v>0</v>
          </cell>
          <cell r="BG386">
            <v>0</v>
          </cell>
          <cell r="BH386">
            <v>0</v>
          </cell>
          <cell r="BI386">
            <v>0</v>
          </cell>
          <cell r="BJ386">
            <v>0</v>
          </cell>
          <cell r="BK386">
            <v>0</v>
          </cell>
          <cell r="BL386">
            <v>0</v>
          </cell>
          <cell r="BM386">
            <v>0</v>
          </cell>
          <cell r="BN386">
            <v>0</v>
          </cell>
          <cell r="BO386">
            <v>0</v>
          </cell>
          <cell r="BP386">
            <v>0</v>
          </cell>
          <cell r="BQ386">
            <v>0</v>
          </cell>
          <cell r="BR386">
            <v>0</v>
          </cell>
          <cell r="BS386">
            <v>0</v>
          </cell>
          <cell r="BT386">
            <v>0</v>
          </cell>
          <cell r="BU386">
            <v>0</v>
          </cell>
          <cell r="BV386">
            <v>0</v>
          </cell>
          <cell r="BW386">
            <v>0</v>
          </cell>
          <cell r="BX386">
            <v>0</v>
          </cell>
          <cell r="BY386">
            <v>0</v>
          </cell>
          <cell r="BZ386">
            <v>0</v>
          </cell>
          <cell r="CA386">
            <v>0</v>
          </cell>
          <cell r="CB386">
            <v>0</v>
          </cell>
          <cell r="CC386">
            <v>0</v>
          </cell>
          <cell r="CD386">
            <v>0</v>
          </cell>
          <cell r="CE386">
            <v>0</v>
          </cell>
          <cell r="CF386">
            <v>0</v>
          </cell>
          <cell r="CG386">
            <v>0</v>
          </cell>
          <cell r="CH386">
            <v>0</v>
          </cell>
          <cell r="CI386">
            <v>0</v>
          </cell>
          <cell r="CJ386">
            <v>0</v>
          </cell>
          <cell r="CK386">
            <v>0</v>
          </cell>
          <cell r="CL386">
            <v>0</v>
          </cell>
          <cell r="CM386">
            <v>0</v>
          </cell>
          <cell r="CN386">
            <v>0</v>
          </cell>
          <cell r="CO386">
            <v>0</v>
          </cell>
          <cell r="CP386">
            <v>0</v>
          </cell>
          <cell r="CQ386">
            <v>0</v>
          </cell>
          <cell r="CR386">
            <v>0</v>
          </cell>
          <cell r="CS386">
            <v>0</v>
          </cell>
          <cell r="CT386">
            <v>0</v>
          </cell>
          <cell r="CU386">
            <v>0</v>
          </cell>
          <cell r="CV386">
            <v>0</v>
          </cell>
          <cell r="CW386">
            <v>0</v>
          </cell>
          <cell r="CX386">
            <v>0</v>
          </cell>
          <cell r="CY386">
            <v>0</v>
          </cell>
          <cell r="CZ386">
            <v>0</v>
          </cell>
          <cell r="DA386">
            <v>0</v>
          </cell>
          <cell r="DB386">
            <v>0</v>
          </cell>
          <cell r="DC386">
            <v>0</v>
          </cell>
          <cell r="DD386">
            <v>0</v>
          </cell>
          <cell r="DE386">
            <v>0</v>
          </cell>
          <cell r="DF386">
            <v>0</v>
          </cell>
          <cell r="DG386">
            <v>0</v>
          </cell>
          <cell r="DH386">
            <v>0</v>
          </cell>
          <cell r="DI386">
            <v>0</v>
          </cell>
          <cell r="DJ386">
            <v>0</v>
          </cell>
          <cell r="DK386">
            <v>0</v>
          </cell>
          <cell r="DL386">
            <v>0</v>
          </cell>
          <cell r="DM386">
            <v>0</v>
          </cell>
          <cell r="DN386">
            <v>0</v>
          </cell>
          <cell r="DO386">
            <v>0</v>
          </cell>
          <cell r="DP386">
            <v>0</v>
          </cell>
          <cell r="DQ386">
            <v>0</v>
          </cell>
          <cell r="DR386">
            <v>0</v>
          </cell>
          <cell r="DS386">
            <v>0</v>
          </cell>
          <cell r="DT386">
            <v>0</v>
          </cell>
          <cell r="DU386">
            <v>0</v>
          </cell>
          <cell r="DV386">
            <v>0</v>
          </cell>
          <cell r="DW386">
            <v>0</v>
          </cell>
          <cell r="DX386">
            <v>0</v>
          </cell>
          <cell r="DY386">
            <v>0</v>
          </cell>
          <cell r="DZ386">
            <v>0</v>
          </cell>
          <cell r="EA386">
            <v>0</v>
          </cell>
          <cell r="EB386">
            <v>0</v>
          </cell>
          <cell r="EC386">
            <v>0</v>
          </cell>
          <cell r="ED386">
            <v>0</v>
          </cell>
        </row>
        <row r="388"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0</v>
          </cell>
          <cell r="AH388">
            <v>0</v>
          </cell>
          <cell r="AI388">
            <v>0</v>
          </cell>
          <cell r="AJ388">
            <v>0</v>
          </cell>
          <cell r="AK388">
            <v>0</v>
          </cell>
          <cell r="AL388">
            <v>0</v>
          </cell>
          <cell r="AM388">
            <v>0</v>
          </cell>
          <cell r="AN388">
            <v>0</v>
          </cell>
          <cell r="AO388">
            <v>0</v>
          </cell>
          <cell r="AP388">
            <v>0</v>
          </cell>
          <cell r="AQ388">
            <v>0</v>
          </cell>
          <cell r="AR388">
            <v>0</v>
          </cell>
          <cell r="AS388">
            <v>0</v>
          </cell>
          <cell r="AT388">
            <v>0</v>
          </cell>
          <cell r="AU388">
            <v>0</v>
          </cell>
          <cell r="AV388">
            <v>0</v>
          </cell>
          <cell r="AW388">
            <v>0</v>
          </cell>
          <cell r="AX388">
            <v>0</v>
          </cell>
          <cell r="AY388">
            <v>0</v>
          </cell>
          <cell r="AZ388">
            <v>0</v>
          </cell>
          <cell r="BA388">
            <v>0</v>
          </cell>
          <cell r="BB388">
            <v>0</v>
          </cell>
          <cell r="BC388">
            <v>0</v>
          </cell>
          <cell r="BD388">
            <v>0</v>
          </cell>
          <cell r="BE388">
            <v>0</v>
          </cell>
          <cell r="BF388">
            <v>0</v>
          </cell>
          <cell r="BG388">
            <v>0</v>
          </cell>
          <cell r="BH388">
            <v>0</v>
          </cell>
          <cell r="BI388">
            <v>0</v>
          </cell>
          <cell r="BJ388">
            <v>0</v>
          </cell>
          <cell r="BK388">
            <v>0</v>
          </cell>
          <cell r="BL388">
            <v>0</v>
          </cell>
          <cell r="BM388">
            <v>0</v>
          </cell>
          <cell r="BN388">
            <v>0</v>
          </cell>
          <cell r="BO388">
            <v>0</v>
          </cell>
          <cell r="BP388">
            <v>0</v>
          </cell>
          <cell r="BQ388">
            <v>0</v>
          </cell>
          <cell r="BR388">
            <v>0</v>
          </cell>
          <cell r="BS388">
            <v>0</v>
          </cell>
          <cell r="BT388">
            <v>0</v>
          </cell>
          <cell r="BU388">
            <v>0</v>
          </cell>
          <cell r="BV388">
            <v>0</v>
          </cell>
          <cell r="BW388">
            <v>0</v>
          </cell>
          <cell r="BX388">
            <v>0</v>
          </cell>
          <cell r="BY388">
            <v>0</v>
          </cell>
          <cell r="BZ388">
            <v>0</v>
          </cell>
          <cell r="CA388">
            <v>0</v>
          </cell>
          <cell r="CB388">
            <v>0</v>
          </cell>
          <cell r="CC388">
            <v>0</v>
          </cell>
          <cell r="CD388">
            <v>0</v>
          </cell>
          <cell r="CE388">
            <v>0</v>
          </cell>
          <cell r="CF388">
            <v>0</v>
          </cell>
          <cell r="CG388">
            <v>0</v>
          </cell>
          <cell r="CH388">
            <v>0</v>
          </cell>
          <cell r="CI388">
            <v>0</v>
          </cell>
          <cell r="CJ388">
            <v>0</v>
          </cell>
          <cell r="CK388">
            <v>0</v>
          </cell>
          <cell r="CL388">
            <v>0</v>
          </cell>
          <cell r="CM388">
            <v>0</v>
          </cell>
          <cell r="CN388">
            <v>0</v>
          </cell>
          <cell r="CO388">
            <v>0</v>
          </cell>
          <cell r="CP388">
            <v>0</v>
          </cell>
          <cell r="CQ388">
            <v>0</v>
          </cell>
          <cell r="CR388">
            <v>0</v>
          </cell>
          <cell r="CS388">
            <v>0</v>
          </cell>
          <cell r="CT388">
            <v>0</v>
          </cell>
          <cell r="CU388">
            <v>0</v>
          </cell>
          <cell r="CV388">
            <v>0</v>
          </cell>
          <cell r="CW388">
            <v>0</v>
          </cell>
          <cell r="CX388">
            <v>0</v>
          </cell>
          <cell r="CY388">
            <v>0</v>
          </cell>
          <cell r="CZ388">
            <v>0</v>
          </cell>
          <cell r="DA388">
            <v>0</v>
          </cell>
          <cell r="DB388">
            <v>0</v>
          </cell>
          <cell r="DC388">
            <v>0</v>
          </cell>
          <cell r="DD388">
            <v>0</v>
          </cell>
          <cell r="DE388">
            <v>0</v>
          </cell>
          <cell r="DF388">
            <v>0</v>
          </cell>
          <cell r="DG388">
            <v>0</v>
          </cell>
          <cell r="DH388">
            <v>0</v>
          </cell>
          <cell r="DI388">
            <v>0</v>
          </cell>
          <cell r="DJ388">
            <v>0</v>
          </cell>
          <cell r="DK388">
            <v>0</v>
          </cell>
          <cell r="DL388">
            <v>0</v>
          </cell>
          <cell r="DM388">
            <v>0</v>
          </cell>
          <cell r="DN388">
            <v>0</v>
          </cell>
          <cell r="DO388">
            <v>0</v>
          </cell>
          <cell r="DP388">
            <v>0</v>
          </cell>
          <cell r="DQ388">
            <v>0</v>
          </cell>
          <cell r="DR388">
            <v>0</v>
          </cell>
          <cell r="DS388">
            <v>0</v>
          </cell>
          <cell r="DT388">
            <v>0</v>
          </cell>
          <cell r="DU388">
            <v>0</v>
          </cell>
          <cell r="DV388">
            <v>0</v>
          </cell>
          <cell r="DW388">
            <v>0</v>
          </cell>
          <cell r="DX388">
            <v>0</v>
          </cell>
          <cell r="DY388">
            <v>0</v>
          </cell>
          <cell r="DZ388">
            <v>0</v>
          </cell>
          <cell r="EA388">
            <v>0</v>
          </cell>
          <cell r="EB388">
            <v>0</v>
          </cell>
          <cell r="EC388">
            <v>0</v>
          </cell>
          <cell r="ED388">
            <v>0</v>
          </cell>
        </row>
        <row r="391">
          <cell r="C391" t="str">
            <v>COB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0</v>
          </cell>
          <cell r="AO391">
            <v>0</v>
          </cell>
          <cell r="AP391">
            <v>0</v>
          </cell>
          <cell r="AQ391">
            <v>0</v>
          </cell>
          <cell r="AR391">
            <v>0</v>
          </cell>
          <cell r="AS391">
            <v>0</v>
          </cell>
          <cell r="AT391">
            <v>0</v>
          </cell>
          <cell r="AU391">
            <v>0</v>
          </cell>
          <cell r="AV391">
            <v>0</v>
          </cell>
          <cell r="AW391">
            <v>0</v>
          </cell>
          <cell r="AX391">
            <v>0</v>
          </cell>
          <cell r="AY391">
            <v>0</v>
          </cell>
          <cell r="AZ391">
            <v>0</v>
          </cell>
          <cell r="BA391">
            <v>0</v>
          </cell>
          <cell r="BB391">
            <v>0</v>
          </cell>
          <cell r="BC391">
            <v>0</v>
          </cell>
          <cell r="BD391">
            <v>0</v>
          </cell>
          <cell r="BE391">
            <v>0</v>
          </cell>
          <cell r="BF391">
            <v>0</v>
          </cell>
          <cell r="BG391">
            <v>0</v>
          </cell>
          <cell r="BH391">
            <v>0</v>
          </cell>
          <cell r="BI391">
            <v>0</v>
          </cell>
          <cell r="BJ391">
            <v>0</v>
          </cell>
          <cell r="BK391">
            <v>0</v>
          </cell>
          <cell r="BL391">
            <v>0</v>
          </cell>
          <cell r="BM391">
            <v>0</v>
          </cell>
          <cell r="BN391">
            <v>0</v>
          </cell>
          <cell r="BO391">
            <v>0</v>
          </cell>
          <cell r="BP391">
            <v>0</v>
          </cell>
          <cell r="BQ391">
            <v>0</v>
          </cell>
          <cell r="BR391">
            <v>0</v>
          </cell>
          <cell r="BS391">
            <v>0</v>
          </cell>
          <cell r="BT391">
            <v>0</v>
          </cell>
          <cell r="BU391">
            <v>0</v>
          </cell>
          <cell r="BV391">
            <v>0</v>
          </cell>
          <cell r="BW391">
            <v>0</v>
          </cell>
          <cell r="BX391">
            <v>0</v>
          </cell>
          <cell r="BY391">
            <v>0</v>
          </cell>
          <cell r="BZ391">
            <v>0</v>
          </cell>
          <cell r="CA391">
            <v>0</v>
          </cell>
          <cell r="CB391">
            <v>0</v>
          </cell>
          <cell r="CC391">
            <v>0</v>
          </cell>
          <cell r="CD391">
            <v>0</v>
          </cell>
          <cell r="CE391">
            <v>0</v>
          </cell>
          <cell r="CF391">
            <v>0</v>
          </cell>
          <cell r="CG391">
            <v>0</v>
          </cell>
          <cell r="CH391">
            <v>0</v>
          </cell>
          <cell r="CI391">
            <v>0</v>
          </cell>
          <cell r="CJ391">
            <v>0</v>
          </cell>
          <cell r="CK391">
            <v>0</v>
          </cell>
          <cell r="CL391">
            <v>0</v>
          </cell>
          <cell r="CM391">
            <v>0</v>
          </cell>
          <cell r="CN391">
            <v>0</v>
          </cell>
          <cell r="CO391">
            <v>0</v>
          </cell>
          <cell r="CP391">
            <v>0</v>
          </cell>
          <cell r="CQ391">
            <v>0</v>
          </cell>
          <cell r="CR391">
            <v>0</v>
          </cell>
          <cell r="CS391">
            <v>0</v>
          </cell>
          <cell r="CT391">
            <v>0</v>
          </cell>
          <cell r="CU391">
            <v>0</v>
          </cell>
          <cell r="CV391">
            <v>0</v>
          </cell>
          <cell r="CW391">
            <v>0</v>
          </cell>
          <cell r="CX391">
            <v>0</v>
          </cell>
          <cell r="CY391">
            <v>0</v>
          </cell>
          <cell r="CZ391">
            <v>0</v>
          </cell>
          <cell r="DA391">
            <v>0</v>
          </cell>
          <cell r="DB391">
            <v>0</v>
          </cell>
          <cell r="DC391">
            <v>0</v>
          </cell>
          <cell r="DD391">
            <v>0</v>
          </cell>
          <cell r="DE391">
            <v>0</v>
          </cell>
          <cell r="DF391">
            <v>0</v>
          </cell>
          <cell r="DG391">
            <v>0</v>
          </cell>
          <cell r="DH391">
            <v>0</v>
          </cell>
          <cell r="DI391">
            <v>0</v>
          </cell>
          <cell r="DJ391">
            <v>0</v>
          </cell>
          <cell r="DK391">
            <v>0</v>
          </cell>
          <cell r="DL391">
            <v>0</v>
          </cell>
          <cell r="DM391">
            <v>0</v>
          </cell>
          <cell r="DN391">
            <v>0</v>
          </cell>
          <cell r="DO391">
            <v>0</v>
          </cell>
          <cell r="DP391">
            <v>0</v>
          </cell>
          <cell r="DQ391">
            <v>0</v>
          </cell>
          <cell r="DR391">
            <v>0</v>
          </cell>
          <cell r="DS391">
            <v>0</v>
          </cell>
          <cell r="DT391">
            <v>0</v>
          </cell>
          <cell r="DU391">
            <v>0</v>
          </cell>
          <cell r="DV391">
            <v>0</v>
          </cell>
          <cell r="DW391">
            <v>0</v>
          </cell>
          <cell r="DX391">
            <v>0</v>
          </cell>
          <cell r="DY391">
            <v>0</v>
          </cell>
          <cell r="DZ391">
            <v>0</v>
          </cell>
          <cell r="EA391">
            <v>0</v>
          </cell>
          <cell r="EB391">
            <v>0</v>
          </cell>
          <cell r="EC391">
            <v>0</v>
          </cell>
          <cell r="ED391">
            <v>0</v>
          </cell>
        </row>
        <row r="392">
          <cell r="C392" t="str">
            <v>Four Corners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  <cell r="AO392">
            <v>0</v>
          </cell>
          <cell r="AP392">
            <v>0</v>
          </cell>
          <cell r="AQ392">
            <v>0</v>
          </cell>
          <cell r="AR392">
            <v>0</v>
          </cell>
          <cell r="AS392">
            <v>0</v>
          </cell>
          <cell r="AT392">
            <v>0</v>
          </cell>
          <cell r="AU392">
            <v>0</v>
          </cell>
          <cell r="AV392">
            <v>0</v>
          </cell>
          <cell r="AW392">
            <v>0</v>
          </cell>
          <cell r="AX392">
            <v>0</v>
          </cell>
          <cell r="AY392">
            <v>0</v>
          </cell>
          <cell r="AZ392">
            <v>0</v>
          </cell>
          <cell r="BA392">
            <v>0</v>
          </cell>
          <cell r="BB392">
            <v>0</v>
          </cell>
          <cell r="BC392">
            <v>0</v>
          </cell>
          <cell r="BD392">
            <v>0</v>
          </cell>
          <cell r="BE392">
            <v>0</v>
          </cell>
          <cell r="BF392">
            <v>0</v>
          </cell>
          <cell r="BG392">
            <v>0</v>
          </cell>
          <cell r="BH392">
            <v>0</v>
          </cell>
          <cell r="BI392">
            <v>0</v>
          </cell>
          <cell r="BJ392">
            <v>0</v>
          </cell>
          <cell r="BK392">
            <v>0</v>
          </cell>
          <cell r="BL392">
            <v>0</v>
          </cell>
          <cell r="BM392">
            <v>0</v>
          </cell>
          <cell r="BN392">
            <v>0</v>
          </cell>
          <cell r="BO392">
            <v>0</v>
          </cell>
          <cell r="BP392">
            <v>0</v>
          </cell>
          <cell r="BQ392">
            <v>0</v>
          </cell>
          <cell r="BR392">
            <v>0</v>
          </cell>
          <cell r="BS392">
            <v>0</v>
          </cell>
          <cell r="BT392">
            <v>0</v>
          </cell>
          <cell r="BU392">
            <v>0</v>
          </cell>
          <cell r="BV392">
            <v>0</v>
          </cell>
          <cell r="BW392">
            <v>0</v>
          </cell>
          <cell r="BX392">
            <v>0</v>
          </cell>
          <cell r="BY392">
            <v>0</v>
          </cell>
          <cell r="BZ392">
            <v>0</v>
          </cell>
          <cell r="CA392">
            <v>0</v>
          </cell>
          <cell r="CB392">
            <v>0</v>
          </cell>
          <cell r="CC392">
            <v>0</v>
          </cell>
          <cell r="CD392">
            <v>0</v>
          </cell>
          <cell r="CE392">
            <v>0</v>
          </cell>
          <cell r="CF392">
            <v>0</v>
          </cell>
          <cell r="CG392">
            <v>0</v>
          </cell>
          <cell r="CH392">
            <v>0</v>
          </cell>
          <cell r="CI392">
            <v>0</v>
          </cell>
          <cell r="CJ392">
            <v>0</v>
          </cell>
          <cell r="CK392">
            <v>0</v>
          </cell>
          <cell r="CL392">
            <v>0</v>
          </cell>
          <cell r="CM392">
            <v>0</v>
          </cell>
          <cell r="CN392">
            <v>0</v>
          </cell>
          <cell r="CO392">
            <v>0</v>
          </cell>
          <cell r="CP392">
            <v>0</v>
          </cell>
          <cell r="CQ392">
            <v>0</v>
          </cell>
          <cell r="CR392">
            <v>0</v>
          </cell>
          <cell r="CS392">
            <v>0</v>
          </cell>
          <cell r="CT392">
            <v>0</v>
          </cell>
          <cell r="CU392">
            <v>0</v>
          </cell>
          <cell r="CV392">
            <v>0</v>
          </cell>
          <cell r="CW392">
            <v>0</v>
          </cell>
          <cell r="CX392">
            <v>0</v>
          </cell>
          <cell r="CY392">
            <v>0</v>
          </cell>
          <cell r="CZ392">
            <v>0</v>
          </cell>
          <cell r="DA392">
            <v>0</v>
          </cell>
          <cell r="DB392">
            <v>0</v>
          </cell>
          <cell r="DC392">
            <v>0</v>
          </cell>
          <cell r="DD392">
            <v>0</v>
          </cell>
          <cell r="DE392">
            <v>0</v>
          </cell>
          <cell r="DF392">
            <v>0</v>
          </cell>
          <cell r="DG392">
            <v>0</v>
          </cell>
          <cell r="DH392">
            <v>0</v>
          </cell>
          <cell r="DI392">
            <v>0</v>
          </cell>
          <cell r="DJ392">
            <v>0</v>
          </cell>
          <cell r="DK392">
            <v>0</v>
          </cell>
          <cell r="DL392">
            <v>0</v>
          </cell>
          <cell r="DM392">
            <v>0</v>
          </cell>
          <cell r="DN392">
            <v>0</v>
          </cell>
          <cell r="DO392">
            <v>0</v>
          </cell>
          <cell r="DP392">
            <v>0</v>
          </cell>
          <cell r="DQ392">
            <v>0</v>
          </cell>
          <cell r="DR392">
            <v>0</v>
          </cell>
          <cell r="DS392">
            <v>0</v>
          </cell>
          <cell r="DT392">
            <v>0</v>
          </cell>
          <cell r="DU392">
            <v>0</v>
          </cell>
          <cell r="DV392">
            <v>0</v>
          </cell>
          <cell r="DW392">
            <v>0</v>
          </cell>
          <cell r="DX392">
            <v>0</v>
          </cell>
          <cell r="DY392">
            <v>0</v>
          </cell>
          <cell r="DZ392">
            <v>0</v>
          </cell>
          <cell r="EA392">
            <v>0</v>
          </cell>
          <cell r="EB392">
            <v>0</v>
          </cell>
          <cell r="EC392">
            <v>0</v>
          </cell>
          <cell r="ED392">
            <v>0</v>
          </cell>
        </row>
        <row r="393">
          <cell r="C393" t="str">
            <v>Mid Columbia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E393">
            <v>0</v>
          </cell>
          <cell r="AF393">
            <v>0</v>
          </cell>
          <cell r="AG393">
            <v>0</v>
          </cell>
          <cell r="AH393">
            <v>0</v>
          </cell>
          <cell r="AI393">
            <v>0</v>
          </cell>
          <cell r="AJ393">
            <v>0</v>
          </cell>
          <cell r="AK393">
            <v>0</v>
          </cell>
          <cell r="AL393">
            <v>0</v>
          </cell>
          <cell r="AM393">
            <v>0</v>
          </cell>
          <cell r="AN393">
            <v>0</v>
          </cell>
          <cell r="AO393">
            <v>0</v>
          </cell>
          <cell r="AP393">
            <v>0</v>
          </cell>
          <cell r="AQ393">
            <v>0</v>
          </cell>
          <cell r="AR393">
            <v>0</v>
          </cell>
          <cell r="AS393">
            <v>0</v>
          </cell>
          <cell r="AT393">
            <v>0</v>
          </cell>
          <cell r="AU393">
            <v>0</v>
          </cell>
          <cell r="AV393">
            <v>0</v>
          </cell>
          <cell r="AW393">
            <v>0</v>
          </cell>
          <cell r="AX393">
            <v>0</v>
          </cell>
          <cell r="AY393">
            <v>0</v>
          </cell>
          <cell r="AZ393">
            <v>0</v>
          </cell>
          <cell r="BA393">
            <v>0</v>
          </cell>
          <cell r="BB393">
            <v>0</v>
          </cell>
          <cell r="BC393">
            <v>0</v>
          </cell>
          <cell r="BD393">
            <v>0</v>
          </cell>
          <cell r="BE393">
            <v>0</v>
          </cell>
          <cell r="BF393">
            <v>0</v>
          </cell>
          <cell r="BG393">
            <v>0</v>
          </cell>
          <cell r="BH393">
            <v>0</v>
          </cell>
          <cell r="BI393">
            <v>0</v>
          </cell>
          <cell r="BJ393">
            <v>0</v>
          </cell>
          <cell r="BK393">
            <v>0</v>
          </cell>
          <cell r="BL393">
            <v>0</v>
          </cell>
          <cell r="BM393">
            <v>0</v>
          </cell>
          <cell r="BN393">
            <v>0</v>
          </cell>
          <cell r="BO393">
            <v>0</v>
          </cell>
          <cell r="BP393">
            <v>0</v>
          </cell>
          <cell r="BQ393">
            <v>0</v>
          </cell>
          <cell r="BR393">
            <v>0</v>
          </cell>
          <cell r="BS393">
            <v>0</v>
          </cell>
          <cell r="BT393">
            <v>0</v>
          </cell>
          <cell r="BU393">
            <v>0</v>
          </cell>
          <cell r="BV393">
            <v>0</v>
          </cell>
          <cell r="BW393">
            <v>0</v>
          </cell>
          <cell r="BX393">
            <v>0</v>
          </cell>
          <cell r="BY393">
            <v>0</v>
          </cell>
          <cell r="BZ393">
            <v>0</v>
          </cell>
          <cell r="CA393">
            <v>0</v>
          </cell>
          <cell r="CB393">
            <v>0</v>
          </cell>
          <cell r="CC393">
            <v>0</v>
          </cell>
          <cell r="CD393">
            <v>0</v>
          </cell>
          <cell r="CE393">
            <v>0</v>
          </cell>
          <cell r="CF393">
            <v>0</v>
          </cell>
          <cell r="CG393">
            <v>0</v>
          </cell>
          <cell r="CH393">
            <v>0</v>
          </cell>
          <cell r="CI393">
            <v>0</v>
          </cell>
          <cell r="CJ393">
            <v>0</v>
          </cell>
          <cell r="CK393">
            <v>0</v>
          </cell>
          <cell r="CL393">
            <v>0</v>
          </cell>
          <cell r="CM393">
            <v>0</v>
          </cell>
          <cell r="CN393">
            <v>0</v>
          </cell>
          <cell r="CO393">
            <v>0</v>
          </cell>
          <cell r="CP393">
            <v>0</v>
          </cell>
          <cell r="CQ393">
            <v>0</v>
          </cell>
          <cell r="CR393">
            <v>0</v>
          </cell>
          <cell r="CS393">
            <v>0</v>
          </cell>
          <cell r="CT393">
            <v>0</v>
          </cell>
          <cell r="CU393">
            <v>0</v>
          </cell>
          <cell r="CV393">
            <v>0</v>
          </cell>
          <cell r="CW393">
            <v>0</v>
          </cell>
          <cell r="CX393">
            <v>0</v>
          </cell>
          <cell r="CY393">
            <v>0</v>
          </cell>
          <cell r="CZ393">
            <v>0</v>
          </cell>
          <cell r="DA393">
            <v>0</v>
          </cell>
          <cell r="DB393">
            <v>0</v>
          </cell>
          <cell r="DC393">
            <v>0</v>
          </cell>
          <cell r="DD393">
            <v>0</v>
          </cell>
          <cell r="DE393">
            <v>0</v>
          </cell>
          <cell r="DF393">
            <v>0</v>
          </cell>
          <cell r="DG393">
            <v>0</v>
          </cell>
          <cell r="DH393">
            <v>0</v>
          </cell>
          <cell r="DI393">
            <v>0</v>
          </cell>
          <cell r="DJ393">
            <v>0</v>
          </cell>
          <cell r="DK393">
            <v>0</v>
          </cell>
          <cell r="DL393">
            <v>0</v>
          </cell>
          <cell r="DM393">
            <v>0</v>
          </cell>
          <cell r="DN393">
            <v>0</v>
          </cell>
          <cell r="DO393">
            <v>0</v>
          </cell>
          <cell r="DP393">
            <v>0</v>
          </cell>
          <cell r="DQ393">
            <v>0</v>
          </cell>
          <cell r="DR393">
            <v>0</v>
          </cell>
          <cell r="DS393">
            <v>0</v>
          </cell>
          <cell r="DT393">
            <v>0</v>
          </cell>
          <cell r="DU393">
            <v>0</v>
          </cell>
          <cell r="DV393">
            <v>0</v>
          </cell>
          <cell r="DW393">
            <v>0</v>
          </cell>
          <cell r="DX393">
            <v>0</v>
          </cell>
          <cell r="DY393">
            <v>0</v>
          </cell>
          <cell r="DZ393">
            <v>0</v>
          </cell>
          <cell r="EA393">
            <v>0</v>
          </cell>
          <cell r="EB393">
            <v>0</v>
          </cell>
          <cell r="EC393">
            <v>0</v>
          </cell>
          <cell r="ED393">
            <v>0</v>
          </cell>
        </row>
        <row r="394">
          <cell r="C394" t="str">
            <v>Mona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  <cell r="AB394">
            <v>0</v>
          </cell>
          <cell r="AC394">
            <v>0</v>
          </cell>
          <cell r="AD394">
            <v>0</v>
          </cell>
          <cell r="AE394">
            <v>0</v>
          </cell>
          <cell r="AF394">
            <v>0</v>
          </cell>
          <cell r="AG394">
            <v>0</v>
          </cell>
          <cell r="AH394">
            <v>0</v>
          </cell>
          <cell r="AI394">
            <v>0</v>
          </cell>
          <cell r="AJ394">
            <v>0</v>
          </cell>
          <cell r="AK394">
            <v>0</v>
          </cell>
          <cell r="AL394">
            <v>0</v>
          </cell>
          <cell r="AM394">
            <v>0</v>
          </cell>
          <cell r="AN394">
            <v>0</v>
          </cell>
          <cell r="AO394">
            <v>0</v>
          </cell>
          <cell r="AP394">
            <v>0</v>
          </cell>
          <cell r="AQ394">
            <v>0</v>
          </cell>
          <cell r="AR394">
            <v>0</v>
          </cell>
          <cell r="AS394">
            <v>0</v>
          </cell>
          <cell r="AT394">
            <v>0</v>
          </cell>
          <cell r="AU394">
            <v>0</v>
          </cell>
          <cell r="AV394">
            <v>0</v>
          </cell>
          <cell r="AW394">
            <v>0</v>
          </cell>
          <cell r="AX394">
            <v>0</v>
          </cell>
          <cell r="AY394">
            <v>0</v>
          </cell>
          <cell r="AZ394">
            <v>0</v>
          </cell>
          <cell r="BA394">
            <v>0</v>
          </cell>
          <cell r="BB394">
            <v>0</v>
          </cell>
          <cell r="BC394">
            <v>0</v>
          </cell>
          <cell r="BD394">
            <v>0</v>
          </cell>
          <cell r="BE394">
            <v>0</v>
          </cell>
          <cell r="BF394">
            <v>0</v>
          </cell>
          <cell r="BG394">
            <v>0</v>
          </cell>
          <cell r="BH394">
            <v>0</v>
          </cell>
          <cell r="BI394">
            <v>0</v>
          </cell>
          <cell r="BJ394">
            <v>0</v>
          </cell>
          <cell r="BK394">
            <v>0</v>
          </cell>
          <cell r="BL394">
            <v>0</v>
          </cell>
          <cell r="BM394">
            <v>0</v>
          </cell>
          <cell r="BN394">
            <v>0</v>
          </cell>
          <cell r="BO394">
            <v>0</v>
          </cell>
          <cell r="BP394">
            <v>0</v>
          </cell>
          <cell r="BQ394">
            <v>0</v>
          </cell>
          <cell r="BR394">
            <v>0</v>
          </cell>
          <cell r="BS394">
            <v>0</v>
          </cell>
          <cell r="BT394">
            <v>0</v>
          </cell>
          <cell r="BU394">
            <v>0</v>
          </cell>
          <cell r="BV394">
            <v>0</v>
          </cell>
          <cell r="BW394">
            <v>0</v>
          </cell>
          <cell r="BX394">
            <v>0</v>
          </cell>
          <cell r="BY394">
            <v>0</v>
          </cell>
          <cell r="BZ394">
            <v>0</v>
          </cell>
          <cell r="CA394">
            <v>0</v>
          </cell>
          <cell r="CB394">
            <v>0</v>
          </cell>
          <cell r="CC394">
            <v>0</v>
          </cell>
          <cell r="CD394">
            <v>0</v>
          </cell>
          <cell r="CE394">
            <v>0</v>
          </cell>
          <cell r="CF394">
            <v>0</v>
          </cell>
          <cell r="CG394">
            <v>0</v>
          </cell>
          <cell r="CH394">
            <v>0</v>
          </cell>
          <cell r="CI394">
            <v>0</v>
          </cell>
          <cell r="CJ394">
            <v>0</v>
          </cell>
          <cell r="CK394">
            <v>0</v>
          </cell>
          <cell r="CL394">
            <v>0</v>
          </cell>
          <cell r="CM394">
            <v>0</v>
          </cell>
          <cell r="CN394">
            <v>0</v>
          </cell>
          <cell r="CO394">
            <v>0</v>
          </cell>
          <cell r="CP394">
            <v>0</v>
          </cell>
          <cell r="CQ394">
            <v>0</v>
          </cell>
          <cell r="CR394">
            <v>0</v>
          </cell>
          <cell r="CS394">
            <v>0</v>
          </cell>
          <cell r="CT394">
            <v>0</v>
          </cell>
          <cell r="CU394">
            <v>0</v>
          </cell>
          <cell r="CV394">
            <v>0</v>
          </cell>
          <cell r="CW394">
            <v>0</v>
          </cell>
          <cell r="CX394">
            <v>0</v>
          </cell>
          <cell r="CY394">
            <v>0</v>
          </cell>
          <cell r="CZ394">
            <v>0</v>
          </cell>
          <cell r="DA394">
            <v>0</v>
          </cell>
          <cell r="DB394">
            <v>0</v>
          </cell>
          <cell r="DC394">
            <v>0</v>
          </cell>
          <cell r="DD394">
            <v>0</v>
          </cell>
          <cell r="DE394">
            <v>0</v>
          </cell>
          <cell r="DF394">
            <v>0</v>
          </cell>
          <cell r="DG394">
            <v>0</v>
          </cell>
          <cell r="DH394">
            <v>0</v>
          </cell>
          <cell r="DI394">
            <v>0</v>
          </cell>
          <cell r="DJ394">
            <v>0</v>
          </cell>
          <cell r="DK394">
            <v>0</v>
          </cell>
          <cell r="DL394">
            <v>0</v>
          </cell>
          <cell r="DM394">
            <v>0</v>
          </cell>
          <cell r="DN394">
            <v>0</v>
          </cell>
          <cell r="DO394">
            <v>0</v>
          </cell>
          <cell r="DP394">
            <v>0</v>
          </cell>
          <cell r="DQ394">
            <v>0</v>
          </cell>
          <cell r="DR394">
            <v>0</v>
          </cell>
          <cell r="DS394">
            <v>0</v>
          </cell>
          <cell r="DT394">
            <v>0</v>
          </cell>
          <cell r="DU394">
            <v>0</v>
          </cell>
          <cell r="DV394">
            <v>0</v>
          </cell>
          <cell r="DW394">
            <v>0</v>
          </cell>
          <cell r="DX394">
            <v>0</v>
          </cell>
          <cell r="DY394">
            <v>0</v>
          </cell>
          <cell r="DZ394">
            <v>0</v>
          </cell>
          <cell r="EA394">
            <v>0</v>
          </cell>
          <cell r="EB394">
            <v>0</v>
          </cell>
          <cell r="EC394">
            <v>0</v>
          </cell>
          <cell r="ED394">
            <v>0</v>
          </cell>
        </row>
        <row r="395">
          <cell r="C395" t="str">
            <v>Palo Verde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  <cell r="AO395">
            <v>0</v>
          </cell>
          <cell r="AP395">
            <v>0</v>
          </cell>
          <cell r="AQ395">
            <v>0</v>
          </cell>
          <cell r="AR395">
            <v>0</v>
          </cell>
          <cell r="AS395">
            <v>0</v>
          </cell>
          <cell r="AT395">
            <v>0</v>
          </cell>
          <cell r="AU395">
            <v>0</v>
          </cell>
          <cell r="AV395">
            <v>0</v>
          </cell>
          <cell r="AW395">
            <v>0</v>
          </cell>
          <cell r="AX395">
            <v>0</v>
          </cell>
          <cell r="AY395">
            <v>0</v>
          </cell>
          <cell r="AZ395">
            <v>0</v>
          </cell>
          <cell r="BA395">
            <v>0</v>
          </cell>
          <cell r="BB395">
            <v>0</v>
          </cell>
          <cell r="BC395">
            <v>0</v>
          </cell>
          <cell r="BD395">
            <v>0</v>
          </cell>
          <cell r="BE395">
            <v>0</v>
          </cell>
          <cell r="BF395">
            <v>0</v>
          </cell>
          <cell r="BG395">
            <v>0</v>
          </cell>
          <cell r="BH395">
            <v>0</v>
          </cell>
          <cell r="BI395">
            <v>0</v>
          </cell>
          <cell r="BJ395">
            <v>0</v>
          </cell>
          <cell r="BK395">
            <v>0</v>
          </cell>
          <cell r="BL395">
            <v>0</v>
          </cell>
          <cell r="BM395">
            <v>0</v>
          </cell>
          <cell r="BN395">
            <v>0</v>
          </cell>
          <cell r="BO395">
            <v>0</v>
          </cell>
          <cell r="BP395">
            <v>0</v>
          </cell>
          <cell r="BQ395">
            <v>0</v>
          </cell>
          <cell r="BR395">
            <v>0</v>
          </cell>
          <cell r="BS395">
            <v>0</v>
          </cell>
          <cell r="BT395">
            <v>0</v>
          </cell>
          <cell r="BU395">
            <v>0</v>
          </cell>
          <cell r="BV395">
            <v>0</v>
          </cell>
          <cell r="BW395">
            <v>0</v>
          </cell>
          <cell r="BX395">
            <v>0</v>
          </cell>
          <cell r="BY395">
            <v>0</v>
          </cell>
          <cell r="BZ395">
            <v>0</v>
          </cell>
          <cell r="CA395">
            <v>0</v>
          </cell>
          <cell r="CB395">
            <v>0</v>
          </cell>
          <cell r="CC395">
            <v>0</v>
          </cell>
          <cell r="CD395">
            <v>0</v>
          </cell>
          <cell r="CE395">
            <v>0</v>
          </cell>
          <cell r="CF395">
            <v>0</v>
          </cell>
          <cell r="CG395">
            <v>0</v>
          </cell>
          <cell r="CH395">
            <v>0</v>
          </cell>
          <cell r="CI395">
            <v>0</v>
          </cell>
          <cell r="CJ395">
            <v>0</v>
          </cell>
          <cell r="CK395">
            <v>0</v>
          </cell>
          <cell r="CL395">
            <v>0</v>
          </cell>
          <cell r="CM395">
            <v>0</v>
          </cell>
          <cell r="CN395">
            <v>0</v>
          </cell>
          <cell r="CO395">
            <v>0</v>
          </cell>
          <cell r="CP395">
            <v>0</v>
          </cell>
          <cell r="CQ395">
            <v>0</v>
          </cell>
          <cell r="CR395">
            <v>0</v>
          </cell>
          <cell r="CS395">
            <v>0</v>
          </cell>
          <cell r="CT395">
            <v>0</v>
          </cell>
          <cell r="CU395">
            <v>0</v>
          </cell>
          <cell r="CV395">
            <v>0</v>
          </cell>
          <cell r="CW395">
            <v>0</v>
          </cell>
          <cell r="CX395">
            <v>0</v>
          </cell>
          <cell r="CY395">
            <v>0</v>
          </cell>
          <cell r="CZ395">
            <v>0</v>
          </cell>
          <cell r="DA395">
            <v>0</v>
          </cell>
          <cell r="DB395">
            <v>0</v>
          </cell>
          <cell r="DC395">
            <v>0</v>
          </cell>
          <cell r="DD395">
            <v>0</v>
          </cell>
          <cell r="DE395">
            <v>0</v>
          </cell>
          <cell r="DF395">
            <v>0</v>
          </cell>
          <cell r="DG395">
            <v>0</v>
          </cell>
          <cell r="DH395">
            <v>0</v>
          </cell>
          <cell r="DI395">
            <v>0</v>
          </cell>
          <cell r="DJ395">
            <v>0</v>
          </cell>
          <cell r="DK395">
            <v>0</v>
          </cell>
          <cell r="DL395">
            <v>0</v>
          </cell>
          <cell r="DM395">
            <v>0</v>
          </cell>
          <cell r="DN395">
            <v>0</v>
          </cell>
          <cell r="DO395">
            <v>0</v>
          </cell>
          <cell r="DP395">
            <v>0</v>
          </cell>
          <cell r="DQ395">
            <v>0</v>
          </cell>
          <cell r="DR395">
            <v>0</v>
          </cell>
          <cell r="DS395">
            <v>0</v>
          </cell>
          <cell r="DT395">
            <v>0</v>
          </cell>
          <cell r="DU395">
            <v>0</v>
          </cell>
          <cell r="DV395">
            <v>0</v>
          </cell>
          <cell r="DW395">
            <v>0</v>
          </cell>
          <cell r="DX395">
            <v>0</v>
          </cell>
          <cell r="DY395">
            <v>0</v>
          </cell>
          <cell r="DZ395">
            <v>0</v>
          </cell>
          <cell r="EA395">
            <v>0</v>
          </cell>
          <cell r="EB395">
            <v>0</v>
          </cell>
          <cell r="EC395">
            <v>0</v>
          </cell>
          <cell r="ED395">
            <v>0</v>
          </cell>
        </row>
        <row r="396">
          <cell r="C396" t="str">
            <v>Wyoming East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A396">
            <v>0</v>
          </cell>
          <cell r="AB396">
            <v>0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0</v>
          </cell>
          <cell r="AH396">
            <v>0</v>
          </cell>
          <cell r="AI396">
            <v>0</v>
          </cell>
          <cell r="AJ396">
            <v>0</v>
          </cell>
          <cell r="AK396">
            <v>0</v>
          </cell>
          <cell r="AL396">
            <v>0</v>
          </cell>
          <cell r="AM396">
            <v>0</v>
          </cell>
          <cell r="AN396">
            <v>0</v>
          </cell>
          <cell r="AO396">
            <v>0</v>
          </cell>
          <cell r="AP396">
            <v>0</v>
          </cell>
          <cell r="AQ396">
            <v>0</v>
          </cell>
          <cell r="AR396">
            <v>0</v>
          </cell>
          <cell r="AS396">
            <v>0</v>
          </cell>
          <cell r="AT396">
            <v>0</v>
          </cell>
          <cell r="AU396">
            <v>0</v>
          </cell>
          <cell r="AV396">
            <v>0</v>
          </cell>
          <cell r="AW396">
            <v>0</v>
          </cell>
          <cell r="AX396">
            <v>0</v>
          </cell>
          <cell r="AY396">
            <v>0</v>
          </cell>
          <cell r="AZ396">
            <v>0</v>
          </cell>
          <cell r="BA396">
            <v>0</v>
          </cell>
          <cell r="BB396">
            <v>0</v>
          </cell>
          <cell r="BC396">
            <v>0</v>
          </cell>
          <cell r="BD396">
            <v>0</v>
          </cell>
          <cell r="BE396">
            <v>0</v>
          </cell>
          <cell r="BF396">
            <v>0</v>
          </cell>
          <cell r="BG396">
            <v>0</v>
          </cell>
          <cell r="BH396">
            <v>0</v>
          </cell>
          <cell r="BI396">
            <v>0</v>
          </cell>
          <cell r="BJ396">
            <v>0</v>
          </cell>
          <cell r="BK396">
            <v>0</v>
          </cell>
          <cell r="BL396">
            <v>0</v>
          </cell>
          <cell r="BM396">
            <v>0</v>
          </cell>
          <cell r="BN396">
            <v>0</v>
          </cell>
          <cell r="BO396">
            <v>0</v>
          </cell>
          <cell r="BP396">
            <v>0</v>
          </cell>
          <cell r="BQ396">
            <v>0</v>
          </cell>
          <cell r="BR396">
            <v>0</v>
          </cell>
          <cell r="BS396">
            <v>0</v>
          </cell>
          <cell r="BT396">
            <v>0</v>
          </cell>
          <cell r="BU396">
            <v>0</v>
          </cell>
          <cell r="BV396">
            <v>0</v>
          </cell>
          <cell r="BW396">
            <v>0</v>
          </cell>
          <cell r="BX396">
            <v>0</v>
          </cell>
          <cell r="BY396">
            <v>0</v>
          </cell>
          <cell r="BZ396">
            <v>0</v>
          </cell>
          <cell r="CA396">
            <v>0</v>
          </cell>
          <cell r="CB396">
            <v>0</v>
          </cell>
          <cell r="CC396">
            <v>0</v>
          </cell>
          <cell r="CD396">
            <v>0</v>
          </cell>
          <cell r="CE396">
            <v>0</v>
          </cell>
          <cell r="CF396">
            <v>0</v>
          </cell>
          <cell r="CG396">
            <v>0</v>
          </cell>
          <cell r="CH396">
            <v>0</v>
          </cell>
          <cell r="CI396">
            <v>0</v>
          </cell>
          <cell r="CJ396">
            <v>0</v>
          </cell>
          <cell r="CK396">
            <v>0</v>
          </cell>
          <cell r="CL396">
            <v>0</v>
          </cell>
          <cell r="CM396">
            <v>0</v>
          </cell>
          <cell r="CN396">
            <v>0</v>
          </cell>
          <cell r="CO396">
            <v>0</v>
          </cell>
          <cell r="CP396">
            <v>0</v>
          </cell>
          <cell r="CQ396">
            <v>0</v>
          </cell>
          <cell r="CR396">
            <v>0</v>
          </cell>
          <cell r="CS396">
            <v>0</v>
          </cell>
          <cell r="CT396">
            <v>0</v>
          </cell>
          <cell r="CU396">
            <v>0</v>
          </cell>
          <cell r="CV396">
            <v>0</v>
          </cell>
          <cell r="CW396">
            <v>0</v>
          </cell>
          <cell r="CX396">
            <v>0</v>
          </cell>
          <cell r="CY396">
            <v>0</v>
          </cell>
          <cell r="CZ396">
            <v>0</v>
          </cell>
          <cell r="DA396">
            <v>0</v>
          </cell>
          <cell r="DB396">
            <v>0</v>
          </cell>
          <cell r="DC396">
            <v>0</v>
          </cell>
          <cell r="DD396">
            <v>0</v>
          </cell>
          <cell r="DE396">
            <v>0</v>
          </cell>
          <cell r="DF396">
            <v>0</v>
          </cell>
          <cell r="DG396">
            <v>0</v>
          </cell>
          <cell r="DH396">
            <v>0</v>
          </cell>
          <cell r="DI396">
            <v>0</v>
          </cell>
          <cell r="DJ396">
            <v>0</v>
          </cell>
          <cell r="DK396">
            <v>0</v>
          </cell>
          <cell r="DL396">
            <v>0</v>
          </cell>
          <cell r="DM396">
            <v>0</v>
          </cell>
          <cell r="DN396">
            <v>0</v>
          </cell>
          <cell r="DO396">
            <v>0</v>
          </cell>
          <cell r="DP396">
            <v>0</v>
          </cell>
          <cell r="DQ396">
            <v>0</v>
          </cell>
          <cell r="DR396">
            <v>0</v>
          </cell>
          <cell r="DS396">
            <v>0</v>
          </cell>
          <cell r="DT396">
            <v>0</v>
          </cell>
          <cell r="DU396">
            <v>0</v>
          </cell>
          <cell r="DV396">
            <v>0</v>
          </cell>
          <cell r="DW396">
            <v>0</v>
          </cell>
          <cell r="DX396">
            <v>0</v>
          </cell>
          <cell r="DY396">
            <v>0</v>
          </cell>
          <cell r="DZ396">
            <v>0</v>
          </cell>
          <cell r="EA396">
            <v>0</v>
          </cell>
          <cell r="EB396">
            <v>0</v>
          </cell>
          <cell r="EC396">
            <v>0</v>
          </cell>
          <cell r="ED396">
            <v>0</v>
          </cell>
        </row>
        <row r="397">
          <cell r="C397" t="str">
            <v>STF Index Trades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0</v>
          </cell>
          <cell r="AH397">
            <v>0</v>
          </cell>
          <cell r="AI397">
            <v>0</v>
          </cell>
          <cell r="AJ397">
            <v>0</v>
          </cell>
          <cell r="AK397">
            <v>0</v>
          </cell>
          <cell r="AL397">
            <v>0</v>
          </cell>
          <cell r="AM397">
            <v>0</v>
          </cell>
          <cell r="AN397">
            <v>0</v>
          </cell>
          <cell r="AO397">
            <v>0</v>
          </cell>
          <cell r="AP397">
            <v>0</v>
          </cell>
          <cell r="AQ397">
            <v>0</v>
          </cell>
          <cell r="AR397">
            <v>0</v>
          </cell>
          <cell r="AS397">
            <v>0</v>
          </cell>
          <cell r="AT397">
            <v>0</v>
          </cell>
          <cell r="AU397">
            <v>0</v>
          </cell>
          <cell r="AV397">
            <v>0</v>
          </cell>
          <cell r="AW397">
            <v>0</v>
          </cell>
          <cell r="AX397">
            <v>0</v>
          </cell>
          <cell r="AY397">
            <v>0</v>
          </cell>
          <cell r="AZ397">
            <v>0</v>
          </cell>
          <cell r="BA397">
            <v>0</v>
          </cell>
          <cell r="BB397">
            <v>0</v>
          </cell>
          <cell r="BC397">
            <v>0</v>
          </cell>
          <cell r="BD397">
            <v>0</v>
          </cell>
          <cell r="BE397">
            <v>0</v>
          </cell>
          <cell r="BF397">
            <v>0</v>
          </cell>
          <cell r="BG397">
            <v>0</v>
          </cell>
          <cell r="BH397">
            <v>0</v>
          </cell>
          <cell r="BI397">
            <v>0</v>
          </cell>
          <cell r="BJ397">
            <v>0</v>
          </cell>
          <cell r="BK397">
            <v>0</v>
          </cell>
          <cell r="BL397">
            <v>0</v>
          </cell>
          <cell r="BM397">
            <v>0</v>
          </cell>
          <cell r="BN397">
            <v>0</v>
          </cell>
          <cell r="BO397">
            <v>0</v>
          </cell>
          <cell r="BP397">
            <v>0</v>
          </cell>
          <cell r="BQ397">
            <v>0</v>
          </cell>
          <cell r="BR397">
            <v>0</v>
          </cell>
          <cell r="BS397">
            <v>0</v>
          </cell>
          <cell r="BT397">
            <v>0</v>
          </cell>
          <cell r="BU397">
            <v>0</v>
          </cell>
          <cell r="BV397">
            <v>0</v>
          </cell>
          <cell r="BW397">
            <v>0</v>
          </cell>
          <cell r="BX397">
            <v>0</v>
          </cell>
          <cell r="BY397">
            <v>0</v>
          </cell>
          <cell r="BZ397">
            <v>0</v>
          </cell>
          <cell r="CA397">
            <v>0</v>
          </cell>
          <cell r="CB397">
            <v>0</v>
          </cell>
          <cell r="CC397">
            <v>0</v>
          </cell>
          <cell r="CD397">
            <v>0</v>
          </cell>
          <cell r="CE397">
            <v>0</v>
          </cell>
          <cell r="CF397">
            <v>0</v>
          </cell>
          <cell r="CG397">
            <v>0</v>
          </cell>
          <cell r="CH397">
            <v>0</v>
          </cell>
          <cell r="CI397">
            <v>0</v>
          </cell>
          <cell r="CJ397">
            <v>0</v>
          </cell>
          <cell r="CK397">
            <v>0</v>
          </cell>
          <cell r="CL397">
            <v>0</v>
          </cell>
          <cell r="CM397">
            <v>0</v>
          </cell>
          <cell r="CN397">
            <v>0</v>
          </cell>
          <cell r="CO397">
            <v>0</v>
          </cell>
          <cell r="CP397">
            <v>0</v>
          </cell>
          <cell r="CQ397">
            <v>0</v>
          </cell>
          <cell r="CR397">
            <v>0</v>
          </cell>
          <cell r="CS397">
            <v>0</v>
          </cell>
          <cell r="CT397">
            <v>0</v>
          </cell>
          <cell r="CU397">
            <v>0</v>
          </cell>
          <cell r="CV397">
            <v>0</v>
          </cell>
          <cell r="CW397">
            <v>0</v>
          </cell>
          <cell r="CX397">
            <v>0</v>
          </cell>
          <cell r="CY397">
            <v>0</v>
          </cell>
          <cell r="CZ397">
            <v>0</v>
          </cell>
          <cell r="DA397">
            <v>0</v>
          </cell>
          <cell r="DB397">
            <v>0</v>
          </cell>
          <cell r="DC397">
            <v>0</v>
          </cell>
          <cell r="DD397">
            <v>0</v>
          </cell>
          <cell r="DE397">
            <v>0</v>
          </cell>
          <cell r="DF397">
            <v>0</v>
          </cell>
          <cell r="DG397">
            <v>0</v>
          </cell>
          <cell r="DH397">
            <v>0</v>
          </cell>
          <cell r="DI397">
            <v>0</v>
          </cell>
          <cell r="DJ397">
            <v>0</v>
          </cell>
          <cell r="DK397">
            <v>0</v>
          </cell>
          <cell r="DL397">
            <v>0</v>
          </cell>
          <cell r="DM397">
            <v>0</v>
          </cell>
          <cell r="DN397">
            <v>0</v>
          </cell>
          <cell r="DO397">
            <v>0</v>
          </cell>
          <cell r="DP397">
            <v>0</v>
          </cell>
          <cell r="DQ397">
            <v>0</v>
          </cell>
          <cell r="DR397">
            <v>0</v>
          </cell>
          <cell r="DS397">
            <v>0</v>
          </cell>
          <cell r="DT397">
            <v>0</v>
          </cell>
          <cell r="DU397">
            <v>0</v>
          </cell>
          <cell r="DV397">
            <v>0</v>
          </cell>
          <cell r="DW397">
            <v>0</v>
          </cell>
          <cell r="DX397">
            <v>0</v>
          </cell>
          <cell r="DY397">
            <v>0</v>
          </cell>
          <cell r="DZ397">
            <v>0</v>
          </cell>
          <cell r="EA397">
            <v>0</v>
          </cell>
          <cell r="EB397">
            <v>0</v>
          </cell>
          <cell r="EC397">
            <v>0</v>
          </cell>
          <cell r="ED397">
            <v>0</v>
          </cell>
        </row>
        <row r="399"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O399">
            <v>0</v>
          </cell>
          <cell r="AP399">
            <v>0</v>
          </cell>
          <cell r="AQ399">
            <v>0</v>
          </cell>
          <cell r="AR399">
            <v>0</v>
          </cell>
          <cell r="AS399">
            <v>0</v>
          </cell>
          <cell r="AT399">
            <v>0</v>
          </cell>
          <cell r="AU399">
            <v>0</v>
          </cell>
          <cell r="AV399">
            <v>0</v>
          </cell>
          <cell r="AW399">
            <v>0</v>
          </cell>
          <cell r="AX399">
            <v>0</v>
          </cell>
          <cell r="AY399">
            <v>0</v>
          </cell>
          <cell r="AZ399">
            <v>0</v>
          </cell>
          <cell r="BA399">
            <v>0</v>
          </cell>
          <cell r="BB399">
            <v>0</v>
          </cell>
          <cell r="BC399">
            <v>0</v>
          </cell>
          <cell r="BD399">
            <v>0</v>
          </cell>
          <cell r="BE399">
            <v>0</v>
          </cell>
          <cell r="BF399">
            <v>0</v>
          </cell>
          <cell r="BG399">
            <v>0</v>
          </cell>
          <cell r="BH399">
            <v>0</v>
          </cell>
          <cell r="BI399">
            <v>0</v>
          </cell>
          <cell r="BJ399">
            <v>0</v>
          </cell>
          <cell r="BK399">
            <v>0</v>
          </cell>
          <cell r="BL399">
            <v>0</v>
          </cell>
          <cell r="BM399">
            <v>0</v>
          </cell>
          <cell r="BN399">
            <v>0</v>
          </cell>
          <cell r="BO399">
            <v>0</v>
          </cell>
          <cell r="BP399">
            <v>0</v>
          </cell>
          <cell r="BQ399">
            <v>0</v>
          </cell>
          <cell r="BR399">
            <v>0</v>
          </cell>
          <cell r="BS399">
            <v>0</v>
          </cell>
          <cell r="BT399">
            <v>0</v>
          </cell>
          <cell r="BU399">
            <v>0</v>
          </cell>
          <cell r="BV399">
            <v>0</v>
          </cell>
          <cell r="BW399">
            <v>0</v>
          </cell>
          <cell r="BX399">
            <v>0</v>
          </cell>
          <cell r="BY399">
            <v>0</v>
          </cell>
          <cell r="BZ399">
            <v>0</v>
          </cell>
          <cell r="CA399">
            <v>0</v>
          </cell>
          <cell r="CB399">
            <v>0</v>
          </cell>
          <cell r="CC399">
            <v>0</v>
          </cell>
          <cell r="CD399">
            <v>0</v>
          </cell>
          <cell r="CE399">
            <v>0</v>
          </cell>
          <cell r="CF399">
            <v>0</v>
          </cell>
          <cell r="CG399">
            <v>0</v>
          </cell>
          <cell r="CH399">
            <v>0</v>
          </cell>
          <cell r="CI399">
            <v>0</v>
          </cell>
          <cell r="CJ399">
            <v>0</v>
          </cell>
          <cell r="CK399">
            <v>0</v>
          </cell>
          <cell r="CL399">
            <v>0</v>
          </cell>
          <cell r="CM399">
            <v>0</v>
          </cell>
          <cell r="CN399">
            <v>0</v>
          </cell>
          <cell r="CO399">
            <v>0</v>
          </cell>
          <cell r="CP399">
            <v>0</v>
          </cell>
          <cell r="CQ399">
            <v>0</v>
          </cell>
          <cell r="CR399">
            <v>0</v>
          </cell>
          <cell r="CS399">
            <v>0</v>
          </cell>
          <cell r="CT399">
            <v>0</v>
          </cell>
          <cell r="CU399">
            <v>0</v>
          </cell>
          <cell r="CV399">
            <v>0</v>
          </cell>
          <cell r="CW399">
            <v>0</v>
          </cell>
          <cell r="CX399">
            <v>0</v>
          </cell>
          <cell r="CY399">
            <v>0</v>
          </cell>
          <cell r="CZ399">
            <v>0</v>
          </cell>
          <cell r="DA399">
            <v>0</v>
          </cell>
          <cell r="DB399">
            <v>0</v>
          </cell>
          <cell r="DC399">
            <v>0</v>
          </cell>
          <cell r="DD399">
            <v>0</v>
          </cell>
          <cell r="DE399">
            <v>0</v>
          </cell>
          <cell r="DF399">
            <v>0</v>
          </cell>
          <cell r="DG399">
            <v>0</v>
          </cell>
          <cell r="DH399">
            <v>0</v>
          </cell>
          <cell r="DI399">
            <v>0</v>
          </cell>
          <cell r="DJ399">
            <v>0</v>
          </cell>
          <cell r="DK399">
            <v>0</v>
          </cell>
          <cell r="DL399">
            <v>0</v>
          </cell>
          <cell r="DM399">
            <v>0</v>
          </cell>
          <cell r="DN399">
            <v>0</v>
          </cell>
          <cell r="DO399">
            <v>0</v>
          </cell>
          <cell r="DP399">
            <v>0</v>
          </cell>
          <cell r="DQ399">
            <v>0</v>
          </cell>
          <cell r="DR399">
            <v>0</v>
          </cell>
          <cell r="DS399">
            <v>0</v>
          </cell>
          <cell r="DT399">
            <v>0</v>
          </cell>
          <cell r="DU399">
            <v>0</v>
          </cell>
          <cell r="DV399">
            <v>0</v>
          </cell>
          <cell r="DW399">
            <v>0</v>
          </cell>
          <cell r="DX399">
            <v>0</v>
          </cell>
          <cell r="DY399">
            <v>0</v>
          </cell>
          <cell r="DZ399">
            <v>0</v>
          </cell>
          <cell r="EA399">
            <v>0</v>
          </cell>
          <cell r="EB399">
            <v>0</v>
          </cell>
          <cell r="EC399">
            <v>0</v>
          </cell>
          <cell r="ED399">
            <v>0</v>
          </cell>
        </row>
        <row r="402">
          <cell r="C402" t="str">
            <v>COB</v>
          </cell>
          <cell r="F402">
            <v>0</v>
          </cell>
          <cell r="G402">
            <v>0</v>
          </cell>
          <cell r="H402">
            <v>78.080000000001746</v>
          </cell>
          <cell r="I402">
            <v>89.421999999998661</v>
          </cell>
          <cell r="J402">
            <v>282.74599999999919</v>
          </cell>
          <cell r="K402">
            <v>202.39800000000105</v>
          </cell>
          <cell r="L402">
            <v>19.820999999996275</v>
          </cell>
          <cell r="M402">
            <v>87.090000000003783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459.90400000009686</v>
          </cell>
          <cell r="S402">
            <v>0</v>
          </cell>
          <cell r="T402">
            <v>0</v>
          </cell>
          <cell r="U402">
            <v>4.8099999999976717</v>
          </cell>
          <cell r="V402">
            <v>109.7190000000046</v>
          </cell>
          <cell r="W402">
            <v>610.84799999999814</v>
          </cell>
          <cell r="X402">
            <v>-263.10900000001129</v>
          </cell>
          <cell r="Y402">
            <v>-47.747000000003027</v>
          </cell>
          <cell r="Z402">
            <v>43.669999999998254</v>
          </cell>
          <cell r="AA402">
            <v>1.713000000003376</v>
          </cell>
          <cell r="AB402">
            <v>0</v>
          </cell>
          <cell r="AC402">
            <v>0</v>
          </cell>
          <cell r="AD402">
            <v>0</v>
          </cell>
          <cell r="AE402">
            <v>-16.896999999880791</v>
          </cell>
          <cell r="AF402">
            <v>0</v>
          </cell>
          <cell r="AG402">
            <v>-3.9030000000057044</v>
          </cell>
          <cell r="AH402">
            <v>-1.1149999999979627</v>
          </cell>
          <cell r="AI402">
            <v>-1.9599999999991269</v>
          </cell>
          <cell r="AJ402">
            <v>-5.7450000000026193</v>
          </cell>
          <cell r="AK402">
            <v>-4.3260000000009313</v>
          </cell>
          <cell r="AL402">
            <v>0</v>
          </cell>
          <cell r="AM402">
            <v>0.15200000000186265</v>
          </cell>
          <cell r="AN402">
            <v>0</v>
          </cell>
          <cell r="AO402">
            <v>0</v>
          </cell>
          <cell r="AP402">
            <v>0</v>
          </cell>
          <cell r="AQ402">
            <v>0</v>
          </cell>
          <cell r="AR402">
            <v>-75.167000000015832</v>
          </cell>
          <cell r="AS402">
            <v>0</v>
          </cell>
          <cell r="AT402">
            <v>-0.29799999999522697</v>
          </cell>
          <cell r="AU402">
            <v>0</v>
          </cell>
          <cell r="AV402">
            <v>5.0999999999476131E-2</v>
          </cell>
          <cell r="AW402">
            <v>-2.3899999999994179</v>
          </cell>
          <cell r="AX402">
            <v>-72.529999999998836</v>
          </cell>
          <cell r="AY402">
            <v>0</v>
          </cell>
          <cell r="AZ402">
            <v>0</v>
          </cell>
          <cell r="BA402">
            <v>0</v>
          </cell>
          <cell r="BB402">
            <v>0</v>
          </cell>
          <cell r="BC402">
            <v>0</v>
          </cell>
          <cell r="BD402">
            <v>0</v>
          </cell>
          <cell r="BE402">
            <v>17.508000000147149</v>
          </cell>
          <cell r="BF402">
            <v>0</v>
          </cell>
          <cell r="BG402">
            <v>0</v>
          </cell>
          <cell r="BH402">
            <v>0</v>
          </cell>
          <cell r="BI402">
            <v>0</v>
          </cell>
          <cell r="BJ402">
            <v>-9.9999999947613105E-3</v>
          </cell>
          <cell r="BK402">
            <v>0</v>
          </cell>
          <cell r="BL402">
            <v>0</v>
          </cell>
          <cell r="BM402">
            <v>7.4579999999987194</v>
          </cell>
          <cell r="BN402">
            <v>10.059999999997672</v>
          </cell>
          <cell r="BO402">
            <v>0</v>
          </cell>
          <cell r="BP402">
            <v>0</v>
          </cell>
          <cell r="BQ402">
            <v>0</v>
          </cell>
          <cell r="BR402">
            <v>6.2229999999981374</v>
          </cell>
          <cell r="BS402">
            <v>0</v>
          </cell>
          <cell r="BT402">
            <v>0</v>
          </cell>
          <cell r="BU402">
            <v>0</v>
          </cell>
          <cell r="BV402">
            <v>0</v>
          </cell>
          <cell r="BW402">
            <v>0</v>
          </cell>
          <cell r="BX402">
            <v>0</v>
          </cell>
          <cell r="BY402">
            <v>6.2229999999981374</v>
          </cell>
          <cell r="BZ402">
            <v>0</v>
          </cell>
          <cell r="CA402">
            <v>0</v>
          </cell>
          <cell r="CB402">
            <v>0</v>
          </cell>
          <cell r="CC402">
            <v>0</v>
          </cell>
          <cell r="CD402">
            <v>0</v>
          </cell>
          <cell r="CE402">
            <v>17.08600000012666</v>
          </cell>
          <cell r="CF402">
            <v>0</v>
          </cell>
          <cell r="CG402">
            <v>0</v>
          </cell>
          <cell r="CH402">
            <v>0</v>
          </cell>
          <cell r="CI402">
            <v>0</v>
          </cell>
          <cell r="CJ402">
            <v>0</v>
          </cell>
          <cell r="CK402">
            <v>4.3559999999997672</v>
          </cell>
          <cell r="CL402">
            <v>12.729999999995925</v>
          </cell>
          <cell r="CM402">
            <v>0</v>
          </cell>
          <cell r="CN402">
            <v>0</v>
          </cell>
          <cell r="CO402">
            <v>0</v>
          </cell>
          <cell r="CP402">
            <v>0</v>
          </cell>
          <cell r="CQ402">
            <v>0</v>
          </cell>
          <cell r="CR402">
            <v>52.765999999945052</v>
          </cell>
          <cell r="CS402">
            <v>0</v>
          </cell>
          <cell r="CT402">
            <v>0</v>
          </cell>
          <cell r="CU402">
            <v>3.8559999999997672</v>
          </cell>
          <cell r="CV402">
            <v>6.5820000000021537</v>
          </cell>
          <cell r="CW402">
            <v>3.8899999999994179</v>
          </cell>
          <cell r="CX402">
            <v>6.7149999999965075</v>
          </cell>
          <cell r="CY402">
            <v>13.281999999999243</v>
          </cell>
          <cell r="CZ402">
            <v>18.565999999998894</v>
          </cell>
          <cell r="DA402">
            <v>-6.9999999999708962E-2</v>
          </cell>
          <cell r="DB402">
            <v>-5.5000000007566996E-2</v>
          </cell>
          <cell r="DC402">
            <v>0</v>
          </cell>
          <cell r="DD402">
            <v>0</v>
          </cell>
          <cell r="DE402">
            <v>46.887999999918975</v>
          </cell>
          <cell r="DF402">
            <v>0</v>
          </cell>
          <cell r="DG402">
            <v>-8.5999999995692633E-2</v>
          </cell>
          <cell r="DH402">
            <v>4.1719999999986612</v>
          </cell>
          <cell r="DI402">
            <v>-0.20999999999912689</v>
          </cell>
          <cell r="DJ402">
            <v>20.51600000000326</v>
          </cell>
          <cell r="DK402">
            <v>17.535999999992782</v>
          </cell>
          <cell r="DL402">
            <v>12.533999999999651</v>
          </cell>
          <cell r="DM402">
            <v>-7.5740000000005239</v>
          </cell>
          <cell r="DN402">
            <v>0</v>
          </cell>
          <cell r="DO402">
            <v>0</v>
          </cell>
          <cell r="DP402">
            <v>0</v>
          </cell>
          <cell r="DQ402">
            <v>0</v>
          </cell>
          <cell r="DR402">
            <v>43.814999999944121</v>
          </cell>
          <cell r="DS402">
            <v>0</v>
          </cell>
          <cell r="DT402">
            <v>0</v>
          </cell>
          <cell r="DU402">
            <v>0</v>
          </cell>
          <cell r="DV402">
            <v>5.3620000000009895</v>
          </cell>
          <cell r="DW402">
            <v>29.37599999998929</v>
          </cell>
          <cell r="DX402">
            <v>9.2200000000011642</v>
          </cell>
          <cell r="DY402">
            <v>-0.14299999999639113</v>
          </cell>
          <cell r="DZ402">
            <v>0</v>
          </cell>
          <cell r="EA402">
            <v>0</v>
          </cell>
          <cell r="EB402">
            <v>0</v>
          </cell>
          <cell r="EC402">
            <v>0</v>
          </cell>
          <cell r="ED402">
            <v>0</v>
          </cell>
        </row>
        <row r="403">
          <cell r="C403" t="str">
            <v>Four Corners</v>
          </cell>
          <cell r="F403">
            <v>407.66500000000087</v>
          </cell>
          <cell r="G403">
            <v>66.763999999999214</v>
          </cell>
          <cell r="H403">
            <v>12</v>
          </cell>
          <cell r="I403">
            <v>110.03800000000047</v>
          </cell>
          <cell r="J403">
            <v>0</v>
          </cell>
          <cell r="K403">
            <v>0</v>
          </cell>
          <cell r="L403">
            <v>0.99499999999534339</v>
          </cell>
          <cell r="M403">
            <v>0</v>
          </cell>
          <cell r="N403">
            <v>0</v>
          </cell>
          <cell r="O403">
            <v>79.360000000000582</v>
          </cell>
          <cell r="P403">
            <v>228.89099999998871</v>
          </cell>
          <cell r="Q403">
            <v>282.28599999999278</v>
          </cell>
          <cell r="R403">
            <v>4214.8329999998678</v>
          </cell>
          <cell r="S403">
            <v>1163.6999999999971</v>
          </cell>
          <cell r="T403">
            <v>140.86000000000058</v>
          </cell>
          <cell r="U403">
            <v>330.65799999999581</v>
          </cell>
          <cell r="V403">
            <v>300.29000000000815</v>
          </cell>
          <cell r="W403">
            <v>411.39999999999418</v>
          </cell>
          <cell r="X403">
            <v>0</v>
          </cell>
          <cell r="Y403">
            <v>3.25</v>
          </cell>
          <cell r="Z403">
            <v>34.789999999993597</v>
          </cell>
          <cell r="AA403">
            <v>1.0709999999962747</v>
          </cell>
          <cell r="AB403">
            <v>200.44400000000314</v>
          </cell>
          <cell r="AC403">
            <v>451.83000000000175</v>
          </cell>
          <cell r="AD403">
            <v>1176.5399999999936</v>
          </cell>
          <cell r="AE403">
            <v>1215.4830000004731</v>
          </cell>
          <cell r="AF403">
            <v>248.86999999999534</v>
          </cell>
          <cell r="AG403">
            <v>11.725000000005821</v>
          </cell>
          <cell r="AH403">
            <v>16.25</v>
          </cell>
          <cell r="AI403">
            <v>20.186000000001513</v>
          </cell>
          <cell r="AJ403">
            <v>-1.5299999999988358</v>
          </cell>
          <cell r="AK403">
            <v>-0.73399999999674037</v>
          </cell>
          <cell r="AL403">
            <v>2.3559999999997672</v>
          </cell>
          <cell r="AM403">
            <v>0</v>
          </cell>
          <cell r="AN403">
            <v>0</v>
          </cell>
          <cell r="AO403">
            <v>48.190000000002328</v>
          </cell>
          <cell r="AP403">
            <v>90.55000000000291</v>
          </cell>
          <cell r="AQ403">
            <v>779.61999999999534</v>
          </cell>
          <cell r="AR403">
            <v>259.55399999977089</v>
          </cell>
          <cell r="AS403">
            <v>-3.5</v>
          </cell>
          <cell r="AT403">
            <v>17.649999999994179</v>
          </cell>
          <cell r="AU403">
            <v>171.22400000000198</v>
          </cell>
          <cell r="AV403">
            <v>-0.92999999999301508</v>
          </cell>
          <cell r="AW403">
            <v>-0.430000000007567</v>
          </cell>
          <cell r="AX403">
            <v>-3.3600000000005821</v>
          </cell>
          <cell r="AY403">
            <v>0</v>
          </cell>
          <cell r="AZ403">
            <v>0</v>
          </cell>
          <cell r="BA403">
            <v>0</v>
          </cell>
          <cell r="BB403">
            <v>17.230000000010477</v>
          </cell>
          <cell r="BC403">
            <v>23.669999999983702</v>
          </cell>
          <cell r="BD403">
            <v>38</v>
          </cell>
          <cell r="BE403">
            <v>80.820000000065193</v>
          </cell>
          <cell r="BF403">
            <v>17.809999999997672</v>
          </cell>
          <cell r="BG403">
            <v>45.720000000001164</v>
          </cell>
          <cell r="BH403">
            <v>-8.75</v>
          </cell>
          <cell r="BI403">
            <v>31</v>
          </cell>
          <cell r="BJ403">
            <v>-0.35000000000582077</v>
          </cell>
          <cell r="BK403">
            <v>0</v>
          </cell>
          <cell r="BL403">
            <v>0</v>
          </cell>
          <cell r="BM403">
            <v>0</v>
          </cell>
          <cell r="BN403">
            <v>-0.27000000000407454</v>
          </cell>
          <cell r="BO403">
            <v>30.880000000004657</v>
          </cell>
          <cell r="BP403">
            <v>8.2600000000093132</v>
          </cell>
          <cell r="BQ403">
            <v>-43.480000000010477</v>
          </cell>
          <cell r="BR403">
            <v>288.99000000022352</v>
          </cell>
          <cell r="BS403">
            <v>-12.220000000001164</v>
          </cell>
          <cell r="BT403">
            <v>17.619999999995343</v>
          </cell>
          <cell r="BU403">
            <v>30.850000000005821</v>
          </cell>
          <cell r="BV403">
            <v>16.070999999996275</v>
          </cell>
          <cell r="BW403">
            <v>-5.9660000000003492</v>
          </cell>
          <cell r="BX403">
            <v>0</v>
          </cell>
          <cell r="BY403">
            <v>0</v>
          </cell>
          <cell r="BZ403">
            <v>0</v>
          </cell>
          <cell r="CA403">
            <v>-31.405000000013388</v>
          </cell>
          <cell r="CB403">
            <v>15.010000000009313</v>
          </cell>
          <cell r="CC403">
            <v>0.28000000002793968</v>
          </cell>
          <cell r="CD403">
            <v>258.75</v>
          </cell>
          <cell r="CE403">
            <v>73.025000000139698</v>
          </cell>
          <cell r="CF403">
            <v>-3.5199999999895226</v>
          </cell>
          <cell r="CG403">
            <v>7.9400000000023283</v>
          </cell>
          <cell r="CH403">
            <v>-2.7400000000052387</v>
          </cell>
          <cell r="CI403">
            <v>-127.01499999999942</v>
          </cell>
          <cell r="CJ403">
            <v>0</v>
          </cell>
          <cell r="CK403">
            <v>6.75</v>
          </cell>
          <cell r="CL403">
            <v>9.6199999999953434</v>
          </cell>
          <cell r="CM403">
            <v>2.4900000000052387</v>
          </cell>
          <cell r="CN403">
            <v>0</v>
          </cell>
          <cell r="CO403">
            <v>24.690000000002328</v>
          </cell>
          <cell r="CP403">
            <v>40.279999999998836</v>
          </cell>
          <cell r="CQ403">
            <v>114.52999999999884</v>
          </cell>
          <cell r="CR403">
            <v>105.17200000025332</v>
          </cell>
          <cell r="CS403">
            <v>-5.3399999999965075</v>
          </cell>
          <cell r="CT403">
            <v>-15.510000000009313</v>
          </cell>
          <cell r="CU403">
            <v>171</v>
          </cell>
          <cell r="CV403">
            <v>28.899999999994179</v>
          </cell>
          <cell r="CW403">
            <v>-2.0800000000017462</v>
          </cell>
          <cell r="CX403">
            <v>10.671999999991385</v>
          </cell>
          <cell r="CY403">
            <v>35.31600000000617</v>
          </cell>
          <cell r="CZ403">
            <v>-38.970000000001164</v>
          </cell>
          <cell r="DA403">
            <v>12.093999999997322</v>
          </cell>
          <cell r="DB403">
            <v>-11.480000000010477</v>
          </cell>
          <cell r="DC403">
            <v>8.3800000000046566</v>
          </cell>
          <cell r="DD403">
            <v>-87.809999999997672</v>
          </cell>
          <cell r="DE403">
            <v>292.09699999983422</v>
          </cell>
          <cell r="DF403">
            <v>50.25</v>
          </cell>
          <cell r="DG403">
            <v>34.364000000001397</v>
          </cell>
          <cell r="DH403">
            <v>51.220000000001164</v>
          </cell>
          <cell r="DI403">
            <v>22.240000000005239</v>
          </cell>
          <cell r="DJ403">
            <v>4.2899999999935972</v>
          </cell>
          <cell r="DK403">
            <v>23.394000000000233</v>
          </cell>
          <cell r="DL403">
            <v>20.365000000005239</v>
          </cell>
          <cell r="DM403">
            <v>30.879999999990105</v>
          </cell>
          <cell r="DN403">
            <v>-3.385999999998603</v>
          </cell>
          <cell r="DO403">
            <v>-14.410000000003492</v>
          </cell>
          <cell r="DP403">
            <v>-2.0400000000081491</v>
          </cell>
          <cell r="DQ403">
            <v>74.930000000022119</v>
          </cell>
          <cell r="DR403">
            <v>719.32999999984168</v>
          </cell>
          <cell r="DS403">
            <v>29.100000000005821</v>
          </cell>
          <cell r="DT403">
            <v>-39.720000000001164</v>
          </cell>
          <cell r="DU403">
            <v>123.05000000000291</v>
          </cell>
          <cell r="DV403">
            <v>17.919999999998254</v>
          </cell>
          <cell r="DW403">
            <v>15.190000000002328</v>
          </cell>
          <cell r="DX403">
            <v>0</v>
          </cell>
          <cell r="DY403">
            <v>11.936000000001513</v>
          </cell>
          <cell r="DZ403">
            <v>29.340000000011059</v>
          </cell>
          <cell r="EA403">
            <v>17.394000000000233</v>
          </cell>
          <cell r="EB403">
            <v>66.139999999984866</v>
          </cell>
          <cell r="EC403">
            <v>-1.25</v>
          </cell>
          <cell r="ED403">
            <v>450.22999999998137</v>
          </cell>
        </row>
        <row r="404">
          <cell r="C404" t="str">
            <v>Mid Columbia</v>
          </cell>
          <cell r="F404">
            <v>-996.97699999999895</v>
          </cell>
          <cell r="G404">
            <v>34.163000000000466</v>
          </cell>
          <cell r="H404">
            <v>747.24599999999919</v>
          </cell>
          <cell r="I404">
            <v>493.41399999999703</v>
          </cell>
          <cell r="J404">
            <v>9.8593999999998232</v>
          </cell>
          <cell r="K404">
            <v>88.909999999999854</v>
          </cell>
          <cell r="L404">
            <v>-730.52999999999884</v>
          </cell>
          <cell r="M404">
            <v>223.52499999999418</v>
          </cell>
          <cell r="N404">
            <v>267.09000000002561</v>
          </cell>
          <cell r="O404">
            <v>143.74000000000524</v>
          </cell>
          <cell r="P404">
            <v>24.129000000000815</v>
          </cell>
          <cell r="Q404">
            <v>30.073999999998705</v>
          </cell>
          <cell r="R404">
            <v>351.24099999992177</v>
          </cell>
          <cell r="S404">
            <v>-416.75999999999476</v>
          </cell>
          <cell r="T404">
            <v>93.204999999999927</v>
          </cell>
          <cell r="U404">
            <v>365.9600000000064</v>
          </cell>
          <cell r="V404">
            <v>457.11800000000039</v>
          </cell>
          <cell r="W404">
            <v>83.704999999999927</v>
          </cell>
          <cell r="X404">
            <v>151.73500000000058</v>
          </cell>
          <cell r="Y404">
            <v>-621.68399999999383</v>
          </cell>
          <cell r="Z404">
            <v>-16.434000000008382</v>
          </cell>
          <cell r="AA404">
            <v>0.74000000000523869</v>
          </cell>
          <cell r="AB404">
            <v>224.73000000001048</v>
          </cell>
          <cell r="AC404">
            <v>0</v>
          </cell>
          <cell r="AD404">
            <v>28.925999999999476</v>
          </cell>
          <cell r="AE404">
            <v>455.3660000001546</v>
          </cell>
          <cell r="AF404">
            <v>198.69999999999709</v>
          </cell>
          <cell r="AG404">
            <v>27.968000000000757</v>
          </cell>
          <cell r="AH404">
            <v>60.720000000001164</v>
          </cell>
          <cell r="AI404">
            <v>2.7799999999988358</v>
          </cell>
          <cell r="AJ404">
            <v>-0.12799999999879219</v>
          </cell>
          <cell r="AK404">
            <v>-1.9610000000011496</v>
          </cell>
          <cell r="AL404">
            <v>-9.5100000000093132</v>
          </cell>
          <cell r="AM404">
            <v>72.440000000002328</v>
          </cell>
          <cell r="AN404">
            <v>13.370000000009895</v>
          </cell>
          <cell r="AO404">
            <v>24.169999999998254</v>
          </cell>
          <cell r="AP404">
            <v>65.524000000004889</v>
          </cell>
          <cell r="AQ404">
            <v>1.2930000000014843</v>
          </cell>
          <cell r="AR404">
            <v>379.25399999972433</v>
          </cell>
          <cell r="AS404">
            <v>7.0430000000051223</v>
          </cell>
          <cell r="AT404">
            <v>34.417000000001281</v>
          </cell>
          <cell r="AU404">
            <v>6.0200000000040745</v>
          </cell>
          <cell r="AV404">
            <v>30.573999999993248</v>
          </cell>
          <cell r="AW404">
            <v>-16.470000000001164</v>
          </cell>
          <cell r="AX404">
            <v>45.930000000007567</v>
          </cell>
          <cell r="AY404">
            <v>85.440000000002328</v>
          </cell>
          <cell r="AZ404">
            <v>51.070000000006985</v>
          </cell>
          <cell r="BA404">
            <v>42.449999999982538</v>
          </cell>
          <cell r="BB404">
            <v>76.319999999977881</v>
          </cell>
          <cell r="BC404">
            <v>36.639999999999418</v>
          </cell>
          <cell r="BD404">
            <v>-20.180000000000291</v>
          </cell>
          <cell r="BE404">
            <v>69.798000000184402</v>
          </cell>
          <cell r="BF404">
            <v>-12.915000000000873</v>
          </cell>
          <cell r="BG404">
            <v>8.0350000000034925</v>
          </cell>
          <cell r="BH404">
            <v>9.3739999999961583</v>
          </cell>
          <cell r="BI404">
            <v>-25.490000000005239</v>
          </cell>
          <cell r="BJ404">
            <v>-65.600000000005821</v>
          </cell>
          <cell r="BK404">
            <v>15.190000000002328</v>
          </cell>
          <cell r="BL404">
            <v>-37.299999999988358</v>
          </cell>
          <cell r="BM404">
            <v>68.709999999991851</v>
          </cell>
          <cell r="BN404">
            <v>49.89000000001397</v>
          </cell>
          <cell r="BO404">
            <v>17.539999999979045</v>
          </cell>
          <cell r="BP404">
            <v>43.965000000011059</v>
          </cell>
          <cell r="BQ404">
            <v>-1.6010000000023865</v>
          </cell>
          <cell r="BR404">
            <v>656.77800000016578</v>
          </cell>
          <cell r="BS404">
            <v>24.343999999997322</v>
          </cell>
          <cell r="BT404">
            <v>48.379999999990105</v>
          </cell>
          <cell r="BU404">
            <v>46.470000000001164</v>
          </cell>
          <cell r="BV404">
            <v>74.170000000012806</v>
          </cell>
          <cell r="BW404">
            <v>49.289999999993597</v>
          </cell>
          <cell r="BX404">
            <v>100.22000000000116</v>
          </cell>
          <cell r="BY404">
            <v>32.839999999996508</v>
          </cell>
          <cell r="BZ404">
            <v>69.399999999994179</v>
          </cell>
          <cell r="CA404">
            <v>51.779999999998836</v>
          </cell>
          <cell r="CB404">
            <v>64.930000000022119</v>
          </cell>
          <cell r="CC404">
            <v>83.75</v>
          </cell>
          <cell r="CD404">
            <v>11.203999999997905</v>
          </cell>
          <cell r="CE404">
            <v>855.68099999986589</v>
          </cell>
          <cell r="CF404">
            <v>9.4409999999988941</v>
          </cell>
          <cell r="CG404">
            <v>28.649999999994179</v>
          </cell>
          <cell r="CH404">
            <v>34.680000000007567</v>
          </cell>
          <cell r="CI404">
            <v>131.02000000000407</v>
          </cell>
          <cell r="CJ404">
            <v>25.75</v>
          </cell>
          <cell r="CK404">
            <v>68</v>
          </cell>
          <cell r="CL404">
            <v>230.32000000000698</v>
          </cell>
          <cell r="CM404">
            <v>151.39999999999418</v>
          </cell>
          <cell r="CN404">
            <v>109.60999999998603</v>
          </cell>
          <cell r="CO404">
            <v>37.139999999984866</v>
          </cell>
          <cell r="CP404">
            <v>17.804999999993015</v>
          </cell>
          <cell r="CQ404">
            <v>11.864999999997963</v>
          </cell>
          <cell r="CR404">
            <v>809.36599999992177</v>
          </cell>
          <cell r="CS404">
            <v>104.66000000000349</v>
          </cell>
          <cell r="CT404">
            <v>52.25</v>
          </cell>
          <cell r="CU404">
            <v>112.05499999999302</v>
          </cell>
          <cell r="CV404">
            <v>42.13399999999092</v>
          </cell>
          <cell r="CW404">
            <v>49.840000000003783</v>
          </cell>
          <cell r="CX404">
            <v>-216.33999999999651</v>
          </cell>
          <cell r="CY404">
            <v>389.02000000001863</v>
          </cell>
          <cell r="CZ404">
            <v>31.930000000007567</v>
          </cell>
          <cell r="DA404">
            <v>146.73499999998603</v>
          </cell>
          <cell r="DB404">
            <v>62.75</v>
          </cell>
          <cell r="DC404">
            <v>77.334999999991851</v>
          </cell>
          <cell r="DD404">
            <v>-43.002999999996973</v>
          </cell>
          <cell r="DE404">
            <v>1236.7190000005066</v>
          </cell>
          <cell r="DF404">
            <v>148.10999999998603</v>
          </cell>
          <cell r="DG404">
            <v>79.722000000001572</v>
          </cell>
          <cell r="DH404">
            <v>-28.194000000003143</v>
          </cell>
          <cell r="DI404">
            <v>224.33600000001024</v>
          </cell>
          <cell r="DJ404">
            <v>63.489999999997963</v>
          </cell>
          <cell r="DK404">
            <v>-55.993000000002212</v>
          </cell>
          <cell r="DL404">
            <v>313.43999999994412</v>
          </cell>
          <cell r="DM404">
            <v>-61.119999999995343</v>
          </cell>
          <cell r="DN404">
            <v>240.5060000000085</v>
          </cell>
          <cell r="DO404">
            <v>162.14000000001397</v>
          </cell>
          <cell r="DP404">
            <v>122.72000000000116</v>
          </cell>
          <cell r="DQ404">
            <v>27.562000000005355</v>
          </cell>
          <cell r="DR404">
            <v>2076.8019999999087</v>
          </cell>
          <cell r="DS404">
            <v>133.97999999999593</v>
          </cell>
          <cell r="DT404">
            <v>46.774999999994179</v>
          </cell>
          <cell r="DU404">
            <v>335.15500000001339</v>
          </cell>
          <cell r="DV404">
            <v>334.02999999999884</v>
          </cell>
          <cell r="DW404">
            <v>-6.4809999999997672</v>
          </cell>
          <cell r="DX404">
            <v>8.1199999999953434</v>
          </cell>
          <cell r="DY404">
            <v>596.90999999997439</v>
          </cell>
          <cell r="DZ404">
            <v>79.220000000001164</v>
          </cell>
          <cell r="EA404">
            <v>157.08000000000175</v>
          </cell>
          <cell r="EB404">
            <v>143.30999999999767</v>
          </cell>
          <cell r="EC404">
            <v>48.645000000004075</v>
          </cell>
          <cell r="ED404">
            <v>200.05800000000454</v>
          </cell>
        </row>
        <row r="405">
          <cell r="C405" t="str">
            <v>Mona</v>
          </cell>
          <cell r="F405">
            <v>67.728000000002794</v>
          </cell>
          <cell r="G405">
            <v>145.47999999999593</v>
          </cell>
          <cell r="H405">
            <v>326.91300000000047</v>
          </cell>
          <cell r="I405">
            <v>214.78499999999622</v>
          </cell>
          <cell r="J405">
            <v>175.20300000000861</v>
          </cell>
          <cell r="K405">
            <v>24.252000000007683</v>
          </cell>
          <cell r="L405">
            <v>1.9109999999927823</v>
          </cell>
          <cell r="M405">
            <v>0</v>
          </cell>
          <cell r="N405">
            <v>0</v>
          </cell>
          <cell r="O405">
            <v>-106.50800000000163</v>
          </cell>
          <cell r="P405">
            <v>32.426000000006752</v>
          </cell>
          <cell r="Q405">
            <v>220.12900000001537</v>
          </cell>
          <cell r="R405">
            <v>2407.351000000257</v>
          </cell>
          <cell r="S405">
            <v>275.4660000000149</v>
          </cell>
          <cell r="T405">
            <v>265.23200000000361</v>
          </cell>
          <cell r="U405">
            <v>459.62399999999616</v>
          </cell>
          <cell r="V405">
            <v>294.68899999999849</v>
          </cell>
          <cell r="W405">
            <v>253.10400000000664</v>
          </cell>
          <cell r="X405">
            <v>49.726000000009662</v>
          </cell>
          <cell r="Y405">
            <v>74.123999999996158</v>
          </cell>
          <cell r="Z405">
            <v>11.559999999997672</v>
          </cell>
          <cell r="AA405">
            <v>2.1300000000046566</v>
          </cell>
          <cell r="AB405">
            <v>138.92900000000373</v>
          </cell>
          <cell r="AC405">
            <v>235.67700000002515</v>
          </cell>
          <cell r="AD405">
            <v>347.09000000002561</v>
          </cell>
          <cell r="AE405">
            <v>287.84299999987707</v>
          </cell>
          <cell r="AF405">
            <v>70.455000000016298</v>
          </cell>
          <cell r="AG405">
            <v>3.7679999999818392</v>
          </cell>
          <cell r="AH405">
            <v>-5.8610000000044238</v>
          </cell>
          <cell r="AI405">
            <v>6.8790000000008149</v>
          </cell>
          <cell r="AJ405">
            <v>-0.41800000000512227</v>
          </cell>
          <cell r="AK405">
            <v>-19.209000000002561</v>
          </cell>
          <cell r="AL405">
            <v>-9.8319999999948777</v>
          </cell>
          <cell r="AM405">
            <v>-14.299999999988358</v>
          </cell>
          <cell r="AN405">
            <v>-3.1849999999976717</v>
          </cell>
          <cell r="AO405">
            <v>78.369999999995343</v>
          </cell>
          <cell r="AP405">
            <v>27.276000000012573</v>
          </cell>
          <cell r="AQ405">
            <v>153.89999999999418</v>
          </cell>
          <cell r="AR405">
            <v>238.7320000003092</v>
          </cell>
          <cell r="AS405">
            <v>-2.3649999999906868</v>
          </cell>
          <cell r="AT405">
            <v>-5.2540000000008149</v>
          </cell>
          <cell r="AU405">
            <v>-3.8739999999816064</v>
          </cell>
          <cell r="AV405">
            <v>3.0789999999979045</v>
          </cell>
          <cell r="AW405">
            <v>-1.0230000000010477</v>
          </cell>
          <cell r="AX405">
            <v>-0.82300000000395812</v>
          </cell>
          <cell r="AY405">
            <v>48.23399999999674</v>
          </cell>
          <cell r="AZ405">
            <v>15.209999999991851</v>
          </cell>
          <cell r="BA405">
            <v>21.070000000006985</v>
          </cell>
          <cell r="BB405">
            <v>20.461000000010245</v>
          </cell>
          <cell r="BC405">
            <v>-0.53299999999580905</v>
          </cell>
          <cell r="BD405">
            <v>144.54999999998836</v>
          </cell>
          <cell r="BE405">
            <v>173.77399999997579</v>
          </cell>
          <cell r="BF405">
            <v>-4.2410000000090804</v>
          </cell>
          <cell r="BG405">
            <v>8.4069999999919673</v>
          </cell>
          <cell r="BH405">
            <v>-45.846999999994296</v>
          </cell>
          <cell r="BI405">
            <v>30.431000000011409</v>
          </cell>
          <cell r="BJ405">
            <v>-9.4349999999976717</v>
          </cell>
          <cell r="BK405">
            <v>-3.9260000000067521</v>
          </cell>
          <cell r="BL405">
            <v>-2.4759999999951106</v>
          </cell>
          <cell r="BM405">
            <v>59.980999999999767</v>
          </cell>
          <cell r="BN405">
            <v>102.16599999999744</v>
          </cell>
          <cell r="BO405">
            <v>19.339999999996508</v>
          </cell>
          <cell r="BP405">
            <v>-0.10899999999674037</v>
          </cell>
          <cell r="BQ405">
            <v>19.483000000007451</v>
          </cell>
          <cell r="BR405">
            <v>169.86200000019744</v>
          </cell>
          <cell r="BS405">
            <v>43.698999999993248</v>
          </cell>
          <cell r="BT405">
            <v>3.5230000000155997</v>
          </cell>
          <cell r="BU405">
            <v>-1.2650000000139698</v>
          </cell>
          <cell r="BV405">
            <v>16.155999999988126</v>
          </cell>
          <cell r="BW405">
            <v>-2.1989999999932479</v>
          </cell>
          <cell r="BX405">
            <v>2.6560000000026776</v>
          </cell>
          <cell r="BY405">
            <v>19.002999999996973</v>
          </cell>
          <cell r="BZ405">
            <v>19.99199999999837</v>
          </cell>
          <cell r="CA405">
            <v>24.654000000009546</v>
          </cell>
          <cell r="CB405">
            <v>-0.39999999999417923</v>
          </cell>
          <cell r="CC405">
            <v>-6.9870000000082655</v>
          </cell>
          <cell r="CD405">
            <v>51.029999999998836</v>
          </cell>
          <cell r="CE405">
            <v>91.976999999955297</v>
          </cell>
          <cell r="CF405">
            <v>6.146999999997206</v>
          </cell>
          <cell r="CG405">
            <v>-41.577000000004773</v>
          </cell>
          <cell r="CH405">
            <v>27.796999999991385</v>
          </cell>
          <cell r="CI405">
            <v>14.372000000003027</v>
          </cell>
          <cell r="CJ405">
            <v>7.6109999999898719</v>
          </cell>
          <cell r="CK405">
            <v>-0.5029999999969732</v>
          </cell>
          <cell r="CL405">
            <v>-28.44199999999546</v>
          </cell>
          <cell r="CM405">
            <v>24.434999999997672</v>
          </cell>
          <cell r="CN405">
            <v>14.82499999999709</v>
          </cell>
          <cell r="CO405">
            <v>23.458000000013271</v>
          </cell>
          <cell r="CP405">
            <v>9.5239999999757856</v>
          </cell>
          <cell r="CQ405">
            <v>34.330000000016298</v>
          </cell>
          <cell r="CR405">
            <v>344.30400000023656</v>
          </cell>
          <cell r="CS405">
            <v>20.812000000005355</v>
          </cell>
          <cell r="CT405">
            <v>10.710000000006403</v>
          </cell>
          <cell r="CU405">
            <v>132.77900000000955</v>
          </cell>
          <cell r="CV405">
            <v>14.269000000000233</v>
          </cell>
          <cell r="CW405">
            <v>0.46400000000721775</v>
          </cell>
          <cell r="CX405">
            <v>-39.373999999981606</v>
          </cell>
          <cell r="CY405">
            <v>62.651000000012573</v>
          </cell>
          <cell r="CZ405">
            <v>-39.915999999982887</v>
          </cell>
          <cell r="DA405">
            <v>59.132999999987078</v>
          </cell>
          <cell r="DB405">
            <v>15.672999999995227</v>
          </cell>
          <cell r="DC405">
            <v>20.959000000017113</v>
          </cell>
          <cell r="DD405">
            <v>86.144000000000233</v>
          </cell>
          <cell r="DE405">
            <v>336.42599999997765</v>
          </cell>
          <cell r="DF405">
            <v>45.540000000008149</v>
          </cell>
          <cell r="DG405">
            <v>0.68200000001525041</v>
          </cell>
          <cell r="DH405">
            <v>56.599000000001979</v>
          </cell>
          <cell r="DI405">
            <v>3.1200000000026193</v>
          </cell>
          <cell r="DJ405">
            <v>-12.243999999991502</v>
          </cell>
          <cell r="DK405">
            <v>18.051000000006752</v>
          </cell>
          <cell r="DL405">
            <v>119.20699999999488</v>
          </cell>
          <cell r="DM405">
            <v>-54.495000000009895</v>
          </cell>
          <cell r="DN405">
            <v>73.381000000008498</v>
          </cell>
          <cell r="DO405">
            <v>27.630999999993946</v>
          </cell>
          <cell r="DP405">
            <v>4.8990000000048894</v>
          </cell>
          <cell r="DQ405">
            <v>54.054999999993015</v>
          </cell>
          <cell r="DR405">
            <v>451.31999999983236</v>
          </cell>
          <cell r="DS405">
            <v>-48.445000000006985</v>
          </cell>
          <cell r="DT405">
            <v>27.289999999979045</v>
          </cell>
          <cell r="DU405">
            <v>75.008999999998196</v>
          </cell>
          <cell r="DV405">
            <v>88.528999999994994</v>
          </cell>
          <cell r="DW405">
            <v>37.839999999996508</v>
          </cell>
          <cell r="DX405">
            <v>19.054000000003725</v>
          </cell>
          <cell r="DY405">
            <v>68.184000000008382</v>
          </cell>
          <cell r="DZ405">
            <v>54.173999999999069</v>
          </cell>
          <cell r="EA405">
            <v>65.926000000006752</v>
          </cell>
          <cell r="EB405">
            <v>52.519000000000233</v>
          </cell>
          <cell r="EC405">
            <v>-104.10100000000966</v>
          </cell>
          <cell r="ED405">
            <v>115.34100000000035</v>
          </cell>
        </row>
        <row r="406">
          <cell r="C406" t="str">
            <v>Palo Verde</v>
          </cell>
          <cell r="F406">
            <v>0</v>
          </cell>
          <cell r="G406">
            <v>0</v>
          </cell>
          <cell r="H406">
            <v>2.1000000000001364</v>
          </cell>
          <cell r="I406">
            <v>6.3009999999994761</v>
          </cell>
          <cell r="J406">
            <v>4.2030000000013388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2.9030000000020664</v>
          </cell>
          <cell r="P406">
            <v>2.0990000000019791</v>
          </cell>
          <cell r="Q406">
            <v>0</v>
          </cell>
          <cell r="R406">
            <v>34.654899999964982</v>
          </cell>
          <cell r="S406">
            <v>2.1199999999953434</v>
          </cell>
          <cell r="T406">
            <v>6.3000000000174623</v>
          </cell>
          <cell r="U406">
            <v>5.9800000000104774</v>
          </cell>
          <cell r="V406">
            <v>4.2100000000064028</v>
          </cell>
          <cell r="W406">
            <v>9.2650000000139698</v>
          </cell>
          <cell r="X406">
            <v>0</v>
          </cell>
          <cell r="Y406">
            <v>2.1000000000058208</v>
          </cell>
          <cell r="Z406">
            <v>0</v>
          </cell>
          <cell r="AA406">
            <v>0</v>
          </cell>
          <cell r="AB406">
            <v>0.47999999999592546</v>
          </cell>
          <cell r="AC406">
            <v>0</v>
          </cell>
          <cell r="AD406">
            <v>4.1999000000000706</v>
          </cell>
          <cell r="AE406">
            <v>-0.47149999999965075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0</v>
          </cell>
          <cell r="AO406">
            <v>-0.32510000000002037</v>
          </cell>
          <cell r="AP406">
            <v>-0.14640000000008513</v>
          </cell>
          <cell r="AQ406">
            <v>0</v>
          </cell>
          <cell r="AR406">
            <v>0</v>
          </cell>
          <cell r="AS406">
            <v>0</v>
          </cell>
          <cell r="AT406">
            <v>0</v>
          </cell>
          <cell r="AU406">
            <v>0</v>
          </cell>
          <cell r="AV406">
            <v>0</v>
          </cell>
          <cell r="AW406">
            <v>0</v>
          </cell>
          <cell r="AX406">
            <v>0</v>
          </cell>
          <cell r="AY406">
            <v>0</v>
          </cell>
          <cell r="AZ406">
            <v>0</v>
          </cell>
          <cell r="BA406">
            <v>0</v>
          </cell>
          <cell r="BB406">
            <v>0</v>
          </cell>
          <cell r="BC406">
            <v>0</v>
          </cell>
          <cell r="BD406">
            <v>0</v>
          </cell>
          <cell r="BE406">
            <v>0</v>
          </cell>
          <cell r="BF406">
            <v>0</v>
          </cell>
          <cell r="BG406">
            <v>0</v>
          </cell>
          <cell r="BH406">
            <v>0</v>
          </cell>
          <cell r="BI406">
            <v>0</v>
          </cell>
          <cell r="BJ406">
            <v>0</v>
          </cell>
          <cell r="BK406">
            <v>0</v>
          </cell>
          <cell r="BL406">
            <v>0</v>
          </cell>
          <cell r="BM406">
            <v>0</v>
          </cell>
          <cell r="BN406">
            <v>0</v>
          </cell>
          <cell r="BO406">
            <v>0</v>
          </cell>
          <cell r="BP406">
            <v>0</v>
          </cell>
          <cell r="BQ406">
            <v>0</v>
          </cell>
          <cell r="BR406">
            <v>-0.56829999999899883</v>
          </cell>
          <cell r="BS406">
            <v>0</v>
          </cell>
          <cell r="BT406">
            <v>0</v>
          </cell>
          <cell r="BU406">
            <v>-0.61660000000006221</v>
          </cell>
          <cell r="BV406">
            <v>-0.26129999999989195</v>
          </cell>
          <cell r="BW406">
            <v>0</v>
          </cell>
          <cell r="BX406">
            <v>0</v>
          </cell>
          <cell r="BY406">
            <v>0</v>
          </cell>
          <cell r="BZ406">
            <v>0</v>
          </cell>
          <cell r="CA406">
            <v>0.30960000000004584</v>
          </cell>
          <cell r="CB406">
            <v>0</v>
          </cell>
          <cell r="CC406">
            <v>0</v>
          </cell>
          <cell r="CD406">
            <v>0</v>
          </cell>
          <cell r="CE406">
            <v>-2.0999999999985448</v>
          </cell>
          <cell r="CF406">
            <v>0</v>
          </cell>
          <cell r="CG406">
            <v>0</v>
          </cell>
          <cell r="CH406">
            <v>0</v>
          </cell>
          <cell r="CI406">
            <v>0</v>
          </cell>
          <cell r="CJ406">
            <v>0</v>
          </cell>
          <cell r="CK406">
            <v>0</v>
          </cell>
          <cell r="CL406">
            <v>0</v>
          </cell>
          <cell r="CM406">
            <v>0</v>
          </cell>
          <cell r="CN406">
            <v>-2.0999999999999091</v>
          </cell>
          <cell r="CO406">
            <v>0</v>
          </cell>
          <cell r="CP406">
            <v>0</v>
          </cell>
          <cell r="CQ406">
            <v>0</v>
          </cell>
          <cell r="CR406">
            <v>-1.5101999999969848</v>
          </cell>
          <cell r="CS406">
            <v>0</v>
          </cell>
          <cell r="CT406">
            <v>0</v>
          </cell>
          <cell r="CU406">
            <v>0</v>
          </cell>
          <cell r="CV406">
            <v>-2.0998999999999342</v>
          </cell>
          <cell r="CW406">
            <v>0</v>
          </cell>
          <cell r="CX406">
            <v>0</v>
          </cell>
          <cell r="CY406">
            <v>0.58969999999999345</v>
          </cell>
          <cell r="CZ406">
            <v>0</v>
          </cell>
          <cell r="DA406">
            <v>0</v>
          </cell>
          <cell r="DB406">
            <v>0</v>
          </cell>
          <cell r="DC406">
            <v>0</v>
          </cell>
          <cell r="DD406">
            <v>0</v>
          </cell>
          <cell r="DE406">
            <v>-5.2400000000488944E-2</v>
          </cell>
          <cell r="DF406">
            <v>0</v>
          </cell>
          <cell r="DG406">
            <v>0</v>
          </cell>
          <cell r="DH406">
            <v>0</v>
          </cell>
          <cell r="DI406">
            <v>0</v>
          </cell>
          <cell r="DJ406">
            <v>0</v>
          </cell>
          <cell r="DK406">
            <v>0</v>
          </cell>
          <cell r="DL406">
            <v>0</v>
          </cell>
          <cell r="DM406">
            <v>0</v>
          </cell>
          <cell r="DN406">
            <v>-5.2400000000034197E-2</v>
          </cell>
          <cell r="DO406">
            <v>0</v>
          </cell>
          <cell r="DP406">
            <v>0</v>
          </cell>
          <cell r="DQ406">
            <v>0</v>
          </cell>
          <cell r="DR406">
            <v>1.3008000000008906</v>
          </cell>
          <cell r="DS406">
            <v>1.3007999999999811</v>
          </cell>
          <cell r="DT406">
            <v>0</v>
          </cell>
          <cell r="DU406">
            <v>0</v>
          </cell>
          <cell r="DV406">
            <v>0</v>
          </cell>
          <cell r="DW406">
            <v>0</v>
          </cell>
          <cell r="DX406">
            <v>0</v>
          </cell>
          <cell r="DY406">
            <v>0</v>
          </cell>
          <cell r="DZ406">
            <v>0</v>
          </cell>
          <cell r="EA406">
            <v>0</v>
          </cell>
          <cell r="EB406">
            <v>0</v>
          </cell>
          <cell r="EC406">
            <v>0</v>
          </cell>
          <cell r="ED406">
            <v>0</v>
          </cell>
        </row>
        <row r="407">
          <cell r="C407" t="str">
            <v>SP15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P407">
            <v>0</v>
          </cell>
          <cell r="AQ407">
            <v>0</v>
          </cell>
          <cell r="AR407">
            <v>0</v>
          </cell>
          <cell r="AS407">
            <v>0</v>
          </cell>
          <cell r="AT407">
            <v>0</v>
          </cell>
          <cell r="AU407">
            <v>0</v>
          </cell>
          <cell r="AV407">
            <v>0</v>
          </cell>
          <cell r="AW407">
            <v>0</v>
          </cell>
          <cell r="AX407">
            <v>0</v>
          </cell>
          <cell r="AY407">
            <v>0</v>
          </cell>
          <cell r="AZ407">
            <v>0</v>
          </cell>
          <cell r="BA407">
            <v>0</v>
          </cell>
          <cell r="BB407">
            <v>0</v>
          </cell>
          <cell r="BC407">
            <v>0</v>
          </cell>
          <cell r="BD407">
            <v>0</v>
          </cell>
          <cell r="BE407">
            <v>0</v>
          </cell>
          <cell r="BF407">
            <v>0</v>
          </cell>
          <cell r="BG407">
            <v>0</v>
          </cell>
          <cell r="BH407">
            <v>0</v>
          </cell>
          <cell r="BI407">
            <v>0</v>
          </cell>
          <cell r="BJ407">
            <v>0</v>
          </cell>
          <cell r="BK407">
            <v>0</v>
          </cell>
          <cell r="BL407">
            <v>0</v>
          </cell>
          <cell r="BM407">
            <v>0</v>
          </cell>
          <cell r="BN407">
            <v>0</v>
          </cell>
          <cell r="BO407">
            <v>0</v>
          </cell>
          <cell r="BP407">
            <v>0</v>
          </cell>
          <cell r="BQ407">
            <v>0</v>
          </cell>
          <cell r="BR407">
            <v>0</v>
          </cell>
          <cell r="BS407">
            <v>0</v>
          </cell>
          <cell r="BT407">
            <v>0</v>
          </cell>
          <cell r="BU407">
            <v>0</v>
          </cell>
          <cell r="BV407">
            <v>0</v>
          </cell>
          <cell r="BW407">
            <v>0</v>
          </cell>
          <cell r="BX407">
            <v>0</v>
          </cell>
          <cell r="BY407">
            <v>0</v>
          </cell>
          <cell r="BZ407">
            <v>0</v>
          </cell>
          <cell r="CA407">
            <v>0</v>
          </cell>
          <cell r="CB407">
            <v>0</v>
          </cell>
          <cell r="CC407">
            <v>0</v>
          </cell>
          <cell r="CD407">
            <v>0</v>
          </cell>
          <cell r="CE407">
            <v>0</v>
          </cell>
          <cell r="CF407">
            <v>0</v>
          </cell>
          <cell r="CG407">
            <v>0</v>
          </cell>
          <cell r="CH407">
            <v>0</v>
          </cell>
          <cell r="CI407">
            <v>0</v>
          </cell>
          <cell r="CJ407">
            <v>0</v>
          </cell>
          <cell r="CK407">
            <v>0</v>
          </cell>
          <cell r="CL407">
            <v>0</v>
          </cell>
          <cell r="CM407">
            <v>0</v>
          </cell>
          <cell r="CN407">
            <v>0</v>
          </cell>
          <cell r="CO407">
            <v>0</v>
          </cell>
          <cell r="CP407">
            <v>0</v>
          </cell>
          <cell r="CQ407">
            <v>0</v>
          </cell>
          <cell r="CR407">
            <v>0</v>
          </cell>
          <cell r="CS407">
            <v>0</v>
          </cell>
          <cell r="CT407">
            <v>0</v>
          </cell>
          <cell r="CU407">
            <v>0</v>
          </cell>
          <cell r="CV407">
            <v>0</v>
          </cell>
          <cell r="CW407">
            <v>0</v>
          </cell>
          <cell r="CX407">
            <v>0</v>
          </cell>
          <cell r="CY407">
            <v>0</v>
          </cell>
          <cell r="CZ407">
            <v>0</v>
          </cell>
          <cell r="DA407">
            <v>0</v>
          </cell>
          <cell r="DB407">
            <v>0</v>
          </cell>
          <cell r="DC407">
            <v>0</v>
          </cell>
          <cell r="DD407">
            <v>0</v>
          </cell>
          <cell r="DE407">
            <v>0</v>
          </cell>
          <cell r="DF407">
            <v>0</v>
          </cell>
          <cell r="DG407">
            <v>0</v>
          </cell>
          <cell r="DH407">
            <v>0</v>
          </cell>
          <cell r="DI407">
            <v>0</v>
          </cell>
          <cell r="DJ407">
            <v>0</v>
          </cell>
          <cell r="DK407">
            <v>0</v>
          </cell>
          <cell r="DL407">
            <v>0</v>
          </cell>
          <cell r="DM407">
            <v>0</v>
          </cell>
          <cell r="DN407">
            <v>0</v>
          </cell>
          <cell r="DO407">
            <v>0</v>
          </cell>
          <cell r="DP407">
            <v>0</v>
          </cell>
          <cell r="DQ407">
            <v>0</v>
          </cell>
          <cell r="DR407">
            <v>0</v>
          </cell>
          <cell r="DS407">
            <v>0</v>
          </cell>
          <cell r="DT407">
            <v>0</v>
          </cell>
          <cell r="DU407">
            <v>0</v>
          </cell>
          <cell r="DV407">
            <v>0</v>
          </cell>
          <cell r="DW407">
            <v>0</v>
          </cell>
          <cell r="DX407">
            <v>0</v>
          </cell>
          <cell r="DY407">
            <v>0</v>
          </cell>
          <cell r="DZ407">
            <v>0</v>
          </cell>
          <cell r="EA407">
            <v>0</v>
          </cell>
          <cell r="EB407">
            <v>0</v>
          </cell>
          <cell r="EC407">
            <v>0</v>
          </cell>
          <cell r="ED407">
            <v>0</v>
          </cell>
        </row>
        <row r="408">
          <cell r="C408">
            <v>0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  <cell r="AE408">
            <v>0</v>
          </cell>
          <cell r="AF408">
            <v>0</v>
          </cell>
          <cell r="AG408">
            <v>0</v>
          </cell>
          <cell r="AH408">
            <v>0</v>
          </cell>
          <cell r="AI408">
            <v>0</v>
          </cell>
          <cell r="AJ408">
            <v>0</v>
          </cell>
          <cell r="AK408">
            <v>0</v>
          </cell>
          <cell r="AL408">
            <v>0</v>
          </cell>
          <cell r="AM408">
            <v>0</v>
          </cell>
          <cell r="AN408">
            <v>0</v>
          </cell>
          <cell r="AO408">
            <v>0</v>
          </cell>
          <cell r="AP408">
            <v>0</v>
          </cell>
          <cell r="AQ408">
            <v>0</v>
          </cell>
          <cell r="AR408">
            <v>0</v>
          </cell>
          <cell r="AS408">
            <v>0</v>
          </cell>
          <cell r="AT408">
            <v>0</v>
          </cell>
          <cell r="AU408">
            <v>0</v>
          </cell>
          <cell r="AV408">
            <v>0</v>
          </cell>
          <cell r="AW408">
            <v>0</v>
          </cell>
          <cell r="AX408">
            <v>0</v>
          </cell>
          <cell r="AY408">
            <v>0</v>
          </cell>
          <cell r="AZ408">
            <v>0</v>
          </cell>
          <cell r="BA408">
            <v>0</v>
          </cell>
          <cell r="BB408">
            <v>0</v>
          </cell>
          <cell r="BC408">
            <v>0</v>
          </cell>
          <cell r="BD408">
            <v>0</v>
          </cell>
          <cell r="BE408">
            <v>0</v>
          </cell>
          <cell r="BF408">
            <v>0</v>
          </cell>
          <cell r="BG408">
            <v>0</v>
          </cell>
          <cell r="BH408">
            <v>0</v>
          </cell>
          <cell r="BI408">
            <v>0</v>
          </cell>
          <cell r="BJ408">
            <v>0</v>
          </cell>
          <cell r="BK408">
            <v>0</v>
          </cell>
          <cell r="BL408">
            <v>0</v>
          </cell>
          <cell r="BM408">
            <v>0</v>
          </cell>
          <cell r="BN408">
            <v>0</v>
          </cell>
          <cell r="BO408">
            <v>0</v>
          </cell>
          <cell r="BP408">
            <v>0</v>
          </cell>
          <cell r="BQ408">
            <v>0</v>
          </cell>
          <cell r="BR408">
            <v>0</v>
          </cell>
          <cell r="BS408">
            <v>0</v>
          </cell>
          <cell r="BT408">
            <v>0</v>
          </cell>
          <cell r="BU408">
            <v>0</v>
          </cell>
          <cell r="BV408">
            <v>0</v>
          </cell>
          <cell r="BW408">
            <v>0</v>
          </cell>
          <cell r="BX408">
            <v>0</v>
          </cell>
          <cell r="BY408">
            <v>0</v>
          </cell>
          <cell r="BZ408">
            <v>0</v>
          </cell>
          <cell r="CA408">
            <v>0</v>
          </cell>
          <cell r="CB408">
            <v>0</v>
          </cell>
          <cell r="CC408">
            <v>0</v>
          </cell>
          <cell r="CD408">
            <v>0</v>
          </cell>
          <cell r="CE408">
            <v>0</v>
          </cell>
          <cell r="CF408">
            <v>0</v>
          </cell>
          <cell r="CG408">
            <v>0</v>
          </cell>
          <cell r="CH408">
            <v>0</v>
          </cell>
          <cell r="CI408">
            <v>0</v>
          </cell>
          <cell r="CJ408">
            <v>0</v>
          </cell>
          <cell r="CK408">
            <v>0</v>
          </cell>
          <cell r="CL408">
            <v>0</v>
          </cell>
          <cell r="CM408">
            <v>0</v>
          </cell>
          <cell r="CN408">
            <v>0</v>
          </cell>
          <cell r="CO408">
            <v>0</v>
          </cell>
          <cell r="CP408">
            <v>0</v>
          </cell>
          <cell r="CQ408">
            <v>0</v>
          </cell>
          <cell r="CR408">
            <v>0</v>
          </cell>
          <cell r="CS408">
            <v>0</v>
          </cell>
          <cell r="CT408">
            <v>0</v>
          </cell>
          <cell r="CU408">
            <v>0</v>
          </cell>
          <cell r="CV408">
            <v>0</v>
          </cell>
          <cell r="CW408">
            <v>0</v>
          </cell>
          <cell r="CX408">
            <v>0</v>
          </cell>
          <cell r="CY408">
            <v>0</v>
          </cell>
          <cell r="CZ408">
            <v>0</v>
          </cell>
          <cell r="DA408">
            <v>0</v>
          </cell>
          <cell r="DB408">
            <v>0</v>
          </cell>
          <cell r="DC408">
            <v>0</v>
          </cell>
          <cell r="DD408">
            <v>0</v>
          </cell>
          <cell r="DE408">
            <v>0</v>
          </cell>
          <cell r="DF408">
            <v>0</v>
          </cell>
          <cell r="DG408">
            <v>0</v>
          </cell>
          <cell r="DH408">
            <v>0</v>
          </cell>
          <cell r="DI408">
            <v>0</v>
          </cell>
          <cell r="DJ408">
            <v>0</v>
          </cell>
          <cell r="DK408">
            <v>0</v>
          </cell>
          <cell r="DL408">
            <v>0</v>
          </cell>
          <cell r="DM408">
            <v>0</v>
          </cell>
          <cell r="DN408">
            <v>0</v>
          </cell>
          <cell r="DO408">
            <v>0</v>
          </cell>
          <cell r="DP408">
            <v>0</v>
          </cell>
          <cell r="DQ408">
            <v>0</v>
          </cell>
          <cell r="DR408">
            <v>0</v>
          </cell>
          <cell r="DS408">
            <v>0</v>
          </cell>
          <cell r="DT408">
            <v>0</v>
          </cell>
          <cell r="DU408">
            <v>0</v>
          </cell>
          <cell r="DV408">
            <v>0</v>
          </cell>
          <cell r="DW408">
            <v>0</v>
          </cell>
          <cell r="DX408">
            <v>0</v>
          </cell>
          <cell r="DY408">
            <v>0</v>
          </cell>
          <cell r="DZ408">
            <v>0</v>
          </cell>
          <cell r="EA408">
            <v>0</v>
          </cell>
          <cell r="EB408">
            <v>0</v>
          </cell>
          <cell r="EC408">
            <v>0</v>
          </cell>
          <cell r="ED408">
            <v>0</v>
          </cell>
        </row>
        <row r="409">
          <cell r="C409" t="str">
            <v>Trapped Energy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  <cell r="AO409">
            <v>0</v>
          </cell>
          <cell r="AP409">
            <v>0</v>
          </cell>
          <cell r="AQ409">
            <v>0</v>
          </cell>
          <cell r="AR409">
            <v>0</v>
          </cell>
          <cell r="AS409">
            <v>0</v>
          </cell>
          <cell r="AT409">
            <v>0</v>
          </cell>
          <cell r="AU409">
            <v>0</v>
          </cell>
          <cell r="AV409">
            <v>0</v>
          </cell>
          <cell r="AW409">
            <v>0</v>
          </cell>
          <cell r="AX409">
            <v>0</v>
          </cell>
          <cell r="AY409">
            <v>0</v>
          </cell>
          <cell r="AZ409">
            <v>0</v>
          </cell>
          <cell r="BA409">
            <v>0</v>
          </cell>
          <cell r="BB409">
            <v>0</v>
          </cell>
          <cell r="BC409">
            <v>0</v>
          </cell>
          <cell r="BD409">
            <v>0</v>
          </cell>
          <cell r="BE409">
            <v>0</v>
          </cell>
          <cell r="BF409">
            <v>0</v>
          </cell>
          <cell r="BG409">
            <v>0</v>
          </cell>
          <cell r="BH409">
            <v>0</v>
          </cell>
          <cell r="BI409">
            <v>0</v>
          </cell>
          <cell r="BJ409">
            <v>0</v>
          </cell>
          <cell r="BK409">
            <v>0</v>
          </cell>
          <cell r="BL409">
            <v>0</v>
          </cell>
          <cell r="BM409">
            <v>0</v>
          </cell>
          <cell r="BN409">
            <v>0</v>
          </cell>
          <cell r="BO409">
            <v>0</v>
          </cell>
          <cell r="BP409">
            <v>0</v>
          </cell>
          <cell r="BQ409">
            <v>0</v>
          </cell>
          <cell r="BR409">
            <v>0</v>
          </cell>
          <cell r="BS409">
            <v>0</v>
          </cell>
          <cell r="BT409">
            <v>0</v>
          </cell>
          <cell r="BU409">
            <v>0</v>
          </cell>
          <cell r="BV409">
            <v>0</v>
          </cell>
          <cell r="BW409">
            <v>0</v>
          </cell>
          <cell r="BX409">
            <v>0</v>
          </cell>
          <cell r="BY409">
            <v>0</v>
          </cell>
          <cell r="BZ409">
            <v>0</v>
          </cell>
          <cell r="CA409">
            <v>0</v>
          </cell>
          <cell r="CB409">
            <v>0</v>
          </cell>
          <cell r="CC409">
            <v>0</v>
          </cell>
          <cell r="CD409">
            <v>0</v>
          </cell>
          <cell r="CE409">
            <v>0</v>
          </cell>
          <cell r="CF409">
            <v>0</v>
          </cell>
          <cell r="CG409">
            <v>0</v>
          </cell>
          <cell r="CH409">
            <v>0</v>
          </cell>
          <cell r="CI409">
            <v>0</v>
          </cell>
          <cell r="CJ409">
            <v>0</v>
          </cell>
          <cell r="CK409">
            <v>0</v>
          </cell>
          <cell r="CL409">
            <v>0</v>
          </cell>
          <cell r="CM409">
            <v>0</v>
          </cell>
          <cell r="CN409">
            <v>0</v>
          </cell>
          <cell r="CO409">
            <v>0</v>
          </cell>
          <cell r="CP409">
            <v>0</v>
          </cell>
          <cell r="CQ409">
            <v>0</v>
          </cell>
          <cell r="CR409">
            <v>0</v>
          </cell>
          <cell r="CS409">
            <v>0</v>
          </cell>
          <cell r="CT409">
            <v>0</v>
          </cell>
          <cell r="CU409">
            <v>0</v>
          </cell>
          <cell r="CV409">
            <v>0</v>
          </cell>
          <cell r="CW409">
            <v>0</v>
          </cell>
          <cell r="CX409">
            <v>0</v>
          </cell>
          <cell r="CY409">
            <v>0</v>
          </cell>
          <cell r="CZ409">
            <v>0</v>
          </cell>
          <cell r="DA409">
            <v>0</v>
          </cell>
          <cell r="DB409">
            <v>0</v>
          </cell>
          <cell r="DC409">
            <v>0</v>
          </cell>
          <cell r="DD409">
            <v>0</v>
          </cell>
          <cell r="DE409">
            <v>0</v>
          </cell>
          <cell r="DF409">
            <v>0</v>
          </cell>
          <cell r="DG409">
            <v>0</v>
          </cell>
          <cell r="DH409">
            <v>0</v>
          </cell>
          <cell r="DI409">
            <v>0</v>
          </cell>
          <cell r="DJ409">
            <v>0</v>
          </cell>
          <cell r="DK409">
            <v>0</v>
          </cell>
          <cell r="DL409">
            <v>0</v>
          </cell>
          <cell r="DM409">
            <v>0</v>
          </cell>
          <cell r="DN409">
            <v>0</v>
          </cell>
          <cell r="DO409">
            <v>0</v>
          </cell>
          <cell r="DP409">
            <v>0</v>
          </cell>
          <cell r="DQ409">
            <v>0</v>
          </cell>
          <cell r="DR409">
            <v>0</v>
          </cell>
          <cell r="DS409">
            <v>0</v>
          </cell>
          <cell r="DT409">
            <v>0</v>
          </cell>
          <cell r="DU409">
            <v>0</v>
          </cell>
          <cell r="DV409">
            <v>0</v>
          </cell>
          <cell r="DW409">
            <v>0</v>
          </cell>
          <cell r="DX409">
            <v>0</v>
          </cell>
          <cell r="DY409">
            <v>0</v>
          </cell>
          <cell r="DZ409">
            <v>0</v>
          </cell>
          <cell r="EA409">
            <v>0</v>
          </cell>
          <cell r="EB409">
            <v>0</v>
          </cell>
          <cell r="EC409">
            <v>0</v>
          </cell>
          <cell r="ED409">
            <v>0</v>
          </cell>
        </row>
        <row r="410">
          <cell r="F410">
            <v>-521.58399999997346</v>
          </cell>
          <cell r="G410">
            <v>246.40699999997742</v>
          </cell>
          <cell r="H410">
            <v>1166.3389999999781</v>
          </cell>
          <cell r="I410">
            <v>913.96000000002095</v>
          </cell>
          <cell r="J410">
            <v>472.0114000000176</v>
          </cell>
          <cell r="K410">
            <v>315.55999999999767</v>
          </cell>
          <cell r="L410">
            <v>-707.80300000001444</v>
          </cell>
          <cell r="M410">
            <v>310.61500000004889</v>
          </cell>
          <cell r="N410">
            <v>267.0899999999674</v>
          </cell>
          <cell r="O410">
            <v>119.49500000005355</v>
          </cell>
          <cell r="P410">
            <v>287.54500000004191</v>
          </cell>
          <cell r="Q410">
            <v>532.4890000000596</v>
          </cell>
          <cell r="R410">
            <v>7467.9839000003412</v>
          </cell>
          <cell r="S410">
            <v>1024.5260000000708</v>
          </cell>
          <cell r="T410">
            <v>505.59700000000885</v>
          </cell>
          <cell r="U410">
            <v>1167.0320000000065</v>
          </cell>
          <cell r="V410">
            <v>1166.0260000000126</v>
          </cell>
          <cell r="W410">
            <v>1368.3220000000438</v>
          </cell>
          <cell r="X410">
            <v>-61.647999999928288</v>
          </cell>
          <cell r="Y410">
            <v>-589.95699999993667</v>
          </cell>
          <cell r="Z410">
            <v>73.585999999952037</v>
          </cell>
          <cell r="AA410">
            <v>5.6540000000386499</v>
          </cell>
          <cell r="AB410">
            <v>564.58299999998417</v>
          </cell>
          <cell r="AC410">
            <v>687.50700000004144</v>
          </cell>
          <cell r="AD410">
            <v>1556.7558999999892</v>
          </cell>
          <cell r="AE410">
            <v>1941.3235000008717</v>
          </cell>
          <cell r="AF410">
            <v>518.02500000002328</v>
          </cell>
          <cell r="AG410">
            <v>39.557999999960884</v>
          </cell>
          <cell r="AH410">
            <v>69.994000000006054</v>
          </cell>
          <cell r="AI410">
            <v>27.884999999980209</v>
          </cell>
          <cell r="AJ410">
            <v>-7.8210000000253785</v>
          </cell>
          <cell r="AK410">
            <v>-26.229999999981374</v>
          </cell>
          <cell r="AL410">
            <v>-16.986000000033528</v>
          </cell>
          <cell r="AM410">
            <v>58.292000000015832</v>
          </cell>
          <cell r="AN410">
            <v>10.184999999997672</v>
          </cell>
          <cell r="AO410">
            <v>150.40489999996498</v>
          </cell>
          <cell r="AP410">
            <v>183.20360000006622</v>
          </cell>
          <cell r="AQ410">
            <v>934.81299999996554</v>
          </cell>
          <cell r="AR410">
            <v>802.37299999967217</v>
          </cell>
          <cell r="AS410">
            <v>1.1780000000726432</v>
          </cell>
          <cell r="AT410">
            <v>46.514999999955762</v>
          </cell>
          <cell r="AU410">
            <v>173.37000000005355</v>
          </cell>
          <cell r="AV410">
            <v>32.773999999975786</v>
          </cell>
          <cell r="AW410">
            <v>-20.313000000023749</v>
          </cell>
          <cell r="AX410">
            <v>-30.782999999937601</v>
          </cell>
          <cell r="AY410">
            <v>133.67399999994086</v>
          </cell>
          <cell r="AZ410">
            <v>66.279999999969732</v>
          </cell>
          <cell r="BA410">
            <v>63.519999999960419</v>
          </cell>
          <cell r="BB410">
            <v>114.0109999999404</v>
          </cell>
          <cell r="BC410">
            <v>59.776999999943655</v>
          </cell>
          <cell r="BD410">
            <v>162.36999999987893</v>
          </cell>
          <cell r="BE410">
            <v>341.90000000037253</v>
          </cell>
          <cell r="BF410">
            <v>0.6539999998640269</v>
          </cell>
          <cell r="BG410">
            <v>62.162000000011176</v>
          </cell>
          <cell r="BH410">
            <v>-45.222999999998137</v>
          </cell>
          <cell r="BI410">
            <v>35.940999999991618</v>
          </cell>
          <cell r="BJ410">
            <v>-75.395000000018626</v>
          </cell>
          <cell r="BK410">
            <v>11.263999999966472</v>
          </cell>
          <cell r="BL410">
            <v>-39.775999999954365</v>
          </cell>
          <cell r="BM410">
            <v>136.14899999997579</v>
          </cell>
          <cell r="BN410">
            <v>161.84600000007777</v>
          </cell>
          <cell r="BO410">
            <v>67.759999999892898</v>
          </cell>
          <cell r="BP410">
            <v>52.116000000038184</v>
          </cell>
          <cell r="BQ410">
            <v>-25.597999999998137</v>
          </cell>
          <cell r="BR410">
            <v>1121.2847000006586</v>
          </cell>
          <cell r="BS410">
            <v>55.822999999916647</v>
          </cell>
          <cell r="BT410">
            <v>69.522999999986496</v>
          </cell>
          <cell r="BU410">
            <v>75.438399999926332</v>
          </cell>
          <cell r="BV410">
            <v>106.13570000004256</v>
          </cell>
          <cell r="BW410">
            <v>41.125</v>
          </cell>
          <cell r="BX410">
            <v>102.8760000000475</v>
          </cell>
          <cell r="BY410">
            <v>58.066000000049826</v>
          </cell>
          <cell r="BZ410">
            <v>89.391999999992549</v>
          </cell>
          <cell r="CA410">
            <v>45.338600000017323</v>
          </cell>
          <cell r="CB410">
            <v>79.539999999920838</v>
          </cell>
          <cell r="CC410">
            <v>77.04300000006333</v>
          </cell>
          <cell r="CD410">
            <v>320.98399999999674</v>
          </cell>
          <cell r="CE410">
            <v>1035.6690000006929</v>
          </cell>
          <cell r="CF410">
            <v>12.068000000028405</v>
          </cell>
          <cell r="CG410">
            <v>-4.9870000000228174</v>
          </cell>
          <cell r="CH410">
            <v>59.73699999996461</v>
          </cell>
          <cell r="CI410">
            <v>18.377000000036787</v>
          </cell>
          <cell r="CJ410">
            <v>33.36099999997532</v>
          </cell>
          <cell r="CK410">
            <v>78.602999999944586</v>
          </cell>
          <cell r="CL410">
            <v>224.22800000000279</v>
          </cell>
          <cell r="CM410">
            <v>178.32500000001164</v>
          </cell>
          <cell r="CN410">
            <v>122.33500000002095</v>
          </cell>
          <cell r="CO410">
            <v>85.287999999942258</v>
          </cell>
          <cell r="CP410">
            <v>67.608999999938533</v>
          </cell>
          <cell r="CQ410">
            <v>160.72499999997672</v>
          </cell>
          <cell r="CR410">
            <v>1310.0977999996394</v>
          </cell>
          <cell r="CS410">
            <v>120.13199999998324</v>
          </cell>
          <cell r="CT410">
            <v>47.450000000011642</v>
          </cell>
          <cell r="CU410">
            <v>419.69000000000233</v>
          </cell>
          <cell r="CV410">
            <v>89.785100000037346</v>
          </cell>
          <cell r="CW410">
            <v>52.114000000001397</v>
          </cell>
          <cell r="CX410">
            <v>-238.32700000004843</v>
          </cell>
          <cell r="CY410">
            <v>500.85869999998249</v>
          </cell>
          <cell r="CZ410">
            <v>-28.39000000001397</v>
          </cell>
          <cell r="DA410">
            <v>217.89199999999255</v>
          </cell>
          <cell r="DB410">
            <v>66.887999999918975</v>
          </cell>
          <cell r="DC410">
            <v>106.67400000005728</v>
          </cell>
          <cell r="DD410">
            <v>-44.668999999936204</v>
          </cell>
          <cell r="DE410">
            <v>1912.0776000004262</v>
          </cell>
          <cell r="DF410">
            <v>243.90000000002328</v>
          </cell>
          <cell r="DG410">
            <v>114.68200000008801</v>
          </cell>
          <cell r="DH410">
            <v>83.797000000020489</v>
          </cell>
          <cell r="DI410">
            <v>249.48600000003353</v>
          </cell>
          <cell r="DJ410">
            <v>76.051999999966938</v>
          </cell>
          <cell r="DK410">
            <v>2.9880000000121072</v>
          </cell>
          <cell r="DL410">
            <v>465.54599999997299</v>
          </cell>
          <cell r="DM410">
            <v>-92.308999999950174</v>
          </cell>
          <cell r="DN410">
            <v>310.44860000000335</v>
          </cell>
          <cell r="DO410">
            <v>175.36100000003353</v>
          </cell>
          <cell r="DP410">
            <v>125.57900000002701</v>
          </cell>
          <cell r="DQ410">
            <v>156.54699999996228</v>
          </cell>
          <cell r="DR410">
            <v>3292.5677999993786</v>
          </cell>
          <cell r="DS410">
            <v>115.93579999997746</v>
          </cell>
          <cell r="DT410">
            <v>34.34499999997206</v>
          </cell>
          <cell r="DU410">
            <v>533.21400000003632</v>
          </cell>
          <cell r="DV410">
            <v>445.8410000000149</v>
          </cell>
          <cell r="DW410">
            <v>75.924999999988358</v>
          </cell>
          <cell r="DX410">
            <v>36.393999999971129</v>
          </cell>
          <cell r="DY410">
            <v>676.88699999998789</v>
          </cell>
          <cell r="DZ410">
            <v>162.73399999999674</v>
          </cell>
          <cell r="EA410">
            <v>240.40000000002328</v>
          </cell>
          <cell r="EB410">
            <v>261.96900000004098</v>
          </cell>
          <cell r="EC410">
            <v>-56.706000000005588</v>
          </cell>
          <cell r="ED410">
            <v>765.62900000001537</v>
          </cell>
        </row>
        <row r="412">
          <cell r="A412" t="str">
            <v>Total Special Sales For Resale</v>
          </cell>
          <cell r="F412">
            <v>-521.58399999991525</v>
          </cell>
          <cell r="G412">
            <v>246.40700000000652</v>
          </cell>
          <cell r="H412">
            <v>1166.3390000000363</v>
          </cell>
          <cell r="I412">
            <v>913.96000000002095</v>
          </cell>
          <cell r="J412">
            <v>472.0114000000176</v>
          </cell>
          <cell r="K412">
            <v>315.55999999993946</v>
          </cell>
          <cell r="L412">
            <v>-707.80300000007264</v>
          </cell>
          <cell r="M412">
            <v>310.61500000004889</v>
          </cell>
          <cell r="N412">
            <v>267.0899999999674</v>
          </cell>
          <cell r="O412">
            <v>119.49499999999534</v>
          </cell>
          <cell r="P412">
            <v>287.54500000004191</v>
          </cell>
          <cell r="Q412">
            <v>532.4890000000596</v>
          </cell>
          <cell r="R412">
            <v>7467.9839000003412</v>
          </cell>
          <cell r="S412">
            <v>1024.5260000000708</v>
          </cell>
          <cell r="T412">
            <v>505.59700000000885</v>
          </cell>
          <cell r="U412">
            <v>1167.0320000000065</v>
          </cell>
          <cell r="V412">
            <v>1166.0260000000126</v>
          </cell>
          <cell r="W412">
            <v>1368.3220000000438</v>
          </cell>
          <cell r="X412">
            <v>-61.647999999928288</v>
          </cell>
          <cell r="Y412">
            <v>-589.95699999993667</v>
          </cell>
          <cell r="Z412">
            <v>73.585999999952037</v>
          </cell>
          <cell r="AA412">
            <v>5.6540000000386499</v>
          </cell>
          <cell r="AB412">
            <v>564.58299999998417</v>
          </cell>
          <cell r="AC412">
            <v>687.50700000004144</v>
          </cell>
          <cell r="AD412">
            <v>1556.7558999999892</v>
          </cell>
          <cell r="AE412">
            <v>1941.3234999990091</v>
          </cell>
          <cell r="AF412">
            <v>518.02500000002328</v>
          </cell>
          <cell r="AG412">
            <v>39.557999999960884</v>
          </cell>
          <cell r="AH412">
            <v>69.994000000006054</v>
          </cell>
          <cell r="AI412">
            <v>27.885000000009313</v>
          </cell>
          <cell r="AJ412">
            <v>-7.8210000000253785</v>
          </cell>
          <cell r="AK412">
            <v>-26.229999999981374</v>
          </cell>
          <cell r="AL412">
            <v>-16.986000000033528</v>
          </cell>
          <cell r="AM412">
            <v>58.292000000015832</v>
          </cell>
          <cell r="AN412">
            <v>10.184999999997672</v>
          </cell>
          <cell r="AO412">
            <v>150.40489999996498</v>
          </cell>
          <cell r="AP412">
            <v>183.20360000006622</v>
          </cell>
          <cell r="AQ412">
            <v>934.81299999996554</v>
          </cell>
          <cell r="AR412">
            <v>802.37299999874085</v>
          </cell>
          <cell r="AS412">
            <v>1.1780000000726432</v>
          </cell>
          <cell r="AT412">
            <v>46.514999999955762</v>
          </cell>
          <cell r="AU412">
            <v>173.37000000005355</v>
          </cell>
          <cell r="AV412">
            <v>32.773999999975786</v>
          </cell>
          <cell r="AW412">
            <v>-20.313000000023749</v>
          </cell>
          <cell r="AX412">
            <v>-30.782999999937601</v>
          </cell>
          <cell r="AY412">
            <v>133.67399999994086</v>
          </cell>
          <cell r="AZ412">
            <v>66.279999999969732</v>
          </cell>
          <cell r="BA412">
            <v>63.519999999960419</v>
          </cell>
          <cell r="BB412">
            <v>114.0109999999404</v>
          </cell>
          <cell r="BC412">
            <v>59.776999999943655</v>
          </cell>
          <cell r="BD412">
            <v>162.36999999987893</v>
          </cell>
          <cell r="BE412">
            <v>341.89999999944121</v>
          </cell>
          <cell r="BF412">
            <v>0.6539999998640269</v>
          </cell>
          <cell r="BG412">
            <v>62.162000000011176</v>
          </cell>
          <cell r="BH412">
            <v>-45.222999999998137</v>
          </cell>
          <cell r="BI412">
            <v>35.940999999991618</v>
          </cell>
          <cell r="BJ412">
            <v>-75.395000000018626</v>
          </cell>
          <cell r="BK412">
            <v>11.263999999966472</v>
          </cell>
          <cell r="BL412">
            <v>-39.775999999954365</v>
          </cell>
          <cell r="BM412">
            <v>136.14899999997579</v>
          </cell>
          <cell r="BN412">
            <v>161.84600000007777</v>
          </cell>
          <cell r="BO412">
            <v>67.759999999892898</v>
          </cell>
          <cell r="BP412">
            <v>52.116000000038184</v>
          </cell>
          <cell r="BQ412">
            <v>-25.597999999998137</v>
          </cell>
          <cell r="BR412">
            <v>1121.2847000006586</v>
          </cell>
          <cell r="BS412">
            <v>55.822999999916647</v>
          </cell>
          <cell r="BT412">
            <v>69.522999999986496</v>
          </cell>
          <cell r="BU412">
            <v>75.438399999926332</v>
          </cell>
          <cell r="BV412">
            <v>106.13570000004256</v>
          </cell>
          <cell r="BW412">
            <v>41.125</v>
          </cell>
          <cell r="BX412">
            <v>102.8760000000475</v>
          </cell>
          <cell r="BY412">
            <v>58.066000000049826</v>
          </cell>
          <cell r="BZ412">
            <v>89.391999999992549</v>
          </cell>
          <cell r="CA412">
            <v>45.338600000017323</v>
          </cell>
          <cell r="CB412">
            <v>79.539999999920838</v>
          </cell>
          <cell r="CC412">
            <v>77.04300000006333</v>
          </cell>
          <cell r="CD412">
            <v>320.98399999999674</v>
          </cell>
          <cell r="CE412">
            <v>1035.6689999988303</v>
          </cell>
          <cell r="CF412">
            <v>12.068000000028405</v>
          </cell>
          <cell r="CG412">
            <v>-4.9870000000228174</v>
          </cell>
          <cell r="CH412">
            <v>59.73699999996461</v>
          </cell>
          <cell r="CI412">
            <v>18.377000000036787</v>
          </cell>
          <cell r="CJ412">
            <v>33.36099999997532</v>
          </cell>
          <cell r="CK412">
            <v>78.602999999944586</v>
          </cell>
          <cell r="CL412">
            <v>224.22800000000279</v>
          </cell>
          <cell r="CM412">
            <v>178.32500000001164</v>
          </cell>
          <cell r="CN412">
            <v>122.33500000002095</v>
          </cell>
          <cell r="CO412">
            <v>85.287999999942258</v>
          </cell>
          <cell r="CP412">
            <v>67.608999999938533</v>
          </cell>
          <cell r="CQ412">
            <v>160.72499999997672</v>
          </cell>
          <cell r="CR412">
            <v>1310.0978000005707</v>
          </cell>
          <cell r="CS412">
            <v>120.13199999998324</v>
          </cell>
          <cell r="CT412">
            <v>47.450000000011642</v>
          </cell>
          <cell r="CU412">
            <v>419.69000000000233</v>
          </cell>
          <cell r="CV412">
            <v>89.785100000037346</v>
          </cell>
          <cell r="CW412">
            <v>52.114000000001397</v>
          </cell>
          <cell r="CX412">
            <v>-238.32700000004843</v>
          </cell>
          <cell r="CY412">
            <v>500.85869999998249</v>
          </cell>
          <cell r="CZ412">
            <v>-28.39000000001397</v>
          </cell>
          <cell r="DA412">
            <v>217.89199999999255</v>
          </cell>
          <cell r="DB412">
            <v>66.887999999918975</v>
          </cell>
          <cell r="DC412">
            <v>106.67400000005728</v>
          </cell>
          <cell r="DD412">
            <v>-44.668999999936204</v>
          </cell>
          <cell r="DE412">
            <v>1912.0775999985635</v>
          </cell>
          <cell r="DF412">
            <v>243.90000000002328</v>
          </cell>
          <cell r="DG412">
            <v>114.68200000008801</v>
          </cell>
          <cell r="DH412">
            <v>83.797000000020489</v>
          </cell>
          <cell r="DI412">
            <v>249.48600000003353</v>
          </cell>
          <cell r="DJ412">
            <v>76.051999999966938</v>
          </cell>
          <cell r="DK412">
            <v>2.9880000000121072</v>
          </cell>
          <cell r="DL412">
            <v>465.54599999997299</v>
          </cell>
          <cell r="DM412">
            <v>-92.308999999950174</v>
          </cell>
          <cell r="DN412">
            <v>310.44860000000335</v>
          </cell>
          <cell r="DO412">
            <v>175.36100000003353</v>
          </cell>
          <cell r="DP412">
            <v>125.57900000002701</v>
          </cell>
          <cell r="DQ412">
            <v>156.54699999996228</v>
          </cell>
          <cell r="DR412">
            <v>3292.5678000003099</v>
          </cell>
          <cell r="DS412">
            <v>115.93579999997746</v>
          </cell>
          <cell r="DT412">
            <v>34.34499999997206</v>
          </cell>
          <cell r="DU412">
            <v>533.21400000003632</v>
          </cell>
          <cell r="DV412">
            <v>445.8410000000149</v>
          </cell>
          <cell r="DW412">
            <v>75.924999999988358</v>
          </cell>
          <cell r="DX412">
            <v>36.393999999971129</v>
          </cell>
          <cell r="DY412">
            <v>676.88699999998789</v>
          </cell>
          <cell r="DZ412">
            <v>162.73399999999674</v>
          </cell>
          <cell r="EA412">
            <v>240.40000000002328</v>
          </cell>
          <cell r="EB412">
            <v>261.96900000004098</v>
          </cell>
          <cell r="EC412">
            <v>-56.706000000005588</v>
          </cell>
          <cell r="ED412">
            <v>765.62900000001537</v>
          </cell>
        </row>
        <row r="413">
          <cell r="F413" t="str">
            <v>=</v>
          </cell>
          <cell r="G413" t="str">
            <v>=</v>
          </cell>
          <cell r="H413" t="str">
            <v>=</v>
          </cell>
          <cell r="I413" t="str">
            <v>=</v>
          </cell>
          <cell r="J413" t="str">
            <v>=</v>
          </cell>
          <cell r="K413" t="str">
            <v>=</v>
          </cell>
          <cell r="L413" t="str">
            <v>=</v>
          </cell>
          <cell r="M413" t="str">
            <v>=</v>
          </cell>
          <cell r="N413" t="str">
            <v>=</v>
          </cell>
          <cell r="O413" t="str">
            <v>=</v>
          </cell>
          <cell r="P413" t="str">
            <v>=</v>
          </cell>
          <cell r="Q413" t="str">
            <v>=</v>
          </cell>
          <cell r="R413" t="str">
            <v>=</v>
          </cell>
          <cell r="S413" t="str">
            <v>=</v>
          </cell>
          <cell r="T413" t="str">
            <v>=</v>
          </cell>
          <cell r="U413" t="str">
            <v>=</v>
          </cell>
          <cell r="V413" t="str">
            <v>=</v>
          </cell>
          <cell r="W413" t="str">
            <v>=</v>
          </cell>
          <cell r="X413" t="str">
            <v>=</v>
          </cell>
          <cell r="Y413" t="str">
            <v>=</v>
          </cell>
          <cell r="Z413" t="str">
            <v>=</v>
          </cell>
          <cell r="AA413" t="str">
            <v>=</v>
          </cell>
          <cell r="AB413" t="str">
            <v>=</v>
          </cell>
          <cell r="AC413" t="str">
            <v>=</v>
          </cell>
          <cell r="AD413" t="str">
            <v>=</v>
          </cell>
          <cell r="AE413" t="str">
            <v>=</v>
          </cell>
          <cell r="AF413" t="str">
            <v>=</v>
          </cell>
          <cell r="AG413" t="str">
            <v>=</v>
          </cell>
          <cell r="AH413" t="str">
            <v>=</v>
          </cell>
          <cell r="AI413" t="str">
            <v>=</v>
          </cell>
          <cell r="AJ413" t="str">
            <v>=</v>
          </cell>
          <cell r="AK413" t="str">
            <v>=</v>
          </cell>
          <cell r="AL413" t="str">
            <v>=</v>
          </cell>
          <cell r="AM413" t="str">
            <v>=</v>
          </cell>
          <cell r="AN413" t="str">
            <v>=</v>
          </cell>
          <cell r="AO413" t="str">
            <v>=</v>
          </cell>
          <cell r="AP413" t="str">
            <v>=</v>
          </cell>
          <cell r="AQ413" t="str">
            <v>=</v>
          </cell>
          <cell r="AR413" t="str">
            <v>=</v>
          </cell>
          <cell r="AS413" t="str">
            <v>=</v>
          </cell>
          <cell r="AT413" t="str">
            <v>=</v>
          </cell>
          <cell r="AU413" t="str">
            <v>=</v>
          </cell>
          <cell r="AV413" t="str">
            <v>=</v>
          </cell>
          <cell r="AW413" t="str">
            <v>=</v>
          </cell>
          <cell r="AX413" t="str">
            <v>=</v>
          </cell>
          <cell r="AY413" t="str">
            <v>=</v>
          </cell>
          <cell r="AZ413" t="str">
            <v>=</v>
          </cell>
          <cell r="BA413" t="str">
            <v>=</v>
          </cell>
          <cell r="BB413" t="str">
            <v>=</v>
          </cell>
          <cell r="BC413" t="str">
            <v>=</v>
          </cell>
          <cell r="BD413" t="str">
            <v>=</v>
          </cell>
          <cell r="BE413" t="str">
            <v>=</v>
          </cell>
          <cell r="BF413" t="str">
            <v>=</v>
          </cell>
          <cell r="BG413" t="str">
            <v>=</v>
          </cell>
          <cell r="BH413" t="str">
            <v>=</v>
          </cell>
          <cell r="BI413" t="str">
            <v>=</v>
          </cell>
          <cell r="BJ413" t="str">
            <v>=</v>
          </cell>
          <cell r="BK413" t="str">
            <v>=</v>
          </cell>
          <cell r="BL413" t="str">
            <v>=</v>
          </cell>
          <cell r="BM413" t="str">
            <v>=</v>
          </cell>
          <cell r="BN413" t="str">
            <v>=</v>
          </cell>
          <cell r="BO413" t="str">
            <v>=</v>
          </cell>
          <cell r="BP413" t="str">
            <v>=</v>
          </cell>
          <cell r="BQ413" t="str">
            <v>=</v>
          </cell>
          <cell r="BR413" t="str">
            <v>=</v>
          </cell>
          <cell r="BS413" t="str">
            <v>=</v>
          </cell>
          <cell r="BT413" t="str">
            <v>=</v>
          </cell>
          <cell r="BU413" t="str">
            <v>=</v>
          </cell>
          <cell r="BV413" t="str">
            <v>=</v>
          </cell>
          <cell r="BW413" t="str">
            <v>=</v>
          </cell>
          <cell r="BX413" t="str">
            <v>=</v>
          </cell>
          <cell r="BY413" t="str">
            <v>=</v>
          </cell>
          <cell r="BZ413" t="str">
            <v>=</v>
          </cell>
          <cell r="CA413" t="str">
            <v>=</v>
          </cell>
          <cell r="CB413" t="str">
            <v>=</v>
          </cell>
          <cell r="CC413" t="str">
            <v>=</v>
          </cell>
          <cell r="CD413" t="str">
            <v>=</v>
          </cell>
          <cell r="CE413" t="str">
            <v>=</v>
          </cell>
          <cell r="CF413" t="str">
            <v>=</v>
          </cell>
          <cell r="CG413" t="str">
            <v>=</v>
          </cell>
          <cell r="CH413" t="str">
            <v>=</v>
          </cell>
          <cell r="CI413" t="str">
            <v>=</v>
          </cell>
          <cell r="CJ413" t="str">
            <v>=</v>
          </cell>
          <cell r="CK413" t="str">
            <v>=</v>
          </cell>
          <cell r="CL413" t="str">
            <v>=</v>
          </cell>
          <cell r="CM413" t="str">
            <v>=</v>
          </cell>
          <cell r="CN413" t="str">
            <v>=</v>
          </cell>
          <cell r="CO413" t="str">
            <v>=</v>
          </cell>
          <cell r="CP413" t="str">
            <v>=</v>
          </cell>
          <cell r="CQ413" t="str">
            <v>=</v>
          </cell>
          <cell r="CR413" t="str">
            <v>=</v>
          </cell>
          <cell r="CS413" t="str">
            <v>=</v>
          </cell>
          <cell r="CT413" t="str">
            <v>=</v>
          </cell>
          <cell r="CU413" t="str">
            <v>=</v>
          </cell>
          <cell r="CV413" t="str">
            <v>=</v>
          </cell>
          <cell r="CW413" t="str">
            <v>=</v>
          </cell>
          <cell r="CX413" t="str">
            <v>=</v>
          </cell>
          <cell r="CY413" t="str">
            <v>=</v>
          </cell>
          <cell r="CZ413" t="str">
            <v>=</v>
          </cell>
          <cell r="DA413" t="str">
            <v>=</v>
          </cell>
          <cell r="DB413" t="str">
            <v>=</v>
          </cell>
          <cell r="DC413" t="str">
            <v>=</v>
          </cell>
          <cell r="DD413" t="str">
            <v>=</v>
          </cell>
          <cell r="DE413" t="str">
            <v>=</v>
          </cell>
          <cell r="DF413" t="str">
            <v>=</v>
          </cell>
          <cell r="DG413" t="str">
            <v>=</v>
          </cell>
          <cell r="DH413" t="str">
            <v>=</v>
          </cell>
          <cell r="DI413" t="str">
            <v>=</v>
          </cell>
          <cell r="DJ413" t="str">
            <v>=</v>
          </cell>
          <cell r="DK413" t="str">
            <v>=</v>
          </cell>
          <cell r="DL413" t="str">
            <v>=</v>
          </cell>
          <cell r="DM413" t="str">
            <v>=</v>
          </cell>
          <cell r="DN413" t="str">
            <v>=</v>
          </cell>
          <cell r="DO413" t="str">
            <v>=</v>
          </cell>
          <cell r="DP413" t="str">
            <v>=</v>
          </cell>
          <cell r="DQ413" t="str">
            <v>=</v>
          </cell>
          <cell r="DR413" t="str">
            <v>=</v>
          </cell>
          <cell r="DS413" t="str">
            <v>=</v>
          </cell>
          <cell r="DT413" t="str">
            <v>=</v>
          </cell>
          <cell r="DU413" t="str">
            <v>=</v>
          </cell>
          <cell r="DV413" t="str">
            <v>=</v>
          </cell>
          <cell r="DW413" t="str">
            <v>=</v>
          </cell>
          <cell r="DX413" t="str">
            <v>=</v>
          </cell>
          <cell r="DY413" t="str">
            <v>=</v>
          </cell>
          <cell r="DZ413" t="str">
            <v>=</v>
          </cell>
          <cell r="EA413" t="str">
            <v>=</v>
          </cell>
          <cell r="EB413" t="str">
            <v>=</v>
          </cell>
          <cell r="EC413" t="str">
            <v>=</v>
          </cell>
          <cell r="ED413" t="str">
            <v>=</v>
          </cell>
        </row>
        <row r="414">
          <cell r="A414" t="str">
            <v>Total Requirements</v>
          </cell>
          <cell r="F414">
            <v>-521.58400000073016</v>
          </cell>
          <cell r="G414">
            <v>246.40699999965727</v>
          </cell>
          <cell r="H414">
            <v>1166.3389999996871</v>
          </cell>
          <cell r="I414">
            <v>913.95999999996275</v>
          </cell>
          <cell r="J414">
            <v>472.0113999992609</v>
          </cell>
          <cell r="K414">
            <v>315.55999999959022</v>
          </cell>
          <cell r="L414">
            <v>-707.80300000030547</v>
          </cell>
          <cell r="M414">
            <v>310.61500000022352</v>
          </cell>
          <cell r="N414">
            <v>267.08999999985099</v>
          </cell>
          <cell r="O414">
            <v>119.49500000011176</v>
          </cell>
          <cell r="P414">
            <v>287.54499999992549</v>
          </cell>
          <cell r="Q414">
            <v>532.4890000000596</v>
          </cell>
          <cell r="R414">
            <v>7467.9839000105858</v>
          </cell>
          <cell r="S414">
            <v>1024.5260000005364</v>
          </cell>
          <cell r="T414">
            <v>505.59700000006706</v>
          </cell>
          <cell r="U414">
            <v>1167.0320000005886</v>
          </cell>
          <cell r="V414">
            <v>1166.0260000005364</v>
          </cell>
          <cell r="W414">
            <v>1368.3219999996945</v>
          </cell>
          <cell r="X414">
            <v>-61.648000000044703</v>
          </cell>
          <cell r="Y414">
            <v>-589.95699999947101</v>
          </cell>
          <cell r="Z414">
            <v>73.58600000012666</v>
          </cell>
          <cell r="AA414">
            <v>5.6540000000968575</v>
          </cell>
          <cell r="AB414">
            <v>564.58300000056624</v>
          </cell>
          <cell r="AC414">
            <v>687.50699999928474</v>
          </cell>
          <cell r="AD414">
            <v>1556.755900000222</v>
          </cell>
          <cell r="AE414">
            <v>1941.323500007391</v>
          </cell>
          <cell r="AF414">
            <v>518.02500000037253</v>
          </cell>
          <cell r="AG414">
            <v>39.557999999262393</v>
          </cell>
          <cell r="AH414">
            <v>69.993999999947846</v>
          </cell>
          <cell r="AI414">
            <v>27.884999999776483</v>
          </cell>
          <cell r="AJ414">
            <v>-7.821000000461936</v>
          </cell>
          <cell r="AK414">
            <v>-26.229999999515712</v>
          </cell>
          <cell r="AL414">
            <v>-16.986000000499189</v>
          </cell>
          <cell r="AM414">
            <v>58.292000000365078</v>
          </cell>
          <cell r="AN414">
            <v>10.185000000521541</v>
          </cell>
          <cell r="AO414">
            <v>150.40489999949932</v>
          </cell>
          <cell r="AP414">
            <v>183.20359999965876</v>
          </cell>
          <cell r="AQ414">
            <v>934.81300000008196</v>
          </cell>
          <cell r="AR414">
            <v>802.37299999594688</v>
          </cell>
          <cell r="AS414">
            <v>1.1780000003054738</v>
          </cell>
          <cell r="AT414">
            <v>46.514999999664724</v>
          </cell>
          <cell r="AU414">
            <v>173.37000000011176</v>
          </cell>
          <cell r="AV414">
            <v>32.774000000208616</v>
          </cell>
          <cell r="AW414">
            <v>-20.313000000081956</v>
          </cell>
          <cell r="AX414">
            <v>-30.782999999821186</v>
          </cell>
          <cell r="AY414">
            <v>133.67400000058115</v>
          </cell>
          <cell r="AZ414">
            <v>66.28000000026077</v>
          </cell>
          <cell r="BA414">
            <v>63.519999999552965</v>
          </cell>
          <cell r="BB414">
            <v>114.0109999999404</v>
          </cell>
          <cell r="BC414">
            <v>59.776999999769032</v>
          </cell>
          <cell r="BD414">
            <v>162.37000000011176</v>
          </cell>
          <cell r="BE414">
            <v>341.8999999910593</v>
          </cell>
          <cell r="BF414">
            <v>0.65400000009685755</v>
          </cell>
          <cell r="BG414">
            <v>62.162000000476837</v>
          </cell>
          <cell r="BH414">
            <v>-45.223000000230968</v>
          </cell>
          <cell r="BI414">
            <v>35.940999999642372</v>
          </cell>
          <cell r="BJ414">
            <v>-75.394999999552965</v>
          </cell>
          <cell r="BK414">
            <v>11.263999999500811</v>
          </cell>
          <cell r="BL414">
            <v>-39.775999999605119</v>
          </cell>
          <cell r="BM414">
            <v>136.14900000020862</v>
          </cell>
          <cell r="BN414">
            <v>161.84599999990314</v>
          </cell>
          <cell r="BO414">
            <v>67.759999999776483</v>
          </cell>
          <cell r="BP414">
            <v>52.11600000038743</v>
          </cell>
          <cell r="BQ414">
            <v>-25.598000000230968</v>
          </cell>
          <cell r="BR414">
            <v>1121.2847000062466</v>
          </cell>
          <cell r="BS414">
            <v>55.822999999858439</v>
          </cell>
          <cell r="BT414">
            <v>69.523000000044703</v>
          </cell>
          <cell r="BU414">
            <v>75.438400000333786</v>
          </cell>
          <cell r="BV414">
            <v>106.13570000045002</v>
          </cell>
          <cell r="BW414">
            <v>41.125</v>
          </cell>
          <cell r="BX414">
            <v>102.87600000016391</v>
          </cell>
          <cell r="BY414">
            <v>58.065999999642372</v>
          </cell>
          <cell r="BZ414">
            <v>89.391999999992549</v>
          </cell>
          <cell r="CA414">
            <v>45.338600000366569</v>
          </cell>
          <cell r="CB414">
            <v>79.540000000037253</v>
          </cell>
          <cell r="CC414">
            <v>77.043000000528991</v>
          </cell>
          <cell r="CD414">
            <v>320.98400000017136</v>
          </cell>
          <cell r="CE414">
            <v>1035.6689999848604</v>
          </cell>
          <cell r="CF414">
            <v>12.067999999970198</v>
          </cell>
          <cell r="CG414">
            <v>-4.9869999997317791</v>
          </cell>
          <cell r="CH414">
            <v>59.736999999731779</v>
          </cell>
          <cell r="CI414">
            <v>18.377000000327826</v>
          </cell>
          <cell r="CJ414">
            <v>33.361000000499189</v>
          </cell>
          <cell r="CK414">
            <v>78.602999999187887</v>
          </cell>
          <cell r="CL414">
            <v>224.22800000011921</v>
          </cell>
          <cell r="CM414">
            <v>178.32500000018626</v>
          </cell>
          <cell r="CN414">
            <v>122.33499999996275</v>
          </cell>
          <cell r="CO414">
            <v>85.287999999709427</v>
          </cell>
          <cell r="CP414">
            <v>67.609000000171363</v>
          </cell>
          <cell r="CQ414">
            <v>160.72500000055879</v>
          </cell>
          <cell r="CR414">
            <v>1310.0977999866009</v>
          </cell>
          <cell r="CS414">
            <v>120.13200000021607</v>
          </cell>
          <cell r="CT414">
            <v>47.450000000186265</v>
          </cell>
          <cell r="CU414">
            <v>419.69000000040978</v>
          </cell>
          <cell r="CV414">
            <v>89.785099999979138</v>
          </cell>
          <cell r="CW414">
            <v>52.114000000059605</v>
          </cell>
          <cell r="CX414">
            <v>-238.32700000051409</v>
          </cell>
          <cell r="CY414">
            <v>500.85869999974966</v>
          </cell>
          <cell r="CZ414">
            <v>-28.390000000596046</v>
          </cell>
          <cell r="DA414">
            <v>217.89199999999255</v>
          </cell>
          <cell r="DB414">
            <v>66.888000000268221</v>
          </cell>
          <cell r="DC414">
            <v>106.67399999964982</v>
          </cell>
          <cell r="DD414">
            <v>-44.668999999761581</v>
          </cell>
          <cell r="DE414">
            <v>1912.0775999873877</v>
          </cell>
          <cell r="DF414">
            <v>243.90000000037253</v>
          </cell>
          <cell r="DG414">
            <v>114.6820000000298</v>
          </cell>
          <cell r="DH414">
            <v>83.79700000025332</v>
          </cell>
          <cell r="DI414">
            <v>249.48600000049919</v>
          </cell>
          <cell r="DJ414">
            <v>76.051999999210238</v>
          </cell>
          <cell r="DK414">
            <v>2.9879999998956919</v>
          </cell>
          <cell r="DL414">
            <v>465.54600000008941</v>
          </cell>
          <cell r="DM414">
            <v>-92.308999999426305</v>
          </cell>
          <cell r="DN414">
            <v>310.44859999977052</v>
          </cell>
          <cell r="DO414">
            <v>175.36100000049919</v>
          </cell>
          <cell r="DP414">
            <v>125.57899999991059</v>
          </cell>
          <cell r="DQ414">
            <v>156.54700000025332</v>
          </cell>
          <cell r="DR414">
            <v>3292.5678000003099</v>
          </cell>
          <cell r="DS414">
            <v>115.93580000009388</v>
          </cell>
          <cell r="DT414">
            <v>34.345000000670552</v>
          </cell>
          <cell r="DU414">
            <v>533.21399999968708</v>
          </cell>
          <cell r="DV414">
            <v>445.8410000000149</v>
          </cell>
          <cell r="DW414">
            <v>75.925000000745058</v>
          </cell>
          <cell r="DX414">
            <v>36.393999999389052</v>
          </cell>
          <cell r="DY414">
            <v>676.88700000010431</v>
          </cell>
          <cell r="DZ414">
            <v>162.73400000017136</v>
          </cell>
          <cell r="EA414">
            <v>240.40000000037253</v>
          </cell>
          <cell r="EB414">
            <v>261.96899999957532</v>
          </cell>
          <cell r="EC414">
            <v>-56.706000000238419</v>
          </cell>
          <cell r="ED414">
            <v>765.62900000065565</v>
          </cell>
        </row>
        <row r="415">
          <cell r="F415" t="str">
            <v>=</v>
          </cell>
          <cell r="G415" t="str">
            <v>=</v>
          </cell>
          <cell r="H415" t="str">
            <v>=</v>
          </cell>
          <cell r="I415" t="str">
            <v>=</v>
          </cell>
          <cell r="J415" t="str">
            <v>=</v>
          </cell>
          <cell r="K415" t="str">
            <v>=</v>
          </cell>
          <cell r="L415" t="str">
            <v>=</v>
          </cell>
          <cell r="M415" t="str">
            <v>=</v>
          </cell>
          <cell r="N415" t="str">
            <v>=</v>
          </cell>
          <cell r="O415" t="str">
            <v>=</v>
          </cell>
          <cell r="P415" t="str">
            <v>=</v>
          </cell>
          <cell r="Q415" t="str">
            <v>=</v>
          </cell>
          <cell r="R415" t="str">
            <v>=</v>
          </cell>
          <cell r="S415" t="str">
            <v>=</v>
          </cell>
          <cell r="T415" t="str">
            <v>=</v>
          </cell>
          <cell r="U415" t="str">
            <v>=</v>
          </cell>
          <cell r="V415" t="str">
            <v>=</v>
          </cell>
          <cell r="W415" t="str">
            <v>=</v>
          </cell>
          <cell r="X415" t="str">
            <v>=</v>
          </cell>
          <cell r="Y415" t="str">
            <v>=</v>
          </cell>
          <cell r="Z415" t="str">
            <v>=</v>
          </cell>
          <cell r="AA415" t="str">
            <v>=</v>
          </cell>
          <cell r="AB415" t="str">
            <v>=</v>
          </cell>
          <cell r="AC415" t="str">
            <v>=</v>
          </cell>
          <cell r="AD415" t="str">
            <v>=</v>
          </cell>
          <cell r="AE415" t="str">
            <v>=</v>
          </cell>
          <cell r="AF415" t="str">
            <v>=</v>
          </cell>
          <cell r="AG415" t="str">
            <v>=</v>
          </cell>
          <cell r="AH415" t="str">
            <v>=</v>
          </cell>
          <cell r="AI415" t="str">
            <v>=</v>
          </cell>
          <cell r="AJ415" t="str">
            <v>=</v>
          </cell>
          <cell r="AK415" t="str">
            <v>=</v>
          </cell>
          <cell r="AL415" t="str">
            <v>=</v>
          </cell>
          <cell r="AM415" t="str">
            <v>=</v>
          </cell>
          <cell r="AN415" t="str">
            <v>=</v>
          </cell>
          <cell r="AO415" t="str">
            <v>=</v>
          </cell>
          <cell r="AP415" t="str">
            <v>=</v>
          </cell>
          <cell r="AQ415" t="str">
            <v>=</v>
          </cell>
          <cell r="AR415" t="str">
            <v>=</v>
          </cell>
          <cell r="AS415" t="str">
            <v>=</v>
          </cell>
          <cell r="AT415" t="str">
            <v>=</v>
          </cell>
          <cell r="AU415" t="str">
            <v>=</v>
          </cell>
          <cell r="AV415" t="str">
            <v>=</v>
          </cell>
          <cell r="AW415" t="str">
            <v>=</v>
          </cell>
          <cell r="AX415" t="str">
            <v>=</v>
          </cell>
          <cell r="AY415" t="str">
            <v>=</v>
          </cell>
          <cell r="AZ415" t="str">
            <v>=</v>
          </cell>
          <cell r="BA415" t="str">
            <v>=</v>
          </cell>
          <cell r="BB415" t="str">
            <v>=</v>
          </cell>
          <cell r="BC415" t="str">
            <v>=</v>
          </cell>
          <cell r="BD415" t="str">
            <v>=</v>
          </cell>
          <cell r="BE415" t="str">
            <v>=</v>
          </cell>
          <cell r="BF415" t="str">
            <v>=</v>
          </cell>
          <cell r="BG415" t="str">
            <v>=</v>
          </cell>
          <cell r="BH415" t="str">
            <v>=</v>
          </cell>
          <cell r="BI415" t="str">
            <v>=</v>
          </cell>
          <cell r="BJ415" t="str">
            <v>=</v>
          </cell>
          <cell r="BK415" t="str">
            <v>=</v>
          </cell>
          <cell r="BL415" t="str">
            <v>=</v>
          </cell>
          <cell r="BM415" t="str">
            <v>=</v>
          </cell>
          <cell r="BN415" t="str">
            <v>=</v>
          </cell>
          <cell r="BO415" t="str">
            <v>=</v>
          </cell>
          <cell r="BP415" t="str">
            <v>=</v>
          </cell>
          <cell r="BQ415" t="str">
            <v>=</v>
          </cell>
          <cell r="BR415" t="str">
            <v>=</v>
          </cell>
          <cell r="BS415" t="str">
            <v>=</v>
          </cell>
          <cell r="BT415" t="str">
            <v>=</v>
          </cell>
          <cell r="BU415" t="str">
            <v>=</v>
          </cell>
          <cell r="BV415" t="str">
            <v>=</v>
          </cell>
          <cell r="BW415" t="str">
            <v>=</v>
          </cell>
          <cell r="BX415" t="str">
            <v>=</v>
          </cell>
          <cell r="BY415" t="str">
            <v>=</v>
          </cell>
          <cell r="BZ415" t="str">
            <v>=</v>
          </cell>
          <cell r="CA415" t="str">
            <v>=</v>
          </cell>
          <cell r="CB415" t="str">
            <v>=</v>
          </cell>
          <cell r="CC415" t="str">
            <v>=</v>
          </cell>
          <cell r="CD415" t="str">
            <v>=</v>
          </cell>
          <cell r="CE415" t="str">
            <v>=</v>
          </cell>
          <cell r="CF415" t="str">
            <v>=</v>
          </cell>
          <cell r="CG415" t="str">
            <v>=</v>
          </cell>
          <cell r="CH415" t="str">
            <v>=</v>
          </cell>
          <cell r="CI415" t="str">
            <v>=</v>
          </cell>
          <cell r="CJ415" t="str">
            <v>=</v>
          </cell>
          <cell r="CK415" t="str">
            <v>=</v>
          </cell>
          <cell r="CL415" t="str">
            <v>=</v>
          </cell>
          <cell r="CM415" t="str">
            <v>=</v>
          </cell>
          <cell r="CN415" t="str">
            <v>=</v>
          </cell>
          <cell r="CO415" t="str">
            <v>=</v>
          </cell>
          <cell r="CP415" t="str">
            <v>=</v>
          </cell>
          <cell r="CQ415" t="str">
            <v>=</v>
          </cell>
          <cell r="CR415" t="str">
            <v>=</v>
          </cell>
          <cell r="CS415" t="str">
            <v>=</v>
          </cell>
          <cell r="CT415" t="str">
            <v>=</v>
          </cell>
          <cell r="CU415" t="str">
            <v>=</v>
          </cell>
          <cell r="CV415" t="str">
            <v>=</v>
          </cell>
          <cell r="CW415" t="str">
            <v>=</v>
          </cell>
          <cell r="CX415" t="str">
            <v>=</v>
          </cell>
          <cell r="CY415" t="str">
            <v>=</v>
          </cell>
          <cell r="CZ415" t="str">
            <v>=</v>
          </cell>
          <cell r="DA415" t="str">
            <v>=</v>
          </cell>
          <cell r="DB415" t="str">
            <v>=</v>
          </cell>
          <cell r="DC415" t="str">
            <v>=</v>
          </cell>
          <cell r="DD415" t="str">
            <v>=</v>
          </cell>
          <cell r="DE415" t="str">
            <v>=</v>
          </cell>
          <cell r="DF415" t="str">
            <v>=</v>
          </cell>
          <cell r="DG415" t="str">
            <v>=</v>
          </cell>
          <cell r="DH415" t="str">
            <v>=</v>
          </cell>
          <cell r="DI415" t="str">
            <v>=</v>
          </cell>
          <cell r="DJ415" t="str">
            <v>=</v>
          </cell>
          <cell r="DK415" t="str">
            <v>=</v>
          </cell>
          <cell r="DL415" t="str">
            <v>=</v>
          </cell>
          <cell r="DM415" t="str">
            <v>=</v>
          </cell>
          <cell r="DN415" t="str">
            <v>=</v>
          </cell>
          <cell r="DO415" t="str">
            <v>=</v>
          </cell>
          <cell r="DP415" t="str">
            <v>=</v>
          </cell>
          <cell r="DQ415" t="str">
            <v>=</v>
          </cell>
          <cell r="DR415" t="str">
            <v>=</v>
          </cell>
          <cell r="DS415" t="str">
            <v>=</v>
          </cell>
          <cell r="DT415" t="str">
            <v>=</v>
          </cell>
          <cell r="DU415" t="str">
            <v>=</v>
          </cell>
          <cell r="DV415" t="str">
            <v>=</v>
          </cell>
          <cell r="DW415" t="str">
            <v>=</v>
          </cell>
          <cell r="DX415" t="str">
            <v>=</v>
          </cell>
          <cell r="DY415" t="str">
            <v>=</v>
          </cell>
          <cell r="DZ415" t="str">
            <v>=</v>
          </cell>
          <cell r="EA415" t="str">
            <v>=</v>
          </cell>
          <cell r="EB415" t="str">
            <v>=</v>
          </cell>
          <cell r="EC415" t="str">
            <v>=</v>
          </cell>
          <cell r="ED415" t="str">
            <v>=</v>
          </cell>
        </row>
        <row r="417">
          <cell r="A417" t="str">
            <v>Purchased Power &amp; Net Interchange</v>
          </cell>
        </row>
        <row r="419">
          <cell r="C419" t="str">
            <v>APS Supplemental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V419">
            <v>0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0</v>
          </cell>
          <cell r="AD419">
            <v>0</v>
          </cell>
          <cell r="AE419">
            <v>0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  <cell r="AJ419">
            <v>0</v>
          </cell>
          <cell r="AK419">
            <v>0</v>
          </cell>
          <cell r="AL419">
            <v>0</v>
          </cell>
          <cell r="AM419">
            <v>0</v>
          </cell>
          <cell r="AN419">
            <v>0</v>
          </cell>
          <cell r="AO419">
            <v>0</v>
          </cell>
          <cell r="AP419">
            <v>0</v>
          </cell>
          <cell r="AQ419">
            <v>0</v>
          </cell>
          <cell r="AR419">
            <v>0</v>
          </cell>
          <cell r="AS419">
            <v>0</v>
          </cell>
          <cell r="AT419">
            <v>0</v>
          </cell>
          <cell r="AU419">
            <v>0</v>
          </cell>
          <cell r="AV419">
            <v>0</v>
          </cell>
          <cell r="AW419">
            <v>0</v>
          </cell>
          <cell r="AX419">
            <v>0</v>
          </cell>
          <cell r="AY419">
            <v>0</v>
          </cell>
          <cell r="AZ419">
            <v>0</v>
          </cell>
          <cell r="BA419">
            <v>0</v>
          </cell>
          <cell r="BB419">
            <v>0</v>
          </cell>
          <cell r="BC419">
            <v>0</v>
          </cell>
          <cell r="BD419">
            <v>0</v>
          </cell>
          <cell r="BE419">
            <v>0</v>
          </cell>
          <cell r="BF419">
            <v>0</v>
          </cell>
          <cell r="BG419">
            <v>0</v>
          </cell>
          <cell r="BH419">
            <v>0</v>
          </cell>
          <cell r="BI419">
            <v>0</v>
          </cell>
          <cell r="BJ419">
            <v>0</v>
          </cell>
          <cell r="BK419">
            <v>0</v>
          </cell>
          <cell r="BL419">
            <v>0</v>
          </cell>
          <cell r="BM419">
            <v>0</v>
          </cell>
          <cell r="BN419">
            <v>0</v>
          </cell>
          <cell r="BO419">
            <v>0</v>
          </cell>
          <cell r="BP419">
            <v>0</v>
          </cell>
          <cell r="BQ419">
            <v>0</v>
          </cell>
          <cell r="BR419">
            <v>0</v>
          </cell>
          <cell r="BS419">
            <v>0</v>
          </cell>
          <cell r="BT419">
            <v>0</v>
          </cell>
          <cell r="BU419">
            <v>0</v>
          </cell>
          <cell r="BV419">
            <v>0</v>
          </cell>
          <cell r="BW419">
            <v>0</v>
          </cell>
          <cell r="BX419">
            <v>0</v>
          </cell>
          <cell r="BY419">
            <v>0</v>
          </cell>
          <cell r="BZ419">
            <v>0</v>
          </cell>
          <cell r="CA419">
            <v>0</v>
          </cell>
          <cell r="CB419">
            <v>0</v>
          </cell>
          <cell r="CC419">
            <v>0</v>
          </cell>
          <cell r="CD419">
            <v>0</v>
          </cell>
          <cell r="CE419">
            <v>0</v>
          </cell>
          <cell r="CF419">
            <v>0</v>
          </cell>
          <cell r="CG419">
            <v>0</v>
          </cell>
          <cell r="CH419">
            <v>0</v>
          </cell>
          <cell r="CI419">
            <v>0</v>
          </cell>
          <cell r="CJ419">
            <v>0</v>
          </cell>
          <cell r="CK419">
            <v>0</v>
          </cell>
          <cell r="CL419">
            <v>0</v>
          </cell>
          <cell r="CM419">
            <v>0</v>
          </cell>
          <cell r="CN419">
            <v>0</v>
          </cell>
          <cell r="CO419">
            <v>0</v>
          </cell>
          <cell r="CP419">
            <v>0</v>
          </cell>
          <cell r="CQ419">
            <v>0</v>
          </cell>
          <cell r="CR419">
            <v>0</v>
          </cell>
          <cell r="CS419">
            <v>0</v>
          </cell>
          <cell r="CT419">
            <v>0</v>
          </cell>
          <cell r="CU419">
            <v>0</v>
          </cell>
          <cell r="CV419">
            <v>0</v>
          </cell>
          <cell r="CW419">
            <v>0</v>
          </cell>
          <cell r="CX419">
            <v>0</v>
          </cell>
          <cell r="CY419">
            <v>0</v>
          </cell>
          <cell r="CZ419">
            <v>0</v>
          </cell>
          <cell r="DA419">
            <v>0</v>
          </cell>
          <cell r="DB419">
            <v>0</v>
          </cell>
          <cell r="DC419">
            <v>0</v>
          </cell>
          <cell r="DD419">
            <v>0</v>
          </cell>
          <cell r="DE419">
            <v>0</v>
          </cell>
          <cell r="DF419">
            <v>0</v>
          </cell>
          <cell r="DG419">
            <v>0</v>
          </cell>
          <cell r="DH419">
            <v>0</v>
          </cell>
          <cell r="DI419">
            <v>0</v>
          </cell>
          <cell r="DJ419">
            <v>0</v>
          </cell>
          <cell r="DK419">
            <v>0</v>
          </cell>
          <cell r="DL419">
            <v>0</v>
          </cell>
          <cell r="DM419">
            <v>0</v>
          </cell>
          <cell r="DN419">
            <v>0</v>
          </cell>
          <cell r="DO419">
            <v>0</v>
          </cell>
          <cell r="DP419">
            <v>0</v>
          </cell>
          <cell r="DQ419">
            <v>0</v>
          </cell>
          <cell r="DR419">
            <v>0</v>
          </cell>
          <cell r="DS419">
            <v>0</v>
          </cell>
          <cell r="DT419">
            <v>0</v>
          </cell>
          <cell r="DU419">
            <v>0</v>
          </cell>
          <cell r="DV419">
            <v>0</v>
          </cell>
          <cell r="DW419">
            <v>0</v>
          </cell>
          <cell r="DX419">
            <v>0</v>
          </cell>
          <cell r="DY419">
            <v>0</v>
          </cell>
          <cell r="DZ419">
            <v>0</v>
          </cell>
          <cell r="EA419">
            <v>0</v>
          </cell>
          <cell r="EB419">
            <v>0</v>
          </cell>
          <cell r="EC419">
            <v>0</v>
          </cell>
          <cell r="ED419">
            <v>0</v>
          </cell>
        </row>
        <row r="420">
          <cell r="C420" t="str">
            <v xml:space="preserve">Combine Hills Wind 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  <cell r="AK420">
            <v>0</v>
          </cell>
          <cell r="AL420">
            <v>0</v>
          </cell>
          <cell r="AM420">
            <v>0</v>
          </cell>
          <cell r="AN420">
            <v>0</v>
          </cell>
          <cell r="AO420">
            <v>0</v>
          </cell>
          <cell r="AP420">
            <v>0</v>
          </cell>
          <cell r="AQ420">
            <v>0</v>
          </cell>
          <cell r="AR420">
            <v>0</v>
          </cell>
          <cell r="AS420">
            <v>0</v>
          </cell>
          <cell r="AT420">
            <v>0</v>
          </cell>
          <cell r="AU420">
            <v>0</v>
          </cell>
          <cell r="AV420">
            <v>0</v>
          </cell>
          <cell r="AW420">
            <v>0</v>
          </cell>
          <cell r="AX420">
            <v>0</v>
          </cell>
          <cell r="AY420">
            <v>0</v>
          </cell>
          <cell r="AZ420">
            <v>0</v>
          </cell>
          <cell r="BA420">
            <v>0</v>
          </cell>
          <cell r="BB420">
            <v>0</v>
          </cell>
          <cell r="BC420">
            <v>0</v>
          </cell>
          <cell r="BD420">
            <v>0</v>
          </cell>
          <cell r="BE420">
            <v>0</v>
          </cell>
          <cell r="BF420">
            <v>0</v>
          </cell>
          <cell r="BG420">
            <v>0</v>
          </cell>
          <cell r="BH420">
            <v>0</v>
          </cell>
          <cell r="BI420">
            <v>0</v>
          </cell>
          <cell r="BJ420">
            <v>0</v>
          </cell>
          <cell r="BK420">
            <v>0</v>
          </cell>
          <cell r="BL420">
            <v>0</v>
          </cell>
          <cell r="BM420">
            <v>0</v>
          </cell>
          <cell r="BN420">
            <v>0</v>
          </cell>
          <cell r="BO420">
            <v>0</v>
          </cell>
          <cell r="BP420">
            <v>0</v>
          </cell>
          <cell r="BQ420">
            <v>0</v>
          </cell>
          <cell r="BR420">
            <v>0</v>
          </cell>
          <cell r="BS420">
            <v>0</v>
          </cell>
          <cell r="BT420">
            <v>0</v>
          </cell>
          <cell r="BU420">
            <v>0</v>
          </cell>
          <cell r="BV420">
            <v>0</v>
          </cell>
          <cell r="BW420">
            <v>0</v>
          </cell>
          <cell r="BX420">
            <v>0</v>
          </cell>
          <cell r="BY420">
            <v>0</v>
          </cell>
          <cell r="BZ420">
            <v>0</v>
          </cell>
          <cell r="CA420">
            <v>0</v>
          </cell>
          <cell r="CB420">
            <v>0</v>
          </cell>
          <cell r="CC420">
            <v>0</v>
          </cell>
          <cell r="CD420">
            <v>0</v>
          </cell>
          <cell r="CE420">
            <v>0</v>
          </cell>
          <cell r="CF420">
            <v>0</v>
          </cell>
          <cell r="CG420">
            <v>0</v>
          </cell>
          <cell r="CH420">
            <v>0</v>
          </cell>
          <cell r="CI420">
            <v>0</v>
          </cell>
          <cell r="CJ420">
            <v>0</v>
          </cell>
          <cell r="CK420">
            <v>0</v>
          </cell>
          <cell r="CL420">
            <v>0</v>
          </cell>
          <cell r="CM420">
            <v>0</v>
          </cell>
          <cell r="CN420">
            <v>0</v>
          </cell>
          <cell r="CO420">
            <v>0</v>
          </cell>
          <cell r="CP420">
            <v>0</v>
          </cell>
          <cell r="CQ420">
            <v>0</v>
          </cell>
          <cell r="CR420">
            <v>0</v>
          </cell>
          <cell r="CS420">
            <v>0</v>
          </cell>
          <cell r="CT420">
            <v>0</v>
          </cell>
          <cell r="CU420">
            <v>0</v>
          </cell>
          <cell r="CV420">
            <v>0</v>
          </cell>
          <cell r="CW420">
            <v>0</v>
          </cell>
          <cell r="CX420">
            <v>0</v>
          </cell>
          <cell r="CY420">
            <v>0</v>
          </cell>
          <cell r="CZ420">
            <v>0</v>
          </cell>
          <cell r="DA420">
            <v>0</v>
          </cell>
          <cell r="DB420">
            <v>0</v>
          </cell>
          <cell r="DC420">
            <v>0</v>
          </cell>
          <cell r="DD420">
            <v>0</v>
          </cell>
          <cell r="DE420">
            <v>0</v>
          </cell>
          <cell r="DF420">
            <v>0</v>
          </cell>
          <cell r="DG420">
            <v>0</v>
          </cell>
          <cell r="DH420">
            <v>0</v>
          </cell>
          <cell r="DI420">
            <v>0</v>
          </cell>
          <cell r="DJ420">
            <v>0</v>
          </cell>
          <cell r="DK420">
            <v>0</v>
          </cell>
          <cell r="DL420">
            <v>0</v>
          </cell>
          <cell r="DM420">
            <v>0</v>
          </cell>
          <cell r="DN420">
            <v>0</v>
          </cell>
          <cell r="DO420">
            <v>0</v>
          </cell>
          <cell r="DP420">
            <v>0</v>
          </cell>
          <cell r="DQ420">
            <v>0</v>
          </cell>
          <cell r="DR420">
            <v>0</v>
          </cell>
          <cell r="DS420">
            <v>0</v>
          </cell>
          <cell r="DT420">
            <v>0</v>
          </cell>
          <cell r="DU420">
            <v>0</v>
          </cell>
          <cell r="DV420">
            <v>0</v>
          </cell>
          <cell r="DW420">
            <v>0</v>
          </cell>
          <cell r="DX420">
            <v>0</v>
          </cell>
          <cell r="DY420">
            <v>0</v>
          </cell>
          <cell r="DZ420">
            <v>0</v>
          </cell>
          <cell r="EA420">
            <v>0</v>
          </cell>
          <cell r="EB420">
            <v>0</v>
          </cell>
          <cell r="EC420">
            <v>0</v>
          </cell>
          <cell r="ED420">
            <v>0</v>
          </cell>
        </row>
        <row r="421">
          <cell r="C421" t="str">
            <v>Cedar Springs Wind I and III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O421">
            <v>0</v>
          </cell>
          <cell r="AP421">
            <v>0</v>
          </cell>
          <cell r="AQ421">
            <v>0</v>
          </cell>
          <cell r="AR421">
            <v>0</v>
          </cell>
          <cell r="AS421">
            <v>0</v>
          </cell>
          <cell r="AT421">
            <v>0</v>
          </cell>
          <cell r="AU421">
            <v>0</v>
          </cell>
          <cell r="AV421">
            <v>0</v>
          </cell>
          <cell r="AW421">
            <v>0</v>
          </cell>
          <cell r="AX421">
            <v>0</v>
          </cell>
          <cell r="AY421">
            <v>0</v>
          </cell>
          <cell r="AZ421">
            <v>0</v>
          </cell>
          <cell r="BA421">
            <v>0</v>
          </cell>
          <cell r="BB421">
            <v>0</v>
          </cell>
          <cell r="BC421">
            <v>0</v>
          </cell>
          <cell r="BD421">
            <v>0</v>
          </cell>
          <cell r="BE421">
            <v>0</v>
          </cell>
          <cell r="BF421">
            <v>0</v>
          </cell>
          <cell r="BG421">
            <v>0</v>
          </cell>
          <cell r="BH421">
            <v>0</v>
          </cell>
          <cell r="BI421">
            <v>0</v>
          </cell>
          <cell r="BJ421">
            <v>0</v>
          </cell>
          <cell r="BK421">
            <v>0</v>
          </cell>
          <cell r="BL421">
            <v>0</v>
          </cell>
          <cell r="BM421">
            <v>0</v>
          </cell>
          <cell r="BN421">
            <v>0</v>
          </cell>
          <cell r="BO421">
            <v>0</v>
          </cell>
          <cell r="BP421">
            <v>0</v>
          </cell>
          <cell r="BQ421">
            <v>0</v>
          </cell>
          <cell r="BR421">
            <v>0</v>
          </cell>
          <cell r="BS421">
            <v>0</v>
          </cell>
          <cell r="BT421">
            <v>0</v>
          </cell>
          <cell r="BU421">
            <v>0</v>
          </cell>
          <cell r="BV421">
            <v>0</v>
          </cell>
          <cell r="BW421">
            <v>0</v>
          </cell>
          <cell r="BX421">
            <v>0</v>
          </cell>
          <cell r="BY421">
            <v>0</v>
          </cell>
          <cell r="BZ421">
            <v>0</v>
          </cell>
          <cell r="CA421">
            <v>0</v>
          </cell>
          <cell r="CB421">
            <v>0</v>
          </cell>
          <cell r="CC421">
            <v>0</v>
          </cell>
          <cell r="CD421">
            <v>0</v>
          </cell>
          <cell r="CE421">
            <v>0</v>
          </cell>
          <cell r="CF421">
            <v>0</v>
          </cell>
          <cell r="CG421">
            <v>0</v>
          </cell>
          <cell r="CH421">
            <v>0</v>
          </cell>
          <cell r="CI421">
            <v>0</v>
          </cell>
          <cell r="CJ421">
            <v>0</v>
          </cell>
          <cell r="CK421">
            <v>0</v>
          </cell>
          <cell r="CL421">
            <v>0</v>
          </cell>
          <cell r="CM421">
            <v>0</v>
          </cell>
          <cell r="CN421">
            <v>0</v>
          </cell>
          <cell r="CO421">
            <v>0</v>
          </cell>
          <cell r="CP421">
            <v>0</v>
          </cell>
          <cell r="CQ421">
            <v>0</v>
          </cell>
          <cell r="CR421">
            <v>0</v>
          </cell>
          <cell r="CS421">
            <v>0</v>
          </cell>
          <cell r="CT421">
            <v>0</v>
          </cell>
          <cell r="CU421">
            <v>0</v>
          </cell>
          <cell r="CV421">
            <v>0</v>
          </cell>
          <cell r="CW421">
            <v>0</v>
          </cell>
          <cell r="CX421">
            <v>0</v>
          </cell>
          <cell r="CY421">
            <v>0</v>
          </cell>
          <cell r="CZ421">
            <v>0</v>
          </cell>
          <cell r="DA421">
            <v>0</v>
          </cell>
          <cell r="DB421">
            <v>0</v>
          </cell>
          <cell r="DC421">
            <v>0</v>
          </cell>
          <cell r="DD421">
            <v>0</v>
          </cell>
          <cell r="DE421">
            <v>0</v>
          </cell>
          <cell r="DF421">
            <v>0</v>
          </cell>
          <cell r="DG421">
            <v>0</v>
          </cell>
          <cell r="DH421">
            <v>0</v>
          </cell>
          <cell r="DI421">
            <v>0</v>
          </cell>
          <cell r="DJ421">
            <v>0</v>
          </cell>
          <cell r="DK421">
            <v>0</v>
          </cell>
          <cell r="DL421">
            <v>0</v>
          </cell>
          <cell r="DM421">
            <v>0</v>
          </cell>
          <cell r="DN421">
            <v>0</v>
          </cell>
          <cell r="DO421">
            <v>0</v>
          </cell>
          <cell r="DP421">
            <v>0</v>
          </cell>
          <cell r="DQ421">
            <v>0</v>
          </cell>
          <cell r="DR421">
            <v>0</v>
          </cell>
          <cell r="DS421">
            <v>0</v>
          </cell>
          <cell r="DT421">
            <v>0</v>
          </cell>
          <cell r="DU421">
            <v>0</v>
          </cell>
          <cell r="DV421">
            <v>0</v>
          </cell>
          <cell r="DW421">
            <v>0</v>
          </cell>
          <cell r="DX421">
            <v>0</v>
          </cell>
          <cell r="DY421">
            <v>0</v>
          </cell>
          <cell r="DZ421">
            <v>0</v>
          </cell>
          <cell r="EA421">
            <v>0</v>
          </cell>
          <cell r="EB421">
            <v>0</v>
          </cell>
          <cell r="EC421">
            <v>0</v>
          </cell>
          <cell r="ED421">
            <v>0</v>
          </cell>
        </row>
        <row r="422">
          <cell r="C422" t="str">
            <v>Cove Mountain Solar I and II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  <cell r="AO422">
            <v>0</v>
          </cell>
          <cell r="AP422">
            <v>0</v>
          </cell>
          <cell r="AQ422">
            <v>0</v>
          </cell>
          <cell r="AR422">
            <v>9.8271143000456505</v>
          </cell>
          <cell r="AS422">
            <v>1.3368690000024799</v>
          </cell>
          <cell r="AT422">
            <v>9.8403400000024703</v>
          </cell>
          <cell r="AU422">
            <v>4.1589190000013332</v>
          </cell>
          <cell r="AV422">
            <v>1.6479164999982459</v>
          </cell>
          <cell r="AW422">
            <v>0.82859779999853345</v>
          </cell>
          <cell r="AX422">
            <v>0</v>
          </cell>
          <cell r="AY422">
            <v>7.3305000041727908E-3</v>
          </cell>
          <cell r="AZ422">
            <v>0</v>
          </cell>
          <cell r="BA422">
            <v>1.5096962000025087</v>
          </cell>
          <cell r="BB422">
            <v>1.101040000001376</v>
          </cell>
          <cell r="BC422">
            <v>-11.757742400001007</v>
          </cell>
          <cell r="BD422">
            <v>1.1541476999991573</v>
          </cell>
          <cell r="BE422">
            <v>12.451264199917205</v>
          </cell>
          <cell r="BF422">
            <v>9.8401999999623513E-2</v>
          </cell>
          <cell r="BG422">
            <v>3.336628599998221</v>
          </cell>
          <cell r="BH422">
            <v>-1.0652989999944111</v>
          </cell>
          <cell r="BI422">
            <v>1.2982511000009254</v>
          </cell>
          <cell r="BJ422">
            <v>0</v>
          </cell>
          <cell r="BK422">
            <v>0.57493480000266572</v>
          </cell>
          <cell r="BL422">
            <v>0</v>
          </cell>
          <cell r="BM422">
            <v>0</v>
          </cell>
          <cell r="BN422">
            <v>0</v>
          </cell>
          <cell r="BO422">
            <v>7.748361499994644</v>
          </cell>
          <cell r="BP422">
            <v>0.45998519999920973</v>
          </cell>
          <cell r="BQ422">
            <v>0</v>
          </cell>
          <cell r="BR422">
            <v>-18.637053499987815</v>
          </cell>
          <cell r="BS422">
            <v>0.22972799999843119</v>
          </cell>
          <cell r="BT422">
            <v>0.15300400000342051</v>
          </cell>
          <cell r="BU422">
            <v>2.3030356000017491</v>
          </cell>
          <cell r="BV422">
            <v>6.1760004999960074</v>
          </cell>
          <cell r="BW422">
            <v>-5.5386386000027414</v>
          </cell>
          <cell r="BX422">
            <v>-2.0721380000031786</v>
          </cell>
          <cell r="BY422">
            <v>0</v>
          </cell>
          <cell r="BZ422">
            <v>0</v>
          </cell>
          <cell r="CA422">
            <v>3.4673540000003413</v>
          </cell>
          <cell r="CB422">
            <v>-29.461508300002606</v>
          </cell>
          <cell r="CC422">
            <v>6.1061093000025721</v>
          </cell>
          <cell r="CD422">
            <v>0</v>
          </cell>
          <cell r="CE422">
            <v>29.734073299972806</v>
          </cell>
          <cell r="CF422">
            <v>-5.4479270000010729</v>
          </cell>
          <cell r="CG422">
            <v>0.29200599999603583</v>
          </cell>
          <cell r="CH422">
            <v>31.647942000003241</v>
          </cell>
          <cell r="CI422">
            <v>0.58536200000526151</v>
          </cell>
          <cell r="CJ422">
            <v>0.39650400000391528</v>
          </cell>
          <cell r="CK422">
            <v>4.6000001020729542E-5</v>
          </cell>
          <cell r="CL422">
            <v>0</v>
          </cell>
          <cell r="CM422">
            <v>1.7444999997678678E-2</v>
          </cell>
          <cell r="CN422">
            <v>0.6102180000016233</v>
          </cell>
          <cell r="CO422">
            <v>1.3908394999962184</v>
          </cell>
          <cell r="CP422">
            <v>0.2416378000016266</v>
          </cell>
          <cell r="CQ422">
            <v>0</v>
          </cell>
          <cell r="CR422">
            <v>7.5512379999854602</v>
          </cell>
          <cell r="CS422">
            <v>0</v>
          </cell>
          <cell r="CT422">
            <v>0</v>
          </cell>
          <cell r="CU422">
            <v>0.22816100000636652</v>
          </cell>
          <cell r="CV422">
            <v>-1.3850980000061099</v>
          </cell>
          <cell r="CW422">
            <v>0.41734900000301423</v>
          </cell>
          <cell r="CX422">
            <v>0.46829799999250099</v>
          </cell>
          <cell r="CY422">
            <v>0.10302700000465848</v>
          </cell>
          <cell r="CZ422">
            <v>1.4642420000018319</v>
          </cell>
          <cell r="DA422">
            <v>1.2535200000056648</v>
          </cell>
          <cell r="DB422">
            <v>1.4097570000012638</v>
          </cell>
          <cell r="DC422">
            <v>3.5919820000017353</v>
          </cell>
          <cell r="DD422">
            <v>0</v>
          </cell>
          <cell r="DE422">
            <v>8.7682153999921866</v>
          </cell>
          <cell r="DF422">
            <v>0</v>
          </cell>
          <cell r="DG422">
            <v>0</v>
          </cell>
          <cell r="DH422">
            <v>0</v>
          </cell>
          <cell r="DI422">
            <v>0.96547000000282424</v>
          </cell>
          <cell r="DJ422">
            <v>0</v>
          </cell>
          <cell r="DK422">
            <v>0</v>
          </cell>
          <cell r="DL422">
            <v>8.9931700000015553</v>
          </cell>
          <cell r="DM422">
            <v>0</v>
          </cell>
          <cell r="DN422">
            <v>9.0507000000798143E-2</v>
          </cell>
          <cell r="DO422">
            <v>-1.2809315999984392</v>
          </cell>
          <cell r="DP422">
            <v>0</v>
          </cell>
          <cell r="DQ422">
            <v>0</v>
          </cell>
          <cell r="DR422">
            <v>0</v>
          </cell>
          <cell r="DS422">
            <v>0</v>
          </cell>
          <cell r="DT422">
            <v>0</v>
          </cell>
          <cell r="DU422">
            <v>0</v>
          </cell>
          <cell r="DV422">
            <v>0</v>
          </cell>
          <cell r="DW422">
            <v>0</v>
          </cell>
          <cell r="DX422">
            <v>0</v>
          </cell>
          <cell r="DY422">
            <v>0</v>
          </cell>
          <cell r="DZ422">
            <v>0</v>
          </cell>
          <cell r="EA422">
            <v>0</v>
          </cell>
          <cell r="EB422">
            <v>0</v>
          </cell>
          <cell r="EC422">
            <v>0</v>
          </cell>
          <cell r="ED422">
            <v>0</v>
          </cell>
        </row>
        <row r="423">
          <cell r="C423" t="str">
            <v>Horseshoe Solar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E423">
            <v>0</v>
          </cell>
          <cell r="AF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  <cell r="AK423">
            <v>0</v>
          </cell>
          <cell r="AL423">
            <v>0</v>
          </cell>
          <cell r="AM423">
            <v>0</v>
          </cell>
          <cell r="AN423">
            <v>0</v>
          </cell>
          <cell r="AO423">
            <v>0</v>
          </cell>
          <cell r="AP423">
            <v>0</v>
          </cell>
          <cell r="AQ423">
            <v>0</v>
          </cell>
          <cell r="AR423">
            <v>-147.15764650003985</v>
          </cell>
          <cell r="AS423">
            <v>13.163788300000306</v>
          </cell>
          <cell r="AT423">
            <v>-0.44674970000050962</v>
          </cell>
          <cell r="AU423">
            <v>-53.12541500000043</v>
          </cell>
          <cell r="AV423">
            <v>-111.79472999999962</v>
          </cell>
          <cell r="AW423">
            <v>0.40631450000000768</v>
          </cell>
          <cell r="AX423">
            <v>1.1044020000008459</v>
          </cell>
          <cell r="AY423">
            <v>0</v>
          </cell>
          <cell r="AZ423">
            <v>9.4105510000008508</v>
          </cell>
          <cell r="BA423">
            <v>-3.8826070000013715</v>
          </cell>
          <cell r="BB423">
            <v>0.9635790000011184</v>
          </cell>
          <cell r="BC423">
            <v>-3.4892006000000038</v>
          </cell>
          <cell r="BD423">
            <v>0.53242099999988568</v>
          </cell>
          <cell r="BE423">
            <v>-181.58237390004797</v>
          </cell>
          <cell r="BF423">
            <v>1.9081999999798427E-2</v>
          </cell>
          <cell r="BG423">
            <v>-20.659330000000409</v>
          </cell>
          <cell r="BH423">
            <v>32.083070000000589</v>
          </cell>
          <cell r="BI423">
            <v>37.207830999999715</v>
          </cell>
          <cell r="BJ423">
            <v>10.395941000002495</v>
          </cell>
          <cell r="BK423">
            <v>-10.504730000000563</v>
          </cell>
          <cell r="BL423">
            <v>-114.36616230000072</v>
          </cell>
          <cell r="BM423">
            <v>7.7129999990575016E-3</v>
          </cell>
          <cell r="BN423">
            <v>-60.582006200000251</v>
          </cell>
          <cell r="BO423">
            <v>4.6394000000873348E-2</v>
          </cell>
          <cell r="BP423">
            <v>-57.552381599999535</v>
          </cell>
          <cell r="BQ423">
            <v>2.3222052000000986</v>
          </cell>
          <cell r="BR423">
            <v>-41.884486200026004</v>
          </cell>
          <cell r="BS423">
            <v>8.1323999999767693E-2</v>
          </cell>
          <cell r="BT423">
            <v>21.229859000000943</v>
          </cell>
          <cell r="BU423">
            <v>47.801575999999841</v>
          </cell>
          <cell r="BV423">
            <v>-63.051622999999381</v>
          </cell>
          <cell r="BW423">
            <v>0</v>
          </cell>
          <cell r="BX423">
            <v>0.6793692999999621</v>
          </cell>
          <cell r="BY423">
            <v>-74.299999999999272</v>
          </cell>
          <cell r="BZ423">
            <v>8.6420000006910414E-3</v>
          </cell>
          <cell r="CA423">
            <v>-2.4868804999987333</v>
          </cell>
          <cell r="CB423">
            <v>21.174554000001081</v>
          </cell>
          <cell r="CC423">
            <v>1.0237919999999576</v>
          </cell>
          <cell r="CD423">
            <v>5.954900999999154</v>
          </cell>
          <cell r="CE423">
            <v>-207.75585320004029</v>
          </cell>
          <cell r="CF423">
            <v>0.25210500000048341</v>
          </cell>
          <cell r="CG423">
            <v>1.4915689999997994</v>
          </cell>
          <cell r="CH423">
            <v>-4.4063069999992877</v>
          </cell>
          <cell r="CI423">
            <v>-82.06876469999952</v>
          </cell>
          <cell r="CJ423">
            <v>-71.053560000000289</v>
          </cell>
          <cell r="CK423">
            <v>38.000720000000001</v>
          </cell>
          <cell r="CL423">
            <v>-73.893936000000394</v>
          </cell>
          <cell r="CM423">
            <v>0.17076599999927566</v>
          </cell>
          <cell r="CN423">
            <v>-17.326696999998603</v>
          </cell>
          <cell r="CO423">
            <v>0.7544369999995979</v>
          </cell>
          <cell r="CP423">
            <v>4.1461999999228283E-2</v>
          </cell>
          <cell r="CQ423">
            <v>0.28235250000034284</v>
          </cell>
          <cell r="CR423">
            <v>0.86569629999576136</v>
          </cell>
          <cell r="CS423">
            <v>0</v>
          </cell>
          <cell r="CT423">
            <v>0</v>
          </cell>
          <cell r="CU423">
            <v>0</v>
          </cell>
          <cell r="CV423">
            <v>1.8228630000012345</v>
          </cell>
          <cell r="CW423">
            <v>-5.9251710000025923</v>
          </cell>
          <cell r="CX423">
            <v>4.0722139999998035</v>
          </cell>
          <cell r="CY423">
            <v>8.0050000000483124E-2</v>
          </cell>
          <cell r="CZ423">
            <v>0</v>
          </cell>
          <cell r="DA423">
            <v>0.28533199999947101</v>
          </cell>
          <cell r="DB423">
            <v>0.31590300000061688</v>
          </cell>
          <cell r="DC423">
            <v>0.21450529999856371</v>
          </cell>
          <cell r="DD423">
            <v>0</v>
          </cell>
          <cell r="DE423">
            <v>-16.185599499964155</v>
          </cell>
          <cell r="DF423">
            <v>0.25912000000062108</v>
          </cell>
          <cell r="DG423">
            <v>0.19731949999913923</v>
          </cell>
          <cell r="DH423">
            <v>0.6722170000011829</v>
          </cell>
          <cell r="DI423">
            <v>-7.5286049999995157</v>
          </cell>
          <cell r="DJ423">
            <v>-16.475882999999158</v>
          </cell>
          <cell r="DK423">
            <v>0</v>
          </cell>
          <cell r="DL423">
            <v>9.1220399999983783</v>
          </cell>
          <cell r="DM423">
            <v>-2.7458779999979015</v>
          </cell>
          <cell r="DN423">
            <v>0</v>
          </cell>
          <cell r="DO423">
            <v>0.31407000000035623</v>
          </cell>
          <cell r="DP423">
            <v>0</v>
          </cell>
          <cell r="DQ423">
            <v>0</v>
          </cell>
          <cell r="DR423">
            <v>0.53913099999772385</v>
          </cell>
          <cell r="DS423">
            <v>0</v>
          </cell>
          <cell r="DT423">
            <v>0</v>
          </cell>
          <cell r="DU423">
            <v>0</v>
          </cell>
          <cell r="DV423">
            <v>0</v>
          </cell>
          <cell r="DW423">
            <v>0</v>
          </cell>
          <cell r="DX423">
            <v>0</v>
          </cell>
          <cell r="DY423">
            <v>0</v>
          </cell>
          <cell r="DZ423">
            <v>0</v>
          </cell>
          <cell r="EA423">
            <v>0</v>
          </cell>
          <cell r="EB423">
            <v>0.53913100000136183</v>
          </cell>
          <cell r="EC423">
            <v>0</v>
          </cell>
          <cell r="ED423">
            <v>0</v>
          </cell>
        </row>
        <row r="424">
          <cell r="C424" t="str">
            <v>Hunter Solar</v>
          </cell>
          <cell r="F424">
            <v>0</v>
          </cell>
          <cell r="G424">
            <v>0</v>
          </cell>
          <cell r="H424">
            <v>0</v>
          </cell>
          <cell r="I424">
            <v>-68.559712000002037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-3.9733599999999569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1.189653699984774</v>
          </cell>
          <cell r="AF424">
            <v>0</v>
          </cell>
          <cell r="AG424">
            <v>0</v>
          </cell>
          <cell r="AH424">
            <v>0.44230199999947217</v>
          </cell>
          <cell r="AI424">
            <v>0</v>
          </cell>
          <cell r="AJ424">
            <v>0</v>
          </cell>
          <cell r="AK424">
            <v>0</v>
          </cell>
          <cell r="AL424">
            <v>0.2859920000009879</v>
          </cell>
          <cell r="AM424">
            <v>0</v>
          </cell>
          <cell r="AN424">
            <v>0</v>
          </cell>
          <cell r="AO424">
            <v>0.46135969999886584</v>
          </cell>
          <cell r="AP424">
            <v>0</v>
          </cell>
          <cell r="AQ424">
            <v>0</v>
          </cell>
          <cell r="AR424">
            <v>27.202439599932404</v>
          </cell>
          <cell r="AS424">
            <v>3.5935064999994211</v>
          </cell>
          <cell r="AT424">
            <v>4.8696650000001682</v>
          </cell>
          <cell r="AU424">
            <v>2.3665900999985752</v>
          </cell>
          <cell r="AV424">
            <v>6.2301029999998718</v>
          </cell>
          <cell r="AW424">
            <v>2.029088999999658</v>
          </cell>
          <cell r="AX424">
            <v>-1.1044750000000931</v>
          </cell>
          <cell r="AY424">
            <v>1.1667729999971925</v>
          </cell>
          <cell r="AZ424">
            <v>0.97574100000201724</v>
          </cell>
          <cell r="BA424">
            <v>2.9365600000019185</v>
          </cell>
          <cell r="BB424">
            <v>0.32274900000084017</v>
          </cell>
          <cell r="BC424">
            <v>6.7633969999988039</v>
          </cell>
          <cell r="BD424">
            <v>-2.9472589999986667</v>
          </cell>
          <cell r="BE424">
            <v>12.795533699973021</v>
          </cell>
          <cell r="BF424">
            <v>-1.2409644999988814</v>
          </cell>
          <cell r="BG424">
            <v>7.7377174000012019</v>
          </cell>
          <cell r="BH424">
            <v>2.1830129999980272</v>
          </cell>
          <cell r="BI424">
            <v>0.98994709999897168</v>
          </cell>
          <cell r="BJ424">
            <v>9.3850620000011986</v>
          </cell>
          <cell r="BK424">
            <v>-1.5269412999987253</v>
          </cell>
          <cell r="BL424">
            <v>-5.2123859999992419</v>
          </cell>
          <cell r="BM424">
            <v>1.0505579999990005</v>
          </cell>
          <cell r="BN424">
            <v>1.4705840000024182</v>
          </cell>
          <cell r="BO424">
            <v>1.0180000001128064E-2</v>
          </cell>
          <cell r="BP424">
            <v>0.3868720000009489</v>
          </cell>
          <cell r="BQ424">
            <v>-2.4381080000002839</v>
          </cell>
          <cell r="BR424">
            <v>29.370154199976241</v>
          </cell>
          <cell r="BS424">
            <v>1.0795973000003869</v>
          </cell>
          <cell r="BT424">
            <v>1.0134399999988091</v>
          </cell>
          <cell r="BU424">
            <v>2.1232104999999137</v>
          </cell>
          <cell r="BV424">
            <v>4.3890769999998156</v>
          </cell>
          <cell r="BW424">
            <v>7.1385279999994964</v>
          </cell>
          <cell r="BX424">
            <v>1.6190830000014103</v>
          </cell>
          <cell r="BY424">
            <v>0.71942899999703513</v>
          </cell>
          <cell r="BZ424">
            <v>0.70330099999773665</v>
          </cell>
          <cell r="CA424">
            <v>0.83330399999977089</v>
          </cell>
          <cell r="CB424">
            <v>3.6504693999995652</v>
          </cell>
          <cell r="CC424">
            <v>1.4230139999999665</v>
          </cell>
          <cell r="CD424">
            <v>4.6777010000005248</v>
          </cell>
          <cell r="CE424">
            <v>37.46700599999167</v>
          </cell>
          <cell r="CF424">
            <v>10.538956000000326</v>
          </cell>
          <cell r="CG424">
            <v>4.0823254999995697</v>
          </cell>
          <cell r="CH424">
            <v>-2.7902170000015758</v>
          </cell>
          <cell r="CI424">
            <v>12.163069900001574</v>
          </cell>
          <cell r="CJ424">
            <v>0.12696199999845703</v>
          </cell>
          <cell r="CK424">
            <v>7.0740049999985786</v>
          </cell>
          <cell r="CL424">
            <v>0.56575500000326429</v>
          </cell>
          <cell r="CM424">
            <v>-1.732586000001902</v>
          </cell>
          <cell r="CN424">
            <v>1.9817315000000235</v>
          </cell>
          <cell r="CO424">
            <v>0.48023210000064864</v>
          </cell>
          <cell r="CP424">
            <v>0.83461299999908078</v>
          </cell>
          <cell r="CQ424">
            <v>4.1421590000009019</v>
          </cell>
          <cell r="CR424">
            <v>17.471381899988046</v>
          </cell>
          <cell r="CS424">
            <v>4.0783730000002834</v>
          </cell>
          <cell r="CT424">
            <v>-2.4273949999987963</v>
          </cell>
          <cell r="CU424">
            <v>3.961393899997347</v>
          </cell>
          <cell r="CV424">
            <v>7.6083719999987807</v>
          </cell>
          <cell r="CW424">
            <v>0.50692699999854085</v>
          </cell>
          <cell r="CX424">
            <v>-2.8937839999998687</v>
          </cell>
          <cell r="CY424">
            <v>0</v>
          </cell>
          <cell r="CZ424">
            <v>1.6216590000003634</v>
          </cell>
          <cell r="DA424">
            <v>3.6277540000010049</v>
          </cell>
          <cell r="DB424">
            <v>3.7763500000000931</v>
          </cell>
          <cell r="DC424">
            <v>-3.5093379999998433</v>
          </cell>
          <cell r="DD424">
            <v>1.1210699999992357</v>
          </cell>
          <cell r="DE424">
            <v>-11.588265999947907</v>
          </cell>
          <cell r="DF424">
            <v>0.31223399999907997</v>
          </cell>
          <cell r="DG424">
            <v>0.11018999999942025</v>
          </cell>
          <cell r="DH424">
            <v>3.20277680000072</v>
          </cell>
          <cell r="DI424">
            <v>-43.218706299998303</v>
          </cell>
          <cell r="DJ424">
            <v>-37.064070000000356</v>
          </cell>
          <cell r="DK424">
            <v>4.4655000001512235E-2</v>
          </cell>
          <cell r="DL424">
            <v>8.9031600000016624</v>
          </cell>
          <cell r="DM424">
            <v>1.3443520000000717</v>
          </cell>
          <cell r="DN424">
            <v>41.174156000000949</v>
          </cell>
          <cell r="DO424">
            <v>11.909255500002473</v>
          </cell>
          <cell r="DP424">
            <v>1.705351000000519</v>
          </cell>
          <cell r="DQ424">
            <v>-1.1620000001130393E-2</v>
          </cell>
          <cell r="DR424">
            <v>12.349262285046279</v>
          </cell>
          <cell r="DS424">
            <v>0</v>
          </cell>
          <cell r="DT424">
            <v>0</v>
          </cell>
          <cell r="DU424">
            <v>3.3765679999996792</v>
          </cell>
          <cell r="DV424">
            <v>5.169653479999397</v>
          </cell>
          <cell r="DW424">
            <v>2.9117649999971036</v>
          </cell>
          <cell r="DX424">
            <v>-7.2383280950016342</v>
          </cell>
          <cell r="DY424">
            <v>2.9411799999979849</v>
          </cell>
          <cell r="DZ424">
            <v>0.51111200000013923</v>
          </cell>
          <cell r="EA424">
            <v>2.56623799999943</v>
          </cell>
          <cell r="EB424">
            <v>2.1110738999996101</v>
          </cell>
          <cell r="EC424">
            <v>0</v>
          </cell>
          <cell r="ED424">
            <v>0</v>
          </cell>
        </row>
        <row r="425">
          <cell r="C425" t="str">
            <v>Milican Solar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-9.7160425000001851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O425">
            <v>0</v>
          </cell>
          <cell r="AP425">
            <v>0</v>
          </cell>
          <cell r="AQ425">
            <v>0</v>
          </cell>
          <cell r="AR425">
            <v>6.4688651000033133</v>
          </cell>
          <cell r="AS425">
            <v>0</v>
          </cell>
          <cell r="AT425">
            <v>0</v>
          </cell>
          <cell r="AU425">
            <v>2.4275959999995393</v>
          </cell>
          <cell r="AV425">
            <v>-0.10997459999998682</v>
          </cell>
          <cell r="AW425">
            <v>0.17455800000061572</v>
          </cell>
          <cell r="AX425">
            <v>0</v>
          </cell>
          <cell r="AY425">
            <v>0</v>
          </cell>
          <cell r="AZ425">
            <v>0</v>
          </cell>
          <cell r="BA425">
            <v>0</v>
          </cell>
          <cell r="BB425">
            <v>1.1905146999997669</v>
          </cell>
          <cell r="BC425">
            <v>2.7861710000001949</v>
          </cell>
          <cell r="BD425">
            <v>0</v>
          </cell>
          <cell r="BE425">
            <v>-13.587820199987618</v>
          </cell>
          <cell r="BF425">
            <v>0</v>
          </cell>
          <cell r="BG425">
            <v>-1.4347870000001421</v>
          </cell>
          <cell r="BH425">
            <v>0.67475899999953981</v>
          </cell>
          <cell r="BI425">
            <v>-6.1736000000000786</v>
          </cell>
          <cell r="BJ425">
            <v>0.27534730000115815</v>
          </cell>
          <cell r="BK425">
            <v>0.4502360000005865</v>
          </cell>
          <cell r="BL425">
            <v>0</v>
          </cell>
          <cell r="BM425">
            <v>0</v>
          </cell>
          <cell r="BN425">
            <v>0.7666282999998657</v>
          </cell>
          <cell r="BO425">
            <v>-5.4573549999995521</v>
          </cell>
          <cell r="BP425">
            <v>-2.6890487999999095</v>
          </cell>
          <cell r="BQ425">
            <v>0</v>
          </cell>
          <cell r="BR425">
            <v>10.014447199995629</v>
          </cell>
          <cell r="BS425">
            <v>0</v>
          </cell>
          <cell r="BT425">
            <v>0</v>
          </cell>
          <cell r="BU425">
            <v>2.0527275000004011</v>
          </cell>
          <cell r="BV425">
            <v>0.34991199999967648</v>
          </cell>
          <cell r="BW425">
            <v>-5.1208999999289517E-2</v>
          </cell>
          <cell r="BX425">
            <v>0.99099200000091514</v>
          </cell>
          <cell r="BY425">
            <v>0</v>
          </cell>
          <cell r="BZ425">
            <v>0</v>
          </cell>
          <cell r="CA425">
            <v>2.2049701000014466</v>
          </cell>
          <cell r="CB425">
            <v>3.9185889999998835</v>
          </cell>
          <cell r="CC425">
            <v>0.54846559999987221</v>
          </cell>
          <cell r="CD425">
            <v>0</v>
          </cell>
          <cell r="CE425">
            <v>1.3814258000056725</v>
          </cell>
          <cell r="CF425">
            <v>0</v>
          </cell>
          <cell r="CG425">
            <v>0</v>
          </cell>
          <cell r="CH425">
            <v>0</v>
          </cell>
          <cell r="CI425">
            <v>0.89101750000008906</v>
          </cell>
          <cell r="CJ425">
            <v>-5.1177999999708845E-2</v>
          </cell>
          <cell r="CK425">
            <v>0.54158629999983532</v>
          </cell>
          <cell r="CL425">
            <v>0</v>
          </cell>
          <cell r="CM425">
            <v>0</v>
          </cell>
          <cell r="CN425">
            <v>0</v>
          </cell>
          <cell r="CO425">
            <v>0</v>
          </cell>
          <cell r="CP425">
            <v>0</v>
          </cell>
          <cell r="CQ425">
            <v>0</v>
          </cell>
          <cell r="CR425">
            <v>-6.6131795000110287</v>
          </cell>
          <cell r="CS425">
            <v>0</v>
          </cell>
          <cell r="CT425">
            <v>0</v>
          </cell>
          <cell r="CU425">
            <v>-2.928806999999324</v>
          </cell>
          <cell r="CV425">
            <v>0</v>
          </cell>
          <cell r="CW425">
            <v>0</v>
          </cell>
          <cell r="CX425">
            <v>0</v>
          </cell>
          <cell r="CY425">
            <v>0</v>
          </cell>
          <cell r="CZ425">
            <v>0</v>
          </cell>
          <cell r="DA425">
            <v>-2.9519025000008696</v>
          </cell>
          <cell r="DB425">
            <v>-0.73246999999992113</v>
          </cell>
          <cell r="DC425">
            <v>0</v>
          </cell>
          <cell r="DD425">
            <v>0</v>
          </cell>
          <cell r="DE425">
            <v>0</v>
          </cell>
          <cell r="DF425">
            <v>0</v>
          </cell>
          <cell r="DG425">
            <v>0</v>
          </cell>
          <cell r="DH425">
            <v>0</v>
          </cell>
          <cell r="DI425">
            <v>0</v>
          </cell>
          <cell r="DJ425">
            <v>0</v>
          </cell>
          <cell r="DK425">
            <v>0</v>
          </cell>
          <cell r="DL425">
            <v>0</v>
          </cell>
          <cell r="DM425">
            <v>0</v>
          </cell>
          <cell r="DN425">
            <v>0</v>
          </cell>
          <cell r="DO425">
            <v>0</v>
          </cell>
          <cell r="DP425">
            <v>0</v>
          </cell>
          <cell r="DQ425">
            <v>0</v>
          </cell>
          <cell r="DR425">
            <v>0.10816329999943264</v>
          </cell>
          <cell r="DS425">
            <v>0</v>
          </cell>
          <cell r="DT425">
            <v>0</v>
          </cell>
          <cell r="DU425">
            <v>0</v>
          </cell>
          <cell r="DV425">
            <v>0</v>
          </cell>
          <cell r="DW425">
            <v>0</v>
          </cell>
          <cell r="DX425">
            <v>0</v>
          </cell>
          <cell r="DY425">
            <v>0</v>
          </cell>
          <cell r="DZ425">
            <v>0</v>
          </cell>
          <cell r="EA425">
            <v>0</v>
          </cell>
          <cell r="EB425">
            <v>0.10816330000034213</v>
          </cell>
          <cell r="EC425">
            <v>0</v>
          </cell>
          <cell r="ED425">
            <v>0</v>
          </cell>
        </row>
        <row r="426">
          <cell r="C426" t="str">
            <v>Milford Solar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2.4811410000547767</v>
          </cell>
          <cell r="AF426">
            <v>0</v>
          </cell>
          <cell r="AG426">
            <v>0</v>
          </cell>
          <cell r="AH426">
            <v>0.3494410000021162</v>
          </cell>
          <cell r="AI426">
            <v>0</v>
          </cell>
          <cell r="AJ426">
            <v>0</v>
          </cell>
          <cell r="AK426">
            <v>0</v>
          </cell>
          <cell r="AL426">
            <v>0.62782499999957508</v>
          </cell>
          <cell r="AM426">
            <v>0</v>
          </cell>
          <cell r="AN426">
            <v>0</v>
          </cell>
          <cell r="AO426">
            <v>1.5038749999985157</v>
          </cell>
          <cell r="AP426">
            <v>0</v>
          </cell>
          <cell r="AQ426">
            <v>0</v>
          </cell>
          <cell r="AR426">
            <v>13.906331359990872</v>
          </cell>
          <cell r="AS426">
            <v>-0.29015769999932672</v>
          </cell>
          <cell r="AT426">
            <v>6.6073854999995092</v>
          </cell>
          <cell r="AU426">
            <v>5.6607165000004898</v>
          </cell>
          <cell r="AV426">
            <v>-16.21344339999996</v>
          </cell>
          <cell r="AW426">
            <v>0.43013600000267616</v>
          </cell>
          <cell r="AX426">
            <v>3.182476999998471</v>
          </cell>
          <cell r="AY426">
            <v>0</v>
          </cell>
          <cell r="AZ426">
            <v>1.0709319999987201</v>
          </cell>
          <cell r="BA426">
            <v>0.5746610000023793</v>
          </cell>
          <cell r="BB426">
            <v>3.6034331599985308</v>
          </cell>
          <cell r="BC426">
            <v>5.2126090000001568</v>
          </cell>
          <cell r="BD426">
            <v>4.0675823000001401</v>
          </cell>
          <cell r="BE426">
            <v>4.7534904000058305</v>
          </cell>
          <cell r="BF426">
            <v>3.357632499999454</v>
          </cell>
          <cell r="BG426">
            <v>-1.5058757000006153</v>
          </cell>
          <cell r="BH426">
            <v>1.6565980000013951</v>
          </cell>
          <cell r="BI426">
            <v>3.3177660000001197</v>
          </cell>
          <cell r="BJ426">
            <v>4.196167999998579</v>
          </cell>
          <cell r="BK426">
            <v>0.13660130000062054</v>
          </cell>
          <cell r="BL426">
            <v>0.35148299999855226</v>
          </cell>
          <cell r="BM426">
            <v>2.692179000001488</v>
          </cell>
          <cell r="BN426">
            <v>-14.682800300000963</v>
          </cell>
          <cell r="BO426">
            <v>1.4071709999989253</v>
          </cell>
          <cell r="BP426">
            <v>2.5614105999993626</v>
          </cell>
          <cell r="BQ426">
            <v>1.2651569999998173</v>
          </cell>
          <cell r="BR426">
            <v>24.901727669959655</v>
          </cell>
          <cell r="BS426">
            <v>0.86530800000036834</v>
          </cell>
          <cell r="BT426">
            <v>5.3962611999995715</v>
          </cell>
          <cell r="BU426">
            <v>3.3765670200009481</v>
          </cell>
          <cell r="BV426">
            <v>7.9289455500002077</v>
          </cell>
          <cell r="BW426">
            <v>0.56834499999968102</v>
          </cell>
          <cell r="BX426">
            <v>1.5405230000033043</v>
          </cell>
          <cell r="BY426">
            <v>0.38460900000063702</v>
          </cell>
          <cell r="BZ426">
            <v>0.85847339999963879</v>
          </cell>
          <cell r="CA426">
            <v>1.2520000000222353E-2</v>
          </cell>
          <cell r="CB426">
            <v>0.84663999999975204</v>
          </cell>
          <cell r="CC426">
            <v>1.3613514999997278</v>
          </cell>
          <cell r="CD426">
            <v>1.7621839999992517</v>
          </cell>
          <cell r="CE426">
            <v>9.9224957000114955</v>
          </cell>
          <cell r="CF426">
            <v>39.579545999999027</v>
          </cell>
          <cell r="CG426">
            <v>6.2651929999992717</v>
          </cell>
          <cell r="CH426">
            <v>-30.201280999997834</v>
          </cell>
          <cell r="CI426">
            <v>1.6309389999987616</v>
          </cell>
          <cell r="CJ426">
            <v>-0.28750599999693804</v>
          </cell>
          <cell r="CK426">
            <v>-7.8640489999997953</v>
          </cell>
          <cell r="CL426">
            <v>0.34935000000041327</v>
          </cell>
          <cell r="CM426">
            <v>0.59885399999984656</v>
          </cell>
          <cell r="CN426">
            <v>0.1295300000019779</v>
          </cell>
          <cell r="CO426">
            <v>0</v>
          </cell>
          <cell r="CP426">
            <v>2.6595990000005258</v>
          </cell>
          <cell r="CQ426">
            <v>-2.9376793000010366</v>
          </cell>
          <cell r="CR426">
            <v>19.276463300018804</v>
          </cell>
          <cell r="CS426">
            <v>8.4011059999993449</v>
          </cell>
          <cell r="CT426">
            <v>0.36281600000074832</v>
          </cell>
          <cell r="CU426">
            <v>6.540226299999631</v>
          </cell>
          <cell r="CV426">
            <v>1.7094959999994899</v>
          </cell>
          <cell r="CW426">
            <v>-2.1166980000016338</v>
          </cell>
          <cell r="CX426">
            <v>0.66525399999954971</v>
          </cell>
          <cell r="CY426">
            <v>7.6073000000178581E-2</v>
          </cell>
          <cell r="CZ426">
            <v>0</v>
          </cell>
          <cell r="DA426">
            <v>1.1763240000000224</v>
          </cell>
          <cell r="DB426">
            <v>0.72738199999912467</v>
          </cell>
          <cell r="DC426">
            <v>1.7344840000005206</v>
          </cell>
          <cell r="DD426">
            <v>0</v>
          </cell>
          <cell r="DE426">
            <v>20.122838559997035</v>
          </cell>
          <cell r="DF426">
            <v>6.2298424999989948</v>
          </cell>
          <cell r="DG426">
            <v>0.38249899999937043</v>
          </cell>
          <cell r="DH426">
            <v>2.0937596100011433</v>
          </cell>
          <cell r="DI426">
            <v>-21.873757000001206</v>
          </cell>
          <cell r="DJ426">
            <v>-1.8956786000017019</v>
          </cell>
          <cell r="DK426">
            <v>1.8139567500002158</v>
          </cell>
          <cell r="DL426">
            <v>0</v>
          </cell>
          <cell r="DM426">
            <v>0.82094399999914458</v>
          </cell>
          <cell r="DN426">
            <v>31.170254099997692</v>
          </cell>
          <cell r="DO426">
            <v>1.381018199997925</v>
          </cell>
          <cell r="DP426">
            <v>0</v>
          </cell>
          <cell r="DQ426">
            <v>0</v>
          </cell>
          <cell r="DR426">
            <v>-1.4431549200089648</v>
          </cell>
          <cell r="DS426">
            <v>0</v>
          </cell>
          <cell r="DT426">
            <v>0</v>
          </cell>
          <cell r="DU426">
            <v>1.191077999999834</v>
          </cell>
          <cell r="DV426">
            <v>2.4672997999987274</v>
          </cell>
          <cell r="DW426">
            <v>0.72147599999880185</v>
          </cell>
          <cell r="DX426">
            <v>-0.35410699999920325</v>
          </cell>
          <cell r="DY426">
            <v>0.1944855000001553</v>
          </cell>
          <cell r="DZ426">
            <v>0.45566300000064075</v>
          </cell>
          <cell r="EA426">
            <v>1.9957856800028821</v>
          </cell>
          <cell r="EB426">
            <v>0.98415200000090408</v>
          </cell>
          <cell r="EC426">
            <v>-9.0989879000007932</v>
          </cell>
          <cell r="ED426">
            <v>0</v>
          </cell>
        </row>
        <row r="427">
          <cell r="C427" t="str">
            <v>Prineville Solar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-57.54659299999912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  <cell r="AJ427">
            <v>0</v>
          </cell>
          <cell r="AK427">
            <v>0</v>
          </cell>
          <cell r="AL427">
            <v>0</v>
          </cell>
          <cell r="AM427">
            <v>0</v>
          </cell>
          <cell r="AN427">
            <v>0</v>
          </cell>
          <cell r="AO427">
            <v>0</v>
          </cell>
          <cell r="AP427">
            <v>0</v>
          </cell>
          <cell r="AQ427">
            <v>0</v>
          </cell>
          <cell r="AR427">
            <v>26.435337500020978</v>
          </cell>
          <cell r="AS427">
            <v>0</v>
          </cell>
          <cell r="AT427">
            <v>0.83265699999992648</v>
          </cell>
          <cell r="AU427">
            <v>25.289542500000607</v>
          </cell>
          <cell r="AV427">
            <v>-4.6643143000001146</v>
          </cell>
          <cell r="AW427">
            <v>4.2973849999998492</v>
          </cell>
          <cell r="AX427">
            <v>3.6690290000005916</v>
          </cell>
          <cell r="AY427">
            <v>0</v>
          </cell>
          <cell r="AZ427">
            <v>9.9009999994450482E-3</v>
          </cell>
          <cell r="BA427">
            <v>-5.7210049999994226</v>
          </cell>
          <cell r="BB427">
            <v>1.6133648000004541</v>
          </cell>
          <cell r="BC427">
            <v>0</v>
          </cell>
          <cell r="BD427">
            <v>1.1087775000000875</v>
          </cell>
          <cell r="BE427">
            <v>-2.9866674999939278</v>
          </cell>
          <cell r="BF427">
            <v>0</v>
          </cell>
          <cell r="BG427">
            <v>0</v>
          </cell>
          <cell r="BH427">
            <v>0.32758300000023155</v>
          </cell>
          <cell r="BI427">
            <v>0</v>
          </cell>
          <cell r="BJ427">
            <v>0.27360799999951269</v>
          </cell>
          <cell r="BK427">
            <v>0.77139899999929185</v>
          </cell>
          <cell r="BL427">
            <v>0</v>
          </cell>
          <cell r="BM427">
            <v>-9.3288000000029569E-2</v>
          </cell>
          <cell r="BN427">
            <v>1.0377244999999675</v>
          </cell>
          <cell r="BO427">
            <v>0.36625400000048103</v>
          </cell>
          <cell r="BP427">
            <v>-5.6699479999997493</v>
          </cell>
          <cell r="BQ427">
            <v>0</v>
          </cell>
          <cell r="BR427">
            <v>9.4906579999951646</v>
          </cell>
          <cell r="BS427">
            <v>0.24315000000024156</v>
          </cell>
          <cell r="BT427">
            <v>0</v>
          </cell>
          <cell r="BU427">
            <v>0.39282800000000861</v>
          </cell>
          <cell r="BV427">
            <v>2.1443039999994653</v>
          </cell>
          <cell r="BW427">
            <v>-4.5471999999790569E-2</v>
          </cell>
          <cell r="BX427">
            <v>1.8700950000020384</v>
          </cell>
          <cell r="BY427">
            <v>0</v>
          </cell>
          <cell r="BZ427">
            <v>0.27317039999979897</v>
          </cell>
          <cell r="CA427">
            <v>0</v>
          </cell>
          <cell r="CB427">
            <v>0.32708900000034191</v>
          </cell>
          <cell r="CC427">
            <v>0.28352100000029168</v>
          </cell>
          <cell r="CD427">
            <v>4.0019726000000446</v>
          </cell>
          <cell r="CE427">
            <v>8.8331775999977253</v>
          </cell>
          <cell r="CF427">
            <v>0</v>
          </cell>
          <cell r="CG427">
            <v>0.23794829999951617</v>
          </cell>
          <cell r="CH427">
            <v>0</v>
          </cell>
          <cell r="CI427">
            <v>0.15927299999930256</v>
          </cell>
          <cell r="CJ427">
            <v>0</v>
          </cell>
          <cell r="CK427">
            <v>0</v>
          </cell>
          <cell r="CL427">
            <v>0.35119499999927939</v>
          </cell>
          <cell r="CM427">
            <v>0</v>
          </cell>
          <cell r="CN427">
            <v>3.8336922999988019</v>
          </cell>
          <cell r="CO427">
            <v>0</v>
          </cell>
          <cell r="CP427">
            <v>3.1811790000001565</v>
          </cell>
          <cell r="CQ427">
            <v>1.0698899999997593</v>
          </cell>
          <cell r="CR427">
            <v>9.7615099000104237</v>
          </cell>
          <cell r="CS427">
            <v>0.19551599999977043</v>
          </cell>
          <cell r="CT427">
            <v>0</v>
          </cell>
          <cell r="CU427">
            <v>1.5349800000003597</v>
          </cell>
          <cell r="CV427">
            <v>1.002437999999529</v>
          </cell>
          <cell r="CW427">
            <v>0</v>
          </cell>
          <cell r="CX427">
            <v>1.8924345000014</v>
          </cell>
          <cell r="CY427">
            <v>0</v>
          </cell>
          <cell r="CZ427">
            <v>0</v>
          </cell>
          <cell r="DA427">
            <v>0.45196080000096117</v>
          </cell>
          <cell r="DB427">
            <v>4.7310880000004545</v>
          </cell>
          <cell r="DC427">
            <v>0</v>
          </cell>
          <cell r="DD427">
            <v>-4.6907400000236521E-2</v>
          </cell>
          <cell r="DE427">
            <v>0.61134699999820441</v>
          </cell>
          <cell r="DF427">
            <v>0</v>
          </cell>
          <cell r="DG427">
            <v>0</v>
          </cell>
          <cell r="DH427">
            <v>0.6113470000000234</v>
          </cell>
          <cell r="DI427">
            <v>0</v>
          </cell>
          <cell r="DJ427">
            <v>0</v>
          </cell>
          <cell r="DK427">
            <v>0</v>
          </cell>
          <cell r="DL427">
            <v>0</v>
          </cell>
          <cell r="DM427">
            <v>0</v>
          </cell>
          <cell r="DN427">
            <v>0</v>
          </cell>
          <cell r="DO427">
            <v>0</v>
          </cell>
          <cell r="DP427">
            <v>0</v>
          </cell>
          <cell r="DQ427">
            <v>0</v>
          </cell>
          <cell r="DR427">
            <v>0</v>
          </cell>
          <cell r="DS427">
            <v>0</v>
          </cell>
          <cell r="DT427">
            <v>0</v>
          </cell>
          <cell r="DU427">
            <v>0</v>
          </cell>
          <cell r="DV427">
            <v>0</v>
          </cell>
          <cell r="DW427">
            <v>0</v>
          </cell>
          <cell r="DX427">
            <v>0</v>
          </cell>
          <cell r="DY427">
            <v>0</v>
          </cell>
          <cell r="DZ427">
            <v>0</v>
          </cell>
          <cell r="EA427">
            <v>0</v>
          </cell>
          <cell r="EB427">
            <v>0</v>
          </cell>
          <cell r="EC427">
            <v>0</v>
          </cell>
          <cell r="ED427">
            <v>0</v>
          </cell>
        </row>
        <row r="428">
          <cell r="C428" t="str">
            <v>Rocket Solar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  <cell r="AD428">
            <v>0</v>
          </cell>
          <cell r="AE428">
            <v>0.45418199998675846</v>
          </cell>
          <cell r="AF428">
            <v>0</v>
          </cell>
          <cell r="AG428">
            <v>0</v>
          </cell>
          <cell r="AH428">
            <v>0.45418199999767239</v>
          </cell>
          <cell r="AI428">
            <v>0</v>
          </cell>
          <cell r="AJ428">
            <v>0</v>
          </cell>
          <cell r="AK428">
            <v>0</v>
          </cell>
          <cell r="AL428">
            <v>0</v>
          </cell>
          <cell r="AM428">
            <v>0</v>
          </cell>
          <cell r="AN428">
            <v>0</v>
          </cell>
          <cell r="AO428">
            <v>0</v>
          </cell>
          <cell r="AP428">
            <v>0</v>
          </cell>
          <cell r="AQ428">
            <v>0</v>
          </cell>
          <cell r="AR428">
            <v>30.866028049989836</v>
          </cell>
          <cell r="AS428">
            <v>5.3835120000003371</v>
          </cell>
          <cell r="AT428">
            <v>0.99062914999922214</v>
          </cell>
          <cell r="AU428">
            <v>1.3301099999989674</v>
          </cell>
          <cell r="AV428">
            <v>18.575044000001071</v>
          </cell>
          <cell r="AW428">
            <v>3.9876290000029257</v>
          </cell>
          <cell r="AX428">
            <v>-5.2082100000006903</v>
          </cell>
          <cell r="AY428">
            <v>3.1519389999994019</v>
          </cell>
          <cell r="AZ428">
            <v>0.87187600000106613</v>
          </cell>
          <cell r="BA428">
            <v>1.6549059999997553</v>
          </cell>
          <cell r="BB428">
            <v>0.59040499999900931</v>
          </cell>
          <cell r="BC428">
            <v>-0.4618120999994062</v>
          </cell>
          <cell r="BD428">
            <v>0</v>
          </cell>
          <cell r="BE428">
            <v>35.359519039979205</v>
          </cell>
          <cell r="BF428">
            <v>0.64195500000005268</v>
          </cell>
          <cell r="BG428">
            <v>2.1651280000005499</v>
          </cell>
          <cell r="BH428">
            <v>-0.35368250000101398</v>
          </cell>
          <cell r="BI428">
            <v>2.372010399998544</v>
          </cell>
          <cell r="BJ428">
            <v>17.663855999999214</v>
          </cell>
          <cell r="BK428">
            <v>0</v>
          </cell>
          <cell r="BL428">
            <v>0.12407900000107475</v>
          </cell>
          <cell r="BM428">
            <v>1.3840780000027735</v>
          </cell>
          <cell r="BN428">
            <v>2.0136689999999362</v>
          </cell>
          <cell r="BO428">
            <v>1.1904851400013285</v>
          </cell>
          <cell r="BP428">
            <v>3.7863310000002457</v>
          </cell>
          <cell r="BQ428">
            <v>4.3716100000001461</v>
          </cell>
          <cell r="BR428">
            <v>46.891133299970534</v>
          </cell>
          <cell r="BS428">
            <v>6.1406938999998602</v>
          </cell>
          <cell r="BT428">
            <v>3.0798979999999574</v>
          </cell>
          <cell r="BU428">
            <v>-1.3494215000009717</v>
          </cell>
          <cell r="BV428">
            <v>3.0793845999996847</v>
          </cell>
          <cell r="BW428">
            <v>0.49249000000054366</v>
          </cell>
          <cell r="BX428">
            <v>-4.6561510999999882</v>
          </cell>
          <cell r="BY428">
            <v>1.1397083000010753</v>
          </cell>
          <cell r="BZ428">
            <v>0.7337840000000142</v>
          </cell>
          <cell r="CA428">
            <v>0.32031610000012734</v>
          </cell>
          <cell r="CB428">
            <v>-1.8608179999991989</v>
          </cell>
          <cell r="CC428">
            <v>0</v>
          </cell>
          <cell r="CD428">
            <v>39.771248999999443</v>
          </cell>
          <cell r="CE428">
            <v>-38.066286499990383</v>
          </cell>
          <cell r="CF428">
            <v>0</v>
          </cell>
          <cell r="CG428">
            <v>8.2148079999988113</v>
          </cell>
          <cell r="CH428">
            <v>4.6761889999997948</v>
          </cell>
          <cell r="CI428">
            <v>1.5510970000013913</v>
          </cell>
          <cell r="CJ428">
            <v>0.24728649999815389</v>
          </cell>
          <cell r="CK428">
            <v>-56.776673399999709</v>
          </cell>
          <cell r="CL428">
            <v>-0.62047299999903771</v>
          </cell>
          <cell r="CM428">
            <v>0.59730499999932363</v>
          </cell>
          <cell r="CN428">
            <v>2.5880469999992783</v>
          </cell>
          <cell r="CO428">
            <v>0.44058999999833759</v>
          </cell>
          <cell r="CP428">
            <v>0.13938500000040221</v>
          </cell>
          <cell r="CQ428">
            <v>0.87615240000013728</v>
          </cell>
          <cell r="CR428">
            <v>145.28225720001501</v>
          </cell>
          <cell r="CS428">
            <v>4.0169199999581906E-2</v>
          </cell>
          <cell r="CT428">
            <v>1.2596169999997073</v>
          </cell>
          <cell r="CU428">
            <v>-0.53307200000017474</v>
          </cell>
          <cell r="CV428">
            <v>133.56542099999933</v>
          </cell>
          <cell r="CW428">
            <v>-1.2792999998055166E-2</v>
          </cell>
          <cell r="CX428">
            <v>4.4654499997704988E-2</v>
          </cell>
          <cell r="CY428">
            <v>0</v>
          </cell>
          <cell r="CZ428">
            <v>0.7915419999990263</v>
          </cell>
          <cell r="DA428">
            <v>0.36472299999877578</v>
          </cell>
          <cell r="DB428">
            <v>2.077344000001176</v>
          </cell>
          <cell r="DC428">
            <v>7.6846514999997453</v>
          </cell>
          <cell r="DD428">
            <v>0</v>
          </cell>
          <cell r="DE428">
            <v>35.04621944000246</v>
          </cell>
          <cell r="DF428">
            <v>0</v>
          </cell>
          <cell r="DG428">
            <v>0.29972900000029767</v>
          </cell>
          <cell r="DH428">
            <v>-37.966333000000304</v>
          </cell>
          <cell r="DI428">
            <v>67.065851000003022</v>
          </cell>
          <cell r="DJ428">
            <v>-7.6430602000000363</v>
          </cell>
          <cell r="DK428">
            <v>9.8111017999981414</v>
          </cell>
          <cell r="DL428">
            <v>0</v>
          </cell>
          <cell r="DM428">
            <v>-7.6110000009066425E-3</v>
          </cell>
          <cell r="DN428">
            <v>2.9664472399999795</v>
          </cell>
          <cell r="DO428">
            <v>0.52009460000044783</v>
          </cell>
          <cell r="DP428">
            <v>0</v>
          </cell>
          <cell r="DQ428">
            <v>0</v>
          </cell>
          <cell r="DR428">
            <v>6.7050711000047158</v>
          </cell>
          <cell r="DS428">
            <v>0</v>
          </cell>
          <cell r="DT428">
            <v>0</v>
          </cell>
          <cell r="DU428">
            <v>11.270365000000311</v>
          </cell>
          <cell r="DV428">
            <v>3.8464079999976093</v>
          </cell>
          <cell r="DW428">
            <v>0.14209499999924446</v>
          </cell>
          <cell r="DX428">
            <v>0</v>
          </cell>
          <cell r="DY428">
            <v>0</v>
          </cell>
          <cell r="DZ428">
            <v>0</v>
          </cell>
          <cell r="EA428">
            <v>1.2265703999983089</v>
          </cell>
          <cell r="EB428">
            <v>-9.7803672999998525</v>
          </cell>
          <cell r="EC428">
            <v>0</v>
          </cell>
          <cell r="ED428">
            <v>0</v>
          </cell>
        </row>
        <row r="429">
          <cell r="C429" t="str">
            <v>Sigurd Solar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B429">
            <v>0</v>
          </cell>
          <cell r="AC429">
            <v>0</v>
          </cell>
          <cell r="AD429">
            <v>0</v>
          </cell>
          <cell r="AE429">
            <v>0.64961999998195097</v>
          </cell>
          <cell r="AF429">
            <v>0</v>
          </cell>
          <cell r="AG429">
            <v>0</v>
          </cell>
          <cell r="AH429">
            <v>0.3978400000014517</v>
          </cell>
          <cell r="AI429">
            <v>0</v>
          </cell>
          <cell r="AJ429">
            <v>0</v>
          </cell>
          <cell r="AK429">
            <v>0</v>
          </cell>
          <cell r="AL429">
            <v>0</v>
          </cell>
          <cell r="AM429">
            <v>0</v>
          </cell>
          <cell r="AN429">
            <v>0</v>
          </cell>
          <cell r="AO429">
            <v>0.25177999999868916</v>
          </cell>
          <cell r="AP429">
            <v>0</v>
          </cell>
          <cell r="AQ429">
            <v>0</v>
          </cell>
          <cell r="AR429">
            <v>36.729050760011887</v>
          </cell>
          <cell r="AS429">
            <v>0.36673699999846576</v>
          </cell>
          <cell r="AT429">
            <v>5.0438570000005711</v>
          </cell>
          <cell r="AU429">
            <v>1.3350740000005317</v>
          </cell>
          <cell r="AV429">
            <v>6.9924436999990576</v>
          </cell>
          <cell r="AW429">
            <v>3.6438506000013149</v>
          </cell>
          <cell r="AX429">
            <v>0.22180499999740277</v>
          </cell>
          <cell r="AY429">
            <v>1.1543510000010428</v>
          </cell>
          <cell r="AZ429">
            <v>2.8785800000005111</v>
          </cell>
          <cell r="BA429">
            <v>-1.8532009999998991</v>
          </cell>
          <cell r="BB429">
            <v>-8.4943062000002101</v>
          </cell>
          <cell r="BC429">
            <v>25.176690660000531</v>
          </cell>
          <cell r="BD429">
            <v>0.26316899999983434</v>
          </cell>
          <cell r="BE429">
            <v>-46.913335300021572</v>
          </cell>
          <cell r="BF429">
            <v>4.3063789999996516</v>
          </cell>
          <cell r="BG429">
            <v>2.753339999999298</v>
          </cell>
          <cell r="BH429">
            <v>0.94845499999973981</v>
          </cell>
          <cell r="BI429">
            <v>-57.540547599999627</v>
          </cell>
          <cell r="BJ429">
            <v>-1.1335770000005141</v>
          </cell>
          <cell r="BK429">
            <v>0.75645530000110739</v>
          </cell>
          <cell r="BL429">
            <v>0.79589299999861396</v>
          </cell>
          <cell r="BM429">
            <v>0.78471599999829778</v>
          </cell>
          <cell r="BN429">
            <v>1.8495030000012775</v>
          </cell>
          <cell r="BO429">
            <v>-1.7253689999997732</v>
          </cell>
          <cell r="BP429">
            <v>0.19905400000061491</v>
          </cell>
          <cell r="BQ429">
            <v>1.0923629999997502</v>
          </cell>
          <cell r="BR429">
            <v>-6.7223893449699972</v>
          </cell>
          <cell r="BS429">
            <v>-43.275783199998841</v>
          </cell>
          <cell r="BT429">
            <v>5.0767884999986563</v>
          </cell>
          <cell r="BU429">
            <v>17.157097299999805</v>
          </cell>
          <cell r="BV429">
            <v>7.7010344999998779</v>
          </cell>
          <cell r="BW429">
            <v>-2.3335977999995521</v>
          </cell>
          <cell r="BX429">
            <v>-4.1949930000009772</v>
          </cell>
          <cell r="BY429">
            <v>6.3595300001907162E-2</v>
          </cell>
          <cell r="BZ429">
            <v>-0.46669200000178535</v>
          </cell>
          <cell r="CA429">
            <v>3.2197200000009616</v>
          </cell>
          <cell r="CB429">
            <v>1.6837021800001821</v>
          </cell>
          <cell r="CC429">
            <v>5.7449378750006872</v>
          </cell>
          <cell r="CD429">
            <v>2.9018009999999776</v>
          </cell>
          <cell r="CE429">
            <v>6.6837115699599963</v>
          </cell>
          <cell r="CF429">
            <v>0.33836800000062794</v>
          </cell>
          <cell r="CG429">
            <v>4.6103970000003756</v>
          </cell>
          <cell r="CH429">
            <v>5.8432483699998556</v>
          </cell>
          <cell r="CI429">
            <v>-8.1419496999988041</v>
          </cell>
          <cell r="CJ429">
            <v>1.0584927999989304</v>
          </cell>
          <cell r="CK429">
            <v>-1.5385749999986729</v>
          </cell>
          <cell r="CL429">
            <v>0.10278300000209128</v>
          </cell>
          <cell r="CM429">
            <v>0.74827599999844097</v>
          </cell>
          <cell r="CN429">
            <v>0.388331999998627</v>
          </cell>
          <cell r="CO429">
            <v>0.97336659999928088</v>
          </cell>
          <cell r="CP429">
            <v>1.2021239999994577</v>
          </cell>
          <cell r="CQ429">
            <v>1.0988484999998036</v>
          </cell>
          <cell r="CR429">
            <v>17.335587199981092</v>
          </cell>
          <cell r="CS429">
            <v>0.36773600000014994</v>
          </cell>
          <cell r="CT429">
            <v>4.9349999999321881E-2</v>
          </cell>
          <cell r="CU429">
            <v>2.3549319999983709</v>
          </cell>
          <cell r="CV429">
            <v>3.12401250000039</v>
          </cell>
          <cell r="CW429">
            <v>-2.0116390000002866</v>
          </cell>
          <cell r="CX429">
            <v>8.4785300001385622E-2</v>
          </cell>
          <cell r="CY429">
            <v>0</v>
          </cell>
          <cell r="CZ429">
            <v>0.11408999999912339</v>
          </cell>
          <cell r="DA429">
            <v>3.1408899999987625</v>
          </cell>
          <cell r="DB429">
            <v>8.7451614000001427</v>
          </cell>
          <cell r="DC429">
            <v>1.3662690000001021</v>
          </cell>
          <cell r="DD429">
            <v>0</v>
          </cell>
          <cell r="DE429">
            <v>4.0663368800305761</v>
          </cell>
          <cell r="DF429">
            <v>-5.2896670000009181</v>
          </cell>
          <cell r="DG429">
            <v>0.76844700000037847</v>
          </cell>
          <cell r="DH429">
            <v>12.706948900000498</v>
          </cell>
          <cell r="DI429">
            <v>1.3945999999996275</v>
          </cell>
          <cell r="DJ429">
            <v>-8.2949260200002755</v>
          </cell>
          <cell r="DK429">
            <v>1.258759000000282</v>
          </cell>
          <cell r="DL429">
            <v>0</v>
          </cell>
          <cell r="DM429">
            <v>0.10139200000048731</v>
          </cell>
          <cell r="DN429">
            <v>0.6724450000001525</v>
          </cell>
          <cell r="DO429">
            <v>0.7483379999994213</v>
          </cell>
          <cell r="DP429">
            <v>0</v>
          </cell>
          <cell r="DQ429">
            <v>0</v>
          </cell>
          <cell r="DR429">
            <v>7.502646500011906</v>
          </cell>
          <cell r="DS429">
            <v>0</v>
          </cell>
          <cell r="DT429">
            <v>0</v>
          </cell>
          <cell r="DU429">
            <v>1.4485139999997045</v>
          </cell>
          <cell r="DV429">
            <v>11.468548000000737</v>
          </cell>
          <cell r="DW429">
            <v>2.790328999999474</v>
          </cell>
          <cell r="DX429">
            <v>0.17511000000013155</v>
          </cell>
          <cell r="DY429">
            <v>0</v>
          </cell>
          <cell r="DZ429">
            <v>1.8866000002162764E-2</v>
          </cell>
          <cell r="EA429">
            <v>1.4835525000016787</v>
          </cell>
          <cell r="EB429">
            <v>-9.8822729999992589</v>
          </cell>
          <cell r="EC429">
            <v>0</v>
          </cell>
          <cell r="ED429">
            <v>0</v>
          </cell>
        </row>
        <row r="430">
          <cell r="C430" t="str">
            <v>Deseret Purchase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0</v>
          </cell>
          <cell r="Z430">
            <v>0</v>
          </cell>
          <cell r="AA430">
            <v>0</v>
          </cell>
          <cell r="AB430">
            <v>0</v>
          </cell>
          <cell r="AC430">
            <v>0</v>
          </cell>
          <cell r="AD430">
            <v>0</v>
          </cell>
          <cell r="AE430">
            <v>0</v>
          </cell>
          <cell r="AF430">
            <v>0</v>
          </cell>
          <cell r="AG430">
            <v>0</v>
          </cell>
          <cell r="AH430">
            <v>0</v>
          </cell>
          <cell r="AI430">
            <v>0</v>
          </cell>
          <cell r="AJ430">
            <v>0</v>
          </cell>
          <cell r="AK430">
            <v>0</v>
          </cell>
          <cell r="AL430">
            <v>0</v>
          </cell>
          <cell r="AM430">
            <v>0</v>
          </cell>
          <cell r="AN430">
            <v>0</v>
          </cell>
          <cell r="AO430">
            <v>0</v>
          </cell>
          <cell r="AP430">
            <v>0</v>
          </cell>
          <cell r="AQ430">
            <v>0</v>
          </cell>
          <cell r="AR430">
            <v>0</v>
          </cell>
          <cell r="AS430">
            <v>0</v>
          </cell>
          <cell r="AT430">
            <v>0</v>
          </cell>
          <cell r="AU430">
            <v>0</v>
          </cell>
          <cell r="AV430">
            <v>0</v>
          </cell>
          <cell r="AW430">
            <v>0</v>
          </cell>
          <cell r="AX430">
            <v>0</v>
          </cell>
          <cell r="AY430">
            <v>0</v>
          </cell>
          <cell r="AZ430">
            <v>0</v>
          </cell>
          <cell r="BA430">
            <v>0</v>
          </cell>
          <cell r="BB430">
            <v>0</v>
          </cell>
          <cell r="BC430">
            <v>0</v>
          </cell>
          <cell r="BD430">
            <v>0</v>
          </cell>
          <cell r="BE430">
            <v>0</v>
          </cell>
          <cell r="BF430">
            <v>0</v>
          </cell>
          <cell r="BG430">
            <v>0</v>
          </cell>
          <cell r="BH430">
            <v>0</v>
          </cell>
          <cell r="BI430">
            <v>0</v>
          </cell>
          <cell r="BJ430">
            <v>0</v>
          </cell>
          <cell r="BK430">
            <v>0</v>
          </cell>
          <cell r="BL430">
            <v>0</v>
          </cell>
          <cell r="BM430">
            <v>0</v>
          </cell>
          <cell r="BN430">
            <v>0</v>
          </cell>
          <cell r="BO430">
            <v>0</v>
          </cell>
          <cell r="BP430">
            <v>0</v>
          </cell>
          <cell r="BQ430">
            <v>0</v>
          </cell>
          <cell r="BR430">
            <v>0</v>
          </cell>
          <cell r="BS430">
            <v>0</v>
          </cell>
          <cell r="BT430">
            <v>0</v>
          </cell>
          <cell r="BU430">
            <v>0</v>
          </cell>
          <cell r="BV430">
            <v>0</v>
          </cell>
          <cell r="BW430">
            <v>0</v>
          </cell>
          <cell r="BX430">
            <v>0</v>
          </cell>
          <cell r="BY430">
            <v>0</v>
          </cell>
          <cell r="BZ430">
            <v>0</v>
          </cell>
          <cell r="CA430">
            <v>0</v>
          </cell>
          <cell r="CB430">
            <v>0</v>
          </cell>
          <cell r="CC430">
            <v>0</v>
          </cell>
          <cell r="CD430">
            <v>0</v>
          </cell>
          <cell r="CE430">
            <v>0</v>
          </cell>
          <cell r="CF430">
            <v>0</v>
          </cell>
          <cell r="CG430">
            <v>0</v>
          </cell>
          <cell r="CH430">
            <v>0</v>
          </cell>
          <cell r="CI430">
            <v>0</v>
          </cell>
          <cell r="CJ430">
            <v>0</v>
          </cell>
          <cell r="CK430">
            <v>0</v>
          </cell>
          <cell r="CL430">
            <v>0</v>
          </cell>
          <cell r="CM430">
            <v>0</v>
          </cell>
          <cell r="CN430">
            <v>0</v>
          </cell>
          <cell r="CO430">
            <v>0</v>
          </cell>
          <cell r="CP430">
            <v>0</v>
          </cell>
          <cell r="CQ430">
            <v>0</v>
          </cell>
          <cell r="CR430">
            <v>0</v>
          </cell>
          <cell r="CS430">
            <v>0</v>
          </cell>
          <cell r="CT430">
            <v>0</v>
          </cell>
          <cell r="CU430">
            <v>0</v>
          </cell>
          <cell r="CV430">
            <v>0</v>
          </cell>
          <cell r="CW430">
            <v>0</v>
          </cell>
          <cell r="CX430">
            <v>0</v>
          </cell>
          <cell r="CY430">
            <v>0</v>
          </cell>
          <cell r="CZ430">
            <v>0</v>
          </cell>
          <cell r="DA430">
            <v>0</v>
          </cell>
          <cell r="DB430">
            <v>0</v>
          </cell>
          <cell r="DC430">
            <v>0</v>
          </cell>
          <cell r="DD430">
            <v>0</v>
          </cell>
          <cell r="DE430">
            <v>0</v>
          </cell>
          <cell r="DF430">
            <v>0</v>
          </cell>
          <cell r="DG430">
            <v>0</v>
          </cell>
          <cell r="DH430">
            <v>0</v>
          </cell>
          <cell r="DI430">
            <v>0</v>
          </cell>
          <cell r="DJ430">
            <v>0</v>
          </cell>
          <cell r="DK430">
            <v>0</v>
          </cell>
          <cell r="DL430">
            <v>0</v>
          </cell>
          <cell r="DM430">
            <v>0</v>
          </cell>
          <cell r="DN430">
            <v>0</v>
          </cell>
          <cell r="DO430">
            <v>0</v>
          </cell>
          <cell r="DP430">
            <v>0</v>
          </cell>
          <cell r="DQ430">
            <v>0</v>
          </cell>
          <cell r="DR430">
            <v>0</v>
          </cell>
          <cell r="DS430">
            <v>0</v>
          </cell>
          <cell r="DT430">
            <v>0</v>
          </cell>
          <cell r="DU430">
            <v>0</v>
          </cell>
          <cell r="DV430">
            <v>0</v>
          </cell>
          <cell r="DW430">
            <v>0</v>
          </cell>
          <cell r="DX430">
            <v>0</v>
          </cell>
          <cell r="DY430">
            <v>0</v>
          </cell>
          <cell r="DZ430">
            <v>0</v>
          </cell>
          <cell r="EA430">
            <v>0</v>
          </cell>
          <cell r="EB430">
            <v>0</v>
          </cell>
          <cell r="EC430">
            <v>0</v>
          </cell>
          <cell r="ED430">
            <v>0</v>
          </cell>
        </row>
        <row r="431">
          <cell r="C431" t="str">
            <v>Graphite Solar I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W431">
            <v>0</v>
          </cell>
          <cell r="X431">
            <v>0</v>
          </cell>
          <cell r="Y431">
            <v>0</v>
          </cell>
          <cell r="Z431">
            <v>0</v>
          </cell>
          <cell r="AA431">
            <v>0</v>
          </cell>
          <cell r="AB431">
            <v>0</v>
          </cell>
          <cell r="AC431">
            <v>0</v>
          </cell>
          <cell r="AD431">
            <v>0</v>
          </cell>
          <cell r="AE431">
            <v>0</v>
          </cell>
          <cell r="AF431">
            <v>0</v>
          </cell>
          <cell r="AG431">
            <v>0</v>
          </cell>
          <cell r="AH431">
            <v>0</v>
          </cell>
          <cell r="AI431">
            <v>0</v>
          </cell>
          <cell r="AJ431">
            <v>0</v>
          </cell>
          <cell r="AK431">
            <v>0</v>
          </cell>
          <cell r="AL431">
            <v>0</v>
          </cell>
          <cell r="AM431">
            <v>0</v>
          </cell>
          <cell r="AN431">
            <v>0</v>
          </cell>
          <cell r="AO431">
            <v>0</v>
          </cell>
          <cell r="AP431">
            <v>0</v>
          </cell>
          <cell r="AQ431">
            <v>0</v>
          </cell>
          <cell r="AR431">
            <v>-267.82935479999287</v>
          </cell>
          <cell r="AS431">
            <v>18.050619000001461</v>
          </cell>
          <cell r="AT431">
            <v>16.316109000001234</v>
          </cell>
          <cell r="AU431">
            <v>-99.602466500000446</v>
          </cell>
          <cell r="AV431">
            <v>-84.725000000000364</v>
          </cell>
          <cell r="AW431">
            <v>-88.006205000001501</v>
          </cell>
          <cell r="AX431">
            <v>3.3211000001756474E-2</v>
          </cell>
          <cell r="AY431">
            <v>0.20814299999983632</v>
          </cell>
          <cell r="AZ431">
            <v>0.29640199999994365</v>
          </cell>
          <cell r="BA431">
            <v>4.0271240000001853</v>
          </cell>
          <cell r="BB431">
            <v>6.8092999999862514E-2</v>
          </cell>
          <cell r="BC431">
            <v>-33.532671299999492</v>
          </cell>
          <cell r="BD431">
            <v>-0.96271300000080373</v>
          </cell>
          <cell r="BE431">
            <v>-149.25818880001316</v>
          </cell>
          <cell r="BF431">
            <v>50.952808000000005</v>
          </cell>
          <cell r="BG431">
            <v>4.4292000000496046E-2</v>
          </cell>
          <cell r="BH431">
            <v>-30.933176000000458</v>
          </cell>
          <cell r="BI431">
            <v>-193.12804799999867</v>
          </cell>
          <cell r="BJ431">
            <v>23.260031899997557</v>
          </cell>
          <cell r="BK431">
            <v>-1.2186800000017683</v>
          </cell>
          <cell r="BL431">
            <v>56.761809999999969</v>
          </cell>
          <cell r="BM431">
            <v>29.883978999998362</v>
          </cell>
          <cell r="BN431">
            <v>-70.117942700002459</v>
          </cell>
          <cell r="BO431">
            <v>0.29247099999884085</v>
          </cell>
          <cell r="BP431">
            <v>47.080748000000312</v>
          </cell>
          <cell r="BQ431">
            <v>-62.136481999999887</v>
          </cell>
          <cell r="BR431">
            <v>-426.61536739993608</v>
          </cell>
          <cell r="BS431">
            <v>0.56706599999961327</v>
          </cell>
          <cell r="BT431">
            <v>-39.396828799999639</v>
          </cell>
          <cell r="BU431">
            <v>-74.143342000001212</v>
          </cell>
          <cell r="BV431">
            <v>5.1181947999994009</v>
          </cell>
          <cell r="BW431">
            <v>-99.992547999998351</v>
          </cell>
          <cell r="BX431">
            <v>-56.959378600000491</v>
          </cell>
          <cell r="BY431">
            <v>-79.110525899999629</v>
          </cell>
          <cell r="BZ431">
            <v>0.5513890000001993</v>
          </cell>
          <cell r="CA431">
            <v>28.973820999999589</v>
          </cell>
          <cell r="CB431">
            <v>-102.92222790000051</v>
          </cell>
          <cell r="CC431">
            <v>18.959639999999126</v>
          </cell>
          <cell r="CD431">
            <v>-28.260626999999658</v>
          </cell>
          <cell r="CE431">
            <v>-15.922487050003838</v>
          </cell>
          <cell r="CF431">
            <v>0</v>
          </cell>
          <cell r="CG431">
            <v>4.6736739999996644</v>
          </cell>
          <cell r="CH431">
            <v>1.8892970000015339</v>
          </cell>
          <cell r="CI431">
            <v>-22.675720499999443</v>
          </cell>
          <cell r="CJ431">
            <v>-22.52712899999824</v>
          </cell>
          <cell r="CK431">
            <v>-1.5475412500018138</v>
          </cell>
          <cell r="CL431">
            <v>-19.232983000001695</v>
          </cell>
          <cell r="CM431">
            <v>0.73354000000108499</v>
          </cell>
          <cell r="CN431">
            <v>92.461718999998993</v>
          </cell>
          <cell r="CO431">
            <v>-12.257644000001164</v>
          </cell>
          <cell r="CP431">
            <v>0.25366099999882863</v>
          </cell>
          <cell r="CQ431">
            <v>-37.693360299999767</v>
          </cell>
          <cell r="CR431">
            <v>-5.4918202000262681</v>
          </cell>
          <cell r="CS431">
            <v>-3.4425330000012764</v>
          </cell>
          <cell r="CT431">
            <v>1.0771100000001752</v>
          </cell>
          <cell r="CU431">
            <v>0.29812999999921885</v>
          </cell>
          <cell r="CV431">
            <v>1.1890767999975651</v>
          </cell>
          <cell r="CW431">
            <v>-2.840211000002455</v>
          </cell>
          <cell r="CX431">
            <v>-1.617208000003302</v>
          </cell>
          <cell r="CY431">
            <v>0</v>
          </cell>
          <cell r="CZ431">
            <v>0.3032180000009248</v>
          </cell>
          <cell r="DA431">
            <v>1.4652869999990799</v>
          </cell>
          <cell r="DB431">
            <v>-1.9019380000008823</v>
          </cell>
          <cell r="DC431">
            <v>1.133299999855808E-2</v>
          </cell>
          <cell r="DD431">
            <v>-3.4084999999322463E-2</v>
          </cell>
          <cell r="DE431">
            <v>19.437763399968389</v>
          </cell>
          <cell r="DF431">
            <v>0</v>
          </cell>
          <cell r="DG431">
            <v>9.6234499999991385</v>
          </cell>
          <cell r="DH431">
            <v>3.4642189999976836</v>
          </cell>
          <cell r="DI431">
            <v>0.67778739999994286</v>
          </cell>
          <cell r="DJ431">
            <v>3.1339100000004692</v>
          </cell>
          <cell r="DK431">
            <v>0</v>
          </cell>
          <cell r="DL431">
            <v>0</v>
          </cell>
          <cell r="DM431">
            <v>-7.1464732000022195</v>
          </cell>
          <cell r="DN431">
            <v>0</v>
          </cell>
          <cell r="DO431">
            <v>9.6848702000006597</v>
          </cell>
          <cell r="DP431">
            <v>0</v>
          </cell>
          <cell r="DQ431">
            <v>0</v>
          </cell>
          <cell r="DR431">
            <v>11.30458609998459</v>
          </cell>
          <cell r="DS431">
            <v>0</v>
          </cell>
          <cell r="DT431">
            <v>0</v>
          </cell>
          <cell r="DU431">
            <v>0</v>
          </cell>
          <cell r="DV431">
            <v>0</v>
          </cell>
          <cell r="DW431">
            <v>0</v>
          </cell>
          <cell r="DX431">
            <v>0</v>
          </cell>
          <cell r="DY431">
            <v>0</v>
          </cell>
          <cell r="DZ431">
            <v>0</v>
          </cell>
          <cell r="EA431">
            <v>10.802959099997679</v>
          </cell>
          <cell r="EB431">
            <v>0.50162700000146287</v>
          </cell>
          <cell r="EC431">
            <v>0</v>
          </cell>
          <cell r="ED431">
            <v>0</v>
          </cell>
        </row>
        <row r="432">
          <cell r="C432" t="str">
            <v>Elektron Solar 1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Z432">
            <v>0</v>
          </cell>
          <cell r="AA432">
            <v>0</v>
          </cell>
          <cell r="AB432">
            <v>0</v>
          </cell>
          <cell r="AC432">
            <v>0</v>
          </cell>
          <cell r="AD432">
            <v>0</v>
          </cell>
          <cell r="AE432">
            <v>0</v>
          </cell>
          <cell r="AF432">
            <v>0</v>
          </cell>
          <cell r="AG432">
            <v>0</v>
          </cell>
          <cell r="AH432">
            <v>0</v>
          </cell>
          <cell r="AI432">
            <v>0</v>
          </cell>
          <cell r="AJ432">
            <v>0</v>
          </cell>
          <cell r="AK432">
            <v>0</v>
          </cell>
          <cell r="AL432">
            <v>0</v>
          </cell>
          <cell r="AM432">
            <v>0</v>
          </cell>
          <cell r="AN432">
            <v>0</v>
          </cell>
          <cell r="AO432">
            <v>0</v>
          </cell>
          <cell r="AP432">
            <v>0</v>
          </cell>
          <cell r="AQ432">
            <v>0</v>
          </cell>
          <cell r="AR432">
            <v>-8.7194332000035502</v>
          </cell>
          <cell r="AS432">
            <v>3.1175194999999576</v>
          </cell>
          <cell r="AT432">
            <v>0</v>
          </cell>
          <cell r="AU432">
            <v>-11.216978400000016</v>
          </cell>
          <cell r="AV432">
            <v>14.456568500000003</v>
          </cell>
          <cell r="AW432">
            <v>0</v>
          </cell>
          <cell r="AX432">
            <v>0</v>
          </cell>
          <cell r="AY432">
            <v>0.23456959999975879</v>
          </cell>
          <cell r="AZ432">
            <v>0</v>
          </cell>
          <cell r="BA432">
            <v>0</v>
          </cell>
          <cell r="BB432">
            <v>-5.0568630000000212</v>
          </cell>
          <cell r="BC432">
            <v>-10.220882300000085</v>
          </cell>
          <cell r="BD432">
            <v>-3.3367099999964012E-2</v>
          </cell>
          <cell r="BE432">
            <v>-6.9430123999991338</v>
          </cell>
          <cell r="BF432">
            <v>0</v>
          </cell>
          <cell r="BG432">
            <v>-1.5991676999999527</v>
          </cell>
          <cell r="BH432">
            <v>0</v>
          </cell>
          <cell r="BI432">
            <v>-1.4775779999999941</v>
          </cell>
          <cell r="BJ432">
            <v>0</v>
          </cell>
          <cell r="BK432">
            <v>0</v>
          </cell>
          <cell r="BL432">
            <v>-8.151796000000104</v>
          </cell>
          <cell r="BM432">
            <v>0.17976799999996729</v>
          </cell>
          <cell r="BN432">
            <v>0</v>
          </cell>
          <cell r="BO432">
            <v>0</v>
          </cell>
          <cell r="BP432">
            <v>4.1057613000000401</v>
          </cell>
          <cell r="BQ432">
            <v>0</v>
          </cell>
          <cell r="BR432">
            <v>-3.3136033000009775</v>
          </cell>
          <cell r="BS432">
            <v>9.492729999999483E-2</v>
          </cell>
          <cell r="BT432">
            <v>0</v>
          </cell>
          <cell r="BU432">
            <v>-7.4222180000001572</v>
          </cell>
          <cell r="BV432">
            <v>0</v>
          </cell>
          <cell r="BW432">
            <v>7.0272350000000188</v>
          </cell>
          <cell r="BX432">
            <v>0</v>
          </cell>
          <cell r="BY432">
            <v>0</v>
          </cell>
          <cell r="BZ432">
            <v>0.17976719999978741</v>
          </cell>
          <cell r="CA432">
            <v>-1.7189375000002656</v>
          </cell>
          <cell r="CB432">
            <v>8.1135930000000371</v>
          </cell>
          <cell r="CC432">
            <v>-8.5152113999999983</v>
          </cell>
          <cell r="CD432">
            <v>-1.0727588999999398</v>
          </cell>
          <cell r="CE432">
            <v>-6.2232318999958807</v>
          </cell>
          <cell r="CF432">
            <v>0</v>
          </cell>
          <cell r="CG432">
            <v>0.19296779999990576</v>
          </cell>
          <cell r="CH432">
            <v>1.007156200000054</v>
          </cell>
          <cell r="CI432">
            <v>0.78348090000008597</v>
          </cell>
          <cell r="CJ432">
            <v>0.3668281999998726</v>
          </cell>
          <cell r="CK432">
            <v>0</v>
          </cell>
          <cell r="CL432">
            <v>0</v>
          </cell>
          <cell r="CM432">
            <v>0</v>
          </cell>
          <cell r="CN432">
            <v>0</v>
          </cell>
          <cell r="CO432">
            <v>-6.1228490000000875</v>
          </cell>
          <cell r="CP432">
            <v>-5.3037663000000066</v>
          </cell>
          <cell r="CQ432">
            <v>2.852950299999975</v>
          </cell>
          <cell r="CR432">
            <v>-0.26866950000112411</v>
          </cell>
          <cell r="CS432">
            <v>0</v>
          </cell>
          <cell r="CT432">
            <v>-0.62295820000008462</v>
          </cell>
          <cell r="CU432">
            <v>0</v>
          </cell>
          <cell r="CV432">
            <v>-7.8929180000000088</v>
          </cell>
          <cell r="CW432">
            <v>0</v>
          </cell>
          <cell r="CX432">
            <v>7.7872520000000804</v>
          </cell>
          <cell r="CY432">
            <v>0</v>
          </cell>
          <cell r="CZ432">
            <v>0</v>
          </cell>
          <cell r="DA432">
            <v>0</v>
          </cell>
          <cell r="DB432">
            <v>0</v>
          </cell>
          <cell r="DC432">
            <v>0.45995469999979832</v>
          </cell>
          <cell r="DD432">
            <v>0</v>
          </cell>
          <cell r="DE432">
            <v>0.79952100000082282</v>
          </cell>
          <cell r="DF432">
            <v>0</v>
          </cell>
          <cell r="DG432">
            <v>0</v>
          </cell>
          <cell r="DH432">
            <v>0</v>
          </cell>
          <cell r="DI432">
            <v>0</v>
          </cell>
          <cell r="DJ432">
            <v>0.73598099999981059</v>
          </cell>
          <cell r="DK432">
            <v>0</v>
          </cell>
          <cell r="DL432">
            <v>0</v>
          </cell>
          <cell r="DM432">
            <v>0</v>
          </cell>
          <cell r="DN432">
            <v>0</v>
          </cell>
          <cell r="DO432">
            <v>6.3539999999875363E-2</v>
          </cell>
          <cell r="DP432">
            <v>0</v>
          </cell>
          <cell r="DQ432">
            <v>0</v>
          </cell>
          <cell r="DR432">
            <v>0</v>
          </cell>
          <cell r="DS432">
            <v>0</v>
          </cell>
          <cell r="DT432">
            <v>0</v>
          </cell>
          <cell r="DU432">
            <v>0</v>
          </cell>
          <cell r="DV432">
            <v>0</v>
          </cell>
          <cell r="DW432">
            <v>0</v>
          </cell>
          <cell r="DX432">
            <v>0</v>
          </cell>
          <cell r="DY432">
            <v>0</v>
          </cell>
          <cell r="DZ432">
            <v>0</v>
          </cell>
          <cell r="EA432">
            <v>0</v>
          </cell>
          <cell r="EB432">
            <v>0</v>
          </cell>
          <cell r="EC432">
            <v>0</v>
          </cell>
          <cell r="ED432">
            <v>0</v>
          </cell>
        </row>
        <row r="433">
          <cell r="C433" t="str">
            <v>Elektron Solar 2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Z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  <cell r="AE433">
            <v>0</v>
          </cell>
          <cell r="AF433">
            <v>0</v>
          </cell>
          <cell r="AG433">
            <v>0</v>
          </cell>
          <cell r="AH433">
            <v>0</v>
          </cell>
          <cell r="AI433">
            <v>0</v>
          </cell>
          <cell r="AJ433">
            <v>0</v>
          </cell>
          <cell r="AK433">
            <v>0</v>
          </cell>
          <cell r="AL433">
            <v>0</v>
          </cell>
          <cell r="AM433">
            <v>0</v>
          </cell>
          <cell r="AN433">
            <v>0</v>
          </cell>
          <cell r="AO433">
            <v>0</v>
          </cell>
          <cell r="AP433">
            <v>0</v>
          </cell>
          <cell r="AQ433">
            <v>0</v>
          </cell>
          <cell r="AR433">
            <v>-79.005630200001178</v>
          </cell>
          <cell r="AS433">
            <v>-3.3031618000004528</v>
          </cell>
          <cell r="AT433">
            <v>33.527563000000555</v>
          </cell>
          <cell r="AU433">
            <v>-52.782633400000122</v>
          </cell>
          <cell r="AV433">
            <v>72.047737999999299</v>
          </cell>
          <cell r="AW433">
            <v>35.964731000000029</v>
          </cell>
          <cell r="AX433">
            <v>0.69793100000242703</v>
          </cell>
          <cell r="AY433">
            <v>0</v>
          </cell>
          <cell r="AZ433">
            <v>-13.227940000000672</v>
          </cell>
          <cell r="BA433">
            <v>1.3602460000001884</v>
          </cell>
          <cell r="BB433">
            <v>-39.500770000000557</v>
          </cell>
          <cell r="BC433">
            <v>-113.94943499999954</v>
          </cell>
          <cell r="BD433">
            <v>0.16010099999948579</v>
          </cell>
          <cell r="BE433">
            <v>-156.66716209999868</v>
          </cell>
          <cell r="BF433">
            <v>0.13638699999955861</v>
          </cell>
          <cell r="BG433">
            <v>9.8189370000000054</v>
          </cell>
          <cell r="BH433">
            <v>0.85687599999982922</v>
          </cell>
          <cell r="BI433">
            <v>50.484730600001058</v>
          </cell>
          <cell r="BJ433">
            <v>-147.83242700000119</v>
          </cell>
          <cell r="BK433">
            <v>6.9843256000021938</v>
          </cell>
          <cell r="BL433">
            <v>15.144797900000412</v>
          </cell>
          <cell r="BM433">
            <v>-74.178157999998803</v>
          </cell>
          <cell r="BN433">
            <v>10.244932999999946</v>
          </cell>
          <cell r="BO433">
            <v>3.4149000000979868E-2</v>
          </cell>
          <cell r="BP433">
            <v>-27.538333000000421</v>
          </cell>
          <cell r="BQ433">
            <v>-0.82338020000042889</v>
          </cell>
          <cell r="BR433">
            <v>-74.835769900004379</v>
          </cell>
          <cell r="BS433">
            <v>0.85379699999975855</v>
          </cell>
          <cell r="BT433">
            <v>29.129694000001109</v>
          </cell>
          <cell r="BU433">
            <v>-51.490798599999835</v>
          </cell>
          <cell r="BV433">
            <v>0.22717799999918498</v>
          </cell>
          <cell r="BW433">
            <v>41.75733499999842</v>
          </cell>
          <cell r="BX433">
            <v>57.937741999998252</v>
          </cell>
          <cell r="BY433">
            <v>1.6392928999994183</v>
          </cell>
          <cell r="BZ433">
            <v>3.2049999972514343E-3</v>
          </cell>
          <cell r="CA433">
            <v>-136.87298109999938</v>
          </cell>
          <cell r="CB433">
            <v>68.152526400001079</v>
          </cell>
          <cell r="CC433">
            <v>-107.69028849999995</v>
          </cell>
          <cell r="CD433">
            <v>21.517527999999402</v>
          </cell>
          <cell r="CE433">
            <v>49.743031699967105</v>
          </cell>
          <cell r="CF433">
            <v>0.39163000000007742</v>
          </cell>
          <cell r="CG433">
            <v>16.931473000000551</v>
          </cell>
          <cell r="CH433">
            <v>4.5783682000001136</v>
          </cell>
          <cell r="CI433">
            <v>1.8751814999995986</v>
          </cell>
          <cell r="CJ433">
            <v>0.98153269999966142</v>
          </cell>
          <cell r="CK433">
            <v>-2.1725527000016882</v>
          </cell>
          <cell r="CL433">
            <v>0</v>
          </cell>
          <cell r="CM433">
            <v>2.2859000000607921E-2</v>
          </cell>
          <cell r="CN433">
            <v>0.20795490000091377</v>
          </cell>
          <cell r="CO433">
            <v>0.96736309999869263</v>
          </cell>
          <cell r="CP433">
            <v>0.46022999999968306</v>
          </cell>
          <cell r="CQ433">
            <v>25.498991999999816</v>
          </cell>
          <cell r="CR433">
            <v>17.873697400005767</v>
          </cell>
          <cell r="CS433">
            <v>-3.0659105000004274</v>
          </cell>
          <cell r="CT433">
            <v>-2.1708220000000438</v>
          </cell>
          <cell r="CU433">
            <v>0</v>
          </cell>
          <cell r="CV433">
            <v>-40.822724999999991</v>
          </cell>
          <cell r="CW433">
            <v>1.9221009000029881</v>
          </cell>
          <cell r="CX433">
            <v>59.107310999999754</v>
          </cell>
          <cell r="CY433">
            <v>0</v>
          </cell>
          <cell r="CZ433">
            <v>0.503789999998844</v>
          </cell>
          <cell r="DA433">
            <v>4.0953460000000632</v>
          </cell>
          <cell r="DB433">
            <v>-1.7389849999999569</v>
          </cell>
          <cell r="DC433">
            <v>8.3993999998710933E-2</v>
          </cell>
          <cell r="DD433">
            <v>-4.0402000000540284E-2</v>
          </cell>
          <cell r="DE433">
            <v>-1.4215274999733083</v>
          </cell>
          <cell r="DF433">
            <v>0</v>
          </cell>
          <cell r="DG433">
            <v>0</v>
          </cell>
          <cell r="DH433">
            <v>3.0625250000011874</v>
          </cell>
          <cell r="DI433">
            <v>1.9655414999997447</v>
          </cell>
          <cell r="DJ433">
            <v>1.3511749999997846</v>
          </cell>
          <cell r="DK433">
            <v>0</v>
          </cell>
          <cell r="DL433">
            <v>0</v>
          </cell>
          <cell r="DM433">
            <v>0</v>
          </cell>
          <cell r="DN433">
            <v>0.58821199999874807</v>
          </cell>
          <cell r="DO433">
            <v>-8.388980999998239</v>
          </cell>
          <cell r="DP433">
            <v>0</v>
          </cell>
          <cell r="DQ433">
            <v>0</v>
          </cell>
          <cell r="DR433">
            <v>10.233491999999387</v>
          </cell>
          <cell r="DS433">
            <v>0</v>
          </cell>
          <cell r="DT433">
            <v>0</v>
          </cell>
          <cell r="DU433">
            <v>0</v>
          </cell>
          <cell r="DV433">
            <v>0</v>
          </cell>
          <cell r="DW433">
            <v>0</v>
          </cell>
          <cell r="DX433">
            <v>0</v>
          </cell>
          <cell r="DY433">
            <v>0</v>
          </cell>
          <cell r="DZ433">
            <v>0</v>
          </cell>
          <cell r="EA433">
            <v>0</v>
          </cell>
          <cell r="EB433">
            <v>10.233491999999387</v>
          </cell>
          <cell r="EC433">
            <v>0</v>
          </cell>
          <cell r="ED433">
            <v>0</v>
          </cell>
        </row>
        <row r="434">
          <cell r="C434" t="str">
            <v>Castle Solar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0</v>
          </cell>
          <cell r="AE434">
            <v>0</v>
          </cell>
          <cell r="AF434">
            <v>0</v>
          </cell>
          <cell r="AG434">
            <v>0</v>
          </cell>
          <cell r="AH434">
            <v>0</v>
          </cell>
          <cell r="AI434">
            <v>0</v>
          </cell>
          <cell r="AJ434">
            <v>0</v>
          </cell>
          <cell r="AK434">
            <v>0</v>
          </cell>
          <cell r="AL434">
            <v>0</v>
          </cell>
          <cell r="AM434">
            <v>0</v>
          </cell>
          <cell r="AN434">
            <v>0</v>
          </cell>
          <cell r="AO434">
            <v>0</v>
          </cell>
          <cell r="AP434">
            <v>0</v>
          </cell>
          <cell r="AQ434">
            <v>0</v>
          </cell>
          <cell r="AR434">
            <v>64.801411700005701</v>
          </cell>
          <cell r="AS434">
            <v>0</v>
          </cell>
          <cell r="AT434">
            <v>0</v>
          </cell>
          <cell r="AU434">
            <v>-1.9809529999997721</v>
          </cell>
          <cell r="AV434">
            <v>47.777453599999717</v>
          </cell>
          <cell r="AW434">
            <v>9.4052089999995587</v>
          </cell>
          <cell r="AX434">
            <v>0</v>
          </cell>
          <cell r="AY434">
            <v>0</v>
          </cell>
          <cell r="AZ434">
            <v>0</v>
          </cell>
          <cell r="BA434">
            <v>0.3448419999995167</v>
          </cell>
          <cell r="BB434">
            <v>0</v>
          </cell>
          <cell r="BC434">
            <v>8.7202082000003429</v>
          </cell>
          <cell r="BD434">
            <v>0.53465189999997165</v>
          </cell>
          <cell r="BE434">
            <v>68.780884200008586</v>
          </cell>
          <cell r="BF434">
            <v>0</v>
          </cell>
          <cell r="BG434">
            <v>2.3396400000001449</v>
          </cell>
          <cell r="BH434">
            <v>0</v>
          </cell>
          <cell r="BI434">
            <v>38.344906199999969</v>
          </cell>
          <cell r="BJ434">
            <v>0</v>
          </cell>
          <cell r="BK434">
            <v>2.1031999999649997E-2</v>
          </cell>
          <cell r="BL434">
            <v>19.399769399999968</v>
          </cell>
          <cell r="BM434">
            <v>0</v>
          </cell>
          <cell r="BN434">
            <v>0.17117600000074162</v>
          </cell>
          <cell r="BO434">
            <v>-1.735174399999778</v>
          </cell>
          <cell r="BP434">
            <v>8.7422179999998662</v>
          </cell>
          <cell r="BQ434">
            <v>1.497316999999839</v>
          </cell>
          <cell r="BR434">
            <v>58.122997199985548</v>
          </cell>
          <cell r="BS434">
            <v>0</v>
          </cell>
          <cell r="BT434">
            <v>3.6311100000002625</v>
          </cell>
          <cell r="BU434">
            <v>12.504750000000058</v>
          </cell>
          <cell r="BV434">
            <v>0.88104440000006434</v>
          </cell>
          <cell r="BW434">
            <v>19</v>
          </cell>
          <cell r="BX434">
            <v>3.070800000023155E-2</v>
          </cell>
          <cell r="BY434">
            <v>0</v>
          </cell>
          <cell r="BZ434">
            <v>0</v>
          </cell>
          <cell r="CA434">
            <v>4.0566829999997935</v>
          </cell>
          <cell r="CB434">
            <v>11.291590799999994</v>
          </cell>
          <cell r="CC434">
            <v>10.804103999999825</v>
          </cell>
          <cell r="CD434">
            <v>-4.0769930000001295</v>
          </cell>
          <cell r="CE434">
            <v>9.105287300015334</v>
          </cell>
          <cell r="CF434">
            <v>3.7852299999940442E-2</v>
          </cell>
          <cell r="CG434">
            <v>0</v>
          </cell>
          <cell r="CH434">
            <v>0.27213899999969726</v>
          </cell>
          <cell r="CI434">
            <v>17.009461999999985</v>
          </cell>
          <cell r="CJ434">
            <v>0.81985529999928985</v>
          </cell>
          <cell r="CK434">
            <v>0.17554659999950672</v>
          </cell>
          <cell r="CL434">
            <v>0</v>
          </cell>
          <cell r="CM434">
            <v>0</v>
          </cell>
          <cell r="CN434">
            <v>-21.852061200000207</v>
          </cell>
          <cell r="CO434">
            <v>3.6828223000002254</v>
          </cell>
          <cell r="CP434">
            <v>0</v>
          </cell>
          <cell r="CQ434">
            <v>8.9596710000000712</v>
          </cell>
          <cell r="CR434">
            <v>-2.0318903000006685</v>
          </cell>
          <cell r="CS434">
            <v>0.22869799999989482</v>
          </cell>
          <cell r="CT434">
            <v>0</v>
          </cell>
          <cell r="CU434">
            <v>8.3109248000000662</v>
          </cell>
          <cell r="CV434">
            <v>-13.565205500000047</v>
          </cell>
          <cell r="CW434">
            <v>0.12985500000013417</v>
          </cell>
          <cell r="CX434">
            <v>2.1567794000002323</v>
          </cell>
          <cell r="CY434">
            <v>0</v>
          </cell>
          <cell r="CZ434">
            <v>0</v>
          </cell>
          <cell r="DA434">
            <v>0</v>
          </cell>
          <cell r="DB434">
            <v>0.70705799999996088</v>
          </cell>
          <cell r="DC434">
            <v>0</v>
          </cell>
          <cell r="DD434">
            <v>0</v>
          </cell>
          <cell r="DE434">
            <v>-0.71848730000783689</v>
          </cell>
          <cell r="DF434">
            <v>0</v>
          </cell>
          <cell r="DG434">
            <v>0</v>
          </cell>
          <cell r="DH434">
            <v>0</v>
          </cell>
          <cell r="DI434">
            <v>0</v>
          </cell>
          <cell r="DJ434">
            <v>0.58933479999996052</v>
          </cell>
          <cell r="DK434">
            <v>0</v>
          </cell>
          <cell r="DL434">
            <v>0</v>
          </cell>
          <cell r="DM434">
            <v>0</v>
          </cell>
          <cell r="DN434">
            <v>0</v>
          </cell>
          <cell r="DO434">
            <v>-1.3078221000000667</v>
          </cell>
          <cell r="DP434">
            <v>0</v>
          </cell>
          <cell r="DQ434">
            <v>0</v>
          </cell>
          <cell r="DR434">
            <v>0</v>
          </cell>
          <cell r="DS434">
            <v>0</v>
          </cell>
          <cell r="DT434">
            <v>0</v>
          </cell>
          <cell r="DU434">
            <v>0</v>
          </cell>
          <cell r="DV434">
            <v>0</v>
          </cell>
          <cell r="DW434">
            <v>0</v>
          </cell>
          <cell r="DX434">
            <v>0</v>
          </cell>
          <cell r="DY434">
            <v>0</v>
          </cell>
          <cell r="DZ434">
            <v>0</v>
          </cell>
          <cell r="EA434">
            <v>0</v>
          </cell>
          <cell r="EB434">
            <v>0</v>
          </cell>
          <cell r="EC434">
            <v>0</v>
          </cell>
          <cell r="ED434">
            <v>0</v>
          </cell>
        </row>
        <row r="435">
          <cell r="C435" t="str">
            <v>Soda Lake Geothermal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0</v>
          </cell>
          <cell r="X435">
            <v>0</v>
          </cell>
          <cell r="Y435">
            <v>0</v>
          </cell>
          <cell r="Z435">
            <v>0</v>
          </cell>
          <cell r="AA435">
            <v>0</v>
          </cell>
          <cell r="AB435">
            <v>0</v>
          </cell>
          <cell r="AC435">
            <v>0</v>
          </cell>
          <cell r="AD435">
            <v>0</v>
          </cell>
          <cell r="AE435">
            <v>0</v>
          </cell>
          <cell r="AF435">
            <v>0</v>
          </cell>
          <cell r="AG435">
            <v>0</v>
          </cell>
          <cell r="AH435">
            <v>0</v>
          </cell>
          <cell r="AI435">
            <v>0</v>
          </cell>
          <cell r="AJ435">
            <v>0</v>
          </cell>
          <cell r="AK435">
            <v>0</v>
          </cell>
          <cell r="AL435">
            <v>0</v>
          </cell>
          <cell r="AM435">
            <v>0</v>
          </cell>
          <cell r="AN435">
            <v>0</v>
          </cell>
          <cell r="AO435">
            <v>0</v>
          </cell>
          <cell r="AP435">
            <v>0</v>
          </cell>
          <cell r="AQ435">
            <v>0</v>
          </cell>
          <cell r="AR435">
            <v>0</v>
          </cell>
          <cell r="AS435">
            <v>0</v>
          </cell>
          <cell r="AT435">
            <v>0</v>
          </cell>
          <cell r="AU435">
            <v>0</v>
          </cell>
          <cell r="AV435">
            <v>0</v>
          </cell>
          <cell r="AW435">
            <v>0</v>
          </cell>
          <cell r="AX435">
            <v>0</v>
          </cell>
          <cell r="AY435">
            <v>0</v>
          </cell>
          <cell r="AZ435">
            <v>0</v>
          </cell>
          <cell r="BA435">
            <v>0</v>
          </cell>
          <cell r="BB435">
            <v>0</v>
          </cell>
          <cell r="BC435">
            <v>0</v>
          </cell>
          <cell r="BD435">
            <v>0</v>
          </cell>
          <cell r="BE435">
            <v>0</v>
          </cell>
          <cell r="BF435">
            <v>0</v>
          </cell>
          <cell r="BG435">
            <v>0</v>
          </cell>
          <cell r="BH435">
            <v>0</v>
          </cell>
          <cell r="BI435">
            <v>0</v>
          </cell>
          <cell r="BJ435">
            <v>0</v>
          </cell>
          <cell r="BK435">
            <v>0</v>
          </cell>
          <cell r="BL435">
            <v>0</v>
          </cell>
          <cell r="BM435">
            <v>0</v>
          </cell>
          <cell r="BN435">
            <v>0</v>
          </cell>
          <cell r="BO435">
            <v>0</v>
          </cell>
          <cell r="BP435">
            <v>0</v>
          </cell>
          <cell r="BQ435">
            <v>0</v>
          </cell>
          <cell r="BR435">
            <v>0</v>
          </cell>
          <cell r="BS435">
            <v>0</v>
          </cell>
          <cell r="BT435">
            <v>0</v>
          </cell>
          <cell r="BU435">
            <v>0</v>
          </cell>
          <cell r="BV435">
            <v>0</v>
          </cell>
          <cell r="BW435">
            <v>0</v>
          </cell>
          <cell r="BX435">
            <v>0</v>
          </cell>
          <cell r="BY435">
            <v>0</v>
          </cell>
          <cell r="BZ435">
            <v>0</v>
          </cell>
          <cell r="CA435">
            <v>0</v>
          </cell>
          <cell r="CB435">
            <v>0</v>
          </cell>
          <cell r="CC435">
            <v>0</v>
          </cell>
          <cell r="CD435">
            <v>0</v>
          </cell>
          <cell r="CE435">
            <v>0</v>
          </cell>
          <cell r="CF435">
            <v>0</v>
          </cell>
          <cell r="CG435">
            <v>0</v>
          </cell>
          <cell r="CH435">
            <v>0</v>
          </cell>
          <cell r="CI435">
            <v>0</v>
          </cell>
          <cell r="CJ435">
            <v>0</v>
          </cell>
          <cell r="CK435">
            <v>0</v>
          </cell>
          <cell r="CL435">
            <v>0</v>
          </cell>
          <cell r="CM435">
            <v>0</v>
          </cell>
          <cell r="CN435">
            <v>0</v>
          </cell>
          <cell r="CO435">
            <v>0</v>
          </cell>
          <cell r="CP435">
            <v>0</v>
          </cell>
          <cell r="CQ435">
            <v>0</v>
          </cell>
          <cell r="CR435">
            <v>0</v>
          </cell>
          <cell r="CS435">
            <v>0</v>
          </cell>
          <cell r="CT435">
            <v>0</v>
          </cell>
          <cell r="CU435">
            <v>0</v>
          </cell>
          <cell r="CV435">
            <v>0</v>
          </cell>
          <cell r="CW435">
            <v>0</v>
          </cell>
          <cell r="CX435">
            <v>0</v>
          </cell>
          <cell r="CY435">
            <v>0</v>
          </cell>
          <cell r="CZ435">
            <v>0</v>
          </cell>
          <cell r="DA435">
            <v>0</v>
          </cell>
          <cell r="DB435">
            <v>0</v>
          </cell>
          <cell r="DC435">
            <v>0</v>
          </cell>
          <cell r="DD435">
            <v>0</v>
          </cell>
          <cell r="DE435">
            <v>0</v>
          </cell>
          <cell r="DF435">
            <v>0</v>
          </cell>
          <cell r="DG435">
            <v>0</v>
          </cell>
          <cell r="DH435">
            <v>0</v>
          </cell>
          <cell r="DI435">
            <v>0</v>
          </cell>
          <cell r="DJ435">
            <v>0</v>
          </cell>
          <cell r="DK435">
            <v>0</v>
          </cell>
          <cell r="DL435">
            <v>0</v>
          </cell>
          <cell r="DM435">
            <v>0</v>
          </cell>
          <cell r="DN435">
            <v>0</v>
          </cell>
          <cell r="DO435">
            <v>0</v>
          </cell>
          <cell r="DP435">
            <v>0</v>
          </cell>
          <cell r="DQ435">
            <v>0</v>
          </cell>
          <cell r="DR435">
            <v>0</v>
          </cell>
          <cell r="DS435">
            <v>0</v>
          </cell>
          <cell r="DT435">
            <v>0</v>
          </cell>
          <cell r="DU435">
            <v>0</v>
          </cell>
          <cell r="DV435">
            <v>0</v>
          </cell>
          <cell r="DW435">
            <v>0</v>
          </cell>
          <cell r="DX435">
            <v>0</v>
          </cell>
          <cell r="DY435">
            <v>0</v>
          </cell>
          <cell r="DZ435">
            <v>0</v>
          </cell>
          <cell r="EA435">
            <v>0</v>
          </cell>
          <cell r="EB435">
            <v>0</v>
          </cell>
          <cell r="EC435">
            <v>0</v>
          </cell>
          <cell r="ED435">
            <v>0</v>
          </cell>
        </row>
        <row r="436">
          <cell r="C436" t="str">
            <v>Gemstate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Z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0</v>
          </cell>
          <cell r="AE436">
            <v>0</v>
          </cell>
          <cell r="AF436">
            <v>0</v>
          </cell>
          <cell r="AG436">
            <v>0</v>
          </cell>
          <cell r="AH436">
            <v>0</v>
          </cell>
          <cell r="AI436">
            <v>0</v>
          </cell>
          <cell r="AJ436">
            <v>0</v>
          </cell>
          <cell r="AK436">
            <v>0</v>
          </cell>
          <cell r="AL436">
            <v>0</v>
          </cell>
          <cell r="AM436">
            <v>0</v>
          </cell>
          <cell r="AN436">
            <v>0</v>
          </cell>
          <cell r="AO436">
            <v>0</v>
          </cell>
          <cell r="AP436">
            <v>0</v>
          </cell>
          <cell r="AQ436">
            <v>0</v>
          </cell>
          <cell r="AR436">
            <v>0</v>
          </cell>
          <cell r="AS436">
            <v>0</v>
          </cell>
          <cell r="AT436">
            <v>0</v>
          </cell>
          <cell r="AU436">
            <v>0</v>
          </cell>
          <cell r="AV436">
            <v>0</v>
          </cell>
          <cell r="AW436">
            <v>0</v>
          </cell>
          <cell r="AX436">
            <v>0</v>
          </cell>
          <cell r="AY436">
            <v>0</v>
          </cell>
          <cell r="AZ436">
            <v>0</v>
          </cell>
          <cell r="BA436">
            <v>0</v>
          </cell>
          <cell r="BB436">
            <v>0</v>
          </cell>
          <cell r="BC436">
            <v>0</v>
          </cell>
          <cell r="BD436">
            <v>0</v>
          </cell>
          <cell r="BE436">
            <v>0</v>
          </cell>
          <cell r="BF436">
            <v>0</v>
          </cell>
          <cell r="BG436">
            <v>0</v>
          </cell>
          <cell r="BH436">
            <v>0</v>
          </cell>
          <cell r="BI436">
            <v>0</v>
          </cell>
          <cell r="BJ436">
            <v>0</v>
          </cell>
          <cell r="BK436">
            <v>0</v>
          </cell>
          <cell r="BL436">
            <v>0</v>
          </cell>
          <cell r="BM436">
            <v>0</v>
          </cell>
          <cell r="BN436">
            <v>0</v>
          </cell>
          <cell r="BO436">
            <v>0</v>
          </cell>
          <cell r="BP436">
            <v>0</v>
          </cell>
          <cell r="BQ436">
            <v>0</v>
          </cell>
          <cell r="BR436">
            <v>0</v>
          </cell>
          <cell r="BS436">
            <v>0</v>
          </cell>
          <cell r="BT436">
            <v>0</v>
          </cell>
          <cell r="BU436">
            <v>0</v>
          </cell>
          <cell r="BV436">
            <v>0</v>
          </cell>
          <cell r="BW436">
            <v>0</v>
          </cell>
          <cell r="BX436">
            <v>0</v>
          </cell>
          <cell r="BY436">
            <v>0</v>
          </cell>
          <cell r="BZ436">
            <v>0</v>
          </cell>
          <cell r="CA436">
            <v>0</v>
          </cell>
          <cell r="CB436">
            <v>0</v>
          </cell>
          <cell r="CC436">
            <v>0</v>
          </cell>
          <cell r="CD436">
            <v>0</v>
          </cell>
          <cell r="CE436">
            <v>0</v>
          </cell>
          <cell r="CF436">
            <v>0</v>
          </cell>
          <cell r="CG436">
            <v>0</v>
          </cell>
          <cell r="CH436">
            <v>0</v>
          </cell>
          <cell r="CI436">
            <v>0</v>
          </cell>
          <cell r="CJ436">
            <v>0</v>
          </cell>
          <cell r="CK436">
            <v>0</v>
          </cell>
          <cell r="CL436">
            <v>0</v>
          </cell>
          <cell r="CM436">
            <v>0</v>
          </cell>
          <cell r="CN436">
            <v>0</v>
          </cell>
          <cell r="CO436">
            <v>0</v>
          </cell>
          <cell r="CP436">
            <v>0</v>
          </cell>
          <cell r="CQ436">
            <v>0</v>
          </cell>
          <cell r="CR436">
            <v>0</v>
          </cell>
          <cell r="CS436">
            <v>0</v>
          </cell>
          <cell r="CT436">
            <v>0</v>
          </cell>
          <cell r="CU436">
            <v>0</v>
          </cell>
          <cell r="CV436">
            <v>0</v>
          </cell>
          <cell r="CW436">
            <v>0</v>
          </cell>
          <cell r="CX436">
            <v>0</v>
          </cell>
          <cell r="CY436">
            <v>0</v>
          </cell>
          <cell r="CZ436">
            <v>0</v>
          </cell>
          <cell r="DA436">
            <v>0</v>
          </cell>
          <cell r="DB436">
            <v>0</v>
          </cell>
          <cell r="DC436">
            <v>0</v>
          </cell>
          <cell r="DD436">
            <v>0</v>
          </cell>
          <cell r="DE436">
            <v>0</v>
          </cell>
          <cell r="DF436">
            <v>0</v>
          </cell>
          <cell r="DG436">
            <v>0</v>
          </cell>
          <cell r="DH436">
            <v>0</v>
          </cell>
          <cell r="DI436">
            <v>0</v>
          </cell>
          <cell r="DJ436">
            <v>0</v>
          </cell>
          <cell r="DK436">
            <v>0</v>
          </cell>
          <cell r="DL436">
            <v>0</v>
          </cell>
          <cell r="DM436">
            <v>0</v>
          </cell>
          <cell r="DN436">
            <v>0</v>
          </cell>
          <cell r="DO436">
            <v>0</v>
          </cell>
          <cell r="DP436">
            <v>0</v>
          </cell>
          <cell r="DQ436">
            <v>0</v>
          </cell>
          <cell r="DR436">
            <v>0</v>
          </cell>
          <cell r="DS436">
            <v>0</v>
          </cell>
          <cell r="DT436">
            <v>0</v>
          </cell>
          <cell r="DU436">
            <v>0</v>
          </cell>
          <cell r="DV436">
            <v>0</v>
          </cell>
          <cell r="DW436">
            <v>0</v>
          </cell>
          <cell r="DX436">
            <v>0</v>
          </cell>
          <cell r="DY436">
            <v>0</v>
          </cell>
          <cell r="DZ436">
            <v>0</v>
          </cell>
          <cell r="EA436">
            <v>0</v>
          </cell>
          <cell r="EB436">
            <v>0</v>
          </cell>
          <cell r="EC436">
            <v>0</v>
          </cell>
          <cell r="ED436">
            <v>0</v>
          </cell>
        </row>
        <row r="437">
          <cell r="C437" t="str">
            <v>Hermiston Purchase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V437">
            <v>0</v>
          </cell>
          <cell r="W437">
            <v>0</v>
          </cell>
          <cell r="X437">
            <v>0</v>
          </cell>
          <cell r="Y437">
            <v>0</v>
          </cell>
          <cell r="Z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  <cell r="AE437">
            <v>0</v>
          </cell>
          <cell r="AF437">
            <v>0</v>
          </cell>
          <cell r="AG437">
            <v>0</v>
          </cell>
          <cell r="AH437">
            <v>0</v>
          </cell>
          <cell r="AI437">
            <v>0</v>
          </cell>
          <cell r="AJ437">
            <v>0</v>
          </cell>
          <cell r="AK437">
            <v>0</v>
          </cell>
          <cell r="AL437">
            <v>0</v>
          </cell>
          <cell r="AM437">
            <v>0</v>
          </cell>
          <cell r="AN437">
            <v>0</v>
          </cell>
          <cell r="AO437">
            <v>0</v>
          </cell>
          <cell r="AP437">
            <v>0</v>
          </cell>
          <cell r="AQ437">
            <v>0</v>
          </cell>
          <cell r="AR437">
            <v>0</v>
          </cell>
          <cell r="AS437">
            <v>0</v>
          </cell>
          <cell r="AT437">
            <v>0</v>
          </cell>
          <cell r="AU437">
            <v>0</v>
          </cell>
          <cell r="AV437">
            <v>0</v>
          </cell>
          <cell r="AW437">
            <v>0</v>
          </cell>
          <cell r="AX437">
            <v>0</v>
          </cell>
          <cell r="AY437">
            <v>0</v>
          </cell>
          <cell r="AZ437">
            <v>0</v>
          </cell>
          <cell r="BA437">
            <v>0</v>
          </cell>
          <cell r="BB437">
            <v>0</v>
          </cell>
          <cell r="BC437">
            <v>0</v>
          </cell>
          <cell r="BD437">
            <v>0</v>
          </cell>
          <cell r="BE437">
            <v>0</v>
          </cell>
          <cell r="BF437">
            <v>0</v>
          </cell>
          <cell r="BG437">
            <v>0</v>
          </cell>
          <cell r="BH437">
            <v>0</v>
          </cell>
          <cell r="BI437">
            <v>0</v>
          </cell>
          <cell r="BJ437">
            <v>0</v>
          </cell>
          <cell r="BK437">
            <v>0</v>
          </cell>
          <cell r="BL437">
            <v>0</v>
          </cell>
          <cell r="BM437">
            <v>0</v>
          </cell>
          <cell r="BN437">
            <v>0</v>
          </cell>
          <cell r="BO437">
            <v>0</v>
          </cell>
          <cell r="BP437">
            <v>0</v>
          </cell>
          <cell r="BQ437">
            <v>0</v>
          </cell>
          <cell r="BR437">
            <v>0</v>
          </cell>
          <cell r="BS437">
            <v>0</v>
          </cell>
          <cell r="BT437">
            <v>0</v>
          </cell>
          <cell r="BU437">
            <v>0</v>
          </cell>
          <cell r="BV437">
            <v>0</v>
          </cell>
          <cell r="BW437">
            <v>0</v>
          </cell>
          <cell r="BX437">
            <v>0</v>
          </cell>
          <cell r="BY437">
            <v>0</v>
          </cell>
          <cell r="BZ437">
            <v>0</v>
          </cell>
          <cell r="CA437">
            <v>0</v>
          </cell>
          <cell r="CB437">
            <v>0</v>
          </cell>
          <cell r="CC437">
            <v>0</v>
          </cell>
          <cell r="CD437">
            <v>0</v>
          </cell>
          <cell r="CE437">
            <v>0</v>
          </cell>
          <cell r="CF437">
            <v>0</v>
          </cell>
          <cell r="CG437">
            <v>0</v>
          </cell>
          <cell r="CH437">
            <v>0</v>
          </cell>
          <cell r="CI437">
            <v>0</v>
          </cell>
          <cell r="CJ437">
            <v>0</v>
          </cell>
          <cell r="CK437">
            <v>0</v>
          </cell>
          <cell r="CL437">
            <v>0</v>
          </cell>
          <cell r="CM437">
            <v>0</v>
          </cell>
          <cell r="CN437">
            <v>0</v>
          </cell>
          <cell r="CO437">
            <v>0</v>
          </cell>
          <cell r="CP437">
            <v>0</v>
          </cell>
          <cell r="CQ437">
            <v>0</v>
          </cell>
          <cell r="CR437">
            <v>0</v>
          </cell>
          <cell r="CS437">
            <v>0</v>
          </cell>
          <cell r="CT437">
            <v>0</v>
          </cell>
          <cell r="CU437">
            <v>0</v>
          </cell>
          <cell r="CV437">
            <v>0</v>
          </cell>
          <cell r="CW437">
            <v>0</v>
          </cell>
          <cell r="CX437">
            <v>0</v>
          </cell>
          <cell r="CY437">
            <v>0</v>
          </cell>
          <cell r="CZ437">
            <v>0</v>
          </cell>
          <cell r="DA437">
            <v>0</v>
          </cell>
          <cell r="DB437">
            <v>0</v>
          </cell>
          <cell r="DC437">
            <v>0</v>
          </cell>
          <cell r="DD437">
            <v>0</v>
          </cell>
          <cell r="DE437">
            <v>0</v>
          </cell>
          <cell r="DF437">
            <v>0</v>
          </cell>
          <cell r="DG437">
            <v>0</v>
          </cell>
          <cell r="DH437">
            <v>0</v>
          </cell>
          <cell r="DI437">
            <v>0</v>
          </cell>
          <cell r="DJ437">
            <v>0</v>
          </cell>
          <cell r="DK437">
            <v>0</v>
          </cell>
          <cell r="DL437">
            <v>0</v>
          </cell>
          <cell r="DM437">
            <v>0</v>
          </cell>
          <cell r="DN437">
            <v>0</v>
          </cell>
          <cell r="DO437">
            <v>0</v>
          </cell>
          <cell r="DP437">
            <v>0</v>
          </cell>
          <cell r="DQ437">
            <v>0</v>
          </cell>
          <cell r="DR437">
            <v>0</v>
          </cell>
          <cell r="DS437">
            <v>0</v>
          </cell>
          <cell r="DT437">
            <v>0</v>
          </cell>
          <cell r="DU437">
            <v>0</v>
          </cell>
          <cell r="DV437">
            <v>0</v>
          </cell>
          <cell r="DW437">
            <v>0</v>
          </cell>
          <cell r="DX437">
            <v>0</v>
          </cell>
          <cell r="DY437">
            <v>0</v>
          </cell>
          <cell r="DZ437">
            <v>0</v>
          </cell>
          <cell r="EA437">
            <v>0</v>
          </cell>
          <cell r="EB437">
            <v>0</v>
          </cell>
          <cell r="EC437">
            <v>0</v>
          </cell>
          <cell r="ED437">
            <v>0</v>
          </cell>
        </row>
        <row r="438">
          <cell r="C438" t="str">
            <v>Hurricane Purchase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  <cell r="W438">
            <v>0</v>
          </cell>
          <cell r="X438">
            <v>0</v>
          </cell>
          <cell r="Y438">
            <v>0</v>
          </cell>
          <cell r="Z438">
            <v>0</v>
          </cell>
          <cell r="AA438">
            <v>0</v>
          </cell>
          <cell r="AB438">
            <v>0</v>
          </cell>
          <cell r="AC438">
            <v>0</v>
          </cell>
          <cell r="AD438">
            <v>0</v>
          </cell>
          <cell r="AE438">
            <v>0</v>
          </cell>
          <cell r="AF438">
            <v>0</v>
          </cell>
          <cell r="AG438">
            <v>0</v>
          </cell>
          <cell r="AH438">
            <v>0</v>
          </cell>
          <cell r="AI438">
            <v>0</v>
          </cell>
          <cell r="AJ438">
            <v>0</v>
          </cell>
          <cell r="AK438">
            <v>0</v>
          </cell>
          <cell r="AL438">
            <v>0</v>
          </cell>
          <cell r="AM438">
            <v>0</v>
          </cell>
          <cell r="AN438">
            <v>0</v>
          </cell>
          <cell r="AO438">
            <v>0</v>
          </cell>
          <cell r="AP438">
            <v>0</v>
          </cell>
          <cell r="AQ438">
            <v>0</v>
          </cell>
          <cell r="AR438">
            <v>0</v>
          </cell>
          <cell r="AS438">
            <v>0</v>
          </cell>
          <cell r="AT438">
            <v>0</v>
          </cell>
          <cell r="AU438">
            <v>0</v>
          </cell>
          <cell r="AV438">
            <v>0</v>
          </cell>
          <cell r="AW438">
            <v>0</v>
          </cell>
          <cell r="AX438">
            <v>0</v>
          </cell>
          <cell r="AY438">
            <v>0</v>
          </cell>
          <cell r="AZ438">
            <v>0</v>
          </cell>
          <cell r="BA438">
            <v>0</v>
          </cell>
          <cell r="BB438">
            <v>0</v>
          </cell>
          <cell r="BC438">
            <v>0</v>
          </cell>
          <cell r="BD438">
            <v>0</v>
          </cell>
          <cell r="BE438">
            <v>0</v>
          </cell>
          <cell r="BF438">
            <v>0</v>
          </cell>
          <cell r="BG438">
            <v>0</v>
          </cell>
          <cell r="BH438">
            <v>0</v>
          </cell>
          <cell r="BI438">
            <v>0</v>
          </cell>
          <cell r="BJ438">
            <v>0</v>
          </cell>
          <cell r="BK438">
            <v>0</v>
          </cell>
          <cell r="BL438">
            <v>0</v>
          </cell>
          <cell r="BM438">
            <v>0</v>
          </cell>
          <cell r="BN438">
            <v>0</v>
          </cell>
          <cell r="BO438">
            <v>0</v>
          </cell>
          <cell r="BP438">
            <v>0</v>
          </cell>
          <cell r="BQ438">
            <v>0</v>
          </cell>
          <cell r="BR438">
            <v>0</v>
          </cell>
          <cell r="BS438">
            <v>0</v>
          </cell>
          <cell r="BT438">
            <v>0</v>
          </cell>
          <cell r="BU438">
            <v>0</v>
          </cell>
          <cell r="BV438">
            <v>0</v>
          </cell>
          <cell r="BW438">
            <v>0</v>
          </cell>
          <cell r="BX438">
            <v>0</v>
          </cell>
          <cell r="BY438">
            <v>0</v>
          </cell>
          <cell r="BZ438">
            <v>0</v>
          </cell>
          <cell r="CA438">
            <v>0</v>
          </cell>
          <cell r="CB438">
            <v>0</v>
          </cell>
          <cell r="CC438">
            <v>0</v>
          </cell>
          <cell r="CD438">
            <v>0</v>
          </cell>
          <cell r="CE438">
            <v>0</v>
          </cell>
          <cell r="CF438">
            <v>0</v>
          </cell>
          <cell r="CG438">
            <v>0</v>
          </cell>
          <cell r="CH438">
            <v>0</v>
          </cell>
          <cell r="CI438">
            <v>0</v>
          </cell>
          <cell r="CJ438">
            <v>0</v>
          </cell>
          <cell r="CK438">
            <v>0</v>
          </cell>
          <cell r="CL438">
            <v>0</v>
          </cell>
          <cell r="CM438">
            <v>0</v>
          </cell>
          <cell r="CN438">
            <v>0</v>
          </cell>
          <cell r="CO438">
            <v>0</v>
          </cell>
          <cell r="CP438">
            <v>0</v>
          </cell>
          <cell r="CQ438">
            <v>0</v>
          </cell>
          <cell r="CR438">
            <v>0</v>
          </cell>
          <cell r="CS438">
            <v>0</v>
          </cell>
          <cell r="CT438">
            <v>0</v>
          </cell>
          <cell r="CU438">
            <v>0</v>
          </cell>
          <cell r="CV438">
            <v>0</v>
          </cell>
          <cell r="CW438">
            <v>0</v>
          </cell>
          <cell r="CX438">
            <v>0</v>
          </cell>
          <cell r="CY438">
            <v>0</v>
          </cell>
          <cell r="CZ438">
            <v>0</v>
          </cell>
          <cell r="DA438">
            <v>0</v>
          </cell>
          <cell r="DB438">
            <v>0</v>
          </cell>
          <cell r="DC438">
            <v>0</v>
          </cell>
          <cell r="DD438">
            <v>0</v>
          </cell>
          <cell r="DE438">
            <v>0</v>
          </cell>
          <cell r="DF438">
            <v>0</v>
          </cell>
          <cell r="DG438">
            <v>0</v>
          </cell>
          <cell r="DH438">
            <v>0</v>
          </cell>
          <cell r="DI438">
            <v>0</v>
          </cell>
          <cell r="DJ438">
            <v>0</v>
          </cell>
          <cell r="DK438">
            <v>0</v>
          </cell>
          <cell r="DL438">
            <v>0</v>
          </cell>
          <cell r="DM438">
            <v>0</v>
          </cell>
          <cell r="DN438">
            <v>0</v>
          </cell>
          <cell r="DO438">
            <v>0</v>
          </cell>
          <cell r="DP438">
            <v>0</v>
          </cell>
          <cell r="DQ438">
            <v>0</v>
          </cell>
          <cell r="DR438">
            <v>0</v>
          </cell>
          <cell r="DS438">
            <v>0</v>
          </cell>
          <cell r="DT438">
            <v>0</v>
          </cell>
          <cell r="DU438">
            <v>0</v>
          </cell>
          <cell r="DV438">
            <v>0</v>
          </cell>
          <cell r="DW438">
            <v>0</v>
          </cell>
          <cell r="DX438">
            <v>0</v>
          </cell>
          <cell r="DY438">
            <v>0</v>
          </cell>
          <cell r="DZ438">
            <v>0</v>
          </cell>
          <cell r="EA438">
            <v>0</v>
          </cell>
          <cell r="EB438">
            <v>0</v>
          </cell>
          <cell r="EC438">
            <v>0</v>
          </cell>
          <cell r="ED438">
            <v>0</v>
          </cell>
        </row>
        <row r="439">
          <cell r="C439" t="str">
            <v>IPP Purchase</v>
          </cell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Z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0</v>
          </cell>
          <cell r="AE439">
            <v>0</v>
          </cell>
          <cell r="AF439">
            <v>0</v>
          </cell>
          <cell r="AG439">
            <v>0</v>
          </cell>
          <cell r="AH439">
            <v>0</v>
          </cell>
          <cell r="AI439">
            <v>0</v>
          </cell>
          <cell r="AJ439">
            <v>0</v>
          </cell>
          <cell r="AK439">
            <v>0</v>
          </cell>
          <cell r="AL439">
            <v>0</v>
          </cell>
          <cell r="AM439">
            <v>0</v>
          </cell>
          <cell r="AN439">
            <v>0</v>
          </cell>
          <cell r="AO439">
            <v>0</v>
          </cell>
          <cell r="AP439">
            <v>0</v>
          </cell>
          <cell r="AQ439">
            <v>0</v>
          </cell>
          <cell r="AR439">
            <v>0</v>
          </cell>
          <cell r="AS439">
            <v>0</v>
          </cell>
          <cell r="AT439">
            <v>0</v>
          </cell>
          <cell r="AU439">
            <v>0</v>
          </cell>
          <cell r="AV439">
            <v>0</v>
          </cell>
          <cell r="AW439">
            <v>0</v>
          </cell>
          <cell r="AX439">
            <v>0</v>
          </cell>
          <cell r="AY439">
            <v>0</v>
          </cell>
          <cell r="AZ439">
            <v>0</v>
          </cell>
          <cell r="BA439">
            <v>0</v>
          </cell>
          <cell r="BB439">
            <v>0</v>
          </cell>
          <cell r="BC439">
            <v>0</v>
          </cell>
          <cell r="BD439">
            <v>0</v>
          </cell>
          <cell r="BE439">
            <v>0</v>
          </cell>
          <cell r="BF439">
            <v>0</v>
          </cell>
          <cell r="BG439">
            <v>0</v>
          </cell>
          <cell r="BH439">
            <v>0</v>
          </cell>
          <cell r="BI439">
            <v>0</v>
          </cell>
          <cell r="BJ439">
            <v>0</v>
          </cell>
          <cell r="BK439">
            <v>0</v>
          </cell>
          <cell r="BL439">
            <v>0</v>
          </cell>
          <cell r="BM439">
            <v>0</v>
          </cell>
          <cell r="BN439">
            <v>0</v>
          </cell>
          <cell r="BO439">
            <v>0</v>
          </cell>
          <cell r="BP439">
            <v>0</v>
          </cell>
          <cell r="BQ439">
            <v>0</v>
          </cell>
          <cell r="BR439">
            <v>0</v>
          </cell>
          <cell r="BS439">
            <v>0</v>
          </cell>
          <cell r="BT439">
            <v>0</v>
          </cell>
          <cell r="BU439">
            <v>0</v>
          </cell>
          <cell r="BV439">
            <v>0</v>
          </cell>
          <cell r="BW439">
            <v>0</v>
          </cell>
          <cell r="BX439">
            <v>0</v>
          </cell>
          <cell r="BY439">
            <v>0</v>
          </cell>
          <cell r="BZ439">
            <v>0</v>
          </cell>
          <cell r="CA439">
            <v>0</v>
          </cell>
          <cell r="CB439">
            <v>0</v>
          </cell>
          <cell r="CC439">
            <v>0</v>
          </cell>
          <cell r="CD439">
            <v>0</v>
          </cell>
          <cell r="CE439">
            <v>0</v>
          </cell>
          <cell r="CF439">
            <v>0</v>
          </cell>
          <cell r="CG439">
            <v>0</v>
          </cell>
          <cell r="CH439">
            <v>0</v>
          </cell>
          <cell r="CI439">
            <v>0</v>
          </cell>
          <cell r="CJ439">
            <v>0</v>
          </cell>
          <cell r="CK439">
            <v>0</v>
          </cell>
          <cell r="CL439">
            <v>0</v>
          </cell>
          <cell r="CM439">
            <v>0</v>
          </cell>
          <cell r="CN439">
            <v>0</v>
          </cell>
          <cell r="CO439">
            <v>0</v>
          </cell>
          <cell r="CP439">
            <v>0</v>
          </cell>
          <cell r="CQ439">
            <v>0</v>
          </cell>
          <cell r="CR439">
            <v>0</v>
          </cell>
          <cell r="CS439">
            <v>0</v>
          </cell>
          <cell r="CT439">
            <v>0</v>
          </cell>
          <cell r="CU439">
            <v>0</v>
          </cell>
          <cell r="CV439">
            <v>0</v>
          </cell>
          <cell r="CW439">
            <v>0</v>
          </cell>
          <cell r="CX439">
            <v>0</v>
          </cell>
          <cell r="CY439">
            <v>0</v>
          </cell>
          <cell r="CZ439">
            <v>0</v>
          </cell>
          <cell r="DA439">
            <v>0</v>
          </cell>
          <cell r="DB439">
            <v>0</v>
          </cell>
          <cell r="DC439">
            <v>0</v>
          </cell>
          <cell r="DD439">
            <v>0</v>
          </cell>
          <cell r="DE439">
            <v>0</v>
          </cell>
          <cell r="DF439">
            <v>0</v>
          </cell>
          <cell r="DG439">
            <v>0</v>
          </cell>
          <cell r="DH439">
            <v>0</v>
          </cell>
          <cell r="DI439">
            <v>0</v>
          </cell>
          <cell r="DJ439">
            <v>0</v>
          </cell>
          <cell r="DK439">
            <v>0</v>
          </cell>
          <cell r="DL439">
            <v>0</v>
          </cell>
          <cell r="DM439">
            <v>0</v>
          </cell>
          <cell r="DN439">
            <v>0</v>
          </cell>
          <cell r="DO439">
            <v>0</v>
          </cell>
          <cell r="DP439">
            <v>0</v>
          </cell>
          <cell r="DQ439">
            <v>0</v>
          </cell>
          <cell r="DR439">
            <v>0</v>
          </cell>
          <cell r="DS439">
            <v>0</v>
          </cell>
          <cell r="DT439">
            <v>0</v>
          </cell>
          <cell r="DU439">
            <v>0</v>
          </cell>
          <cell r="DV439">
            <v>0</v>
          </cell>
          <cell r="DW439">
            <v>0</v>
          </cell>
          <cell r="DX439">
            <v>0</v>
          </cell>
          <cell r="DY439">
            <v>0</v>
          </cell>
          <cell r="DZ439">
            <v>0</v>
          </cell>
          <cell r="EA439">
            <v>0</v>
          </cell>
          <cell r="EB439">
            <v>0</v>
          </cell>
          <cell r="EC439">
            <v>0</v>
          </cell>
          <cell r="ED439">
            <v>0</v>
          </cell>
        </row>
        <row r="440">
          <cell r="C440" t="str">
            <v>MagCorp Reserves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0</v>
          </cell>
          <cell r="V440">
            <v>0</v>
          </cell>
          <cell r="W440">
            <v>0</v>
          </cell>
          <cell r="X440">
            <v>0</v>
          </cell>
          <cell r="Y440">
            <v>0</v>
          </cell>
          <cell r="Z440">
            <v>0</v>
          </cell>
          <cell r="AA440">
            <v>0</v>
          </cell>
          <cell r="AB440">
            <v>0</v>
          </cell>
          <cell r="AC440">
            <v>0</v>
          </cell>
          <cell r="AD440">
            <v>0</v>
          </cell>
          <cell r="AE440">
            <v>0</v>
          </cell>
          <cell r="AF440">
            <v>0</v>
          </cell>
          <cell r="AG440">
            <v>0</v>
          </cell>
          <cell r="AH440">
            <v>0</v>
          </cell>
          <cell r="AI440">
            <v>0</v>
          </cell>
          <cell r="AJ440">
            <v>0</v>
          </cell>
          <cell r="AK440">
            <v>0</v>
          </cell>
          <cell r="AL440">
            <v>0</v>
          </cell>
          <cell r="AM440">
            <v>0</v>
          </cell>
          <cell r="AN440">
            <v>0</v>
          </cell>
          <cell r="AO440">
            <v>0</v>
          </cell>
          <cell r="AP440">
            <v>0</v>
          </cell>
          <cell r="AQ440">
            <v>0</v>
          </cell>
          <cell r="AR440">
            <v>0</v>
          </cell>
          <cell r="AS440">
            <v>0</v>
          </cell>
          <cell r="AT440">
            <v>0</v>
          </cell>
          <cell r="AU440">
            <v>0</v>
          </cell>
          <cell r="AV440">
            <v>0</v>
          </cell>
          <cell r="AW440">
            <v>0</v>
          </cell>
          <cell r="AX440">
            <v>0</v>
          </cell>
          <cell r="AY440">
            <v>0</v>
          </cell>
          <cell r="AZ440">
            <v>0</v>
          </cell>
          <cell r="BA440">
            <v>0</v>
          </cell>
          <cell r="BB440">
            <v>0</v>
          </cell>
          <cell r="BC440">
            <v>0</v>
          </cell>
          <cell r="BD440">
            <v>0</v>
          </cell>
          <cell r="BE440">
            <v>0</v>
          </cell>
          <cell r="BF440">
            <v>0</v>
          </cell>
          <cell r="BG440">
            <v>0</v>
          </cell>
          <cell r="BH440">
            <v>0</v>
          </cell>
          <cell r="BI440">
            <v>0</v>
          </cell>
          <cell r="BJ440">
            <v>0</v>
          </cell>
          <cell r="BK440">
            <v>0</v>
          </cell>
          <cell r="BL440">
            <v>0</v>
          </cell>
          <cell r="BM440">
            <v>0</v>
          </cell>
          <cell r="BN440">
            <v>0</v>
          </cell>
          <cell r="BO440">
            <v>0</v>
          </cell>
          <cell r="BP440">
            <v>0</v>
          </cell>
          <cell r="BQ440">
            <v>0</v>
          </cell>
          <cell r="BR440">
            <v>0</v>
          </cell>
          <cell r="BS440">
            <v>0</v>
          </cell>
          <cell r="BT440">
            <v>0</v>
          </cell>
          <cell r="BU440">
            <v>0</v>
          </cell>
          <cell r="BV440">
            <v>0</v>
          </cell>
          <cell r="BW440">
            <v>0</v>
          </cell>
          <cell r="BX440">
            <v>0</v>
          </cell>
          <cell r="BY440">
            <v>0</v>
          </cell>
          <cell r="BZ440">
            <v>0</v>
          </cell>
          <cell r="CA440">
            <v>0</v>
          </cell>
          <cell r="CB440">
            <v>0</v>
          </cell>
          <cell r="CC440">
            <v>0</v>
          </cell>
          <cell r="CD440">
            <v>0</v>
          </cell>
          <cell r="CE440">
            <v>0</v>
          </cell>
          <cell r="CF440">
            <v>0</v>
          </cell>
          <cell r="CG440">
            <v>0</v>
          </cell>
          <cell r="CH440">
            <v>0</v>
          </cell>
          <cell r="CI440">
            <v>0</v>
          </cell>
          <cell r="CJ440">
            <v>0</v>
          </cell>
          <cell r="CK440">
            <v>0</v>
          </cell>
          <cell r="CL440">
            <v>0</v>
          </cell>
          <cell r="CM440">
            <v>0</v>
          </cell>
          <cell r="CN440">
            <v>0</v>
          </cell>
          <cell r="CO440">
            <v>0</v>
          </cell>
          <cell r="CP440">
            <v>0</v>
          </cell>
          <cell r="CQ440">
            <v>0</v>
          </cell>
          <cell r="CR440">
            <v>0</v>
          </cell>
          <cell r="CS440">
            <v>0</v>
          </cell>
          <cell r="CT440">
            <v>0</v>
          </cell>
          <cell r="CU440">
            <v>0</v>
          </cell>
          <cell r="CV440">
            <v>0</v>
          </cell>
          <cell r="CW440">
            <v>0</v>
          </cell>
          <cell r="CX440">
            <v>0</v>
          </cell>
          <cell r="CY440">
            <v>0</v>
          </cell>
          <cell r="CZ440">
            <v>0</v>
          </cell>
          <cell r="DA440">
            <v>0</v>
          </cell>
          <cell r="DB440">
            <v>0</v>
          </cell>
          <cell r="DC440">
            <v>0</v>
          </cell>
          <cell r="DD440">
            <v>0</v>
          </cell>
          <cell r="DE440">
            <v>0</v>
          </cell>
          <cell r="DF440">
            <v>0</v>
          </cell>
          <cell r="DG440">
            <v>0</v>
          </cell>
          <cell r="DH440">
            <v>0</v>
          </cell>
          <cell r="DI440">
            <v>0</v>
          </cell>
          <cell r="DJ440">
            <v>0</v>
          </cell>
          <cell r="DK440">
            <v>0</v>
          </cell>
          <cell r="DL440">
            <v>0</v>
          </cell>
          <cell r="DM440">
            <v>0</v>
          </cell>
          <cell r="DN440">
            <v>0</v>
          </cell>
          <cell r="DO440">
            <v>0</v>
          </cell>
          <cell r="DP440">
            <v>0</v>
          </cell>
          <cell r="DQ440">
            <v>0</v>
          </cell>
          <cell r="DR440">
            <v>0</v>
          </cell>
          <cell r="DS440">
            <v>0</v>
          </cell>
          <cell r="DT440">
            <v>0</v>
          </cell>
          <cell r="DU440">
            <v>0</v>
          </cell>
          <cell r="DV440">
            <v>0</v>
          </cell>
          <cell r="DW440">
            <v>0</v>
          </cell>
          <cell r="DX440">
            <v>0</v>
          </cell>
          <cell r="DY440">
            <v>0</v>
          </cell>
          <cell r="DZ440">
            <v>0</v>
          </cell>
          <cell r="EA440">
            <v>0</v>
          </cell>
          <cell r="EB440">
            <v>0</v>
          </cell>
          <cell r="EC440">
            <v>0</v>
          </cell>
          <cell r="ED440">
            <v>0</v>
          </cell>
        </row>
        <row r="441">
          <cell r="C441" t="str">
            <v>Nucor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0</v>
          </cell>
          <cell r="X441">
            <v>0</v>
          </cell>
          <cell r="Y441">
            <v>0</v>
          </cell>
          <cell r="Z441">
            <v>0</v>
          </cell>
          <cell r="AA441">
            <v>0</v>
          </cell>
          <cell r="AB441">
            <v>0</v>
          </cell>
          <cell r="AC441">
            <v>0</v>
          </cell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0</v>
          </cell>
          <cell r="AJ441">
            <v>0</v>
          </cell>
          <cell r="AK441">
            <v>0</v>
          </cell>
          <cell r="AL441">
            <v>0</v>
          </cell>
          <cell r="AM441">
            <v>0</v>
          </cell>
          <cell r="AN441">
            <v>0</v>
          </cell>
          <cell r="AO441">
            <v>0</v>
          </cell>
          <cell r="AP441">
            <v>0</v>
          </cell>
          <cell r="AQ441">
            <v>0</v>
          </cell>
          <cell r="AR441">
            <v>0</v>
          </cell>
          <cell r="AS441">
            <v>0</v>
          </cell>
          <cell r="AT441">
            <v>0</v>
          </cell>
          <cell r="AU441">
            <v>0</v>
          </cell>
          <cell r="AV441">
            <v>0</v>
          </cell>
          <cell r="AW441">
            <v>0</v>
          </cell>
          <cell r="AX441">
            <v>0</v>
          </cell>
          <cell r="AY441">
            <v>0</v>
          </cell>
          <cell r="AZ441">
            <v>0</v>
          </cell>
          <cell r="BA441">
            <v>0</v>
          </cell>
          <cell r="BB441">
            <v>0</v>
          </cell>
          <cell r="BC441">
            <v>0</v>
          </cell>
          <cell r="BD441">
            <v>0</v>
          </cell>
          <cell r="BE441">
            <v>0</v>
          </cell>
          <cell r="BF441">
            <v>0</v>
          </cell>
          <cell r="BG441">
            <v>0</v>
          </cell>
          <cell r="BH441">
            <v>0</v>
          </cell>
          <cell r="BI441">
            <v>0</v>
          </cell>
          <cell r="BJ441">
            <v>0</v>
          </cell>
          <cell r="BK441">
            <v>0</v>
          </cell>
          <cell r="BL441">
            <v>0</v>
          </cell>
          <cell r="BM441">
            <v>0</v>
          </cell>
          <cell r="BN441">
            <v>0</v>
          </cell>
          <cell r="BO441">
            <v>0</v>
          </cell>
          <cell r="BP441">
            <v>0</v>
          </cell>
          <cell r="BQ441">
            <v>0</v>
          </cell>
          <cell r="BR441">
            <v>0</v>
          </cell>
          <cell r="BS441">
            <v>0</v>
          </cell>
          <cell r="BT441">
            <v>0</v>
          </cell>
          <cell r="BU441">
            <v>0</v>
          </cell>
          <cell r="BV441">
            <v>0</v>
          </cell>
          <cell r="BW441">
            <v>0</v>
          </cell>
          <cell r="BX441">
            <v>0</v>
          </cell>
          <cell r="BY441">
            <v>0</v>
          </cell>
          <cell r="BZ441">
            <v>0</v>
          </cell>
          <cell r="CA441">
            <v>0</v>
          </cell>
          <cell r="CB441">
            <v>0</v>
          </cell>
          <cell r="CC441">
            <v>0</v>
          </cell>
          <cell r="CD441">
            <v>0</v>
          </cell>
          <cell r="CE441">
            <v>0</v>
          </cell>
          <cell r="CF441">
            <v>0</v>
          </cell>
          <cell r="CG441">
            <v>0</v>
          </cell>
          <cell r="CH441">
            <v>0</v>
          </cell>
          <cell r="CI441">
            <v>0</v>
          </cell>
          <cell r="CJ441">
            <v>0</v>
          </cell>
          <cell r="CK441">
            <v>0</v>
          </cell>
          <cell r="CL441">
            <v>0</v>
          </cell>
          <cell r="CM441">
            <v>0</v>
          </cell>
          <cell r="CN441">
            <v>0</v>
          </cell>
          <cell r="CO441">
            <v>0</v>
          </cell>
          <cell r="CP441">
            <v>0</v>
          </cell>
          <cell r="CQ441">
            <v>0</v>
          </cell>
          <cell r="CR441">
            <v>0</v>
          </cell>
          <cell r="CS441">
            <v>0</v>
          </cell>
          <cell r="CT441">
            <v>0</v>
          </cell>
          <cell r="CU441">
            <v>0</v>
          </cell>
          <cell r="CV441">
            <v>0</v>
          </cell>
          <cell r="CW441">
            <v>0</v>
          </cell>
          <cell r="CX441">
            <v>0</v>
          </cell>
          <cell r="CY441">
            <v>0</v>
          </cell>
          <cell r="CZ441">
            <v>0</v>
          </cell>
          <cell r="DA441">
            <v>0</v>
          </cell>
          <cell r="DB441">
            <v>0</v>
          </cell>
          <cell r="DC441">
            <v>0</v>
          </cell>
          <cell r="DD441">
            <v>0</v>
          </cell>
          <cell r="DE441">
            <v>0</v>
          </cell>
          <cell r="DF441">
            <v>0</v>
          </cell>
          <cell r="DG441">
            <v>0</v>
          </cell>
          <cell r="DH441">
            <v>0</v>
          </cell>
          <cell r="DI441">
            <v>0</v>
          </cell>
          <cell r="DJ441">
            <v>0</v>
          </cell>
          <cell r="DK441">
            <v>0</v>
          </cell>
          <cell r="DL441">
            <v>0</v>
          </cell>
          <cell r="DM441">
            <v>0</v>
          </cell>
          <cell r="DN441">
            <v>0</v>
          </cell>
          <cell r="DO441">
            <v>0</v>
          </cell>
          <cell r="DP441">
            <v>0</v>
          </cell>
          <cell r="DQ441">
            <v>0</v>
          </cell>
          <cell r="DR441">
            <v>0</v>
          </cell>
          <cell r="DS441">
            <v>0</v>
          </cell>
          <cell r="DT441">
            <v>0</v>
          </cell>
          <cell r="DU441">
            <v>0</v>
          </cell>
          <cell r="DV441">
            <v>0</v>
          </cell>
          <cell r="DW441">
            <v>0</v>
          </cell>
          <cell r="DX441">
            <v>0</v>
          </cell>
          <cell r="DY441">
            <v>0</v>
          </cell>
          <cell r="DZ441">
            <v>0</v>
          </cell>
          <cell r="EA441">
            <v>0</v>
          </cell>
          <cell r="EB441">
            <v>0</v>
          </cell>
          <cell r="EC441">
            <v>0</v>
          </cell>
          <cell r="ED441">
            <v>0</v>
          </cell>
        </row>
        <row r="442">
          <cell r="C442" t="str">
            <v>Old Mill Solar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Z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  <cell r="AK442">
            <v>0</v>
          </cell>
          <cell r="AL442">
            <v>0</v>
          </cell>
          <cell r="AM442">
            <v>0</v>
          </cell>
          <cell r="AN442">
            <v>0</v>
          </cell>
          <cell r="AO442">
            <v>0</v>
          </cell>
          <cell r="AP442">
            <v>0</v>
          </cell>
          <cell r="AQ442">
            <v>0</v>
          </cell>
          <cell r="AR442">
            <v>0</v>
          </cell>
          <cell r="AS442">
            <v>0</v>
          </cell>
          <cell r="AT442">
            <v>0</v>
          </cell>
          <cell r="AU442">
            <v>0</v>
          </cell>
          <cell r="AV442">
            <v>0</v>
          </cell>
          <cell r="AW442">
            <v>0</v>
          </cell>
          <cell r="AX442">
            <v>0</v>
          </cell>
          <cell r="AY442">
            <v>0</v>
          </cell>
          <cell r="AZ442">
            <v>0</v>
          </cell>
          <cell r="BA442">
            <v>0</v>
          </cell>
          <cell r="BB442">
            <v>0</v>
          </cell>
          <cell r="BC442">
            <v>0</v>
          </cell>
          <cell r="BD442">
            <v>0</v>
          </cell>
          <cell r="BE442">
            <v>0</v>
          </cell>
          <cell r="BF442">
            <v>0</v>
          </cell>
          <cell r="BG442">
            <v>0</v>
          </cell>
          <cell r="BH442">
            <v>0</v>
          </cell>
          <cell r="BI442">
            <v>0</v>
          </cell>
          <cell r="BJ442">
            <v>0</v>
          </cell>
          <cell r="BK442">
            <v>0</v>
          </cell>
          <cell r="BL442">
            <v>0</v>
          </cell>
          <cell r="BM442">
            <v>0</v>
          </cell>
          <cell r="BN442">
            <v>0</v>
          </cell>
          <cell r="BO442">
            <v>0</v>
          </cell>
          <cell r="BP442">
            <v>0</v>
          </cell>
          <cell r="BQ442">
            <v>0</v>
          </cell>
          <cell r="BR442">
            <v>0</v>
          </cell>
          <cell r="BS442">
            <v>0</v>
          </cell>
          <cell r="BT442">
            <v>0</v>
          </cell>
          <cell r="BU442">
            <v>0</v>
          </cell>
          <cell r="BV442">
            <v>0</v>
          </cell>
          <cell r="BW442">
            <v>0</v>
          </cell>
          <cell r="BX442">
            <v>0</v>
          </cell>
          <cell r="BY442">
            <v>0</v>
          </cell>
          <cell r="BZ442">
            <v>0</v>
          </cell>
          <cell r="CA442">
            <v>0</v>
          </cell>
          <cell r="CB442">
            <v>0</v>
          </cell>
          <cell r="CC442">
            <v>0</v>
          </cell>
          <cell r="CD442">
            <v>0</v>
          </cell>
          <cell r="CE442">
            <v>0</v>
          </cell>
          <cell r="CF442">
            <v>0</v>
          </cell>
          <cell r="CG442">
            <v>0</v>
          </cell>
          <cell r="CH442">
            <v>0</v>
          </cell>
          <cell r="CI442">
            <v>0</v>
          </cell>
          <cell r="CJ442">
            <v>0</v>
          </cell>
          <cell r="CK442">
            <v>0</v>
          </cell>
          <cell r="CL442">
            <v>0</v>
          </cell>
          <cell r="CM442">
            <v>0</v>
          </cell>
          <cell r="CN442">
            <v>0</v>
          </cell>
          <cell r="CO442">
            <v>0</v>
          </cell>
          <cell r="CP442">
            <v>0</v>
          </cell>
          <cell r="CQ442">
            <v>0</v>
          </cell>
          <cell r="CR442">
            <v>0</v>
          </cell>
          <cell r="CS442">
            <v>0</v>
          </cell>
          <cell r="CT442">
            <v>0</v>
          </cell>
          <cell r="CU442">
            <v>0</v>
          </cell>
          <cell r="CV442">
            <v>0</v>
          </cell>
          <cell r="CW442">
            <v>0</v>
          </cell>
          <cell r="CX442">
            <v>0</v>
          </cell>
          <cell r="CY442">
            <v>0</v>
          </cell>
          <cell r="CZ442">
            <v>0</v>
          </cell>
          <cell r="DA442">
            <v>0</v>
          </cell>
          <cell r="DB442">
            <v>0</v>
          </cell>
          <cell r="DC442">
            <v>0</v>
          </cell>
          <cell r="DD442">
            <v>0</v>
          </cell>
          <cell r="DE442">
            <v>0</v>
          </cell>
          <cell r="DF442">
            <v>0</v>
          </cell>
          <cell r="DG442">
            <v>0</v>
          </cell>
          <cell r="DH442">
            <v>0</v>
          </cell>
          <cell r="DI442">
            <v>0</v>
          </cell>
          <cell r="DJ442">
            <v>0</v>
          </cell>
          <cell r="DK442">
            <v>0</v>
          </cell>
          <cell r="DL442">
            <v>0</v>
          </cell>
          <cell r="DM442">
            <v>0</v>
          </cell>
          <cell r="DN442">
            <v>0</v>
          </cell>
          <cell r="DO442">
            <v>0</v>
          </cell>
          <cell r="DP442">
            <v>0</v>
          </cell>
          <cell r="DQ442">
            <v>0</v>
          </cell>
          <cell r="DR442">
            <v>0</v>
          </cell>
          <cell r="DS442">
            <v>0</v>
          </cell>
          <cell r="DT442">
            <v>0</v>
          </cell>
          <cell r="DU442">
            <v>0</v>
          </cell>
          <cell r="DV442">
            <v>0</v>
          </cell>
          <cell r="DW442">
            <v>0</v>
          </cell>
          <cell r="DX442">
            <v>0</v>
          </cell>
          <cell r="DY442">
            <v>0</v>
          </cell>
          <cell r="DZ442">
            <v>0</v>
          </cell>
          <cell r="EA442">
            <v>0</v>
          </cell>
          <cell r="EB442">
            <v>0</v>
          </cell>
          <cell r="EC442">
            <v>0</v>
          </cell>
          <cell r="ED442">
            <v>0</v>
          </cell>
        </row>
        <row r="443">
          <cell r="C443" t="str">
            <v>P4 Production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E443">
            <v>0</v>
          </cell>
          <cell r="AF443">
            <v>0</v>
          </cell>
          <cell r="AG443">
            <v>0</v>
          </cell>
          <cell r="AH443">
            <v>0</v>
          </cell>
          <cell r="AI443">
            <v>0</v>
          </cell>
          <cell r="AJ443">
            <v>0</v>
          </cell>
          <cell r="AK443">
            <v>0</v>
          </cell>
          <cell r="AL443">
            <v>0</v>
          </cell>
          <cell r="AM443">
            <v>0</v>
          </cell>
          <cell r="AN443">
            <v>0</v>
          </cell>
          <cell r="AO443">
            <v>0</v>
          </cell>
          <cell r="AP443">
            <v>0</v>
          </cell>
          <cell r="AQ443">
            <v>0</v>
          </cell>
          <cell r="AR443">
            <v>0</v>
          </cell>
          <cell r="AS443">
            <v>0</v>
          </cell>
          <cell r="AT443">
            <v>0</v>
          </cell>
          <cell r="AU443">
            <v>0</v>
          </cell>
          <cell r="AV443">
            <v>0</v>
          </cell>
          <cell r="AW443">
            <v>0</v>
          </cell>
          <cell r="AX443">
            <v>0</v>
          </cell>
          <cell r="AY443">
            <v>0</v>
          </cell>
          <cell r="AZ443">
            <v>0</v>
          </cell>
          <cell r="BA443">
            <v>0</v>
          </cell>
          <cell r="BB443">
            <v>0</v>
          </cell>
          <cell r="BC443">
            <v>0</v>
          </cell>
          <cell r="BD443">
            <v>0</v>
          </cell>
          <cell r="BE443">
            <v>0</v>
          </cell>
          <cell r="BF443">
            <v>0</v>
          </cell>
          <cell r="BG443">
            <v>0</v>
          </cell>
          <cell r="BH443">
            <v>0</v>
          </cell>
          <cell r="BI443">
            <v>0</v>
          </cell>
          <cell r="BJ443">
            <v>0</v>
          </cell>
          <cell r="BK443">
            <v>0</v>
          </cell>
          <cell r="BL443">
            <v>0</v>
          </cell>
          <cell r="BM443">
            <v>0</v>
          </cell>
          <cell r="BN443">
            <v>0</v>
          </cell>
          <cell r="BO443">
            <v>0</v>
          </cell>
          <cell r="BP443">
            <v>0</v>
          </cell>
          <cell r="BQ443">
            <v>0</v>
          </cell>
          <cell r="BR443">
            <v>0</v>
          </cell>
          <cell r="BS443">
            <v>0</v>
          </cell>
          <cell r="BT443">
            <v>0</v>
          </cell>
          <cell r="BU443">
            <v>0</v>
          </cell>
          <cell r="BV443">
            <v>0</v>
          </cell>
          <cell r="BW443">
            <v>0</v>
          </cell>
          <cell r="BX443">
            <v>0</v>
          </cell>
          <cell r="BY443">
            <v>0</v>
          </cell>
          <cell r="BZ443">
            <v>0</v>
          </cell>
          <cell r="CA443">
            <v>0</v>
          </cell>
          <cell r="CB443">
            <v>0</v>
          </cell>
          <cell r="CC443">
            <v>0</v>
          </cell>
          <cell r="CD443">
            <v>0</v>
          </cell>
          <cell r="CE443">
            <v>0</v>
          </cell>
          <cell r="CF443">
            <v>0</v>
          </cell>
          <cell r="CG443">
            <v>0</v>
          </cell>
          <cell r="CH443">
            <v>0</v>
          </cell>
          <cell r="CI443">
            <v>0</v>
          </cell>
          <cell r="CJ443">
            <v>0</v>
          </cell>
          <cell r="CK443">
            <v>0</v>
          </cell>
          <cell r="CL443">
            <v>0</v>
          </cell>
          <cell r="CM443">
            <v>0</v>
          </cell>
          <cell r="CN443">
            <v>0</v>
          </cell>
          <cell r="CO443">
            <v>0</v>
          </cell>
          <cell r="CP443">
            <v>0</v>
          </cell>
          <cell r="CQ443">
            <v>0</v>
          </cell>
          <cell r="CR443">
            <v>0</v>
          </cell>
          <cell r="CS443">
            <v>0</v>
          </cell>
          <cell r="CT443">
            <v>0</v>
          </cell>
          <cell r="CU443">
            <v>0</v>
          </cell>
          <cell r="CV443">
            <v>0</v>
          </cell>
          <cell r="CW443">
            <v>0</v>
          </cell>
          <cell r="CX443">
            <v>0</v>
          </cell>
          <cell r="CY443">
            <v>0</v>
          </cell>
          <cell r="CZ443">
            <v>0</v>
          </cell>
          <cell r="DA443">
            <v>0</v>
          </cell>
          <cell r="DB443">
            <v>0</v>
          </cell>
          <cell r="DC443">
            <v>0</v>
          </cell>
          <cell r="DD443">
            <v>0</v>
          </cell>
          <cell r="DE443">
            <v>0</v>
          </cell>
          <cell r="DF443">
            <v>0</v>
          </cell>
          <cell r="DG443">
            <v>0</v>
          </cell>
          <cell r="DH443">
            <v>0</v>
          </cell>
          <cell r="DI443">
            <v>0</v>
          </cell>
          <cell r="DJ443">
            <v>0</v>
          </cell>
          <cell r="DK443">
            <v>0</v>
          </cell>
          <cell r="DL443">
            <v>0</v>
          </cell>
          <cell r="DM443">
            <v>0</v>
          </cell>
          <cell r="DN443">
            <v>0</v>
          </cell>
          <cell r="DO443">
            <v>0</v>
          </cell>
          <cell r="DP443">
            <v>0</v>
          </cell>
          <cell r="DQ443">
            <v>0</v>
          </cell>
          <cell r="DR443">
            <v>0</v>
          </cell>
          <cell r="DS443">
            <v>0</v>
          </cell>
          <cell r="DT443">
            <v>0</v>
          </cell>
          <cell r="DU443">
            <v>0</v>
          </cell>
          <cell r="DV443">
            <v>0</v>
          </cell>
          <cell r="DW443">
            <v>0</v>
          </cell>
          <cell r="DX443">
            <v>0</v>
          </cell>
          <cell r="DY443">
            <v>0</v>
          </cell>
          <cell r="DZ443">
            <v>0</v>
          </cell>
          <cell r="EA443">
            <v>0</v>
          </cell>
          <cell r="EB443">
            <v>0</v>
          </cell>
          <cell r="EC443">
            <v>0</v>
          </cell>
          <cell r="ED443">
            <v>0</v>
          </cell>
        </row>
        <row r="444">
          <cell r="C444" t="str">
            <v>Pavant III Solar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  <cell r="AM444">
            <v>0</v>
          </cell>
          <cell r="AN444">
            <v>0</v>
          </cell>
          <cell r="AO444">
            <v>0</v>
          </cell>
          <cell r="AP444">
            <v>0</v>
          </cell>
          <cell r="AQ444">
            <v>0</v>
          </cell>
          <cell r="AR444">
            <v>0</v>
          </cell>
          <cell r="AS444">
            <v>0</v>
          </cell>
          <cell r="AT444">
            <v>0</v>
          </cell>
          <cell r="AU444">
            <v>0</v>
          </cell>
          <cell r="AV444">
            <v>0</v>
          </cell>
          <cell r="AW444">
            <v>0</v>
          </cell>
          <cell r="AX444">
            <v>0</v>
          </cell>
          <cell r="AY444">
            <v>0</v>
          </cell>
          <cell r="AZ444">
            <v>0</v>
          </cell>
          <cell r="BA444">
            <v>0</v>
          </cell>
          <cell r="BB444">
            <v>0</v>
          </cell>
          <cell r="BC444">
            <v>0</v>
          </cell>
          <cell r="BD444">
            <v>0</v>
          </cell>
          <cell r="BE444">
            <v>0</v>
          </cell>
          <cell r="BF444">
            <v>0</v>
          </cell>
          <cell r="BG444">
            <v>0</v>
          </cell>
          <cell r="BH444">
            <v>0</v>
          </cell>
          <cell r="BI444">
            <v>0</v>
          </cell>
          <cell r="BJ444">
            <v>0</v>
          </cell>
          <cell r="BK444">
            <v>0</v>
          </cell>
          <cell r="BL444">
            <v>0</v>
          </cell>
          <cell r="BM444">
            <v>0</v>
          </cell>
          <cell r="BN444">
            <v>0</v>
          </cell>
          <cell r="BO444">
            <v>0</v>
          </cell>
          <cell r="BP444">
            <v>0</v>
          </cell>
          <cell r="BQ444">
            <v>0</v>
          </cell>
          <cell r="BR444">
            <v>0</v>
          </cell>
          <cell r="BS444">
            <v>0</v>
          </cell>
          <cell r="BT444">
            <v>0</v>
          </cell>
          <cell r="BU444">
            <v>0</v>
          </cell>
          <cell r="BV444">
            <v>0</v>
          </cell>
          <cell r="BW444">
            <v>0</v>
          </cell>
          <cell r="BX444">
            <v>0</v>
          </cell>
          <cell r="BY444">
            <v>0</v>
          </cell>
          <cell r="BZ444">
            <v>0</v>
          </cell>
          <cell r="CA444">
            <v>0</v>
          </cell>
          <cell r="CB444">
            <v>0</v>
          </cell>
          <cell r="CC444">
            <v>0</v>
          </cell>
          <cell r="CD444">
            <v>0</v>
          </cell>
          <cell r="CE444">
            <v>0</v>
          </cell>
          <cell r="CF444">
            <v>0</v>
          </cell>
          <cell r="CG444">
            <v>0</v>
          </cell>
          <cell r="CH444">
            <v>0</v>
          </cell>
          <cell r="CI444">
            <v>0</v>
          </cell>
          <cell r="CJ444">
            <v>0</v>
          </cell>
          <cell r="CK444">
            <v>0</v>
          </cell>
          <cell r="CL444">
            <v>0</v>
          </cell>
          <cell r="CM444">
            <v>0</v>
          </cell>
          <cell r="CN444">
            <v>0</v>
          </cell>
          <cell r="CO444">
            <v>0</v>
          </cell>
          <cell r="CP444">
            <v>0</v>
          </cell>
          <cell r="CQ444">
            <v>0</v>
          </cell>
          <cell r="CR444">
            <v>0</v>
          </cell>
          <cell r="CS444">
            <v>0</v>
          </cell>
          <cell r="CT444">
            <v>0</v>
          </cell>
          <cell r="CU444">
            <v>0</v>
          </cell>
          <cell r="CV444">
            <v>0</v>
          </cell>
          <cell r="CW444">
            <v>0</v>
          </cell>
          <cell r="CX444">
            <v>0</v>
          </cell>
          <cell r="CY444">
            <v>0</v>
          </cell>
          <cell r="CZ444">
            <v>0</v>
          </cell>
          <cell r="DA444">
            <v>0</v>
          </cell>
          <cell r="DB444">
            <v>0</v>
          </cell>
          <cell r="DC444">
            <v>0</v>
          </cell>
          <cell r="DD444">
            <v>0</v>
          </cell>
          <cell r="DE444">
            <v>0</v>
          </cell>
          <cell r="DF444">
            <v>0</v>
          </cell>
          <cell r="DG444">
            <v>0</v>
          </cell>
          <cell r="DH444">
            <v>0</v>
          </cell>
          <cell r="DI444">
            <v>0</v>
          </cell>
          <cell r="DJ444">
            <v>0</v>
          </cell>
          <cell r="DK444">
            <v>0</v>
          </cell>
          <cell r="DL444">
            <v>0</v>
          </cell>
          <cell r="DM444">
            <v>0</v>
          </cell>
          <cell r="DN444">
            <v>0</v>
          </cell>
          <cell r="DO444">
            <v>0</v>
          </cell>
          <cell r="DP444">
            <v>0</v>
          </cell>
          <cell r="DQ444">
            <v>0</v>
          </cell>
          <cell r="DR444">
            <v>0</v>
          </cell>
          <cell r="DS444">
            <v>0</v>
          </cell>
          <cell r="DT444">
            <v>0</v>
          </cell>
          <cell r="DU444">
            <v>0</v>
          </cell>
          <cell r="DV444">
            <v>0</v>
          </cell>
          <cell r="DW444">
            <v>0</v>
          </cell>
          <cell r="DX444">
            <v>0</v>
          </cell>
          <cell r="DY444">
            <v>0</v>
          </cell>
          <cell r="DZ444">
            <v>0</v>
          </cell>
          <cell r="EA444">
            <v>0</v>
          </cell>
          <cell r="EB444">
            <v>0</v>
          </cell>
          <cell r="EC444">
            <v>0</v>
          </cell>
          <cell r="ED444">
            <v>0</v>
          </cell>
        </row>
        <row r="445">
          <cell r="C445" t="str">
            <v>PGE Cove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Z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E445">
            <v>0</v>
          </cell>
          <cell r="AF445">
            <v>0</v>
          </cell>
          <cell r="AG445">
            <v>0</v>
          </cell>
          <cell r="AH445">
            <v>0</v>
          </cell>
          <cell r="AI445">
            <v>0</v>
          </cell>
          <cell r="AJ445">
            <v>0</v>
          </cell>
          <cell r="AK445">
            <v>0</v>
          </cell>
          <cell r="AL445">
            <v>0</v>
          </cell>
          <cell r="AM445">
            <v>0</v>
          </cell>
          <cell r="AN445">
            <v>0</v>
          </cell>
          <cell r="AO445">
            <v>0</v>
          </cell>
          <cell r="AP445">
            <v>0</v>
          </cell>
          <cell r="AQ445">
            <v>0</v>
          </cell>
          <cell r="AR445">
            <v>0</v>
          </cell>
          <cell r="AS445">
            <v>0</v>
          </cell>
          <cell r="AT445">
            <v>0</v>
          </cell>
          <cell r="AU445">
            <v>0</v>
          </cell>
          <cell r="AV445">
            <v>0</v>
          </cell>
          <cell r="AW445">
            <v>0</v>
          </cell>
          <cell r="AX445">
            <v>0</v>
          </cell>
          <cell r="AY445">
            <v>0</v>
          </cell>
          <cell r="AZ445">
            <v>0</v>
          </cell>
          <cell r="BA445">
            <v>0</v>
          </cell>
          <cell r="BB445">
            <v>0</v>
          </cell>
          <cell r="BC445">
            <v>0</v>
          </cell>
          <cell r="BD445">
            <v>0</v>
          </cell>
          <cell r="BE445">
            <v>0</v>
          </cell>
          <cell r="BF445">
            <v>0</v>
          </cell>
          <cell r="BG445">
            <v>0</v>
          </cell>
          <cell r="BH445">
            <v>0</v>
          </cell>
          <cell r="BI445">
            <v>0</v>
          </cell>
          <cell r="BJ445">
            <v>0</v>
          </cell>
          <cell r="BK445">
            <v>0</v>
          </cell>
          <cell r="BL445">
            <v>0</v>
          </cell>
          <cell r="BM445">
            <v>0</v>
          </cell>
          <cell r="BN445">
            <v>0</v>
          </cell>
          <cell r="BO445">
            <v>0</v>
          </cell>
          <cell r="BP445">
            <v>0</v>
          </cell>
          <cell r="BQ445">
            <v>0</v>
          </cell>
          <cell r="BR445">
            <v>0</v>
          </cell>
          <cell r="BS445">
            <v>0</v>
          </cell>
          <cell r="BT445">
            <v>0</v>
          </cell>
          <cell r="BU445">
            <v>0</v>
          </cell>
          <cell r="BV445">
            <v>0</v>
          </cell>
          <cell r="BW445">
            <v>0</v>
          </cell>
          <cell r="BX445">
            <v>0</v>
          </cell>
          <cell r="BY445">
            <v>0</v>
          </cell>
          <cell r="BZ445">
            <v>0</v>
          </cell>
          <cell r="CA445">
            <v>0</v>
          </cell>
          <cell r="CB445">
            <v>0</v>
          </cell>
          <cell r="CC445">
            <v>0</v>
          </cell>
          <cell r="CD445">
            <v>0</v>
          </cell>
          <cell r="CE445">
            <v>0</v>
          </cell>
          <cell r="CF445">
            <v>0</v>
          </cell>
          <cell r="CG445">
            <v>0</v>
          </cell>
          <cell r="CH445">
            <v>0</v>
          </cell>
          <cell r="CI445">
            <v>0</v>
          </cell>
          <cell r="CJ445">
            <v>0</v>
          </cell>
          <cell r="CK445">
            <v>0</v>
          </cell>
          <cell r="CL445">
            <v>0</v>
          </cell>
          <cell r="CM445">
            <v>0</v>
          </cell>
          <cell r="CN445">
            <v>0</v>
          </cell>
          <cell r="CO445">
            <v>0</v>
          </cell>
          <cell r="CP445">
            <v>0</v>
          </cell>
          <cell r="CQ445">
            <v>0</v>
          </cell>
          <cell r="CR445">
            <v>0</v>
          </cell>
          <cell r="CS445">
            <v>0</v>
          </cell>
          <cell r="CT445">
            <v>0</v>
          </cell>
          <cell r="CU445">
            <v>0</v>
          </cell>
          <cell r="CV445">
            <v>0</v>
          </cell>
          <cell r="CW445">
            <v>0</v>
          </cell>
          <cell r="CX445">
            <v>0</v>
          </cell>
          <cell r="CY445">
            <v>0</v>
          </cell>
          <cell r="CZ445">
            <v>0</v>
          </cell>
          <cell r="DA445">
            <v>0</v>
          </cell>
          <cell r="DB445">
            <v>0</v>
          </cell>
          <cell r="DC445">
            <v>0</v>
          </cell>
          <cell r="DD445">
            <v>0</v>
          </cell>
          <cell r="DE445">
            <v>0</v>
          </cell>
          <cell r="DF445">
            <v>0</v>
          </cell>
          <cell r="DG445">
            <v>0</v>
          </cell>
          <cell r="DH445">
            <v>0</v>
          </cell>
          <cell r="DI445">
            <v>0</v>
          </cell>
          <cell r="DJ445">
            <v>0</v>
          </cell>
          <cell r="DK445">
            <v>0</v>
          </cell>
          <cell r="DL445">
            <v>0</v>
          </cell>
          <cell r="DM445">
            <v>0</v>
          </cell>
          <cell r="DN445">
            <v>0</v>
          </cell>
          <cell r="DO445">
            <v>0</v>
          </cell>
          <cell r="DP445">
            <v>0</v>
          </cell>
          <cell r="DQ445">
            <v>0</v>
          </cell>
          <cell r="DR445">
            <v>0</v>
          </cell>
          <cell r="DS445">
            <v>0</v>
          </cell>
          <cell r="DT445">
            <v>0</v>
          </cell>
          <cell r="DU445">
            <v>0</v>
          </cell>
          <cell r="DV445">
            <v>0</v>
          </cell>
          <cell r="DW445">
            <v>0</v>
          </cell>
          <cell r="DX445">
            <v>0</v>
          </cell>
          <cell r="DY445">
            <v>0</v>
          </cell>
          <cell r="DZ445">
            <v>0</v>
          </cell>
          <cell r="EA445">
            <v>0</v>
          </cell>
          <cell r="EB445">
            <v>0</v>
          </cell>
          <cell r="EC445">
            <v>0</v>
          </cell>
          <cell r="ED445">
            <v>0</v>
          </cell>
        </row>
        <row r="446">
          <cell r="C446" t="str">
            <v>Rock River Wind</v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0</v>
          </cell>
          <cell r="AE446">
            <v>0</v>
          </cell>
          <cell r="AF446">
            <v>0</v>
          </cell>
          <cell r="AG446">
            <v>0</v>
          </cell>
          <cell r="AH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  <cell r="AM446">
            <v>0</v>
          </cell>
          <cell r="AN446">
            <v>0</v>
          </cell>
          <cell r="AO446">
            <v>0</v>
          </cell>
          <cell r="AP446">
            <v>0</v>
          </cell>
          <cell r="AQ446">
            <v>0</v>
          </cell>
          <cell r="AR446">
            <v>0</v>
          </cell>
          <cell r="AS446">
            <v>0</v>
          </cell>
          <cell r="AT446">
            <v>0</v>
          </cell>
          <cell r="AU446">
            <v>0</v>
          </cell>
          <cell r="AV446">
            <v>0</v>
          </cell>
          <cell r="AW446">
            <v>0</v>
          </cell>
          <cell r="AX446">
            <v>0</v>
          </cell>
          <cell r="AY446">
            <v>0</v>
          </cell>
          <cell r="AZ446">
            <v>0</v>
          </cell>
          <cell r="BA446">
            <v>0</v>
          </cell>
          <cell r="BB446">
            <v>0</v>
          </cell>
          <cell r="BC446">
            <v>0</v>
          </cell>
          <cell r="BD446">
            <v>0</v>
          </cell>
          <cell r="BE446">
            <v>0</v>
          </cell>
          <cell r="BF446">
            <v>0</v>
          </cell>
          <cell r="BG446">
            <v>0</v>
          </cell>
          <cell r="BH446">
            <v>0</v>
          </cell>
          <cell r="BI446">
            <v>0</v>
          </cell>
          <cell r="BJ446">
            <v>0</v>
          </cell>
          <cell r="BK446">
            <v>0</v>
          </cell>
          <cell r="BL446">
            <v>0</v>
          </cell>
          <cell r="BM446">
            <v>0</v>
          </cell>
          <cell r="BN446">
            <v>0</v>
          </cell>
          <cell r="BO446">
            <v>0</v>
          </cell>
          <cell r="BP446">
            <v>0</v>
          </cell>
          <cell r="BQ446">
            <v>0</v>
          </cell>
          <cell r="BR446">
            <v>0</v>
          </cell>
          <cell r="BS446">
            <v>0</v>
          </cell>
          <cell r="BT446">
            <v>0</v>
          </cell>
          <cell r="BU446">
            <v>0</v>
          </cell>
          <cell r="BV446">
            <v>0</v>
          </cell>
          <cell r="BW446">
            <v>0</v>
          </cell>
          <cell r="BX446">
            <v>0</v>
          </cell>
          <cell r="BY446">
            <v>0</v>
          </cell>
          <cell r="BZ446">
            <v>0</v>
          </cell>
          <cell r="CA446">
            <v>0</v>
          </cell>
          <cell r="CB446">
            <v>0</v>
          </cell>
          <cell r="CC446">
            <v>0</v>
          </cell>
          <cell r="CD446">
            <v>0</v>
          </cell>
          <cell r="CE446">
            <v>0</v>
          </cell>
          <cell r="CF446">
            <v>0</v>
          </cell>
          <cell r="CG446">
            <v>0</v>
          </cell>
          <cell r="CH446">
            <v>0</v>
          </cell>
          <cell r="CI446">
            <v>0</v>
          </cell>
          <cell r="CJ446">
            <v>0</v>
          </cell>
          <cell r="CK446">
            <v>0</v>
          </cell>
          <cell r="CL446">
            <v>0</v>
          </cell>
          <cell r="CM446">
            <v>0</v>
          </cell>
          <cell r="CN446">
            <v>0</v>
          </cell>
          <cell r="CO446">
            <v>0</v>
          </cell>
          <cell r="CP446">
            <v>0</v>
          </cell>
          <cell r="CQ446">
            <v>0</v>
          </cell>
          <cell r="CR446">
            <v>0</v>
          </cell>
          <cell r="CS446">
            <v>0</v>
          </cell>
          <cell r="CT446">
            <v>0</v>
          </cell>
          <cell r="CU446">
            <v>0</v>
          </cell>
          <cell r="CV446">
            <v>0</v>
          </cell>
          <cell r="CW446">
            <v>0</v>
          </cell>
          <cell r="CX446">
            <v>0</v>
          </cell>
          <cell r="CY446">
            <v>0</v>
          </cell>
          <cell r="CZ446">
            <v>0</v>
          </cell>
          <cell r="DA446">
            <v>0</v>
          </cell>
          <cell r="DB446">
            <v>0</v>
          </cell>
          <cell r="DC446">
            <v>0</v>
          </cell>
          <cell r="DD446">
            <v>0</v>
          </cell>
          <cell r="DE446">
            <v>0</v>
          </cell>
          <cell r="DF446">
            <v>0</v>
          </cell>
          <cell r="DG446">
            <v>0</v>
          </cell>
          <cell r="DH446">
            <v>0</v>
          </cell>
          <cell r="DI446">
            <v>0</v>
          </cell>
          <cell r="DJ446">
            <v>0</v>
          </cell>
          <cell r="DK446">
            <v>0</v>
          </cell>
          <cell r="DL446">
            <v>0</v>
          </cell>
          <cell r="DM446">
            <v>0</v>
          </cell>
          <cell r="DN446">
            <v>0</v>
          </cell>
          <cell r="DO446">
            <v>0</v>
          </cell>
          <cell r="DP446">
            <v>0</v>
          </cell>
          <cell r="DQ446">
            <v>0</v>
          </cell>
          <cell r="DR446">
            <v>0</v>
          </cell>
          <cell r="DS446">
            <v>0</v>
          </cell>
          <cell r="DT446">
            <v>0</v>
          </cell>
          <cell r="DU446">
            <v>0</v>
          </cell>
          <cell r="DV446">
            <v>0</v>
          </cell>
          <cell r="DW446">
            <v>0</v>
          </cell>
          <cell r="DX446">
            <v>0</v>
          </cell>
          <cell r="DY446">
            <v>0</v>
          </cell>
          <cell r="DZ446">
            <v>0</v>
          </cell>
          <cell r="EA446">
            <v>0</v>
          </cell>
          <cell r="EB446">
            <v>0</v>
          </cell>
          <cell r="EC446">
            <v>0</v>
          </cell>
          <cell r="ED446">
            <v>0</v>
          </cell>
        </row>
        <row r="447">
          <cell r="C447" t="str">
            <v>Small Purchases east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  <cell r="W447">
            <v>0</v>
          </cell>
          <cell r="X447">
            <v>0</v>
          </cell>
          <cell r="Y447">
            <v>0</v>
          </cell>
          <cell r="Z447">
            <v>0</v>
          </cell>
          <cell r="AA447">
            <v>0</v>
          </cell>
          <cell r="AB447">
            <v>0</v>
          </cell>
          <cell r="AC447">
            <v>0</v>
          </cell>
          <cell r="AD447">
            <v>0</v>
          </cell>
          <cell r="AE447">
            <v>0</v>
          </cell>
          <cell r="AF447">
            <v>0</v>
          </cell>
          <cell r="AG447">
            <v>0</v>
          </cell>
          <cell r="AH447">
            <v>0</v>
          </cell>
          <cell r="AI447">
            <v>0</v>
          </cell>
          <cell r="AJ447">
            <v>0</v>
          </cell>
          <cell r="AK447">
            <v>0</v>
          </cell>
          <cell r="AL447">
            <v>0</v>
          </cell>
          <cell r="AM447">
            <v>0</v>
          </cell>
          <cell r="AN447">
            <v>0</v>
          </cell>
          <cell r="AO447">
            <v>0</v>
          </cell>
          <cell r="AP447">
            <v>0</v>
          </cell>
          <cell r="AQ447">
            <v>0</v>
          </cell>
          <cell r="AR447">
            <v>0</v>
          </cell>
          <cell r="AS447">
            <v>0</v>
          </cell>
          <cell r="AT447">
            <v>0</v>
          </cell>
          <cell r="AU447">
            <v>0</v>
          </cell>
          <cell r="AV447">
            <v>0</v>
          </cell>
          <cell r="AW447">
            <v>0</v>
          </cell>
          <cell r="AX447">
            <v>0</v>
          </cell>
          <cell r="AY447">
            <v>0</v>
          </cell>
          <cell r="AZ447">
            <v>0</v>
          </cell>
          <cell r="BA447">
            <v>0</v>
          </cell>
          <cell r="BB447">
            <v>0</v>
          </cell>
          <cell r="BC447">
            <v>0</v>
          </cell>
          <cell r="BD447">
            <v>0</v>
          </cell>
          <cell r="BE447">
            <v>0</v>
          </cell>
          <cell r="BF447">
            <v>0</v>
          </cell>
          <cell r="BG447">
            <v>0</v>
          </cell>
          <cell r="BH447">
            <v>0</v>
          </cell>
          <cell r="BI447">
            <v>0</v>
          </cell>
          <cell r="BJ447">
            <v>0</v>
          </cell>
          <cell r="BK447">
            <v>0</v>
          </cell>
          <cell r="BL447">
            <v>0</v>
          </cell>
          <cell r="BM447">
            <v>0</v>
          </cell>
          <cell r="BN447">
            <v>0</v>
          </cell>
          <cell r="BO447">
            <v>0</v>
          </cell>
          <cell r="BP447">
            <v>0</v>
          </cell>
          <cell r="BQ447">
            <v>0</v>
          </cell>
          <cell r="BR447">
            <v>0</v>
          </cell>
          <cell r="BS447">
            <v>0</v>
          </cell>
          <cell r="BT447">
            <v>0</v>
          </cell>
          <cell r="BU447">
            <v>0</v>
          </cell>
          <cell r="BV447">
            <v>0</v>
          </cell>
          <cell r="BW447">
            <v>0</v>
          </cell>
          <cell r="BX447">
            <v>0</v>
          </cell>
          <cell r="BY447">
            <v>0</v>
          </cell>
          <cell r="BZ447">
            <v>0</v>
          </cell>
          <cell r="CA447">
            <v>0</v>
          </cell>
          <cell r="CB447">
            <v>0</v>
          </cell>
          <cell r="CC447">
            <v>0</v>
          </cell>
          <cell r="CD447">
            <v>0</v>
          </cell>
          <cell r="CE447">
            <v>0</v>
          </cell>
          <cell r="CF447">
            <v>0</v>
          </cell>
          <cell r="CG447">
            <v>0</v>
          </cell>
          <cell r="CH447">
            <v>0</v>
          </cell>
          <cell r="CI447">
            <v>0</v>
          </cell>
          <cell r="CJ447">
            <v>0</v>
          </cell>
          <cell r="CK447">
            <v>0</v>
          </cell>
          <cell r="CL447">
            <v>0</v>
          </cell>
          <cell r="CM447">
            <v>0</v>
          </cell>
          <cell r="CN447">
            <v>0</v>
          </cell>
          <cell r="CO447">
            <v>0</v>
          </cell>
          <cell r="CP447">
            <v>0</v>
          </cell>
          <cell r="CQ447">
            <v>0</v>
          </cell>
          <cell r="CR447">
            <v>0</v>
          </cell>
          <cell r="CS447">
            <v>0</v>
          </cell>
          <cell r="CT447">
            <v>0</v>
          </cell>
          <cell r="CU447">
            <v>0</v>
          </cell>
          <cell r="CV447">
            <v>0</v>
          </cell>
          <cell r="CW447">
            <v>0</v>
          </cell>
          <cell r="CX447">
            <v>0</v>
          </cell>
          <cell r="CY447">
            <v>0</v>
          </cell>
          <cell r="CZ447">
            <v>0</v>
          </cell>
          <cell r="DA447">
            <v>0</v>
          </cell>
          <cell r="DB447">
            <v>0</v>
          </cell>
          <cell r="DC447">
            <v>0</v>
          </cell>
          <cell r="DD447">
            <v>0</v>
          </cell>
          <cell r="DE447">
            <v>0</v>
          </cell>
          <cell r="DF447">
            <v>0</v>
          </cell>
          <cell r="DG447">
            <v>0</v>
          </cell>
          <cell r="DH447">
            <v>0</v>
          </cell>
          <cell r="DI447">
            <v>0</v>
          </cell>
          <cell r="DJ447">
            <v>0</v>
          </cell>
          <cell r="DK447">
            <v>0</v>
          </cell>
          <cell r="DL447">
            <v>0</v>
          </cell>
          <cell r="DM447">
            <v>0</v>
          </cell>
          <cell r="DN447">
            <v>0</v>
          </cell>
          <cell r="DO447">
            <v>0</v>
          </cell>
          <cell r="DP447">
            <v>0</v>
          </cell>
          <cell r="DQ447">
            <v>0</v>
          </cell>
          <cell r="DR447">
            <v>0</v>
          </cell>
          <cell r="DS447">
            <v>0</v>
          </cell>
          <cell r="DT447">
            <v>0</v>
          </cell>
          <cell r="DU447">
            <v>0</v>
          </cell>
          <cell r="DV447">
            <v>0</v>
          </cell>
          <cell r="DW447">
            <v>0</v>
          </cell>
          <cell r="DX447">
            <v>0</v>
          </cell>
          <cell r="DY447">
            <v>0</v>
          </cell>
          <cell r="DZ447">
            <v>0</v>
          </cell>
          <cell r="EA447">
            <v>0</v>
          </cell>
          <cell r="EB447">
            <v>0</v>
          </cell>
          <cell r="EC447">
            <v>0</v>
          </cell>
          <cell r="ED447">
            <v>0</v>
          </cell>
        </row>
        <row r="448">
          <cell r="C448" t="str">
            <v>Small Purchases west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0</v>
          </cell>
          <cell r="X448">
            <v>0</v>
          </cell>
          <cell r="Y448">
            <v>0</v>
          </cell>
          <cell r="Z448">
            <v>0</v>
          </cell>
          <cell r="AA448">
            <v>0</v>
          </cell>
          <cell r="AB448">
            <v>0</v>
          </cell>
          <cell r="AC448">
            <v>0</v>
          </cell>
          <cell r="AD448">
            <v>0</v>
          </cell>
          <cell r="AE448">
            <v>0</v>
          </cell>
          <cell r="AF448">
            <v>0</v>
          </cell>
          <cell r="AG448">
            <v>0</v>
          </cell>
          <cell r="AH448">
            <v>0</v>
          </cell>
          <cell r="AI448">
            <v>0</v>
          </cell>
          <cell r="AJ448">
            <v>0</v>
          </cell>
          <cell r="AK448">
            <v>0</v>
          </cell>
          <cell r="AL448">
            <v>0</v>
          </cell>
          <cell r="AM448">
            <v>0</v>
          </cell>
          <cell r="AN448">
            <v>0</v>
          </cell>
          <cell r="AO448">
            <v>0</v>
          </cell>
          <cell r="AP448">
            <v>0</v>
          </cell>
          <cell r="AQ448">
            <v>0</v>
          </cell>
          <cell r="AR448">
            <v>0</v>
          </cell>
          <cell r="AS448">
            <v>0</v>
          </cell>
          <cell r="AT448">
            <v>0</v>
          </cell>
          <cell r="AU448">
            <v>0</v>
          </cell>
          <cell r="AV448">
            <v>0</v>
          </cell>
          <cell r="AW448">
            <v>0</v>
          </cell>
          <cell r="AX448">
            <v>0</v>
          </cell>
          <cell r="AY448">
            <v>0</v>
          </cell>
          <cell r="AZ448">
            <v>0</v>
          </cell>
          <cell r="BA448">
            <v>0</v>
          </cell>
          <cell r="BB448">
            <v>0</v>
          </cell>
          <cell r="BC448">
            <v>0</v>
          </cell>
          <cell r="BD448">
            <v>0</v>
          </cell>
          <cell r="BE448">
            <v>0</v>
          </cell>
          <cell r="BF448">
            <v>0</v>
          </cell>
          <cell r="BG448">
            <v>0</v>
          </cell>
          <cell r="BH448">
            <v>0</v>
          </cell>
          <cell r="BI448">
            <v>0</v>
          </cell>
          <cell r="BJ448">
            <v>0</v>
          </cell>
          <cell r="BK448">
            <v>0</v>
          </cell>
          <cell r="BL448">
            <v>0</v>
          </cell>
          <cell r="BM448">
            <v>0</v>
          </cell>
          <cell r="BN448">
            <v>0</v>
          </cell>
          <cell r="BO448">
            <v>0</v>
          </cell>
          <cell r="BP448">
            <v>0</v>
          </cell>
          <cell r="BQ448">
            <v>0</v>
          </cell>
          <cell r="BR448">
            <v>0</v>
          </cell>
          <cell r="BS448">
            <v>0</v>
          </cell>
          <cell r="BT448">
            <v>0</v>
          </cell>
          <cell r="BU448">
            <v>0</v>
          </cell>
          <cell r="BV448">
            <v>0</v>
          </cell>
          <cell r="BW448">
            <v>0</v>
          </cell>
          <cell r="BX448">
            <v>0</v>
          </cell>
          <cell r="BY448">
            <v>0</v>
          </cell>
          <cell r="BZ448">
            <v>0</v>
          </cell>
          <cell r="CA448">
            <v>0</v>
          </cell>
          <cell r="CB448">
            <v>0</v>
          </cell>
          <cell r="CC448">
            <v>0</v>
          </cell>
          <cell r="CD448">
            <v>0</v>
          </cell>
          <cell r="CE448">
            <v>0</v>
          </cell>
          <cell r="CF448">
            <v>0</v>
          </cell>
          <cell r="CG448">
            <v>0</v>
          </cell>
          <cell r="CH448">
            <v>0</v>
          </cell>
          <cell r="CI448">
            <v>0</v>
          </cell>
          <cell r="CJ448">
            <v>0</v>
          </cell>
          <cell r="CK448">
            <v>0</v>
          </cell>
          <cell r="CL448">
            <v>0</v>
          </cell>
          <cell r="CM448">
            <v>0</v>
          </cell>
          <cell r="CN448">
            <v>0</v>
          </cell>
          <cell r="CO448">
            <v>0</v>
          </cell>
          <cell r="CP448">
            <v>0</v>
          </cell>
          <cell r="CQ448">
            <v>0</v>
          </cell>
          <cell r="CR448">
            <v>0</v>
          </cell>
          <cell r="CS448">
            <v>0</v>
          </cell>
          <cell r="CT448">
            <v>0</v>
          </cell>
          <cell r="CU448">
            <v>0</v>
          </cell>
          <cell r="CV448">
            <v>0</v>
          </cell>
          <cell r="CW448">
            <v>0</v>
          </cell>
          <cell r="CX448">
            <v>0</v>
          </cell>
          <cell r="CY448">
            <v>0</v>
          </cell>
          <cell r="CZ448">
            <v>0</v>
          </cell>
          <cell r="DA448">
            <v>0</v>
          </cell>
          <cell r="DB448">
            <v>0</v>
          </cell>
          <cell r="DC448">
            <v>0</v>
          </cell>
          <cell r="DD448">
            <v>0</v>
          </cell>
          <cell r="DE448">
            <v>0</v>
          </cell>
          <cell r="DF448">
            <v>0</v>
          </cell>
          <cell r="DG448">
            <v>0</v>
          </cell>
          <cell r="DH448">
            <v>0</v>
          </cell>
          <cell r="DI448">
            <v>0</v>
          </cell>
          <cell r="DJ448">
            <v>0</v>
          </cell>
          <cell r="DK448">
            <v>0</v>
          </cell>
          <cell r="DL448">
            <v>0</v>
          </cell>
          <cell r="DM448">
            <v>0</v>
          </cell>
          <cell r="DN448">
            <v>0</v>
          </cell>
          <cell r="DO448">
            <v>0</v>
          </cell>
          <cell r="DP448">
            <v>0</v>
          </cell>
          <cell r="DQ448">
            <v>0</v>
          </cell>
          <cell r="DR448">
            <v>0</v>
          </cell>
          <cell r="DS448">
            <v>0</v>
          </cell>
          <cell r="DT448">
            <v>0</v>
          </cell>
          <cell r="DU448">
            <v>0</v>
          </cell>
          <cell r="DV448">
            <v>0</v>
          </cell>
          <cell r="DW448">
            <v>0</v>
          </cell>
          <cell r="DX448">
            <v>0</v>
          </cell>
          <cell r="DY448">
            <v>0</v>
          </cell>
          <cell r="DZ448">
            <v>0</v>
          </cell>
          <cell r="EA448">
            <v>0</v>
          </cell>
          <cell r="EB448">
            <v>0</v>
          </cell>
          <cell r="EC448">
            <v>0</v>
          </cell>
          <cell r="ED448">
            <v>0</v>
          </cell>
        </row>
        <row r="449">
          <cell r="C449" t="str">
            <v>Three Buttes Wind</v>
          </cell>
          <cell r="F449">
            <v>0</v>
          </cell>
          <cell r="G449">
            <v>0</v>
          </cell>
          <cell r="H449">
            <v>0</v>
          </cell>
          <cell r="I449">
            <v>-32.491474000002199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-3.6943100000207778</v>
          </cell>
          <cell r="S449">
            <v>0</v>
          </cell>
          <cell r="T449">
            <v>0</v>
          </cell>
          <cell r="U449">
            <v>0</v>
          </cell>
          <cell r="V449">
            <v>-3.6943099999989499</v>
          </cell>
          <cell r="W449">
            <v>0</v>
          </cell>
          <cell r="X449">
            <v>0</v>
          </cell>
          <cell r="Y449">
            <v>0</v>
          </cell>
          <cell r="Z449">
            <v>0</v>
          </cell>
          <cell r="AA449">
            <v>0</v>
          </cell>
          <cell r="AB449">
            <v>0</v>
          </cell>
          <cell r="AC449">
            <v>0</v>
          </cell>
          <cell r="AD449">
            <v>0</v>
          </cell>
          <cell r="AE449">
            <v>15.507821000006516</v>
          </cell>
          <cell r="AF449">
            <v>0</v>
          </cell>
          <cell r="AG449">
            <v>0</v>
          </cell>
          <cell r="AH449">
            <v>-0.50868300000001909</v>
          </cell>
          <cell r="AI449">
            <v>16.016503999999259</v>
          </cell>
          <cell r="AJ449">
            <v>0</v>
          </cell>
          <cell r="AK449">
            <v>0</v>
          </cell>
          <cell r="AL449">
            <v>0</v>
          </cell>
          <cell r="AM449">
            <v>0</v>
          </cell>
          <cell r="AN449">
            <v>0</v>
          </cell>
          <cell r="AO449">
            <v>0</v>
          </cell>
          <cell r="AP449">
            <v>0</v>
          </cell>
          <cell r="AQ449">
            <v>0</v>
          </cell>
          <cell r="AR449">
            <v>39.358881039981497</v>
          </cell>
          <cell r="AS449">
            <v>0.6577450000004319</v>
          </cell>
          <cell r="AT449">
            <v>1.6701939999984461</v>
          </cell>
          <cell r="AU449">
            <v>3.5577516399971501</v>
          </cell>
          <cell r="AV449">
            <v>16.832798999999795</v>
          </cell>
          <cell r="AW449">
            <v>6.2003729999996722</v>
          </cell>
          <cell r="AX449">
            <v>0.4239400000005844</v>
          </cell>
          <cell r="AY449">
            <v>0</v>
          </cell>
          <cell r="AZ449">
            <v>2.2238039999992907</v>
          </cell>
          <cell r="BA449">
            <v>1.8779015000000072</v>
          </cell>
          <cell r="BB449">
            <v>2.4632220999992569</v>
          </cell>
          <cell r="BC449">
            <v>3.3201367999972717</v>
          </cell>
          <cell r="BD449">
            <v>0.1310139999986859</v>
          </cell>
          <cell r="BE449">
            <v>43.653338949981844</v>
          </cell>
          <cell r="BF449">
            <v>4.5895371999977215</v>
          </cell>
          <cell r="BG449">
            <v>6.8226805000012973</v>
          </cell>
          <cell r="BH449">
            <v>-0.27985500000067987</v>
          </cell>
          <cell r="BI449">
            <v>0</v>
          </cell>
          <cell r="BJ449">
            <v>4.6356387499981793</v>
          </cell>
          <cell r="BK449">
            <v>12.344845000001442</v>
          </cell>
          <cell r="BL449">
            <v>0</v>
          </cell>
          <cell r="BM449">
            <v>8.1829782999993768</v>
          </cell>
          <cell r="BN449">
            <v>-1.9415746000013314</v>
          </cell>
          <cell r="BO449">
            <v>6.2325079999991431</v>
          </cell>
          <cell r="BP449">
            <v>2.2198195000019041</v>
          </cell>
          <cell r="BQ449">
            <v>0.84676129999934346</v>
          </cell>
          <cell r="BR449">
            <v>62.130059299990535</v>
          </cell>
          <cell r="BS449">
            <v>50.309899899999436</v>
          </cell>
          <cell r="BT449">
            <v>0.86414700000023004</v>
          </cell>
          <cell r="BU449">
            <v>2.4136059999982535</v>
          </cell>
          <cell r="BV449">
            <v>1.2031007999994472</v>
          </cell>
          <cell r="BW449">
            <v>2.8633291999976791</v>
          </cell>
          <cell r="BX449">
            <v>0.81145319999995991</v>
          </cell>
          <cell r="BY449">
            <v>0.22648750000007567</v>
          </cell>
          <cell r="BZ449">
            <v>0</v>
          </cell>
          <cell r="CA449">
            <v>0</v>
          </cell>
          <cell r="CB449">
            <v>3.0138509999997041</v>
          </cell>
          <cell r="CC449">
            <v>0.78411100000084843</v>
          </cell>
          <cell r="CD449">
            <v>-0.35992629999964265</v>
          </cell>
          <cell r="CE449">
            <v>36.694065000046976</v>
          </cell>
          <cell r="CF449">
            <v>2.1441759999979695</v>
          </cell>
          <cell r="CG449">
            <v>7.4564979999995558</v>
          </cell>
          <cell r="CH449">
            <v>4.0519598999999289</v>
          </cell>
          <cell r="CI449">
            <v>1.0452779999995983</v>
          </cell>
          <cell r="CJ449">
            <v>2.7712680999975419</v>
          </cell>
          <cell r="CK449">
            <v>20.53071170000112</v>
          </cell>
          <cell r="CL449">
            <v>0.30753600000025472</v>
          </cell>
          <cell r="CM449">
            <v>0</v>
          </cell>
          <cell r="CN449">
            <v>-3.6119539000010263</v>
          </cell>
          <cell r="CO449">
            <v>3.224959500001205</v>
          </cell>
          <cell r="CP449">
            <v>-1.5883562999988499</v>
          </cell>
          <cell r="CQ449">
            <v>0.36198800000056508</v>
          </cell>
          <cell r="CR449">
            <v>21.286147100036032</v>
          </cell>
          <cell r="CS449">
            <v>1.6425767999971868</v>
          </cell>
          <cell r="CT449">
            <v>10.399003499998798</v>
          </cell>
          <cell r="CU449">
            <v>-1.312129999998433</v>
          </cell>
          <cell r="CV449">
            <v>3.377386000000115</v>
          </cell>
          <cell r="CW449">
            <v>0.89748400000098627</v>
          </cell>
          <cell r="CX449">
            <v>1.7151998999997886</v>
          </cell>
          <cell r="CY449">
            <v>0</v>
          </cell>
          <cell r="CZ449">
            <v>0.18847799999821291</v>
          </cell>
          <cell r="DA449">
            <v>1.4499467999994522</v>
          </cell>
          <cell r="DB449">
            <v>0.58119300000180374</v>
          </cell>
          <cell r="DC449">
            <v>1.9174940000011702</v>
          </cell>
          <cell r="DD449">
            <v>0.42951510000420967</v>
          </cell>
          <cell r="DE449">
            <v>54.551982900011353</v>
          </cell>
          <cell r="DF449">
            <v>9.1108910000039032</v>
          </cell>
          <cell r="DG449">
            <v>2.1033720000014</v>
          </cell>
          <cell r="DH449">
            <v>39.945076799998787</v>
          </cell>
          <cell r="DI449">
            <v>3.5490259999969567</v>
          </cell>
          <cell r="DJ449">
            <v>2.4418764999973064</v>
          </cell>
          <cell r="DK449">
            <v>-5.5227794000002177</v>
          </cell>
          <cell r="DL449">
            <v>0.28009000000020023</v>
          </cell>
          <cell r="DM449">
            <v>0</v>
          </cell>
          <cell r="DN449">
            <v>1.0215049999987968</v>
          </cell>
          <cell r="DO449">
            <v>1.4722419999998237</v>
          </cell>
          <cell r="DP449">
            <v>0.15068299999984447</v>
          </cell>
          <cell r="DQ449">
            <v>0</v>
          </cell>
          <cell r="DR449">
            <v>0</v>
          </cell>
          <cell r="DS449">
            <v>0</v>
          </cell>
          <cell r="DT449">
            <v>0</v>
          </cell>
          <cell r="DU449">
            <v>0</v>
          </cell>
          <cell r="DV449">
            <v>0</v>
          </cell>
          <cell r="DW449">
            <v>0</v>
          </cell>
          <cell r="DX449">
            <v>0</v>
          </cell>
          <cell r="DY449">
            <v>0</v>
          </cell>
          <cell r="DZ449">
            <v>0</v>
          </cell>
          <cell r="EA449">
            <v>0</v>
          </cell>
          <cell r="EB449">
            <v>0</v>
          </cell>
          <cell r="EC449">
            <v>0</v>
          </cell>
          <cell r="ED449">
            <v>0</v>
          </cell>
        </row>
        <row r="450">
          <cell r="C450" t="str">
            <v xml:space="preserve">Top of the World Wind </v>
          </cell>
          <cell r="F450">
            <v>0</v>
          </cell>
          <cell r="G450">
            <v>0</v>
          </cell>
          <cell r="H450">
            <v>0</v>
          </cell>
          <cell r="I450">
            <v>-9.2583130000057281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-8.2499989999996615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0</v>
          </cell>
          <cell r="V450">
            <v>0</v>
          </cell>
          <cell r="W450">
            <v>0</v>
          </cell>
          <cell r="X450">
            <v>0</v>
          </cell>
          <cell r="Y450">
            <v>0</v>
          </cell>
          <cell r="Z450">
            <v>0</v>
          </cell>
          <cell r="AA450">
            <v>0</v>
          </cell>
          <cell r="AB450">
            <v>0</v>
          </cell>
          <cell r="AC450">
            <v>0</v>
          </cell>
          <cell r="AD450">
            <v>0</v>
          </cell>
          <cell r="AE450">
            <v>-15.287899405986536</v>
          </cell>
          <cell r="AF450">
            <v>0</v>
          </cell>
          <cell r="AG450">
            <v>0</v>
          </cell>
          <cell r="AH450">
            <v>0.40424099999654572</v>
          </cell>
          <cell r="AI450">
            <v>-16.094790999995894</v>
          </cell>
          <cell r="AJ450">
            <v>0</v>
          </cell>
          <cell r="AK450">
            <v>0</v>
          </cell>
          <cell r="AL450">
            <v>0.40265059400189784</v>
          </cell>
          <cell r="AM450">
            <v>0</v>
          </cell>
          <cell r="AN450">
            <v>0</v>
          </cell>
          <cell r="AO450">
            <v>0</v>
          </cell>
          <cell r="AP450">
            <v>0</v>
          </cell>
          <cell r="AQ450">
            <v>0</v>
          </cell>
          <cell r="AR450">
            <v>47.554022232070565</v>
          </cell>
          <cell r="AS450">
            <v>1.4008719999983441</v>
          </cell>
          <cell r="AT450">
            <v>4.5777190000007977</v>
          </cell>
          <cell r="AU450">
            <v>5.3511563319989364</v>
          </cell>
          <cell r="AV450">
            <v>51.316334899998765</v>
          </cell>
          <cell r="AW450">
            <v>-2.1823920000024373</v>
          </cell>
          <cell r="AX450">
            <v>1.2138130000021192</v>
          </cell>
          <cell r="AY450">
            <v>0.24242400000002817</v>
          </cell>
          <cell r="AZ450">
            <v>0.19623800000044866</v>
          </cell>
          <cell r="BA450">
            <v>0.86106300000028568</v>
          </cell>
          <cell r="BB450">
            <v>22.36068399999931</v>
          </cell>
          <cell r="BC450">
            <v>10.892804299997806</v>
          </cell>
          <cell r="BD450">
            <v>-48.676694299996598</v>
          </cell>
          <cell r="BE450">
            <v>60.601102999877185</v>
          </cell>
          <cell r="BF450">
            <v>4.5321719999992638</v>
          </cell>
          <cell r="BG450">
            <v>5.9777319999993779</v>
          </cell>
          <cell r="BH450">
            <v>6.5069192000009934</v>
          </cell>
          <cell r="BI450">
            <v>2.0868829999963054</v>
          </cell>
          <cell r="BJ450">
            <v>13.528023400001985</v>
          </cell>
          <cell r="BK450">
            <v>4.4478929999968386</v>
          </cell>
          <cell r="BL450">
            <v>7.6865346999984467</v>
          </cell>
          <cell r="BM450">
            <v>-1.3565000001108274E-2</v>
          </cell>
          <cell r="BN450">
            <v>1.7099469999993744</v>
          </cell>
          <cell r="BO450">
            <v>0.81269969999993918</v>
          </cell>
          <cell r="BP450">
            <v>15.696443000000727</v>
          </cell>
          <cell r="BQ450">
            <v>-2.3705790000021807</v>
          </cell>
          <cell r="BR450">
            <v>3.6581839998834766</v>
          </cell>
          <cell r="BS450">
            <v>17.789312000000791</v>
          </cell>
          <cell r="BT450">
            <v>-7.951294999998936</v>
          </cell>
          <cell r="BU450">
            <v>2.6436329999996815</v>
          </cell>
          <cell r="BV450">
            <v>-19.575160000000324</v>
          </cell>
          <cell r="BW450">
            <v>6.3966899000006379</v>
          </cell>
          <cell r="BX450">
            <v>-0.30640990000028978</v>
          </cell>
          <cell r="BY450">
            <v>0</v>
          </cell>
          <cell r="BZ450">
            <v>0.60149400000227615</v>
          </cell>
          <cell r="CA450">
            <v>-1.6619049999972049</v>
          </cell>
          <cell r="CB450">
            <v>3.5949110000001383</v>
          </cell>
          <cell r="CC450">
            <v>4.7836000000024796</v>
          </cell>
          <cell r="CD450">
            <v>-2.6566860000020824</v>
          </cell>
          <cell r="CE450">
            <v>21.736452964949422</v>
          </cell>
          <cell r="CF450">
            <v>2.8212754499982111</v>
          </cell>
          <cell r="CG450">
            <v>5.5951046999980463</v>
          </cell>
          <cell r="CH450">
            <v>3.7753319999974337</v>
          </cell>
          <cell r="CI450">
            <v>-2.5198739999977988</v>
          </cell>
          <cell r="CJ450">
            <v>2.7360439999974915</v>
          </cell>
          <cell r="CK450">
            <v>3.0996960000011313</v>
          </cell>
          <cell r="CL450">
            <v>0</v>
          </cell>
          <cell r="CM450">
            <v>1.0968979999997828</v>
          </cell>
          <cell r="CN450">
            <v>-3.3296663149994856</v>
          </cell>
          <cell r="CO450">
            <v>2.5559536000000662</v>
          </cell>
          <cell r="CP450">
            <v>4.6531165300038992</v>
          </cell>
          <cell r="CQ450">
            <v>1.2525730000052135</v>
          </cell>
          <cell r="CR450">
            <v>30.810017500072718</v>
          </cell>
          <cell r="CS450">
            <v>-3.7154589999991003</v>
          </cell>
          <cell r="CT450">
            <v>18.656794500006072</v>
          </cell>
          <cell r="CU450">
            <v>3.1995345999966958</v>
          </cell>
          <cell r="CV450">
            <v>6.8792216000001645</v>
          </cell>
          <cell r="CW450">
            <v>2.1678676000010455</v>
          </cell>
          <cell r="CX450">
            <v>-0.44750199999907636</v>
          </cell>
          <cell r="CY450">
            <v>0.18309399999998277</v>
          </cell>
          <cell r="CZ450">
            <v>0.19635000000198488</v>
          </cell>
          <cell r="DA450">
            <v>1.7316019999998389</v>
          </cell>
          <cell r="DB450">
            <v>-1.7149609999978566</v>
          </cell>
          <cell r="DC450">
            <v>3.6179292000015266</v>
          </cell>
          <cell r="DD450">
            <v>5.5545999995956663E-2</v>
          </cell>
          <cell r="DE450">
            <v>18.127749599982053</v>
          </cell>
          <cell r="DF450">
            <v>3.8277021999965655</v>
          </cell>
          <cell r="DG450">
            <v>9.7377038999984507</v>
          </cell>
          <cell r="DH450">
            <v>35.82430580000073</v>
          </cell>
          <cell r="DI450">
            <v>3.2115199999971082</v>
          </cell>
          <cell r="DJ450">
            <v>3.2407229999953415</v>
          </cell>
          <cell r="DK450">
            <v>-40.193540000000212</v>
          </cell>
          <cell r="DL450">
            <v>0.33277900000030058</v>
          </cell>
          <cell r="DM450">
            <v>-7.5389130000003206</v>
          </cell>
          <cell r="DN450">
            <v>1.697588299997733</v>
          </cell>
          <cell r="DO450">
            <v>1.2484449999974458</v>
          </cell>
          <cell r="DP450">
            <v>-4.8606250000011642</v>
          </cell>
          <cell r="DQ450">
            <v>11.600060400000075</v>
          </cell>
          <cell r="DR450">
            <v>165.77150849992177</v>
          </cell>
          <cell r="DS450">
            <v>-24.206915999995545</v>
          </cell>
          <cell r="DT450">
            <v>29.845649499999126</v>
          </cell>
          <cell r="DU450">
            <v>134.46692700000131</v>
          </cell>
          <cell r="DV450">
            <v>-13.529900000001362</v>
          </cell>
          <cell r="DW450">
            <v>27.850674000001163</v>
          </cell>
          <cell r="DX450">
            <v>-38.163028999999369</v>
          </cell>
          <cell r="DY450">
            <v>0.75810999999885098</v>
          </cell>
          <cell r="DZ450">
            <v>-0.86465399999724468</v>
          </cell>
          <cell r="EA450">
            <v>49.614646999998513</v>
          </cell>
          <cell r="EB450">
            <v>0</v>
          </cell>
          <cell r="EC450">
            <v>0</v>
          </cell>
          <cell r="ED450">
            <v>0</v>
          </cell>
        </row>
        <row r="451">
          <cell r="C451" t="str">
            <v>Tri-State Purchase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0</v>
          </cell>
          <cell r="AE451">
            <v>0</v>
          </cell>
          <cell r="AF451">
            <v>0</v>
          </cell>
          <cell r="AG451">
            <v>0</v>
          </cell>
          <cell r="AH451">
            <v>0</v>
          </cell>
          <cell r="AI451">
            <v>0</v>
          </cell>
          <cell r="AJ451">
            <v>0</v>
          </cell>
          <cell r="AK451">
            <v>0</v>
          </cell>
          <cell r="AL451">
            <v>0</v>
          </cell>
          <cell r="AM451">
            <v>0</v>
          </cell>
          <cell r="AN451">
            <v>0</v>
          </cell>
          <cell r="AO451">
            <v>0</v>
          </cell>
          <cell r="AP451">
            <v>0</v>
          </cell>
          <cell r="AQ451">
            <v>0</v>
          </cell>
          <cell r="AR451">
            <v>0</v>
          </cell>
          <cell r="AS451">
            <v>0</v>
          </cell>
          <cell r="AT451">
            <v>0</v>
          </cell>
          <cell r="AU451">
            <v>0</v>
          </cell>
          <cell r="AV451">
            <v>0</v>
          </cell>
          <cell r="AW451">
            <v>0</v>
          </cell>
          <cell r="AX451">
            <v>0</v>
          </cell>
          <cell r="AY451">
            <v>0</v>
          </cell>
          <cell r="AZ451">
            <v>0</v>
          </cell>
          <cell r="BA451">
            <v>0</v>
          </cell>
          <cell r="BB451">
            <v>0</v>
          </cell>
          <cell r="BC451">
            <v>0</v>
          </cell>
          <cell r="BD451">
            <v>0</v>
          </cell>
          <cell r="BE451">
            <v>0</v>
          </cell>
          <cell r="BF451">
            <v>0</v>
          </cell>
          <cell r="BG451">
            <v>0</v>
          </cell>
          <cell r="BH451">
            <v>0</v>
          </cell>
          <cell r="BI451">
            <v>0</v>
          </cell>
          <cell r="BJ451">
            <v>0</v>
          </cell>
          <cell r="BK451">
            <v>0</v>
          </cell>
          <cell r="BL451">
            <v>0</v>
          </cell>
          <cell r="BM451">
            <v>0</v>
          </cell>
          <cell r="BN451">
            <v>0</v>
          </cell>
          <cell r="BO451">
            <v>0</v>
          </cell>
          <cell r="BP451">
            <v>0</v>
          </cell>
          <cell r="BQ451">
            <v>0</v>
          </cell>
          <cell r="BR451">
            <v>0</v>
          </cell>
          <cell r="BS451">
            <v>0</v>
          </cell>
          <cell r="BT451">
            <v>0</v>
          </cell>
          <cell r="BU451">
            <v>0</v>
          </cell>
          <cell r="BV451">
            <v>0</v>
          </cell>
          <cell r="BW451">
            <v>0</v>
          </cell>
          <cell r="BX451">
            <v>0</v>
          </cell>
          <cell r="BY451">
            <v>0</v>
          </cell>
          <cell r="BZ451">
            <v>0</v>
          </cell>
          <cell r="CA451">
            <v>0</v>
          </cell>
          <cell r="CB451">
            <v>0</v>
          </cell>
          <cell r="CC451">
            <v>0</v>
          </cell>
          <cell r="CD451">
            <v>0</v>
          </cell>
          <cell r="CE451">
            <v>0</v>
          </cell>
          <cell r="CF451">
            <v>0</v>
          </cell>
          <cell r="CG451">
            <v>0</v>
          </cell>
          <cell r="CH451">
            <v>0</v>
          </cell>
          <cell r="CI451">
            <v>0</v>
          </cell>
          <cell r="CJ451">
            <v>0</v>
          </cell>
          <cell r="CK451">
            <v>0</v>
          </cell>
          <cell r="CL451">
            <v>0</v>
          </cell>
          <cell r="CM451">
            <v>0</v>
          </cell>
          <cell r="CN451">
            <v>0</v>
          </cell>
          <cell r="CO451">
            <v>0</v>
          </cell>
          <cell r="CP451">
            <v>0</v>
          </cell>
          <cell r="CQ451">
            <v>0</v>
          </cell>
          <cell r="CR451">
            <v>0</v>
          </cell>
          <cell r="CS451">
            <v>0</v>
          </cell>
          <cell r="CT451">
            <v>0</v>
          </cell>
          <cell r="CU451">
            <v>0</v>
          </cell>
          <cell r="CV451">
            <v>0</v>
          </cell>
          <cell r="CW451">
            <v>0</v>
          </cell>
          <cell r="CX451">
            <v>0</v>
          </cell>
          <cell r="CY451">
            <v>0</v>
          </cell>
          <cell r="CZ451">
            <v>0</v>
          </cell>
          <cell r="DA451">
            <v>0</v>
          </cell>
          <cell r="DB451">
            <v>0</v>
          </cell>
          <cell r="DC451">
            <v>0</v>
          </cell>
          <cell r="DD451">
            <v>0</v>
          </cell>
          <cell r="DE451">
            <v>0</v>
          </cell>
          <cell r="DF451">
            <v>0</v>
          </cell>
          <cell r="DG451">
            <v>0</v>
          </cell>
          <cell r="DH451">
            <v>0</v>
          </cell>
          <cell r="DI451">
            <v>0</v>
          </cell>
          <cell r="DJ451">
            <v>0</v>
          </cell>
          <cell r="DK451">
            <v>0</v>
          </cell>
          <cell r="DL451">
            <v>0</v>
          </cell>
          <cell r="DM451">
            <v>0</v>
          </cell>
          <cell r="DN451">
            <v>0</v>
          </cell>
          <cell r="DO451">
            <v>0</v>
          </cell>
          <cell r="DP451">
            <v>0</v>
          </cell>
          <cell r="DQ451">
            <v>0</v>
          </cell>
          <cell r="DR451">
            <v>0</v>
          </cell>
          <cell r="DS451">
            <v>0</v>
          </cell>
          <cell r="DT451">
            <v>0</v>
          </cell>
          <cell r="DU451">
            <v>0</v>
          </cell>
          <cell r="DV451">
            <v>0</v>
          </cell>
          <cell r="DW451">
            <v>0</v>
          </cell>
          <cell r="DX451">
            <v>0</v>
          </cell>
          <cell r="DY451">
            <v>0</v>
          </cell>
          <cell r="DZ451">
            <v>0</v>
          </cell>
          <cell r="EA451">
            <v>0</v>
          </cell>
          <cell r="EB451">
            <v>0</v>
          </cell>
          <cell r="EC451">
            <v>0</v>
          </cell>
          <cell r="ED451">
            <v>0</v>
          </cell>
        </row>
        <row r="452">
          <cell r="C452" t="str">
            <v>Appaloosa Solar I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0</v>
          </cell>
          <cell r="AE452">
            <v>0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K452">
            <v>0</v>
          </cell>
          <cell r="AL452">
            <v>0</v>
          </cell>
          <cell r="AM452">
            <v>0</v>
          </cell>
          <cell r="AN452">
            <v>0</v>
          </cell>
          <cell r="AO452">
            <v>0</v>
          </cell>
          <cell r="AP452">
            <v>0</v>
          </cell>
          <cell r="AQ452">
            <v>0</v>
          </cell>
          <cell r="AR452">
            <v>649.50288745999569</v>
          </cell>
          <cell r="AS452">
            <v>11.304925100001128</v>
          </cell>
          <cell r="AT452">
            <v>-42.360457999999198</v>
          </cell>
          <cell r="AU452">
            <v>234.20267569999123</v>
          </cell>
          <cell r="AV452">
            <v>133.00525210000342</v>
          </cell>
          <cell r="AW452">
            <v>50.213018999995256</v>
          </cell>
          <cell r="AX452">
            <v>11.261507999995956</v>
          </cell>
          <cell r="AY452">
            <v>4.1541995000006864</v>
          </cell>
          <cell r="AZ452">
            <v>17.798746000000392</v>
          </cell>
          <cell r="BA452">
            <v>2.9143357599969022</v>
          </cell>
          <cell r="BB452">
            <v>57.261163000002853</v>
          </cell>
          <cell r="BC452">
            <v>158.12554230000023</v>
          </cell>
          <cell r="BD452">
            <v>11.621978999999556</v>
          </cell>
          <cell r="BE452">
            <v>548.77986200002488</v>
          </cell>
          <cell r="BF452">
            <v>-45.081646999999066</v>
          </cell>
          <cell r="BG452">
            <v>25.939253999997163</v>
          </cell>
          <cell r="BH452">
            <v>12.113771000003908</v>
          </cell>
          <cell r="BI452">
            <v>84.492594200004532</v>
          </cell>
          <cell r="BJ452">
            <v>116.34158440000465</v>
          </cell>
          <cell r="BK452">
            <v>4.5178722999989986</v>
          </cell>
          <cell r="BL452">
            <v>34.965577499999199</v>
          </cell>
          <cell r="BM452">
            <v>50.191569999995409</v>
          </cell>
          <cell r="BN452">
            <v>164.73276740000438</v>
          </cell>
          <cell r="BO452">
            <v>1.8579997000051662</v>
          </cell>
          <cell r="BP452">
            <v>32.814525500005402</v>
          </cell>
          <cell r="BQ452">
            <v>65.893993000001501</v>
          </cell>
          <cell r="BR452">
            <v>574.38474489998771</v>
          </cell>
          <cell r="BS452">
            <v>-27.192249800005811</v>
          </cell>
          <cell r="BT452">
            <v>-5.0378268000022217</v>
          </cell>
          <cell r="BU452">
            <v>90.152269099999103</v>
          </cell>
          <cell r="BV452">
            <v>83.352615700001479</v>
          </cell>
          <cell r="BW452">
            <v>46.406493000002229</v>
          </cell>
          <cell r="BX452">
            <v>8.2517878000071505</v>
          </cell>
          <cell r="BY452">
            <v>154.80067699999199</v>
          </cell>
          <cell r="BZ452">
            <v>1.7413999994460028E-2</v>
          </cell>
          <cell r="CA452">
            <v>127.0166664999997</v>
          </cell>
          <cell r="CB452">
            <v>28.103828999999678</v>
          </cell>
          <cell r="CC452">
            <v>95.407630399997288</v>
          </cell>
          <cell r="CD452">
            <v>-26.894560999997339</v>
          </cell>
          <cell r="CE452">
            <v>251.80961886001751</v>
          </cell>
          <cell r="CF452">
            <v>0.7027254599997832</v>
          </cell>
          <cell r="CG452">
            <v>1.5364610000033281</v>
          </cell>
          <cell r="CH452">
            <v>27.963543999998365</v>
          </cell>
          <cell r="CI452">
            <v>107.59962150000501</v>
          </cell>
          <cell r="CJ452">
            <v>105.69159940000827</v>
          </cell>
          <cell r="CK452">
            <v>-35.958358899995801</v>
          </cell>
          <cell r="CL452">
            <v>93.853560000003199</v>
          </cell>
          <cell r="CM452">
            <v>1.8763170000020182</v>
          </cell>
          <cell r="CN452">
            <v>-120.09480899999471</v>
          </cell>
          <cell r="CO452">
            <v>33.124929800003883</v>
          </cell>
          <cell r="CP452">
            <v>22.637059600005159</v>
          </cell>
          <cell r="CQ452">
            <v>12.876968999997189</v>
          </cell>
          <cell r="CR452">
            <v>-19.929814799921587</v>
          </cell>
          <cell r="CS452">
            <v>4.95303199999762</v>
          </cell>
          <cell r="CT452">
            <v>1.9774434999926598</v>
          </cell>
          <cell r="CU452">
            <v>1.7777916999984882</v>
          </cell>
          <cell r="CV452">
            <v>-47.63323500000115</v>
          </cell>
          <cell r="CW452">
            <v>0.88661050000519026</v>
          </cell>
          <cell r="CX452">
            <v>9.4809853000042494</v>
          </cell>
          <cell r="CY452">
            <v>0</v>
          </cell>
          <cell r="CZ452">
            <v>0.34973599999648286</v>
          </cell>
          <cell r="DA452">
            <v>3.3491556999942986</v>
          </cell>
          <cell r="DB452">
            <v>2.4827950000035344</v>
          </cell>
          <cell r="DC452">
            <v>2.445870500003366</v>
          </cell>
          <cell r="DD452">
            <v>0</v>
          </cell>
          <cell r="DE452">
            <v>-186.11054539994802</v>
          </cell>
          <cell r="DF452">
            <v>0.98109299999850919</v>
          </cell>
          <cell r="DG452">
            <v>-6.5626750000010361</v>
          </cell>
          <cell r="DH452">
            <v>-19.503020000003744</v>
          </cell>
          <cell r="DI452">
            <v>-65.125956000003498</v>
          </cell>
          <cell r="DJ452">
            <v>-91.8718460000091</v>
          </cell>
          <cell r="DK452">
            <v>-7.27060899999924</v>
          </cell>
          <cell r="DL452">
            <v>1.3784739999900921</v>
          </cell>
          <cell r="DM452">
            <v>-1.4493530000036117</v>
          </cell>
          <cell r="DN452">
            <v>1.8959277999965707</v>
          </cell>
          <cell r="DO452">
            <v>0.79939379999996163</v>
          </cell>
          <cell r="DP452">
            <v>0.61802499999612337</v>
          </cell>
          <cell r="DQ452">
            <v>0</v>
          </cell>
          <cell r="DR452">
            <v>13.41198819980491</v>
          </cell>
          <cell r="DS452">
            <v>0.27819299999828218</v>
          </cell>
          <cell r="DT452">
            <v>0</v>
          </cell>
          <cell r="DU452">
            <v>1.2023639999970328</v>
          </cell>
          <cell r="DV452">
            <v>0</v>
          </cell>
          <cell r="DW452">
            <v>0.47395490000053542</v>
          </cell>
          <cell r="DX452">
            <v>0.19305899999744724</v>
          </cell>
          <cell r="DY452">
            <v>0</v>
          </cell>
          <cell r="DZ452">
            <v>0</v>
          </cell>
          <cell r="EA452">
            <v>10.654134299998987</v>
          </cell>
          <cell r="EB452">
            <v>0.61028300000180025</v>
          </cell>
          <cell r="EC452">
            <v>0</v>
          </cell>
          <cell r="ED452">
            <v>0</v>
          </cell>
        </row>
        <row r="453">
          <cell r="C453" t="str">
            <v>UAMPS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B453">
            <v>0</v>
          </cell>
          <cell r="AC453">
            <v>0</v>
          </cell>
          <cell r="AD453">
            <v>0</v>
          </cell>
          <cell r="AE453">
            <v>0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AJ453">
            <v>0</v>
          </cell>
          <cell r="AK453">
            <v>0</v>
          </cell>
          <cell r="AL453">
            <v>0</v>
          </cell>
          <cell r="AM453">
            <v>0</v>
          </cell>
          <cell r="AN453">
            <v>0</v>
          </cell>
          <cell r="AO453">
            <v>0</v>
          </cell>
          <cell r="AP453">
            <v>0</v>
          </cell>
          <cell r="AQ453">
            <v>0</v>
          </cell>
          <cell r="AR453">
            <v>0</v>
          </cell>
          <cell r="AS453">
            <v>0</v>
          </cell>
          <cell r="AT453">
            <v>0</v>
          </cell>
          <cell r="AU453">
            <v>0</v>
          </cell>
          <cell r="AV453">
            <v>0</v>
          </cell>
          <cell r="AW453">
            <v>0</v>
          </cell>
          <cell r="AX453">
            <v>0</v>
          </cell>
          <cell r="AY453">
            <v>0</v>
          </cell>
          <cell r="AZ453">
            <v>0</v>
          </cell>
          <cell r="BA453">
            <v>0</v>
          </cell>
          <cell r="BB453">
            <v>0</v>
          </cell>
          <cell r="BC453">
            <v>0</v>
          </cell>
          <cell r="BD453">
            <v>0</v>
          </cell>
          <cell r="BE453">
            <v>0</v>
          </cell>
          <cell r="BF453">
            <v>0</v>
          </cell>
          <cell r="BG453">
            <v>0</v>
          </cell>
          <cell r="BH453">
            <v>0</v>
          </cell>
          <cell r="BI453">
            <v>0</v>
          </cell>
          <cell r="BJ453">
            <v>0</v>
          </cell>
          <cell r="BK453">
            <v>0</v>
          </cell>
          <cell r="BL453">
            <v>0</v>
          </cell>
          <cell r="BM453">
            <v>0</v>
          </cell>
          <cell r="BN453">
            <v>0</v>
          </cell>
          <cell r="BO453">
            <v>0</v>
          </cell>
          <cell r="BP453">
            <v>0</v>
          </cell>
          <cell r="BQ453">
            <v>0</v>
          </cell>
          <cell r="BR453">
            <v>0</v>
          </cell>
          <cell r="BS453">
            <v>0</v>
          </cell>
          <cell r="BT453">
            <v>0</v>
          </cell>
          <cell r="BU453">
            <v>0</v>
          </cell>
          <cell r="BV453">
            <v>0</v>
          </cell>
          <cell r="BW453">
            <v>0</v>
          </cell>
          <cell r="BX453">
            <v>0</v>
          </cell>
          <cell r="BY453">
            <v>0</v>
          </cell>
          <cell r="BZ453">
            <v>0</v>
          </cell>
          <cell r="CA453">
            <v>0</v>
          </cell>
          <cell r="CB453">
            <v>0</v>
          </cell>
          <cell r="CC453">
            <v>0</v>
          </cell>
          <cell r="CD453">
            <v>0</v>
          </cell>
          <cell r="CE453">
            <v>0</v>
          </cell>
          <cell r="CF453">
            <v>0</v>
          </cell>
          <cell r="CG453">
            <v>0</v>
          </cell>
          <cell r="CH453">
            <v>0</v>
          </cell>
          <cell r="CI453">
            <v>0</v>
          </cell>
          <cell r="CJ453">
            <v>0</v>
          </cell>
          <cell r="CK453">
            <v>0</v>
          </cell>
          <cell r="CL453">
            <v>0</v>
          </cell>
          <cell r="CM453">
            <v>0</v>
          </cell>
          <cell r="CN453">
            <v>0</v>
          </cell>
          <cell r="CO453">
            <v>0</v>
          </cell>
          <cell r="CP453">
            <v>0</v>
          </cell>
          <cell r="CQ453">
            <v>0</v>
          </cell>
          <cell r="CR453">
            <v>0</v>
          </cell>
          <cell r="CS453">
            <v>0</v>
          </cell>
          <cell r="CT453">
            <v>0</v>
          </cell>
          <cell r="CU453">
            <v>0</v>
          </cell>
          <cell r="CV453">
            <v>0</v>
          </cell>
          <cell r="CW453">
            <v>0</v>
          </cell>
          <cell r="CX453">
            <v>0</v>
          </cell>
          <cell r="CY453">
            <v>0</v>
          </cell>
          <cell r="CZ453">
            <v>0</v>
          </cell>
          <cell r="DA453">
            <v>0</v>
          </cell>
          <cell r="DB453">
            <v>0</v>
          </cell>
          <cell r="DC453">
            <v>0</v>
          </cell>
          <cell r="DD453">
            <v>0</v>
          </cell>
          <cell r="DE453">
            <v>0</v>
          </cell>
          <cell r="DF453">
            <v>0</v>
          </cell>
          <cell r="DG453">
            <v>0</v>
          </cell>
          <cell r="DH453">
            <v>0</v>
          </cell>
          <cell r="DI453">
            <v>0</v>
          </cell>
          <cell r="DJ453">
            <v>0</v>
          </cell>
          <cell r="DK453">
            <v>0</v>
          </cell>
          <cell r="DL453">
            <v>0</v>
          </cell>
          <cell r="DM453">
            <v>0</v>
          </cell>
          <cell r="DN453">
            <v>0</v>
          </cell>
          <cell r="DO453">
            <v>0</v>
          </cell>
          <cell r="DP453">
            <v>0</v>
          </cell>
          <cell r="DQ453">
            <v>0</v>
          </cell>
          <cell r="DR453">
            <v>0</v>
          </cell>
          <cell r="DS453">
            <v>0</v>
          </cell>
          <cell r="DT453">
            <v>0</v>
          </cell>
          <cell r="DU453">
            <v>0</v>
          </cell>
          <cell r="DV453">
            <v>0</v>
          </cell>
          <cell r="DW453">
            <v>0</v>
          </cell>
          <cell r="DX453">
            <v>0</v>
          </cell>
          <cell r="DY453">
            <v>0</v>
          </cell>
          <cell r="DZ453">
            <v>0</v>
          </cell>
          <cell r="EA453">
            <v>0</v>
          </cell>
          <cell r="EB453">
            <v>0</v>
          </cell>
          <cell r="EC453">
            <v>0</v>
          </cell>
          <cell r="ED453">
            <v>0</v>
          </cell>
        </row>
        <row r="454">
          <cell r="C454" t="str">
            <v>UMPA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0</v>
          </cell>
          <cell r="V454">
            <v>0</v>
          </cell>
          <cell r="W454">
            <v>0</v>
          </cell>
          <cell r="X454">
            <v>0</v>
          </cell>
          <cell r="Y454">
            <v>0</v>
          </cell>
          <cell r="Z454">
            <v>0</v>
          </cell>
          <cell r="AA454">
            <v>0</v>
          </cell>
          <cell r="AB454">
            <v>0</v>
          </cell>
          <cell r="AC454">
            <v>0</v>
          </cell>
          <cell r="AD454">
            <v>0</v>
          </cell>
          <cell r="AE454">
            <v>0</v>
          </cell>
          <cell r="AF454">
            <v>0</v>
          </cell>
          <cell r="AG454">
            <v>0</v>
          </cell>
          <cell r="AH454">
            <v>0</v>
          </cell>
          <cell r="AI454">
            <v>0</v>
          </cell>
          <cell r="AJ454">
            <v>0</v>
          </cell>
          <cell r="AK454">
            <v>0</v>
          </cell>
          <cell r="AL454">
            <v>0</v>
          </cell>
          <cell r="AM454">
            <v>0</v>
          </cell>
          <cell r="AN454">
            <v>0</v>
          </cell>
          <cell r="AO454">
            <v>0</v>
          </cell>
          <cell r="AP454">
            <v>0</v>
          </cell>
          <cell r="AQ454">
            <v>0</v>
          </cell>
          <cell r="AR454">
            <v>0</v>
          </cell>
          <cell r="AS454">
            <v>0</v>
          </cell>
          <cell r="AT454">
            <v>0</v>
          </cell>
          <cell r="AU454">
            <v>0</v>
          </cell>
          <cell r="AV454">
            <v>0</v>
          </cell>
          <cell r="AW454">
            <v>0</v>
          </cell>
          <cell r="AX454">
            <v>0</v>
          </cell>
          <cell r="AY454">
            <v>0</v>
          </cell>
          <cell r="AZ454">
            <v>0</v>
          </cell>
          <cell r="BA454">
            <v>0</v>
          </cell>
          <cell r="BB454">
            <v>0</v>
          </cell>
          <cell r="BC454">
            <v>0</v>
          </cell>
          <cell r="BD454">
            <v>0</v>
          </cell>
          <cell r="BE454">
            <v>0</v>
          </cell>
          <cell r="BF454">
            <v>0</v>
          </cell>
          <cell r="BG454">
            <v>0</v>
          </cell>
          <cell r="BH454">
            <v>0</v>
          </cell>
          <cell r="BI454">
            <v>0</v>
          </cell>
          <cell r="BJ454">
            <v>0</v>
          </cell>
          <cell r="BK454">
            <v>0</v>
          </cell>
          <cell r="BL454">
            <v>0</v>
          </cell>
          <cell r="BM454">
            <v>0</v>
          </cell>
          <cell r="BN454">
            <v>0</v>
          </cell>
          <cell r="BO454">
            <v>0</v>
          </cell>
          <cell r="BP454">
            <v>0</v>
          </cell>
          <cell r="BQ454">
            <v>0</v>
          </cell>
          <cell r="BR454">
            <v>0</v>
          </cell>
          <cell r="BS454">
            <v>0</v>
          </cell>
          <cell r="BT454">
            <v>0</v>
          </cell>
          <cell r="BU454">
            <v>0</v>
          </cell>
          <cell r="BV454">
            <v>0</v>
          </cell>
          <cell r="BW454">
            <v>0</v>
          </cell>
          <cell r="BX454">
            <v>0</v>
          </cell>
          <cell r="BY454">
            <v>0</v>
          </cell>
          <cell r="BZ454">
            <v>0</v>
          </cell>
          <cell r="CA454">
            <v>0</v>
          </cell>
          <cell r="CB454">
            <v>0</v>
          </cell>
          <cell r="CC454">
            <v>0</v>
          </cell>
          <cell r="CD454">
            <v>0</v>
          </cell>
          <cell r="CE454">
            <v>0</v>
          </cell>
          <cell r="CF454">
            <v>0</v>
          </cell>
          <cell r="CG454">
            <v>0</v>
          </cell>
          <cell r="CH454">
            <v>0</v>
          </cell>
          <cell r="CI454">
            <v>0</v>
          </cell>
          <cell r="CJ454">
            <v>0</v>
          </cell>
          <cell r="CK454">
            <v>0</v>
          </cell>
          <cell r="CL454">
            <v>0</v>
          </cell>
          <cell r="CM454">
            <v>0</v>
          </cell>
          <cell r="CN454">
            <v>0</v>
          </cell>
          <cell r="CO454">
            <v>0</v>
          </cell>
          <cell r="CP454">
            <v>0</v>
          </cell>
          <cell r="CQ454">
            <v>0</v>
          </cell>
          <cell r="CR454">
            <v>0</v>
          </cell>
          <cell r="CS454">
            <v>0</v>
          </cell>
          <cell r="CT454">
            <v>0</v>
          </cell>
          <cell r="CU454">
            <v>0</v>
          </cell>
          <cell r="CV454">
            <v>0</v>
          </cell>
          <cell r="CW454">
            <v>0</v>
          </cell>
          <cell r="CX454">
            <v>0</v>
          </cell>
          <cell r="CY454">
            <v>0</v>
          </cell>
          <cell r="CZ454">
            <v>0</v>
          </cell>
          <cell r="DA454">
            <v>0</v>
          </cell>
          <cell r="DB454">
            <v>0</v>
          </cell>
          <cell r="DC454">
            <v>0</v>
          </cell>
          <cell r="DD454">
            <v>0</v>
          </cell>
          <cell r="DE454">
            <v>0</v>
          </cell>
          <cell r="DF454">
            <v>0</v>
          </cell>
          <cell r="DG454">
            <v>0</v>
          </cell>
          <cell r="DH454">
            <v>0</v>
          </cell>
          <cell r="DI454">
            <v>0</v>
          </cell>
          <cell r="DJ454">
            <v>0</v>
          </cell>
          <cell r="DK454">
            <v>0</v>
          </cell>
          <cell r="DL454">
            <v>0</v>
          </cell>
          <cell r="DM454">
            <v>0</v>
          </cell>
          <cell r="DN454">
            <v>0</v>
          </cell>
          <cell r="DO454">
            <v>0</v>
          </cell>
          <cell r="DP454">
            <v>0</v>
          </cell>
          <cell r="DQ454">
            <v>0</v>
          </cell>
          <cell r="DR454">
            <v>0</v>
          </cell>
          <cell r="DS454">
            <v>0</v>
          </cell>
          <cell r="DT454">
            <v>0</v>
          </cell>
          <cell r="DU454">
            <v>0</v>
          </cell>
          <cell r="DV454">
            <v>0</v>
          </cell>
          <cell r="DW454">
            <v>0</v>
          </cell>
          <cell r="DX454">
            <v>0</v>
          </cell>
          <cell r="DY454">
            <v>0</v>
          </cell>
          <cell r="DZ454">
            <v>0</v>
          </cell>
          <cell r="EA454">
            <v>0</v>
          </cell>
          <cell r="EB454">
            <v>0</v>
          </cell>
          <cell r="EC454">
            <v>0</v>
          </cell>
          <cell r="ED454">
            <v>0</v>
          </cell>
        </row>
        <row r="455">
          <cell r="C455" t="str">
            <v>Wolverine Creek Wind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  <cell r="AA455">
            <v>0</v>
          </cell>
          <cell r="AB455">
            <v>0</v>
          </cell>
          <cell r="AC455">
            <v>0</v>
          </cell>
          <cell r="AD455">
            <v>0</v>
          </cell>
          <cell r="AE455">
            <v>0</v>
          </cell>
          <cell r="AF455">
            <v>0</v>
          </cell>
          <cell r="AG455">
            <v>0</v>
          </cell>
          <cell r="AH455">
            <v>0</v>
          </cell>
          <cell r="AI455">
            <v>0</v>
          </cell>
          <cell r="AJ455">
            <v>0</v>
          </cell>
          <cell r="AK455">
            <v>0</v>
          </cell>
          <cell r="AL455">
            <v>0</v>
          </cell>
          <cell r="AM455">
            <v>0</v>
          </cell>
          <cell r="AN455">
            <v>0</v>
          </cell>
          <cell r="AO455">
            <v>0</v>
          </cell>
          <cell r="AP455">
            <v>0</v>
          </cell>
          <cell r="AQ455">
            <v>0</v>
          </cell>
          <cell r="AR455">
            <v>0</v>
          </cell>
          <cell r="AS455">
            <v>0</v>
          </cell>
          <cell r="AT455">
            <v>0</v>
          </cell>
          <cell r="AU455">
            <v>0</v>
          </cell>
          <cell r="AV455">
            <v>0</v>
          </cell>
          <cell r="AW455">
            <v>0</v>
          </cell>
          <cell r="AX455">
            <v>0</v>
          </cell>
          <cell r="AY455">
            <v>0</v>
          </cell>
          <cell r="AZ455">
            <v>0</v>
          </cell>
          <cell r="BA455">
            <v>0</v>
          </cell>
          <cell r="BB455">
            <v>0</v>
          </cell>
          <cell r="BC455">
            <v>0</v>
          </cell>
          <cell r="BD455">
            <v>0</v>
          </cell>
          <cell r="BE455">
            <v>0</v>
          </cell>
          <cell r="BF455">
            <v>0</v>
          </cell>
          <cell r="BG455">
            <v>0</v>
          </cell>
          <cell r="BH455">
            <v>0</v>
          </cell>
          <cell r="BI455">
            <v>0</v>
          </cell>
          <cell r="BJ455">
            <v>0</v>
          </cell>
          <cell r="BK455">
            <v>0</v>
          </cell>
          <cell r="BL455">
            <v>0</v>
          </cell>
          <cell r="BM455">
            <v>0</v>
          </cell>
          <cell r="BN455">
            <v>0</v>
          </cell>
          <cell r="BO455">
            <v>0</v>
          </cell>
          <cell r="BP455">
            <v>0</v>
          </cell>
          <cell r="BQ455">
            <v>0</v>
          </cell>
          <cell r="BR455">
            <v>0</v>
          </cell>
          <cell r="BS455">
            <v>0</v>
          </cell>
          <cell r="BT455">
            <v>0</v>
          </cell>
          <cell r="BU455">
            <v>0</v>
          </cell>
          <cell r="BV455">
            <v>0</v>
          </cell>
          <cell r="BW455">
            <v>0</v>
          </cell>
          <cell r="BX455">
            <v>0</v>
          </cell>
          <cell r="BY455">
            <v>0</v>
          </cell>
          <cell r="BZ455">
            <v>0</v>
          </cell>
          <cell r="CA455">
            <v>0</v>
          </cell>
          <cell r="CB455">
            <v>0</v>
          </cell>
          <cell r="CC455">
            <v>0</v>
          </cell>
          <cell r="CD455">
            <v>0</v>
          </cell>
          <cell r="CE455">
            <v>0</v>
          </cell>
          <cell r="CF455">
            <v>0</v>
          </cell>
          <cell r="CG455">
            <v>0</v>
          </cell>
          <cell r="CH455">
            <v>0</v>
          </cell>
          <cell r="CI455">
            <v>0</v>
          </cell>
          <cell r="CJ455">
            <v>0</v>
          </cell>
          <cell r="CK455">
            <v>0</v>
          </cell>
          <cell r="CL455">
            <v>0</v>
          </cell>
          <cell r="CM455">
            <v>0</v>
          </cell>
          <cell r="CN455">
            <v>0</v>
          </cell>
          <cell r="CO455">
            <v>0</v>
          </cell>
          <cell r="CP455">
            <v>0</v>
          </cell>
          <cell r="CQ455">
            <v>0</v>
          </cell>
          <cell r="CR455">
            <v>0</v>
          </cell>
          <cell r="CS455">
            <v>0</v>
          </cell>
          <cell r="CT455">
            <v>0</v>
          </cell>
          <cell r="CU455">
            <v>0</v>
          </cell>
          <cell r="CV455">
            <v>0</v>
          </cell>
          <cell r="CW455">
            <v>0</v>
          </cell>
          <cell r="CX455">
            <v>0</v>
          </cell>
          <cell r="CY455">
            <v>0</v>
          </cell>
          <cell r="CZ455">
            <v>0</v>
          </cell>
          <cell r="DA455">
            <v>0</v>
          </cell>
          <cell r="DB455">
            <v>0</v>
          </cell>
          <cell r="DC455">
            <v>0</v>
          </cell>
          <cell r="DD455">
            <v>0</v>
          </cell>
          <cell r="DE455">
            <v>0</v>
          </cell>
          <cell r="DF455">
            <v>0</v>
          </cell>
          <cell r="DG455">
            <v>0</v>
          </cell>
          <cell r="DH455">
            <v>0</v>
          </cell>
          <cell r="DI455">
            <v>0</v>
          </cell>
          <cell r="DJ455">
            <v>0</v>
          </cell>
          <cell r="DK455">
            <v>0</v>
          </cell>
          <cell r="DL455">
            <v>0</v>
          </cell>
          <cell r="DM455">
            <v>0</v>
          </cell>
          <cell r="DN455">
            <v>0</v>
          </cell>
          <cell r="DO455">
            <v>0</v>
          </cell>
          <cell r="DP455">
            <v>0</v>
          </cell>
          <cell r="DQ455">
            <v>0</v>
          </cell>
          <cell r="DR455">
            <v>0</v>
          </cell>
          <cell r="DS455">
            <v>0</v>
          </cell>
          <cell r="DT455">
            <v>0</v>
          </cell>
          <cell r="DU455">
            <v>0</v>
          </cell>
          <cell r="DV455">
            <v>0</v>
          </cell>
          <cell r="DW455">
            <v>0</v>
          </cell>
          <cell r="DX455">
            <v>0</v>
          </cell>
          <cell r="DY455">
            <v>0</v>
          </cell>
          <cell r="DZ455">
            <v>0</v>
          </cell>
          <cell r="EA455">
            <v>0</v>
          </cell>
          <cell r="EB455">
            <v>0</v>
          </cell>
          <cell r="EC455">
            <v>0</v>
          </cell>
          <cell r="ED455">
            <v>0</v>
          </cell>
        </row>
        <row r="457">
          <cell r="F457">
            <v>0</v>
          </cell>
          <cell r="G457">
            <v>0</v>
          </cell>
          <cell r="H457">
            <v>0</v>
          </cell>
          <cell r="I457">
            <v>-110.30949899996631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-79.485994499991648</v>
          </cell>
          <cell r="P457">
            <v>0</v>
          </cell>
          <cell r="Q457">
            <v>0</v>
          </cell>
          <cell r="R457">
            <v>-3.6943099992349744</v>
          </cell>
          <cell r="S457">
            <v>0</v>
          </cell>
          <cell r="T457">
            <v>0</v>
          </cell>
          <cell r="U457">
            <v>0</v>
          </cell>
          <cell r="V457">
            <v>-3.6943099999334663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0</v>
          </cell>
          <cell r="AE457">
            <v>4.9945182930678129</v>
          </cell>
          <cell r="AF457">
            <v>0</v>
          </cell>
          <cell r="AG457">
            <v>0</v>
          </cell>
          <cell r="AH457">
            <v>1.5393230000045151</v>
          </cell>
          <cell r="AI457">
            <v>-7.8287000011187047E-2</v>
          </cell>
          <cell r="AJ457">
            <v>0</v>
          </cell>
          <cell r="AK457">
            <v>0</v>
          </cell>
          <cell r="AL457">
            <v>1.3164675939478911</v>
          </cell>
          <cell r="AM457">
            <v>0</v>
          </cell>
          <cell r="AN457">
            <v>0</v>
          </cell>
          <cell r="AO457">
            <v>2.217014699941501</v>
          </cell>
          <cell r="AP457">
            <v>0</v>
          </cell>
          <cell r="AQ457">
            <v>0</v>
          </cell>
          <cell r="AR457">
            <v>449.94030440133065</v>
          </cell>
          <cell r="AS457">
            <v>54.782773900020402</v>
          </cell>
          <cell r="AT457">
            <v>41.468910950061399</v>
          </cell>
          <cell r="AU457">
            <v>66.971685471886303</v>
          </cell>
          <cell r="AV457">
            <v>151.37419099995168</v>
          </cell>
          <cell r="AW457">
            <v>27.392294900026172</v>
          </cell>
          <cell r="AX457">
            <v>15.495430999959353</v>
          </cell>
          <cell r="AY457">
            <v>10.319729600043502</v>
          </cell>
          <cell r="AZ457">
            <v>22.504830999940168</v>
          </cell>
          <cell r="BA457">
            <v>6.6045224600238726</v>
          </cell>
          <cell r="BB457">
            <v>38.486308560008183</v>
          </cell>
          <cell r="BC457">
            <v>47.585815559956245</v>
          </cell>
          <cell r="BD457">
            <v>-33.046189999906346</v>
          </cell>
          <cell r="BE457">
            <v>229.23643529042602</v>
          </cell>
          <cell r="BF457">
            <v>22.31174319999991</v>
          </cell>
          <cell r="BG457">
            <v>41.736189099960029</v>
          </cell>
          <cell r="BH457">
            <v>24.719031700049527</v>
          </cell>
          <cell r="BI457">
            <v>-37.724853999912739</v>
          </cell>
          <cell r="BJ457">
            <v>50.989256750093773</v>
          </cell>
          <cell r="BK457">
            <v>17.755243000050541</v>
          </cell>
          <cell r="BL457">
            <v>7.4996001999825239</v>
          </cell>
          <cell r="BM457">
            <v>20.072528299933765</v>
          </cell>
          <cell r="BN457">
            <v>36.672608399880119</v>
          </cell>
          <cell r="BO457">
            <v>11.080774639965966</v>
          </cell>
          <cell r="BP457">
            <v>24.603456699929666</v>
          </cell>
          <cell r="BQ457">
            <v>9.5208572999690659</v>
          </cell>
          <cell r="BR457">
            <v>246.95543612539768</v>
          </cell>
          <cell r="BS457">
            <v>7.786770400009118</v>
          </cell>
          <cell r="BT457">
            <v>17.188251100014895</v>
          </cell>
          <cell r="BU457">
            <v>48.515519920096267</v>
          </cell>
          <cell r="BV457">
            <v>39.924008849950042</v>
          </cell>
          <cell r="BW457">
            <v>23.68897969997488</v>
          </cell>
          <cell r="BX457">
            <v>5.5426826999755576</v>
          </cell>
          <cell r="BY457">
            <v>5.5632731000659987</v>
          </cell>
          <cell r="BZ457">
            <v>3.4639479999896139</v>
          </cell>
          <cell r="CA457">
            <v>27.364650600007735</v>
          </cell>
          <cell r="CB457">
            <v>19.626790579932276</v>
          </cell>
          <cell r="CC457">
            <v>31.024776775040664</v>
          </cell>
          <cell r="CD457">
            <v>17.265784399991389</v>
          </cell>
          <cell r="CE457">
            <v>195.14248714409769</v>
          </cell>
          <cell r="CF457">
            <v>51.35870720987441</v>
          </cell>
          <cell r="CG457">
            <v>61.580425300053321</v>
          </cell>
          <cell r="CH457">
            <v>48.307370670081582</v>
          </cell>
          <cell r="CI457">
            <v>29.887473399983719</v>
          </cell>
          <cell r="CJ457">
            <v>21.277000000001863</v>
          </cell>
          <cell r="CK457">
            <v>-36.435438650019933</v>
          </cell>
          <cell r="CL457">
            <v>1.7827869999455288</v>
          </cell>
          <cell r="CM457">
            <v>4.1296740000252612</v>
          </cell>
          <cell r="CN457">
            <v>-64.013962715049274</v>
          </cell>
          <cell r="CO457">
            <v>29.215000499913003</v>
          </cell>
          <cell r="CP457">
            <v>29.411944329971448</v>
          </cell>
          <cell r="CQ457">
            <v>18.641506099898834</v>
          </cell>
          <cell r="CR457">
            <v>253.17862149886787</v>
          </cell>
          <cell r="CS457">
            <v>9.6833044998929836</v>
          </cell>
          <cell r="CT457">
            <v>28.560959300026298</v>
          </cell>
          <cell r="CU457">
            <v>23.43206530000316</v>
          </cell>
          <cell r="CV457">
            <v>48.979105399979744</v>
          </cell>
          <cell r="CW457">
            <v>-5.9783179999212734</v>
          </cell>
          <cell r="CX457">
            <v>82.5166739000706</v>
          </cell>
          <cell r="CY457">
            <v>0.44224400009261444</v>
          </cell>
          <cell r="CZ457">
            <v>5.5331049998640083</v>
          </cell>
          <cell r="DA457">
            <v>19.439938800001983</v>
          </cell>
          <cell r="DB457">
            <v>19.465677400061395</v>
          </cell>
          <cell r="DC457">
            <v>19.619129200000316</v>
          </cell>
          <cell r="DD457">
            <v>1.4847366999601945</v>
          </cell>
          <cell r="DE457">
            <v>-54.492451521568</v>
          </cell>
          <cell r="DF457">
            <v>15.431215699994937</v>
          </cell>
          <cell r="DG457">
            <v>16.660035399952903</v>
          </cell>
          <cell r="DH457">
            <v>44.113822910003364</v>
          </cell>
          <cell r="DI457">
            <v>-58.917228400125168</v>
          </cell>
          <cell r="DJ457">
            <v>-151.75246352015529</v>
          </cell>
          <cell r="DK457">
            <v>-40.058455850055907</v>
          </cell>
          <cell r="DL457">
            <v>29.009712999919429</v>
          </cell>
          <cell r="DM457">
            <v>-16.621540200023446</v>
          </cell>
          <cell r="DN457">
            <v>81.27704244008055</v>
          </cell>
          <cell r="DO457">
            <v>17.163532600156032</v>
          </cell>
          <cell r="DP457">
            <v>-2.3865660000010394</v>
          </cell>
          <cell r="DQ457">
            <v>11.588440399966203</v>
          </cell>
          <cell r="DR457">
            <v>226.48269406426698</v>
          </cell>
          <cell r="DS457">
            <v>-23.928722999989986</v>
          </cell>
          <cell r="DT457">
            <v>29.845649499970023</v>
          </cell>
          <cell r="DU457">
            <v>152.95581600005971</v>
          </cell>
          <cell r="DV457">
            <v>9.4220092798932455</v>
          </cell>
          <cell r="DW457">
            <v>34.890293900098186</v>
          </cell>
          <cell r="DX457">
            <v>-45.38729509501718</v>
          </cell>
          <cell r="DY457">
            <v>3.8937755000079051</v>
          </cell>
          <cell r="DZ457">
            <v>0.12098700000206009</v>
          </cell>
          <cell r="EA457">
            <v>78.343886979913805</v>
          </cell>
          <cell r="EB457">
            <v>-4.5747180999605916</v>
          </cell>
          <cell r="EC457">
            <v>-9.0989879000117071</v>
          </cell>
          <cell r="ED457">
            <v>0</v>
          </cell>
        </row>
        <row r="460">
          <cell r="C460" t="str">
            <v>QF - Sch38 - UT - Wind</v>
          </cell>
          <cell r="F460">
            <v>21103.33</v>
          </cell>
          <cell r="G460">
            <v>19989.16</v>
          </cell>
          <cell r="H460">
            <v>25353.81</v>
          </cell>
          <cell r="I460">
            <v>20477.3</v>
          </cell>
          <cell r="J460">
            <v>20492.39</v>
          </cell>
          <cell r="K460">
            <v>16540.37</v>
          </cell>
          <cell r="L460">
            <v>12029.79</v>
          </cell>
          <cell r="M460">
            <v>9611.2199999999993</v>
          </cell>
          <cell r="N460">
            <v>12511.57</v>
          </cell>
          <cell r="O460">
            <v>17534.71</v>
          </cell>
          <cell r="P460">
            <v>15352.42</v>
          </cell>
          <cell r="Q460">
            <v>15433.12</v>
          </cell>
          <cell r="R460">
            <v>206429.19</v>
          </cell>
          <cell r="S460">
            <v>21103.33</v>
          </cell>
          <cell r="T460">
            <v>19989.16</v>
          </cell>
          <cell r="U460">
            <v>25353.81</v>
          </cell>
          <cell r="V460">
            <v>20477.3</v>
          </cell>
          <cell r="W460">
            <v>20492.39</v>
          </cell>
          <cell r="X460">
            <v>16540.37</v>
          </cell>
          <cell r="Y460">
            <v>12029.79</v>
          </cell>
          <cell r="Z460">
            <v>9611.2199999999993</v>
          </cell>
          <cell r="AA460">
            <v>12511.57</v>
          </cell>
          <cell r="AB460">
            <v>17534.71</v>
          </cell>
          <cell r="AC460">
            <v>15352.42</v>
          </cell>
          <cell r="AD460">
            <v>15433.12</v>
          </cell>
          <cell r="AE460">
            <v>206429.19</v>
          </cell>
          <cell r="AF460">
            <v>21103.33</v>
          </cell>
          <cell r="AG460">
            <v>19989.16</v>
          </cell>
          <cell r="AH460">
            <v>25353.81</v>
          </cell>
          <cell r="AI460">
            <v>20477.3</v>
          </cell>
          <cell r="AJ460">
            <v>20492.39</v>
          </cell>
          <cell r="AK460">
            <v>16540.37</v>
          </cell>
          <cell r="AL460">
            <v>12029.79</v>
          </cell>
          <cell r="AM460">
            <v>9611.2199999999993</v>
          </cell>
          <cell r="AN460">
            <v>12511.57</v>
          </cell>
          <cell r="AO460">
            <v>17534.71</v>
          </cell>
          <cell r="AP460">
            <v>15352.42</v>
          </cell>
          <cell r="AQ460">
            <v>15433.12</v>
          </cell>
          <cell r="AR460">
            <v>206592.04</v>
          </cell>
          <cell r="AS460">
            <v>21103.33</v>
          </cell>
          <cell r="AT460">
            <v>20152.009999999998</v>
          </cell>
          <cell r="AU460">
            <v>25353.81</v>
          </cell>
          <cell r="AV460">
            <v>20477.3</v>
          </cell>
          <cell r="AW460">
            <v>20492.39</v>
          </cell>
          <cell r="AX460">
            <v>16540.37</v>
          </cell>
          <cell r="AY460">
            <v>12029.79</v>
          </cell>
          <cell r="AZ460">
            <v>9611.2199999999993</v>
          </cell>
          <cell r="BA460">
            <v>12511.57</v>
          </cell>
          <cell r="BB460">
            <v>17534.71</v>
          </cell>
          <cell r="BC460">
            <v>15352.42</v>
          </cell>
          <cell r="BD460">
            <v>15433.12</v>
          </cell>
          <cell r="BE460">
            <v>206429.19</v>
          </cell>
          <cell r="BF460">
            <v>21103.33</v>
          </cell>
          <cell r="BG460">
            <v>19989.16</v>
          </cell>
          <cell r="BH460">
            <v>25353.81</v>
          </cell>
          <cell r="BI460">
            <v>20477.3</v>
          </cell>
          <cell r="BJ460">
            <v>20492.39</v>
          </cell>
          <cell r="BK460">
            <v>16540.37</v>
          </cell>
          <cell r="BL460">
            <v>12029.79</v>
          </cell>
          <cell r="BM460">
            <v>9611.2199999999993</v>
          </cell>
          <cell r="BN460">
            <v>12511.57</v>
          </cell>
          <cell r="BO460">
            <v>17534.71</v>
          </cell>
          <cell r="BP460">
            <v>15352.42</v>
          </cell>
          <cell r="BQ460">
            <v>15433.12</v>
          </cell>
          <cell r="BR460">
            <v>206429.19</v>
          </cell>
          <cell r="BS460">
            <v>21103.33</v>
          </cell>
          <cell r="BT460">
            <v>19989.16</v>
          </cell>
          <cell r="BU460">
            <v>25353.81</v>
          </cell>
          <cell r="BV460">
            <v>20477.3</v>
          </cell>
          <cell r="BW460">
            <v>20492.39</v>
          </cell>
          <cell r="BX460">
            <v>16540.37</v>
          </cell>
          <cell r="BY460">
            <v>12029.79</v>
          </cell>
          <cell r="BZ460">
            <v>9611.2199999999993</v>
          </cell>
          <cell r="CA460">
            <v>12511.57</v>
          </cell>
          <cell r="CB460">
            <v>17534.71</v>
          </cell>
          <cell r="CC460">
            <v>15352.42</v>
          </cell>
          <cell r="CD460">
            <v>15433.12</v>
          </cell>
          <cell r="CE460">
            <v>206429.19</v>
          </cell>
          <cell r="CF460">
            <v>21103.33</v>
          </cell>
          <cell r="CG460">
            <v>19989.16</v>
          </cell>
          <cell r="CH460">
            <v>25353.81</v>
          </cell>
          <cell r="CI460">
            <v>20477.3</v>
          </cell>
          <cell r="CJ460">
            <v>20492.39</v>
          </cell>
          <cell r="CK460">
            <v>16540.37</v>
          </cell>
          <cell r="CL460">
            <v>12029.79</v>
          </cell>
          <cell r="CM460">
            <v>9611.2199999999993</v>
          </cell>
          <cell r="CN460">
            <v>12511.57</v>
          </cell>
          <cell r="CO460">
            <v>17534.71</v>
          </cell>
          <cell r="CP460">
            <v>15352.42</v>
          </cell>
          <cell r="CQ460">
            <v>15433.12</v>
          </cell>
          <cell r="CR460">
            <v>206592.04</v>
          </cell>
          <cell r="CS460">
            <v>21103.33</v>
          </cell>
          <cell r="CT460">
            <v>20152.009999999998</v>
          </cell>
          <cell r="CU460">
            <v>25353.81</v>
          </cell>
          <cell r="CV460">
            <v>20477.3</v>
          </cell>
          <cell r="CW460">
            <v>20492.39</v>
          </cell>
          <cell r="CX460">
            <v>16540.37</v>
          </cell>
          <cell r="CY460">
            <v>12029.79</v>
          </cell>
          <cell r="CZ460">
            <v>9611.2199999999993</v>
          </cell>
          <cell r="DA460">
            <v>12511.57</v>
          </cell>
          <cell r="DB460">
            <v>17534.71</v>
          </cell>
          <cell r="DC460">
            <v>15352.42</v>
          </cell>
          <cell r="DD460">
            <v>15433.12</v>
          </cell>
          <cell r="DE460">
            <v>206429.19</v>
          </cell>
          <cell r="DF460">
            <v>21103.33</v>
          </cell>
          <cell r="DG460">
            <v>19989.16</v>
          </cell>
          <cell r="DH460">
            <v>25353.81</v>
          </cell>
          <cell r="DI460">
            <v>20477.3</v>
          </cell>
          <cell r="DJ460">
            <v>20492.39</v>
          </cell>
          <cell r="DK460">
            <v>16540.37</v>
          </cell>
          <cell r="DL460">
            <v>12029.79</v>
          </cell>
          <cell r="DM460">
            <v>9611.2199999999993</v>
          </cell>
          <cell r="DN460">
            <v>12511.57</v>
          </cell>
          <cell r="DO460">
            <v>17534.71</v>
          </cell>
          <cell r="DP460">
            <v>15352.42</v>
          </cell>
          <cell r="DQ460">
            <v>15433.12</v>
          </cell>
          <cell r="DR460">
            <v>206429.19</v>
          </cell>
          <cell r="DS460">
            <v>21103.33</v>
          </cell>
          <cell r="DT460">
            <v>19989.16</v>
          </cell>
          <cell r="DU460">
            <v>25353.81</v>
          </cell>
          <cell r="DV460">
            <v>20477.3</v>
          </cell>
          <cell r="DW460">
            <v>20492.39</v>
          </cell>
          <cell r="DX460">
            <v>16540.37</v>
          </cell>
          <cell r="DY460">
            <v>12029.79</v>
          </cell>
          <cell r="DZ460">
            <v>9611.2199999999993</v>
          </cell>
          <cell r="EA460">
            <v>12511.57</v>
          </cell>
          <cell r="EB460">
            <v>17534.71</v>
          </cell>
          <cell r="EC460">
            <v>15352.42</v>
          </cell>
          <cell r="ED460">
            <v>15433.12</v>
          </cell>
        </row>
        <row r="461">
          <cell r="C461" t="str">
            <v>Curtailment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A461">
            <v>0</v>
          </cell>
          <cell r="AB461">
            <v>0</v>
          </cell>
          <cell r="AC461">
            <v>0</v>
          </cell>
          <cell r="AD461">
            <v>0</v>
          </cell>
          <cell r="AE461">
            <v>0</v>
          </cell>
          <cell r="AF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  <cell r="AK461">
            <v>0</v>
          </cell>
          <cell r="AL461">
            <v>0</v>
          </cell>
          <cell r="AM461">
            <v>0</v>
          </cell>
          <cell r="AN461">
            <v>0</v>
          </cell>
          <cell r="AO461">
            <v>0</v>
          </cell>
          <cell r="AP461">
            <v>0</v>
          </cell>
          <cell r="AQ461">
            <v>0</v>
          </cell>
          <cell r="AR461">
            <v>0</v>
          </cell>
          <cell r="AS461">
            <v>0</v>
          </cell>
          <cell r="AT461">
            <v>0</v>
          </cell>
          <cell r="AU461">
            <v>0</v>
          </cell>
          <cell r="AV461">
            <v>0</v>
          </cell>
          <cell r="AW461">
            <v>0</v>
          </cell>
          <cell r="AX461">
            <v>0</v>
          </cell>
          <cell r="AY461">
            <v>0</v>
          </cell>
          <cell r="AZ461">
            <v>0</v>
          </cell>
          <cell r="BA461">
            <v>0</v>
          </cell>
          <cell r="BB461">
            <v>0</v>
          </cell>
          <cell r="BC461">
            <v>0</v>
          </cell>
          <cell r="BD461">
            <v>0</v>
          </cell>
          <cell r="BE461">
            <v>0</v>
          </cell>
          <cell r="BF461">
            <v>0</v>
          </cell>
          <cell r="BG461">
            <v>0</v>
          </cell>
          <cell r="BH461">
            <v>0</v>
          </cell>
          <cell r="BI461">
            <v>0</v>
          </cell>
          <cell r="BJ461">
            <v>0</v>
          </cell>
          <cell r="BK461">
            <v>0</v>
          </cell>
          <cell r="BL461">
            <v>0</v>
          </cell>
          <cell r="BM461">
            <v>0</v>
          </cell>
          <cell r="BN461">
            <v>0</v>
          </cell>
          <cell r="BO461">
            <v>0</v>
          </cell>
          <cell r="BP461">
            <v>0</v>
          </cell>
          <cell r="BQ461">
            <v>0</v>
          </cell>
          <cell r="BR461">
            <v>0</v>
          </cell>
          <cell r="BS461">
            <v>0</v>
          </cell>
          <cell r="BT461">
            <v>0</v>
          </cell>
          <cell r="BU461">
            <v>0</v>
          </cell>
          <cell r="BV461">
            <v>0</v>
          </cell>
          <cell r="BW461">
            <v>0</v>
          </cell>
          <cell r="BX461">
            <v>0</v>
          </cell>
          <cell r="BY461">
            <v>0</v>
          </cell>
          <cell r="BZ461">
            <v>0</v>
          </cell>
          <cell r="CA461">
            <v>0</v>
          </cell>
          <cell r="CB461">
            <v>0</v>
          </cell>
          <cell r="CC461">
            <v>0</v>
          </cell>
          <cell r="CD461">
            <v>0</v>
          </cell>
          <cell r="CE461">
            <v>0</v>
          </cell>
          <cell r="CF461">
            <v>0</v>
          </cell>
          <cell r="CG461">
            <v>0</v>
          </cell>
          <cell r="CH461">
            <v>0</v>
          </cell>
          <cell r="CI461">
            <v>0</v>
          </cell>
          <cell r="CJ461">
            <v>0</v>
          </cell>
          <cell r="CK461">
            <v>0</v>
          </cell>
          <cell r="CL461">
            <v>0</v>
          </cell>
          <cell r="CM461">
            <v>0</v>
          </cell>
          <cell r="CN461">
            <v>0</v>
          </cell>
          <cell r="CO461">
            <v>0</v>
          </cell>
          <cell r="CP461">
            <v>0</v>
          </cell>
          <cell r="CQ461">
            <v>0</v>
          </cell>
          <cell r="CR461">
            <v>0</v>
          </cell>
          <cell r="CS461">
            <v>0</v>
          </cell>
          <cell r="CT461">
            <v>0</v>
          </cell>
          <cell r="CU461">
            <v>0</v>
          </cell>
          <cell r="CV461">
            <v>0</v>
          </cell>
          <cell r="CW461">
            <v>0</v>
          </cell>
          <cell r="CX461">
            <v>0</v>
          </cell>
          <cell r="CY461">
            <v>0</v>
          </cell>
          <cell r="CZ461">
            <v>0</v>
          </cell>
          <cell r="DA461">
            <v>0</v>
          </cell>
          <cell r="DB461">
            <v>0</v>
          </cell>
          <cell r="DC461">
            <v>0</v>
          </cell>
          <cell r="DD461">
            <v>0</v>
          </cell>
          <cell r="DE461">
            <v>0</v>
          </cell>
          <cell r="DF461">
            <v>0</v>
          </cell>
          <cell r="DG461">
            <v>0</v>
          </cell>
          <cell r="DH461">
            <v>0</v>
          </cell>
          <cell r="DI461">
            <v>0</v>
          </cell>
          <cell r="DJ461">
            <v>0</v>
          </cell>
          <cell r="DK461">
            <v>0</v>
          </cell>
          <cell r="DL461">
            <v>0</v>
          </cell>
          <cell r="DM461">
            <v>0</v>
          </cell>
          <cell r="DN461">
            <v>0</v>
          </cell>
          <cell r="DO461">
            <v>0</v>
          </cell>
          <cell r="DP461">
            <v>0</v>
          </cell>
          <cell r="DQ461">
            <v>0</v>
          </cell>
          <cell r="DR461">
            <v>0</v>
          </cell>
          <cell r="DS461">
            <v>0</v>
          </cell>
          <cell r="DT461">
            <v>0</v>
          </cell>
          <cell r="DU461">
            <v>0</v>
          </cell>
          <cell r="DV461">
            <v>0</v>
          </cell>
          <cell r="DW461">
            <v>0</v>
          </cell>
          <cell r="DX461">
            <v>0</v>
          </cell>
          <cell r="DY461">
            <v>0</v>
          </cell>
          <cell r="DZ461">
            <v>0</v>
          </cell>
          <cell r="EA461">
            <v>0</v>
          </cell>
          <cell r="EB461">
            <v>0</v>
          </cell>
          <cell r="EC461">
            <v>0</v>
          </cell>
          <cell r="ED461">
            <v>0</v>
          </cell>
        </row>
        <row r="462">
          <cell r="C462" t="str">
            <v>Net Generation</v>
          </cell>
          <cell r="F462">
            <v>21103.33</v>
          </cell>
          <cell r="G462">
            <v>19989.16</v>
          </cell>
          <cell r="H462">
            <v>25353.81</v>
          </cell>
          <cell r="I462">
            <v>20477.3</v>
          </cell>
          <cell r="J462">
            <v>20492.39</v>
          </cell>
          <cell r="K462">
            <v>16540.37</v>
          </cell>
          <cell r="L462">
            <v>12029.79</v>
          </cell>
          <cell r="M462">
            <v>9611.2199999999993</v>
          </cell>
          <cell r="N462">
            <v>12511.57</v>
          </cell>
          <cell r="O462">
            <v>17534.71</v>
          </cell>
          <cell r="P462">
            <v>15352.42</v>
          </cell>
          <cell r="Q462">
            <v>15433.12</v>
          </cell>
          <cell r="R462">
            <v>206429.19</v>
          </cell>
          <cell r="S462">
            <v>21103.33</v>
          </cell>
          <cell r="T462">
            <v>19989.16</v>
          </cell>
          <cell r="U462">
            <v>25353.81</v>
          </cell>
          <cell r="V462">
            <v>20477.3</v>
          </cell>
          <cell r="W462">
            <v>20492.39</v>
          </cell>
          <cell r="X462">
            <v>16540.37</v>
          </cell>
          <cell r="Y462">
            <v>12029.79</v>
          </cell>
          <cell r="Z462">
            <v>9611.2199999999993</v>
          </cell>
          <cell r="AA462">
            <v>12511.57</v>
          </cell>
          <cell r="AB462">
            <v>17534.71</v>
          </cell>
          <cell r="AC462">
            <v>15352.42</v>
          </cell>
          <cell r="AD462">
            <v>15433.12</v>
          </cell>
          <cell r="AE462">
            <v>206429.19</v>
          </cell>
          <cell r="AF462">
            <v>21103.33</v>
          </cell>
          <cell r="AG462">
            <v>19989.16</v>
          </cell>
          <cell r="AH462">
            <v>25353.81</v>
          </cell>
          <cell r="AI462">
            <v>20477.3</v>
          </cell>
          <cell r="AJ462">
            <v>20492.39</v>
          </cell>
          <cell r="AK462">
            <v>16540.37</v>
          </cell>
          <cell r="AL462">
            <v>12029.79</v>
          </cell>
          <cell r="AM462">
            <v>9611.2199999999993</v>
          </cell>
          <cell r="AN462">
            <v>12511.57</v>
          </cell>
          <cell r="AO462">
            <v>17534.71</v>
          </cell>
          <cell r="AP462">
            <v>15352.42</v>
          </cell>
          <cell r="AQ462">
            <v>15433.12</v>
          </cell>
          <cell r="AR462">
            <v>206592.04</v>
          </cell>
          <cell r="AS462">
            <v>21103.33</v>
          </cell>
          <cell r="AT462">
            <v>20152.009999999998</v>
          </cell>
          <cell r="AU462">
            <v>25353.81</v>
          </cell>
          <cell r="AV462">
            <v>20477.3</v>
          </cell>
          <cell r="AW462">
            <v>20492.39</v>
          </cell>
          <cell r="AX462">
            <v>16540.37</v>
          </cell>
          <cell r="AY462">
            <v>12029.79</v>
          </cell>
          <cell r="AZ462">
            <v>9611.2199999999993</v>
          </cell>
          <cell r="BA462">
            <v>12511.57</v>
          </cell>
          <cell r="BB462">
            <v>17534.71</v>
          </cell>
          <cell r="BC462">
            <v>15352.42</v>
          </cell>
          <cell r="BD462">
            <v>15433.12</v>
          </cell>
          <cell r="BE462">
            <v>206429.19</v>
          </cell>
          <cell r="BF462">
            <v>21103.33</v>
          </cell>
          <cell r="BG462">
            <v>19989.16</v>
          </cell>
          <cell r="BH462">
            <v>25353.81</v>
          </cell>
          <cell r="BI462">
            <v>20477.3</v>
          </cell>
          <cell r="BJ462">
            <v>20492.39</v>
          </cell>
          <cell r="BK462">
            <v>16540.37</v>
          </cell>
          <cell r="BL462">
            <v>12029.79</v>
          </cell>
          <cell r="BM462">
            <v>9611.2199999999993</v>
          </cell>
          <cell r="BN462">
            <v>12511.57</v>
          </cell>
          <cell r="BO462">
            <v>17534.71</v>
          </cell>
          <cell r="BP462">
            <v>15352.42</v>
          </cell>
          <cell r="BQ462">
            <v>15433.12</v>
          </cell>
          <cell r="BR462">
            <v>206429.19</v>
          </cell>
          <cell r="BS462">
            <v>21103.33</v>
          </cell>
          <cell r="BT462">
            <v>19989.16</v>
          </cell>
          <cell r="BU462">
            <v>25353.81</v>
          </cell>
          <cell r="BV462">
            <v>20477.3</v>
          </cell>
          <cell r="BW462">
            <v>20492.39</v>
          </cell>
          <cell r="BX462">
            <v>16540.37</v>
          </cell>
          <cell r="BY462">
            <v>12029.79</v>
          </cell>
          <cell r="BZ462">
            <v>9611.2199999999993</v>
          </cell>
          <cell r="CA462">
            <v>12511.57</v>
          </cell>
          <cell r="CB462">
            <v>17534.71</v>
          </cell>
          <cell r="CC462">
            <v>15352.42</v>
          </cell>
          <cell r="CD462">
            <v>15433.12</v>
          </cell>
          <cell r="CE462">
            <v>206429.19</v>
          </cell>
          <cell r="CF462">
            <v>21103.33</v>
          </cell>
          <cell r="CG462">
            <v>19989.16</v>
          </cell>
          <cell r="CH462">
            <v>25353.81</v>
          </cell>
          <cell r="CI462">
            <v>20477.3</v>
          </cell>
          <cell r="CJ462">
            <v>20492.39</v>
          </cell>
          <cell r="CK462">
            <v>16540.37</v>
          </cell>
          <cell r="CL462">
            <v>12029.79</v>
          </cell>
          <cell r="CM462">
            <v>9611.2199999999993</v>
          </cell>
          <cell r="CN462">
            <v>12511.57</v>
          </cell>
          <cell r="CO462">
            <v>17534.71</v>
          </cell>
          <cell r="CP462">
            <v>15352.42</v>
          </cell>
          <cell r="CQ462">
            <v>15433.12</v>
          </cell>
          <cell r="CR462">
            <v>206592.04</v>
          </cell>
          <cell r="CS462">
            <v>21103.33</v>
          </cell>
          <cell r="CT462">
            <v>20152.009999999998</v>
          </cell>
          <cell r="CU462">
            <v>25353.81</v>
          </cell>
          <cell r="CV462">
            <v>20477.3</v>
          </cell>
          <cell r="CW462">
            <v>20492.39</v>
          </cell>
          <cell r="CX462">
            <v>16540.37</v>
          </cell>
          <cell r="CY462">
            <v>12029.79</v>
          </cell>
          <cell r="CZ462">
            <v>9611.2199999999993</v>
          </cell>
          <cell r="DA462">
            <v>12511.57</v>
          </cell>
          <cell r="DB462">
            <v>17534.71</v>
          </cell>
          <cell r="DC462">
            <v>15352.42</v>
          </cell>
          <cell r="DD462">
            <v>15433.12</v>
          </cell>
          <cell r="DE462">
            <v>206429.19</v>
          </cell>
          <cell r="DF462">
            <v>21103.33</v>
          </cell>
          <cell r="DG462">
            <v>19989.16</v>
          </cell>
          <cell r="DH462">
            <v>25353.81</v>
          </cell>
          <cell r="DI462">
            <v>20477.3</v>
          </cell>
          <cell r="DJ462">
            <v>20492.39</v>
          </cell>
          <cell r="DK462">
            <v>16540.37</v>
          </cell>
          <cell r="DL462">
            <v>12029.79</v>
          </cell>
          <cell r="DM462">
            <v>9611.2199999999993</v>
          </cell>
          <cell r="DN462">
            <v>12511.57</v>
          </cell>
          <cell r="DO462">
            <v>17534.71</v>
          </cell>
          <cell r="DP462">
            <v>15352.42</v>
          </cell>
          <cell r="DQ462">
            <v>15433.12</v>
          </cell>
          <cell r="DR462">
            <v>206429.19</v>
          </cell>
          <cell r="DS462">
            <v>21103.33</v>
          </cell>
          <cell r="DT462">
            <v>19989.16</v>
          </cell>
          <cell r="DU462">
            <v>25353.81</v>
          </cell>
          <cell r="DV462">
            <v>20477.3</v>
          </cell>
          <cell r="DW462">
            <v>20492.39</v>
          </cell>
          <cell r="DX462">
            <v>16540.37</v>
          </cell>
          <cell r="DY462">
            <v>12029.79</v>
          </cell>
          <cell r="DZ462">
            <v>9611.2199999999993</v>
          </cell>
          <cell r="EA462">
            <v>12511.57</v>
          </cell>
          <cell r="EB462">
            <v>17534.71</v>
          </cell>
          <cell r="EC462">
            <v>15352.42</v>
          </cell>
          <cell r="ED462">
            <v>15433.12</v>
          </cell>
        </row>
        <row r="464">
          <cell r="C464" t="str">
            <v>Potential QFs  -  Central Oregon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O464">
            <v>0</v>
          </cell>
          <cell r="AP464">
            <v>0</v>
          </cell>
          <cell r="AQ464">
            <v>0</v>
          </cell>
          <cell r="AR464">
            <v>0</v>
          </cell>
          <cell r="AS464">
            <v>0</v>
          </cell>
          <cell r="AT464">
            <v>0</v>
          </cell>
          <cell r="AU464">
            <v>0</v>
          </cell>
          <cell r="AV464">
            <v>0</v>
          </cell>
          <cell r="AW464">
            <v>0</v>
          </cell>
          <cell r="AX464">
            <v>0</v>
          </cell>
          <cell r="AY464">
            <v>0</v>
          </cell>
          <cell r="AZ464">
            <v>0</v>
          </cell>
          <cell r="BA464">
            <v>0</v>
          </cell>
          <cell r="BB464">
            <v>0</v>
          </cell>
          <cell r="BC464">
            <v>0</v>
          </cell>
          <cell r="BD464">
            <v>0</v>
          </cell>
          <cell r="BE464">
            <v>0</v>
          </cell>
          <cell r="BF464">
            <v>0</v>
          </cell>
          <cell r="BG464">
            <v>0</v>
          </cell>
          <cell r="BH464">
            <v>0</v>
          </cell>
          <cell r="BI464">
            <v>0</v>
          </cell>
          <cell r="BJ464">
            <v>0</v>
          </cell>
          <cell r="BK464">
            <v>0</v>
          </cell>
          <cell r="BL464">
            <v>0</v>
          </cell>
          <cell r="BM464">
            <v>0</v>
          </cell>
          <cell r="BN464">
            <v>0</v>
          </cell>
          <cell r="BO464">
            <v>0</v>
          </cell>
          <cell r="BP464">
            <v>0</v>
          </cell>
          <cell r="BQ464">
            <v>0</v>
          </cell>
          <cell r="BR464">
            <v>0</v>
          </cell>
          <cell r="BS464">
            <v>0</v>
          </cell>
          <cell r="BT464">
            <v>0</v>
          </cell>
          <cell r="BU464">
            <v>0</v>
          </cell>
          <cell r="BV464">
            <v>0</v>
          </cell>
          <cell r="BW464">
            <v>0</v>
          </cell>
          <cell r="BX464">
            <v>0</v>
          </cell>
          <cell r="BY464">
            <v>0</v>
          </cell>
          <cell r="BZ464">
            <v>0</v>
          </cell>
          <cell r="CA464">
            <v>0</v>
          </cell>
          <cell r="CB464">
            <v>0</v>
          </cell>
          <cell r="CC464">
            <v>0</v>
          </cell>
          <cell r="CD464">
            <v>0</v>
          </cell>
          <cell r="CE464">
            <v>0</v>
          </cell>
          <cell r="CF464">
            <v>0</v>
          </cell>
          <cell r="CG464">
            <v>0</v>
          </cell>
          <cell r="CH464">
            <v>0</v>
          </cell>
          <cell r="CI464">
            <v>0</v>
          </cell>
          <cell r="CJ464">
            <v>0</v>
          </cell>
          <cell r="CK464">
            <v>0</v>
          </cell>
          <cell r="CL464">
            <v>0</v>
          </cell>
          <cell r="CM464">
            <v>0</v>
          </cell>
          <cell r="CN464">
            <v>0</v>
          </cell>
          <cell r="CO464">
            <v>0</v>
          </cell>
          <cell r="CP464">
            <v>0</v>
          </cell>
          <cell r="CQ464">
            <v>0</v>
          </cell>
          <cell r="CR464">
            <v>0</v>
          </cell>
          <cell r="CS464">
            <v>0</v>
          </cell>
          <cell r="CT464">
            <v>0</v>
          </cell>
          <cell r="CU464">
            <v>0</v>
          </cell>
          <cell r="CV464">
            <v>0</v>
          </cell>
          <cell r="CW464">
            <v>0</v>
          </cell>
          <cell r="CX464">
            <v>0</v>
          </cell>
          <cell r="CY464">
            <v>0</v>
          </cell>
          <cell r="CZ464">
            <v>0</v>
          </cell>
          <cell r="DA464">
            <v>0</v>
          </cell>
          <cell r="DB464">
            <v>0</v>
          </cell>
          <cell r="DC464">
            <v>0</v>
          </cell>
          <cell r="DD464">
            <v>0</v>
          </cell>
          <cell r="DE464">
            <v>0</v>
          </cell>
          <cell r="DF464">
            <v>0</v>
          </cell>
          <cell r="DG464">
            <v>0</v>
          </cell>
          <cell r="DH464">
            <v>0</v>
          </cell>
          <cell r="DI464">
            <v>0</v>
          </cell>
          <cell r="DJ464">
            <v>0</v>
          </cell>
          <cell r="DK464">
            <v>0</v>
          </cell>
          <cell r="DL464">
            <v>0</v>
          </cell>
          <cell r="DM464">
            <v>0</v>
          </cell>
          <cell r="DN464">
            <v>0</v>
          </cell>
          <cell r="DO464">
            <v>0</v>
          </cell>
          <cell r="DP464">
            <v>0</v>
          </cell>
          <cell r="DQ464">
            <v>0</v>
          </cell>
          <cell r="DR464">
            <v>0</v>
          </cell>
          <cell r="DS464">
            <v>0</v>
          </cell>
          <cell r="DT464">
            <v>0</v>
          </cell>
          <cell r="DU464">
            <v>0</v>
          </cell>
          <cell r="DV464">
            <v>0</v>
          </cell>
          <cell r="DW464">
            <v>0</v>
          </cell>
          <cell r="DX464">
            <v>0</v>
          </cell>
          <cell r="DY464">
            <v>0</v>
          </cell>
          <cell r="DZ464">
            <v>0</v>
          </cell>
          <cell r="EA464">
            <v>0</v>
          </cell>
          <cell r="EB464">
            <v>0</v>
          </cell>
          <cell r="EC464">
            <v>0</v>
          </cell>
          <cell r="ED464">
            <v>0</v>
          </cell>
        </row>
        <row r="465">
          <cell r="C465" t="str">
            <v>Potential QFs  -  West Main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0</v>
          </cell>
          <cell r="AE465">
            <v>0</v>
          </cell>
          <cell r="AF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  <cell r="AK465">
            <v>0</v>
          </cell>
          <cell r="AL465">
            <v>0</v>
          </cell>
          <cell r="AM465">
            <v>0</v>
          </cell>
          <cell r="AN465">
            <v>0</v>
          </cell>
          <cell r="AO465">
            <v>0</v>
          </cell>
          <cell r="AP465">
            <v>0</v>
          </cell>
          <cell r="AQ465">
            <v>0</v>
          </cell>
          <cell r="AR465">
            <v>0</v>
          </cell>
          <cell r="AS465">
            <v>0</v>
          </cell>
          <cell r="AT465">
            <v>0</v>
          </cell>
          <cell r="AU465">
            <v>0</v>
          </cell>
          <cell r="AV465">
            <v>0</v>
          </cell>
          <cell r="AW465">
            <v>0</v>
          </cell>
          <cell r="AX465">
            <v>0</v>
          </cell>
          <cell r="AY465">
            <v>0</v>
          </cell>
          <cell r="AZ465">
            <v>0</v>
          </cell>
          <cell r="BA465">
            <v>0</v>
          </cell>
          <cell r="BB465">
            <v>0</v>
          </cell>
          <cell r="BC465">
            <v>0</v>
          </cell>
          <cell r="BD465">
            <v>0</v>
          </cell>
          <cell r="BE465">
            <v>0</v>
          </cell>
          <cell r="BF465">
            <v>0</v>
          </cell>
          <cell r="BG465">
            <v>0</v>
          </cell>
          <cell r="BH465">
            <v>0</v>
          </cell>
          <cell r="BI465">
            <v>0</v>
          </cell>
          <cell r="BJ465">
            <v>0</v>
          </cell>
          <cell r="BK465">
            <v>0</v>
          </cell>
          <cell r="BL465">
            <v>0</v>
          </cell>
          <cell r="BM465">
            <v>0</v>
          </cell>
          <cell r="BN465">
            <v>0</v>
          </cell>
          <cell r="BO465">
            <v>0</v>
          </cell>
          <cell r="BP465">
            <v>0</v>
          </cell>
          <cell r="BQ465">
            <v>0</v>
          </cell>
          <cell r="BR465">
            <v>0</v>
          </cell>
          <cell r="BS465">
            <v>0</v>
          </cell>
          <cell r="BT465">
            <v>0</v>
          </cell>
          <cell r="BU465">
            <v>0</v>
          </cell>
          <cell r="BV465">
            <v>0</v>
          </cell>
          <cell r="BW465">
            <v>0</v>
          </cell>
          <cell r="BX465">
            <v>0</v>
          </cell>
          <cell r="BY465">
            <v>0</v>
          </cell>
          <cell r="BZ465">
            <v>0</v>
          </cell>
          <cell r="CA465">
            <v>0</v>
          </cell>
          <cell r="CB465">
            <v>0</v>
          </cell>
          <cell r="CC465">
            <v>0</v>
          </cell>
          <cell r="CD465">
            <v>0</v>
          </cell>
          <cell r="CE465">
            <v>0</v>
          </cell>
          <cell r="CF465">
            <v>0</v>
          </cell>
          <cell r="CG465">
            <v>0</v>
          </cell>
          <cell r="CH465">
            <v>0</v>
          </cell>
          <cell r="CI465">
            <v>0</v>
          </cell>
          <cell r="CJ465">
            <v>0</v>
          </cell>
          <cell r="CK465">
            <v>0</v>
          </cell>
          <cell r="CL465">
            <v>0</v>
          </cell>
          <cell r="CM465">
            <v>0</v>
          </cell>
          <cell r="CN465">
            <v>0</v>
          </cell>
          <cell r="CO465">
            <v>0</v>
          </cell>
          <cell r="CP465">
            <v>0</v>
          </cell>
          <cell r="CQ465">
            <v>0</v>
          </cell>
          <cell r="CR465">
            <v>0</v>
          </cell>
          <cell r="CS465">
            <v>0</v>
          </cell>
          <cell r="CT465">
            <v>0</v>
          </cell>
          <cell r="CU465">
            <v>0</v>
          </cell>
          <cell r="CV465">
            <v>0</v>
          </cell>
          <cell r="CW465">
            <v>0</v>
          </cell>
          <cell r="CX465">
            <v>0</v>
          </cell>
          <cell r="CY465">
            <v>0</v>
          </cell>
          <cell r="CZ465">
            <v>0</v>
          </cell>
          <cell r="DA465">
            <v>0</v>
          </cell>
          <cell r="DB465">
            <v>0</v>
          </cell>
          <cell r="DC465">
            <v>0</v>
          </cell>
          <cell r="DD465">
            <v>0</v>
          </cell>
          <cell r="DE465">
            <v>0</v>
          </cell>
          <cell r="DF465">
            <v>0</v>
          </cell>
          <cell r="DG465">
            <v>0</v>
          </cell>
          <cell r="DH465">
            <v>0</v>
          </cell>
          <cell r="DI465">
            <v>0</v>
          </cell>
          <cell r="DJ465">
            <v>0</v>
          </cell>
          <cell r="DK465">
            <v>0</v>
          </cell>
          <cell r="DL465">
            <v>0</v>
          </cell>
          <cell r="DM465">
            <v>0</v>
          </cell>
          <cell r="DN465">
            <v>0</v>
          </cell>
          <cell r="DO465">
            <v>0</v>
          </cell>
          <cell r="DP465">
            <v>0</v>
          </cell>
          <cell r="DQ465">
            <v>0</v>
          </cell>
          <cell r="DR465">
            <v>0</v>
          </cell>
          <cell r="DS465">
            <v>0</v>
          </cell>
          <cell r="DT465">
            <v>0</v>
          </cell>
          <cell r="DU465">
            <v>0</v>
          </cell>
          <cell r="DV465">
            <v>0</v>
          </cell>
          <cell r="DW465">
            <v>0</v>
          </cell>
          <cell r="DX465">
            <v>0</v>
          </cell>
          <cell r="DY465">
            <v>0</v>
          </cell>
          <cell r="DZ465">
            <v>0</v>
          </cell>
          <cell r="EA465">
            <v>0</v>
          </cell>
          <cell r="EB465">
            <v>0</v>
          </cell>
          <cell r="EC465">
            <v>0</v>
          </cell>
          <cell r="ED465">
            <v>0</v>
          </cell>
        </row>
        <row r="466">
          <cell r="C466" t="str">
            <v>Potential QFs  -  Walla Walla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O466">
            <v>0</v>
          </cell>
          <cell r="AP466">
            <v>0</v>
          </cell>
          <cell r="AQ466">
            <v>0</v>
          </cell>
          <cell r="AR466">
            <v>0</v>
          </cell>
          <cell r="AS466">
            <v>0</v>
          </cell>
          <cell r="AT466">
            <v>0</v>
          </cell>
          <cell r="AU466">
            <v>0</v>
          </cell>
          <cell r="AV466">
            <v>0</v>
          </cell>
          <cell r="AW466">
            <v>0</v>
          </cell>
          <cell r="AX466">
            <v>0</v>
          </cell>
          <cell r="AY466">
            <v>0</v>
          </cell>
          <cell r="AZ466">
            <v>0</v>
          </cell>
          <cell r="BA466">
            <v>0</v>
          </cell>
          <cell r="BB466">
            <v>0</v>
          </cell>
          <cell r="BC466">
            <v>0</v>
          </cell>
          <cell r="BD466">
            <v>0</v>
          </cell>
          <cell r="BE466">
            <v>0</v>
          </cell>
          <cell r="BF466">
            <v>0</v>
          </cell>
          <cell r="BG466">
            <v>0</v>
          </cell>
          <cell r="BH466">
            <v>0</v>
          </cell>
          <cell r="BI466">
            <v>0</v>
          </cell>
          <cell r="BJ466">
            <v>0</v>
          </cell>
          <cell r="BK466">
            <v>0</v>
          </cell>
          <cell r="BL466">
            <v>0</v>
          </cell>
          <cell r="BM466">
            <v>0</v>
          </cell>
          <cell r="BN466">
            <v>0</v>
          </cell>
          <cell r="BO466">
            <v>0</v>
          </cell>
          <cell r="BP466">
            <v>0</v>
          </cell>
          <cell r="BQ466">
            <v>0</v>
          </cell>
          <cell r="BR466">
            <v>0</v>
          </cell>
          <cell r="BS466">
            <v>0</v>
          </cell>
          <cell r="BT466">
            <v>0</v>
          </cell>
          <cell r="BU466">
            <v>0</v>
          </cell>
          <cell r="BV466">
            <v>0</v>
          </cell>
          <cell r="BW466">
            <v>0</v>
          </cell>
          <cell r="BX466">
            <v>0</v>
          </cell>
          <cell r="BY466">
            <v>0</v>
          </cell>
          <cell r="BZ466">
            <v>0</v>
          </cell>
          <cell r="CA466">
            <v>0</v>
          </cell>
          <cell r="CB466">
            <v>0</v>
          </cell>
          <cell r="CC466">
            <v>0</v>
          </cell>
          <cell r="CD466">
            <v>0</v>
          </cell>
          <cell r="CE466">
            <v>0</v>
          </cell>
          <cell r="CF466">
            <v>0</v>
          </cell>
          <cell r="CG466">
            <v>0</v>
          </cell>
          <cell r="CH466">
            <v>0</v>
          </cell>
          <cell r="CI466">
            <v>0</v>
          </cell>
          <cell r="CJ466">
            <v>0</v>
          </cell>
          <cell r="CK466">
            <v>0</v>
          </cell>
          <cell r="CL466">
            <v>0</v>
          </cell>
          <cell r="CM466">
            <v>0</v>
          </cell>
          <cell r="CN466">
            <v>0</v>
          </cell>
          <cell r="CO466">
            <v>0</v>
          </cell>
          <cell r="CP466">
            <v>0</v>
          </cell>
          <cell r="CQ466">
            <v>0</v>
          </cell>
          <cell r="CR466">
            <v>0</v>
          </cell>
          <cell r="CS466">
            <v>0</v>
          </cell>
          <cell r="CT466">
            <v>0</v>
          </cell>
          <cell r="CU466">
            <v>0</v>
          </cell>
          <cell r="CV466">
            <v>0</v>
          </cell>
          <cell r="CW466">
            <v>0</v>
          </cell>
          <cell r="CX466">
            <v>0</v>
          </cell>
          <cell r="CY466">
            <v>0</v>
          </cell>
          <cell r="CZ466">
            <v>0</v>
          </cell>
          <cell r="DA466">
            <v>0</v>
          </cell>
          <cell r="DB466">
            <v>0</v>
          </cell>
          <cell r="DC466">
            <v>0</v>
          </cell>
          <cell r="DD466">
            <v>0</v>
          </cell>
          <cell r="DE466">
            <v>0</v>
          </cell>
          <cell r="DF466">
            <v>0</v>
          </cell>
          <cell r="DG466">
            <v>0</v>
          </cell>
          <cell r="DH466">
            <v>0</v>
          </cell>
          <cell r="DI466">
            <v>0</v>
          </cell>
          <cell r="DJ466">
            <v>0</v>
          </cell>
          <cell r="DK466">
            <v>0</v>
          </cell>
          <cell r="DL466">
            <v>0</v>
          </cell>
          <cell r="DM466">
            <v>0</v>
          </cell>
          <cell r="DN466">
            <v>0</v>
          </cell>
          <cell r="DO466">
            <v>0</v>
          </cell>
          <cell r="DP466">
            <v>0</v>
          </cell>
          <cell r="DQ466">
            <v>0</v>
          </cell>
          <cell r="DR466">
            <v>0</v>
          </cell>
          <cell r="DS466">
            <v>0</v>
          </cell>
          <cell r="DT466">
            <v>0</v>
          </cell>
          <cell r="DU466">
            <v>0</v>
          </cell>
          <cell r="DV466">
            <v>0</v>
          </cell>
          <cell r="DW466">
            <v>0</v>
          </cell>
          <cell r="DX466">
            <v>0</v>
          </cell>
          <cell r="DY466">
            <v>0</v>
          </cell>
          <cell r="DZ466">
            <v>0</v>
          </cell>
          <cell r="EA466">
            <v>0</v>
          </cell>
          <cell r="EB466">
            <v>0</v>
          </cell>
          <cell r="EC466">
            <v>0</v>
          </cell>
          <cell r="ED466">
            <v>0</v>
          </cell>
        </row>
        <row r="467">
          <cell r="C467" t="str">
            <v>Potential QFs  -  Yakima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  <cell r="AB467">
            <v>0</v>
          </cell>
          <cell r="AC467">
            <v>0</v>
          </cell>
          <cell r="AD467">
            <v>0</v>
          </cell>
          <cell r="AE467">
            <v>0</v>
          </cell>
          <cell r="AF467">
            <v>0</v>
          </cell>
          <cell r="AG467">
            <v>0</v>
          </cell>
          <cell r="AH467">
            <v>0</v>
          </cell>
          <cell r="AI467">
            <v>0</v>
          </cell>
          <cell r="AJ467">
            <v>0</v>
          </cell>
          <cell r="AK467">
            <v>0</v>
          </cell>
          <cell r="AL467">
            <v>0</v>
          </cell>
          <cell r="AM467">
            <v>0</v>
          </cell>
          <cell r="AN467">
            <v>0</v>
          </cell>
          <cell r="AO467">
            <v>0</v>
          </cell>
          <cell r="AP467">
            <v>0</v>
          </cell>
          <cell r="AQ467">
            <v>0</v>
          </cell>
          <cell r="AR467">
            <v>0</v>
          </cell>
          <cell r="AS467">
            <v>0</v>
          </cell>
          <cell r="AT467">
            <v>0</v>
          </cell>
          <cell r="AU467">
            <v>0</v>
          </cell>
          <cell r="AV467">
            <v>0</v>
          </cell>
          <cell r="AW467">
            <v>0</v>
          </cell>
          <cell r="AX467">
            <v>0</v>
          </cell>
          <cell r="AY467">
            <v>0</v>
          </cell>
          <cell r="AZ467">
            <v>0</v>
          </cell>
          <cell r="BA467">
            <v>0</v>
          </cell>
          <cell r="BB467">
            <v>0</v>
          </cell>
          <cell r="BC467">
            <v>0</v>
          </cell>
          <cell r="BD467">
            <v>0</v>
          </cell>
          <cell r="BE467">
            <v>0</v>
          </cell>
          <cell r="BF467">
            <v>0</v>
          </cell>
          <cell r="BG467">
            <v>0</v>
          </cell>
          <cell r="BH467">
            <v>0</v>
          </cell>
          <cell r="BI467">
            <v>0</v>
          </cell>
          <cell r="BJ467">
            <v>0</v>
          </cell>
          <cell r="BK467">
            <v>0</v>
          </cell>
          <cell r="BL467">
            <v>0</v>
          </cell>
          <cell r="BM467">
            <v>0</v>
          </cell>
          <cell r="BN467">
            <v>0</v>
          </cell>
          <cell r="BO467">
            <v>0</v>
          </cell>
          <cell r="BP467">
            <v>0</v>
          </cell>
          <cell r="BQ467">
            <v>0</v>
          </cell>
          <cell r="BR467">
            <v>0</v>
          </cell>
          <cell r="BS467">
            <v>0</v>
          </cell>
          <cell r="BT467">
            <v>0</v>
          </cell>
          <cell r="BU467">
            <v>0</v>
          </cell>
          <cell r="BV467">
            <v>0</v>
          </cell>
          <cell r="BW467">
            <v>0</v>
          </cell>
          <cell r="BX467">
            <v>0</v>
          </cell>
          <cell r="BY467">
            <v>0</v>
          </cell>
          <cell r="BZ467">
            <v>0</v>
          </cell>
          <cell r="CA467">
            <v>0</v>
          </cell>
          <cell r="CB467">
            <v>0</v>
          </cell>
          <cell r="CC467">
            <v>0</v>
          </cell>
          <cell r="CD467">
            <v>0</v>
          </cell>
          <cell r="CE467">
            <v>0</v>
          </cell>
          <cell r="CF467">
            <v>0</v>
          </cell>
          <cell r="CG467">
            <v>0</v>
          </cell>
          <cell r="CH467">
            <v>0</v>
          </cell>
          <cell r="CI467">
            <v>0</v>
          </cell>
          <cell r="CJ467">
            <v>0</v>
          </cell>
          <cell r="CK467">
            <v>0</v>
          </cell>
          <cell r="CL467">
            <v>0</v>
          </cell>
          <cell r="CM467">
            <v>0</v>
          </cell>
          <cell r="CN467">
            <v>0</v>
          </cell>
          <cell r="CO467">
            <v>0</v>
          </cell>
          <cell r="CP467">
            <v>0</v>
          </cell>
          <cell r="CQ467">
            <v>0</v>
          </cell>
          <cell r="CR467">
            <v>0</v>
          </cell>
          <cell r="CS467">
            <v>0</v>
          </cell>
          <cell r="CT467">
            <v>0</v>
          </cell>
          <cell r="CU467">
            <v>0</v>
          </cell>
          <cell r="CV467">
            <v>0</v>
          </cell>
          <cell r="CW467">
            <v>0</v>
          </cell>
          <cell r="CX467">
            <v>0</v>
          </cell>
          <cell r="CY467">
            <v>0</v>
          </cell>
          <cell r="CZ467">
            <v>0</v>
          </cell>
          <cell r="DA467">
            <v>0</v>
          </cell>
          <cell r="DB467">
            <v>0</v>
          </cell>
          <cell r="DC467">
            <v>0</v>
          </cell>
          <cell r="DD467">
            <v>0</v>
          </cell>
          <cell r="DE467">
            <v>0</v>
          </cell>
          <cell r="DF467">
            <v>0</v>
          </cell>
          <cell r="DG467">
            <v>0</v>
          </cell>
          <cell r="DH467">
            <v>0</v>
          </cell>
          <cell r="DI467">
            <v>0</v>
          </cell>
          <cell r="DJ467">
            <v>0</v>
          </cell>
          <cell r="DK467">
            <v>0</v>
          </cell>
          <cell r="DL467">
            <v>0</v>
          </cell>
          <cell r="DM467">
            <v>0</v>
          </cell>
          <cell r="DN467">
            <v>0</v>
          </cell>
          <cell r="DO467">
            <v>0</v>
          </cell>
          <cell r="DP467">
            <v>0</v>
          </cell>
          <cell r="DQ467">
            <v>0</v>
          </cell>
          <cell r="DR467">
            <v>0</v>
          </cell>
          <cell r="DS467">
            <v>0</v>
          </cell>
          <cell r="DT467">
            <v>0</v>
          </cell>
          <cell r="DU467">
            <v>0</v>
          </cell>
          <cell r="DV467">
            <v>0</v>
          </cell>
          <cell r="DW467">
            <v>0</v>
          </cell>
          <cell r="DX467">
            <v>0</v>
          </cell>
          <cell r="DY467">
            <v>0</v>
          </cell>
          <cell r="DZ467">
            <v>0</v>
          </cell>
          <cell r="EA467">
            <v>0</v>
          </cell>
          <cell r="EB467">
            <v>0</v>
          </cell>
          <cell r="EC467">
            <v>0</v>
          </cell>
          <cell r="ED467">
            <v>0</v>
          </cell>
        </row>
        <row r="468">
          <cell r="C468" t="str">
            <v>Potential QFs  -  Clover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  <cell r="V468">
            <v>0</v>
          </cell>
          <cell r="W468">
            <v>0</v>
          </cell>
          <cell r="X468">
            <v>0</v>
          </cell>
          <cell r="Y468">
            <v>0</v>
          </cell>
          <cell r="Z468">
            <v>0</v>
          </cell>
          <cell r="AA468">
            <v>0</v>
          </cell>
          <cell r="AB468">
            <v>0</v>
          </cell>
          <cell r="AC468">
            <v>0</v>
          </cell>
          <cell r="AD468">
            <v>0</v>
          </cell>
          <cell r="AE468">
            <v>0</v>
          </cell>
          <cell r="AF468">
            <v>0</v>
          </cell>
          <cell r="AG468">
            <v>0</v>
          </cell>
          <cell r="AH468">
            <v>0</v>
          </cell>
          <cell r="AI468">
            <v>0</v>
          </cell>
          <cell r="AJ468">
            <v>0</v>
          </cell>
          <cell r="AK468">
            <v>0</v>
          </cell>
          <cell r="AL468">
            <v>0</v>
          </cell>
          <cell r="AM468">
            <v>0</v>
          </cell>
          <cell r="AN468">
            <v>0</v>
          </cell>
          <cell r="AO468">
            <v>0</v>
          </cell>
          <cell r="AP468">
            <v>0</v>
          </cell>
          <cell r="AQ468">
            <v>0</v>
          </cell>
          <cell r="AR468">
            <v>0</v>
          </cell>
          <cell r="AS468">
            <v>0</v>
          </cell>
          <cell r="AT468">
            <v>0</v>
          </cell>
          <cell r="AU468">
            <v>0</v>
          </cell>
          <cell r="AV468">
            <v>0</v>
          </cell>
          <cell r="AW468">
            <v>0</v>
          </cell>
          <cell r="AX468">
            <v>0</v>
          </cell>
          <cell r="AY468">
            <v>0</v>
          </cell>
          <cell r="AZ468">
            <v>0</v>
          </cell>
          <cell r="BA468">
            <v>0</v>
          </cell>
          <cell r="BB468">
            <v>0</v>
          </cell>
          <cell r="BC468">
            <v>0</v>
          </cell>
          <cell r="BD468">
            <v>0</v>
          </cell>
          <cell r="BE468">
            <v>0</v>
          </cell>
          <cell r="BF468">
            <v>0</v>
          </cell>
          <cell r="BG468">
            <v>0</v>
          </cell>
          <cell r="BH468">
            <v>0</v>
          </cell>
          <cell r="BI468">
            <v>0</v>
          </cell>
          <cell r="BJ468">
            <v>0</v>
          </cell>
          <cell r="BK468">
            <v>0</v>
          </cell>
          <cell r="BL468">
            <v>0</v>
          </cell>
          <cell r="BM468">
            <v>0</v>
          </cell>
          <cell r="BN468">
            <v>0</v>
          </cell>
          <cell r="BO468">
            <v>0</v>
          </cell>
          <cell r="BP468">
            <v>0</v>
          </cell>
          <cell r="BQ468">
            <v>0</v>
          </cell>
          <cell r="BR468">
            <v>0</v>
          </cell>
          <cell r="BS468">
            <v>0</v>
          </cell>
          <cell r="BT468">
            <v>0</v>
          </cell>
          <cell r="BU468">
            <v>0</v>
          </cell>
          <cell r="BV468">
            <v>0</v>
          </cell>
          <cell r="BW468">
            <v>0</v>
          </cell>
          <cell r="BX468">
            <v>0</v>
          </cell>
          <cell r="BY468">
            <v>0</v>
          </cell>
          <cell r="BZ468">
            <v>0</v>
          </cell>
          <cell r="CA468">
            <v>0</v>
          </cell>
          <cell r="CB468">
            <v>0</v>
          </cell>
          <cell r="CC468">
            <v>0</v>
          </cell>
          <cell r="CD468">
            <v>0</v>
          </cell>
          <cell r="CE468">
            <v>0</v>
          </cell>
          <cell r="CF468">
            <v>0</v>
          </cell>
          <cell r="CG468">
            <v>0</v>
          </cell>
          <cell r="CH468">
            <v>0</v>
          </cell>
          <cell r="CI468">
            <v>0</v>
          </cell>
          <cell r="CJ468">
            <v>0</v>
          </cell>
          <cell r="CK468">
            <v>0</v>
          </cell>
          <cell r="CL468">
            <v>0</v>
          </cell>
          <cell r="CM468">
            <v>0</v>
          </cell>
          <cell r="CN468">
            <v>0</v>
          </cell>
          <cell r="CO468">
            <v>0</v>
          </cell>
          <cell r="CP468">
            <v>0</v>
          </cell>
          <cell r="CQ468">
            <v>0</v>
          </cell>
          <cell r="CR468">
            <v>0</v>
          </cell>
          <cell r="CS468">
            <v>0</v>
          </cell>
          <cell r="CT468">
            <v>0</v>
          </cell>
          <cell r="CU468">
            <v>0</v>
          </cell>
          <cell r="CV468">
            <v>0</v>
          </cell>
          <cell r="CW468">
            <v>0</v>
          </cell>
          <cell r="CX468">
            <v>0</v>
          </cell>
          <cell r="CY468">
            <v>0</v>
          </cell>
          <cell r="CZ468">
            <v>0</v>
          </cell>
          <cell r="DA468">
            <v>0</v>
          </cell>
          <cell r="DB468">
            <v>0</v>
          </cell>
          <cell r="DC468">
            <v>0</v>
          </cell>
          <cell r="DD468">
            <v>0</v>
          </cell>
          <cell r="DE468">
            <v>0</v>
          </cell>
          <cell r="DF468">
            <v>0</v>
          </cell>
          <cell r="DG468">
            <v>0</v>
          </cell>
          <cell r="DH468">
            <v>0</v>
          </cell>
          <cell r="DI468">
            <v>0</v>
          </cell>
          <cell r="DJ468">
            <v>0</v>
          </cell>
          <cell r="DK468">
            <v>0</v>
          </cell>
          <cell r="DL468">
            <v>0</v>
          </cell>
          <cell r="DM468">
            <v>0</v>
          </cell>
          <cell r="DN468">
            <v>0</v>
          </cell>
          <cell r="DO468">
            <v>0</v>
          </cell>
          <cell r="DP468">
            <v>0</v>
          </cell>
          <cell r="DQ468">
            <v>0</v>
          </cell>
          <cell r="DR468">
            <v>0</v>
          </cell>
          <cell r="DS468">
            <v>0</v>
          </cell>
          <cell r="DT468">
            <v>0</v>
          </cell>
          <cell r="DU468">
            <v>0</v>
          </cell>
          <cell r="DV468">
            <v>0</v>
          </cell>
          <cell r="DW468">
            <v>0</v>
          </cell>
          <cell r="DX468">
            <v>0</v>
          </cell>
          <cell r="DY468">
            <v>0</v>
          </cell>
          <cell r="DZ468">
            <v>0</v>
          </cell>
          <cell r="EA468">
            <v>0</v>
          </cell>
          <cell r="EB468">
            <v>0</v>
          </cell>
          <cell r="EC468">
            <v>0</v>
          </cell>
          <cell r="ED468">
            <v>0</v>
          </cell>
        </row>
        <row r="469">
          <cell r="C469" t="str">
            <v>Potential QFs  -  Goshen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0</v>
          </cell>
          <cell r="AE469">
            <v>0</v>
          </cell>
          <cell r="AF469">
            <v>0</v>
          </cell>
          <cell r="AG469">
            <v>0</v>
          </cell>
          <cell r="AH469">
            <v>0</v>
          </cell>
          <cell r="AI469">
            <v>0</v>
          </cell>
          <cell r="AJ469">
            <v>0</v>
          </cell>
          <cell r="AK469">
            <v>0</v>
          </cell>
          <cell r="AL469">
            <v>0</v>
          </cell>
          <cell r="AM469">
            <v>0</v>
          </cell>
          <cell r="AN469">
            <v>0</v>
          </cell>
          <cell r="AO469">
            <v>0</v>
          </cell>
          <cell r="AP469">
            <v>0</v>
          </cell>
          <cell r="AQ469">
            <v>0</v>
          </cell>
          <cell r="AR469">
            <v>0</v>
          </cell>
          <cell r="AS469">
            <v>0</v>
          </cell>
          <cell r="AT469">
            <v>0</v>
          </cell>
          <cell r="AU469">
            <v>0</v>
          </cell>
          <cell r="AV469">
            <v>0</v>
          </cell>
          <cell r="AW469">
            <v>0</v>
          </cell>
          <cell r="AX469">
            <v>0</v>
          </cell>
          <cell r="AY469">
            <v>0</v>
          </cell>
          <cell r="AZ469">
            <v>0</v>
          </cell>
          <cell r="BA469">
            <v>0</v>
          </cell>
          <cell r="BB469">
            <v>0</v>
          </cell>
          <cell r="BC469">
            <v>0</v>
          </cell>
          <cell r="BD469">
            <v>0</v>
          </cell>
          <cell r="BE469">
            <v>0</v>
          </cell>
          <cell r="BF469">
            <v>0</v>
          </cell>
          <cell r="BG469">
            <v>0</v>
          </cell>
          <cell r="BH469">
            <v>0</v>
          </cell>
          <cell r="BI469">
            <v>0</v>
          </cell>
          <cell r="BJ469">
            <v>0</v>
          </cell>
          <cell r="BK469">
            <v>0</v>
          </cell>
          <cell r="BL469">
            <v>0</v>
          </cell>
          <cell r="BM469">
            <v>0</v>
          </cell>
          <cell r="BN469">
            <v>0</v>
          </cell>
          <cell r="BO469">
            <v>0</v>
          </cell>
          <cell r="BP469">
            <v>0</v>
          </cell>
          <cell r="BQ469">
            <v>0</v>
          </cell>
          <cell r="BR469">
            <v>0</v>
          </cell>
          <cell r="BS469">
            <v>0</v>
          </cell>
          <cell r="BT469">
            <v>0</v>
          </cell>
          <cell r="BU469">
            <v>0</v>
          </cell>
          <cell r="BV469">
            <v>0</v>
          </cell>
          <cell r="BW469">
            <v>0</v>
          </cell>
          <cell r="BX469">
            <v>0</v>
          </cell>
          <cell r="BY469">
            <v>0</v>
          </cell>
          <cell r="BZ469">
            <v>0</v>
          </cell>
          <cell r="CA469">
            <v>0</v>
          </cell>
          <cell r="CB469">
            <v>0</v>
          </cell>
          <cell r="CC469">
            <v>0</v>
          </cell>
          <cell r="CD469">
            <v>0</v>
          </cell>
          <cell r="CE469">
            <v>0</v>
          </cell>
          <cell r="CF469">
            <v>0</v>
          </cell>
          <cell r="CG469">
            <v>0</v>
          </cell>
          <cell r="CH469">
            <v>0</v>
          </cell>
          <cell r="CI469">
            <v>0</v>
          </cell>
          <cell r="CJ469">
            <v>0</v>
          </cell>
          <cell r="CK469">
            <v>0</v>
          </cell>
          <cell r="CL469">
            <v>0</v>
          </cell>
          <cell r="CM469">
            <v>0</v>
          </cell>
          <cell r="CN469">
            <v>0</v>
          </cell>
          <cell r="CO469">
            <v>0</v>
          </cell>
          <cell r="CP469">
            <v>0</v>
          </cell>
          <cell r="CQ469">
            <v>0</v>
          </cell>
          <cell r="CR469">
            <v>0</v>
          </cell>
          <cell r="CS469">
            <v>0</v>
          </cell>
          <cell r="CT469">
            <v>0</v>
          </cell>
          <cell r="CU469">
            <v>0</v>
          </cell>
          <cell r="CV469">
            <v>0</v>
          </cell>
          <cell r="CW469">
            <v>0</v>
          </cell>
          <cell r="CX469">
            <v>0</v>
          </cell>
          <cell r="CY469">
            <v>0</v>
          </cell>
          <cell r="CZ469">
            <v>0</v>
          </cell>
          <cell r="DA469">
            <v>0</v>
          </cell>
          <cell r="DB469">
            <v>0</v>
          </cell>
          <cell r="DC469">
            <v>0</v>
          </cell>
          <cell r="DD469">
            <v>0</v>
          </cell>
          <cell r="DE469">
            <v>0</v>
          </cell>
          <cell r="DF469">
            <v>0</v>
          </cell>
          <cell r="DG469">
            <v>0</v>
          </cell>
          <cell r="DH469">
            <v>0</v>
          </cell>
          <cell r="DI469">
            <v>0</v>
          </cell>
          <cell r="DJ469">
            <v>0</v>
          </cell>
          <cell r="DK469">
            <v>0</v>
          </cell>
          <cell r="DL469">
            <v>0</v>
          </cell>
          <cell r="DM469">
            <v>0</v>
          </cell>
          <cell r="DN469">
            <v>0</v>
          </cell>
          <cell r="DO469">
            <v>0</v>
          </cell>
          <cell r="DP469">
            <v>0</v>
          </cell>
          <cell r="DQ469">
            <v>0</v>
          </cell>
          <cell r="DR469">
            <v>0</v>
          </cell>
          <cell r="DS469">
            <v>0</v>
          </cell>
          <cell r="DT469">
            <v>0</v>
          </cell>
          <cell r="DU469">
            <v>0</v>
          </cell>
          <cell r="DV469">
            <v>0</v>
          </cell>
          <cell r="DW469">
            <v>0</v>
          </cell>
          <cell r="DX469">
            <v>0</v>
          </cell>
          <cell r="DY469">
            <v>0</v>
          </cell>
          <cell r="DZ469">
            <v>0</v>
          </cell>
          <cell r="EA469">
            <v>0</v>
          </cell>
          <cell r="EB469">
            <v>0</v>
          </cell>
          <cell r="EC469">
            <v>0</v>
          </cell>
          <cell r="ED469">
            <v>0</v>
          </cell>
        </row>
        <row r="470">
          <cell r="C470" t="str">
            <v>Potential QFs  -  Utah North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B470">
            <v>0</v>
          </cell>
          <cell r="AC470">
            <v>0</v>
          </cell>
          <cell r="AD470">
            <v>0</v>
          </cell>
          <cell r="AE470">
            <v>0</v>
          </cell>
          <cell r="AF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  <cell r="AK470">
            <v>0</v>
          </cell>
          <cell r="AL470">
            <v>0</v>
          </cell>
          <cell r="AM470">
            <v>0</v>
          </cell>
          <cell r="AN470">
            <v>0</v>
          </cell>
          <cell r="AO470">
            <v>0</v>
          </cell>
          <cell r="AP470">
            <v>0</v>
          </cell>
          <cell r="AQ470">
            <v>0</v>
          </cell>
          <cell r="AR470">
            <v>0</v>
          </cell>
          <cell r="AS470">
            <v>0</v>
          </cell>
          <cell r="AT470">
            <v>0</v>
          </cell>
          <cell r="AU470">
            <v>0</v>
          </cell>
          <cell r="AV470">
            <v>0</v>
          </cell>
          <cell r="AW470">
            <v>0</v>
          </cell>
          <cell r="AX470">
            <v>0</v>
          </cell>
          <cell r="AY470">
            <v>0</v>
          </cell>
          <cell r="AZ470">
            <v>0</v>
          </cell>
          <cell r="BA470">
            <v>0</v>
          </cell>
          <cell r="BB470">
            <v>0</v>
          </cell>
          <cell r="BC470">
            <v>0</v>
          </cell>
          <cell r="BD470">
            <v>0</v>
          </cell>
          <cell r="BE470">
            <v>0</v>
          </cell>
          <cell r="BF470">
            <v>0</v>
          </cell>
          <cell r="BG470">
            <v>0</v>
          </cell>
          <cell r="BH470">
            <v>0</v>
          </cell>
          <cell r="BI470">
            <v>0</v>
          </cell>
          <cell r="BJ470">
            <v>0</v>
          </cell>
          <cell r="BK470">
            <v>0</v>
          </cell>
          <cell r="BL470">
            <v>0</v>
          </cell>
          <cell r="BM470">
            <v>0</v>
          </cell>
          <cell r="BN470">
            <v>0</v>
          </cell>
          <cell r="BO470">
            <v>0</v>
          </cell>
          <cell r="BP470">
            <v>0</v>
          </cell>
          <cell r="BQ470">
            <v>0</v>
          </cell>
          <cell r="BR470">
            <v>0</v>
          </cell>
          <cell r="BS470">
            <v>0</v>
          </cell>
          <cell r="BT470">
            <v>0</v>
          </cell>
          <cell r="BU470">
            <v>0</v>
          </cell>
          <cell r="BV470">
            <v>0</v>
          </cell>
          <cell r="BW470">
            <v>0</v>
          </cell>
          <cell r="BX470">
            <v>0</v>
          </cell>
          <cell r="BY470">
            <v>0</v>
          </cell>
          <cell r="BZ470">
            <v>0</v>
          </cell>
          <cell r="CA470">
            <v>0</v>
          </cell>
          <cell r="CB470">
            <v>0</v>
          </cell>
          <cell r="CC470">
            <v>0</v>
          </cell>
          <cell r="CD470">
            <v>0</v>
          </cell>
          <cell r="CE470">
            <v>0</v>
          </cell>
          <cell r="CF470">
            <v>0</v>
          </cell>
          <cell r="CG470">
            <v>0</v>
          </cell>
          <cell r="CH470">
            <v>0</v>
          </cell>
          <cell r="CI470">
            <v>0</v>
          </cell>
          <cell r="CJ470">
            <v>0</v>
          </cell>
          <cell r="CK470">
            <v>0</v>
          </cell>
          <cell r="CL470">
            <v>0</v>
          </cell>
          <cell r="CM470">
            <v>0</v>
          </cell>
          <cell r="CN470">
            <v>0</v>
          </cell>
          <cell r="CO470">
            <v>0</v>
          </cell>
          <cell r="CP470">
            <v>0</v>
          </cell>
          <cell r="CQ470">
            <v>0</v>
          </cell>
          <cell r="CR470">
            <v>0</v>
          </cell>
          <cell r="CS470">
            <v>0</v>
          </cell>
          <cell r="CT470">
            <v>0</v>
          </cell>
          <cell r="CU470">
            <v>0</v>
          </cell>
          <cell r="CV470">
            <v>0</v>
          </cell>
          <cell r="CW470">
            <v>0</v>
          </cell>
          <cell r="CX470">
            <v>0</v>
          </cell>
          <cell r="CY470">
            <v>0</v>
          </cell>
          <cell r="CZ470">
            <v>0</v>
          </cell>
          <cell r="DA470">
            <v>0</v>
          </cell>
          <cell r="DB470">
            <v>0</v>
          </cell>
          <cell r="DC470">
            <v>0</v>
          </cell>
          <cell r="DD470">
            <v>0</v>
          </cell>
          <cell r="DE470">
            <v>0</v>
          </cell>
          <cell r="DF470">
            <v>0</v>
          </cell>
          <cell r="DG470">
            <v>0</v>
          </cell>
          <cell r="DH470">
            <v>0</v>
          </cell>
          <cell r="DI470">
            <v>0</v>
          </cell>
          <cell r="DJ470">
            <v>0</v>
          </cell>
          <cell r="DK470">
            <v>0</v>
          </cell>
          <cell r="DL470">
            <v>0</v>
          </cell>
          <cell r="DM470">
            <v>0</v>
          </cell>
          <cell r="DN470">
            <v>0</v>
          </cell>
          <cell r="DO470">
            <v>0</v>
          </cell>
          <cell r="DP470">
            <v>0</v>
          </cell>
          <cell r="DQ470">
            <v>0</v>
          </cell>
          <cell r="DR470">
            <v>0</v>
          </cell>
          <cell r="DS470">
            <v>0</v>
          </cell>
          <cell r="DT470">
            <v>0</v>
          </cell>
          <cell r="DU470">
            <v>0</v>
          </cell>
          <cell r="DV470">
            <v>0</v>
          </cell>
          <cell r="DW470">
            <v>0</v>
          </cell>
          <cell r="DX470">
            <v>0</v>
          </cell>
          <cell r="DY470">
            <v>0</v>
          </cell>
          <cell r="DZ470">
            <v>0</v>
          </cell>
          <cell r="EA470">
            <v>0</v>
          </cell>
          <cell r="EB470">
            <v>0</v>
          </cell>
          <cell r="EC470">
            <v>0</v>
          </cell>
          <cell r="ED470">
            <v>0</v>
          </cell>
        </row>
        <row r="471">
          <cell r="C471" t="str">
            <v>Potential QFs  -  Utah North 2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0</v>
          </cell>
          <cell r="AE471">
            <v>0</v>
          </cell>
          <cell r="AF471">
            <v>0</v>
          </cell>
          <cell r="AG471">
            <v>0</v>
          </cell>
          <cell r="AH471">
            <v>0</v>
          </cell>
          <cell r="AI471">
            <v>0</v>
          </cell>
          <cell r="AJ471">
            <v>0</v>
          </cell>
          <cell r="AK471">
            <v>0</v>
          </cell>
          <cell r="AL471">
            <v>0</v>
          </cell>
          <cell r="AM471">
            <v>0</v>
          </cell>
          <cell r="AN471">
            <v>0</v>
          </cell>
          <cell r="AO471">
            <v>0</v>
          </cell>
          <cell r="AP471">
            <v>0</v>
          </cell>
          <cell r="AQ471">
            <v>0</v>
          </cell>
          <cell r="AR471">
            <v>0</v>
          </cell>
          <cell r="AS471">
            <v>0</v>
          </cell>
          <cell r="AT471">
            <v>0</v>
          </cell>
          <cell r="AU471">
            <v>0</v>
          </cell>
          <cell r="AV471">
            <v>0</v>
          </cell>
          <cell r="AW471">
            <v>0</v>
          </cell>
          <cell r="AX471">
            <v>0</v>
          </cell>
          <cell r="AY471">
            <v>0</v>
          </cell>
          <cell r="AZ471">
            <v>0</v>
          </cell>
          <cell r="BA471">
            <v>0</v>
          </cell>
          <cell r="BB471">
            <v>0</v>
          </cell>
          <cell r="BC471">
            <v>0</v>
          </cell>
          <cell r="BD471">
            <v>0</v>
          </cell>
          <cell r="BE471">
            <v>0</v>
          </cell>
          <cell r="BF471">
            <v>0</v>
          </cell>
          <cell r="BG471">
            <v>0</v>
          </cell>
          <cell r="BH471">
            <v>0</v>
          </cell>
          <cell r="BI471">
            <v>0</v>
          </cell>
          <cell r="BJ471">
            <v>0</v>
          </cell>
          <cell r="BK471">
            <v>0</v>
          </cell>
          <cell r="BL471">
            <v>0</v>
          </cell>
          <cell r="BM471">
            <v>0</v>
          </cell>
          <cell r="BN471">
            <v>0</v>
          </cell>
          <cell r="BO471">
            <v>0</v>
          </cell>
          <cell r="BP471">
            <v>0</v>
          </cell>
          <cell r="BQ471">
            <v>0</v>
          </cell>
          <cell r="BR471">
            <v>0</v>
          </cell>
          <cell r="BS471">
            <v>0</v>
          </cell>
          <cell r="BT471">
            <v>0</v>
          </cell>
          <cell r="BU471">
            <v>0</v>
          </cell>
          <cell r="BV471">
            <v>0</v>
          </cell>
          <cell r="BW471">
            <v>0</v>
          </cell>
          <cell r="BX471">
            <v>0</v>
          </cell>
          <cell r="BY471">
            <v>0</v>
          </cell>
          <cell r="BZ471">
            <v>0</v>
          </cell>
          <cell r="CA471">
            <v>0</v>
          </cell>
          <cell r="CB471">
            <v>0</v>
          </cell>
          <cell r="CC471">
            <v>0</v>
          </cell>
          <cell r="CD471">
            <v>0</v>
          </cell>
          <cell r="CE471">
            <v>0</v>
          </cell>
          <cell r="CF471">
            <v>0</v>
          </cell>
          <cell r="CG471">
            <v>0</v>
          </cell>
          <cell r="CH471">
            <v>0</v>
          </cell>
          <cell r="CI471">
            <v>0</v>
          </cell>
          <cell r="CJ471">
            <v>0</v>
          </cell>
          <cell r="CK471">
            <v>0</v>
          </cell>
          <cell r="CL471">
            <v>0</v>
          </cell>
          <cell r="CM471">
            <v>0</v>
          </cell>
          <cell r="CN471">
            <v>0</v>
          </cell>
          <cell r="CO471">
            <v>0</v>
          </cell>
          <cell r="CP471">
            <v>0</v>
          </cell>
          <cell r="CQ471">
            <v>0</v>
          </cell>
          <cell r="CR471">
            <v>0</v>
          </cell>
          <cell r="CS471">
            <v>0</v>
          </cell>
          <cell r="CT471">
            <v>0</v>
          </cell>
          <cell r="CU471">
            <v>0</v>
          </cell>
          <cell r="CV471">
            <v>0</v>
          </cell>
          <cell r="CW471">
            <v>0</v>
          </cell>
          <cell r="CX471">
            <v>0</v>
          </cell>
          <cell r="CY471">
            <v>0</v>
          </cell>
          <cell r="CZ471">
            <v>0</v>
          </cell>
          <cell r="DA471">
            <v>0</v>
          </cell>
          <cell r="DB471">
            <v>0</v>
          </cell>
          <cell r="DC471">
            <v>0</v>
          </cell>
          <cell r="DD471">
            <v>0</v>
          </cell>
          <cell r="DE471">
            <v>0</v>
          </cell>
          <cell r="DF471">
            <v>0</v>
          </cell>
          <cell r="DG471">
            <v>0</v>
          </cell>
          <cell r="DH471">
            <v>0</v>
          </cell>
          <cell r="DI471">
            <v>0</v>
          </cell>
          <cell r="DJ471">
            <v>0</v>
          </cell>
          <cell r="DK471">
            <v>0</v>
          </cell>
          <cell r="DL471">
            <v>0</v>
          </cell>
          <cell r="DM471">
            <v>0</v>
          </cell>
          <cell r="DN471">
            <v>0</v>
          </cell>
          <cell r="DO471">
            <v>0</v>
          </cell>
          <cell r="DP471">
            <v>0</v>
          </cell>
          <cell r="DQ471">
            <v>0</v>
          </cell>
          <cell r="DR471">
            <v>0</v>
          </cell>
          <cell r="DS471">
            <v>0</v>
          </cell>
          <cell r="DT471">
            <v>0</v>
          </cell>
          <cell r="DU471">
            <v>0</v>
          </cell>
          <cell r="DV471">
            <v>0</v>
          </cell>
          <cell r="DW471">
            <v>0</v>
          </cell>
          <cell r="DX471">
            <v>0</v>
          </cell>
          <cell r="DY471">
            <v>0</v>
          </cell>
          <cell r="DZ471">
            <v>0</v>
          </cell>
          <cell r="EA471">
            <v>0</v>
          </cell>
          <cell r="EB471">
            <v>0</v>
          </cell>
          <cell r="EC471">
            <v>0</v>
          </cell>
          <cell r="ED471">
            <v>0</v>
          </cell>
        </row>
        <row r="472">
          <cell r="C472" t="str">
            <v>Potential QFs  -  Utah South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B472">
            <v>0</v>
          </cell>
          <cell r="AC472">
            <v>0</v>
          </cell>
          <cell r="AD472">
            <v>0</v>
          </cell>
          <cell r="AE472">
            <v>0</v>
          </cell>
          <cell r="AF472">
            <v>0</v>
          </cell>
          <cell r="AG472">
            <v>0</v>
          </cell>
          <cell r="AH472">
            <v>0</v>
          </cell>
          <cell r="AI472">
            <v>0</v>
          </cell>
          <cell r="AJ472">
            <v>0</v>
          </cell>
          <cell r="AK472">
            <v>0</v>
          </cell>
          <cell r="AL472">
            <v>0</v>
          </cell>
          <cell r="AM472">
            <v>0</v>
          </cell>
          <cell r="AN472">
            <v>0</v>
          </cell>
          <cell r="AO472">
            <v>0</v>
          </cell>
          <cell r="AP472">
            <v>0</v>
          </cell>
          <cell r="AQ472">
            <v>0</v>
          </cell>
          <cell r="AR472">
            <v>0</v>
          </cell>
          <cell r="AS472">
            <v>0</v>
          </cell>
          <cell r="AT472">
            <v>0</v>
          </cell>
          <cell r="AU472">
            <v>0</v>
          </cell>
          <cell r="AV472">
            <v>0</v>
          </cell>
          <cell r="AW472">
            <v>0</v>
          </cell>
          <cell r="AX472">
            <v>0</v>
          </cell>
          <cell r="AY472">
            <v>0</v>
          </cell>
          <cell r="AZ472">
            <v>0</v>
          </cell>
          <cell r="BA472">
            <v>0</v>
          </cell>
          <cell r="BB472">
            <v>0</v>
          </cell>
          <cell r="BC472">
            <v>0</v>
          </cell>
          <cell r="BD472">
            <v>0</v>
          </cell>
          <cell r="BE472">
            <v>0</v>
          </cell>
          <cell r="BF472">
            <v>0</v>
          </cell>
          <cell r="BG472">
            <v>0</v>
          </cell>
          <cell r="BH472">
            <v>0</v>
          </cell>
          <cell r="BI472">
            <v>0</v>
          </cell>
          <cell r="BJ472">
            <v>0</v>
          </cell>
          <cell r="BK472">
            <v>0</v>
          </cell>
          <cell r="BL472">
            <v>0</v>
          </cell>
          <cell r="BM472">
            <v>0</v>
          </cell>
          <cell r="BN472">
            <v>0</v>
          </cell>
          <cell r="BO472">
            <v>0</v>
          </cell>
          <cell r="BP472">
            <v>0</v>
          </cell>
          <cell r="BQ472">
            <v>0</v>
          </cell>
          <cell r="BR472">
            <v>0</v>
          </cell>
          <cell r="BS472">
            <v>0</v>
          </cell>
          <cell r="BT472">
            <v>0</v>
          </cell>
          <cell r="BU472">
            <v>0</v>
          </cell>
          <cell r="BV472">
            <v>0</v>
          </cell>
          <cell r="BW472">
            <v>0</v>
          </cell>
          <cell r="BX472">
            <v>0</v>
          </cell>
          <cell r="BY472">
            <v>0</v>
          </cell>
          <cell r="BZ472">
            <v>0</v>
          </cell>
          <cell r="CA472">
            <v>0</v>
          </cell>
          <cell r="CB472">
            <v>0</v>
          </cell>
          <cell r="CC472">
            <v>0</v>
          </cell>
          <cell r="CD472">
            <v>0</v>
          </cell>
          <cell r="CE472">
            <v>0</v>
          </cell>
          <cell r="CF472">
            <v>0</v>
          </cell>
          <cell r="CG472">
            <v>0</v>
          </cell>
          <cell r="CH472">
            <v>0</v>
          </cell>
          <cell r="CI472">
            <v>0</v>
          </cell>
          <cell r="CJ472">
            <v>0</v>
          </cell>
          <cell r="CK472">
            <v>0</v>
          </cell>
          <cell r="CL472">
            <v>0</v>
          </cell>
          <cell r="CM472">
            <v>0</v>
          </cell>
          <cell r="CN472">
            <v>0</v>
          </cell>
          <cell r="CO472">
            <v>0</v>
          </cell>
          <cell r="CP472">
            <v>0</v>
          </cell>
          <cell r="CQ472">
            <v>0</v>
          </cell>
          <cell r="CR472">
            <v>0</v>
          </cell>
          <cell r="CS472">
            <v>0</v>
          </cell>
          <cell r="CT472">
            <v>0</v>
          </cell>
          <cell r="CU472">
            <v>0</v>
          </cell>
          <cell r="CV472">
            <v>0</v>
          </cell>
          <cell r="CW472">
            <v>0</v>
          </cell>
          <cell r="CX472">
            <v>0</v>
          </cell>
          <cell r="CY472">
            <v>0</v>
          </cell>
          <cell r="CZ472">
            <v>0</v>
          </cell>
          <cell r="DA472">
            <v>0</v>
          </cell>
          <cell r="DB472">
            <v>0</v>
          </cell>
          <cell r="DC472">
            <v>0</v>
          </cell>
          <cell r="DD472">
            <v>0</v>
          </cell>
          <cell r="DE472">
            <v>0</v>
          </cell>
          <cell r="DF472">
            <v>0</v>
          </cell>
          <cell r="DG472">
            <v>0</v>
          </cell>
          <cell r="DH472">
            <v>0</v>
          </cell>
          <cell r="DI472">
            <v>0</v>
          </cell>
          <cell r="DJ472">
            <v>0</v>
          </cell>
          <cell r="DK472">
            <v>0</v>
          </cell>
          <cell r="DL472">
            <v>0</v>
          </cell>
          <cell r="DM472">
            <v>0</v>
          </cell>
          <cell r="DN472">
            <v>0</v>
          </cell>
          <cell r="DO472">
            <v>0</v>
          </cell>
          <cell r="DP472">
            <v>0</v>
          </cell>
          <cell r="DQ472">
            <v>0</v>
          </cell>
          <cell r="DR472">
            <v>0</v>
          </cell>
          <cell r="DS472">
            <v>0</v>
          </cell>
          <cell r="DT472">
            <v>0</v>
          </cell>
          <cell r="DU472">
            <v>0</v>
          </cell>
          <cell r="DV472">
            <v>0</v>
          </cell>
          <cell r="DW472">
            <v>0</v>
          </cell>
          <cell r="DX472">
            <v>0</v>
          </cell>
          <cell r="DY472">
            <v>0</v>
          </cell>
          <cell r="DZ472">
            <v>0</v>
          </cell>
          <cell r="EA472">
            <v>0</v>
          </cell>
          <cell r="EB472">
            <v>0</v>
          </cell>
          <cell r="EC472">
            <v>0</v>
          </cell>
          <cell r="ED472">
            <v>0</v>
          </cell>
        </row>
        <row r="473">
          <cell r="C473" t="str">
            <v>Potential QFs  -  Trona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0</v>
          </cell>
          <cell r="AE473">
            <v>0</v>
          </cell>
          <cell r="AF473">
            <v>0</v>
          </cell>
          <cell r="AG473">
            <v>0</v>
          </cell>
          <cell r="AH473">
            <v>0</v>
          </cell>
          <cell r="AI473">
            <v>0</v>
          </cell>
          <cell r="AJ473">
            <v>0</v>
          </cell>
          <cell r="AK473">
            <v>0</v>
          </cell>
          <cell r="AL473">
            <v>0</v>
          </cell>
          <cell r="AM473">
            <v>0</v>
          </cell>
          <cell r="AN473">
            <v>0</v>
          </cell>
          <cell r="AO473">
            <v>0</v>
          </cell>
          <cell r="AP473">
            <v>0</v>
          </cell>
          <cell r="AQ473">
            <v>0</v>
          </cell>
          <cell r="AR473">
            <v>0</v>
          </cell>
          <cell r="AS473">
            <v>0</v>
          </cell>
          <cell r="AT473">
            <v>0</v>
          </cell>
          <cell r="AU473">
            <v>0</v>
          </cell>
          <cell r="AV473">
            <v>0</v>
          </cell>
          <cell r="AW473">
            <v>0</v>
          </cell>
          <cell r="AX473">
            <v>0</v>
          </cell>
          <cell r="AY473">
            <v>0</v>
          </cell>
          <cell r="AZ473">
            <v>0</v>
          </cell>
          <cell r="BA473">
            <v>0</v>
          </cell>
          <cell r="BB473">
            <v>0</v>
          </cell>
          <cell r="BC473">
            <v>0</v>
          </cell>
          <cell r="BD473">
            <v>0</v>
          </cell>
          <cell r="BE473">
            <v>0</v>
          </cell>
          <cell r="BF473">
            <v>0</v>
          </cell>
          <cell r="BG473">
            <v>0</v>
          </cell>
          <cell r="BH473">
            <v>0</v>
          </cell>
          <cell r="BI473">
            <v>0</v>
          </cell>
          <cell r="BJ473">
            <v>0</v>
          </cell>
          <cell r="BK473">
            <v>0</v>
          </cell>
          <cell r="BL473">
            <v>0</v>
          </cell>
          <cell r="BM473">
            <v>0</v>
          </cell>
          <cell r="BN473">
            <v>0</v>
          </cell>
          <cell r="BO473">
            <v>0</v>
          </cell>
          <cell r="BP473">
            <v>0</v>
          </cell>
          <cell r="BQ473">
            <v>0</v>
          </cell>
          <cell r="BR473">
            <v>0</v>
          </cell>
          <cell r="BS473">
            <v>0</v>
          </cell>
          <cell r="BT473">
            <v>0</v>
          </cell>
          <cell r="BU473">
            <v>0</v>
          </cell>
          <cell r="BV473">
            <v>0</v>
          </cell>
          <cell r="BW473">
            <v>0</v>
          </cell>
          <cell r="BX473">
            <v>0</v>
          </cell>
          <cell r="BY473">
            <v>0</v>
          </cell>
          <cell r="BZ473">
            <v>0</v>
          </cell>
          <cell r="CA473">
            <v>0</v>
          </cell>
          <cell r="CB473">
            <v>0</v>
          </cell>
          <cell r="CC473">
            <v>0</v>
          </cell>
          <cell r="CD473">
            <v>0</v>
          </cell>
          <cell r="CE473">
            <v>0</v>
          </cell>
          <cell r="CF473">
            <v>0</v>
          </cell>
          <cell r="CG473">
            <v>0</v>
          </cell>
          <cell r="CH473">
            <v>0</v>
          </cell>
          <cell r="CI473">
            <v>0</v>
          </cell>
          <cell r="CJ473">
            <v>0</v>
          </cell>
          <cell r="CK473">
            <v>0</v>
          </cell>
          <cell r="CL473">
            <v>0</v>
          </cell>
          <cell r="CM473">
            <v>0</v>
          </cell>
          <cell r="CN473">
            <v>0</v>
          </cell>
          <cell r="CO473">
            <v>0</v>
          </cell>
          <cell r="CP473">
            <v>0</v>
          </cell>
          <cell r="CQ473">
            <v>0</v>
          </cell>
          <cell r="CR473">
            <v>0</v>
          </cell>
          <cell r="CS473">
            <v>0</v>
          </cell>
          <cell r="CT473">
            <v>0</v>
          </cell>
          <cell r="CU473">
            <v>0</v>
          </cell>
          <cell r="CV473">
            <v>0</v>
          </cell>
          <cell r="CW473">
            <v>0</v>
          </cell>
          <cell r="CX473">
            <v>0</v>
          </cell>
          <cell r="CY473">
            <v>0</v>
          </cell>
          <cell r="CZ473">
            <v>0</v>
          </cell>
          <cell r="DA473">
            <v>0</v>
          </cell>
          <cell r="DB473">
            <v>0</v>
          </cell>
          <cell r="DC473">
            <v>0</v>
          </cell>
          <cell r="DD473">
            <v>0</v>
          </cell>
          <cell r="DE473">
            <v>0</v>
          </cell>
          <cell r="DF473">
            <v>0</v>
          </cell>
          <cell r="DG473">
            <v>0</v>
          </cell>
          <cell r="DH473">
            <v>0</v>
          </cell>
          <cell r="DI473">
            <v>0</v>
          </cell>
          <cell r="DJ473">
            <v>0</v>
          </cell>
          <cell r="DK473">
            <v>0</v>
          </cell>
          <cell r="DL473">
            <v>0</v>
          </cell>
          <cell r="DM473">
            <v>0</v>
          </cell>
          <cell r="DN473">
            <v>0</v>
          </cell>
          <cell r="DO473">
            <v>0</v>
          </cell>
          <cell r="DP473">
            <v>0</v>
          </cell>
          <cell r="DQ473">
            <v>0</v>
          </cell>
          <cell r="DR473">
            <v>0</v>
          </cell>
          <cell r="DS473">
            <v>0</v>
          </cell>
          <cell r="DT473">
            <v>0</v>
          </cell>
          <cell r="DU473">
            <v>0</v>
          </cell>
          <cell r="DV473">
            <v>0</v>
          </cell>
          <cell r="DW473">
            <v>0</v>
          </cell>
          <cell r="DX473">
            <v>0</v>
          </cell>
          <cell r="DY473">
            <v>0</v>
          </cell>
          <cell r="DZ473">
            <v>0</v>
          </cell>
          <cell r="EA473">
            <v>0</v>
          </cell>
          <cell r="EB473">
            <v>0</v>
          </cell>
          <cell r="EC473">
            <v>0</v>
          </cell>
          <cell r="ED473">
            <v>0</v>
          </cell>
        </row>
        <row r="474">
          <cell r="C474" t="str">
            <v>Potential QFs  -  Wyoming Central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0</v>
          </cell>
          <cell r="V474">
            <v>0</v>
          </cell>
          <cell r="W474">
            <v>0</v>
          </cell>
          <cell r="X474">
            <v>0</v>
          </cell>
          <cell r="Y474">
            <v>0</v>
          </cell>
          <cell r="Z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0</v>
          </cell>
          <cell r="AE474">
            <v>0</v>
          </cell>
          <cell r="AF474">
            <v>0</v>
          </cell>
          <cell r="AG474">
            <v>0</v>
          </cell>
          <cell r="AH474">
            <v>0</v>
          </cell>
          <cell r="AI474">
            <v>0</v>
          </cell>
          <cell r="AJ474">
            <v>0</v>
          </cell>
          <cell r="AK474">
            <v>0</v>
          </cell>
          <cell r="AL474">
            <v>0</v>
          </cell>
          <cell r="AM474">
            <v>0</v>
          </cell>
          <cell r="AN474">
            <v>0</v>
          </cell>
          <cell r="AO474">
            <v>0</v>
          </cell>
          <cell r="AP474">
            <v>0</v>
          </cell>
          <cell r="AQ474">
            <v>0</v>
          </cell>
          <cell r="AR474">
            <v>0</v>
          </cell>
          <cell r="AS474">
            <v>0</v>
          </cell>
          <cell r="AT474">
            <v>0</v>
          </cell>
          <cell r="AU474">
            <v>0</v>
          </cell>
          <cell r="AV474">
            <v>0</v>
          </cell>
          <cell r="AW474">
            <v>0</v>
          </cell>
          <cell r="AX474">
            <v>0</v>
          </cell>
          <cell r="AY474">
            <v>0</v>
          </cell>
          <cell r="AZ474">
            <v>0</v>
          </cell>
          <cell r="BA474">
            <v>0</v>
          </cell>
          <cell r="BB474">
            <v>0</v>
          </cell>
          <cell r="BC474">
            <v>0</v>
          </cell>
          <cell r="BD474">
            <v>0</v>
          </cell>
          <cell r="BE474">
            <v>0</v>
          </cell>
          <cell r="BF474">
            <v>0</v>
          </cell>
          <cell r="BG474">
            <v>0</v>
          </cell>
          <cell r="BH474">
            <v>0</v>
          </cell>
          <cell r="BI474">
            <v>0</v>
          </cell>
          <cell r="BJ474">
            <v>0</v>
          </cell>
          <cell r="BK474">
            <v>0</v>
          </cell>
          <cell r="BL474">
            <v>0</v>
          </cell>
          <cell r="BM474">
            <v>0</v>
          </cell>
          <cell r="BN474">
            <v>0</v>
          </cell>
          <cell r="BO474">
            <v>0</v>
          </cell>
          <cell r="BP474">
            <v>0</v>
          </cell>
          <cell r="BQ474">
            <v>0</v>
          </cell>
          <cell r="BR474">
            <v>0</v>
          </cell>
          <cell r="BS474">
            <v>0</v>
          </cell>
          <cell r="BT474">
            <v>0</v>
          </cell>
          <cell r="BU474">
            <v>0</v>
          </cell>
          <cell r="BV474">
            <v>0</v>
          </cell>
          <cell r="BW474">
            <v>0</v>
          </cell>
          <cell r="BX474">
            <v>0</v>
          </cell>
          <cell r="BY474">
            <v>0</v>
          </cell>
          <cell r="BZ474">
            <v>0</v>
          </cell>
          <cell r="CA474">
            <v>0</v>
          </cell>
          <cell r="CB474">
            <v>0</v>
          </cell>
          <cell r="CC474">
            <v>0</v>
          </cell>
          <cell r="CD474">
            <v>0</v>
          </cell>
          <cell r="CE474">
            <v>0</v>
          </cell>
          <cell r="CF474">
            <v>0</v>
          </cell>
          <cell r="CG474">
            <v>0</v>
          </cell>
          <cell r="CH474">
            <v>0</v>
          </cell>
          <cell r="CI474">
            <v>0</v>
          </cell>
          <cell r="CJ474">
            <v>0</v>
          </cell>
          <cell r="CK474">
            <v>0</v>
          </cell>
          <cell r="CL474">
            <v>0</v>
          </cell>
          <cell r="CM474">
            <v>0</v>
          </cell>
          <cell r="CN474">
            <v>0</v>
          </cell>
          <cell r="CO474">
            <v>0</v>
          </cell>
          <cell r="CP474">
            <v>0</v>
          </cell>
          <cell r="CQ474">
            <v>0</v>
          </cell>
          <cell r="CR474">
            <v>0</v>
          </cell>
          <cell r="CS474">
            <v>0</v>
          </cell>
          <cell r="CT474">
            <v>0</v>
          </cell>
          <cell r="CU474">
            <v>0</v>
          </cell>
          <cell r="CV474">
            <v>0</v>
          </cell>
          <cell r="CW474">
            <v>0</v>
          </cell>
          <cell r="CX474">
            <v>0</v>
          </cell>
          <cell r="CY474">
            <v>0</v>
          </cell>
          <cell r="CZ474">
            <v>0</v>
          </cell>
          <cell r="DA474">
            <v>0</v>
          </cell>
          <cell r="DB474">
            <v>0</v>
          </cell>
          <cell r="DC474">
            <v>0</v>
          </cell>
          <cell r="DD474">
            <v>0</v>
          </cell>
          <cell r="DE474">
            <v>0</v>
          </cell>
          <cell r="DF474">
            <v>0</v>
          </cell>
          <cell r="DG474">
            <v>0</v>
          </cell>
          <cell r="DH474">
            <v>0</v>
          </cell>
          <cell r="DI474">
            <v>0</v>
          </cell>
          <cell r="DJ474">
            <v>0</v>
          </cell>
          <cell r="DK474">
            <v>0</v>
          </cell>
          <cell r="DL474">
            <v>0</v>
          </cell>
          <cell r="DM474">
            <v>0</v>
          </cell>
          <cell r="DN474">
            <v>0</v>
          </cell>
          <cell r="DO474">
            <v>0</v>
          </cell>
          <cell r="DP474">
            <v>0</v>
          </cell>
          <cell r="DQ474">
            <v>0</v>
          </cell>
          <cell r="DR474">
            <v>0</v>
          </cell>
          <cell r="DS474">
            <v>0</v>
          </cell>
          <cell r="DT474">
            <v>0</v>
          </cell>
          <cell r="DU474">
            <v>0</v>
          </cell>
          <cell r="DV474">
            <v>0</v>
          </cell>
          <cell r="DW474">
            <v>0</v>
          </cell>
          <cell r="DX474">
            <v>0</v>
          </cell>
          <cell r="DY474">
            <v>0</v>
          </cell>
          <cell r="DZ474">
            <v>0</v>
          </cell>
          <cell r="EA474">
            <v>0</v>
          </cell>
          <cell r="EB474">
            <v>0</v>
          </cell>
          <cell r="EC474">
            <v>0</v>
          </cell>
          <cell r="ED474">
            <v>0</v>
          </cell>
        </row>
        <row r="477">
          <cell r="C477" t="str">
            <v>QF California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  <cell r="T477">
            <v>0</v>
          </cell>
          <cell r="U477">
            <v>0</v>
          </cell>
          <cell r="V477">
            <v>0</v>
          </cell>
          <cell r="W477">
            <v>0</v>
          </cell>
          <cell r="X477">
            <v>0</v>
          </cell>
          <cell r="Y477">
            <v>0</v>
          </cell>
          <cell r="Z477">
            <v>0</v>
          </cell>
          <cell r="AA477">
            <v>0</v>
          </cell>
          <cell r="AB477">
            <v>0</v>
          </cell>
          <cell r="AC477">
            <v>0</v>
          </cell>
          <cell r="AD477">
            <v>0</v>
          </cell>
          <cell r="AE477">
            <v>0</v>
          </cell>
          <cell r="AF477">
            <v>0</v>
          </cell>
          <cell r="AG477">
            <v>0</v>
          </cell>
          <cell r="AH477">
            <v>0</v>
          </cell>
          <cell r="AI477">
            <v>0</v>
          </cell>
          <cell r="AJ477">
            <v>0</v>
          </cell>
          <cell r="AK477">
            <v>0</v>
          </cell>
          <cell r="AL477">
            <v>0</v>
          </cell>
          <cell r="AM477">
            <v>0</v>
          </cell>
          <cell r="AN477">
            <v>0</v>
          </cell>
          <cell r="AO477">
            <v>0</v>
          </cell>
          <cell r="AP477">
            <v>0</v>
          </cell>
          <cell r="AQ477">
            <v>0</v>
          </cell>
          <cell r="AR477">
            <v>0</v>
          </cell>
          <cell r="AS477">
            <v>0</v>
          </cell>
          <cell r="AT477">
            <v>0</v>
          </cell>
          <cell r="AU477">
            <v>0</v>
          </cell>
          <cell r="AV477">
            <v>0</v>
          </cell>
          <cell r="AW477">
            <v>0</v>
          </cell>
          <cell r="AX477">
            <v>0</v>
          </cell>
          <cell r="AY477">
            <v>0</v>
          </cell>
          <cell r="AZ477">
            <v>0</v>
          </cell>
          <cell r="BA477">
            <v>0</v>
          </cell>
          <cell r="BB477">
            <v>0</v>
          </cell>
          <cell r="BC477">
            <v>0</v>
          </cell>
          <cell r="BD477">
            <v>0</v>
          </cell>
          <cell r="BF477">
            <v>0</v>
          </cell>
          <cell r="BG477">
            <v>0</v>
          </cell>
          <cell r="BH477">
            <v>0</v>
          </cell>
          <cell r="BI477">
            <v>0</v>
          </cell>
          <cell r="BJ477">
            <v>0</v>
          </cell>
          <cell r="BK477">
            <v>0</v>
          </cell>
          <cell r="BL477">
            <v>0</v>
          </cell>
          <cell r="BM477">
            <v>0</v>
          </cell>
          <cell r="BN477">
            <v>0</v>
          </cell>
          <cell r="BO477">
            <v>0</v>
          </cell>
          <cell r="BP477">
            <v>0</v>
          </cell>
          <cell r="BQ477">
            <v>0</v>
          </cell>
          <cell r="BR477">
            <v>0</v>
          </cell>
          <cell r="BS477">
            <v>0</v>
          </cell>
          <cell r="BT477">
            <v>0</v>
          </cell>
          <cell r="BU477">
            <v>0</v>
          </cell>
          <cell r="BV477">
            <v>0</v>
          </cell>
          <cell r="BW477">
            <v>0</v>
          </cell>
          <cell r="BX477">
            <v>0</v>
          </cell>
          <cell r="BY477">
            <v>0</v>
          </cell>
          <cell r="BZ477">
            <v>0</v>
          </cell>
          <cell r="CA477">
            <v>0</v>
          </cell>
          <cell r="CB477">
            <v>0</v>
          </cell>
          <cell r="CC477">
            <v>0</v>
          </cell>
          <cell r="CD477">
            <v>0</v>
          </cell>
          <cell r="CE477">
            <v>0</v>
          </cell>
          <cell r="CF477">
            <v>0</v>
          </cell>
          <cell r="CG477">
            <v>0</v>
          </cell>
          <cell r="CH477">
            <v>0</v>
          </cell>
          <cell r="CI477">
            <v>0</v>
          </cell>
          <cell r="CJ477">
            <v>0</v>
          </cell>
          <cell r="CK477">
            <v>0</v>
          </cell>
          <cell r="CL477">
            <v>0</v>
          </cell>
          <cell r="CM477">
            <v>0</v>
          </cell>
          <cell r="CN477">
            <v>0</v>
          </cell>
          <cell r="CO477">
            <v>0</v>
          </cell>
          <cell r="CP477">
            <v>0</v>
          </cell>
          <cell r="CQ477">
            <v>0</v>
          </cell>
          <cell r="CR477">
            <v>0</v>
          </cell>
          <cell r="CS477">
            <v>0</v>
          </cell>
          <cell r="CT477">
            <v>0</v>
          </cell>
          <cell r="CU477">
            <v>0</v>
          </cell>
          <cell r="CV477">
            <v>0</v>
          </cell>
          <cell r="CW477">
            <v>0</v>
          </cell>
          <cell r="CX477">
            <v>0</v>
          </cell>
          <cell r="CY477">
            <v>0</v>
          </cell>
          <cell r="CZ477">
            <v>0</v>
          </cell>
          <cell r="DA477">
            <v>0</v>
          </cell>
          <cell r="DB477">
            <v>0</v>
          </cell>
          <cell r="DC477">
            <v>0</v>
          </cell>
          <cell r="DD477">
            <v>0</v>
          </cell>
          <cell r="DE477">
            <v>0</v>
          </cell>
          <cell r="DF477">
            <v>0</v>
          </cell>
          <cell r="DG477">
            <v>0</v>
          </cell>
          <cell r="DH477">
            <v>0</v>
          </cell>
          <cell r="DI477">
            <v>0</v>
          </cell>
          <cell r="DJ477">
            <v>0</v>
          </cell>
          <cell r="DK477">
            <v>0</v>
          </cell>
          <cell r="DL477">
            <v>0</v>
          </cell>
          <cell r="DM477">
            <v>0</v>
          </cell>
          <cell r="DN477">
            <v>0</v>
          </cell>
          <cell r="DO477">
            <v>0</v>
          </cell>
          <cell r="DP477">
            <v>0</v>
          </cell>
          <cell r="DQ477">
            <v>0</v>
          </cell>
          <cell r="DR477">
            <v>0</v>
          </cell>
          <cell r="DS477">
            <v>0</v>
          </cell>
          <cell r="DT477">
            <v>0</v>
          </cell>
          <cell r="DU477">
            <v>0</v>
          </cell>
          <cell r="DV477">
            <v>0</v>
          </cell>
          <cell r="DW477">
            <v>0</v>
          </cell>
          <cell r="DX477">
            <v>0</v>
          </cell>
          <cell r="DY477">
            <v>0</v>
          </cell>
          <cell r="DZ477">
            <v>0</v>
          </cell>
          <cell r="EA477">
            <v>0</v>
          </cell>
          <cell r="EB477">
            <v>0</v>
          </cell>
          <cell r="EC477">
            <v>0</v>
          </cell>
          <cell r="ED477">
            <v>0</v>
          </cell>
        </row>
        <row r="478">
          <cell r="C478" t="str">
            <v>QF Idaho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  <cell r="V478">
            <v>0</v>
          </cell>
          <cell r="W478">
            <v>0</v>
          </cell>
          <cell r="X478">
            <v>0</v>
          </cell>
          <cell r="Y478">
            <v>0</v>
          </cell>
          <cell r="Z478">
            <v>0</v>
          </cell>
          <cell r="AA478">
            <v>0</v>
          </cell>
          <cell r="AB478">
            <v>0</v>
          </cell>
          <cell r="AC478">
            <v>0</v>
          </cell>
          <cell r="AD478">
            <v>0</v>
          </cell>
          <cell r="AE478">
            <v>0</v>
          </cell>
          <cell r="AF478">
            <v>0</v>
          </cell>
          <cell r="AG478">
            <v>0</v>
          </cell>
          <cell r="AH478">
            <v>0</v>
          </cell>
          <cell r="AI478">
            <v>0</v>
          </cell>
          <cell r="AJ478">
            <v>0</v>
          </cell>
          <cell r="AK478">
            <v>0</v>
          </cell>
          <cell r="AL478">
            <v>0</v>
          </cell>
          <cell r="AM478">
            <v>0</v>
          </cell>
          <cell r="AN478">
            <v>0</v>
          </cell>
          <cell r="AO478">
            <v>0</v>
          </cell>
          <cell r="AP478">
            <v>0</v>
          </cell>
          <cell r="AQ478">
            <v>0</v>
          </cell>
          <cell r="AR478">
            <v>0</v>
          </cell>
          <cell r="AS478">
            <v>0</v>
          </cell>
          <cell r="AT478">
            <v>0</v>
          </cell>
          <cell r="AU478">
            <v>0</v>
          </cell>
          <cell r="AV478">
            <v>0</v>
          </cell>
          <cell r="AW478">
            <v>0</v>
          </cell>
          <cell r="AX478">
            <v>0</v>
          </cell>
          <cell r="AY478">
            <v>0</v>
          </cell>
          <cell r="AZ478">
            <v>0</v>
          </cell>
          <cell r="BA478">
            <v>0</v>
          </cell>
          <cell r="BB478">
            <v>0</v>
          </cell>
          <cell r="BC478">
            <v>0</v>
          </cell>
          <cell r="BD478">
            <v>0</v>
          </cell>
          <cell r="BE478">
            <v>0</v>
          </cell>
          <cell r="BF478">
            <v>0</v>
          </cell>
          <cell r="BG478">
            <v>0</v>
          </cell>
          <cell r="BH478">
            <v>0</v>
          </cell>
          <cell r="BI478">
            <v>0</v>
          </cell>
          <cell r="BJ478">
            <v>0</v>
          </cell>
          <cell r="BK478">
            <v>0</v>
          </cell>
          <cell r="BL478">
            <v>0</v>
          </cell>
          <cell r="BM478">
            <v>0</v>
          </cell>
          <cell r="BN478">
            <v>0</v>
          </cell>
          <cell r="BO478">
            <v>0</v>
          </cell>
          <cell r="BP478">
            <v>0</v>
          </cell>
          <cell r="BQ478">
            <v>0</v>
          </cell>
          <cell r="BR478">
            <v>0</v>
          </cell>
          <cell r="BS478">
            <v>0</v>
          </cell>
          <cell r="BT478">
            <v>0</v>
          </cell>
          <cell r="BU478">
            <v>0</v>
          </cell>
          <cell r="BV478">
            <v>0</v>
          </cell>
          <cell r="BW478">
            <v>0</v>
          </cell>
          <cell r="BX478">
            <v>0</v>
          </cell>
          <cell r="BY478">
            <v>0</v>
          </cell>
          <cell r="BZ478">
            <v>0</v>
          </cell>
          <cell r="CA478">
            <v>0</v>
          </cell>
          <cell r="CB478">
            <v>0</v>
          </cell>
          <cell r="CC478">
            <v>0</v>
          </cell>
          <cell r="CD478">
            <v>0</v>
          </cell>
          <cell r="CE478">
            <v>0</v>
          </cell>
          <cell r="CF478">
            <v>0</v>
          </cell>
          <cell r="CG478">
            <v>0</v>
          </cell>
          <cell r="CH478">
            <v>0</v>
          </cell>
          <cell r="CI478">
            <v>0</v>
          </cell>
          <cell r="CJ478">
            <v>0</v>
          </cell>
          <cell r="CK478">
            <v>0</v>
          </cell>
          <cell r="CL478">
            <v>0</v>
          </cell>
          <cell r="CM478">
            <v>0</v>
          </cell>
          <cell r="CN478">
            <v>0</v>
          </cell>
          <cell r="CO478">
            <v>0</v>
          </cell>
          <cell r="CP478">
            <v>0</v>
          </cell>
          <cell r="CQ478">
            <v>0</v>
          </cell>
          <cell r="CR478">
            <v>0</v>
          </cell>
          <cell r="CS478">
            <v>0</v>
          </cell>
          <cell r="CT478">
            <v>0</v>
          </cell>
          <cell r="CU478">
            <v>0</v>
          </cell>
          <cell r="CV478">
            <v>0</v>
          </cell>
          <cell r="CW478">
            <v>0</v>
          </cell>
          <cell r="CX478">
            <v>0</v>
          </cell>
          <cell r="CY478">
            <v>0</v>
          </cell>
          <cell r="CZ478">
            <v>0</v>
          </cell>
          <cell r="DA478">
            <v>0</v>
          </cell>
          <cell r="DB478">
            <v>0</v>
          </cell>
          <cell r="DC478">
            <v>0</v>
          </cell>
          <cell r="DD478">
            <v>0</v>
          </cell>
          <cell r="DE478">
            <v>0</v>
          </cell>
          <cell r="DF478">
            <v>0</v>
          </cell>
          <cell r="DG478">
            <v>0</v>
          </cell>
          <cell r="DH478">
            <v>0</v>
          </cell>
          <cell r="DI478">
            <v>0</v>
          </cell>
          <cell r="DJ478">
            <v>0</v>
          </cell>
          <cell r="DK478">
            <v>0</v>
          </cell>
          <cell r="DL478">
            <v>0</v>
          </cell>
          <cell r="DM478">
            <v>0</v>
          </cell>
          <cell r="DN478">
            <v>0</v>
          </cell>
          <cell r="DO478">
            <v>0</v>
          </cell>
          <cell r="DP478">
            <v>0</v>
          </cell>
          <cell r="DQ478">
            <v>0</v>
          </cell>
          <cell r="DR478">
            <v>0</v>
          </cell>
          <cell r="DS478">
            <v>0</v>
          </cell>
          <cell r="DT478">
            <v>0</v>
          </cell>
          <cell r="DU478">
            <v>0</v>
          </cell>
          <cell r="DV478">
            <v>0</v>
          </cell>
          <cell r="DW478">
            <v>0</v>
          </cell>
          <cell r="DX478">
            <v>0</v>
          </cell>
          <cell r="DY478">
            <v>0</v>
          </cell>
          <cell r="DZ478">
            <v>0</v>
          </cell>
          <cell r="EA478">
            <v>0</v>
          </cell>
          <cell r="EB478">
            <v>0</v>
          </cell>
          <cell r="EC478">
            <v>0</v>
          </cell>
          <cell r="ED478">
            <v>0</v>
          </cell>
        </row>
        <row r="479">
          <cell r="C479" t="str">
            <v>QF Oregon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0</v>
          </cell>
          <cell r="V479">
            <v>0</v>
          </cell>
          <cell r="W479">
            <v>0</v>
          </cell>
          <cell r="X479">
            <v>0</v>
          </cell>
          <cell r="Y479">
            <v>0</v>
          </cell>
          <cell r="Z479">
            <v>0</v>
          </cell>
          <cell r="AA479">
            <v>0</v>
          </cell>
          <cell r="AB479">
            <v>0</v>
          </cell>
          <cell r="AC479">
            <v>0</v>
          </cell>
          <cell r="AD479">
            <v>0</v>
          </cell>
          <cell r="AE479">
            <v>0</v>
          </cell>
          <cell r="AF479">
            <v>0</v>
          </cell>
          <cell r="AG479">
            <v>0</v>
          </cell>
          <cell r="AH479">
            <v>0</v>
          </cell>
          <cell r="AI479">
            <v>0</v>
          </cell>
          <cell r="AJ479">
            <v>0</v>
          </cell>
          <cell r="AK479">
            <v>0</v>
          </cell>
          <cell r="AL479">
            <v>0</v>
          </cell>
          <cell r="AM479">
            <v>0</v>
          </cell>
          <cell r="AN479">
            <v>0</v>
          </cell>
          <cell r="AO479">
            <v>0</v>
          </cell>
          <cell r="AP479">
            <v>0</v>
          </cell>
          <cell r="AQ479">
            <v>0</v>
          </cell>
          <cell r="AR479">
            <v>0</v>
          </cell>
          <cell r="AS479">
            <v>0</v>
          </cell>
          <cell r="AT479">
            <v>0</v>
          </cell>
          <cell r="AU479">
            <v>0</v>
          </cell>
          <cell r="AV479">
            <v>0</v>
          </cell>
          <cell r="AW479">
            <v>0</v>
          </cell>
          <cell r="AX479">
            <v>0</v>
          </cell>
          <cell r="AY479">
            <v>0</v>
          </cell>
          <cell r="AZ479">
            <v>0</v>
          </cell>
          <cell r="BA479">
            <v>0</v>
          </cell>
          <cell r="BB479">
            <v>0</v>
          </cell>
          <cell r="BC479">
            <v>0</v>
          </cell>
          <cell r="BD479">
            <v>0</v>
          </cell>
          <cell r="BE479">
            <v>0</v>
          </cell>
          <cell r="BF479">
            <v>0</v>
          </cell>
          <cell r="BG479">
            <v>0</v>
          </cell>
          <cell r="BH479">
            <v>0</v>
          </cell>
          <cell r="BI479">
            <v>0</v>
          </cell>
          <cell r="BJ479">
            <v>0</v>
          </cell>
          <cell r="BK479">
            <v>0</v>
          </cell>
          <cell r="BL479">
            <v>0</v>
          </cell>
          <cell r="BM479">
            <v>0</v>
          </cell>
          <cell r="BN479">
            <v>0</v>
          </cell>
          <cell r="BO479">
            <v>0</v>
          </cell>
          <cell r="BP479">
            <v>0</v>
          </cell>
          <cell r="BQ479">
            <v>0</v>
          </cell>
          <cell r="BR479">
            <v>0</v>
          </cell>
          <cell r="BS479">
            <v>0</v>
          </cell>
          <cell r="BT479">
            <v>0</v>
          </cell>
          <cell r="BU479">
            <v>0</v>
          </cell>
          <cell r="BV479">
            <v>0</v>
          </cell>
          <cell r="BW479">
            <v>0</v>
          </cell>
          <cell r="BX479">
            <v>0</v>
          </cell>
          <cell r="BY479">
            <v>0</v>
          </cell>
          <cell r="BZ479">
            <v>0</v>
          </cell>
          <cell r="CA479">
            <v>0</v>
          </cell>
          <cell r="CB479">
            <v>0</v>
          </cell>
          <cell r="CC479">
            <v>0</v>
          </cell>
          <cell r="CD479">
            <v>0</v>
          </cell>
          <cell r="CE479">
            <v>0</v>
          </cell>
          <cell r="CF479">
            <v>0</v>
          </cell>
          <cell r="CG479">
            <v>0</v>
          </cell>
          <cell r="CH479">
            <v>0</v>
          </cell>
          <cell r="CI479">
            <v>0</v>
          </cell>
          <cell r="CJ479">
            <v>0</v>
          </cell>
          <cell r="CK479">
            <v>0</v>
          </cell>
          <cell r="CL479">
            <v>0</v>
          </cell>
          <cell r="CM479">
            <v>0</v>
          </cell>
          <cell r="CN479">
            <v>0</v>
          </cell>
          <cell r="CO479">
            <v>0</v>
          </cell>
          <cell r="CP479">
            <v>0</v>
          </cell>
          <cell r="CQ479">
            <v>0</v>
          </cell>
          <cell r="CR479">
            <v>0</v>
          </cell>
          <cell r="CS479">
            <v>0</v>
          </cell>
          <cell r="CT479">
            <v>0</v>
          </cell>
          <cell r="CU479">
            <v>0</v>
          </cell>
          <cell r="CV479">
            <v>0</v>
          </cell>
          <cell r="CW479">
            <v>0</v>
          </cell>
          <cell r="CX479">
            <v>0</v>
          </cell>
          <cell r="CY479">
            <v>0</v>
          </cell>
          <cell r="CZ479">
            <v>0</v>
          </cell>
          <cell r="DA479">
            <v>0</v>
          </cell>
          <cell r="DB479">
            <v>0</v>
          </cell>
          <cell r="DC479">
            <v>0</v>
          </cell>
          <cell r="DD479">
            <v>0</v>
          </cell>
          <cell r="DE479">
            <v>0</v>
          </cell>
          <cell r="DF479">
            <v>0</v>
          </cell>
          <cell r="DG479">
            <v>0</v>
          </cell>
          <cell r="DH479">
            <v>0</v>
          </cell>
          <cell r="DI479">
            <v>0</v>
          </cell>
          <cell r="DJ479">
            <v>0</v>
          </cell>
          <cell r="DK479">
            <v>0</v>
          </cell>
          <cell r="DL479">
            <v>0</v>
          </cell>
          <cell r="DM479">
            <v>0</v>
          </cell>
          <cell r="DN479">
            <v>0</v>
          </cell>
          <cell r="DO479">
            <v>0</v>
          </cell>
          <cell r="DP479">
            <v>0</v>
          </cell>
          <cell r="DQ479">
            <v>0</v>
          </cell>
          <cell r="DR479">
            <v>0</v>
          </cell>
          <cell r="DS479">
            <v>0</v>
          </cell>
          <cell r="DT479">
            <v>0</v>
          </cell>
          <cell r="DU479">
            <v>0</v>
          </cell>
          <cell r="DV479">
            <v>0</v>
          </cell>
          <cell r="DW479">
            <v>0</v>
          </cell>
          <cell r="DX479">
            <v>0</v>
          </cell>
          <cell r="DY479">
            <v>0</v>
          </cell>
          <cell r="DZ479">
            <v>0</v>
          </cell>
          <cell r="EA479">
            <v>0</v>
          </cell>
          <cell r="EB479">
            <v>0</v>
          </cell>
          <cell r="EC479">
            <v>0</v>
          </cell>
          <cell r="ED479">
            <v>0</v>
          </cell>
        </row>
        <row r="480">
          <cell r="C480" t="str">
            <v>QF Oregon 2</v>
          </cell>
          <cell r="F480">
            <v>0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R480">
            <v>0</v>
          </cell>
          <cell r="S480">
            <v>0</v>
          </cell>
          <cell r="T480">
            <v>0</v>
          </cell>
          <cell r="U480">
            <v>0</v>
          </cell>
          <cell r="V480">
            <v>0</v>
          </cell>
          <cell r="W480">
            <v>0</v>
          </cell>
          <cell r="X480">
            <v>0</v>
          </cell>
          <cell r="Y480">
            <v>0</v>
          </cell>
          <cell r="Z480">
            <v>0</v>
          </cell>
          <cell r="AA480">
            <v>0</v>
          </cell>
          <cell r="AB480">
            <v>0</v>
          </cell>
          <cell r="AC480">
            <v>0</v>
          </cell>
          <cell r="AD480">
            <v>0</v>
          </cell>
          <cell r="AE480">
            <v>0</v>
          </cell>
          <cell r="AF480">
            <v>0</v>
          </cell>
          <cell r="AG480">
            <v>0</v>
          </cell>
          <cell r="AH480">
            <v>0</v>
          </cell>
          <cell r="AI480">
            <v>0</v>
          </cell>
          <cell r="AJ480">
            <v>0</v>
          </cell>
          <cell r="AK480">
            <v>0</v>
          </cell>
          <cell r="AL480">
            <v>0</v>
          </cell>
          <cell r="AM480">
            <v>0</v>
          </cell>
          <cell r="AN480">
            <v>0</v>
          </cell>
          <cell r="AO480">
            <v>0</v>
          </cell>
          <cell r="AP480">
            <v>0</v>
          </cell>
          <cell r="AQ480">
            <v>0</v>
          </cell>
          <cell r="AR480">
            <v>0</v>
          </cell>
          <cell r="AS480">
            <v>0</v>
          </cell>
          <cell r="AT480">
            <v>0</v>
          </cell>
          <cell r="AU480">
            <v>0</v>
          </cell>
          <cell r="AV480">
            <v>0</v>
          </cell>
          <cell r="AW480">
            <v>0</v>
          </cell>
          <cell r="AX480">
            <v>0</v>
          </cell>
          <cell r="AY480">
            <v>0</v>
          </cell>
          <cell r="AZ480">
            <v>0</v>
          </cell>
          <cell r="BA480">
            <v>0</v>
          </cell>
          <cell r="BB480">
            <v>0</v>
          </cell>
          <cell r="BC480">
            <v>0</v>
          </cell>
          <cell r="BD480">
            <v>0</v>
          </cell>
          <cell r="BE480">
            <v>0</v>
          </cell>
          <cell r="BF480">
            <v>0</v>
          </cell>
          <cell r="BG480">
            <v>0</v>
          </cell>
          <cell r="BH480">
            <v>0</v>
          </cell>
          <cell r="BI480">
            <v>0</v>
          </cell>
          <cell r="BJ480">
            <v>0</v>
          </cell>
          <cell r="BK480">
            <v>0</v>
          </cell>
          <cell r="BL480">
            <v>0</v>
          </cell>
          <cell r="BM480">
            <v>0</v>
          </cell>
          <cell r="BN480">
            <v>0</v>
          </cell>
          <cell r="BO480">
            <v>0</v>
          </cell>
          <cell r="BP480">
            <v>0</v>
          </cell>
          <cell r="BQ480">
            <v>0</v>
          </cell>
          <cell r="BR480">
            <v>0</v>
          </cell>
          <cell r="BS480">
            <v>0</v>
          </cell>
          <cell r="BT480">
            <v>0</v>
          </cell>
          <cell r="BU480">
            <v>0</v>
          </cell>
          <cell r="BV480">
            <v>0</v>
          </cell>
          <cell r="BW480">
            <v>0</v>
          </cell>
          <cell r="BX480">
            <v>0</v>
          </cell>
          <cell r="BY480">
            <v>0</v>
          </cell>
          <cell r="BZ480">
            <v>0</v>
          </cell>
          <cell r="CA480">
            <v>0</v>
          </cell>
          <cell r="CB480">
            <v>0</v>
          </cell>
          <cell r="CC480">
            <v>0</v>
          </cell>
          <cell r="CD480">
            <v>0</v>
          </cell>
          <cell r="CE480">
            <v>0</v>
          </cell>
          <cell r="CF480">
            <v>0</v>
          </cell>
          <cell r="CG480">
            <v>0</v>
          </cell>
          <cell r="CH480">
            <v>0</v>
          </cell>
          <cell r="CI480">
            <v>0</v>
          </cell>
          <cell r="CJ480">
            <v>0</v>
          </cell>
          <cell r="CK480">
            <v>0</v>
          </cell>
          <cell r="CL480">
            <v>0</v>
          </cell>
          <cell r="CM480">
            <v>0</v>
          </cell>
          <cell r="CN480">
            <v>0</v>
          </cell>
          <cell r="CO480">
            <v>0</v>
          </cell>
          <cell r="CP480">
            <v>0</v>
          </cell>
          <cell r="CQ480">
            <v>0</v>
          </cell>
          <cell r="CR480">
            <v>0</v>
          </cell>
          <cell r="CS480">
            <v>0</v>
          </cell>
          <cell r="CT480">
            <v>0</v>
          </cell>
          <cell r="CU480">
            <v>0</v>
          </cell>
          <cell r="CV480">
            <v>0</v>
          </cell>
          <cell r="CW480">
            <v>0</v>
          </cell>
          <cell r="CX480">
            <v>0</v>
          </cell>
          <cell r="CY480">
            <v>0</v>
          </cell>
          <cell r="CZ480">
            <v>0</v>
          </cell>
          <cell r="DA480">
            <v>0</v>
          </cell>
          <cell r="DB480">
            <v>0</v>
          </cell>
          <cell r="DC480">
            <v>0</v>
          </cell>
          <cell r="DD480">
            <v>0</v>
          </cell>
          <cell r="DE480">
            <v>0</v>
          </cell>
          <cell r="DF480">
            <v>0</v>
          </cell>
          <cell r="DG480">
            <v>0</v>
          </cell>
          <cell r="DH480">
            <v>0</v>
          </cell>
          <cell r="DI480">
            <v>0</v>
          </cell>
          <cell r="DJ480">
            <v>0</v>
          </cell>
          <cell r="DK480">
            <v>0</v>
          </cell>
          <cell r="DL480">
            <v>0</v>
          </cell>
          <cell r="DM480">
            <v>0</v>
          </cell>
          <cell r="DN480">
            <v>0</v>
          </cell>
          <cell r="DO480">
            <v>0</v>
          </cell>
          <cell r="DP480">
            <v>0</v>
          </cell>
          <cell r="DQ480">
            <v>0</v>
          </cell>
          <cell r="DR480">
            <v>0</v>
          </cell>
          <cell r="DS480">
            <v>0</v>
          </cell>
          <cell r="DT480">
            <v>0</v>
          </cell>
          <cell r="DU480">
            <v>0</v>
          </cell>
          <cell r="DV480">
            <v>0</v>
          </cell>
          <cell r="DW480">
            <v>0</v>
          </cell>
          <cell r="DX480">
            <v>0</v>
          </cell>
          <cell r="DY480">
            <v>0</v>
          </cell>
          <cell r="DZ480">
            <v>0</v>
          </cell>
          <cell r="EA480">
            <v>0</v>
          </cell>
          <cell r="EB480">
            <v>0</v>
          </cell>
          <cell r="EC480">
            <v>0</v>
          </cell>
          <cell r="ED480">
            <v>0</v>
          </cell>
        </row>
        <row r="481">
          <cell r="C481" t="str">
            <v>QF Utah</v>
          </cell>
          <cell r="F481">
            <v>0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0</v>
          </cell>
          <cell r="V481">
            <v>0</v>
          </cell>
          <cell r="W481">
            <v>0</v>
          </cell>
          <cell r="X481">
            <v>0</v>
          </cell>
          <cell r="Y481">
            <v>0</v>
          </cell>
          <cell r="Z481">
            <v>0</v>
          </cell>
          <cell r="AA481">
            <v>0</v>
          </cell>
          <cell r="AB481">
            <v>0</v>
          </cell>
          <cell r="AC481">
            <v>0</v>
          </cell>
          <cell r="AD481">
            <v>0</v>
          </cell>
          <cell r="AE481">
            <v>0</v>
          </cell>
          <cell r="AF481">
            <v>0</v>
          </cell>
          <cell r="AG481">
            <v>0</v>
          </cell>
          <cell r="AH481">
            <v>0</v>
          </cell>
          <cell r="AI481">
            <v>0</v>
          </cell>
          <cell r="AJ481">
            <v>0</v>
          </cell>
          <cell r="AK481">
            <v>0</v>
          </cell>
          <cell r="AL481">
            <v>0</v>
          </cell>
          <cell r="AM481">
            <v>0</v>
          </cell>
          <cell r="AN481">
            <v>0</v>
          </cell>
          <cell r="AO481">
            <v>0</v>
          </cell>
          <cell r="AP481">
            <v>0</v>
          </cell>
          <cell r="AQ481">
            <v>0</v>
          </cell>
          <cell r="AR481">
            <v>0</v>
          </cell>
          <cell r="AS481">
            <v>0</v>
          </cell>
          <cell r="AT481">
            <v>0</v>
          </cell>
          <cell r="AU481">
            <v>0</v>
          </cell>
          <cell r="AV481">
            <v>0</v>
          </cell>
          <cell r="AW481">
            <v>0</v>
          </cell>
          <cell r="AX481">
            <v>0</v>
          </cell>
          <cell r="AY481">
            <v>0</v>
          </cell>
          <cell r="AZ481">
            <v>0</v>
          </cell>
          <cell r="BA481">
            <v>0</v>
          </cell>
          <cell r="BB481">
            <v>0</v>
          </cell>
          <cell r="BC481">
            <v>0</v>
          </cell>
          <cell r="BD481">
            <v>0</v>
          </cell>
          <cell r="BE481">
            <v>0</v>
          </cell>
          <cell r="BF481">
            <v>0</v>
          </cell>
          <cell r="BG481">
            <v>0</v>
          </cell>
          <cell r="BH481">
            <v>0</v>
          </cell>
          <cell r="BI481">
            <v>0</v>
          </cell>
          <cell r="BJ481">
            <v>0</v>
          </cell>
          <cell r="BK481">
            <v>0</v>
          </cell>
          <cell r="BL481">
            <v>0</v>
          </cell>
          <cell r="BM481">
            <v>0</v>
          </cell>
          <cell r="BN481">
            <v>0</v>
          </cell>
          <cell r="BO481">
            <v>0</v>
          </cell>
          <cell r="BP481">
            <v>0</v>
          </cell>
          <cell r="BQ481">
            <v>0</v>
          </cell>
          <cell r="BR481">
            <v>0</v>
          </cell>
          <cell r="BS481">
            <v>0</v>
          </cell>
          <cell r="BT481">
            <v>0</v>
          </cell>
          <cell r="BU481">
            <v>0</v>
          </cell>
          <cell r="BV481">
            <v>0</v>
          </cell>
          <cell r="BW481">
            <v>0</v>
          </cell>
          <cell r="BX481">
            <v>0</v>
          </cell>
          <cell r="BY481">
            <v>0</v>
          </cell>
          <cell r="BZ481">
            <v>0</v>
          </cell>
          <cell r="CA481">
            <v>0</v>
          </cell>
          <cell r="CB481">
            <v>0</v>
          </cell>
          <cell r="CC481">
            <v>0</v>
          </cell>
          <cell r="CD481">
            <v>0</v>
          </cell>
          <cell r="CE481">
            <v>0</v>
          </cell>
          <cell r="CF481">
            <v>0</v>
          </cell>
          <cell r="CG481">
            <v>0</v>
          </cell>
          <cell r="CH481">
            <v>0</v>
          </cell>
          <cell r="CI481">
            <v>0</v>
          </cell>
          <cell r="CJ481">
            <v>0</v>
          </cell>
          <cell r="CK481">
            <v>0</v>
          </cell>
          <cell r="CL481">
            <v>0</v>
          </cell>
          <cell r="CM481">
            <v>0</v>
          </cell>
          <cell r="CN481">
            <v>0</v>
          </cell>
          <cell r="CO481">
            <v>0</v>
          </cell>
          <cell r="CP481">
            <v>0</v>
          </cell>
          <cell r="CQ481">
            <v>0</v>
          </cell>
          <cell r="CR481">
            <v>0</v>
          </cell>
          <cell r="CS481">
            <v>0</v>
          </cell>
          <cell r="CT481">
            <v>0</v>
          </cell>
          <cell r="CU481">
            <v>0</v>
          </cell>
          <cell r="CV481">
            <v>0</v>
          </cell>
          <cell r="CW481">
            <v>0</v>
          </cell>
          <cell r="CX481">
            <v>0</v>
          </cell>
          <cell r="CY481">
            <v>0</v>
          </cell>
          <cell r="CZ481">
            <v>0</v>
          </cell>
          <cell r="DA481">
            <v>0</v>
          </cell>
          <cell r="DB481">
            <v>0</v>
          </cell>
          <cell r="DC481">
            <v>0</v>
          </cell>
          <cell r="DD481">
            <v>0</v>
          </cell>
          <cell r="DE481">
            <v>0</v>
          </cell>
          <cell r="DF481">
            <v>0</v>
          </cell>
          <cell r="DG481">
            <v>0</v>
          </cell>
          <cell r="DH481">
            <v>0</v>
          </cell>
          <cell r="DI481">
            <v>0</v>
          </cell>
          <cell r="DJ481">
            <v>0</v>
          </cell>
          <cell r="DK481">
            <v>0</v>
          </cell>
          <cell r="DL481">
            <v>0</v>
          </cell>
          <cell r="DM481">
            <v>0</v>
          </cell>
          <cell r="DN481">
            <v>0</v>
          </cell>
          <cell r="DO481">
            <v>0</v>
          </cell>
          <cell r="DP481">
            <v>0</v>
          </cell>
          <cell r="DQ481">
            <v>0</v>
          </cell>
          <cell r="DR481">
            <v>0</v>
          </cell>
          <cell r="DS481">
            <v>0</v>
          </cell>
          <cell r="DT481">
            <v>0</v>
          </cell>
          <cell r="DU481">
            <v>0</v>
          </cell>
          <cell r="DV481">
            <v>0</v>
          </cell>
          <cell r="DW481">
            <v>0</v>
          </cell>
          <cell r="DX481">
            <v>0</v>
          </cell>
          <cell r="DY481">
            <v>0</v>
          </cell>
          <cell r="DZ481">
            <v>0</v>
          </cell>
          <cell r="EA481">
            <v>0</v>
          </cell>
          <cell r="EB481">
            <v>0</v>
          </cell>
          <cell r="EC481">
            <v>0</v>
          </cell>
          <cell r="ED481">
            <v>0</v>
          </cell>
        </row>
        <row r="482">
          <cell r="C482" t="str">
            <v>QF Washington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  <cell r="V482">
            <v>0</v>
          </cell>
          <cell r="W482">
            <v>0</v>
          </cell>
          <cell r="X482">
            <v>0</v>
          </cell>
          <cell r="Y482">
            <v>0</v>
          </cell>
          <cell r="Z482">
            <v>0</v>
          </cell>
          <cell r="AA482">
            <v>0</v>
          </cell>
          <cell r="AB482">
            <v>0</v>
          </cell>
          <cell r="AC482">
            <v>0</v>
          </cell>
          <cell r="AD482">
            <v>0</v>
          </cell>
          <cell r="AE482">
            <v>0</v>
          </cell>
          <cell r="AF482">
            <v>0</v>
          </cell>
          <cell r="AG482">
            <v>0</v>
          </cell>
          <cell r="AH482">
            <v>0</v>
          </cell>
          <cell r="AI482">
            <v>0</v>
          </cell>
          <cell r="AJ482">
            <v>0</v>
          </cell>
          <cell r="AK482">
            <v>0</v>
          </cell>
          <cell r="AL482">
            <v>0</v>
          </cell>
          <cell r="AM482">
            <v>0</v>
          </cell>
          <cell r="AN482">
            <v>0</v>
          </cell>
          <cell r="AO482">
            <v>0</v>
          </cell>
          <cell r="AP482">
            <v>0</v>
          </cell>
          <cell r="AQ482">
            <v>0</v>
          </cell>
          <cell r="AR482">
            <v>0</v>
          </cell>
          <cell r="AS482">
            <v>0</v>
          </cell>
          <cell r="AT482">
            <v>0</v>
          </cell>
          <cell r="AU482">
            <v>0</v>
          </cell>
          <cell r="AV482">
            <v>0</v>
          </cell>
          <cell r="AW482">
            <v>0</v>
          </cell>
          <cell r="AX482">
            <v>0</v>
          </cell>
          <cell r="AY482">
            <v>0</v>
          </cell>
          <cell r="AZ482">
            <v>0</v>
          </cell>
          <cell r="BA482">
            <v>0</v>
          </cell>
          <cell r="BB482">
            <v>0</v>
          </cell>
          <cell r="BC482">
            <v>0</v>
          </cell>
          <cell r="BD482">
            <v>0</v>
          </cell>
          <cell r="BE482">
            <v>0</v>
          </cell>
          <cell r="BF482">
            <v>0</v>
          </cell>
          <cell r="BG482">
            <v>0</v>
          </cell>
          <cell r="BH482">
            <v>0</v>
          </cell>
          <cell r="BI482">
            <v>0</v>
          </cell>
          <cell r="BJ482">
            <v>0</v>
          </cell>
          <cell r="BK482">
            <v>0</v>
          </cell>
          <cell r="BL482">
            <v>0</v>
          </cell>
          <cell r="BM482">
            <v>0</v>
          </cell>
          <cell r="BN482">
            <v>0</v>
          </cell>
          <cell r="BO482">
            <v>0</v>
          </cell>
          <cell r="BP482">
            <v>0</v>
          </cell>
          <cell r="BQ482">
            <v>0</v>
          </cell>
          <cell r="BR482">
            <v>0</v>
          </cell>
          <cell r="BS482">
            <v>0</v>
          </cell>
          <cell r="BT482">
            <v>0</v>
          </cell>
          <cell r="BU482">
            <v>0</v>
          </cell>
          <cell r="BV482">
            <v>0</v>
          </cell>
          <cell r="BW482">
            <v>0</v>
          </cell>
          <cell r="BX482">
            <v>0</v>
          </cell>
          <cell r="BY482">
            <v>0</v>
          </cell>
          <cell r="BZ482">
            <v>0</v>
          </cell>
          <cell r="CA482">
            <v>0</v>
          </cell>
          <cell r="CB482">
            <v>0</v>
          </cell>
          <cell r="CC482">
            <v>0</v>
          </cell>
          <cell r="CD482">
            <v>0</v>
          </cell>
          <cell r="CE482">
            <v>0</v>
          </cell>
          <cell r="CF482">
            <v>0</v>
          </cell>
          <cell r="CG482">
            <v>0</v>
          </cell>
          <cell r="CH482">
            <v>0</v>
          </cell>
          <cell r="CI482">
            <v>0</v>
          </cell>
          <cell r="CJ482">
            <v>0</v>
          </cell>
          <cell r="CK482">
            <v>0</v>
          </cell>
          <cell r="CL482">
            <v>0</v>
          </cell>
          <cell r="CM482">
            <v>0</v>
          </cell>
          <cell r="CN482">
            <v>0</v>
          </cell>
          <cell r="CO482">
            <v>0</v>
          </cell>
          <cell r="CP482">
            <v>0</v>
          </cell>
          <cell r="CQ482">
            <v>0</v>
          </cell>
          <cell r="CR482">
            <v>0</v>
          </cell>
          <cell r="CS482">
            <v>0</v>
          </cell>
          <cell r="CT482">
            <v>0</v>
          </cell>
          <cell r="CU482">
            <v>0</v>
          </cell>
          <cell r="CV482">
            <v>0</v>
          </cell>
          <cell r="CW482">
            <v>0</v>
          </cell>
          <cell r="CX482">
            <v>0</v>
          </cell>
          <cell r="CY482">
            <v>0</v>
          </cell>
          <cell r="CZ482">
            <v>0</v>
          </cell>
          <cell r="DA482">
            <v>0</v>
          </cell>
          <cell r="DB482">
            <v>0</v>
          </cell>
          <cell r="DC482">
            <v>0</v>
          </cell>
          <cell r="DD482">
            <v>0</v>
          </cell>
          <cell r="DE482">
            <v>0</v>
          </cell>
          <cell r="DF482">
            <v>0</v>
          </cell>
          <cell r="DG482">
            <v>0</v>
          </cell>
          <cell r="DH482">
            <v>0</v>
          </cell>
          <cell r="DI482">
            <v>0</v>
          </cell>
          <cell r="DJ482">
            <v>0</v>
          </cell>
          <cell r="DK482">
            <v>0</v>
          </cell>
          <cell r="DL482">
            <v>0</v>
          </cell>
          <cell r="DM482">
            <v>0</v>
          </cell>
          <cell r="DN482">
            <v>0</v>
          </cell>
          <cell r="DO482">
            <v>0</v>
          </cell>
          <cell r="DP482">
            <v>0</v>
          </cell>
          <cell r="DQ482">
            <v>0</v>
          </cell>
          <cell r="DR482">
            <v>0</v>
          </cell>
          <cell r="DS482">
            <v>0</v>
          </cell>
          <cell r="DT482">
            <v>0</v>
          </cell>
          <cell r="DU482">
            <v>0</v>
          </cell>
          <cell r="DV482">
            <v>0</v>
          </cell>
          <cell r="DW482">
            <v>0</v>
          </cell>
          <cell r="DX482">
            <v>0</v>
          </cell>
          <cell r="DY482">
            <v>0</v>
          </cell>
          <cell r="DZ482">
            <v>0</v>
          </cell>
          <cell r="EA482">
            <v>0</v>
          </cell>
          <cell r="EB482">
            <v>0</v>
          </cell>
          <cell r="EC482">
            <v>0</v>
          </cell>
          <cell r="ED482">
            <v>0</v>
          </cell>
        </row>
        <row r="483">
          <cell r="C483" t="str">
            <v>QF Wyoming</v>
          </cell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  <cell r="AB483">
            <v>0</v>
          </cell>
          <cell r="AC483">
            <v>0</v>
          </cell>
          <cell r="AD483">
            <v>0</v>
          </cell>
          <cell r="AE483">
            <v>0</v>
          </cell>
          <cell r="AF483">
            <v>0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  <cell r="AK483">
            <v>0</v>
          </cell>
          <cell r="AL483">
            <v>0</v>
          </cell>
          <cell r="AM483">
            <v>0</v>
          </cell>
          <cell r="AN483">
            <v>0</v>
          </cell>
          <cell r="AO483">
            <v>0</v>
          </cell>
          <cell r="AP483">
            <v>0</v>
          </cell>
          <cell r="AQ483">
            <v>0</v>
          </cell>
          <cell r="AR483">
            <v>0</v>
          </cell>
          <cell r="AS483">
            <v>0</v>
          </cell>
          <cell r="AT483">
            <v>0</v>
          </cell>
          <cell r="AU483">
            <v>0</v>
          </cell>
          <cell r="AV483">
            <v>0</v>
          </cell>
          <cell r="AW483">
            <v>0</v>
          </cell>
          <cell r="AX483">
            <v>0</v>
          </cell>
          <cell r="AY483">
            <v>0</v>
          </cell>
          <cell r="AZ483">
            <v>0</v>
          </cell>
          <cell r="BA483">
            <v>0</v>
          </cell>
          <cell r="BB483">
            <v>0</v>
          </cell>
          <cell r="BC483">
            <v>0</v>
          </cell>
          <cell r="BD483">
            <v>0</v>
          </cell>
          <cell r="BE483">
            <v>0</v>
          </cell>
          <cell r="BF483">
            <v>0</v>
          </cell>
          <cell r="BG483">
            <v>0</v>
          </cell>
          <cell r="BH483">
            <v>0</v>
          </cell>
          <cell r="BI483">
            <v>0</v>
          </cell>
          <cell r="BJ483">
            <v>0</v>
          </cell>
          <cell r="BK483">
            <v>0</v>
          </cell>
          <cell r="BL483">
            <v>0</v>
          </cell>
          <cell r="BM483">
            <v>0</v>
          </cell>
          <cell r="BN483">
            <v>0</v>
          </cell>
          <cell r="BO483">
            <v>0</v>
          </cell>
          <cell r="BP483">
            <v>0</v>
          </cell>
          <cell r="BQ483">
            <v>0</v>
          </cell>
          <cell r="BR483">
            <v>0</v>
          </cell>
          <cell r="BS483">
            <v>0</v>
          </cell>
          <cell r="BT483">
            <v>0</v>
          </cell>
          <cell r="BU483">
            <v>0</v>
          </cell>
          <cell r="BV483">
            <v>0</v>
          </cell>
          <cell r="BW483">
            <v>0</v>
          </cell>
          <cell r="BX483">
            <v>0</v>
          </cell>
          <cell r="BY483">
            <v>0</v>
          </cell>
          <cell r="BZ483">
            <v>0</v>
          </cell>
          <cell r="CA483">
            <v>0</v>
          </cell>
          <cell r="CB483">
            <v>0</v>
          </cell>
          <cell r="CC483">
            <v>0</v>
          </cell>
          <cell r="CD483">
            <v>0</v>
          </cell>
          <cell r="CE483">
            <v>0</v>
          </cell>
          <cell r="CF483">
            <v>0</v>
          </cell>
          <cell r="CG483">
            <v>0</v>
          </cell>
          <cell r="CH483">
            <v>0</v>
          </cell>
          <cell r="CI483">
            <v>0</v>
          </cell>
          <cell r="CJ483">
            <v>0</v>
          </cell>
          <cell r="CK483">
            <v>0</v>
          </cell>
          <cell r="CL483">
            <v>0</v>
          </cell>
          <cell r="CM483">
            <v>0</v>
          </cell>
          <cell r="CN483">
            <v>0</v>
          </cell>
          <cell r="CO483">
            <v>0</v>
          </cell>
          <cell r="CP483">
            <v>0</v>
          </cell>
          <cell r="CQ483">
            <v>0</v>
          </cell>
          <cell r="CR483">
            <v>0</v>
          </cell>
          <cell r="CS483">
            <v>0</v>
          </cell>
          <cell r="CT483">
            <v>0</v>
          </cell>
          <cell r="CU483">
            <v>0</v>
          </cell>
          <cell r="CV483">
            <v>0</v>
          </cell>
          <cell r="CW483">
            <v>0</v>
          </cell>
          <cell r="CX483">
            <v>0</v>
          </cell>
          <cell r="CY483">
            <v>0</v>
          </cell>
          <cell r="CZ483">
            <v>0</v>
          </cell>
          <cell r="DA483">
            <v>0</v>
          </cell>
          <cell r="DB483">
            <v>0</v>
          </cell>
          <cell r="DC483">
            <v>0</v>
          </cell>
          <cell r="DD483">
            <v>0</v>
          </cell>
          <cell r="DE483">
            <v>0</v>
          </cell>
          <cell r="DF483">
            <v>0</v>
          </cell>
          <cell r="DG483">
            <v>0</v>
          </cell>
          <cell r="DH483">
            <v>0</v>
          </cell>
          <cell r="DI483">
            <v>0</v>
          </cell>
          <cell r="DJ483">
            <v>0</v>
          </cell>
          <cell r="DK483">
            <v>0</v>
          </cell>
          <cell r="DL483">
            <v>0</v>
          </cell>
          <cell r="DM483">
            <v>0</v>
          </cell>
          <cell r="DN483">
            <v>0</v>
          </cell>
          <cell r="DO483">
            <v>0</v>
          </cell>
          <cell r="DP483">
            <v>0</v>
          </cell>
          <cell r="DQ483">
            <v>0</v>
          </cell>
          <cell r="DR483">
            <v>0</v>
          </cell>
          <cell r="DS483">
            <v>0</v>
          </cell>
          <cell r="DT483">
            <v>0</v>
          </cell>
          <cell r="DU483">
            <v>0</v>
          </cell>
          <cell r="DV483">
            <v>0</v>
          </cell>
          <cell r="DW483">
            <v>0</v>
          </cell>
          <cell r="DX483">
            <v>0</v>
          </cell>
          <cell r="DY483">
            <v>0</v>
          </cell>
          <cell r="DZ483">
            <v>0</v>
          </cell>
          <cell r="EA483">
            <v>0</v>
          </cell>
          <cell r="EB483">
            <v>0</v>
          </cell>
          <cell r="EC483">
            <v>0</v>
          </cell>
          <cell r="ED483">
            <v>0</v>
          </cell>
        </row>
        <row r="485">
          <cell r="C485" t="str">
            <v>Biomass QF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B485">
            <v>0</v>
          </cell>
          <cell r="AC485">
            <v>0</v>
          </cell>
          <cell r="AD485">
            <v>0</v>
          </cell>
          <cell r="AE485">
            <v>0</v>
          </cell>
          <cell r="AF485">
            <v>0</v>
          </cell>
          <cell r="AG485">
            <v>0</v>
          </cell>
          <cell r="AH485">
            <v>0</v>
          </cell>
          <cell r="AI485">
            <v>0</v>
          </cell>
          <cell r="AJ485">
            <v>0</v>
          </cell>
          <cell r="AK485">
            <v>0</v>
          </cell>
          <cell r="AL485">
            <v>0</v>
          </cell>
          <cell r="AM485">
            <v>0</v>
          </cell>
          <cell r="AN485">
            <v>0</v>
          </cell>
          <cell r="AO485">
            <v>0</v>
          </cell>
          <cell r="AP485">
            <v>0</v>
          </cell>
          <cell r="AQ485">
            <v>0</v>
          </cell>
          <cell r="AR485">
            <v>0</v>
          </cell>
          <cell r="AS485">
            <v>0</v>
          </cell>
          <cell r="AT485">
            <v>0</v>
          </cell>
          <cell r="AU485">
            <v>0</v>
          </cell>
          <cell r="AV485">
            <v>0</v>
          </cell>
          <cell r="AW485">
            <v>0</v>
          </cell>
          <cell r="AX485">
            <v>0</v>
          </cell>
          <cell r="AY485">
            <v>0</v>
          </cell>
          <cell r="AZ485">
            <v>0</v>
          </cell>
          <cell r="BA485">
            <v>0</v>
          </cell>
          <cell r="BB485">
            <v>0</v>
          </cell>
          <cell r="BC485">
            <v>0</v>
          </cell>
          <cell r="BD485">
            <v>0</v>
          </cell>
          <cell r="BE485">
            <v>0</v>
          </cell>
          <cell r="BF485">
            <v>0</v>
          </cell>
          <cell r="BG485">
            <v>0</v>
          </cell>
          <cell r="BH485">
            <v>0</v>
          </cell>
          <cell r="BI485">
            <v>0</v>
          </cell>
          <cell r="BJ485">
            <v>0</v>
          </cell>
          <cell r="BK485">
            <v>0</v>
          </cell>
          <cell r="BL485">
            <v>0</v>
          </cell>
          <cell r="BM485">
            <v>0</v>
          </cell>
          <cell r="BN485">
            <v>0</v>
          </cell>
          <cell r="BO485">
            <v>0</v>
          </cell>
          <cell r="BP485">
            <v>0</v>
          </cell>
          <cell r="BQ485">
            <v>0</v>
          </cell>
          <cell r="BR485">
            <v>0</v>
          </cell>
          <cell r="BS485">
            <v>0</v>
          </cell>
          <cell r="BT485">
            <v>0</v>
          </cell>
          <cell r="BU485">
            <v>0</v>
          </cell>
          <cell r="BV485">
            <v>0</v>
          </cell>
          <cell r="BW485">
            <v>0</v>
          </cell>
          <cell r="BX485">
            <v>0</v>
          </cell>
          <cell r="BY485">
            <v>0</v>
          </cell>
          <cell r="BZ485">
            <v>0</v>
          </cell>
          <cell r="CA485">
            <v>0</v>
          </cell>
          <cell r="CB485">
            <v>0</v>
          </cell>
          <cell r="CC485">
            <v>0</v>
          </cell>
          <cell r="CD485">
            <v>0</v>
          </cell>
          <cell r="CE485">
            <v>0</v>
          </cell>
          <cell r="CF485">
            <v>0</v>
          </cell>
          <cell r="CG485">
            <v>0</v>
          </cell>
          <cell r="CH485">
            <v>0</v>
          </cell>
          <cell r="CI485">
            <v>0</v>
          </cell>
          <cell r="CJ485">
            <v>0</v>
          </cell>
          <cell r="CK485">
            <v>0</v>
          </cell>
          <cell r="CL485">
            <v>0</v>
          </cell>
          <cell r="CM485">
            <v>0</v>
          </cell>
          <cell r="CN485">
            <v>0</v>
          </cell>
          <cell r="CO485">
            <v>0</v>
          </cell>
          <cell r="CP485">
            <v>0</v>
          </cell>
          <cell r="CQ485">
            <v>0</v>
          </cell>
          <cell r="CR485">
            <v>0</v>
          </cell>
          <cell r="CS485">
            <v>0</v>
          </cell>
          <cell r="CT485">
            <v>0</v>
          </cell>
          <cell r="CU485">
            <v>0</v>
          </cell>
          <cell r="CV485">
            <v>0</v>
          </cell>
          <cell r="CW485">
            <v>0</v>
          </cell>
          <cell r="CX485">
            <v>0</v>
          </cell>
          <cell r="CY485">
            <v>0</v>
          </cell>
          <cell r="CZ485">
            <v>0</v>
          </cell>
          <cell r="DA485">
            <v>0</v>
          </cell>
          <cell r="DB485">
            <v>0</v>
          </cell>
          <cell r="DC485">
            <v>0</v>
          </cell>
          <cell r="DD485">
            <v>0</v>
          </cell>
          <cell r="DE485">
            <v>0</v>
          </cell>
          <cell r="DF485">
            <v>0</v>
          </cell>
          <cell r="DG485">
            <v>0</v>
          </cell>
          <cell r="DH485">
            <v>0</v>
          </cell>
          <cell r="DI485">
            <v>0</v>
          </cell>
          <cell r="DJ485">
            <v>0</v>
          </cell>
          <cell r="DK485">
            <v>0</v>
          </cell>
          <cell r="DL485">
            <v>0</v>
          </cell>
          <cell r="DM485">
            <v>0</v>
          </cell>
          <cell r="DN485">
            <v>0</v>
          </cell>
          <cell r="DO485">
            <v>0</v>
          </cell>
          <cell r="DP485">
            <v>0</v>
          </cell>
          <cell r="DQ485">
            <v>0</v>
          </cell>
          <cell r="DR485">
            <v>0</v>
          </cell>
          <cell r="DS485">
            <v>0</v>
          </cell>
          <cell r="DT485">
            <v>0</v>
          </cell>
          <cell r="DU485">
            <v>0</v>
          </cell>
          <cell r="DV485">
            <v>0</v>
          </cell>
          <cell r="DW485">
            <v>0</v>
          </cell>
          <cell r="DX485">
            <v>0</v>
          </cell>
          <cell r="DY485">
            <v>0</v>
          </cell>
          <cell r="DZ485">
            <v>0</v>
          </cell>
          <cell r="EA485">
            <v>0</v>
          </cell>
          <cell r="EB485">
            <v>0</v>
          </cell>
          <cell r="EC485">
            <v>0</v>
          </cell>
          <cell r="ED485">
            <v>0</v>
          </cell>
        </row>
        <row r="486">
          <cell r="C486" t="str">
            <v>Black Cap II Solar QF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0</v>
          </cell>
          <cell r="V486">
            <v>0</v>
          </cell>
          <cell r="W486">
            <v>0</v>
          </cell>
          <cell r="X486">
            <v>0</v>
          </cell>
          <cell r="Y486">
            <v>0</v>
          </cell>
          <cell r="Z486">
            <v>0</v>
          </cell>
          <cell r="AA486">
            <v>0</v>
          </cell>
          <cell r="AB486">
            <v>0</v>
          </cell>
          <cell r="AC486">
            <v>0</v>
          </cell>
          <cell r="AD486">
            <v>0</v>
          </cell>
          <cell r="AE486">
            <v>0</v>
          </cell>
          <cell r="AF486">
            <v>0</v>
          </cell>
          <cell r="AG486">
            <v>0</v>
          </cell>
          <cell r="AH486">
            <v>0</v>
          </cell>
          <cell r="AI486">
            <v>0</v>
          </cell>
          <cell r="AJ486">
            <v>0</v>
          </cell>
          <cell r="AK486">
            <v>0</v>
          </cell>
          <cell r="AL486">
            <v>0</v>
          </cell>
          <cell r="AM486">
            <v>0</v>
          </cell>
          <cell r="AN486">
            <v>0</v>
          </cell>
          <cell r="AO486">
            <v>0</v>
          </cell>
          <cell r="AP486">
            <v>0</v>
          </cell>
          <cell r="AQ486">
            <v>0</v>
          </cell>
          <cell r="AR486">
            <v>0</v>
          </cell>
          <cell r="AS486">
            <v>0</v>
          </cell>
          <cell r="AT486">
            <v>0</v>
          </cell>
          <cell r="AU486">
            <v>0</v>
          </cell>
          <cell r="AV486">
            <v>0</v>
          </cell>
          <cell r="AW486">
            <v>0</v>
          </cell>
          <cell r="AX486">
            <v>0</v>
          </cell>
          <cell r="AY486">
            <v>0</v>
          </cell>
          <cell r="AZ486">
            <v>0</v>
          </cell>
          <cell r="BA486">
            <v>0</v>
          </cell>
          <cell r="BB486">
            <v>0</v>
          </cell>
          <cell r="BC486">
            <v>0</v>
          </cell>
          <cell r="BD486">
            <v>0</v>
          </cell>
          <cell r="BE486">
            <v>0</v>
          </cell>
          <cell r="BF486">
            <v>0</v>
          </cell>
          <cell r="BG486">
            <v>0</v>
          </cell>
          <cell r="BH486">
            <v>0</v>
          </cell>
          <cell r="BI486">
            <v>0</v>
          </cell>
          <cell r="BJ486">
            <v>0</v>
          </cell>
          <cell r="BK486">
            <v>0</v>
          </cell>
          <cell r="BL486">
            <v>0</v>
          </cell>
          <cell r="BM486">
            <v>0</v>
          </cell>
          <cell r="BN486">
            <v>0</v>
          </cell>
          <cell r="BO486">
            <v>0</v>
          </cell>
          <cell r="BP486">
            <v>0</v>
          </cell>
          <cell r="BQ486">
            <v>0</v>
          </cell>
          <cell r="BR486">
            <v>0</v>
          </cell>
          <cell r="BS486">
            <v>0</v>
          </cell>
          <cell r="BT486">
            <v>0</v>
          </cell>
          <cell r="BU486">
            <v>0</v>
          </cell>
          <cell r="BV486">
            <v>0</v>
          </cell>
          <cell r="BW486">
            <v>0</v>
          </cell>
          <cell r="BX486">
            <v>0</v>
          </cell>
          <cell r="BY486">
            <v>0</v>
          </cell>
          <cell r="BZ486">
            <v>0</v>
          </cell>
          <cell r="CA486">
            <v>0</v>
          </cell>
          <cell r="CB486">
            <v>0</v>
          </cell>
          <cell r="CC486">
            <v>0</v>
          </cell>
          <cell r="CD486">
            <v>0</v>
          </cell>
          <cell r="CE486">
            <v>0</v>
          </cell>
          <cell r="CF486">
            <v>0</v>
          </cell>
          <cell r="CG486">
            <v>0</v>
          </cell>
          <cell r="CH486">
            <v>0</v>
          </cell>
          <cell r="CI486">
            <v>0</v>
          </cell>
          <cell r="CJ486">
            <v>0</v>
          </cell>
          <cell r="CK486">
            <v>0</v>
          </cell>
          <cell r="CL486">
            <v>0</v>
          </cell>
          <cell r="CM486">
            <v>0</v>
          </cell>
          <cell r="CN486">
            <v>0</v>
          </cell>
          <cell r="CO486">
            <v>0</v>
          </cell>
          <cell r="CP486">
            <v>0</v>
          </cell>
          <cell r="CQ486">
            <v>0</v>
          </cell>
          <cell r="CR486">
            <v>0</v>
          </cell>
          <cell r="CS486">
            <v>0</v>
          </cell>
          <cell r="CT486">
            <v>0</v>
          </cell>
          <cell r="CU486">
            <v>0</v>
          </cell>
          <cell r="CV486">
            <v>0</v>
          </cell>
          <cell r="CW486">
            <v>0</v>
          </cell>
          <cell r="CX486">
            <v>0</v>
          </cell>
          <cell r="CY486">
            <v>0</v>
          </cell>
          <cell r="CZ486">
            <v>0</v>
          </cell>
          <cell r="DA486">
            <v>0</v>
          </cell>
          <cell r="DB486">
            <v>0</v>
          </cell>
          <cell r="DC486">
            <v>0</v>
          </cell>
          <cell r="DD486">
            <v>0</v>
          </cell>
          <cell r="DE486">
            <v>0</v>
          </cell>
          <cell r="DF486">
            <v>0</v>
          </cell>
          <cell r="DG486">
            <v>0</v>
          </cell>
          <cell r="DH486">
            <v>0</v>
          </cell>
          <cell r="DI486">
            <v>0</v>
          </cell>
          <cell r="DJ486">
            <v>0</v>
          </cell>
          <cell r="DK486">
            <v>0</v>
          </cell>
          <cell r="DL486">
            <v>0</v>
          </cell>
          <cell r="DM486">
            <v>0</v>
          </cell>
          <cell r="DN486">
            <v>0</v>
          </cell>
          <cell r="DO486">
            <v>0</v>
          </cell>
          <cell r="DP486">
            <v>0</v>
          </cell>
          <cell r="DQ486">
            <v>0</v>
          </cell>
          <cell r="DR486">
            <v>0</v>
          </cell>
          <cell r="DS486">
            <v>0</v>
          </cell>
          <cell r="DT486">
            <v>0</v>
          </cell>
          <cell r="DU486">
            <v>0</v>
          </cell>
          <cell r="DV486">
            <v>0</v>
          </cell>
          <cell r="DW486">
            <v>0</v>
          </cell>
          <cell r="DX486">
            <v>0</v>
          </cell>
          <cell r="DY486">
            <v>0</v>
          </cell>
          <cell r="DZ486">
            <v>0</v>
          </cell>
          <cell r="EA486">
            <v>0</v>
          </cell>
          <cell r="EB486">
            <v>0</v>
          </cell>
          <cell r="EC486">
            <v>0</v>
          </cell>
          <cell r="ED486">
            <v>0</v>
          </cell>
        </row>
        <row r="487">
          <cell r="C487" t="str">
            <v>Champlin Blue Mtn Wind QF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0</v>
          </cell>
          <cell r="V487">
            <v>0</v>
          </cell>
          <cell r="W487">
            <v>0</v>
          </cell>
          <cell r="X487">
            <v>0</v>
          </cell>
          <cell r="Y487">
            <v>0</v>
          </cell>
          <cell r="Z487">
            <v>0</v>
          </cell>
          <cell r="AA487">
            <v>0</v>
          </cell>
          <cell r="AB487">
            <v>0</v>
          </cell>
          <cell r="AC487">
            <v>0</v>
          </cell>
          <cell r="AD487">
            <v>0</v>
          </cell>
          <cell r="AE487">
            <v>0</v>
          </cell>
          <cell r="AF487">
            <v>0</v>
          </cell>
          <cell r="AG487">
            <v>0</v>
          </cell>
          <cell r="AH487">
            <v>0</v>
          </cell>
          <cell r="AI487">
            <v>0</v>
          </cell>
          <cell r="AJ487">
            <v>0</v>
          </cell>
          <cell r="AK487">
            <v>0</v>
          </cell>
          <cell r="AL487">
            <v>0</v>
          </cell>
          <cell r="AM487">
            <v>0</v>
          </cell>
          <cell r="AN487">
            <v>0</v>
          </cell>
          <cell r="AO487">
            <v>0</v>
          </cell>
          <cell r="AP487">
            <v>0</v>
          </cell>
          <cell r="AQ487">
            <v>0</v>
          </cell>
          <cell r="AR487">
            <v>0</v>
          </cell>
          <cell r="AS487">
            <v>0</v>
          </cell>
          <cell r="AT487">
            <v>0</v>
          </cell>
          <cell r="AU487">
            <v>0</v>
          </cell>
          <cell r="AV487">
            <v>0</v>
          </cell>
          <cell r="AW487">
            <v>0</v>
          </cell>
          <cell r="AX487">
            <v>0</v>
          </cell>
          <cell r="AY487">
            <v>0</v>
          </cell>
          <cell r="AZ487">
            <v>0</v>
          </cell>
          <cell r="BA487">
            <v>0</v>
          </cell>
          <cell r="BB487">
            <v>0</v>
          </cell>
          <cell r="BC487">
            <v>0</v>
          </cell>
          <cell r="BD487">
            <v>0</v>
          </cell>
          <cell r="BE487">
            <v>0</v>
          </cell>
          <cell r="BF487">
            <v>0</v>
          </cell>
          <cell r="BG487">
            <v>0</v>
          </cell>
          <cell r="BH487">
            <v>0</v>
          </cell>
          <cell r="BI487">
            <v>0</v>
          </cell>
          <cell r="BJ487">
            <v>0</v>
          </cell>
          <cell r="BK487">
            <v>0</v>
          </cell>
          <cell r="BL487">
            <v>0</v>
          </cell>
          <cell r="BM487">
            <v>0</v>
          </cell>
          <cell r="BN487">
            <v>0</v>
          </cell>
          <cell r="BO487">
            <v>0</v>
          </cell>
          <cell r="BP487">
            <v>0</v>
          </cell>
          <cell r="BQ487">
            <v>0</v>
          </cell>
          <cell r="BR487">
            <v>0</v>
          </cell>
          <cell r="BS487">
            <v>0</v>
          </cell>
          <cell r="BT487">
            <v>0</v>
          </cell>
          <cell r="BU487">
            <v>0</v>
          </cell>
          <cell r="BV487">
            <v>0</v>
          </cell>
          <cell r="BW487">
            <v>0</v>
          </cell>
          <cell r="BX487">
            <v>0</v>
          </cell>
          <cell r="BY487">
            <v>0</v>
          </cell>
          <cell r="BZ487">
            <v>0</v>
          </cell>
          <cell r="CA487">
            <v>0</v>
          </cell>
          <cell r="CB487">
            <v>0</v>
          </cell>
          <cell r="CC487">
            <v>0</v>
          </cell>
          <cell r="CD487">
            <v>0</v>
          </cell>
          <cell r="CE487">
            <v>0</v>
          </cell>
          <cell r="CF487">
            <v>0</v>
          </cell>
          <cell r="CG487">
            <v>0</v>
          </cell>
          <cell r="CH487">
            <v>0</v>
          </cell>
          <cell r="CI487">
            <v>0</v>
          </cell>
          <cell r="CJ487">
            <v>0</v>
          </cell>
          <cell r="CK487">
            <v>0</v>
          </cell>
          <cell r="CL487">
            <v>0</v>
          </cell>
          <cell r="CM487">
            <v>0</v>
          </cell>
          <cell r="CN487">
            <v>0</v>
          </cell>
          <cell r="CO487">
            <v>0</v>
          </cell>
          <cell r="CP487">
            <v>0</v>
          </cell>
          <cell r="CQ487">
            <v>0</v>
          </cell>
          <cell r="CR487">
            <v>0</v>
          </cell>
          <cell r="CS487">
            <v>0</v>
          </cell>
          <cell r="CT487">
            <v>0</v>
          </cell>
          <cell r="CU487">
            <v>0</v>
          </cell>
          <cell r="CV487">
            <v>0</v>
          </cell>
          <cell r="CW487">
            <v>0</v>
          </cell>
          <cell r="CX487">
            <v>0</v>
          </cell>
          <cell r="CY487">
            <v>0</v>
          </cell>
          <cell r="CZ487">
            <v>0</v>
          </cell>
          <cell r="DA487">
            <v>0</v>
          </cell>
          <cell r="DB487">
            <v>0</v>
          </cell>
          <cell r="DC487">
            <v>0</v>
          </cell>
          <cell r="DD487">
            <v>0</v>
          </cell>
          <cell r="DE487">
            <v>0</v>
          </cell>
          <cell r="DF487">
            <v>0</v>
          </cell>
          <cell r="DG487">
            <v>0</v>
          </cell>
          <cell r="DH487">
            <v>0</v>
          </cell>
          <cell r="DI487">
            <v>0</v>
          </cell>
          <cell r="DJ487">
            <v>0</v>
          </cell>
          <cell r="DK487">
            <v>0</v>
          </cell>
          <cell r="DL487">
            <v>0</v>
          </cell>
          <cell r="DM487">
            <v>0</v>
          </cell>
          <cell r="DN487">
            <v>0</v>
          </cell>
          <cell r="DO487">
            <v>0</v>
          </cell>
          <cell r="DP487">
            <v>0</v>
          </cell>
          <cell r="DQ487">
            <v>0</v>
          </cell>
          <cell r="DR487">
            <v>0</v>
          </cell>
          <cell r="DS487">
            <v>0</v>
          </cell>
          <cell r="DT487">
            <v>0</v>
          </cell>
          <cell r="DU487">
            <v>0</v>
          </cell>
          <cell r="DV487">
            <v>0</v>
          </cell>
          <cell r="DW487">
            <v>0</v>
          </cell>
          <cell r="DX487">
            <v>0</v>
          </cell>
          <cell r="DY487">
            <v>0</v>
          </cell>
          <cell r="DZ487">
            <v>0</v>
          </cell>
          <cell r="EA487">
            <v>0</v>
          </cell>
          <cell r="EB487">
            <v>0</v>
          </cell>
          <cell r="EC487">
            <v>0</v>
          </cell>
          <cell r="ED487">
            <v>0</v>
          </cell>
        </row>
        <row r="488">
          <cell r="C488" t="str">
            <v>Chevron Wind QF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  <cell r="X488">
            <v>0</v>
          </cell>
          <cell r="Y488">
            <v>0</v>
          </cell>
          <cell r="Z488">
            <v>0</v>
          </cell>
          <cell r="AA488">
            <v>0</v>
          </cell>
          <cell r="AB488">
            <v>0</v>
          </cell>
          <cell r="AC488">
            <v>0</v>
          </cell>
          <cell r="AD488">
            <v>0</v>
          </cell>
          <cell r="AE488">
            <v>0</v>
          </cell>
          <cell r="AF488">
            <v>0</v>
          </cell>
          <cell r="AG488">
            <v>0</v>
          </cell>
          <cell r="AH488">
            <v>0</v>
          </cell>
          <cell r="AI488">
            <v>0</v>
          </cell>
          <cell r="AJ488">
            <v>0</v>
          </cell>
          <cell r="AK488">
            <v>0</v>
          </cell>
          <cell r="AL488">
            <v>0</v>
          </cell>
          <cell r="AM488">
            <v>0</v>
          </cell>
          <cell r="AN488">
            <v>0</v>
          </cell>
          <cell r="AO488">
            <v>0</v>
          </cell>
          <cell r="AP488">
            <v>0</v>
          </cell>
          <cell r="AQ488">
            <v>0</v>
          </cell>
          <cell r="AR488">
            <v>0</v>
          </cell>
          <cell r="AS488">
            <v>0</v>
          </cell>
          <cell r="AT488">
            <v>0</v>
          </cell>
          <cell r="AU488">
            <v>0</v>
          </cell>
          <cell r="AV488">
            <v>0</v>
          </cell>
          <cell r="AW488">
            <v>0</v>
          </cell>
          <cell r="AX488">
            <v>0</v>
          </cell>
          <cell r="AY488">
            <v>0</v>
          </cell>
          <cell r="AZ488">
            <v>0</v>
          </cell>
          <cell r="BA488">
            <v>0</v>
          </cell>
          <cell r="BB488">
            <v>0</v>
          </cell>
          <cell r="BC488">
            <v>0</v>
          </cell>
          <cell r="BD488">
            <v>0</v>
          </cell>
          <cell r="BE488">
            <v>0</v>
          </cell>
          <cell r="BF488">
            <v>0</v>
          </cell>
          <cell r="BG488">
            <v>0</v>
          </cell>
          <cell r="BH488">
            <v>0</v>
          </cell>
          <cell r="BI488">
            <v>0</v>
          </cell>
          <cell r="BJ488">
            <v>0</v>
          </cell>
          <cell r="BK488">
            <v>0</v>
          </cell>
          <cell r="BL488">
            <v>0</v>
          </cell>
          <cell r="BM488">
            <v>0</v>
          </cell>
          <cell r="BN488">
            <v>0</v>
          </cell>
          <cell r="BO488">
            <v>0</v>
          </cell>
          <cell r="BP488">
            <v>0</v>
          </cell>
          <cell r="BQ488">
            <v>0</v>
          </cell>
          <cell r="BR488">
            <v>0</v>
          </cell>
          <cell r="BS488">
            <v>0</v>
          </cell>
          <cell r="BT488">
            <v>0</v>
          </cell>
          <cell r="BU488">
            <v>0</v>
          </cell>
          <cell r="BV488">
            <v>0</v>
          </cell>
          <cell r="BW488">
            <v>0</v>
          </cell>
          <cell r="BX488">
            <v>0</v>
          </cell>
          <cell r="BY488">
            <v>0</v>
          </cell>
          <cell r="BZ488">
            <v>0</v>
          </cell>
          <cell r="CA488">
            <v>0</v>
          </cell>
          <cell r="CB488">
            <v>0</v>
          </cell>
          <cell r="CC488">
            <v>0</v>
          </cell>
          <cell r="CD488">
            <v>0</v>
          </cell>
          <cell r="CE488">
            <v>0</v>
          </cell>
          <cell r="CF488">
            <v>0</v>
          </cell>
          <cell r="CG488">
            <v>0</v>
          </cell>
          <cell r="CH488">
            <v>0</v>
          </cell>
          <cell r="CI488">
            <v>0</v>
          </cell>
          <cell r="CJ488">
            <v>0</v>
          </cell>
          <cell r="CK488">
            <v>0</v>
          </cell>
          <cell r="CL488">
            <v>0</v>
          </cell>
          <cell r="CM488">
            <v>0</v>
          </cell>
          <cell r="CN488">
            <v>0</v>
          </cell>
          <cell r="CO488">
            <v>0</v>
          </cell>
          <cell r="CP488">
            <v>0</v>
          </cell>
          <cell r="CQ488">
            <v>0</v>
          </cell>
          <cell r="CR488">
            <v>0</v>
          </cell>
          <cell r="CS488">
            <v>0</v>
          </cell>
          <cell r="CT488">
            <v>0</v>
          </cell>
          <cell r="CU488">
            <v>0</v>
          </cell>
          <cell r="CV488">
            <v>0</v>
          </cell>
          <cell r="CW488">
            <v>0</v>
          </cell>
          <cell r="CX488">
            <v>0</v>
          </cell>
          <cell r="CY488">
            <v>0</v>
          </cell>
          <cell r="CZ488">
            <v>0</v>
          </cell>
          <cell r="DA488">
            <v>0</v>
          </cell>
          <cell r="DB488">
            <v>0</v>
          </cell>
          <cell r="DC488">
            <v>0</v>
          </cell>
          <cell r="DD488">
            <v>0</v>
          </cell>
          <cell r="DE488">
            <v>0</v>
          </cell>
          <cell r="DF488">
            <v>0</v>
          </cell>
          <cell r="DG488">
            <v>0</v>
          </cell>
          <cell r="DH488">
            <v>0</v>
          </cell>
          <cell r="DI488">
            <v>0</v>
          </cell>
          <cell r="DJ488">
            <v>0</v>
          </cell>
          <cell r="DK488">
            <v>0</v>
          </cell>
          <cell r="DL488">
            <v>0</v>
          </cell>
          <cell r="DM488">
            <v>0</v>
          </cell>
          <cell r="DN488">
            <v>0</v>
          </cell>
          <cell r="DO488">
            <v>0</v>
          </cell>
          <cell r="DP488">
            <v>0</v>
          </cell>
          <cell r="DQ488">
            <v>0</v>
          </cell>
          <cell r="DR488">
            <v>0</v>
          </cell>
          <cell r="DS488">
            <v>0</v>
          </cell>
          <cell r="DT488">
            <v>0</v>
          </cell>
          <cell r="DU488">
            <v>0</v>
          </cell>
          <cell r="DV488">
            <v>0</v>
          </cell>
          <cell r="DW488">
            <v>0</v>
          </cell>
          <cell r="DX488">
            <v>0</v>
          </cell>
          <cell r="DY488">
            <v>0</v>
          </cell>
          <cell r="DZ488">
            <v>0</v>
          </cell>
          <cell r="EA488">
            <v>0</v>
          </cell>
          <cell r="EB488">
            <v>0</v>
          </cell>
          <cell r="EC488">
            <v>0</v>
          </cell>
          <cell r="ED488">
            <v>0</v>
          </cell>
        </row>
        <row r="489">
          <cell r="C489" t="str">
            <v xml:space="preserve">Douglas County Forest Products QF   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0</v>
          </cell>
          <cell r="X489">
            <v>0</v>
          </cell>
          <cell r="Y489">
            <v>0</v>
          </cell>
          <cell r="Z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0</v>
          </cell>
          <cell r="AE489">
            <v>0</v>
          </cell>
          <cell r="AF489">
            <v>0</v>
          </cell>
          <cell r="AG489">
            <v>0</v>
          </cell>
          <cell r="AH489">
            <v>0</v>
          </cell>
          <cell r="AI489">
            <v>0</v>
          </cell>
          <cell r="AJ489">
            <v>0</v>
          </cell>
          <cell r="AK489">
            <v>0</v>
          </cell>
          <cell r="AL489">
            <v>0</v>
          </cell>
          <cell r="AM489">
            <v>0</v>
          </cell>
          <cell r="AN489">
            <v>0</v>
          </cell>
          <cell r="AO489">
            <v>0</v>
          </cell>
          <cell r="AP489">
            <v>0</v>
          </cell>
          <cell r="AQ489">
            <v>0</v>
          </cell>
          <cell r="AR489">
            <v>0</v>
          </cell>
          <cell r="AS489">
            <v>0</v>
          </cell>
          <cell r="AT489">
            <v>0</v>
          </cell>
          <cell r="AU489">
            <v>0</v>
          </cell>
          <cell r="AV489">
            <v>0</v>
          </cell>
          <cell r="AW489">
            <v>0</v>
          </cell>
          <cell r="AX489">
            <v>0</v>
          </cell>
          <cell r="AY489">
            <v>0</v>
          </cell>
          <cell r="AZ489">
            <v>0</v>
          </cell>
          <cell r="BA489">
            <v>0</v>
          </cell>
          <cell r="BB489">
            <v>0</v>
          </cell>
          <cell r="BC489">
            <v>0</v>
          </cell>
          <cell r="BD489">
            <v>0</v>
          </cell>
          <cell r="BE489">
            <v>0</v>
          </cell>
          <cell r="BF489">
            <v>0</v>
          </cell>
          <cell r="BG489">
            <v>0</v>
          </cell>
          <cell r="BH489">
            <v>0</v>
          </cell>
          <cell r="BI489">
            <v>0</v>
          </cell>
          <cell r="BJ489">
            <v>0</v>
          </cell>
          <cell r="BK489">
            <v>0</v>
          </cell>
          <cell r="BL489">
            <v>0</v>
          </cell>
          <cell r="BM489">
            <v>0</v>
          </cell>
          <cell r="BN489">
            <v>0</v>
          </cell>
          <cell r="BO489">
            <v>0</v>
          </cell>
          <cell r="BP489">
            <v>0</v>
          </cell>
          <cell r="BQ489">
            <v>0</v>
          </cell>
          <cell r="BR489">
            <v>0</v>
          </cell>
          <cell r="BS489">
            <v>0</v>
          </cell>
          <cell r="BT489">
            <v>0</v>
          </cell>
          <cell r="BU489">
            <v>0</v>
          </cell>
          <cell r="BV489">
            <v>0</v>
          </cell>
          <cell r="BW489">
            <v>0</v>
          </cell>
          <cell r="BX489">
            <v>0</v>
          </cell>
          <cell r="BY489">
            <v>0</v>
          </cell>
          <cell r="BZ489">
            <v>0</v>
          </cell>
          <cell r="CA489">
            <v>0</v>
          </cell>
          <cell r="CB489">
            <v>0</v>
          </cell>
          <cell r="CC489">
            <v>0</v>
          </cell>
          <cell r="CD489">
            <v>0</v>
          </cell>
          <cell r="CE489">
            <v>0</v>
          </cell>
          <cell r="CF489">
            <v>0</v>
          </cell>
          <cell r="CG489">
            <v>0</v>
          </cell>
          <cell r="CH489">
            <v>0</v>
          </cell>
          <cell r="CI489">
            <v>0</v>
          </cell>
          <cell r="CJ489">
            <v>0</v>
          </cell>
          <cell r="CK489">
            <v>0</v>
          </cell>
          <cell r="CL489">
            <v>0</v>
          </cell>
          <cell r="CM489">
            <v>0</v>
          </cell>
          <cell r="CN489">
            <v>0</v>
          </cell>
          <cell r="CO489">
            <v>0</v>
          </cell>
          <cell r="CP489">
            <v>0</v>
          </cell>
          <cell r="CQ489">
            <v>0</v>
          </cell>
          <cell r="CR489">
            <v>0</v>
          </cell>
          <cell r="CS489">
            <v>0</v>
          </cell>
          <cell r="CT489">
            <v>0</v>
          </cell>
          <cell r="CU489">
            <v>0</v>
          </cell>
          <cell r="CV489">
            <v>0</v>
          </cell>
          <cell r="CW489">
            <v>0</v>
          </cell>
          <cell r="CX489">
            <v>0</v>
          </cell>
          <cell r="CY489">
            <v>0</v>
          </cell>
          <cell r="CZ489">
            <v>0</v>
          </cell>
          <cell r="DA489">
            <v>0</v>
          </cell>
          <cell r="DB489">
            <v>0</v>
          </cell>
          <cell r="DC489">
            <v>0</v>
          </cell>
          <cell r="DD489">
            <v>0</v>
          </cell>
          <cell r="DE489">
            <v>0</v>
          </cell>
          <cell r="DF489">
            <v>0</v>
          </cell>
          <cell r="DG489">
            <v>0</v>
          </cell>
          <cell r="DH489">
            <v>0</v>
          </cell>
          <cell r="DI489">
            <v>0</v>
          </cell>
          <cell r="DJ489">
            <v>0</v>
          </cell>
          <cell r="DK489">
            <v>0</v>
          </cell>
          <cell r="DL489">
            <v>0</v>
          </cell>
          <cell r="DM489">
            <v>0</v>
          </cell>
          <cell r="DN489">
            <v>0</v>
          </cell>
          <cell r="DO489">
            <v>0</v>
          </cell>
          <cell r="DP489">
            <v>0</v>
          </cell>
          <cell r="DQ489">
            <v>0</v>
          </cell>
          <cell r="DR489">
            <v>0</v>
          </cell>
          <cell r="DS489">
            <v>0</v>
          </cell>
          <cell r="DT489">
            <v>0</v>
          </cell>
          <cell r="DU489">
            <v>0</v>
          </cell>
          <cell r="DV489">
            <v>0</v>
          </cell>
          <cell r="DW489">
            <v>0</v>
          </cell>
          <cell r="DX489">
            <v>0</v>
          </cell>
          <cell r="DY489">
            <v>0</v>
          </cell>
          <cell r="DZ489">
            <v>0</v>
          </cell>
          <cell r="EA489">
            <v>0</v>
          </cell>
          <cell r="EB489">
            <v>0</v>
          </cell>
          <cell r="EC489">
            <v>0</v>
          </cell>
          <cell r="ED489">
            <v>0</v>
          </cell>
        </row>
        <row r="490">
          <cell r="C490" t="str">
            <v>Evergreen BioPower QF</v>
          </cell>
          <cell r="F490">
            <v>0</v>
          </cell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R490">
            <v>0</v>
          </cell>
          <cell r="S490">
            <v>0</v>
          </cell>
          <cell r="T490">
            <v>0</v>
          </cell>
          <cell r="U490">
            <v>0</v>
          </cell>
          <cell r="V490">
            <v>0</v>
          </cell>
          <cell r="W490">
            <v>0</v>
          </cell>
          <cell r="X490">
            <v>0</v>
          </cell>
          <cell r="Y490">
            <v>0</v>
          </cell>
          <cell r="Z490">
            <v>0</v>
          </cell>
          <cell r="AA490">
            <v>0</v>
          </cell>
          <cell r="AB490">
            <v>0</v>
          </cell>
          <cell r="AC490">
            <v>0</v>
          </cell>
          <cell r="AD490">
            <v>0</v>
          </cell>
          <cell r="AE490">
            <v>0</v>
          </cell>
          <cell r="AF490">
            <v>0</v>
          </cell>
          <cell r="AG490">
            <v>0</v>
          </cell>
          <cell r="AH490">
            <v>0</v>
          </cell>
          <cell r="AI490">
            <v>0</v>
          </cell>
          <cell r="AJ490">
            <v>0</v>
          </cell>
          <cell r="AK490">
            <v>0</v>
          </cell>
          <cell r="AL490">
            <v>0</v>
          </cell>
          <cell r="AM490">
            <v>0</v>
          </cell>
          <cell r="AN490">
            <v>0</v>
          </cell>
          <cell r="AO490">
            <v>0</v>
          </cell>
          <cell r="AP490">
            <v>0</v>
          </cell>
          <cell r="AQ490">
            <v>0</v>
          </cell>
          <cell r="AR490">
            <v>0</v>
          </cell>
          <cell r="AS490">
            <v>0</v>
          </cell>
          <cell r="AT490">
            <v>0</v>
          </cell>
          <cell r="AU490">
            <v>0</v>
          </cell>
          <cell r="AV490">
            <v>0</v>
          </cell>
          <cell r="AW490">
            <v>0</v>
          </cell>
          <cell r="AX490">
            <v>0</v>
          </cell>
          <cell r="AY490">
            <v>0</v>
          </cell>
          <cell r="AZ490">
            <v>0</v>
          </cell>
          <cell r="BA490">
            <v>0</v>
          </cell>
          <cell r="BB490">
            <v>0</v>
          </cell>
          <cell r="BC490">
            <v>0</v>
          </cell>
          <cell r="BD490">
            <v>0</v>
          </cell>
          <cell r="BE490">
            <v>0</v>
          </cell>
          <cell r="BF490">
            <v>0</v>
          </cell>
          <cell r="BG490">
            <v>0</v>
          </cell>
          <cell r="BH490">
            <v>0</v>
          </cell>
          <cell r="BI490">
            <v>0</v>
          </cell>
          <cell r="BJ490">
            <v>0</v>
          </cell>
          <cell r="BK490">
            <v>0</v>
          </cell>
          <cell r="BL490">
            <v>0</v>
          </cell>
          <cell r="BM490">
            <v>0</v>
          </cell>
          <cell r="BN490">
            <v>0</v>
          </cell>
          <cell r="BO490">
            <v>0</v>
          </cell>
          <cell r="BP490">
            <v>0</v>
          </cell>
          <cell r="BQ490">
            <v>0</v>
          </cell>
          <cell r="BR490">
            <v>0</v>
          </cell>
          <cell r="BS490">
            <v>0</v>
          </cell>
          <cell r="BT490">
            <v>0</v>
          </cell>
          <cell r="BU490">
            <v>0</v>
          </cell>
          <cell r="BV490">
            <v>0</v>
          </cell>
          <cell r="BW490">
            <v>0</v>
          </cell>
          <cell r="BX490">
            <v>0</v>
          </cell>
          <cell r="BY490">
            <v>0</v>
          </cell>
          <cell r="BZ490">
            <v>0</v>
          </cell>
          <cell r="CA490">
            <v>0</v>
          </cell>
          <cell r="CB490">
            <v>0</v>
          </cell>
          <cell r="CC490">
            <v>0</v>
          </cell>
          <cell r="CD490">
            <v>0</v>
          </cell>
          <cell r="CE490">
            <v>0</v>
          </cell>
          <cell r="CF490">
            <v>0</v>
          </cell>
          <cell r="CG490">
            <v>0</v>
          </cell>
          <cell r="CH490">
            <v>0</v>
          </cell>
          <cell r="CI490">
            <v>0</v>
          </cell>
          <cell r="CJ490">
            <v>0</v>
          </cell>
          <cell r="CK490">
            <v>0</v>
          </cell>
          <cell r="CL490">
            <v>0</v>
          </cell>
          <cell r="CM490">
            <v>0</v>
          </cell>
          <cell r="CN490">
            <v>0</v>
          </cell>
          <cell r="CO490">
            <v>0</v>
          </cell>
          <cell r="CP490">
            <v>0</v>
          </cell>
          <cell r="CQ490">
            <v>0</v>
          </cell>
          <cell r="CR490">
            <v>0</v>
          </cell>
          <cell r="CS490">
            <v>0</v>
          </cell>
          <cell r="CT490">
            <v>0</v>
          </cell>
          <cell r="CU490">
            <v>0</v>
          </cell>
          <cell r="CV490">
            <v>0</v>
          </cell>
          <cell r="CW490">
            <v>0</v>
          </cell>
          <cell r="CX490">
            <v>0</v>
          </cell>
          <cell r="CY490">
            <v>0</v>
          </cell>
          <cell r="CZ490">
            <v>0</v>
          </cell>
          <cell r="DA490">
            <v>0</v>
          </cell>
          <cell r="DB490">
            <v>0</v>
          </cell>
          <cell r="DC490">
            <v>0</v>
          </cell>
          <cell r="DD490">
            <v>0</v>
          </cell>
          <cell r="DE490">
            <v>0</v>
          </cell>
          <cell r="DF490">
            <v>0</v>
          </cell>
          <cell r="DG490">
            <v>0</v>
          </cell>
          <cell r="DH490">
            <v>0</v>
          </cell>
          <cell r="DI490">
            <v>0</v>
          </cell>
          <cell r="DJ490">
            <v>0</v>
          </cell>
          <cell r="DK490">
            <v>0</v>
          </cell>
          <cell r="DL490">
            <v>0</v>
          </cell>
          <cell r="DM490">
            <v>0</v>
          </cell>
          <cell r="DN490">
            <v>0</v>
          </cell>
          <cell r="DO490">
            <v>0</v>
          </cell>
          <cell r="DP490">
            <v>0</v>
          </cell>
          <cell r="DQ490">
            <v>0</v>
          </cell>
          <cell r="DR490">
            <v>0</v>
          </cell>
          <cell r="DS490">
            <v>0</v>
          </cell>
          <cell r="DT490">
            <v>0</v>
          </cell>
          <cell r="DU490">
            <v>0</v>
          </cell>
          <cell r="DV490">
            <v>0</v>
          </cell>
          <cell r="DW490">
            <v>0</v>
          </cell>
          <cell r="DX490">
            <v>0</v>
          </cell>
          <cell r="DY490">
            <v>0</v>
          </cell>
          <cell r="DZ490">
            <v>0</v>
          </cell>
          <cell r="EA490">
            <v>0</v>
          </cell>
          <cell r="EB490">
            <v>0</v>
          </cell>
          <cell r="EC490">
            <v>0</v>
          </cell>
          <cell r="ED490">
            <v>0</v>
          </cell>
        </row>
        <row r="491">
          <cell r="C491" t="str">
            <v>Everpower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  <cell r="Q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0</v>
          </cell>
          <cell r="AA491">
            <v>0</v>
          </cell>
          <cell r="AB491">
            <v>0</v>
          </cell>
          <cell r="AC491">
            <v>0</v>
          </cell>
          <cell r="AD491">
            <v>0</v>
          </cell>
          <cell r="AE491">
            <v>0</v>
          </cell>
          <cell r="AF491">
            <v>0</v>
          </cell>
          <cell r="AG491">
            <v>0</v>
          </cell>
          <cell r="AH491">
            <v>0</v>
          </cell>
          <cell r="AI491">
            <v>0</v>
          </cell>
          <cell r="AJ491">
            <v>0</v>
          </cell>
          <cell r="AK491">
            <v>0</v>
          </cell>
          <cell r="AL491">
            <v>0</v>
          </cell>
          <cell r="AM491">
            <v>0</v>
          </cell>
          <cell r="AN491">
            <v>0</v>
          </cell>
          <cell r="AO491">
            <v>0</v>
          </cell>
          <cell r="AP491">
            <v>0</v>
          </cell>
          <cell r="AQ491">
            <v>0</v>
          </cell>
          <cell r="AR491">
            <v>0</v>
          </cell>
          <cell r="AS491">
            <v>0</v>
          </cell>
          <cell r="AT491">
            <v>0</v>
          </cell>
          <cell r="AU491">
            <v>0</v>
          </cell>
          <cell r="AV491">
            <v>0</v>
          </cell>
          <cell r="AW491">
            <v>0</v>
          </cell>
          <cell r="AX491">
            <v>0</v>
          </cell>
          <cell r="AY491">
            <v>0</v>
          </cell>
          <cell r="AZ491">
            <v>0</v>
          </cell>
          <cell r="BA491">
            <v>0</v>
          </cell>
          <cell r="BB491">
            <v>0</v>
          </cell>
          <cell r="BC491">
            <v>0</v>
          </cell>
          <cell r="BD491">
            <v>0</v>
          </cell>
          <cell r="BE491">
            <v>0</v>
          </cell>
          <cell r="BF491">
            <v>0</v>
          </cell>
          <cell r="BG491">
            <v>0</v>
          </cell>
          <cell r="BH491">
            <v>0</v>
          </cell>
          <cell r="BI491">
            <v>0</v>
          </cell>
          <cell r="BJ491">
            <v>0</v>
          </cell>
          <cell r="BK491">
            <v>0</v>
          </cell>
          <cell r="BL491">
            <v>0</v>
          </cell>
          <cell r="BM491">
            <v>0</v>
          </cell>
          <cell r="BN491">
            <v>0</v>
          </cell>
          <cell r="BO491">
            <v>0</v>
          </cell>
          <cell r="BP491">
            <v>0</v>
          </cell>
          <cell r="BQ491">
            <v>0</v>
          </cell>
          <cell r="BR491">
            <v>0</v>
          </cell>
          <cell r="BS491">
            <v>0</v>
          </cell>
          <cell r="BT491">
            <v>0</v>
          </cell>
          <cell r="BU491">
            <v>0</v>
          </cell>
          <cell r="BV491">
            <v>0</v>
          </cell>
          <cell r="BW491">
            <v>0</v>
          </cell>
          <cell r="BX491">
            <v>0</v>
          </cell>
          <cell r="BY491">
            <v>0</v>
          </cell>
          <cell r="BZ491">
            <v>0</v>
          </cell>
          <cell r="CA491">
            <v>0</v>
          </cell>
          <cell r="CB491">
            <v>0</v>
          </cell>
          <cell r="CC491">
            <v>0</v>
          </cell>
          <cell r="CD491">
            <v>0</v>
          </cell>
          <cell r="CE491">
            <v>0</v>
          </cell>
          <cell r="CF491">
            <v>0</v>
          </cell>
          <cell r="CG491">
            <v>0</v>
          </cell>
          <cell r="CH491">
            <v>0</v>
          </cell>
          <cell r="CI491">
            <v>0</v>
          </cell>
          <cell r="CJ491">
            <v>0</v>
          </cell>
          <cell r="CK491">
            <v>0</v>
          </cell>
          <cell r="CL491">
            <v>0</v>
          </cell>
          <cell r="CM491">
            <v>0</v>
          </cell>
          <cell r="CN491">
            <v>0</v>
          </cell>
          <cell r="CO491">
            <v>0</v>
          </cell>
          <cell r="CP491">
            <v>0</v>
          </cell>
          <cell r="CQ491">
            <v>0</v>
          </cell>
          <cell r="CR491">
            <v>0</v>
          </cell>
          <cell r="CS491">
            <v>0</v>
          </cell>
          <cell r="CT491">
            <v>0</v>
          </cell>
          <cell r="CU491">
            <v>0</v>
          </cell>
          <cell r="CV491">
            <v>0</v>
          </cell>
          <cell r="CW491">
            <v>0</v>
          </cell>
          <cell r="CX491">
            <v>0</v>
          </cell>
          <cell r="CY491">
            <v>0</v>
          </cell>
          <cell r="CZ491">
            <v>0</v>
          </cell>
          <cell r="DA491">
            <v>0</v>
          </cell>
          <cell r="DB491">
            <v>0</v>
          </cell>
          <cell r="DC491">
            <v>0</v>
          </cell>
          <cell r="DD491">
            <v>0</v>
          </cell>
          <cell r="DE491">
            <v>0</v>
          </cell>
          <cell r="DF491">
            <v>0</v>
          </cell>
          <cell r="DG491">
            <v>0</v>
          </cell>
          <cell r="DH491">
            <v>0</v>
          </cell>
          <cell r="DI491">
            <v>0</v>
          </cell>
          <cell r="DJ491">
            <v>0</v>
          </cell>
          <cell r="DK491">
            <v>0</v>
          </cell>
          <cell r="DL491">
            <v>0</v>
          </cell>
          <cell r="DM491">
            <v>0</v>
          </cell>
          <cell r="DN491">
            <v>0</v>
          </cell>
          <cell r="DO491">
            <v>0</v>
          </cell>
          <cell r="DP491">
            <v>0</v>
          </cell>
          <cell r="DQ491">
            <v>0</v>
          </cell>
          <cell r="DR491">
            <v>0</v>
          </cell>
          <cell r="DS491">
            <v>0</v>
          </cell>
          <cell r="DT491">
            <v>0</v>
          </cell>
          <cell r="DU491">
            <v>0</v>
          </cell>
          <cell r="DV491">
            <v>0</v>
          </cell>
          <cell r="DW491">
            <v>0</v>
          </cell>
          <cell r="DX491">
            <v>0</v>
          </cell>
          <cell r="DY491">
            <v>0</v>
          </cell>
          <cell r="DZ491">
            <v>0</v>
          </cell>
          <cell r="EA491">
            <v>0</v>
          </cell>
          <cell r="EB491">
            <v>0</v>
          </cell>
          <cell r="EC491">
            <v>0</v>
          </cell>
          <cell r="ED491">
            <v>0</v>
          </cell>
        </row>
        <row r="492">
          <cell r="C492" t="str">
            <v>First Wind QF Projects</v>
          </cell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0</v>
          </cell>
          <cell r="V492">
            <v>0</v>
          </cell>
          <cell r="W492">
            <v>0</v>
          </cell>
          <cell r="X492">
            <v>0</v>
          </cell>
          <cell r="Y492">
            <v>0</v>
          </cell>
          <cell r="Z492">
            <v>0</v>
          </cell>
          <cell r="AA492">
            <v>0</v>
          </cell>
          <cell r="AB492">
            <v>0</v>
          </cell>
          <cell r="AC492">
            <v>0</v>
          </cell>
          <cell r="AD492">
            <v>0</v>
          </cell>
          <cell r="AE492">
            <v>0</v>
          </cell>
          <cell r="AF492">
            <v>0</v>
          </cell>
          <cell r="AG492">
            <v>0</v>
          </cell>
          <cell r="AH492">
            <v>0</v>
          </cell>
          <cell r="AI492">
            <v>0</v>
          </cell>
          <cell r="AJ492">
            <v>0</v>
          </cell>
          <cell r="AK492">
            <v>0</v>
          </cell>
          <cell r="AL492">
            <v>0</v>
          </cell>
          <cell r="AM492">
            <v>0</v>
          </cell>
          <cell r="AN492">
            <v>0</v>
          </cell>
          <cell r="AO492">
            <v>0</v>
          </cell>
          <cell r="AP492">
            <v>0</v>
          </cell>
          <cell r="AQ492">
            <v>0</v>
          </cell>
          <cell r="AR492">
            <v>0</v>
          </cell>
          <cell r="AS492">
            <v>0</v>
          </cell>
          <cell r="AT492">
            <v>0</v>
          </cell>
          <cell r="AU492">
            <v>0</v>
          </cell>
          <cell r="AV492">
            <v>0</v>
          </cell>
          <cell r="AW492">
            <v>0</v>
          </cell>
          <cell r="AX492">
            <v>0</v>
          </cell>
          <cell r="AY492">
            <v>0</v>
          </cell>
          <cell r="AZ492">
            <v>0</v>
          </cell>
          <cell r="BA492">
            <v>0</v>
          </cell>
          <cell r="BB492">
            <v>0</v>
          </cell>
          <cell r="BC492">
            <v>0</v>
          </cell>
          <cell r="BD492">
            <v>0</v>
          </cell>
          <cell r="BE492">
            <v>0</v>
          </cell>
          <cell r="BF492">
            <v>0</v>
          </cell>
          <cell r="BG492">
            <v>0</v>
          </cell>
          <cell r="BH492">
            <v>0</v>
          </cell>
          <cell r="BI492">
            <v>0</v>
          </cell>
          <cell r="BJ492">
            <v>0</v>
          </cell>
          <cell r="BK492">
            <v>0</v>
          </cell>
          <cell r="BL492">
            <v>0</v>
          </cell>
          <cell r="BM492">
            <v>0</v>
          </cell>
          <cell r="BN492">
            <v>0</v>
          </cell>
          <cell r="BO492">
            <v>0</v>
          </cell>
          <cell r="BP492">
            <v>0</v>
          </cell>
          <cell r="BQ492">
            <v>0</v>
          </cell>
          <cell r="BR492">
            <v>0</v>
          </cell>
          <cell r="BS492">
            <v>0</v>
          </cell>
          <cell r="BT492">
            <v>0</v>
          </cell>
          <cell r="BU492">
            <v>0</v>
          </cell>
          <cell r="BV492">
            <v>0</v>
          </cell>
          <cell r="BW492">
            <v>0</v>
          </cell>
          <cell r="BX492">
            <v>0</v>
          </cell>
          <cell r="BY492">
            <v>0</v>
          </cell>
          <cell r="BZ492">
            <v>0</v>
          </cell>
          <cell r="CA492">
            <v>0</v>
          </cell>
          <cell r="CB492">
            <v>0</v>
          </cell>
          <cell r="CC492">
            <v>0</v>
          </cell>
          <cell r="CD492">
            <v>0</v>
          </cell>
          <cell r="CE492">
            <v>0</v>
          </cell>
          <cell r="CF492">
            <v>0</v>
          </cell>
          <cell r="CG492">
            <v>0</v>
          </cell>
          <cell r="CH492">
            <v>0</v>
          </cell>
          <cell r="CI492">
            <v>0</v>
          </cell>
          <cell r="CJ492">
            <v>0</v>
          </cell>
          <cell r="CK492">
            <v>0</v>
          </cell>
          <cell r="CL492">
            <v>0</v>
          </cell>
          <cell r="CM492">
            <v>0</v>
          </cell>
          <cell r="CN492">
            <v>0</v>
          </cell>
          <cell r="CO492">
            <v>0</v>
          </cell>
          <cell r="CP492">
            <v>0</v>
          </cell>
          <cell r="CQ492">
            <v>0</v>
          </cell>
          <cell r="CR492">
            <v>0</v>
          </cell>
          <cell r="CS492">
            <v>0</v>
          </cell>
          <cell r="CT492">
            <v>0</v>
          </cell>
          <cell r="CU492">
            <v>0</v>
          </cell>
          <cell r="CV492">
            <v>0</v>
          </cell>
          <cell r="CW492">
            <v>0</v>
          </cell>
          <cell r="CX492">
            <v>0</v>
          </cell>
          <cell r="CY492">
            <v>0</v>
          </cell>
          <cell r="CZ492">
            <v>0</v>
          </cell>
          <cell r="DA492">
            <v>0</v>
          </cell>
          <cell r="DB492">
            <v>0</v>
          </cell>
          <cell r="DC492">
            <v>0</v>
          </cell>
          <cell r="DD492">
            <v>0</v>
          </cell>
          <cell r="DE492">
            <v>0</v>
          </cell>
          <cell r="DF492">
            <v>0</v>
          </cell>
          <cell r="DG492">
            <v>0</v>
          </cell>
          <cell r="DH492">
            <v>0</v>
          </cell>
          <cell r="DI492">
            <v>0</v>
          </cell>
          <cell r="DJ492">
            <v>0</v>
          </cell>
          <cell r="DK492">
            <v>0</v>
          </cell>
          <cell r="DL492">
            <v>0</v>
          </cell>
          <cell r="DM492">
            <v>0</v>
          </cell>
          <cell r="DN492">
            <v>0</v>
          </cell>
          <cell r="DO492">
            <v>0</v>
          </cell>
          <cell r="DP492">
            <v>0</v>
          </cell>
          <cell r="DQ492">
            <v>0</v>
          </cell>
          <cell r="DR492">
            <v>0</v>
          </cell>
          <cell r="DS492">
            <v>0</v>
          </cell>
          <cell r="DT492">
            <v>0</v>
          </cell>
          <cell r="DU492">
            <v>0</v>
          </cell>
          <cell r="DV492">
            <v>0</v>
          </cell>
          <cell r="DW492">
            <v>0</v>
          </cell>
          <cell r="DX492">
            <v>0</v>
          </cell>
          <cell r="DY492">
            <v>0</v>
          </cell>
          <cell r="DZ492">
            <v>0</v>
          </cell>
          <cell r="EA492">
            <v>0</v>
          </cell>
          <cell r="EB492">
            <v>0</v>
          </cell>
          <cell r="EC492">
            <v>0</v>
          </cell>
          <cell r="ED492">
            <v>0</v>
          </cell>
        </row>
        <row r="493">
          <cell r="C493" t="str">
            <v>Five Pine Wind QF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  <cell r="V493">
            <v>0</v>
          </cell>
          <cell r="W493">
            <v>0</v>
          </cell>
          <cell r="X493">
            <v>0</v>
          </cell>
          <cell r="Y493">
            <v>0</v>
          </cell>
          <cell r="Z493">
            <v>0</v>
          </cell>
          <cell r="AA493">
            <v>0</v>
          </cell>
          <cell r="AB493">
            <v>0</v>
          </cell>
          <cell r="AC493">
            <v>0</v>
          </cell>
          <cell r="AD493">
            <v>0</v>
          </cell>
          <cell r="AE493">
            <v>0</v>
          </cell>
          <cell r="AF493">
            <v>0</v>
          </cell>
          <cell r="AG493">
            <v>0</v>
          </cell>
          <cell r="AH493">
            <v>0</v>
          </cell>
          <cell r="AI493">
            <v>0</v>
          </cell>
          <cell r="AJ493">
            <v>0</v>
          </cell>
          <cell r="AK493">
            <v>0</v>
          </cell>
          <cell r="AL493">
            <v>0</v>
          </cell>
          <cell r="AM493">
            <v>0</v>
          </cell>
          <cell r="AN493">
            <v>0</v>
          </cell>
          <cell r="AO493">
            <v>0</v>
          </cell>
          <cell r="AP493">
            <v>0</v>
          </cell>
          <cell r="AQ493">
            <v>0</v>
          </cell>
          <cell r="AR493">
            <v>0</v>
          </cell>
          <cell r="AS493">
            <v>0</v>
          </cell>
          <cell r="AT493">
            <v>0</v>
          </cell>
          <cell r="AU493">
            <v>0</v>
          </cell>
          <cell r="AV493">
            <v>0</v>
          </cell>
          <cell r="AW493">
            <v>0</v>
          </cell>
          <cell r="AX493">
            <v>0</v>
          </cell>
          <cell r="AY493">
            <v>0</v>
          </cell>
          <cell r="AZ493">
            <v>0</v>
          </cell>
          <cell r="BA493">
            <v>0</v>
          </cell>
          <cell r="BB493">
            <v>0</v>
          </cell>
          <cell r="BC493">
            <v>0</v>
          </cell>
          <cell r="BD493">
            <v>0</v>
          </cell>
          <cell r="BE493">
            <v>0</v>
          </cell>
          <cell r="BF493">
            <v>0</v>
          </cell>
          <cell r="BG493">
            <v>0</v>
          </cell>
          <cell r="BH493">
            <v>0</v>
          </cell>
          <cell r="BI493">
            <v>0</v>
          </cell>
          <cell r="BJ493">
            <v>0</v>
          </cell>
          <cell r="BK493">
            <v>0</v>
          </cell>
          <cell r="BL493">
            <v>0</v>
          </cell>
          <cell r="BM493">
            <v>0</v>
          </cell>
          <cell r="BN493">
            <v>0</v>
          </cell>
          <cell r="BO493">
            <v>0</v>
          </cell>
          <cell r="BP493">
            <v>0</v>
          </cell>
          <cell r="BQ493">
            <v>0</v>
          </cell>
          <cell r="BR493">
            <v>0</v>
          </cell>
          <cell r="BS493">
            <v>0</v>
          </cell>
          <cell r="BT493">
            <v>0</v>
          </cell>
          <cell r="BU493">
            <v>0</v>
          </cell>
          <cell r="BV493">
            <v>0</v>
          </cell>
          <cell r="BW493">
            <v>0</v>
          </cell>
          <cell r="BX493">
            <v>0</v>
          </cell>
          <cell r="BY493">
            <v>0</v>
          </cell>
          <cell r="BZ493">
            <v>0</v>
          </cell>
          <cell r="CA493">
            <v>0</v>
          </cell>
          <cell r="CB493">
            <v>0</v>
          </cell>
          <cell r="CC493">
            <v>0</v>
          </cell>
          <cell r="CD493">
            <v>0</v>
          </cell>
          <cell r="CE493">
            <v>0</v>
          </cell>
          <cell r="CF493">
            <v>0</v>
          </cell>
          <cell r="CG493">
            <v>0</v>
          </cell>
          <cell r="CH493">
            <v>0</v>
          </cell>
          <cell r="CI493">
            <v>0</v>
          </cell>
          <cell r="CJ493">
            <v>0</v>
          </cell>
          <cell r="CK493">
            <v>0</v>
          </cell>
          <cell r="CL493">
            <v>0</v>
          </cell>
          <cell r="CM493">
            <v>0</v>
          </cell>
          <cell r="CN493">
            <v>0</v>
          </cell>
          <cell r="CO493">
            <v>0</v>
          </cell>
          <cell r="CP493">
            <v>0</v>
          </cell>
          <cell r="CQ493">
            <v>0</v>
          </cell>
          <cell r="CR493">
            <v>0</v>
          </cell>
          <cell r="CS493">
            <v>0</v>
          </cell>
          <cell r="CT493">
            <v>0</v>
          </cell>
          <cell r="CU493">
            <v>0</v>
          </cell>
          <cell r="CV493">
            <v>0</v>
          </cell>
          <cell r="CW493">
            <v>0</v>
          </cell>
          <cell r="CX493">
            <v>0</v>
          </cell>
          <cell r="CY493">
            <v>0</v>
          </cell>
          <cell r="CZ493">
            <v>0</v>
          </cell>
          <cell r="DA493">
            <v>0</v>
          </cell>
          <cell r="DB493">
            <v>0</v>
          </cell>
          <cell r="DC493">
            <v>0</v>
          </cell>
          <cell r="DD493">
            <v>0</v>
          </cell>
          <cell r="DE493">
            <v>0</v>
          </cell>
          <cell r="DF493">
            <v>0</v>
          </cell>
          <cell r="DG493">
            <v>0</v>
          </cell>
          <cell r="DH493">
            <v>0</v>
          </cell>
          <cell r="DI493">
            <v>0</v>
          </cell>
          <cell r="DJ493">
            <v>0</v>
          </cell>
          <cell r="DK493">
            <v>0</v>
          </cell>
          <cell r="DL493">
            <v>0</v>
          </cell>
          <cell r="DM493">
            <v>0</v>
          </cell>
          <cell r="DN493">
            <v>0</v>
          </cell>
          <cell r="DO493">
            <v>0</v>
          </cell>
          <cell r="DP493">
            <v>0</v>
          </cell>
          <cell r="DQ493">
            <v>0</v>
          </cell>
          <cell r="DR493">
            <v>0</v>
          </cell>
          <cell r="DS493">
            <v>0</v>
          </cell>
          <cell r="DT493">
            <v>0</v>
          </cell>
          <cell r="DU493">
            <v>0</v>
          </cell>
          <cell r="DV493">
            <v>0</v>
          </cell>
          <cell r="DW493">
            <v>0</v>
          </cell>
          <cell r="DX493">
            <v>0</v>
          </cell>
          <cell r="DY493">
            <v>0</v>
          </cell>
          <cell r="DZ493">
            <v>0</v>
          </cell>
          <cell r="EA493">
            <v>0</v>
          </cell>
          <cell r="EB493">
            <v>0</v>
          </cell>
          <cell r="EC493">
            <v>0</v>
          </cell>
          <cell r="ED493">
            <v>0</v>
          </cell>
        </row>
        <row r="494">
          <cell r="C494" t="str">
            <v>Foote Creek II &amp; III Wind QF</v>
          </cell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  <cell r="Y494">
            <v>0</v>
          </cell>
          <cell r="Z494">
            <v>0</v>
          </cell>
          <cell r="AA494">
            <v>0</v>
          </cell>
          <cell r="AB494">
            <v>0</v>
          </cell>
          <cell r="AC494">
            <v>0</v>
          </cell>
          <cell r="AD494">
            <v>0</v>
          </cell>
          <cell r="AE494">
            <v>0</v>
          </cell>
          <cell r="AF494">
            <v>0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  <cell r="AK494">
            <v>0</v>
          </cell>
          <cell r="AL494">
            <v>0</v>
          </cell>
          <cell r="AM494">
            <v>0</v>
          </cell>
          <cell r="AN494">
            <v>0</v>
          </cell>
          <cell r="AO494">
            <v>0</v>
          </cell>
          <cell r="AP494">
            <v>0</v>
          </cell>
          <cell r="AQ494">
            <v>0</v>
          </cell>
          <cell r="AR494">
            <v>0</v>
          </cell>
          <cell r="AS494">
            <v>0</v>
          </cell>
          <cell r="AT494">
            <v>0</v>
          </cell>
          <cell r="AU494">
            <v>0</v>
          </cell>
          <cell r="AV494">
            <v>0</v>
          </cell>
          <cell r="AW494">
            <v>0</v>
          </cell>
          <cell r="AX494">
            <v>0</v>
          </cell>
          <cell r="AY494">
            <v>0</v>
          </cell>
          <cell r="AZ494">
            <v>0</v>
          </cell>
          <cell r="BA494">
            <v>0</v>
          </cell>
          <cell r="BB494">
            <v>0</v>
          </cell>
          <cell r="BC494">
            <v>0</v>
          </cell>
          <cell r="BD494">
            <v>0</v>
          </cell>
          <cell r="BE494">
            <v>0</v>
          </cell>
          <cell r="BF494">
            <v>0</v>
          </cell>
          <cell r="BG494">
            <v>0</v>
          </cell>
          <cell r="BH494">
            <v>0</v>
          </cell>
          <cell r="BI494">
            <v>0</v>
          </cell>
          <cell r="BJ494">
            <v>0</v>
          </cell>
          <cell r="BK494">
            <v>0</v>
          </cell>
          <cell r="BL494">
            <v>0</v>
          </cell>
          <cell r="BM494">
            <v>0</v>
          </cell>
          <cell r="BN494">
            <v>0</v>
          </cell>
          <cell r="BO494">
            <v>0</v>
          </cell>
          <cell r="BP494">
            <v>0</v>
          </cell>
          <cell r="BQ494">
            <v>0</v>
          </cell>
          <cell r="BR494">
            <v>0</v>
          </cell>
          <cell r="BS494">
            <v>0</v>
          </cell>
          <cell r="BT494">
            <v>0</v>
          </cell>
          <cell r="BU494">
            <v>0</v>
          </cell>
          <cell r="BV494">
            <v>0</v>
          </cell>
          <cell r="BW494">
            <v>0</v>
          </cell>
          <cell r="BX494">
            <v>0</v>
          </cell>
          <cell r="BY494">
            <v>0</v>
          </cell>
          <cell r="BZ494">
            <v>0</v>
          </cell>
          <cell r="CA494">
            <v>0</v>
          </cell>
          <cell r="CB494">
            <v>0</v>
          </cell>
          <cell r="CC494">
            <v>0</v>
          </cell>
          <cell r="CD494">
            <v>0</v>
          </cell>
          <cell r="CE494">
            <v>0</v>
          </cell>
          <cell r="CF494">
            <v>0</v>
          </cell>
          <cell r="CG494">
            <v>0</v>
          </cell>
          <cell r="CH494">
            <v>0</v>
          </cell>
          <cell r="CI494">
            <v>0</v>
          </cell>
          <cell r="CJ494">
            <v>0</v>
          </cell>
          <cell r="CK494">
            <v>0</v>
          </cell>
          <cell r="CL494">
            <v>0</v>
          </cell>
          <cell r="CM494">
            <v>0</v>
          </cell>
          <cell r="CN494">
            <v>0</v>
          </cell>
          <cell r="CO494">
            <v>0</v>
          </cell>
          <cell r="CP494">
            <v>0</v>
          </cell>
          <cell r="CQ494">
            <v>0</v>
          </cell>
          <cell r="CR494">
            <v>0</v>
          </cell>
          <cell r="CS494">
            <v>0</v>
          </cell>
          <cell r="CT494">
            <v>0</v>
          </cell>
          <cell r="CU494">
            <v>0</v>
          </cell>
          <cell r="CV494">
            <v>0</v>
          </cell>
          <cell r="CW494">
            <v>0</v>
          </cell>
          <cell r="CX494">
            <v>0</v>
          </cell>
          <cell r="CY494">
            <v>0</v>
          </cell>
          <cell r="CZ494">
            <v>0</v>
          </cell>
          <cell r="DA494">
            <v>0</v>
          </cell>
          <cell r="DB494">
            <v>0</v>
          </cell>
          <cell r="DC494">
            <v>0</v>
          </cell>
          <cell r="DD494">
            <v>0</v>
          </cell>
          <cell r="DE494">
            <v>0</v>
          </cell>
          <cell r="DF494">
            <v>0</v>
          </cell>
          <cell r="DG494">
            <v>0</v>
          </cell>
          <cell r="DH494">
            <v>0</v>
          </cell>
          <cell r="DI494">
            <v>0</v>
          </cell>
          <cell r="DJ494">
            <v>0</v>
          </cell>
          <cell r="DK494">
            <v>0</v>
          </cell>
          <cell r="DL494">
            <v>0</v>
          </cell>
          <cell r="DM494">
            <v>0</v>
          </cell>
          <cell r="DN494">
            <v>0</v>
          </cell>
          <cell r="DO494">
            <v>0</v>
          </cell>
          <cell r="DP494">
            <v>0</v>
          </cell>
          <cell r="DQ494">
            <v>0</v>
          </cell>
          <cell r="DR494">
            <v>0</v>
          </cell>
          <cell r="DS494">
            <v>0</v>
          </cell>
          <cell r="DT494">
            <v>0</v>
          </cell>
          <cell r="DU494">
            <v>0</v>
          </cell>
          <cell r="DV494">
            <v>0</v>
          </cell>
          <cell r="DW494">
            <v>0</v>
          </cell>
          <cell r="DX494">
            <v>0</v>
          </cell>
          <cell r="DY494">
            <v>0</v>
          </cell>
          <cell r="DZ494">
            <v>0</v>
          </cell>
          <cell r="EA494">
            <v>0</v>
          </cell>
          <cell r="EB494">
            <v>0</v>
          </cell>
          <cell r="EC494">
            <v>0</v>
          </cell>
          <cell r="ED494">
            <v>0</v>
          </cell>
        </row>
        <row r="495">
          <cell r="C495" t="str">
            <v>Kennecott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0</v>
          </cell>
          <cell r="AE495">
            <v>0</v>
          </cell>
          <cell r="AF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  <cell r="AK495">
            <v>0</v>
          </cell>
          <cell r="AL495">
            <v>0</v>
          </cell>
          <cell r="AM495">
            <v>0</v>
          </cell>
          <cell r="AN495">
            <v>0</v>
          </cell>
          <cell r="AO495">
            <v>0</v>
          </cell>
          <cell r="AP495">
            <v>0</v>
          </cell>
          <cell r="AQ495">
            <v>0</v>
          </cell>
          <cell r="AR495">
            <v>0</v>
          </cell>
          <cell r="AS495">
            <v>0</v>
          </cell>
          <cell r="AT495">
            <v>0</v>
          </cell>
          <cell r="AU495">
            <v>0</v>
          </cell>
          <cell r="AV495">
            <v>0</v>
          </cell>
          <cell r="AW495">
            <v>0</v>
          </cell>
          <cell r="AX495">
            <v>0</v>
          </cell>
          <cell r="AY495">
            <v>0</v>
          </cell>
          <cell r="AZ495">
            <v>0</v>
          </cell>
          <cell r="BA495">
            <v>0</v>
          </cell>
          <cell r="BB495">
            <v>0</v>
          </cell>
          <cell r="BC495">
            <v>0</v>
          </cell>
          <cell r="BD495">
            <v>0</v>
          </cell>
          <cell r="BE495">
            <v>0</v>
          </cell>
          <cell r="BF495">
            <v>0</v>
          </cell>
          <cell r="BG495">
            <v>0</v>
          </cell>
          <cell r="BH495">
            <v>0</v>
          </cell>
          <cell r="BI495">
            <v>0</v>
          </cell>
          <cell r="BJ495">
            <v>0</v>
          </cell>
          <cell r="BK495">
            <v>0</v>
          </cell>
          <cell r="BL495">
            <v>0</v>
          </cell>
          <cell r="BM495">
            <v>0</v>
          </cell>
          <cell r="BN495">
            <v>0</v>
          </cell>
          <cell r="BO495">
            <v>0</v>
          </cell>
          <cell r="BP495">
            <v>0</v>
          </cell>
          <cell r="BQ495">
            <v>0</v>
          </cell>
          <cell r="BR495">
            <v>0</v>
          </cell>
          <cell r="BS495">
            <v>0</v>
          </cell>
          <cell r="BT495">
            <v>0</v>
          </cell>
          <cell r="BU495">
            <v>0</v>
          </cell>
          <cell r="BV495">
            <v>0</v>
          </cell>
          <cell r="BW495">
            <v>0</v>
          </cell>
          <cell r="BX495">
            <v>0</v>
          </cell>
          <cell r="BY495">
            <v>0</v>
          </cell>
          <cell r="BZ495">
            <v>0</v>
          </cell>
          <cell r="CA495">
            <v>0</v>
          </cell>
          <cell r="CB495">
            <v>0</v>
          </cell>
          <cell r="CC495">
            <v>0</v>
          </cell>
          <cell r="CD495">
            <v>0</v>
          </cell>
          <cell r="CE495">
            <v>0</v>
          </cell>
          <cell r="CF495">
            <v>0</v>
          </cell>
          <cell r="CG495">
            <v>0</v>
          </cell>
          <cell r="CH495">
            <v>0</v>
          </cell>
          <cell r="CI495">
            <v>0</v>
          </cell>
          <cell r="CJ495">
            <v>0</v>
          </cell>
          <cell r="CK495">
            <v>0</v>
          </cell>
          <cell r="CL495">
            <v>0</v>
          </cell>
          <cell r="CM495">
            <v>0</v>
          </cell>
          <cell r="CN495">
            <v>0</v>
          </cell>
          <cell r="CO495">
            <v>0</v>
          </cell>
          <cell r="CP495">
            <v>0</v>
          </cell>
          <cell r="CQ495">
            <v>0</v>
          </cell>
          <cell r="CR495">
            <v>0</v>
          </cell>
          <cell r="CS495">
            <v>0</v>
          </cell>
          <cell r="CT495">
            <v>0</v>
          </cell>
          <cell r="CU495">
            <v>0</v>
          </cell>
          <cell r="CV495">
            <v>0</v>
          </cell>
          <cell r="CW495">
            <v>0</v>
          </cell>
          <cell r="CX495">
            <v>0</v>
          </cell>
          <cell r="CY495">
            <v>0</v>
          </cell>
          <cell r="CZ495">
            <v>0</v>
          </cell>
          <cell r="DA495">
            <v>0</v>
          </cell>
          <cell r="DB495">
            <v>0</v>
          </cell>
          <cell r="DC495">
            <v>0</v>
          </cell>
          <cell r="DD495">
            <v>0</v>
          </cell>
          <cell r="DE495">
            <v>0</v>
          </cell>
          <cell r="DF495">
            <v>0</v>
          </cell>
          <cell r="DG495">
            <v>0</v>
          </cell>
          <cell r="DH495">
            <v>0</v>
          </cell>
          <cell r="DI495">
            <v>0</v>
          </cell>
          <cell r="DJ495">
            <v>0</v>
          </cell>
          <cell r="DK495">
            <v>0</v>
          </cell>
          <cell r="DL495">
            <v>0</v>
          </cell>
          <cell r="DM495">
            <v>0</v>
          </cell>
          <cell r="DN495">
            <v>0</v>
          </cell>
          <cell r="DO495">
            <v>0</v>
          </cell>
          <cell r="DP495">
            <v>0</v>
          </cell>
          <cell r="DQ495">
            <v>0</v>
          </cell>
          <cell r="DR495">
            <v>0</v>
          </cell>
          <cell r="DS495">
            <v>0</v>
          </cell>
          <cell r="DT495">
            <v>0</v>
          </cell>
          <cell r="DU495">
            <v>0</v>
          </cell>
          <cell r="DV495">
            <v>0</v>
          </cell>
          <cell r="DW495">
            <v>0</v>
          </cell>
          <cell r="DX495">
            <v>0</v>
          </cell>
          <cell r="DY495">
            <v>0</v>
          </cell>
          <cell r="DZ495">
            <v>0</v>
          </cell>
          <cell r="EA495">
            <v>0</v>
          </cell>
          <cell r="EB495">
            <v>0</v>
          </cell>
          <cell r="EC495">
            <v>0</v>
          </cell>
          <cell r="ED495">
            <v>0</v>
          </cell>
        </row>
        <row r="496">
          <cell r="C496" t="str">
            <v>Latigo Wind Park QF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0</v>
          </cell>
          <cell r="AE496">
            <v>0</v>
          </cell>
          <cell r="AF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  <cell r="AK496">
            <v>0</v>
          </cell>
          <cell r="AL496">
            <v>0</v>
          </cell>
          <cell r="AM496">
            <v>0</v>
          </cell>
          <cell r="AN496">
            <v>0</v>
          </cell>
          <cell r="AO496">
            <v>0</v>
          </cell>
          <cell r="AP496">
            <v>0</v>
          </cell>
          <cell r="AQ496">
            <v>0</v>
          </cell>
          <cell r="AR496">
            <v>0</v>
          </cell>
          <cell r="AS496">
            <v>0</v>
          </cell>
          <cell r="AT496">
            <v>0</v>
          </cell>
          <cell r="AU496">
            <v>0</v>
          </cell>
          <cell r="AV496">
            <v>0</v>
          </cell>
          <cell r="AW496">
            <v>0</v>
          </cell>
          <cell r="AX496">
            <v>0</v>
          </cell>
          <cell r="AY496">
            <v>0</v>
          </cell>
          <cell r="AZ496">
            <v>0</v>
          </cell>
          <cell r="BA496">
            <v>0</v>
          </cell>
          <cell r="BB496">
            <v>0</v>
          </cell>
          <cell r="BC496">
            <v>0</v>
          </cell>
          <cell r="BD496">
            <v>0</v>
          </cell>
          <cell r="BE496">
            <v>0</v>
          </cell>
          <cell r="BF496">
            <v>0</v>
          </cell>
          <cell r="BG496">
            <v>0</v>
          </cell>
          <cell r="BH496">
            <v>0</v>
          </cell>
          <cell r="BI496">
            <v>0</v>
          </cell>
          <cell r="BJ496">
            <v>0</v>
          </cell>
          <cell r="BK496">
            <v>0</v>
          </cell>
          <cell r="BL496">
            <v>0</v>
          </cell>
          <cell r="BM496">
            <v>0</v>
          </cell>
          <cell r="BN496">
            <v>0</v>
          </cell>
          <cell r="BO496">
            <v>0</v>
          </cell>
          <cell r="BP496">
            <v>0</v>
          </cell>
          <cell r="BQ496">
            <v>0</v>
          </cell>
          <cell r="BR496">
            <v>0</v>
          </cell>
          <cell r="BS496">
            <v>0</v>
          </cell>
          <cell r="BT496">
            <v>0</v>
          </cell>
          <cell r="BU496">
            <v>0</v>
          </cell>
          <cell r="BV496">
            <v>0</v>
          </cell>
          <cell r="BW496">
            <v>0</v>
          </cell>
          <cell r="BX496">
            <v>0</v>
          </cell>
          <cell r="BY496">
            <v>0</v>
          </cell>
          <cell r="BZ496">
            <v>0</v>
          </cell>
          <cell r="CA496">
            <v>0</v>
          </cell>
          <cell r="CB496">
            <v>0</v>
          </cell>
          <cell r="CC496">
            <v>0</v>
          </cell>
          <cell r="CD496">
            <v>0</v>
          </cell>
          <cell r="CE496">
            <v>0</v>
          </cell>
          <cell r="CF496">
            <v>0</v>
          </cell>
          <cell r="CG496">
            <v>0</v>
          </cell>
          <cell r="CH496">
            <v>0</v>
          </cell>
          <cell r="CI496">
            <v>0</v>
          </cell>
          <cell r="CJ496">
            <v>0</v>
          </cell>
          <cell r="CK496">
            <v>0</v>
          </cell>
          <cell r="CL496">
            <v>0</v>
          </cell>
          <cell r="CM496">
            <v>0</v>
          </cell>
          <cell r="CN496">
            <v>0</v>
          </cell>
          <cell r="CO496">
            <v>0</v>
          </cell>
          <cell r="CP496">
            <v>0</v>
          </cell>
          <cell r="CQ496">
            <v>0</v>
          </cell>
          <cell r="CR496">
            <v>0</v>
          </cell>
          <cell r="CS496">
            <v>0</v>
          </cell>
          <cell r="CT496">
            <v>0</v>
          </cell>
          <cell r="CU496">
            <v>0</v>
          </cell>
          <cell r="CV496">
            <v>0</v>
          </cell>
          <cell r="CW496">
            <v>0</v>
          </cell>
          <cell r="CX496">
            <v>0</v>
          </cell>
          <cell r="CY496">
            <v>0</v>
          </cell>
          <cell r="CZ496">
            <v>0</v>
          </cell>
          <cell r="DA496">
            <v>0</v>
          </cell>
          <cell r="DB496">
            <v>0</v>
          </cell>
          <cell r="DC496">
            <v>0</v>
          </cell>
          <cell r="DD496">
            <v>0</v>
          </cell>
          <cell r="DE496">
            <v>0</v>
          </cell>
          <cell r="DF496">
            <v>0</v>
          </cell>
          <cell r="DG496">
            <v>0</v>
          </cell>
          <cell r="DH496">
            <v>0</v>
          </cell>
          <cell r="DI496">
            <v>0</v>
          </cell>
          <cell r="DJ496">
            <v>0</v>
          </cell>
          <cell r="DK496">
            <v>0</v>
          </cell>
          <cell r="DL496">
            <v>0</v>
          </cell>
          <cell r="DM496">
            <v>0</v>
          </cell>
          <cell r="DN496">
            <v>0</v>
          </cell>
          <cell r="DO496">
            <v>0</v>
          </cell>
          <cell r="DP496">
            <v>0</v>
          </cell>
          <cell r="DQ496">
            <v>0</v>
          </cell>
          <cell r="DR496">
            <v>0</v>
          </cell>
          <cell r="DS496">
            <v>0</v>
          </cell>
          <cell r="DT496">
            <v>0</v>
          </cell>
          <cell r="DU496">
            <v>0</v>
          </cell>
          <cell r="DV496">
            <v>0</v>
          </cell>
          <cell r="DW496">
            <v>0</v>
          </cell>
          <cell r="DX496">
            <v>0</v>
          </cell>
          <cell r="DY496">
            <v>0</v>
          </cell>
          <cell r="DZ496">
            <v>0</v>
          </cell>
          <cell r="EA496">
            <v>0</v>
          </cell>
          <cell r="EB496">
            <v>0</v>
          </cell>
          <cell r="EC496">
            <v>0</v>
          </cell>
          <cell r="ED496">
            <v>0</v>
          </cell>
        </row>
        <row r="497">
          <cell r="C497" t="str">
            <v>Sage I &amp; II Solar QF</v>
          </cell>
          <cell r="F497">
            <v>0</v>
          </cell>
          <cell r="G497">
            <v>0</v>
          </cell>
          <cell r="H497">
            <v>0</v>
          </cell>
          <cell r="I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R497">
            <v>0</v>
          </cell>
          <cell r="S497">
            <v>0</v>
          </cell>
          <cell r="T497">
            <v>0</v>
          </cell>
          <cell r="U497">
            <v>0</v>
          </cell>
          <cell r="V497">
            <v>0</v>
          </cell>
          <cell r="W497">
            <v>0</v>
          </cell>
          <cell r="X497">
            <v>0</v>
          </cell>
          <cell r="Y497">
            <v>0</v>
          </cell>
          <cell r="Z497">
            <v>0</v>
          </cell>
          <cell r="AA497">
            <v>0</v>
          </cell>
          <cell r="AB497">
            <v>0</v>
          </cell>
          <cell r="AC497">
            <v>0</v>
          </cell>
          <cell r="AD497">
            <v>0</v>
          </cell>
          <cell r="AE497">
            <v>0</v>
          </cell>
          <cell r="AF497">
            <v>0</v>
          </cell>
          <cell r="AG497">
            <v>0</v>
          </cell>
          <cell r="AH497">
            <v>0</v>
          </cell>
          <cell r="AI497">
            <v>0</v>
          </cell>
          <cell r="AJ497">
            <v>0</v>
          </cell>
          <cell r="AK497">
            <v>0</v>
          </cell>
          <cell r="AL497">
            <v>0</v>
          </cell>
          <cell r="AM497">
            <v>0</v>
          </cell>
          <cell r="AN497">
            <v>0</v>
          </cell>
          <cell r="AO497">
            <v>0</v>
          </cell>
          <cell r="AP497">
            <v>0</v>
          </cell>
          <cell r="AQ497">
            <v>0</v>
          </cell>
          <cell r="AR497">
            <v>0</v>
          </cell>
          <cell r="AS497">
            <v>0</v>
          </cell>
          <cell r="AT497">
            <v>0</v>
          </cell>
          <cell r="AU497">
            <v>0</v>
          </cell>
          <cell r="AV497">
            <v>0</v>
          </cell>
          <cell r="AW497">
            <v>0</v>
          </cell>
          <cell r="AX497">
            <v>0</v>
          </cell>
          <cell r="AY497">
            <v>0</v>
          </cell>
          <cell r="AZ497">
            <v>0</v>
          </cell>
          <cell r="BA497">
            <v>0</v>
          </cell>
          <cell r="BB497">
            <v>0</v>
          </cell>
          <cell r="BC497">
            <v>0</v>
          </cell>
          <cell r="BD497">
            <v>0</v>
          </cell>
          <cell r="BE497">
            <v>0</v>
          </cell>
          <cell r="BF497">
            <v>0</v>
          </cell>
          <cell r="BG497">
            <v>0</v>
          </cell>
          <cell r="BH497">
            <v>0</v>
          </cell>
          <cell r="BI497">
            <v>0</v>
          </cell>
          <cell r="BJ497">
            <v>0</v>
          </cell>
          <cell r="BK497">
            <v>0</v>
          </cell>
          <cell r="BL497">
            <v>0</v>
          </cell>
          <cell r="BM497">
            <v>0</v>
          </cell>
          <cell r="BN497">
            <v>0</v>
          </cell>
          <cell r="BO497">
            <v>0</v>
          </cell>
          <cell r="BP497">
            <v>0</v>
          </cell>
          <cell r="BQ497">
            <v>0</v>
          </cell>
          <cell r="BR497">
            <v>0</v>
          </cell>
          <cell r="BS497">
            <v>0</v>
          </cell>
          <cell r="BT497">
            <v>0</v>
          </cell>
          <cell r="BU497">
            <v>0</v>
          </cell>
          <cell r="BV497">
            <v>0</v>
          </cell>
          <cell r="BW497">
            <v>0</v>
          </cell>
          <cell r="BX497">
            <v>0</v>
          </cell>
          <cell r="BY497">
            <v>0</v>
          </cell>
          <cell r="BZ497">
            <v>0</v>
          </cell>
          <cell r="CA497">
            <v>0</v>
          </cell>
          <cell r="CB497">
            <v>0</v>
          </cell>
          <cell r="CC497">
            <v>0</v>
          </cell>
          <cell r="CD497">
            <v>0</v>
          </cell>
          <cell r="CE497">
            <v>0</v>
          </cell>
          <cell r="CF497">
            <v>0</v>
          </cell>
          <cell r="CG497">
            <v>0</v>
          </cell>
          <cell r="CH497">
            <v>0</v>
          </cell>
          <cell r="CI497">
            <v>0</v>
          </cell>
          <cell r="CJ497">
            <v>0</v>
          </cell>
          <cell r="CK497">
            <v>0</v>
          </cell>
          <cell r="CL497">
            <v>0</v>
          </cell>
          <cell r="CM497">
            <v>0</v>
          </cell>
          <cell r="CN497">
            <v>0</v>
          </cell>
          <cell r="CO497">
            <v>0</v>
          </cell>
          <cell r="CP497">
            <v>0</v>
          </cell>
          <cell r="CQ497">
            <v>0</v>
          </cell>
          <cell r="CR497">
            <v>0</v>
          </cell>
          <cell r="CS497">
            <v>0</v>
          </cell>
          <cell r="CT497">
            <v>0</v>
          </cell>
          <cell r="CU497">
            <v>0</v>
          </cell>
          <cell r="CV497">
            <v>0</v>
          </cell>
          <cell r="CW497">
            <v>0</v>
          </cell>
          <cell r="CX497">
            <v>0</v>
          </cell>
          <cell r="CY497">
            <v>0</v>
          </cell>
          <cell r="CZ497">
            <v>0</v>
          </cell>
          <cell r="DA497">
            <v>0</v>
          </cell>
          <cell r="DB497">
            <v>0</v>
          </cell>
          <cell r="DC497">
            <v>0</v>
          </cell>
          <cell r="DD497">
            <v>0</v>
          </cell>
          <cell r="DE497">
            <v>0</v>
          </cell>
          <cell r="DF497">
            <v>0</v>
          </cell>
          <cell r="DG497">
            <v>0</v>
          </cell>
          <cell r="DH497">
            <v>0</v>
          </cell>
          <cell r="DI497">
            <v>0</v>
          </cell>
          <cell r="DJ497">
            <v>0</v>
          </cell>
          <cell r="DK497">
            <v>0</v>
          </cell>
          <cell r="DL497">
            <v>0</v>
          </cell>
          <cell r="DM497">
            <v>0</v>
          </cell>
          <cell r="DN497">
            <v>0</v>
          </cell>
          <cell r="DO497">
            <v>0</v>
          </cell>
          <cell r="DP497">
            <v>0</v>
          </cell>
          <cell r="DQ497">
            <v>0</v>
          </cell>
          <cell r="DR497">
            <v>0</v>
          </cell>
          <cell r="DS497">
            <v>0</v>
          </cell>
          <cell r="DT497">
            <v>0</v>
          </cell>
          <cell r="DU497">
            <v>0</v>
          </cell>
          <cell r="DV497">
            <v>0</v>
          </cell>
          <cell r="DW497">
            <v>0</v>
          </cell>
          <cell r="DX497">
            <v>0</v>
          </cell>
          <cell r="DY497">
            <v>0</v>
          </cell>
          <cell r="DZ497">
            <v>0</v>
          </cell>
          <cell r="EA497">
            <v>0</v>
          </cell>
          <cell r="EB497">
            <v>0</v>
          </cell>
          <cell r="EC497">
            <v>0</v>
          </cell>
          <cell r="ED497">
            <v>0</v>
          </cell>
        </row>
        <row r="498">
          <cell r="C498" t="str">
            <v>Sage III Solar QF</v>
          </cell>
          <cell r="F498">
            <v>0</v>
          </cell>
          <cell r="G498">
            <v>0</v>
          </cell>
          <cell r="H498">
            <v>0</v>
          </cell>
          <cell r="I498">
            <v>0</v>
          </cell>
          <cell r="J498">
            <v>0</v>
          </cell>
          <cell r="K498">
            <v>0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0</v>
          </cell>
          <cell r="V498">
            <v>0</v>
          </cell>
          <cell r="W498">
            <v>0</v>
          </cell>
          <cell r="X498">
            <v>0</v>
          </cell>
          <cell r="Y498">
            <v>0</v>
          </cell>
          <cell r="Z498">
            <v>0</v>
          </cell>
          <cell r="AA498">
            <v>0</v>
          </cell>
          <cell r="AB498">
            <v>0</v>
          </cell>
          <cell r="AC498">
            <v>0</v>
          </cell>
          <cell r="AD498">
            <v>0</v>
          </cell>
          <cell r="AE498">
            <v>0</v>
          </cell>
          <cell r="AF498">
            <v>0</v>
          </cell>
          <cell r="AG498">
            <v>0</v>
          </cell>
          <cell r="AH498">
            <v>0</v>
          </cell>
          <cell r="AI498">
            <v>0</v>
          </cell>
          <cell r="AJ498">
            <v>0</v>
          </cell>
          <cell r="AK498">
            <v>0</v>
          </cell>
          <cell r="AL498">
            <v>0</v>
          </cell>
          <cell r="AM498">
            <v>0</v>
          </cell>
          <cell r="AN498">
            <v>0</v>
          </cell>
          <cell r="AO498">
            <v>0</v>
          </cell>
          <cell r="AP498">
            <v>0</v>
          </cell>
          <cell r="AQ498">
            <v>0</v>
          </cell>
          <cell r="AR498">
            <v>0</v>
          </cell>
          <cell r="AS498">
            <v>0</v>
          </cell>
          <cell r="AT498">
            <v>0</v>
          </cell>
          <cell r="AU498">
            <v>0</v>
          </cell>
          <cell r="AV498">
            <v>0</v>
          </cell>
          <cell r="AW498">
            <v>0</v>
          </cell>
          <cell r="AX498">
            <v>0</v>
          </cell>
          <cell r="AY498">
            <v>0</v>
          </cell>
          <cell r="AZ498">
            <v>0</v>
          </cell>
          <cell r="BA498">
            <v>0</v>
          </cell>
          <cell r="BB498">
            <v>0</v>
          </cell>
          <cell r="BC498">
            <v>0</v>
          </cell>
          <cell r="BD498">
            <v>0</v>
          </cell>
          <cell r="BE498">
            <v>0</v>
          </cell>
          <cell r="BF498">
            <v>0</v>
          </cell>
          <cell r="BG498">
            <v>0</v>
          </cell>
          <cell r="BH498">
            <v>0</v>
          </cell>
          <cell r="BI498">
            <v>0</v>
          </cell>
          <cell r="BJ498">
            <v>0</v>
          </cell>
          <cell r="BK498">
            <v>0</v>
          </cell>
          <cell r="BL498">
            <v>0</v>
          </cell>
          <cell r="BM498">
            <v>0</v>
          </cell>
          <cell r="BN498">
            <v>0</v>
          </cell>
          <cell r="BO498">
            <v>0</v>
          </cell>
          <cell r="BP498">
            <v>0</v>
          </cell>
          <cell r="BQ498">
            <v>0</v>
          </cell>
          <cell r="BR498">
            <v>0</v>
          </cell>
          <cell r="BS498">
            <v>0</v>
          </cell>
          <cell r="BT498">
            <v>0</v>
          </cell>
          <cell r="BU498">
            <v>0</v>
          </cell>
          <cell r="BV498">
            <v>0</v>
          </cell>
          <cell r="BW498">
            <v>0</v>
          </cell>
          <cell r="BX498">
            <v>0</v>
          </cell>
          <cell r="BY498">
            <v>0</v>
          </cell>
          <cell r="BZ498">
            <v>0</v>
          </cell>
          <cell r="CA498">
            <v>0</v>
          </cell>
          <cell r="CB498">
            <v>0</v>
          </cell>
          <cell r="CC498">
            <v>0</v>
          </cell>
          <cell r="CD498">
            <v>0</v>
          </cell>
          <cell r="CE498">
            <v>0</v>
          </cell>
          <cell r="CF498">
            <v>0</v>
          </cell>
          <cell r="CG498">
            <v>0</v>
          </cell>
          <cell r="CH498">
            <v>0</v>
          </cell>
          <cell r="CI498">
            <v>0</v>
          </cell>
          <cell r="CJ498">
            <v>0</v>
          </cell>
          <cell r="CK498">
            <v>0</v>
          </cell>
          <cell r="CL498">
            <v>0</v>
          </cell>
          <cell r="CM498">
            <v>0</v>
          </cell>
          <cell r="CN498">
            <v>0</v>
          </cell>
          <cell r="CO498">
            <v>0</v>
          </cell>
          <cell r="CP498">
            <v>0</v>
          </cell>
          <cell r="CQ498">
            <v>0</v>
          </cell>
          <cell r="CR498">
            <v>0</v>
          </cell>
          <cell r="CS498">
            <v>0</v>
          </cell>
          <cell r="CT498">
            <v>0</v>
          </cell>
          <cell r="CU498">
            <v>0</v>
          </cell>
          <cell r="CV498">
            <v>0</v>
          </cell>
          <cell r="CW498">
            <v>0</v>
          </cell>
          <cell r="CX498">
            <v>0</v>
          </cell>
          <cell r="CY498">
            <v>0</v>
          </cell>
          <cell r="CZ498">
            <v>0</v>
          </cell>
          <cell r="DA498">
            <v>0</v>
          </cell>
          <cell r="DB498">
            <v>0</v>
          </cell>
          <cell r="DC498">
            <v>0</v>
          </cell>
          <cell r="DD498">
            <v>0</v>
          </cell>
          <cell r="DE498">
            <v>0</v>
          </cell>
          <cell r="DF498">
            <v>0</v>
          </cell>
          <cell r="DG498">
            <v>0</v>
          </cell>
          <cell r="DH498">
            <v>0</v>
          </cell>
          <cell r="DI498">
            <v>0</v>
          </cell>
          <cell r="DJ498">
            <v>0</v>
          </cell>
          <cell r="DK498">
            <v>0</v>
          </cell>
          <cell r="DL498">
            <v>0</v>
          </cell>
          <cell r="DM498">
            <v>0</v>
          </cell>
          <cell r="DN498">
            <v>0</v>
          </cell>
          <cell r="DO498">
            <v>0</v>
          </cell>
          <cell r="DP498">
            <v>0</v>
          </cell>
          <cell r="DQ498">
            <v>0</v>
          </cell>
          <cell r="DR498">
            <v>0</v>
          </cell>
          <cell r="DS498">
            <v>0</v>
          </cell>
          <cell r="DT498">
            <v>0</v>
          </cell>
          <cell r="DU498">
            <v>0</v>
          </cell>
          <cell r="DV498">
            <v>0</v>
          </cell>
          <cell r="DW498">
            <v>0</v>
          </cell>
          <cell r="DX498">
            <v>0</v>
          </cell>
          <cell r="DY498">
            <v>0</v>
          </cell>
          <cell r="DZ498">
            <v>0</v>
          </cell>
          <cell r="EA498">
            <v>0</v>
          </cell>
          <cell r="EB498">
            <v>0</v>
          </cell>
          <cell r="EC498">
            <v>0</v>
          </cell>
          <cell r="ED498">
            <v>0</v>
          </cell>
        </row>
        <row r="499">
          <cell r="C499" t="str">
            <v>Boswell Wind QF</v>
          </cell>
          <cell r="F499">
            <v>0</v>
          </cell>
          <cell r="G499">
            <v>0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0</v>
          </cell>
          <cell r="V499">
            <v>0</v>
          </cell>
          <cell r="W499">
            <v>0</v>
          </cell>
          <cell r="X499">
            <v>0</v>
          </cell>
          <cell r="Y499">
            <v>0</v>
          </cell>
          <cell r="Z499">
            <v>0</v>
          </cell>
          <cell r="AA499">
            <v>0</v>
          </cell>
          <cell r="AB499">
            <v>0</v>
          </cell>
          <cell r="AC499">
            <v>0</v>
          </cell>
          <cell r="AD499">
            <v>0</v>
          </cell>
          <cell r="AE499">
            <v>0</v>
          </cell>
          <cell r="AF499">
            <v>0</v>
          </cell>
          <cell r="AG499">
            <v>0</v>
          </cell>
          <cell r="AH499">
            <v>0</v>
          </cell>
          <cell r="AI499">
            <v>0</v>
          </cell>
          <cell r="AJ499">
            <v>0</v>
          </cell>
          <cell r="AK499">
            <v>0</v>
          </cell>
          <cell r="AL499">
            <v>0</v>
          </cell>
          <cell r="AM499">
            <v>0</v>
          </cell>
          <cell r="AN499">
            <v>0</v>
          </cell>
          <cell r="AO499">
            <v>0</v>
          </cell>
          <cell r="AP499">
            <v>0</v>
          </cell>
          <cell r="AQ499">
            <v>0</v>
          </cell>
          <cell r="AR499">
            <v>0</v>
          </cell>
          <cell r="AS499">
            <v>0</v>
          </cell>
          <cell r="AT499">
            <v>0</v>
          </cell>
          <cell r="AU499">
            <v>0</v>
          </cell>
          <cell r="AV499">
            <v>0</v>
          </cell>
          <cell r="AW499">
            <v>0</v>
          </cell>
          <cell r="AX499">
            <v>0</v>
          </cell>
          <cell r="AY499">
            <v>0</v>
          </cell>
          <cell r="AZ499">
            <v>0</v>
          </cell>
          <cell r="BA499">
            <v>0</v>
          </cell>
          <cell r="BB499">
            <v>0</v>
          </cell>
          <cell r="BC499">
            <v>0</v>
          </cell>
          <cell r="BD499">
            <v>0</v>
          </cell>
          <cell r="BE499">
            <v>0</v>
          </cell>
          <cell r="BF499">
            <v>0</v>
          </cell>
          <cell r="BG499">
            <v>0</v>
          </cell>
          <cell r="BH499">
            <v>0</v>
          </cell>
          <cell r="BI499">
            <v>0</v>
          </cell>
          <cell r="BJ499">
            <v>0</v>
          </cell>
          <cell r="BK499">
            <v>0</v>
          </cell>
          <cell r="BL499">
            <v>0</v>
          </cell>
          <cell r="BM499">
            <v>0</v>
          </cell>
          <cell r="BN499">
            <v>0</v>
          </cell>
          <cell r="BO499">
            <v>0</v>
          </cell>
          <cell r="BP499">
            <v>0</v>
          </cell>
          <cell r="BQ499">
            <v>0</v>
          </cell>
          <cell r="BR499">
            <v>0</v>
          </cell>
          <cell r="BS499">
            <v>0</v>
          </cell>
          <cell r="BT499">
            <v>0</v>
          </cell>
          <cell r="BU499">
            <v>0</v>
          </cell>
          <cell r="BV499">
            <v>0</v>
          </cell>
          <cell r="BW499">
            <v>0</v>
          </cell>
          <cell r="BX499">
            <v>0</v>
          </cell>
          <cell r="BY499">
            <v>0</v>
          </cell>
          <cell r="BZ499">
            <v>0</v>
          </cell>
          <cell r="CA499">
            <v>0</v>
          </cell>
          <cell r="CB499">
            <v>0</v>
          </cell>
          <cell r="CC499">
            <v>0</v>
          </cell>
          <cell r="CD499">
            <v>0</v>
          </cell>
          <cell r="CE499">
            <v>0</v>
          </cell>
          <cell r="CF499">
            <v>0</v>
          </cell>
          <cell r="CG499">
            <v>0</v>
          </cell>
          <cell r="CH499">
            <v>0</v>
          </cell>
          <cell r="CI499">
            <v>0</v>
          </cell>
          <cell r="CJ499">
            <v>0</v>
          </cell>
          <cell r="CK499">
            <v>0</v>
          </cell>
          <cell r="CL499">
            <v>0</v>
          </cell>
          <cell r="CM499">
            <v>0</v>
          </cell>
          <cell r="CN499">
            <v>0</v>
          </cell>
          <cell r="CO499">
            <v>0</v>
          </cell>
          <cell r="CP499">
            <v>0</v>
          </cell>
          <cell r="CQ499">
            <v>0</v>
          </cell>
          <cell r="CR499">
            <v>0</v>
          </cell>
          <cell r="CS499">
            <v>0</v>
          </cell>
          <cell r="CT499">
            <v>0</v>
          </cell>
          <cell r="CU499">
            <v>0</v>
          </cell>
          <cell r="CV499">
            <v>0</v>
          </cell>
          <cell r="CW499">
            <v>0</v>
          </cell>
          <cell r="CX499">
            <v>0</v>
          </cell>
          <cell r="CY499">
            <v>0</v>
          </cell>
          <cell r="CZ499">
            <v>0</v>
          </cell>
          <cell r="DA499">
            <v>0</v>
          </cell>
          <cell r="DB499">
            <v>0</v>
          </cell>
          <cell r="DC499">
            <v>0</v>
          </cell>
          <cell r="DD499">
            <v>0</v>
          </cell>
          <cell r="DE499">
            <v>0</v>
          </cell>
          <cell r="DF499">
            <v>0</v>
          </cell>
          <cell r="DG499">
            <v>0</v>
          </cell>
          <cell r="DH499">
            <v>0</v>
          </cell>
          <cell r="DI499">
            <v>0</v>
          </cell>
          <cell r="DJ499">
            <v>0</v>
          </cell>
          <cell r="DK499">
            <v>0</v>
          </cell>
          <cell r="DL499">
            <v>0</v>
          </cell>
          <cell r="DM499">
            <v>0</v>
          </cell>
          <cell r="DN499">
            <v>0</v>
          </cell>
          <cell r="DO499">
            <v>0</v>
          </cell>
          <cell r="DP499">
            <v>0</v>
          </cell>
          <cell r="DQ499">
            <v>0</v>
          </cell>
          <cell r="DR499">
            <v>0</v>
          </cell>
          <cell r="DS499">
            <v>0</v>
          </cell>
          <cell r="DT499">
            <v>0</v>
          </cell>
          <cell r="DU499">
            <v>0</v>
          </cell>
          <cell r="DV499">
            <v>0</v>
          </cell>
          <cell r="DW499">
            <v>0</v>
          </cell>
          <cell r="DX499">
            <v>0</v>
          </cell>
          <cell r="DY499">
            <v>0</v>
          </cell>
          <cell r="DZ499">
            <v>0</v>
          </cell>
          <cell r="EA499">
            <v>0</v>
          </cell>
          <cell r="EB499">
            <v>0</v>
          </cell>
          <cell r="EC499">
            <v>0</v>
          </cell>
          <cell r="ED499">
            <v>0</v>
          </cell>
        </row>
        <row r="500">
          <cell r="C500" t="str">
            <v>Monticello Wind QF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0</v>
          </cell>
          <cell r="V500">
            <v>0</v>
          </cell>
          <cell r="W500">
            <v>0</v>
          </cell>
          <cell r="X500">
            <v>0</v>
          </cell>
          <cell r="Y500">
            <v>0</v>
          </cell>
          <cell r="Z500">
            <v>0</v>
          </cell>
          <cell r="AA500">
            <v>0</v>
          </cell>
          <cell r="AB500">
            <v>0</v>
          </cell>
          <cell r="AC500">
            <v>0</v>
          </cell>
          <cell r="AD500">
            <v>0</v>
          </cell>
          <cell r="AE500">
            <v>0</v>
          </cell>
          <cell r="AF500">
            <v>0</v>
          </cell>
          <cell r="AG500">
            <v>0</v>
          </cell>
          <cell r="AH500">
            <v>0</v>
          </cell>
          <cell r="AI500">
            <v>0</v>
          </cell>
          <cell r="AJ500">
            <v>0</v>
          </cell>
          <cell r="AK500">
            <v>0</v>
          </cell>
          <cell r="AL500">
            <v>0</v>
          </cell>
          <cell r="AM500">
            <v>0</v>
          </cell>
          <cell r="AN500">
            <v>0</v>
          </cell>
          <cell r="AO500">
            <v>0</v>
          </cell>
          <cell r="AP500">
            <v>0</v>
          </cell>
          <cell r="AQ500">
            <v>0</v>
          </cell>
          <cell r="AR500">
            <v>0</v>
          </cell>
          <cell r="AS500">
            <v>0</v>
          </cell>
          <cell r="AT500">
            <v>0</v>
          </cell>
          <cell r="AU500">
            <v>0</v>
          </cell>
          <cell r="AV500">
            <v>0</v>
          </cell>
          <cell r="AW500">
            <v>0</v>
          </cell>
          <cell r="AX500">
            <v>0</v>
          </cell>
          <cell r="AY500">
            <v>0</v>
          </cell>
          <cell r="AZ500">
            <v>0</v>
          </cell>
          <cell r="BA500">
            <v>0</v>
          </cell>
          <cell r="BB500">
            <v>0</v>
          </cell>
          <cell r="BC500">
            <v>0</v>
          </cell>
          <cell r="BD500">
            <v>0</v>
          </cell>
          <cell r="BE500">
            <v>0</v>
          </cell>
          <cell r="BF500">
            <v>0</v>
          </cell>
          <cell r="BG500">
            <v>0</v>
          </cell>
          <cell r="BH500">
            <v>0</v>
          </cell>
          <cell r="BI500">
            <v>0</v>
          </cell>
          <cell r="BJ500">
            <v>0</v>
          </cell>
          <cell r="BK500">
            <v>0</v>
          </cell>
          <cell r="BL500">
            <v>0</v>
          </cell>
          <cell r="BM500">
            <v>0</v>
          </cell>
          <cell r="BN500">
            <v>0</v>
          </cell>
          <cell r="BO500">
            <v>0</v>
          </cell>
          <cell r="BP500">
            <v>0</v>
          </cell>
          <cell r="BQ500">
            <v>0</v>
          </cell>
          <cell r="BR500">
            <v>0</v>
          </cell>
          <cell r="BS500">
            <v>0</v>
          </cell>
          <cell r="BT500">
            <v>0</v>
          </cell>
          <cell r="BU500">
            <v>0</v>
          </cell>
          <cell r="BV500">
            <v>0</v>
          </cell>
          <cell r="BW500">
            <v>0</v>
          </cell>
          <cell r="BX500">
            <v>0</v>
          </cell>
          <cell r="BY500">
            <v>0</v>
          </cell>
          <cell r="BZ500">
            <v>0</v>
          </cell>
          <cell r="CA500">
            <v>0</v>
          </cell>
          <cell r="CB500">
            <v>0</v>
          </cell>
          <cell r="CC500">
            <v>0</v>
          </cell>
          <cell r="CD500">
            <v>0</v>
          </cell>
          <cell r="CE500">
            <v>0</v>
          </cell>
          <cell r="CF500">
            <v>0</v>
          </cell>
          <cell r="CG500">
            <v>0</v>
          </cell>
          <cell r="CH500">
            <v>0</v>
          </cell>
          <cell r="CI500">
            <v>0</v>
          </cell>
          <cell r="CJ500">
            <v>0</v>
          </cell>
          <cell r="CK500">
            <v>0</v>
          </cell>
          <cell r="CL500">
            <v>0</v>
          </cell>
          <cell r="CM500">
            <v>0</v>
          </cell>
          <cell r="CN500">
            <v>0</v>
          </cell>
          <cell r="CO500">
            <v>0</v>
          </cell>
          <cell r="CP500">
            <v>0</v>
          </cell>
          <cell r="CQ500">
            <v>0</v>
          </cell>
          <cell r="CR500">
            <v>0</v>
          </cell>
          <cell r="CS500">
            <v>0</v>
          </cell>
          <cell r="CT500">
            <v>0</v>
          </cell>
          <cell r="CU500">
            <v>0</v>
          </cell>
          <cell r="CV500">
            <v>0</v>
          </cell>
          <cell r="CW500">
            <v>0</v>
          </cell>
          <cell r="CX500">
            <v>0</v>
          </cell>
          <cell r="CY500">
            <v>0</v>
          </cell>
          <cell r="CZ500">
            <v>0</v>
          </cell>
          <cell r="DA500">
            <v>0</v>
          </cell>
          <cell r="DB500">
            <v>0</v>
          </cell>
          <cell r="DC500">
            <v>0</v>
          </cell>
          <cell r="DD500">
            <v>0</v>
          </cell>
          <cell r="DE500">
            <v>0</v>
          </cell>
          <cell r="DF500">
            <v>0</v>
          </cell>
          <cell r="DG500">
            <v>0</v>
          </cell>
          <cell r="DH500">
            <v>0</v>
          </cell>
          <cell r="DI500">
            <v>0</v>
          </cell>
          <cell r="DJ500">
            <v>0</v>
          </cell>
          <cell r="DK500">
            <v>0</v>
          </cell>
          <cell r="DL500">
            <v>0</v>
          </cell>
          <cell r="DM500">
            <v>0</v>
          </cell>
          <cell r="DN500">
            <v>0</v>
          </cell>
          <cell r="DO500">
            <v>0</v>
          </cell>
          <cell r="DP500">
            <v>0</v>
          </cell>
          <cell r="DQ500">
            <v>0</v>
          </cell>
          <cell r="DR500">
            <v>0</v>
          </cell>
          <cell r="DS500">
            <v>0</v>
          </cell>
          <cell r="DT500">
            <v>0</v>
          </cell>
          <cell r="DU500">
            <v>0</v>
          </cell>
          <cell r="DV500">
            <v>0</v>
          </cell>
          <cell r="DW500">
            <v>0</v>
          </cell>
          <cell r="DX500">
            <v>0</v>
          </cell>
          <cell r="DY500">
            <v>0</v>
          </cell>
          <cell r="DZ500">
            <v>0</v>
          </cell>
          <cell r="EA500">
            <v>0</v>
          </cell>
          <cell r="EB500">
            <v>0</v>
          </cell>
          <cell r="EC500">
            <v>0</v>
          </cell>
          <cell r="ED500">
            <v>0</v>
          </cell>
        </row>
        <row r="501">
          <cell r="C501" t="str">
            <v>Mountain Wind 1 QF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  <cell r="X501">
            <v>0</v>
          </cell>
          <cell r="Y501">
            <v>0</v>
          </cell>
          <cell r="Z501">
            <v>0</v>
          </cell>
          <cell r="AA501">
            <v>0</v>
          </cell>
          <cell r="AB501">
            <v>0</v>
          </cell>
          <cell r="AC501">
            <v>0</v>
          </cell>
          <cell r="AD501">
            <v>0</v>
          </cell>
          <cell r="AE501">
            <v>0</v>
          </cell>
          <cell r="AF501">
            <v>0</v>
          </cell>
          <cell r="AG501">
            <v>0</v>
          </cell>
          <cell r="AH501">
            <v>0</v>
          </cell>
          <cell r="AI501">
            <v>0</v>
          </cell>
          <cell r="AJ501">
            <v>0</v>
          </cell>
          <cell r="AK501">
            <v>0</v>
          </cell>
          <cell r="AL501">
            <v>0</v>
          </cell>
          <cell r="AM501">
            <v>0</v>
          </cell>
          <cell r="AN501">
            <v>0</v>
          </cell>
          <cell r="AO501">
            <v>0</v>
          </cell>
          <cell r="AP501">
            <v>0</v>
          </cell>
          <cell r="AQ501">
            <v>0</v>
          </cell>
          <cell r="AR501">
            <v>0</v>
          </cell>
          <cell r="AS501">
            <v>0</v>
          </cell>
          <cell r="AT501">
            <v>0</v>
          </cell>
          <cell r="AU501">
            <v>0</v>
          </cell>
          <cell r="AV501">
            <v>0</v>
          </cell>
          <cell r="AW501">
            <v>0</v>
          </cell>
          <cell r="AX501">
            <v>0</v>
          </cell>
          <cell r="AY501">
            <v>0</v>
          </cell>
          <cell r="AZ501">
            <v>0</v>
          </cell>
          <cell r="BA501">
            <v>0</v>
          </cell>
          <cell r="BB501">
            <v>0</v>
          </cell>
          <cell r="BC501">
            <v>0</v>
          </cell>
          <cell r="BD501">
            <v>0</v>
          </cell>
          <cell r="BE501">
            <v>0</v>
          </cell>
          <cell r="BF501">
            <v>0</v>
          </cell>
          <cell r="BG501">
            <v>0</v>
          </cell>
          <cell r="BH501">
            <v>0</v>
          </cell>
          <cell r="BI501">
            <v>0</v>
          </cell>
          <cell r="BJ501">
            <v>0</v>
          </cell>
          <cell r="BK501">
            <v>0</v>
          </cell>
          <cell r="BL501">
            <v>0</v>
          </cell>
          <cell r="BM501">
            <v>0</v>
          </cell>
          <cell r="BN501">
            <v>0</v>
          </cell>
          <cell r="BO501">
            <v>0</v>
          </cell>
          <cell r="BP501">
            <v>0</v>
          </cell>
          <cell r="BQ501">
            <v>0</v>
          </cell>
          <cell r="BR501">
            <v>0</v>
          </cell>
          <cell r="BS501">
            <v>0</v>
          </cell>
          <cell r="BT501">
            <v>0</v>
          </cell>
          <cell r="BU501">
            <v>0</v>
          </cell>
          <cell r="BV501">
            <v>0</v>
          </cell>
          <cell r="BW501">
            <v>0</v>
          </cell>
          <cell r="BX501">
            <v>0</v>
          </cell>
          <cell r="BY501">
            <v>0</v>
          </cell>
          <cell r="BZ501">
            <v>0</v>
          </cell>
          <cell r="CA501">
            <v>0</v>
          </cell>
          <cell r="CB501">
            <v>0</v>
          </cell>
          <cell r="CC501">
            <v>0</v>
          </cell>
          <cell r="CD501">
            <v>0</v>
          </cell>
          <cell r="CE501">
            <v>0</v>
          </cell>
          <cell r="CF501">
            <v>0</v>
          </cell>
          <cell r="CG501">
            <v>0</v>
          </cell>
          <cell r="CH501">
            <v>0</v>
          </cell>
          <cell r="CI501">
            <v>0</v>
          </cell>
          <cell r="CJ501">
            <v>0</v>
          </cell>
          <cell r="CK501">
            <v>0</v>
          </cell>
          <cell r="CL501">
            <v>0</v>
          </cell>
          <cell r="CM501">
            <v>0</v>
          </cell>
          <cell r="CN501">
            <v>0</v>
          </cell>
          <cell r="CO501">
            <v>0</v>
          </cell>
          <cell r="CP501">
            <v>0</v>
          </cell>
          <cell r="CQ501">
            <v>0</v>
          </cell>
          <cell r="CR501">
            <v>0</v>
          </cell>
          <cell r="CS501">
            <v>0</v>
          </cell>
          <cell r="CT501">
            <v>0</v>
          </cell>
          <cell r="CU501">
            <v>0</v>
          </cell>
          <cell r="CV501">
            <v>0</v>
          </cell>
          <cell r="CW501">
            <v>0</v>
          </cell>
          <cell r="CX501">
            <v>0</v>
          </cell>
          <cell r="CY501">
            <v>0</v>
          </cell>
          <cell r="CZ501">
            <v>0</v>
          </cell>
          <cell r="DA501">
            <v>0</v>
          </cell>
          <cell r="DB501">
            <v>0</v>
          </cell>
          <cell r="DC501">
            <v>0</v>
          </cell>
          <cell r="DD501">
            <v>0</v>
          </cell>
          <cell r="DE501">
            <v>0</v>
          </cell>
          <cell r="DF501">
            <v>0</v>
          </cell>
          <cell r="DG501">
            <v>0</v>
          </cell>
          <cell r="DH501">
            <v>0</v>
          </cell>
          <cell r="DI501">
            <v>0</v>
          </cell>
          <cell r="DJ501">
            <v>0</v>
          </cell>
          <cell r="DK501">
            <v>0</v>
          </cell>
          <cell r="DL501">
            <v>0</v>
          </cell>
          <cell r="DM501">
            <v>0</v>
          </cell>
          <cell r="DN501">
            <v>0</v>
          </cell>
          <cell r="DO501">
            <v>0</v>
          </cell>
          <cell r="DP501">
            <v>0</v>
          </cell>
          <cell r="DQ501">
            <v>0</v>
          </cell>
          <cell r="DR501">
            <v>0</v>
          </cell>
          <cell r="DS501">
            <v>0</v>
          </cell>
          <cell r="DT501">
            <v>0</v>
          </cell>
          <cell r="DU501">
            <v>0</v>
          </cell>
          <cell r="DV501">
            <v>0</v>
          </cell>
          <cell r="DW501">
            <v>0</v>
          </cell>
          <cell r="DX501">
            <v>0</v>
          </cell>
          <cell r="DY501">
            <v>0</v>
          </cell>
          <cell r="DZ501">
            <v>0</v>
          </cell>
          <cell r="EA501">
            <v>0</v>
          </cell>
          <cell r="EB501">
            <v>0</v>
          </cell>
          <cell r="EC501">
            <v>0</v>
          </cell>
          <cell r="ED501">
            <v>0</v>
          </cell>
        </row>
        <row r="502">
          <cell r="C502" t="str">
            <v>Mountain Wind 2 QF</v>
          </cell>
          <cell r="F502">
            <v>0</v>
          </cell>
          <cell r="G502">
            <v>0</v>
          </cell>
          <cell r="H502">
            <v>0</v>
          </cell>
          <cell r="I502">
            <v>0</v>
          </cell>
          <cell r="J502">
            <v>0</v>
          </cell>
          <cell r="K502">
            <v>0</v>
          </cell>
          <cell r="L502">
            <v>0</v>
          </cell>
          <cell r="M502">
            <v>0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  <cell r="W502">
            <v>0</v>
          </cell>
          <cell r="X502">
            <v>0</v>
          </cell>
          <cell r="Y502">
            <v>0</v>
          </cell>
          <cell r="Z502">
            <v>0</v>
          </cell>
          <cell r="AA502">
            <v>0</v>
          </cell>
          <cell r="AB502">
            <v>0</v>
          </cell>
          <cell r="AC502">
            <v>0</v>
          </cell>
          <cell r="AD502">
            <v>0</v>
          </cell>
          <cell r="AE502">
            <v>0</v>
          </cell>
          <cell r="AF502">
            <v>0</v>
          </cell>
          <cell r="AG502">
            <v>0</v>
          </cell>
          <cell r="AH502">
            <v>0</v>
          </cell>
          <cell r="AI502">
            <v>0</v>
          </cell>
          <cell r="AJ502">
            <v>0</v>
          </cell>
          <cell r="AK502">
            <v>0</v>
          </cell>
          <cell r="AL502">
            <v>0</v>
          </cell>
          <cell r="AM502">
            <v>0</v>
          </cell>
          <cell r="AN502">
            <v>0</v>
          </cell>
          <cell r="AO502">
            <v>0</v>
          </cell>
          <cell r="AP502">
            <v>0</v>
          </cell>
          <cell r="AQ502">
            <v>0</v>
          </cell>
          <cell r="AR502">
            <v>0</v>
          </cell>
          <cell r="AS502">
            <v>0</v>
          </cell>
          <cell r="AT502">
            <v>0</v>
          </cell>
          <cell r="AU502">
            <v>0</v>
          </cell>
          <cell r="AV502">
            <v>0</v>
          </cell>
          <cell r="AW502">
            <v>0</v>
          </cell>
          <cell r="AX502">
            <v>0</v>
          </cell>
          <cell r="AY502">
            <v>0</v>
          </cell>
          <cell r="AZ502">
            <v>0</v>
          </cell>
          <cell r="BA502">
            <v>0</v>
          </cell>
          <cell r="BB502">
            <v>0</v>
          </cell>
          <cell r="BC502">
            <v>0</v>
          </cell>
          <cell r="BD502">
            <v>0</v>
          </cell>
          <cell r="BE502">
            <v>0</v>
          </cell>
          <cell r="BF502">
            <v>0</v>
          </cell>
          <cell r="BG502">
            <v>0</v>
          </cell>
          <cell r="BH502">
            <v>0</v>
          </cell>
          <cell r="BI502">
            <v>0</v>
          </cell>
          <cell r="BJ502">
            <v>0</v>
          </cell>
          <cell r="BK502">
            <v>0</v>
          </cell>
          <cell r="BL502">
            <v>0</v>
          </cell>
          <cell r="BM502">
            <v>0</v>
          </cell>
          <cell r="BN502">
            <v>0</v>
          </cell>
          <cell r="BO502">
            <v>0</v>
          </cell>
          <cell r="BP502">
            <v>0</v>
          </cell>
          <cell r="BQ502">
            <v>0</v>
          </cell>
          <cell r="BR502">
            <v>0</v>
          </cell>
          <cell r="BS502">
            <v>0</v>
          </cell>
          <cell r="BT502">
            <v>0</v>
          </cell>
          <cell r="BU502">
            <v>0</v>
          </cell>
          <cell r="BV502">
            <v>0</v>
          </cell>
          <cell r="BW502">
            <v>0</v>
          </cell>
          <cell r="BX502">
            <v>0</v>
          </cell>
          <cell r="BY502">
            <v>0</v>
          </cell>
          <cell r="BZ502">
            <v>0</v>
          </cell>
          <cell r="CA502">
            <v>0</v>
          </cell>
          <cell r="CB502">
            <v>0</v>
          </cell>
          <cell r="CC502">
            <v>0</v>
          </cell>
          <cell r="CD502">
            <v>0</v>
          </cell>
          <cell r="CE502">
            <v>0</v>
          </cell>
          <cell r="CF502">
            <v>0</v>
          </cell>
          <cell r="CG502">
            <v>0</v>
          </cell>
          <cell r="CH502">
            <v>0</v>
          </cell>
          <cell r="CI502">
            <v>0</v>
          </cell>
          <cell r="CJ502">
            <v>0</v>
          </cell>
          <cell r="CK502">
            <v>0</v>
          </cell>
          <cell r="CL502">
            <v>0</v>
          </cell>
          <cell r="CM502">
            <v>0</v>
          </cell>
          <cell r="CN502">
            <v>0</v>
          </cell>
          <cell r="CO502">
            <v>0</v>
          </cell>
          <cell r="CP502">
            <v>0</v>
          </cell>
          <cell r="CQ502">
            <v>0</v>
          </cell>
          <cell r="CR502">
            <v>0</v>
          </cell>
          <cell r="CS502">
            <v>0</v>
          </cell>
          <cell r="CT502">
            <v>0</v>
          </cell>
          <cell r="CU502">
            <v>0</v>
          </cell>
          <cell r="CV502">
            <v>0</v>
          </cell>
          <cell r="CW502">
            <v>0</v>
          </cell>
          <cell r="CX502">
            <v>0</v>
          </cell>
          <cell r="CY502">
            <v>0</v>
          </cell>
          <cell r="CZ502">
            <v>0</v>
          </cell>
          <cell r="DA502">
            <v>0</v>
          </cell>
          <cell r="DB502">
            <v>0</v>
          </cell>
          <cell r="DC502">
            <v>0</v>
          </cell>
          <cell r="DD502">
            <v>0</v>
          </cell>
          <cell r="DE502">
            <v>0</v>
          </cell>
          <cell r="DF502">
            <v>0</v>
          </cell>
          <cell r="DG502">
            <v>0</v>
          </cell>
          <cell r="DH502">
            <v>0</v>
          </cell>
          <cell r="DI502">
            <v>0</v>
          </cell>
          <cell r="DJ502">
            <v>0</v>
          </cell>
          <cell r="DK502">
            <v>0</v>
          </cell>
          <cell r="DL502">
            <v>0</v>
          </cell>
          <cell r="DM502">
            <v>0</v>
          </cell>
          <cell r="DN502">
            <v>0</v>
          </cell>
          <cell r="DO502">
            <v>0</v>
          </cell>
          <cell r="DP502">
            <v>0</v>
          </cell>
          <cell r="DQ502">
            <v>0</v>
          </cell>
          <cell r="DR502">
            <v>0</v>
          </cell>
          <cell r="DS502">
            <v>0</v>
          </cell>
          <cell r="DT502">
            <v>0</v>
          </cell>
          <cell r="DU502">
            <v>0</v>
          </cell>
          <cell r="DV502">
            <v>0</v>
          </cell>
          <cell r="DW502">
            <v>0</v>
          </cell>
          <cell r="DX502">
            <v>0</v>
          </cell>
          <cell r="DY502">
            <v>0</v>
          </cell>
          <cell r="DZ502">
            <v>0</v>
          </cell>
          <cell r="EA502">
            <v>0</v>
          </cell>
          <cell r="EB502">
            <v>0</v>
          </cell>
          <cell r="EC502">
            <v>0</v>
          </cell>
          <cell r="ED502">
            <v>0</v>
          </cell>
        </row>
        <row r="503">
          <cell r="C503" t="str">
            <v>North Point Wind QF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>
            <v>0</v>
          </cell>
          <cell r="W503">
            <v>0</v>
          </cell>
          <cell r="X503">
            <v>0</v>
          </cell>
          <cell r="Y503">
            <v>0</v>
          </cell>
          <cell r="Z503">
            <v>0</v>
          </cell>
          <cell r="AA503">
            <v>0</v>
          </cell>
          <cell r="AB503">
            <v>0</v>
          </cell>
          <cell r="AC503">
            <v>0</v>
          </cell>
          <cell r="AD503">
            <v>0</v>
          </cell>
          <cell r="AE503">
            <v>0</v>
          </cell>
          <cell r="AF503">
            <v>0</v>
          </cell>
          <cell r="AG503">
            <v>0</v>
          </cell>
          <cell r="AH503">
            <v>0</v>
          </cell>
          <cell r="AI503">
            <v>0</v>
          </cell>
          <cell r="AJ503">
            <v>0</v>
          </cell>
          <cell r="AK503">
            <v>0</v>
          </cell>
          <cell r="AL503">
            <v>0</v>
          </cell>
          <cell r="AM503">
            <v>0</v>
          </cell>
          <cell r="AN503">
            <v>0</v>
          </cell>
          <cell r="AO503">
            <v>0</v>
          </cell>
          <cell r="AP503">
            <v>0</v>
          </cell>
          <cell r="AQ503">
            <v>0</v>
          </cell>
          <cell r="AR503">
            <v>0</v>
          </cell>
          <cell r="AS503">
            <v>0</v>
          </cell>
          <cell r="AT503">
            <v>0</v>
          </cell>
          <cell r="AU503">
            <v>0</v>
          </cell>
          <cell r="AV503">
            <v>0</v>
          </cell>
          <cell r="AW503">
            <v>0</v>
          </cell>
          <cell r="AX503">
            <v>0</v>
          </cell>
          <cell r="AY503">
            <v>0</v>
          </cell>
          <cell r="AZ503">
            <v>0</v>
          </cell>
          <cell r="BA503">
            <v>0</v>
          </cell>
          <cell r="BB503">
            <v>0</v>
          </cell>
          <cell r="BC503">
            <v>0</v>
          </cell>
          <cell r="BD503">
            <v>0</v>
          </cell>
          <cell r="BE503">
            <v>0</v>
          </cell>
          <cell r="BF503">
            <v>0</v>
          </cell>
          <cell r="BG503">
            <v>0</v>
          </cell>
          <cell r="BH503">
            <v>0</v>
          </cell>
          <cell r="BI503">
            <v>0</v>
          </cell>
          <cell r="BJ503">
            <v>0</v>
          </cell>
          <cell r="BK503">
            <v>0</v>
          </cell>
          <cell r="BL503">
            <v>0</v>
          </cell>
          <cell r="BM503">
            <v>0</v>
          </cell>
          <cell r="BN503">
            <v>0</v>
          </cell>
          <cell r="BO503">
            <v>0</v>
          </cell>
          <cell r="BP503">
            <v>0</v>
          </cell>
          <cell r="BQ503">
            <v>0</v>
          </cell>
          <cell r="BR503">
            <v>0</v>
          </cell>
          <cell r="BS503">
            <v>0</v>
          </cell>
          <cell r="BT503">
            <v>0</v>
          </cell>
          <cell r="BU503">
            <v>0</v>
          </cell>
          <cell r="BV503">
            <v>0</v>
          </cell>
          <cell r="BW503">
            <v>0</v>
          </cell>
          <cell r="BX503">
            <v>0</v>
          </cell>
          <cell r="BY503">
            <v>0</v>
          </cell>
          <cell r="BZ503">
            <v>0</v>
          </cell>
          <cell r="CA503">
            <v>0</v>
          </cell>
          <cell r="CB503">
            <v>0</v>
          </cell>
          <cell r="CC503">
            <v>0</v>
          </cell>
          <cell r="CD503">
            <v>0</v>
          </cell>
          <cell r="CE503">
            <v>0</v>
          </cell>
          <cell r="CF503">
            <v>0</v>
          </cell>
          <cell r="CG503">
            <v>0</v>
          </cell>
          <cell r="CH503">
            <v>0</v>
          </cell>
          <cell r="CI503">
            <v>0</v>
          </cell>
          <cell r="CJ503">
            <v>0</v>
          </cell>
          <cell r="CK503">
            <v>0</v>
          </cell>
          <cell r="CL503">
            <v>0</v>
          </cell>
          <cell r="CM503">
            <v>0</v>
          </cell>
          <cell r="CN503">
            <v>0</v>
          </cell>
          <cell r="CO503">
            <v>0</v>
          </cell>
          <cell r="CP503">
            <v>0</v>
          </cell>
          <cell r="CQ503">
            <v>0</v>
          </cell>
          <cell r="CR503">
            <v>0</v>
          </cell>
          <cell r="CS503">
            <v>0</v>
          </cell>
          <cell r="CT503">
            <v>0</v>
          </cell>
          <cell r="CU503">
            <v>0</v>
          </cell>
          <cell r="CV503">
            <v>0</v>
          </cell>
          <cell r="CW503">
            <v>0</v>
          </cell>
          <cell r="CX503">
            <v>0</v>
          </cell>
          <cell r="CY503">
            <v>0</v>
          </cell>
          <cell r="CZ503">
            <v>0</v>
          </cell>
          <cell r="DA503">
            <v>0</v>
          </cell>
          <cell r="DB503">
            <v>0</v>
          </cell>
          <cell r="DC503">
            <v>0</v>
          </cell>
          <cell r="DD503">
            <v>0</v>
          </cell>
          <cell r="DE503">
            <v>0</v>
          </cell>
          <cell r="DF503">
            <v>0</v>
          </cell>
          <cell r="DG503">
            <v>0</v>
          </cell>
          <cell r="DH503">
            <v>0</v>
          </cell>
          <cell r="DI503">
            <v>0</v>
          </cell>
          <cell r="DJ503">
            <v>0</v>
          </cell>
          <cell r="DK503">
            <v>0</v>
          </cell>
          <cell r="DL503">
            <v>0</v>
          </cell>
          <cell r="DM503">
            <v>0</v>
          </cell>
          <cell r="DN503">
            <v>0</v>
          </cell>
          <cell r="DO503">
            <v>0</v>
          </cell>
          <cell r="DP503">
            <v>0</v>
          </cell>
          <cell r="DQ503">
            <v>0</v>
          </cell>
          <cell r="DR503">
            <v>0</v>
          </cell>
          <cell r="DS503">
            <v>0</v>
          </cell>
          <cell r="DT503">
            <v>0</v>
          </cell>
          <cell r="DU503">
            <v>0</v>
          </cell>
          <cell r="DV503">
            <v>0</v>
          </cell>
          <cell r="DW503">
            <v>0</v>
          </cell>
          <cell r="DX503">
            <v>0</v>
          </cell>
          <cell r="DY503">
            <v>0</v>
          </cell>
          <cell r="DZ503">
            <v>0</v>
          </cell>
          <cell r="EA503">
            <v>0</v>
          </cell>
          <cell r="EB503">
            <v>0</v>
          </cell>
          <cell r="EC503">
            <v>0</v>
          </cell>
          <cell r="ED503">
            <v>0</v>
          </cell>
        </row>
        <row r="504">
          <cell r="C504" t="str">
            <v>Ochoco Solar QF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0</v>
          </cell>
          <cell r="V504">
            <v>0</v>
          </cell>
          <cell r="W504">
            <v>0</v>
          </cell>
          <cell r="X504">
            <v>0</v>
          </cell>
          <cell r="Y504">
            <v>0</v>
          </cell>
          <cell r="Z504">
            <v>0</v>
          </cell>
          <cell r="AA504">
            <v>0</v>
          </cell>
          <cell r="AB504">
            <v>0</v>
          </cell>
          <cell r="AC504">
            <v>0</v>
          </cell>
          <cell r="AD504">
            <v>0</v>
          </cell>
          <cell r="AE504">
            <v>0</v>
          </cell>
          <cell r="AF504">
            <v>0</v>
          </cell>
          <cell r="AG504">
            <v>0</v>
          </cell>
          <cell r="AH504">
            <v>0</v>
          </cell>
          <cell r="AI504">
            <v>0</v>
          </cell>
          <cell r="AJ504">
            <v>0</v>
          </cell>
          <cell r="AK504">
            <v>0</v>
          </cell>
          <cell r="AL504">
            <v>0</v>
          </cell>
          <cell r="AM504">
            <v>0</v>
          </cell>
          <cell r="AN504">
            <v>0</v>
          </cell>
          <cell r="AO504">
            <v>0</v>
          </cell>
          <cell r="AP504">
            <v>0</v>
          </cell>
          <cell r="AQ504">
            <v>0</v>
          </cell>
          <cell r="AR504">
            <v>0</v>
          </cell>
          <cell r="AS504">
            <v>0</v>
          </cell>
          <cell r="AT504">
            <v>0</v>
          </cell>
          <cell r="AU504">
            <v>0</v>
          </cell>
          <cell r="AV504">
            <v>0</v>
          </cell>
          <cell r="AW504">
            <v>0</v>
          </cell>
          <cell r="AX504">
            <v>0</v>
          </cell>
          <cell r="AY504">
            <v>0</v>
          </cell>
          <cell r="AZ504">
            <v>0</v>
          </cell>
          <cell r="BA504">
            <v>0</v>
          </cell>
          <cell r="BB504">
            <v>0</v>
          </cell>
          <cell r="BC504">
            <v>0</v>
          </cell>
          <cell r="BD504">
            <v>0</v>
          </cell>
          <cell r="BE504">
            <v>0</v>
          </cell>
          <cell r="BF504">
            <v>0</v>
          </cell>
          <cell r="BG504">
            <v>0</v>
          </cell>
          <cell r="BH504">
            <v>0</v>
          </cell>
          <cell r="BI504">
            <v>0</v>
          </cell>
          <cell r="BJ504">
            <v>0</v>
          </cell>
          <cell r="BK504">
            <v>0</v>
          </cell>
          <cell r="BL504">
            <v>0</v>
          </cell>
          <cell r="BM504">
            <v>0</v>
          </cell>
          <cell r="BN504">
            <v>0</v>
          </cell>
          <cell r="BO504">
            <v>0</v>
          </cell>
          <cell r="BP504">
            <v>0</v>
          </cell>
          <cell r="BQ504">
            <v>0</v>
          </cell>
          <cell r="BR504">
            <v>0</v>
          </cell>
          <cell r="BS504">
            <v>0</v>
          </cell>
          <cell r="BT504">
            <v>0</v>
          </cell>
          <cell r="BU504">
            <v>0</v>
          </cell>
          <cell r="BV504">
            <v>0</v>
          </cell>
          <cell r="BW504">
            <v>0</v>
          </cell>
          <cell r="BX504">
            <v>0</v>
          </cell>
          <cell r="BY504">
            <v>0</v>
          </cell>
          <cell r="BZ504">
            <v>0</v>
          </cell>
          <cell r="CA504">
            <v>0</v>
          </cell>
          <cell r="CB504">
            <v>0</v>
          </cell>
          <cell r="CC504">
            <v>0</v>
          </cell>
          <cell r="CD504">
            <v>0</v>
          </cell>
          <cell r="CE504">
            <v>0</v>
          </cell>
          <cell r="CF504">
            <v>0</v>
          </cell>
          <cell r="CG504">
            <v>0</v>
          </cell>
          <cell r="CH504">
            <v>0</v>
          </cell>
          <cell r="CI504">
            <v>0</v>
          </cell>
          <cell r="CJ504">
            <v>0</v>
          </cell>
          <cell r="CK504">
            <v>0</v>
          </cell>
          <cell r="CL504">
            <v>0</v>
          </cell>
          <cell r="CM504">
            <v>0</v>
          </cell>
          <cell r="CN504">
            <v>0</v>
          </cell>
          <cell r="CO504">
            <v>0</v>
          </cell>
          <cell r="CP504">
            <v>0</v>
          </cell>
          <cell r="CQ504">
            <v>0</v>
          </cell>
          <cell r="CR504">
            <v>0</v>
          </cell>
          <cell r="CS504">
            <v>0</v>
          </cell>
          <cell r="CT504">
            <v>0</v>
          </cell>
          <cell r="CU504">
            <v>0</v>
          </cell>
          <cell r="CV504">
            <v>0</v>
          </cell>
          <cell r="CW504">
            <v>0</v>
          </cell>
          <cell r="CX504">
            <v>0</v>
          </cell>
          <cell r="CY504">
            <v>0</v>
          </cell>
          <cell r="CZ504">
            <v>0</v>
          </cell>
          <cell r="DA504">
            <v>0</v>
          </cell>
          <cell r="DB504">
            <v>0</v>
          </cell>
          <cell r="DC504">
            <v>0</v>
          </cell>
          <cell r="DD504">
            <v>0</v>
          </cell>
          <cell r="DE504">
            <v>0</v>
          </cell>
          <cell r="DF504">
            <v>0</v>
          </cell>
          <cell r="DG504">
            <v>0</v>
          </cell>
          <cell r="DH504">
            <v>0</v>
          </cell>
          <cell r="DI504">
            <v>0</v>
          </cell>
          <cell r="DJ504">
            <v>0</v>
          </cell>
          <cell r="DK504">
            <v>0</v>
          </cell>
          <cell r="DL504">
            <v>0</v>
          </cell>
          <cell r="DM504">
            <v>0</v>
          </cell>
          <cell r="DN504">
            <v>0</v>
          </cell>
          <cell r="DO504">
            <v>0</v>
          </cell>
          <cell r="DP504">
            <v>0</v>
          </cell>
          <cell r="DQ504">
            <v>0</v>
          </cell>
          <cell r="DR504">
            <v>0</v>
          </cell>
          <cell r="DS504">
            <v>0</v>
          </cell>
          <cell r="DT504">
            <v>0</v>
          </cell>
          <cell r="DU504">
            <v>0</v>
          </cell>
          <cell r="DV504">
            <v>0</v>
          </cell>
          <cell r="DW504">
            <v>0</v>
          </cell>
          <cell r="DX504">
            <v>0</v>
          </cell>
          <cell r="DY504">
            <v>0</v>
          </cell>
          <cell r="DZ504">
            <v>0</v>
          </cell>
          <cell r="EA504">
            <v>0</v>
          </cell>
          <cell r="EB504">
            <v>0</v>
          </cell>
          <cell r="EC504">
            <v>0</v>
          </cell>
          <cell r="ED504">
            <v>0</v>
          </cell>
        </row>
        <row r="505">
          <cell r="C505" t="str">
            <v>Orchard Wind Farm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0</v>
          </cell>
          <cell r="V505">
            <v>0</v>
          </cell>
          <cell r="W505">
            <v>0</v>
          </cell>
          <cell r="X505">
            <v>0</v>
          </cell>
          <cell r="Y505">
            <v>0</v>
          </cell>
          <cell r="Z505">
            <v>0</v>
          </cell>
          <cell r="AA505">
            <v>0</v>
          </cell>
          <cell r="AB505">
            <v>0</v>
          </cell>
          <cell r="AC505">
            <v>0</v>
          </cell>
          <cell r="AD505">
            <v>0</v>
          </cell>
          <cell r="AE505">
            <v>0</v>
          </cell>
          <cell r="AF505">
            <v>0</v>
          </cell>
          <cell r="AG505">
            <v>0</v>
          </cell>
          <cell r="AH505">
            <v>0</v>
          </cell>
          <cell r="AI505">
            <v>0</v>
          </cell>
          <cell r="AJ505">
            <v>0</v>
          </cell>
          <cell r="AK505">
            <v>0</v>
          </cell>
          <cell r="AL505">
            <v>0</v>
          </cell>
          <cell r="AM505">
            <v>0</v>
          </cell>
          <cell r="AN505">
            <v>0</v>
          </cell>
          <cell r="AO505">
            <v>0</v>
          </cell>
          <cell r="AP505">
            <v>0</v>
          </cell>
          <cell r="AQ505">
            <v>0</v>
          </cell>
          <cell r="AR505">
            <v>0</v>
          </cell>
          <cell r="AS505">
            <v>0</v>
          </cell>
          <cell r="AT505">
            <v>0</v>
          </cell>
          <cell r="AU505">
            <v>0</v>
          </cell>
          <cell r="AV505">
            <v>0</v>
          </cell>
          <cell r="AW505">
            <v>0</v>
          </cell>
          <cell r="AX505">
            <v>0</v>
          </cell>
          <cell r="AY505">
            <v>0</v>
          </cell>
          <cell r="AZ505">
            <v>0</v>
          </cell>
          <cell r="BA505">
            <v>0</v>
          </cell>
          <cell r="BB505">
            <v>0</v>
          </cell>
          <cell r="BC505">
            <v>0</v>
          </cell>
          <cell r="BD505">
            <v>0</v>
          </cell>
          <cell r="BE505">
            <v>0</v>
          </cell>
          <cell r="BF505">
            <v>0</v>
          </cell>
          <cell r="BG505">
            <v>0</v>
          </cell>
          <cell r="BH505">
            <v>0</v>
          </cell>
          <cell r="BI505">
            <v>0</v>
          </cell>
          <cell r="BJ505">
            <v>0</v>
          </cell>
          <cell r="BK505">
            <v>0</v>
          </cell>
          <cell r="BL505">
            <v>0</v>
          </cell>
          <cell r="BM505">
            <v>0</v>
          </cell>
          <cell r="BN505">
            <v>0</v>
          </cell>
          <cell r="BO505">
            <v>0</v>
          </cell>
          <cell r="BP505">
            <v>0</v>
          </cell>
          <cell r="BQ505">
            <v>0</v>
          </cell>
          <cell r="BR505">
            <v>0</v>
          </cell>
          <cell r="BS505">
            <v>0</v>
          </cell>
          <cell r="BT505">
            <v>0</v>
          </cell>
          <cell r="BU505">
            <v>0</v>
          </cell>
          <cell r="BV505">
            <v>0</v>
          </cell>
          <cell r="BW505">
            <v>0</v>
          </cell>
          <cell r="BX505">
            <v>0</v>
          </cell>
          <cell r="BY505">
            <v>0</v>
          </cell>
          <cell r="BZ505">
            <v>0</v>
          </cell>
          <cell r="CA505">
            <v>0</v>
          </cell>
          <cell r="CB505">
            <v>0</v>
          </cell>
          <cell r="CC505">
            <v>0</v>
          </cell>
          <cell r="CD505">
            <v>0</v>
          </cell>
          <cell r="CE505">
            <v>0</v>
          </cell>
          <cell r="CF505">
            <v>0</v>
          </cell>
          <cell r="CG505">
            <v>0</v>
          </cell>
          <cell r="CH505">
            <v>0</v>
          </cell>
          <cell r="CI505">
            <v>0</v>
          </cell>
          <cell r="CJ505">
            <v>0</v>
          </cell>
          <cell r="CK505">
            <v>0</v>
          </cell>
          <cell r="CL505">
            <v>0</v>
          </cell>
          <cell r="CM505">
            <v>0</v>
          </cell>
          <cell r="CN505">
            <v>0</v>
          </cell>
          <cell r="CO505">
            <v>0</v>
          </cell>
          <cell r="CP505">
            <v>0</v>
          </cell>
          <cell r="CQ505">
            <v>0</v>
          </cell>
          <cell r="CR505">
            <v>0</v>
          </cell>
          <cell r="CS505">
            <v>0</v>
          </cell>
          <cell r="CT505">
            <v>0</v>
          </cell>
          <cell r="CU505">
            <v>0</v>
          </cell>
          <cell r="CV505">
            <v>0</v>
          </cell>
          <cell r="CW505">
            <v>0</v>
          </cell>
          <cell r="CX505">
            <v>0</v>
          </cell>
          <cell r="CY505">
            <v>0</v>
          </cell>
          <cell r="CZ505">
            <v>0</v>
          </cell>
          <cell r="DA505">
            <v>0</v>
          </cell>
          <cell r="DB505">
            <v>0</v>
          </cell>
          <cell r="DC505">
            <v>0</v>
          </cell>
          <cell r="DD505">
            <v>0</v>
          </cell>
          <cell r="DE505">
            <v>0</v>
          </cell>
          <cell r="DF505">
            <v>0</v>
          </cell>
          <cell r="DG505">
            <v>0</v>
          </cell>
          <cell r="DH505">
            <v>0</v>
          </cell>
          <cell r="DI505">
            <v>0</v>
          </cell>
          <cell r="DJ505">
            <v>0</v>
          </cell>
          <cell r="DK505">
            <v>0</v>
          </cell>
          <cell r="DL505">
            <v>0</v>
          </cell>
          <cell r="DM505">
            <v>0</v>
          </cell>
          <cell r="DN505">
            <v>0</v>
          </cell>
          <cell r="DO505">
            <v>0</v>
          </cell>
          <cell r="DP505">
            <v>0</v>
          </cell>
          <cell r="DQ505">
            <v>0</v>
          </cell>
          <cell r="DR505">
            <v>0</v>
          </cell>
          <cell r="DS505">
            <v>0</v>
          </cell>
          <cell r="DT505">
            <v>0</v>
          </cell>
          <cell r="DU505">
            <v>0</v>
          </cell>
          <cell r="DV505">
            <v>0</v>
          </cell>
          <cell r="DW505">
            <v>0</v>
          </cell>
          <cell r="DX505">
            <v>0</v>
          </cell>
          <cell r="DY505">
            <v>0</v>
          </cell>
          <cell r="DZ505">
            <v>0</v>
          </cell>
          <cell r="EA505">
            <v>0</v>
          </cell>
          <cell r="EB505">
            <v>0</v>
          </cell>
          <cell r="EC505">
            <v>0</v>
          </cell>
          <cell r="ED505">
            <v>0</v>
          </cell>
        </row>
        <row r="506">
          <cell r="C506" t="str">
            <v>Oregon Sch 37 QFs</v>
          </cell>
          <cell r="F506">
            <v>0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  <cell r="W506">
            <v>0</v>
          </cell>
          <cell r="X506">
            <v>0</v>
          </cell>
          <cell r="Y506">
            <v>0</v>
          </cell>
          <cell r="Z506">
            <v>0</v>
          </cell>
          <cell r="AA506">
            <v>0</v>
          </cell>
          <cell r="AB506">
            <v>0</v>
          </cell>
          <cell r="AC506">
            <v>0</v>
          </cell>
          <cell r="AD506">
            <v>0</v>
          </cell>
          <cell r="AE506">
            <v>0</v>
          </cell>
          <cell r="AF506">
            <v>0</v>
          </cell>
          <cell r="AG506">
            <v>0</v>
          </cell>
          <cell r="AH506">
            <v>0</v>
          </cell>
          <cell r="AI506">
            <v>0</v>
          </cell>
          <cell r="AJ506">
            <v>0</v>
          </cell>
          <cell r="AK506">
            <v>0</v>
          </cell>
          <cell r="AL506">
            <v>0</v>
          </cell>
          <cell r="AM506">
            <v>0</v>
          </cell>
          <cell r="AN506">
            <v>0</v>
          </cell>
          <cell r="AO506">
            <v>0</v>
          </cell>
          <cell r="AP506">
            <v>0</v>
          </cell>
          <cell r="AQ506">
            <v>0</v>
          </cell>
          <cell r="AR506">
            <v>0</v>
          </cell>
          <cell r="AS506">
            <v>0</v>
          </cell>
          <cell r="AT506">
            <v>0</v>
          </cell>
          <cell r="AU506">
            <v>0</v>
          </cell>
          <cell r="AV506">
            <v>0</v>
          </cell>
          <cell r="AW506">
            <v>0</v>
          </cell>
          <cell r="AX506">
            <v>0</v>
          </cell>
          <cell r="AY506">
            <v>0</v>
          </cell>
          <cell r="AZ506">
            <v>0</v>
          </cell>
          <cell r="BA506">
            <v>0</v>
          </cell>
          <cell r="BB506">
            <v>0</v>
          </cell>
          <cell r="BC506">
            <v>0</v>
          </cell>
          <cell r="BD506">
            <v>0</v>
          </cell>
          <cell r="BE506">
            <v>0</v>
          </cell>
          <cell r="BF506">
            <v>0</v>
          </cell>
          <cell r="BG506">
            <v>0</v>
          </cell>
          <cell r="BH506">
            <v>0</v>
          </cell>
          <cell r="BI506">
            <v>0</v>
          </cell>
          <cell r="BJ506">
            <v>0</v>
          </cell>
          <cell r="BK506">
            <v>0</v>
          </cell>
          <cell r="BL506">
            <v>0</v>
          </cell>
          <cell r="BM506">
            <v>0</v>
          </cell>
          <cell r="BN506">
            <v>0</v>
          </cell>
          <cell r="BO506">
            <v>0</v>
          </cell>
          <cell r="BP506">
            <v>0</v>
          </cell>
          <cell r="BQ506">
            <v>0</v>
          </cell>
          <cell r="BR506">
            <v>0</v>
          </cell>
          <cell r="BS506">
            <v>0</v>
          </cell>
          <cell r="BT506">
            <v>0</v>
          </cell>
          <cell r="BU506">
            <v>0</v>
          </cell>
          <cell r="BV506">
            <v>0</v>
          </cell>
          <cell r="BW506">
            <v>0</v>
          </cell>
          <cell r="BX506">
            <v>0</v>
          </cell>
          <cell r="BY506">
            <v>0</v>
          </cell>
          <cell r="BZ506">
            <v>0</v>
          </cell>
          <cell r="CA506">
            <v>0</v>
          </cell>
          <cell r="CB506">
            <v>0</v>
          </cell>
          <cell r="CC506">
            <v>0</v>
          </cell>
          <cell r="CD506">
            <v>0</v>
          </cell>
          <cell r="CE506">
            <v>0</v>
          </cell>
          <cell r="CF506">
            <v>0</v>
          </cell>
          <cell r="CG506">
            <v>0</v>
          </cell>
          <cell r="CH506">
            <v>0</v>
          </cell>
          <cell r="CI506">
            <v>0</v>
          </cell>
          <cell r="CJ506">
            <v>0</v>
          </cell>
          <cell r="CK506">
            <v>0</v>
          </cell>
          <cell r="CL506">
            <v>0</v>
          </cell>
          <cell r="CM506">
            <v>0</v>
          </cell>
          <cell r="CN506">
            <v>0</v>
          </cell>
          <cell r="CO506">
            <v>0</v>
          </cell>
          <cell r="CP506">
            <v>0</v>
          </cell>
          <cell r="CQ506">
            <v>0</v>
          </cell>
          <cell r="CR506">
            <v>0</v>
          </cell>
          <cell r="CS506">
            <v>0</v>
          </cell>
          <cell r="CT506">
            <v>0</v>
          </cell>
          <cell r="CU506">
            <v>0</v>
          </cell>
          <cell r="CV506">
            <v>0</v>
          </cell>
          <cell r="CW506">
            <v>0</v>
          </cell>
          <cell r="CX506">
            <v>0</v>
          </cell>
          <cell r="CY506">
            <v>0</v>
          </cell>
          <cell r="CZ506">
            <v>0</v>
          </cell>
          <cell r="DA506">
            <v>0</v>
          </cell>
          <cell r="DB506">
            <v>0</v>
          </cell>
          <cell r="DC506">
            <v>0</v>
          </cell>
          <cell r="DD506">
            <v>0</v>
          </cell>
          <cell r="DE506">
            <v>0</v>
          </cell>
          <cell r="DF506">
            <v>0</v>
          </cell>
          <cell r="DG506">
            <v>0</v>
          </cell>
          <cell r="DH506">
            <v>0</v>
          </cell>
          <cell r="DI506">
            <v>0</v>
          </cell>
          <cell r="DJ506">
            <v>0</v>
          </cell>
          <cell r="DK506">
            <v>0</v>
          </cell>
          <cell r="DL506">
            <v>0</v>
          </cell>
          <cell r="DM506">
            <v>0</v>
          </cell>
          <cell r="DN506">
            <v>0</v>
          </cell>
          <cell r="DO506">
            <v>0</v>
          </cell>
          <cell r="DP506">
            <v>0</v>
          </cell>
          <cell r="DQ506">
            <v>0</v>
          </cell>
          <cell r="DR506">
            <v>0</v>
          </cell>
          <cell r="DS506">
            <v>0</v>
          </cell>
          <cell r="DT506">
            <v>0</v>
          </cell>
          <cell r="DU506">
            <v>0</v>
          </cell>
          <cell r="DV506">
            <v>0</v>
          </cell>
          <cell r="DW506">
            <v>0</v>
          </cell>
          <cell r="DX506">
            <v>0</v>
          </cell>
          <cell r="DY506">
            <v>0</v>
          </cell>
          <cell r="DZ506">
            <v>0</v>
          </cell>
          <cell r="EA506">
            <v>0</v>
          </cell>
          <cell r="EB506">
            <v>0</v>
          </cell>
          <cell r="EC506">
            <v>0</v>
          </cell>
          <cell r="ED506">
            <v>0</v>
          </cell>
        </row>
        <row r="507">
          <cell r="C507" t="str">
            <v>Oregon Wind Farm QF</v>
          </cell>
          <cell r="F507">
            <v>0</v>
          </cell>
          <cell r="G507">
            <v>0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0</v>
          </cell>
          <cell r="V507">
            <v>0</v>
          </cell>
          <cell r="W507">
            <v>0</v>
          </cell>
          <cell r="X507">
            <v>0</v>
          </cell>
          <cell r="Y507">
            <v>0</v>
          </cell>
          <cell r="Z507">
            <v>0</v>
          </cell>
          <cell r="AA507">
            <v>0</v>
          </cell>
          <cell r="AB507">
            <v>0</v>
          </cell>
          <cell r="AC507">
            <v>0</v>
          </cell>
          <cell r="AD507">
            <v>0</v>
          </cell>
          <cell r="AE507">
            <v>0</v>
          </cell>
          <cell r="AF507">
            <v>0</v>
          </cell>
          <cell r="AG507">
            <v>0</v>
          </cell>
          <cell r="AH507">
            <v>0</v>
          </cell>
          <cell r="AI507">
            <v>0</v>
          </cell>
          <cell r="AJ507">
            <v>0</v>
          </cell>
          <cell r="AK507">
            <v>0</v>
          </cell>
          <cell r="AL507">
            <v>0</v>
          </cell>
          <cell r="AM507">
            <v>0</v>
          </cell>
          <cell r="AN507">
            <v>0</v>
          </cell>
          <cell r="AO507">
            <v>0</v>
          </cell>
          <cell r="AP507">
            <v>0</v>
          </cell>
          <cell r="AQ507">
            <v>0</v>
          </cell>
          <cell r="AR507">
            <v>0</v>
          </cell>
          <cell r="AS507">
            <v>0</v>
          </cell>
          <cell r="AT507">
            <v>0</v>
          </cell>
          <cell r="AU507">
            <v>0</v>
          </cell>
          <cell r="AV507">
            <v>0</v>
          </cell>
          <cell r="AW507">
            <v>0</v>
          </cell>
          <cell r="AX507">
            <v>0</v>
          </cell>
          <cell r="AY507">
            <v>0</v>
          </cell>
          <cell r="AZ507">
            <v>0</v>
          </cell>
          <cell r="BA507">
            <v>0</v>
          </cell>
          <cell r="BB507">
            <v>0</v>
          </cell>
          <cell r="BC507">
            <v>0</v>
          </cell>
          <cell r="BD507">
            <v>0</v>
          </cell>
          <cell r="BE507">
            <v>0</v>
          </cell>
          <cell r="BF507">
            <v>0</v>
          </cell>
          <cell r="BG507">
            <v>0</v>
          </cell>
          <cell r="BH507">
            <v>0</v>
          </cell>
          <cell r="BI507">
            <v>0</v>
          </cell>
          <cell r="BJ507">
            <v>0</v>
          </cell>
          <cell r="BK507">
            <v>0</v>
          </cell>
          <cell r="BL507">
            <v>0</v>
          </cell>
          <cell r="BM507">
            <v>0</v>
          </cell>
          <cell r="BN507">
            <v>0</v>
          </cell>
          <cell r="BO507">
            <v>0</v>
          </cell>
          <cell r="BP507">
            <v>0</v>
          </cell>
          <cell r="BQ507">
            <v>0</v>
          </cell>
          <cell r="BR507">
            <v>0</v>
          </cell>
          <cell r="BS507">
            <v>0</v>
          </cell>
          <cell r="BT507">
            <v>0</v>
          </cell>
          <cell r="BU507">
            <v>0</v>
          </cell>
          <cell r="BV507">
            <v>0</v>
          </cell>
          <cell r="BW507">
            <v>0</v>
          </cell>
          <cell r="BX507">
            <v>0</v>
          </cell>
          <cell r="BY507">
            <v>0</v>
          </cell>
          <cell r="BZ507">
            <v>0</v>
          </cell>
          <cell r="CA507">
            <v>0</v>
          </cell>
          <cell r="CB507">
            <v>0</v>
          </cell>
          <cell r="CC507">
            <v>0</v>
          </cell>
          <cell r="CD507">
            <v>0</v>
          </cell>
          <cell r="CE507">
            <v>0</v>
          </cell>
          <cell r="CF507">
            <v>0</v>
          </cell>
          <cell r="CG507">
            <v>0</v>
          </cell>
          <cell r="CH507">
            <v>0</v>
          </cell>
          <cell r="CI507">
            <v>0</v>
          </cell>
          <cell r="CJ507">
            <v>0</v>
          </cell>
          <cell r="CK507">
            <v>0</v>
          </cell>
          <cell r="CL507">
            <v>0</v>
          </cell>
          <cell r="CM507">
            <v>0</v>
          </cell>
          <cell r="CN507">
            <v>0</v>
          </cell>
          <cell r="CO507">
            <v>0</v>
          </cell>
          <cell r="CP507">
            <v>0</v>
          </cell>
          <cell r="CQ507">
            <v>0</v>
          </cell>
          <cell r="CR507">
            <v>0</v>
          </cell>
          <cell r="CS507">
            <v>0</v>
          </cell>
          <cell r="CT507">
            <v>0</v>
          </cell>
          <cell r="CU507">
            <v>0</v>
          </cell>
          <cell r="CV507">
            <v>0</v>
          </cell>
          <cell r="CW507">
            <v>0</v>
          </cell>
          <cell r="CX507">
            <v>0</v>
          </cell>
          <cell r="CY507">
            <v>0</v>
          </cell>
          <cell r="CZ507">
            <v>0</v>
          </cell>
          <cell r="DA507">
            <v>0</v>
          </cell>
          <cell r="DB507">
            <v>0</v>
          </cell>
          <cell r="DC507">
            <v>0</v>
          </cell>
          <cell r="DD507">
            <v>0</v>
          </cell>
          <cell r="DE507">
            <v>0</v>
          </cell>
          <cell r="DF507">
            <v>0</v>
          </cell>
          <cell r="DG507">
            <v>0</v>
          </cell>
          <cell r="DH507">
            <v>0</v>
          </cell>
          <cell r="DI507">
            <v>0</v>
          </cell>
          <cell r="DJ507">
            <v>0</v>
          </cell>
          <cell r="DK507">
            <v>0</v>
          </cell>
          <cell r="DL507">
            <v>0</v>
          </cell>
          <cell r="DM507">
            <v>0</v>
          </cell>
          <cell r="DN507">
            <v>0</v>
          </cell>
          <cell r="DO507">
            <v>0</v>
          </cell>
          <cell r="DP507">
            <v>0</v>
          </cell>
          <cell r="DQ507">
            <v>0</v>
          </cell>
          <cell r="DR507">
            <v>0</v>
          </cell>
          <cell r="DS507">
            <v>0</v>
          </cell>
          <cell r="DT507">
            <v>0</v>
          </cell>
          <cell r="DU507">
            <v>0</v>
          </cell>
          <cell r="DV507">
            <v>0</v>
          </cell>
          <cell r="DW507">
            <v>0</v>
          </cell>
          <cell r="DX507">
            <v>0</v>
          </cell>
          <cell r="DY507">
            <v>0</v>
          </cell>
          <cell r="DZ507">
            <v>0</v>
          </cell>
          <cell r="EA507">
            <v>0</v>
          </cell>
          <cell r="EB507">
            <v>0</v>
          </cell>
          <cell r="EC507">
            <v>0</v>
          </cell>
          <cell r="ED507">
            <v>0</v>
          </cell>
        </row>
        <row r="508"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  <cell r="AB508">
            <v>0</v>
          </cell>
          <cell r="AC508">
            <v>0</v>
          </cell>
          <cell r="AD508">
            <v>0</v>
          </cell>
          <cell r="AE508">
            <v>0</v>
          </cell>
          <cell r="AF508">
            <v>0</v>
          </cell>
          <cell r="AG508">
            <v>0</v>
          </cell>
          <cell r="AH508">
            <v>0</v>
          </cell>
          <cell r="AI508">
            <v>0</v>
          </cell>
          <cell r="AJ508">
            <v>0</v>
          </cell>
          <cell r="AK508">
            <v>0</v>
          </cell>
          <cell r="AL508">
            <v>0</v>
          </cell>
          <cell r="AM508">
            <v>0</v>
          </cell>
          <cell r="AN508">
            <v>0</v>
          </cell>
          <cell r="AO508">
            <v>0</v>
          </cell>
          <cell r="AP508">
            <v>0</v>
          </cell>
          <cell r="AQ508">
            <v>0</v>
          </cell>
          <cell r="AR508">
            <v>0</v>
          </cell>
          <cell r="AS508">
            <v>0</v>
          </cell>
          <cell r="AT508">
            <v>0</v>
          </cell>
          <cell r="AU508">
            <v>0</v>
          </cell>
          <cell r="AV508">
            <v>0</v>
          </cell>
          <cell r="AW508">
            <v>0</v>
          </cell>
          <cell r="AX508">
            <v>0</v>
          </cell>
          <cell r="AY508">
            <v>0</v>
          </cell>
          <cell r="AZ508">
            <v>0</v>
          </cell>
          <cell r="BA508">
            <v>0</v>
          </cell>
          <cell r="BB508">
            <v>0</v>
          </cell>
          <cell r="BC508">
            <v>0</v>
          </cell>
          <cell r="BD508">
            <v>0</v>
          </cell>
          <cell r="BE508">
            <v>0</v>
          </cell>
          <cell r="BF508">
            <v>0</v>
          </cell>
          <cell r="BG508">
            <v>0</v>
          </cell>
          <cell r="BH508">
            <v>0</v>
          </cell>
          <cell r="BI508">
            <v>0</v>
          </cell>
          <cell r="BJ508">
            <v>0</v>
          </cell>
          <cell r="BK508">
            <v>0</v>
          </cell>
          <cell r="BL508">
            <v>0</v>
          </cell>
          <cell r="BM508">
            <v>0</v>
          </cell>
          <cell r="BN508">
            <v>0</v>
          </cell>
          <cell r="BO508">
            <v>0</v>
          </cell>
          <cell r="BP508">
            <v>0</v>
          </cell>
          <cell r="BQ508">
            <v>0</v>
          </cell>
          <cell r="BR508">
            <v>0</v>
          </cell>
          <cell r="BS508">
            <v>0</v>
          </cell>
          <cell r="BT508">
            <v>0</v>
          </cell>
          <cell r="BU508">
            <v>0</v>
          </cell>
          <cell r="BV508">
            <v>0</v>
          </cell>
          <cell r="BW508">
            <v>0</v>
          </cell>
          <cell r="BX508">
            <v>0</v>
          </cell>
          <cell r="BY508">
            <v>0</v>
          </cell>
          <cell r="BZ508">
            <v>0</v>
          </cell>
          <cell r="CA508">
            <v>0</v>
          </cell>
          <cell r="CB508">
            <v>0</v>
          </cell>
          <cell r="CC508">
            <v>0</v>
          </cell>
          <cell r="CD508">
            <v>0</v>
          </cell>
          <cell r="CE508">
            <v>0</v>
          </cell>
          <cell r="CF508">
            <v>0</v>
          </cell>
          <cell r="CG508">
            <v>0</v>
          </cell>
          <cell r="CH508">
            <v>0</v>
          </cell>
          <cell r="CI508">
            <v>0</v>
          </cell>
          <cell r="CJ508">
            <v>0</v>
          </cell>
          <cell r="CK508">
            <v>0</v>
          </cell>
          <cell r="CL508">
            <v>0</v>
          </cell>
          <cell r="CM508">
            <v>0</v>
          </cell>
          <cell r="CN508">
            <v>0</v>
          </cell>
          <cell r="CO508">
            <v>0</v>
          </cell>
          <cell r="CP508">
            <v>0</v>
          </cell>
          <cell r="CQ508">
            <v>0</v>
          </cell>
          <cell r="CR508">
            <v>0</v>
          </cell>
          <cell r="CS508">
            <v>0</v>
          </cell>
          <cell r="CT508">
            <v>0</v>
          </cell>
          <cell r="CU508">
            <v>0</v>
          </cell>
          <cell r="CV508">
            <v>0</v>
          </cell>
          <cell r="CW508">
            <v>0</v>
          </cell>
          <cell r="CX508">
            <v>0</v>
          </cell>
          <cell r="CY508">
            <v>0</v>
          </cell>
          <cell r="CZ508">
            <v>0</v>
          </cell>
          <cell r="DA508">
            <v>0</v>
          </cell>
          <cell r="DB508">
            <v>0</v>
          </cell>
          <cell r="DC508">
            <v>0</v>
          </cell>
          <cell r="DD508">
            <v>0</v>
          </cell>
          <cell r="DE508">
            <v>0</v>
          </cell>
          <cell r="DF508">
            <v>0</v>
          </cell>
          <cell r="DG508">
            <v>0</v>
          </cell>
          <cell r="DH508">
            <v>0</v>
          </cell>
          <cell r="DI508">
            <v>0</v>
          </cell>
          <cell r="DJ508">
            <v>0</v>
          </cell>
          <cell r="DK508">
            <v>0</v>
          </cell>
          <cell r="DL508">
            <v>0</v>
          </cell>
          <cell r="DM508">
            <v>0</v>
          </cell>
          <cell r="DN508">
            <v>0</v>
          </cell>
          <cell r="DO508">
            <v>0</v>
          </cell>
          <cell r="DP508">
            <v>0</v>
          </cell>
          <cell r="DQ508">
            <v>0</v>
          </cell>
          <cell r="DR508">
            <v>0</v>
          </cell>
          <cell r="DS508">
            <v>0</v>
          </cell>
          <cell r="DT508">
            <v>0</v>
          </cell>
          <cell r="DU508">
            <v>0</v>
          </cell>
          <cell r="DV508">
            <v>0</v>
          </cell>
          <cell r="DW508">
            <v>0</v>
          </cell>
          <cell r="DX508">
            <v>0</v>
          </cell>
          <cell r="DY508">
            <v>0</v>
          </cell>
          <cell r="DZ508">
            <v>0</v>
          </cell>
          <cell r="EA508">
            <v>0</v>
          </cell>
          <cell r="EB508">
            <v>0</v>
          </cell>
          <cell r="EC508">
            <v>0</v>
          </cell>
          <cell r="ED508">
            <v>0</v>
          </cell>
        </row>
        <row r="509">
          <cell r="F509">
            <v>0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0</v>
          </cell>
          <cell r="V509">
            <v>0</v>
          </cell>
          <cell r="W509">
            <v>0</v>
          </cell>
          <cell r="X509">
            <v>0</v>
          </cell>
          <cell r="Y509">
            <v>0</v>
          </cell>
          <cell r="Z509">
            <v>0</v>
          </cell>
          <cell r="AA509">
            <v>0</v>
          </cell>
          <cell r="AB509">
            <v>0</v>
          </cell>
          <cell r="AC509">
            <v>0</v>
          </cell>
          <cell r="AD509">
            <v>0</v>
          </cell>
          <cell r="AE509">
            <v>0</v>
          </cell>
          <cell r="AF509">
            <v>0</v>
          </cell>
          <cell r="AG509">
            <v>0</v>
          </cell>
          <cell r="AH509">
            <v>0</v>
          </cell>
          <cell r="AI509">
            <v>0</v>
          </cell>
          <cell r="AJ509">
            <v>0</v>
          </cell>
          <cell r="AK509">
            <v>0</v>
          </cell>
          <cell r="AL509">
            <v>0</v>
          </cell>
          <cell r="AM509">
            <v>0</v>
          </cell>
          <cell r="AN509">
            <v>0</v>
          </cell>
          <cell r="AO509">
            <v>0</v>
          </cell>
          <cell r="AP509">
            <v>0</v>
          </cell>
          <cell r="AQ509">
            <v>0</v>
          </cell>
          <cell r="AR509">
            <v>0</v>
          </cell>
          <cell r="AS509">
            <v>0</v>
          </cell>
          <cell r="AT509">
            <v>0</v>
          </cell>
          <cell r="AU509">
            <v>0</v>
          </cell>
          <cell r="AV509">
            <v>0</v>
          </cell>
          <cell r="AW509">
            <v>0</v>
          </cell>
          <cell r="AX509">
            <v>0</v>
          </cell>
          <cell r="AY509">
            <v>0</v>
          </cell>
          <cell r="AZ509">
            <v>0</v>
          </cell>
          <cell r="BA509">
            <v>0</v>
          </cell>
          <cell r="BB509">
            <v>0</v>
          </cell>
          <cell r="BC509">
            <v>0</v>
          </cell>
          <cell r="BD509">
            <v>0</v>
          </cell>
          <cell r="BE509">
            <v>0</v>
          </cell>
          <cell r="BF509">
            <v>0</v>
          </cell>
          <cell r="BG509">
            <v>0</v>
          </cell>
          <cell r="BH509">
            <v>0</v>
          </cell>
          <cell r="BI509">
            <v>0</v>
          </cell>
          <cell r="BJ509">
            <v>0</v>
          </cell>
          <cell r="BK509">
            <v>0</v>
          </cell>
          <cell r="BL509">
            <v>0</v>
          </cell>
          <cell r="BM509">
            <v>0</v>
          </cell>
          <cell r="BN509">
            <v>0</v>
          </cell>
          <cell r="BO509">
            <v>0</v>
          </cell>
          <cell r="BP509">
            <v>0</v>
          </cell>
          <cell r="BQ509">
            <v>0</v>
          </cell>
          <cell r="BR509">
            <v>0</v>
          </cell>
          <cell r="BS509">
            <v>0</v>
          </cell>
          <cell r="BT509">
            <v>0</v>
          </cell>
          <cell r="BU509">
            <v>0</v>
          </cell>
          <cell r="BV509">
            <v>0</v>
          </cell>
          <cell r="BW509">
            <v>0</v>
          </cell>
          <cell r="BX509">
            <v>0</v>
          </cell>
          <cell r="BY509">
            <v>0</v>
          </cell>
          <cell r="BZ509">
            <v>0</v>
          </cell>
          <cell r="CA509">
            <v>0</v>
          </cell>
          <cell r="CB509">
            <v>0</v>
          </cell>
          <cell r="CC509">
            <v>0</v>
          </cell>
          <cell r="CD509">
            <v>0</v>
          </cell>
          <cell r="CE509">
            <v>0</v>
          </cell>
          <cell r="CF509">
            <v>0</v>
          </cell>
          <cell r="CG509">
            <v>0</v>
          </cell>
          <cell r="CH509">
            <v>0</v>
          </cell>
          <cell r="CI509">
            <v>0</v>
          </cell>
          <cell r="CJ509">
            <v>0</v>
          </cell>
          <cell r="CK509">
            <v>0</v>
          </cell>
          <cell r="CL509">
            <v>0</v>
          </cell>
          <cell r="CM509">
            <v>0</v>
          </cell>
          <cell r="CN509">
            <v>0</v>
          </cell>
          <cell r="CO509">
            <v>0</v>
          </cell>
          <cell r="CP509">
            <v>0</v>
          </cell>
          <cell r="CQ509">
            <v>0</v>
          </cell>
          <cell r="CR509">
            <v>0</v>
          </cell>
          <cell r="CS509">
            <v>0</v>
          </cell>
          <cell r="CT509">
            <v>0</v>
          </cell>
          <cell r="CU509">
            <v>0</v>
          </cell>
          <cell r="CV509">
            <v>0</v>
          </cell>
          <cell r="CW509">
            <v>0</v>
          </cell>
          <cell r="CX509">
            <v>0</v>
          </cell>
          <cell r="CY509">
            <v>0</v>
          </cell>
          <cell r="CZ509">
            <v>0</v>
          </cell>
          <cell r="DA509">
            <v>0</v>
          </cell>
          <cell r="DB509">
            <v>0</v>
          </cell>
          <cell r="DC509">
            <v>0</v>
          </cell>
          <cell r="DD509">
            <v>0</v>
          </cell>
          <cell r="DE509">
            <v>0</v>
          </cell>
          <cell r="DF509">
            <v>0</v>
          </cell>
          <cell r="DG509">
            <v>0</v>
          </cell>
          <cell r="DH509">
            <v>0</v>
          </cell>
          <cell r="DI509">
            <v>0</v>
          </cell>
          <cell r="DJ509">
            <v>0</v>
          </cell>
          <cell r="DK509">
            <v>0</v>
          </cell>
          <cell r="DL509">
            <v>0</v>
          </cell>
          <cell r="DM509">
            <v>0</v>
          </cell>
          <cell r="DN509">
            <v>0</v>
          </cell>
          <cell r="DO509">
            <v>0</v>
          </cell>
          <cell r="DP509">
            <v>0</v>
          </cell>
          <cell r="DQ509">
            <v>0</v>
          </cell>
          <cell r="DR509">
            <v>0</v>
          </cell>
          <cell r="DS509">
            <v>0</v>
          </cell>
          <cell r="DT509">
            <v>0</v>
          </cell>
          <cell r="DU509">
            <v>0</v>
          </cell>
          <cell r="DV509">
            <v>0</v>
          </cell>
          <cell r="DW509">
            <v>0</v>
          </cell>
          <cell r="DX509">
            <v>0</v>
          </cell>
          <cell r="DY509">
            <v>0</v>
          </cell>
          <cell r="DZ509">
            <v>0</v>
          </cell>
          <cell r="EA509">
            <v>0</v>
          </cell>
          <cell r="EB509">
            <v>0</v>
          </cell>
          <cell r="EC509">
            <v>0</v>
          </cell>
          <cell r="ED509">
            <v>0</v>
          </cell>
        </row>
        <row r="510">
          <cell r="F510">
            <v>0</v>
          </cell>
          <cell r="G510">
            <v>0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B510">
            <v>0</v>
          </cell>
          <cell r="AC510">
            <v>0</v>
          </cell>
          <cell r="AD510">
            <v>0</v>
          </cell>
          <cell r="AE510">
            <v>0</v>
          </cell>
          <cell r="AF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  <cell r="AK510">
            <v>0</v>
          </cell>
          <cell r="AL510">
            <v>0</v>
          </cell>
          <cell r="AM510">
            <v>0</v>
          </cell>
          <cell r="AN510">
            <v>0</v>
          </cell>
          <cell r="AO510">
            <v>0</v>
          </cell>
          <cell r="AP510">
            <v>0</v>
          </cell>
          <cell r="AQ510">
            <v>0</v>
          </cell>
          <cell r="AR510">
            <v>0</v>
          </cell>
          <cell r="AS510">
            <v>0</v>
          </cell>
          <cell r="AT510">
            <v>0</v>
          </cell>
          <cell r="AU510">
            <v>0</v>
          </cell>
          <cell r="AV510">
            <v>0</v>
          </cell>
          <cell r="AW510">
            <v>0</v>
          </cell>
          <cell r="AX510">
            <v>0</v>
          </cell>
          <cell r="AY510">
            <v>0</v>
          </cell>
          <cell r="AZ510">
            <v>0</v>
          </cell>
          <cell r="BA510">
            <v>0</v>
          </cell>
          <cell r="BB510">
            <v>0</v>
          </cell>
          <cell r="BC510">
            <v>0</v>
          </cell>
          <cell r="BD510">
            <v>0</v>
          </cell>
          <cell r="BE510">
            <v>0</v>
          </cell>
          <cell r="BF510">
            <v>0</v>
          </cell>
          <cell r="BG510">
            <v>0</v>
          </cell>
          <cell r="BH510">
            <v>0</v>
          </cell>
          <cell r="BI510">
            <v>0</v>
          </cell>
          <cell r="BJ510">
            <v>0</v>
          </cell>
          <cell r="BK510">
            <v>0</v>
          </cell>
          <cell r="BL510">
            <v>0</v>
          </cell>
          <cell r="BM510">
            <v>0</v>
          </cell>
          <cell r="BN510">
            <v>0</v>
          </cell>
          <cell r="BO510">
            <v>0</v>
          </cell>
          <cell r="BP510">
            <v>0</v>
          </cell>
          <cell r="BQ510">
            <v>0</v>
          </cell>
          <cell r="BR510">
            <v>0</v>
          </cell>
          <cell r="BS510">
            <v>0</v>
          </cell>
          <cell r="BT510">
            <v>0</v>
          </cell>
          <cell r="BU510">
            <v>0</v>
          </cell>
          <cell r="BV510">
            <v>0</v>
          </cell>
          <cell r="BW510">
            <v>0</v>
          </cell>
          <cell r="BX510">
            <v>0</v>
          </cell>
          <cell r="BY510">
            <v>0</v>
          </cell>
          <cell r="BZ510">
            <v>0</v>
          </cell>
          <cell r="CA510">
            <v>0</v>
          </cell>
          <cell r="CB510">
            <v>0</v>
          </cell>
          <cell r="CC510">
            <v>0</v>
          </cell>
          <cell r="CD510">
            <v>0</v>
          </cell>
          <cell r="CE510">
            <v>0</v>
          </cell>
          <cell r="CF510">
            <v>0</v>
          </cell>
          <cell r="CG510">
            <v>0</v>
          </cell>
          <cell r="CH510">
            <v>0</v>
          </cell>
          <cell r="CI510">
            <v>0</v>
          </cell>
          <cell r="CJ510">
            <v>0</v>
          </cell>
          <cell r="CK510">
            <v>0</v>
          </cell>
          <cell r="CL510">
            <v>0</v>
          </cell>
          <cell r="CM510">
            <v>0</v>
          </cell>
          <cell r="CN510">
            <v>0</v>
          </cell>
          <cell r="CO510">
            <v>0</v>
          </cell>
          <cell r="CP510">
            <v>0</v>
          </cell>
          <cell r="CQ510">
            <v>0</v>
          </cell>
          <cell r="CR510">
            <v>0</v>
          </cell>
          <cell r="CS510">
            <v>0</v>
          </cell>
          <cell r="CT510">
            <v>0</v>
          </cell>
          <cell r="CU510">
            <v>0</v>
          </cell>
          <cell r="CV510">
            <v>0</v>
          </cell>
          <cell r="CW510">
            <v>0</v>
          </cell>
          <cell r="CX510">
            <v>0</v>
          </cell>
          <cell r="CY510">
            <v>0</v>
          </cell>
          <cell r="CZ510">
            <v>0</v>
          </cell>
          <cell r="DA510">
            <v>0</v>
          </cell>
          <cell r="DB510">
            <v>0</v>
          </cell>
          <cell r="DC510">
            <v>0</v>
          </cell>
          <cell r="DD510">
            <v>0</v>
          </cell>
          <cell r="DE510">
            <v>0</v>
          </cell>
          <cell r="DF510">
            <v>0</v>
          </cell>
          <cell r="DG510">
            <v>0</v>
          </cell>
          <cell r="DH510">
            <v>0</v>
          </cell>
          <cell r="DI510">
            <v>0</v>
          </cell>
          <cell r="DJ510">
            <v>0</v>
          </cell>
          <cell r="DK510">
            <v>0</v>
          </cell>
          <cell r="DL510">
            <v>0</v>
          </cell>
          <cell r="DM510">
            <v>0</v>
          </cell>
          <cell r="DN510">
            <v>0</v>
          </cell>
          <cell r="DO510">
            <v>0</v>
          </cell>
          <cell r="DP510">
            <v>0</v>
          </cell>
          <cell r="DQ510">
            <v>0</v>
          </cell>
          <cell r="DR510">
            <v>0</v>
          </cell>
          <cell r="DS510">
            <v>0</v>
          </cell>
          <cell r="DT510">
            <v>0</v>
          </cell>
          <cell r="DU510">
            <v>0</v>
          </cell>
          <cell r="DV510">
            <v>0</v>
          </cell>
          <cell r="DW510">
            <v>0</v>
          </cell>
          <cell r="DX510">
            <v>0</v>
          </cell>
          <cell r="DY510">
            <v>0</v>
          </cell>
          <cell r="DZ510">
            <v>0</v>
          </cell>
          <cell r="EA510">
            <v>0</v>
          </cell>
          <cell r="EB510">
            <v>0</v>
          </cell>
          <cell r="EC510">
            <v>0</v>
          </cell>
          <cell r="ED510">
            <v>0</v>
          </cell>
        </row>
        <row r="511"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  <cell r="W511">
            <v>0</v>
          </cell>
          <cell r="X511">
            <v>0</v>
          </cell>
          <cell r="Y511">
            <v>0</v>
          </cell>
          <cell r="Z511">
            <v>0</v>
          </cell>
          <cell r="AA511">
            <v>0</v>
          </cell>
          <cell r="AB511">
            <v>0</v>
          </cell>
          <cell r="AC511">
            <v>0</v>
          </cell>
          <cell r="AD511">
            <v>0</v>
          </cell>
          <cell r="AE511">
            <v>0</v>
          </cell>
          <cell r="AF511">
            <v>0</v>
          </cell>
          <cell r="AG511">
            <v>0</v>
          </cell>
          <cell r="AH511">
            <v>0</v>
          </cell>
          <cell r="AI511">
            <v>0</v>
          </cell>
          <cell r="AJ511">
            <v>0</v>
          </cell>
          <cell r="AK511">
            <v>0</v>
          </cell>
          <cell r="AL511">
            <v>0</v>
          </cell>
          <cell r="AM511">
            <v>0</v>
          </cell>
          <cell r="AN511">
            <v>0</v>
          </cell>
          <cell r="AO511">
            <v>0</v>
          </cell>
          <cell r="AP511">
            <v>0</v>
          </cell>
          <cell r="AQ511">
            <v>0</v>
          </cell>
          <cell r="AR511">
            <v>0</v>
          </cell>
          <cell r="AS511">
            <v>0</v>
          </cell>
          <cell r="AT511">
            <v>0</v>
          </cell>
          <cell r="AU511">
            <v>0</v>
          </cell>
          <cell r="AV511">
            <v>0</v>
          </cell>
          <cell r="AW511">
            <v>0</v>
          </cell>
          <cell r="AX511">
            <v>0</v>
          </cell>
          <cell r="AY511">
            <v>0</v>
          </cell>
          <cell r="AZ511">
            <v>0</v>
          </cell>
          <cell r="BA511">
            <v>0</v>
          </cell>
          <cell r="BB511">
            <v>0</v>
          </cell>
          <cell r="BC511">
            <v>0</v>
          </cell>
          <cell r="BD511">
            <v>0</v>
          </cell>
          <cell r="BE511">
            <v>0</v>
          </cell>
          <cell r="BF511">
            <v>0</v>
          </cell>
          <cell r="BG511">
            <v>0</v>
          </cell>
          <cell r="BH511">
            <v>0</v>
          </cell>
          <cell r="BI511">
            <v>0</v>
          </cell>
          <cell r="BJ511">
            <v>0</v>
          </cell>
          <cell r="BK511">
            <v>0</v>
          </cell>
          <cell r="BL511">
            <v>0</v>
          </cell>
          <cell r="BM511">
            <v>0</v>
          </cell>
          <cell r="BN511">
            <v>0</v>
          </cell>
          <cell r="BO511">
            <v>0</v>
          </cell>
          <cell r="BP511">
            <v>0</v>
          </cell>
          <cell r="BQ511">
            <v>0</v>
          </cell>
          <cell r="BR511">
            <v>0</v>
          </cell>
          <cell r="BS511">
            <v>0</v>
          </cell>
          <cell r="BT511">
            <v>0</v>
          </cell>
          <cell r="BU511">
            <v>0</v>
          </cell>
          <cell r="BV511">
            <v>0</v>
          </cell>
          <cell r="BW511">
            <v>0</v>
          </cell>
          <cell r="BX511">
            <v>0</v>
          </cell>
          <cell r="BY511">
            <v>0</v>
          </cell>
          <cell r="BZ511">
            <v>0</v>
          </cell>
          <cell r="CA511">
            <v>0</v>
          </cell>
          <cell r="CB511">
            <v>0</v>
          </cell>
          <cell r="CC511">
            <v>0</v>
          </cell>
          <cell r="CD511">
            <v>0</v>
          </cell>
          <cell r="CE511">
            <v>0</v>
          </cell>
          <cell r="CF511">
            <v>0</v>
          </cell>
          <cell r="CG511">
            <v>0</v>
          </cell>
          <cell r="CH511">
            <v>0</v>
          </cell>
          <cell r="CI511">
            <v>0</v>
          </cell>
          <cell r="CJ511">
            <v>0</v>
          </cell>
          <cell r="CK511">
            <v>0</v>
          </cell>
          <cell r="CL511">
            <v>0</v>
          </cell>
          <cell r="CM511">
            <v>0</v>
          </cell>
          <cell r="CN511">
            <v>0</v>
          </cell>
          <cell r="CO511">
            <v>0</v>
          </cell>
          <cell r="CP511">
            <v>0</v>
          </cell>
          <cell r="CQ511">
            <v>0</v>
          </cell>
          <cell r="CR511">
            <v>0</v>
          </cell>
          <cell r="CS511">
            <v>0</v>
          </cell>
          <cell r="CT511">
            <v>0</v>
          </cell>
          <cell r="CU511">
            <v>0</v>
          </cell>
          <cell r="CV511">
            <v>0</v>
          </cell>
          <cell r="CW511">
            <v>0</v>
          </cell>
          <cell r="CX511">
            <v>0</v>
          </cell>
          <cell r="CY511">
            <v>0</v>
          </cell>
          <cell r="CZ511">
            <v>0</v>
          </cell>
          <cell r="DA511">
            <v>0</v>
          </cell>
          <cell r="DB511">
            <v>0</v>
          </cell>
          <cell r="DC511">
            <v>0</v>
          </cell>
          <cell r="DD511">
            <v>0</v>
          </cell>
          <cell r="DE511">
            <v>0</v>
          </cell>
          <cell r="DF511">
            <v>0</v>
          </cell>
          <cell r="DG511">
            <v>0</v>
          </cell>
          <cell r="DH511">
            <v>0</v>
          </cell>
          <cell r="DI511">
            <v>0</v>
          </cell>
          <cell r="DJ511">
            <v>0</v>
          </cell>
          <cell r="DK511">
            <v>0</v>
          </cell>
          <cell r="DL511">
            <v>0</v>
          </cell>
          <cell r="DM511">
            <v>0</v>
          </cell>
          <cell r="DN511">
            <v>0</v>
          </cell>
          <cell r="DO511">
            <v>0</v>
          </cell>
          <cell r="DP511">
            <v>0</v>
          </cell>
          <cell r="DQ511">
            <v>0</v>
          </cell>
          <cell r="DR511">
            <v>0</v>
          </cell>
          <cell r="DS511">
            <v>0</v>
          </cell>
          <cell r="DT511">
            <v>0</v>
          </cell>
          <cell r="DU511">
            <v>0</v>
          </cell>
          <cell r="DV511">
            <v>0</v>
          </cell>
          <cell r="DW511">
            <v>0</v>
          </cell>
          <cell r="DX511">
            <v>0</v>
          </cell>
          <cell r="DY511">
            <v>0</v>
          </cell>
          <cell r="DZ511">
            <v>0</v>
          </cell>
          <cell r="EA511">
            <v>0</v>
          </cell>
          <cell r="EB511">
            <v>0</v>
          </cell>
          <cell r="EC511">
            <v>0</v>
          </cell>
          <cell r="ED511">
            <v>0</v>
          </cell>
        </row>
        <row r="512"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  <cell r="W512">
            <v>0</v>
          </cell>
          <cell r="X512">
            <v>0</v>
          </cell>
          <cell r="Y512">
            <v>0</v>
          </cell>
          <cell r="Z512">
            <v>0</v>
          </cell>
          <cell r="AA512">
            <v>0</v>
          </cell>
          <cell r="AB512">
            <v>0</v>
          </cell>
          <cell r="AC512">
            <v>0</v>
          </cell>
          <cell r="AD512">
            <v>0</v>
          </cell>
          <cell r="AE512">
            <v>0</v>
          </cell>
          <cell r="AF512">
            <v>0</v>
          </cell>
          <cell r="AG512">
            <v>0</v>
          </cell>
          <cell r="AH512">
            <v>0</v>
          </cell>
          <cell r="AI512">
            <v>0</v>
          </cell>
          <cell r="AJ512">
            <v>0</v>
          </cell>
          <cell r="AK512">
            <v>0</v>
          </cell>
          <cell r="AL512">
            <v>0</v>
          </cell>
          <cell r="AM512">
            <v>0</v>
          </cell>
          <cell r="AN512">
            <v>0</v>
          </cell>
          <cell r="AO512">
            <v>0</v>
          </cell>
          <cell r="AP512">
            <v>0</v>
          </cell>
          <cell r="AQ512">
            <v>0</v>
          </cell>
          <cell r="AR512">
            <v>0</v>
          </cell>
          <cell r="AS512">
            <v>0</v>
          </cell>
          <cell r="AT512">
            <v>0</v>
          </cell>
          <cell r="AU512">
            <v>0</v>
          </cell>
          <cell r="AV512">
            <v>0</v>
          </cell>
          <cell r="AW512">
            <v>0</v>
          </cell>
          <cell r="AX512">
            <v>0</v>
          </cell>
          <cell r="AY512">
            <v>0</v>
          </cell>
          <cell r="AZ512">
            <v>0</v>
          </cell>
          <cell r="BA512">
            <v>0</v>
          </cell>
          <cell r="BB512">
            <v>0</v>
          </cell>
          <cell r="BC512">
            <v>0</v>
          </cell>
          <cell r="BD512">
            <v>0</v>
          </cell>
          <cell r="BE512">
            <v>0</v>
          </cell>
          <cell r="BF512">
            <v>0</v>
          </cell>
          <cell r="BG512">
            <v>0</v>
          </cell>
          <cell r="BH512">
            <v>0</v>
          </cell>
          <cell r="BI512">
            <v>0</v>
          </cell>
          <cell r="BJ512">
            <v>0</v>
          </cell>
          <cell r="BK512">
            <v>0</v>
          </cell>
          <cell r="BL512">
            <v>0</v>
          </cell>
          <cell r="BM512">
            <v>0</v>
          </cell>
          <cell r="BN512">
            <v>0</v>
          </cell>
          <cell r="BO512">
            <v>0</v>
          </cell>
          <cell r="BP512">
            <v>0</v>
          </cell>
          <cell r="BQ512">
            <v>0</v>
          </cell>
          <cell r="BR512">
            <v>0</v>
          </cell>
          <cell r="BS512">
            <v>0</v>
          </cell>
          <cell r="BT512">
            <v>0</v>
          </cell>
          <cell r="BU512">
            <v>0</v>
          </cell>
          <cell r="BV512">
            <v>0</v>
          </cell>
          <cell r="BW512">
            <v>0</v>
          </cell>
          <cell r="BX512">
            <v>0</v>
          </cell>
          <cell r="BY512">
            <v>0</v>
          </cell>
          <cell r="BZ512">
            <v>0</v>
          </cell>
          <cell r="CA512">
            <v>0</v>
          </cell>
          <cell r="CB512">
            <v>0</v>
          </cell>
          <cell r="CC512">
            <v>0</v>
          </cell>
          <cell r="CD512">
            <v>0</v>
          </cell>
          <cell r="CE512">
            <v>0</v>
          </cell>
          <cell r="CF512">
            <v>0</v>
          </cell>
          <cell r="CG512">
            <v>0</v>
          </cell>
          <cell r="CH512">
            <v>0</v>
          </cell>
          <cell r="CI512">
            <v>0</v>
          </cell>
          <cell r="CJ512">
            <v>0</v>
          </cell>
          <cell r="CK512">
            <v>0</v>
          </cell>
          <cell r="CL512">
            <v>0</v>
          </cell>
          <cell r="CM512">
            <v>0</v>
          </cell>
          <cell r="CN512">
            <v>0</v>
          </cell>
          <cell r="CO512">
            <v>0</v>
          </cell>
          <cell r="CP512">
            <v>0</v>
          </cell>
          <cell r="CQ512">
            <v>0</v>
          </cell>
          <cell r="CR512">
            <v>0</v>
          </cell>
          <cell r="CS512">
            <v>0</v>
          </cell>
          <cell r="CT512">
            <v>0</v>
          </cell>
          <cell r="CU512">
            <v>0</v>
          </cell>
          <cell r="CV512">
            <v>0</v>
          </cell>
          <cell r="CW512">
            <v>0</v>
          </cell>
          <cell r="CX512">
            <v>0</v>
          </cell>
          <cell r="CY512">
            <v>0</v>
          </cell>
          <cell r="CZ512">
            <v>0</v>
          </cell>
          <cell r="DA512">
            <v>0</v>
          </cell>
          <cell r="DB512">
            <v>0</v>
          </cell>
          <cell r="DC512">
            <v>0</v>
          </cell>
          <cell r="DD512">
            <v>0</v>
          </cell>
          <cell r="DE512">
            <v>0</v>
          </cell>
          <cell r="DF512">
            <v>0</v>
          </cell>
          <cell r="DG512">
            <v>0</v>
          </cell>
          <cell r="DH512">
            <v>0</v>
          </cell>
          <cell r="DI512">
            <v>0</v>
          </cell>
          <cell r="DJ512">
            <v>0</v>
          </cell>
          <cell r="DK512">
            <v>0</v>
          </cell>
          <cell r="DL512">
            <v>0</v>
          </cell>
          <cell r="DM512">
            <v>0</v>
          </cell>
          <cell r="DN512">
            <v>0</v>
          </cell>
          <cell r="DO512">
            <v>0</v>
          </cell>
          <cell r="DP512">
            <v>0</v>
          </cell>
          <cell r="DQ512">
            <v>0</v>
          </cell>
          <cell r="DR512">
            <v>0</v>
          </cell>
          <cell r="DS512">
            <v>0</v>
          </cell>
          <cell r="DT512">
            <v>0</v>
          </cell>
          <cell r="DU512">
            <v>0</v>
          </cell>
          <cell r="DV512">
            <v>0</v>
          </cell>
          <cell r="DW512">
            <v>0</v>
          </cell>
          <cell r="DX512">
            <v>0</v>
          </cell>
          <cell r="DY512">
            <v>0</v>
          </cell>
          <cell r="DZ512">
            <v>0</v>
          </cell>
          <cell r="EA512">
            <v>0</v>
          </cell>
          <cell r="EB512">
            <v>0</v>
          </cell>
          <cell r="EC512">
            <v>0</v>
          </cell>
          <cell r="ED512">
            <v>0</v>
          </cell>
        </row>
        <row r="513"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0</v>
          </cell>
          <cell r="V513">
            <v>0</v>
          </cell>
          <cell r="W513">
            <v>0</v>
          </cell>
          <cell r="X513">
            <v>0</v>
          </cell>
          <cell r="Y513">
            <v>0</v>
          </cell>
          <cell r="Z513">
            <v>0</v>
          </cell>
          <cell r="AA513">
            <v>0</v>
          </cell>
          <cell r="AB513">
            <v>0</v>
          </cell>
          <cell r="AC513">
            <v>0</v>
          </cell>
          <cell r="AD513">
            <v>0</v>
          </cell>
          <cell r="AE513">
            <v>0</v>
          </cell>
          <cell r="AF513">
            <v>0</v>
          </cell>
          <cell r="AG513">
            <v>0</v>
          </cell>
          <cell r="AH513">
            <v>0</v>
          </cell>
          <cell r="AI513">
            <v>0</v>
          </cell>
          <cell r="AJ513">
            <v>0</v>
          </cell>
          <cell r="AK513">
            <v>0</v>
          </cell>
          <cell r="AL513">
            <v>0</v>
          </cell>
          <cell r="AM513">
            <v>0</v>
          </cell>
          <cell r="AN513">
            <v>0</v>
          </cell>
          <cell r="AO513">
            <v>0</v>
          </cell>
          <cell r="AP513">
            <v>0</v>
          </cell>
          <cell r="AQ513">
            <v>0</v>
          </cell>
          <cell r="AR513">
            <v>0</v>
          </cell>
          <cell r="AS513">
            <v>0</v>
          </cell>
          <cell r="AT513">
            <v>0</v>
          </cell>
          <cell r="AU513">
            <v>0</v>
          </cell>
          <cell r="AV513">
            <v>0</v>
          </cell>
          <cell r="AW513">
            <v>0</v>
          </cell>
          <cell r="AX513">
            <v>0</v>
          </cell>
          <cell r="AY513">
            <v>0</v>
          </cell>
          <cell r="AZ513">
            <v>0</v>
          </cell>
          <cell r="BA513">
            <v>0</v>
          </cell>
          <cell r="BB513">
            <v>0</v>
          </cell>
          <cell r="BC513">
            <v>0</v>
          </cell>
          <cell r="BD513">
            <v>0</v>
          </cell>
          <cell r="BE513">
            <v>0</v>
          </cell>
          <cell r="BF513">
            <v>0</v>
          </cell>
          <cell r="BG513">
            <v>0</v>
          </cell>
          <cell r="BH513">
            <v>0</v>
          </cell>
          <cell r="BI513">
            <v>0</v>
          </cell>
          <cell r="BJ513">
            <v>0</v>
          </cell>
          <cell r="BK513">
            <v>0</v>
          </cell>
          <cell r="BL513">
            <v>0</v>
          </cell>
          <cell r="BM513">
            <v>0</v>
          </cell>
          <cell r="BN513">
            <v>0</v>
          </cell>
          <cell r="BO513">
            <v>0</v>
          </cell>
          <cell r="BP513">
            <v>0</v>
          </cell>
          <cell r="BQ513">
            <v>0</v>
          </cell>
          <cell r="BR513">
            <v>0</v>
          </cell>
          <cell r="BS513">
            <v>0</v>
          </cell>
          <cell r="BT513">
            <v>0</v>
          </cell>
          <cell r="BU513">
            <v>0</v>
          </cell>
          <cell r="BV513">
            <v>0</v>
          </cell>
          <cell r="BW513">
            <v>0</v>
          </cell>
          <cell r="BX513">
            <v>0</v>
          </cell>
          <cell r="BY513">
            <v>0</v>
          </cell>
          <cell r="BZ513">
            <v>0</v>
          </cell>
          <cell r="CA513">
            <v>0</v>
          </cell>
          <cell r="CB513">
            <v>0</v>
          </cell>
          <cell r="CC513">
            <v>0</v>
          </cell>
          <cell r="CD513">
            <v>0</v>
          </cell>
          <cell r="CE513">
            <v>0</v>
          </cell>
          <cell r="CF513">
            <v>0</v>
          </cell>
          <cell r="CG513">
            <v>0</v>
          </cell>
          <cell r="CH513">
            <v>0</v>
          </cell>
          <cell r="CI513">
            <v>0</v>
          </cell>
          <cell r="CJ513">
            <v>0</v>
          </cell>
          <cell r="CK513">
            <v>0</v>
          </cell>
          <cell r="CL513">
            <v>0</v>
          </cell>
          <cell r="CM513">
            <v>0</v>
          </cell>
          <cell r="CN513">
            <v>0</v>
          </cell>
          <cell r="CO513">
            <v>0</v>
          </cell>
          <cell r="CP513">
            <v>0</v>
          </cell>
          <cell r="CQ513">
            <v>0</v>
          </cell>
          <cell r="CR513">
            <v>0</v>
          </cell>
          <cell r="CS513">
            <v>0</v>
          </cell>
          <cell r="CT513">
            <v>0</v>
          </cell>
          <cell r="CU513">
            <v>0</v>
          </cell>
          <cell r="CV513">
            <v>0</v>
          </cell>
          <cell r="CW513">
            <v>0</v>
          </cell>
          <cell r="CX513">
            <v>0</v>
          </cell>
          <cell r="CY513">
            <v>0</v>
          </cell>
          <cell r="CZ513">
            <v>0</v>
          </cell>
          <cell r="DA513">
            <v>0</v>
          </cell>
          <cell r="DB513">
            <v>0</v>
          </cell>
          <cell r="DC513">
            <v>0</v>
          </cell>
          <cell r="DD513">
            <v>0</v>
          </cell>
          <cell r="DE513">
            <v>0</v>
          </cell>
          <cell r="DF513">
            <v>0</v>
          </cell>
          <cell r="DG513">
            <v>0</v>
          </cell>
          <cell r="DH513">
            <v>0</v>
          </cell>
          <cell r="DI513">
            <v>0</v>
          </cell>
          <cell r="DJ513">
            <v>0</v>
          </cell>
          <cell r="DK513">
            <v>0</v>
          </cell>
          <cell r="DL513">
            <v>0</v>
          </cell>
          <cell r="DM513">
            <v>0</v>
          </cell>
          <cell r="DN513">
            <v>0</v>
          </cell>
          <cell r="DO513">
            <v>0</v>
          </cell>
          <cell r="DP513">
            <v>0</v>
          </cell>
          <cell r="DQ513">
            <v>0</v>
          </cell>
          <cell r="DR513">
            <v>0</v>
          </cell>
          <cell r="DS513">
            <v>0</v>
          </cell>
          <cell r="DT513">
            <v>0</v>
          </cell>
          <cell r="DU513">
            <v>0</v>
          </cell>
          <cell r="DV513">
            <v>0</v>
          </cell>
          <cell r="DW513">
            <v>0</v>
          </cell>
          <cell r="DX513">
            <v>0</v>
          </cell>
          <cell r="DY513">
            <v>0</v>
          </cell>
          <cell r="DZ513">
            <v>0</v>
          </cell>
          <cell r="EA513">
            <v>0</v>
          </cell>
          <cell r="EB513">
            <v>0</v>
          </cell>
          <cell r="EC513">
            <v>0</v>
          </cell>
          <cell r="ED513">
            <v>0</v>
          </cell>
        </row>
        <row r="514"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  <cell r="W514">
            <v>0</v>
          </cell>
          <cell r="X514">
            <v>0</v>
          </cell>
          <cell r="Y514">
            <v>0</v>
          </cell>
          <cell r="Z514">
            <v>0</v>
          </cell>
          <cell r="AA514">
            <v>0</v>
          </cell>
          <cell r="AB514">
            <v>0</v>
          </cell>
          <cell r="AC514">
            <v>0</v>
          </cell>
          <cell r="AD514">
            <v>0</v>
          </cell>
          <cell r="AE514">
            <v>0</v>
          </cell>
          <cell r="AF514">
            <v>0</v>
          </cell>
          <cell r="AG514">
            <v>0</v>
          </cell>
          <cell r="AH514">
            <v>0</v>
          </cell>
          <cell r="AI514">
            <v>0</v>
          </cell>
          <cell r="AJ514">
            <v>0</v>
          </cell>
          <cell r="AK514">
            <v>0</v>
          </cell>
          <cell r="AL514">
            <v>0</v>
          </cell>
          <cell r="AM514">
            <v>0</v>
          </cell>
          <cell r="AN514">
            <v>0</v>
          </cell>
          <cell r="AO514">
            <v>0</v>
          </cell>
          <cell r="AP514">
            <v>0</v>
          </cell>
          <cell r="AQ514">
            <v>0</v>
          </cell>
          <cell r="AR514">
            <v>0</v>
          </cell>
          <cell r="AS514">
            <v>0</v>
          </cell>
          <cell r="AT514">
            <v>0</v>
          </cell>
          <cell r="AU514">
            <v>0</v>
          </cell>
          <cell r="AV514">
            <v>0</v>
          </cell>
          <cell r="AW514">
            <v>0</v>
          </cell>
          <cell r="AX514">
            <v>0</v>
          </cell>
          <cell r="AY514">
            <v>0</v>
          </cell>
          <cell r="AZ514">
            <v>0</v>
          </cell>
          <cell r="BA514">
            <v>0</v>
          </cell>
          <cell r="BB514">
            <v>0</v>
          </cell>
          <cell r="BC514">
            <v>0</v>
          </cell>
          <cell r="BD514">
            <v>0</v>
          </cell>
          <cell r="BE514">
            <v>0</v>
          </cell>
          <cell r="BF514">
            <v>0</v>
          </cell>
          <cell r="BG514">
            <v>0</v>
          </cell>
          <cell r="BH514">
            <v>0</v>
          </cell>
          <cell r="BI514">
            <v>0</v>
          </cell>
          <cell r="BJ514">
            <v>0</v>
          </cell>
          <cell r="BK514">
            <v>0</v>
          </cell>
          <cell r="BL514">
            <v>0</v>
          </cell>
          <cell r="BM514">
            <v>0</v>
          </cell>
          <cell r="BN514">
            <v>0</v>
          </cell>
          <cell r="BO514">
            <v>0</v>
          </cell>
          <cell r="BP514">
            <v>0</v>
          </cell>
          <cell r="BQ514">
            <v>0</v>
          </cell>
          <cell r="BR514">
            <v>0</v>
          </cell>
          <cell r="BS514">
            <v>0</v>
          </cell>
          <cell r="BT514">
            <v>0</v>
          </cell>
          <cell r="BU514">
            <v>0</v>
          </cell>
          <cell r="BV514">
            <v>0</v>
          </cell>
          <cell r="BW514">
            <v>0</v>
          </cell>
          <cell r="BX514">
            <v>0</v>
          </cell>
          <cell r="BY514">
            <v>0</v>
          </cell>
          <cell r="BZ514">
            <v>0</v>
          </cell>
          <cell r="CA514">
            <v>0</v>
          </cell>
          <cell r="CB514">
            <v>0</v>
          </cell>
          <cell r="CC514">
            <v>0</v>
          </cell>
          <cell r="CD514">
            <v>0</v>
          </cell>
          <cell r="CE514">
            <v>0</v>
          </cell>
          <cell r="CF514">
            <v>0</v>
          </cell>
          <cell r="CG514">
            <v>0</v>
          </cell>
          <cell r="CH514">
            <v>0</v>
          </cell>
          <cell r="CI514">
            <v>0</v>
          </cell>
          <cell r="CJ514">
            <v>0</v>
          </cell>
          <cell r="CK514">
            <v>0</v>
          </cell>
          <cell r="CL514">
            <v>0</v>
          </cell>
          <cell r="CM514">
            <v>0</v>
          </cell>
          <cell r="CN514">
            <v>0</v>
          </cell>
          <cell r="CO514">
            <v>0</v>
          </cell>
          <cell r="CP514">
            <v>0</v>
          </cell>
          <cell r="CQ514">
            <v>0</v>
          </cell>
          <cell r="CR514">
            <v>0</v>
          </cell>
          <cell r="CS514">
            <v>0</v>
          </cell>
          <cell r="CT514">
            <v>0</v>
          </cell>
          <cell r="CU514">
            <v>0</v>
          </cell>
          <cell r="CV514">
            <v>0</v>
          </cell>
          <cell r="CW514">
            <v>0</v>
          </cell>
          <cell r="CX514">
            <v>0</v>
          </cell>
          <cell r="CY514">
            <v>0</v>
          </cell>
          <cell r="CZ514">
            <v>0</v>
          </cell>
          <cell r="DA514">
            <v>0</v>
          </cell>
          <cell r="DB514">
            <v>0</v>
          </cell>
          <cell r="DC514">
            <v>0</v>
          </cell>
          <cell r="DD514">
            <v>0</v>
          </cell>
          <cell r="DE514">
            <v>0</v>
          </cell>
          <cell r="DF514">
            <v>0</v>
          </cell>
          <cell r="DG514">
            <v>0</v>
          </cell>
          <cell r="DH514">
            <v>0</v>
          </cell>
          <cell r="DI514">
            <v>0</v>
          </cell>
          <cell r="DJ514">
            <v>0</v>
          </cell>
          <cell r="DK514">
            <v>0</v>
          </cell>
          <cell r="DL514">
            <v>0</v>
          </cell>
          <cell r="DM514">
            <v>0</v>
          </cell>
          <cell r="DN514">
            <v>0</v>
          </cell>
          <cell r="DO514">
            <v>0</v>
          </cell>
          <cell r="DP514">
            <v>0</v>
          </cell>
          <cell r="DQ514">
            <v>0</v>
          </cell>
          <cell r="DR514">
            <v>0</v>
          </cell>
          <cell r="DS514">
            <v>0</v>
          </cell>
          <cell r="DT514">
            <v>0</v>
          </cell>
          <cell r="DU514">
            <v>0</v>
          </cell>
          <cell r="DV514">
            <v>0</v>
          </cell>
          <cell r="DW514">
            <v>0</v>
          </cell>
          <cell r="DX514">
            <v>0</v>
          </cell>
          <cell r="DY514">
            <v>0</v>
          </cell>
          <cell r="DZ514">
            <v>0</v>
          </cell>
          <cell r="EA514">
            <v>0</v>
          </cell>
          <cell r="EB514">
            <v>0</v>
          </cell>
          <cell r="EC514">
            <v>0</v>
          </cell>
          <cell r="ED514">
            <v>0</v>
          </cell>
        </row>
        <row r="515"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0</v>
          </cell>
          <cell r="V515">
            <v>0</v>
          </cell>
          <cell r="W515">
            <v>0</v>
          </cell>
          <cell r="X515">
            <v>0</v>
          </cell>
          <cell r="Y515">
            <v>0</v>
          </cell>
          <cell r="Z515">
            <v>0</v>
          </cell>
          <cell r="AA515">
            <v>0</v>
          </cell>
          <cell r="AB515">
            <v>0</v>
          </cell>
          <cell r="AC515">
            <v>0</v>
          </cell>
          <cell r="AD515">
            <v>0</v>
          </cell>
          <cell r="AE515">
            <v>0</v>
          </cell>
          <cell r="AF515">
            <v>0</v>
          </cell>
          <cell r="AG515">
            <v>0</v>
          </cell>
          <cell r="AH515">
            <v>0</v>
          </cell>
          <cell r="AI515">
            <v>0</v>
          </cell>
          <cell r="AJ515">
            <v>0</v>
          </cell>
          <cell r="AK515">
            <v>0</v>
          </cell>
          <cell r="AL515">
            <v>0</v>
          </cell>
          <cell r="AM515">
            <v>0</v>
          </cell>
          <cell r="AN515">
            <v>0</v>
          </cell>
          <cell r="AO515">
            <v>0</v>
          </cell>
          <cell r="AP515">
            <v>0</v>
          </cell>
          <cell r="AQ515">
            <v>0</v>
          </cell>
          <cell r="AR515">
            <v>0</v>
          </cell>
          <cell r="AS515">
            <v>0</v>
          </cell>
          <cell r="AT515">
            <v>0</v>
          </cell>
          <cell r="AU515">
            <v>0</v>
          </cell>
          <cell r="AV515">
            <v>0</v>
          </cell>
          <cell r="AW515">
            <v>0</v>
          </cell>
          <cell r="AX515">
            <v>0</v>
          </cell>
          <cell r="AY515">
            <v>0</v>
          </cell>
          <cell r="AZ515">
            <v>0</v>
          </cell>
          <cell r="BA515">
            <v>0</v>
          </cell>
          <cell r="BB515">
            <v>0</v>
          </cell>
          <cell r="BC515">
            <v>0</v>
          </cell>
          <cell r="BD515">
            <v>0</v>
          </cell>
          <cell r="BE515">
            <v>0</v>
          </cell>
          <cell r="BF515">
            <v>0</v>
          </cell>
          <cell r="BG515">
            <v>0</v>
          </cell>
          <cell r="BH515">
            <v>0</v>
          </cell>
          <cell r="BI515">
            <v>0</v>
          </cell>
          <cell r="BJ515">
            <v>0</v>
          </cell>
          <cell r="BK515">
            <v>0</v>
          </cell>
          <cell r="BL515">
            <v>0</v>
          </cell>
          <cell r="BM515">
            <v>0</v>
          </cell>
          <cell r="BN515">
            <v>0</v>
          </cell>
          <cell r="BO515">
            <v>0</v>
          </cell>
          <cell r="BP515">
            <v>0</v>
          </cell>
          <cell r="BQ515">
            <v>0</v>
          </cell>
          <cell r="BR515">
            <v>0</v>
          </cell>
          <cell r="BS515">
            <v>0</v>
          </cell>
          <cell r="BT515">
            <v>0</v>
          </cell>
          <cell r="BU515">
            <v>0</v>
          </cell>
          <cell r="BV515">
            <v>0</v>
          </cell>
          <cell r="BW515">
            <v>0</v>
          </cell>
          <cell r="BX515">
            <v>0</v>
          </cell>
          <cell r="BY515">
            <v>0</v>
          </cell>
          <cell r="BZ515">
            <v>0</v>
          </cell>
          <cell r="CA515">
            <v>0</v>
          </cell>
          <cell r="CB515">
            <v>0</v>
          </cell>
          <cell r="CC515">
            <v>0</v>
          </cell>
          <cell r="CD515">
            <v>0</v>
          </cell>
          <cell r="CE515">
            <v>0</v>
          </cell>
          <cell r="CF515">
            <v>0</v>
          </cell>
          <cell r="CG515">
            <v>0</v>
          </cell>
          <cell r="CH515">
            <v>0</v>
          </cell>
          <cell r="CI515">
            <v>0</v>
          </cell>
          <cell r="CJ515">
            <v>0</v>
          </cell>
          <cell r="CK515">
            <v>0</v>
          </cell>
          <cell r="CL515">
            <v>0</v>
          </cell>
          <cell r="CM515">
            <v>0</v>
          </cell>
          <cell r="CN515">
            <v>0</v>
          </cell>
          <cell r="CO515">
            <v>0</v>
          </cell>
          <cell r="CP515">
            <v>0</v>
          </cell>
          <cell r="CQ515">
            <v>0</v>
          </cell>
          <cell r="CR515">
            <v>0</v>
          </cell>
          <cell r="CS515">
            <v>0</v>
          </cell>
          <cell r="CT515">
            <v>0</v>
          </cell>
          <cell r="CU515">
            <v>0</v>
          </cell>
          <cell r="CV515">
            <v>0</v>
          </cell>
          <cell r="CW515">
            <v>0</v>
          </cell>
          <cell r="CX515">
            <v>0</v>
          </cell>
          <cell r="CY515">
            <v>0</v>
          </cell>
          <cell r="CZ515">
            <v>0</v>
          </cell>
          <cell r="DA515">
            <v>0</v>
          </cell>
          <cell r="DB515">
            <v>0</v>
          </cell>
          <cell r="DC515">
            <v>0</v>
          </cell>
          <cell r="DD515">
            <v>0</v>
          </cell>
          <cell r="DE515">
            <v>0</v>
          </cell>
          <cell r="DF515">
            <v>0</v>
          </cell>
          <cell r="DG515">
            <v>0</v>
          </cell>
          <cell r="DH515">
            <v>0</v>
          </cell>
          <cell r="DI515">
            <v>0</v>
          </cell>
          <cell r="DJ515">
            <v>0</v>
          </cell>
          <cell r="DK515">
            <v>0</v>
          </cell>
          <cell r="DL515">
            <v>0</v>
          </cell>
          <cell r="DM515">
            <v>0</v>
          </cell>
          <cell r="DN515">
            <v>0</v>
          </cell>
          <cell r="DO515">
            <v>0</v>
          </cell>
          <cell r="DP515">
            <v>0</v>
          </cell>
          <cell r="DQ515">
            <v>0</v>
          </cell>
          <cell r="DR515">
            <v>0</v>
          </cell>
          <cell r="DS515">
            <v>0</v>
          </cell>
          <cell r="DT515">
            <v>0</v>
          </cell>
          <cell r="DU515">
            <v>0</v>
          </cell>
          <cell r="DV515">
            <v>0</v>
          </cell>
          <cell r="DW515">
            <v>0</v>
          </cell>
          <cell r="DX515">
            <v>0</v>
          </cell>
          <cell r="DY515">
            <v>0</v>
          </cell>
          <cell r="DZ515">
            <v>0</v>
          </cell>
          <cell r="EA515">
            <v>0</v>
          </cell>
          <cell r="EB515">
            <v>0</v>
          </cell>
          <cell r="EC515">
            <v>0</v>
          </cell>
          <cell r="ED515">
            <v>0</v>
          </cell>
        </row>
        <row r="516">
          <cell r="F516">
            <v>0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0</v>
          </cell>
          <cell r="V516">
            <v>0</v>
          </cell>
          <cell r="W516">
            <v>0</v>
          </cell>
          <cell r="X516">
            <v>0</v>
          </cell>
          <cell r="Y516">
            <v>0</v>
          </cell>
          <cell r="Z516">
            <v>0</v>
          </cell>
          <cell r="AA516">
            <v>0</v>
          </cell>
          <cell r="AB516">
            <v>0</v>
          </cell>
          <cell r="AC516">
            <v>0</v>
          </cell>
          <cell r="AD516">
            <v>0</v>
          </cell>
          <cell r="AE516">
            <v>0</v>
          </cell>
          <cell r="AF516">
            <v>0</v>
          </cell>
          <cell r="AG516">
            <v>0</v>
          </cell>
          <cell r="AH516">
            <v>0</v>
          </cell>
          <cell r="AI516">
            <v>0</v>
          </cell>
          <cell r="AJ516">
            <v>0</v>
          </cell>
          <cell r="AK516">
            <v>0</v>
          </cell>
          <cell r="AL516">
            <v>0</v>
          </cell>
          <cell r="AM516">
            <v>0</v>
          </cell>
          <cell r="AN516">
            <v>0</v>
          </cell>
          <cell r="AO516">
            <v>0</v>
          </cell>
          <cell r="AP516">
            <v>0</v>
          </cell>
          <cell r="AQ516">
            <v>0</v>
          </cell>
          <cell r="AR516">
            <v>0</v>
          </cell>
          <cell r="AS516">
            <v>0</v>
          </cell>
          <cell r="AT516">
            <v>0</v>
          </cell>
          <cell r="AU516">
            <v>0</v>
          </cell>
          <cell r="AV516">
            <v>0</v>
          </cell>
          <cell r="AW516">
            <v>0</v>
          </cell>
          <cell r="AX516">
            <v>0</v>
          </cell>
          <cell r="AY516">
            <v>0</v>
          </cell>
          <cell r="AZ516">
            <v>0</v>
          </cell>
          <cell r="BA516">
            <v>0</v>
          </cell>
          <cell r="BB516">
            <v>0</v>
          </cell>
          <cell r="BC516">
            <v>0</v>
          </cell>
          <cell r="BD516">
            <v>0</v>
          </cell>
          <cell r="BE516">
            <v>0</v>
          </cell>
          <cell r="BF516">
            <v>0</v>
          </cell>
          <cell r="BG516">
            <v>0</v>
          </cell>
          <cell r="BH516">
            <v>0</v>
          </cell>
          <cell r="BI516">
            <v>0</v>
          </cell>
          <cell r="BJ516">
            <v>0</v>
          </cell>
          <cell r="BK516">
            <v>0</v>
          </cell>
          <cell r="BL516">
            <v>0</v>
          </cell>
          <cell r="BM516">
            <v>0</v>
          </cell>
          <cell r="BN516">
            <v>0</v>
          </cell>
          <cell r="BO516">
            <v>0</v>
          </cell>
          <cell r="BP516">
            <v>0</v>
          </cell>
          <cell r="BQ516">
            <v>0</v>
          </cell>
          <cell r="BR516">
            <v>0</v>
          </cell>
          <cell r="BS516">
            <v>0</v>
          </cell>
          <cell r="BT516">
            <v>0</v>
          </cell>
          <cell r="BU516">
            <v>0</v>
          </cell>
          <cell r="BV516">
            <v>0</v>
          </cell>
          <cell r="BW516">
            <v>0</v>
          </cell>
          <cell r="BX516">
            <v>0</v>
          </cell>
          <cell r="BY516">
            <v>0</v>
          </cell>
          <cell r="BZ516">
            <v>0</v>
          </cell>
          <cell r="CA516">
            <v>0</v>
          </cell>
          <cell r="CB516">
            <v>0</v>
          </cell>
          <cell r="CC516">
            <v>0</v>
          </cell>
          <cell r="CD516">
            <v>0</v>
          </cell>
          <cell r="CE516">
            <v>0</v>
          </cell>
          <cell r="CF516">
            <v>0</v>
          </cell>
          <cell r="CG516">
            <v>0</v>
          </cell>
          <cell r="CH516">
            <v>0</v>
          </cell>
          <cell r="CI516">
            <v>0</v>
          </cell>
          <cell r="CJ516">
            <v>0</v>
          </cell>
          <cell r="CK516">
            <v>0</v>
          </cell>
          <cell r="CL516">
            <v>0</v>
          </cell>
          <cell r="CM516">
            <v>0</v>
          </cell>
          <cell r="CN516">
            <v>0</v>
          </cell>
          <cell r="CO516">
            <v>0</v>
          </cell>
          <cell r="CP516">
            <v>0</v>
          </cell>
          <cell r="CQ516">
            <v>0</v>
          </cell>
          <cell r="CR516">
            <v>0</v>
          </cell>
          <cell r="CS516">
            <v>0</v>
          </cell>
          <cell r="CT516">
            <v>0</v>
          </cell>
          <cell r="CU516">
            <v>0</v>
          </cell>
          <cell r="CV516">
            <v>0</v>
          </cell>
          <cell r="CW516">
            <v>0</v>
          </cell>
          <cell r="CX516">
            <v>0</v>
          </cell>
          <cell r="CY516">
            <v>0</v>
          </cell>
          <cell r="CZ516">
            <v>0</v>
          </cell>
          <cell r="DA516">
            <v>0</v>
          </cell>
          <cell r="DB516">
            <v>0</v>
          </cell>
          <cell r="DC516">
            <v>0</v>
          </cell>
          <cell r="DD516">
            <v>0</v>
          </cell>
          <cell r="DE516">
            <v>0</v>
          </cell>
          <cell r="DF516">
            <v>0</v>
          </cell>
          <cell r="DG516">
            <v>0</v>
          </cell>
          <cell r="DH516">
            <v>0</v>
          </cell>
          <cell r="DI516">
            <v>0</v>
          </cell>
          <cell r="DJ516">
            <v>0</v>
          </cell>
          <cell r="DK516">
            <v>0</v>
          </cell>
          <cell r="DL516">
            <v>0</v>
          </cell>
          <cell r="DM516">
            <v>0</v>
          </cell>
          <cell r="DN516">
            <v>0</v>
          </cell>
          <cell r="DO516">
            <v>0</v>
          </cell>
          <cell r="DP516">
            <v>0</v>
          </cell>
          <cell r="DQ516">
            <v>0</v>
          </cell>
          <cell r="DR516">
            <v>0</v>
          </cell>
          <cell r="DS516">
            <v>0</v>
          </cell>
          <cell r="DT516">
            <v>0</v>
          </cell>
          <cell r="DU516">
            <v>0</v>
          </cell>
          <cell r="DV516">
            <v>0</v>
          </cell>
          <cell r="DW516">
            <v>0</v>
          </cell>
          <cell r="DX516">
            <v>0</v>
          </cell>
          <cell r="DY516">
            <v>0</v>
          </cell>
          <cell r="DZ516">
            <v>0</v>
          </cell>
          <cell r="EA516">
            <v>0</v>
          </cell>
          <cell r="EB516">
            <v>0</v>
          </cell>
          <cell r="EC516">
            <v>0</v>
          </cell>
          <cell r="ED516">
            <v>0</v>
          </cell>
        </row>
        <row r="517"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B517">
            <v>0</v>
          </cell>
          <cell r="AC517">
            <v>0</v>
          </cell>
          <cell r="AD517">
            <v>0</v>
          </cell>
          <cell r="AE517">
            <v>0</v>
          </cell>
          <cell r="AF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  <cell r="AK517">
            <v>0</v>
          </cell>
          <cell r="AL517">
            <v>0</v>
          </cell>
          <cell r="AM517">
            <v>0</v>
          </cell>
          <cell r="AN517">
            <v>0</v>
          </cell>
          <cell r="AO517">
            <v>0</v>
          </cell>
          <cell r="AP517">
            <v>0</v>
          </cell>
          <cell r="AQ517">
            <v>0</v>
          </cell>
          <cell r="AR517">
            <v>0</v>
          </cell>
          <cell r="AS517">
            <v>0</v>
          </cell>
          <cell r="AT517">
            <v>0</v>
          </cell>
          <cell r="AU517">
            <v>0</v>
          </cell>
          <cell r="AV517">
            <v>0</v>
          </cell>
          <cell r="AW517">
            <v>0</v>
          </cell>
          <cell r="AX517">
            <v>0</v>
          </cell>
          <cell r="AY517">
            <v>0</v>
          </cell>
          <cell r="AZ517">
            <v>0</v>
          </cell>
          <cell r="BA517">
            <v>0</v>
          </cell>
          <cell r="BB517">
            <v>0</v>
          </cell>
          <cell r="BC517">
            <v>0</v>
          </cell>
          <cell r="BD517">
            <v>0</v>
          </cell>
          <cell r="BE517">
            <v>0</v>
          </cell>
          <cell r="BF517">
            <v>0</v>
          </cell>
          <cell r="BG517">
            <v>0</v>
          </cell>
          <cell r="BH517">
            <v>0</v>
          </cell>
          <cell r="BI517">
            <v>0</v>
          </cell>
          <cell r="BJ517">
            <v>0</v>
          </cell>
          <cell r="BK517">
            <v>0</v>
          </cell>
          <cell r="BL517">
            <v>0</v>
          </cell>
          <cell r="BM517">
            <v>0</v>
          </cell>
          <cell r="BN517">
            <v>0</v>
          </cell>
          <cell r="BO517">
            <v>0</v>
          </cell>
          <cell r="BP517">
            <v>0</v>
          </cell>
          <cell r="BQ517">
            <v>0</v>
          </cell>
          <cell r="BR517">
            <v>0</v>
          </cell>
          <cell r="BS517">
            <v>0</v>
          </cell>
          <cell r="BT517">
            <v>0</v>
          </cell>
          <cell r="BU517">
            <v>0</v>
          </cell>
          <cell r="BV517">
            <v>0</v>
          </cell>
          <cell r="BW517">
            <v>0</v>
          </cell>
          <cell r="BX517">
            <v>0</v>
          </cell>
          <cell r="BY517">
            <v>0</v>
          </cell>
          <cell r="BZ517">
            <v>0</v>
          </cell>
          <cell r="CA517">
            <v>0</v>
          </cell>
          <cell r="CB517">
            <v>0</v>
          </cell>
          <cell r="CC517">
            <v>0</v>
          </cell>
          <cell r="CD517">
            <v>0</v>
          </cell>
          <cell r="CE517">
            <v>0</v>
          </cell>
          <cell r="CF517">
            <v>0</v>
          </cell>
          <cell r="CG517">
            <v>0</v>
          </cell>
          <cell r="CH517">
            <v>0</v>
          </cell>
          <cell r="CI517">
            <v>0</v>
          </cell>
          <cell r="CJ517">
            <v>0</v>
          </cell>
          <cell r="CK517">
            <v>0</v>
          </cell>
          <cell r="CL517">
            <v>0</v>
          </cell>
          <cell r="CM517">
            <v>0</v>
          </cell>
          <cell r="CN517">
            <v>0</v>
          </cell>
          <cell r="CO517">
            <v>0</v>
          </cell>
          <cell r="CP517">
            <v>0</v>
          </cell>
          <cell r="CQ517">
            <v>0</v>
          </cell>
          <cell r="CR517">
            <v>0</v>
          </cell>
          <cell r="CS517">
            <v>0</v>
          </cell>
          <cell r="CT517">
            <v>0</v>
          </cell>
          <cell r="CU517">
            <v>0</v>
          </cell>
          <cell r="CV517">
            <v>0</v>
          </cell>
          <cell r="CW517">
            <v>0</v>
          </cell>
          <cell r="CX517">
            <v>0</v>
          </cell>
          <cell r="CY517">
            <v>0</v>
          </cell>
          <cell r="CZ517">
            <v>0</v>
          </cell>
          <cell r="DA517">
            <v>0</v>
          </cell>
          <cell r="DB517">
            <v>0</v>
          </cell>
          <cell r="DC517">
            <v>0</v>
          </cell>
          <cell r="DD517">
            <v>0</v>
          </cell>
          <cell r="DE517">
            <v>0</v>
          </cell>
          <cell r="DF517">
            <v>0</v>
          </cell>
          <cell r="DG517">
            <v>0</v>
          </cell>
          <cell r="DH517">
            <v>0</v>
          </cell>
          <cell r="DI517">
            <v>0</v>
          </cell>
          <cell r="DJ517">
            <v>0</v>
          </cell>
          <cell r="DK517">
            <v>0</v>
          </cell>
          <cell r="DL517">
            <v>0</v>
          </cell>
          <cell r="DM517">
            <v>0</v>
          </cell>
          <cell r="DN517">
            <v>0</v>
          </cell>
          <cell r="DO517">
            <v>0</v>
          </cell>
          <cell r="DP517">
            <v>0</v>
          </cell>
          <cell r="DQ517">
            <v>0</v>
          </cell>
          <cell r="DR517">
            <v>0</v>
          </cell>
          <cell r="DS517">
            <v>0</v>
          </cell>
          <cell r="DT517">
            <v>0</v>
          </cell>
          <cell r="DU517">
            <v>0</v>
          </cell>
          <cell r="DV517">
            <v>0</v>
          </cell>
          <cell r="DW517">
            <v>0</v>
          </cell>
          <cell r="DX517">
            <v>0</v>
          </cell>
          <cell r="DY517">
            <v>0</v>
          </cell>
          <cell r="DZ517">
            <v>0</v>
          </cell>
          <cell r="EA517">
            <v>0</v>
          </cell>
          <cell r="EB517">
            <v>0</v>
          </cell>
          <cell r="EC517">
            <v>0</v>
          </cell>
          <cell r="ED517">
            <v>0</v>
          </cell>
        </row>
        <row r="518"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0</v>
          </cell>
          <cell r="W518">
            <v>0</v>
          </cell>
          <cell r="X518">
            <v>0</v>
          </cell>
          <cell r="Y518">
            <v>0</v>
          </cell>
          <cell r="Z518">
            <v>0</v>
          </cell>
          <cell r="AA518">
            <v>0</v>
          </cell>
          <cell r="AB518">
            <v>0</v>
          </cell>
          <cell r="AC518">
            <v>0</v>
          </cell>
          <cell r="AD518">
            <v>0</v>
          </cell>
          <cell r="AE518">
            <v>0</v>
          </cell>
          <cell r="AF518">
            <v>0</v>
          </cell>
          <cell r="AG518">
            <v>0</v>
          </cell>
          <cell r="AH518">
            <v>0</v>
          </cell>
          <cell r="AI518">
            <v>0</v>
          </cell>
          <cell r="AJ518">
            <v>0</v>
          </cell>
          <cell r="AK518">
            <v>0</v>
          </cell>
          <cell r="AL518">
            <v>0</v>
          </cell>
          <cell r="AM518">
            <v>0</v>
          </cell>
          <cell r="AN518">
            <v>0</v>
          </cell>
          <cell r="AO518">
            <v>0</v>
          </cell>
          <cell r="AP518">
            <v>0</v>
          </cell>
          <cell r="AQ518">
            <v>0</v>
          </cell>
          <cell r="AR518">
            <v>0</v>
          </cell>
          <cell r="AS518">
            <v>0</v>
          </cell>
          <cell r="AT518">
            <v>0</v>
          </cell>
          <cell r="AU518">
            <v>0</v>
          </cell>
          <cell r="AV518">
            <v>0</v>
          </cell>
          <cell r="AW518">
            <v>0</v>
          </cell>
          <cell r="AX518">
            <v>0</v>
          </cell>
          <cell r="AY518">
            <v>0</v>
          </cell>
          <cell r="AZ518">
            <v>0</v>
          </cell>
          <cell r="BA518">
            <v>0</v>
          </cell>
          <cell r="BB518">
            <v>0</v>
          </cell>
          <cell r="BC518">
            <v>0</v>
          </cell>
          <cell r="BD518">
            <v>0</v>
          </cell>
          <cell r="BE518">
            <v>0</v>
          </cell>
          <cell r="BF518">
            <v>0</v>
          </cell>
          <cell r="BG518">
            <v>0</v>
          </cell>
          <cell r="BH518">
            <v>0</v>
          </cell>
          <cell r="BI518">
            <v>0</v>
          </cell>
          <cell r="BJ518">
            <v>0</v>
          </cell>
          <cell r="BK518">
            <v>0</v>
          </cell>
          <cell r="BL518">
            <v>0</v>
          </cell>
          <cell r="BM518">
            <v>0</v>
          </cell>
          <cell r="BN518">
            <v>0</v>
          </cell>
          <cell r="BO518">
            <v>0</v>
          </cell>
          <cell r="BP518">
            <v>0</v>
          </cell>
          <cell r="BQ518">
            <v>0</v>
          </cell>
          <cell r="BR518">
            <v>0</v>
          </cell>
          <cell r="BS518">
            <v>0</v>
          </cell>
          <cell r="BT518">
            <v>0</v>
          </cell>
          <cell r="BU518">
            <v>0</v>
          </cell>
          <cell r="BV518">
            <v>0</v>
          </cell>
          <cell r="BW518">
            <v>0</v>
          </cell>
          <cell r="BX518">
            <v>0</v>
          </cell>
          <cell r="BY518">
            <v>0</v>
          </cell>
          <cell r="BZ518">
            <v>0</v>
          </cell>
          <cell r="CA518">
            <v>0</v>
          </cell>
          <cell r="CB518">
            <v>0</v>
          </cell>
          <cell r="CC518">
            <v>0</v>
          </cell>
          <cell r="CD518">
            <v>0</v>
          </cell>
          <cell r="CE518">
            <v>0</v>
          </cell>
          <cell r="CF518">
            <v>0</v>
          </cell>
          <cell r="CG518">
            <v>0</v>
          </cell>
          <cell r="CH518">
            <v>0</v>
          </cell>
          <cell r="CI518">
            <v>0</v>
          </cell>
          <cell r="CJ518">
            <v>0</v>
          </cell>
          <cell r="CK518">
            <v>0</v>
          </cell>
          <cell r="CL518">
            <v>0</v>
          </cell>
          <cell r="CM518">
            <v>0</v>
          </cell>
          <cell r="CN518">
            <v>0</v>
          </cell>
          <cell r="CO518">
            <v>0</v>
          </cell>
          <cell r="CP518">
            <v>0</v>
          </cell>
          <cell r="CQ518">
            <v>0</v>
          </cell>
          <cell r="CR518">
            <v>0</v>
          </cell>
          <cell r="CS518">
            <v>0</v>
          </cell>
          <cell r="CT518">
            <v>0</v>
          </cell>
          <cell r="CU518">
            <v>0</v>
          </cell>
          <cell r="CV518">
            <v>0</v>
          </cell>
          <cell r="CW518">
            <v>0</v>
          </cell>
          <cell r="CX518">
            <v>0</v>
          </cell>
          <cell r="CY518">
            <v>0</v>
          </cell>
          <cell r="CZ518">
            <v>0</v>
          </cell>
          <cell r="DA518">
            <v>0</v>
          </cell>
          <cell r="DB518">
            <v>0</v>
          </cell>
          <cell r="DC518">
            <v>0</v>
          </cell>
          <cell r="DD518">
            <v>0</v>
          </cell>
          <cell r="DE518">
            <v>0</v>
          </cell>
          <cell r="DF518">
            <v>0</v>
          </cell>
          <cell r="DG518">
            <v>0</v>
          </cell>
          <cell r="DH518">
            <v>0</v>
          </cell>
          <cell r="DI518">
            <v>0</v>
          </cell>
          <cell r="DJ518">
            <v>0</v>
          </cell>
          <cell r="DK518">
            <v>0</v>
          </cell>
          <cell r="DL518">
            <v>0</v>
          </cell>
          <cell r="DM518">
            <v>0</v>
          </cell>
          <cell r="DN518">
            <v>0</v>
          </cell>
          <cell r="DO518">
            <v>0</v>
          </cell>
          <cell r="DP518">
            <v>0</v>
          </cell>
          <cell r="DQ518">
            <v>0</v>
          </cell>
          <cell r="DR518">
            <v>0</v>
          </cell>
          <cell r="DS518">
            <v>0</v>
          </cell>
          <cell r="DT518">
            <v>0</v>
          </cell>
          <cell r="DU518">
            <v>0</v>
          </cell>
          <cell r="DV518">
            <v>0</v>
          </cell>
          <cell r="DW518">
            <v>0</v>
          </cell>
          <cell r="DX518">
            <v>0</v>
          </cell>
          <cell r="DY518">
            <v>0</v>
          </cell>
          <cell r="DZ518">
            <v>0</v>
          </cell>
          <cell r="EA518">
            <v>0</v>
          </cell>
          <cell r="EB518">
            <v>0</v>
          </cell>
          <cell r="EC518">
            <v>0</v>
          </cell>
          <cell r="ED518">
            <v>0</v>
          </cell>
        </row>
        <row r="519"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  <cell r="X519">
            <v>0</v>
          </cell>
          <cell r="Y519">
            <v>0</v>
          </cell>
          <cell r="Z519">
            <v>0</v>
          </cell>
          <cell r="AA519">
            <v>0</v>
          </cell>
          <cell r="AB519">
            <v>0</v>
          </cell>
          <cell r="AC519">
            <v>0</v>
          </cell>
          <cell r="AD519">
            <v>0</v>
          </cell>
          <cell r="AE519">
            <v>0</v>
          </cell>
          <cell r="AF519">
            <v>0</v>
          </cell>
          <cell r="AG519">
            <v>0</v>
          </cell>
          <cell r="AH519">
            <v>0</v>
          </cell>
          <cell r="AI519">
            <v>0</v>
          </cell>
          <cell r="AJ519">
            <v>0</v>
          </cell>
          <cell r="AK519">
            <v>0</v>
          </cell>
          <cell r="AL519">
            <v>0</v>
          </cell>
          <cell r="AM519">
            <v>0</v>
          </cell>
          <cell r="AN519">
            <v>0</v>
          </cell>
          <cell r="AO519">
            <v>0</v>
          </cell>
          <cell r="AP519">
            <v>0</v>
          </cell>
          <cell r="AQ519">
            <v>0</v>
          </cell>
          <cell r="AR519">
            <v>0</v>
          </cell>
          <cell r="AS519">
            <v>0</v>
          </cell>
          <cell r="AT519">
            <v>0</v>
          </cell>
          <cell r="AU519">
            <v>0</v>
          </cell>
          <cell r="AV519">
            <v>0</v>
          </cell>
          <cell r="AW519">
            <v>0</v>
          </cell>
          <cell r="AX519">
            <v>0</v>
          </cell>
          <cell r="AY519">
            <v>0</v>
          </cell>
          <cell r="AZ519">
            <v>0</v>
          </cell>
          <cell r="BA519">
            <v>0</v>
          </cell>
          <cell r="BB519">
            <v>0</v>
          </cell>
          <cell r="BC519">
            <v>0</v>
          </cell>
          <cell r="BD519">
            <v>0</v>
          </cell>
          <cell r="BE519">
            <v>0</v>
          </cell>
          <cell r="BF519">
            <v>0</v>
          </cell>
          <cell r="BG519">
            <v>0</v>
          </cell>
          <cell r="BH519">
            <v>0</v>
          </cell>
          <cell r="BI519">
            <v>0</v>
          </cell>
          <cell r="BJ519">
            <v>0</v>
          </cell>
          <cell r="BK519">
            <v>0</v>
          </cell>
          <cell r="BL519">
            <v>0</v>
          </cell>
          <cell r="BM519">
            <v>0</v>
          </cell>
          <cell r="BN519">
            <v>0</v>
          </cell>
          <cell r="BO519">
            <v>0</v>
          </cell>
          <cell r="BP519">
            <v>0</v>
          </cell>
          <cell r="BQ519">
            <v>0</v>
          </cell>
          <cell r="BR519">
            <v>0</v>
          </cell>
          <cell r="BS519">
            <v>0</v>
          </cell>
          <cell r="BT519">
            <v>0</v>
          </cell>
          <cell r="BU519">
            <v>0</v>
          </cell>
          <cell r="BV519">
            <v>0</v>
          </cell>
          <cell r="BW519">
            <v>0</v>
          </cell>
          <cell r="BX519">
            <v>0</v>
          </cell>
          <cell r="BY519">
            <v>0</v>
          </cell>
          <cell r="BZ519">
            <v>0</v>
          </cell>
          <cell r="CA519">
            <v>0</v>
          </cell>
          <cell r="CB519">
            <v>0</v>
          </cell>
          <cell r="CC519">
            <v>0</v>
          </cell>
          <cell r="CD519">
            <v>0</v>
          </cell>
          <cell r="CE519">
            <v>0</v>
          </cell>
          <cell r="CF519">
            <v>0</v>
          </cell>
          <cell r="CG519">
            <v>0</v>
          </cell>
          <cell r="CH519">
            <v>0</v>
          </cell>
          <cell r="CI519">
            <v>0</v>
          </cell>
          <cell r="CJ519">
            <v>0</v>
          </cell>
          <cell r="CK519">
            <v>0</v>
          </cell>
          <cell r="CL519">
            <v>0</v>
          </cell>
          <cell r="CM519">
            <v>0</v>
          </cell>
          <cell r="CN519">
            <v>0</v>
          </cell>
          <cell r="CO519">
            <v>0</v>
          </cell>
          <cell r="CP519">
            <v>0</v>
          </cell>
          <cell r="CQ519">
            <v>0</v>
          </cell>
          <cell r="CR519">
            <v>0</v>
          </cell>
          <cell r="CS519">
            <v>0</v>
          </cell>
          <cell r="CT519">
            <v>0</v>
          </cell>
          <cell r="CU519">
            <v>0</v>
          </cell>
          <cell r="CV519">
            <v>0</v>
          </cell>
          <cell r="CW519">
            <v>0</v>
          </cell>
          <cell r="CX519">
            <v>0</v>
          </cell>
          <cell r="CY519">
            <v>0</v>
          </cell>
          <cell r="CZ519">
            <v>0</v>
          </cell>
          <cell r="DA519">
            <v>0</v>
          </cell>
          <cell r="DB519">
            <v>0</v>
          </cell>
          <cell r="DC519">
            <v>0</v>
          </cell>
          <cell r="DD519">
            <v>0</v>
          </cell>
          <cell r="DE519">
            <v>0</v>
          </cell>
          <cell r="DF519">
            <v>0</v>
          </cell>
          <cell r="DG519">
            <v>0</v>
          </cell>
          <cell r="DH519">
            <v>0</v>
          </cell>
          <cell r="DI519">
            <v>0</v>
          </cell>
          <cell r="DJ519">
            <v>0</v>
          </cell>
          <cell r="DK519">
            <v>0</v>
          </cell>
          <cell r="DL519">
            <v>0</v>
          </cell>
          <cell r="DM519">
            <v>0</v>
          </cell>
          <cell r="DN519">
            <v>0</v>
          </cell>
          <cell r="DO519">
            <v>0</v>
          </cell>
          <cell r="DP519">
            <v>0</v>
          </cell>
          <cell r="DQ519">
            <v>0</v>
          </cell>
          <cell r="DR519">
            <v>0</v>
          </cell>
          <cell r="DS519">
            <v>0</v>
          </cell>
          <cell r="DT519">
            <v>0</v>
          </cell>
          <cell r="DU519">
            <v>0</v>
          </cell>
          <cell r="DV519">
            <v>0</v>
          </cell>
          <cell r="DW519">
            <v>0</v>
          </cell>
          <cell r="DX519">
            <v>0</v>
          </cell>
          <cell r="DY519">
            <v>0</v>
          </cell>
          <cell r="DZ519">
            <v>0</v>
          </cell>
          <cell r="EA519">
            <v>0</v>
          </cell>
          <cell r="EB519">
            <v>0</v>
          </cell>
          <cell r="EC519">
            <v>0</v>
          </cell>
          <cell r="ED519">
            <v>0</v>
          </cell>
        </row>
        <row r="520"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  <cell r="AA520">
            <v>0</v>
          </cell>
          <cell r="AB520">
            <v>0</v>
          </cell>
          <cell r="AC520">
            <v>0</v>
          </cell>
          <cell r="AD520">
            <v>0</v>
          </cell>
          <cell r="AE520">
            <v>0</v>
          </cell>
          <cell r="AF520">
            <v>0</v>
          </cell>
          <cell r="AG520">
            <v>0</v>
          </cell>
          <cell r="AH520">
            <v>0</v>
          </cell>
          <cell r="AI520">
            <v>0</v>
          </cell>
          <cell r="AJ520">
            <v>0</v>
          </cell>
          <cell r="AK520">
            <v>0</v>
          </cell>
          <cell r="AL520">
            <v>0</v>
          </cell>
          <cell r="AM520">
            <v>0</v>
          </cell>
          <cell r="AN520">
            <v>0</v>
          </cell>
          <cell r="AO520">
            <v>0</v>
          </cell>
          <cell r="AP520">
            <v>0</v>
          </cell>
          <cell r="AQ520">
            <v>0</v>
          </cell>
          <cell r="AR520">
            <v>0</v>
          </cell>
          <cell r="AS520">
            <v>0</v>
          </cell>
          <cell r="AT520">
            <v>0</v>
          </cell>
          <cell r="AU520">
            <v>0</v>
          </cell>
          <cell r="AV520">
            <v>0</v>
          </cell>
          <cell r="AW520">
            <v>0</v>
          </cell>
          <cell r="AX520">
            <v>0</v>
          </cell>
          <cell r="AY520">
            <v>0</v>
          </cell>
          <cell r="AZ520">
            <v>0</v>
          </cell>
          <cell r="BA520">
            <v>0</v>
          </cell>
          <cell r="BB520">
            <v>0</v>
          </cell>
          <cell r="BC520">
            <v>0</v>
          </cell>
          <cell r="BD520">
            <v>0</v>
          </cell>
          <cell r="BE520">
            <v>0</v>
          </cell>
          <cell r="BF520">
            <v>0</v>
          </cell>
          <cell r="BG520">
            <v>0</v>
          </cell>
          <cell r="BH520">
            <v>0</v>
          </cell>
          <cell r="BI520">
            <v>0</v>
          </cell>
          <cell r="BJ520">
            <v>0</v>
          </cell>
          <cell r="BK520">
            <v>0</v>
          </cell>
          <cell r="BL520">
            <v>0</v>
          </cell>
          <cell r="BM520">
            <v>0</v>
          </cell>
          <cell r="BN520">
            <v>0</v>
          </cell>
          <cell r="BO520">
            <v>0</v>
          </cell>
          <cell r="BP520">
            <v>0</v>
          </cell>
          <cell r="BQ520">
            <v>0</v>
          </cell>
          <cell r="BR520">
            <v>0</v>
          </cell>
          <cell r="BS520">
            <v>0</v>
          </cell>
          <cell r="BT520">
            <v>0</v>
          </cell>
          <cell r="BU520">
            <v>0</v>
          </cell>
          <cell r="BV520">
            <v>0</v>
          </cell>
          <cell r="BW520">
            <v>0</v>
          </cell>
          <cell r="BX520">
            <v>0</v>
          </cell>
          <cell r="BY520">
            <v>0</v>
          </cell>
          <cell r="BZ520">
            <v>0</v>
          </cell>
          <cell r="CA520">
            <v>0</v>
          </cell>
          <cell r="CB520">
            <v>0</v>
          </cell>
          <cell r="CC520">
            <v>0</v>
          </cell>
          <cell r="CD520">
            <v>0</v>
          </cell>
          <cell r="CE520">
            <v>0</v>
          </cell>
          <cell r="CF520">
            <v>0</v>
          </cell>
          <cell r="CG520">
            <v>0</v>
          </cell>
          <cell r="CH520">
            <v>0</v>
          </cell>
          <cell r="CI520">
            <v>0</v>
          </cell>
          <cell r="CJ520">
            <v>0</v>
          </cell>
          <cell r="CK520">
            <v>0</v>
          </cell>
          <cell r="CL520">
            <v>0</v>
          </cell>
          <cell r="CM520">
            <v>0</v>
          </cell>
          <cell r="CN520">
            <v>0</v>
          </cell>
          <cell r="CO520">
            <v>0</v>
          </cell>
          <cell r="CP520">
            <v>0</v>
          </cell>
          <cell r="CQ520">
            <v>0</v>
          </cell>
          <cell r="CR520">
            <v>0</v>
          </cell>
          <cell r="CS520">
            <v>0</v>
          </cell>
          <cell r="CT520">
            <v>0</v>
          </cell>
          <cell r="CU520">
            <v>0</v>
          </cell>
          <cell r="CV520">
            <v>0</v>
          </cell>
          <cell r="CW520">
            <v>0</v>
          </cell>
          <cell r="CX520">
            <v>0</v>
          </cell>
          <cell r="CY520">
            <v>0</v>
          </cell>
          <cell r="CZ520">
            <v>0</v>
          </cell>
          <cell r="DA520">
            <v>0</v>
          </cell>
          <cell r="DB520">
            <v>0</v>
          </cell>
          <cell r="DC520">
            <v>0</v>
          </cell>
          <cell r="DD520">
            <v>0</v>
          </cell>
          <cell r="DE520">
            <v>0</v>
          </cell>
          <cell r="DF520">
            <v>0</v>
          </cell>
          <cell r="DG520">
            <v>0</v>
          </cell>
          <cell r="DH520">
            <v>0</v>
          </cell>
          <cell r="DI520">
            <v>0</v>
          </cell>
          <cell r="DJ520">
            <v>0</v>
          </cell>
          <cell r="DK520">
            <v>0</v>
          </cell>
          <cell r="DL520">
            <v>0</v>
          </cell>
          <cell r="DM520">
            <v>0</v>
          </cell>
          <cell r="DN520">
            <v>0</v>
          </cell>
          <cell r="DO520">
            <v>0</v>
          </cell>
          <cell r="DP520">
            <v>0</v>
          </cell>
          <cell r="DQ520">
            <v>0</v>
          </cell>
          <cell r="DR520">
            <v>0</v>
          </cell>
          <cell r="DS520">
            <v>0</v>
          </cell>
          <cell r="DT520">
            <v>0</v>
          </cell>
          <cell r="DU520">
            <v>0</v>
          </cell>
          <cell r="DV520">
            <v>0</v>
          </cell>
          <cell r="DW520">
            <v>0</v>
          </cell>
          <cell r="DX520">
            <v>0</v>
          </cell>
          <cell r="DY520">
            <v>0</v>
          </cell>
          <cell r="DZ520">
            <v>0</v>
          </cell>
          <cell r="EA520">
            <v>0</v>
          </cell>
          <cell r="EB520">
            <v>0</v>
          </cell>
          <cell r="EC520">
            <v>0</v>
          </cell>
          <cell r="ED520">
            <v>0</v>
          </cell>
        </row>
        <row r="521"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0</v>
          </cell>
          <cell r="AE521">
            <v>0</v>
          </cell>
          <cell r="AF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  <cell r="AK521">
            <v>0</v>
          </cell>
          <cell r="AL521">
            <v>0</v>
          </cell>
          <cell r="AM521">
            <v>0</v>
          </cell>
          <cell r="AN521">
            <v>0</v>
          </cell>
          <cell r="AO521">
            <v>0</v>
          </cell>
          <cell r="AP521">
            <v>0</v>
          </cell>
          <cell r="AQ521">
            <v>0</v>
          </cell>
          <cell r="AR521">
            <v>0</v>
          </cell>
          <cell r="AS521">
            <v>0</v>
          </cell>
          <cell r="AT521">
            <v>0</v>
          </cell>
          <cell r="AU521">
            <v>0</v>
          </cell>
          <cell r="AV521">
            <v>0</v>
          </cell>
          <cell r="AW521">
            <v>0</v>
          </cell>
          <cell r="AX521">
            <v>0</v>
          </cell>
          <cell r="AY521">
            <v>0</v>
          </cell>
          <cell r="AZ521">
            <v>0</v>
          </cell>
          <cell r="BA521">
            <v>0</v>
          </cell>
          <cell r="BB521">
            <v>0</v>
          </cell>
          <cell r="BC521">
            <v>0</v>
          </cell>
          <cell r="BD521">
            <v>0</v>
          </cell>
          <cell r="BE521">
            <v>0</v>
          </cell>
          <cell r="BF521">
            <v>0</v>
          </cell>
          <cell r="BG521">
            <v>0</v>
          </cell>
          <cell r="BH521">
            <v>0</v>
          </cell>
          <cell r="BI521">
            <v>0</v>
          </cell>
          <cell r="BJ521">
            <v>0</v>
          </cell>
          <cell r="BK521">
            <v>0</v>
          </cell>
          <cell r="BL521">
            <v>0</v>
          </cell>
          <cell r="BM521">
            <v>0</v>
          </cell>
          <cell r="BN521">
            <v>0</v>
          </cell>
          <cell r="BO521">
            <v>0</v>
          </cell>
          <cell r="BP521">
            <v>0</v>
          </cell>
          <cell r="BQ521">
            <v>0</v>
          </cell>
          <cell r="BR521">
            <v>0</v>
          </cell>
          <cell r="BS521">
            <v>0</v>
          </cell>
          <cell r="BT521">
            <v>0</v>
          </cell>
          <cell r="BU521">
            <v>0</v>
          </cell>
          <cell r="BV521">
            <v>0</v>
          </cell>
          <cell r="BW521">
            <v>0</v>
          </cell>
          <cell r="BX521">
            <v>0</v>
          </cell>
          <cell r="BY521">
            <v>0</v>
          </cell>
          <cell r="BZ521">
            <v>0</v>
          </cell>
          <cell r="CA521">
            <v>0</v>
          </cell>
          <cell r="CB521">
            <v>0</v>
          </cell>
          <cell r="CC521">
            <v>0</v>
          </cell>
          <cell r="CD521">
            <v>0</v>
          </cell>
          <cell r="CE521">
            <v>0</v>
          </cell>
          <cell r="CF521">
            <v>0</v>
          </cell>
          <cell r="CG521">
            <v>0</v>
          </cell>
          <cell r="CH521">
            <v>0</v>
          </cell>
          <cell r="CI521">
            <v>0</v>
          </cell>
          <cell r="CJ521">
            <v>0</v>
          </cell>
          <cell r="CK521">
            <v>0</v>
          </cell>
          <cell r="CL521">
            <v>0</v>
          </cell>
          <cell r="CM521">
            <v>0</v>
          </cell>
          <cell r="CN521">
            <v>0</v>
          </cell>
          <cell r="CO521">
            <v>0</v>
          </cell>
          <cell r="CP521">
            <v>0</v>
          </cell>
          <cell r="CQ521">
            <v>0</v>
          </cell>
          <cell r="CR521">
            <v>0</v>
          </cell>
          <cell r="CS521">
            <v>0</v>
          </cell>
          <cell r="CT521">
            <v>0</v>
          </cell>
          <cell r="CU521">
            <v>0</v>
          </cell>
          <cell r="CV521">
            <v>0</v>
          </cell>
          <cell r="CW521">
            <v>0</v>
          </cell>
          <cell r="CX521">
            <v>0</v>
          </cell>
          <cell r="CY521">
            <v>0</v>
          </cell>
          <cell r="CZ521">
            <v>0</v>
          </cell>
          <cell r="DA521">
            <v>0</v>
          </cell>
          <cell r="DB521">
            <v>0</v>
          </cell>
          <cell r="DC521">
            <v>0</v>
          </cell>
          <cell r="DD521">
            <v>0</v>
          </cell>
          <cell r="DE521">
            <v>0</v>
          </cell>
          <cell r="DF521">
            <v>0</v>
          </cell>
          <cell r="DG521">
            <v>0</v>
          </cell>
          <cell r="DH521">
            <v>0</v>
          </cell>
          <cell r="DI521">
            <v>0</v>
          </cell>
          <cell r="DJ521">
            <v>0</v>
          </cell>
          <cell r="DK521">
            <v>0</v>
          </cell>
          <cell r="DL521">
            <v>0</v>
          </cell>
          <cell r="DM521">
            <v>0</v>
          </cell>
          <cell r="DN521">
            <v>0</v>
          </cell>
          <cell r="DO521">
            <v>0</v>
          </cell>
          <cell r="DP521">
            <v>0</v>
          </cell>
          <cell r="DQ521">
            <v>0</v>
          </cell>
          <cell r="DR521">
            <v>0</v>
          </cell>
          <cell r="DS521">
            <v>0</v>
          </cell>
          <cell r="DT521">
            <v>0</v>
          </cell>
          <cell r="DU521">
            <v>0</v>
          </cell>
          <cell r="DV521">
            <v>0</v>
          </cell>
          <cell r="DW521">
            <v>0</v>
          </cell>
          <cell r="DX521">
            <v>0</v>
          </cell>
          <cell r="DY521">
            <v>0</v>
          </cell>
          <cell r="DZ521">
            <v>0</v>
          </cell>
          <cell r="EA521">
            <v>0</v>
          </cell>
          <cell r="EB521">
            <v>0</v>
          </cell>
          <cell r="EC521">
            <v>0</v>
          </cell>
          <cell r="ED521">
            <v>0</v>
          </cell>
        </row>
        <row r="522"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B522">
            <v>0</v>
          </cell>
          <cell r="AC522">
            <v>0</v>
          </cell>
          <cell r="AD522">
            <v>0</v>
          </cell>
          <cell r="AE522">
            <v>0</v>
          </cell>
          <cell r="AF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  <cell r="AK522">
            <v>0</v>
          </cell>
          <cell r="AL522">
            <v>0</v>
          </cell>
          <cell r="AM522">
            <v>0</v>
          </cell>
          <cell r="AN522">
            <v>0</v>
          </cell>
          <cell r="AO522">
            <v>0</v>
          </cell>
          <cell r="AP522">
            <v>0</v>
          </cell>
          <cell r="AQ522">
            <v>0</v>
          </cell>
          <cell r="AR522">
            <v>0</v>
          </cell>
          <cell r="AS522">
            <v>0</v>
          </cell>
          <cell r="AT522">
            <v>0</v>
          </cell>
          <cell r="AU522">
            <v>0</v>
          </cell>
          <cell r="AV522">
            <v>0</v>
          </cell>
          <cell r="AW522">
            <v>0</v>
          </cell>
          <cell r="AX522">
            <v>0</v>
          </cell>
          <cell r="AY522">
            <v>0</v>
          </cell>
          <cell r="AZ522">
            <v>0</v>
          </cell>
          <cell r="BA522">
            <v>0</v>
          </cell>
          <cell r="BB522">
            <v>0</v>
          </cell>
          <cell r="BC522">
            <v>0</v>
          </cell>
          <cell r="BD522">
            <v>0</v>
          </cell>
          <cell r="BE522">
            <v>0</v>
          </cell>
          <cell r="BF522">
            <v>0</v>
          </cell>
          <cell r="BG522">
            <v>0</v>
          </cell>
          <cell r="BH522">
            <v>0</v>
          </cell>
          <cell r="BI522">
            <v>0</v>
          </cell>
          <cell r="BJ522">
            <v>0</v>
          </cell>
          <cell r="BK522">
            <v>0</v>
          </cell>
          <cell r="BL522">
            <v>0</v>
          </cell>
          <cell r="BM522">
            <v>0</v>
          </cell>
          <cell r="BN522">
            <v>0</v>
          </cell>
          <cell r="BO522">
            <v>0</v>
          </cell>
          <cell r="BP522">
            <v>0</v>
          </cell>
          <cell r="BQ522">
            <v>0</v>
          </cell>
          <cell r="BR522">
            <v>0</v>
          </cell>
          <cell r="BS522">
            <v>0</v>
          </cell>
          <cell r="BT522">
            <v>0</v>
          </cell>
          <cell r="BU522">
            <v>0</v>
          </cell>
          <cell r="BV522">
            <v>0</v>
          </cell>
          <cell r="BW522">
            <v>0</v>
          </cell>
          <cell r="BX522">
            <v>0</v>
          </cell>
          <cell r="BY522">
            <v>0</v>
          </cell>
          <cell r="BZ522">
            <v>0</v>
          </cell>
          <cell r="CA522">
            <v>0</v>
          </cell>
          <cell r="CB522">
            <v>0</v>
          </cell>
          <cell r="CC522">
            <v>0</v>
          </cell>
          <cell r="CD522">
            <v>0</v>
          </cell>
          <cell r="CE522">
            <v>0</v>
          </cell>
          <cell r="CF522">
            <v>0</v>
          </cell>
          <cell r="CG522">
            <v>0</v>
          </cell>
          <cell r="CH522">
            <v>0</v>
          </cell>
          <cell r="CI522">
            <v>0</v>
          </cell>
          <cell r="CJ522">
            <v>0</v>
          </cell>
          <cell r="CK522">
            <v>0</v>
          </cell>
          <cell r="CL522">
            <v>0</v>
          </cell>
          <cell r="CM522">
            <v>0</v>
          </cell>
          <cell r="CN522">
            <v>0</v>
          </cell>
          <cell r="CO522">
            <v>0</v>
          </cell>
          <cell r="CP522">
            <v>0</v>
          </cell>
          <cell r="CQ522">
            <v>0</v>
          </cell>
          <cell r="CR522">
            <v>0</v>
          </cell>
          <cell r="CS522">
            <v>0</v>
          </cell>
          <cell r="CT522">
            <v>0</v>
          </cell>
          <cell r="CU522">
            <v>0</v>
          </cell>
          <cell r="CV522">
            <v>0</v>
          </cell>
          <cell r="CW522">
            <v>0</v>
          </cell>
          <cell r="CX522">
            <v>0</v>
          </cell>
          <cell r="CY522">
            <v>0</v>
          </cell>
          <cell r="CZ522">
            <v>0</v>
          </cell>
          <cell r="DA522">
            <v>0</v>
          </cell>
          <cell r="DB522">
            <v>0</v>
          </cell>
          <cell r="DC522">
            <v>0</v>
          </cell>
          <cell r="DD522">
            <v>0</v>
          </cell>
          <cell r="DE522">
            <v>0</v>
          </cell>
          <cell r="DF522">
            <v>0</v>
          </cell>
          <cell r="DG522">
            <v>0</v>
          </cell>
          <cell r="DH522">
            <v>0</v>
          </cell>
          <cell r="DI522">
            <v>0</v>
          </cell>
          <cell r="DJ522">
            <v>0</v>
          </cell>
          <cell r="DK522">
            <v>0</v>
          </cell>
          <cell r="DL522">
            <v>0</v>
          </cell>
          <cell r="DM522">
            <v>0</v>
          </cell>
          <cell r="DN522">
            <v>0</v>
          </cell>
          <cell r="DO522">
            <v>0</v>
          </cell>
          <cell r="DP522">
            <v>0</v>
          </cell>
          <cell r="DQ522">
            <v>0</v>
          </cell>
          <cell r="DR522">
            <v>0</v>
          </cell>
          <cell r="DS522">
            <v>0</v>
          </cell>
          <cell r="DT522">
            <v>0</v>
          </cell>
          <cell r="DU522">
            <v>0</v>
          </cell>
          <cell r="DV522">
            <v>0</v>
          </cell>
          <cell r="DW522">
            <v>0</v>
          </cell>
          <cell r="DX522">
            <v>0</v>
          </cell>
          <cell r="DY522">
            <v>0</v>
          </cell>
          <cell r="DZ522">
            <v>0</v>
          </cell>
          <cell r="EA522">
            <v>0</v>
          </cell>
          <cell r="EB522">
            <v>0</v>
          </cell>
          <cell r="EC522">
            <v>0</v>
          </cell>
          <cell r="ED522">
            <v>0</v>
          </cell>
        </row>
        <row r="523">
          <cell r="F523">
            <v>0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Y523">
            <v>0</v>
          </cell>
          <cell r="Z523">
            <v>0</v>
          </cell>
          <cell r="AA523">
            <v>0</v>
          </cell>
          <cell r="AB523">
            <v>0</v>
          </cell>
          <cell r="AC523">
            <v>0</v>
          </cell>
          <cell r="AD523">
            <v>0</v>
          </cell>
          <cell r="AE523">
            <v>0</v>
          </cell>
          <cell r="AF523">
            <v>0</v>
          </cell>
          <cell r="AG523">
            <v>0</v>
          </cell>
          <cell r="AH523">
            <v>0</v>
          </cell>
          <cell r="AI523">
            <v>0</v>
          </cell>
          <cell r="AJ523">
            <v>0</v>
          </cell>
          <cell r="AK523">
            <v>0</v>
          </cell>
          <cell r="AL523">
            <v>0</v>
          </cell>
          <cell r="AM523">
            <v>0</v>
          </cell>
          <cell r="AN523">
            <v>0</v>
          </cell>
          <cell r="AO523">
            <v>0</v>
          </cell>
          <cell r="AP523">
            <v>0</v>
          </cell>
          <cell r="AQ523">
            <v>0</v>
          </cell>
          <cell r="AR523">
            <v>0</v>
          </cell>
          <cell r="AS523">
            <v>0</v>
          </cell>
          <cell r="AT523">
            <v>0</v>
          </cell>
          <cell r="AU523">
            <v>0</v>
          </cell>
          <cell r="AV523">
            <v>0</v>
          </cell>
          <cell r="AW523">
            <v>0</v>
          </cell>
          <cell r="AX523">
            <v>0</v>
          </cell>
          <cell r="AY523">
            <v>0</v>
          </cell>
          <cell r="AZ523">
            <v>0</v>
          </cell>
          <cell r="BA523">
            <v>0</v>
          </cell>
          <cell r="BB523">
            <v>0</v>
          </cell>
          <cell r="BC523">
            <v>0</v>
          </cell>
          <cell r="BD523">
            <v>0</v>
          </cell>
          <cell r="BE523">
            <v>0</v>
          </cell>
          <cell r="BF523">
            <v>0</v>
          </cell>
          <cell r="BG523">
            <v>0</v>
          </cell>
          <cell r="BH523">
            <v>0</v>
          </cell>
          <cell r="BI523">
            <v>0</v>
          </cell>
          <cell r="BJ523">
            <v>0</v>
          </cell>
          <cell r="BK523">
            <v>0</v>
          </cell>
          <cell r="BL523">
            <v>0</v>
          </cell>
          <cell r="BM523">
            <v>0</v>
          </cell>
          <cell r="BN523">
            <v>0</v>
          </cell>
          <cell r="BO523">
            <v>0</v>
          </cell>
          <cell r="BP523">
            <v>0</v>
          </cell>
          <cell r="BQ523">
            <v>0</v>
          </cell>
          <cell r="BR523">
            <v>0</v>
          </cell>
          <cell r="BS523">
            <v>0</v>
          </cell>
          <cell r="BT523">
            <v>0</v>
          </cell>
          <cell r="BU523">
            <v>0</v>
          </cell>
          <cell r="BV523">
            <v>0</v>
          </cell>
          <cell r="BW523">
            <v>0</v>
          </cell>
          <cell r="BX523">
            <v>0</v>
          </cell>
          <cell r="BY523">
            <v>0</v>
          </cell>
          <cell r="BZ523">
            <v>0</v>
          </cell>
          <cell r="CA523">
            <v>0</v>
          </cell>
          <cell r="CB523">
            <v>0</v>
          </cell>
          <cell r="CC523">
            <v>0</v>
          </cell>
          <cell r="CD523">
            <v>0</v>
          </cell>
          <cell r="CE523">
            <v>0</v>
          </cell>
          <cell r="CF523">
            <v>0</v>
          </cell>
          <cell r="CG523">
            <v>0</v>
          </cell>
          <cell r="CH523">
            <v>0</v>
          </cell>
          <cell r="CI523">
            <v>0</v>
          </cell>
          <cell r="CJ523">
            <v>0</v>
          </cell>
          <cell r="CK523">
            <v>0</v>
          </cell>
          <cell r="CL523">
            <v>0</v>
          </cell>
          <cell r="CM523">
            <v>0</v>
          </cell>
          <cell r="CN523">
            <v>0</v>
          </cell>
          <cell r="CO523">
            <v>0</v>
          </cell>
          <cell r="CP523">
            <v>0</v>
          </cell>
          <cell r="CQ523">
            <v>0</v>
          </cell>
          <cell r="CR523">
            <v>0</v>
          </cell>
          <cell r="CS523">
            <v>0</v>
          </cell>
          <cell r="CT523">
            <v>0</v>
          </cell>
          <cell r="CU523">
            <v>0</v>
          </cell>
          <cell r="CV523">
            <v>0</v>
          </cell>
          <cell r="CW523">
            <v>0</v>
          </cell>
          <cell r="CX523">
            <v>0</v>
          </cell>
          <cell r="CY523">
            <v>0</v>
          </cell>
          <cell r="CZ523">
            <v>0</v>
          </cell>
          <cell r="DA523">
            <v>0</v>
          </cell>
          <cell r="DB523">
            <v>0</v>
          </cell>
          <cell r="DC523">
            <v>0</v>
          </cell>
          <cell r="DD523">
            <v>0</v>
          </cell>
          <cell r="DE523">
            <v>0</v>
          </cell>
          <cell r="DF523">
            <v>0</v>
          </cell>
          <cell r="DG523">
            <v>0</v>
          </cell>
          <cell r="DH523">
            <v>0</v>
          </cell>
          <cell r="DI523">
            <v>0</v>
          </cell>
          <cell r="DJ523">
            <v>0</v>
          </cell>
          <cell r="DK523">
            <v>0</v>
          </cell>
          <cell r="DL523">
            <v>0</v>
          </cell>
          <cell r="DM523">
            <v>0</v>
          </cell>
          <cell r="DN523">
            <v>0</v>
          </cell>
          <cell r="DO523">
            <v>0</v>
          </cell>
          <cell r="DP523">
            <v>0</v>
          </cell>
          <cell r="DQ523">
            <v>0</v>
          </cell>
          <cell r="DR523">
            <v>0</v>
          </cell>
          <cell r="DS523">
            <v>0</v>
          </cell>
          <cell r="DT523">
            <v>0</v>
          </cell>
          <cell r="DU523">
            <v>0</v>
          </cell>
          <cell r="DV523">
            <v>0</v>
          </cell>
          <cell r="DW523">
            <v>0</v>
          </cell>
          <cell r="DX523">
            <v>0</v>
          </cell>
          <cell r="DY523">
            <v>0</v>
          </cell>
          <cell r="DZ523">
            <v>0</v>
          </cell>
          <cell r="EA523">
            <v>0</v>
          </cell>
          <cell r="EB523">
            <v>0</v>
          </cell>
          <cell r="EC523">
            <v>0</v>
          </cell>
          <cell r="ED523">
            <v>0</v>
          </cell>
        </row>
        <row r="524"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  <cell r="X524">
            <v>0</v>
          </cell>
          <cell r="Y524">
            <v>0</v>
          </cell>
          <cell r="Z524">
            <v>0</v>
          </cell>
          <cell r="AA524">
            <v>0</v>
          </cell>
          <cell r="AB524">
            <v>0</v>
          </cell>
          <cell r="AC524">
            <v>0</v>
          </cell>
          <cell r="AD524">
            <v>0</v>
          </cell>
          <cell r="AE524">
            <v>0</v>
          </cell>
          <cell r="AF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0</v>
          </cell>
          <cell r="AK524">
            <v>0</v>
          </cell>
          <cell r="AL524">
            <v>0</v>
          </cell>
          <cell r="AM524">
            <v>0</v>
          </cell>
          <cell r="AN524">
            <v>0</v>
          </cell>
          <cell r="AO524">
            <v>0</v>
          </cell>
          <cell r="AP524">
            <v>0</v>
          </cell>
          <cell r="AQ524">
            <v>0</v>
          </cell>
          <cell r="AR524">
            <v>0</v>
          </cell>
          <cell r="AS524">
            <v>0</v>
          </cell>
          <cell r="AT524">
            <v>0</v>
          </cell>
          <cell r="AU524">
            <v>0</v>
          </cell>
          <cell r="AV524">
            <v>0</v>
          </cell>
          <cell r="AW524">
            <v>0</v>
          </cell>
          <cell r="AX524">
            <v>0</v>
          </cell>
          <cell r="AY524">
            <v>0</v>
          </cell>
          <cell r="AZ524">
            <v>0</v>
          </cell>
          <cell r="BA524">
            <v>0</v>
          </cell>
          <cell r="BB524">
            <v>0</v>
          </cell>
          <cell r="BC524">
            <v>0</v>
          </cell>
          <cell r="BD524">
            <v>0</v>
          </cell>
          <cell r="BE524">
            <v>0</v>
          </cell>
          <cell r="BF524">
            <v>0</v>
          </cell>
          <cell r="BG524">
            <v>0</v>
          </cell>
          <cell r="BH524">
            <v>0</v>
          </cell>
          <cell r="BI524">
            <v>0</v>
          </cell>
          <cell r="BJ524">
            <v>0</v>
          </cell>
          <cell r="BK524">
            <v>0</v>
          </cell>
          <cell r="BL524">
            <v>0</v>
          </cell>
          <cell r="BM524">
            <v>0</v>
          </cell>
          <cell r="BN524">
            <v>0</v>
          </cell>
          <cell r="BO524">
            <v>0</v>
          </cell>
          <cell r="BP524">
            <v>0</v>
          </cell>
          <cell r="BQ524">
            <v>0</v>
          </cell>
          <cell r="BR524">
            <v>0</v>
          </cell>
          <cell r="BS524">
            <v>0</v>
          </cell>
          <cell r="BT524">
            <v>0</v>
          </cell>
          <cell r="BU524">
            <v>0</v>
          </cell>
          <cell r="BV524">
            <v>0</v>
          </cell>
          <cell r="BW524">
            <v>0</v>
          </cell>
          <cell r="BX524">
            <v>0</v>
          </cell>
          <cell r="BY524">
            <v>0</v>
          </cell>
          <cell r="BZ524">
            <v>0</v>
          </cell>
          <cell r="CA524">
            <v>0</v>
          </cell>
          <cell r="CB524">
            <v>0</v>
          </cell>
          <cell r="CC524">
            <v>0</v>
          </cell>
          <cell r="CD524">
            <v>0</v>
          </cell>
          <cell r="CE524">
            <v>0</v>
          </cell>
          <cell r="CF524">
            <v>0</v>
          </cell>
          <cell r="CG524">
            <v>0</v>
          </cell>
          <cell r="CH524">
            <v>0</v>
          </cell>
          <cell r="CI524">
            <v>0</v>
          </cell>
          <cell r="CJ524">
            <v>0</v>
          </cell>
          <cell r="CK524">
            <v>0</v>
          </cell>
          <cell r="CL524">
            <v>0</v>
          </cell>
          <cell r="CM524">
            <v>0</v>
          </cell>
          <cell r="CN524">
            <v>0</v>
          </cell>
          <cell r="CO524">
            <v>0</v>
          </cell>
          <cell r="CP524">
            <v>0</v>
          </cell>
          <cell r="CQ524">
            <v>0</v>
          </cell>
          <cell r="CR524">
            <v>0</v>
          </cell>
          <cell r="CS524">
            <v>0</v>
          </cell>
          <cell r="CT524">
            <v>0</v>
          </cell>
          <cell r="CU524">
            <v>0</v>
          </cell>
          <cell r="CV524">
            <v>0</v>
          </cell>
          <cell r="CW524">
            <v>0</v>
          </cell>
          <cell r="CX524">
            <v>0</v>
          </cell>
          <cell r="CY524">
            <v>0</v>
          </cell>
          <cell r="CZ524">
            <v>0</v>
          </cell>
          <cell r="DA524">
            <v>0</v>
          </cell>
          <cell r="DB524">
            <v>0</v>
          </cell>
          <cell r="DC524">
            <v>0</v>
          </cell>
          <cell r="DD524">
            <v>0</v>
          </cell>
          <cell r="DE524">
            <v>0</v>
          </cell>
          <cell r="DF524">
            <v>0</v>
          </cell>
          <cell r="DG524">
            <v>0</v>
          </cell>
          <cell r="DH524">
            <v>0</v>
          </cell>
          <cell r="DI524">
            <v>0</v>
          </cell>
          <cell r="DJ524">
            <v>0</v>
          </cell>
          <cell r="DK524">
            <v>0</v>
          </cell>
          <cell r="DL524">
            <v>0</v>
          </cell>
          <cell r="DM524">
            <v>0</v>
          </cell>
          <cell r="DN524">
            <v>0</v>
          </cell>
          <cell r="DO524">
            <v>0</v>
          </cell>
          <cell r="DP524">
            <v>0</v>
          </cell>
          <cell r="DQ524">
            <v>0</v>
          </cell>
          <cell r="DR524">
            <v>0</v>
          </cell>
          <cell r="DS524">
            <v>0</v>
          </cell>
          <cell r="DT524">
            <v>0</v>
          </cell>
          <cell r="DU524">
            <v>0</v>
          </cell>
          <cell r="DV524">
            <v>0</v>
          </cell>
          <cell r="DW524">
            <v>0</v>
          </cell>
          <cell r="DX524">
            <v>0</v>
          </cell>
          <cell r="DY524">
            <v>0</v>
          </cell>
          <cell r="DZ524">
            <v>0</v>
          </cell>
          <cell r="EA524">
            <v>0</v>
          </cell>
          <cell r="EB524">
            <v>0</v>
          </cell>
          <cell r="EC524">
            <v>0</v>
          </cell>
          <cell r="ED524">
            <v>0</v>
          </cell>
        </row>
        <row r="525"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  <cell r="Q525">
            <v>0</v>
          </cell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0</v>
          </cell>
          <cell r="W525">
            <v>0</v>
          </cell>
          <cell r="X525">
            <v>0</v>
          </cell>
          <cell r="Y525">
            <v>0</v>
          </cell>
          <cell r="Z525">
            <v>0</v>
          </cell>
          <cell r="AA525">
            <v>0</v>
          </cell>
          <cell r="AB525">
            <v>0</v>
          </cell>
          <cell r="AC525">
            <v>0</v>
          </cell>
          <cell r="AD525">
            <v>0</v>
          </cell>
          <cell r="AE525">
            <v>0</v>
          </cell>
          <cell r="AF525">
            <v>0</v>
          </cell>
          <cell r="AG525">
            <v>0</v>
          </cell>
          <cell r="AH525">
            <v>0</v>
          </cell>
          <cell r="AI525">
            <v>0</v>
          </cell>
          <cell r="AJ525">
            <v>0</v>
          </cell>
          <cell r="AK525">
            <v>0</v>
          </cell>
          <cell r="AL525">
            <v>0</v>
          </cell>
          <cell r="AM525">
            <v>0</v>
          </cell>
          <cell r="AN525">
            <v>0</v>
          </cell>
          <cell r="AO525">
            <v>0</v>
          </cell>
          <cell r="AP525">
            <v>0</v>
          </cell>
          <cell r="AQ525">
            <v>0</v>
          </cell>
          <cell r="AR525">
            <v>0</v>
          </cell>
          <cell r="AS525">
            <v>0</v>
          </cell>
          <cell r="AT525">
            <v>0</v>
          </cell>
          <cell r="AU525">
            <v>0</v>
          </cell>
          <cell r="AV525">
            <v>0</v>
          </cell>
          <cell r="AW525">
            <v>0</v>
          </cell>
          <cell r="AX525">
            <v>0</v>
          </cell>
          <cell r="AY525">
            <v>0</v>
          </cell>
          <cell r="AZ525">
            <v>0</v>
          </cell>
          <cell r="BA525">
            <v>0</v>
          </cell>
          <cell r="BB525">
            <v>0</v>
          </cell>
          <cell r="BC525">
            <v>0</v>
          </cell>
          <cell r="BD525">
            <v>0</v>
          </cell>
          <cell r="BE525">
            <v>0</v>
          </cell>
          <cell r="BF525">
            <v>0</v>
          </cell>
          <cell r="BG525">
            <v>0</v>
          </cell>
          <cell r="BH525">
            <v>0</v>
          </cell>
          <cell r="BI525">
            <v>0</v>
          </cell>
          <cell r="BJ525">
            <v>0</v>
          </cell>
          <cell r="BK525">
            <v>0</v>
          </cell>
          <cell r="BL525">
            <v>0</v>
          </cell>
          <cell r="BM525">
            <v>0</v>
          </cell>
          <cell r="BN525">
            <v>0</v>
          </cell>
          <cell r="BO525">
            <v>0</v>
          </cell>
          <cell r="BP525">
            <v>0</v>
          </cell>
          <cell r="BQ525">
            <v>0</v>
          </cell>
          <cell r="BR525">
            <v>0</v>
          </cell>
          <cell r="BS525">
            <v>0</v>
          </cell>
          <cell r="BT525">
            <v>0</v>
          </cell>
          <cell r="BU525">
            <v>0</v>
          </cell>
          <cell r="BV525">
            <v>0</v>
          </cell>
          <cell r="BW525">
            <v>0</v>
          </cell>
          <cell r="BX525">
            <v>0</v>
          </cell>
          <cell r="BY525">
            <v>0</v>
          </cell>
          <cell r="BZ525">
            <v>0</v>
          </cell>
          <cell r="CA525">
            <v>0</v>
          </cell>
          <cell r="CB525">
            <v>0</v>
          </cell>
          <cell r="CC525">
            <v>0</v>
          </cell>
          <cell r="CD525">
            <v>0</v>
          </cell>
          <cell r="CE525">
            <v>0</v>
          </cell>
          <cell r="CF525">
            <v>0</v>
          </cell>
          <cell r="CG525">
            <v>0</v>
          </cell>
          <cell r="CH525">
            <v>0</v>
          </cell>
          <cell r="CI525">
            <v>0</v>
          </cell>
          <cell r="CJ525">
            <v>0</v>
          </cell>
          <cell r="CK525">
            <v>0</v>
          </cell>
          <cell r="CL525">
            <v>0</v>
          </cell>
          <cell r="CM525">
            <v>0</v>
          </cell>
          <cell r="CN525">
            <v>0</v>
          </cell>
          <cell r="CO525">
            <v>0</v>
          </cell>
          <cell r="CP525">
            <v>0</v>
          </cell>
          <cell r="CQ525">
            <v>0</v>
          </cell>
          <cell r="CR525">
            <v>0</v>
          </cell>
          <cell r="CS525">
            <v>0</v>
          </cell>
          <cell r="CT525">
            <v>0</v>
          </cell>
          <cell r="CU525">
            <v>0</v>
          </cell>
          <cell r="CV525">
            <v>0</v>
          </cell>
          <cell r="CW525">
            <v>0</v>
          </cell>
          <cell r="CX525">
            <v>0</v>
          </cell>
          <cell r="CY525">
            <v>0</v>
          </cell>
          <cell r="CZ525">
            <v>0</v>
          </cell>
          <cell r="DA525">
            <v>0</v>
          </cell>
          <cell r="DB525">
            <v>0</v>
          </cell>
          <cell r="DC525">
            <v>0</v>
          </cell>
          <cell r="DD525">
            <v>0</v>
          </cell>
          <cell r="DE525">
            <v>0</v>
          </cell>
          <cell r="DF525">
            <v>0</v>
          </cell>
          <cell r="DG525">
            <v>0</v>
          </cell>
          <cell r="DH525">
            <v>0</v>
          </cell>
          <cell r="DI525">
            <v>0</v>
          </cell>
          <cell r="DJ525">
            <v>0</v>
          </cell>
          <cell r="DK525">
            <v>0</v>
          </cell>
          <cell r="DL525">
            <v>0</v>
          </cell>
          <cell r="DM525">
            <v>0</v>
          </cell>
          <cell r="DN525">
            <v>0</v>
          </cell>
          <cell r="DO525">
            <v>0</v>
          </cell>
          <cell r="DP525">
            <v>0</v>
          </cell>
          <cell r="DQ525">
            <v>0</v>
          </cell>
          <cell r="DR525">
            <v>0</v>
          </cell>
          <cell r="DS525">
            <v>0</v>
          </cell>
          <cell r="DT525">
            <v>0</v>
          </cell>
          <cell r="DU525">
            <v>0</v>
          </cell>
          <cell r="DV525">
            <v>0</v>
          </cell>
          <cell r="DW525">
            <v>0</v>
          </cell>
          <cell r="DX525">
            <v>0</v>
          </cell>
          <cell r="DY525">
            <v>0</v>
          </cell>
          <cell r="DZ525">
            <v>0</v>
          </cell>
          <cell r="EA525">
            <v>0</v>
          </cell>
          <cell r="EB525">
            <v>0</v>
          </cell>
          <cell r="EC525">
            <v>0</v>
          </cell>
          <cell r="ED525">
            <v>0</v>
          </cell>
        </row>
        <row r="527">
          <cell r="F527">
            <v>21103.330000000016</v>
          </cell>
          <cell r="G527">
            <v>19989.160000000033</v>
          </cell>
          <cell r="H527">
            <v>25353.810000000114</v>
          </cell>
          <cell r="I527">
            <v>20477.300000000047</v>
          </cell>
          <cell r="J527">
            <v>20492.390000000014</v>
          </cell>
          <cell r="K527">
            <v>16540.369999999995</v>
          </cell>
          <cell r="L527">
            <v>12029.790000000037</v>
          </cell>
          <cell r="M527">
            <v>9611.2199999999721</v>
          </cell>
          <cell r="N527">
            <v>12511.569999999949</v>
          </cell>
          <cell r="O527">
            <v>17534.710000000079</v>
          </cell>
          <cell r="P527">
            <v>15352.419999999984</v>
          </cell>
          <cell r="Q527">
            <v>15433.119999999995</v>
          </cell>
          <cell r="R527">
            <v>206429.19000000041</v>
          </cell>
          <cell r="S527">
            <v>21103.329999999958</v>
          </cell>
          <cell r="T527">
            <v>19989.159999999974</v>
          </cell>
          <cell r="U527">
            <v>25353.810000000114</v>
          </cell>
          <cell r="V527">
            <v>20477.300000000047</v>
          </cell>
          <cell r="W527">
            <v>20492.389999999898</v>
          </cell>
          <cell r="X527">
            <v>16540.369999999995</v>
          </cell>
          <cell r="Y527">
            <v>12029.790000000037</v>
          </cell>
          <cell r="Z527">
            <v>9611.2199999999721</v>
          </cell>
          <cell r="AA527">
            <v>12511.569999999949</v>
          </cell>
          <cell r="AB527">
            <v>17534.710000000021</v>
          </cell>
          <cell r="AC527">
            <v>15352.419999999984</v>
          </cell>
          <cell r="AD527">
            <v>15433.119999999995</v>
          </cell>
          <cell r="AE527">
            <v>206429.18999999948</v>
          </cell>
          <cell r="AF527">
            <v>21103.329999999958</v>
          </cell>
          <cell r="AG527">
            <v>19989.159999999974</v>
          </cell>
          <cell r="AH527">
            <v>25353.810000000114</v>
          </cell>
          <cell r="AI527">
            <v>20477.300000000047</v>
          </cell>
          <cell r="AJ527">
            <v>20492.390000000014</v>
          </cell>
          <cell r="AK527">
            <v>16540.370000000112</v>
          </cell>
          <cell r="AL527">
            <v>12029.790000000037</v>
          </cell>
          <cell r="AM527">
            <v>9611.2199999999721</v>
          </cell>
          <cell r="AN527">
            <v>12511.569999999949</v>
          </cell>
          <cell r="AO527">
            <v>17534.710000000021</v>
          </cell>
          <cell r="AP527">
            <v>15352.419999999984</v>
          </cell>
          <cell r="AQ527">
            <v>15433.119999999995</v>
          </cell>
          <cell r="AR527">
            <v>206592.03999999911</v>
          </cell>
          <cell r="AS527">
            <v>21103.329999999958</v>
          </cell>
          <cell r="AT527">
            <v>20152.010000000068</v>
          </cell>
          <cell r="AU527">
            <v>25353.810000000056</v>
          </cell>
          <cell r="AV527">
            <v>20477.300000000047</v>
          </cell>
          <cell r="AW527">
            <v>20492.390000000014</v>
          </cell>
          <cell r="AX527">
            <v>16540.369999999995</v>
          </cell>
          <cell r="AY527">
            <v>12029.790000000037</v>
          </cell>
          <cell r="AZ527">
            <v>9611.2199999999721</v>
          </cell>
          <cell r="BA527">
            <v>12511.569999999949</v>
          </cell>
          <cell r="BB527">
            <v>17534.709999999963</v>
          </cell>
          <cell r="BC527">
            <v>15352.420000000042</v>
          </cell>
          <cell r="BD527">
            <v>15433.119999999995</v>
          </cell>
          <cell r="BE527">
            <v>206429.18999999948</v>
          </cell>
          <cell r="BF527">
            <v>21103.330000000016</v>
          </cell>
          <cell r="BG527">
            <v>19989.160000000033</v>
          </cell>
          <cell r="BH527">
            <v>25353.809999999939</v>
          </cell>
          <cell r="BI527">
            <v>20477.300000000047</v>
          </cell>
          <cell r="BJ527">
            <v>20492.39000000013</v>
          </cell>
          <cell r="BK527">
            <v>16540.369999999995</v>
          </cell>
          <cell r="BL527">
            <v>12029.789999999804</v>
          </cell>
          <cell r="BM527">
            <v>9611.2199999999721</v>
          </cell>
          <cell r="BN527">
            <v>12511.570000000065</v>
          </cell>
          <cell r="BO527">
            <v>17534.709999999963</v>
          </cell>
          <cell r="BP527">
            <v>15352.420000000042</v>
          </cell>
          <cell r="BQ527">
            <v>15433.119999999995</v>
          </cell>
          <cell r="BR527">
            <v>206429.18999999948</v>
          </cell>
          <cell r="BS527">
            <v>21103.329999999958</v>
          </cell>
          <cell r="BT527">
            <v>19989.159999999916</v>
          </cell>
          <cell r="BU527">
            <v>25353.810000000056</v>
          </cell>
          <cell r="BV527">
            <v>20477.299999999814</v>
          </cell>
          <cell r="BW527">
            <v>20492.39000000013</v>
          </cell>
          <cell r="BX527">
            <v>16540.370000000112</v>
          </cell>
          <cell r="BY527">
            <v>12029.790000000037</v>
          </cell>
          <cell r="BZ527">
            <v>9611.2199999999721</v>
          </cell>
          <cell r="CA527">
            <v>12511.569999999832</v>
          </cell>
          <cell r="CB527">
            <v>17534.709999999963</v>
          </cell>
          <cell r="CC527">
            <v>15352.420000000042</v>
          </cell>
          <cell r="CD527">
            <v>15433.119999999995</v>
          </cell>
          <cell r="CE527">
            <v>206429.18999999948</v>
          </cell>
          <cell r="CF527">
            <v>21103.330000000075</v>
          </cell>
          <cell r="CG527">
            <v>19989.160000000033</v>
          </cell>
          <cell r="CH527">
            <v>25353.810000000056</v>
          </cell>
          <cell r="CI527">
            <v>20477.300000000047</v>
          </cell>
          <cell r="CJ527">
            <v>20492.39000000013</v>
          </cell>
          <cell r="CK527">
            <v>16540.369999999995</v>
          </cell>
          <cell r="CL527">
            <v>12029.789999999804</v>
          </cell>
          <cell r="CM527">
            <v>9611.2199999999721</v>
          </cell>
          <cell r="CN527">
            <v>12511.569999999949</v>
          </cell>
          <cell r="CO527">
            <v>17534.709999999963</v>
          </cell>
          <cell r="CP527">
            <v>15352.420000000042</v>
          </cell>
          <cell r="CQ527">
            <v>15433.119999999995</v>
          </cell>
          <cell r="CR527">
            <v>206592.04000000097</v>
          </cell>
          <cell r="CS527">
            <v>21103.329999999958</v>
          </cell>
          <cell r="CT527">
            <v>20152.010000000009</v>
          </cell>
          <cell r="CU527">
            <v>25353.810000000056</v>
          </cell>
          <cell r="CV527">
            <v>20477.300000000047</v>
          </cell>
          <cell r="CW527">
            <v>20492.389999999898</v>
          </cell>
          <cell r="CX527">
            <v>16540.370000000112</v>
          </cell>
          <cell r="CY527">
            <v>12029.789999999921</v>
          </cell>
          <cell r="CZ527">
            <v>9611.2200000000885</v>
          </cell>
          <cell r="DA527">
            <v>12511.570000000065</v>
          </cell>
          <cell r="DB527">
            <v>17534.709999999963</v>
          </cell>
          <cell r="DC527">
            <v>15352.420000000042</v>
          </cell>
          <cell r="DD527">
            <v>15433.119999999995</v>
          </cell>
          <cell r="DE527">
            <v>206429.18999999948</v>
          </cell>
          <cell r="DF527">
            <v>21103.330000000016</v>
          </cell>
          <cell r="DG527">
            <v>19989.160000000033</v>
          </cell>
          <cell r="DH527">
            <v>25353.810000000172</v>
          </cell>
          <cell r="DI527">
            <v>20477.29999999993</v>
          </cell>
          <cell r="DJ527">
            <v>20492.389999999898</v>
          </cell>
          <cell r="DK527">
            <v>16540.369999999879</v>
          </cell>
          <cell r="DL527">
            <v>12029.790000000154</v>
          </cell>
          <cell r="DM527">
            <v>9611.2199999999721</v>
          </cell>
          <cell r="DN527">
            <v>12511.569999999949</v>
          </cell>
          <cell r="DO527">
            <v>17534.710000000079</v>
          </cell>
          <cell r="DP527">
            <v>15352.420000000042</v>
          </cell>
          <cell r="DQ527">
            <v>15433.119999999995</v>
          </cell>
          <cell r="DR527">
            <v>206429.18999999948</v>
          </cell>
          <cell r="DS527">
            <v>21103.330000000016</v>
          </cell>
          <cell r="DT527">
            <v>19989.160000000033</v>
          </cell>
          <cell r="DU527">
            <v>25353.810000000056</v>
          </cell>
          <cell r="DV527">
            <v>20477.300000000047</v>
          </cell>
          <cell r="DW527">
            <v>20492.39000000013</v>
          </cell>
          <cell r="DX527">
            <v>16540.369999999995</v>
          </cell>
          <cell r="DY527">
            <v>12029.790000000037</v>
          </cell>
          <cell r="DZ527">
            <v>9611.2199999999721</v>
          </cell>
          <cell r="EA527">
            <v>12511.569999999949</v>
          </cell>
          <cell r="EB527">
            <v>17534.710000000079</v>
          </cell>
          <cell r="EC527">
            <v>15352.419999999984</v>
          </cell>
          <cell r="ED527">
            <v>15433.119999999995</v>
          </cell>
        </row>
        <row r="530">
          <cell r="F530">
            <v>0</v>
          </cell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  <cell r="X530">
            <v>0</v>
          </cell>
          <cell r="Y530">
            <v>0</v>
          </cell>
          <cell r="Z530">
            <v>0</v>
          </cell>
          <cell r="AA530">
            <v>0</v>
          </cell>
          <cell r="AB530">
            <v>0</v>
          </cell>
          <cell r="AC530">
            <v>0</v>
          </cell>
          <cell r="AD530">
            <v>0</v>
          </cell>
          <cell r="AE530">
            <v>0</v>
          </cell>
          <cell r="AF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  <cell r="AK530">
            <v>0</v>
          </cell>
          <cell r="AL530">
            <v>0</v>
          </cell>
          <cell r="AM530">
            <v>0</v>
          </cell>
          <cell r="AN530">
            <v>0</v>
          </cell>
          <cell r="AO530">
            <v>0</v>
          </cell>
          <cell r="AP530">
            <v>0</v>
          </cell>
          <cell r="AQ530">
            <v>0</v>
          </cell>
          <cell r="AR530">
            <v>0</v>
          </cell>
          <cell r="AS530">
            <v>0</v>
          </cell>
          <cell r="AT530">
            <v>0</v>
          </cell>
          <cell r="AU530">
            <v>0</v>
          </cell>
          <cell r="AV530">
            <v>0</v>
          </cell>
          <cell r="AW530">
            <v>0</v>
          </cell>
          <cell r="AX530">
            <v>0</v>
          </cell>
          <cell r="AY530">
            <v>0</v>
          </cell>
          <cell r="AZ530">
            <v>0</v>
          </cell>
          <cell r="BA530">
            <v>0</v>
          </cell>
          <cell r="BB530">
            <v>0</v>
          </cell>
          <cell r="BC530">
            <v>0</v>
          </cell>
          <cell r="BD530">
            <v>0</v>
          </cell>
          <cell r="BE530">
            <v>0</v>
          </cell>
          <cell r="BF530">
            <v>0</v>
          </cell>
          <cell r="BG530">
            <v>0</v>
          </cell>
          <cell r="BH530">
            <v>0</v>
          </cell>
          <cell r="BI530">
            <v>0</v>
          </cell>
          <cell r="BJ530">
            <v>0</v>
          </cell>
          <cell r="BK530">
            <v>0</v>
          </cell>
          <cell r="BL530">
            <v>0</v>
          </cell>
          <cell r="BM530">
            <v>0</v>
          </cell>
          <cell r="BN530">
            <v>0</v>
          </cell>
          <cell r="BO530">
            <v>0</v>
          </cell>
          <cell r="BP530">
            <v>0</v>
          </cell>
          <cell r="BQ530">
            <v>0</v>
          </cell>
          <cell r="BR530">
            <v>0</v>
          </cell>
          <cell r="BS530">
            <v>0</v>
          </cell>
          <cell r="BT530">
            <v>0</v>
          </cell>
          <cell r="BU530">
            <v>0</v>
          </cell>
          <cell r="BV530">
            <v>0</v>
          </cell>
          <cell r="BW530">
            <v>0</v>
          </cell>
          <cell r="BX530">
            <v>0</v>
          </cell>
          <cell r="BY530">
            <v>0</v>
          </cell>
          <cell r="BZ530">
            <v>0</v>
          </cell>
          <cell r="CA530">
            <v>0</v>
          </cell>
          <cell r="CB530">
            <v>0</v>
          </cell>
          <cell r="CC530">
            <v>0</v>
          </cell>
          <cell r="CD530">
            <v>0</v>
          </cell>
          <cell r="CE530">
            <v>0</v>
          </cell>
          <cell r="CF530">
            <v>0</v>
          </cell>
          <cell r="CG530">
            <v>0</v>
          </cell>
          <cell r="CH530">
            <v>0</v>
          </cell>
          <cell r="CI530">
            <v>0</v>
          </cell>
          <cell r="CJ530">
            <v>0</v>
          </cell>
          <cell r="CK530">
            <v>0</v>
          </cell>
          <cell r="CL530">
            <v>0</v>
          </cell>
          <cell r="CM530">
            <v>0</v>
          </cell>
          <cell r="CN530">
            <v>0</v>
          </cell>
          <cell r="CO530">
            <v>0</v>
          </cell>
          <cell r="CP530">
            <v>0</v>
          </cell>
          <cell r="CQ530">
            <v>0</v>
          </cell>
          <cell r="CR530">
            <v>0</v>
          </cell>
          <cell r="CS530">
            <v>0</v>
          </cell>
          <cell r="CT530">
            <v>0</v>
          </cell>
          <cell r="CU530">
            <v>0</v>
          </cell>
          <cell r="CV530">
            <v>0</v>
          </cell>
          <cell r="CW530">
            <v>0</v>
          </cell>
          <cell r="CX530">
            <v>0</v>
          </cell>
          <cell r="CY530">
            <v>0</v>
          </cell>
          <cell r="CZ530">
            <v>0</v>
          </cell>
          <cell r="DA530">
            <v>0</v>
          </cell>
          <cell r="DB530">
            <v>0</v>
          </cell>
          <cell r="DC530">
            <v>0</v>
          </cell>
          <cell r="DD530">
            <v>0</v>
          </cell>
          <cell r="DE530">
            <v>0</v>
          </cell>
          <cell r="DF530">
            <v>0</v>
          </cell>
          <cell r="DG530">
            <v>0</v>
          </cell>
          <cell r="DH530">
            <v>0</v>
          </cell>
          <cell r="DI530">
            <v>0</v>
          </cell>
          <cell r="DJ530">
            <v>0</v>
          </cell>
          <cell r="DK530">
            <v>0</v>
          </cell>
          <cell r="DL530">
            <v>0</v>
          </cell>
          <cell r="DM530">
            <v>0</v>
          </cell>
          <cell r="DN530">
            <v>0</v>
          </cell>
          <cell r="DO530">
            <v>0</v>
          </cell>
          <cell r="DP530">
            <v>0</v>
          </cell>
          <cell r="DQ530">
            <v>0</v>
          </cell>
          <cell r="DR530">
            <v>0</v>
          </cell>
          <cell r="DS530">
            <v>0</v>
          </cell>
          <cell r="DT530">
            <v>0</v>
          </cell>
          <cell r="DU530">
            <v>0</v>
          </cell>
          <cell r="DV530">
            <v>0</v>
          </cell>
          <cell r="DW530">
            <v>0</v>
          </cell>
          <cell r="DX530">
            <v>0</v>
          </cell>
          <cell r="DY530">
            <v>0</v>
          </cell>
          <cell r="DZ530">
            <v>0</v>
          </cell>
          <cell r="EA530">
            <v>0</v>
          </cell>
          <cell r="EB530">
            <v>0</v>
          </cell>
          <cell r="EC530">
            <v>0</v>
          </cell>
          <cell r="ED530">
            <v>0</v>
          </cell>
        </row>
        <row r="531"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R531">
            <v>0</v>
          </cell>
          <cell r="S531">
            <v>0</v>
          </cell>
          <cell r="T531">
            <v>0</v>
          </cell>
          <cell r="U531">
            <v>0</v>
          </cell>
          <cell r="V531">
            <v>0</v>
          </cell>
          <cell r="W531">
            <v>0</v>
          </cell>
          <cell r="X531">
            <v>0</v>
          </cell>
          <cell r="Y531">
            <v>0</v>
          </cell>
          <cell r="Z531">
            <v>0</v>
          </cell>
          <cell r="AA531">
            <v>0</v>
          </cell>
          <cell r="AB531">
            <v>0</v>
          </cell>
          <cell r="AC531">
            <v>0</v>
          </cell>
          <cell r="AD531">
            <v>0</v>
          </cell>
          <cell r="AE531">
            <v>0</v>
          </cell>
          <cell r="AF531">
            <v>0</v>
          </cell>
          <cell r="AG531">
            <v>0</v>
          </cell>
          <cell r="AH531">
            <v>0</v>
          </cell>
          <cell r="AI531">
            <v>0</v>
          </cell>
          <cell r="AJ531">
            <v>0</v>
          </cell>
          <cell r="AK531">
            <v>0</v>
          </cell>
          <cell r="AL531">
            <v>0</v>
          </cell>
          <cell r="AM531">
            <v>0</v>
          </cell>
          <cell r="AN531">
            <v>0</v>
          </cell>
          <cell r="AO531">
            <v>0</v>
          </cell>
          <cell r="AP531">
            <v>0</v>
          </cell>
          <cell r="AQ531">
            <v>0</v>
          </cell>
          <cell r="AR531">
            <v>0</v>
          </cell>
          <cell r="AS531">
            <v>0</v>
          </cell>
          <cell r="AT531">
            <v>0</v>
          </cell>
          <cell r="AU531">
            <v>0</v>
          </cell>
          <cell r="AV531">
            <v>0</v>
          </cell>
          <cell r="AW531">
            <v>0</v>
          </cell>
          <cell r="AX531">
            <v>0</v>
          </cell>
          <cell r="AY531">
            <v>0</v>
          </cell>
          <cell r="AZ531">
            <v>0</v>
          </cell>
          <cell r="BA531">
            <v>0</v>
          </cell>
          <cell r="BB531">
            <v>0</v>
          </cell>
          <cell r="BC531">
            <v>0</v>
          </cell>
          <cell r="BD531">
            <v>0</v>
          </cell>
          <cell r="BE531">
            <v>0</v>
          </cell>
          <cell r="BF531">
            <v>0</v>
          </cell>
          <cell r="BG531">
            <v>0</v>
          </cell>
          <cell r="BH531">
            <v>0</v>
          </cell>
          <cell r="BI531">
            <v>0</v>
          </cell>
          <cell r="BJ531">
            <v>0</v>
          </cell>
          <cell r="BK531">
            <v>0</v>
          </cell>
          <cell r="BL531">
            <v>0</v>
          </cell>
          <cell r="BM531">
            <v>0</v>
          </cell>
          <cell r="BN531">
            <v>0</v>
          </cell>
          <cell r="BO531">
            <v>0</v>
          </cell>
          <cell r="BP531">
            <v>0</v>
          </cell>
          <cell r="BQ531">
            <v>0</v>
          </cell>
          <cell r="BR531">
            <v>0</v>
          </cell>
          <cell r="BS531">
            <v>0</v>
          </cell>
          <cell r="BT531">
            <v>0</v>
          </cell>
          <cell r="BU531">
            <v>0</v>
          </cell>
          <cell r="BV531">
            <v>0</v>
          </cell>
          <cell r="BW531">
            <v>0</v>
          </cell>
          <cell r="BX531">
            <v>0</v>
          </cell>
          <cell r="BY531">
            <v>0</v>
          </cell>
          <cell r="BZ531">
            <v>0</v>
          </cell>
          <cell r="CA531">
            <v>0</v>
          </cell>
          <cell r="CB531">
            <v>0</v>
          </cell>
          <cell r="CC531">
            <v>0</v>
          </cell>
          <cell r="CD531">
            <v>0</v>
          </cell>
          <cell r="CE531">
            <v>0</v>
          </cell>
          <cell r="CF531">
            <v>0</v>
          </cell>
          <cell r="CG531">
            <v>0</v>
          </cell>
          <cell r="CH531">
            <v>0</v>
          </cell>
          <cell r="CI531">
            <v>0</v>
          </cell>
          <cell r="CJ531">
            <v>0</v>
          </cell>
          <cell r="CK531">
            <v>0</v>
          </cell>
          <cell r="CL531">
            <v>0</v>
          </cell>
          <cell r="CM531">
            <v>0</v>
          </cell>
          <cell r="CN531">
            <v>0</v>
          </cell>
          <cell r="CO531">
            <v>0</v>
          </cell>
          <cell r="CP531">
            <v>0</v>
          </cell>
          <cell r="CQ531">
            <v>0</v>
          </cell>
          <cell r="CR531">
            <v>0</v>
          </cell>
          <cell r="CS531">
            <v>0</v>
          </cell>
          <cell r="CT531">
            <v>0</v>
          </cell>
          <cell r="CU531">
            <v>0</v>
          </cell>
          <cell r="CV531">
            <v>0</v>
          </cell>
          <cell r="CW531">
            <v>0</v>
          </cell>
          <cell r="CX531">
            <v>0</v>
          </cell>
          <cell r="CY531">
            <v>0</v>
          </cell>
          <cell r="CZ531">
            <v>0</v>
          </cell>
          <cell r="DA531">
            <v>0</v>
          </cell>
          <cell r="DB531">
            <v>0</v>
          </cell>
          <cell r="DC531">
            <v>0</v>
          </cell>
          <cell r="DD531">
            <v>0</v>
          </cell>
          <cell r="DE531">
            <v>0</v>
          </cell>
          <cell r="DF531">
            <v>0</v>
          </cell>
          <cell r="DG531">
            <v>0</v>
          </cell>
          <cell r="DH531">
            <v>0</v>
          </cell>
          <cell r="DI531">
            <v>0</v>
          </cell>
          <cell r="DJ531">
            <v>0</v>
          </cell>
          <cell r="DK531">
            <v>0</v>
          </cell>
          <cell r="DL531">
            <v>0</v>
          </cell>
          <cell r="DM531">
            <v>0</v>
          </cell>
          <cell r="DN531">
            <v>0</v>
          </cell>
          <cell r="DO531">
            <v>0</v>
          </cell>
          <cell r="DP531">
            <v>0</v>
          </cell>
          <cell r="DQ531">
            <v>0</v>
          </cell>
          <cell r="DR531">
            <v>0</v>
          </cell>
          <cell r="DS531">
            <v>0</v>
          </cell>
          <cell r="DT531">
            <v>0</v>
          </cell>
          <cell r="DU531">
            <v>0</v>
          </cell>
          <cell r="DV531">
            <v>0</v>
          </cell>
          <cell r="DW531">
            <v>0</v>
          </cell>
          <cell r="DX531">
            <v>0</v>
          </cell>
          <cell r="DY531">
            <v>0</v>
          </cell>
          <cell r="DZ531">
            <v>0</v>
          </cell>
          <cell r="EA531">
            <v>0</v>
          </cell>
          <cell r="EB531">
            <v>0</v>
          </cell>
          <cell r="EC531">
            <v>0</v>
          </cell>
          <cell r="ED531">
            <v>0</v>
          </cell>
        </row>
        <row r="532">
          <cell r="F532">
            <v>0</v>
          </cell>
          <cell r="G532">
            <v>0</v>
          </cell>
          <cell r="H532">
            <v>0</v>
          </cell>
          <cell r="I532">
            <v>0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  <cell r="AC532">
            <v>0</v>
          </cell>
          <cell r="AD532">
            <v>0</v>
          </cell>
          <cell r="AE532">
            <v>0</v>
          </cell>
          <cell r="AF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  <cell r="AK532">
            <v>0</v>
          </cell>
          <cell r="AL532">
            <v>0</v>
          </cell>
          <cell r="AM532">
            <v>0</v>
          </cell>
          <cell r="AN532">
            <v>0</v>
          </cell>
          <cell r="AO532">
            <v>0</v>
          </cell>
          <cell r="AP532">
            <v>0</v>
          </cell>
          <cell r="AQ532">
            <v>0</v>
          </cell>
          <cell r="AR532">
            <v>0</v>
          </cell>
          <cell r="AS532">
            <v>0</v>
          </cell>
          <cell r="AT532">
            <v>0</v>
          </cell>
          <cell r="AU532">
            <v>0</v>
          </cell>
          <cell r="AV532">
            <v>0</v>
          </cell>
          <cell r="AW532">
            <v>0</v>
          </cell>
          <cell r="AX532">
            <v>0</v>
          </cell>
          <cell r="AY532">
            <v>0</v>
          </cell>
          <cell r="AZ532">
            <v>0</v>
          </cell>
          <cell r="BA532">
            <v>0</v>
          </cell>
          <cell r="BB532">
            <v>0</v>
          </cell>
          <cell r="BC532">
            <v>0</v>
          </cell>
          <cell r="BD532">
            <v>0</v>
          </cell>
          <cell r="BE532">
            <v>0</v>
          </cell>
          <cell r="BF532">
            <v>0</v>
          </cell>
          <cell r="BG532">
            <v>0</v>
          </cell>
          <cell r="BH532">
            <v>0</v>
          </cell>
          <cell r="BI532">
            <v>0</v>
          </cell>
          <cell r="BJ532">
            <v>0</v>
          </cell>
          <cell r="BK532">
            <v>0</v>
          </cell>
          <cell r="BL532">
            <v>0</v>
          </cell>
          <cell r="BM532">
            <v>0</v>
          </cell>
          <cell r="BN532">
            <v>0</v>
          </cell>
          <cell r="BO532">
            <v>0</v>
          </cell>
          <cell r="BP532">
            <v>0</v>
          </cell>
          <cell r="BQ532">
            <v>0</v>
          </cell>
          <cell r="BR532">
            <v>0</v>
          </cell>
          <cell r="BS532">
            <v>0</v>
          </cell>
          <cell r="BT532">
            <v>0</v>
          </cell>
          <cell r="BU532">
            <v>0</v>
          </cell>
          <cell r="BV532">
            <v>0</v>
          </cell>
          <cell r="BW532">
            <v>0</v>
          </cell>
          <cell r="BX532">
            <v>0</v>
          </cell>
          <cell r="BY532">
            <v>0</v>
          </cell>
          <cell r="BZ532">
            <v>0</v>
          </cell>
          <cell r="CA532">
            <v>0</v>
          </cell>
          <cell r="CB532">
            <v>0</v>
          </cell>
          <cell r="CC532">
            <v>0</v>
          </cell>
          <cell r="CD532">
            <v>0</v>
          </cell>
          <cell r="CE532">
            <v>0</v>
          </cell>
          <cell r="CF532">
            <v>0</v>
          </cell>
          <cell r="CG532">
            <v>0</v>
          </cell>
          <cell r="CH532">
            <v>0</v>
          </cell>
          <cell r="CI532">
            <v>0</v>
          </cell>
          <cell r="CJ532">
            <v>0</v>
          </cell>
          <cell r="CK532">
            <v>0</v>
          </cell>
          <cell r="CL532">
            <v>0</v>
          </cell>
          <cell r="CM532">
            <v>0</v>
          </cell>
          <cell r="CN532">
            <v>0</v>
          </cell>
          <cell r="CO532">
            <v>0</v>
          </cell>
          <cell r="CP532">
            <v>0</v>
          </cell>
          <cell r="CQ532">
            <v>0</v>
          </cell>
          <cell r="CR532">
            <v>0</v>
          </cell>
          <cell r="CS532">
            <v>0</v>
          </cell>
          <cell r="CT532">
            <v>0</v>
          </cell>
          <cell r="CU532">
            <v>0</v>
          </cell>
          <cell r="CV532">
            <v>0</v>
          </cell>
          <cell r="CW532">
            <v>0</v>
          </cell>
          <cell r="CX532">
            <v>0</v>
          </cell>
          <cell r="CY532">
            <v>0</v>
          </cell>
          <cell r="CZ532">
            <v>0</v>
          </cell>
          <cell r="DA532">
            <v>0</v>
          </cell>
          <cell r="DB532">
            <v>0</v>
          </cell>
          <cell r="DC532">
            <v>0</v>
          </cell>
          <cell r="DD532">
            <v>0</v>
          </cell>
          <cell r="DE532">
            <v>0</v>
          </cell>
          <cell r="DF532">
            <v>0</v>
          </cell>
          <cell r="DG532">
            <v>0</v>
          </cell>
          <cell r="DH532">
            <v>0</v>
          </cell>
          <cell r="DI532">
            <v>0</v>
          </cell>
          <cell r="DJ532">
            <v>0</v>
          </cell>
          <cell r="DK532">
            <v>0</v>
          </cell>
          <cell r="DL532">
            <v>0</v>
          </cell>
          <cell r="DM532">
            <v>0</v>
          </cell>
          <cell r="DN532">
            <v>0</v>
          </cell>
          <cell r="DO532">
            <v>0</v>
          </cell>
          <cell r="DP532">
            <v>0</v>
          </cell>
          <cell r="DQ532">
            <v>0</v>
          </cell>
          <cell r="DR532">
            <v>0</v>
          </cell>
          <cell r="DS532">
            <v>0</v>
          </cell>
          <cell r="DT532">
            <v>0</v>
          </cell>
          <cell r="DU532">
            <v>0</v>
          </cell>
          <cell r="DV532">
            <v>0</v>
          </cell>
          <cell r="DW532">
            <v>0</v>
          </cell>
          <cell r="DX532">
            <v>0</v>
          </cell>
          <cell r="DY532">
            <v>0</v>
          </cell>
          <cell r="DZ532">
            <v>0</v>
          </cell>
          <cell r="EA532">
            <v>0</v>
          </cell>
          <cell r="EB532">
            <v>0</v>
          </cell>
          <cell r="EC532">
            <v>0</v>
          </cell>
          <cell r="ED532">
            <v>0</v>
          </cell>
        </row>
        <row r="533"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  <cell r="AK533">
            <v>0</v>
          </cell>
          <cell r="AL533">
            <v>0</v>
          </cell>
          <cell r="AM533">
            <v>0</v>
          </cell>
          <cell r="AN533">
            <v>0</v>
          </cell>
          <cell r="AO533">
            <v>0</v>
          </cell>
          <cell r="AP533">
            <v>0</v>
          </cell>
          <cell r="AQ533">
            <v>0</v>
          </cell>
          <cell r="AR533">
            <v>0</v>
          </cell>
          <cell r="AS533">
            <v>0</v>
          </cell>
          <cell r="AT533">
            <v>0</v>
          </cell>
          <cell r="AU533">
            <v>0</v>
          </cell>
          <cell r="AV533">
            <v>0</v>
          </cell>
          <cell r="AW533">
            <v>0</v>
          </cell>
          <cell r="AX533">
            <v>0</v>
          </cell>
          <cell r="AY533">
            <v>0</v>
          </cell>
          <cell r="AZ533">
            <v>0</v>
          </cell>
          <cell r="BA533">
            <v>0</v>
          </cell>
          <cell r="BB533">
            <v>0</v>
          </cell>
          <cell r="BC533">
            <v>0</v>
          </cell>
          <cell r="BD533">
            <v>0</v>
          </cell>
          <cell r="BE533">
            <v>0</v>
          </cell>
          <cell r="BF533">
            <v>0</v>
          </cell>
          <cell r="BG533">
            <v>0</v>
          </cell>
          <cell r="BH533">
            <v>0</v>
          </cell>
          <cell r="BI533">
            <v>0</v>
          </cell>
          <cell r="BJ533">
            <v>0</v>
          </cell>
          <cell r="BK533">
            <v>0</v>
          </cell>
          <cell r="BL533">
            <v>0</v>
          </cell>
          <cell r="BM533">
            <v>0</v>
          </cell>
          <cell r="BN533">
            <v>0</v>
          </cell>
          <cell r="BO533">
            <v>0</v>
          </cell>
          <cell r="BP533">
            <v>0</v>
          </cell>
          <cell r="BQ533">
            <v>0</v>
          </cell>
          <cell r="BR533">
            <v>0</v>
          </cell>
          <cell r="BS533">
            <v>0</v>
          </cell>
          <cell r="BT533">
            <v>0</v>
          </cell>
          <cell r="BU533">
            <v>0</v>
          </cell>
          <cell r="BV533">
            <v>0</v>
          </cell>
          <cell r="BW533">
            <v>0</v>
          </cell>
          <cell r="BX533">
            <v>0</v>
          </cell>
          <cell r="BY533">
            <v>0</v>
          </cell>
          <cell r="BZ533">
            <v>0</v>
          </cell>
          <cell r="CA533">
            <v>0</v>
          </cell>
          <cell r="CB533">
            <v>0</v>
          </cell>
          <cell r="CC533">
            <v>0</v>
          </cell>
          <cell r="CD533">
            <v>0</v>
          </cell>
          <cell r="CE533">
            <v>0</v>
          </cell>
          <cell r="CF533">
            <v>0</v>
          </cell>
          <cell r="CG533">
            <v>0</v>
          </cell>
          <cell r="CH533">
            <v>0</v>
          </cell>
          <cell r="CI533">
            <v>0</v>
          </cell>
          <cell r="CJ533">
            <v>0</v>
          </cell>
          <cell r="CK533">
            <v>0</v>
          </cell>
          <cell r="CL533">
            <v>0</v>
          </cell>
          <cell r="CM533">
            <v>0</v>
          </cell>
          <cell r="CN533">
            <v>0</v>
          </cell>
          <cell r="CO533">
            <v>0</v>
          </cell>
          <cell r="CP533">
            <v>0</v>
          </cell>
          <cell r="CQ533">
            <v>0</v>
          </cell>
          <cell r="CR533">
            <v>0</v>
          </cell>
          <cell r="CS533">
            <v>0</v>
          </cell>
          <cell r="CT533">
            <v>0</v>
          </cell>
          <cell r="CU533">
            <v>0</v>
          </cell>
          <cell r="CV533">
            <v>0</v>
          </cell>
          <cell r="CW533">
            <v>0</v>
          </cell>
          <cell r="CX533">
            <v>0</v>
          </cell>
          <cell r="CY533">
            <v>0</v>
          </cell>
          <cell r="CZ533">
            <v>0</v>
          </cell>
          <cell r="DA533">
            <v>0</v>
          </cell>
          <cell r="DB533">
            <v>0</v>
          </cell>
          <cell r="DC533">
            <v>0</v>
          </cell>
          <cell r="DD533">
            <v>0</v>
          </cell>
          <cell r="DE533">
            <v>0</v>
          </cell>
          <cell r="DF533">
            <v>0</v>
          </cell>
          <cell r="DG533">
            <v>0</v>
          </cell>
          <cell r="DH533">
            <v>0</v>
          </cell>
          <cell r="DI533">
            <v>0</v>
          </cell>
          <cell r="DJ533">
            <v>0</v>
          </cell>
          <cell r="DK533">
            <v>0</v>
          </cell>
          <cell r="DL533">
            <v>0</v>
          </cell>
          <cell r="DM533">
            <v>0</v>
          </cell>
          <cell r="DN533">
            <v>0</v>
          </cell>
          <cell r="DO533">
            <v>0</v>
          </cell>
          <cell r="DP533">
            <v>0</v>
          </cell>
          <cell r="DQ533">
            <v>0</v>
          </cell>
          <cell r="DR533">
            <v>0</v>
          </cell>
          <cell r="DS533">
            <v>0</v>
          </cell>
          <cell r="DT533">
            <v>0</v>
          </cell>
          <cell r="DU533">
            <v>0</v>
          </cell>
          <cell r="DV533">
            <v>0</v>
          </cell>
          <cell r="DW533">
            <v>0</v>
          </cell>
          <cell r="DX533">
            <v>0</v>
          </cell>
          <cell r="DY533">
            <v>0</v>
          </cell>
          <cell r="DZ533">
            <v>0</v>
          </cell>
          <cell r="EA533">
            <v>0</v>
          </cell>
          <cell r="EB533">
            <v>0</v>
          </cell>
          <cell r="EC533">
            <v>0</v>
          </cell>
          <cell r="ED533">
            <v>0</v>
          </cell>
        </row>
        <row r="535"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0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  <cell r="AK535">
            <v>0</v>
          </cell>
          <cell r="AL535">
            <v>0</v>
          </cell>
          <cell r="AM535">
            <v>0</v>
          </cell>
          <cell r="AN535">
            <v>0</v>
          </cell>
          <cell r="AO535">
            <v>0</v>
          </cell>
          <cell r="AP535">
            <v>0</v>
          </cell>
          <cell r="AQ535">
            <v>0</v>
          </cell>
          <cell r="AR535">
            <v>0</v>
          </cell>
          <cell r="AS535">
            <v>0</v>
          </cell>
          <cell r="AT535">
            <v>0</v>
          </cell>
          <cell r="AU535">
            <v>0</v>
          </cell>
          <cell r="AV535">
            <v>0</v>
          </cell>
          <cell r="AW535">
            <v>0</v>
          </cell>
          <cell r="AX535">
            <v>0</v>
          </cell>
          <cell r="AY535">
            <v>0</v>
          </cell>
          <cell r="AZ535">
            <v>0</v>
          </cell>
          <cell r="BA535">
            <v>0</v>
          </cell>
          <cell r="BB535">
            <v>0</v>
          </cell>
          <cell r="BC535">
            <v>0</v>
          </cell>
          <cell r="BD535">
            <v>0</v>
          </cell>
          <cell r="BE535">
            <v>0</v>
          </cell>
          <cell r="BF535">
            <v>0</v>
          </cell>
          <cell r="BG535">
            <v>0</v>
          </cell>
          <cell r="BH535">
            <v>0</v>
          </cell>
          <cell r="BI535">
            <v>0</v>
          </cell>
          <cell r="BJ535">
            <v>0</v>
          </cell>
          <cell r="BK535">
            <v>0</v>
          </cell>
          <cell r="BL535">
            <v>0</v>
          </cell>
          <cell r="BM535">
            <v>0</v>
          </cell>
          <cell r="BN535">
            <v>0</v>
          </cell>
          <cell r="BO535">
            <v>0</v>
          </cell>
          <cell r="BP535">
            <v>0</v>
          </cell>
          <cell r="BQ535">
            <v>0</v>
          </cell>
          <cell r="BR535">
            <v>0</v>
          </cell>
          <cell r="BS535">
            <v>0</v>
          </cell>
          <cell r="BT535">
            <v>0</v>
          </cell>
          <cell r="BU535">
            <v>0</v>
          </cell>
          <cell r="BV535">
            <v>0</v>
          </cell>
          <cell r="BW535">
            <v>0</v>
          </cell>
          <cell r="BX535">
            <v>0</v>
          </cell>
          <cell r="BY535">
            <v>0</v>
          </cell>
          <cell r="BZ535">
            <v>0</v>
          </cell>
          <cell r="CA535">
            <v>0</v>
          </cell>
          <cell r="CB535">
            <v>0</v>
          </cell>
          <cell r="CC535">
            <v>0</v>
          </cell>
          <cell r="CD535">
            <v>0</v>
          </cell>
          <cell r="CE535">
            <v>0</v>
          </cell>
          <cell r="CF535">
            <v>0</v>
          </cell>
          <cell r="CG535">
            <v>0</v>
          </cell>
          <cell r="CH535">
            <v>0</v>
          </cell>
          <cell r="CI535">
            <v>0</v>
          </cell>
          <cell r="CJ535">
            <v>0</v>
          </cell>
          <cell r="CK535">
            <v>0</v>
          </cell>
          <cell r="CL535">
            <v>0</v>
          </cell>
          <cell r="CM535">
            <v>0</v>
          </cell>
          <cell r="CN535">
            <v>0</v>
          </cell>
          <cell r="CO535">
            <v>0</v>
          </cell>
          <cell r="CP535">
            <v>0</v>
          </cell>
          <cell r="CQ535">
            <v>0</v>
          </cell>
          <cell r="CR535">
            <v>0</v>
          </cell>
          <cell r="CS535">
            <v>0</v>
          </cell>
          <cell r="CT535">
            <v>0</v>
          </cell>
          <cell r="CU535">
            <v>0</v>
          </cell>
          <cell r="CV535">
            <v>0</v>
          </cell>
          <cell r="CW535">
            <v>0</v>
          </cell>
          <cell r="CX535">
            <v>0</v>
          </cell>
          <cell r="CY535">
            <v>0</v>
          </cell>
          <cell r="CZ535">
            <v>0</v>
          </cell>
          <cell r="DA535">
            <v>0</v>
          </cell>
          <cell r="DB535">
            <v>0</v>
          </cell>
          <cell r="DC535">
            <v>0</v>
          </cell>
          <cell r="DD535">
            <v>0</v>
          </cell>
          <cell r="DE535">
            <v>0</v>
          </cell>
          <cell r="DF535">
            <v>0</v>
          </cell>
          <cell r="DG535">
            <v>0</v>
          </cell>
          <cell r="DH535">
            <v>0</v>
          </cell>
          <cell r="DI535">
            <v>0</v>
          </cell>
          <cell r="DJ535">
            <v>0</v>
          </cell>
          <cell r="DK535">
            <v>0</v>
          </cell>
          <cell r="DL535">
            <v>0</v>
          </cell>
          <cell r="DM535">
            <v>0</v>
          </cell>
          <cell r="DN535">
            <v>0</v>
          </cell>
          <cell r="DO535">
            <v>0</v>
          </cell>
          <cell r="DP535">
            <v>0</v>
          </cell>
          <cell r="DQ535">
            <v>0</v>
          </cell>
          <cell r="DR535">
            <v>0</v>
          </cell>
          <cell r="DS535">
            <v>0</v>
          </cell>
          <cell r="DT535">
            <v>0</v>
          </cell>
          <cell r="DU535">
            <v>0</v>
          </cell>
          <cell r="DV535">
            <v>0</v>
          </cell>
          <cell r="DW535">
            <v>0</v>
          </cell>
          <cell r="DX535">
            <v>0</v>
          </cell>
          <cell r="DY535">
            <v>0</v>
          </cell>
          <cell r="DZ535">
            <v>0</v>
          </cell>
          <cell r="EA535">
            <v>0</v>
          </cell>
          <cell r="EB535">
            <v>0</v>
          </cell>
          <cell r="EC535">
            <v>0</v>
          </cell>
          <cell r="ED535">
            <v>0</v>
          </cell>
        </row>
        <row r="537">
          <cell r="F537">
            <v>21103.330000000016</v>
          </cell>
          <cell r="G537">
            <v>19989.160000000033</v>
          </cell>
          <cell r="H537">
            <v>25353.810000000114</v>
          </cell>
          <cell r="I537">
            <v>20366.99050100008</v>
          </cell>
          <cell r="J537">
            <v>20492.390000000014</v>
          </cell>
          <cell r="K537">
            <v>16540.369999999995</v>
          </cell>
          <cell r="L537">
            <v>12029.790000000037</v>
          </cell>
          <cell r="M537">
            <v>9611.2199999999721</v>
          </cell>
          <cell r="N537">
            <v>12511.569999999949</v>
          </cell>
          <cell r="O537">
            <v>17455.224005500088</v>
          </cell>
          <cell r="P537">
            <v>15352.419999999984</v>
          </cell>
          <cell r="Q537">
            <v>15433.119999999995</v>
          </cell>
          <cell r="R537">
            <v>206425.49569000117</v>
          </cell>
          <cell r="S537">
            <v>21103.329999999958</v>
          </cell>
          <cell r="T537">
            <v>19989.159999999974</v>
          </cell>
          <cell r="U537">
            <v>25353.810000000114</v>
          </cell>
          <cell r="V537">
            <v>20473.605690000113</v>
          </cell>
          <cell r="W537">
            <v>20492.389999999898</v>
          </cell>
          <cell r="X537">
            <v>16540.369999999995</v>
          </cell>
          <cell r="Y537">
            <v>12029.790000000037</v>
          </cell>
          <cell r="Z537">
            <v>9611.2199999999721</v>
          </cell>
          <cell r="AA537">
            <v>12511.569999999949</v>
          </cell>
          <cell r="AB537">
            <v>17534.710000000021</v>
          </cell>
          <cell r="AC537">
            <v>15352.419999999984</v>
          </cell>
          <cell r="AD537">
            <v>15433.119999999995</v>
          </cell>
          <cell r="AE537">
            <v>206434.18451829255</v>
          </cell>
          <cell r="AF537">
            <v>21103.329999999958</v>
          </cell>
          <cell r="AG537">
            <v>19989.159999999974</v>
          </cell>
          <cell r="AH537">
            <v>25355.349323000119</v>
          </cell>
          <cell r="AI537">
            <v>20477.221713000035</v>
          </cell>
          <cell r="AJ537">
            <v>20492.390000000014</v>
          </cell>
          <cell r="AK537">
            <v>16540.370000000112</v>
          </cell>
          <cell r="AL537">
            <v>12031.106467593985</v>
          </cell>
          <cell r="AM537">
            <v>9611.2199999999721</v>
          </cell>
          <cell r="AN537">
            <v>12511.569999999949</v>
          </cell>
          <cell r="AO537">
            <v>17536.927014699962</v>
          </cell>
          <cell r="AP537">
            <v>15352.419999999984</v>
          </cell>
          <cell r="AQ537">
            <v>15433.119999999995</v>
          </cell>
          <cell r="AR537">
            <v>207041.98030440044</v>
          </cell>
          <cell r="AS537">
            <v>21158.112773899978</v>
          </cell>
          <cell r="AT537">
            <v>20193.478910950129</v>
          </cell>
          <cell r="AU537">
            <v>25420.781685471942</v>
          </cell>
          <cell r="AV537">
            <v>20628.674190999998</v>
          </cell>
          <cell r="AW537">
            <v>20519.78229490004</v>
          </cell>
          <cell r="AX537">
            <v>16555.865430999955</v>
          </cell>
          <cell r="AY537">
            <v>12040.109729600081</v>
          </cell>
          <cell r="AZ537">
            <v>9633.7248309999122</v>
          </cell>
          <cell r="BA537">
            <v>12518.174522459973</v>
          </cell>
          <cell r="BB537">
            <v>17573.196308559971</v>
          </cell>
          <cell r="BC537">
            <v>15400.005815559998</v>
          </cell>
          <cell r="BD537">
            <v>15400.073810000089</v>
          </cell>
          <cell r="BE537">
            <v>206658.4264352899</v>
          </cell>
          <cell r="BF537">
            <v>21125.641743200016</v>
          </cell>
          <cell r="BG537">
            <v>20030.896189099993</v>
          </cell>
          <cell r="BH537">
            <v>25378.529031699989</v>
          </cell>
          <cell r="BI537">
            <v>20439.575146000134</v>
          </cell>
          <cell r="BJ537">
            <v>20543.379256750224</v>
          </cell>
          <cell r="BK537">
            <v>16558.125243000046</v>
          </cell>
          <cell r="BL537">
            <v>12037.289600199787</v>
          </cell>
          <cell r="BM537">
            <v>9631.2925282999058</v>
          </cell>
          <cell r="BN537">
            <v>12548.242608399945</v>
          </cell>
          <cell r="BO537">
            <v>17545.790774639929</v>
          </cell>
          <cell r="BP537">
            <v>15377.023456699972</v>
          </cell>
          <cell r="BQ537">
            <v>15442.640857299964</v>
          </cell>
          <cell r="BR537">
            <v>206676.14543612488</v>
          </cell>
          <cell r="BS537">
            <v>21111.116770399967</v>
          </cell>
          <cell r="BT537">
            <v>20006.348251099931</v>
          </cell>
          <cell r="BU537">
            <v>25402.325519920152</v>
          </cell>
          <cell r="BV537">
            <v>20517.224008849764</v>
          </cell>
          <cell r="BW537">
            <v>20516.078979700105</v>
          </cell>
          <cell r="BX537">
            <v>16545.912682700087</v>
          </cell>
          <cell r="BY537">
            <v>12035.353273100103</v>
          </cell>
          <cell r="BZ537">
            <v>9614.6839479999617</v>
          </cell>
          <cell r="CA537">
            <v>12538.93465059984</v>
          </cell>
          <cell r="CB537">
            <v>17554.336790579895</v>
          </cell>
          <cell r="CC537">
            <v>15383.444776775083</v>
          </cell>
          <cell r="CD537">
            <v>15450.385784399987</v>
          </cell>
          <cell r="CE537">
            <v>206624.33248714358</v>
          </cell>
          <cell r="CF537">
            <v>21154.688707209949</v>
          </cell>
          <cell r="CG537">
            <v>20050.740425300086</v>
          </cell>
          <cell r="CH537">
            <v>25402.117370670137</v>
          </cell>
          <cell r="CI537">
            <v>20507.18747340003</v>
          </cell>
          <cell r="CJ537">
            <v>20513.667000000132</v>
          </cell>
          <cell r="CK537">
            <v>16503.934561349975</v>
          </cell>
          <cell r="CL537">
            <v>12031.57278699975</v>
          </cell>
          <cell r="CM537">
            <v>9615.3496739999973</v>
          </cell>
          <cell r="CN537">
            <v>12447.5560372849</v>
          </cell>
          <cell r="CO537">
            <v>17563.925000499876</v>
          </cell>
          <cell r="CP537">
            <v>15381.831944330013</v>
          </cell>
          <cell r="CQ537">
            <v>15451.761506099894</v>
          </cell>
          <cell r="CR537">
            <v>206845.21862149984</v>
          </cell>
          <cell r="CS537">
            <v>21113.013304499851</v>
          </cell>
          <cell r="CT537">
            <v>20180.570959300036</v>
          </cell>
          <cell r="CU537">
            <v>25377.242065300059</v>
          </cell>
          <cell r="CV537">
            <v>20526.279105400026</v>
          </cell>
          <cell r="CW537">
            <v>20486.411681999976</v>
          </cell>
          <cell r="CX537">
            <v>16622.886673900182</v>
          </cell>
          <cell r="CY537">
            <v>12030.232244000013</v>
          </cell>
          <cell r="CZ537">
            <v>9616.7531049999525</v>
          </cell>
          <cell r="DA537">
            <v>12531.009938800067</v>
          </cell>
          <cell r="DB537">
            <v>17554.175677400024</v>
          </cell>
          <cell r="DC537">
            <v>15372.039129200042</v>
          </cell>
          <cell r="DD537">
            <v>15434.604736699956</v>
          </cell>
          <cell r="DE537">
            <v>206374.69754847791</v>
          </cell>
          <cell r="DF537">
            <v>21118.761215700011</v>
          </cell>
          <cell r="DG537">
            <v>20005.820035399985</v>
          </cell>
          <cell r="DH537">
            <v>25397.923822910176</v>
          </cell>
          <cell r="DI537">
            <v>20418.382771599805</v>
          </cell>
          <cell r="DJ537">
            <v>20340.637536479742</v>
          </cell>
          <cell r="DK537">
            <v>16500.311544149823</v>
          </cell>
          <cell r="DL537">
            <v>12058.799713000073</v>
          </cell>
          <cell r="DM537">
            <v>9594.5984597999486</v>
          </cell>
          <cell r="DN537">
            <v>12592.847042440029</v>
          </cell>
          <cell r="DO537">
            <v>17551.873532600235</v>
          </cell>
          <cell r="DP537">
            <v>15350.033434000041</v>
          </cell>
          <cell r="DQ537">
            <v>15444.708440399962</v>
          </cell>
          <cell r="DR537">
            <v>206655.67269406375</v>
          </cell>
          <cell r="DS537">
            <v>21079.401277000026</v>
          </cell>
          <cell r="DT537">
            <v>20019.005649500003</v>
          </cell>
          <cell r="DU537">
            <v>25506.765816000116</v>
          </cell>
          <cell r="DV537">
            <v>20486.72200927994</v>
          </cell>
          <cell r="DW537">
            <v>20527.280293900229</v>
          </cell>
          <cell r="DX537">
            <v>16494.982704904978</v>
          </cell>
          <cell r="DY537">
            <v>12033.683775500045</v>
          </cell>
          <cell r="DZ537">
            <v>9611.3409869999741</v>
          </cell>
          <cell r="EA537">
            <v>12589.913886979863</v>
          </cell>
          <cell r="EB537">
            <v>17530.135281900119</v>
          </cell>
          <cell r="EC537">
            <v>15343.321012099972</v>
          </cell>
          <cell r="ED537">
            <v>15433.119999999995</v>
          </cell>
        </row>
        <row r="540"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B540">
            <v>0</v>
          </cell>
          <cell r="AC540">
            <v>0</v>
          </cell>
          <cell r="AD540">
            <v>0</v>
          </cell>
          <cell r="AE540">
            <v>0</v>
          </cell>
          <cell r="AF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  <cell r="AK540">
            <v>0</v>
          </cell>
          <cell r="AL540">
            <v>0</v>
          </cell>
          <cell r="AM540">
            <v>0</v>
          </cell>
          <cell r="AN540">
            <v>0</v>
          </cell>
          <cell r="AO540">
            <v>0</v>
          </cell>
          <cell r="AP540">
            <v>0</v>
          </cell>
          <cell r="AQ540">
            <v>0</v>
          </cell>
          <cell r="AR540">
            <v>0</v>
          </cell>
          <cell r="AS540">
            <v>0</v>
          </cell>
          <cell r="AT540">
            <v>0</v>
          </cell>
          <cell r="AU540">
            <v>0</v>
          </cell>
          <cell r="AV540">
            <v>0</v>
          </cell>
          <cell r="AW540">
            <v>0</v>
          </cell>
          <cell r="AX540">
            <v>0</v>
          </cell>
          <cell r="AY540">
            <v>0</v>
          </cell>
          <cell r="AZ540">
            <v>0</v>
          </cell>
          <cell r="BA540">
            <v>0</v>
          </cell>
          <cell r="BB540">
            <v>0</v>
          </cell>
          <cell r="BC540">
            <v>0</v>
          </cell>
          <cell r="BD540">
            <v>0</v>
          </cell>
          <cell r="BE540">
            <v>0</v>
          </cell>
          <cell r="BF540">
            <v>0</v>
          </cell>
          <cell r="BG540">
            <v>0</v>
          </cell>
          <cell r="BH540">
            <v>0</v>
          </cell>
          <cell r="BI540">
            <v>0</v>
          </cell>
          <cell r="BJ540">
            <v>0</v>
          </cell>
          <cell r="BK540">
            <v>0</v>
          </cell>
          <cell r="BL540">
            <v>0</v>
          </cell>
          <cell r="BM540">
            <v>0</v>
          </cell>
          <cell r="BN540">
            <v>0</v>
          </cell>
          <cell r="BO540">
            <v>0</v>
          </cell>
          <cell r="BP540">
            <v>0</v>
          </cell>
          <cell r="BQ540">
            <v>0</v>
          </cell>
          <cell r="BR540">
            <v>0</v>
          </cell>
          <cell r="BS540">
            <v>0</v>
          </cell>
          <cell r="BT540">
            <v>0</v>
          </cell>
          <cell r="BU540">
            <v>0</v>
          </cell>
          <cell r="BV540">
            <v>0</v>
          </cell>
          <cell r="BW540">
            <v>0</v>
          </cell>
          <cell r="BX540">
            <v>0</v>
          </cell>
          <cell r="BY540">
            <v>0</v>
          </cell>
          <cell r="BZ540">
            <v>0</v>
          </cell>
          <cell r="CA540">
            <v>0</v>
          </cell>
          <cell r="CB540">
            <v>0</v>
          </cell>
          <cell r="CC540">
            <v>0</v>
          </cell>
          <cell r="CD540">
            <v>0</v>
          </cell>
          <cell r="CE540">
            <v>0</v>
          </cell>
          <cell r="CF540">
            <v>0</v>
          </cell>
          <cell r="CG540">
            <v>0</v>
          </cell>
          <cell r="CH540">
            <v>0</v>
          </cell>
          <cell r="CI540">
            <v>0</v>
          </cell>
          <cell r="CJ540">
            <v>0</v>
          </cell>
          <cell r="CK540">
            <v>0</v>
          </cell>
          <cell r="CL540">
            <v>0</v>
          </cell>
          <cell r="CM540">
            <v>0</v>
          </cell>
          <cell r="CN540">
            <v>0</v>
          </cell>
          <cell r="CO540">
            <v>0</v>
          </cell>
          <cell r="CP540">
            <v>0</v>
          </cell>
          <cell r="CQ540">
            <v>0</v>
          </cell>
          <cell r="CR540">
            <v>0</v>
          </cell>
          <cell r="CS540">
            <v>0</v>
          </cell>
          <cell r="CT540">
            <v>0</v>
          </cell>
          <cell r="CU540">
            <v>0</v>
          </cell>
          <cell r="CV540">
            <v>0</v>
          </cell>
          <cell r="CW540">
            <v>0</v>
          </cell>
          <cell r="CX540">
            <v>0</v>
          </cell>
          <cell r="CY540">
            <v>0</v>
          </cell>
          <cell r="CZ540">
            <v>0</v>
          </cell>
          <cell r="DA540">
            <v>0</v>
          </cell>
          <cell r="DB540">
            <v>0</v>
          </cell>
          <cell r="DC540">
            <v>0</v>
          </cell>
          <cell r="DD540">
            <v>0</v>
          </cell>
          <cell r="DE540">
            <v>0</v>
          </cell>
          <cell r="DF540">
            <v>0</v>
          </cell>
          <cell r="DG540">
            <v>0</v>
          </cell>
          <cell r="DH540">
            <v>0</v>
          </cell>
          <cell r="DI540">
            <v>0</v>
          </cell>
          <cell r="DJ540">
            <v>0</v>
          </cell>
          <cell r="DK540">
            <v>0</v>
          </cell>
          <cell r="DL540">
            <v>0</v>
          </cell>
          <cell r="DM540">
            <v>0</v>
          </cell>
          <cell r="DN540">
            <v>0</v>
          </cell>
          <cell r="DO540">
            <v>0</v>
          </cell>
          <cell r="DP540">
            <v>0</v>
          </cell>
          <cell r="DQ540">
            <v>0</v>
          </cell>
          <cell r="DR540">
            <v>0</v>
          </cell>
          <cell r="DS540">
            <v>0</v>
          </cell>
          <cell r="DT540">
            <v>0</v>
          </cell>
          <cell r="DU540">
            <v>0</v>
          </cell>
          <cell r="DV540">
            <v>0</v>
          </cell>
          <cell r="DW540">
            <v>0</v>
          </cell>
          <cell r="DX540">
            <v>0</v>
          </cell>
          <cell r="DY540">
            <v>0</v>
          </cell>
          <cell r="DZ540">
            <v>0</v>
          </cell>
          <cell r="EA540">
            <v>0</v>
          </cell>
          <cell r="EB540">
            <v>0</v>
          </cell>
          <cell r="EC540">
            <v>0</v>
          </cell>
          <cell r="ED540">
            <v>0</v>
          </cell>
        </row>
        <row r="541">
          <cell r="F541">
            <v>0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0</v>
          </cell>
          <cell r="AE541">
            <v>0</v>
          </cell>
          <cell r="AF541">
            <v>0</v>
          </cell>
          <cell r="AG541">
            <v>0</v>
          </cell>
          <cell r="AH541">
            <v>0</v>
          </cell>
          <cell r="AI541">
            <v>0</v>
          </cell>
          <cell r="AJ541">
            <v>0</v>
          </cell>
          <cell r="AK541">
            <v>0</v>
          </cell>
          <cell r="AL541">
            <v>0</v>
          </cell>
          <cell r="AM541">
            <v>0</v>
          </cell>
          <cell r="AN541">
            <v>0</v>
          </cell>
          <cell r="AO541">
            <v>0</v>
          </cell>
          <cell r="AP541">
            <v>0</v>
          </cell>
          <cell r="AQ541">
            <v>0</v>
          </cell>
          <cell r="AR541">
            <v>0</v>
          </cell>
          <cell r="AS541">
            <v>0</v>
          </cell>
          <cell r="AT541">
            <v>0</v>
          </cell>
          <cell r="AU541">
            <v>0</v>
          </cell>
          <cell r="AV541">
            <v>0</v>
          </cell>
          <cell r="AW541">
            <v>0</v>
          </cell>
          <cell r="AX541">
            <v>0</v>
          </cell>
          <cell r="AY541">
            <v>0</v>
          </cell>
          <cell r="AZ541">
            <v>0</v>
          </cell>
          <cell r="BA541">
            <v>0</v>
          </cell>
          <cell r="BB541">
            <v>0</v>
          </cell>
          <cell r="BC541">
            <v>0</v>
          </cell>
          <cell r="BD541">
            <v>0</v>
          </cell>
          <cell r="BE541">
            <v>0</v>
          </cell>
          <cell r="BF541">
            <v>0</v>
          </cell>
          <cell r="BG541">
            <v>0</v>
          </cell>
          <cell r="BH541">
            <v>0</v>
          </cell>
          <cell r="BI541">
            <v>0</v>
          </cell>
          <cell r="BJ541">
            <v>0</v>
          </cell>
          <cell r="BK541">
            <v>0</v>
          </cell>
          <cell r="BL541">
            <v>0</v>
          </cell>
          <cell r="BM541">
            <v>0</v>
          </cell>
          <cell r="BN541">
            <v>0</v>
          </cell>
          <cell r="BO541">
            <v>0</v>
          </cell>
          <cell r="BP541">
            <v>0</v>
          </cell>
          <cell r="BQ541">
            <v>0</v>
          </cell>
          <cell r="BR541">
            <v>0</v>
          </cell>
          <cell r="BS541">
            <v>0</v>
          </cell>
          <cell r="BT541">
            <v>0</v>
          </cell>
          <cell r="BU541">
            <v>0</v>
          </cell>
          <cell r="BV541">
            <v>0</v>
          </cell>
          <cell r="BW541">
            <v>0</v>
          </cell>
          <cell r="BX541">
            <v>0</v>
          </cell>
          <cell r="BY541">
            <v>0</v>
          </cell>
          <cell r="BZ541">
            <v>0</v>
          </cell>
          <cell r="CA541">
            <v>0</v>
          </cell>
          <cell r="CB541">
            <v>0</v>
          </cell>
          <cell r="CC541">
            <v>0</v>
          </cell>
          <cell r="CD541">
            <v>0</v>
          </cell>
          <cell r="CE541">
            <v>0</v>
          </cell>
          <cell r="CF541">
            <v>0</v>
          </cell>
          <cell r="CG541">
            <v>0</v>
          </cell>
          <cell r="CH541">
            <v>0</v>
          </cell>
          <cell r="CI541">
            <v>0</v>
          </cell>
          <cell r="CJ541">
            <v>0</v>
          </cell>
          <cell r="CK541">
            <v>0</v>
          </cell>
          <cell r="CL541">
            <v>0</v>
          </cell>
          <cell r="CM541">
            <v>0</v>
          </cell>
          <cell r="CN541">
            <v>0</v>
          </cell>
          <cell r="CO541">
            <v>0</v>
          </cell>
          <cell r="CP541">
            <v>0</v>
          </cell>
          <cell r="CQ541">
            <v>0</v>
          </cell>
          <cell r="CR541">
            <v>0</v>
          </cell>
          <cell r="CS541">
            <v>0</v>
          </cell>
          <cell r="CT541">
            <v>0</v>
          </cell>
          <cell r="CU541">
            <v>0</v>
          </cell>
          <cell r="CV541">
            <v>0</v>
          </cell>
          <cell r="CW541">
            <v>0</v>
          </cell>
          <cell r="CX541">
            <v>0</v>
          </cell>
          <cell r="CY541">
            <v>0</v>
          </cell>
          <cell r="CZ541">
            <v>0</v>
          </cell>
          <cell r="DA541">
            <v>0</v>
          </cell>
          <cell r="DB541">
            <v>0</v>
          </cell>
          <cell r="DC541">
            <v>0</v>
          </cell>
          <cell r="DD541">
            <v>0</v>
          </cell>
          <cell r="DE541">
            <v>0</v>
          </cell>
          <cell r="DF541">
            <v>0</v>
          </cell>
          <cell r="DG541">
            <v>0</v>
          </cell>
          <cell r="DH541">
            <v>0</v>
          </cell>
          <cell r="DI541">
            <v>0</v>
          </cell>
          <cell r="DJ541">
            <v>0</v>
          </cell>
          <cell r="DK541">
            <v>0</v>
          </cell>
          <cell r="DL541">
            <v>0</v>
          </cell>
          <cell r="DM541">
            <v>0</v>
          </cell>
          <cell r="DN541">
            <v>0</v>
          </cell>
          <cell r="DO541">
            <v>0</v>
          </cell>
          <cell r="DP541">
            <v>0</v>
          </cell>
          <cell r="DQ541">
            <v>0</v>
          </cell>
          <cell r="DR541">
            <v>0</v>
          </cell>
          <cell r="DS541">
            <v>0</v>
          </cell>
          <cell r="DT541">
            <v>0</v>
          </cell>
          <cell r="DU541">
            <v>0</v>
          </cell>
          <cell r="DV541">
            <v>0</v>
          </cell>
          <cell r="DW541">
            <v>0</v>
          </cell>
          <cell r="DX541">
            <v>0</v>
          </cell>
          <cell r="DY541">
            <v>0</v>
          </cell>
          <cell r="DZ541">
            <v>0</v>
          </cell>
          <cell r="EA541">
            <v>0</v>
          </cell>
          <cell r="EB541">
            <v>0</v>
          </cell>
          <cell r="EC541">
            <v>0</v>
          </cell>
          <cell r="ED541">
            <v>0</v>
          </cell>
        </row>
        <row r="542">
          <cell r="F542">
            <v>0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  <cell r="AK542">
            <v>0</v>
          </cell>
          <cell r="AL542">
            <v>0</v>
          </cell>
          <cell r="AM542">
            <v>0</v>
          </cell>
          <cell r="AN542">
            <v>0</v>
          </cell>
          <cell r="AO542">
            <v>0</v>
          </cell>
          <cell r="AP542">
            <v>0</v>
          </cell>
          <cell r="AQ542">
            <v>0</v>
          </cell>
          <cell r="AR542">
            <v>0</v>
          </cell>
          <cell r="AS542">
            <v>0</v>
          </cell>
          <cell r="AT542">
            <v>0</v>
          </cell>
          <cell r="AU542">
            <v>0</v>
          </cell>
          <cell r="AV542">
            <v>0</v>
          </cell>
          <cell r="AW542">
            <v>0</v>
          </cell>
          <cell r="AX542">
            <v>0</v>
          </cell>
          <cell r="AY542">
            <v>0</v>
          </cell>
          <cell r="AZ542">
            <v>0</v>
          </cell>
          <cell r="BA542">
            <v>0</v>
          </cell>
          <cell r="BB542">
            <v>0</v>
          </cell>
          <cell r="BC542">
            <v>0</v>
          </cell>
          <cell r="BD542">
            <v>0</v>
          </cell>
          <cell r="BE542">
            <v>0</v>
          </cell>
          <cell r="BF542">
            <v>0</v>
          </cell>
          <cell r="BG542">
            <v>0</v>
          </cell>
          <cell r="BH542">
            <v>0</v>
          </cell>
          <cell r="BI542">
            <v>0</v>
          </cell>
          <cell r="BJ542">
            <v>0</v>
          </cell>
          <cell r="BK542">
            <v>0</v>
          </cell>
          <cell r="BL542">
            <v>0</v>
          </cell>
          <cell r="BM542">
            <v>0</v>
          </cell>
          <cell r="BN542">
            <v>0</v>
          </cell>
          <cell r="BO542">
            <v>0</v>
          </cell>
          <cell r="BP542">
            <v>0</v>
          </cell>
          <cell r="BQ542">
            <v>0</v>
          </cell>
          <cell r="BR542">
            <v>0</v>
          </cell>
          <cell r="BS542">
            <v>0</v>
          </cell>
          <cell r="BT542">
            <v>0</v>
          </cell>
          <cell r="BU542">
            <v>0</v>
          </cell>
          <cell r="BV542">
            <v>0</v>
          </cell>
          <cell r="BW542">
            <v>0</v>
          </cell>
          <cell r="BX542">
            <v>0</v>
          </cell>
          <cell r="BY542">
            <v>0</v>
          </cell>
          <cell r="BZ542">
            <v>0</v>
          </cell>
          <cell r="CA542">
            <v>0</v>
          </cell>
          <cell r="CB542">
            <v>0</v>
          </cell>
          <cell r="CC542">
            <v>0</v>
          </cell>
          <cell r="CD542">
            <v>0</v>
          </cell>
          <cell r="CE542">
            <v>0</v>
          </cell>
          <cell r="CF542">
            <v>0</v>
          </cell>
          <cell r="CG542">
            <v>0</v>
          </cell>
          <cell r="CH542">
            <v>0</v>
          </cell>
          <cell r="CI542">
            <v>0</v>
          </cell>
          <cell r="CJ542">
            <v>0</v>
          </cell>
          <cell r="CK542">
            <v>0</v>
          </cell>
          <cell r="CL542">
            <v>0</v>
          </cell>
          <cell r="CM542">
            <v>0</v>
          </cell>
          <cell r="CN542">
            <v>0</v>
          </cell>
          <cell r="CO542">
            <v>0</v>
          </cell>
          <cell r="CP542">
            <v>0</v>
          </cell>
          <cell r="CQ542">
            <v>0</v>
          </cell>
          <cell r="CR542">
            <v>0</v>
          </cell>
          <cell r="CS542">
            <v>0</v>
          </cell>
          <cell r="CT542">
            <v>0</v>
          </cell>
          <cell r="CU542">
            <v>0</v>
          </cell>
          <cell r="CV542">
            <v>0</v>
          </cell>
          <cell r="CW542">
            <v>0</v>
          </cell>
          <cell r="CX542">
            <v>0</v>
          </cell>
          <cell r="CY542">
            <v>0</v>
          </cell>
          <cell r="CZ542">
            <v>0</v>
          </cell>
          <cell r="DA542">
            <v>0</v>
          </cell>
          <cell r="DB542">
            <v>0</v>
          </cell>
          <cell r="DC542">
            <v>0</v>
          </cell>
          <cell r="DD542">
            <v>0</v>
          </cell>
          <cell r="DE542">
            <v>0</v>
          </cell>
          <cell r="DF542">
            <v>0</v>
          </cell>
          <cell r="DG542">
            <v>0</v>
          </cell>
          <cell r="DH542">
            <v>0</v>
          </cell>
          <cell r="DI542">
            <v>0</v>
          </cell>
          <cell r="DJ542">
            <v>0</v>
          </cell>
          <cell r="DK542">
            <v>0</v>
          </cell>
          <cell r="DL542">
            <v>0</v>
          </cell>
          <cell r="DM542">
            <v>0</v>
          </cell>
          <cell r="DN542">
            <v>0</v>
          </cell>
          <cell r="DO542">
            <v>0</v>
          </cell>
          <cell r="DP542">
            <v>0</v>
          </cell>
          <cell r="DQ542">
            <v>0</v>
          </cell>
          <cell r="DR542">
            <v>0</v>
          </cell>
          <cell r="DS542">
            <v>0</v>
          </cell>
          <cell r="DT542">
            <v>0</v>
          </cell>
          <cell r="DU542">
            <v>0</v>
          </cell>
          <cell r="DV542">
            <v>0</v>
          </cell>
          <cell r="DW542">
            <v>0</v>
          </cell>
          <cell r="DX542">
            <v>0</v>
          </cell>
          <cell r="DY542">
            <v>0</v>
          </cell>
          <cell r="DZ542">
            <v>0</v>
          </cell>
          <cell r="EA542">
            <v>0</v>
          </cell>
          <cell r="EB542">
            <v>0</v>
          </cell>
          <cell r="EC542">
            <v>0</v>
          </cell>
          <cell r="ED542">
            <v>0</v>
          </cell>
        </row>
        <row r="543"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  <cell r="Q543">
            <v>0</v>
          </cell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  <cell r="X543">
            <v>0</v>
          </cell>
          <cell r="Y543">
            <v>0</v>
          </cell>
          <cell r="Z543">
            <v>0</v>
          </cell>
          <cell r="AA543">
            <v>0</v>
          </cell>
          <cell r="AB543">
            <v>0</v>
          </cell>
          <cell r="AC543">
            <v>0</v>
          </cell>
          <cell r="AD543">
            <v>0</v>
          </cell>
          <cell r="AE543">
            <v>0</v>
          </cell>
          <cell r="AF543">
            <v>0</v>
          </cell>
          <cell r="AG543">
            <v>0</v>
          </cell>
          <cell r="AH543">
            <v>0</v>
          </cell>
          <cell r="AI543">
            <v>0</v>
          </cell>
          <cell r="AJ543">
            <v>0</v>
          </cell>
          <cell r="AK543">
            <v>0</v>
          </cell>
          <cell r="AL543">
            <v>0</v>
          </cell>
          <cell r="AM543">
            <v>0</v>
          </cell>
          <cell r="AN543">
            <v>0</v>
          </cell>
          <cell r="AO543">
            <v>0</v>
          </cell>
          <cell r="AP543">
            <v>0</v>
          </cell>
          <cell r="AQ543">
            <v>0</v>
          </cell>
          <cell r="AR543">
            <v>0</v>
          </cell>
          <cell r="AS543">
            <v>0</v>
          </cell>
          <cell r="AT543">
            <v>0</v>
          </cell>
          <cell r="AU543">
            <v>0</v>
          </cell>
          <cell r="AV543">
            <v>0</v>
          </cell>
          <cell r="AW543">
            <v>0</v>
          </cell>
          <cell r="AX543">
            <v>0</v>
          </cell>
          <cell r="AY543">
            <v>0</v>
          </cell>
          <cell r="AZ543">
            <v>0</v>
          </cell>
          <cell r="BA543">
            <v>0</v>
          </cell>
          <cell r="BB543">
            <v>0</v>
          </cell>
          <cell r="BC543">
            <v>0</v>
          </cell>
          <cell r="BD543">
            <v>0</v>
          </cell>
          <cell r="BE543">
            <v>0</v>
          </cell>
          <cell r="BF543">
            <v>0</v>
          </cell>
          <cell r="BG543">
            <v>0</v>
          </cell>
          <cell r="BH543">
            <v>0</v>
          </cell>
          <cell r="BI543">
            <v>0</v>
          </cell>
          <cell r="BJ543">
            <v>0</v>
          </cell>
          <cell r="BK543">
            <v>0</v>
          </cell>
          <cell r="BL543">
            <v>0</v>
          </cell>
          <cell r="BM543">
            <v>0</v>
          </cell>
          <cell r="BN543">
            <v>0</v>
          </cell>
          <cell r="BO543">
            <v>0</v>
          </cell>
          <cell r="BP543">
            <v>0</v>
          </cell>
          <cell r="BQ543">
            <v>0</v>
          </cell>
          <cell r="BR543">
            <v>0</v>
          </cell>
          <cell r="BS543">
            <v>0</v>
          </cell>
          <cell r="BT543">
            <v>0</v>
          </cell>
          <cell r="BU543">
            <v>0</v>
          </cell>
          <cell r="BV543">
            <v>0</v>
          </cell>
          <cell r="BW543">
            <v>0</v>
          </cell>
          <cell r="BX543">
            <v>0</v>
          </cell>
          <cell r="BY543">
            <v>0</v>
          </cell>
          <cell r="BZ543">
            <v>0</v>
          </cell>
          <cell r="CA543">
            <v>0</v>
          </cell>
          <cell r="CB543">
            <v>0</v>
          </cell>
          <cell r="CC543">
            <v>0</v>
          </cell>
          <cell r="CD543">
            <v>0</v>
          </cell>
          <cell r="CE543">
            <v>0</v>
          </cell>
          <cell r="CF543">
            <v>0</v>
          </cell>
          <cell r="CG543">
            <v>0</v>
          </cell>
          <cell r="CH543">
            <v>0</v>
          </cell>
          <cell r="CI543">
            <v>0</v>
          </cell>
          <cell r="CJ543">
            <v>0</v>
          </cell>
          <cell r="CK543">
            <v>0</v>
          </cell>
          <cell r="CL543">
            <v>0</v>
          </cell>
          <cell r="CM543">
            <v>0</v>
          </cell>
          <cell r="CN543">
            <v>0</v>
          </cell>
          <cell r="CO543">
            <v>0</v>
          </cell>
          <cell r="CP543">
            <v>0</v>
          </cell>
          <cell r="CQ543">
            <v>0</v>
          </cell>
          <cell r="CR543">
            <v>0</v>
          </cell>
          <cell r="CS543">
            <v>0</v>
          </cell>
          <cell r="CT543">
            <v>0</v>
          </cell>
          <cell r="CU543">
            <v>0</v>
          </cell>
          <cell r="CV543">
            <v>0</v>
          </cell>
          <cell r="CW543">
            <v>0</v>
          </cell>
          <cell r="CX543">
            <v>0</v>
          </cell>
          <cell r="CY543">
            <v>0</v>
          </cell>
          <cell r="CZ543">
            <v>0</v>
          </cell>
          <cell r="DA543">
            <v>0</v>
          </cell>
          <cell r="DB543">
            <v>0</v>
          </cell>
          <cell r="DC543">
            <v>0</v>
          </cell>
          <cell r="DD543">
            <v>0</v>
          </cell>
          <cell r="DE543">
            <v>0</v>
          </cell>
          <cell r="DF543">
            <v>0</v>
          </cell>
          <cell r="DG543">
            <v>0</v>
          </cell>
          <cell r="DH543">
            <v>0</v>
          </cell>
          <cell r="DI543">
            <v>0</v>
          </cell>
          <cell r="DJ543">
            <v>0</v>
          </cell>
          <cell r="DK543">
            <v>0</v>
          </cell>
          <cell r="DL543">
            <v>0</v>
          </cell>
          <cell r="DM543">
            <v>0</v>
          </cell>
          <cell r="DN543">
            <v>0</v>
          </cell>
          <cell r="DO543">
            <v>0</v>
          </cell>
          <cell r="DP543">
            <v>0</v>
          </cell>
          <cell r="DQ543">
            <v>0</v>
          </cell>
          <cell r="DR543">
            <v>0</v>
          </cell>
          <cell r="DS543">
            <v>0</v>
          </cell>
          <cell r="DT543">
            <v>0</v>
          </cell>
          <cell r="DU543">
            <v>0</v>
          </cell>
          <cell r="DV543">
            <v>0</v>
          </cell>
          <cell r="DW543">
            <v>0</v>
          </cell>
          <cell r="DX543">
            <v>0</v>
          </cell>
          <cell r="DY543">
            <v>0</v>
          </cell>
          <cell r="DZ543">
            <v>0</v>
          </cell>
          <cell r="EA543">
            <v>0</v>
          </cell>
          <cell r="EB543">
            <v>0</v>
          </cell>
          <cell r="EC543">
            <v>0</v>
          </cell>
          <cell r="ED543">
            <v>0</v>
          </cell>
        </row>
        <row r="544"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0</v>
          </cell>
          <cell r="AE544">
            <v>0</v>
          </cell>
          <cell r="AF544">
            <v>0</v>
          </cell>
          <cell r="AG544">
            <v>0</v>
          </cell>
          <cell r="AH544">
            <v>0</v>
          </cell>
          <cell r="AI544">
            <v>0</v>
          </cell>
          <cell r="AJ544">
            <v>0</v>
          </cell>
          <cell r="AK544">
            <v>0</v>
          </cell>
          <cell r="AL544">
            <v>0</v>
          </cell>
          <cell r="AM544">
            <v>0</v>
          </cell>
          <cell r="AN544">
            <v>0</v>
          </cell>
          <cell r="AO544">
            <v>0</v>
          </cell>
          <cell r="AP544">
            <v>0</v>
          </cell>
          <cell r="AQ544">
            <v>0</v>
          </cell>
          <cell r="AR544">
            <v>0</v>
          </cell>
          <cell r="AS544">
            <v>0</v>
          </cell>
          <cell r="AT544">
            <v>0</v>
          </cell>
          <cell r="AU544">
            <v>0</v>
          </cell>
          <cell r="AV544">
            <v>0</v>
          </cell>
          <cell r="AW544">
            <v>0</v>
          </cell>
          <cell r="AX544">
            <v>0</v>
          </cell>
          <cell r="AY544">
            <v>0</v>
          </cell>
          <cell r="AZ544">
            <v>0</v>
          </cell>
          <cell r="BA544">
            <v>0</v>
          </cell>
          <cell r="BB544">
            <v>0</v>
          </cell>
          <cell r="BC544">
            <v>0</v>
          </cell>
          <cell r="BD544">
            <v>0</v>
          </cell>
          <cell r="BE544">
            <v>0</v>
          </cell>
          <cell r="BF544">
            <v>0</v>
          </cell>
          <cell r="BG544">
            <v>0</v>
          </cell>
          <cell r="BH544">
            <v>0</v>
          </cell>
          <cell r="BI544">
            <v>0</v>
          </cell>
          <cell r="BJ544">
            <v>0</v>
          </cell>
          <cell r="BK544">
            <v>0</v>
          </cell>
          <cell r="BL544">
            <v>0</v>
          </cell>
          <cell r="BM544">
            <v>0</v>
          </cell>
          <cell r="BN544">
            <v>0</v>
          </cell>
          <cell r="BO544">
            <v>0</v>
          </cell>
          <cell r="BP544">
            <v>0</v>
          </cell>
          <cell r="BQ544">
            <v>0</v>
          </cell>
          <cell r="BR544">
            <v>0</v>
          </cell>
          <cell r="BS544">
            <v>0</v>
          </cell>
          <cell r="BT544">
            <v>0</v>
          </cell>
          <cell r="BU544">
            <v>0</v>
          </cell>
          <cell r="BV544">
            <v>0</v>
          </cell>
          <cell r="BW544">
            <v>0</v>
          </cell>
          <cell r="BX544">
            <v>0</v>
          </cell>
          <cell r="BY544">
            <v>0</v>
          </cell>
          <cell r="BZ544">
            <v>0</v>
          </cell>
          <cell r="CA544">
            <v>0</v>
          </cell>
          <cell r="CB544">
            <v>0</v>
          </cell>
          <cell r="CC544">
            <v>0</v>
          </cell>
          <cell r="CD544">
            <v>0</v>
          </cell>
          <cell r="CE544">
            <v>0</v>
          </cell>
          <cell r="CF544">
            <v>0</v>
          </cell>
          <cell r="CG544">
            <v>0</v>
          </cell>
          <cell r="CH544">
            <v>0</v>
          </cell>
          <cell r="CI544">
            <v>0</v>
          </cell>
          <cell r="CJ544">
            <v>0</v>
          </cell>
          <cell r="CK544">
            <v>0</v>
          </cell>
          <cell r="CL544">
            <v>0</v>
          </cell>
          <cell r="CM544">
            <v>0</v>
          </cell>
          <cell r="CN544">
            <v>0</v>
          </cell>
          <cell r="CO544">
            <v>0</v>
          </cell>
          <cell r="CP544">
            <v>0</v>
          </cell>
          <cell r="CQ544">
            <v>0</v>
          </cell>
          <cell r="CR544">
            <v>0</v>
          </cell>
          <cell r="CS544">
            <v>0</v>
          </cell>
          <cell r="CT544">
            <v>0</v>
          </cell>
          <cell r="CU544">
            <v>0</v>
          </cell>
          <cell r="CV544">
            <v>0</v>
          </cell>
          <cell r="CW544">
            <v>0</v>
          </cell>
          <cell r="CX544">
            <v>0</v>
          </cell>
          <cell r="CY544">
            <v>0</v>
          </cell>
          <cell r="CZ544">
            <v>0</v>
          </cell>
          <cell r="DA544">
            <v>0</v>
          </cell>
          <cell r="DB544">
            <v>0</v>
          </cell>
          <cell r="DC544">
            <v>0</v>
          </cell>
          <cell r="DD544">
            <v>0</v>
          </cell>
          <cell r="DE544">
            <v>0</v>
          </cell>
          <cell r="DF544">
            <v>0</v>
          </cell>
          <cell r="DG544">
            <v>0</v>
          </cell>
          <cell r="DH544">
            <v>0</v>
          </cell>
          <cell r="DI544">
            <v>0</v>
          </cell>
          <cell r="DJ544">
            <v>0</v>
          </cell>
          <cell r="DK544">
            <v>0</v>
          </cell>
          <cell r="DL544">
            <v>0</v>
          </cell>
          <cell r="DM544">
            <v>0</v>
          </cell>
          <cell r="DN544">
            <v>0</v>
          </cell>
          <cell r="DO544">
            <v>0</v>
          </cell>
          <cell r="DP544">
            <v>0</v>
          </cell>
          <cell r="DQ544">
            <v>0</v>
          </cell>
          <cell r="DR544">
            <v>0</v>
          </cell>
          <cell r="DS544">
            <v>0</v>
          </cell>
          <cell r="DT544">
            <v>0</v>
          </cell>
          <cell r="DU544">
            <v>0</v>
          </cell>
          <cell r="DV544">
            <v>0</v>
          </cell>
          <cell r="DW544">
            <v>0</v>
          </cell>
          <cell r="DX544">
            <v>0</v>
          </cell>
          <cell r="DY544">
            <v>0</v>
          </cell>
          <cell r="DZ544">
            <v>0</v>
          </cell>
          <cell r="EA544">
            <v>0</v>
          </cell>
          <cell r="EB544">
            <v>0</v>
          </cell>
          <cell r="EC544">
            <v>0</v>
          </cell>
          <cell r="ED544">
            <v>0</v>
          </cell>
        </row>
        <row r="545">
          <cell r="F545">
            <v>0</v>
          </cell>
          <cell r="G545">
            <v>0</v>
          </cell>
          <cell r="H545">
            <v>0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0</v>
          </cell>
          <cell r="AE545">
            <v>0</v>
          </cell>
          <cell r="AF545">
            <v>0</v>
          </cell>
          <cell r="AG545">
            <v>0</v>
          </cell>
          <cell r="AH545">
            <v>0</v>
          </cell>
          <cell r="AI545">
            <v>0</v>
          </cell>
          <cell r="AJ545">
            <v>0</v>
          </cell>
          <cell r="AK545">
            <v>0</v>
          </cell>
          <cell r="AL545">
            <v>0</v>
          </cell>
          <cell r="AM545">
            <v>0</v>
          </cell>
          <cell r="AN545">
            <v>0</v>
          </cell>
          <cell r="AO545">
            <v>0</v>
          </cell>
          <cell r="AP545">
            <v>0</v>
          </cell>
          <cell r="AQ545">
            <v>0</v>
          </cell>
          <cell r="AR545">
            <v>0</v>
          </cell>
          <cell r="AS545">
            <v>0</v>
          </cell>
          <cell r="AT545">
            <v>0</v>
          </cell>
          <cell r="AU545">
            <v>0</v>
          </cell>
          <cell r="AV545">
            <v>0</v>
          </cell>
          <cell r="AW545">
            <v>0</v>
          </cell>
          <cell r="AX545">
            <v>0</v>
          </cell>
          <cell r="AY545">
            <v>0</v>
          </cell>
          <cell r="AZ545">
            <v>0</v>
          </cell>
          <cell r="BA545">
            <v>0</v>
          </cell>
          <cell r="BB545">
            <v>0</v>
          </cell>
          <cell r="BC545">
            <v>0</v>
          </cell>
          <cell r="BD545">
            <v>0</v>
          </cell>
          <cell r="BE545">
            <v>0</v>
          </cell>
          <cell r="BF545">
            <v>0</v>
          </cell>
          <cell r="BG545">
            <v>0</v>
          </cell>
          <cell r="BH545">
            <v>0</v>
          </cell>
          <cell r="BI545">
            <v>0</v>
          </cell>
          <cell r="BJ545">
            <v>0</v>
          </cell>
          <cell r="BK545">
            <v>0</v>
          </cell>
          <cell r="BL545">
            <v>0</v>
          </cell>
          <cell r="BM545">
            <v>0</v>
          </cell>
          <cell r="BN545">
            <v>0</v>
          </cell>
          <cell r="BO545">
            <v>0</v>
          </cell>
          <cell r="BP545">
            <v>0</v>
          </cell>
          <cell r="BQ545">
            <v>0</v>
          </cell>
          <cell r="BR545">
            <v>0</v>
          </cell>
          <cell r="BS545">
            <v>0</v>
          </cell>
          <cell r="BT545">
            <v>0</v>
          </cell>
          <cell r="BU545">
            <v>0</v>
          </cell>
          <cell r="BV545">
            <v>0</v>
          </cell>
          <cell r="BW545">
            <v>0</v>
          </cell>
          <cell r="BX545">
            <v>0</v>
          </cell>
          <cell r="BY545">
            <v>0</v>
          </cell>
          <cell r="BZ545">
            <v>0</v>
          </cell>
          <cell r="CA545">
            <v>0</v>
          </cell>
          <cell r="CB545">
            <v>0</v>
          </cell>
          <cell r="CC545">
            <v>0</v>
          </cell>
          <cell r="CD545">
            <v>0</v>
          </cell>
          <cell r="CE545">
            <v>0</v>
          </cell>
          <cell r="CF545">
            <v>0</v>
          </cell>
          <cell r="CG545">
            <v>0</v>
          </cell>
          <cell r="CH545">
            <v>0</v>
          </cell>
          <cell r="CI545">
            <v>0</v>
          </cell>
          <cell r="CJ545">
            <v>0</v>
          </cell>
          <cell r="CK545">
            <v>0</v>
          </cell>
          <cell r="CL545">
            <v>0</v>
          </cell>
          <cell r="CM545">
            <v>0</v>
          </cell>
          <cell r="CN545">
            <v>0</v>
          </cell>
          <cell r="CO545">
            <v>0</v>
          </cell>
          <cell r="CP545">
            <v>0</v>
          </cell>
          <cell r="CQ545">
            <v>0</v>
          </cell>
          <cell r="CR545">
            <v>0</v>
          </cell>
          <cell r="CS545">
            <v>0</v>
          </cell>
          <cell r="CT545">
            <v>0</v>
          </cell>
          <cell r="CU545">
            <v>0</v>
          </cell>
          <cell r="CV545">
            <v>0</v>
          </cell>
          <cell r="CW545">
            <v>0</v>
          </cell>
          <cell r="CX545">
            <v>0</v>
          </cell>
          <cell r="CY545">
            <v>0</v>
          </cell>
          <cell r="CZ545">
            <v>0</v>
          </cell>
          <cell r="DA545">
            <v>0</v>
          </cell>
          <cell r="DB545">
            <v>0</v>
          </cell>
          <cell r="DC545">
            <v>0</v>
          </cell>
          <cell r="DD545">
            <v>0</v>
          </cell>
          <cell r="DE545">
            <v>0</v>
          </cell>
          <cell r="DF545">
            <v>0</v>
          </cell>
          <cell r="DG545">
            <v>0</v>
          </cell>
          <cell r="DH545">
            <v>0</v>
          </cell>
          <cell r="DI545">
            <v>0</v>
          </cell>
          <cell r="DJ545">
            <v>0</v>
          </cell>
          <cell r="DK545">
            <v>0</v>
          </cell>
          <cell r="DL545">
            <v>0</v>
          </cell>
          <cell r="DM545">
            <v>0</v>
          </cell>
          <cell r="DN545">
            <v>0</v>
          </cell>
          <cell r="DO545">
            <v>0</v>
          </cell>
          <cell r="DP545">
            <v>0</v>
          </cell>
          <cell r="DQ545">
            <v>0</v>
          </cell>
          <cell r="DR545">
            <v>0</v>
          </cell>
          <cell r="DS545">
            <v>0</v>
          </cell>
          <cell r="DT545">
            <v>0</v>
          </cell>
          <cell r="DU545">
            <v>0</v>
          </cell>
          <cell r="DV545">
            <v>0</v>
          </cell>
          <cell r="DW545">
            <v>0</v>
          </cell>
          <cell r="DX545">
            <v>0</v>
          </cell>
          <cell r="DY545">
            <v>0</v>
          </cell>
          <cell r="DZ545">
            <v>0</v>
          </cell>
          <cell r="EA545">
            <v>0</v>
          </cell>
          <cell r="EB545">
            <v>0</v>
          </cell>
          <cell r="EC545">
            <v>0</v>
          </cell>
          <cell r="ED545">
            <v>0</v>
          </cell>
        </row>
        <row r="546"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0</v>
          </cell>
          <cell r="AE546">
            <v>0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>
            <v>0</v>
          </cell>
          <cell r="AO546">
            <v>0</v>
          </cell>
          <cell r="AP546">
            <v>0</v>
          </cell>
          <cell r="AQ546">
            <v>0</v>
          </cell>
          <cell r="AR546">
            <v>0</v>
          </cell>
          <cell r="AS546">
            <v>0</v>
          </cell>
          <cell r="AT546">
            <v>0</v>
          </cell>
          <cell r="AU546">
            <v>0</v>
          </cell>
          <cell r="AV546">
            <v>0</v>
          </cell>
          <cell r="AW546">
            <v>0</v>
          </cell>
          <cell r="AX546">
            <v>0</v>
          </cell>
          <cell r="AY546">
            <v>0</v>
          </cell>
          <cell r="AZ546">
            <v>0</v>
          </cell>
          <cell r="BA546">
            <v>0</v>
          </cell>
          <cell r="BB546">
            <v>0</v>
          </cell>
          <cell r="BC546">
            <v>0</v>
          </cell>
          <cell r="BD546">
            <v>0</v>
          </cell>
          <cell r="BE546">
            <v>0</v>
          </cell>
          <cell r="BF546">
            <v>0</v>
          </cell>
          <cell r="BG546">
            <v>0</v>
          </cell>
          <cell r="BH546">
            <v>0</v>
          </cell>
          <cell r="BI546">
            <v>0</v>
          </cell>
          <cell r="BJ546">
            <v>0</v>
          </cell>
          <cell r="BK546">
            <v>0</v>
          </cell>
          <cell r="BL546">
            <v>0</v>
          </cell>
          <cell r="BM546">
            <v>0</v>
          </cell>
          <cell r="BN546">
            <v>0</v>
          </cell>
          <cell r="BO546">
            <v>0</v>
          </cell>
          <cell r="BP546">
            <v>0</v>
          </cell>
          <cell r="BQ546">
            <v>0</v>
          </cell>
          <cell r="BR546">
            <v>0</v>
          </cell>
          <cell r="BS546">
            <v>0</v>
          </cell>
          <cell r="BT546">
            <v>0</v>
          </cell>
          <cell r="BU546">
            <v>0</v>
          </cell>
          <cell r="BV546">
            <v>0</v>
          </cell>
          <cell r="BW546">
            <v>0</v>
          </cell>
          <cell r="BX546">
            <v>0</v>
          </cell>
          <cell r="BY546">
            <v>0</v>
          </cell>
          <cell r="BZ546">
            <v>0</v>
          </cell>
          <cell r="CA546">
            <v>0</v>
          </cell>
          <cell r="CB546">
            <v>0</v>
          </cell>
          <cell r="CC546">
            <v>0</v>
          </cell>
          <cell r="CD546">
            <v>0</v>
          </cell>
          <cell r="CE546">
            <v>0</v>
          </cell>
          <cell r="CF546">
            <v>0</v>
          </cell>
          <cell r="CG546">
            <v>0</v>
          </cell>
          <cell r="CH546">
            <v>0</v>
          </cell>
          <cell r="CI546">
            <v>0</v>
          </cell>
          <cell r="CJ546">
            <v>0</v>
          </cell>
          <cell r="CK546">
            <v>0</v>
          </cell>
          <cell r="CL546">
            <v>0</v>
          </cell>
          <cell r="CM546">
            <v>0</v>
          </cell>
          <cell r="CN546">
            <v>0</v>
          </cell>
          <cell r="CO546">
            <v>0</v>
          </cell>
          <cell r="CP546">
            <v>0</v>
          </cell>
          <cell r="CQ546">
            <v>0</v>
          </cell>
          <cell r="CR546">
            <v>0</v>
          </cell>
          <cell r="CS546">
            <v>0</v>
          </cell>
          <cell r="CT546">
            <v>0</v>
          </cell>
          <cell r="CU546">
            <v>0</v>
          </cell>
          <cell r="CV546">
            <v>0</v>
          </cell>
          <cell r="CW546">
            <v>0</v>
          </cell>
          <cell r="CX546">
            <v>0</v>
          </cell>
          <cell r="CY546">
            <v>0</v>
          </cell>
          <cell r="CZ546">
            <v>0</v>
          </cell>
          <cell r="DA546">
            <v>0</v>
          </cell>
          <cell r="DB546">
            <v>0</v>
          </cell>
          <cell r="DC546">
            <v>0</v>
          </cell>
          <cell r="DD546">
            <v>0</v>
          </cell>
          <cell r="DE546">
            <v>0</v>
          </cell>
          <cell r="DF546">
            <v>0</v>
          </cell>
          <cell r="DG546">
            <v>0</v>
          </cell>
          <cell r="DH546">
            <v>0</v>
          </cell>
          <cell r="DI546">
            <v>0</v>
          </cell>
          <cell r="DJ546">
            <v>0</v>
          </cell>
          <cell r="DK546">
            <v>0</v>
          </cell>
          <cell r="DL546">
            <v>0</v>
          </cell>
          <cell r="DM546">
            <v>0</v>
          </cell>
          <cell r="DN546">
            <v>0</v>
          </cell>
          <cell r="DO546">
            <v>0</v>
          </cell>
          <cell r="DP546">
            <v>0</v>
          </cell>
          <cell r="DQ546">
            <v>0</v>
          </cell>
          <cell r="DR546">
            <v>0</v>
          </cell>
          <cell r="DS546">
            <v>0</v>
          </cell>
          <cell r="DT546">
            <v>0</v>
          </cell>
          <cell r="DU546">
            <v>0</v>
          </cell>
          <cell r="DV546">
            <v>0</v>
          </cell>
          <cell r="DW546">
            <v>0</v>
          </cell>
          <cell r="DX546">
            <v>0</v>
          </cell>
          <cell r="DY546">
            <v>0</v>
          </cell>
          <cell r="DZ546">
            <v>0</v>
          </cell>
          <cell r="EA546">
            <v>0</v>
          </cell>
          <cell r="EB546">
            <v>0</v>
          </cell>
          <cell r="EC546">
            <v>0</v>
          </cell>
          <cell r="ED546">
            <v>0</v>
          </cell>
        </row>
        <row r="547"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0</v>
          </cell>
          <cell r="W547">
            <v>0</v>
          </cell>
          <cell r="X547">
            <v>0</v>
          </cell>
          <cell r="Y547">
            <v>0</v>
          </cell>
          <cell r="Z547">
            <v>0</v>
          </cell>
          <cell r="AA547">
            <v>0</v>
          </cell>
          <cell r="AB547">
            <v>0</v>
          </cell>
          <cell r="AC547">
            <v>0</v>
          </cell>
          <cell r="AD547">
            <v>0</v>
          </cell>
          <cell r="AE547">
            <v>0</v>
          </cell>
          <cell r="AF547">
            <v>0</v>
          </cell>
          <cell r="AG547">
            <v>0</v>
          </cell>
          <cell r="AH547">
            <v>0</v>
          </cell>
          <cell r="AI547">
            <v>0</v>
          </cell>
          <cell r="AJ547">
            <v>0</v>
          </cell>
          <cell r="AK547">
            <v>0</v>
          </cell>
          <cell r="AL547">
            <v>0</v>
          </cell>
          <cell r="AM547">
            <v>0</v>
          </cell>
          <cell r="AN547">
            <v>0</v>
          </cell>
          <cell r="AO547">
            <v>0</v>
          </cell>
          <cell r="AP547">
            <v>0</v>
          </cell>
          <cell r="AQ547">
            <v>0</v>
          </cell>
          <cell r="AR547">
            <v>0</v>
          </cell>
          <cell r="AS547">
            <v>0</v>
          </cell>
          <cell r="AT547">
            <v>0</v>
          </cell>
          <cell r="AU547">
            <v>0</v>
          </cell>
          <cell r="AV547">
            <v>0</v>
          </cell>
          <cell r="AW547">
            <v>0</v>
          </cell>
          <cell r="AX547">
            <v>0</v>
          </cell>
          <cell r="AY547">
            <v>0</v>
          </cell>
          <cell r="AZ547">
            <v>0</v>
          </cell>
          <cell r="BA547">
            <v>0</v>
          </cell>
          <cell r="BB547">
            <v>0</v>
          </cell>
          <cell r="BC547">
            <v>0</v>
          </cell>
          <cell r="BD547">
            <v>0</v>
          </cell>
          <cell r="BE547">
            <v>0</v>
          </cell>
          <cell r="BF547">
            <v>0</v>
          </cell>
          <cell r="BG547">
            <v>0</v>
          </cell>
          <cell r="BH547">
            <v>0</v>
          </cell>
          <cell r="BI547">
            <v>0</v>
          </cell>
          <cell r="BJ547">
            <v>0</v>
          </cell>
          <cell r="BK547">
            <v>0</v>
          </cell>
          <cell r="BL547">
            <v>0</v>
          </cell>
          <cell r="BM547">
            <v>0</v>
          </cell>
          <cell r="BN547">
            <v>0</v>
          </cell>
          <cell r="BO547">
            <v>0</v>
          </cell>
          <cell r="BP547">
            <v>0</v>
          </cell>
          <cell r="BQ547">
            <v>0</v>
          </cell>
          <cell r="BR547">
            <v>0</v>
          </cell>
          <cell r="BS547">
            <v>0</v>
          </cell>
          <cell r="BT547">
            <v>0</v>
          </cell>
          <cell r="BU547">
            <v>0</v>
          </cell>
          <cell r="BV547">
            <v>0</v>
          </cell>
          <cell r="BW547">
            <v>0</v>
          </cell>
          <cell r="BX547">
            <v>0</v>
          </cell>
          <cell r="BY547">
            <v>0</v>
          </cell>
          <cell r="BZ547">
            <v>0</v>
          </cell>
          <cell r="CA547">
            <v>0</v>
          </cell>
          <cell r="CB547">
            <v>0</v>
          </cell>
          <cell r="CC547">
            <v>0</v>
          </cell>
          <cell r="CD547">
            <v>0</v>
          </cell>
          <cell r="CE547">
            <v>0</v>
          </cell>
          <cell r="CF547">
            <v>0</v>
          </cell>
          <cell r="CG547">
            <v>0</v>
          </cell>
          <cell r="CH547">
            <v>0</v>
          </cell>
          <cell r="CI547">
            <v>0</v>
          </cell>
          <cell r="CJ547">
            <v>0</v>
          </cell>
          <cell r="CK547">
            <v>0</v>
          </cell>
          <cell r="CL547">
            <v>0</v>
          </cell>
          <cell r="CM547">
            <v>0</v>
          </cell>
          <cell r="CN547">
            <v>0</v>
          </cell>
          <cell r="CO547">
            <v>0</v>
          </cell>
          <cell r="CP547">
            <v>0</v>
          </cell>
          <cell r="CQ547">
            <v>0</v>
          </cell>
          <cell r="CR547">
            <v>0</v>
          </cell>
          <cell r="CS547">
            <v>0</v>
          </cell>
          <cell r="CT547">
            <v>0</v>
          </cell>
          <cell r="CU547">
            <v>0</v>
          </cell>
          <cell r="CV547">
            <v>0</v>
          </cell>
          <cell r="CW547">
            <v>0</v>
          </cell>
          <cell r="CX547">
            <v>0</v>
          </cell>
          <cell r="CY547">
            <v>0</v>
          </cell>
          <cell r="CZ547">
            <v>0</v>
          </cell>
          <cell r="DA547">
            <v>0</v>
          </cell>
          <cell r="DB547">
            <v>0</v>
          </cell>
          <cell r="DC547">
            <v>0</v>
          </cell>
          <cell r="DD547">
            <v>0</v>
          </cell>
          <cell r="DE547">
            <v>0</v>
          </cell>
          <cell r="DF547">
            <v>0</v>
          </cell>
          <cell r="DG547">
            <v>0</v>
          </cell>
          <cell r="DH547">
            <v>0</v>
          </cell>
          <cell r="DI547">
            <v>0</v>
          </cell>
          <cell r="DJ547">
            <v>0</v>
          </cell>
          <cell r="DK547">
            <v>0</v>
          </cell>
          <cell r="DL547">
            <v>0</v>
          </cell>
          <cell r="DM547">
            <v>0</v>
          </cell>
          <cell r="DN547">
            <v>0</v>
          </cell>
          <cell r="DO547">
            <v>0</v>
          </cell>
          <cell r="DP547">
            <v>0</v>
          </cell>
          <cell r="DQ547">
            <v>0</v>
          </cell>
          <cell r="DR547">
            <v>0</v>
          </cell>
          <cell r="DS547">
            <v>0</v>
          </cell>
          <cell r="DT547">
            <v>0</v>
          </cell>
          <cell r="DU547">
            <v>0</v>
          </cell>
          <cell r="DV547">
            <v>0</v>
          </cell>
          <cell r="DW547">
            <v>0</v>
          </cell>
          <cell r="DX547">
            <v>0</v>
          </cell>
          <cell r="DY547">
            <v>0</v>
          </cell>
          <cell r="DZ547">
            <v>0</v>
          </cell>
          <cell r="EA547">
            <v>0</v>
          </cell>
          <cell r="EB547">
            <v>0</v>
          </cell>
          <cell r="EC547">
            <v>0</v>
          </cell>
          <cell r="ED547">
            <v>0</v>
          </cell>
        </row>
        <row r="548">
          <cell r="F548">
            <v>0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0</v>
          </cell>
          <cell r="AE548">
            <v>0</v>
          </cell>
          <cell r="AF548">
            <v>0</v>
          </cell>
          <cell r="AG548">
            <v>0</v>
          </cell>
          <cell r="AH548">
            <v>0</v>
          </cell>
          <cell r="AI548">
            <v>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  <cell r="AO548">
            <v>0</v>
          </cell>
          <cell r="AP548">
            <v>0</v>
          </cell>
          <cell r="AQ548">
            <v>0</v>
          </cell>
          <cell r="AR548">
            <v>0</v>
          </cell>
          <cell r="AS548">
            <v>0</v>
          </cell>
          <cell r="AT548">
            <v>0</v>
          </cell>
          <cell r="AU548">
            <v>0</v>
          </cell>
          <cell r="AV548">
            <v>0</v>
          </cell>
          <cell r="AW548">
            <v>0</v>
          </cell>
          <cell r="AX548">
            <v>0</v>
          </cell>
          <cell r="AY548">
            <v>0</v>
          </cell>
          <cell r="AZ548">
            <v>0</v>
          </cell>
          <cell r="BA548">
            <v>0</v>
          </cell>
          <cell r="BB548">
            <v>0</v>
          </cell>
          <cell r="BC548">
            <v>0</v>
          </cell>
          <cell r="BD548">
            <v>0</v>
          </cell>
          <cell r="BE548">
            <v>0</v>
          </cell>
          <cell r="BF548">
            <v>0</v>
          </cell>
          <cell r="BG548">
            <v>0</v>
          </cell>
          <cell r="BH548">
            <v>0</v>
          </cell>
          <cell r="BI548">
            <v>0</v>
          </cell>
          <cell r="BJ548">
            <v>0</v>
          </cell>
          <cell r="BK548">
            <v>0</v>
          </cell>
          <cell r="BL548">
            <v>0</v>
          </cell>
          <cell r="BM548">
            <v>0</v>
          </cell>
          <cell r="BN548">
            <v>0</v>
          </cell>
          <cell r="BO548">
            <v>0</v>
          </cell>
          <cell r="BP548">
            <v>0</v>
          </cell>
          <cell r="BQ548">
            <v>0</v>
          </cell>
          <cell r="BR548">
            <v>0</v>
          </cell>
          <cell r="BS548">
            <v>0</v>
          </cell>
          <cell r="BT548">
            <v>0</v>
          </cell>
          <cell r="BU548">
            <v>0</v>
          </cell>
          <cell r="BV548">
            <v>0</v>
          </cell>
          <cell r="BW548">
            <v>0</v>
          </cell>
          <cell r="BX548">
            <v>0</v>
          </cell>
          <cell r="BY548">
            <v>0</v>
          </cell>
          <cell r="BZ548">
            <v>0</v>
          </cell>
          <cell r="CA548">
            <v>0</v>
          </cell>
          <cell r="CB548">
            <v>0</v>
          </cell>
          <cell r="CC548">
            <v>0</v>
          </cell>
          <cell r="CD548">
            <v>0</v>
          </cell>
          <cell r="CE548">
            <v>0</v>
          </cell>
          <cell r="CF548">
            <v>0</v>
          </cell>
          <cell r="CG548">
            <v>0</v>
          </cell>
          <cell r="CH548">
            <v>0</v>
          </cell>
          <cell r="CI548">
            <v>0</v>
          </cell>
          <cell r="CJ548">
            <v>0</v>
          </cell>
          <cell r="CK548">
            <v>0</v>
          </cell>
          <cell r="CL548">
            <v>0</v>
          </cell>
          <cell r="CM548">
            <v>0</v>
          </cell>
          <cell r="CN548">
            <v>0</v>
          </cell>
          <cell r="CO548">
            <v>0</v>
          </cell>
          <cell r="CP548">
            <v>0</v>
          </cell>
          <cell r="CQ548">
            <v>0</v>
          </cell>
          <cell r="CR548">
            <v>0</v>
          </cell>
          <cell r="CS548">
            <v>0</v>
          </cell>
          <cell r="CT548">
            <v>0</v>
          </cell>
          <cell r="CU548">
            <v>0</v>
          </cell>
          <cell r="CV548">
            <v>0</v>
          </cell>
          <cell r="CW548">
            <v>0</v>
          </cell>
          <cell r="CX548">
            <v>0</v>
          </cell>
          <cell r="CY548">
            <v>0</v>
          </cell>
          <cell r="CZ548">
            <v>0</v>
          </cell>
          <cell r="DA548">
            <v>0</v>
          </cell>
          <cell r="DB548">
            <v>0</v>
          </cell>
          <cell r="DC548">
            <v>0</v>
          </cell>
          <cell r="DD548">
            <v>0</v>
          </cell>
          <cell r="DE548">
            <v>0</v>
          </cell>
          <cell r="DF548">
            <v>0</v>
          </cell>
          <cell r="DG548">
            <v>0</v>
          </cell>
          <cell r="DH548">
            <v>0</v>
          </cell>
          <cell r="DI548">
            <v>0</v>
          </cell>
          <cell r="DJ548">
            <v>0</v>
          </cell>
          <cell r="DK548">
            <v>0</v>
          </cell>
          <cell r="DL548">
            <v>0</v>
          </cell>
          <cell r="DM548">
            <v>0</v>
          </cell>
          <cell r="DN548">
            <v>0</v>
          </cell>
          <cell r="DO548">
            <v>0</v>
          </cell>
          <cell r="DP548">
            <v>0</v>
          </cell>
          <cell r="DQ548">
            <v>0</v>
          </cell>
          <cell r="DR548">
            <v>0</v>
          </cell>
          <cell r="DS548">
            <v>0</v>
          </cell>
          <cell r="DT548">
            <v>0</v>
          </cell>
          <cell r="DU548">
            <v>0</v>
          </cell>
          <cell r="DV548">
            <v>0</v>
          </cell>
          <cell r="DW548">
            <v>0</v>
          </cell>
          <cell r="DX548">
            <v>0</v>
          </cell>
          <cell r="DY548">
            <v>0</v>
          </cell>
          <cell r="DZ548">
            <v>0</v>
          </cell>
          <cell r="EA548">
            <v>0</v>
          </cell>
          <cell r="EB548">
            <v>0</v>
          </cell>
          <cell r="EC548">
            <v>0</v>
          </cell>
          <cell r="ED548">
            <v>0</v>
          </cell>
        </row>
        <row r="549">
          <cell r="F549">
            <v>0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0</v>
          </cell>
          <cell r="Q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0</v>
          </cell>
          <cell r="AE549">
            <v>0</v>
          </cell>
          <cell r="AF549">
            <v>0</v>
          </cell>
          <cell r="AG549">
            <v>0</v>
          </cell>
          <cell r="AH549">
            <v>0</v>
          </cell>
          <cell r="AI549">
            <v>0</v>
          </cell>
          <cell r="AJ549">
            <v>0</v>
          </cell>
          <cell r="AK549">
            <v>0</v>
          </cell>
          <cell r="AL549">
            <v>0</v>
          </cell>
          <cell r="AM549">
            <v>0</v>
          </cell>
          <cell r="AN549">
            <v>0</v>
          </cell>
          <cell r="AO549">
            <v>0</v>
          </cell>
          <cell r="AP549">
            <v>0</v>
          </cell>
          <cell r="AQ549">
            <v>0</v>
          </cell>
          <cell r="AR549">
            <v>0</v>
          </cell>
          <cell r="AS549">
            <v>0</v>
          </cell>
          <cell r="AT549">
            <v>0</v>
          </cell>
          <cell r="AU549">
            <v>0</v>
          </cell>
          <cell r="AV549">
            <v>0</v>
          </cell>
          <cell r="AW549">
            <v>0</v>
          </cell>
          <cell r="AX549">
            <v>0</v>
          </cell>
          <cell r="AY549">
            <v>0</v>
          </cell>
          <cell r="AZ549">
            <v>0</v>
          </cell>
          <cell r="BA549">
            <v>0</v>
          </cell>
          <cell r="BB549">
            <v>0</v>
          </cell>
          <cell r="BC549">
            <v>0</v>
          </cell>
          <cell r="BD549">
            <v>0</v>
          </cell>
          <cell r="BE549">
            <v>0</v>
          </cell>
          <cell r="BF549">
            <v>0</v>
          </cell>
          <cell r="BG549">
            <v>0</v>
          </cell>
          <cell r="BH549">
            <v>0</v>
          </cell>
          <cell r="BI549">
            <v>0</v>
          </cell>
          <cell r="BJ549">
            <v>0</v>
          </cell>
          <cell r="BK549">
            <v>0</v>
          </cell>
          <cell r="BL549">
            <v>0</v>
          </cell>
          <cell r="BM549">
            <v>0</v>
          </cell>
          <cell r="BN549">
            <v>0</v>
          </cell>
          <cell r="BO549">
            <v>0</v>
          </cell>
          <cell r="BP549">
            <v>0</v>
          </cell>
          <cell r="BQ549">
            <v>0</v>
          </cell>
          <cell r="BR549">
            <v>0</v>
          </cell>
          <cell r="BS549">
            <v>0</v>
          </cell>
          <cell r="BT549">
            <v>0</v>
          </cell>
          <cell r="BU549">
            <v>0</v>
          </cell>
          <cell r="BV549">
            <v>0</v>
          </cell>
          <cell r="BW549">
            <v>0</v>
          </cell>
          <cell r="BX549">
            <v>0</v>
          </cell>
          <cell r="BY549">
            <v>0</v>
          </cell>
          <cell r="BZ549">
            <v>0</v>
          </cell>
          <cell r="CA549">
            <v>0</v>
          </cell>
          <cell r="CB549">
            <v>0</v>
          </cell>
          <cell r="CC549">
            <v>0</v>
          </cell>
          <cell r="CD549">
            <v>0</v>
          </cell>
          <cell r="CE549">
            <v>0</v>
          </cell>
          <cell r="CF549">
            <v>0</v>
          </cell>
          <cell r="CG549">
            <v>0</v>
          </cell>
          <cell r="CH549">
            <v>0</v>
          </cell>
          <cell r="CI549">
            <v>0</v>
          </cell>
          <cell r="CJ549">
            <v>0</v>
          </cell>
          <cell r="CK549">
            <v>0</v>
          </cell>
          <cell r="CL549">
            <v>0</v>
          </cell>
          <cell r="CM549">
            <v>0</v>
          </cell>
          <cell r="CN549">
            <v>0</v>
          </cell>
          <cell r="CO549">
            <v>0</v>
          </cell>
          <cell r="CP549">
            <v>0</v>
          </cell>
          <cell r="CQ549">
            <v>0</v>
          </cell>
          <cell r="CR549">
            <v>0</v>
          </cell>
          <cell r="CS549">
            <v>0</v>
          </cell>
          <cell r="CT549">
            <v>0</v>
          </cell>
          <cell r="CU549">
            <v>0</v>
          </cell>
          <cell r="CV549">
            <v>0</v>
          </cell>
          <cell r="CW549">
            <v>0</v>
          </cell>
          <cell r="CX549">
            <v>0</v>
          </cell>
          <cell r="CY549">
            <v>0</v>
          </cell>
          <cell r="CZ549">
            <v>0</v>
          </cell>
          <cell r="DA549">
            <v>0</v>
          </cell>
          <cell r="DB549">
            <v>0</v>
          </cell>
          <cell r="DC549">
            <v>0</v>
          </cell>
          <cell r="DD549">
            <v>0</v>
          </cell>
          <cell r="DE549">
            <v>0</v>
          </cell>
          <cell r="DF549">
            <v>0</v>
          </cell>
          <cell r="DG549">
            <v>0</v>
          </cell>
          <cell r="DH549">
            <v>0</v>
          </cell>
          <cell r="DI549">
            <v>0</v>
          </cell>
          <cell r="DJ549">
            <v>0</v>
          </cell>
          <cell r="DK549">
            <v>0</v>
          </cell>
          <cell r="DL549">
            <v>0</v>
          </cell>
          <cell r="DM549">
            <v>0</v>
          </cell>
          <cell r="DN549">
            <v>0</v>
          </cell>
          <cell r="DO549">
            <v>0</v>
          </cell>
          <cell r="DP549">
            <v>0</v>
          </cell>
          <cell r="DQ549">
            <v>0</v>
          </cell>
          <cell r="DR549">
            <v>0</v>
          </cell>
          <cell r="DS549">
            <v>0</v>
          </cell>
          <cell r="DT549">
            <v>0</v>
          </cell>
          <cell r="DU549">
            <v>0</v>
          </cell>
          <cell r="DV549">
            <v>0</v>
          </cell>
          <cell r="DW549">
            <v>0</v>
          </cell>
          <cell r="DX549">
            <v>0</v>
          </cell>
          <cell r="DY549">
            <v>0</v>
          </cell>
          <cell r="DZ549">
            <v>0</v>
          </cell>
          <cell r="EA549">
            <v>0</v>
          </cell>
          <cell r="EB549">
            <v>0</v>
          </cell>
          <cell r="EC549">
            <v>0</v>
          </cell>
          <cell r="ED549">
            <v>0</v>
          </cell>
        </row>
        <row r="550"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0</v>
          </cell>
          <cell r="W550">
            <v>0</v>
          </cell>
          <cell r="X550">
            <v>0</v>
          </cell>
          <cell r="Y550">
            <v>0</v>
          </cell>
          <cell r="Z550">
            <v>0</v>
          </cell>
          <cell r="AA550">
            <v>0</v>
          </cell>
          <cell r="AB550">
            <v>0</v>
          </cell>
          <cell r="AC550">
            <v>0</v>
          </cell>
          <cell r="AD550">
            <v>0</v>
          </cell>
          <cell r="AE550">
            <v>0</v>
          </cell>
          <cell r="AF550">
            <v>0</v>
          </cell>
          <cell r="AG550">
            <v>0</v>
          </cell>
          <cell r="AH550">
            <v>0</v>
          </cell>
          <cell r="AI550">
            <v>0</v>
          </cell>
          <cell r="AJ550">
            <v>0</v>
          </cell>
          <cell r="AK550">
            <v>0</v>
          </cell>
          <cell r="AL550">
            <v>0</v>
          </cell>
          <cell r="AM550">
            <v>0</v>
          </cell>
          <cell r="AN550">
            <v>0</v>
          </cell>
          <cell r="AO550">
            <v>0</v>
          </cell>
          <cell r="AP550">
            <v>0</v>
          </cell>
          <cell r="AQ550">
            <v>0</v>
          </cell>
          <cell r="AR550">
            <v>0</v>
          </cell>
          <cell r="AS550">
            <v>0</v>
          </cell>
          <cell r="AT550">
            <v>0</v>
          </cell>
          <cell r="AU550">
            <v>0</v>
          </cell>
          <cell r="AV550">
            <v>0</v>
          </cell>
          <cell r="AW550">
            <v>0</v>
          </cell>
          <cell r="AX550">
            <v>0</v>
          </cell>
          <cell r="AY550">
            <v>0</v>
          </cell>
          <cell r="AZ550">
            <v>0</v>
          </cell>
          <cell r="BA550">
            <v>0</v>
          </cell>
          <cell r="BB550">
            <v>0</v>
          </cell>
          <cell r="BC550">
            <v>0</v>
          </cell>
          <cell r="BD550">
            <v>0</v>
          </cell>
          <cell r="BE550">
            <v>0</v>
          </cell>
          <cell r="BF550">
            <v>0</v>
          </cell>
          <cell r="BG550">
            <v>0</v>
          </cell>
          <cell r="BH550">
            <v>0</v>
          </cell>
          <cell r="BI550">
            <v>0</v>
          </cell>
          <cell r="BJ550">
            <v>0</v>
          </cell>
          <cell r="BK550">
            <v>0</v>
          </cell>
          <cell r="BL550">
            <v>0</v>
          </cell>
          <cell r="BM550">
            <v>0</v>
          </cell>
          <cell r="BN550">
            <v>0</v>
          </cell>
          <cell r="BO550">
            <v>0</v>
          </cell>
          <cell r="BP550">
            <v>0</v>
          </cell>
          <cell r="BQ550">
            <v>0</v>
          </cell>
          <cell r="BR550">
            <v>0</v>
          </cell>
          <cell r="BS550">
            <v>0</v>
          </cell>
          <cell r="BT550">
            <v>0</v>
          </cell>
          <cell r="BU550">
            <v>0</v>
          </cell>
          <cell r="BV550">
            <v>0</v>
          </cell>
          <cell r="BW550">
            <v>0</v>
          </cell>
          <cell r="BX550">
            <v>0</v>
          </cell>
          <cell r="BY550">
            <v>0</v>
          </cell>
          <cell r="BZ550">
            <v>0</v>
          </cell>
          <cell r="CA550">
            <v>0</v>
          </cell>
          <cell r="CB550">
            <v>0</v>
          </cell>
          <cell r="CC550">
            <v>0</v>
          </cell>
          <cell r="CD550">
            <v>0</v>
          </cell>
          <cell r="CE550">
            <v>0</v>
          </cell>
          <cell r="CF550">
            <v>0</v>
          </cell>
          <cell r="CG550">
            <v>0</v>
          </cell>
          <cell r="CH550">
            <v>0</v>
          </cell>
          <cell r="CI550">
            <v>0</v>
          </cell>
          <cell r="CJ550">
            <v>0</v>
          </cell>
          <cell r="CK550">
            <v>0</v>
          </cell>
          <cell r="CL550">
            <v>0</v>
          </cell>
          <cell r="CM550">
            <v>0</v>
          </cell>
          <cell r="CN550">
            <v>0</v>
          </cell>
          <cell r="CO550">
            <v>0</v>
          </cell>
          <cell r="CP550">
            <v>0</v>
          </cell>
          <cell r="CQ550">
            <v>0</v>
          </cell>
          <cell r="CR550">
            <v>0</v>
          </cell>
          <cell r="CS550">
            <v>0</v>
          </cell>
          <cell r="CT550">
            <v>0</v>
          </cell>
          <cell r="CU550">
            <v>0</v>
          </cell>
          <cell r="CV550">
            <v>0</v>
          </cell>
          <cell r="CW550">
            <v>0</v>
          </cell>
          <cell r="CX550">
            <v>0</v>
          </cell>
          <cell r="CY550">
            <v>0</v>
          </cell>
          <cell r="CZ550">
            <v>0</v>
          </cell>
          <cell r="DA550">
            <v>0</v>
          </cell>
          <cell r="DB550">
            <v>0</v>
          </cell>
          <cell r="DC550">
            <v>0</v>
          </cell>
          <cell r="DD550">
            <v>0</v>
          </cell>
          <cell r="DE550">
            <v>0</v>
          </cell>
          <cell r="DF550">
            <v>0</v>
          </cell>
          <cell r="DG550">
            <v>0</v>
          </cell>
          <cell r="DH550">
            <v>0</v>
          </cell>
          <cell r="DI550">
            <v>0</v>
          </cell>
          <cell r="DJ550">
            <v>0</v>
          </cell>
          <cell r="DK550">
            <v>0</v>
          </cell>
          <cell r="DL550">
            <v>0</v>
          </cell>
          <cell r="DM550">
            <v>0</v>
          </cell>
          <cell r="DN550">
            <v>0</v>
          </cell>
          <cell r="DO550">
            <v>0</v>
          </cell>
          <cell r="DP550">
            <v>0</v>
          </cell>
          <cell r="DQ550">
            <v>0</v>
          </cell>
          <cell r="DR550">
            <v>0</v>
          </cell>
          <cell r="DS550">
            <v>0</v>
          </cell>
          <cell r="DT550">
            <v>0</v>
          </cell>
          <cell r="DU550">
            <v>0</v>
          </cell>
          <cell r="DV550">
            <v>0</v>
          </cell>
          <cell r="DW550">
            <v>0</v>
          </cell>
          <cell r="DX550">
            <v>0</v>
          </cell>
          <cell r="DY550">
            <v>0</v>
          </cell>
          <cell r="DZ550">
            <v>0</v>
          </cell>
          <cell r="EA550">
            <v>0</v>
          </cell>
          <cell r="EB550">
            <v>0</v>
          </cell>
          <cell r="EC550">
            <v>0</v>
          </cell>
          <cell r="ED550">
            <v>0</v>
          </cell>
        </row>
        <row r="552"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  <cell r="R552">
            <v>0</v>
          </cell>
          <cell r="S552">
            <v>0</v>
          </cell>
          <cell r="T552">
            <v>0</v>
          </cell>
          <cell r="U552">
            <v>0</v>
          </cell>
          <cell r="V552">
            <v>0</v>
          </cell>
          <cell r="W552">
            <v>0</v>
          </cell>
          <cell r="X552">
            <v>0</v>
          </cell>
          <cell r="Y552">
            <v>0</v>
          </cell>
          <cell r="Z552">
            <v>0</v>
          </cell>
          <cell r="AA552">
            <v>0</v>
          </cell>
          <cell r="AB552">
            <v>0</v>
          </cell>
          <cell r="AC552">
            <v>0</v>
          </cell>
          <cell r="AD552">
            <v>0</v>
          </cell>
          <cell r="AE552">
            <v>0</v>
          </cell>
          <cell r="AF552">
            <v>0</v>
          </cell>
          <cell r="AG552">
            <v>0</v>
          </cell>
          <cell r="AH552">
            <v>0</v>
          </cell>
          <cell r="AI552">
            <v>0</v>
          </cell>
          <cell r="AJ552">
            <v>0</v>
          </cell>
          <cell r="AK552">
            <v>0</v>
          </cell>
          <cell r="AL552">
            <v>0</v>
          </cell>
          <cell r="AM552">
            <v>0</v>
          </cell>
          <cell r="AN552">
            <v>0</v>
          </cell>
          <cell r="AO552">
            <v>0</v>
          </cell>
          <cell r="AP552">
            <v>0</v>
          </cell>
          <cell r="AQ552">
            <v>0</v>
          </cell>
          <cell r="AR552">
            <v>0</v>
          </cell>
          <cell r="AS552">
            <v>0</v>
          </cell>
          <cell r="AT552">
            <v>0</v>
          </cell>
          <cell r="AU552">
            <v>0</v>
          </cell>
          <cell r="AV552">
            <v>0</v>
          </cell>
          <cell r="AW552">
            <v>0</v>
          </cell>
          <cell r="AX552">
            <v>0</v>
          </cell>
          <cell r="AY552">
            <v>0</v>
          </cell>
          <cell r="AZ552">
            <v>0</v>
          </cell>
          <cell r="BA552">
            <v>0</v>
          </cell>
          <cell r="BB552">
            <v>0</v>
          </cell>
          <cell r="BC552">
            <v>0</v>
          </cell>
          <cell r="BD552">
            <v>0</v>
          </cell>
          <cell r="BE552">
            <v>0</v>
          </cell>
          <cell r="BF552">
            <v>0</v>
          </cell>
          <cell r="BG552">
            <v>0</v>
          </cell>
          <cell r="BH552">
            <v>0</v>
          </cell>
          <cell r="BI552">
            <v>0</v>
          </cell>
          <cell r="BJ552">
            <v>0</v>
          </cell>
          <cell r="BK552">
            <v>0</v>
          </cell>
          <cell r="BL552">
            <v>0</v>
          </cell>
          <cell r="BM552">
            <v>0</v>
          </cell>
          <cell r="BN552">
            <v>0</v>
          </cell>
          <cell r="BO552">
            <v>0</v>
          </cell>
          <cell r="BP552">
            <v>0</v>
          </cell>
          <cell r="BQ552">
            <v>0</v>
          </cell>
          <cell r="BR552">
            <v>0</v>
          </cell>
          <cell r="BS552">
            <v>0</v>
          </cell>
          <cell r="BT552">
            <v>0</v>
          </cell>
          <cell r="BU552">
            <v>0</v>
          </cell>
          <cell r="BV552">
            <v>0</v>
          </cell>
          <cell r="BW552">
            <v>0</v>
          </cell>
          <cell r="BX552">
            <v>0</v>
          </cell>
          <cell r="BY552">
            <v>0</v>
          </cell>
          <cell r="BZ552">
            <v>0</v>
          </cell>
          <cell r="CA552">
            <v>0</v>
          </cell>
          <cell r="CB552">
            <v>0</v>
          </cell>
          <cell r="CC552">
            <v>0</v>
          </cell>
          <cell r="CD552">
            <v>0</v>
          </cell>
          <cell r="CE552">
            <v>0</v>
          </cell>
          <cell r="CF552">
            <v>0</v>
          </cell>
          <cell r="CG552">
            <v>0</v>
          </cell>
          <cell r="CH552">
            <v>0</v>
          </cell>
          <cell r="CI552">
            <v>0</v>
          </cell>
          <cell r="CJ552">
            <v>0</v>
          </cell>
          <cell r="CK552">
            <v>0</v>
          </cell>
          <cell r="CL552">
            <v>0</v>
          </cell>
          <cell r="CM552">
            <v>0</v>
          </cell>
          <cell r="CN552">
            <v>0</v>
          </cell>
          <cell r="CO552">
            <v>0</v>
          </cell>
          <cell r="CP552">
            <v>0</v>
          </cell>
          <cell r="CQ552">
            <v>0</v>
          </cell>
          <cell r="CR552">
            <v>0</v>
          </cell>
          <cell r="CS552">
            <v>0</v>
          </cell>
          <cell r="CT552">
            <v>0</v>
          </cell>
          <cell r="CU552">
            <v>0</v>
          </cell>
          <cell r="CV552">
            <v>0</v>
          </cell>
          <cell r="CW552">
            <v>0</v>
          </cell>
          <cell r="CX552">
            <v>0</v>
          </cell>
          <cell r="CY552">
            <v>0</v>
          </cell>
          <cell r="CZ552">
            <v>0</v>
          </cell>
          <cell r="DA552">
            <v>0</v>
          </cell>
          <cell r="DB552">
            <v>0</v>
          </cell>
          <cell r="DC552">
            <v>0</v>
          </cell>
          <cell r="DD552">
            <v>0</v>
          </cell>
          <cell r="DE552">
            <v>0</v>
          </cell>
          <cell r="DF552">
            <v>0</v>
          </cell>
          <cell r="DG552">
            <v>0</v>
          </cell>
          <cell r="DH552">
            <v>0</v>
          </cell>
          <cell r="DI552">
            <v>0</v>
          </cell>
          <cell r="DJ552">
            <v>0</v>
          </cell>
          <cell r="DK552">
            <v>0</v>
          </cell>
          <cell r="DL552">
            <v>0</v>
          </cell>
          <cell r="DM552">
            <v>0</v>
          </cell>
          <cell r="DN552">
            <v>0</v>
          </cell>
          <cell r="DO552">
            <v>0</v>
          </cell>
          <cell r="DP552">
            <v>0</v>
          </cell>
          <cell r="DQ552">
            <v>0</v>
          </cell>
          <cell r="DR552">
            <v>0</v>
          </cell>
          <cell r="DS552">
            <v>0</v>
          </cell>
          <cell r="DT552">
            <v>0</v>
          </cell>
          <cell r="DU552">
            <v>0</v>
          </cell>
          <cell r="DV552">
            <v>0</v>
          </cell>
          <cell r="DW552">
            <v>0</v>
          </cell>
          <cell r="DX552">
            <v>0</v>
          </cell>
          <cell r="DY552">
            <v>0</v>
          </cell>
          <cell r="DZ552">
            <v>0</v>
          </cell>
          <cell r="EA552">
            <v>0</v>
          </cell>
          <cell r="EB552">
            <v>0</v>
          </cell>
          <cell r="EC552">
            <v>0</v>
          </cell>
          <cell r="ED552">
            <v>0</v>
          </cell>
        </row>
        <row r="555">
          <cell r="F555">
            <v>0</v>
          </cell>
          <cell r="G555">
            <v>0</v>
          </cell>
          <cell r="H555">
            <v>0</v>
          </cell>
          <cell r="I555">
            <v>0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R555">
            <v>0</v>
          </cell>
          <cell r="S555">
            <v>0</v>
          </cell>
          <cell r="T555">
            <v>0</v>
          </cell>
          <cell r="U555">
            <v>0</v>
          </cell>
          <cell r="V555">
            <v>0</v>
          </cell>
          <cell r="W555">
            <v>0</v>
          </cell>
          <cell r="X555">
            <v>0</v>
          </cell>
          <cell r="Y555">
            <v>0</v>
          </cell>
          <cell r="Z555">
            <v>0</v>
          </cell>
          <cell r="AA555">
            <v>0</v>
          </cell>
          <cell r="AB555">
            <v>0</v>
          </cell>
          <cell r="AC555">
            <v>0</v>
          </cell>
          <cell r="AD555">
            <v>0</v>
          </cell>
          <cell r="AE555">
            <v>0</v>
          </cell>
          <cell r="AF555">
            <v>0</v>
          </cell>
          <cell r="AG555">
            <v>0</v>
          </cell>
          <cell r="AH555">
            <v>0</v>
          </cell>
          <cell r="AI555">
            <v>0</v>
          </cell>
          <cell r="AJ555">
            <v>0</v>
          </cell>
          <cell r="AK555">
            <v>0</v>
          </cell>
          <cell r="AL555">
            <v>0</v>
          </cell>
          <cell r="AM555">
            <v>0</v>
          </cell>
          <cell r="AN555">
            <v>0</v>
          </cell>
          <cell r="AO555">
            <v>0</v>
          </cell>
          <cell r="AP555">
            <v>0</v>
          </cell>
          <cell r="AQ555">
            <v>0</v>
          </cell>
          <cell r="AR555">
            <v>0</v>
          </cell>
          <cell r="AS555">
            <v>0</v>
          </cell>
          <cell r="AT555">
            <v>0</v>
          </cell>
          <cell r="AU555">
            <v>0</v>
          </cell>
          <cell r="AV555">
            <v>0</v>
          </cell>
          <cell r="AW555">
            <v>0</v>
          </cell>
          <cell r="AX555">
            <v>0</v>
          </cell>
          <cell r="AY555">
            <v>0</v>
          </cell>
          <cell r="AZ555">
            <v>0</v>
          </cell>
          <cell r="BA555">
            <v>0</v>
          </cell>
          <cell r="BB555">
            <v>0</v>
          </cell>
          <cell r="BC555">
            <v>0</v>
          </cell>
          <cell r="BD555">
            <v>0</v>
          </cell>
          <cell r="BE555">
            <v>0</v>
          </cell>
          <cell r="BF555">
            <v>0</v>
          </cell>
          <cell r="BG555">
            <v>0</v>
          </cell>
          <cell r="BH555">
            <v>0</v>
          </cell>
          <cell r="BI555">
            <v>0</v>
          </cell>
          <cell r="BJ555">
            <v>0</v>
          </cell>
          <cell r="BK555">
            <v>0</v>
          </cell>
          <cell r="BL555">
            <v>0</v>
          </cell>
          <cell r="BM555">
            <v>0</v>
          </cell>
          <cell r="BN555">
            <v>0</v>
          </cell>
          <cell r="BO555">
            <v>0</v>
          </cell>
          <cell r="BP555">
            <v>0</v>
          </cell>
          <cell r="BQ555">
            <v>0</v>
          </cell>
          <cell r="BR555">
            <v>0</v>
          </cell>
          <cell r="BS555">
            <v>0</v>
          </cell>
          <cell r="BT555">
            <v>0</v>
          </cell>
          <cell r="BU555">
            <v>0</v>
          </cell>
          <cell r="BV555">
            <v>0</v>
          </cell>
          <cell r="BW555">
            <v>0</v>
          </cell>
          <cell r="BX555">
            <v>0</v>
          </cell>
          <cell r="BY555">
            <v>0</v>
          </cell>
          <cell r="BZ555">
            <v>0</v>
          </cell>
          <cell r="CA555">
            <v>0</v>
          </cell>
          <cell r="CB555">
            <v>0</v>
          </cell>
          <cell r="CC555">
            <v>0</v>
          </cell>
          <cell r="CD555">
            <v>0</v>
          </cell>
          <cell r="CE555">
            <v>0</v>
          </cell>
          <cell r="CF555">
            <v>0</v>
          </cell>
          <cell r="CG555">
            <v>0</v>
          </cell>
          <cell r="CH555">
            <v>0</v>
          </cell>
          <cell r="CI555">
            <v>0</v>
          </cell>
          <cell r="CJ555">
            <v>0</v>
          </cell>
          <cell r="CK555">
            <v>0</v>
          </cell>
          <cell r="CL555">
            <v>0</v>
          </cell>
          <cell r="CM555">
            <v>0</v>
          </cell>
          <cell r="CN555">
            <v>0</v>
          </cell>
          <cell r="CO555">
            <v>0</v>
          </cell>
          <cell r="CP555">
            <v>0</v>
          </cell>
          <cell r="CQ555">
            <v>0</v>
          </cell>
          <cell r="CR555">
            <v>0</v>
          </cell>
          <cell r="CS555">
            <v>0</v>
          </cell>
          <cell r="CT555">
            <v>0</v>
          </cell>
          <cell r="CU555">
            <v>0</v>
          </cell>
          <cell r="CV555">
            <v>0</v>
          </cell>
          <cell r="CW555">
            <v>0</v>
          </cell>
          <cell r="CX555">
            <v>0</v>
          </cell>
          <cell r="CY555">
            <v>0</v>
          </cell>
          <cell r="CZ555">
            <v>0</v>
          </cell>
          <cell r="DA555">
            <v>0</v>
          </cell>
          <cell r="DB555">
            <v>0</v>
          </cell>
          <cell r="DC555">
            <v>0</v>
          </cell>
          <cell r="DD555">
            <v>0</v>
          </cell>
          <cell r="DE555">
            <v>0</v>
          </cell>
          <cell r="DF555">
            <v>0</v>
          </cell>
          <cell r="DG555">
            <v>0</v>
          </cell>
          <cell r="DH555">
            <v>0</v>
          </cell>
          <cell r="DI555">
            <v>0</v>
          </cell>
          <cell r="DJ555">
            <v>0</v>
          </cell>
          <cell r="DK555">
            <v>0</v>
          </cell>
          <cell r="DL555">
            <v>0</v>
          </cell>
          <cell r="DM555">
            <v>0</v>
          </cell>
          <cell r="DN555">
            <v>0</v>
          </cell>
          <cell r="DO555">
            <v>0</v>
          </cell>
          <cell r="DP555">
            <v>0</v>
          </cell>
          <cell r="DQ555">
            <v>0</v>
          </cell>
          <cell r="DR555">
            <v>0</v>
          </cell>
          <cell r="DS555">
            <v>0</v>
          </cell>
          <cell r="DT555">
            <v>0</v>
          </cell>
          <cell r="DU555">
            <v>0</v>
          </cell>
          <cell r="DV555">
            <v>0</v>
          </cell>
          <cell r="DW555">
            <v>0</v>
          </cell>
          <cell r="DX555">
            <v>0</v>
          </cell>
          <cell r="DY555">
            <v>0</v>
          </cell>
          <cell r="DZ555">
            <v>0</v>
          </cell>
          <cell r="EA555">
            <v>0</v>
          </cell>
          <cell r="EB555">
            <v>0</v>
          </cell>
          <cell r="EC555">
            <v>0</v>
          </cell>
          <cell r="ED555">
            <v>0</v>
          </cell>
        </row>
        <row r="556"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V556">
            <v>0</v>
          </cell>
          <cell r="W556">
            <v>0</v>
          </cell>
          <cell r="X556">
            <v>0</v>
          </cell>
          <cell r="Y556">
            <v>0</v>
          </cell>
          <cell r="Z556">
            <v>0</v>
          </cell>
          <cell r="AA556">
            <v>0</v>
          </cell>
          <cell r="AB556">
            <v>0</v>
          </cell>
          <cell r="AC556">
            <v>0</v>
          </cell>
          <cell r="AD556">
            <v>0</v>
          </cell>
          <cell r="AE556">
            <v>0</v>
          </cell>
          <cell r="AF556">
            <v>0</v>
          </cell>
          <cell r="AG556">
            <v>0</v>
          </cell>
          <cell r="AH556">
            <v>0</v>
          </cell>
          <cell r="AI556">
            <v>0</v>
          </cell>
          <cell r="AJ556">
            <v>0</v>
          </cell>
          <cell r="AK556">
            <v>0</v>
          </cell>
          <cell r="AL556">
            <v>0</v>
          </cell>
          <cell r="AM556">
            <v>0</v>
          </cell>
          <cell r="AN556">
            <v>0</v>
          </cell>
          <cell r="AO556">
            <v>0</v>
          </cell>
          <cell r="AP556">
            <v>0</v>
          </cell>
          <cell r="AQ556">
            <v>0</v>
          </cell>
          <cell r="AR556">
            <v>0</v>
          </cell>
          <cell r="AS556">
            <v>0</v>
          </cell>
          <cell r="AT556">
            <v>0</v>
          </cell>
          <cell r="AU556">
            <v>0</v>
          </cell>
          <cell r="AV556">
            <v>0</v>
          </cell>
          <cell r="AW556">
            <v>0</v>
          </cell>
          <cell r="AX556">
            <v>0</v>
          </cell>
          <cell r="AY556">
            <v>0</v>
          </cell>
          <cell r="AZ556">
            <v>0</v>
          </cell>
          <cell r="BA556">
            <v>0</v>
          </cell>
          <cell r="BB556">
            <v>0</v>
          </cell>
          <cell r="BC556">
            <v>0</v>
          </cell>
          <cell r="BD556">
            <v>0</v>
          </cell>
          <cell r="BE556">
            <v>0</v>
          </cell>
          <cell r="BF556">
            <v>0</v>
          </cell>
          <cell r="BG556">
            <v>0</v>
          </cell>
          <cell r="BH556">
            <v>0</v>
          </cell>
          <cell r="BI556">
            <v>0</v>
          </cell>
          <cell r="BJ556">
            <v>0</v>
          </cell>
          <cell r="BK556">
            <v>0</v>
          </cell>
          <cell r="BL556">
            <v>0</v>
          </cell>
          <cell r="BM556">
            <v>0</v>
          </cell>
          <cell r="BN556">
            <v>0</v>
          </cell>
          <cell r="BO556">
            <v>0</v>
          </cell>
          <cell r="BP556">
            <v>0</v>
          </cell>
          <cell r="BQ556">
            <v>0</v>
          </cell>
          <cell r="BR556">
            <v>0</v>
          </cell>
          <cell r="BS556">
            <v>0</v>
          </cell>
          <cell r="BT556">
            <v>0</v>
          </cell>
          <cell r="BU556">
            <v>0</v>
          </cell>
          <cell r="BV556">
            <v>0</v>
          </cell>
          <cell r="BW556">
            <v>0</v>
          </cell>
          <cell r="BX556">
            <v>0</v>
          </cell>
          <cell r="BY556">
            <v>0</v>
          </cell>
          <cell r="BZ556">
            <v>0</v>
          </cell>
          <cell r="CA556">
            <v>0</v>
          </cell>
          <cell r="CB556">
            <v>0</v>
          </cell>
          <cell r="CC556">
            <v>0</v>
          </cell>
          <cell r="CD556">
            <v>0</v>
          </cell>
          <cell r="CE556">
            <v>0</v>
          </cell>
          <cell r="CF556">
            <v>0</v>
          </cell>
          <cell r="CG556">
            <v>0</v>
          </cell>
          <cell r="CH556">
            <v>0</v>
          </cell>
          <cell r="CI556">
            <v>0</v>
          </cell>
          <cell r="CJ556">
            <v>0</v>
          </cell>
          <cell r="CK556">
            <v>0</v>
          </cell>
          <cell r="CL556">
            <v>0</v>
          </cell>
          <cell r="CM556">
            <v>0</v>
          </cell>
          <cell r="CN556">
            <v>0</v>
          </cell>
          <cell r="CO556">
            <v>0</v>
          </cell>
          <cell r="CP556">
            <v>0</v>
          </cell>
          <cell r="CQ556">
            <v>0</v>
          </cell>
          <cell r="CR556">
            <v>0</v>
          </cell>
          <cell r="CS556">
            <v>0</v>
          </cell>
          <cell r="CT556">
            <v>0</v>
          </cell>
          <cell r="CU556">
            <v>0</v>
          </cell>
          <cell r="CV556">
            <v>0</v>
          </cell>
          <cell r="CW556">
            <v>0</v>
          </cell>
          <cell r="CX556">
            <v>0</v>
          </cell>
          <cell r="CY556">
            <v>0</v>
          </cell>
          <cell r="CZ556">
            <v>0</v>
          </cell>
          <cell r="DA556">
            <v>0</v>
          </cell>
          <cell r="DB556">
            <v>0</v>
          </cell>
          <cell r="DC556">
            <v>0</v>
          </cell>
          <cell r="DD556">
            <v>0</v>
          </cell>
          <cell r="DE556">
            <v>0</v>
          </cell>
          <cell r="DF556">
            <v>0</v>
          </cell>
          <cell r="DG556">
            <v>0</v>
          </cell>
          <cell r="DH556">
            <v>0</v>
          </cell>
          <cell r="DI556">
            <v>0</v>
          </cell>
          <cell r="DJ556">
            <v>0</v>
          </cell>
          <cell r="DK556">
            <v>0</v>
          </cell>
          <cell r="DL556">
            <v>0</v>
          </cell>
          <cell r="DM556">
            <v>0</v>
          </cell>
          <cell r="DN556">
            <v>0</v>
          </cell>
          <cell r="DO556">
            <v>0</v>
          </cell>
          <cell r="DP556">
            <v>0</v>
          </cell>
          <cell r="DQ556">
            <v>0</v>
          </cell>
          <cell r="DR556">
            <v>0</v>
          </cell>
          <cell r="DS556">
            <v>0</v>
          </cell>
          <cell r="DT556">
            <v>0</v>
          </cell>
          <cell r="DU556">
            <v>0</v>
          </cell>
          <cell r="DV556">
            <v>0</v>
          </cell>
          <cell r="DW556">
            <v>0</v>
          </cell>
          <cell r="DX556">
            <v>0</v>
          </cell>
          <cell r="DY556">
            <v>0</v>
          </cell>
          <cell r="DZ556">
            <v>0</v>
          </cell>
          <cell r="EA556">
            <v>0</v>
          </cell>
          <cell r="EB556">
            <v>0</v>
          </cell>
          <cell r="EC556">
            <v>0</v>
          </cell>
          <cell r="ED556">
            <v>0</v>
          </cell>
        </row>
        <row r="557">
          <cell r="F557">
            <v>0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0</v>
          </cell>
          <cell r="V557">
            <v>0</v>
          </cell>
          <cell r="W557">
            <v>0</v>
          </cell>
          <cell r="X557">
            <v>0</v>
          </cell>
          <cell r="Y557">
            <v>0</v>
          </cell>
          <cell r="Z557">
            <v>0</v>
          </cell>
          <cell r="AA557">
            <v>0</v>
          </cell>
          <cell r="AB557">
            <v>0</v>
          </cell>
          <cell r="AC557">
            <v>0</v>
          </cell>
          <cell r="AD557">
            <v>0</v>
          </cell>
          <cell r="AE557">
            <v>0</v>
          </cell>
          <cell r="AF557">
            <v>0</v>
          </cell>
          <cell r="AG557">
            <v>0</v>
          </cell>
          <cell r="AH557">
            <v>0</v>
          </cell>
          <cell r="AI557">
            <v>0</v>
          </cell>
          <cell r="AJ557">
            <v>0</v>
          </cell>
          <cell r="AK557">
            <v>0</v>
          </cell>
          <cell r="AL557">
            <v>0</v>
          </cell>
          <cell r="AM557">
            <v>0</v>
          </cell>
          <cell r="AN557">
            <v>0</v>
          </cell>
          <cell r="AO557">
            <v>0</v>
          </cell>
          <cell r="AP557">
            <v>0</v>
          </cell>
          <cell r="AQ557">
            <v>0</v>
          </cell>
          <cell r="AR557">
            <v>0</v>
          </cell>
          <cell r="AS557">
            <v>0</v>
          </cell>
          <cell r="AT557">
            <v>0</v>
          </cell>
          <cell r="AU557">
            <v>0</v>
          </cell>
          <cell r="AV557">
            <v>0</v>
          </cell>
          <cell r="AW557">
            <v>0</v>
          </cell>
          <cell r="AX557">
            <v>0</v>
          </cell>
          <cell r="AY557">
            <v>0</v>
          </cell>
          <cell r="AZ557">
            <v>0</v>
          </cell>
          <cell r="BA557">
            <v>0</v>
          </cell>
          <cell r="BB557">
            <v>0</v>
          </cell>
          <cell r="BC557">
            <v>0</v>
          </cell>
          <cell r="BD557">
            <v>0</v>
          </cell>
          <cell r="BE557">
            <v>0</v>
          </cell>
          <cell r="BF557">
            <v>0</v>
          </cell>
          <cell r="BG557">
            <v>0</v>
          </cell>
          <cell r="BH557">
            <v>0</v>
          </cell>
          <cell r="BI557">
            <v>0</v>
          </cell>
          <cell r="BJ557">
            <v>0</v>
          </cell>
          <cell r="BK557">
            <v>0</v>
          </cell>
          <cell r="BL557">
            <v>0</v>
          </cell>
          <cell r="BM557">
            <v>0</v>
          </cell>
          <cell r="BN557">
            <v>0</v>
          </cell>
          <cell r="BO557">
            <v>0</v>
          </cell>
          <cell r="BP557">
            <v>0</v>
          </cell>
          <cell r="BQ557">
            <v>0</v>
          </cell>
          <cell r="BR557">
            <v>0</v>
          </cell>
          <cell r="BS557">
            <v>0</v>
          </cell>
          <cell r="BT557">
            <v>0</v>
          </cell>
          <cell r="BU557">
            <v>0</v>
          </cell>
          <cell r="BV557">
            <v>0</v>
          </cell>
          <cell r="BW557">
            <v>0</v>
          </cell>
          <cell r="BX557">
            <v>0</v>
          </cell>
          <cell r="BY557">
            <v>0</v>
          </cell>
          <cell r="BZ557">
            <v>0</v>
          </cell>
          <cell r="CA557">
            <v>0</v>
          </cell>
          <cell r="CB557">
            <v>0</v>
          </cell>
          <cell r="CC557">
            <v>0</v>
          </cell>
          <cell r="CD557">
            <v>0</v>
          </cell>
          <cell r="CE557">
            <v>0</v>
          </cell>
          <cell r="CF557">
            <v>0</v>
          </cell>
          <cell r="CG557">
            <v>0</v>
          </cell>
          <cell r="CH557">
            <v>0</v>
          </cell>
          <cell r="CI557">
            <v>0</v>
          </cell>
          <cell r="CJ557">
            <v>0</v>
          </cell>
          <cell r="CK557">
            <v>0</v>
          </cell>
          <cell r="CL557">
            <v>0</v>
          </cell>
          <cell r="CM557">
            <v>0</v>
          </cell>
          <cell r="CN557">
            <v>0</v>
          </cell>
          <cell r="CO557">
            <v>0</v>
          </cell>
          <cell r="CP557">
            <v>0</v>
          </cell>
          <cell r="CQ557">
            <v>0</v>
          </cell>
          <cell r="CR557">
            <v>0</v>
          </cell>
          <cell r="CS557">
            <v>0</v>
          </cell>
          <cell r="CT557">
            <v>0</v>
          </cell>
          <cell r="CU557">
            <v>0</v>
          </cell>
          <cell r="CV557">
            <v>0</v>
          </cell>
          <cell r="CW557">
            <v>0</v>
          </cell>
          <cell r="CX557">
            <v>0</v>
          </cell>
          <cell r="CY557">
            <v>0</v>
          </cell>
          <cell r="CZ557">
            <v>0</v>
          </cell>
          <cell r="DA557">
            <v>0</v>
          </cell>
          <cell r="DB557">
            <v>0</v>
          </cell>
          <cell r="DC557">
            <v>0</v>
          </cell>
          <cell r="DD557">
            <v>0</v>
          </cell>
          <cell r="DE557">
            <v>0</v>
          </cell>
          <cell r="DF557">
            <v>0</v>
          </cell>
          <cell r="DG557">
            <v>0</v>
          </cell>
          <cell r="DH557">
            <v>0</v>
          </cell>
          <cell r="DI557">
            <v>0</v>
          </cell>
          <cell r="DJ557">
            <v>0</v>
          </cell>
          <cell r="DK557">
            <v>0</v>
          </cell>
          <cell r="DL557">
            <v>0</v>
          </cell>
          <cell r="DM557">
            <v>0</v>
          </cell>
          <cell r="DN557">
            <v>0</v>
          </cell>
          <cell r="DO557">
            <v>0</v>
          </cell>
          <cell r="DP557">
            <v>0</v>
          </cell>
          <cell r="DQ557">
            <v>0</v>
          </cell>
          <cell r="DR557">
            <v>0</v>
          </cell>
          <cell r="DS557">
            <v>0</v>
          </cell>
          <cell r="DT557">
            <v>0</v>
          </cell>
          <cell r="DU557">
            <v>0</v>
          </cell>
          <cell r="DV557">
            <v>0</v>
          </cell>
          <cell r="DW557">
            <v>0</v>
          </cell>
          <cell r="DX557">
            <v>0</v>
          </cell>
          <cell r="DY557">
            <v>0</v>
          </cell>
          <cell r="DZ557">
            <v>0</v>
          </cell>
          <cell r="EA557">
            <v>0</v>
          </cell>
          <cell r="EB557">
            <v>0</v>
          </cell>
          <cell r="EC557">
            <v>0</v>
          </cell>
          <cell r="ED557">
            <v>0</v>
          </cell>
        </row>
        <row r="558"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  <cell r="V558">
            <v>0</v>
          </cell>
          <cell r="W558">
            <v>0</v>
          </cell>
          <cell r="X558">
            <v>0</v>
          </cell>
          <cell r="Y558">
            <v>0</v>
          </cell>
          <cell r="Z558">
            <v>0</v>
          </cell>
          <cell r="AA558">
            <v>0</v>
          </cell>
          <cell r="AB558">
            <v>0</v>
          </cell>
          <cell r="AC558">
            <v>0</v>
          </cell>
          <cell r="AD558">
            <v>0</v>
          </cell>
          <cell r="AE558">
            <v>0</v>
          </cell>
          <cell r="AF558">
            <v>0</v>
          </cell>
          <cell r="AG558">
            <v>0</v>
          </cell>
          <cell r="AH558">
            <v>0</v>
          </cell>
          <cell r="AI558">
            <v>0</v>
          </cell>
          <cell r="AJ558">
            <v>0</v>
          </cell>
          <cell r="AK558">
            <v>0</v>
          </cell>
          <cell r="AL558">
            <v>0</v>
          </cell>
          <cell r="AM558">
            <v>0</v>
          </cell>
          <cell r="AN558">
            <v>0</v>
          </cell>
          <cell r="AO558">
            <v>0</v>
          </cell>
          <cell r="AP558">
            <v>0</v>
          </cell>
          <cell r="AQ558">
            <v>0</v>
          </cell>
          <cell r="AR558">
            <v>0</v>
          </cell>
          <cell r="AS558">
            <v>0</v>
          </cell>
          <cell r="AT558">
            <v>0</v>
          </cell>
          <cell r="AU558">
            <v>0</v>
          </cell>
          <cell r="AV558">
            <v>0</v>
          </cell>
          <cell r="AW558">
            <v>0</v>
          </cell>
          <cell r="AX558">
            <v>0</v>
          </cell>
          <cell r="AY558">
            <v>0</v>
          </cell>
          <cell r="AZ558">
            <v>0</v>
          </cell>
          <cell r="BA558">
            <v>0</v>
          </cell>
          <cell r="BB558">
            <v>0</v>
          </cell>
          <cell r="BC558">
            <v>0</v>
          </cell>
          <cell r="BD558">
            <v>0</v>
          </cell>
          <cell r="BE558">
            <v>0</v>
          </cell>
          <cell r="BF558">
            <v>0</v>
          </cell>
          <cell r="BG558">
            <v>0</v>
          </cell>
          <cell r="BH558">
            <v>0</v>
          </cell>
          <cell r="BI558">
            <v>0</v>
          </cell>
          <cell r="BJ558">
            <v>0</v>
          </cell>
          <cell r="BK558">
            <v>0</v>
          </cell>
          <cell r="BL558">
            <v>0</v>
          </cell>
          <cell r="BM558">
            <v>0</v>
          </cell>
          <cell r="BN558">
            <v>0</v>
          </cell>
          <cell r="BO558">
            <v>0</v>
          </cell>
          <cell r="BP558">
            <v>0</v>
          </cell>
          <cell r="BQ558">
            <v>0</v>
          </cell>
          <cell r="BR558">
            <v>0</v>
          </cell>
          <cell r="BS558">
            <v>0</v>
          </cell>
          <cell r="BT558">
            <v>0</v>
          </cell>
          <cell r="BU558">
            <v>0</v>
          </cell>
          <cell r="BV558">
            <v>0</v>
          </cell>
          <cell r="BW558">
            <v>0</v>
          </cell>
          <cell r="BX558">
            <v>0</v>
          </cell>
          <cell r="BY558">
            <v>0</v>
          </cell>
          <cell r="BZ558">
            <v>0</v>
          </cell>
          <cell r="CA558">
            <v>0</v>
          </cell>
          <cell r="CB558">
            <v>0</v>
          </cell>
          <cell r="CC558">
            <v>0</v>
          </cell>
          <cell r="CD558">
            <v>0</v>
          </cell>
          <cell r="CE558">
            <v>0</v>
          </cell>
          <cell r="CF558">
            <v>0</v>
          </cell>
          <cell r="CG558">
            <v>0</v>
          </cell>
          <cell r="CH558">
            <v>0</v>
          </cell>
          <cell r="CI558">
            <v>0</v>
          </cell>
          <cell r="CJ558">
            <v>0</v>
          </cell>
          <cell r="CK558">
            <v>0</v>
          </cell>
          <cell r="CL558">
            <v>0</v>
          </cell>
          <cell r="CM558">
            <v>0</v>
          </cell>
          <cell r="CN558">
            <v>0</v>
          </cell>
          <cell r="CO558">
            <v>0</v>
          </cell>
          <cell r="CP558">
            <v>0</v>
          </cell>
          <cell r="CQ558">
            <v>0</v>
          </cell>
          <cell r="CR558">
            <v>0</v>
          </cell>
          <cell r="CS558">
            <v>0</v>
          </cell>
          <cell r="CT558">
            <v>0</v>
          </cell>
          <cell r="CU558">
            <v>0</v>
          </cell>
          <cell r="CV558">
            <v>0</v>
          </cell>
          <cell r="CW558">
            <v>0</v>
          </cell>
          <cell r="CX558">
            <v>0</v>
          </cell>
          <cell r="CY558">
            <v>0</v>
          </cell>
          <cell r="CZ558">
            <v>0</v>
          </cell>
          <cell r="DA558">
            <v>0</v>
          </cell>
          <cell r="DB558">
            <v>0</v>
          </cell>
          <cell r="DC558">
            <v>0</v>
          </cell>
          <cell r="DD558">
            <v>0</v>
          </cell>
          <cell r="DE558">
            <v>0</v>
          </cell>
          <cell r="DF558">
            <v>0</v>
          </cell>
          <cell r="DG558">
            <v>0</v>
          </cell>
          <cell r="DH558">
            <v>0</v>
          </cell>
          <cell r="DI558">
            <v>0</v>
          </cell>
          <cell r="DJ558">
            <v>0</v>
          </cell>
          <cell r="DK558">
            <v>0</v>
          </cell>
          <cell r="DL558">
            <v>0</v>
          </cell>
          <cell r="DM558">
            <v>0</v>
          </cell>
          <cell r="DN558">
            <v>0</v>
          </cell>
          <cell r="DO558">
            <v>0</v>
          </cell>
          <cell r="DP558">
            <v>0</v>
          </cell>
          <cell r="DQ558">
            <v>0</v>
          </cell>
          <cell r="DR558">
            <v>0</v>
          </cell>
          <cell r="DS558">
            <v>0</v>
          </cell>
          <cell r="DT558">
            <v>0</v>
          </cell>
          <cell r="DU558">
            <v>0</v>
          </cell>
          <cell r="DV558">
            <v>0</v>
          </cell>
          <cell r="DW558">
            <v>0</v>
          </cell>
          <cell r="DX558">
            <v>0</v>
          </cell>
          <cell r="DY558">
            <v>0</v>
          </cell>
          <cell r="DZ558">
            <v>0</v>
          </cell>
          <cell r="EA558">
            <v>0</v>
          </cell>
          <cell r="EB558">
            <v>0</v>
          </cell>
          <cell r="EC558">
            <v>0</v>
          </cell>
          <cell r="ED558">
            <v>0</v>
          </cell>
        </row>
        <row r="559"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V559">
            <v>0</v>
          </cell>
          <cell r="W559">
            <v>0</v>
          </cell>
          <cell r="X559">
            <v>0</v>
          </cell>
          <cell r="Y559">
            <v>0</v>
          </cell>
          <cell r="Z559">
            <v>0</v>
          </cell>
          <cell r="AA559">
            <v>0</v>
          </cell>
          <cell r="AB559">
            <v>0</v>
          </cell>
          <cell r="AC559">
            <v>0</v>
          </cell>
          <cell r="AD559">
            <v>0</v>
          </cell>
          <cell r="AE559">
            <v>0</v>
          </cell>
          <cell r="AF559">
            <v>0</v>
          </cell>
          <cell r="AG559">
            <v>0</v>
          </cell>
          <cell r="AH559">
            <v>0</v>
          </cell>
          <cell r="AI559">
            <v>0</v>
          </cell>
          <cell r="AJ559">
            <v>0</v>
          </cell>
          <cell r="AK559">
            <v>0</v>
          </cell>
          <cell r="AL559">
            <v>0</v>
          </cell>
          <cell r="AM559">
            <v>0</v>
          </cell>
          <cell r="AN559">
            <v>0</v>
          </cell>
          <cell r="AO559">
            <v>0</v>
          </cell>
          <cell r="AP559">
            <v>0</v>
          </cell>
          <cell r="AQ559">
            <v>0</v>
          </cell>
          <cell r="AR559">
            <v>0</v>
          </cell>
          <cell r="AS559">
            <v>0</v>
          </cell>
          <cell r="AT559">
            <v>0</v>
          </cell>
          <cell r="AU559">
            <v>0</v>
          </cell>
          <cell r="AV559">
            <v>0</v>
          </cell>
          <cell r="AW559">
            <v>0</v>
          </cell>
          <cell r="AX559">
            <v>0</v>
          </cell>
          <cell r="AY559">
            <v>0</v>
          </cell>
          <cell r="AZ559">
            <v>0</v>
          </cell>
          <cell r="BA559">
            <v>0</v>
          </cell>
          <cell r="BB559">
            <v>0</v>
          </cell>
          <cell r="BC559">
            <v>0</v>
          </cell>
          <cell r="BD559">
            <v>0</v>
          </cell>
          <cell r="BE559">
            <v>0</v>
          </cell>
          <cell r="BF559">
            <v>0</v>
          </cell>
          <cell r="BG559">
            <v>0</v>
          </cell>
          <cell r="BH559">
            <v>0</v>
          </cell>
          <cell r="BI559">
            <v>0</v>
          </cell>
          <cell r="BJ559">
            <v>0</v>
          </cell>
          <cell r="BK559">
            <v>0</v>
          </cell>
          <cell r="BL559">
            <v>0</v>
          </cell>
          <cell r="BM559">
            <v>0</v>
          </cell>
          <cell r="BN559">
            <v>0</v>
          </cell>
          <cell r="BO559">
            <v>0</v>
          </cell>
          <cell r="BP559">
            <v>0</v>
          </cell>
          <cell r="BQ559">
            <v>0</v>
          </cell>
          <cell r="BR559">
            <v>0</v>
          </cell>
          <cell r="BS559">
            <v>0</v>
          </cell>
          <cell r="BT559">
            <v>0</v>
          </cell>
          <cell r="BU559">
            <v>0</v>
          </cell>
          <cell r="BV559">
            <v>0</v>
          </cell>
          <cell r="BW559">
            <v>0</v>
          </cell>
          <cell r="BX559">
            <v>0</v>
          </cell>
          <cell r="BY559">
            <v>0</v>
          </cell>
          <cell r="BZ559">
            <v>0</v>
          </cell>
          <cell r="CA559">
            <v>0</v>
          </cell>
          <cell r="CB559">
            <v>0</v>
          </cell>
          <cell r="CC559">
            <v>0</v>
          </cell>
          <cell r="CD559">
            <v>0</v>
          </cell>
          <cell r="CE559">
            <v>0</v>
          </cell>
          <cell r="CF559">
            <v>0</v>
          </cell>
          <cell r="CG559">
            <v>0</v>
          </cell>
          <cell r="CH559">
            <v>0</v>
          </cell>
          <cell r="CI559">
            <v>0</v>
          </cell>
          <cell r="CJ559">
            <v>0</v>
          </cell>
          <cell r="CK559">
            <v>0</v>
          </cell>
          <cell r="CL559">
            <v>0</v>
          </cell>
          <cell r="CM559">
            <v>0</v>
          </cell>
          <cell r="CN559">
            <v>0</v>
          </cell>
          <cell r="CO559">
            <v>0</v>
          </cell>
          <cell r="CP559">
            <v>0</v>
          </cell>
          <cell r="CQ559">
            <v>0</v>
          </cell>
          <cell r="CR559">
            <v>0</v>
          </cell>
          <cell r="CS559">
            <v>0</v>
          </cell>
          <cell r="CT559">
            <v>0</v>
          </cell>
          <cell r="CU559">
            <v>0</v>
          </cell>
          <cell r="CV559">
            <v>0</v>
          </cell>
          <cell r="CW559">
            <v>0</v>
          </cell>
          <cell r="CX559">
            <v>0</v>
          </cell>
          <cell r="CY559">
            <v>0</v>
          </cell>
          <cell r="CZ559">
            <v>0</v>
          </cell>
          <cell r="DA559">
            <v>0</v>
          </cell>
          <cell r="DB559">
            <v>0</v>
          </cell>
          <cell r="DC559">
            <v>0</v>
          </cell>
          <cell r="DD559">
            <v>0</v>
          </cell>
          <cell r="DE559">
            <v>0</v>
          </cell>
          <cell r="DF559">
            <v>0</v>
          </cell>
          <cell r="DG559">
            <v>0</v>
          </cell>
          <cell r="DH559">
            <v>0</v>
          </cell>
          <cell r="DI559">
            <v>0</v>
          </cell>
          <cell r="DJ559">
            <v>0</v>
          </cell>
          <cell r="DK559">
            <v>0</v>
          </cell>
          <cell r="DL559">
            <v>0</v>
          </cell>
          <cell r="DM559">
            <v>0</v>
          </cell>
          <cell r="DN559">
            <v>0</v>
          </cell>
          <cell r="DO559">
            <v>0</v>
          </cell>
          <cell r="DP559">
            <v>0</v>
          </cell>
          <cell r="DQ559">
            <v>0</v>
          </cell>
          <cell r="DR559">
            <v>0</v>
          </cell>
          <cell r="DS559">
            <v>0</v>
          </cell>
          <cell r="DT559">
            <v>0</v>
          </cell>
          <cell r="DU559">
            <v>0</v>
          </cell>
          <cell r="DV559">
            <v>0</v>
          </cell>
          <cell r="DW559">
            <v>0</v>
          </cell>
          <cell r="DX559">
            <v>0</v>
          </cell>
          <cell r="DY559">
            <v>0</v>
          </cell>
          <cell r="DZ559">
            <v>0</v>
          </cell>
          <cell r="EA559">
            <v>0</v>
          </cell>
          <cell r="EB559">
            <v>0</v>
          </cell>
          <cell r="EC559">
            <v>0</v>
          </cell>
          <cell r="ED559">
            <v>0</v>
          </cell>
        </row>
        <row r="560"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0</v>
          </cell>
          <cell r="V560">
            <v>0</v>
          </cell>
          <cell r="W560">
            <v>0</v>
          </cell>
          <cell r="X560">
            <v>0</v>
          </cell>
          <cell r="Y560">
            <v>0</v>
          </cell>
          <cell r="Z560">
            <v>0</v>
          </cell>
          <cell r="AA560">
            <v>0</v>
          </cell>
          <cell r="AB560">
            <v>0</v>
          </cell>
          <cell r="AC560">
            <v>0</v>
          </cell>
          <cell r="AD560">
            <v>0</v>
          </cell>
          <cell r="AE560">
            <v>0</v>
          </cell>
          <cell r="AF560">
            <v>0</v>
          </cell>
          <cell r="AG560">
            <v>0</v>
          </cell>
          <cell r="AH560">
            <v>0</v>
          </cell>
          <cell r="AI560">
            <v>0</v>
          </cell>
          <cell r="AJ560">
            <v>0</v>
          </cell>
          <cell r="AK560">
            <v>0</v>
          </cell>
          <cell r="AL560">
            <v>0</v>
          </cell>
          <cell r="AM560">
            <v>0</v>
          </cell>
          <cell r="AN560">
            <v>0</v>
          </cell>
          <cell r="AO560">
            <v>0</v>
          </cell>
          <cell r="AP560">
            <v>0</v>
          </cell>
          <cell r="AQ560">
            <v>0</v>
          </cell>
          <cell r="AR560">
            <v>0</v>
          </cell>
          <cell r="AS560">
            <v>0</v>
          </cell>
          <cell r="AT560">
            <v>0</v>
          </cell>
          <cell r="AU560">
            <v>0</v>
          </cell>
          <cell r="AV560">
            <v>0</v>
          </cell>
          <cell r="AW560">
            <v>0</v>
          </cell>
          <cell r="AX560">
            <v>0</v>
          </cell>
          <cell r="AY560">
            <v>0</v>
          </cell>
          <cell r="AZ560">
            <v>0</v>
          </cell>
          <cell r="BA560">
            <v>0</v>
          </cell>
          <cell r="BB560">
            <v>0</v>
          </cell>
          <cell r="BC560">
            <v>0</v>
          </cell>
          <cell r="BD560">
            <v>0</v>
          </cell>
          <cell r="BE560">
            <v>0</v>
          </cell>
          <cell r="BF560">
            <v>0</v>
          </cell>
          <cell r="BG560">
            <v>0</v>
          </cell>
          <cell r="BH560">
            <v>0</v>
          </cell>
          <cell r="BI560">
            <v>0</v>
          </cell>
          <cell r="BJ560">
            <v>0</v>
          </cell>
          <cell r="BK560">
            <v>0</v>
          </cell>
          <cell r="BL560">
            <v>0</v>
          </cell>
          <cell r="BM560">
            <v>0</v>
          </cell>
          <cell r="BN560">
            <v>0</v>
          </cell>
          <cell r="BO560">
            <v>0</v>
          </cell>
          <cell r="BP560">
            <v>0</v>
          </cell>
          <cell r="BQ560">
            <v>0</v>
          </cell>
          <cell r="BR560">
            <v>0</v>
          </cell>
          <cell r="BS560">
            <v>0</v>
          </cell>
          <cell r="BT560">
            <v>0</v>
          </cell>
          <cell r="BU560">
            <v>0</v>
          </cell>
          <cell r="BV560">
            <v>0</v>
          </cell>
          <cell r="BW560">
            <v>0</v>
          </cell>
          <cell r="BX560">
            <v>0</v>
          </cell>
          <cell r="BY560">
            <v>0</v>
          </cell>
          <cell r="BZ560">
            <v>0</v>
          </cell>
          <cell r="CA560">
            <v>0</v>
          </cell>
          <cell r="CB560">
            <v>0</v>
          </cell>
          <cell r="CC560">
            <v>0</v>
          </cell>
          <cell r="CD560">
            <v>0</v>
          </cell>
          <cell r="CE560">
            <v>0</v>
          </cell>
          <cell r="CF560">
            <v>0</v>
          </cell>
          <cell r="CG560">
            <v>0</v>
          </cell>
          <cell r="CH560">
            <v>0</v>
          </cell>
          <cell r="CI560">
            <v>0</v>
          </cell>
          <cell r="CJ560">
            <v>0</v>
          </cell>
          <cell r="CK560">
            <v>0</v>
          </cell>
          <cell r="CL560">
            <v>0</v>
          </cell>
          <cell r="CM560">
            <v>0</v>
          </cell>
          <cell r="CN560">
            <v>0</v>
          </cell>
          <cell r="CO560">
            <v>0</v>
          </cell>
          <cell r="CP560">
            <v>0</v>
          </cell>
          <cell r="CQ560">
            <v>0</v>
          </cell>
          <cell r="CR560">
            <v>0</v>
          </cell>
          <cell r="CS560">
            <v>0</v>
          </cell>
          <cell r="CT560">
            <v>0</v>
          </cell>
          <cell r="CU560">
            <v>0</v>
          </cell>
          <cell r="CV560">
            <v>0</v>
          </cell>
          <cell r="CW560">
            <v>0</v>
          </cell>
          <cell r="CX560">
            <v>0</v>
          </cell>
          <cell r="CY560">
            <v>0</v>
          </cell>
          <cell r="CZ560">
            <v>0</v>
          </cell>
          <cell r="DA560">
            <v>0</v>
          </cell>
          <cell r="DB560">
            <v>0</v>
          </cell>
          <cell r="DC560">
            <v>0</v>
          </cell>
          <cell r="DD560">
            <v>0</v>
          </cell>
          <cell r="DE560">
            <v>0</v>
          </cell>
          <cell r="DF560">
            <v>0</v>
          </cell>
          <cell r="DG560">
            <v>0</v>
          </cell>
          <cell r="DH560">
            <v>0</v>
          </cell>
          <cell r="DI560">
            <v>0</v>
          </cell>
          <cell r="DJ560">
            <v>0</v>
          </cell>
          <cell r="DK560">
            <v>0</v>
          </cell>
          <cell r="DL560">
            <v>0</v>
          </cell>
          <cell r="DM560">
            <v>0</v>
          </cell>
          <cell r="DN560">
            <v>0</v>
          </cell>
          <cell r="DO560">
            <v>0</v>
          </cell>
          <cell r="DP560">
            <v>0</v>
          </cell>
          <cell r="DQ560">
            <v>0</v>
          </cell>
          <cell r="DR560">
            <v>0</v>
          </cell>
          <cell r="DS560">
            <v>0</v>
          </cell>
          <cell r="DT560">
            <v>0</v>
          </cell>
          <cell r="DU560">
            <v>0</v>
          </cell>
          <cell r="DV560">
            <v>0</v>
          </cell>
          <cell r="DW560">
            <v>0</v>
          </cell>
          <cell r="DX560">
            <v>0</v>
          </cell>
          <cell r="DY560">
            <v>0</v>
          </cell>
          <cell r="DZ560">
            <v>0</v>
          </cell>
          <cell r="EA560">
            <v>0</v>
          </cell>
          <cell r="EB560">
            <v>0</v>
          </cell>
          <cell r="EC560">
            <v>0</v>
          </cell>
          <cell r="ED560">
            <v>0</v>
          </cell>
        </row>
        <row r="561"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  <cell r="W561">
            <v>0</v>
          </cell>
          <cell r="X561">
            <v>0</v>
          </cell>
          <cell r="Y561">
            <v>0</v>
          </cell>
          <cell r="Z561">
            <v>0</v>
          </cell>
          <cell r="AA561">
            <v>0</v>
          </cell>
          <cell r="AB561">
            <v>0</v>
          </cell>
          <cell r="AC561">
            <v>0</v>
          </cell>
          <cell r="AD561">
            <v>0</v>
          </cell>
          <cell r="AE561">
            <v>0</v>
          </cell>
          <cell r="AF561">
            <v>0</v>
          </cell>
          <cell r="AG561">
            <v>0</v>
          </cell>
          <cell r="AH561">
            <v>0</v>
          </cell>
          <cell r="AI561">
            <v>0</v>
          </cell>
          <cell r="AJ561">
            <v>0</v>
          </cell>
          <cell r="AK561">
            <v>0</v>
          </cell>
          <cell r="AL561">
            <v>0</v>
          </cell>
          <cell r="AM561">
            <v>0</v>
          </cell>
          <cell r="AN561">
            <v>0</v>
          </cell>
          <cell r="AO561">
            <v>0</v>
          </cell>
          <cell r="AP561">
            <v>0</v>
          </cell>
          <cell r="AQ561">
            <v>0</v>
          </cell>
          <cell r="AR561">
            <v>0</v>
          </cell>
          <cell r="AS561">
            <v>0</v>
          </cell>
          <cell r="AT561">
            <v>0</v>
          </cell>
          <cell r="AU561">
            <v>0</v>
          </cell>
          <cell r="AV561">
            <v>0</v>
          </cell>
          <cell r="AW561">
            <v>0</v>
          </cell>
          <cell r="AX561">
            <v>0</v>
          </cell>
          <cell r="AY561">
            <v>0</v>
          </cell>
          <cell r="AZ561">
            <v>0</v>
          </cell>
          <cell r="BA561">
            <v>0</v>
          </cell>
          <cell r="BB561">
            <v>0</v>
          </cell>
          <cell r="BC561">
            <v>0</v>
          </cell>
          <cell r="BD561">
            <v>0</v>
          </cell>
          <cell r="BE561">
            <v>0</v>
          </cell>
          <cell r="BF561">
            <v>0</v>
          </cell>
          <cell r="BG561">
            <v>0</v>
          </cell>
          <cell r="BH561">
            <v>0</v>
          </cell>
          <cell r="BI561">
            <v>0</v>
          </cell>
          <cell r="BJ561">
            <v>0</v>
          </cell>
          <cell r="BK561">
            <v>0</v>
          </cell>
          <cell r="BL561">
            <v>0</v>
          </cell>
          <cell r="BM561">
            <v>0</v>
          </cell>
          <cell r="BN561">
            <v>0</v>
          </cell>
          <cell r="BO561">
            <v>0</v>
          </cell>
          <cell r="BP561">
            <v>0</v>
          </cell>
          <cell r="BQ561">
            <v>0</v>
          </cell>
          <cell r="BR561">
            <v>0</v>
          </cell>
          <cell r="BS561">
            <v>0</v>
          </cell>
          <cell r="BT561">
            <v>0</v>
          </cell>
          <cell r="BU561">
            <v>0</v>
          </cell>
          <cell r="BV561">
            <v>0</v>
          </cell>
          <cell r="BW561">
            <v>0</v>
          </cell>
          <cell r="BX561">
            <v>0</v>
          </cell>
          <cell r="BY561">
            <v>0</v>
          </cell>
          <cell r="BZ561">
            <v>0</v>
          </cell>
          <cell r="CA561">
            <v>0</v>
          </cell>
          <cell r="CB561">
            <v>0</v>
          </cell>
          <cell r="CC561">
            <v>0</v>
          </cell>
          <cell r="CD561">
            <v>0</v>
          </cell>
          <cell r="CE561">
            <v>0</v>
          </cell>
          <cell r="CF561">
            <v>0</v>
          </cell>
          <cell r="CG561">
            <v>0</v>
          </cell>
          <cell r="CH561">
            <v>0</v>
          </cell>
          <cell r="CI561">
            <v>0</v>
          </cell>
          <cell r="CJ561">
            <v>0</v>
          </cell>
          <cell r="CK561">
            <v>0</v>
          </cell>
          <cell r="CL561">
            <v>0</v>
          </cell>
          <cell r="CM561">
            <v>0</v>
          </cell>
          <cell r="CN561">
            <v>0</v>
          </cell>
          <cell r="CO561">
            <v>0</v>
          </cell>
          <cell r="CP561">
            <v>0</v>
          </cell>
          <cell r="CQ561">
            <v>0</v>
          </cell>
          <cell r="CR561">
            <v>0</v>
          </cell>
          <cell r="CS561">
            <v>0</v>
          </cell>
          <cell r="CT561">
            <v>0</v>
          </cell>
          <cell r="CU561">
            <v>0</v>
          </cell>
          <cell r="CV561">
            <v>0</v>
          </cell>
          <cell r="CW561">
            <v>0</v>
          </cell>
          <cell r="CX561">
            <v>0</v>
          </cell>
          <cell r="CY561">
            <v>0</v>
          </cell>
          <cell r="CZ561">
            <v>0</v>
          </cell>
          <cell r="DA561">
            <v>0</v>
          </cell>
          <cell r="DB561">
            <v>0</v>
          </cell>
          <cell r="DC561">
            <v>0</v>
          </cell>
          <cell r="DD561">
            <v>0</v>
          </cell>
          <cell r="DE561">
            <v>0</v>
          </cell>
          <cell r="DF561">
            <v>0</v>
          </cell>
          <cell r="DG561">
            <v>0</v>
          </cell>
          <cell r="DH561">
            <v>0</v>
          </cell>
          <cell r="DI561">
            <v>0</v>
          </cell>
          <cell r="DJ561">
            <v>0</v>
          </cell>
          <cell r="DK561">
            <v>0</v>
          </cell>
          <cell r="DL561">
            <v>0</v>
          </cell>
          <cell r="DM561">
            <v>0</v>
          </cell>
          <cell r="DN561">
            <v>0</v>
          </cell>
          <cell r="DO561">
            <v>0</v>
          </cell>
          <cell r="DP561">
            <v>0</v>
          </cell>
          <cell r="DQ561">
            <v>0</v>
          </cell>
          <cell r="DR561">
            <v>0</v>
          </cell>
          <cell r="DS561">
            <v>0</v>
          </cell>
          <cell r="DT561">
            <v>0</v>
          </cell>
          <cell r="DU561">
            <v>0</v>
          </cell>
          <cell r="DV561">
            <v>0</v>
          </cell>
          <cell r="DW561">
            <v>0</v>
          </cell>
          <cell r="DX561">
            <v>0</v>
          </cell>
          <cell r="DY561">
            <v>0</v>
          </cell>
          <cell r="DZ561">
            <v>0</v>
          </cell>
          <cell r="EA561">
            <v>0</v>
          </cell>
          <cell r="EB561">
            <v>0</v>
          </cell>
          <cell r="EC561">
            <v>0</v>
          </cell>
          <cell r="ED561">
            <v>0</v>
          </cell>
        </row>
        <row r="563"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V563">
            <v>0</v>
          </cell>
          <cell r="W563">
            <v>0</v>
          </cell>
          <cell r="X563">
            <v>0</v>
          </cell>
          <cell r="Y563">
            <v>0</v>
          </cell>
          <cell r="Z563">
            <v>0</v>
          </cell>
          <cell r="AA563">
            <v>0</v>
          </cell>
          <cell r="AB563">
            <v>0</v>
          </cell>
          <cell r="AC563">
            <v>0</v>
          </cell>
          <cell r="AD563">
            <v>0</v>
          </cell>
          <cell r="AE563">
            <v>0</v>
          </cell>
          <cell r="AF563">
            <v>0</v>
          </cell>
          <cell r="AG563">
            <v>0</v>
          </cell>
          <cell r="AH563">
            <v>0</v>
          </cell>
          <cell r="AI563">
            <v>0</v>
          </cell>
          <cell r="AJ563">
            <v>0</v>
          </cell>
          <cell r="AK563">
            <v>0</v>
          </cell>
          <cell r="AL563">
            <v>0</v>
          </cell>
          <cell r="AM563">
            <v>0</v>
          </cell>
          <cell r="AN563">
            <v>0</v>
          </cell>
          <cell r="AO563">
            <v>0</v>
          </cell>
          <cell r="AP563">
            <v>0</v>
          </cell>
          <cell r="AQ563">
            <v>0</v>
          </cell>
          <cell r="AR563">
            <v>0</v>
          </cell>
          <cell r="AS563">
            <v>0</v>
          </cell>
          <cell r="AT563">
            <v>0</v>
          </cell>
          <cell r="AU563">
            <v>0</v>
          </cell>
          <cell r="AV563">
            <v>0</v>
          </cell>
          <cell r="AW563">
            <v>0</v>
          </cell>
          <cell r="AX563">
            <v>0</v>
          </cell>
          <cell r="AY563">
            <v>0</v>
          </cell>
          <cell r="AZ563">
            <v>0</v>
          </cell>
          <cell r="BA563">
            <v>0</v>
          </cell>
          <cell r="BB563">
            <v>0</v>
          </cell>
          <cell r="BC563">
            <v>0</v>
          </cell>
          <cell r="BD563">
            <v>0</v>
          </cell>
          <cell r="BE563">
            <v>0</v>
          </cell>
          <cell r="BF563">
            <v>0</v>
          </cell>
          <cell r="BG563">
            <v>0</v>
          </cell>
          <cell r="BH563">
            <v>0</v>
          </cell>
          <cell r="BI563">
            <v>0</v>
          </cell>
          <cell r="BJ563">
            <v>0</v>
          </cell>
          <cell r="BK563">
            <v>0</v>
          </cell>
          <cell r="BL563">
            <v>0</v>
          </cell>
          <cell r="BM563">
            <v>0</v>
          </cell>
          <cell r="BN563">
            <v>0</v>
          </cell>
          <cell r="BO563">
            <v>0</v>
          </cell>
          <cell r="BP563">
            <v>0</v>
          </cell>
          <cell r="BQ563">
            <v>0</v>
          </cell>
          <cell r="BR563">
            <v>0</v>
          </cell>
          <cell r="BS563">
            <v>0</v>
          </cell>
          <cell r="BT563">
            <v>0</v>
          </cell>
          <cell r="BU563">
            <v>0</v>
          </cell>
          <cell r="BV563">
            <v>0</v>
          </cell>
          <cell r="BW563">
            <v>0</v>
          </cell>
          <cell r="BX563">
            <v>0</v>
          </cell>
          <cell r="BY563">
            <v>0</v>
          </cell>
          <cell r="BZ563">
            <v>0</v>
          </cell>
          <cell r="CA563">
            <v>0</v>
          </cell>
          <cell r="CB563">
            <v>0</v>
          </cell>
          <cell r="CC563">
            <v>0</v>
          </cell>
          <cell r="CD563">
            <v>0</v>
          </cell>
          <cell r="CE563">
            <v>0</v>
          </cell>
          <cell r="CF563">
            <v>0</v>
          </cell>
          <cell r="CG563">
            <v>0</v>
          </cell>
          <cell r="CH563">
            <v>0</v>
          </cell>
          <cell r="CI563">
            <v>0</v>
          </cell>
          <cell r="CJ563">
            <v>0</v>
          </cell>
          <cell r="CK563">
            <v>0</v>
          </cell>
          <cell r="CL563">
            <v>0</v>
          </cell>
          <cell r="CM563">
            <v>0</v>
          </cell>
          <cell r="CN563">
            <v>0</v>
          </cell>
          <cell r="CO563">
            <v>0</v>
          </cell>
          <cell r="CP563">
            <v>0</v>
          </cell>
          <cell r="CQ563">
            <v>0</v>
          </cell>
          <cell r="CR563">
            <v>0</v>
          </cell>
          <cell r="CS563">
            <v>0</v>
          </cell>
          <cell r="CT563">
            <v>0</v>
          </cell>
          <cell r="CU563">
            <v>0</v>
          </cell>
          <cell r="CV563">
            <v>0</v>
          </cell>
          <cell r="CW563">
            <v>0</v>
          </cell>
          <cell r="CX563">
            <v>0</v>
          </cell>
          <cell r="CY563">
            <v>0</v>
          </cell>
          <cell r="CZ563">
            <v>0</v>
          </cell>
          <cell r="DA563">
            <v>0</v>
          </cell>
          <cell r="DB563">
            <v>0</v>
          </cell>
          <cell r="DC563">
            <v>0</v>
          </cell>
          <cell r="DD563">
            <v>0</v>
          </cell>
          <cell r="DE563">
            <v>0</v>
          </cell>
          <cell r="DF563">
            <v>0</v>
          </cell>
          <cell r="DG563">
            <v>0</v>
          </cell>
          <cell r="DH563">
            <v>0</v>
          </cell>
          <cell r="DI563">
            <v>0</v>
          </cell>
          <cell r="DJ563">
            <v>0</v>
          </cell>
          <cell r="DK563">
            <v>0</v>
          </cell>
          <cell r="DL563">
            <v>0</v>
          </cell>
          <cell r="DM563">
            <v>0</v>
          </cell>
          <cell r="DN563">
            <v>0</v>
          </cell>
          <cell r="DO563">
            <v>0</v>
          </cell>
          <cell r="DP563">
            <v>0</v>
          </cell>
          <cell r="DQ563">
            <v>0</v>
          </cell>
          <cell r="DR563">
            <v>0</v>
          </cell>
          <cell r="DS563">
            <v>0</v>
          </cell>
          <cell r="DT563">
            <v>0</v>
          </cell>
          <cell r="DU563">
            <v>0</v>
          </cell>
          <cell r="DV563">
            <v>0</v>
          </cell>
          <cell r="DW563">
            <v>0</v>
          </cell>
          <cell r="DX563">
            <v>0</v>
          </cell>
          <cell r="DY563">
            <v>0</v>
          </cell>
          <cell r="DZ563">
            <v>0</v>
          </cell>
          <cell r="EA563">
            <v>0</v>
          </cell>
          <cell r="EB563">
            <v>0</v>
          </cell>
          <cell r="EC563">
            <v>0</v>
          </cell>
          <cell r="ED563">
            <v>0</v>
          </cell>
        </row>
        <row r="566">
          <cell r="F566">
            <v>0</v>
          </cell>
          <cell r="G566">
            <v>0</v>
          </cell>
          <cell r="H566">
            <v>-640.68990000000031</v>
          </cell>
          <cell r="I566">
            <v>-58.352260000000001</v>
          </cell>
          <cell r="J566">
            <v>-1159.7850000000035</v>
          </cell>
          <cell r="K566">
            <v>-334.62499000001117</v>
          </cell>
          <cell r="L566">
            <v>-3.4840400000002774</v>
          </cell>
          <cell r="M566">
            <v>-67.394939999999906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  <cell r="R566">
            <v>-1996.1112549999962</v>
          </cell>
          <cell r="S566">
            <v>0</v>
          </cell>
          <cell r="T566">
            <v>0</v>
          </cell>
          <cell r="U566">
            <v>-91.571500000000015</v>
          </cell>
          <cell r="V566">
            <v>-255.31831999999849</v>
          </cell>
          <cell r="W566">
            <v>-715.00194999999803</v>
          </cell>
          <cell r="X566">
            <v>-907.83934500000396</v>
          </cell>
          <cell r="Y566">
            <v>53.160700000000134</v>
          </cell>
          <cell r="Z566">
            <v>-79.540839999999662</v>
          </cell>
          <cell r="AA566">
            <v>0</v>
          </cell>
          <cell r="AB566">
            <v>0</v>
          </cell>
          <cell r="AC566">
            <v>0</v>
          </cell>
          <cell r="AD566">
            <v>0</v>
          </cell>
          <cell r="AE566">
            <v>-29.261236440011999</v>
          </cell>
          <cell r="AF566">
            <v>0</v>
          </cell>
          <cell r="AG566">
            <v>0</v>
          </cell>
          <cell r="AH566">
            <v>-0.26829999999972642</v>
          </cell>
          <cell r="AI566">
            <v>0.92136000000027707</v>
          </cell>
          <cell r="AJ566">
            <v>-5.7591100000063307</v>
          </cell>
          <cell r="AK566">
            <v>7.994299999991199</v>
          </cell>
          <cell r="AL566">
            <v>-9.5224499999999352</v>
          </cell>
          <cell r="AM566">
            <v>-23.668899999999667</v>
          </cell>
          <cell r="AN566">
            <v>0.94360500000000513</v>
          </cell>
          <cell r="AO566">
            <v>9.8258559999976569E-2</v>
          </cell>
          <cell r="AP566">
            <v>0</v>
          </cell>
          <cell r="AQ566">
            <v>0</v>
          </cell>
          <cell r="AR566">
            <v>-39.277539999999135</v>
          </cell>
          <cell r="AS566">
            <v>0</v>
          </cell>
          <cell r="AT566">
            <v>0.35449999999991633</v>
          </cell>
          <cell r="AU566">
            <v>0</v>
          </cell>
          <cell r="AV566">
            <v>8.2899999999995089E-2</v>
          </cell>
          <cell r="AW566">
            <v>-7.0473300000003292</v>
          </cell>
          <cell r="AX566">
            <v>0.88120000000003529</v>
          </cell>
          <cell r="AY566">
            <v>-7.916560000000004</v>
          </cell>
          <cell r="AZ566">
            <v>-16.58298000000002</v>
          </cell>
          <cell r="BA566">
            <v>-9.0492699999999786</v>
          </cell>
          <cell r="BB566">
            <v>0</v>
          </cell>
          <cell r="BC566">
            <v>0</v>
          </cell>
          <cell r="BD566">
            <v>0</v>
          </cell>
          <cell r="BE566">
            <v>-48.430415999999241</v>
          </cell>
          <cell r="BF566">
            <v>0</v>
          </cell>
          <cell r="BG566">
            <v>0</v>
          </cell>
          <cell r="BH566">
            <v>0</v>
          </cell>
          <cell r="BI566">
            <v>-0.61782599999999377</v>
          </cell>
          <cell r="BJ566">
            <v>-5.6142600000002858</v>
          </cell>
          <cell r="BK566">
            <v>0.35036999999999807</v>
          </cell>
          <cell r="BL566">
            <v>-22.862800000000107</v>
          </cell>
          <cell r="BM566">
            <v>-19.685900000000061</v>
          </cell>
          <cell r="BN566">
            <v>0</v>
          </cell>
          <cell r="BO566">
            <v>0</v>
          </cell>
          <cell r="BP566">
            <v>0</v>
          </cell>
          <cell r="BQ566">
            <v>0</v>
          </cell>
          <cell r="BR566">
            <v>-80.683397400001013</v>
          </cell>
          <cell r="BS566">
            <v>0</v>
          </cell>
          <cell r="BT566">
            <v>0</v>
          </cell>
          <cell r="BU566">
            <v>-6.7538000000000693</v>
          </cell>
          <cell r="BV566">
            <v>0</v>
          </cell>
          <cell r="BW566">
            <v>-36.989300000000185</v>
          </cell>
          <cell r="BX566">
            <v>0</v>
          </cell>
          <cell r="BY566">
            <v>-6.5116500000000315</v>
          </cell>
          <cell r="BZ566">
            <v>-21.152299999999968</v>
          </cell>
          <cell r="CA566">
            <v>-9.4535300000000007</v>
          </cell>
          <cell r="CB566">
            <v>0</v>
          </cell>
          <cell r="CC566">
            <v>-5.4606300000000374</v>
          </cell>
          <cell r="CD566">
            <v>5.6378126000000002</v>
          </cell>
          <cell r="CE566">
            <v>-23.859778000001825</v>
          </cell>
          <cell r="CF566">
            <v>0</v>
          </cell>
          <cell r="CG566">
            <v>0</v>
          </cell>
          <cell r="CH566">
            <v>64.495099999999866</v>
          </cell>
          <cell r="CI566">
            <v>8.3020900000000211</v>
          </cell>
          <cell r="CJ566">
            <v>-43.217099999999846</v>
          </cell>
          <cell r="CK566">
            <v>2.8521100000000388</v>
          </cell>
          <cell r="CL566">
            <v>0.30880000000001928</v>
          </cell>
          <cell r="CM566">
            <v>-52.643100000000004</v>
          </cell>
          <cell r="CN566">
            <v>0</v>
          </cell>
          <cell r="CO566">
            <v>-3.9576779999999872</v>
          </cell>
          <cell r="CP566">
            <v>0</v>
          </cell>
          <cell r="CQ566">
            <v>0</v>
          </cell>
          <cell r="CR566">
            <v>-278.70700100000249</v>
          </cell>
          <cell r="CS566">
            <v>0</v>
          </cell>
          <cell r="CT566">
            <v>-3.4170000000003711</v>
          </cell>
          <cell r="CU566">
            <v>-50.022399999998925</v>
          </cell>
          <cell r="CV566">
            <v>-22.762580000000526</v>
          </cell>
          <cell r="CW566">
            <v>-55.841870000000199</v>
          </cell>
          <cell r="CX566">
            <v>-40.102930000000924</v>
          </cell>
          <cell r="CY566">
            <v>-40.170900000000074</v>
          </cell>
          <cell r="CZ566">
            <v>-56.364699999998265</v>
          </cell>
          <cell r="DA566">
            <v>-1.2335410000000593</v>
          </cell>
          <cell r="DB566">
            <v>-2.0215999999995802</v>
          </cell>
          <cell r="DC566">
            <v>-6.7694799999999304</v>
          </cell>
          <cell r="DD566">
            <v>0</v>
          </cell>
          <cell r="DE566">
            <v>-353.04757000002428</v>
          </cell>
          <cell r="DF566">
            <v>-5.2426100000000133</v>
          </cell>
          <cell r="DG566">
            <v>0</v>
          </cell>
          <cell r="DH566">
            <v>-112.47663999999895</v>
          </cell>
          <cell r="DI566">
            <v>-55.010300000001735</v>
          </cell>
          <cell r="DJ566">
            <v>-61.661900000002788</v>
          </cell>
          <cell r="DK566">
            <v>-49.693999999999505</v>
          </cell>
          <cell r="DL566">
            <v>-37.131499999999505</v>
          </cell>
          <cell r="DM566">
            <v>-1.3356000000003405</v>
          </cell>
          <cell r="DN566">
            <v>-3.8804199999999582</v>
          </cell>
          <cell r="DO566">
            <v>-0.11319999999977881</v>
          </cell>
          <cell r="DP566">
            <v>-14.526299999999992</v>
          </cell>
          <cell r="DQ566">
            <v>-11.975100000000111</v>
          </cell>
          <cell r="DR566">
            <v>-304.51619199998095</v>
          </cell>
          <cell r="DS566">
            <v>0</v>
          </cell>
          <cell r="DT566">
            <v>0</v>
          </cell>
          <cell r="DU566">
            <v>-104.47199999999975</v>
          </cell>
          <cell r="DV566">
            <v>-79.226290000000517</v>
          </cell>
          <cell r="DW566">
            <v>-53.426199999998062</v>
          </cell>
          <cell r="DX566">
            <v>-15.439099999999598</v>
          </cell>
          <cell r="DY566">
            <v>-17.254060000000209</v>
          </cell>
          <cell r="DZ566">
            <v>-44.867999999999938</v>
          </cell>
          <cell r="EA566">
            <v>1.3730000000009568E-2</v>
          </cell>
          <cell r="EB566">
            <v>0</v>
          </cell>
          <cell r="EC566">
            <v>9.4566379999998844</v>
          </cell>
          <cell r="ED566">
            <v>0.69908999999995558</v>
          </cell>
        </row>
        <row r="567">
          <cell r="F567">
            <v>-577.60999999998603</v>
          </cell>
          <cell r="G567">
            <v>-502.96999999997206</v>
          </cell>
          <cell r="H567">
            <v>-843.10999999998603</v>
          </cell>
          <cell r="I567">
            <v>-1852.1599999999889</v>
          </cell>
          <cell r="J567">
            <v>-2990.5780000000013</v>
          </cell>
          <cell r="K567">
            <v>-365.0639999999994</v>
          </cell>
          <cell r="L567">
            <v>0</v>
          </cell>
          <cell r="M567">
            <v>-15.923249999999996</v>
          </cell>
          <cell r="N567">
            <v>-7.8740840000000034</v>
          </cell>
          <cell r="O567">
            <v>-335.85699999999997</v>
          </cell>
          <cell r="P567">
            <v>-1224.6700000000128</v>
          </cell>
          <cell r="Q567">
            <v>-1069.6850000000013</v>
          </cell>
          <cell r="R567">
            <v>-9200.4103999999352</v>
          </cell>
          <cell r="S567">
            <v>-577.8700000000099</v>
          </cell>
          <cell r="T567">
            <v>-943.03399999999965</v>
          </cell>
          <cell r="U567">
            <v>-1656.7200000000012</v>
          </cell>
          <cell r="V567">
            <v>-1379.5299999999988</v>
          </cell>
          <cell r="W567">
            <v>-1312.7839999999997</v>
          </cell>
          <cell r="X567">
            <v>-51.692199999999957</v>
          </cell>
          <cell r="Y567">
            <v>-115.48019999999997</v>
          </cell>
          <cell r="Z567">
            <v>0</v>
          </cell>
          <cell r="AA567">
            <v>0</v>
          </cell>
          <cell r="AB567">
            <v>-491.6200000000099</v>
          </cell>
          <cell r="AC567">
            <v>-1035.5299999999988</v>
          </cell>
          <cell r="AD567">
            <v>-1636.1499999999942</v>
          </cell>
          <cell r="AE567">
            <v>-1077.625400000019</v>
          </cell>
          <cell r="AF567">
            <v>-427.90499999999884</v>
          </cell>
          <cell r="AG567">
            <v>11.687000000005355</v>
          </cell>
          <cell r="AH567">
            <v>13.775999999998021</v>
          </cell>
          <cell r="AI567">
            <v>9.5700000000069849</v>
          </cell>
          <cell r="AJ567">
            <v>41.968999999997322</v>
          </cell>
          <cell r="AK567">
            <v>-10.690200000000004</v>
          </cell>
          <cell r="AL567">
            <v>0.93509000000000242</v>
          </cell>
          <cell r="AM567">
            <v>-2.9262900000000229</v>
          </cell>
          <cell r="AN567">
            <v>0</v>
          </cell>
          <cell r="AO567">
            <v>-5.705999999998312</v>
          </cell>
          <cell r="AP567">
            <v>-61.135999999998603</v>
          </cell>
          <cell r="AQ567">
            <v>-647.19900000000052</v>
          </cell>
          <cell r="AR567">
            <v>193.53315000000293</v>
          </cell>
          <cell r="AS567">
            <v>1.4809999999997672</v>
          </cell>
          <cell r="AT567">
            <v>3.3879999999990105</v>
          </cell>
          <cell r="AU567">
            <v>161.81099999999788</v>
          </cell>
          <cell r="AV567">
            <v>24.532000000002881</v>
          </cell>
          <cell r="AW567">
            <v>0</v>
          </cell>
          <cell r="AX567">
            <v>1.1122300000000003</v>
          </cell>
          <cell r="AY567">
            <v>-1.4890800000000013</v>
          </cell>
          <cell r="AZ567">
            <v>0</v>
          </cell>
          <cell r="BA567">
            <v>0</v>
          </cell>
          <cell r="BB567">
            <v>-10.342000000000553</v>
          </cell>
          <cell r="BC567">
            <v>-9.0319999999992433</v>
          </cell>
          <cell r="BD567">
            <v>22.072000000000116</v>
          </cell>
          <cell r="BE567">
            <v>-170.9511759999732</v>
          </cell>
          <cell r="BF567">
            <v>3.8170000000009168</v>
          </cell>
          <cell r="BG567">
            <v>-28.15599999999904</v>
          </cell>
          <cell r="BH567">
            <v>20.620999999999185</v>
          </cell>
          <cell r="BI567">
            <v>-46.89100000000326</v>
          </cell>
          <cell r="BJ567">
            <v>9.9150700000000143</v>
          </cell>
          <cell r="BK567">
            <v>0</v>
          </cell>
          <cell r="BL567">
            <v>-6.8432459999999935</v>
          </cell>
          <cell r="BM567">
            <v>0</v>
          </cell>
          <cell r="BN567">
            <v>44.8100000000004</v>
          </cell>
          <cell r="BO567">
            <v>12.664000000000669</v>
          </cell>
          <cell r="BP567">
            <v>15.869999999998981</v>
          </cell>
          <cell r="BQ567">
            <v>-196.75799999999981</v>
          </cell>
          <cell r="BR567">
            <v>88.875640000012936</v>
          </cell>
          <cell r="BS567">
            <v>2.1774999999997817</v>
          </cell>
          <cell r="BT567">
            <v>4.4910000000018044</v>
          </cell>
          <cell r="BU567">
            <v>31.025999999998021</v>
          </cell>
          <cell r="BV567">
            <v>-4.9049999999988358</v>
          </cell>
          <cell r="BW567">
            <v>-26.120529999999974</v>
          </cell>
          <cell r="BX567">
            <v>0</v>
          </cell>
          <cell r="BY567">
            <v>-4.9397799999999989</v>
          </cell>
          <cell r="BZ567">
            <v>-6.5402499999999577</v>
          </cell>
          <cell r="CA567">
            <v>15.639699999999721</v>
          </cell>
          <cell r="CB567">
            <v>-2.9099999999998545</v>
          </cell>
          <cell r="CC567">
            <v>1.5460000000020955</v>
          </cell>
          <cell r="CD567">
            <v>79.411000000000058</v>
          </cell>
          <cell r="CE567">
            <v>-399.20106600000872</v>
          </cell>
          <cell r="CF567">
            <v>-0.42669999999998254</v>
          </cell>
          <cell r="CG567">
            <v>-57.455000000001746</v>
          </cell>
          <cell r="CH567">
            <v>9.3230000000039581</v>
          </cell>
          <cell r="CI567">
            <v>-149.28399999999965</v>
          </cell>
          <cell r="CJ567">
            <v>70.664723999999993</v>
          </cell>
          <cell r="CK567">
            <v>0</v>
          </cell>
          <cell r="CL567">
            <v>-14.568719999999985</v>
          </cell>
          <cell r="CM567">
            <v>-56.596199999999953</v>
          </cell>
          <cell r="CN567">
            <v>0.14632999999999186</v>
          </cell>
          <cell r="CO567">
            <v>-28.054500000000189</v>
          </cell>
          <cell r="CP567">
            <v>-61.901000000001659</v>
          </cell>
          <cell r="CQ567">
            <v>-111.04900000000089</v>
          </cell>
          <cell r="CR567">
            <v>-669.01490000000922</v>
          </cell>
          <cell r="CS567">
            <v>-3.0249999999978172</v>
          </cell>
          <cell r="CT567">
            <v>-42.453000000001339</v>
          </cell>
          <cell r="CU567">
            <v>-11.194000000003143</v>
          </cell>
          <cell r="CV567">
            <v>-23.012000000002445</v>
          </cell>
          <cell r="CW567">
            <v>42.110200000000077</v>
          </cell>
          <cell r="CX567">
            <v>-16.047800000000052</v>
          </cell>
          <cell r="CY567">
            <v>-39.783000000000357</v>
          </cell>
          <cell r="CZ567">
            <v>28.202700000000277</v>
          </cell>
          <cell r="DA567">
            <v>98.565999999998894</v>
          </cell>
          <cell r="DB567">
            <v>-132.86700000000201</v>
          </cell>
          <cell r="DC567">
            <v>-38.792999999997846</v>
          </cell>
          <cell r="DD567">
            <v>-530.71899999999732</v>
          </cell>
          <cell r="DE567">
            <v>-759.33559999993304</v>
          </cell>
          <cell r="DF567">
            <v>47.712999999999738</v>
          </cell>
          <cell r="DG567">
            <v>-4.5579999999972642</v>
          </cell>
          <cell r="DH567">
            <v>-112.125</v>
          </cell>
          <cell r="DI567">
            <v>15.062000000005355</v>
          </cell>
          <cell r="DJ567">
            <v>-37.57799999999952</v>
          </cell>
          <cell r="DK567">
            <v>0</v>
          </cell>
          <cell r="DL567">
            <v>-73.258600000000115</v>
          </cell>
          <cell r="DM567">
            <v>-82.572000000000116</v>
          </cell>
          <cell r="DN567">
            <v>-2.6810000000004948</v>
          </cell>
          <cell r="DO567">
            <v>-9.25</v>
          </cell>
          <cell r="DP567">
            <v>11.474000000001979</v>
          </cell>
          <cell r="DQ567">
            <v>-511.56200000000536</v>
          </cell>
          <cell r="DR567">
            <v>-870.04764999999315</v>
          </cell>
          <cell r="DS567">
            <v>2.092000000000553</v>
          </cell>
          <cell r="DT567">
            <v>-418.84399999999732</v>
          </cell>
          <cell r="DU567">
            <v>-81.647000000004482</v>
          </cell>
          <cell r="DV567">
            <v>-47.160000000003492</v>
          </cell>
          <cell r="DW567">
            <v>-64.238000000000284</v>
          </cell>
          <cell r="DX567">
            <v>-18.498550000000023</v>
          </cell>
          <cell r="DY567">
            <v>-79.027500000000146</v>
          </cell>
          <cell r="DZ567">
            <v>-62.307099999999991</v>
          </cell>
          <cell r="EA567">
            <v>-7.85349999999994</v>
          </cell>
          <cell r="EB567">
            <v>-14.43500000000131</v>
          </cell>
          <cell r="EC567">
            <v>66.399999999997817</v>
          </cell>
          <cell r="ED567">
            <v>-144.52899999999863</v>
          </cell>
        </row>
        <row r="568">
          <cell r="F568">
            <v>1002.5699999999997</v>
          </cell>
          <cell r="G568">
            <v>-1327.2150000000038</v>
          </cell>
          <cell r="H568">
            <v>-5879.2800000000279</v>
          </cell>
          <cell r="I568">
            <v>-5329.3699999999953</v>
          </cell>
          <cell r="J568">
            <v>-779</v>
          </cell>
          <cell r="K568">
            <v>-1412.7999999999302</v>
          </cell>
          <cell r="L568">
            <v>210.52499999999418</v>
          </cell>
          <cell r="M568">
            <v>-695.35899999999674</v>
          </cell>
          <cell r="N568">
            <v>-242.88300000000163</v>
          </cell>
          <cell r="O568">
            <v>-267.92730000000029</v>
          </cell>
          <cell r="P568">
            <v>-920.90299999999843</v>
          </cell>
          <cell r="Q568">
            <v>-882.44999999999709</v>
          </cell>
          <cell r="R568">
            <v>-13963.570499999449</v>
          </cell>
          <cell r="S568">
            <v>583.92000000000007</v>
          </cell>
          <cell r="T568">
            <v>-1098.8300000000017</v>
          </cell>
          <cell r="U568">
            <v>-2208.2960000000021</v>
          </cell>
          <cell r="V568">
            <v>-5609.6400000000722</v>
          </cell>
          <cell r="W568">
            <v>-2948.1399999998976</v>
          </cell>
          <cell r="X568">
            <v>-2237.1199999999953</v>
          </cell>
          <cell r="Y568">
            <v>1109.6499999999942</v>
          </cell>
          <cell r="Z568">
            <v>-373.60599999999977</v>
          </cell>
          <cell r="AA568">
            <v>-692.38200000000506</v>
          </cell>
          <cell r="AB568">
            <v>-121.32340000000022</v>
          </cell>
          <cell r="AC568">
            <v>-37.263099999999213</v>
          </cell>
          <cell r="AD568">
            <v>-330.54000000000087</v>
          </cell>
          <cell r="AE568">
            <v>-1357.4880000003614</v>
          </cell>
          <cell r="AF568">
            <v>-189.57499999999891</v>
          </cell>
          <cell r="AG568">
            <v>-204.87700000000041</v>
          </cell>
          <cell r="AH568">
            <v>-222.02999999999884</v>
          </cell>
          <cell r="AI568">
            <v>-176.31999999994878</v>
          </cell>
          <cell r="AJ568">
            <v>54.550000000046566</v>
          </cell>
          <cell r="AK568">
            <v>-253.79999999993015</v>
          </cell>
          <cell r="AL568">
            <v>-56.31600000000617</v>
          </cell>
          <cell r="AM568">
            <v>-17.44999999999709</v>
          </cell>
          <cell r="AN568">
            <v>-61.007999999994354</v>
          </cell>
          <cell r="AO568">
            <v>-86.780000000000655</v>
          </cell>
          <cell r="AP568">
            <v>-80.334999999999127</v>
          </cell>
          <cell r="AQ568">
            <v>-63.546999999998661</v>
          </cell>
          <cell r="AR568">
            <v>-1530.7423000002746</v>
          </cell>
          <cell r="AS568">
            <v>-76.239999999997963</v>
          </cell>
          <cell r="AT568">
            <v>-87.80000000000291</v>
          </cell>
          <cell r="AU568">
            <v>-92.729999999995925</v>
          </cell>
          <cell r="AV568">
            <v>-320.98999999999069</v>
          </cell>
          <cell r="AW568">
            <v>-3.9999999979045242E-2</v>
          </cell>
          <cell r="AX568">
            <v>-197.66000000000349</v>
          </cell>
          <cell r="AY568">
            <v>-246.51600000000326</v>
          </cell>
          <cell r="AZ568">
            <v>-222.36299999999756</v>
          </cell>
          <cell r="BA568">
            <v>-127.36699999999837</v>
          </cell>
          <cell r="BB568">
            <v>-55.218299999999545</v>
          </cell>
          <cell r="BC568">
            <v>-70.531000000000859</v>
          </cell>
          <cell r="BD568">
            <v>-33.287000000000262</v>
          </cell>
          <cell r="BE568">
            <v>-1487.6119999997318</v>
          </cell>
          <cell r="BF568">
            <v>-95.020000000000437</v>
          </cell>
          <cell r="BG568">
            <v>-59.961999999999534</v>
          </cell>
          <cell r="BH568">
            <v>-253.51999999998952</v>
          </cell>
          <cell r="BI568">
            <v>-269.91000000000349</v>
          </cell>
          <cell r="BJ568">
            <v>-15.259999999951106</v>
          </cell>
          <cell r="BK568">
            <v>-81.290000000008149</v>
          </cell>
          <cell r="BL568">
            <v>-290.70999999999913</v>
          </cell>
          <cell r="BM568">
            <v>-145.6620000000039</v>
          </cell>
          <cell r="BN568">
            <v>-53.793000000001484</v>
          </cell>
          <cell r="BO568">
            <v>-110.58099999999831</v>
          </cell>
          <cell r="BP568">
            <v>-57.824000000000524</v>
          </cell>
          <cell r="BQ568">
            <v>-54.080000000001746</v>
          </cell>
          <cell r="BR568">
            <v>-1325.6419999998761</v>
          </cell>
          <cell r="BS568">
            <v>-35.621999999999389</v>
          </cell>
          <cell r="BT568">
            <v>-86.30699999999888</v>
          </cell>
          <cell r="BU568">
            <v>-191.8300000000163</v>
          </cell>
          <cell r="BV568">
            <v>-172.6359999999986</v>
          </cell>
          <cell r="BW568">
            <v>24.53000000002794</v>
          </cell>
          <cell r="BX568">
            <v>-53.454999999987194</v>
          </cell>
          <cell r="BY568">
            <v>-276.7129999999961</v>
          </cell>
          <cell r="BZ568">
            <v>-235.96399999999994</v>
          </cell>
          <cell r="CA568">
            <v>-57.337499999999636</v>
          </cell>
          <cell r="CB568">
            <v>-108.13950000000114</v>
          </cell>
          <cell r="CC568">
            <v>-83.705999999998312</v>
          </cell>
          <cell r="CD568">
            <v>-48.461999999999534</v>
          </cell>
          <cell r="CE568">
            <v>-1700.2238999998663</v>
          </cell>
          <cell r="CF568">
            <v>-68.920900000000074</v>
          </cell>
          <cell r="CG568">
            <v>-50.493999999998778</v>
          </cell>
          <cell r="CH568">
            <v>-429.54000000000815</v>
          </cell>
          <cell r="CI568">
            <v>-89.470000000001164</v>
          </cell>
          <cell r="CJ568">
            <v>-28.619999999995343</v>
          </cell>
          <cell r="CK568">
            <v>-66.55000000000291</v>
          </cell>
          <cell r="CL568">
            <v>-215.96499999999651</v>
          </cell>
          <cell r="CM568">
            <v>-356.22599999999511</v>
          </cell>
          <cell r="CN568">
            <v>-100.67000000000189</v>
          </cell>
          <cell r="CO568">
            <v>-53.643000000000029</v>
          </cell>
          <cell r="CP568">
            <v>-134.05500000000029</v>
          </cell>
          <cell r="CQ568">
            <v>-106.06999999999971</v>
          </cell>
          <cell r="CR568">
            <v>-3430.714999999851</v>
          </cell>
          <cell r="CS568">
            <v>-110.33200000000215</v>
          </cell>
          <cell r="CT568">
            <v>-296.59600000000501</v>
          </cell>
          <cell r="CU568">
            <v>-364.90000000002328</v>
          </cell>
          <cell r="CV568">
            <v>-502.1600000000326</v>
          </cell>
          <cell r="CW568">
            <v>-78.85999999998603</v>
          </cell>
          <cell r="CX568">
            <v>-210.63000000000466</v>
          </cell>
          <cell r="CY568">
            <v>-152.97000000000116</v>
          </cell>
          <cell r="CZ568">
            <v>-192.65999999998894</v>
          </cell>
          <cell r="DA568">
            <v>-293.73399999999674</v>
          </cell>
          <cell r="DB568">
            <v>-210.64300000000367</v>
          </cell>
          <cell r="DC568">
            <v>-223.99000000000524</v>
          </cell>
          <cell r="DD568">
            <v>-793.23999999999069</v>
          </cell>
          <cell r="DE568">
            <v>-4582.2409999999218</v>
          </cell>
          <cell r="DF568">
            <v>-67.011999999995169</v>
          </cell>
          <cell r="DG568">
            <v>-344.2100000000064</v>
          </cell>
          <cell r="DH568">
            <v>-772.45000000004075</v>
          </cell>
          <cell r="DI568">
            <v>-644.11999999999534</v>
          </cell>
          <cell r="DJ568">
            <v>174.34999999997672</v>
          </cell>
          <cell r="DK568">
            <v>-207.73999999999069</v>
          </cell>
          <cell r="DL568">
            <v>-493.72999999999593</v>
          </cell>
          <cell r="DM568">
            <v>-513.03999999997905</v>
          </cell>
          <cell r="DN568">
            <v>-221.6699999999837</v>
          </cell>
          <cell r="DO568">
            <v>-378.00400000000081</v>
          </cell>
          <cell r="DP568">
            <v>-505.36500000000524</v>
          </cell>
          <cell r="DQ568">
            <v>-609.25</v>
          </cell>
          <cell r="DR568">
            <v>-4187.960999999661</v>
          </cell>
          <cell r="DS568">
            <v>-124.36699999999837</v>
          </cell>
          <cell r="DT568">
            <v>-80.652999999998428</v>
          </cell>
          <cell r="DU568">
            <v>-642.89999999999418</v>
          </cell>
          <cell r="DV568">
            <v>-858.56999999994878</v>
          </cell>
          <cell r="DW568">
            <v>-272.14000000001397</v>
          </cell>
          <cell r="DX568">
            <v>-418.55999999999767</v>
          </cell>
          <cell r="DY568">
            <v>-205.40600000000268</v>
          </cell>
          <cell r="DZ568">
            <v>-1066.9400000000023</v>
          </cell>
          <cell r="EA568">
            <v>-318.6359999999986</v>
          </cell>
          <cell r="EB568">
            <v>-126.79300000000512</v>
          </cell>
          <cell r="EC568">
            <v>-403.25</v>
          </cell>
          <cell r="ED568">
            <v>330.25400000000081</v>
          </cell>
        </row>
        <row r="569">
          <cell r="F569">
            <v>-199.58248500000263</v>
          </cell>
          <cell r="G569">
            <v>-91.39799999999741</v>
          </cell>
          <cell r="H569">
            <v>-48.433399999998073</v>
          </cell>
          <cell r="I569">
            <v>-179.95859999999993</v>
          </cell>
          <cell r="J569">
            <v>-138.25190000000021</v>
          </cell>
          <cell r="K569">
            <v>-17.690000000000001</v>
          </cell>
          <cell r="L569">
            <v>0</v>
          </cell>
          <cell r="M569">
            <v>0</v>
          </cell>
          <cell r="N569">
            <v>0</v>
          </cell>
          <cell r="O569">
            <v>22.871999999999844</v>
          </cell>
          <cell r="P569">
            <v>-156.77500000000055</v>
          </cell>
          <cell r="Q569">
            <v>-12.588799999999992</v>
          </cell>
          <cell r="R569">
            <v>-278.70902000000206</v>
          </cell>
          <cell r="S569">
            <v>-51.214100000000144</v>
          </cell>
          <cell r="T569">
            <v>-41.661799999999857</v>
          </cell>
          <cell r="U569">
            <v>-48.76050000000032</v>
          </cell>
          <cell r="V569">
            <v>-26.079899999999725</v>
          </cell>
          <cell r="W569">
            <v>-106.21139999999968</v>
          </cell>
          <cell r="X569">
            <v>0</v>
          </cell>
          <cell r="Y569">
            <v>-3</v>
          </cell>
          <cell r="Z569">
            <v>0</v>
          </cell>
          <cell r="AA569">
            <v>0</v>
          </cell>
          <cell r="AB569">
            <v>9.1067000000002736</v>
          </cell>
          <cell r="AC569">
            <v>-5.4880000000000564</v>
          </cell>
          <cell r="AD569">
            <v>-5.4000200000000405</v>
          </cell>
          <cell r="AE569">
            <v>-5.8307390000045416</v>
          </cell>
          <cell r="AF569">
            <v>-2.1600000000034925E-2</v>
          </cell>
          <cell r="AG569">
            <v>8.5199999999986176E-2</v>
          </cell>
          <cell r="AH569">
            <v>0.43790000000080909</v>
          </cell>
          <cell r="AI569">
            <v>-12.472399999999652</v>
          </cell>
          <cell r="AJ569">
            <v>1.9162000000001171</v>
          </cell>
          <cell r="AK569">
            <v>2.725118000000009</v>
          </cell>
          <cell r="AL569">
            <v>0.65556300000025658</v>
          </cell>
          <cell r="AM569">
            <v>-3</v>
          </cell>
          <cell r="AN569">
            <v>0</v>
          </cell>
          <cell r="AO569">
            <v>7.0242200000000139</v>
          </cell>
          <cell r="AP569">
            <v>0.11904000000004089</v>
          </cell>
          <cell r="AQ569">
            <v>-3.299980000000005</v>
          </cell>
          <cell r="AR569">
            <v>-2.2391819999975269</v>
          </cell>
          <cell r="AS569">
            <v>0</v>
          </cell>
          <cell r="AT569">
            <v>0.60730399999999918</v>
          </cell>
          <cell r="AU569">
            <v>1.1485499999998865</v>
          </cell>
          <cell r="AV569">
            <v>0.21010000000001128</v>
          </cell>
          <cell r="AW569">
            <v>0.25781000000000631</v>
          </cell>
          <cell r="AX569">
            <v>0</v>
          </cell>
          <cell r="AY569">
            <v>-7.3148900000005597</v>
          </cell>
          <cell r="AZ569">
            <v>0</v>
          </cell>
          <cell r="BA569">
            <v>0</v>
          </cell>
          <cell r="BB569">
            <v>0</v>
          </cell>
          <cell r="BC569">
            <v>0</v>
          </cell>
          <cell r="BD569">
            <v>2.8519440000000031</v>
          </cell>
          <cell r="BE569">
            <v>25.476573000003555</v>
          </cell>
          <cell r="BF569">
            <v>0</v>
          </cell>
          <cell r="BG569">
            <v>-0.75</v>
          </cell>
          <cell r="BH569">
            <v>-82.503360000000157</v>
          </cell>
          <cell r="BI569">
            <v>0</v>
          </cell>
          <cell r="BJ569">
            <v>0.9254399999999805</v>
          </cell>
          <cell r="BK569">
            <v>2.7513999999999896</v>
          </cell>
          <cell r="BL569">
            <v>3</v>
          </cell>
          <cell r="BM569">
            <v>0</v>
          </cell>
          <cell r="BN569">
            <v>103</v>
          </cell>
          <cell r="BO569">
            <v>0</v>
          </cell>
          <cell r="BP569">
            <v>0.19524999999998727</v>
          </cell>
          <cell r="BQ569">
            <v>-1.1421569999999974</v>
          </cell>
          <cell r="BR569">
            <v>-26.536980000004405</v>
          </cell>
          <cell r="BS569">
            <v>0.11157000000002881</v>
          </cell>
          <cell r="BT569">
            <v>0.50649999999995998</v>
          </cell>
          <cell r="BU569">
            <v>-23.213369999999941</v>
          </cell>
          <cell r="BV569">
            <v>1.6811799999995856</v>
          </cell>
          <cell r="BW569">
            <v>0</v>
          </cell>
          <cell r="BX569">
            <v>0</v>
          </cell>
          <cell r="BY569">
            <v>0</v>
          </cell>
          <cell r="BZ569">
            <v>-4.6449999999822467E-2</v>
          </cell>
          <cell r="CA569">
            <v>-4.2795999999998457</v>
          </cell>
          <cell r="CB569">
            <v>-2.4967999999998938</v>
          </cell>
          <cell r="CC569">
            <v>0</v>
          </cell>
          <cell r="CD569">
            <v>1.1999899999999855</v>
          </cell>
          <cell r="CE569">
            <v>27.269070000002102</v>
          </cell>
          <cell r="CF569">
            <v>0</v>
          </cell>
          <cell r="CG569">
            <v>14.556360000000041</v>
          </cell>
          <cell r="CH569">
            <v>-16.296599999999671</v>
          </cell>
          <cell r="CI569">
            <v>2.5331999999998516</v>
          </cell>
          <cell r="CJ569">
            <v>0</v>
          </cell>
          <cell r="CK569">
            <v>0</v>
          </cell>
          <cell r="CL569">
            <v>0</v>
          </cell>
          <cell r="CM569">
            <v>0</v>
          </cell>
          <cell r="CN569">
            <v>1.5119600000016362</v>
          </cell>
          <cell r="CO569">
            <v>-5.0069000000000869</v>
          </cell>
          <cell r="CP569">
            <v>0.1573999999999387</v>
          </cell>
          <cell r="CQ569">
            <v>29.813650000000052</v>
          </cell>
          <cell r="CR569">
            <v>-2.8104200000016135</v>
          </cell>
          <cell r="CS569">
            <v>0</v>
          </cell>
          <cell r="CT569">
            <v>4.4290999999998348</v>
          </cell>
          <cell r="CU569">
            <v>10.773059999999532</v>
          </cell>
          <cell r="CV569">
            <v>0.48849999999993088</v>
          </cell>
          <cell r="CW569">
            <v>-2.3101799999999457</v>
          </cell>
          <cell r="CX569">
            <v>3</v>
          </cell>
          <cell r="CY569">
            <v>-8.8004000000000815</v>
          </cell>
          <cell r="CZ569">
            <v>-3</v>
          </cell>
          <cell r="DA569">
            <v>0.24539999999979045</v>
          </cell>
          <cell r="DB569">
            <v>4.8270999999999731</v>
          </cell>
          <cell r="DC569">
            <v>0.33629999999993743</v>
          </cell>
          <cell r="DD569">
            <v>-12.79930000000013</v>
          </cell>
          <cell r="DE569">
            <v>-128.2069629999969</v>
          </cell>
          <cell r="DF569">
            <v>-4.0843999999999596</v>
          </cell>
          <cell r="DG569">
            <v>10.30560000000014</v>
          </cell>
          <cell r="DH569">
            <v>-72.090099999999438</v>
          </cell>
          <cell r="DI569">
            <v>-54.876129999999648</v>
          </cell>
          <cell r="DJ569">
            <v>-10.311010000000124</v>
          </cell>
          <cell r="DK569">
            <v>-9.941395</v>
          </cell>
          <cell r="DL569">
            <v>70.172396999999364</v>
          </cell>
          <cell r="DM569">
            <v>1.1371500000004744</v>
          </cell>
          <cell r="DN569">
            <v>-4.470274999999674</v>
          </cell>
          <cell r="DO569">
            <v>-1.4933999999998377</v>
          </cell>
          <cell r="DP569">
            <v>-5.1000999999998839</v>
          </cell>
          <cell r="DQ569">
            <v>-47.455300000000079</v>
          </cell>
          <cell r="DR569">
            <v>14.345943000000261</v>
          </cell>
          <cell r="DS569">
            <v>-16.844839999999976</v>
          </cell>
          <cell r="DT569">
            <v>60.74389999999994</v>
          </cell>
          <cell r="DU569">
            <v>-3.4625599999999395</v>
          </cell>
          <cell r="DV569">
            <v>50.222099999999955</v>
          </cell>
          <cell r="DW569">
            <v>-9.5503999999999678</v>
          </cell>
          <cell r="DX569">
            <v>-5.9160570000000092</v>
          </cell>
          <cell r="DY569">
            <v>0</v>
          </cell>
          <cell r="DZ569">
            <v>0</v>
          </cell>
          <cell r="EA569">
            <v>-1.9662000000007538</v>
          </cell>
          <cell r="EB569">
            <v>-8.8832999999999629</v>
          </cell>
          <cell r="EC569">
            <v>-24.658599999999979</v>
          </cell>
          <cell r="ED569">
            <v>-25.338100000000168</v>
          </cell>
        </row>
        <row r="570"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B570">
            <v>0</v>
          </cell>
          <cell r="AC570">
            <v>0</v>
          </cell>
          <cell r="AD570">
            <v>0</v>
          </cell>
          <cell r="AE570">
            <v>0</v>
          </cell>
          <cell r="AF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  <cell r="AK570">
            <v>0</v>
          </cell>
          <cell r="AL570">
            <v>0</v>
          </cell>
          <cell r="AM570">
            <v>0</v>
          </cell>
          <cell r="AN570">
            <v>0</v>
          </cell>
          <cell r="AO570">
            <v>0</v>
          </cell>
          <cell r="AP570">
            <v>0</v>
          </cell>
          <cell r="AQ570">
            <v>0</v>
          </cell>
          <cell r="AR570">
            <v>0</v>
          </cell>
          <cell r="AS570">
            <v>0</v>
          </cell>
          <cell r="AT570">
            <v>0</v>
          </cell>
          <cell r="AU570">
            <v>0</v>
          </cell>
          <cell r="AV570">
            <v>0</v>
          </cell>
          <cell r="AW570">
            <v>0</v>
          </cell>
          <cell r="AX570">
            <v>0</v>
          </cell>
          <cell r="AY570">
            <v>0</v>
          </cell>
          <cell r="AZ570">
            <v>0</v>
          </cell>
          <cell r="BA570">
            <v>0</v>
          </cell>
          <cell r="BB570">
            <v>0</v>
          </cell>
          <cell r="BC570">
            <v>0</v>
          </cell>
          <cell r="BD570">
            <v>0</v>
          </cell>
          <cell r="BE570">
            <v>0</v>
          </cell>
          <cell r="BF570">
            <v>0</v>
          </cell>
          <cell r="BG570">
            <v>0</v>
          </cell>
          <cell r="BH570">
            <v>0</v>
          </cell>
          <cell r="BI570">
            <v>0</v>
          </cell>
          <cell r="BJ570">
            <v>0</v>
          </cell>
          <cell r="BK570">
            <v>0</v>
          </cell>
          <cell r="BL570">
            <v>0</v>
          </cell>
          <cell r="BM570">
            <v>0</v>
          </cell>
          <cell r="BN570">
            <v>0</v>
          </cell>
          <cell r="BO570">
            <v>0</v>
          </cell>
          <cell r="BP570">
            <v>0</v>
          </cell>
          <cell r="BQ570">
            <v>0</v>
          </cell>
          <cell r="BR570">
            <v>0</v>
          </cell>
          <cell r="BS570">
            <v>0</v>
          </cell>
          <cell r="BT570">
            <v>0</v>
          </cell>
          <cell r="BU570">
            <v>0</v>
          </cell>
          <cell r="BV570">
            <v>0</v>
          </cell>
          <cell r="BW570">
            <v>0</v>
          </cell>
          <cell r="BX570">
            <v>0</v>
          </cell>
          <cell r="BY570">
            <v>0</v>
          </cell>
          <cell r="BZ570">
            <v>0</v>
          </cell>
          <cell r="CA570">
            <v>0</v>
          </cell>
          <cell r="CB570">
            <v>0</v>
          </cell>
          <cell r="CC570">
            <v>0</v>
          </cell>
          <cell r="CD570">
            <v>0</v>
          </cell>
          <cell r="CE570">
            <v>0</v>
          </cell>
          <cell r="CF570">
            <v>0</v>
          </cell>
          <cell r="CG570">
            <v>0</v>
          </cell>
          <cell r="CH570">
            <v>0</v>
          </cell>
          <cell r="CI570">
            <v>0</v>
          </cell>
          <cell r="CJ570">
            <v>0</v>
          </cell>
          <cell r="CK570">
            <v>0</v>
          </cell>
          <cell r="CL570">
            <v>0</v>
          </cell>
          <cell r="CM570">
            <v>0</v>
          </cell>
          <cell r="CN570">
            <v>0</v>
          </cell>
          <cell r="CO570">
            <v>0</v>
          </cell>
          <cell r="CP570">
            <v>0</v>
          </cell>
          <cell r="CQ570">
            <v>0</v>
          </cell>
          <cell r="CR570">
            <v>0</v>
          </cell>
          <cell r="CS570">
            <v>0</v>
          </cell>
          <cell r="CT570">
            <v>0</v>
          </cell>
          <cell r="CU570">
            <v>0</v>
          </cell>
          <cell r="CV570">
            <v>0</v>
          </cell>
          <cell r="CW570">
            <v>0</v>
          </cell>
          <cell r="CX570">
            <v>0</v>
          </cell>
          <cell r="CY570">
            <v>0</v>
          </cell>
          <cell r="CZ570">
            <v>0</v>
          </cell>
          <cell r="DA570">
            <v>0</v>
          </cell>
          <cell r="DB570">
            <v>0</v>
          </cell>
          <cell r="DC570">
            <v>0</v>
          </cell>
          <cell r="DD570">
            <v>0</v>
          </cell>
          <cell r="DE570">
            <v>0</v>
          </cell>
          <cell r="DF570">
            <v>0</v>
          </cell>
          <cell r="DG570">
            <v>0</v>
          </cell>
          <cell r="DH570">
            <v>0</v>
          </cell>
          <cell r="DI570">
            <v>0</v>
          </cell>
          <cell r="DJ570">
            <v>0</v>
          </cell>
          <cell r="DK570">
            <v>0</v>
          </cell>
          <cell r="DL570">
            <v>0</v>
          </cell>
          <cell r="DM570">
            <v>0</v>
          </cell>
          <cell r="DN570">
            <v>0</v>
          </cell>
          <cell r="DO570">
            <v>0</v>
          </cell>
          <cell r="DP570">
            <v>0</v>
          </cell>
          <cell r="DQ570">
            <v>0</v>
          </cell>
          <cell r="DR570">
            <v>0</v>
          </cell>
          <cell r="DS570">
            <v>0</v>
          </cell>
          <cell r="DT570">
            <v>0</v>
          </cell>
          <cell r="DU570">
            <v>0</v>
          </cell>
          <cell r="DV570">
            <v>0</v>
          </cell>
          <cell r="DW570">
            <v>0</v>
          </cell>
          <cell r="DX570">
            <v>0</v>
          </cell>
          <cell r="DY570">
            <v>0</v>
          </cell>
          <cell r="DZ570">
            <v>0</v>
          </cell>
          <cell r="EA570">
            <v>0</v>
          </cell>
          <cell r="EB570">
            <v>0</v>
          </cell>
          <cell r="EC570">
            <v>0</v>
          </cell>
          <cell r="ED570">
            <v>0</v>
          </cell>
        </row>
        <row r="571"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0</v>
          </cell>
          <cell r="AE571">
            <v>0</v>
          </cell>
          <cell r="AF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  <cell r="AK571">
            <v>0</v>
          </cell>
          <cell r="AL571">
            <v>0</v>
          </cell>
          <cell r="AM571">
            <v>0</v>
          </cell>
          <cell r="AN571">
            <v>0</v>
          </cell>
          <cell r="AO571">
            <v>0</v>
          </cell>
          <cell r="AP571">
            <v>0</v>
          </cell>
          <cell r="AQ571">
            <v>0</v>
          </cell>
          <cell r="AR571">
            <v>0</v>
          </cell>
          <cell r="AS571">
            <v>0</v>
          </cell>
          <cell r="AT571">
            <v>0</v>
          </cell>
          <cell r="AU571">
            <v>0</v>
          </cell>
          <cell r="AV571">
            <v>0</v>
          </cell>
          <cell r="AW571">
            <v>0</v>
          </cell>
          <cell r="AX571">
            <v>0</v>
          </cell>
          <cell r="AY571">
            <v>0</v>
          </cell>
          <cell r="AZ571">
            <v>0</v>
          </cell>
          <cell r="BA571">
            <v>0</v>
          </cell>
          <cell r="BB571">
            <v>0</v>
          </cell>
          <cell r="BC571">
            <v>0</v>
          </cell>
          <cell r="BD571">
            <v>0</v>
          </cell>
          <cell r="BE571">
            <v>0</v>
          </cell>
          <cell r="BF571">
            <v>0</v>
          </cell>
          <cell r="BG571">
            <v>0</v>
          </cell>
          <cell r="BH571">
            <v>0</v>
          </cell>
          <cell r="BI571">
            <v>0</v>
          </cell>
          <cell r="BJ571">
            <v>0</v>
          </cell>
          <cell r="BK571">
            <v>0</v>
          </cell>
          <cell r="BL571">
            <v>0</v>
          </cell>
          <cell r="BM571">
            <v>0</v>
          </cell>
          <cell r="BN571">
            <v>0</v>
          </cell>
          <cell r="BO571">
            <v>0</v>
          </cell>
          <cell r="BP571">
            <v>0</v>
          </cell>
          <cell r="BQ571">
            <v>0</v>
          </cell>
          <cell r="BR571">
            <v>0</v>
          </cell>
          <cell r="BS571">
            <v>0</v>
          </cell>
          <cell r="BT571">
            <v>0</v>
          </cell>
          <cell r="BU571">
            <v>0</v>
          </cell>
          <cell r="BV571">
            <v>0</v>
          </cell>
          <cell r="BW571">
            <v>0</v>
          </cell>
          <cell r="BX571">
            <v>0</v>
          </cell>
          <cell r="BY571">
            <v>0</v>
          </cell>
          <cell r="BZ571">
            <v>0</v>
          </cell>
          <cell r="CA571">
            <v>0</v>
          </cell>
          <cell r="CB571">
            <v>0</v>
          </cell>
          <cell r="CC571">
            <v>0</v>
          </cell>
          <cell r="CD571">
            <v>0</v>
          </cell>
          <cell r="CE571">
            <v>0</v>
          </cell>
          <cell r="CF571">
            <v>0</v>
          </cell>
          <cell r="CG571">
            <v>0</v>
          </cell>
          <cell r="CH571">
            <v>0</v>
          </cell>
          <cell r="CI571">
            <v>0</v>
          </cell>
          <cell r="CJ571">
            <v>0</v>
          </cell>
          <cell r="CK571">
            <v>0</v>
          </cell>
          <cell r="CL571">
            <v>0</v>
          </cell>
          <cell r="CM571">
            <v>0</v>
          </cell>
          <cell r="CN571">
            <v>0</v>
          </cell>
          <cell r="CO571">
            <v>0</v>
          </cell>
          <cell r="CP571">
            <v>0</v>
          </cell>
          <cell r="CQ571">
            <v>0</v>
          </cell>
          <cell r="CR571">
            <v>0</v>
          </cell>
          <cell r="CS571">
            <v>0</v>
          </cell>
          <cell r="CT571">
            <v>0</v>
          </cell>
          <cell r="CU571">
            <v>0</v>
          </cell>
          <cell r="CV571">
            <v>0</v>
          </cell>
          <cell r="CW571">
            <v>0</v>
          </cell>
          <cell r="CX571">
            <v>0</v>
          </cell>
          <cell r="CY571">
            <v>0</v>
          </cell>
          <cell r="CZ571">
            <v>0</v>
          </cell>
          <cell r="DA571">
            <v>0</v>
          </cell>
          <cell r="DB571">
            <v>0</v>
          </cell>
          <cell r="DC571">
            <v>0</v>
          </cell>
          <cell r="DD571">
            <v>0</v>
          </cell>
          <cell r="DE571">
            <v>0</v>
          </cell>
          <cell r="DF571">
            <v>0</v>
          </cell>
          <cell r="DG571">
            <v>0</v>
          </cell>
          <cell r="DH571">
            <v>0</v>
          </cell>
          <cell r="DI571">
            <v>0</v>
          </cell>
          <cell r="DJ571">
            <v>0</v>
          </cell>
          <cell r="DK571">
            <v>0</v>
          </cell>
          <cell r="DL571">
            <v>0</v>
          </cell>
          <cell r="DM571">
            <v>0</v>
          </cell>
          <cell r="DN571">
            <v>0</v>
          </cell>
          <cell r="DO571">
            <v>0</v>
          </cell>
          <cell r="DP571">
            <v>0</v>
          </cell>
          <cell r="DQ571">
            <v>0</v>
          </cell>
          <cell r="DR571">
            <v>0</v>
          </cell>
          <cell r="DS571">
            <v>0</v>
          </cell>
          <cell r="DT571">
            <v>0</v>
          </cell>
          <cell r="DU571">
            <v>0</v>
          </cell>
          <cell r="DV571">
            <v>0</v>
          </cell>
          <cell r="DW571">
            <v>0</v>
          </cell>
          <cell r="DX571">
            <v>0</v>
          </cell>
          <cell r="DY571">
            <v>0</v>
          </cell>
          <cell r="DZ571">
            <v>0</v>
          </cell>
          <cell r="EA571">
            <v>0</v>
          </cell>
          <cell r="EB571">
            <v>0</v>
          </cell>
          <cell r="EC571">
            <v>0</v>
          </cell>
          <cell r="ED571">
            <v>0</v>
          </cell>
        </row>
        <row r="572"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0</v>
          </cell>
          <cell r="AE572">
            <v>0</v>
          </cell>
          <cell r="AF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  <cell r="AK572">
            <v>0</v>
          </cell>
          <cell r="AL572">
            <v>0</v>
          </cell>
          <cell r="AM572">
            <v>0</v>
          </cell>
          <cell r="AN572">
            <v>0</v>
          </cell>
          <cell r="AO572">
            <v>0</v>
          </cell>
          <cell r="AP572">
            <v>0</v>
          </cell>
          <cell r="AQ572">
            <v>0</v>
          </cell>
          <cell r="AR572">
            <v>0</v>
          </cell>
          <cell r="AS572">
            <v>0</v>
          </cell>
          <cell r="AT572">
            <v>0</v>
          </cell>
          <cell r="AU572">
            <v>0</v>
          </cell>
          <cell r="AV572">
            <v>0</v>
          </cell>
          <cell r="AW572">
            <v>0</v>
          </cell>
          <cell r="AX572">
            <v>0</v>
          </cell>
          <cell r="AY572">
            <v>0</v>
          </cell>
          <cell r="AZ572">
            <v>0</v>
          </cell>
          <cell r="BA572">
            <v>0</v>
          </cell>
          <cell r="BB572">
            <v>0</v>
          </cell>
          <cell r="BC572">
            <v>0</v>
          </cell>
          <cell r="BD572">
            <v>0</v>
          </cell>
          <cell r="BE572">
            <v>0</v>
          </cell>
          <cell r="BF572">
            <v>0</v>
          </cell>
          <cell r="BG572">
            <v>0</v>
          </cell>
          <cell r="BH572">
            <v>0</v>
          </cell>
          <cell r="BI572">
            <v>0</v>
          </cell>
          <cell r="BJ572">
            <v>0</v>
          </cell>
          <cell r="BK572">
            <v>0</v>
          </cell>
          <cell r="BL572">
            <v>0</v>
          </cell>
          <cell r="BM572">
            <v>0</v>
          </cell>
          <cell r="BN572">
            <v>0</v>
          </cell>
          <cell r="BO572">
            <v>0</v>
          </cell>
          <cell r="BP572">
            <v>0</v>
          </cell>
          <cell r="BQ572">
            <v>0</v>
          </cell>
          <cell r="BR572">
            <v>0</v>
          </cell>
          <cell r="BS572">
            <v>0</v>
          </cell>
          <cell r="BT572">
            <v>0</v>
          </cell>
          <cell r="BU572">
            <v>0</v>
          </cell>
          <cell r="BV572">
            <v>0</v>
          </cell>
          <cell r="BW572">
            <v>0</v>
          </cell>
          <cell r="BX572">
            <v>0</v>
          </cell>
          <cell r="BY572">
            <v>0</v>
          </cell>
          <cell r="BZ572">
            <v>0</v>
          </cell>
          <cell r="CA572">
            <v>0</v>
          </cell>
          <cell r="CB572">
            <v>0</v>
          </cell>
          <cell r="CC572">
            <v>0</v>
          </cell>
          <cell r="CD572">
            <v>0</v>
          </cell>
          <cell r="CE572">
            <v>0</v>
          </cell>
          <cell r="CF572">
            <v>0</v>
          </cell>
          <cell r="CG572">
            <v>0</v>
          </cell>
          <cell r="CH572">
            <v>0</v>
          </cell>
          <cell r="CI572">
            <v>0</v>
          </cell>
          <cell r="CJ572">
            <v>0</v>
          </cell>
          <cell r="CK572">
            <v>0</v>
          </cell>
          <cell r="CL572">
            <v>0</v>
          </cell>
          <cell r="CM572">
            <v>0</v>
          </cell>
          <cell r="CN572">
            <v>0</v>
          </cell>
          <cell r="CO572">
            <v>0</v>
          </cell>
          <cell r="CP572">
            <v>0</v>
          </cell>
          <cell r="CQ572">
            <v>0</v>
          </cell>
          <cell r="CR572">
            <v>0</v>
          </cell>
          <cell r="CS572">
            <v>0</v>
          </cell>
          <cell r="CT572">
            <v>0</v>
          </cell>
          <cell r="CU572">
            <v>0</v>
          </cell>
          <cell r="CV572">
            <v>0</v>
          </cell>
          <cell r="CW572">
            <v>0</v>
          </cell>
          <cell r="CX572">
            <v>0</v>
          </cell>
          <cell r="CY572">
            <v>0</v>
          </cell>
          <cell r="CZ572">
            <v>0</v>
          </cell>
          <cell r="DA572">
            <v>0</v>
          </cell>
          <cell r="DB572">
            <v>0</v>
          </cell>
          <cell r="DC572">
            <v>0</v>
          </cell>
          <cell r="DD572">
            <v>0</v>
          </cell>
          <cell r="DE572">
            <v>0</v>
          </cell>
          <cell r="DF572">
            <v>0</v>
          </cell>
          <cell r="DG572">
            <v>0</v>
          </cell>
          <cell r="DH572">
            <v>0</v>
          </cell>
          <cell r="DI572">
            <v>0</v>
          </cell>
          <cell r="DJ572">
            <v>0</v>
          </cell>
          <cell r="DK572">
            <v>0</v>
          </cell>
          <cell r="DL572">
            <v>0</v>
          </cell>
          <cell r="DM572">
            <v>0</v>
          </cell>
          <cell r="DN572">
            <v>0</v>
          </cell>
          <cell r="DO572">
            <v>0</v>
          </cell>
          <cell r="DP572">
            <v>0</v>
          </cell>
          <cell r="DQ572">
            <v>0</v>
          </cell>
          <cell r="DR572">
            <v>0</v>
          </cell>
          <cell r="DS572">
            <v>0</v>
          </cell>
          <cell r="DT572">
            <v>0</v>
          </cell>
          <cell r="DU572">
            <v>0</v>
          </cell>
          <cell r="DV572">
            <v>0</v>
          </cell>
          <cell r="DW572">
            <v>0</v>
          </cell>
          <cell r="DX572">
            <v>0</v>
          </cell>
          <cell r="DY572">
            <v>0</v>
          </cell>
          <cell r="DZ572">
            <v>0</v>
          </cell>
          <cell r="EA572">
            <v>0</v>
          </cell>
          <cell r="EB572">
            <v>0</v>
          </cell>
          <cell r="EC572">
            <v>0</v>
          </cell>
          <cell r="ED572">
            <v>0</v>
          </cell>
        </row>
        <row r="574">
          <cell r="F574">
            <v>225.37751500002923</v>
          </cell>
          <cell r="G574">
            <v>-1921.5829999999551</v>
          </cell>
          <cell r="H574">
            <v>-7411.5132999999914</v>
          </cell>
          <cell r="I574">
            <v>-7419.8408599999966</v>
          </cell>
          <cell r="J574">
            <v>-5067.6149000000441</v>
          </cell>
          <cell r="K574">
            <v>-2130.1789899999276</v>
          </cell>
          <cell r="L574">
            <v>207.04095999999845</v>
          </cell>
          <cell r="M574">
            <v>-778.6771899999876</v>
          </cell>
          <cell r="N574">
            <v>-250.75708400000076</v>
          </cell>
          <cell r="O574">
            <v>-580.9123000000036</v>
          </cell>
          <cell r="P574">
            <v>-2302.3480000000272</v>
          </cell>
          <cell r="Q574">
            <v>-1964.7237999999925</v>
          </cell>
          <cell r="R574">
            <v>-25438.80117499968</v>
          </cell>
          <cell r="S574">
            <v>-45.164100000009057</v>
          </cell>
          <cell r="T574">
            <v>-2083.5258000000031</v>
          </cell>
          <cell r="U574">
            <v>-4005.347999999969</v>
          </cell>
          <cell r="V574">
            <v>-7270.568220000132</v>
          </cell>
          <cell r="W574">
            <v>-5082.137349999859</v>
          </cell>
          <cell r="X574">
            <v>-3196.6515449999715</v>
          </cell>
          <cell r="Y574">
            <v>1044.3304999999964</v>
          </cell>
          <cell r="Z574">
            <v>-453.14684000000125</v>
          </cell>
          <cell r="AA574">
            <v>-692.38200000000506</v>
          </cell>
          <cell r="AB574">
            <v>-603.83670000001439</v>
          </cell>
          <cell r="AC574">
            <v>-1078.281100000022</v>
          </cell>
          <cell r="AD574">
            <v>-1972.0900199999742</v>
          </cell>
          <cell r="AE574">
            <v>-2470.2053754399531</v>
          </cell>
          <cell r="AF574">
            <v>-617.50159999999596</v>
          </cell>
          <cell r="AG574">
            <v>-193.10479999998643</v>
          </cell>
          <cell r="AH574">
            <v>-208.08439999996335</v>
          </cell>
          <cell r="AI574">
            <v>-178.30103999993298</v>
          </cell>
          <cell r="AJ574">
            <v>92.676089999964461</v>
          </cell>
          <cell r="AK574">
            <v>-253.77078199991956</v>
          </cell>
          <cell r="AL574">
            <v>-64.247796999989077</v>
          </cell>
          <cell r="AM574">
            <v>-47.045189999989816</v>
          </cell>
          <cell r="AN574">
            <v>-60.064394999993965</v>
          </cell>
          <cell r="AO574">
            <v>-85.363521440012846</v>
          </cell>
          <cell r="AP574">
            <v>-141.35195999999996</v>
          </cell>
          <cell r="AQ574">
            <v>-714.04597999999532</v>
          </cell>
          <cell r="AR574">
            <v>-1378.7258719999809</v>
          </cell>
          <cell r="AS574">
            <v>-74.758999999998196</v>
          </cell>
          <cell r="AT574">
            <v>-83.450196000005235</v>
          </cell>
          <cell r="AU574">
            <v>70.229550000018207</v>
          </cell>
          <cell r="AV574">
            <v>-296.16499999997905</v>
          </cell>
          <cell r="AW574">
            <v>-6.8295199999702163</v>
          </cell>
          <cell r="AX574">
            <v>-195.66657000000123</v>
          </cell>
          <cell r="AY574">
            <v>-263.23653000000922</v>
          </cell>
          <cell r="AZ574">
            <v>-238.94597999999678</v>
          </cell>
          <cell r="BA574">
            <v>-136.41626999999426</v>
          </cell>
          <cell r="BB574">
            <v>-65.560300000001007</v>
          </cell>
          <cell r="BC574">
            <v>-79.562999999994645</v>
          </cell>
          <cell r="BD574">
            <v>-8.3630559999983234</v>
          </cell>
          <cell r="BE574">
            <v>-1681.5170189999044</v>
          </cell>
          <cell r="BF574">
            <v>-91.202999999997701</v>
          </cell>
          <cell r="BG574">
            <v>-88.868000000002212</v>
          </cell>
          <cell r="BH574">
            <v>-315.40236000000732</v>
          </cell>
          <cell r="BI574">
            <v>-317.41882600000827</v>
          </cell>
          <cell r="BJ574">
            <v>-10.033749999944121</v>
          </cell>
          <cell r="BK574">
            <v>-78.188229999999749</v>
          </cell>
          <cell r="BL574">
            <v>-317.41604599999846</v>
          </cell>
          <cell r="BM574">
            <v>-165.34790000000066</v>
          </cell>
          <cell r="BN574">
            <v>94.016999999999825</v>
          </cell>
          <cell r="BO574">
            <v>-97.916999999997643</v>
          </cell>
          <cell r="BP574">
            <v>-41.758750000004511</v>
          </cell>
          <cell r="BQ574">
            <v>-251.98015699999814</v>
          </cell>
          <cell r="BR574">
            <v>-1343.9867373999441</v>
          </cell>
          <cell r="BS574">
            <v>-33.332930000000488</v>
          </cell>
          <cell r="BT574">
            <v>-81.309499999988475</v>
          </cell>
          <cell r="BU574">
            <v>-190.77116999999271</v>
          </cell>
          <cell r="BV574">
            <v>-175.85981999999785</v>
          </cell>
          <cell r="BW574">
            <v>-38.579829999944195</v>
          </cell>
          <cell r="BX574">
            <v>-53.454999999987194</v>
          </cell>
          <cell r="BY574">
            <v>-288.16442999999708</v>
          </cell>
          <cell r="BZ574">
            <v>-263.70300000000134</v>
          </cell>
          <cell r="CA574">
            <v>-55.430930000002263</v>
          </cell>
          <cell r="CB574">
            <v>-113.54630000000179</v>
          </cell>
          <cell r="CC574">
            <v>-87.620629999997618</v>
          </cell>
          <cell r="CD574">
            <v>37.786802599999646</v>
          </cell>
          <cell r="CE574">
            <v>-2096.0156739999074</v>
          </cell>
          <cell r="CF574">
            <v>-69.347599999997328</v>
          </cell>
          <cell r="CG574">
            <v>-93.39263999999821</v>
          </cell>
          <cell r="CH574">
            <v>-372.01850000000559</v>
          </cell>
          <cell r="CI574">
            <v>-227.918709999969</v>
          </cell>
          <cell r="CJ574">
            <v>-1.1723759999731556</v>
          </cell>
          <cell r="CK574">
            <v>-63.697889999995823</v>
          </cell>
          <cell r="CL574">
            <v>-230.22491999999329</v>
          </cell>
          <cell r="CM574">
            <v>-465.4652999999962</v>
          </cell>
          <cell r="CN574">
            <v>-99.011710000002495</v>
          </cell>
          <cell r="CO574">
            <v>-90.662078000001202</v>
          </cell>
          <cell r="CP574">
            <v>-195.79860000000917</v>
          </cell>
          <cell r="CQ574">
            <v>-187.30534999999509</v>
          </cell>
          <cell r="CR574">
            <v>-4381.247320999857</v>
          </cell>
          <cell r="CS574">
            <v>-113.35699999999633</v>
          </cell>
          <cell r="CT574">
            <v>-338.03689999997732</v>
          </cell>
          <cell r="CU574">
            <v>-415.34334000002127</v>
          </cell>
          <cell r="CV574">
            <v>-547.44607999996515</v>
          </cell>
          <cell r="CW574">
            <v>-94.901849999965634</v>
          </cell>
          <cell r="CX574">
            <v>-263.78072999999858</v>
          </cell>
          <cell r="CY574">
            <v>-241.72430000000168</v>
          </cell>
          <cell r="CZ574">
            <v>-223.82199999998556</v>
          </cell>
          <cell r="DA574">
            <v>-196.15614099999948</v>
          </cell>
          <cell r="DB574">
            <v>-340.7045000000071</v>
          </cell>
          <cell r="DC574">
            <v>-269.21618000000308</v>
          </cell>
          <cell r="DD574">
            <v>-1336.7583000000013</v>
          </cell>
          <cell r="DE574">
            <v>-5822.831133000087</v>
          </cell>
          <cell r="DF574">
            <v>-28.626010000007227</v>
          </cell>
          <cell r="DG574">
            <v>-338.46239999998943</v>
          </cell>
          <cell r="DH574">
            <v>-1069.14174000005</v>
          </cell>
          <cell r="DI574">
            <v>-738.9444300000323</v>
          </cell>
          <cell r="DJ574">
            <v>64.799089999869466</v>
          </cell>
          <cell r="DK574">
            <v>-267.37539499992272</v>
          </cell>
          <cell r="DL574">
            <v>-533.94770299998345</v>
          </cell>
          <cell r="DM574">
            <v>-595.81044999996084</v>
          </cell>
          <cell r="DN574">
            <v>-232.701694999967</v>
          </cell>
          <cell r="DO574">
            <v>-388.86059999999998</v>
          </cell>
          <cell r="DP574">
            <v>-513.51740000001155</v>
          </cell>
          <cell r="DQ574">
            <v>-1180.2423999999883</v>
          </cell>
          <cell r="DR574">
            <v>-5348.1788989992347</v>
          </cell>
          <cell r="DS574">
            <v>-139.11983999999939</v>
          </cell>
          <cell r="DT574">
            <v>-438.75309999998717</v>
          </cell>
          <cell r="DU574">
            <v>-832.48155999998562</v>
          </cell>
          <cell r="DV574">
            <v>-934.73418999993009</v>
          </cell>
          <cell r="DW574">
            <v>-399.35460000002058</v>
          </cell>
          <cell r="DX574">
            <v>-458.4137069999706</v>
          </cell>
          <cell r="DY574">
            <v>-301.68756000000576</v>
          </cell>
          <cell r="DZ574">
            <v>-1174.1150999999954</v>
          </cell>
          <cell r="EA574">
            <v>-328.4419699999853</v>
          </cell>
          <cell r="EB574">
            <v>-150.11130000000412</v>
          </cell>
          <cell r="EC574">
            <v>-352.05196199999773</v>
          </cell>
          <cell r="ED574">
            <v>161.08599000000686</v>
          </cell>
        </row>
        <row r="576">
          <cell r="A576" t="str">
            <v xml:space="preserve">Total Purchased Power &amp; Net Interchange </v>
          </cell>
          <cell r="F576">
            <v>21328.7075149999</v>
          </cell>
          <cell r="G576">
            <v>18067.577000000048</v>
          </cell>
          <cell r="H576">
            <v>17942.296700000064</v>
          </cell>
          <cell r="I576">
            <v>12947.1496410002</v>
          </cell>
          <cell r="J576">
            <v>15424.77509999997</v>
          </cell>
          <cell r="K576">
            <v>14410.191010000184</v>
          </cell>
          <cell r="L576">
            <v>12236.830960000167</v>
          </cell>
          <cell r="M576">
            <v>8832.5428100000136</v>
          </cell>
          <cell r="N576">
            <v>12260.812916000024</v>
          </cell>
          <cell r="O576">
            <v>16874.31170550012</v>
          </cell>
          <cell r="P576">
            <v>13050.071999999927</v>
          </cell>
          <cell r="Q576">
            <v>13468.396199999843</v>
          </cell>
          <cell r="R576">
            <v>180986.69451500103</v>
          </cell>
          <cell r="S576">
            <v>21058.165900000022</v>
          </cell>
          <cell r="T576">
            <v>17905.634199999971</v>
          </cell>
          <cell r="U576">
            <v>21348.462000000291</v>
          </cell>
          <cell r="V576">
            <v>13203.037469999865</v>
          </cell>
          <cell r="W576">
            <v>15410.252649999922</v>
          </cell>
          <cell r="X576">
            <v>13343.718455000082</v>
          </cell>
          <cell r="Y576">
            <v>13074.120499999961</v>
          </cell>
          <cell r="Z576">
            <v>9158.0731599999126</v>
          </cell>
          <cell r="AA576">
            <v>11819.187999999849</v>
          </cell>
          <cell r="AB576">
            <v>16930.873299999977</v>
          </cell>
          <cell r="AC576">
            <v>14274.13890000002</v>
          </cell>
          <cell r="AD576">
            <v>13461.029979999992</v>
          </cell>
          <cell r="AE576">
            <v>203963.97914285399</v>
          </cell>
          <cell r="AF576">
            <v>20485.828399999882</v>
          </cell>
          <cell r="AG576">
            <v>19796.055200000061</v>
          </cell>
          <cell r="AH576">
            <v>25147.26492300001</v>
          </cell>
          <cell r="AI576">
            <v>20298.920673000161</v>
          </cell>
          <cell r="AJ576">
            <v>20585.066090000328</v>
          </cell>
          <cell r="AK576">
            <v>16286.599218000192</v>
          </cell>
          <cell r="AL576">
            <v>11966.858670593938</v>
          </cell>
          <cell r="AM576">
            <v>9564.1748099999968</v>
          </cell>
          <cell r="AN576">
            <v>12451.505604999838</v>
          </cell>
          <cell r="AO576">
            <v>17451.56349325995</v>
          </cell>
          <cell r="AP576">
            <v>15211.068039999926</v>
          </cell>
          <cell r="AQ576">
            <v>14719.074020000058</v>
          </cell>
          <cell r="AR576">
            <v>205663.25443240441</v>
          </cell>
          <cell r="AS576">
            <v>21083.353773899958</v>
          </cell>
          <cell r="AT576">
            <v>20110.028714949964</v>
          </cell>
          <cell r="AU576">
            <v>25491.011235472048</v>
          </cell>
          <cell r="AV576">
            <v>20332.509191000136</v>
          </cell>
          <cell r="AW576">
            <v>20512.952774900245</v>
          </cell>
          <cell r="AX576">
            <v>16360.198860999895</v>
          </cell>
          <cell r="AY576">
            <v>11776.873199600028</v>
          </cell>
          <cell r="AZ576">
            <v>9394.7788509996608</v>
          </cell>
          <cell r="BA576">
            <v>12381.758252460044</v>
          </cell>
          <cell r="BB576">
            <v>17507.636008559959</v>
          </cell>
          <cell r="BC576">
            <v>15320.442815560033</v>
          </cell>
          <cell r="BD576">
            <v>15391.710754000116</v>
          </cell>
          <cell r="BE576">
            <v>204976.90941628814</v>
          </cell>
          <cell r="BF576">
            <v>21034.438743200153</v>
          </cell>
          <cell r="BG576">
            <v>19942.028189100209</v>
          </cell>
          <cell r="BH576">
            <v>25063.12667170004</v>
          </cell>
          <cell r="BI576">
            <v>20122.156320000533</v>
          </cell>
          <cell r="BJ576">
            <v>20533.34550675028</v>
          </cell>
          <cell r="BK576">
            <v>16479.937013000017</v>
          </cell>
          <cell r="BL576">
            <v>11719.873554199934</v>
          </cell>
          <cell r="BM576">
            <v>9465.9446283001453</v>
          </cell>
          <cell r="BN576">
            <v>12642.259608399821</v>
          </cell>
          <cell r="BO576">
            <v>17447.873774639913</v>
          </cell>
          <cell r="BP576">
            <v>15335.264706699876</v>
          </cell>
          <cell r="BQ576">
            <v>15190.66070030001</v>
          </cell>
          <cell r="BR576">
            <v>205332.15869872645</v>
          </cell>
          <cell r="BS576">
            <v>21077.783840399934</v>
          </cell>
          <cell r="BT576">
            <v>19925.038751099957</v>
          </cell>
          <cell r="BU576">
            <v>25211.554349920014</v>
          </cell>
          <cell r="BV576">
            <v>20341.364188849926</v>
          </cell>
          <cell r="BW576">
            <v>20477.499149700161</v>
          </cell>
          <cell r="BX576">
            <v>16492.457682700129</v>
          </cell>
          <cell r="BY576">
            <v>11747.188843099866</v>
          </cell>
          <cell r="BZ576">
            <v>9350.9809479999822</v>
          </cell>
          <cell r="CA576">
            <v>12483.503720599925</v>
          </cell>
          <cell r="CB576">
            <v>17440.790490579908</v>
          </cell>
          <cell r="CC576">
            <v>15295.824146775063</v>
          </cell>
          <cell r="CD576">
            <v>15488.17258699995</v>
          </cell>
          <cell r="CE576">
            <v>204528.31681314111</v>
          </cell>
          <cell r="CF576">
            <v>21085.341107210028</v>
          </cell>
          <cell r="CG576">
            <v>19957.347785299993</v>
          </cell>
          <cell r="CH576">
            <v>25030.098870669957</v>
          </cell>
          <cell r="CI576">
            <v>20279.268763399916</v>
          </cell>
          <cell r="CJ576">
            <v>20512.494624000043</v>
          </cell>
          <cell r="CK576">
            <v>16440.236671349965</v>
          </cell>
          <cell r="CL576">
            <v>11801.347866999917</v>
          </cell>
          <cell r="CM576">
            <v>9149.8843740001321</v>
          </cell>
          <cell r="CN576">
            <v>12348.544327284908</v>
          </cell>
          <cell r="CO576">
            <v>17473.262922499911</v>
          </cell>
          <cell r="CP576">
            <v>15186.03334433015</v>
          </cell>
          <cell r="CQ576">
            <v>15264.456156099797</v>
          </cell>
          <cell r="CR576">
            <v>202463.97130049951</v>
          </cell>
          <cell r="CS576">
            <v>20999.656304499833</v>
          </cell>
          <cell r="CT576">
            <v>19842.534059300087</v>
          </cell>
          <cell r="CU576">
            <v>24961.898725299863</v>
          </cell>
          <cell r="CV576">
            <v>19978.833025400294</v>
          </cell>
          <cell r="CW576">
            <v>20391.509831999894</v>
          </cell>
          <cell r="CX576">
            <v>16359.1059439003</v>
          </cell>
          <cell r="CY576">
            <v>11788.507943999954</v>
          </cell>
          <cell r="CZ576">
            <v>9392.9311050001998</v>
          </cell>
          <cell r="DA576">
            <v>12334.85379780014</v>
          </cell>
          <cell r="DB576">
            <v>17213.471177399973</v>
          </cell>
          <cell r="DC576">
            <v>15102.82294920017</v>
          </cell>
          <cell r="DD576">
            <v>14097.846436699969</v>
          </cell>
          <cell r="DE576">
            <v>200551.86641548015</v>
          </cell>
          <cell r="DF576">
            <v>21090.135205700062</v>
          </cell>
          <cell r="DG576">
            <v>19667.357635400142</v>
          </cell>
          <cell r="DH576">
            <v>24328.782082910184</v>
          </cell>
          <cell r="DI576">
            <v>19679.438341599889</v>
          </cell>
          <cell r="DJ576">
            <v>20405.436626479495</v>
          </cell>
          <cell r="DK576">
            <v>16232.9361491499</v>
          </cell>
          <cell r="DL576">
            <v>11524.852010000031</v>
          </cell>
          <cell r="DM576">
            <v>8998.7880098000169</v>
          </cell>
          <cell r="DN576">
            <v>12360.14534744015</v>
          </cell>
          <cell r="DO576">
            <v>17163.012932600337</v>
          </cell>
          <cell r="DP576">
            <v>14836.516033999855</v>
          </cell>
          <cell r="DQ576">
            <v>14264.46604040009</v>
          </cell>
          <cell r="DR576">
            <v>201307.49379506521</v>
          </cell>
          <cell r="DS576">
            <v>20940.281437000027</v>
          </cell>
          <cell r="DT576">
            <v>19580.252549499972</v>
          </cell>
          <cell r="DU576">
            <v>24674.284256000305</v>
          </cell>
          <cell r="DV576">
            <v>19551.987819279777</v>
          </cell>
          <cell r="DW576">
            <v>20127.925693900092</v>
          </cell>
          <cell r="DX576">
            <v>16036.568997904658</v>
          </cell>
          <cell r="DY576">
            <v>11731.99621550017</v>
          </cell>
          <cell r="DZ576">
            <v>8437.2258870000951</v>
          </cell>
          <cell r="EA576">
            <v>12261.471916979877</v>
          </cell>
          <cell r="EB576">
            <v>17380.023981900187</v>
          </cell>
          <cell r="EC576">
            <v>14991.269050100003</v>
          </cell>
          <cell r="ED576">
            <v>15594.205989999929</v>
          </cell>
        </row>
        <row r="578">
          <cell r="A578" t="str">
            <v>Coal Generation</v>
          </cell>
        </row>
        <row r="579"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  <cell r="W579">
            <v>0</v>
          </cell>
          <cell r="X579">
            <v>0</v>
          </cell>
          <cell r="Y579">
            <v>0</v>
          </cell>
          <cell r="Z579">
            <v>0</v>
          </cell>
          <cell r="AA579">
            <v>0</v>
          </cell>
          <cell r="AB579">
            <v>0</v>
          </cell>
          <cell r="AC579">
            <v>0</v>
          </cell>
          <cell r="AD579">
            <v>0</v>
          </cell>
          <cell r="AE579">
            <v>0</v>
          </cell>
          <cell r="AF579">
            <v>0</v>
          </cell>
          <cell r="AG579">
            <v>0</v>
          </cell>
          <cell r="AH579">
            <v>0</v>
          </cell>
          <cell r="AI579">
            <v>0</v>
          </cell>
          <cell r="AJ579">
            <v>0</v>
          </cell>
          <cell r="AK579">
            <v>0</v>
          </cell>
          <cell r="AL579">
            <v>0</v>
          </cell>
          <cell r="AM579">
            <v>0</v>
          </cell>
          <cell r="AN579">
            <v>0</v>
          </cell>
          <cell r="AO579">
            <v>0</v>
          </cell>
          <cell r="AP579">
            <v>0</v>
          </cell>
          <cell r="AQ579">
            <v>0</v>
          </cell>
          <cell r="AR579">
            <v>0</v>
          </cell>
          <cell r="AS579">
            <v>0</v>
          </cell>
          <cell r="AT579">
            <v>0</v>
          </cell>
          <cell r="AU579">
            <v>0</v>
          </cell>
          <cell r="AV579">
            <v>0</v>
          </cell>
          <cell r="AW579">
            <v>0</v>
          </cell>
          <cell r="AX579">
            <v>0</v>
          </cell>
          <cell r="AY579">
            <v>0</v>
          </cell>
          <cell r="AZ579">
            <v>0</v>
          </cell>
          <cell r="BA579">
            <v>0</v>
          </cell>
          <cell r="BB579">
            <v>0</v>
          </cell>
          <cell r="BC579">
            <v>0</v>
          </cell>
          <cell r="BD579">
            <v>0</v>
          </cell>
          <cell r="BE579">
            <v>0</v>
          </cell>
          <cell r="BF579">
            <v>0</v>
          </cell>
          <cell r="BG579">
            <v>0</v>
          </cell>
          <cell r="BH579">
            <v>0</v>
          </cell>
          <cell r="BI579">
            <v>0</v>
          </cell>
          <cell r="BJ579">
            <v>0</v>
          </cell>
          <cell r="BK579">
            <v>0</v>
          </cell>
          <cell r="BL579">
            <v>0</v>
          </cell>
          <cell r="BM579">
            <v>0</v>
          </cell>
          <cell r="BN579">
            <v>0</v>
          </cell>
          <cell r="BO579">
            <v>0</v>
          </cell>
          <cell r="BP579">
            <v>0</v>
          </cell>
          <cell r="BQ579">
            <v>0</v>
          </cell>
          <cell r="BR579">
            <v>0</v>
          </cell>
          <cell r="BS579">
            <v>0</v>
          </cell>
          <cell r="BT579">
            <v>0</v>
          </cell>
          <cell r="BU579">
            <v>0</v>
          </cell>
          <cell r="BV579">
            <v>0</v>
          </cell>
          <cell r="BW579">
            <v>0</v>
          </cell>
          <cell r="BX579">
            <v>0</v>
          </cell>
          <cell r="BY579">
            <v>0</v>
          </cell>
          <cell r="BZ579">
            <v>0</v>
          </cell>
          <cell r="CA579">
            <v>0</v>
          </cell>
          <cell r="CB579">
            <v>0</v>
          </cell>
          <cell r="CC579">
            <v>0</v>
          </cell>
          <cell r="CD579">
            <v>0</v>
          </cell>
          <cell r="CE579">
            <v>0</v>
          </cell>
          <cell r="CF579">
            <v>0</v>
          </cell>
          <cell r="CG579">
            <v>0</v>
          </cell>
          <cell r="CH579">
            <v>0</v>
          </cell>
          <cell r="CI579">
            <v>0</v>
          </cell>
          <cell r="CJ579">
            <v>0</v>
          </cell>
          <cell r="CK579">
            <v>0</v>
          </cell>
          <cell r="CL579">
            <v>0</v>
          </cell>
          <cell r="CM579">
            <v>0</v>
          </cell>
          <cell r="CN579">
            <v>0</v>
          </cell>
          <cell r="CO579">
            <v>0</v>
          </cell>
          <cell r="CP579">
            <v>0</v>
          </cell>
          <cell r="CQ579">
            <v>0</v>
          </cell>
          <cell r="CR579">
            <v>0</v>
          </cell>
          <cell r="CS579">
            <v>0</v>
          </cell>
          <cell r="CT579">
            <v>0</v>
          </cell>
          <cell r="CU579">
            <v>0</v>
          </cell>
          <cell r="CV579">
            <v>0</v>
          </cell>
          <cell r="CW579">
            <v>0</v>
          </cell>
          <cell r="CX579">
            <v>0</v>
          </cell>
          <cell r="CY579">
            <v>0</v>
          </cell>
          <cell r="CZ579">
            <v>0</v>
          </cell>
          <cell r="DA579">
            <v>0</v>
          </cell>
          <cell r="DB579">
            <v>0</v>
          </cell>
          <cell r="DC579">
            <v>0</v>
          </cell>
          <cell r="DD579">
            <v>0</v>
          </cell>
          <cell r="DE579">
            <v>0</v>
          </cell>
          <cell r="DF579">
            <v>0</v>
          </cell>
          <cell r="DG579">
            <v>0</v>
          </cell>
          <cell r="DH579">
            <v>0</v>
          </cell>
          <cell r="DI579">
            <v>0</v>
          </cell>
          <cell r="DJ579">
            <v>0</v>
          </cell>
          <cell r="DK579">
            <v>0</v>
          </cell>
          <cell r="DL579">
            <v>0</v>
          </cell>
          <cell r="DM579">
            <v>0</v>
          </cell>
          <cell r="DN579">
            <v>0</v>
          </cell>
          <cell r="DO579">
            <v>0</v>
          </cell>
          <cell r="DP579">
            <v>0</v>
          </cell>
          <cell r="DQ579">
            <v>0</v>
          </cell>
          <cell r="DR579">
            <v>0</v>
          </cell>
          <cell r="DS579">
            <v>0</v>
          </cell>
          <cell r="DT579">
            <v>0</v>
          </cell>
          <cell r="DU579">
            <v>0</v>
          </cell>
          <cell r="DV579">
            <v>0</v>
          </cell>
          <cell r="DW579">
            <v>0</v>
          </cell>
          <cell r="DX579">
            <v>0</v>
          </cell>
          <cell r="DY579">
            <v>0</v>
          </cell>
          <cell r="DZ579">
            <v>0</v>
          </cell>
          <cell r="EA579">
            <v>0</v>
          </cell>
          <cell r="EB579">
            <v>0</v>
          </cell>
          <cell r="EC579">
            <v>0</v>
          </cell>
          <cell r="ED579">
            <v>0</v>
          </cell>
        </row>
        <row r="580">
          <cell r="F580">
            <v>-5.25</v>
          </cell>
          <cell r="G580">
            <v>-176.12924500001827</v>
          </cell>
          <cell r="H580">
            <v>-343.01976699999068</v>
          </cell>
          <cell r="I580">
            <v>-359.74587399998563</v>
          </cell>
          <cell r="J580">
            <v>-185.56952799999272</v>
          </cell>
          <cell r="K580">
            <v>-203.18751300001168</v>
          </cell>
          <cell r="L580">
            <v>-62.679262999998173</v>
          </cell>
          <cell r="M580">
            <v>0</v>
          </cell>
          <cell r="N580">
            <v>-50.339724999997998</v>
          </cell>
          <cell r="O580">
            <v>-0.99013000000559259</v>
          </cell>
          <cell r="P580">
            <v>0</v>
          </cell>
          <cell r="Q580">
            <v>0</v>
          </cell>
          <cell r="R580">
            <v>-662.97541800001636</v>
          </cell>
          <cell r="S580">
            <v>-10.985206999990623</v>
          </cell>
          <cell r="T580">
            <v>0</v>
          </cell>
          <cell r="U580">
            <v>-331.97832799999742</v>
          </cell>
          <cell r="V580">
            <v>-219.88639099999273</v>
          </cell>
          <cell r="W580">
            <v>-82.236819999990985</v>
          </cell>
          <cell r="X580">
            <v>-17.310060000003432</v>
          </cell>
          <cell r="Y580">
            <v>0</v>
          </cell>
          <cell r="Z580">
            <v>0</v>
          </cell>
          <cell r="AA580">
            <v>0</v>
          </cell>
          <cell r="AB580">
            <v>0</v>
          </cell>
          <cell r="AC580">
            <v>-0.57861199999751989</v>
          </cell>
          <cell r="AD580">
            <v>0</v>
          </cell>
          <cell r="AE580">
            <v>25.370424999855459</v>
          </cell>
          <cell r="AF580">
            <v>7.4641999992309138E-2</v>
          </cell>
          <cell r="AG580">
            <v>2.7337760000082199</v>
          </cell>
          <cell r="AH580">
            <v>1.9410170000046492</v>
          </cell>
          <cell r="AI580">
            <v>5.828161999990698</v>
          </cell>
          <cell r="AJ580">
            <v>6.3758549999911338</v>
          </cell>
          <cell r="AK580">
            <v>0.8059579999971902</v>
          </cell>
          <cell r="AL580">
            <v>3.1941359999909764</v>
          </cell>
          <cell r="AM580">
            <v>0.11130099999718368</v>
          </cell>
          <cell r="AN580">
            <v>0.32733999998890795</v>
          </cell>
          <cell r="AO580">
            <v>2.6566509999975096</v>
          </cell>
          <cell r="AP580">
            <v>1.3215869999985443</v>
          </cell>
          <cell r="AQ580">
            <v>0</v>
          </cell>
          <cell r="AR580">
            <v>72.5294119999744</v>
          </cell>
          <cell r="AS580">
            <v>15.139672999997856</v>
          </cell>
          <cell r="AT580">
            <v>11.435737000007066</v>
          </cell>
          <cell r="AU580">
            <v>9.4817489999986719</v>
          </cell>
          <cell r="AV580">
            <v>12.386322999998811</v>
          </cell>
          <cell r="AW580">
            <v>7.0333229999960167</v>
          </cell>
          <cell r="AX580">
            <v>2.0113300000084564</v>
          </cell>
          <cell r="AY580">
            <v>1.0954429999983404</v>
          </cell>
          <cell r="AZ580">
            <v>12.418793000004371</v>
          </cell>
          <cell r="BA580">
            <v>5.6935699999885401</v>
          </cell>
          <cell r="BB580">
            <v>-3.4315959999948973</v>
          </cell>
          <cell r="BC580">
            <v>-3.7676639999990584</v>
          </cell>
          <cell r="BD580">
            <v>3.0327309999993304</v>
          </cell>
          <cell r="BE580">
            <v>58.322430000058375</v>
          </cell>
          <cell r="BF580">
            <v>3.4797570000082487</v>
          </cell>
          <cell r="BG580">
            <v>0.26132600000710227</v>
          </cell>
          <cell r="BH580">
            <v>14.048014999993029</v>
          </cell>
          <cell r="BI580">
            <v>4.5968110000103479</v>
          </cell>
          <cell r="BJ580">
            <v>1.6814640000084182</v>
          </cell>
          <cell r="BK580">
            <v>8.4464169999992009</v>
          </cell>
          <cell r="BL580">
            <v>-0.2548100000130944</v>
          </cell>
          <cell r="BM580">
            <v>10.372993000011775</v>
          </cell>
          <cell r="BN580">
            <v>2.7869279999868013</v>
          </cell>
          <cell r="BO580">
            <v>1.1415470000065397</v>
          </cell>
          <cell r="BP580">
            <v>8.6857710000185762</v>
          </cell>
          <cell r="BQ580">
            <v>3.0762110000068787</v>
          </cell>
          <cell r="BR580">
            <v>68.439398000133224</v>
          </cell>
          <cell r="BS580">
            <v>21.909717000002274</v>
          </cell>
          <cell r="BT580">
            <v>5.2144229999976233</v>
          </cell>
          <cell r="BU580">
            <v>0.76651300000958145</v>
          </cell>
          <cell r="BV580">
            <v>6.6679480000020703</v>
          </cell>
          <cell r="BW580">
            <v>6.4331370000145398</v>
          </cell>
          <cell r="BX580">
            <v>5.6698860000033164</v>
          </cell>
          <cell r="BY580">
            <v>10.519306000001961</v>
          </cell>
          <cell r="BZ580">
            <v>0.31347699998877943</v>
          </cell>
          <cell r="CA580">
            <v>10.397947999997996</v>
          </cell>
          <cell r="CB580">
            <v>-4.1102019999962067</v>
          </cell>
          <cell r="CC580">
            <v>5.1046210000058636</v>
          </cell>
          <cell r="CD580">
            <v>-0.44737599999643862</v>
          </cell>
          <cell r="CE580">
            <v>37.196631999802776</v>
          </cell>
          <cell r="CF580">
            <v>4.2428100000106497</v>
          </cell>
          <cell r="CG580">
            <v>9.0860890000039944</v>
          </cell>
          <cell r="CH580">
            <v>-7.5750840000109747</v>
          </cell>
          <cell r="CI580">
            <v>-11.977700000003097</v>
          </cell>
          <cell r="CJ580">
            <v>-2.3302070000063395</v>
          </cell>
          <cell r="CK580">
            <v>9.1945540000015171</v>
          </cell>
          <cell r="CL580">
            <v>21.917066000009072</v>
          </cell>
          <cell r="CM580">
            <v>7.1337799999892013</v>
          </cell>
          <cell r="CN580">
            <v>0.80817999999271706</v>
          </cell>
          <cell r="CO580">
            <v>8.7044850000020233</v>
          </cell>
          <cell r="CP580">
            <v>-0.44243500000447966</v>
          </cell>
          <cell r="CQ580">
            <v>-1.5649059999996098</v>
          </cell>
          <cell r="CR580">
            <v>0</v>
          </cell>
          <cell r="CS580">
            <v>0</v>
          </cell>
          <cell r="CT580">
            <v>0</v>
          </cell>
          <cell r="CU580">
            <v>0</v>
          </cell>
          <cell r="CV580">
            <v>0</v>
          </cell>
          <cell r="CW580">
            <v>0</v>
          </cell>
          <cell r="CX580">
            <v>0</v>
          </cell>
          <cell r="CY580">
            <v>0</v>
          </cell>
          <cell r="CZ580">
            <v>0</v>
          </cell>
          <cell r="DA580">
            <v>0</v>
          </cell>
          <cell r="DB580">
            <v>0</v>
          </cell>
          <cell r="DC580">
            <v>0</v>
          </cell>
          <cell r="DD580">
            <v>0</v>
          </cell>
          <cell r="DE580">
            <v>0</v>
          </cell>
          <cell r="DF580">
            <v>0</v>
          </cell>
          <cell r="DG580">
            <v>0</v>
          </cell>
          <cell r="DH580">
            <v>0</v>
          </cell>
          <cell r="DI580">
            <v>0</v>
          </cell>
          <cell r="DJ580">
            <v>0</v>
          </cell>
          <cell r="DK580">
            <v>0</v>
          </cell>
          <cell r="DL580">
            <v>0</v>
          </cell>
          <cell r="DM580">
            <v>0</v>
          </cell>
          <cell r="DN580">
            <v>0</v>
          </cell>
          <cell r="DO580">
            <v>0</v>
          </cell>
          <cell r="DP580">
            <v>0</v>
          </cell>
          <cell r="DQ580">
            <v>0</v>
          </cell>
          <cell r="DR580">
            <v>0</v>
          </cell>
          <cell r="DS580">
            <v>0</v>
          </cell>
          <cell r="DT580">
            <v>0</v>
          </cell>
          <cell r="DU580">
            <v>0</v>
          </cell>
          <cell r="DV580">
            <v>0</v>
          </cell>
          <cell r="DW580">
            <v>0</v>
          </cell>
          <cell r="DX580">
            <v>0</v>
          </cell>
          <cell r="DY580">
            <v>0</v>
          </cell>
          <cell r="DZ580">
            <v>0</v>
          </cell>
          <cell r="EA580">
            <v>0</v>
          </cell>
          <cell r="EB580">
            <v>0</v>
          </cell>
          <cell r="EC580">
            <v>0</v>
          </cell>
          <cell r="ED580">
            <v>0</v>
          </cell>
        </row>
        <row r="581">
          <cell r="F581">
            <v>-224.00513499998488</v>
          </cell>
          <cell r="G581">
            <v>-139.19053999999596</v>
          </cell>
          <cell r="H581">
            <v>-225.29391899998882</v>
          </cell>
          <cell r="I581">
            <v>-27.996870000002673</v>
          </cell>
          <cell r="J581">
            <v>-6.1413140000076964</v>
          </cell>
          <cell r="K581">
            <v>-77.090290000007371</v>
          </cell>
          <cell r="L581">
            <v>-225.03547499999695</v>
          </cell>
          <cell r="M581">
            <v>-104.0698640000046</v>
          </cell>
          <cell r="N581">
            <v>-226.53683200001251</v>
          </cell>
          <cell r="O581">
            <v>-88.275252000006731</v>
          </cell>
          <cell r="P581">
            <v>-210.40659600000072</v>
          </cell>
          <cell r="Q581">
            <v>-127.15619500000321</v>
          </cell>
          <cell r="R581">
            <v>-2467.6427420000546</v>
          </cell>
          <cell r="S581">
            <v>-526.81799100000353</v>
          </cell>
          <cell r="T581">
            <v>-557.9628279999888</v>
          </cell>
          <cell r="U581">
            <v>-114.67554599998402</v>
          </cell>
          <cell r="V581">
            <v>-88.951356999998097</v>
          </cell>
          <cell r="W581">
            <v>-2.2015900000114925</v>
          </cell>
          <cell r="X581">
            <v>-202.27795200000401</v>
          </cell>
          <cell r="Y581">
            <v>-143.7536059999984</v>
          </cell>
          <cell r="Z581">
            <v>-186.37897099999827</v>
          </cell>
          <cell r="AA581">
            <v>-347.27039600000717</v>
          </cell>
          <cell r="AB581">
            <v>-72.769742999982554</v>
          </cell>
          <cell r="AC581">
            <v>-158.82335800000874</v>
          </cell>
          <cell r="AD581">
            <v>-65.759403999996721</v>
          </cell>
          <cell r="AE581">
            <v>-44.561145999992732</v>
          </cell>
          <cell r="AF581">
            <v>-15.318477000007988</v>
          </cell>
          <cell r="AG581">
            <v>2.3400889999975334</v>
          </cell>
          <cell r="AH581">
            <v>0.52709999999933643</v>
          </cell>
          <cell r="AI581">
            <v>-7.4427939999986847</v>
          </cell>
          <cell r="AJ581">
            <v>-4.6955870000019786</v>
          </cell>
          <cell r="AK581">
            <v>-4.7000149999985297</v>
          </cell>
          <cell r="AL581">
            <v>8.0991439999997965</v>
          </cell>
          <cell r="AM581">
            <v>2.3240000009536743E-3</v>
          </cell>
          <cell r="AN581">
            <v>-1.8187389999948209</v>
          </cell>
          <cell r="AO581">
            <v>-8.9704440000059549</v>
          </cell>
          <cell r="AP581">
            <v>-0.38034899999911431</v>
          </cell>
          <cell r="AQ581">
            <v>-12.203397999997833</v>
          </cell>
          <cell r="AR581">
            <v>-18.694515999988653</v>
          </cell>
          <cell r="AS581">
            <v>2.6699279999957071</v>
          </cell>
          <cell r="AT581">
            <v>0.28595000000495929</v>
          </cell>
          <cell r="AU581">
            <v>0.38056399999913992</v>
          </cell>
          <cell r="AV581">
            <v>-13.384860999998637</v>
          </cell>
          <cell r="AW581">
            <v>-18.069900999998936</v>
          </cell>
          <cell r="AX581">
            <v>4.8553999993600883E-2</v>
          </cell>
          <cell r="AY581">
            <v>9.573910999999498</v>
          </cell>
          <cell r="AZ581">
            <v>-1.5869650000022375</v>
          </cell>
          <cell r="BA581">
            <v>4.4751020000039716</v>
          </cell>
          <cell r="BB581">
            <v>-5.7421229999963543</v>
          </cell>
          <cell r="BC581">
            <v>1.3278260000079172</v>
          </cell>
          <cell r="BD581">
            <v>1.3274989999990794</v>
          </cell>
          <cell r="BE581">
            <v>7.6195380001445301</v>
          </cell>
          <cell r="BF581">
            <v>2.3491090000024997</v>
          </cell>
          <cell r="BG581">
            <v>-2.0731920000034734</v>
          </cell>
          <cell r="BH581">
            <v>1.2707569999984116</v>
          </cell>
          <cell r="BI581">
            <v>2.7481279999992694</v>
          </cell>
          <cell r="BJ581">
            <v>-1.297286000000895</v>
          </cell>
          <cell r="BK581">
            <v>-3.3664819999976316</v>
          </cell>
          <cell r="BL581">
            <v>0.93383800000447081</v>
          </cell>
          <cell r="BM581">
            <v>2.7347359999985201</v>
          </cell>
          <cell r="BN581">
            <v>1.127264999995532</v>
          </cell>
          <cell r="BO581">
            <v>1.2307289999953355</v>
          </cell>
          <cell r="BP581">
            <v>1.3606660000004922</v>
          </cell>
          <cell r="BQ581">
            <v>0.60126999999920372</v>
          </cell>
          <cell r="BR581">
            <v>-2.8923669998766854</v>
          </cell>
          <cell r="BS581">
            <v>-0.67247800000041025</v>
          </cell>
          <cell r="BT581">
            <v>-1.2949230000012903</v>
          </cell>
          <cell r="BU581">
            <v>-1.9200549999986833</v>
          </cell>
          <cell r="BV581">
            <v>-10.56815700000152</v>
          </cell>
          <cell r="BW581">
            <v>-17.490906999999424</v>
          </cell>
          <cell r="BX581">
            <v>4.8066239999971003</v>
          </cell>
          <cell r="BY581">
            <v>13.302445999997872</v>
          </cell>
          <cell r="BZ581">
            <v>3.0191689999992377</v>
          </cell>
          <cell r="CA581">
            <v>2.524026999999478</v>
          </cell>
          <cell r="CB581">
            <v>1.8807539999979781</v>
          </cell>
          <cell r="CC581">
            <v>1.5604590000002645</v>
          </cell>
          <cell r="CD581">
            <v>1.9606740000017453</v>
          </cell>
          <cell r="CE581">
            <v>0</v>
          </cell>
          <cell r="CF581">
            <v>0</v>
          </cell>
          <cell r="CG581">
            <v>0</v>
          </cell>
          <cell r="CH581">
            <v>0</v>
          </cell>
          <cell r="CI581">
            <v>0</v>
          </cell>
          <cell r="CJ581">
            <v>0</v>
          </cell>
          <cell r="CK581">
            <v>0</v>
          </cell>
          <cell r="CL581">
            <v>0</v>
          </cell>
          <cell r="CM581">
            <v>0</v>
          </cell>
          <cell r="CN581">
            <v>0</v>
          </cell>
          <cell r="CO581">
            <v>0</v>
          </cell>
          <cell r="CP581">
            <v>0</v>
          </cell>
          <cell r="CQ581">
            <v>0</v>
          </cell>
          <cell r="CR581">
            <v>0</v>
          </cell>
          <cell r="CS581">
            <v>0</v>
          </cell>
          <cell r="CT581">
            <v>0</v>
          </cell>
          <cell r="CU581">
            <v>0</v>
          </cell>
          <cell r="CV581">
            <v>0</v>
          </cell>
          <cell r="CW581">
            <v>0</v>
          </cell>
          <cell r="CX581">
            <v>0</v>
          </cell>
          <cell r="CY581">
            <v>0</v>
          </cell>
          <cell r="CZ581">
            <v>0</v>
          </cell>
          <cell r="DA581">
            <v>0</v>
          </cell>
          <cell r="DB581">
            <v>0</v>
          </cell>
          <cell r="DC581">
            <v>0</v>
          </cell>
          <cell r="DD581">
            <v>0</v>
          </cell>
          <cell r="DE581">
            <v>0</v>
          </cell>
          <cell r="DF581">
            <v>0</v>
          </cell>
          <cell r="DG581">
            <v>0</v>
          </cell>
          <cell r="DH581">
            <v>0</v>
          </cell>
          <cell r="DI581">
            <v>0</v>
          </cell>
          <cell r="DJ581">
            <v>0</v>
          </cell>
          <cell r="DK581">
            <v>0</v>
          </cell>
          <cell r="DL581">
            <v>0</v>
          </cell>
          <cell r="DM581">
            <v>0</v>
          </cell>
          <cell r="DN581">
            <v>0</v>
          </cell>
          <cell r="DO581">
            <v>0</v>
          </cell>
          <cell r="DP581">
            <v>0</v>
          </cell>
          <cell r="DQ581">
            <v>0</v>
          </cell>
          <cell r="DR581">
            <v>0</v>
          </cell>
          <cell r="DS581">
            <v>0</v>
          </cell>
          <cell r="DT581">
            <v>0</v>
          </cell>
          <cell r="DU581">
            <v>0</v>
          </cell>
          <cell r="DV581">
            <v>0</v>
          </cell>
          <cell r="DW581">
            <v>0</v>
          </cell>
          <cell r="DX581">
            <v>0</v>
          </cell>
          <cell r="DY581">
            <v>0</v>
          </cell>
          <cell r="DZ581">
            <v>0</v>
          </cell>
          <cell r="EA581">
            <v>0</v>
          </cell>
          <cell r="EB581">
            <v>0</v>
          </cell>
          <cell r="EC581">
            <v>0</v>
          </cell>
          <cell r="ED581">
            <v>0</v>
          </cell>
        </row>
        <row r="582">
          <cell r="F582">
            <v>0</v>
          </cell>
          <cell r="G582">
            <v>-149.66793200001121</v>
          </cell>
          <cell r="H582">
            <v>-314.76130599994212</v>
          </cell>
          <cell r="I582">
            <v>-496.09914700000081</v>
          </cell>
          <cell r="J582">
            <v>-633.84149499994237</v>
          </cell>
          <cell r="K582">
            <v>-454.46797299996251</v>
          </cell>
          <cell r="L582">
            <v>0</v>
          </cell>
          <cell r="M582">
            <v>0</v>
          </cell>
          <cell r="N582">
            <v>0</v>
          </cell>
          <cell r="O582">
            <v>-45.163609999988694</v>
          </cell>
          <cell r="P582">
            <v>0</v>
          </cell>
          <cell r="Q582">
            <v>0</v>
          </cell>
          <cell r="R582">
            <v>-2007.5660680010915</v>
          </cell>
          <cell r="S582">
            <v>-91.745070000004489</v>
          </cell>
          <cell r="T582">
            <v>-92.734800999984145</v>
          </cell>
          <cell r="U582">
            <v>-143.64165699994192</v>
          </cell>
          <cell r="V582">
            <v>-494.32675700006075</v>
          </cell>
          <cell r="W582">
            <v>-923.35767300002044</v>
          </cell>
          <cell r="X582">
            <v>-224.24224000005051</v>
          </cell>
          <cell r="Y582">
            <v>0</v>
          </cell>
          <cell r="Z582">
            <v>0</v>
          </cell>
          <cell r="AA582">
            <v>0</v>
          </cell>
          <cell r="AB582">
            <v>0</v>
          </cell>
          <cell r="AC582">
            <v>-37.517869999981485</v>
          </cell>
          <cell r="AD582">
            <v>0</v>
          </cell>
          <cell r="AE582">
            <v>62.046079999767244</v>
          </cell>
          <cell r="AF582">
            <v>0.45043000002624467</v>
          </cell>
          <cell r="AG582">
            <v>2.4780999999493361</v>
          </cell>
          <cell r="AH582">
            <v>5.9776509999646805</v>
          </cell>
          <cell r="AI582">
            <v>19.301187000004575</v>
          </cell>
          <cell r="AJ582">
            <v>20.125211999984458</v>
          </cell>
          <cell r="AK582">
            <v>9.2161150000756606</v>
          </cell>
          <cell r="AL582">
            <v>0.16318499995395541</v>
          </cell>
          <cell r="AM582">
            <v>0.73145999998087063</v>
          </cell>
          <cell r="AN582">
            <v>0.23759999999310821</v>
          </cell>
          <cell r="AO582">
            <v>2.8213000000105239</v>
          </cell>
          <cell r="AP582">
            <v>0.543839999998454</v>
          </cell>
          <cell r="AQ582">
            <v>0</v>
          </cell>
          <cell r="AR582">
            <v>73.218751000240445</v>
          </cell>
          <cell r="AS582">
            <v>9.6569039999740198</v>
          </cell>
          <cell r="AT582">
            <v>-11.858690000022762</v>
          </cell>
          <cell r="AU582">
            <v>-0.48196500004269183</v>
          </cell>
          <cell r="AV582">
            <v>-55.814555000048131</v>
          </cell>
          <cell r="AW582">
            <v>19.094416000007186</v>
          </cell>
          <cell r="AX582">
            <v>38.934793000051286</v>
          </cell>
          <cell r="AY582">
            <v>6.7760299999499694</v>
          </cell>
          <cell r="AZ582">
            <v>0.83146100002340972</v>
          </cell>
          <cell r="BA582">
            <v>27.057669000001624</v>
          </cell>
          <cell r="BB582">
            <v>13.168841000006068</v>
          </cell>
          <cell r="BC582">
            <v>18.007488000032026</v>
          </cell>
          <cell r="BD582">
            <v>7.8463590000756085</v>
          </cell>
          <cell r="BE582">
            <v>213.49870199989527</v>
          </cell>
          <cell r="BF582">
            <v>19.996261000051163</v>
          </cell>
          <cell r="BG582">
            <v>18.298500999982934</v>
          </cell>
          <cell r="BH582">
            <v>56.235959000012372</v>
          </cell>
          <cell r="BI582">
            <v>43.920788999996148</v>
          </cell>
          <cell r="BJ582">
            <v>27.475600000005215</v>
          </cell>
          <cell r="BK582">
            <v>-23.799303000036161</v>
          </cell>
          <cell r="BL582">
            <v>9.7984820000128821</v>
          </cell>
          <cell r="BM582">
            <v>13.841681000019889</v>
          </cell>
          <cell r="BN582">
            <v>19.600809999974445</v>
          </cell>
          <cell r="BO582">
            <v>7.4489600000088103</v>
          </cell>
          <cell r="BP582">
            <v>17.367838000005577</v>
          </cell>
          <cell r="BQ582">
            <v>3.3131239999784157</v>
          </cell>
          <cell r="BR582">
            <v>275.0941219991073</v>
          </cell>
          <cell r="BS582">
            <v>20.202260999998543</v>
          </cell>
          <cell r="BT582">
            <v>0.90982499998062849</v>
          </cell>
          <cell r="BU582">
            <v>38.872373999969568</v>
          </cell>
          <cell r="BV582">
            <v>71.33129999996163</v>
          </cell>
          <cell r="BW582">
            <v>50.540082999970764</v>
          </cell>
          <cell r="BX582">
            <v>10.50154399999883</v>
          </cell>
          <cell r="BY582">
            <v>1.8667489999788813</v>
          </cell>
          <cell r="BZ582">
            <v>5.8709960000123829</v>
          </cell>
          <cell r="CA582">
            <v>31.321782000013627</v>
          </cell>
          <cell r="CB582">
            <v>18.742304000013974</v>
          </cell>
          <cell r="CC582">
            <v>16.154814000008628</v>
          </cell>
          <cell r="CD582">
            <v>8.7800900000729598</v>
          </cell>
          <cell r="CE582">
            <v>368.66593299992383</v>
          </cell>
          <cell r="CF582">
            <v>12.13138599996455</v>
          </cell>
          <cell r="CG582">
            <v>17.436166000086814</v>
          </cell>
          <cell r="CH582">
            <v>41.172659999981988</v>
          </cell>
          <cell r="CI582">
            <v>88.429088999982923</v>
          </cell>
          <cell r="CJ582">
            <v>7.5985109999892302</v>
          </cell>
          <cell r="CK582">
            <v>28.53808199998457</v>
          </cell>
          <cell r="CL582">
            <v>64.076085000066087</v>
          </cell>
          <cell r="CM582">
            <v>6.5045600000303239</v>
          </cell>
          <cell r="CN582">
            <v>23.215376999985892</v>
          </cell>
          <cell r="CO582">
            <v>6.9845530000748113</v>
          </cell>
          <cell r="CP582">
            <v>54.902899999986403</v>
          </cell>
          <cell r="CQ582">
            <v>17.676563999964856</v>
          </cell>
          <cell r="CR582">
            <v>0</v>
          </cell>
          <cell r="CS582">
            <v>0</v>
          </cell>
          <cell r="CT582">
            <v>0</v>
          </cell>
          <cell r="CU582">
            <v>0</v>
          </cell>
          <cell r="CV582">
            <v>0</v>
          </cell>
          <cell r="CW582">
            <v>0</v>
          </cell>
          <cell r="CX582">
            <v>0</v>
          </cell>
          <cell r="CY582">
            <v>0</v>
          </cell>
          <cell r="CZ582">
            <v>0</v>
          </cell>
          <cell r="DA582">
            <v>0</v>
          </cell>
          <cell r="DB582">
            <v>0</v>
          </cell>
          <cell r="DC582">
            <v>0</v>
          </cell>
          <cell r="DD582">
            <v>0</v>
          </cell>
          <cell r="DE582">
            <v>0</v>
          </cell>
          <cell r="DF582">
            <v>0</v>
          </cell>
          <cell r="DG582">
            <v>0</v>
          </cell>
          <cell r="DH582">
            <v>0</v>
          </cell>
          <cell r="DI582">
            <v>0</v>
          </cell>
          <cell r="DJ582">
            <v>0</v>
          </cell>
          <cell r="DK582">
            <v>0</v>
          </cell>
          <cell r="DL582">
            <v>0</v>
          </cell>
          <cell r="DM582">
            <v>0</v>
          </cell>
          <cell r="DN582">
            <v>0</v>
          </cell>
          <cell r="DO582">
            <v>0</v>
          </cell>
          <cell r="DP582">
            <v>0</v>
          </cell>
          <cell r="DQ582">
            <v>0</v>
          </cell>
          <cell r="DR582">
            <v>0</v>
          </cell>
          <cell r="DS582">
            <v>0</v>
          </cell>
          <cell r="DT582">
            <v>0</v>
          </cell>
          <cell r="DU582">
            <v>0</v>
          </cell>
          <cell r="DV582">
            <v>0</v>
          </cell>
          <cell r="DW582">
            <v>0</v>
          </cell>
          <cell r="DX582">
            <v>0</v>
          </cell>
          <cell r="DY582">
            <v>0</v>
          </cell>
          <cell r="DZ582">
            <v>0</v>
          </cell>
          <cell r="EA582">
            <v>0</v>
          </cell>
          <cell r="EB582">
            <v>0</v>
          </cell>
          <cell r="EC582">
            <v>0</v>
          </cell>
          <cell r="ED582">
            <v>0</v>
          </cell>
        </row>
        <row r="583">
          <cell r="F583">
            <v>-284.22369700000127</v>
          </cell>
          <cell r="G583">
            <v>-86.886647999999695</v>
          </cell>
          <cell r="H583">
            <v>-64.771760999999969</v>
          </cell>
          <cell r="I583">
            <v>-33.26109500000166</v>
          </cell>
          <cell r="J583">
            <v>-9.0294749999957276</v>
          </cell>
          <cell r="K583">
            <v>-67.259762000001501</v>
          </cell>
          <cell r="L583">
            <v>-7.7476309999983641</v>
          </cell>
          <cell r="M583">
            <v>-59.048709999995481</v>
          </cell>
          <cell r="N583">
            <v>-23.43280699999741</v>
          </cell>
          <cell r="O583">
            <v>-38.74433599999611</v>
          </cell>
          <cell r="P583">
            <v>-92.265028999994684</v>
          </cell>
          <cell r="Q583">
            <v>-185.91754700000456</v>
          </cell>
          <cell r="R583">
            <v>-500.78150300000561</v>
          </cell>
          <cell r="S583">
            <v>-212.08144500000344</v>
          </cell>
          <cell r="T583">
            <v>-183.00723099999595</v>
          </cell>
          <cell r="U583">
            <v>-8.1682390000023588</v>
          </cell>
          <cell r="V583">
            <v>-11.50336299999617</v>
          </cell>
          <cell r="W583">
            <v>-7.9817079999993439</v>
          </cell>
          <cell r="X583">
            <v>-20.050099000000046</v>
          </cell>
          <cell r="Y583">
            <v>12.566544000001159</v>
          </cell>
          <cell r="Z583">
            <v>-11.966307999995479</v>
          </cell>
          <cell r="AA583">
            <v>-11.843502999996417</v>
          </cell>
          <cell r="AB583">
            <v>-46.746150999999372</v>
          </cell>
          <cell r="AC583">
            <v>0</v>
          </cell>
          <cell r="AD583">
            <v>0</v>
          </cell>
          <cell r="AE583">
            <v>0</v>
          </cell>
          <cell r="AF583">
            <v>0</v>
          </cell>
          <cell r="AG583">
            <v>0</v>
          </cell>
          <cell r="AH583">
            <v>0</v>
          </cell>
          <cell r="AI583">
            <v>0</v>
          </cell>
          <cell r="AJ583">
            <v>0</v>
          </cell>
          <cell r="AK583">
            <v>0</v>
          </cell>
          <cell r="AL583">
            <v>0</v>
          </cell>
          <cell r="AM583">
            <v>0</v>
          </cell>
          <cell r="AN583">
            <v>0</v>
          </cell>
          <cell r="AO583">
            <v>0</v>
          </cell>
          <cell r="AP583">
            <v>0</v>
          </cell>
          <cell r="AQ583">
            <v>0</v>
          </cell>
          <cell r="AR583">
            <v>0</v>
          </cell>
          <cell r="AS583">
            <v>0</v>
          </cell>
          <cell r="AT583">
            <v>0</v>
          </cell>
          <cell r="AU583">
            <v>0</v>
          </cell>
          <cell r="AV583">
            <v>0</v>
          </cell>
          <cell r="AW583">
            <v>0</v>
          </cell>
          <cell r="AX583">
            <v>0</v>
          </cell>
          <cell r="AY583">
            <v>0</v>
          </cell>
          <cell r="AZ583">
            <v>0</v>
          </cell>
          <cell r="BA583">
            <v>0</v>
          </cell>
          <cell r="BB583">
            <v>0</v>
          </cell>
          <cell r="BC583">
            <v>0</v>
          </cell>
          <cell r="BD583">
            <v>0</v>
          </cell>
          <cell r="BE583">
            <v>0</v>
          </cell>
          <cell r="BF583">
            <v>0</v>
          </cell>
          <cell r="BG583">
            <v>0</v>
          </cell>
          <cell r="BH583">
            <v>0</v>
          </cell>
          <cell r="BI583">
            <v>0</v>
          </cell>
          <cell r="BJ583">
            <v>0</v>
          </cell>
          <cell r="BK583">
            <v>0</v>
          </cell>
          <cell r="BL583">
            <v>0</v>
          </cell>
          <cell r="BM583">
            <v>0</v>
          </cell>
          <cell r="BN583">
            <v>0</v>
          </cell>
          <cell r="BO583">
            <v>0</v>
          </cell>
          <cell r="BP583">
            <v>0</v>
          </cell>
          <cell r="BQ583">
            <v>0</v>
          </cell>
          <cell r="BR583">
            <v>20.030661000055261</v>
          </cell>
          <cell r="BS583">
            <v>0</v>
          </cell>
          <cell r="BT583">
            <v>0</v>
          </cell>
          <cell r="BU583">
            <v>0</v>
          </cell>
          <cell r="BV583">
            <v>-3.5103090000011434</v>
          </cell>
          <cell r="BW583">
            <v>-1.3592060000009951</v>
          </cell>
          <cell r="BX583">
            <v>0</v>
          </cell>
          <cell r="BY583">
            <v>27.910495000003721</v>
          </cell>
          <cell r="BZ583">
            <v>0</v>
          </cell>
          <cell r="CA583">
            <v>-3.0103190000008908</v>
          </cell>
          <cell r="CB583">
            <v>0</v>
          </cell>
          <cell r="CC583">
            <v>0</v>
          </cell>
          <cell r="CD583">
            <v>0</v>
          </cell>
          <cell r="CE583">
            <v>-68.543852999981027</v>
          </cell>
          <cell r="CF583">
            <v>0.36851100000058068</v>
          </cell>
          <cell r="CG583">
            <v>-1.5166060000010475</v>
          </cell>
          <cell r="CH583">
            <v>-9.5740880000012112</v>
          </cell>
          <cell r="CI583">
            <v>7.5284640000027139</v>
          </cell>
          <cell r="CJ583">
            <v>-10.706610000001092</v>
          </cell>
          <cell r="CK583">
            <v>-15.782155999997485</v>
          </cell>
          <cell r="CL583">
            <v>-21.299808999996458</v>
          </cell>
          <cell r="CM583">
            <v>-1.6251429999974789</v>
          </cell>
          <cell r="CN583">
            <v>-7.4521229999991192</v>
          </cell>
          <cell r="CO583">
            <v>0.26238799999919138</v>
          </cell>
          <cell r="CP583">
            <v>1.2189220000000205</v>
          </cell>
          <cell r="CQ583">
            <v>-9.9656029999969178</v>
          </cell>
          <cell r="CR583">
            <v>-147.34929799998645</v>
          </cell>
          <cell r="CS583">
            <v>-22.335883000007016</v>
          </cell>
          <cell r="CT583">
            <v>-6.1090129999938654</v>
          </cell>
          <cell r="CU583">
            <v>-10.820256000002701</v>
          </cell>
          <cell r="CV583">
            <v>-1.6356909999994969</v>
          </cell>
          <cell r="CW583">
            <v>-13.483711999997468</v>
          </cell>
          <cell r="CX583">
            <v>-21.043119000001752</v>
          </cell>
          <cell r="CY583">
            <v>4.9616260000038892</v>
          </cell>
          <cell r="CZ583">
            <v>-18.293303999998898</v>
          </cell>
          <cell r="DA583">
            <v>-8.9070989999963786</v>
          </cell>
          <cell r="DB583">
            <v>-19.837944000006246</v>
          </cell>
          <cell r="DC583">
            <v>-25.310498999999254</v>
          </cell>
          <cell r="DD583">
            <v>-4.534403999998176</v>
          </cell>
          <cell r="DE583">
            <v>-135.5727069999557</v>
          </cell>
          <cell r="DF583">
            <v>-35.322216000000481</v>
          </cell>
          <cell r="DG583">
            <v>-3.927719999999681</v>
          </cell>
          <cell r="DH583">
            <v>2.9006789999984903</v>
          </cell>
          <cell r="DI583">
            <v>-19.81116800000018</v>
          </cell>
          <cell r="DJ583">
            <v>-30.935079999999289</v>
          </cell>
          <cell r="DK583">
            <v>-4.1471480000036536</v>
          </cell>
          <cell r="DL583">
            <v>12.727953000008711</v>
          </cell>
          <cell r="DM583">
            <v>-16.896956999997201</v>
          </cell>
          <cell r="DN583">
            <v>22.876474000004237</v>
          </cell>
          <cell r="DO583">
            <v>0.921769000000495</v>
          </cell>
          <cell r="DP583">
            <v>-32.733803000002808</v>
          </cell>
          <cell r="DQ583">
            <v>-31.225490000004356</v>
          </cell>
          <cell r="DR583">
            <v>-108.08064099989133</v>
          </cell>
          <cell r="DS583">
            <v>-3.6685900000011316</v>
          </cell>
          <cell r="DT583">
            <v>3.1068979999981821</v>
          </cell>
          <cell r="DU583">
            <v>-15.761512000000948</v>
          </cell>
          <cell r="DV583">
            <v>-7.9249869999985094</v>
          </cell>
          <cell r="DW583">
            <v>-11.785465999997541</v>
          </cell>
          <cell r="DX583">
            <v>-3.5830619999978808</v>
          </cell>
          <cell r="DY583">
            <v>-30.520048999998835</v>
          </cell>
          <cell r="DZ583">
            <v>-7.3476570000057109</v>
          </cell>
          <cell r="EA583">
            <v>-0.7361559999990277</v>
          </cell>
          <cell r="EB583">
            <v>2.6073000000906177E-2</v>
          </cell>
          <cell r="EC583">
            <v>-1.3202850000016042</v>
          </cell>
          <cell r="ED583">
            <v>-28.565848000005644</v>
          </cell>
        </row>
        <row r="584">
          <cell r="F584">
            <v>-5060.7095719999634</v>
          </cell>
          <cell r="G584">
            <v>-4959.7906410000287</v>
          </cell>
          <cell r="H584">
            <v>-6242.9822839999688</v>
          </cell>
          <cell r="I584">
            <v>-3798.4655670000357</v>
          </cell>
          <cell r="J584">
            <v>-3920.8919570000144</v>
          </cell>
          <cell r="K584">
            <v>-5684.1174479999463</v>
          </cell>
          <cell r="L584">
            <v>-608.7089139999589</v>
          </cell>
          <cell r="M584">
            <v>-493.06161199999042</v>
          </cell>
          <cell r="N584">
            <v>-3380.7128390001599</v>
          </cell>
          <cell r="O584">
            <v>-6946.6014809999615</v>
          </cell>
          <cell r="P584">
            <v>-3374.1559240000788</v>
          </cell>
          <cell r="Q584">
            <v>-3350.3425219999626</v>
          </cell>
          <cell r="R584">
            <v>-44815.18691400066</v>
          </cell>
          <cell r="S584">
            <v>-3201.3871779999463</v>
          </cell>
          <cell r="T584">
            <v>-4761.3606739998795</v>
          </cell>
          <cell r="U584">
            <v>-5354.1467340000672</v>
          </cell>
          <cell r="V584">
            <v>-3000.0177870000189</v>
          </cell>
          <cell r="W584">
            <v>-3519.8378120000125</v>
          </cell>
          <cell r="X584">
            <v>-5139.5366259999573</v>
          </cell>
          <cell r="Y584">
            <v>-1864.1988409999758</v>
          </cell>
          <cell r="Z584">
            <v>-1793.1564700000454</v>
          </cell>
          <cell r="AA584">
            <v>-5226.8768130000681</v>
          </cell>
          <cell r="AB584">
            <v>-5147.0220079999999</v>
          </cell>
          <cell r="AC584">
            <v>-3347.0567019998562</v>
          </cell>
          <cell r="AD584">
            <v>-2460.5892689999891</v>
          </cell>
          <cell r="AE584">
            <v>3174.1249019997194</v>
          </cell>
          <cell r="AF584">
            <v>398.40587100002449</v>
          </cell>
          <cell r="AG584">
            <v>123.2352640000172</v>
          </cell>
          <cell r="AH584">
            <v>305.24515199998859</v>
          </cell>
          <cell r="AI584">
            <v>275.63175199998659</v>
          </cell>
          <cell r="AJ584">
            <v>219.970113999967</v>
          </cell>
          <cell r="AK584">
            <v>284.66478799999459</v>
          </cell>
          <cell r="AL584">
            <v>-300.30310799996369</v>
          </cell>
          <cell r="AM584">
            <v>29.054037000052631</v>
          </cell>
          <cell r="AN584">
            <v>129.7315519999247</v>
          </cell>
          <cell r="AO584">
            <v>513.26004500000272</v>
          </cell>
          <cell r="AP584">
            <v>291.90649399999529</v>
          </cell>
          <cell r="AQ584">
            <v>903.32294100010768</v>
          </cell>
          <cell r="AR584">
            <v>1935.512687000446</v>
          </cell>
          <cell r="AS584">
            <v>102.677626000077</v>
          </cell>
          <cell r="AT584">
            <v>14.153869999980088</v>
          </cell>
          <cell r="AU584">
            <v>136.17380600003526</v>
          </cell>
          <cell r="AV584">
            <v>79.551083000027575</v>
          </cell>
          <cell r="AW584">
            <v>216.00971999997273</v>
          </cell>
          <cell r="AX584">
            <v>282.30700899998192</v>
          </cell>
          <cell r="AY584">
            <v>174.85230999998748</v>
          </cell>
          <cell r="AZ584">
            <v>89.581793999997899</v>
          </cell>
          <cell r="BA584">
            <v>154.30604300001869</v>
          </cell>
          <cell r="BB584">
            <v>337.4442450000206</v>
          </cell>
          <cell r="BC584">
            <v>97.413866000017151</v>
          </cell>
          <cell r="BD584">
            <v>251.04131499998039</v>
          </cell>
          <cell r="BE584">
            <v>1658.6789899999276</v>
          </cell>
          <cell r="BF584">
            <v>91.444330000027549</v>
          </cell>
          <cell r="BG584">
            <v>117.85558099998161</v>
          </cell>
          <cell r="BH584">
            <v>159.71753200003877</v>
          </cell>
          <cell r="BI584">
            <v>100.54481000002124</v>
          </cell>
          <cell r="BJ584">
            <v>230.36203700001352</v>
          </cell>
          <cell r="BK584">
            <v>179.2140430000145</v>
          </cell>
          <cell r="BL584">
            <v>217.5101170000853</v>
          </cell>
          <cell r="BM584">
            <v>15.516556000104174</v>
          </cell>
          <cell r="BN584">
            <v>98.897331999964081</v>
          </cell>
          <cell r="BO584">
            <v>113.46575099998154</v>
          </cell>
          <cell r="BP584">
            <v>19.00170599995181</v>
          </cell>
          <cell r="BQ584">
            <v>315.14919499994721</v>
          </cell>
          <cell r="BR584">
            <v>1981.1869279993698</v>
          </cell>
          <cell r="BS584">
            <v>96.745014999993145</v>
          </cell>
          <cell r="BT584">
            <v>85.791206999972928</v>
          </cell>
          <cell r="BU584">
            <v>151.57081000000471</v>
          </cell>
          <cell r="BV584">
            <v>167.66432799998438</v>
          </cell>
          <cell r="BW584">
            <v>211.55173600005219</v>
          </cell>
          <cell r="BX584">
            <v>172.9918099999777</v>
          </cell>
          <cell r="BY584">
            <v>281.26259999989998</v>
          </cell>
          <cell r="BZ584">
            <v>36.478743000072427</v>
          </cell>
          <cell r="CA584">
            <v>2.868531999993138</v>
          </cell>
          <cell r="CB584">
            <v>221.3486120000598</v>
          </cell>
          <cell r="CC584">
            <v>181.40675700001884</v>
          </cell>
          <cell r="CD584">
            <v>371.50677799998084</v>
          </cell>
          <cell r="CE584">
            <v>2296.8995379991829</v>
          </cell>
          <cell r="CF584">
            <v>77.895980000030249</v>
          </cell>
          <cell r="CG584">
            <v>152.05723399994895</v>
          </cell>
          <cell r="CH584">
            <v>498.01262399996631</v>
          </cell>
          <cell r="CI584">
            <v>154.21121700003278</v>
          </cell>
          <cell r="CJ584">
            <v>177.50832199997967</v>
          </cell>
          <cell r="CK584">
            <v>145.27056699997047</v>
          </cell>
          <cell r="CL584">
            <v>157.01543699996546</v>
          </cell>
          <cell r="CM584">
            <v>184.80937599996105</v>
          </cell>
          <cell r="CN584">
            <v>170.35101000004215</v>
          </cell>
          <cell r="CO584">
            <v>204.33482500002719</v>
          </cell>
          <cell r="CP584">
            <v>108.02476599998772</v>
          </cell>
          <cell r="CQ584">
            <v>267.40817999996943</v>
          </cell>
          <cell r="CR584">
            <v>2746.6651319991797</v>
          </cell>
          <cell r="CS584">
            <v>297.43373899994185</v>
          </cell>
          <cell r="CT584">
            <v>108.73197099997196</v>
          </cell>
          <cell r="CU584">
            <v>552.2478659999324</v>
          </cell>
          <cell r="CV584">
            <v>188.06669499992859</v>
          </cell>
          <cell r="CW584">
            <v>126.07366099994397</v>
          </cell>
          <cell r="CX584">
            <v>46.87094499997329</v>
          </cell>
          <cell r="CY584">
            <v>144.83894100005273</v>
          </cell>
          <cell r="CZ584">
            <v>-17.864439000026323</v>
          </cell>
          <cell r="DA584">
            <v>149.26015099999495</v>
          </cell>
          <cell r="DB584">
            <v>250.15482099994551</v>
          </cell>
          <cell r="DC584">
            <v>242.65220000001136</v>
          </cell>
          <cell r="DD584">
            <v>658.19858099985868</v>
          </cell>
          <cell r="DE584">
            <v>3605.4667809996754</v>
          </cell>
          <cell r="DF584">
            <v>744.35892700008117</v>
          </cell>
          <cell r="DG584">
            <v>178.05212399997981</v>
          </cell>
          <cell r="DH584">
            <v>513.7500369999907</v>
          </cell>
          <cell r="DI584">
            <v>425.6204040000448</v>
          </cell>
          <cell r="DJ584">
            <v>-118.54632700001821</v>
          </cell>
          <cell r="DK584">
            <v>124.09732999990229</v>
          </cell>
          <cell r="DL584">
            <v>48.543774999910966</v>
          </cell>
          <cell r="DM584">
            <v>48.070552000077441</v>
          </cell>
          <cell r="DN584">
            <v>87.81688700011</v>
          </cell>
          <cell r="DO584">
            <v>320.5002070000628</v>
          </cell>
          <cell r="DP584">
            <v>249.45590500009712</v>
          </cell>
          <cell r="DQ584">
            <v>983.74696000001859</v>
          </cell>
          <cell r="DR584">
            <v>2769.0542250005528</v>
          </cell>
          <cell r="DS584">
            <v>178.89154700003564</v>
          </cell>
          <cell r="DT584">
            <v>246.57592999993358</v>
          </cell>
          <cell r="DU584">
            <v>755.1029710000148</v>
          </cell>
          <cell r="DV584">
            <v>490.00433200004045</v>
          </cell>
          <cell r="DW584">
            <v>345.13306000002194</v>
          </cell>
          <cell r="DX584">
            <v>43.384436000022106</v>
          </cell>
          <cell r="DY584">
            <v>223.71199999994133</v>
          </cell>
          <cell r="DZ584">
            <v>-38.681826999876648</v>
          </cell>
          <cell r="EA584">
            <v>113.46632200013846</v>
          </cell>
          <cell r="EB584">
            <v>148.82102599996142</v>
          </cell>
          <cell r="EC584">
            <v>127.59772499994142</v>
          </cell>
          <cell r="ED584">
            <v>135.04670300008729</v>
          </cell>
        </row>
        <row r="585">
          <cell r="F585">
            <v>-4101.3872789999004</v>
          </cell>
          <cell r="G585">
            <v>-4651.4003739999607</v>
          </cell>
          <cell r="H585">
            <v>-3961.8515250000637</v>
          </cell>
          <cell r="I585">
            <v>-2816.1699469999876</v>
          </cell>
          <cell r="J585">
            <v>-2989.0401090000232</v>
          </cell>
          <cell r="K585">
            <v>-3451.2634459999972</v>
          </cell>
          <cell r="L585">
            <v>-916.92557500000112</v>
          </cell>
          <cell r="M585">
            <v>-536.17827400006354</v>
          </cell>
          <cell r="N585">
            <v>-1823.9490859999787</v>
          </cell>
          <cell r="O585">
            <v>-2683.5384009999689</v>
          </cell>
          <cell r="P585">
            <v>-2210.1009869999252</v>
          </cell>
          <cell r="Q585">
            <v>-2124.1233199998969</v>
          </cell>
          <cell r="R585">
            <v>-23601.110255000181</v>
          </cell>
          <cell r="S585">
            <v>-602.73154999990948</v>
          </cell>
          <cell r="T585">
            <v>-1929.3160020001233</v>
          </cell>
          <cell r="U585">
            <v>-3564.3472879999317</v>
          </cell>
          <cell r="V585">
            <v>-4466.8810860000085</v>
          </cell>
          <cell r="W585">
            <v>-3401.0859870000277</v>
          </cell>
          <cell r="X585">
            <v>-3730.1725009999936</v>
          </cell>
          <cell r="Y585">
            <v>-189.80988000007346</v>
          </cell>
          <cell r="Z585">
            <v>-345.23579399997834</v>
          </cell>
          <cell r="AA585">
            <v>-1037.7202950000064</v>
          </cell>
          <cell r="AB585">
            <v>-2880.1220190000604</v>
          </cell>
          <cell r="AC585">
            <v>-856.68421899998793</v>
          </cell>
          <cell r="AD585">
            <v>-597.00363399996422</v>
          </cell>
          <cell r="AE585">
            <v>206.10980799980462</v>
          </cell>
          <cell r="AF585">
            <v>9.4088869999395683</v>
          </cell>
          <cell r="AG585">
            <v>24.767640999983996</v>
          </cell>
          <cell r="AH585">
            <v>74.754534000065178</v>
          </cell>
          <cell r="AI585">
            <v>147.19621199998073</v>
          </cell>
          <cell r="AJ585">
            <v>-123.6877669999958</v>
          </cell>
          <cell r="AK585">
            <v>45.142298999940977</v>
          </cell>
          <cell r="AL585">
            <v>-0.43830099992919713</v>
          </cell>
          <cell r="AM585">
            <v>34.789982999907807</v>
          </cell>
          <cell r="AN585">
            <v>29.853632000042126</v>
          </cell>
          <cell r="AO585">
            <v>-109.75549700006377</v>
          </cell>
          <cell r="AP585">
            <v>12.209834999986924</v>
          </cell>
          <cell r="AQ585">
            <v>61.868349999887869</v>
          </cell>
          <cell r="AR585">
            <v>838.0517779989168</v>
          </cell>
          <cell r="AS585">
            <v>45.619201000023168</v>
          </cell>
          <cell r="AT585">
            <v>166.30962199997157</v>
          </cell>
          <cell r="AU585">
            <v>89.165024999994785</v>
          </cell>
          <cell r="AV585">
            <v>82.475823000015225</v>
          </cell>
          <cell r="AW585">
            <v>38.351899999950547</v>
          </cell>
          <cell r="AX585">
            <v>125.54908199998317</v>
          </cell>
          <cell r="AY585">
            <v>27.086331999977119</v>
          </cell>
          <cell r="AZ585">
            <v>-14.179525000043213</v>
          </cell>
          <cell r="BA585">
            <v>127.32699999993201</v>
          </cell>
          <cell r="BB585">
            <v>39.619133999978658</v>
          </cell>
          <cell r="BC585">
            <v>67.000206999946386</v>
          </cell>
          <cell r="BD585">
            <v>43.727976999944076</v>
          </cell>
          <cell r="BE585">
            <v>891.7510680006817</v>
          </cell>
          <cell r="BF585">
            <v>62.778221999993548</v>
          </cell>
          <cell r="BG585">
            <v>24.749093000020366</v>
          </cell>
          <cell r="BH585">
            <v>273.27007199998479</v>
          </cell>
          <cell r="BI585">
            <v>306.93896300008055</v>
          </cell>
          <cell r="BJ585">
            <v>0.15345399995567277</v>
          </cell>
          <cell r="BK585">
            <v>71.28238299995428</v>
          </cell>
          <cell r="BL585">
            <v>24.975034000002779</v>
          </cell>
          <cell r="BM585">
            <v>5.2242219999898225</v>
          </cell>
          <cell r="BN585">
            <v>-14.649885000020731</v>
          </cell>
          <cell r="BO585">
            <v>37.928141999989748</v>
          </cell>
          <cell r="BP585">
            <v>43.96402199997101</v>
          </cell>
          <cell r="BQ585">
            <v>55.137345999944955</v>
          </cell>
          <cell r="BR585">
            <v>585.2254769988358</v>
          </cell>
          <cell r="BS585">
            <v>31.588416999962647</v>
          </cell>
          <cell r="BT585">
            <v>80.562042000005022</v>
          </cell>
          <cell r="BU585">
            <v>187.39864499995019</v>
          </cell>
          <cell r="BV585">
            <v>140.10242100001778</v>
          </cell>
          <cell r="BW585">
            <v>3.5436009999830276</v>
          </cell>
          <cell r="BX585">
            <v>57.456484999973327</v>
          </cell>
          <cell r="BY585">
            <v>-173.84420400008094</v>
          </cell>
          <cell r="BZ585">
            <v>26.353699000086635</v>
          </cell>
          <cell r="CA585">
            <v>90.669053000048734</v>
          </cell>
          <cell r="CB585">
            <v>60.126040000002831</v>
          </cell>
          <cell r="CC585">
            <v>39.08886999997776</v>
          </cell>
          <cell r="CD585">
            <v>42.180408000014722</v>
          </cell>
          <cell r="CE585">
            <v>860.06074200104922</v>
          </cell>
          <cell r="CF585">
            <v>79.911185000033583</v>
          </cell>
          <cell r="CG585">
            <v>60.244122999953106</v>
          </cell>
          <cell r="CH585">
            <v>301.66165500000352</v>
          </cell>
          <cell r="CI585">
            <v>171.53918200003682</v>
          </cell>
          <cell r="CJ585">
            <v>59.161862000008114</v>
          </cell>
          <cell r="CK585">
            <v>30.409592999960296</v>
          </cell>
          <cell r="CL585">
            <v>18.275495999958366</v>
          </cell>
          <cell r="CM585">
            <v>-72.91361200006213</v>
          </cell>
          <cell r="CN585">
            <v>4.2177249999949709</v>
          </cell>
          <cell r="CO585">
            <v>45.641775999974925</v>
          </cell>
          <cell r="CP585">
            <v>31.68620200001169</v>
          </cell>
          <cell r="CQ585">
            <v>130.22555499989539</v>
          </cell>
          <cell r="CR585">
            <v>846.46107400022447</v>
          </cell>
          <cell r="CS585">
            <v>37.516024999902584</v>
          </cell>
          <cell r="CT585">
            <v>90.36711200006539</v>
          </cell>
          <cell r="CU585">
            <v>262.61608200002229</v>
          </cell>
          <cell r="CV585">
            <v>302.11137999995844</v>
          </cell>
          <cell r="CW585">
            <v>6.2501050000428222</v>
          </cell>
          <cell r="CX585">
            <v>22.782998999988195</v>
          </cell>
          <cell r="CY585">
            <v>-29.207463999977335</v>
          </cell>
          <cell r="CZ585">
            <v>18.622789999935776</v>
          </cell>
          <cell r="DA585">
            <v>33.376394999970216</v>
          </cell>
          <cell r="DB585">
            <v>12.911440000054426</v>
          </cell>
          <cell r="DC585">
            <v>9.6520700000110082</v>
          </cell>
          <cell r="DD585">
            <v>79.462139999959618</v>
          </cell>
          <cell r="DE585">
            <v>783.11496200133115</v>
          </cell>
          <cell r="DF585">
            <v>-3.4678609999828041</v>
          </cell>
          <cell r="DG585">
            <v>36.739724999992177</v>
          </cell>
          <cell r="DH585">
            <v>266.45452100003604</v>
          </cell>
          <cell r="DI585">
            <v>154.14721500000451</v>
          </cell>
          <cell r="DJ585">
            <v>81.445415999973193</v>
          </cell>
          <cell r="DK585">
            <v>-140.24749799998244</v>
          </cell>
          <cell r="DL585">
            <v>12.41898499999661</v>
          </cell>
          <cell r="DM585">
            <v>192.5914079999784</v>
          </cell>
          <cell r="DN585">
            <v>34.440556999994442</v>
          </cell>
          <cell r="DO585">
            <v>61.461605000076815</v>
          </cell>
          <cell r="DP585">
            <v>37.898418999975547</v>
          </cell>
          <cell r="DQ585">
            <v>49.232470000046305</v>
          </cell>
          <cell r="DR585">
            <v>1300.6317819999531</v>
          </cell>
          <cell r="DS585">
            <v>132.9788459999836</v>
          </cell>
          <cell r="DT585">
            <v>-48.536286999937147</v>
          </cell>
          <cell r="DU585">
            <v>340.55570799997076</v>
          </cell>
          <cell r="DV585">
            <v>375.03411700006109</v>
          </cell>
          <cell r="DW585">
            <v>142.13703699997859</v>
          </cell>
          <cell r="DX585">
            <v>75.701919999963138</v>
          </cell>
          <cell r="DY585">
            <v>53.369865000015125</v>
          </cell>
          <cell r="DZ585">
            <v>-2.0984700000844896</v>
          </cell>
          <cell r="EA585">
            <v>23.309195999987423</v>
          </cell>
          <cell r="EB585">
            <v>-14.544704999949317</v>
          </cell>
          <cell r="EC585">
            <v>100.27002699999139</v>
          </cell>
          <cell r="ED585">
            <v>122.45452799997292</v>
          </cell>
        </row>
        <row r="586">
          <cell r="F586">
            <v>-5228.302778000012</v>
          </cell>
          <cell r="G586">
            <v>-5270.8921240000054</v>
          </cell>
          <cell r="H586">
            <v>-1799.6764669999829</v>
          </cell>
          <cell r="I586">
            <v>-1632.3560319999815</v>
          </cell>
          <cell r="J586">
            <v>-794.38082099999883</v>
          </cell>
          <cell r="K586">
            <v>-850.89646900002845</v>
          </cell>
          <cell r="L586">
            <v>10.20553200005088</v>
          </cell>
          <cell r="M586">
            <v>-2092.1536909999559</v>
          </cell>
          <cell r="N586">
            <v>-1060.6729739999864</v>
          </cell>
          <cell r="O586">
            <v>-2842.1322790000122</v>
          </cell>
          <cell r="P586">
            <v>-3802.0883559999638</v>
          </cell>
          <cell r="Q586">
            <v>-4351.0677620000206</v>
          </cell>
          <cell r="R586">
            <v>-41787.300298000686</v>
          </cell>
          <cell r="S586">
            <v>-6201.5575230000541</v>
          </cell>
          <cell r="T586">
            <v>-5497.5395849999622</v>
          </cell>
          <cell r="U586">
            <v>-4033.6286069999915</v>
          </cell>
          <cell r="V586">
            <v>-916.90896499998053</v>
          </cell>
          <cell r="W586">
            <v>-993.2163930000097</v>
          </cell>
          <cell r="X586">
            <v>-1580.1716820000438</v>
          </cell>
          <cell r="Y586">
            <v>-2566.1083199999994</v>
          </cell>
          <cell r="Z586">
            <v>-3866.5226009999169</v>
          </cell>
          <cell r="AA586">
            <v>-2573.2858889999916</v>
          </cell>
          <cell r="AB586">
            <v>-4173.1483410000219</v>
          </cell>
          <cell r="AC586">
            <v>-4389.2513090000139</v>
          </cell>
          <cell r="AD586">
            <v>-4995.9610830000602</v>
          </cell>
          <cell r="AE586">
            <v>-4895.5914169996977</v>
          </cell>
          <cell r="AF586">
            <v>-1015.8386300000129</v>
          </cell>
          <cell r="AG586">
            <v>-529.14669600001071</v>
          </cell>
          <cell r="AH586">
            <v>-428.11105099995621</v>
          </cell>
          <cell r="AI586">
            <v>-182.56043899996439</v>
          </cell>
          <cell r="AJ586">
            <v>-90.389360000030138</v>
          </cell>
          <cell r="AK586">
            <v>-186.35866500000702</v>
          </cell>
          <cell r="AL586">
            <v>296.55544599995483</v>
          </cell>
          <cell r="AM586">
            <v>91.383846999960952</v>
          </cell>
          <cell r="AN586">
            <v>-8.1245299999718554</v>
          </cell>
          <cell r="AO586">
            <v>-362.65889300004346</v>
          </cell>
          <cell r="AP586">
            <v>-538.04281700000865</v>
          </cell>
          <cell r="AQ586">
            <v>-1942.2996290000738</v>
          </cell>
          <cell r="AR586">
            <v>-2117.3007039995864</v>
          </cell>
          <cell r="AS586">
            <v>-309.17244999998366</v>
          </cell>
          <cell r="AT586">
            <v>-14.95554999995511</v>
          </cell>
          <cell r="AU586">
            <v>-283.30238099998678</v>
          </cell>
          <cell r="AV586">
            <v>-129.67004699999234</v>
          </cell>
          <cell r="AW586">
            <v>-130.44527799998468</v>
          </cell>
          <cell r="AX586">
            <v>-143.24350399998366</v>
          </cell>
          <cell r="AY586">
            <v>-166.70435299997916</v>
          </cell>
          <cell r="AZ586">
            <v>-182.80428900005063</v>
          </cell>
          <cell r="BA586">
            <v>-175.70324599999003</v>
          </cell>
          <cell r="BB586">
            <v>-291.87902100000065</v>
          </cell>
          <cell r="BC586">
            <v>-196.18926800001645</v>
          </cell>
          <cell r="BD586">
            <v>-93.231317000056151</v>
          </cell>
          <cell r="BE586">
            <v>-1434.6543040000834</v>
          </cell>
          <cell r="BF586">
            <v>-150.09396999998717</v>
          </cell>
          <cell r="BG586">
            <v>-29.350640000018757</v>
          </cell>
          <cell r="BH586">
            <v>-116.19002099998761</v>
          </cell>
          <cell r="BI586">
            <v>-165.53286499998649</v>
          </cell>
          <cell r="BJ586">
            <v>-138.58442300002207</v>
          </cell>
          <cell r="BK586">
            <v>-139.87408000000869</v>
          </cell>
          <cell r="BL586">
            <v>-201.55776799999876</v>
          </cell>
          <cell r="BM586">
            <v>-80.462715000030585</v>
          </cell>
          <cell r="BN586">
            <v>-99.969104000017978</v>
          </cell>
          <cell r="BO586">
            <v>-187.07344400003785</v>
          </cell>
          <cell r="BP586">
            <v>10.419947999995202</v>
          </cell>
          <cell r="BQ586">
            <v>-136.38522200001171</v>
          </cell>
          <cell r="BR586">
            <v>-1092.5635920008644</v>
          </cell>
          <cell r="BS586">
            <v>-1.2546470000233967</v>
          </cell>
          <cell r="BT586">
            <v>41.292224999982864</v>
          </cell>
          <cell r="BU586">
            <v>-122.51817699999083</v>
          </cell>
          <cell r="BV586">
            <v>-111.24533299996983</v>
          </cell>
          <cell r="BW586">
            <v>-223.53100699998322</v>
          </cell>
          <cell r="BX586">
            <v>-123.33065000001807</v>
          </cell>
          <cell r="BY586">
            <v>115.21279999997932</v>
          </cell>
          <cell r="BZ586">
            <v>-18.285520999983419</v>
          </cell>
          <cell r="CA586">
            <v>-166.44834999996237</v>
          </cell>
          <cell r="CB586">
            <v>-127.83568799996283</v>
          </cell>
          <cell r="CC586">
            <v>-134.1729129999876</v>
          </cell>
          <cell r="CD586">
            <v>-220.44633099995553</v>
          </cell>
          <cell r="CE586">
            <v>-1264.49884200003</v>
          </cell>
          <cell r="CF586">
            <v>46.200899000046775</v>
          </cell>
          <cell r="CG586">
            <v>-94.416989999997895</v>
          </cell>
          <cell r="CH586">
            <v>-453.87748699996155</v>
          </cell>
          <cell r="CI586">
            <v>-238.70745099999476</v>
          </cell>
          <cell r="CJ586">
            <v>-146.8238929999934</v>
          </cell>
          <cell r="CK586">
            <v>32.143366999982391</v>
          </cell>
          <cell r="CL586">
            <v>-135.8713829999906</v>
          </cell>
          <cell r="CM586">
            <v>145.66357700002845</v>
          </cell>
          <cell r="CN586">
            <v>2.7812920000287704</v>
          </cell>
          <cell r="CO586">
            <v>-192.34228499996243</v>
          </cell>
          <cell r="CP586">
            <v>-58.868490000022575</v>
          </cell>
          <cell r="CQ586">
            <v>-170.37999799998943</v>
          </cell>
          <cell r="CR586">
            <v>-1145.0405739992857</v>
          </cell>
          <cell r="CS586">
            <v>-133.03246099990793</v>
          </cell>
          <cell r="CT586">
            <v>5.8414170000469312</v>
          </cell>
          <cell r="CU586">
            <v>-281.9437119999784</v>
          </cell>
          <cell r="CV586">
            <v>-428.71857000002638</v>
          </cell>
          <cell r="CW586">
            <v>-82.492278999998234</v>
          </cell>
          <cell r="CX586">
            <v>201.84628100000555</v>
          </cell>
          <cell r="CY586">
            <v>41.036082000122406</v>
          </cell>
          <cell r="CZ586">
            <v>-103.26548900001217</v>
          </cell>
          <cell r="DA586">
            <v>-17.01538299996173</v>
          </cell>
          <cell r="DB586">
            <v>-90.593427999992855</v>
          </cell>
          <cell r="DC586">
            <v>-47.169830999977421</v>
          </cell>
          <cell r="DD586">
            <v>-209.53320099995472</v>
          </cell>
          <cell r="DE586">
            <v>-2774.4631610000506</v>
          </cell>
          <cell r="DF586">
            <v>-381.38109399998211</v>
          </cell>
          <cell r="DG586">
            <v>-157.42939499998465</v>
          </cell>
          <cell r="DH586">
            <v>-364.50402900000336</v>
          </cell>
          <cell r="DI586">
            <v>-193.90294100000756</v>
          </cell>
          <cell r="DJ586">
            <v>-189.51730400000815</v>
          </cell>
          <cell r="DK586">
            <v>116.79566600001999</v>
          </cell>
          <cell r="DL586">
            <v>-26.959797000046819</v>
          </cell>
          <cell r="DM586">
            <v>-140.36253300000681</v>
          </cell>
          <cell r="DN586">
            <v>-82.841278000036255</v>
          </cell>
          <cell r="DO586">
            <v>-211.86613400001079</v>
          </cell>
          <cell r="DP586">
            <v>-406.25448300002608</v>
          </cell>
          <cell r="DQ586">
            <v>-736.23983899992891</v>
          </cell>
          <cell r="DR586">
            <v>-1997.6927249999717</v>
          </cell>
          <cell r="DS586">
            <v>-173.78263699999661</v>
          </cell>
          <cell r="DT586">
            <v>-64.075521999970078</v>
          </cell>
          <cell r="DU586">
            <v>-406.53376399999252</v>
          </cell>
          <cell r="DV586">
            <v>-258.84032099999604</v>
          </cell>
          <cell r="DW586">
            <v>-90.369923999998719</v>
          </cell>
          <cell r="DX586">
            <v>-108.21988999997848</v>
          </cell>
          <cell r="DY586">
            <v>-408.93766200001119</v>
          </cell>
          <cell r="DZ586">
            <v>126.17316400003619</v>
          </cell>
          <cell r="EA586">
            <v>-193.41030899999896</v>
          </cell>
          <cell r="EB586">
            <v>-201.87847699999111</v>
          </cell>
          <cell r="EC586">
            <v>-139.61161099997116</v>
          </cell>
          <cell r="ED586">
            <v>-78.205772000015713</v>
          </cell>
        </row>
        <row r="587">
          <cell r="F587">
            <v>-32.109866999962833</v>
          </cell>
          <cell r="G587">
            <v>-110.63375999999698</v>
          </cell>
          <cell r="H587">
            <v>-500.82939500000793</v>
          </cell>
          <cell r="I587">
            <v>-547.47483999998076</v>
          </cell>
          <cell r="J587">
            <v>-1398.5265730000101</v>
          </cell>
          <cell r="K587">
            <v>-472.36563300003763</v>
          </cell>
          <cell r="L587">
            <v>-38.489990000001853</v>
          </cell>
          <cell r="M587">
            <v>0</v>
          </cell>
          <cell r="N587">
            <v>-223.84010499998112</v>
          </cell>
          <cell r="O587">
            <v>-85.45013100001961</v>
          </cell>
          <cell r="P587">
            <v>-43.11009600001853</v>
          </cell>
          <cell r="Q587">
            <v>0</v>
          </cell>
          <cell r="R587">
            <v>-6044.3350999999093</v>
          </cell>
          <cell r="S587">
            <v>-1057.7917980000057</v>
          </cell>
          <cell r="T587">
            <v>-1240.7727629999936</v>
          </cell>
          <cell r="U587">
            <v>-707.58654100000422</v>
          </cell>
          <cell r="V587">
            <v>-230.52508200000011</v>
          </cell>
          <cell r="W587">
            <v>-178.17794100000174</v>
          </cell>
          <cell r="X587">
            <v>-135.1110950000002</v>
          </cell>
          <cell r="Y587">
            <v>-325.30460800000583</v>
          </cell>
          <cell r="Z587">
            <v>-687.49667700000282</v>
          </cell>
          <cell r="AA587">
            <v>-161.11981199999718</v>
          </cell>
          <cell r="AB587">
            <v>-100.5992499999993</v>
          </cell>
          <cell r="AC587">
            <v>-402.8709100000051</v>
          </cell>
          <cell r="AD587">
            <v>-816.9786230000027</v>
          </cell>
          <cell r="AE587">
            <v>168.51517299993429</v>
          </cell>
          <cell r="AF587">
            <v>119.76685700000235</v>
          </cell>
          <cell r="AG587">
            <v>-6.8544980000006035</v>
          </cell>
          <cell r="AH587">
            <v>-56.296701999999641</v>
          </cell>
          <cell r="AI587">
            <v>-4.759250000002794</v>
          </cell>
          <cell r="AJ587">
            <v>-12.18735800000286</v>
          </cell>
          <cell r="AK587">
            <v>-28.463843999998062</v>
          </cell>
          <cell r="AL587">
            <v>11.33448800000042</v>
          </cell>
          <cell r="AM587">
            <v>30.912545999999566</v>
          </cell>
          <cell r="AN587">
            <v>-36.491433000002871</v>
          </cell>
          <cell r="AO587">
            <v>-29.54363100000046</v>
          </cell>
          <cell r="AP587">
            <v>-43.814201999994111</v>
          </cell>
          <cell r="AQ587">
            <v>224.91220000000612</v>
          </cell>
          <cell r="AR587">
            <v>321.19942900002934</v>
          </cell>
          <cell r="AS587">
            <v>28.683784000008018</v>
          </cell>
          <cell r="AT587">
            <v>3.4525870000070427</v>
          </cell>
          <cell r="AU587">
            <v>9.6075899999996182</v>
          </cell>
          <cell r="AV587">
            <v>4.455935000005411</v>
          </cell>
          <cell r="AW587">
            <v>-4.9661100000012084</v>
          </cell>
          <cell r="AX587">
            <v>-6.3394119999938994</v>
          </cell>
          <cell r="AY587">
            <v>43.366156999996747</v>
          </cell>
          <cell r="AZ587">
            <v>88.407965999998851</v>
          </cell>
          <cell r="BA587">
            <v>53.354890000002342</v>
          </cell>
          <cell r="BB587">
            <v>25.287302999997337</v>
          </cell>
          <cell r="BC587">
            <v>25.109230000001844</v>
          </cell>
          <cell r="BD587">
            <v>50.779508999999962</v>
          </cell>
          <cell r="BE587">
            <v>448.07897100003902</v>
          </cell>
          <cell r="BF587">
            <v>27.87786700000288</v>
          </cell>
          <cell r="BG587">
            <v>55.964082999998936</v>
          </cell>
          <cell r="BH587">
            <v>37.74546299999929</v>
          </cell>
          <cell r="BI587">
            <v>21.010223999997834</v>
          </cell>
          <cell r="BJ587">
            <v>18.84640600000057</v>
          </cell>
          <cell r="BK587">
            <v>20.868203999998514</v>
          </cell>
          <cell r="BL587">
            <v>26.018306999998458</v>
          </cell>
          <cell r="BM587">
            <v>105.3122890000086</v>
          </cell>
          <cell r="BN587">
            <v>31.883399999991525</v>
          </cell>
          <cell r="BO587">
            <v>45.649166999995941</v>
          </cell>
          <cell r="BP587">
            <v>7.4511490000004414</v>
          </cell>
          <cell r="BQ587">
            <v>49.452411999998731</v>
          </cell>
          <cell r="BR587">
            <v>0</v>
          </cell>
          <cell r="BS587">
            <v>0</v>
          </cell>
          <cell r="BT587">
            <v>0</v>
          </cell>
          <cell r="BU587">
            <v>0</v>
          </cell>
          <cell r="BV587">
            <v>0</v>
          </cell>
          <cell r="BW587">
            <v>0</v>
          </cell>
          <cell r="BX587">
            <v>0</v>
          </cell>
          <cell r="BY587">
            <v>0</v>
          </cell>
          <cell r="BZ587">
            <v>0</v>
          </cell>
          <cell r="CA587">
            <v>0</v>
          </cell>
          <cell r="CB587">
            <v>0</v>
          </cell>
          <cell r="CC587">
            <v>0</v>
          </cell>
          <cell r="CD587">
            <v>0</v>
          </cell>
          <cell r="CE587">
            <v>0</v>
          </cell>
          <cell r="CF587">
            <v>0</v>
          </cell>
          <cell r="CG587">
            <v>0</v>
          </cell>
          <cell r="CH587">
            <v>0</v>
          </cell>
          <cell r="CI587">
            <v>0</v>
          </cell>
          <cell r="CJ587">
            <v>0</v>
          </cell>
          <cell r="CK587">
            <v>0</v>
          </cell>
          <cell r="CL587">
            <v>0</v>
          </cell>
          <cell r="CM587">
            <v>0</v>
          </cell>
          <cell r="CN587">
            <v>0</v>
          </cell>
          <cell r="CO587">
            <v>0</v>
          </cell>
          <cell r="CP587">
            <v>0</v>
          </cell>
          <cell r="CQ587">
            <v>0</v>
          </cell>
          <cell r="CR587">
            <v>0</v>
          </cell>
          <cell r="CS587">
            <v>0</v>
          </cell>
          <cell r="CT587">
            <v>0</v>
          </cell>
          <cell r="CU587">
            <v>0</v>
          </cell>
          <cell r="CV587">
            <v>0</v>
          </cell>
          <cell r="CW587">
            <v>0</v>
          </cell>
          <cell r="CX587">
            <v>0</v>
          </cell>
          <cell r="CY587">
            <v>0</v>
          </cell>
          <cell r="CZ587">
            <v>0</v>
          </cell>
          <cell r="DA587">
            <v>0</v>
          </cell>
          <cell r="DB587">
            <v>0</v>
          </cell>
          <cell r="DC587">
            <v>0</v>
          </cell>
          <cell r="DD587">
            <v>0</v>
          </cell>
          <cell r="DE587">
            <v>0</v>
          </cell>
          <cell r="DF587">
            <v>0</v>
          </cell>
          <cell r="DG587">
            <v>0</v>
          </cell>
          <cell r="DH587">
            <v>0</v>
          </cell>
          <cell r="DI587">
            <v>0</v>
          </cell>
          <cell r="DJ587">
            <v>0</v>
          </cell>
          <cell r="DK587">
            <v>0</v>
          </cell>
          <cell r="DL587">
            <v>0</v>
          </cell>
          <cell r="DM587">
            <v>0</v>
          </cell>
          <cell r="DN587">
            <v>0</v>
          </cell>
          <cell r="DO587">
            <v>0</v>
          </cell>
          <cell r="DP587">
            <v>0</v>
          </cell>
          <cell r="DQ587">
            <v>0</v>
          </cell>
          <cell r="DR587">
            <v>0</v>
          </cell>
          <cell r="DS587">
            <v>0</v>
          </cell>
          <cell r="DT587">
            <v>0</v>
          </cell>
          <cell r="DU587">
            <v>0</v>
          </cell>
          <cell r="DV587">
            <v>0</v>
          </cell>
          <cell r="DW587">
            <v>0</v>
          </cell>
          <cell r="DX587">
            <v>0</v>
          </cell>
          <cell r="DY587">
            <v>0</v>
          </cell>
          <cell r="DZ587">
            <v>0</v>
          </cell>
          <cell r="EA587">
            <v>0</v>
          </cell>
          <cell r="EB587">
            <v>0</v>
          </cell>
          <cell r="EC587">
            <v>0</v>
          </cell>
          <cell r="ED587">
            <v>0</v>
          </cell>
        </row>
        <row r="588">
          <cell r="F588">
            <v>0</v>
          </cell>
          <cell r="G588">
            <v>-23.889890000005835</v>
          </cell>
          <cell r="H588">
            <v>-37.514039999994566</v>
          </cell>
          <cell r="I588">
            <v>-226.35595000001194</v>
          </cell>
          <cell r="J588">
            <v>-1115.883713999996</v>
          </cell>
          <cell r="K588">
            <v>-352.22873899999831</v>
          </cell>
          <cell r="L588">
            <v>-3.3200700000161305</v>
          </cell>
          <cell r="M588">
            <v>0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R588">
            <v>-1726.2866299999878</v>
          </cell>
          <cell r="S588">
            <v>0</v>
          </cell>
          <cell r="T588">
            <v>-25.942230000000563</v>
          </cell>
          <cell r="U588">
            <v>-29.399899999989429</v>
          </cell>
          <cell r="V588">
            <v>-270.14432400000806</v>
          </cell>
          <cell r="W588">
            <v>-1082.6669500000135</v>
          </cell>
          <cell r="X588">
            <v>-167.97747600000002</v>
          </cell>
          <cell r="Y588">
            <v>-21.700419999979204</v>
          </cell>
          <cell r="Z588">
            <v>0</v>
          </cell>
          <cell r="AA588">
            <v>0</v>
          </cell>
          <cell r="AB588">
            <v>-121.2544099999941</v>
          </cell>
          <cell r="AC588">
            <v>-7.2009200000029523</v>
          </cell>
          <cell r="AD588">
            <v>0</v>
          </cell>
          <cell r="AE588">
            <v>-35.682343000080436</v>
          </cell>
          <cell r="AF588">
            <v>0</v>
          </cell>
          <cell r="AG588">
            <v>2.2017500000074506</v>
          </cell>
          <cell r="AH588">
            <v>1.9280799999978626</v>
          </cell>
          <cell r="AI588">
            <v>21.98961999999301</v>
          </cell>
          <cell r="AJ588">
            <v>-56.773718000011286</v>
          </cell>
          <cell r="AK588">
            <v>-1.9686300000030315</v>
          </cell>
          <cell r="AL588">
            <v>0.41935999999986961</v>
          </cell>
          <cell r="AM588">
            <v>0</v>
          </cell>
          <cell r="AN588">
            <v>0.53746999998111278</v>
          </cell>
          <cell r="AO588">
            <v>-4.4286549999960698</v>
          </cell>
          <cell r="AP588">
            <v>0.41237999999430031</v>
          </cell>
          <cell r="AQ588">
            <v>0</v>
          </cell>
          <cell r="AR588">
            <v>-14.630190999945626</v>
          </cell>
          <cell r="AS588">
            <v>4.3022449999989476</v>
          </cell>
          <cell r="AT588">
            <v>2.59041000000434</v>
          </cell>
          <cell r="AU588">
            <v>2.9663199999922654</v>
          </cell>
          <cell r="AV588">
            <v>-0.28495000000111759</v>
          </cell>
          <cell r="AW588">
            <v>22.611583999998402</v>
          </cell>
          <cell r="AX588">
            <v>-3.5220299999928102</v>
          </cell>
          <cell r="AY588">
            <v>8.2607300000090618</v>
          </cell>
          <cell r="AZ588">
            <v>3.7780999999959022</v>
          </cell>
          <cell r="BA588">
            <v>-61.600619999982882</v>
          </cell>
          <cell r="BB588">
            <v>5.5921500000113156</v>
          </cell>
          <cell r="BC588">
            <v>0.67586999999184627</v>
          </cell>
          <cell r="BD588">
            <v>0</v>
          </cell>
          <cell r="BE588">
            <v>65.938403999898583</v>
          </cell>
          <cell r="BF588">
            <v>4.9092499999969732</v>
          </cell>
          <cell r="BG588">
            <v>14.40168999999878</v>
          </cell>
          <cell r="BH588">
            <v>-3.8035600000002887</v>
          </cell>
          <cell r="BI588">
            <v>25.572329999995418</v>
          </cell>
          <cell r="BJ588">
            <v>11.495410000003176</v>
          </cell>
          <cell r="BK588">
            <v>3.5470100000093225</v>
          </cell>
          <cell r="BL588">
            <v>4.4725899999903049</v>
          </cell>
          <cell r="BM588">
            <v>-2.1059400000085589</v>
          </cell>
          <cell r="BN588">
            <v>4.5760939999890979</v>
          </cell>
          <cell r="BO588">
            <v>1.6751199999998789</v>
          </cell>
          <cell r="BP588">
            <v>0.14822999999159947</v>
          </cell>
          <cell r="BQ588">
            <v>1.0501799999910872</v>
          </cell>
          <cell r="BR588">
            <v>107.302893999964</v>
          </cell>
          <cell r="BS588">
            <v>3.4016750000009779</v>
          </cell>
          <cell r="BT588">
            <v>20.563915000006091</v>
          </cell>
          <cell r="BU588">
            <v>20.797334000002593</v>
          </cell>
          <cell r="BV588">
            <v>-2.1042650000017602</v>
          </cell>
          <cell r="BW588">
            <v>38.808000000019092</v>
          </cell>
          <cell r="BX588">
            <v>43.647773000004236</v>
          </cell>
          <cell r="BY588">
            <v>-53.677299999981187</v>
          </cell>
          <cell r="BZ588">
            <v>2.9467299999960233</v>
          </cell>
          <cell r="CA588">
            <v>0.22584999998798594</v>
          </cell>
          <cell r="CB588">
            <v>5.1689659999974538</v>
          </cell>
          <cell r="CC588">
            <v>1.5515460000024177</v>
          </cell>
          <cell r="CD588">
            <v>25.972670000002836</v>
          </cell>
          <cell r="CE588">
            <v>119.41984100011177</v>
          </cell>
          <cell r="CF588">
            <v>5.8567000000039116</v>
          </cell>
          <cell r="CG588">
            <v>-3.1619199999986449</v>
          </cell>
          <cell r="CH588">
            <v>82.237720000004629</v>
          </cell>
          <cell r="CI588">
            <v>0.92932999999902677</v>
          </cell>
          <cell r="CJ588">
            <v>-20.893810999987181</v>
          </cell>
          <cell r="CK588">
            <v>2.4738260000012815</v>
          </cell>
          <cell r="CL588">
            <v>1.9063199999800418</v>
          </cell>
          <cell r="CM588">
            <v>6.018709999974817</v>
          </cell>
          <cell r="CN588">
            <v>12.061790000007022</v>
          </cell>
          <cell r="CO588">
            <v>3.5213759999896865</v>
          </cell>
          <cell r="CP588">
            <v>19.876700000007986</v>
          </cell>
          <cell r="CQ588">
            <v>8.5930999999982305</v>
          </cell>
          <cell r="CR588">
            <v>485.0993549998384</v>
          </cell>
          <cell r="CS588">
            <v>60.883759999996983</v>
          </cell>
          <cell r="CT588">
            <v>-20.003129999997327</v>
          </cell>
          <cell r="CU588">
            <v>193.77472900001158</v>
          </cell>
          <cell r="CV588">
            <v>47.295285000000149</v>
          </cell>
          <cell r="CW588">
            <v>127.5398700000078</v>
          </cell>
          <cell r="CX588">
            <v>22.343833999999333</v>
          </cell>
          <cell r="CY588">
            <v>-2.9875499999907333</v>
          </cell>
          <cell r="CZ588">
            <v>7.4790799999900628</v>
          </cell>
          <cell r="DA588">
            <v>3.6786539999884553</v>
          </cell>
          <cell r="DB588">
            <v>10.300103999994462</v>
          </cell>
          <cell r="DC588">
            <v>-0.41360100000747479</v>
          </cell>
          <cell r="DD588">
            <v>35.208319999990636</v>
          </cell>
          <cell r="DE588">
            <v>217.5362999998033</v>
          </cell>
          <cell r="DF588">
            <v>-33.049209999997402</v>
          </cell>
          <cell r="DG588">
            <v>20.192544999998063</v>
          </cell>
          <cell r="DH588">
            <v>69.453139999997802</v>
          </cell>
          <cell r="DI588">
            <v>26.446584999997867</v>
          </cell>
          <cell r="DJ588">
            <v>93.518089999997756</v>
          </cell>
          <cell r="DK588">
            <v>22.548779999982798</v>
          </cell>
          <cell r="DL588">
            <v>1.2710300000035204</v>
          </cell>
          <cell r="DM588">
            <v>-16.612606000009691</v>
          </cell>
          <cell r="DN588">
            <v>3.0967900000105146</v>
          </cell>
          <cell r="DO588">
            <v>17.876136000006227</v>
          </cell>
          <cell r="DP588">
            <v>9.8657899999961955</v>
          </cell>
          <cell r="DQ588">
            <v>2.929229999994277</v>
          </cell>
          <cell r="DR588">
            <v>408.98646399984136</v>
          </cell>
          <cell r="DS588">
            <v>39.919113999989349</v>
          </cell>
          <cell r="DT588">
            <v>36.974619999993593</v>
          </cell>
          <cell r="DU588">
            <v>133.31186000000162</v>
          </cell>
          <cell r="DV588">
            <v>74.922095000001718</v>
          </cell>
          <cell r="DW588">
            <v>109.40166000000318</v>
          </cell>
          <cell r="DX588">
            <v>7.5080400000006193</v>
          </cell>
          <cell r="DY588">
            <v>2.6998800000001211</v>
          </cell>
          <cell r="DZ588">
            <v>1.1400100000028033</v>
          </cell>
          <cell r="EA588">
            <v>4.5572100000281353</v>
          </cell>
          <cell r="EB588">
            <v>3.4425999999948544</v>
          </cell>
          <cell r="EC588">
            <v>-5.2869750000099884</v>
          </cell>
          <cell r="ED588">
            <v>0.39634999999543652</v>
          </cell>
        </row>
        <row r="589">
          <cell r="F589">
            <v>0</v>
          </cell>
          <cell r="G589">
            <v>0</v>
          </cell>
          <cell r="H589">
            <v>0</v>
          </cell>
          <cell r="I589">
            <v>0</v>
          </cell>
          <cell r="J589">
            <v>0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0</v>
          </cell>
          <cell r="X589">
            <v>0</v>
          </cell>
          <cell r="Y589">
            <v>0</v>
          </cell>
          <cell r="Z589">
            <v>0</v>
          </cell>
          <cell r="AA589">
            <v>0</v>
          </cell>
          <cell r="AB589">
            <v>0</v>
          </cell>
          <cell r="AC589">
            <v>0</v>
          </cell>
          <cell r="AD589">
            <v>0</v>
          </cell>
          <cell r="AE589">
            <v>0</v>
          </cell>
          <cell r="AF589">
            <v>0</v>
          </cell>
          <cell r="AG589">
            <v>0</v>
          </cell>
          <cell r="AH589">
            <v>0</v>
          </cell>
          <cell r="AI589">
            <v>0</v>
          </cell>
          <cell r="AJ589">
            <v>0</v>
          </cell>
          <cell r="AK589">
            <v>0</v>
          </cell>
          <cell r="AL589">
            <v>0</v>
          </cell>
          <cell r="AM589">
            <v>0</v>
          </cell>
          <cell r="AN589">
            <v>0</v>
          </cell>
          <cell r="AO589">
            <v>0</v>
          </cell>
          <cell r="AP589">
            <v>0</v>
          </cell>
          <cell r="AQ589">
            <v>0</v>
          </cell>
          <cell r="AR589">
            <v>0</v>
          </cell>
          <cell r="AS589">
            <v>0</v>
          </cell>
          <cell r="AT589">
            <v>0</v>
          </cell>
          <cell r="AU589">
            <v>0</v>
          </cell>
          <cell r="AV589">
            <v>0</v>
          </cell>
          <cell r="AW589">
            <v>0</v>
          </cell>
          <cell r="AX589">
            <v>0</v>
          </cell>
          <cell r="AY589">
            <v>0</v>
          </cell>
          <cell r="AZ589">
            <v>0</v>
          </cell>
          <cell r="BA589">
            <v>0</v>
          </cell>
          <cell r="BB589">
            <v>0</v>
          </cell>
          <cell r="BC589">
            <v>0</v>
          </cell>
          <cell r="BD589">
            <v>0</v>
          </cell>
          <cell r="BE589">
            <v>0</v>
          </cell>
          <cell r="BF589">
            <v>0</v>
          </cell>
          <cell r="BG589">
            <v>0</v>
          </cell>
          <cell r="BH589">
            <v>0</v>
          </cell>
          <cell r="BI589">
            <v>0</v>
          </cell>
          <cell r="BJ589">
            <v>0</v>
          </cell>
          <cell r="BK589">
            <v>0</v>
          </cell>
          <cell r="BL589">
            <v>0</v>
          </cell>
          <cell r="BM589">
            <v>0</v>
          </cell>
          <cell r="BN589">
            <v>0</v>
          </cell>
          <cell r="BO589">
            <v>0</v>
          </cell>
          <cell r="BP589">
            <v>0</v>
          </cell>
          <cell r="BQ589">
            <v>0</v>
          </cell>
          <cell r="BR589">
            <v>0</v>
          </cell>
          <cell r="BS589">
            <v>0</v>
          </cell>
          <cell r="BT589">
            <v>0</v>
          </cell>
          <cell r="BU589">
            <v>0</v>
          </cell>
          <cell r="BV589">
            <v>0</v>
          </cell>
          <cell r="BW589">
            <v>0</v>
          </cell>
          <cell r="BX589">
            <v>0</v>
          </cell>
          <cell r="BY589">
            <v>0</v>
          </cell>
          <cell r="BZ589">
            <v>0</v>
          </cell>
          <cell r="CA589">
            <v>0</v>
          </cell>
          <cell r="CB589">
            <v>0</v>
          </cell>
          <cell r="CC589">
            <v>0</v>
          </cell>
          <cell r="CD589">
            <v>0</v>
          </cell>
          <cell r="CE589">
            <v>0</v>
          </cell>
          <cell r="CF589">
            <v>0</v>
          </cell>
          <cell r="CG589">
            <v>0</v>
          </cell>
          <cell r="CH589">
            <v>0</v>
          </cell>
          <cell r="CI589">
            <v>0</v>
          </cell>
          <cell r="CJ589">
            <v>0</v>
          </cell>
          <cell r="CK589">
            <v>0</v>
          </cell>
          <cell r="CL589">
            <v>0</v>
          </cell>
          <cell r="CM589">
            <v>0</v>
          </cell>
          <cell r="CN589">
            <v>0</v>
          </cell>
          <cell r="CO589">
            <v>0</v>
          </cell>
          <cell r="CP589">
            <v>0</v>
          </cell>
          <cell r="CQ589">
            <v>0</v>
          </cell>
          <cell r="CR589">
            <v>0</v>
          </cell>
          <cell r="CS589">
            <v>0</v>
          </cell>
          <cell r="CT589">
            <v>0</v>
          </cell>
          <cell r="CU589">
            <v>0</v>
          </cell>
          <cell r="CV589">
            <v>0</v>
          </cell>
          <cell r="CW589">
            <v>0</v>
          </cell>
          <cell r="CX589">
            <v>0</v>
          </cell>
          <cell r="CY589">
            <v>0</v>
          </cell>
          <cell r="CZ589">
            <v>0</v>
          </cell>
          <cell r="DA589">
            <v>0</v>
          </cell>
          <cell r="DB589">
            <v>0</v>
          </cell>
          <cell r="DC589">
            <v>0</v>
          </cell>
          <cell r="DD589">
            <v>0</v>
          </cell>
          <cell r="DE589">
            <v>0</v>
          </cell>
          <cell r="DF589">
            <v>0</v>
          </cell>
          <cell r="DG589">
            <v>0</v>
          </cell>
          <cell r="DH589">
            <v>0</v>
          </cell>
          <cell r="DI589">
            <v>0</v>
          </cell>
          <cell r="DJ589">
            <v>0</v>
          </cell>
          <cell r="DK589">
            <v>0</v>
          </cell>
          <cell r="DL589">
            <v>0</v>
          </cell>
          <cell r="DM589">
            <v>0</v>
          </cell>
          <cell r="DN589">
            <v>0</v>
          </cell>
          <cell r="DO589">
            <v>0</v>
          </cell>
          <cell r="DP589">
            <v>0</v>
          </cell>
          <cell r="DQ589">
            <v>0</v>
          </cell>
          <cell r="DR589">
            <v>0</v>
          </cell>
          <cell r="DS589">
            <v>0</v>
          </cell>
          <cell r="DT589">
            <v>0</v>
          </cell>
          <cell r="DU589">
            <v>0</v>
          </cell>
          <cell r="DV589">
            <v>0</v>
          </cell>
          <cell r="DW589">
            <v>0</v>
          </cell>
          <cell r="DX589">
            <v>0</v>
          </cell>
          <cell r="DY589">
            <v>0</v>
          </cell>
          <cell r="DZ589">
            <v>0</v>
          </cell>
          <cell r="EA589">
            <v>0</v>
          </cell>
          <cell r="EB589">
            <v>0</v>
          </cell>
          <cell r="EC589">
            <v>0</v>
          </cell>
          <cell r="ED589">
            <v>0</v>
          </cell>
        </row>
        <row r="591">
          <cell r="A591" t="str">
            <v>Total Coal Generation</v>
          </cell>
          <cell r="F591">
            <v>-14935.988328000065</v>
          </cell>
          <cell r="G591">
            <v>-15568.481154000387</v>
          </cell>
          <cell r="H591">
            <v>-13490.700463999761</v>
          </cell>
          <cell r="I591">
            <v>-9937.9253219999373</v>
          </cell>
          <cell r="J591">
            <v>-11053.304985999828</v>
          </cell>
          <cell r="K591">
            <v>-11612.877273000311</v>
          </cell>
          <cell r="L591">
            <v>-1852.7013859995641</v>
          </cell>
          <cell r="M591">
            <v>-3284.5121509996243</v>
          </cell>
          <cell r="N591">
            <v>-6789.4843679997139</v>
          </cell>
          <cell r="O591">
            <v>-12730.895620000083</v>
          </cell>
          <cell r="P591">
            <v>-9732.1269879997708</v>
          </cell>
          <cell r="Q591">
            <v>-10138.60734600015</v>
          </cell>
          <cell r="R591">
            <v>-123613.1849279888</v>
          </cell>
          <cell r="S591">
            <v>-11905.097761999816</v>
          </cell>
          <cell r="T591">
            <v>-14288.636113999877</v>
          </cell>
          <cell r="U591">
            <v>-14287.572840000037</v>
          </cell>
          <cell r="V591">
            <v>-9699.145112000173</v>
          </cell>
          <cell r="W591">
            <v>-10190.762873999542</v>
          </cell>
          <cell r="X591">
            <v>-11216.84973100014</v>
          </cell>
          <cell r="Y591">
            <v>-5098.309131000191</v>
          </cell>
          <cell r="Z591">
            <v>-6890.7568210000172</v>
          </cell>
          <cell r="AA591">
            <v>-9358.1167079992592</v>
          </cell>
          <cell r="AB591">
            <v>-12541.661922000116</v>
          </cell>
          <cell r="AC591">
            <v>-9199.9838999998756</v>
          </cell>
          <cell r="AD591">
            <v>-8936.2920129997656</v>
          </cell>
          <cell r="AE591">
            <v>-1339.6685180030763</v>
          </cell>
          <cell r="AF591">
            <v>-503.05042000021785</v>
          </cell>
          <cell r="AG591">
            <v>-378.24457400012761</v>
          </cell>
          <cell r="AH591">
            <v>-94.034218999790028</v>
          </cell>
          <cell r="AI591">
            <v>275.18445000005886</v>
          </cell>
          <cell r="AJ591">
            <v>-41.262608999852091</v>
          </cell>
          <cell r="AK591">
            <v>118.33800600003451</v>
          </cell>
          <cell r="AL591">
            <v>19.024350000545382</v>
          </cell>
          <cell r="AM591">
            <v>186.985498000402</v>
          </cell>
          <cell r="AN591">
            <v>114.2528920006007</v>
          </cell>
          <cell r="AO591">
            <v>3.3808759998064488</v>
          </cell>
          <cell r="AP591">
            <v>-275.84323199978098</v>
          </cell>
          <cell r="AQ591">
            <v>-764.39953600009903</v>
          </cell>
          <cell r="AR591">
            <v>1089.8866460025311</v>
          </cell>
          <cell r="AS591">
            <v>-100.4230890001636</v>
          </cell>
          <cell r="AT591">
            <v>171.41393600055017</v>
          </cell>
          <cell r="AU591">
            <v>-36.009291999973357</v>
          </cell>
          <cell r="AV591">
            <v>-20.285248999716714</v>
          </cell>
          <cell r="AW591">
            <v>149.61965399957262</v>
          </cell>
          <cell r="AX591">
            <v>295.74582200031728</v>
          </cell>
          <cell r="AY591">
            <v>104.30655999947339</v>
          </cell>
          <cell r="AZ591">
            <v>-3.5526649998500943</v>
          </cell>
          <cell r="BA591">
            <v>134.9104079999961</v>
          </cell>
          <cell r="BB591">
            <v>120.05893299984746</v>
          </cell>
          <cell r="BC591">
            <v>9.5775549998506904</v>
          </cell>
          <cell r="BD591">
            <v>264.52407299960032</v>
          </cell>
          <cell r="BE591">
            <v>1909.2337990030646</v>
          </cell>
          <cell r="BF591">
            <v>62.740825999761</v>
          </cell>
          <cell r="BG591">
            <v>200.10644200001843</v>
          </cell>
          <cell r="BH591">
            <v>422.29421700024977</v>
          </cell>
          <cell r="BI591">
            <v>339.79919000016525</v>
          </cell>
          <cell r="BJ591">
            <v>150.13266199966893</v>
          </cell>
          <cell r="BK591">
            <v>116.31819199980237</v>
          </cell>
          <cell r="BL591">
            <v>81.895789999980479</v>
          </cell>
          <cell r="BM591">
            <v>70.433822000399232</v>
          </cell>
          <cell r="BN591">
            <v>44.252839999739081</v>
          </cell>
          <cell r="BO591">
            <v>21.465972000034526</v>
          </cell>
          <cell r="BP591">
            <v>108.39932999992743</v>
          </cell>
          <cell r="BQ591">
            <v>291.39451599959284</v>
          </cell>
          <cell r="BR591">
            <v>1941.8235209956765</v>
          </cell>
          <cell r="BS591">
            <v>171.91996000008658</v>
          </cell>
          <cell r="BT591">
            <v>233.0387140000239</v>
          </cell>
          <cell r="BU591">
            <v>274.96744400006719</v>
          </cell>
          <cell r="BV591">
            <v>258.33793299971148</v>
          </cell>
          <cell r="BW591">
            <v>68.495436999946833</v>
          </cell>
          <cell r="BX591">
            <v>171.74347199965268</v>
          </cell>
          <cell r="BY591">
            <v>222.55289199994877</v>
          </cell>
          <cell r="BZ591">
            <v>56.697293000295758</v>
          </cell>
          <cell r="CA591">
            <v>-31.45147700002417</v>
          </cell>
          <cell r="CB591">
            <v>175.32078599999659</v>
          </cell>
          <cell r="CC591">
            <v>110.69415399990976</v>
          </cell>
          <cell r="CD591">
            <v>229.5069130002521</v>
          </cell>
          <cell r="CE591">
            <v>2349.1999910026789</v>
          </cell>
          <cell r="CF591">
            <v>226.6074709999375</v>
          </cell>
          <cell r="CG591">
            <v>139.72809599991888</v>
          </cell>
          <cell r="CH591">
            <v>452.05799999949522</v>
          </cell>
          <cell r="CI591">
            <v>171.95213099988177</v>
          </cell>
          <cell r="CJ591">
            <v>63.514174000127241</v>
          </cell>
          <cell r="CK591">
            <v>232.24783299979754</v>
          </cell>
          <cell r="CL591">
            <v>106.019212000072</v>
          </cell>
          <cell r="CM591">
            <v>275.59124800004065</v>
          </cell>
          <cell r="CN591">
            <v>205.98325100028887</v>
          </cell>
          <cell r="CO591">
            <v>77.107118000043556</v>
          </cell>
          <cell r="CP591">
            <v>156.39856500015594</v>
          </cell>
          <cell r="CQ591">
            <v>241.99289200012572</v>
          </cell>
          <cell r="CR591">
            <v>2785.8356890045106</v>
          </cell>
          <cell r="CS591">
            <v>240.46517999982461</v>
          </cell>
          <cell r="CT591">
            <v>178.82835699990392</v>
          </cell>
          <cell r="CU591">
            <v>715.87470899987966</v>
          </cell>
          <cell r="CV591">
            <v>107.11909899977036</v>
          </cell>
          <cell r="CW591">
            <v>163.88764500012621</v>
          </cell>
          <cell r="CX591">
            <v>272.80094000021927</v>
          </cell>
          <cell r="CY591">
            <v>158.64163500000723</v>
          </cell>
          <cell r="CZ591">
            <v>-113.32136199995875</v>
          </cell>
          <cell r="DA591">
            <v>160.39271800033748</v>
          </cell>
          <cell r="DB591">
            <v>162.93499300000258</v>
          </cell>
          <cell r="DC591">
            <v>179.41033900016919</v>
          </cell>
          <cell r="DD591">
            <v>558.80143599980511</v>
          </cell>
          <cell r="DE591">
            <v>1696.082175001502</v>
          </cell>
          <cell r="DF591">
            <v>291.13854600023478</v>
          </cell>
          <cell r="DG591">
            <v>73.627279000123963</v>
          </cell>
          <cell r="DH591">
            <v>488.05434800009243</v>
          </cell>
          <cell r="DI591">
            <v>392.50009500002488</v>
          </cell>
          <cell r="DJ591">
            <v>-164.03520499984734</v>
          </cell>
          <cell r="DK591">
            <v>119.04713000007905</v>
          </cell>
          <cell r="DL591">
            <v>48.001945999916643</v>
          </cell>
          <cell r="DM591">
            <v>66.789863999933004</v>
          </cell>
          <cell r="DN591">
            <v>65.389430000213906</v>
          </cell>
          <cell r="DO591">
            <v>188.89358300017193</v>
          </cell>
          <cell r="DP591">
            <v>-141.76817199983634</v>
          </cell>
          <cell r="DQ591">
            <v>268.44333099992946</v>
          </cell>
          <cell r="DR591">
            <v>2372.8991049975157</v>
          </cell>
          <cell r="DS591">
            <v>174.33827999979258</v>
          </cell>
          <cell r="DT591">
            <v>174.04563900013454</v>
          </cell>
          <cell r="DU591">
            <v>806.6752629999537</v>
          </cell>
          <cell r="DV591">
            <v>673.19523600011598</v>
          </cell>
          <cell r="DW591">
            <v>494.5163669999456</v>
          </cell>
          <cell r="DX591">
            <v>14.791444000089541</v>
          </cell>
          <cell r="DY591">
            <v>-159.67596600018442</v>
          </cell>
          <cell r="DZ591">
            <v>79.185220000101253</v>
          </cell>
          <cell r="EA591">
            <v>-52.813736999873072</v>
          </cell>
          <cell r="EB591">
            <v>-64.133483000099659</v>
          </cell>
          <cell r="EC591">
            <v>81.648881000000983</v>
          </cell>
          <cell r="ED591">
            <v>151.12596100009978</v>
          </cell>
        </row>
        <row r="593">
          <cell r="A593" t="str">
            <v>Gas Generation</v>
          </cell>
        </row>
        <row r="594">
          <cell r="F594">
            <v>0</v>
          </cell>
          <cell r="G594">
            <v>0</v>
          </cell>
          <cell r="H594">
            <v>-86.006629999999859</v>
          </cell>
          <cell r="I594">
            <v>0</v>
          </cell>
          <cell r="J594">
            <v>0</v>
          </cell>
          <cell r="K594">
            <v>0</v>
          </cell>
          <cell r="L594">
            <v>18.308120000001509</v>
          </cell>
          <cell r="M594">
            <v>-409.24275999999372</v>
          </cell>
          <cell r="N594">
            <v>-67.087719999981346</v>
          </cell>
          <cell r="O594">
            <v>-506.15804000000935</v>
          </cell>
          <cell r="P594">
            <v>-91.183759999999893</v>
          </cell>
          <cell r="Q594">
            <v>-101.07322999997996</v>
          </cell>
          <cell r="R594">
            <v>-3726.7758399997838</v>
          </cell>
          <cell r="S594">
            <v>25.895759999984875</v>
          </cell>
          <cell r="T594">
            <v>-223.6313300000038</v>
          </cell>
          <cell r="U594">
            <v>-848.42399999999907</v>
          </cell>
          <cell r="V594">
            <v>0</v>
          </cell>
          <cell r="W594">
            <v>0</v>
          </cell>
          <cell r="X594">
            <v>0</v>
          </cell>
          <cell r="Y594">
            <v>-54.121849999995902</v>
          </cell>
          <cell r="Z594">
            <v>-98.425900000031106</v>
          </cell>
          <cell r="AA594">
            <v>-205.58243000000948</v>
          </cell>
          <cell r="AB594">
            <v>-1425.1499900000053</v>
          </cell>
          <cell r="AC594">
            <v>-650.93878000002587</v>
          </cell>
          <cell r="AD594">
            <v>-246.39732000001823</v>
          </cell>
          <cell r="AE594">
            <v>-166.87833000021055</v>
          </cell>
          <cell r="AF594">
            <v>-5.6941700000024866</v>
          </cell>
          <cell r="AG594">
            <v>-90.294890000004671</v>
          </cell>
          <cell r="AH594">
            <v>-49.809769999992568</v>
          </cell>
          <cell r="AI594">
            <v>2.2438600000023143</v>
          </cell>
          <cell r="AJ594">
            <v>0</v>
          </cell>
          <cell r="AK594">
            <v>0</v>
          </cell>
          <cell r="AL594">
            <v>0.65233000001171604</v>
          </cell>
          <cell r="AM594">
            <v>0.21906999999191612</v>
          </cell>
          <cell r="AN594">
            <v>4.0473200000124052</v>
          </cell>
          <cell r="AO594">
            <v>12.453869999968447</v>
          </cell>
          <cell r="AP594">
            <v>-40.020549999986542</v>
          </cell>
          <cell r="AQ594">
            <v>-0.67540000000735745</v>
          </cell>
          <cell r="AR594">
            <v>-21.760080000385642</v>
          </cell>
          <cell r="AS594">
            <v>-5.9788799999805633</v>
          </cell>
          <cell r="AT594">
            <v>0.45185999998648185</v>
          </cell>
          <cell r="AU594">
            <v>-22.494829999981448</v>
          </cell>
          <cell r="AV594">
            <v>0</v>
          </cell>
          <cell r="AW594">
            <v>0</v>
          </cell>
          <cell r="AX594">
            <v>21.634930000000168</v>
          </cell>
          <cell r="AY594">
            <v>4.954970000020694</v>
          </cell>
          <cell r="AZ594">
            <v>5.9106599999940954</v>
          </cell>
          <cell r="BA594">
            <v>8.5098700000089593</v>
          </cell>
          <cell r="BB594">
            <v>5.6951100000296719</v>
          </cell>
          <cell r="BC594">
            <v>-30.074009999982081</v>
          </cell>
          <cell r="BD594">
            <v>-10.369760000001406</v>
          </cell>
          <cell r="BE594">
            <v>-62.984739999752492</v>
          </cell>
          <cell r="BF594">
            <v>-4.0215800000005402</v>
          </cell>
          <cell r="BG594">
            <v>-1.9818700000178069</v>
          </cell>
          <cell r="BH594">
            <v>-7.0179899999930058</v>
          </cell>
          <cell r="BI594">
            <v>0</v>
          </cell>
          <cell r="BJ594">
            <v>0</v>
          </cell>
          <cell r="BK594">
            <v>2.4985200000082841</v>
          </cell>
          <cell r="BL594">
            <v>0.28166000003693625</v>
          </cell>
          <cell r="BM594">
            <v>2.9817099999636412</v>
          </cell>
          <cell r="BN594">
            <v>8.9517099999939092</v>
          </cell>
          <cell r="BO594">
            <v>-5.1925599999958649</v>
          </cell>
          <cell r="BP594">
            <v>-11.091480000002775</v>
          </cell>
          <cell r="BQ594">
            <v>-48.392859999992652</v>
          </cell>
          <cell r="BR594">
            <v>-69.117980000097305</v>
          </cell>
          <cell r="BS594">
            <v>-6.0643299999937881</v>
          </cell>
          <cell r="BT594">
            <v>-4.6843700000026729</v>
          </cell>
          <cell r="BU594">
            <v>-5.5518400000000838</v>
          </cell>
          <cell r="BV594">
            <v>-28.325189999988652</v>
          </cell>
          <cell r="BW594">
            <v>0</v>
          </cell>
          <cell r="BX594">
            <v>3.0862800000031712</v>
          </cell>
          <cell r="BY594">
            <v>-40.702939999988303</v>
          </cell>
          <cell r="BZ594">
            <v>26.066600000020117</v>
          </cell>
          <cell r="CA594">
            <v>39.835679999989225</v>
          </cell>
          <cell r="CB594">
            <v>-7.9191400000127032</v>
          </cell>
          <cell r="CC594">
            <v>-1.0386600000201724</v>
          </cell>
          <cell r="CD594">
            <v>-43.820069999987027</v>
          </cell>
          <cell r="CE594">
            <v>44.916780000319704</v>
          </cell>
          <cell r="CF594">
            <v>-13.088149999995949</v>
          </cell>
          <cell r="CG594">
            <v>8.334789999993518</v>
          </cell>
          <cell r="CH594">
            <v>-11.381690000001981</v>
          </cell>
          <cell r="CI594">
            <v>0</v>
          </cell>
          <cell r="CJ594">
            <v>0</v>
          </cell>
          <cell r="CK594">
            <v>20.768339999995078</v>
          </cell>
          <cell r="CL594">
            <v>24.544939999992494</v>
          </cell>
          <cell r="CM594">
            <v>5.6046500000520609</v>
          </cell>
          <cell r="CN594">
            <v>5.3157800000044517</v>
          </cell>
          <cell r="CO594">
            <v>66.642300000006799</v>
          </cell>
          <cell r="CP594">
            <v>-13.058350000006612</v>
          </cell>
          <cell r="CQ594">
            <v>-48.765829999989364</v>
          </cell>
          <cell r="CR594">
            <v>-205.41866999957711</v>
          </cell>
          <cell r="CS594">
            <v>-46.290739999996731</v>
          </cell>
          <cell r="CT594">
            <v>-18.94873999999254</v>
          </cell>
          <cell r="CU594">
            <v>12.639140000006591</v>
          </cell>
          <cell r="CV594">
            <v>0</v>
          </cell>
          <cell r="CW594">
            <v>0</v>
          </cell>
          <cell r="CX594">
            <v>3.5499499999859836</v>
          </cell>
          <cell r="CY594">
            <v>-12.04525000002468</v>
          </cell>
          <cell r="CZ594">
            <v>7.0000899999868125</v>
          </cell>
          <cell r="DA594">
            <v>-12.025720000005094</v>
          </cell>
          <cell r="DB594">
            <v>-62.153470000019297</v>
          </cell>
          <cell r="DC594">
            <v>-128.96971000000485</v>
          </cell>
          <cell r="DD594">
            <v>51.825779999984661</v>
          </cell>
          <cell r="DE594">
            <v>-564.99098999961279</v>
          </cell>
          <cell r="DF594">
            <v>-195.9351800000295</v>
          </cell>
          <cell r="DG594">
            <v>-34.558529999980237</v>
          </cell>
          <cell r="DH594">
            <v>11.206619999997201</v>
          </cell>
          <cell r="DI594">
            <v>0</v>
          </cell>
          <cell r="DJ594">
            <v>0</v>
          </cell>
          <cell r="DK594">
            <v>0</v>
          </cell>
          <cell r="DL594">
            <v>128.93972000002395</v>
          </cell>
          <cell r="DM594">
            <v>-1.9670899999910034</v>
          </cell>
          <cell r="DN594">
            <v>-28.320670000015525</v>
          </cell>
          <cell r="DO594">
            <v>-33.548380000051111</v>
          </cell>
          <cell r="DP594">
            <v>-252.37825000000885</v>
          </cell>
          <cell r="DQ594">
            <v>-158.42923000000883</v>
          </cell>
          <cell r="DR594">
            <v>-591.30774999991991</v>
          </cell>
          <cell r="DS594">
            <v>-69.364960000006249</v>
          </cell>
          <cell r="DT594">
            <v>-37.046390000003157</v>
          </cell>
          <cell r="DU594">
            <v>-47.31253999999899</v>
          </cell>
          <cell r="DV594">
            <v>0</v>
          </cell>
          <cell r="DW594">
            <v>0</v>
          </cell>
          <cell r="DX594">
            <v>0</v>
          </cell>
          <cell r="DY594">
            <v>-49.52923000001465</v>
          </cell>
          <cell r="DZ594">
            <v>4.4160099999862723</v>
          </cell>
          <cell r="EA594">
            <v>-28.38902999999118</v>
          </cell>
          <cell r="EB594">
            <v>-29.255390000005718</v>
          </cell>
          <cell r="EC594">
            <v>-20.603390000003856</v>
          </cell>
          <cell r="ED594">
            <v>-314.22282999998424</v>
          </cell>
        </row>
        <row r="595"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>
            <v>0</v>
          </cell>
          <cell r="K595">
            <v>0</v>
          </cell>
          <cell r="L595">
            <v>0</v>
          </cell>
          <cell r="M595">
            <v>0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  <cell r="X595">
            <v>0</v>
          </cell>
          <cell r="Y595">
            <v>0</v>
          </cell>
          <cell r="Z595">
            <v>0</v>
          </cell>
          <cell r="AA595">
            <v>0</v>
          </cell>
          <cell r="AB595">
            <v>0</v>
          </cell>
          <cell r="AC595">
            <v>0</v>
          </cell>
          <cell r="AD595">
            <v>0</v>
          </cell>
          <cell r="AE595">
            <v>0</v>
          </cell>
          <cell r="AF595">
            <v>0</v>
          </cell>
          <cell r="AG595">
            <v>0</v>
          </cell>
          <cell r="AH595">
            <v>0</v>
          </cell>
          <cell r="AI595">
            <v>0</v>
          </cell>
          <cell r="AJ595">
            <v>0</v>
          </cell>
          <cell r="AK595">
            <v>0</v>
          </cell>
          <cell r="AL595">
            <v>0</v>
          </cell>
          <cell r="AM595">
            <v>0</v>
          </cell>
          <cell r="AN595">
            <v>0</v>
          </cell>
          <cell r="AO595">
            <v>0</v>
          </cell>
          <cell r="AP595">
            <v>0</v>
          </cell>
          <cell r="AQ595">
            <v>0</v>
          </cell>
          <cell r="AR595">
            <v>0</v>
          </cell>
          <cell r="AS595">
            <v>0</v>
          </cell>
          <cell r="AT595">
            <v>0</v>
          </cell>
          <cell r="AU595">
            <v>0</v>
          </cell>
          <cell r="AV595">
            <v>0</v>
          </cell>
          <cell r="AW595">
            <v>0</v>
          </cell>
          <cell r="AX595">
            <v>0</v>
          </cell>
          <cell r="AY595">
            <v>0</v>
          </cell>
          <cell r="AZ595">
            <v>0</v>
          </cell>
          <cell r="BA595">
            <v>0</v>
          </cell>
          <cell r="BB595">
            <v>0</v>
          </cell>
          <cell r="BC595">
            <v>0</v>
          </cell>
          <cell r="BD595">
            <v>0</v>
          </cell>
          <cell r="BE595">
            <v>0</v>
          </cell>
          <cell r="BF595">
            <v>0</v>
          </cell>
          <cell r="BG595">
            <v>0</v>
          </cell>
          <cell r="BH595">
            <v>0</v>
          </cell>
          <cell r="BI595">
            <v>0</v>
          </cell>
          <cell r="BJ595">
            <v>0</v>
          </cell>
          <cell r="BK595">
            <v>0</v>
          </cell>
          <cell r="BL595">
            <v>0</v>
          </cell>
          <cell r="BM595">
            <v>0</v>
          </cell>
          <cell r="BN595">
            <v>0</v>
          </cell>
          <cell r="BO595">
            <v>0</v>
          </cell>
          <cell r="BP595">
            <v>0</v>
          </cell>
          <cell r="BQ595">
            <v>0</v>
          </cell>
          <cell r="BR595">
            <v>0</v>
          </cell>
          <cell r="BS595">
            <v>0</v>
          </cell>
          <cell r="BT595">
            <v>0</v>
          </cell>
          <cell r="BU595">
            <v>0</v>
          </cell>
          <cell r="BV595">
            <v>0</v>
          </cell>
          <cell r="BW595">
            <v>0</v>
          </cell>
          <cell r="BX595">
            <v>0</v>
          </cell>
          <cell r="BY595">
            <v>0</v>
          </cell>
          <cell r="BZ595">
            <v>0</v>
          </cell>
          <cell r="CA595">
            <v>0</v>
          </cell>
          <cell r="CB595">
            <v>0</v>
          </cell>
          <cell r="CC595">
            <v>0</v>
          </cell>
          <cell r="CD595">
            <v>0</v>
          </cell>
          <cell r="CE595">
            <v>0</v>
          </cell>
          <cell r="CF595">
            <v>0</v>
          </cell>
          <cell r="CG595">
            <v>0</v>
          </cell>
          <cell r="CH595">
            <v>0</v>
          </cell>
          <cell r="CI595">
            <v>0</v>
          </cell>
          <cell r="CJ595">
            <v>0</v>
          </cell>
          <cell r="CK595">
            <v>0</v>
          </cell>
          <cell r="CL595">
            <v>0</v>
          </cell>
          <cell r="CM595">
            <v>0</v>
          </cell>
          <cell r="CN595">
            <v>0</v>
          </cell>
          <cell r="CO595">
            <v>0</v>
          </cell>
          <cell r="CP595">
            <v>0</v>
          </cell>
          <cell r="CQ595">
            <v>0</v>
          </cell>
          <cell r="CR595">
            <v>0</v>
          </cell>
          <cell r="CS595">
            <v>0</v>
          </cell>
          <cell r="CT595">
            <v>0</v>
          </cell>
          <cell r="CU595">
            <v>0</v>
          </cell>
          <cell r="CV595">
            <v>0</v>
          </cell>
          <cell r="CW595">
            <v>0</v>
          </cell>
          <cell r="CX595">
            <v>0</v>
          </cell>
          <cell r="CY595">
            <v>0</v>
          </cell>
          <cell r="CZ595">
            <v>0</v>
          </cell>
          <cell r="DA595">
            <v>0</v>
          </cell>
          <cell r="DB595">
            <v>0</v>
          </cell>
          <cell r="DC595">
            <v>0</v>
          </cell>
          <cell r="DD595">
            <v>0</v>
          </cell>
          <cell r="DE595">
            <v>0</v>
          </cell>
          <cell r="DF595">
            <v>0</v>
          </cell>
          <cell r="DG595">
            <v>0</v>
          </cell>
          <cell r="DH595">
            <v>0</v>
          </cell>
          <cell r="DI595">
            <v>0</v>
          </cell>
          <cell r="DJ595">
            <v>0</v>
          </cell>
          <cell r="DK595">
            <v>0</v>
          </cell>
          <cell r="DL595">
            <v>0</v>
          </cell>
          <cell r="DM595">
            <v>0</v>
          </cell>
          <cell r="DN595">
            <v>0</v>
          </cell>
          <cell r="DO595">
            <v>0</v>
          </cell>
          <cell r="DP595">
            <v>0</v>
          </cell>
          <cell r="DQ595">
            <v>0</v>
          </cell>
          <cell r="DR595">
            <v>0</v>
          </cell>
          <cell r="DS595">
            <v>0</v>
          </cell>
          <cell r="DT595">
            <v>0</v>
          </cell>
          <cell r="DU595">
            <v>0</v>
          </cell>
          <cell r="DV595">
            <v>0</v>
          </cell>
          <cell r="DW595">
            <v>0</v>
          </cell>
          <cell r="DX595">
            <v>0</v>
          </cell>
          <cell r="DY595">
            <v>0</v>
          </cell>
          <cell r="DZ595">
            <v>0</v>
          </cell>
          <cell r="EA595">
            <v>0</v>
          </cell>
          <cell r="EB595">
            <v>0</v>
          </cell>
          <cell r="EC595">
            <v>0</v>
          </cell>
          <cell r="ED595">
            <v>0</v>
          </cell>
        </row>
        <row r="596">
          <cell r="F596">
            <v>-894.65466199998627</v>
          </cell>
          <cell r="G596">
            <v>-841.77165999999852</v>
          </cell>
          <cell r="H596">
            <v>-757.67144999999437</v>
          </cell>
          <cell r="I596">
            <v>-559.39265999998315</v>
          </cell>
          <cell r="J596">
            <v>-1150.8634399999864</v>
          </cell>
          <cell r="K596">
            <v>-699.1929329999839</v>
          </cell>
          <cell r="L596">
            <v>-1237.1436380000669</v>
          </cell>
          <cell r="M596">
            <v>-755.48299099999713</v>
          </cell>
          <cell r="N596">
            <v>-1493.5340799999831</v>
          </cell>
          <cell r="O596">
            <v>-703.9881549999991</v>
          </cell>
          <cell r="P596">
            <v>-920.86561400000937</v>
          </cell>
          <cell r="Q596">
            <v>-460.45988200002466</v>
          </cell>
          <cell r="R596">
            <v>-9016.2565750000067</v>
          </cell>
          <cell r="S596">
            <v>-834.0038910000294</v>
          </cell>
          <cell r="T596">
            <v>-1080.0676150000072</v>
          </cell>
          <cell r="U596">
            <v>-1391.03826999999</v>
          </cell>
          <cell r="V596">
            <v>-1073.3800489999703</v>
          </cell>
          <cell r="W596">
            <v>-1210.0883029999968</v>
          </cell>
          <cell r="X596">
            <v>-645.23102100001415</v>
          </cell>
          <cell r="Y596">
            <v>-204.70814400003292</v>
          </cell>
          <cell r="Z596">
            <v>-327.33749599999283</v>
          </cell>
          <cell r="AA596">
            <v>-247.07770199998049</v>
          </cell>
          <cell r="AB596">
            <v>-415.73059599997941</v>
          </cell>
          <cell r="AC596">
            <v>-1300.6442629999947</v>
          </cell>
          <cell r="AD596">
            <v>-286.94922500001849</v>
          </cell>
          <cell r="AE596">
            <v>3369.4103490002453</v>
          </cell>
          <cell r="AF596">
            <v>1368.1319169999915</v>
          </cell>
          <cell r="AG596">
            <v>685.58988199997111</v>
          </cell>
          <cell r="AH596">
            <v>299.06452300000819</v>
          </cell>
          <cell r="AI596">
            <v>49.145346000004793</v>
          </cell>
          <cell r="AJ596">
            <v>50.208130000013625</v>
          </cell>
          <cell r="AK596">
            <v>-0.84194100007880479</v>
          </cell>
          <cell r="AL596">
            <v>12.606692000001203</v>
          </cell>
          <cell r="AM596">
            <v>17.197864000045229</v>
          </cell>
          <cell r="AN596">
            <v>-6.4474920000066049</v>
          </cell>
          <cell r="AO596">
            <v>23.480846999969799</v>
          </cell>
          <cell r="AP596">
            <v>290.01086900004884</v>
          </cell>
          <cell r="AQ596">
            <v>581.26371200001449</v>
          </cell>
          <cell r="AR596">
            <v>1167.514940999914</v>
          </cell>
          <cell r="AS596">
            <v>125.59972999998718</v>
          </cell>
          <cell r="AT596">
            <v>119.91022900000098</v>
          </cell>
          <cell r="AU596">
            <v>172.60081000003265</v>
          </cell>
          <cell r="AV596">
            <v>150.12635000000591</v>
          </cell>
          <cell r="AW596">
            <v>15.381359999999404</v>
          </cell>
          <cell r="AX596">
            <v>15.336582999996608</v>
          </cell>
          <cell r="AY596">
            <v>167.25745100001222</v>
          </cell>
          <cell r="AZ596">
            <v>102.29921999998624</v>
          </cell>
          <cell r="BA596">
            <v>113.99288999999408</v>
          </cell>
          <cell r="BB596">
            <v>-12.469177999999374</v>
          </cell>
          <cell r="BC596">
            <v>95.823959000001196</v>
          </cell>
          <cell r="BD596">
            <v>101.65553699998418</v>
          </cell>
          <cell r="BE596">
            <v>952.52489999961108</v>
          </cell>
          <cell r="BF596">
            <v>100.1100720000104</v>
          </cell>
          <cell r="BG596">
            <v>55.219012000015937</v>
          </cell>
          <cell r="BH596">
            <v>16.930599999999686</v>
          </cell>
          <cell r="BI596">
            <v>3.4626199999984237</v>
          </cell>
          <cell r="BJ596">
            <v>4.4965999999985797</v>
          </cell>
          <cell r="BK596">
            <v>97.392699999996694</v>
          </cell>
          <cell r="BL596">
            <v>157.03270000001066</v>
          </cell>
          <cell r="BM596">
            <v>84.414574999973411</v>
          </cell>
          <cell r="BN596">
            <v>130.32084999998915</v>
          </cell>
          <cell r="BO596">
            <v>137.42277000000468</v>
          </cell>
          <cell r="BP596">
            <v>34.211042000009911</v>
          </cell>
          <cell r="BQ596">
            <v>131.51135899999645</v>
          </cell>
          <cell r="BR596">
            <v>1087.0051249996759</v>
          </cell>
          <cell r="BS596">
            <v>52.072976999974344</v>
          </cell>
          <cell r="BT596">
            <v>45.097993000003044</v>
          </cell>
          <cell r="BU596">
            <v>81.713824999984354</v>
          </cell>
          <cell r="BV596">
            <v>66.087549999996554</v>
          </cell>
          <cell r="BW596">
            <v>102.69285000000673</v>
          </cell>
          <cell r="BX596">
            <v>167.46562999999151</v>
          </cell>
          <cell r="BY596">
            <v>22.705159999983152</v>
          </cell>
          <cell r="BZ596">
            <v>150.76493499998469</v>
          </cell>
          <cell r="CA596">
            <v>131.06325800000923</v>
          </cell>
          <cell r="CB596">
            <v>98.410659999994095</v>
          </cell>
          <cell r="CC596">
            <v>82.21942000000854</v>
          </cell>
          <cell r="CD596">
            <v>86.710866999987047</v>
          </cell>
          <cell r="CE596">
            <v>1209.0769980000332</v>
          </cell>
          <cell r="CF596">
            <v>51.53648000000976</v>
          </cell>
          <cell r="CG596">
            <v>35.097965000022668</v>
          </cell>
          <cell r="CH596">
            <v>52.865599999990081</v>
          </cell>
          <cell r="CI596">
            <v>32.596429999997781</v>
          </cell>
          <cell r="CJ596">
            <v>118.52390000000014</v>
          </cell>
          <cell r="CK596">
            <v>98.632879999990109</v>
          </cell>
          <cell r="CL596">
            <v>185.5359640000097</v>
          </cell>
          <cell r="CM596">
            <v>112.27643099997658</v>
          </cell>
          <cell r="CN596">
            <v>119.63227000000188</v>
          </cell>
          <cell r="CO596">
            <v>73.73639499998535</v>
          </cell>
          <cell r="CP596">
            <v>99.050355000013951</v>
          </cell>
          <cell r="CQ596">
            <v>229.59232799999882</v>
          </cell>
          <cell r="CR596">
            <v>1353.46783100022</v>
          </cell>
          <cell r="CS596">
            <v>80.049245000001974</v>
          </cell>
          <cell r="CT596">
            <v>77.14986700002919</v>
          </cell>
          <cell r="CU596">
            <v>61.257981999995536</v>
          </cell>
          <cell r="CV596">
            <v>116.33937999999762</v>
          </cell>
          <cell r="CW596">
            <v>132.25740000000224</v>
          </cell>
          <cell r="CX596">
            <v>-162.36471999998321</v>
          </cell>
          <cell r="CY596">
            <v>177.44182499998715</v>
          </cell>
          <cell r="CZ596">
            <v>131.04441100000986</v>
          </cell>
          <cell r="DA596">
            <v>128.10207999998238</v>
          </cell>
          <cell r="DB596">
            <v>75.628739000007045</v>
          </cell>
          <cell r="DC596">
            <v>148.62605399999302</v>
          </cell>
          <cell r="DD596">
            <v>387.93556799998623</v>
          </cell>
          <cell r="DE596">
            <v>2471.0129089998081</v>
          </cell>
          <cell r="DF596">
            <v>169.88896700000623</v>
          </cell>
          <cell r="DG596">
            <v>139.18792399996892</v>
          </cell>
          <cell r="DH596">
            <v>211.44457500003045</v>
          </cell>
          <cell r="DI596">
            <v>97.343676000004052</v>
          </cell>
          <cell r="DJ596">
            <v>172.57613000000129</v>
          </cell>
          <cell r="DK596">
            <v>44.024304999999003</v>
          </cell>
          <cell r="DL596">
            <v>357.91279099992244</v>
          </cell>
          <cell r="DM596">
            <v>97.965705000009621</v>
          </cell>
          <cell r="DN596">
            <v>70.615380000002915</v>
          </cell>
          <cell r="DO596">
            <v>67.156519000040134</v>
          </cell>
          <cell r="DP596">
            <v>409.70203200000105</v>
          </cell>
          <cell r="DQ596">
            <v>633.1949049999821</v>
          </cell>
          <cell r="DR596">
            <v>2149.2443099995144</v>
          </cell>
          <cell r="DS596">
            <v>221.03952400002163</v>
          </cell>
          <cell r="DT596">
            <v>48.899182000022847</v>
          </cell>
          <cell r="DU596">
            <v>240.70319600000221</v>
          </cell>
          <cell r="DV596">
            <v>29.09458999999697</v>
          </cell>
          <cell r="DW596">
            <v>14.041929999999411</v>
          </cell>
          <cell r="DX596">
            <v>95.987949999980628</v>
          </cell>
          <cell r="DY596">
            <v>459.5624780000071</v>
          </cell>
          <cell r="DZ596">
            <v>200.13381599998684</v>
          </cell>
          <cell r="EA596">
            <v>127.59175999998115</v>
          </cell>
          <cell r="EB596">
            <v>149.04731699998956</v>
          </cell>
          <cell r="EC596">
            <v>239.11035400000401</v>
          </cell>
          <cell r="ED596">
            <v>324.03221299999859</v>
          </cell>
        </row>
        <row r="597"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>
            <v>0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R597">
            <v>-2.0073540000012144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-2.0073539999993955</v>
          </cell>
          <cell r="X597">
            <v>0</v>
          </cell>
          <cell r="Y597">
            <v>0</v>
          </cell>
          <cell r="Z597">
            <v>0</v>
          </cell>
          <cell r="AA597">
            <v>0</v>
          </cell>
          <cell r="AB597">
            <v>0</v>
          </cell>
          <cell r="AC597">
            <v>0</v>
          </cell>
          <cell r="AD597">
            <v>0</v>
          </cell>
          <cell r="AE597">
            <v>1.1643000005278736E-2</v>
          </cell>
          <cell r="AF597">
            <v>0</v>
          </cell>
          <cell r="AG597">
            <v>0</v>
          </cell>
          <cell r="AH597">
            <v>0</v>
          </cell>
          <cell r="AI597">
            <v>9.5600000004196772E-3</v>
          </cell>
          <cell r="AJ597">
            <v>2.0829999994020909E-3</v>
          </cell>
          <cell r="AK597">
            <v>0</v>
          </cell>
          <cell r="AL597">
            <v>0</v>
          </cell>
          <cell r="AM597">
            <v>0</v>
          </cell>
          <cell r="AN597">
            <v>0</v>
          </cell>
          <cell r="AO597">
            <v>0</v>
          </cell>
          <cell r="AP597">
            <v>0</v>
          </cell>
          <cell r="AQ597">
            <v>0</v>
          </cell>
          <cell r="AR597">
            <v>3.1970000010915101E-2</v>
          </cell>
          <cell r="AS597">
            <v>0</v>
          </cell>
          <cell r="AT597">
            <v>3.1970000000001164E-2</v>
          </cell>
          <cell r="AU597">
            <v>0</v>
          </cell>
          <cell r="AV597">
            <v>0</v>
          </cell>
          <cell r="AW597">
            <v>0</v>
          </cell>
          <cell r="AX597">
            <v>0</v>
          </cell>
          <cell r="AY597">
            <v>0</v>
          </cell>
          <cell r="AZ597">
            <v>0</v>
          </cell>
          <cell r="BA597">
            <v>0</v>
          </cell>
          <cell r="BB597">
            <v>0</v>
          </cell>
          <cell r="BC597">
            <v>0</v>
          </cell>
          <cell r="BD597">
            <v>0</v>
          </cell>
          <cell r="BE597">
            <v>0</v>
          </cell>
          <cell r="BF597">
            <v>0</v>
          </cell>
          <cell r="BG597">
            <v>0</v>
          </cell>
          <cell r="BH597">
            <v>0</v>
          </cell>
          <cell r="BI597">
            <v>0</v>
          </cell>
          <cell r="BJ597">
            <v>0</v>
          </cell>
          <cell r="BK597">
            <v>0</v>
          </cell>
          <cell r="BL597">
            <v>0</v>
          </cell>
          <cell r="BM597">
            <v>0</v>
          </cell>
          <cell r="BN597">
            <v>0</v>
          </cell>
          <cell r="BO597">
            <v>0</v>
          </cell>
          <cell r="BP597">
            <v>0</v>
          </cell>
          <cell r="BQ597">
            <v>0</v>
          </cell>
          <cell r="BR597">
            <v>0</v>
          </cell>
          <cell r="BS597">
            <v>0</v>
          </cell>
          <cell r="BT597">
            <v>0</v>
          </cell>
          <cell r="BU597">
            <v>0</v>
          </cell>
          <cell r="BV597">
            <v>0</v>
          </cell>
          <cell r="BW597">
            <v>0</v>
          </cell>
          <cell r="BX597">
            <v>0</v>
          </cell>
          <cell r="BY597">
            <v>0</v>
          </cell>
          <cell r="BZ597">
            <v>0</v>
          </cell>
          <cell r="CA597">
            <v>0</v>
          </cell>
          <cell r="CB597">
            <v>0</v>
          </cell>
          <cell r="CC597">
            <v>0</v>
          </cell>
          <cell r="CD597">
            <v>0</v>
          </cell>
          <cell r="CE597">
            <v>3.826232000021264</v>
          </cell>
          <cell r="CF597">
            <v>0</v>
          </cell>
          <cell r="CG597">
            <v>0</v>
          </cell>
          <cell r="CH597">
            <v>0</v>
          </cell>
          <cell r="CI597">
            <v>0</v>
          </cell>
          <cell r="CJ597">
            <v>0</v>
          </cell>
          <cell r="CK597">
            <v>0</v>
          </cell>
          <cell r="CL597">
            <v>0</v>
          </cell>
          <cell r="CM597">
            <v>0</v>
          </cell>
          <cell r="CN597">
            <v>0</v>
          </cell>
          <cell r="CO597">
            <v>0</v>
          </cell>
          <cell r="CP597">
            <v>3.8262319999994361</v>
          </cell>
          <cell r="CQ597">
            <v>0</v>
          </cell>
          <cell r="CR597">
            <v>-67.361545999970986</v>
          </cell>
          <cell r="CS597">
            <v>0</v>
          </cell>
          <cell r="CT597">
            <v>1.6257999999652384E-2</v>
          </cell>
          <cell r="CU597">
            <v>1.3459929999989981</v>
          </cell>
          <cell r="CV597">
            <v>0.19747999999981403</v>
          </cell>
          <cell r="CW597">
            <v>0</v>
          </cell>
          <cell r="CX597">
            <v>0</v>
          </cell>
          <cell r="CY597">
            <v>0</v>
          </cell>
          <cell r="CZ597">
            <v>-72.803962000001775</v>
          </cell>
          <cell r="DA597">
            <v>0</v>
          </cell>
          <cell r="DB597">
            <v>8.4689999985130271E-3</v>
          </cell>
          <cell r="DC597">
            <v>0</v>
          </cell>
          <cell r="DD597">
            <v>3.8742160000001604</v>
          </cell>
          <cell r="DE597">
            <v>-94.318098999996437</v>
          </cell>
          <cell r="DF597">
            <v>0</v>
          </cell>
          <cell r="DG597">
            <v>1.6372000000046683E-2</v>
          </cell>
          <cell r="DH597">
            <v>0</v>
          </cell>
          <cell r="DI597">
            <v>0</v>
          </cell>
          <cell r="DJ597">
            <v>0</v>
          </cell>
          <cell r="DK597">
            <v>0</v>
          </cell>
          <cell r="DL597">
            <v>0</v>
          </cell>
          <cell r="DM597">
            <v>-94.33447100000194</v>
          </cell>
          <cell r="DN597">
            <v>0</v>
          </cell>
          <cell r="DO597">
            <v>0</v>
          </cell>
          <cell r="DP597">
            <v>0</v>
          </cell>
          <cell r="DQ597">
            <v>0</v>
          </cell>
          <cell r="DR597">
            <v>-17.305680999998003</v>
          </cell>
          <cell r="DS597">
            <v>0</v>
          </cell>
          <cell r="DT597">
            <v>7.3330500000010943</v>
          </cell>
          <cell r="DU597">
            <v>6.0332659999999123</v>
          </cell>
          <cell r="DV597">
            <v>0</v>
          </cell>
          <cell r="DW597">
            <v>0</v>
          </cell>
          <cell r="DX597">
            <v>0</v>
          </cell>
          <cell r="DY597">
            <v>0</v>
          </cell>
          <cell r="DZ597">
            <v>-30.671997000001284</v>
          </cell>
          <cell r="EA597">
            <v>0</v>
          </cell>
          <cell r="EB597">
            <v>0</v>
          </cell>
          <cell r="EC597">
            <v>0</v>
          </cell>
          <cell r="ED597">
            <v>0</v>
          </cell>
        </row>
        <row r="598">
          <cell r="F598">
            <v>0</v>
          </cell>
          <cell r="G598">
            <v>-87.64045200000146</v>
          </cell>
          <cell r="H598">
            <v>-100.74144499999966</v>
          </cell>
          <cell r="I598">
            <v>-23.44212300000072</v>
          </cell>
          <cell r="J598">
            <v>-22.554181000000426</v>
          </cell>
          <cell r="K598">
            <v>-51.65622699999949</v>
          </cell>
          <cell r="L598">
            <v>-560.13084900000467</v>
          </cell>
          <cell r="M598">
            <v>-482.1066215000028</v>
          </cell>
          <cell r="N598">
            <v>-132.34896799999478</v>
          </cell>
          <cell r="O598">
            <v>-51.472741999998107</v>
          </cell>
          <cell r="P598">
            <v>-140.94293099999959</v>
          </cell>
          <cell r="Q598">
            <v>-71.217085000000225</v>
          </cell>
          <cell r="R598">
            <v>-2494.8934774999798</v>
          </cell>
          <cell r="S598">
            <v>-132.97521300000153</v>
          </cell>
          <cell r="T598">
            <v>-170.99103000000105</v>
          </cell>
          <cell r="U598">
            <v>-226.13977800000066</v>
          </cell>
          <cell r="V598">
            <v>-50.895027000000482</v>
          </cell>
          <cell r="W598">
            <v>-130.57124300000032</v>
          </cell>
          <cell r="X598">
            <v>-319.39865300000019</v>
          </cell>
          <cell r="Y598">
            <v>-552.61371449999569</v>
          </cell>
          <cell r="Z598">
            <v>-272.57805499999813</v>
          </cell>
          <cell r="AA598">
            <v>-323.03615899999932</v>
          </cell>
          <cell r="AB598">
            <v>-84.177753500000108</v>
          </cell>
          <cell r="AC598">
            <v>-177.60148850000041</v>
          </cell>
          <cell r="AD598">
            <v>-53.915362999998251</v>
          </cell>
          <cell r="AE598">
            <v>745.63364300003741</v>
          </cell>
          <cell r="AF598">
            <v>20.037029000000985</v>
          </cell>
          <cell r="AG598">
            <v>13.454192000001058</v>
          </cell>
          <cell r="AH598">
            <v>45.639833499997621</v>
          </cell>
          <cell r="AI598">
            <v>42.221825999999055</v>
          </cell>
          <cell r="AJ598">
            <v>32.533881500001371</v>
          </cell>
          <cell r="AK598">
            <v>149.79690299999857</v>
          </cell>
          <cell r="AL598">
            <v>-64.91871849999734</v>
          </cell>
          <cell r="AM598">
            <v>12.049803499998234</v>
          </cell>
          <cell r="AN598">
            <v>35.161076999997022</v>
          </cell>
          <cell r="AO598">
            <v>131.27373149999767</v>
          </cell>
          <cell r="AP598">
            <v>168.00704199999745</v>
          </cell>
          <cell r="AQ598">
            <v>160.37704249999842</v>
          </cell>
          <cell r="AR598">
            <v>346.2991875000007</v>
          </cell>
          <cell r="AS598">
            <v>0</v>
          </cell>
          <cell r="AT598">
            <v>43.80797100000018</v>
          </cell>
          <cell r="AU598">
            <v>6.090781999999308</v>
          </cell>
          <cell r="AV598">
            <v>25.056459999999788</v>
          </cell>
          <cell r="AW598">
            <v>21.244117999998707</v>
          </cell>
          <cell r="AX598">
            <v>43.561966499999471</v>
          </cell>
          <cell r="AY598">
            <v>51.721443999998883</v>
          </cell>
          <cell r="AZ598">
            <v>70.371652000001632</v>
          </cell>
          <cell r="BA598">
            <v>15.890057000000525</v>
          </cell>
          <cell r="BB598">
            <v>29.20777999999882</v>
          </cell>
          <cell r="BC598">
            <v>24.208935000000565</v>
          </cell>
          <cell r="BD598">
            <v>15.138021999999182</v>
          </cell>
          <cell r="BE598">
            <v>194.45815250001033</v>
          </cell>
          <cell r="BF598">
            <v>0</v>
          </cell>
          <cell r="BG598">
            <v>32.669703000001391</v>
          </cell>
          <cell r="BH598">
            <v>0</v>
          </cell>
          <cell r="BI598">
            <v>20.046674999999595</v>
          </cell>
          <cell r="BJ598">
            <v>3.1779935000004116</v>
          </cell>
          <cell r="BK598">
            <v>12.41240800000196</v>
          </cell>
          <cell r="BL598">
            <v>38.5382869999994</v>
          </cell>
          <cell r="BM598">
            <v>27.707988999998634</v>
          </cell>
          <cell r="BN598">
            <v>8.7813270000006014</v>
          </cell>
          <cell r="BO598">
            <v>30.219300999999177</v>
          </cell>
          <cell r="BP598">
            <v>15.931171000000177</v>
          </cell>
          <cell r="BQ598">
            <v>4.9732980000007956</v>
          </cell>
          <cell r="BR598">
            <v>276.94501399999717</v>
          </cell>
          <cell r="BS598">
            <v>22.198256000001493</v>
          </cell>
          <cell r="BT598">
            <v>28.026272999999492</v>
          </cell>
          <cell r="BU598">
            <v>25.238881000001129</v>
          </cell>
          <cell r="BV598">
            <v>22.384836000000178</v>
          </cell>
          <cell r="BW598">
            <v>2.9822830000002796</v>
          </cell>
          <cell r="BX598">
            <v>6.8984360000013112</v>
          </cell>
          <cell r="BY598">
            <v>31.605178999998316</v>
          </cell>
          <cell r="BZ598">
            <v>18.206817000002047</v>
          </cell>
          <cell r="CA598">
            <v>21.224099000000933</v>
          </cell>
          <cell r="CB598">
            <v>36.628759999997783</v>
          </cell>
          <cell r="CC598">
            <v>31.800185999998575</v>
          </cell>
          <cell r="CD598">
            <v>29.751008000001093</v>
          </cell>
          <cell r="CE598">
            <v>243.77822950002155</v>
          </cell>
          <cell r="CF598">
            <v>8.3194650000004913</v>
          </cell>
          <cell r="CG598">
            <v>28.977279999999155</v>
          </cell>
          <cell r="CH598">
            <v>8.1942799999997078</v>
          </cell>
          <cell r="CI598">
            <v>24.315990999998576</v>
          </cell>
          <cell r="CJ598">
            <v>6.0131910000000062</v>
          </cell>
          <cell r="CK598">
            <v>6.331591500000286</v>
          </cell>
          <cell r="CL598">
            <v>37.372853000000759</v>
          </cell>
          <cell r="CM598">
            <v>10.108635999997205</v>
          </cell>
          <cell r="CN598">
            <v>25.217471999998452</v>
          </cell>
          <cell r="CO598">
            <v>13.287645999998858</v>
          </cell>
          <cell r="CP598">
            <v>50.280506000000969</v>
          </cell>
          <cell r="CQ598">
            <v>25.359318000000712</v>
          </cell>
          <cell r="CR598">
            <v>464.64364999998361</v>
          </cell>
          <cell r="CS598">
            <v>30.703029000000242</v>
          </cell>
          <cell r="CT598">
            <v>33.833317000000534</v>
          </cell>
          <cell r="CU598">
            <v>44.506054999999833</v>
          </cell>
          <cell r="CV598">
            <v>59.231899500000509</v>
          </cell>
          <cell r="CW598">
            <v>17.505377500001487</v>
          </cell>
          <cell r="CX598">
            <v>3.7649910000000091</v>
          </cell>
          <cell r="CY598">
            <v>6.7915795000008075</v>
          </cell>
          <cell r="CZ598">
            <v>29.911871999996947</v>
          </cell>
          <cell r="DA598">
            <v>52.370183000000907</v>
          </cell>
          <cell r="DB598">
            <v>86.028438999999707</v>
          </cell>
          <cell r="DC598">
            <v>48.005982000000586</v>
          </cell>
          <cell r="DD598">
            <v>51.99092550000023</v>
          </cell>
          <cell r="DE598">
            <v>771.76985599999898</v>
          </cell>
          <cell r="DF598">
            <v>36.039990000001126</v>
          </cell>
          <cell r="DG598">
            <v>47.208220999998957</v>
          </cell>
          <cell r="DH598">
            <v>87.415234500000224</v>
          </cell>
          <cell r="DI598">
            <v>71.153715999998894</v>
          </cell>
          <cell r="DJ598">
            <v>2.9259259999998903</v>
          </cell>
          <cell r="DK598">
            <v>36.152460000001156</v>
          </cell>
          <cell r="DL598">
            <v>40.791575500003091</v>
          </cell>
          <cell r="DM598">
            <v>156.76608349999879</v>
          </cell>
          <cell r="DN598">
            <v>66.698261000001366</v>
          </cell>
          <cell r="DO598">
            <v>81.331098499998916</v>
          </cell>
          <cell r="DP598">
            <v>60.135020000001532</v>
          </cell>
          <cell r="DQ598">
            <v>85.152270000000499</v>
          </cell>
          <cell r="DR598">
            <v>341.91489099999308</v>
          </cell>
          <cell r="DS598">
            <v>21.495323000001008</v>
          </cell>
          <cell r="DT598">
            <v>55.881484999998065</v>
          </cell>
          <cell r="DU598">
            <v>0.87784900000042398</v>
          </cell>
          <cell r="DV598">
            <v>3.2166839999999866</v>
          </cell>
          <cell r="DW598">
            <v>0</v>
          </cell>
          <cell r="DX598">
            <v>7.949852000001556</v>
          </cell>
          <cell r="DY598">
            <v>10.499932999999146</v>
          </cell>
          <cell r="DZ598">
            <v>158.80709749999733</v>
          </cell>
          <cell r="EA598">
            <v>6.0862209999995684</v>
          </cell>
          <cell r="EB598">
            <v>-36.949853000000076</v>
          </cell>
          <cell r="EC598">
            <v>83.835936999999831</v>
          </cell>
          <cell r="ED598">
            <v>30.214362500000789</v>
          </cell>
        </row>
        <row r="599">
          <cell r="F599">
            <v>0</v>
          </cell>
          <cell r="G599">
            <v>0</v>
          </cell>
          <cell r="H599">
            <v>0</v>
          </cell>
          <cell r="I599">
            <v>-100.70224000000599</v>
          </cell>
          <cell r="J599">
            <v>0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-230.01993999999831</v>
          </cell>
          <cell r="P599">
            <v>-409.34932999999728</v>
          </cell>
          <cell r="Q599">
            <v>-298.45814000000246</v>
          </cell>
          <cell r="R599">
            <v>-284.59472999989521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  <cell r="X599">
            <v>0</v>
          </cell>
          <cell r="Y599">
            <v>0</v>
          </cell>
          <cell r="Z599">
            <v>0</v>
          </cell>
          <cell r="AA599">
            <v>0</v>
          </cell>
          <cell r="AB599">
            <v>-47.240239999984624</v>
          </cell>
          <cell r="AC599">
            <v>-232.16550999999163</v>
          </cell>
          <cell r="AD599">
            <v>-5.1889800000062678</v>
          </cell>
          <cell r="AE599">
            <v>3.5362899999599904</v>
          </cell>
          <cell r="AF599">
            <v>0</v>
          </cell>
          <cell r="AG599">
            <v>0</v>
          </cell>
          <cell r="AH599">
            <v>0</v>
          </cell>
          <cell r="AI599">
            <v>0.3799799999978859</v>
          </cell>
          <cell r="AJ599">
            <v>0</v>
          </cell>
          <cell r="AK599">
            <v>0</v>
          </cell>
          <cell r="AL599">
            <v>0</v>
          </cell>
          <cell r="AM599">
            <v>0</v>
          </cell>
          <cell r="AN599">
            <v>0</v>
          </cell>
          <cell r="AO599">
            <v>0.99199000000953674</v>
          </cell>
          <cell r="AP599">
            <v>1.099160000012489</v>
          </cell>
          <cell r="AQ599">
            <v>1.0651599999982864</v>
          </cell>
          <cell r="AR599">
            <v>-32.127670000074431</v>
          </cell>
          <cell r="AS599">
            <v>0</v>
          </cell>
          <cell r="AT599">
            <v>0</v>
          </cell>
          <cell r="AU599">
            <v>0</v>
          </cell>
          <cell r="AV599">
            <v>0</v>
          </cell>
          <cell r="AW599">
            <v>0</v>
          </cell>
          <cell r="AX599">
            <v>0.51627000000007683</v>
          </cell>
          <cell r="AY599">
            <v>0</v>
          </cell>
          <cell r="AZ599">
            <v>0</v>
          </cell>
          <cell r="BA599">
            <v>0</v>
          </cell>
          <cell r="BB599">
            <v>4.7442499999888241</v>
          </cell>
          <cell r="BC599">
            <v>-11.017390000022715</v>
          </cell>
          <cell r="BD599">
            <v>-26.370800000004238</v>
          </cell>
          <cell r="BE599">
            <v>-32.871809999982361</v>
          </cell>
          <cell r="BF599">
            <v>0</v>
          </cell>
          <cell r="BG599">
            <v>0</v>
          </cell>
          <cell r="BH599">
            <v>0</v>
          </cell>
          <cell r="BI599">
            <v>0</v>
          </cell>
          <cell r="BJ599">
            <v>0</v>
          </cell>
          <cell r="BK599">
            <v>10.327499999999418</v>
          </cell>
          <cell r="BL599">
            <v>0</v>
          </cell>
          <cell r="BM599">
            <v>0</v>
          </cell>
          <cell r="BN599">
            <v>0</v>
          </cell>
          <cell r="BO599">
            <v>10.271209999977145</v>
          </cell>
          <cell r="BP599">
            <v>2.8702700000139885</v>
          </cell>
          <cell r="BQ599">
            <v>-56.340790000016568</v>
          </cell>
          <cell r="BR599">
            <v>35.772370000369847</v>
          </cell>
          <cell r="BS599">
            <v>17.890180000002147</v>
          </cell>
          <cell r="BT599">
            <v>-3.6276900000084424</v>
          </cell>
          <cell r="BU599">
            <v>-22.883010000005015</v>
          </cell>
          <cell r="BV599">
            <v>7.1341000000102213</v>
          </cell>
          <cell r="BW599">
            <v>0</v>
          </cell>
          <cell r="BX599">
            <v>3.4920400000046357</v>
          </cell>
          <cell r="BY599">
            <v>18.114600000000792</v>
          </cell>
          <cell r="BZ599">
            <v>-4.6360399999830406</v>
          </cell>
          <cell r="CA599">
            <v>13.519640000013169</v>
          </cell>
          <cell r="CB599">
            <v>4.5577500000072177</v>
          </cell>
          <cell r="CC599">
            <v>-4.8892300000006799</v>
          </cell>
          <cell r="CD599">
            <v>7.1000300000014249</v>
          </cell>
          <cell r="CE599">
            <v>28.050649999640882</v>
          </cell>
          <cell r="CF599">
            <v>3.6418899999989662</v>
          </cell>
          <cell r="CG599">
            <v>-8.3477899999998044</v>
          </cell>
          <cell r="CH599">
            <v>23.732680000000983</v>
          </cell>
          <cell r="CI599">
            <v>0</v>
          </cell>
          <cell r="CJ599">
            <v>0</v>
          </cell>
          <cell r="CK599">
            <v>1.0521299999963958</v>
          </cell>
          <cell r="CL599">
            <v>4.1687400000228081</v>
          </cell>
          <cell r="CM599">
            <v>4.0417299999971874</v>
          </cell>
          <cell r="CN599">
            <v>7.6745799999916926</v>
          </cell>
          <cell r="CO599">
            <v>12.549900000012713</v>
          </cell>
          <cell r="CP599">
            <v>-13.390359999990324</v>
          </cell>
          <cell r="CQ599">
            <v>-7.0728499999968335</v>
          </cell>
          <cell r="CR599">
            <v>-54.68203999963589</v>
          </cell>
          <cell r="CS599">
            <v>6.5490500000014435</v>
          </cell>
          <cell r="CT599">
            <v>5.5221199999941746</v>
          </cell>
          <cell r="CU599">
            <v>0.15974999999889405</v>
          </cell>
          <cell r="CV599">
            <v>0</v>
          </cell>
          <cell r="CW599">
            <v>0</v>
          </cell>
          <cell r="CX599">
            <v>-2.603320000009262</v>
          </cell>
          <cell r="CY599">
            <v>-4.2021400000085123</v>
          </cell>
          <cell r="CZ599">
            <v>-1.7370900000096299</v>
          </cell>
          <cell r="DA599">
            <v>4.3652000000001863</v>
          </cell>
          <cell r="DB599">
            <v>9.9446499999903608</v>
          </cell>
          <cell r="DC599">
            <v>-9.2152300000016112</v>
          </cell>
          <cell r="DD599">
            <v>-63.465029999992112</v>
          </cell>
          <cell r="DE599">
            <v>-197.87617999990471</v>
          </cell>
          <cell r="DF599">
            <v>28.612709999986691</v>
          </cell>
          <cell r="DG599">
            <v>-31.398290000011912</v>
          </cell>
          <cell r="DH599">
            <v>18.638910000001488</v>
          </cell>
          <cell r="DI599">
            <v>0</v>
          </cell>
          <cell r="DJ599">
            <v>0</v>
          </cell>
          <cell r="DK599">
            <v>0</v>
          </cell>
          <cell r="DL599">
            <v>3.3958899999852292</v>
          </cell>
          <cell r="DM599">
            <v>1.2814399999915622</v>
          </cell>
          <cell r="DN599">
            <v>-16.562760000000708</v>
          </cell>
          <cell r="DO599">
            <v>-40.305570000025909</v>
          </cell>
          <cell r="DP599">
            <v>-10.012889999983599</v>
          </cell>
          <cell r="DQ599">
            <v>-151.52562000000034</v>
          </cell>
          <cell r="DR599">
            <v>-126.0988499999512</v>
          </cell>
          <cell r="DS599">
            <v>2.7346700000052806</v>
          </cell>
          <cell r="DT599">
            <v>-48.52825999999186</v>
          </cell>
          <cell r="DU599">
            <v>0</v>
          </cell>
          <cell r="DV599">
            <v>0</v>
          </cell>
          <cell r="DW599">
            <v>0</v>
          </cell>
          <cell r="DX599">
            <v>0.48527000000012777</v>
          </cell>
          <cell r="DY599">
            <v>-16.370410000003176</v>
          </cell>
          <cell r="DZ599">
            <v>8.2227000000129919</v>
          </cell>
          <cell r="EA599">
            <v>24.314929999993183</v>
          </cell>
          <cell r="EB599">
            <v>-55.09387000001152</v>
          </cell>
          <cell r="EC599">
            <v>-56.065979999984847</v>
          </cell>
          <cell r="ED599">
            <v>14.202099999994971</v>
          </cell>
        </row>
        <row r="600">
          <cell r="F600">
            <v>-379.6896200000192</v>
          </cell>
          <cell r="G600">
            <v>-858.54651000001468</v>
          </cell>
          <cell r="H600">
            <v>-1552.2274900000193</v>
          </cell>
          <cell r="I600">
            <v>-1139.9164400000009</v>
          </cell>
          <cell r="J600">
            <v>-1916.7656499999575</v>
          </cell>
          <cell r="K600">
            <v>-582.09386000002269</v>
          </cell>
          <cell r="L600">
            <v>-363.75901999999769</v>
          </cell>
          <cell r="M600">
            <v>-886.36342000000877</v>
          </cell>
          <cell r="N600">
            <v>-1417.815820000018</v>
          </cell>
          <cell r="O600">
            <v>-1492.3113199999789</v>
          </cell>
          <cell r="P600">
            <v>-957.10967999999411</v>
          </cell>
          <cell r="Q600">
            <v>-1297.5197599999956</v>
          </cell>
          <cell r="R600">
            <v>-8097.1272700000554</v>
          </cell>
          <cell r="S600">
            <v>-1140.5878399999929</v>
          </cell>
          <cell r="T600">
            <v>-1003.0169300000416</v>
          </cell>
          <cell r="U600">
            <v>-1554.5411500000046</v>
          </cell>
          <cell r="V600">
            <v>-604.19338000001153</v>
          </cell>
          <cell r="W600">
            <v>-1148.6482299999916</v>
          </cell>
          <cell r="X600">
            <v>-151.18956999992952</v>
          </cell>
          <cell r="Y600">
            <v>-7.8715300000039861</v>
          </cell>
          <cell r="Z600">
            <v>0</v>
          </cell>
          <cell r="AA600">
            <v>-34.773549999983516</v>
          </cell>
          <cell r="AB600">
            <v>-196.88653000001796</v>
          </cell>
          <cell r="AC600">
            <v>-1251.2796499999822</v>
          </cell>
          <cell r="AD600">
            <v>-1004.1389100000379</v>
          </cell>
          <cell r="AE600">
            <v>1707.7829499994405</v>
          </cell>
          <cell r="AF600">
            <v>508.01448999997228</v>
          </cell>
          <cell r="AG600">
            <v>239.90966999996454</v>
          </cell>
          <cell r="AH600">
            <v>195.13024999998743</v>
          </cell>
          <cell r="AI600">
            <v>80.217240000027232</v>
          </cell>
          <cell r="AJ600">
            <v>13.666000000026543</v>
          </cell>
          <cell r="AK600">
            <v>39.37445999996271</v>
          </cell>
          <cell r="AL600">
            <v>0.50227999995695427</v>
          </cell>
          <cell r="AM600">
            <v>0.87344999995548278</v>
          </cell>
          <cell r="AN600">
            <v>0.56054999999469146</v>
          </cell>
          <cell r="AO600">
            <v>-12.376439999963623</v>
          </cell>
          <cell r="AP600">
            <v>126.21503999998095</v>
          </cell>
          <cell r="AQ600">
            <v>515.69595999998273</v>
          </cell>
          <cell r="AR600">
            <v>1157.9084199997596</v>
          </cell>
          <cell r="AS600">
            <v>257.20117000001483</v>
          </cell>
          <cell r="AT600">
            <v>47.898739999975078</v>
          </cell>
          <cell r="AU600">
            <v>204.28136000002269</v>
          </cell>
          <cell r="AV600">
            <v>134.54369000002043</v>
          </cell>
          <cell r="AW600">
            <v>4.2060300000011921</v>
          </cell>
          <cell r="AX600">
            <v>-14.95504000002984</v>
          </cell>
          <cell r="AY600">
            <v>110.83049000002211</v>
          </cell>
          <cell r="AZ600">
            <v>79.377020000014454</v>
          </cell>
          <cell r="BA600">
            <v>65.285910000035074</v>
          </cell>
          <cell r="BB600">
            <v>52.727719999966212</v>
          </cell>
          <cell r="BC600">
            <v>135.25956999999471</v>
          </cell>
          <cell r="BD600">
            <v>81.251760000013746</v>
          </cell>
          <cell r="BE600">
            <v>826.21766000008211</v>
          </cell>
          <cell r="BF600">
            <v>150.19184000004316</v>
          </cell>
          <cell r="BG600">
            <v>30.082980000006501</v>
          </cell>
          <cell r="BH600">
            <v>108.29013999999734</v>
          </cell>
          <cell r="BI600">
            <v>170.1081299999496</v>
          </cell>
          <cell r="BJ600">
            <v>25.480900000024121</v>
          </cell>
          <cell r="BK600">
            <v>33.969329999992624</v>
          </cell>
          <cell r="BL600">
            <v>52.27212000003783</v>
          </cell>
          <cell r="BM600">
            <v>48.715939999965485</v>
          </cell>
          <cell r="BN600">
            <v>8.0588199999765493</v>
          </cell>
          <cell r="BO600">
            <v>96.308859999990091</v>
          </cell>
          <cell r="BP600">
            <v>32.443449999962468</v>
          </cell>
          <cell r="BQ600">
            <v>70.29515000001993</v>
          </cell>
          <cell r="BR600">
            <v>705.03002000087872</v>
          </cell>
          <cell r="BS600">
            <v>22.172549999988405</v>
          </cell>
          <cell r="BT600">
            <v>-12.118279999995138</v>
          </cell>
          <cell r="BU600">
            <v>135.2128499999526</v>
          </cell>
          <cell r="BV600">
            <v>69.291139999986626</v>
          </cell>
          <cell r="BW600">
            <v>124.5470600000117</v>
          </cell>
          <cell r="BX600">
            <v>3.417940000013914</v>
          </cell>
          <cell r="BY600">
            <v>58.732980000029784</v>
          </cell>
          <cell r="BZ600">
            <v>129.12903000001097</v>
          </cell>
          <cell r="CA600">
            <v>19.787149999989197</v>
          </cell>
          <cell r="CB600">
            <v>55.055449999985285</v>
          </cell>
          <cell r="CC600">
            <v>41.835380000062287</v>
          </cell>
          <cell r="CD600">
            <v>57.966769999999087</v>
          </cell>
          <cell r="CE600">
            <v>612.61492000008002</v>
          </cell>
          <cell r="CF600">
            <v>18.306090000027325</v>
          </cell>
          <cell r="CG600">
            <v>17.065770000015618</v>
          </cell>
          <cell r="CH600">
            <v>110.38855999999214</v>
          </cell>
          <cell r="CI600">
            <v>65.41123000002699</v>
          </cell>
          <cell r="CJ600">
            <v>79.465620000031777</v>
          </cell>
          <cell r="CK600">
            <v>40.015409999992698</v>
          </cell>
          <cell r="CL600">
            <v>50.449989999993704</v>
          </cell>
          <cell r="CM600">
            <v>170.26529000001028</v>
          </cell>
          <cell r="CN600">
            <v>19.571549999993294</v>
          </cell>
          <cell r="CO600">
            <v>-4.9788699999917299</v>
          </cell>
          <cell r="CP600">
            <v>51.199220000009518</v>
          </cell>
          <cell r="CQ600">
            <v>-4.5449399999924935</v>
          </cell>
          <cell r="CR600">
            <v>1128.7875299998559</v>
          </cell>
          <cell r="CS600">
            <v>87.388240000000224</v>
          </cell>
          <cell r="CT600">
            <v>125.3530299999984</v>
          </cell>
          <cell r="CU600">
            <v>197.94286000001011</v>
          </cell>
          <cell r="CV600">
            <v>280.67242999997688</v>
          </cell>
          <cell r="CW600">
            <v>62.2626600000076</v>
          </cell>
          <cell r="CX600">
            <v>-130.33214000001317</v>
          </cell>
          <cell r="CY600">
            <v>130.57803999999305</v>
          </cell>
          <cell r="CZ600">
            <v>13.188250000006519</v>
          </cell>
          <cell r="DA600">
            <v>-84.857669999997597</v>
          </cell>
          <cell r="DB600">
            <v>148.61557999998331</v>
          </cell>
          <cell r="DC600">
            <v>144.55122000002302</v>
          </cell>
          <cell r="DD600">
            <v>153.42502999992575</v>
          </cell>
          <cell r="DE600">
            <v>2319.2326699993573</v>
          </cell>
          <cell r="DF600">
            <v>104.21951999998419</v>
          </cell>
          <cell r="DG600">
            <v>44.179809999943245</v>
          </cell>
          <cell r="DH600">
            <v>347.60085000004619</v>
          </cell>
          <cell r="DI600">
            <v>348.76903000002494</v>
          </cell>
          <cell r="DJ600">
            <v>242.38432000001194</v>
          </cell>
          <cell r="DK600">
            <v>167.79574000003049</v>
          </cell>
          <cell r="DL600">
            <v>181.22647999995388</v>
          </cell>
          <cell r="DM600">
            <v>-26.608119999989867</v>
          </cell>
          <cell r="DN600">
            <v>44.101660000043921</v>
          </cell>
          <cell r="DO600">
            <v>128.72915999998804</v>
          </cell>
          <cell r="DP600">
            <v>269.21045000001322</v>
          </cell>
          <cell r="DQ600">
            <v>467.6237699999474</v>
          </cell>
          <cell r="DR600">
            <v>1700.3139599999413</v>
          </cell>
          <cell r="DS600">
            <v>120.43193999998039</v>
          </cell>
          <cell r="DT600">
            <v>10.480720000050496</v>
          </cell>
          <cell r="DU600">
            <v>374.27911000000313</v>
          </cell>
          <cell r="DV600">
            <v>402.61575999998604</v>
          </cell>
          <cell r="DW600">
            <v>259.00959999999031</v>
          </cell>
          <cell r="DX600">
            <v>99.728629999968689</v>
          </cell>
          <cell r="DY600">
            <v>217.36628000001656</v>
          </cell>
          <cell r="DZ600">
            <v>15.807629999995697</v>
          </cell>
          <cell r="EA600">
            <v>137.98837999999523</v>
          </cell>
          <cell r="EB600">
            <v>24.279399999999441</v>
          </cell>
          <cell r="EC600">
            <v>-79.54405999998562</v>
          </cell>
          <cell r="ED600">
            <v>117.87056999997003</v>
          </cell>
        </row>
        <row r="601">
          <cell r="F601">
            <v>-52.542133000009926</v>
          </cell>
          <cell r="G601">
            <v>-331.91776299997582</v>
          </cell>
          <cell r="H601">
            <v>-606.34071799999219</v>
          </cell>
          <cell r="I601">
            <v>-211.19177999999374</v>
          </cell>
          <cell r="J601">
            <v>-679.99497400000109</v>
          </cell>
          <cell r="K601">
            <v>-1054.0592809999653</v>
          </cell>
          <cell r="L601">
            <v>-3246.7389150000527</v>
          </cell>
          <cell r="M601">
            <v>-2324.9264729999704</v>
          </cell>
          <cell r="N601">
            <v>-1957.2337100000004</v>
          </cell>
          <cell r="O601">
            <v>-897.3418370000436</v>
          </cell>
          <cell r="P601">
            <v>-307.48999600001844</v>
          </cell>
          <cell r="Q601">
            <v>-474.17668600002071</v>
          </cell>
          <cell r="R601">
            <v>-10268.206929000095</v>
          </cell>
          <cell r="S601">
            <v>-530.10610199999064</v>
          </cell>
          <cell r="T601">
            <v>-505.64843499998096</v>
          </cell>
          <cell r="U601">
            <v>-1585.5238220000174</v>
          </cell>
          <cell r="V601">
            <v>-448.95104099999298</v>
          </cell>
          <cell r="W601">
            <v>-1218.5336280000047</v>
          </cell>
          <cell r="X601">
            <v>-594.75875300000189</v>
          </cell>
          <cell r="Y601">
            <v>-1136.5908789999667</v>
          </cell>
          <cell r="Z601">
            <v>-341.24051700002747</v>
          </cell>
          <cell r="AA601">
            <v>-1041.2123950000387</v>
          </cell>
          <cell r="AB601">
            <v>-1248.6854310000199</v>
          </cell>
          <cell r="AC601">
            <v>-692.92807000002358</v>
          </cell>
          <cell r="AD601">
            <v>-924.02785600000061</v>
          </cell>
          <cell r="AE601">
            <v>2654.4392150002532</v>
          </cell>
          <cell r="AF601">
            <v>67.081194999977015</v>
          </cell>
          <cell r="AG601">
            <v>52.11154300000635</v>
          </cell>
          <cell r="AH601">
            <v>236.39762399997562</v>
          </cell>
          <cell r="AI601">
            <v>18.976720000006026</v>
          </cell>
          <cell r="AJ601">
            <v>64.461305999953765</v>
          </cell>
          <cell r="AK601">
            <v>120.94968099996913</v>
          </cell>
          <cell r="AL601">
            <v>148.57323599990923</v>
          </cell>
          <cell r="AM601">
            <v>-42.672130000020843</v>
          </cell>
          <cell r="AN601">
            <v>26.948135000013281</v>
          </cell>
          <cell r="AO601">
            <v>320.99037799995858</v>
          </cell>
          <cell r="AP601">
            <v>252.71588999999221</v>
          </cell>
          <cell r="AQ601">
            <v>1387.9056370000471</v>
          </cell>
          <cell r="AR601">
            <v>1275.0572709999979</v>
          </cell>
          <cell r="AS601">
            <v>49.254620000021532</v>
          </cell>
          <cell r="AT601">
            <v>58.554640000016661</v>
          </cell>
          <cell r="AU601">
            <v>80.226490000000922</v>
          </cell>
          <cell r="AV601">
            <v>93.358470999985002</v>
          </cell>
          <cell r="AW601">
            <v>79.983528000011574</v>
          </cell>
          <cell r="AX601">
            <v>124.37203600001521</v>
          </cell>
          <cell r="AY601">
            <v>188.55997599998955</v>
          </cell>
          <cell r="AZ601">
            <v>226.76055399997858</v>
          </cell>
          <cell r="BA601">
            <v>111.75132900002063</v>
          </cell>
          <cell r="BB601">
            <v>140.0821050000377</v>
          </cell>
          <cell r="BC601">
            <v>65.017981999990297</v>
          </cell>
          <cell r="BD601">
            <v>57.1355400000175</v>
          </cell>
          <cell r="BE601">
            <v>1054.5060570004862</v>
          </cell>
          <cell r="BF601">
            <v>69.619951000000583</v>
          </cell>
          <cell r="BG601">
            <v>42.547336000017822</v>
          </cell>
          <cell r="BH601">
            <v>81.420149999990826</v>
          </cell>
          <cell r="BI601">
            <v>110.93198400000983</v>
          </cell>
          <cell r="BJ601">
            <v>71.65164999999979</v>
          </cell>
          <cell r="BK601">
            <v>52.682044000015594</v>
          </cell>
          <cell r="BL601">
            <v>182.38697100002901</v>
          </cell>
          <cell r="BM601">
            <v>212.36429600001429</v>
          </cell>
          <cell r="BN601">
            <v>84.917565000010654</v>
          </cell>
          <cell r="BO601">
            <v>83.855981000000611</v>
          </cell>
          <cell r="BP601">
            <v>25.778983000025619</v>
          </cell>
          <cell r="BQ601">
            <v>36.349146000022301</v>
          </cell>
          <cell r="BR601">
            <v>812.93767000036314</v>
          </cell>
          <cell r="BS601">
            <v>27.461909999983618</v>
          </cell>
          <cell r="BT601">
            <v>54.407542000000831</v>
          </cell>
          <cell r="BU601">
            <v>95.396405999999843</v>
          </cell>
          <cell r="BV601">
            <v>57.500656999996863</v>
          </cell>
          <cell r="BW601">
            <v>22.279889999990701</v>
          </cell>
          <cell r="BX601">
            <v>71.254420999990543</v>
          </cell>
          <cell r="BY601">
            <v>171.68091899994761</v>
          </cell>
          <cell r="BZ601">
            <v>106.89538100000937</v>
          </cell>
          <cell r="CA601">
            <v>89.791723000002094</v>
          </cell>
          <cell r="CB601">
            <v>22.809941999992589</v>
          </cell>
          <cell r="CC601">
            <v>27.987841000023764</v>
          </cell>
          <cell r="CD601">
            <v>65.471037999988766</v>
          </cell>
          <cell r="CE601">
            <v>1418.6213449998759</v>
          </cell>
          <cell r="CF601">
            <v>35.708042000012938</v>
          </cell>
          <cell r="CG601">
            <v>63.210129000013694</v>
          </cell>
          <cell r="CH601">
            <v>119.32050199998775</v>
          </cell>
          <cell r="CI601">
            <v>133.8055100000056</v>
          </cell>
          <cell r="CJ601">
            <v>59.170870000001742</v>
          </cell>
          <cell r="CK601">
            <v>110.66569000002346</v>
          </cell>
          <cell r="CL601">
            <v>285.25133199998527</v>
          </cell>
          <cell r="CM601">
            <v>308.71066499996232</v>
          </cell>
          <cell r="CN601">
            <v>100.9119799999753</v>
          </cell>
          <cell r="CO601">
            <v>62.924912999995286</v>
          </cell>
          <cell r="CP601">
            <v>41.957793000037782</v>
          </cell>
          <cell r="CQ601">
            <v>96.983918999991147</v>
          </cell>
          <cell r="CR601">
            <v>2292.4932989999652</v>
          </cell>
          <cell r="CS601">
            <v>142.38656100002117</v>
          </cell>
          <cell r="CT601">
            <v>122.91432000001078</v>
          </cell>
          <cell r="CU601">
            <v>149.06521699999576</v>
          </cell>
          <cell r="CV601">
            <v>195.12974599999143</v>
          </cell>
          <cell r="CW601">
            <v>153.03657300001942</v>
          </cell>
          <cell r="CX601">
            <v>80.01406199997291</v>
          </cell>
          <cell r="CY601">
            <v>365.34127600002103</v>
          </cell>
          <cell r="CZ601">
            <v>274.33942799997749</v>
          </cell>
          <cell r="DA601">
            <v>238.31205499998759</v>
          </cell>
          <cell r="DB601">
            <v>117.5844329999818</v>
          </cell>
          <cell r="DC601">
            <v>137.15820799997891</v>
          </cell>
          <cell r="DD601">
            <v>317.21141999997781</v>
          </cell>
          <cell r="DE601">
            <v>3513.8997380002402</v>
          </cell>
          <cell r="DF601">
            <v>174.61418199999025</v>
          </cell>
          <cell r="DG601">
            <v>248.75571199998376</v>
          </cell>
          <cell r="DH601">
            <v>218.33064400000148</v>
          </cell>
          <cell r="DI601">
            <v>317.51785400003428</v>
          </cell>
          <cell r="DJ601">
            <v>214.45136999999522</v>
          </cell>
          <cell r="DK601">
            <v>116.42522299999837</v>
          </cell>
          <cell r="DL601">
            <v>331.66355399996974</v>
          </cell>
          <cell r="DM601">
            <v>493.75183900009142</v>
          </cell>
          <cell r="DN601">
            <v>360.75022399995942</v>
          </cell>
          <cell r="DO601">
            <v>287.01326500001596</v>
          </cell>
          <cell r="DP601">
            <v>366.77965499999118</v>
          </cell>
          <cell r="DQ601">
            <v>383.84621600000537</v>
          </cell>
          <cell r="DR601">
            <v>2992.6987979994155</v>
          </cell>
          <cell r="DS601">
            <v>85.406729999987874</v>
          </cell>
          <cell r="DT601">
            <v>144.34935199999018</v>
          </cell>
          <cell r="DU601">
            <v>336.41368900000816</v>
          </cell>
          <cell r="DV601">
            <v>230.76366500000586</v>
          </cell>
          <cell r="DW601">
            <v>30.516930000012508</v>
          </cell>
          <cell r="DX601">
            <v>390.21217000001343</v>
          </cell>
          <cell r="DY601">
            <v>543.62928099994315</v>
          </cell>
          <cell r="DZ601">
            <v>427.46623399999226</v>
          </cell>
          <cell r="EA601">
            <v>278.54062400001567</v>
          </cell>
          <cell r="EB601">
            <v>155.9365140000009</v>
          </cell>
          <cell r="EC601">
            <v>100.48332600001595</v>
          </cell>
          <cell r="ED601">
            <v>268.98028299998259</v>
          </cell>
        </row>
        <row r="602">
          <cell r="F602">
            <v>-99.08865000000003</v>
          </cell>
          <cell r="G602">
            <v>-133.60805100000016</v>
          </cell>
          <cell r="H602">
            <v>-181.03850499999953</v>
          </cell>
          <cell r="I602">
            <v>-58.300830000000133</v>
          </cell>
          <cell r="J602">
            <v>-129.25764499999991</v>
          </cell>
          <cell r="K602">
            <v>-93.952151100000265</v>
          </cell>
          <cell r="L602">
            <v>6.4185288000007858</v>
          </cell>
          <cell r="M602">
            <v>-384.504528999998</v>
          </cell>
          <cell r="N602">
            <v>-129.38310799999999</v>
          </cell>
          <cell r="O602">
            <v>-63.825691000000006</v>
          </cell>
          <cell r="P602">
            <v>-199.42500380000001</v>
          </cell>
          <cell r="Q602">
            <v>-98.791427299999668</v>
          </cell>
          <cell r="R602">
            <v>-4701.2508715000004</v>
          </cell>
          <cell r="S602">
            <v>-9.9793369999999868</v>
          </cell>
          <cell r="T602">
            <v>-119.72031650000008</v>
          </cell>
          <cell r="U602">
            <v>-287.18307999999979</v>
          </cell>
          <cell r="V602">
            <v>-157.74011650000102</v>
          </cell>
          <cell r="W602">
            <v>-141.3570380000001</v>
          </cell>
          <cell r="X602">
            <v>-483.83246739999959</v>
          </cell>
          <cell r="Y602">
            <v>-1110.8400168000007</v>
          </cell>
          <cell r="Z602">
            <v>-1144.2090099999987</v>
          </cell>
          <cell r="AA602">
            <v>-601.64391000000251</v>
          </cell>
          <cell r="AB602">
            <v>-405.16089689999899</v>
          </cell>
          <cell r="AC602">
            <v>-75.857656000000134</v>
          </cell>
          <cell r="AD602">
            <v>-163.72702639999989</v>
          </cell>
          <cell r="AE602">
            <v>409.52703619998647</v>
          </cell>
          <cell r="AF602">
            <v>-16.30940099999998</v>
          </cell>
          <cell r="AG602">
            <v>5.886442999999872</v>
          </cell>
          <cell r="AH602">
            <v>7.8347429999998894</v>
          </cell>
          <cell r="AI602">
            <v>30.123148000000583</v>
          </cell>
          <cell r="AJ602">
            <v>73.502084899999318</v>
          </cell>
          <cell r="AK602">
            <v>43.654355300001043</v>
          </cell>
          <cell r="AL602">
            <v>102.44234229999711</v>
          </cell>
          <cell r="AM602">
            <v>72.510404499997094</v>
          </cell>
          <cell r="AN602">
            <v>75.450293400001101</v>
          </cell>
          <cell r="AO602">
            <v>5.7624737999994977</v>
          </cell>
          <cell r="AP602">
            <v>18.562955000001239</v>
          </cell>
          <cell r="AQ602">
            <v>-9.8928059999998368</v>
          </cell>
          <cell r="AR602">
            <v>125.93872620000184</v>
          </cell>
          <cell r="AS602">
            <v>12.590434999999843</v>
          </cell>
          <cell r="AT602">
            <v>25.487755999999536</v>
          </cell>
          <cell r="AU602">
            <v>1.0249600000000214</v>
          </cell>
          <cell r="AV602">
            <v>29.2888980000007</v>
          </cell>
          <cell r="AW602">
            <v>2.1580539999999928</v>
          </cell>
          <cell r="AX602">
            <v>-10.74077699999998</v>
          </cell>
          <cell r="AY602">
            <v>-35.26818430000003</v>
          </cell>
          <cell r="AZ602">
            <v>-25.068773499999224</v>
          </cell>
          <cell r="BA602">
            <v>-3.3886320000001433</v>
          </cell>
          <cell r="BB602">
            <v>55.941794999999729</v>
          </cell>
          <cell r="BC602">
            <v>48.230875000000196</v>
          </cell>
          <cell r="BD602">
            <v>25.682320000000345</v>
          </cell>
          <cell r="BE602">
            <v>103.33491130000039</v>
          </cell>
          <cell r="BF602">
            <v>7.1192100000000664</v>
          </cell>
          <cell r="BG602">
            <v>38.11348500000031</v>
          </cell>
          <cell r="BH602">
            <v>-12.871111999999926</v>
          </cell>
          <cell r="BI602">
            <v>-2.4088450000003832</v>
          </cell>
          <cell r="BJ602">
            <v>0</v>
          </cell>
          <cell r="BK602">
            <v>-6.9241000000001804</v>
          </cell>
          <cell r="BL602">
            <v>-14.281794000000446</v>
          </cell>
          <cell r="BM602">
            <v>-12.947360000000117</v>
          </cell>
          <cell r="BN602">
            <v>2.5271299999999428</v>
          </cell>
          <cell r="BO602">
            <v>40.298413299999993</v>
          </cell>
          <cell r="BP602">
            <v>41.979644000000008</v>
          </cell>
          <cell r="BQ602">
            <v>22.730239999999867</v>
          </cell>
          <cell r="BR602">
            <v>111.38343270000769</v>
          </cell>
          <cell r="BS602">
            <v>7.0766200000000481</v>
          </cell>
          <cell r="BT602">
            <v>44.909139200000027</v>
          </cell>
          <cell r="BU602">
            <v>-14.511637699999937</v>
          </cell>
          <cell r="BV602">
            <v>-5.10684399999991</v>
          </cell>
          <cell r="BW602">
            <v>0</v>
          </cell>
          <cell r="BX602">
            <v>-7.147695499999827</v>
          </cell>
          <cell r="BY602">
            <v>29.419636000000537</v>
          </cell>
          <cell r="BZ602">
            <v>-17.740898300000481</v>
          </cell>
          <cell r="CA602">
            <v>-6.2190049999999246</v>
          </cell>
          <cell r="CB602">
            <v>6.8844680000001972</v>
          </cell>
          <cell r="CC602">
            <v>59.675734999999804</v>
          </cell>
          <cell r="CD602">
            <v>14.143915000000106</v>
          </cell>
          <cell r="CE602">
            <v>-37.404324099989026</v>
          </cell>
          <cell r="CF602">
            <v>-0.63180399999987458</v>
          </cell>
          <cell r="CG602">
            <v>18.383895400000256</v>
          </cell>
          <cell r="CH602">
            <v>-12.091919299999972</v>
          </cell>
          <cell r="CI602">
            <v>-2.9065860000000612</v>
          </cell>
          <cell r="CJ602">
            <v>0</v>
          </cell>
          <cell r="CK602">
            <v>-16.570846999999958</v>
          </cell>
          <cell r="CL602">
            <v>-17.771137799998542</v>
          </cell>
          <cell r="CM602">
            <v>-129.7045134</v>
          </cell>
          <cell r="CN602">
            <v>7.7801939999999377</v>
          </cell>
          <cell r="CO602">
            <v>20.033683999999994</v>
          </cell>
          <cell r="CP602">
            <v>69.666116999999758</v>
          </cell>
          <cell r="CQ602">
            <v>26.40859300000011</v>
          </cell>
          <cell r="CR602">
            <v>230.13760349998483</v>
          </cell>
          <cell r="CS602">
            <v>1.1363634999997885</v>
          </cell>
          <cell r="CT602">
            <v>90.476173000000927</v>
          </cell>
          <cell r="CU602">
            <v>1.5695779999996375</v>
          </cell>
          <cell r="CV602">
            <v>13.442849000000024</v>
          </cell>
          <cell r="CW602">
            <v>-7.5390699999998105</v>
          </cell>
          <cell r="CX602">
            <v>-8.1751940000012837</v>
          </cell>
          <cell r="CY602">
            <v>58.073906499997975</v>
          </cell>
          <cell r="CZ602">
            <v>6.4771844999995665</v>
          </cell>
          <cell r="DA602">
            <v>-10.928138999999646</v>
          </cell>
          <cell r="DB602">
            <v>18.407170000000406</v>
          </cell>
          <cell r="DC602">
            <v>83.305086000000301</v>
          </cell>
          <cell r="DD602">
            <v>-16.108304000000317</v>
          </cell>
          <cell r="DE602">
            <v>128.46444709997741</v>
          </cell>
          <cell r="DF602">
            <v>26.034556000000521</v>
          </cell>
          <cell r="DG602">
            <v>96.826489000000947</v>
          </cell>
          <cell r="DH602">
            <v>13.783360899999934</v>
          </cell>
          <cell r="DI602">
            <v>38.162843300000532</v>
          </cell>
          <cell r="DJ602">
            <v>-4.1858220000000301</v>
          </cell>
          <cell r="DK602">
            <v>-33.567317999999432</v>
          </cell>
          <cell r="DL602">
            <v>-101.44419299999936</v>
          </cell>
          <cell r="DM602">
            <v>-42.879388100001961</v>
          </cell>
          <cell r="DN602">
            <v>-22.476454499999818</v>
          </cell>
          <cell r="DO602">
            <v>42.64249049999853</v>
          </cell>
          <cell r="DP602">
            <v>85.113140999999814</v>
          </cell>
          <cell r="DQ602">
            <v>30.454741999999897</v>
          </cell>
          <cell r="DR602">
            <v>0</v>
          </cell>
          <cell r="DS602">
            <v>0</v>
          </cell>
          <cell r="DT602">
            <v>0</v>
          </cell>
          <cell r="DU602">
            <v>0</v>
          </cell>
          <cell r="DV602">
            <v>0</v>
          </cell>
          <cell r="DW602">
            <v>0</v>
          </cell>
          <cell r="DX602">
            <v>0</v>
          </cell>
          <cell r="DY602">
            <v>0</v>
          </cell>
          <cell r="DZ602">
            <v>0</v>
          </cell>
          <cell r="EA602">
            <v>0</v>
          </cell>
          <cell r="EB602">
            <v>0</v>
          </cell>
          <cell r="EC602">
            <v>0</v>
          </cell>
          <cell r="ED602">
            <v>0</v>
          </cell>
        </row>
        <row r="604">
          <cell r="A604" t="str">
            <v>Total Gas Generation</v>
          </cell>
          <cell r="F604">
            <v>-1425.975065000006</v>
          </cell>
          <cell r="G604">
            <v>-2253.4844359999988</v>
          </cell>
          <cell r="H604">
            <v>-3284.026237999904</v>
          </cell>
          <cell r="I604">
            <v>-2092.9460729998536</v>
          </cell>
          <cell r="J604">
            <v>-3899.4358899999643</v>
          </cell>
          <cell r="K604">
            <v>-2480.9544521000935</v>
          </cell>
          <cell r="L604">
            <v>-5383.0457731999923</v>
          </cell>
          <cell r="M604">
            <v>-5242.6267944998108</v>
          </cell>
          <cell r="N604">
            <v>-5197.4034059999976</v>
          </cell>
          <cell r="O604">
            <v>-3945.1177250000183</v>
          </cell>
          <cell r="P604">
            <v>-3026.3663148002233</v>
          </cell>
          <cell r="Q604">
            <v>-2801.6962102996185</v>
          </cell>
          <cell r="R604">
            <v>-38591.113046998158</v>
          </cell>
          <cell r="S604">
            <v>-2621.756623000023</v>
          </cell>
          <cell r="T604">
            <v>-3103.0756565000629</v>
          </cell>
          <cell r="U604">
            <v>-5892.8500999998068</v>
          </cell>
          <cell r="V604">
            <v>-2335.1596134998836</v>
          </cell>
          <cell r="W604">
            <v>-3851.2057959999656</v>
          </cell>
          <cell r="X604">
            <v>-2194.4104644001927</v>
          </cell>
          <cell r="Y604">
            <v>-3066.7461343000177</v>
          </cell>
          <cell r="Z604">
            <v>-2183.7909780000336</v>
          </cell>
          <cell r="AA604">
            <v>-2453.3261460000649</v>
          </cell>
          <cell r="AB604">
            <v>-3823.0314373997971</v>
          </cell>
          <cell r="AC604">
            <v>-4381.4154175000731</v>
          </cell>
          <cell r="AD604">
            <v>-2684.3446804000996</v>
          </cell>
          <cell r="AE604">
            <v>8723.4627962000668</v>
          </cell>
          <cell r="AF604">
            <v>1941.2610600001644</v>
          </cell>
          <cell r="AG604">
            <v>906.65683999983594</v>
          </cell>
          <cell r="AH604">
            <v>734.25720349990297</v>
          </cell>
          <cell r="AI604">
            <v>223.31768000021111</v>
          </cell>
          <cell r="AJ604">
            <v>234.37348539999221</v>
          </cell>
          <cell r="AK604">
            <v>352.93345829984173</v>
          </cell>
          <cell r="AL604">
            <v>199.85816180007532</v>
          </cell>
          <cell r="AM604">
            <v>60.178461999865249</v>
          </cell>
          <cell r="AN604">
            <v>135.71988340024836</v>
          </cell>
          <cell r="AO604">
            <v>482.57685029972345</v>
          </cell>
          <cell r="AP604">
            <v>816.59040599991567</v>
          </cell>
          <cell r="AQ604">
            <v>2635.7393055001739</v>
          </cell>
          <cell r="AR604">
            <v>4018.862765699625</v>
          </cell>
          <cell r="AS604">
            <v>438.66707500012126</v>
          </cell>
          <cell r="AT604">
            <v>296.14316599979065</v>
          </cell>
          <cell r="AU604">
            <v>441.72957200009841</v>
          </cell>
          <cell r="AV604">
            <v>432.37386900000274</v>
          </cell>
          <cell r="AW604">
            <v>122.97308999998495</v>
          </cell>
          <cell r="AX604">
            <v>179.72596850001719</v>
          </cell>
          <cell r="AY604">
            <v>488.05614670016803</v>
          </cell>
          <cell r="AZ604">
            <v>459.65033249976113</v>
          </cell>
          <cell r="BA604">
            <v>312.04142400017008</v>
          </cell>
          <cell r="BB604">
            <v>275.92958200001158</v>
          </cell>
          <cell r="BC604">
            <v>327.44992100028321</v>
          </cell>
          <cell r="BD604">
            <v>244.12261900003068</v>
          </cell>
          <cell r="BE604">
            <v>3035.1851307973266</v>
          </cell>
          <cell r="BF604">
            <v>323.01949300023261</v>
          </cell>
          <cell r="BG604">
            <v>196.65064600016922</v>
          </cell>
          <cell r="BH604">
            <v>186.75178799999412</v>
          </cell>
          <cell r="BI604">
            <v>302.14056399994297</v>
          </cell>
          <cell r="BJ604">
            <v>104.80714350007474</v>
          </cell>
          <cell r="BK604">
            <v>202.35840200004168</v>
          </cell>
          <cell r="BL604">
            <v>416.22994400025345</v>
          </cell>
          <cell r="BM604">
            <v>363.23715000017546</v>
          </cell>
          <cell r="BN604">
            <v>243.55740200006403</v>
          </cell>
          <cell r="BO604">
            <v>393.1839752998203</v>
          </cell>
          <cell r="BP604">
            <v>142.12308000016492</v>
          </cell>
          <cell r="BQ604">
            <v>161.12554299994372</v>
          </cell>
          <cell r="BR604">
            <v>2959.9556517004967</v>
          </cell>
          <cell r="BS604">
            <v>142.80816299992148</v>
          </cell>
          <cell r="BT604">
            <v>152.01060719997622</v>
          </cell>
          <cell r="BU604">
            <v>294.61547429999337</v>
          </cell>
          <cell r="BV604">
            <v>188.96624900004826</v>
          </cell>
          <cell r="BW604">
            <v>252.50208300002851</v>
          </cell>
          <cell r="BX604">
            <v>248.4670515001053</v>
          </cell>
          <cell r="BY604">
            <v>291.55553400004283</v>
          </cell>
          <cell r="BZ604">
            <v>408.68582470016554</v>
          </cell>
          <cell r="CA604">
            <v>309.00254499982111</v>
          </cell>
          <cell r="CB604">
            <v>216.42789000016637</v>
          </cell>
          <cell r="CC604">
            <v>237.5906720001949</v>
          </cell>
          <cell r="CD604">
            <v>217.32355799991637</v>
          </cell>
          <cell r="CE604">
            <v>3523.4808303993195</v>
          </cell>
          <cell r="CF604">
            <v>103.79201299999841</v>
          </cell>
          <cell r="CG604">
            <v>162.7220393999014</v>
          </cell>
          <cell r="CH604">
            <v>291.02801270002965</v>
          </cell>
          <cell r="CI604">
            <v>253.22257500002161</v>
          </cell>
          <cell r="CJ604">
            <v>263.17358100001002</v>
          </cell>
          <cell r="CK604">
            <v>260.89519450010266</v>
          </cell>
          <cell r="CL604">
            <v>569.55268119974062</v>
          </cell>
          <cell r="CM604">
            <v>481.30288859969005</v>
          </cell>
          <cell r="CN604">
            <v>286.10382599965669</v>
          </cell>
          <cell r="CO604">
            <v>244.19596799975261</v>
          </cell>
          <cell r="CP604">
            <v>289.53151299990714</v>
          </cell>
          <cell r="CQ604">
            <v>317.96053799998481</v>
          </cell>
          <cell r="CR604">
            <v>5142.0676575005054</v>
          </cell>
          <cell r="CS604">
            <v>301.92174849985167</v>
          </cell>
          <cell r="CT604">
            <v>436.3163450001739</v>
          </cell>
          <cell r="CU604">
            <v>468.48657499998808</v>
          </cell>
          <cell r="CV604">
            <v>665.01378449995536</v>
          </cell>
          <cell r="CW604">
            <v>357.5229405000573</v>
          </cell>
          <cell r="CX604">
            <v>-216.14637100009713</v>
          </cell>
          <cell r="CY604">
            <v>721.97923700022511</v>
          </cell>
          <cell r="CZ604">
            <v>387.42018350004219</v>
          </cell>
          <cell r="DA604">
            <v>315.33798899990506</v>
          </cell>
          <cell r="DB604">
            <v>394.06400999985635</v>
          </cell>
          <cell r="DC604">
            <v>423.46160999988206</v>
          </cell>
          <cell r="DD604">
            <v>886.68960549985059</v>
          </cell>
          <cell r="DE604">
            <v>8347.1943510994315</v>
          </cell>
          <cell r="DF604">
            <v>343.47474500001408</v>
          </cell>
          <cell r="DG604">
            <v>510.21770799986552</v>
          </cell>
          <cell r="DH604">
            <v>908.42019440012518</v>
          </cell>
          <cell r="DI604">
            <v>872.94711929990444</v>
          </cell>
          <cell r="DJ604">
            <v>628.15192400000524</v>
          </cell>
          <cell r="DK604">
            <v>330.83040999993682</v>
          </cell>
          <cell r="DL604">
            <v>942.48581749992445</v>
          </cell>
          <cell r="DM604">
            <v>583.97599840001203</v>
          </cell>
          <cell r="DN604">
            <v>474.80564049980603</v>
          </cell>
          <cell r="DO604">
            <v>533.0185829999391</v>
          </cell>
          <cell r="DP604">
            <v>928.54915799968876</v>
          </cell>
          <cell r="DQ604">
            <v>1290.317052999977</v>
          </cell>
          <cell r="DR604">
            <v>6449.4596780017018</v>
          </cell>
          <cell r="DS604">
            <v>381.74322699988261</v>
          </cell>
          <cell r="DT604">
            <v>181.36913900007494</v>
          </cell>
          <cell r="DU604">
            <v>910.99456999998074</v>
          </cell>
          <cell r="DV604">
            <v>665.69069899996975</v>
          </cell>
          <cell r="DW604">
            <v>303.5684599999804</v>
          </cell>
          <cell r="DX604">
            <v>594.36387199989986</v>
          </cell>
          <cell r="DY604">
            <v>1165.1583319997881</v>
          </cell>
          <cell r="DZ604">
            <v>784.18149049999192</v>
          </cell>
          <cell r="EA604">
            <v>546.13288499996997</v>
          </cell>
          <cell r="EB604">
            <v>207.96411799988709</v>
          </cell>
          <cell r="EC604">
            <v>267.21618700027466</v>
          </cell>
          <cell r="ED604">
            <v>441.07669849996455</v>
          </cell>
        </row>
        <row r="606">
          <cell r="A606" t="str">
            <v>Hydro Generation</v>
          </cell>
        </row>
        <row r="607">
          <cell r="F607">
            <v>0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B607">
            <v>0</v>
          </cell>
          <cell r="AC607">
            <v>0</v>
          </cell>
          <cell r="AD607">
            <v>0</v>
          </cell>
          <cell r="AE607">
            <v>0</v>
          </cell>
          <cell r="AF607">
            <v>0</v>
          </cell>
          <cell r="AG607">
            <v>0</v>
          </cell>
          <cell r="AH607">
            <v>0</v>
          </cell>
          <cell r="AI607">
            <v>0</v>
          </cell>
          <cell r="AJ607">
            <v>0</v>
          </cell>
          <cell r="AK607">
            <v>0</v>
          </cell>
          <cell r="AL607">
            <v>0</v>
          </cell>
          <cell r="AM607">
            <v>0</v>
          </cell>
          <cell r="AN607">
            <v>0</v>
          </cell>
          <cell r="AO607">
            <v>0</v>
          </cell>
          <cell r="AP607">
            <v>0</v>
          </cell>
          <cell r="AQ607">
            <v>0</v>
          </cell>
          <cell r="AR607">
            <v>0</v>
          </cell>
          <cell r="AS607">
            <v>0</v>
          </cell>
          <cell r="AT607">
            <v>0</v>
          </cell>
          <cell r="AU607">
            <v>0</v>
          </cell>
          <cell r="AV607">
            <v>0</v>
          </cell>
          <cell r="AW607">
            <v>0</v>
          </cell>
          <cell r="AX607">
            <v>0</v>
          </cell>
          <cell r="AY607">
            <v>0</v>
          </cell>
          <cell r="AZ607">
            <v>0</v>
          </cell>
          <cell r="BA607">
            <v>0</v>
          </cell>
          <cell r="BB607">
            <v>0</v>
          </cell>
          <cell r="BC607">
            <v>0</v>
          </cell>
          <cell r="BD607">
            <v>0</v>
          </cell>
          <cell r="BE607">
            <v>0</v>
          </cell>
          <cell r="BF607">
            <v>0</v>
          </cell>
          <cell r="BG607">
            <v>0</v>
          </cell>
          <cell r="BH607">
            <v>0</v>
          </cell>
          <cell r="BI607">
            <v>0</v>
          </cell>
          <cell r="BJ607">
            <v>0</v>
          </cell>
          <cell r="BK607">
            <v>0</v>
          </cell>
          <cell r="BL607">
            <v>0</v>
          </cell>
          <cell r="BM607">
            <v>0</v>
          </cell>
          <cell r="BN607">
            <v>0</v>
          </cell>
          <cell r="BO607">
            <v>0</v>
          </cell>
          <cell r="BP607">
            <v>0</v>
          </cell>
          <cell r="BQ607">
            <v>0</v>
          </cell>
          <cell r="BR607">
            <v>0</v>
          </cell>
          <cell r="BS607">
            <v>0</v>
          </cell>
          <cell r="BT607">
            <v>0</v>
          </cell>
          <cell r="BU607">
            <v>0</v>
          </cell>
          <cell r="BV607">
            <v>0</v>
          </cell>
          <cell r="BW607">
            <v>0</v>
          </cell>
          <cell r="BX607">
            <v>0</v>
          </cell>
          <cell r="BY607">
            <v>0</v>
          </cell>
          <cell r="BZ607">
            <v>0</v>
          </cell>
          <cell r="CA607">
            <v>0</v>
          </cell>
          <cell r="CB607">
            <v>0</v>
          </cell>
          <cell r="CC607">
            <v>0</v>
          </cell>
          <cell r="CD607">
            <v>0</v>
          </cell>
          <cell r="CE607">
            <v>0</v>
          </cell>
          <cell r="CF607">
            <v>0</v>
          </cell>
          <cell r="CG607">
            <v>0</v>
          </cell>
          <cell r="CH607">
            <v>0</v>
          </cell>
          <cell r="CI607">
            <v>0</v>
          </cell>
          <cell r="CJ607">
            <v>0</v>
          </cell>
          <cell r="CK607">
            <v>0</v>
          </cell>
          <cell r="CL607">
            <v>0</v>
          </cell>
          <cell r="CM607">
            <v>0</v>
          </cell>
          <cell r="CN607">
            <v>0</v>
          </cell>
          <cell r="CO607">
            <v>0</v>
          </cell>
          <cell r="CP607">
            <v>0</v>
          </cell>
          <cell r="CQ607">
            <v>0</v>
          </cell>
          <cell r="CR607">
            <v>0</v>
          </cell>
          <cell r="CS607">
            <v>0</v>
          </cell>
          <cell r="CT607">
            <v>0</v>
          </cell>
          <cell r="CU607">
            <v>0</v>
          </cell>
          <cell r="CV607">
            <v>0</v>
          </cell>
          <cell r="CW607">
            <v>0</v>
          </cell>
          <cell r="CX607">
            <v>0</v>
          </cell>
          <cell r="CY607">
            <v>0</v>
          </cell>
          <cell r="CZ607">
            <v>0</v>
          </cell>
          <cell r="DA607">
            <v>0</v>
          </cell>
          <cell r="DB607">
            <v>0</v>
          </cell>
          <cell r="DC607">
            <v>0</v>
          </cell>
          <cell r="DD607">
            <v>0</v>
          </cell>
          <cell r="DE607">
            <v>0</v>
          </cell>
          <cell r="DF607">
            <v>0</v>
          </cell>
          <cell r="DG607">
            <v>0</v>
          </cell>
          <cell r="DH607">
            <v>0</v>
          </cell>
          <cell r="DI607">
            <v>0</v>
          </cell>
          <cell r="DJ607">
            <v>0</v>
          </cell>
          <cell r="DK607">
            <v>0</v>
          </cell>
          <cell r="DL607">
            <v>0</v>
          </cell>
          <cell r="DM607">
            <v>0</v>
          </cell>
          <cell r="DN607">
            <v>0</v>
          </cell>
          <cell r="DO607">
            <v>0</v>
          </cell>
          <cell r="DP607">
            <v>0</v>
          </cell>
          <cell r="DQ607">
            <v>0</v>
          </cell>
          <cell r="DR607">
            <v>0</v>
          </cell>
          <cell r="DS607">
            <v>0</v>
          </cell>
          <cell r="DT607">
            <v>0</v>
          </cell>
          <cell r="DU607">
            <v>0</v>
          </cell>
          <cell r="DV607">
            <v>0</v>
          </cell>
          <cell r="DW607">
            <v>0</v>
          </cell>
          <cell r="DX607">
            <v>0</v>
          </cell>
          <cell r="DY607">
            <v>0</v>
          </cell>
          <cell r="DZ607">
            <v>0</v>
          </cell>
          <cell r="EA607">
            <v>0</v>
          </cell>
          <cell r="EB607">
            <v>0</v>
          </cell>
          <cell r="EC607">
            <v>0</v>
          </cell>
          <cell r="ED607">
            <v>0</v>
          </cell>
        </row>
        <row r="608"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  <cell r="Y608">
            <v>0</v>
          </cell>
          <cell r="Z608">
            <v>0</v>
          </cell>
          <cell r="AA608">
            <v>0</v>
          </cell>
          <cell r="AB608">
            <v>0</v>
          </cell>
          <cell r="AC608">
            <v>0</v>
          </cell>
          <cell r="AD608">
            <v>0</v>
          </cell>
          <cell r="AE608">
            <v>0</v>
          </cell>
          <cell r="AF608">
            <v>0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  <cell r="AK608">
            <v>0</v>
          </cell>
          <cell r="AL608">
            <v>0</v>
          </cell>
          <cell r="AM608">
            <v>0</v>
          </cell>
          <cell r="AN608">
            <v>0</v>
          </cell>
          <cell r="AO608">
            <v>0</v>
          </cell>
          <cell r="AP608">
            <v>0</v>
          </cell>
          <cell r="AQ608">
            <v>0</v>
          </cell>
          <cell r="AR608">
            <v>0</v>
          </cell>
          <cell r="AS608">
            <v>0</v>
          </cell>
          <cell r="AT608">
            <v>0</v>
          </cell>
          <cell r="AU608">
            <v>0</v>
          </cell>
          <cell r="AV608">
            <v>0</v>
          </cell>
          <cell r="AW608">
            <v>0</v>
          </cell>
          <cell r="AX608">
            <v>0</v>
          </cell>
          <cell r="AY608">
            <v>0</v>
          </cell>
          <cell r="AZ608">
            <v>0</v>
          </cell>
          <cell r="BA608">
            <v>0</v>
          </cell>
          <cell r="BB608">
            <v>0</v>
          </cell>
          <cell r="BC608">
            <v>0</v>
          </cell>
          <cell r="BD608">
            <v>0</v>
          </cell>
          <cell r="BE608">
            <v>0</v>
          </cell>
          <cell r="BF608">
            <v>0</v>
          </cell>
          <cell r="BG608">
            <v>0</v>
          </cell>
          <cell r="BH608">
            <v>0</v>
          </cell>
          <cell r="BI608">
            <v>0</v>
          </cell>
          <cell r="BJ608">
            <v>0</v>
          </cell>
          <cell r="BK608">
            <v>0</v>
          </cell>
          <cell r="BL608">
            <v>0</v>
          </cell>
          <cell r="BM608">
            <v>0</v>
          </cell>
          <cell r="BN608">
            <v>0</v>
          </cell>
          <cell r="BO608">
            <v>0</v>
          </cell>
          <cell r="BP608">
            <v>0</v>
          </cell>
          <cell r="BQ608">
            <v>0</v>
          </cell>
          <cell r="BR608">
            <v>0</v>
          </cell>
          <cell r="BS608">
            <v>0</v>
          </cell>
          <cell r="BT608">
            <v>0</v>
          </cell>
          <cell r="BU608">
            <v>0</v>
          </cell>
          <cell r="BV608">
            <v>0</v>
          </cell>
          <cell r="BW608">
            <v>0</v>
          </cell>
          <cell r="BX608">
            <v>0</v>
          </cell>
          <cell r="BY608">
            <v>0</v>
          </cell>
          <cell r="BZ608">
            <v>0</v>
          </cell>
          <cell r="CA608">
            <v>0</v>
          </cell>
          <cell r="CB608">
            <v>0</v>
          </cell>
          <cell r="CC608">
            <v>0</v>
          </cell>
          <cell r="CD608">
            <v>0</v>
          </cell>
          <cell r="CE608">
            <v>0</v>
          </cell>
          <cell r="CF608">
            <v>0</v>
          </cell>
          <cell r="CG608">
            <v>0</v>
          </cell>
          <cell r="CH608">
            <v>0</v>
          </cell>
          <cell r="CI608">
            <v>0</v>
          </cell>
          <cell r="CJ608">
            <v>0</v>
          </cell>
          <cell r="CK608">
            <v>0</v>
          </cell>
          <cell r="CL608">
            <v>0</v>
          </cell>
          <cell r="CM608">
            <v>0</v>
          </cell>
          <cell r="CN608">
            <v>0</v>
          </cell>
          <cell r="CO608">
            <v>0</v>
          </cell>
          <cell r="CP608">
            <v>0</v>
          </cell>
          <cell r="CQ608">
            <v>0</v>
          </cell>
          <cell r="CR608">
            <v>0</v>
          </cell>
          <cell r="CS608">
            <v>0</v>
          </cell>
          <cell r="CT608">
            <v>0</v>
          </cell>
          <cell r="CU608">
            <v>0</v>
          </cell>
          <cell r="CV608">
            <v>0</v>
          </cell>
          <cell r="CW608">
            <v>0</v>
          </cell>
          <cell r="CX608">
            <v>0</v>
          </cell>
          <cell r="CY608">
            <v>0</v>
          </cell>
          <cell r="CZ608">
            <v>0</v>
          </cell>
          <cell r="DA608">
            <v>0</v>
          </cell>
          <cell r="DB608">
            <v>0</v>
          </cell>
          <cell r="DC608">
            <v>0</v>
          </cell>
          <cell r="DD608">
            <v>0</v>
          </cell>
          <cell r="DE608">
            <v>0</v>
          </cell>
          <cell r="DF608">
            <v>0</v>
          </cell>
          <cell r="DG608">
            <v>0</v>
          </cell>
          <cell r="DH608">
            <v>0</v>
          </cell>
          <cell r="DI608">
            <v>0</v>
          </cell>
          <cell r="DJ608">
            <v>0</v>
          </cell>
          <cell r="DK608">
            <v>0</v>
          </cell>
          <cell r="DL608">
            <v>0</v>
          </cell>
          <cell r="DM608">
            <v>0</v>
          </cell>
          <cell r="DN608">
            <v>0</v>
          </cell>
          <cell r="DO608">
            <v>0</v>
          </cell>
          <cell r="DP608">
            <v>0</v>
          </cell>
          <cell r="DQ608">
            <v>0</v>
          </cell>
          <cell r="DR608">
            <v>0</v>
          </cell>
          <cell r="DS608">
            <v>0</v>
          </cell>
          <cell r="DT608">
            <v>0</v>
          </cell>
          <cell r="DU608">
            <v>0</v>
          </cell>
          <cell r="DV608">
            <v>0</v>
          </cell>
          <cell r="DW608">
            <v>0</v>
          </cell>
          <cell r="DX608">
            <v>0</v>
          </cell>
          <cell r="DY608">
            <v>0</v>
          </cell>
          <cell r="DZ608">
            <v>0</v>
          </cell>
          <cell r="EA608">
            <v>0</v>
          </cell>
          <cell r="EB608">
            <v>0</v>
          </cell>
          <cell r="EC608">
            <v>0</v>
          </cell>
          <cell r="ED608">
            <v>0</v>
          </cell>
        </row>
        <row r="610">
          <cell r="A610" t="str">
            <v>Total Hydro Generation</v>
          </cell>
          <cell r="F610">
            <v>0</v>
          </cell>
          <cell r="G610">
            <v>0</v>
          </cell>
          <cell r="H610">
            <v>0</v>
          </cell>
          <cell r="I610">
            <v>0</v>
          </cell>
          <cell r="J610">
            <v>0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B610">
            <v>0</v>
          </cell>
          <cell r="AC610">
            <v>0</v>
          </cell>
          <cell r="AD610">
            <v>0</v>
          </cell>
          <cell r="AE610">
            <v>0</v>
          </cell>
          <cell r="AF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0</v>
          </cell>
          <cell r="AK610">
            <v>0</v>
          </cell>
          <cell r="AL610">
            <v>0</v>
          </cell>
          <cell r="AM610">
            <v>0</v>
          </cell>
          <cell r="AN610">
            <v>0</v>
          </cell>
          <cell r="AO610">
            <v>0</v>
          </cell>
          <cell r="AP610">
            <v>0</v>
          </cell>
          <cell r="AQ610">
            <v>0</v>
          </cell>
          <cell r="AR610">
            <v>0</v>
          </cell>
          <cell r="AS610">
            <v>0</v>
          </cell>
          <cell r="AT610">
            <v>0</v>
          </cell>
          <cell r="AU610">
            <v>0</v>
          </cell>
          <cell r="AV610">
            <v>0</v>
          </cell>
          <cell r="AW610">
            <v>0</v>
          </cell>
          <cell r="AX610">
            <v>0</v>
          </cell>
          <cell r="AY610">
            <v>0</v>
          </cell>
          <cell r="AZ610">
            <v>0</v>
          </cell>
          <cell r="BA610">
            <v>0</v>
          </cell>
          <cell r="BB610">
            <v>0</v>
          </cell>
          <cell r="BC610">
            <v>0</v>
          </cell>
          <cell r="BD610">
            <v>0</v>
          </cell>
          <cell r="BE610">
            <v>0</v>
          </cell>
          <cell r="BF610">
            <v>0</v>
          </cell>
          <cell r="BG610">
            <v>0</v>
          </cell>
          <cell r="BH610">
            <v>0</v>
          </cell>
          <cell r="BI610">
            <v>0</v>
          </cell>
          <cell r="BJ610">
            <v>0</v>
          </cell>
          <cell r="BK610">
            <v>0</v>
          </cell>
          <cell r="BL610">
            <v>0</v>
          </cell>
          <cell r="BM610">
            <v>0</v>
          </cell>
          <cell r="BN610">
            <v>0</v>
          </cell>
          <cell r="BO610">
            <v>0</v>
          </cell>
          <cell r="BP610">
            <v>0</v>
          </cell>
          <cell r="BQ610">
            <v>0</v>
          </cell>
          <cell r="BR610">
            <v>0</v>
          </cell>
          <cell r="BS610">
            <v>0</v>
          </cell>
          <cell r="BT610">
            <v>0</v>
          </cell>
          <cell r="BU610">
            <v>0</v>
          </cell>
          <cell r="BV610">
            <v>0</v>
          </cell>
          <cell r="BW610">
            <v>0</v>
          </cell>
          <cell r="BX610">
            <v>0</v>
          </cell>
          <cell r="BY610">
            <v>0</v>
          </cell>
          <cell r="BZ610">
            <v>0</v>
          </cell>
          <cell r="CA610">
            <v>0</v>
          </cell>
          <cell r="CB610">
            <v>0</v>
          </cell>
          <cell r="CC610">
            <v>0</v>
          </cell>
          <cell r="CD610">
            <v>0</v>
          </cell>
          <cell r="CE610">
            <v>0</v>
          </cell>
          <cell r="CF610">
            <v>0</v>
          </cell>
          <cell r="CG610">
            <v>0</v>
          </cell>
          <cell r="CH610">
            <v>0</v>
          </cell>
          <cell r="CI610">
            <v>0</v>
          </cell>
          <cell r="CJ610">
            <v>0</v>
          </cell>
          <cell r="CK610">
            <v>0</v>
          </cell>
          <cell r="CL610">
            <v>0</v>
          </cell>
          <cell r="CM610">
            <v>0</v>
          </cell>
          <cell r="CN610">
            <v>0</v>
          </cell>
          <cell r="CO610">
            <v>0</v>
          </cell>
          <cell r="CP610">
            <v>0</v>
          </cell>
          <cell r="CQ610">
            <v>0</v>
          </cell>
          <cell r="CR610">
            <v>0</v>
          </cell>
          <cell r="CS610">
            <v>0</v>
          </cell>
          <cell r="CT610">
            <v>0</v>
          </cell>
          <cell r="CU610">
            <v>0</v>
          </cell>
          <cell r="CV610">
            <v>0</v>
          </cell>
          <cell r="CW610">
            <v>0</v>
          </cell>
          <cell r="CX610">
            <v>0</v>
          </cell>
          <cell r="CY610">
            <v>0</v>
          </cell>
          <cell r="CZ610">
            <v>0</v>
          </cell>
          <cell r="DA610">
            <v>0</v>
          </cell>
          <cell r="DB610">
            <v>0</v>
          </cell>
          <cell r="DC610">
            <v>0</v>
          </cell>
          <cell r="DD610">
            <v>0</v>
          </cell>
          <cell r="DE610">
            <v>0</v>
          </cell>
          <cell r="DF610">
            <v>0</v>
          </cell>
          <cell r="DG610">
            <v>0</v>
          </cell>
          <cell r="DH610">
            <v>0</v>
          </cell>
          <cell r="DI610">
            <v>0</v>
          </cell>
          <cell r="DJ610">
            <v>0</v>
          </cell>
          <cell r="DK610">
            <v>0</v>
          </cell>
          <cell r="DL610">
            <v>0</v>
          </cell>
          <cell r="DM610">
            <v>0</v>
          </cell>
          <cell r="DN610">
            <v>0</v>
          </cell>
          <cell r="DO610">
            <v>0</v>
          </cell>
          <cell r="DP610">
            <v>0</v>
          </cell>
          <cell r="DQ610">
            <v>0</v>
          </cell>
          <cell r="DR610">
            <v>0</v>
          </cell>
          <cell r="DS610">
            <v>0</v>
          </cell>
          <cell r="DT610">
            <v>0</v>
          </cell>
          <cell r="DU610">
            <v>0</v>
          </cell>
          <cell r="DV610">
            <v>0</v>
          </cell>
          <cell r="DW610">
            <v>0</v>
          </cell>
          <cell r="DX610">
            <v>0</v>
          </cell>
          <cell r="DY610">
            <v>0</v>
          </cell>
          <cell r="DZ610">
            <v>0</v>
          </cell>
          <cell r="EA610">
            <v>0</v>
          </cell>
          <cell r="EB610">
            <v>0</v>
          </cell>
          <cell r="EC610">
            <v>0</v>
          </cell>
          <cell r="ED610">
            <v>0</v>
          </cell>
        </row>
        <row r="612">
          <cell r="A612" t="str">
            <v>Other Generation</v>
          </cell>
        </row>
        <row r="613">
          <cell r="F613">
            <v>0</v>
          </cell>
          <cell r="G613">
            <v>0</v>
          </cell>
          <cell r="H613">
            <v>0</v>
          </cell>
          <cell r="I613">
            <v>0</v>
          </cell>
          <cell r="J613">
            <v>0</v>
          </cell>
          <cell r="K613">
            <v>0</v>
          </cell>
          <cell r="L613">
            <v>0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  <cell r="AB613">
            <v>0</v>
          </cell>
          <cell r="AC613">
            <v>0</v>
          </cell>
          <cell r="AD613">
            <v>0</v>
          </cell>
          <cell r="AE613">
            <v>0</v>
          </cell>
          <cell r="AF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  <cell r="AK613">
            <v>0</v>
          </cell>
          <cell r="AL613">
            <v>0</v>
          </cell>
          <cell r="AM613">
            <v>0</v>
          </cell>
          <cell r="AN613">
            <v>0</v>
          </cell>
          <cell r="AO613">
            <v>0</v>
          </cell>
          <cell r="AP613">
            <v>0</v>
          </cell>
          <cell r="AQ613">
            <v>0</v>
          </cell>
          <cell r="AR613">
            <v>0</v>
          </cell>
          <cell r="AS613">
            <v>0</v>
          </cell>
          <cell r="AT613">
            <v>0</v>
          </cell>
          <cell r="AU613">
            <v>0</v>
          </cell>
          <cell r="AV613">
            <v>0</v>
          </cell>
          <cell r="AW613">
            <v>0</v>
          </cell>
          <cell r="AX613">
            <v>0</v>
          </cell>
          <cell r="AY613">
            <v>0</v>
          </cell>
          <cell r="AZ613">
            <v>0</v>
          </cell>
          <cell r="BA613">
            <v>0</v>
          </cell>
          <cell r="BB613">
            <v>0</v>
          </cell>
          <cell r="BC613">
            <v>0</v>
          </cell>
          <cell r="BD613">
            <v>0</v>
          </cell>
          <cell r="BE613">
            <v>0</v>
          </cell>
          <cell r="BF613">
            <v>0</v>
          </cell>
          <cell r="BG613">
            <v>0</v>
          </cell>
          <cell r="BH613">
            <v>0</v>
          </cell>
          <cell r="BI613">
            <v>0</v>
          </cell>
          <cell r="BJ613">
            <v>0</v>
          </cell>
          <cell r="BK613">
            <v>0</v>
          </cell>
          <cell r="BL613">
            <v>0</v>
          </cell>
          <cell r="BM613">
            <v>0</v>
          </cell>
          <cell r="BN613">
            <v>0</v>
          </cell>
          <cell r="BO613">
            <v>0</v>
          </cell>
          <cell r="BP613">
            <v>0</v>
          </cell>
          <cell r="BQ613">
            <v>0</v>
          </cell>
          <cell r="BR613">
            <v>0</v>
          </cell>
          <cell r="BS613">
            <v>0</v>
          </cell>
          <cell r="BT613">
            <v>0</v>
          </cell>
          <cell r="BU613">
            <v>0</v>
          </cell>
          <cell r="BV613">
            <v>0</v>
          </cell>
          <cell r="BW613">
            <v>0</v>
          </cell>
          <cell r="BX613">
            <v>0</v>
          </cell>
          <cell r="BY613">
            <v>0</v>
          </cell>
          <cell r="BZ613">
            <v>0</v>
          </cell>
          <cell r="CA613">
            <v>0</v>
          </cell>
          <cell r="CB613">
            <v>0</v>
          </cell>
          <cell r="CC613">
            <v>0</v>
          </cell>
          <cell r="CD613">
            <v>0</v>
          </cell>
          <cell r="CE613">
            <v>0</v>
          </cell>
          <cell r="CF613">
            <v>0</v>
          </cell>
          <cell r="CG613">
            <v>0</v>
          </cell>
          <cell r="CH613">
            <v>0</v>
          </cell>
          <cell r="CI613">
            <v>0</v>
          </cell>
          <cell r="CJ613">
            <v>0</v>
          </cell>
          <cell r="CK613">
            <v>0</v>
          </cell>
          <cell r="CL613">
            <v>0</v>
          </cell>
          <cell r="CM613">
            <v>0</v>
          </cell>
          <cell r="CN613">
            <v>0</v>
          </cell>
          <cell r="CO613">
            <v>0</v>
          </cell>
          <cell r="CP613">
            <v>0</v>
          </cell>
          <cell r="CQ613">
            <v>0</v>
          </cell>
          <cell r="CR613">
            <v>0</v>
          </cell>
          <cell r="CS613">
            <v>0</v>
          </cell>
          <cell r="CT613">
            <v>0</v>
          </cell>
          <cell r="CU613">
            <v>0</v>
          </cell>
          <cell r="CV613">
            <v>0</v>
          </cell>
          <cell r="CW613">
            <v>0</v>
          </cell>
          <cell r="CX613">
            <v>0</v>
          </cell>
          <cell r="CY613">
            <v>0</v>
          </cell>
          <cell r="CZ613">
            <v>0</v>
          </cell>
          <cell r="DA613">
            <v>0</v>
          </cell>
          <cell r="DB613">
            <v>0</v>
          </cell>
          <cell r="DC613">
            <v>0</v>
          </cell>
          <cell r="DD613">
            <v>0</v>
          </cell>
          <cell r="DE613">
            <v>0</v>
          </cell>
          <cell r="DF613">
            <v>0</v>
          </cell>
          <cell r="DG613">
            <v>0</v>
          </cell>
          <cell r="DH613">
            <v>0</v>
          </cell>
          <cell r="DI613">
            <v>0</v>
          </cell>
          <cell r="DJ613">
            <v>0</v>
          </cell>
          <cell r="DK613">
            <v>0</v>
          </cell>
          <cell r="DL613">
            <v>0</v>
          </cell>
          <cell r="DM613">
            <v>0</v>
          </cell>
          <cell r="DN613">
            <v>0</v>
          </cell>
          <cell r="DO613">
            <v>0</v>
          </cell>
          <cell r="DP613">
            <v>0</v>
          </cell>
          <cell r="DQ613">
            <v>0</v>
          </cell>
          <cell r="DR613">
            <v>0</v>
          </cell>
          <cell r="DS613">
            <v>0</v>
          </cell>
          <cell r="DT613">
            <v>0</v>
          </cell>
          <cell r="DU613">
            <v>0</v>
          </cell>
          <cell r="DV613">
            <v>0</v>
          </cell>
          <cell r="DW613">
            <v>0</v>
          </cell>
          <cell r="DX613">
            <v>0</v>
          </cell>
          <cell r="DY613">
            <v>0</v>
          </cell>
          <cell r="DZ613">
            <v>0</v>
          </cell>
          <cell r="EA613">
            <v>0</v>
          </cell>
          <cell r="EB613">
            <v>0</v>
          </cell>
          <cell r="EC613">
            <v>0</v>
          </cell>
          <cell r="ED613">
            <v>0</v>
          </cell>
        </row>
        <row r="615"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V615">
            <v>0</v>
          </cell>
          <cell r="W615">
            <v>0</v>
          </cell>
          <cell r="X615">
            <v>0</v>
          </cell>
          <cell r="Y615">
            <v>0</v>
          </cell>
          <cell r="Z615">
            <v>0</v>
          </cell>
          <cell r="AA615">
            <v>0</v>
          </cell>
          <cell r="AB615">
            <v>0</v>
          </cell>
          <cell r="AC615">
            <v>0</v>
          </cell>
          <cell r="AD615">
            <v>0</v>
          </cell>
          <cell r="AE615">
            <v>0</v>
          </cell>
          <cell r="AF615">
            <v>0</v>
          </cell>
          <cell r="AG615">
            <v>0</v>
          </cell>
          <cell r="AH615">
            <v>0</v>
          </cell>
          <cell r="AI615">
            <v>0</v>
          </cell>
          <cell r="AJ615">
            <v>0</v>
          </cell>
          <cell r="AK615">
            <v>0</v>
          </cell>
          <cell r="AL615">
            <v>0</v>
          </cell>
          <cell r="AM615">
            <v>0</v>
          </cell>
          <cell r="AN615">
            <v>0</v>
          </cell>
          <cell r="AO615">
            <v>0</v>
          </cell>
          <cell r="AP615">
            <v>0</v>
          </cell>
          <cell r="AQ615">
            <v>0</v>
          </cell>
          <cell r="AR615">
            <v>0</v>
          </cell>
          <cell r="AS615">
            <v>0</v>
          </cell>
          <cell r="AT615">
            <v>0</v>
          </cell>
          <cell r="AU615">
            <v>0</v>
          </cell>
          <cell r="AV615">
            <v>0</v>
          </cell>
          <cell r="AW615">
            <v>0</v>
          </cell>
          <cell r="AX615">
            <v>0</v>
          </cell>
          <cell r="AY615">
            <v>0</v>
          </cell>
          <cell r="AZ615">
            <v>0</v>
          </cell>
          <cell r="BA615">
            <v>0</v>
          </cell>
          <cell r="BB615">
            <v>0</v>
          </cell>
          <cell r="BC615">
            <v>0</v>
          </cell>
          <cell r="BD615">
            <v>0</v>
          </cell>
          <cell r="BE615">
            <v>0</v>
          </cell>
          <cell r="BF615">
            <v>0</v>
          </cell>
          <cell r="BG615">
            <v>0</v>
          </cell>
          <cell r="BH615">
            <v>0</v>
          </cell>
          <cell r="BI615">
            <v>0</v>
          </cell>
          <cell r="BJ615">
            <v>0</v>
          </cell>
          <cell r="BK615">
            <v>0</v>
          </cell>
          <cell r="BL615">
            <v>0</v>
          </cell>
          <cell r="BM615">
            <v>0</v>
          </cell>
          <cell r="BN615">
            <v>0</v>
          </cell>
          <cell r="BO615">
            <v>0</v>
          </cell>
          <cell r="BP615">
            <v>0</v>
          </cell>
          <cell r="BQ615">
            <v>0</v>
          </cell>
          <cell r="BR615">
            <v>0</v>
          </cell>
          <cell r="BS615">
            <v>0</v>
          </cell>
          <cell r="BT615">
            <v>0</v>
          </cell>
          <cell r="BU615">
            <v>0</v>
          </cell>
          <cell r="BV615">
            <v>0</v>
          </cell>
          <cell r="BW615">
            <v>0</v>
          </cell>
          <cell r="BX615">
            <v>0</v>
          </cell>
          <cell r="BY615">
            <v>0</v>
          </cell>
          <cell r="BZ615">
            <v>0</v>
          </cell>
          <cell r="CA615">
            <v>0</v>
          </cell>
          <cell r="CB615">
            <v>0</v>
          </cell>
          <cell r="CC615">
            <v>0</v>
          </cell>
          <cell r="CD615">
            <v>0</v>
          </cell>
          <cell r="CE615">
            <v>0</v>
          </cell>
          <cell r="CF615">
            <v>0</v>
          </cell>
          <cell r="CG615">
            <v>0</v>
          </cell>
          <cell r="CH615">
            <v>0</v>
          </cell>
          <cell r="CI615">
            <v>0</v>
          </cell>
          <cell r="CJ615">
            <v>0</v>
          </cell>
          <cell r="CK615">
            <v>0</v>
          </cell>
          <cell r="CL615">
            <v>0</v>
          </cell>
          <cell r="CM615">
            <v>0</v>
          </cell>
          <cell r="CN615">
            <v>0</v>
          </cell>
          <cell r="CO615">
            <v>0</v>
          </cell>
          <cell r="CP615">
            <v>0</v>
          </cell>
          <cell r="CQ615">
            <v>0</v>
          </cell>
          <cell r="CR615">
            <v>0</v>
          </cell>
          <cell r="CS615">
            <v>0</v>
          </cell>
          <cell r="CT615">
            <v>0</v>
          </cell>
          <cell r="CU615">
            <v>0</v>
          </cell>
          <cell r="CV615">
            <v>0</v>
          </cell>
          <cell r="CW615">
            <v>0</v>
          </cell>
          <cell r="CX615">
            <v>0</v>
          </cell>
          <cell r="CY615">
            <v>0</v>
          </cell>
          <cell r="CZ615">
            <v>0</v>
          </cell>
          <cell r="DA615">
            <v>0</v>
          </cell>
          <cell r="DB615">
            <v>0</v>
          </cell>
          <cell r="DC615">
            <v>0</v>
          </cell>
          <cell r="DD615">
            <v>0</v>
          </cell>
          <cell r="DE615">
            <v>0</v>
          </cell>
          <cell r="DF615">
            <v>0</v>
          </cell>
          <cell r="DG615">
            <v>0</v>
          </cell>
          <cell r="DH615">
            <v>0</v>
          </cell>
          <cell r="DI615">
            <v>0</v>
          </cell>
          <cell r="DJ615">
            <v>0</v>
          </cell>
          <cell r="DK615">
            <v>0</v>
          </cell>
          <cell r="DL615">
            <v>0</v>
          </cell>
          <cell r="DM615">
            <v>0</v>
          </cell>
          <cell r="DN615">
            <v>0</v>
          </cell>
          <cell r="DO615">
            <v>0</v>
          </cell>
          <cell r="DP615">
            <v>0</v>
          </cell>
          <cell r="DQ615">
            <v>0</v>
          </cell>
          <cell r="DR615">
            <v>0</v>
          </cell>
          <cell r="DS615">
            <v>0</v>
          </cell>
          <cell r="DT615">
            <v>0</v>
          </cell>
          <cell r="DU615">
            <v>0</v>
          </cell>
          <cell r="DV615">
            <v>0</v>
          </cell>
          <cell r="DW615">
            <v>0</v>
          </cell>
          <cell r="DX615">
            <v>0</v>
          </cell>
          <cell r="DY615">
            <v>0</v>
          </cell>
          <cell r="DZ615">
            <v>0</v>
          </cell>
          <cell r="EA615">
            <v>0</v>
          </cell>
          <cell r="EB615">
            <v>0</v>
          </cell>
          <cell r="EC615">
            <v>0</v>
          </cell>
          <cell r="ED615">
            <v>0</v>
          </cell>
        </row>
        <row r="616"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  <cell r="AB616">
            <v>0</v>
          </cell>
          <cell r="AC616">
            <v>0</v>
          </cell>
          <cell r="AD616">
            <v>0</v>
          </cell>
          <cell r="AE616">
            <v>0</v>
          </cell>
          <cell r="AF616">
            <v>0</v>
          </cell>
          <cell r="AG616">
            <v>0</v>
          </cell>
          <cell r="AH616">
            <v>0</v>
          </cell>
          <cell r="AI616">
            <v>0</v>
          </cell>
          <cell r="AJ616">
            <v>0</v>
          </cell>
          <cell r="AK616">
            <v>0</v>
          </cell>
          <cell r="AL616">
            <v>0</v>
          </cell>
          <cell r="AM616">
            <v>0</v>
          </cell>
          <cell r="AN616">
            <v>0</v>
          </cell>
          <cell r="AO616">
            <v>0</v>
          </cell>
          <cell r="AP616">
            <v>0</v>
          </cell>
          <cell r="AQ616">
            <v>0</v>
          </cell>
          <cell r="AR616">
            <v>0</v>
          </cell>
          <cell r="AS616">
            <v>0</v>
          </cell>
          <cell r="AT616">
            <v>0</v>
          </cell>
          <cell r="AU616">
            <v>0</v>
          </cell>
          <cell r="AV616">
            <v>0</v>
          </cell>
          <cell r="AW616">
            <v>0</v>
          </cell>
          <cell r="AX616">
            <v>0</v>
          </cell>
          <cell r="AY616">
            <v>0</v>
          </cell>
          <cell r="AZ616">
            <v>0</v>
          </cell>
          <cell r="BA616">
            <v>0</v>
          </cell>
          <cell r="BB616">
            <v>0</v>
          </cell>
          <cell r="BC616">
            <v>0</v>
          </cell>
          <cell r="BD616">
            <v>0</v>
          </cell>
          <cell r="BE616">
            <v>0</v>
          </cell>
          <cell r="BF616">
            <v>0</v>
          </cell>
          <cell r="BG616">
            <v>0</v>
          </cell>
          <cell r="BH616">
            <v>0</v>
          </cell>
          <cell r="BI616">
            <v>0</v>
          </cell>
          <cell r="BJ616">
            <v>0</v>
          </cell>
          <cell r="BK616">
            <v>0</v>
          </cell>
          <cell r="BL616">
            <v>0</v>
          </cell>
          <cell r="BM616">
            <v>0</v>
          </cell>
          <cell r="BN616">
            <v>0</v>
          </cell>
          <cell r="BO616">
            <v>0</v>
          </cell>
          <cell r="BP616">
            <v>0</v>
          </cell>
          <cell r="BQ616">
            <v>0</v>
          </cell>
          <cell r="BR616">
            <v>0</v>
          </cell>
          <cell r="BS616">
            <v>0</v>
          </cell>
          <cell r="BT616">
            <v>0</v>
          </cell>
          <cell r="BU616">
            <v>0</v>
          </cell>
          <cell r="BV616">
            <v>0</v>
          </cell>
          <cell r="BW616">
            <v>0</v>
          </cell>
          <cell r="BX616">
            <v>0</v>
          </cell>
          <cell r="BY616">
            <v>0</v>
          </cell>
          <cell r="BZ616">
            <v>0</v>
          </cell>
          <cell r="CA616">
            <v>0</v>
          </cell>
          <cell r="CB616">
            <v>0</v>
          </cell>
          <cell r="CC616">
            <v>0</v>
          </cell>
          <cell r="CD616">
            <v>0</v>
          </cell>
          <cell r="CE616">
            <v>0</v>
          </cell>
          <cell r="CF616">
            <v>0</v>
          </cell>
          <cell r="CG616">
            <v>0</v>
          </cell>
          <cell r="CH616">
            <v>0</v>
          </cell>
          <cell r="CI616">
            <v>0</v>
          </cell>
          <cell r="CJ616">
            <v>0</v>
          </cell>
          <cell r="CK616">
            <v>0</v>
          </cell>
          <cell r="CL616">
            <v>0</v>
          </cell>
          <cell r="CM616">
            <v>0</v>
          </cell>
          <cell r="CN616">
            <v>0</v>
          </cell>
          <cell r="CO616">
            <v>0</v>
          </cell>
          <cell r="CP616">
            <v>0</v>
          </cell>
          <cell r="CQ616">
            <v>0</v>
          </cell>
          <cell r="CR616">
            <v>0</v>
          </cell>
          <cell r="CS616">
            <v>0</v>
          </cell>
          <cell r="CT616">
            <v>0</v>
          </cell>
          <cell r="CU616">
            <v>0</v>
          </cell>
          <cell r="CV616">
            <v>0</v>
          </cell>
          <cell r="CW616">
            <v>0</v>
          </cell>
          <cell r="CX616">
            <v>0</v>
          </cell>
          <cell r="CY616">
            <v>0</v>
          </cell>
          <cell r="CZ616">
            <v>0</v>
          </cell>
          <cell r="DA616">
            <v>0</v>
          </cell>
          <cell r="DB616">
            <v>0</v>
          </cell>
          <cell r="DC616">
            <v>0</v>
          </cell>
          <cell r="DD616">
            <v>0</v>
          </cell>
          <cell r="DE616">
            <v>0</v>
          </cell>
          <cell r="DF616">
            <v>0</v>
          </cell>
          <cell r="DG616">
            <v>0</v>
          </cell>
          <cell r="DH616">
            <v>0</v>
          </cell>
          <cell r="DI616">
            <v>0</v>
          </cell>
          <cell r="DJ616">
            <v>0</v>
          </cell>
          <cell r="DK616">
            <v>0</v>
          </cell>
          <cell r="DL616">
            <v>0</v>
          </cell>
          <cell r="DM616">
            <v>0</v>
          </cell>
          <cell r="DN616">
            <v>0</v>
          </cell>
          <cell r="DO616">
            <v>0</v>
          </cell>
          <cell r="DP616">
            <v>0</v>
          </cell>
          <cell r="DQ616">
            <v>0</v>
          </cell>
          <cell r="DR616">
            <v>0</v>
          </cell>
          <cell r="DS616">
            <v>0</v>
          </cell>
          <cell r="DT616">
            <v>0</v>
          </cell>
          <cell r="DU616">
            <v>0</v>
          </cell>
          <cell r="DV616">
            <v>0</v>
          </cell>
          <cell r="DW616">
            <v>0</v>
          </cell>
          <cell r="DX616">
            <v>0</v>
          </cell>
          <cell r="DY616">
            <v>0</v>
          </cell>
          <cell r="DZ616">
            <v>0</v>
          </cell>
          <cell r="EA616">
            <v>0</v>
          </cell>
          <cell r="EB616">
            <v>0</v>
          </cell>
          <cell r="EC616">
            <v>0</v>
          </cell>
          <cell r="ED616">
            <v>0</v>
          </cell>
        </row>
        <row r="617">
          <cell r="F617">
            <v>0</v>
          </cell>
          <cell r="G617">
            <v>0</v>
          </cell>
          <cell r="H617">
            <v>0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>
            <v>0</v>
          </cell>
          <cell r="X617">
            <v>0</v>
          </cell>
          <cell r="Y617">
            <v>0</v>
          </cell>
          <cell r="Z617">
            <v>0</v>
          </cell>
          <cell r="AA617">
            <v>0</v>
          </cell>
          <cell r="AB617">
            <v>0</v>
          </cell>
          <cell r="AC617">
            <v>0</v>
          </cell>
          <cell r="AD617">
            <v>0</v>
          </cell>
          <cell r="AE617">
            <v>0</v>
          </cell>
          <cell r="AF617">
            <v>0</v>
          </cell>
          <cell r="AG617">
            <v>0</v>
          </cell>
          <cell r="AH617">
            <v>0</v>
          </cell>
          <cell r="AI617">
            <v>0</v>
          </cell>
          <cell r="AJ617">
            <v>0</v>
          </cell>
          <cell r="AK617">
            <v>0</v>
          </cell>
          <cell r="AL617">
            <v>0</v>
          </cell>
          <cell r="AM617">
            <v>0</v>
          </cell>
          <cell r="AN617">
            <v>0</v>
          </cell>
          <cell r="AO617">
            <v>0</v>
          </cell>
          <cell r="AP617">
            <v>0</v>
          </cell>
          <cell r="AQ617">
            <v>0</v>
          </cell>
          <cell r="AR617">
            <v>0</v>
          </cell>
          <cell r="AS617">
            <v>0</v>
          </cell>
          <cell r="AT617">
            <v>0</v>
          </cell>
          <cell r="AU617">
            <v>0</v>
          </cell>
          <cell r="AV617">
            <v>0</v>
          </cell>
          <cell r="AW617">
            <v>0</v>
          </cell>
          <cell r="AX617">
            <v>0</v>
          </cell>
          <cell r="AY617">
            <v>0</v>
          </cell>
          <cell r="AZ617">
            <v>0</v>
          </cell>
          <cell r="BA617">
            <v>0</v>
          </cell>
          <cell r="BB617">
            <v>0</v>
          </cell>
          <cell r="BC617">
            <v>0</v>
          </cell>
          <cell r="BD617">
            <v>0</v>
          </cell>
          <cell r="BE617">
            <v>0</v>
          </cell>
          <cell r="BF617">
            <v>0</v>
          </cell>
          <cell r="BG617">
            <v>0</v>
          </cell>
          <cell r="BH617">
            <v>0</v>
          </cell>
          <cell r="BI617">
            <v>0</v>
          </cell>
          <cell r="BJ617">
            <v>0</v>
          </cell>
          <cell r="BK617">
            <v>0</v>
          </cell>
          <cell r="BL617">
            <v>0</v>
          </cell>
          <cell r="BM617">
            <v>0</v>
          </cell>
          <cell r="BN617">
            <v>0</v>
          </cell>
          <cell r="BO617">
            <v>0</v>
          </cell>
          <cell r="BP617">
            <v>0</v>
          </cell>
          <cell r="BQ617">
            <v>0</v>
          </cell>
          <cell r="BR617">
            <v>0</v>
          </cell>
          <cell r="BS617">
            <v>0</v>
          </cell>
          <cell r="BT617">
            <v>0</v>
          </cell>
          <cell r="BU617">
            <v>0</v>
          </cell>
          <cell r="BV617">
            <v>0</v>
          </cell>
          <cell r="BW617">
            <v>0</v>
          </cell>
          <cell r="BX617">
            <v>0</v>
          </cell>
          <cell r="BY617">
            <v>0</v>
          </cell>
          <cell r="BZ617">
            <v>0</v>
          </cell>
          <cell r="CA617">
            <v>0</v>
          </cell>
          <cell r="CB617">
            <v>0</v>
          </cell>
          <cell r="CC617">
            <v>0</v>
          </cell>
          <cell r="CD617">
            <v>0</v>
          </cell>
          <cell r="CE617">
            <v>0</v>
          </cell>
          <cell r="CF617">
            <v>0</v>
          </cell>
          <cell r="CG617">
            <v>0</v>
          </cell>
          <cell r="CH617">
            <v>0</v>
          </cell>
          <cell r="CI617">
            <v>0</v>
          </cell>
          <cell r="CJ617">
            <v>0</v>
          </cell>
          <cell r="CK617">
            <v>0</v>
          </cell>
          <cell r="CL617">
            <v>0</v>
          </cell>
          <cell r="CM617">
            <v>0</v>
          </cell>
          <cell r="CN617">
            <v>0</v>
          </cell>
          <cell r="CO617">
            <v>0</v>
          </cell>
          <cell r="CP617">
            <v>0</v>
          </cell>
          <cell r="CQ617">
            <v>0</v>
          </cell>
          <cell r="CR617">
            <v>0</v>
          </cell>
          <cell r="CS617">
            <v>0</v>
          </cell>
          <cell r="CT617">
            <v>0</v>
          </cell>
          <cell r="CU617">
            <v>0</v>
          </cell>
          <cell r="CV617">
            <v>0</v>
          </cell>
          <cell r="CW617">
            <v>0</v>
          </cell>
          <cell r="CX617">
            <v>0</v>
          </cell>
          <cell r="CY617">
            <v>0</v>
          </cell>
          <cell r="CZ617">
            <v>0</v>
          </cell>
          <cell r="DA617">
            <v>0</v>
          </cell>
          <cell r="DB617">
            <v>0</v>
          </cell>
          <cell r="DC617">
            <v>0</v>
          </cell>
          <cell r="DD617">
            <v>0</v>
          </cell>
          <cell r="DE617">
            <v>0</v>
          </cell>
          <cell r="DF617">
            <v>0</v>
          </cell>
          <cell r="DG617">
            <v>0</v>
          </cell>
          <cell r="DH617">
            <v>0</v>
          </cell>
          <cell r="DI617">
            <v>0</v>
          </cell>
          <cell r="DJ617">
            <v>0</v>
          </cell>
          <cell r="DK617">
            <v>0</v>
          </cell>
          <cell r="DL617">
            <v>0</v>
          </cell>
          <cell r="DM617">
            <v>0</v>
          </cell>
          <cell r="DN617">
            <v>0</v>
          </cell>
          <cell r="DO617">
            <v>0</v>
          </cell>
          <cell r="DP617">
            <v>0</v>
          </cell>
          <cell r="DQ617">
            <v>0</v>
          </cell>
          <cell r="DR617">
            <v>7.3583244001492858</v>
          </cell>
          <cell r="DS617">
            <v>0</v>
          </cell>
          <cell r="DT617">
            <v>0</v>
          </cell>
          <cell r="DU617">
            <v>0</v>
          </cell>
          <cell r="DV617">
            <v>0</v>
          </cell>
          <cell r="DW617">
            <v>0</v>
          </cell>
          <cell r="DX617">
            <v>0</v>
          </cell>
          <cell r="DY617">
            <v>0</v>
          </cell>
          <cell r="DZ617">
            <v>0</v>
          </cell>
          <cell r="EA617">
            <v>0</v>
          </cell>
          <cell r="EB617">
            <v>0</v>
          </cell>
          <cell r="EC617">
            <v>2.6875513999984832</v>
          </cell>
          <cell r="ED617">
            <v>4.6707730000052834</v>
          </cell>
        </row>
        <row r="618">
          <cell r="F618">
            <v>0</v>
          </cell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-35.937325999999302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  <cell r="AB618">
            <v>0</v>
          </cell>
          <cell r="AC618">
            <v>0</v>
          </cell>
          <cell r="AD618">
            <v>0</v>
          </cell>
          <cell r="AE618">
            <v>0</v>
          </cell>
          <cell r="AF618">
            <v>0</v>
          </cell>
          <cell r="AG618">
            <v>0</v>
          </cell>
          <cell r="AH618">
            <v>0</v>
          </cell>
          <cell r="AI618">
            <v>0</v>
          </cell>
          <cell r="AJ618">
            <v>0</v>
          </cell>
          <cell r="AK618">
            <v>0</v>
          </cell>
          <cell r="AL618">
            <v>0</v>
          </cell>
          <cell r="AM618">
            <v>0</v>
          </cell>
          <cell r="AN618">
            <v>0</v>
          </cell>
          <cell r="AO618">
            <v>0</v>
          </cell>
          <cell r="AP618">
            <v>0</v>
          </cell>
          <cell r="AQ618">
            <v>0</v>
          </cell>
          <cell r="AR618">
            <v>0</v>
          </cell>
          <cell r="AS618">
            <v>0</v>
          </cell>
          <cell r="AT618">
            <v>0</v>
          </cell>
          <cell r="AU618">
            <v>0</v>
          </cell>
          <cell r="AV618">
            <v>0</v>
          </cell>
          <cell r="AW618">
            <v>0</v>
          </cell>
          <cell r="AX618">
            <v>0</v>
          </cell>
          <cell r="AY618">
            <v>0</v>
          </cell>
          <cell r="AZ618">
            <v>0</v>
          </cell>
          <cell r="BA618">
            <v>0</v>
          </cell>
          <cell r="BB618">
            <v>0</v>
          </cell>
          <cell r="BC618">
            <v>0</v>
          </cell>
          <cell r="BD618">
            <v>0</v>
          </cell>
          <cell r="BE618">
            <v>-39.560270000016317</v>
          </cell>
          <cell r="BF618">
            <v>0</v>
          </cell>
          <cell r="BG618">
            <v>0</v>
          </cell>
          <cell r="BH618">
            <v>0</v>
          </cell>
          <cell r="BI618">
            <v>0</v>
          </cell>
          <cell r="BJ618">
            <v>0</v>
          </cell>
          <cell r="BK618">
            <v>0</v>
          </cell>
          <cell r="BL618">
            <v>0</v>
          </cell>
          <cell r="BM618">
            <v>0</v>
          </cell>
          <cell r="BN618">
            <v>0</v>
          </cell>
          <cell r="BO618">
            <v>-39.560270000001765</v>
          </cell>
          <cell r="BP618">
            <v>0</v>
          </cell>
          <cell r="BQ618">
            <v>0</v>
          </cell>
          <cell r="BR618">
            <v>0</v>
          </cell>
          <cell r="BS618">
            <v>0</v>
          </cell>
          <cell r="BT618">
            <v>0</v>
          </cell>
          <cell r="BU618">
            <v>0</v>
          </cell>
          <cell r="BV618">
            <v>0</v>
          </cell>
          <cell r="BW618">
            <v>0</v>
          </cell>
          <cell r="BX618">
            <v>0</v>
          </cell>
          <cell r="BY618">
            <v>0</v>
          </cell>
          <cell r="BZ618">
            <v>0</v>
          </cell>
          <cell r="CA618">
            <v>0</v>
          </cell>
          <cell r="CB618">
            <v>0</v>
          </cell>
          <cell r="CC618">
            <v>0</v>
          </cell>
          <cell r="CD618">
            <v>0</v>
          </cell>
          <cell r="CE618">
            <v>0</v>
          </cell>
          <cell r="CF618">
            <v>0</v>
          </cell>
          <cell r="CG618">
            <v>0</v>
          </cell>
          <cell r="CH618">
            <v>0</v>
          </cell>
          <cell r="CI618">
            <v>0</v>
          </cell>
          <cell r="CJ618">
            <v>0</v>
          </cell>
          <cell r="CK618">
            <v>0</v>
          </cell>
          <cell r="CL618">
            <v>0</v>
          </cell>
          <cell r="CM618">
            <v>0</v>
          </cell>
          <cell r="CN618">
            <v>0</v>
          </cell>
          <cell r="CO618">
            <v>0</v>
          </cell>
          <cell r="CP618">
            <v>0</v>
          </cell>
          <cell r="CQ618">
            <v>0</v>
          </cell>
          <cell r="CR618">
            <v>0</v>
          </cell>
          <cell r="CS618">
            <v>0</v>
          </cell>
          <cell r="CT618">
            <v>0</v>
          </cell>
          <cell r="CU618">
            <v>0</v>
          </cell>
          <cell r="CV618">
            <v>0</v>
          </cell>
          <cell r="CW618">
            <v>0</v>
          </cell>
          <cell r="CX618">
            <v>0</v>
          </cell>
          <cell r="CY618">
            <v>0</v>
          </cell>
          <cell r="CZ618">
            <v>0</v>
          </cell>
          <cell r="DA618">
            <v>0</v>
          </cell>
          <cell r="DB618">
            <v>0</v>
          </cell>
          <cell r="DC618">
            <v>0</v>
          </cell>
          <cell r="DD618">
            <v>0</v>
          </cell>
          <cell r="DE618">
            <v>0</v>
          </cell>
          <cell r="DF618">
            <v>0</v>
          </cell>
          <cell r="DG618">
            <v>0</v>
          </cell>
          <cell r="DH618">
            <v>0</v>
          </cell>
          <cell r="DI618">
            <v>0</v>
          </cell>
          <cell r="DJ618">
            <v>0</v>
          </cell>
          <cell r="DK618">
            <v>0</v>
          </cell>
          <cell r="DL618">
            <v>0</v>
          </cell>
          <cell r="DM618">
            <v>0</v>
          </cell>
          <cell r="DN618">
            <v>0</v>
          </cell>
          <cell r="DO618">
            <v>0</v>
          </cell>
          <cell r="DP618">
            <v>0</v>
          </cell>
          <cell r="DQ618">
            <v>0</v>
          </cell>
          <cell r="DR618">
            <v>5.1476230000844225</v>
          </cell>
          <cell r="DS618">
            <v>0</v>
          </cell>
          <cell r="DT618">
            <v>0</v>
          </cell>
          <cell r="DU618">
            <v>0</v>
          </cell>
          <cell r="DV618">
            <v>0</v>
          </cell>
          <cell r="DW618">
            <v>0</v>
          </cell>
          <cell r="DX618">
            <v>0</v>
          </cell>
          <cell r="DY618">
            <v>0</v>
          </cell>
          <cell r="DZ618">
            <v>0</v>
          </cell>
          <cell r="EA618">
            <v>0</v>
          </cell>
          <cell r="EB618">
            <v>0</v>
          </cell>
          <cell r="EC618">
            <v>-0.46333199999935459</v>
          </cell>
          <cell r="ED618">
            <v>5.6109549999964656</v>
          </cell>
        </row>
        <row r="619"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  <cell r="X619">
            <v>0</v>
          </cell>
          <cell r="Y619">
            <v>0</v>
          </cell>
          <cell r="Z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0</v>
          </cell>
          <cell r="AE619">
            <v>0</v>
          </cell>
          <cell r="AF619">
            <v>0</v>
          </cell>
          <cell r="AG619">
            <v>0</v>
          </cell>
          <cell r="AH619">
            <v>0</v>
          </cell>
          <cell r="AI619">
            <v>0</v>
          </cell>
          <cell r="AJ619">
            <v>0</v>
          </cell>
          <cell r="AK619">
            <v>0</v>
          </cell>
          <cell r="AL619">
            <v>0</v>
          </cell>
          <cell r="AM619">
            <v>0</v>
          </cell>
          <cell r="AN619">
            <v>0</v>
          </cell>
          <cell r="AO619">
            <v>0</v>
          </cell>
          <cell r="AP619">
            <v>0</v>
          </cell>
          <cell r="AQ619">
            <v>0</v>
          </cell>
          <cell r="AR619">
            <v>0</v>
          </cell>
          <cell r="AS619">
            <v>0</v>
          </cell>
          <cell r="AT619">
            <v>0</v>
          </cell>
          <cell r="AU619">
            <v>0</v>
          </cell>
          <cell r="AV619">
            <v>0</v>
          </cell>
          <cell r="AW619">
            <v>0</v>
          </cell>
          <cell r="AX619">
            <v>0</v>
          </cell>
          <cell r="AY619">
            <v>0</v>
          </cell>
          <cell r="AZ619">
            <v>0</v>
          </cell>
          <cell r="BA619">
            <v>0</v>
          </cell>
          <cell r="BB619">
            <v>0</v>
          </cell>
          <cell r="BC619">
            <v>0</v>
          </cell>
          <cell r="BD619">
            <v>0</v>
          </cell>
          <cell r="BE619">
            <v>0</v>
          </cell>
          <cell r="BF619">
            <v>0</v>
          </cell>
          <cell r="BG619">
            <v>0</v>
          </cell>
          <cell r="BH619">
            <v>0</v>
          </cell>
          <cell r="BI619">
            <v>0</v>
          </cell>
          <cell r="BJ619">
            <v>0</v>
          </cell>
          <cell r="BK619">
            <v>0</v>
          </cell>
          <cell r="BL619">
            <v>0</v>
          </cell>
          <cell r="BM619">
            <v>0</v>
          </cell>
          <cell r="BN619">
            <v>0</v>
          </cell>
          <cell r="BO619">
            <v>0</v>
          </cell>
          <cell r="BP619">
            <v>0</v>
          </cell>
          <cell r="BQ619">
            <v>0</v>
          </cell>
          <cell r="BR619">
            <v>0</v>
          </cell>
          <cell r="BS619">
            <v>0</v>
          </cell>
          <cell r="BT619">
            <v>0</v>
          </cell>
          <cell r="BU619">
            <v>0</v>
          </cell>
          <cell r="BV619">
            <v>0</v>
          </cell>
          <cell r="BW619">
            <v>0</v>
          </cell>
          <cell r="BX619">
            <v>0</v>
          </cell>
          <cell r="BY619">
            <v>0</v>
          </cell>
          <cell r="BZ619">
            <v>0</v>
          </cell>
          <cell r="CA619">
            <v>0</v>
          </cell>
          <cell r="CB619">
            <v>0</v>
          </cell>
          <cell r="CC619">
            <v>0</v>
          </cell>
          <cell r="CD619">
            <v>0</v>
          </cell>
          <cell r="CE619">
            <v>0</v>
          </cell>
          <cell r="CF619">
            <v>0</v>
          </cell>
          <cell r="CG619">
            <v>0</v>
          </cell>
          <cell r="CH619">
            <v>0</v>
          </cell>
          <cell r="CI619">
            <v>0</v>
          </cell>
          <cell r="CJ619">
            <v>0</v>
          </cell>
          <cell r="CK619">
            <v>0</v>
          </cell>
          <cell r="CL619">
            <v>0</v>
          </cell>
          <cell r="CM619">
            <v>0</v>
          </cell>
          <cell r="CN619">
            <v>0</v>
          </cell>
          <cell r="CO619">
            <v>0</v>
          </cell>
          <cell r="CP619">
            <v>0</v>
          </cell>
          <cell r="CQ619">
            <v>0</v>
          </cell>
          <cell r="CR619">
            <v>0</v>
          </cell>
          <cell r="CS619">
            <v>0</v>
          </cell>
          <cell r="CT619">
            <v>0</v>
          </cell>
          <cell r="CU619">
            <v>0</v>
          </cell>
          <cell r="CV619">
            <v>0</v>
          </cell>
          <cell r="CW619">
            <v>0</v>
          </cell>
          <cell r="CX619">
            <v>0</v>
          </cell>
          <cell r="CY619">
            <v>0</v>
          </cell>
          <cell r="CZ619">
            <v>0</v>
          </cell>
          <cell r="DA619">
            <v>0</v>
          </cell>
          <cell r="DB619">
            <v>0</v>
          </cell>
          <cell r="DC619">
            <v>0</v>
          </cell>
          <cell r="DD619">
            <v>0</v>
          </cell>
          <cell r="DE619">
            <v>0</v>
          </cell>
          <cell r="DF619">
            <v>0</v>
          </cell>
          <cell r="DG619">
            <v>0</v>
          </cell>
          <cell r="DH619">
            <v>0</v>
          </cell>
          <cell r="DI619">
            <v>0</v>
          </cell>
          <cell r="DJ619">
            <v>0</v>
          </cell>
          <cell r="DK619">
            <v>0</v>
          </cell>
          <cell r="DL619">
            <v>0</v>
          </cell>
          <cell r="DM619">
            <v>0</v>
          </cell>
          <cell r="DN619">
            <v>0</v>
          </cell>
          <cell r="DO619">
            <v>0</v>
          </cell>
          <cell r="DP619">
            <v>0</v>
          </cell>
          <cell r="DQ619">
            <v>0</v>
          </cell>
          <cell r="DR619">
            <v>-1.3956225700676441</v>
          </cell>
          <cell r="DS619">
            <v>0</v>
          </cell>
          <cell r="DT619">
            <v>0</v>
          </cell>
          <cell r="DU619">
            <v>0</v>
          </cell>
          <cell r="DV619">
            <v>0</v>
          </cell>
          <cell r="DW619">
            <v>0</v>
          </cell>
          <cell r="DX619">
            <v>0</v>
          </cell>
          <cell r="DY619">
            <v>0</v>
          </cell>
          <cell r="DZ619">
            <v>0</v>
          </cell>
          <cell r="EA619">
            <v>0</v>
          </cell>
          <cell r="EB619">
            <v>0</v>
          </cell>
          <cell r="EC619">
            <v>-12.44080356998893</v>
          </cell>
          <cell r="ED619">
            <v>11.045180999994045</v>
          </cell>
        </row>
        <row r="620"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0</v>
          </cell>
          <cell r="V620">
            <v>0</v>
          </cell>
          <cell r="W620">
            <v>0</v>
          </cell>
          <cell r="X620">
            <v>0</v>
          </cell>
          <cell r="Y620">
            <v>0</v>
          </cell>
          <cell r="Z620">
            <v>0</v>
          </cell>
          <cell r="AA620">
            <v>0</v>
          </cell>
          <cell r="AB620">
            <v>0</v>
          </cell>
          <cell r="AC620">
            <v>0</v>
          </cell>
          <cell r="AD620">
            <v>0</v>
          </cell>
          <cell r="AE620">
            <v>0</v>
          </cell>
          <cell r="AF620">
            <v>0</v>
          </cell>
          <cell r="AG620">
            <v>0</v>
          </cell>
          <cell r="AH620">
            <v>0</v>
          </cell>
          <cell r="AI620">
            <v>0</v>
          </cell>
          <cell r="AJ620">
            <v>0</v>
          </cell>
          <cell r="AK620">
            <v>0</v>
          </cell>
          <cell r="AL620">
            <v>0</v>
          </cell>
          <cell r="AM620">
            <v>0</v>
          </cell>
          <cell r="AN620">
            <v>0</v>
          </cell>
          <cell r="AO620">
            <v>0</v>
          </cell>
          <cell r="AP620">
            <v>0</v>
          </cell>
          <cell r="AQ620">
            <v>0</v>
          </cell>
          <cell r="AR620">
            <v>0</v>
          </cell>
          <cell r="AS620">
            <v>0</v>
          </cell>
          <cell r="AT620">
            <v>0</v>
          </cell>
          <cell r="AU620">
            <v>0</v>
          </cell>
          <cell r="AV620">
            <v>0</v>
          </cell>
          <cell r="AW620">
            <v>0</v>
          </cell>
          <cell r="AX620">
            <v>0</v>
          </cell>
          <cell r="AY620">
            <v>0</v>
          </cell>
          <cell r="AZ620">
            <v>0</v>
          </cell>
          <cell r="BA620">
            <v>0</v>
          </cell>
          <cell r="BB620">
            <v>0</v>
          </cell>
          <cell r="BC620">
            <v>0</v>
          </cell>
          <cell r="BD620">
            <v>0</v>
          </cell>
          <cell r="BE620">
            <v>0</v>
          </cell>
          <cell r="BF620">
            <v>0</v>
          </cell>
          <cell r="BG620">
            <v>0</v>
          </cell>
          <cell r="BH620">
            <v>0</v>
          </cell>
          <cell r="BI620">
            <v>0</v>
          </cell>
          <cell r="BJ620">
            <v>0</v>
          </cell>
          <cell r="BK620">
            <v>0</v>
          </cell>
          <cell r="BL620">
            <v>0</v>
          </cell>
          <cell r="BM620">
            <v>0</v>
          </cell>
          <cell r="BN620">
            <v>0</v>
          </cell>
          <cell r="BO620">
            <v>0</v>
          </cell>
          <cell r="BP620">
            <v>0</v>
          </cell>
          <cell r="BQ620">
            <v>0</v>
          </cell>
          <cell r="BR620">
            <v>0</v>
          </cell>
          <cell r="BS620">
            <v>0</v>
          </cell>
          <cell r="BT620">
            <v>0</v>
          </cell>
          <cell r="BU620">
            <v>0</v>
          </cell>
          <cell r="BV620">
            <v>0</v>
          </cell>
          <cell r="BW620">
            <v>0</v>
          </cell>
          <cell r="BX620">
            <v>0</v>
          </cell>
          <cell r="BY620">
            <v>0</v>
          </cell>
          <cell r="BZ620">
            <v>0</v>
          </cell>
          <cell r="CA620">
            <v>0</v>
          </cell>
          <cell r="CB620">
            <v>0</v>
          </cell>
          <cell r="CC620">
            <v>0</v>
          </cell>
          <cell r="CD620">
            <v>0</v>
          </cell>
          <cell r="CE620">
            <v>0</v>
          </cell>
          <cell r="CF620">
            <v>0</v>
          </cell>
          <cell r="CG620">
            <v>0</v>
          </cell>
          <cell r="CH620">
            <v>0</v>
          </cell>
          <cell r="CI620">
            <v>0</v>
          </cell>
          <cell r="CJ620">
            <v>0</v>
          </cell>
          <cell r="CK620">
            <v>0</v>
          </cell>
          <cell r="CL620">
            <v>0</v>
          </cell>
          <cell r="CM620">
            <v>0</v>
          </cell>
          <cell r="CN620">
            <v>0</v>
          </cell>
          <cell r="CO620">
            <v>0</v>
          </cell>
          <cell r="CP620">
            <v>0</v>
          </cell>
          <cell r="CQ620">
            <v>0</v>
          </cell>
          <cell r="CR620">
            <v>0</v>
          </cell>
          <cell r="CS620">
            <v>0</v>
          </cell>
          <cell r="CT620">
            <v>0</v>
          </cell>
          <cell r="CU620">
            <v>0</v>
          </cell>
          <cell r="CV620">
            <v>0</v>
          </cell>
          <cell r="CW620">
            <v>0</v>
          </cell>
          <cell r="CX620">
            <v>0</v>
          </cell>
          <cell r="CY620">
            <v>0</v>
          </cell>
          <cell r="CZ620">
            <v>0</v>
          </cell>
          <cell r="DA620">
            <v>0</v>
          </cell>
          <cell r="DB620">
            <v>0</v>
          </cell>
          <cell r="DC620">
            <v>0</v>
          </cell>
          <cell r="DD620">
            <v>0</v>
          </cell>
          <cell r="DE620">
            <v>0</v>
          </cell>
          <cell r="DF620">
            <v>0</v>
          </cell>
          <cell r="DG620">
            <v>0</v>
          </cell>
          <cell r="DH620">
            <v>0</v>
          </cell>
          <cell r="DI620">
            <v>0</v>
          </cell>
          <cell r="DJ620">
            <v>0</v>
          </cell>
          <cell r="DK620">
            <v>0</v>
          </cell>
          <cell r="DL620">
            <v>0</v>
          </cell>
          <cell r="DM620">
            <v>0</v>
          </cell>
          <cell r="DN620">
            <v>0</v>
          </cell>
          <cell r="DO620">
            <v>0</v>
          </cell>
          <cell r="DP620">
            <v>0</v>
          </cell>
          <cell r="DQ620">
            <v>0</v>
          </cell>
          <cell r="DR620">
            <v>0</v>
          </cell>
          <cell r="DS620">
            <v>0</v>
          </cell>
          <cell r="DT620">
            <v>0</v>
          </cell>
          <cell r="DU620">
            <v>0</v>
          </cell>
          <cell r="DV620">
            <v>0</v>
          </cell>
          <cell r="DW620">
            <v>0</v>
          </cell>
          <cell r="DX620">
            <v>0</v>
          </cell>
          <cell r="DY620">
            <v>0</v>
          </cell>
          <cell r="DZ620">
            <v>0</v>
          </cell>
          <cell r="EA620">
            <v>0</v>
          </cell>
          <cell r="EB620">
            <v>0</v>
          </cell>
          <cell r="EC620">
            <v>0</v>
          </cell>
          <cell r="ED620">
            <v>0</v>
          </cell>
        </row>
        <row r="621">
          <cell r="F621">
            <v>0</v>
          </cell>
          <cell r="G621">
            <v>0</v>
          </cell>
          <cell r="H621">
            <v>0</v>
          </cell>
          <cell r="I621">
            <v>0</v>
          </cell>
          <cell r="J621">
            <v>0</v>
          </cell>
          <cell r="K621">
            <v>0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0</v>
          </cell>
          <cell r="AE621">
            <v>0</v>
          </cell>
          <cell r="AF621">
            <v>0</v>
          </cell>
          <cell r="AG621">
            <v>0</v>
          </cell>
          <cell r="AH621">
            <v>0</v>
          </cell>
          <cell r="AI621">
            <v>0</v>
          </cell>
          <cell r="AJ621">
            <v>0</v>
          </cell>
          <cell r="AK621">
            <v>0</v>
          </cell>
          <cell r="AL621">
            <v>0</v>
          </cell>
          <cell r="AM621">
            <v>0</v>
          </cell>
          <cell r="AN621">
            <v>0</v>
          </cell>
          <cell r="AO621">
            <v>0</v>
          </cell>
          <cell r="AP621">
            <v>0</v>
          </cell>
          <cell r="AQ621">
            <v>0</v>
          </cell>
          <cell r="AR621">
            <v>0</v>
          </cell>
          <cell r="AS621">
            <v>0</v>
          </cell>
          <cell r="AT621">
            <v>0</v>
          </cell>
          <cell r="AU621">
            <v>0</v>
          </cell>
          <cell r="AV621">
            <v>0</v>
          </cell>
          <cell r="AW621">
            <v>0</v>
          </cell>
          <cell r="AX621">
            <v>0</v>
          </cell>
          <cell r="AY621">
            <v>0</v>
          </cell>
          <cell r="AZ621">
            <v>0</v>
          </cell>
          <cell r="BA621">
            <v>0</v>
          </cell>
          <cell r="BB621">
            <v>0</v>
          </cell>
          <cell r="BC621">
            <v>0</v>
          </cell>
          <cell r="BD621">
            <v>0</v>
          </cell>
          <cell r="BE621">
            <v>0</v>
          </cell>
          <cell r="BF621">
            <v>0</v>
          </cell>
          <cell r="BG621">
            <v>0</v>
          </cell>
          <cell r="BH621">
            <v>0</v>
          </cell>
          <cell r="BI621">
            <v>0</v>
          </cell>
          <cell r="BJ621">
            <v>0</v>
          </cell>
          <cell r="BK621">
            <v>0</v>
          </cell>
          <cell r="BL621">
            <v>0</v>
          </cell>
          <cell r="BM621">
            <v>0</v>
          </cell>
          <cell r="BN621">
            <v>0</v>
          </cell>
          <cell r="BO621">
            <v>0</v>
          </cell>
          <cell r="BP621">
            <v>0</v>
          </cell>
          <cell r="BQ621">
            <v>0</v>
          </cell>
          <cell r="BR621">
            <v>0</v>
          </cell>
          <cell r="BS621">
            <v>0</v>
          </cell>
          <cell r="BT621">
            <v>0</v>
          </cell>
          <cell r="BU621">
            <v>0</v>
          </cell>
          <cell r="BV621">
            <v>0</v>
          </cell>
          <cell r="BW621">
            <v>0</v>
          </cell>
          <cell r="BX621">
            <v>0</v>
          </cell>
          <cell r="BY621">
            <v>0</v>
          </cell>
          <cell r="BZ621">
            <v>0</v>
          </cell>
          <cell r="CA621">
            <v>0</v>
          </cell>
          <cell r="CB621">
            <v>0</v>
          </cell>
          <cell r="CC621">
            <v>0</v>
          </cell>
          <cell r="CD621">
            <v>0</v>
          </cell>
          <cell r="CE621">
            <v>0</v>
          </cell>
          <cell r="CF621">
            <v>0</v>
          </cell>
          <cell r="CG621">
            <v>0</v>
          </cell>
          <cell r="CH621">
            <v>0</v>
          </cell>
          <cell r="CI621">
            <v>0</v>
          </cell>
          <cell r="CJ621">
            <v>0</v>
          </cell>
          <cell r="CK621">
            <v>0</v>
          </cell>
          <cell r="CL621">
            <v>0</v>
          </cell>
          <cell r="CM621">
            <v>0</v>
          </cell>
          <cell r="CN621">
            <v>0</v>
          </cell>
          <cell r="CO621">
            <v>0</v>
          </cell>
          <cell r="CP621">
            <v>0</v>
          </cell>
          <cell r="CQ621">
            <v>0</v>
          </cell>
          <cell r="CR621">
            <v>0</v>
          </cell>
          <cell r="CS621">
            <v>0</v>
          </cell>
          <cell r="CT621">
            <v>0</v>
          </cell>
          <cell r="CU621">
            <v>0</v>
          </cell>
          <cell r="CV621">
            <v>0</v>
          </cell>
          <cell r="CW621">
            <v>0</v>
          </cell>
          <cell r="CX621">
            <v>0</v>
          </cell>
          <cell r="CY621">
            <v>0</v>
          </cell>
          <cell r="CZ621">
            <v>0</v>
          </cell>
          <cell r="DA621">
            <v>0</v>
          </cell>
          <cell r="DB621">
            <v>0</v>
          </cell>
          <cell r="DC621">
            <v>0</v>
          </cell>
          <cell r="DD621">
            <v>0</v>
          </cell>
          <cell r="DE621">
            <v>0</v>
          </cell>
          <cell r="DF621">
            <v>0</v>
          </cell>
          <cell r="DG621">
            <v>0</v>
          </cell>
          <cell r="DH621">
            <v>0</v>
          </cell>
          <cell r="DI621">
            <v>0</v>
          </cell>
          <cell r="DJ621">
            <v>0</v>
          </cell>
          <cell r="DK621">
            <v>0</v>
          </cell>
          <cell r="DL621">
            <v>0</v>
          </cell>
          <cell r="DM621">
            <v>0</v>
          </cell>
          <cell r="DN621">
            <v>0</v>
          </cell>
          <cell r="DO621">
            <v>0</v>
          </cell>
          <cell r="DP621">
            <v>0</v>
          </cell>
          <cell r="DQ621">
            <v>0</v>
          </cell>
          <cell r="DR621">
            <v>4.4286769999889657</v>
          </cell>
          <cell r="DS621">
            <v>0</v>
          </cell>
          <cell r="DT621">
            <v>0</v>
          </cell>
          <cell r="DU621">
            <v>0</v>
          </cell>
          <cell r="DV621">
            <v>0</v>
          </cell>
          <cell r="DW621">
            <v>0</v>
          </cell>
          <cell r="DX621">
            <v>0</v>
          </cell>
          <cell r="DY621">
            <v>0</v>
          </cell>
          <cell r="DZ621">
            <v>0</v>
          </cell>
          <cell r="EA621">
            <v>0</v>
          </cell>
          <cell r="EB621">
            <v>0</v>
          </cell>
          <cell r="EC621">
            <v>0</v>
          </cell>
          <cell r="ED621">
            <v>4.4286769999962416</v>
          </cell>
        </row>
        <row r="622">
          <cell r="F622">
            <v>0</v>
          </cell>
          <cell r="G622">
            <v>0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R622">
            <v>0</v>
          </cell>
          <cell r="S622">
            <v>0</v>
          </cell>
          <cell r="T622">
            <v>0</v>
          </cell>
          <cell r="U622">
            <v>0</v>
          </cell>
          <cell r="V622">
            <v>0</v>
          </cell>
          <cell r="W622">
            <v>0</v>
          </cell>
          <cell r="X622">
            <v>0</v>
          </cell>
          <cell r="Y622">
            <v>0</v>
          </cell>
          <cell r="Z622">
            <v>0</v>
          </cell>
          <cell r="AA622">
            <v>0</v>
          </cell>
          <cell r="AB622">
            <v>0</v>
          </cell>
          <cell r="AC622">
            <v>0</v>
          </cell>
          <cell r="AD622">
            <v>0</v>
          </cell>
          <cell r="AE622">
            <v>0</v>
          </cell>
          <cell r="AF622">
            <v>0</v>
          </cell>
          <cell r="AG622">
            <v>0</v>
          </cell>
          <cell r="AH622">
            <v>0</v>
          </cell>
          <cell r="AI622">
            <v>0</v>
          </cell>
          <cell r="AJ622">
            <v>0</v>
          </cell>
          <cell r="AK622">
            <v>0</v>
          </cell>
          <cell r="AL622">
            <v>0</v>
          </cell>
          <cell r="AM622">
            <v>0</v>
          </cell>
          <cell r="AN622">
            <v>0</v>
          </cell>
          <cell r="AO622">
            <v>0</v>
          </cell>
          <cell r="AP622">
            <v>0</v>
          </cell>
          <cell r="AQ622">
            <v>0</v>
          </cell>
          <cell r="AR622">
            <v>0</v>
          </cell>
          <cell r="AS622">
            <v>0</v>
          </cell>
          <cell r="AT622">
            <v>0</v>
          </cell>
          <cell r="AU622">
            <v>0</v>
          </cell>
          <cell r="AV622">
            <v>0</v>
          </cell>
          <cell r="AW622">
            <v>0</v>
          </cell>
          <cell r="AX622">
            <v>0</v>
          </cell>
          <cell r="AY622">
            <v>0</v>
          </cell>
          <cell r="AZ622">
            <v>0</v>
          </cell>
          <cell r="BA622">
            <v>0</v>
          </cell>
          <cell r="BB622">
            <v>0</v>
          </cell>
          <cell r="BC622">
            <v>0</v>
          </cell>
          <cell r="BD622">
            <v>0</v>
          </cell>
          <cell r="BE622">
            <v>0</v>
          </cell>
          <cell r="BF622">
            <v>0</v>
          </cell>
          <cell r="BG622">
            <v>0</v>
          </cell>
          <cell r="BH622">
            <v>0</v>
          </cell>
          <cell r="BI622">
            <v>0</v>
          </cell>
          <cell r="BJ622">
            <v>0</v>
          </cell>
          <cell r="BK622">
            <v>0</v>
          </cell>
          <cell r="BL622">
            <v>0</v>
          </cell>
          <cell r="BM622">
            <v>0</v>
          </cell>
          <cell r="BN622">
            <v>0</v>
          </cell>
          <cell r="BO622">
            <v>0</v>
          </cell>
          <cell r="BP622">
            <v>0</v>
          </cell>
          <cell r="BQ622">
            <v>0</v>
          </cell>
          <cell r="BR622">
            <v>0</v>
          </cell>
          <cell r="BS622">
            <v>0</v>
          </cell>
          <cell r="BT622">
            <v>0</v>
          </cell>
          <cell r="BU622">
            <v>0</v>
          </cell>
          <cell r="BV622">
            <v>0</v>
          </cell>
          <cell r="BW622">
            <v>0</v>
          </cell>
          <cell r="BX622">
            <v>0</v>
          </cell>
          <cell r="BY622">
            <v>0</v>
          </cell>
          <cell r="BZ622">
            <v>0</v>
          </cell>
          <cell r="CA622">
            <v>0</v>
          </cell>
          <cell r="CB622">
            <v>0</v>
          </cell>
          <cell r="CC622">
            <v>0</v>
          </cell>
          <cell r="CD622">
            <v>0</v>
          </cell>
          <cell r="CE622">
            <v>0</v>
          </cell>
          <cell r="CF622">
            <v>0</v>
          </cell>
          <cell r="CG622">
            <v>0</v>
          </cell>
          <cell r="CH622">
            <v>0</v>
          </cell>
          <cell r="CI622">
            <v>0</v>
          </cell>
          <cell r="CJ622">
            <v>0</v>
          </cell>
          <cell r="CK622">
            <v>0</v>
          </cell>
          <cell r="CL622">
            <v>0</v>
          </cell>
          <cell r="CM622">
            <v>0</v>
          </cell>
          <cell r="CN622">
            <v>0</v>
          </cell>
          <cell r="CO622">
            <v>0</v>
          </cell>
          <cell r="CP622">
            <v>0</v>
          </cell>
          <cell r="CQ622">
            <v>0</v>
          </cell>
          <cell r="CR622">
            <v>0</v>
          </cell>
          <cell r="CS622">
            <v>0</v>
          </cell>
          <cell r="CT622">
            <v>0</v>
          </cell>
          <cell r="CU622">
            <v>0</v>
          </cell>
          <cell r="CV622">
            <v>0</v>
          </cell>
          <cell r="CW622">
            <v>0</v>
          </cell>
          <cell r="CX622">
            <v>0</v>
          </cell>
          <cell r="CY622">
            <v>0</v>
          </cell>
          <cell r="CZ622">
            <v>0</v>
          </cell>
          <cell r="DA622">
            <v>0</v>
          </cell>
          <cell r="DB622">
            <v>0</v>
          </cell>
          <cell r="DC622">
            <v>0</v>
          </cell>
          <cell r="DD622">
            <v>0</v>
          </cell>
          <cell r="DE622">
            <v>0</v>
          </cell>
          <cell r="DF622">
            <v>0</v>
          </cell>
          <cell r="DG622">
            <v>0</v>
          </cell>
          <cell r="DH622">
            <v>0</v>
          </cell>
          <cell r="DI622">
            <v>0</v>
          </cell>
          <cell r="DJ622">
            <v>0</v>
          </cell>
          <cell r="DK622">
            <v>0</v>
          </cell>
          <cell r="DL622">
            <v>0</v>
          </cell>
          <cell r="DM622">
            <v>0</v>
          </cell>
          <cell r="DN622">
            <v>0</v>
          </cell>
          <cell r="DO622">
            <v>0</v>
          </cell>
          <cell r="DP622">
            <v>0</v>
          </cell>
          <cell r="DQ622">
            <v>0</v>
          </cell>
          <cell r="DR622">
            <v>2.4890141000214498</v>
          </cell>
          <cell r="DS622">
            <v>0</v>
          </cell>
          <cell r="DT622">
            <v>0</v>
          </cell>
          <cell r="DU622">
            <v>0</v>
          </cell>
          <cell r="DV622">
            <v>0</v>
          </cell>
          <cell r="DW622">
            <v>0</v>
          </cell>
          <cell r="DX622">
            <v>0</v>
          </cell>
          <cell r="DY622">
            <v>0</v>
          </cell>
          <cell r="DZ622">
            <v>0</v>
          </cell>
          <cell r="EA622">
            <v>0</v>
          </cell>
          <cell r="EB622">
            <v>1.2521111999994901</v>
          </cell>
          <cell r="EC622">
            <v>0.59988789999988512</v>
          </cell>
          <cell r="ED622">
            <v>0.6370150000002468</v>
          </cell>
        </row>
        <row r="623">
          <cell r="F623">
            <v>0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  <cell r="W623">
            <v>0</v>
          </cell>
          <cell r="X623">
            <v>0</v>
          </cell>
          <cell r="Y623">
            <v>0</v>
          </cell>
          <cell r="Z623">
            <v>0</v>
          </cell>
          <cell r="AA623">
            <v>0</v>
          </cell>
          <cell r="AB623">
            <v>0</v>
          </cell>
          <cell r="AC623">
            <v>0</v>
          </cell>
          <cell r="AD623">
            <v>0</v>
          </cell>
          <cell r="AE623">
            <v>0</v>
          </cell>
          <cell r="AF623">
            <v>0</v>
          </cell>
          <cell r="AG623">
            <v>0</v>
          </cell>
          <cell r="AH623">
            <v>0</v>
          </cell>
          <cell r="AI623">
            <v>0</v>
          </cell>
          <cell r="AJ623">
            <v>0</v>
          </cell>
          <cell r="AK623">
            <v>0</v>
          </cell>
          <cell r="AL623">
            <v>0</v>
          </cell>
          <cell r="AM623">
            <v>0</v>
          </cell>
          <cell r="AN623">
            <v>0</v>
          </cell>
          <cell r="AO623">
            <v>0</v>
          </cell>
          <cell r="AP623">
            <v>0</v>
          </cell>
          <cell r="AQ623">
            <v>0</v>
          </cell>
          <cell r="AR623">
            <v>1.3218843899667263</v>
          </cell>
          <cell r="AS623">
            <v>0</v>
          </cell>
          <cell r="AT623">
            <v>5.9009100001276238E-2</v>
          </cell>
          <cell r="AU623">
            <v>0</v>
          </cell>
          <cell r="AV623">
            <v>0.93082380000123521</v>
          </cell>
          <cell r="AW623">
            <v>-0.55924729999969713</v>
          </cell>
          <cell r="AX623">
            <v>0</v>
          </cell>
          <cell r="AY623">
            <v>0</v>
          </cell>
          <cell r="AZ623">
            <v>0</v>
          </cell>
          <cell r="BA623">
            <v>0</v>
          </cell>
          <cell r="BB623">
            <v>0.28897655000037048</v>
          </cell>
          <cell r="BC623">
            <v>0.5478413399978308</v>
          </cell>
          <cell r="BD623">
            <v>5.4480899998452514E-2</v>
          </cell>
          <cell r="BE623">
            <v>0.56761630007531494</v>
          </cell>
          <cell r="BF623">
            <v>0.23713829999906011</v>
          </cell>
          <cell r="BG623">
            <v>0</v>
          </cell>
          <cell r="BH623">
            <v>0</v>
          </cell>
          <cell r="BI623">
            <v>0</v>
          </cell>
          <cell r="BJ623">
            <v>0</v>
          </cell>
          <cell r="BK623">
            <v>5.2201190000014321</v>
          </cell>
          <cell r="BL623">
            <v>0</v>
          </cell>
          <cell r="BM623">
            <v>0</v>
          </cell>
          <cell r="BN623">
            <v>0</v>
          </cell>
          <cell r="BO623">
            <v>0</v>
          </cell>
          <cell r="BP623">
            <v>0</v>
          </cell>
          <cell r="BQ623">
            <v>-4.8896410000015749</v>
          </cell>
          <cell r="BR623">
            <v>5.0006279600202106</v>
          </cell>
          <cell r="BS623">
            <v>3.6208593999981531</v>
          </cell>
          <cell r="BT623">
            <v>0.10106395999900997</v>
          </cell>
          <cell r="BU623">
            <v>0</v>
          </cell>
          <cell r="BV623">
            <v>0</v>
          </cell>
          <cell r="BW623">
            <v>0.9298464999992575</v>
          </cell>
          <cell r="BX623">
            <v>0</v>
          </cell>
          <cell r="BY623">
            <v>0</v>
          </cell>
          <cell r="BZ623">
            <v>0</v>
          </cell>
          <cell r="CA623">
            <v>0</v>
          </cell>
          <cell r="CB623">
            <v>0.21914850000030128</v>
          </cell>
          <cell r="CC623">
            <v>0.1297095999980229</v>
          </cell>
          <cell r="CD623">
            <v>0</v>
          </cell>
          <cell r="CE623">
            <v>-1.2535188000183553</v>
          </cell>
          <cell r="CF623">
            <v>0</v>
          </cell>
          <cell r="CG623">
            <v>0</v>
          </cell>
          <cell r="CH623">
            <v>0</v>
          </cell>
          <cell r="CI623">
            <v>0</v>
          </cell>
          <cell r="CJ623">
            <v>0</v>
          </cell>
          <cell r="CK623">
            <v>0</v>
          </cell>
          <cell r="CL623">
            <v>0</v>
          </cell>
          <cell r="CM623">
            <v>0</v>
          </cell>
          <cell r="CN623">
            <v>-1.3079145999981847</v>
          </cell>
          <cell r="CO623">
            <v>0</v>
          </cell>
          <cell r="CP623">
            <v>0</v>
          </cell>
          <cell r="CQ623">
            <v>5.4395799998019356E-2</v>
          </cell>
          <cell r="CR623">
            <v>0.9463057600078173</v>
          </cell>
          <cell r="CS623">
            <v>0</v>
          </cell>
          <cell r="CT623">
            <v>0</v>
          </cell>
          <cell r="CU623">
            <v>0</v>
          </cell>
          <cell r="CV623">
            <v>0.69056576000002678</v>
          </cell>
          <cell r="CW623">
            <v>0</v>
          </cell>
          <cell r="CX623">
            <v>0</v>
          </cell>
          <cell r="CY623">
            <v>0</v>
          </cell>
          <cell r="CZ623">
            <v>0</v>
          </cell>
          <cell r="DA623">
            <v>0</v>
          </cell>
          <cell r="DB623">
            <v>0</v>
          </cell>
          <cell r="DC623">
            <v>0.25574000000051456</v>
          </cell>
          <cell r="DD623">
            <v>0</v>
          </cell>
          <cell r="DE623">
            <v>19.213820209959522</v>
          </cell>
          <cell r="DF623">
            <v>0</v>
          </cell>
          <cell r="DG623">
            <v>1.1231227999996918</v>
          </cell>
          <cell r="DH623">
            <v>4.5472410000002128</v>
          </cell>
          <cell r="DI623">
            <v>-1.8588602999989234</v>
          </cell>
          <cell r="DJ623">
            <v>0</v>
          </cell>
          <cell r="DK623">
            <v>-0.41518105999784893</v>
          </cell>
          <cell r="DL623">
            <v>0</v>
          </cell>
          <cell r="DM623">
            <v>0</v>
          </cell>
          <cell r="DN623">
            <v>0.17242402999909245</v>
          </cell>
          <cell r="DO623">
            <v>2.3945710000007239</v>
          </cell>
          <cell r="DP623">
            <v>9.999336900000344</v>
          </cell>
          <cell r="DQ623">
            <v>3.2511658399962471</v>
          </cell>
          <cell r="DR623">
            <v>34.232021030969918</v>
          </cell>
          <cell r="DS623">
            <v>-8.069038299996464</v>
          </cell>
          <cell r="DT623">
            <v>27.065235000001849</v>
          </cell>
          <cell r="DU623">
            <v>7.9790243610041216</v>
          </cell>
          <cell r="DV623">
            <v>0.6824830400000792</v>
          </cell>
          <cell r="DW623">
            <v>1.826400999998441</v>
          </cell>
          <cell r="DX623">
            <v>-5.1852713499974925</v>
          </cell>
          <cell r="DY623">
            <v>1.0697865000001912</v>
          </cell>
          <cell r="DZ623">
            <v>1.0571109999982582</v>
          </cell>
          <cell r="EA623">
            <v>2.2696627799996349</v>
          </cell>
          <cell r="EB623">
            <v>3.5043476999999257</v>
          </cell>
          <cell r="EC623">
            <v>0.22043760000087786</v>
          </cell>
          <cell r="ED623">
            <v>1.8118417000005138</v>
          </cell>
        </row>
        <row r="624">
          <cell r="F624">
            <v>0</v>
          </cell>
          <cell r="G624">
            <v>0</v>
          </cell>
          <cell r="H624">
            <v>0</v>
          </cell>
          <cell r="I624">
            <v>0</v>
          </cell>
          <cell r="J624">
            <v>0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R624">
            <v>0</v>
          </cell>
          <cell r="S624">
            <v>0</v>
          </cell>
          <cell r="T624">
            <v>0</v>
          </cell>
          <cell r="U624">
            <v>0</v>
          </cell>
          <cell r="V624">
            <v>0</v>
          </cell>
          <cell r="W624">
            <v>0</v>
          </cell>
          <cell r="X624">
            <v>0</v>
          </cell>
          <cell r="Y624">
            <v>0</v>
          </cell>
          <cell r="Z624">
            <v>0</v>
          </cell>
          <cell r="AA624">
            <v>0</v>
          </cell>
          <cell r="AB624">
            <v>0</v>
          </cell>
          <cell r="AC624">
            <v>0</v>
          </cell>
          <cell r="AD624">
            <v>0</v>
          </cell>
          <cell r="AE624">
            <v>0</v>
          </cell>
          <cell r="AF624">
            <v>0</v>
          </cell>
          <cell r="AG624">
            <v>0</v>
          </cell>
          <cell r="AH624">
            <v>0</v>
          </cell>
          <cell r="AI624">
            <v>0</v>
          </cell>
          <cell r="AJ624">
            <v>0</v>
          </cell>
          <cell r="AK624">
            <v>0</v>
          </cell>
          <cell r="AL624">
            <v>0</v>
          </cell>
          <cell r="AM624">
            <v>0</v>
          </cell>
          <cell r="AN624">
            <v>0</v>
          </cell>
          <cell r="AO624">
            <v>0</v>
          </cell>
          <cell r="AP624">
            <v>0</v>
          </cell>
          <cell r="AQ624">
            <v>0</v>
          </cell>
          <cell r="AR624">
            <v>0.93292249999649357</v>
          </cell>
          <cell r="AS624">
            <v>0</v>
          </cell>
          <cell r="AT624">
            <v>0</v>
          </cell>
          <cell r="AU624">
            <v>0</v>
          </cell>
          <cell r="AV624">
            <v>0</v>
          </cell>
          <cell r="AW624">
            <v>0</v>
          </cell>
          <cell r="AX624">
            <v>0</v>
          </cell>
          <cell r="AY624">
            <v>0</v>
          </cell>
          <cell r="AZ624">
            <v>0.43698858000061591</v>
          </cell>
          <cell r="BA624">
            <v>0</v>
          </cell>
          <cell r="BB624">
            <v>0</v>
          </cell>
          <cell r="BC624">
            <v>0.49593391999951564</v>
          </cell>
          <cell r="BD624">
            <v>0</v>
          </cell>
          <cell r="BE624">
            <v>7.6689858000027016</v>
          </cell>
          <cell r="BF624">
            <v>0</v>
          </cell>
          <cell r="BG624">
            <v>0</v>
          </cell>
          <cell r="BH624">
            <v>-1.8505552999995416</v>
          </cell>
          <cell r="BI624">
            <v>0</v>
          </cell>
          <cell r="BJ624">
            <v>0</v>
          </cell>
          <cell r="BK624">
            <v>3.6826828000012028</v>
          </cell>
          <cell r="BL624">
            <v>0</v>
          </cell>
          <cell r="BM624">
            <v>0</v>
          </cell>
          <cell r="BN624">
            <v>0</v>
          </cell>
          <cell r="BO624">
            <v>0</v>
          </cell>
          <cell r="BP624">
            <v>0</v>
          </cell>
          <cell r="BQ624">
            <v>5.8368583000010403</v>
          </cell>
          <cell r="BR624">
            <v>2.1598855460033519</v>
          </cell>
          <cell r="BS624">
            <v>0.38683750000018335</v>
          </cell>
          <cell r="BT624">
            <v>0</v>
          </cell>
          <cell r="BU624">
            <v>0.71362490000137768</v>
          </cell>
          <cell r="BV624">
            <v>0</v>
          </cell>
          <cell r="BW624">
            <v>0</v>
          </cell>
          <cell r="BX624">
            <v>0</v>
          </cell>
          <cell r="BY624">
            <v>0</v>
          </cell>
          <cell r="BZ624">
            <v>0</v>
          </cell>
          <cell r="CA624">
            <v>0</v>
          </cell>
          <cell r="CB624">
            <v>0</v>
          </cell>
          <cell r="CC624">
            <v>1.0594231459999719</v>
          </cell>
          <cell r="CD624">
            <v>0</v>
          </cell>
          <cell r="CE624">
            <v>0.78973799996310845</v>
          </cell>
          <cell r="CF624">
            <v>0</v>
          </cell>
          <cell r="CG624">
            <v>0.22357129999909375</v>
          </cell>
          <cell r="CH624">
            <v>0</v>
          </cell>
          <cell r="CI624">
            <v>0</v>
          </cell>
          <cell r="CJ624">
            <v>0</v>
          </cell>
          <cell r="CK624">
            <v>0</v>
          </cell>
          <cell r="CL624">
            <v>0</v>
          </cell>
          <cell r="CM624">
            <v>0</v>
          </cell>
          <cell r="CN624">
            <v>0.18521099999998114</v>
          </cell>
          <cell r="CO624">
            <v>0.38095569999859435</v>
          </cell>
          <cell r="CP624">
            <v>0</v>
          </cell>
          <cell r="CQ624">
            <v>0</v>
          </cell>
          <cell r="CR624">
            <v>-0.39567399999941699</v>
          </cell>
          <cell r="CS624">
            <v>-1.8235936000000947</v>
          </cell>
          <cell r="CT624">
            <v>1.1963154000004579</v>
          </cell>
          <cell r="CU624">
            <v>0</v>
          </cell>
          <cell r="CV624">
            <v>0.23160420000021986</v>
          </cell>
          <cell r="CW624">
            <v>0</v>
          </cell>
          <cell r="CX624">
            <v>0</v>
          </cell>
          <cell r="CY624">
            <v>0</v>
          </cell>
          <cell r="CZ624">
            <v>0</v>
          </cell>
          <cell r="DA624">
            <v>0</v>
          </cell>
          <cell r="DB624">
            <v>0</v>
          </cell>
          <cell r="DC624">
            <v>0</v>
          </cell>
          <cell r="DD624">
            <v>0</v>
          </cell>
          <cell r="DE624">
            <v>4.5186536000110209</v>
          </cell>
          <cell r="DF624">
            <v>0</v>
          </cell>
          <cell r="DG624">
            <v>0</v>
          </cell>
          <cell r="DH624">
            <v>3.5912337000008847</v>
          </cell>
          <cell r="DI624">
            <v>0</v>
          </cell>
          <cell r="DJ624">
            <v>0</v>
          </cell>
          <cell r="DK624">
            <v>-0.39669210000101884</v>
          </cell>
          <cell r="DL624">
            <v>0</v>
          </cell>
          <cell r="DM624">
            <v>0</v>
          </cell>
          <cell r="DN624">
            <v>0.61998579999999492</v>
          </cell>
          <cell r="DO624">
            <v>1.1787820000008651</v>
          </cell>
          <cell r="DP624">
            <v>-1.2298546000001807</v>
          </cell>
          <cell r="DQ624">
            <v>0.75519879999956174</v>
          </cell>
          <cell r="DR624">
            <v>6.5112671999813756</v>
          </cell>
          <cell r="DS624">
            <v>0</v>
          </cell>
          <cell r="DT624">
            <v>0.96513099999901897</v>
          </cell>
          <cell r="DU624">
            <v>1.3742059999985941</v>
          </cell>
          <cell r="DV624">
            <v>3.7511739999999918</v>
          </cell>
          <cell r="DW624">
            <v>0.85036300000047049</v>
          </cell>
          <cell r="DX624">
            <v>-1.2574812000002566</v>
          </cell>
          <cell r="DY624">
            <v>0</v>
          </cell>
          <cell r="DZ624">
            <v>0</v>
          </cell>
          <cell r="EA624">
            <v>0</v>
          </cell>
          <cell r="EB624">
            <v>0.13049300000056974</v>
          </cell>
          <cell r="EC624">
            <v>1.720000000204891E-3</v>
          </cell>
          <cell r="ED624">
            <v>0.69566139999915322</v>
          </cell>
        </row>
        <row r="625">
          <cell r="F625">
            <v>0</v>
          </cell>
          <cell r="G625">
            <v>0</v>
          </cell>
          <cell r="H625">
            <v>0</v>
          </cell>
          <cell r="I625">
            <v>0</v>
          </cell>
          <cell r="J625">
            <v>0</v>
          </cell>
          <cell r="K625">
            <v>0</v>
          </cell>
          <cell r="L625">
            <v>0</v>
          </cell>
          <cell r="M625">
            <v>0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R625">
            <v>0</v>
          </cell>
          <cell r="S625">
            <v>0</v>
          </cell>
          <cell r="T625">
            <v>0</v>
          </cell>
          <cell r="U625">
            <v>0</v>
          </cell>
          <cell r="V625">
            <v>0</v>
          </cell>
          <cell r="W625">
            <v>0</v>
          </cell>
          <cell r="X625">
            <v>0</v>
          </cell>
          <cell r="Y625">
            <v>0</v>
          </cell>
          <cell r="Z625">
            <v>0</v>
          </cell>
          <cell r="AA625">
            <v>0</v>
          </cell>
          <cell r="AB625">
            <v>0</v>
          </cell>
          <cell r="AC625">
            <v>0</v>
          </cell>
          <cell r="AD625">
            <v>0</v>
          </cell>
          <cell r="AE625">
            <v>0</v>
          </cell>
          <cell r="AF625">
            <v>0</v>
          </cell>
          <cell r="AG625">
            <v>0</v>
          </cell>
          <cell r="AH625">
            <v>0</v>
          </cell>
          <cell r="AI625">
            <v>0</v>
          </cell>
          <cell r="AJ625">
            <v>0</v>
          </cell>
          <cell r="AK625">
            <v>0</v>
          </cell>
          <cell r="AL625">
            <v>0</v>
          </cell>
          <cell r="AM625">
            <v>0</v>
          </cell>
          <cell r="AN625">
            <v>0</v>
          </cell>
          <cell r="AO625">
            <v>0</v>
          </cell>
          <cell r="AP625">
            <v>0</v>
          </cell>
          <cell r="AQ625">
            <v>0</v>
          </cell>
          <cell r="AR625">
            <v>0</v>
          </cell>
          <cell r="AS625">
            <v>0</v>
          </cell>
          <cell r="AT625">
            <v>0</v>
          </cell>
          <cell r="AU625">
            <v>0</v>
          </cell>
          <cell r="AV625">
            <v>0</v>
          </cell>
          <cell r="AW625">
            <v>0</v>
          </cell>
          <cell r="AX625">
            <v>0</v>
          </cell>
          <cell r="AY625">
            <v>0</v>
          </cell>
          <cell r="AZ625">
            <v>0</v>
          </cell>
          <cell r="BA625">
            <v>0</v>
          </cell>
          <cell r="BB625">
            <v>0</v>
          </cell>
          <cell r="BC625">
            <v>0</v>
          </cell>
          <cell r="BD625">
            <v>0</v>
          </cell>
          <cell r="BE625">
            <v>0</v>
          </cell>
          <cell r="BF625">
            <v>0</v>
          </cell>
          <cell r="BG625">
            <v>0</v>
          </cell>
          <cell r="BH625">
            <v>0</v>
          </cell>
          <cell r="BI625">
            <v>0</v>
          </cell>
          <cell r="BJ625">
            <v>0</v>
          </cell>
          <cell r="BK625">
            <v>0</v>
          </cell>
          <cell r="BL625">
            <v>0</v>
          </cell>
          <cell r="BM625">
            <v>0</v>
          </cell>
          <cell r="BN625">
            <v>0</v>
          </cell>
          <cell r="BO625">
            <v>0</v>
          </cell>
          <cell r="BP625">
            <v>0</v>
          </cell>
          <cell r="BQ625">
            <v>0</v>
          </cell>
          <cell r="BR625">
            <v>0</v>
          </cell>
          <cell r="BS625">
            <v>0</v>
          </cell>
          <cell r="BT625">
            <v>0</v>
          </cell>
          <cell r="BU625">
            <v>0</v>
          </cell>
          <cell r="BV625">
            <v>0</v>
          </cell>
          <cell r="BW625">
            <v>0</v>
          </cell>
          <cell r="BX625">
            <v>0</v>
          </cell>
          <cell r="BY625">
            <v>0</v>
          </cell>
          <cell r="BZ625">
            <v>0</v>
          </cell>
          <cell r="CA625">
            <v>0</v>
          </cell>
          <cell r="CB625">
            <v>0</v>
          </cell>
          <cell r="CC625">
            <v>0</v>
          </cell>
          <cell r="CD625">
            <v>0</v>
          </cell>
          <cell r="CE625">
            <v>0</v>
          </cell>
          <cell r="CF625">
            <v>0</v>
          </cell>
          <cell r="CG625">
            <v>0</v>
          </cell>
          <cell r="CH625">
            <v>0</v>
          </cell>
          <cell r="CI625">
            <v>0</v>
          </cell>
          <cell r="CJ625">
            <v>0</v>
          </cell>
          <cell r="CK625">
            <v>0</v>
          </cell>
          <cell r="CL625">
            <v>0</v>
          </cell>
          <cell r="CM625">
            <v>0</v>
          </cell>
          <cell r="CN625">
            <v>0</v>
          </cell>
          <cell r="CO625">
            <v>0</v>
          </cell>
          <cell r="CP625">
            <v>0</v>
          </cell>
          <cell r="CQ625">
            <v>0</v>
          </cell>
          <cell r="CR625">
            <v>0</v>
          </cell>
          <cell r="CS625">
            <v>0</v>
          </cell>
          <cell r="CT625">
            <v>0</v>
          </cell>
          <cell r="CU625">
            <v>0</v>
          </cell>
          <cell r="CV625">
            <v>0</v>
          </cell>
          <cell r="CW625">
            <v>0</v>
          </cell>
          <cell r="CX625">
            <v>0</v>
          </cell>
          <cell r="CY625">
            <v>0</v>
          </cell>
          <cell r="CZ625">
            <v>0</v>
          </cell>
          <cell r="DA625">
            <v>0</v>
          </cell>
          <cell r="DB625">
            <v>0</v>
          </cell>
          <cell r="DC625">
            <v>0</v>
          </cell>
          <cell r="DD625">
            <v>0</v>
          </cell>
          <cell r="DE625">
            <v>-2.0069719999446534</v>
          </cell>
          <cell r="DF625">
            <v>0</v>
          </cell>
          <cell r="DG625">
            <v>0</v>
          </cell>
          <cell r="DH625">
            <v>0</v>
          </cell>
          <cell r="DI625">
            <v>0</v>
          </cell>
          <cell r="DJ625">
            <v>0</v>
          </cell>
          <cell r="DK625">
            <v>0</v>
          </cell>
          <cell r="DL625">
            <v>0</v>
          </cell>
          <cell r="DM625">
            <v>0</v>
          </cell>
          <cell r="DN625">
            <v>0</v>
          </cell>
          <cell r="DO625">
            <v>-2.0392419999989215</v>
          </cell>
          <cell r="DP625">
            <v>0</v>
          </cell>
          <cell r="DQ625">
            <v>3.2269999999698484E-2</v>
          </cell>
          <cell r="DR625">
            <v>19.890988499973901</v>
          </cell>
          <cell r="DS625">
            <v>0</v>
          </cell>
          <cell r="DT625">
            <v>0</v>
          </cell>
          <cell r="DU625">
            <v>0</v>
          </cell>
          <cell r="DV625">
            <v>0</v>
          </cell>
          <cell r="DW625">
            <v>0</v>
          </cell>
          <cell r="DX625">
            <v>0</v>
          </cell>
          <cell r="DY625">
            <v>0.16494600000078208</v>
          </cell>
          <cell r="DZ625">
            <v>2.522796000001108</v>
          </cell>
          <cell r="EA625">
            <v>7.189394999997603</v>
          </cell>
          <cell r="EB625">
            <v>12.053101500001503</v>
          </cell>
          <cell r="EC625">
            <v>-2.0392500000016298</v>
          </cell>
          <cell r="ED625">
            <v>0</v>
          </cell>
        </row>
        <row r="626">
          <cell r="F626">
            <v>0</v>
          </cell>
          <cell r="G626">
            <v>0</v>
          </cell>
          <cell r="H626">
            <v>0</v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  <cell r="M626">
            <v>0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0</v>
          </cell>
          <cell r="V626">
            <v>0</v>
          </cell>
          <cell r="W626">
            <v>0</v>
          </cell>
          <cell r="X626">
            <v>0</v>
          </cell>
          <cell r="Y626">
            <v>0</v>
          </cell>
          <cell r="Z626">
            <v>0</v>
          </cell>
          <cell r="AA626">
            <v>0</v>
          </cell>
          <cell r="AB626">
            <v>0</v>
          </cell>
          <cell r="AC626">
            <v>0</v>
          </cell>
          <cell r="AD626">
            <v>0</v>
          </cell>
          <cell r="AE626">
            <v>0</v>
          </cell>
          <cell r="AF626">
            <v>0</v>
          </cell>
          <cell r="AG626">
            <v>0</v>
          </cell>
          <cell r="AH626">
            <v>0</v>
          </cell>
          <cell r="AI626">
            <v>0</v>
          </cell>
          <cell r="AJ626">
            <v>0</v>
          </cell>
          <cell r="AK626">
            <v>0</v>
          </cell>
          <cell r="AL626">
            <v>0</v>
          </cell>
          <cell r="AM626">
            <v>0</v>
          </cell>
          <cell r="AN626">
            <v>0</v>
          </cell>
          <cell r="AO626">
            <v>0</v>
          </cell>
          <cell r="AP626">
            <v>0</v>
          </cell>
          <cell r="AQ626">
            <v>0</v>
          </cell>
          <cell r="AR626">
            <v>0</v>
          </cell>
          <cell r="AS626">
            <v>0</v>
          </cell>
          <cell r="AT626">
            <v>0</v>
          </cell>
          <cell r="AU626">
            <v>0</v>
          </cell>
          <cell r="AV626">
            <v>0</v>
          </cell>
          <cell r="AW626">
            <v>0</v>
          </cell>
          <cell r="AX626">
            <v>0</v>
          </cell>
          <cell r="AY626">
            <v>0</v>
          </cell>
          <cell r="AZ626">
            <v>0</v>
          </cell>
          <cell r="BA626">
            <v>0</v>
          </cell>
          <cell r="BB626">
            <v>0</v>
          </cell>
          <cell r="BC626">
            <v>0</v>
          </cell>
          <cell r="BD626">
            <v>0</v>
          </cell>
          <cell r="BE626">
            <v>0</v>
          </cell>
          <cell r="BF626">
            <v>0</v>
          </cell>
          <cell r="BG626">
            <v>0</v>
          </cell>
          <cell r="BH626">
            <v>0</v>
          </cell>
          <cell r="BI626">
            <v>0</v>
          </cell>
          <cell r="BJ626">
            <v>0</v>
          </cell>
          <cell r="BK626">
            <v>0</v>
          </cell>
          <cell r="BL626">
            <v>0</v>
          </cell>
          <cell r="BM626">
            <v>0</v>
          </cell>
          <cell r="BN626">
            <v>0</v>
          </cell>
          <cell r="BO626">
            <v>0</v>
          </cell>
          <cell r="BP626">
            <v>0</v>
          </cell>
          <cell r="BQ626">
            <v>0</v>
          </cell>
          <cell r="BR626">
            <v>0</v>
          </cell>
          <cell r="BS626">
            <v>0</v>
          </cell>
          <cell r="BT626">
            <v>0</v>
          </cell>
          <cell r="BU626">
            <v>0</v>
          </cell>
          <cell r="BV626">
            <v>0</v>
          </cell>
          <cell r="BW626">
            <v>0</v>
          </cell>
          <cell r="BX626">
            <v>0</v>
          </cell>
          <cell r="BY626">
            <v>0</v>
          </cell>
          <cell r="BZ626">
            <v>0</v>
          </cell>
          <cell r="CA626">
            <v>0</v>
          </cell>
          <cell r="CB626">
            <v>0</v>
          </cell>
          <cell r="CC626">
            <v>0</v>
          </cell>
          <cell r="CD626">
            <v>0</v>
          </cell>
          <cell r="CE626">
            <v>0</v>
          </cell>
          <cell r="CF626">
            <v>0</v>
          </cell>
          <cell r="CG626">
            <v>0</v>
          </cell>
          <cell r="CH626">
            <v>0</v>
          </cell>
          <cell r="CI626">
            <v>0</v>
          </cell>
          <cell r="CJ626">
            <v>0</v>
          </cell>
          <cell r="CK626">
            <v>0</v>
          </cell>
          <cell r="CL626">
            <v>0</v>
          </cell>
          <cell r="CM626">
            <v>0</v>
          </cell>
          <cell r="CN626">
            <v>0</v>
          </cell>
          <cell r="CO626">
            <v>0</v>
          </cell>
          <cell r="CP626">
            <v>0</v>
          </cell>
          <cell r="CQ626">
            <v>0</v>
          </cell>
          <cell r="CR626">
            <v>0</v>
          </cell>
          <cell r="CS626">
            <v>0</v>
          </cell>
          <cell r="CT626">
            <v>0</v>
          </cell>
          <cell r="CU626">
            <v>0</v>
          </cell>
          <cell r="CV626">
            <v>0</v>
          </cell>
          <cell r="CW626">
            <v>0</v>
          </cell>
          <cell r="CX626">
            <v>0</v>
          </cell>
          <cell r="CY626">
            <v>0</v>
          </cell>
          <cell r="CZ626">
            <v>0</v>
          </cell>
          <cell r="DA626">
            <v>0</v>
          </cell>
          <cell r="DB626">
            <v>0</v>
          </cell>
          <cell r="DC626">
            <v>0</v>
          </cell>
          <cell r="DD626">
            <v>0</v>
          </cell>
          <cell r="DE626">
            <v>2.1099459999823011</v>
          </cell>
          <cell r="DF626">
            <v>0</v>
          </cell>
          <cell r="DG626">
            <v>0</v>
          </cell>
          <cell r="DH626">
            <v>0</v>
          </cell>
          <cell r="DI626">
            <v>0</v>
          </cell>
          <cell r="DJ626">
            <v>0</v>
          </cell>
          <cell r="DK626">
            <v>0</v>
          </cell>
          <cell r="DL626">
            <v>0</v>
          </cell>
          <cell r="DM626">
            <v>0</v>
          </cell>
          <cell r="DN626">
            <v>0</v>
          </cell>
          <cell r="DO626">
            <v>0</v>
          </cell>
          <cell r="DP626">
            <v>0.75353099999483675</v>
          </cell>
          <cell r="DQ626">
            <v>1.3564150000020163</v>
          </cell>
          <cell r="DR626">
            <v>29.786463499942329</v>
          </cell>
          <cell r="DS626">
            <v>-17.611823699997331</v>
          </cell>
          <cell r="DT626">
            <v>18.307551699999749</v>
          </cell>
          <cell r="DU626">
            <v>-4.3704904000005627</v>
          </cell>
          <cell r="DV626">
            <v>2.1826010000004317</v>
          </cell>
          <cell r="DW626">
            <v>3.1358050000017101</v>
          </cell>
          <cell r="DX626">
            <v>-1.8994350000029954</v>
          </cell>
          <cell r="DY626">
            <v>0</v>
          </cell>
          <cell r="DZ626">
            <v>10.454917999999452</v>
          </cell>
          <cell r="EA626">
            <v>0.37389499999699183</v>
          </cell>
          <cell r="EB626">
            <v>2.5136514999976498</v>
          </cell>
          <cell r="EC626">
            <v>4.2569419999999809</v>
          </cell>
          <cell r="ED626">
            <v>12.442848400001822</v>
          </cell>
        </row>
        <row r="627">
          <cell r="F627">
            <v>0</v>
          </cell>
          <cell r="G627">
            <v>0</v>
          </cell>
          <cell r="H627">
            <v>0</v>
          </cell>
          <cell r="I627">
            <v>0</v>
          </cell>
          <cell r="J627">
            <v>0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R627">
            <v>0</v>
          </cell>
          <cell r="S627">
            <v>0</v>
          </cell>
          <cell r="T627">
            <v>0</v>
          </cell>
          <cell r="U627">
            <v>0</v>
          </cell>
          <cell r="V627">
            <v>0</v>
          </cell>
          <cell r="W627">
            <v>0</v>
          </cell>
          <cell r="X627">
            <v>0</v>
          </cell>
          <cell r="Y627">
            <v>0</v>
          </cell>
          <cell r="Z627">
            <v>0</v>
          </cell>
          <cell r="AA627">
            <v>0</v>
          </cell>
          <cell r="AB627">
            <v>0</v>
          </cell>
          <cell r="AC627">
            <v>0</v>
          </cell>
          <cell r="AD627">
            <v>0</v>
          </cell>
          <cell r="AE627">
            <v>0</v>
          </cell>
          <cell r="AF627">
            <v>0</v>
          </cell>
          <cell r="AG627">
            <v>0</v>
          </cell>
          <cell r="AH627">
            <v>0</v>
          </cell>
          <cell r="AI627">
            <v>0</v>
          </cell>
          <cell r="AJ627">
            <v>0</v>
          </cell>
          <cell r="AK627">
            <v>0</v>
          </cell>
          <cell r="AL627">
            <v>0</v>
          </cell>
          <cell r="AM627">
            <v>0</v>
          </cell>
          <cell r="AN627">
            <v>0</v>
          </cell>
          <cell r="AO627">
            <v>0</v>
          </cell>
          <cell r="AP627">
            <v>0</v>
          </cell>
          <cell r="AQ627">
            <v>0</v>
          </cell>
          <cell r="AR627">
            <v>-0.98922600003425032</v>
          </cell>
          <cell r="AS627">
            <v>0</v>
          </cell>
          <cell r="AT627">
            <v>0</v>
          </cell>
          <cell r="AU627">
            <v>0</v>
          </cell>
          <cell r="AV627">
            <v>0</v>
          </cell>
          <cell r="AW627">
            <v>-0.98922600000150851</v>
          </cell>
          <cell r="AX627">
            <v>0</v>
          </cell>
          <cell r="AY627">
            <v>0</v>
          </cell>
          <cell r="AZ627">
            <v>0</v>
          </cell>
          <cell r="BA627">
            <v>0</v>
          </cell>
          <cell r="BB627">
            <v>0</v>
          </cell>
          <cell r="BC627">
            <v>0</v>
          </cell>
          <cell r="BD627">
            <v>0</v>
          </cell>
          <cell r="BE627">
            <v>-0.98925700003746897</v>
          </cell>
          <cell r="BF627">
            <v>0</v>
          </cell>
          <cell r="BG627">
            <v>0</v>
          </cell>
          <cell r="BH627">
            <v>0</v>
          </cell>
          <cell r="BI627">
            <v>0</v>
          </cell>
          <cell r="BJ627">
            <v>0</v>
          </cell>
          <cell r="BK627">
            <v>-0.9892569999974512</v>
          </cell>
          <cell r="BL627">
            <v>0</v>
          </cell>
          <cell r="BM627">
            <v>0</v>
          </cell>
          <cell r="BN627">
            <v>0</v>
          </cell>
          <cell r="BO627">
            <v>0</v>
          </cell>
          <cell r="BP627">
            <v>0</v>
          </cell>
          <cell r="BQ627">
            <v>0</v>
          </cell>
          <cell r="BR627">
            <v>0</v>
          </cell>
          <cell r="BS627">
            <v>0</v>
          </cell>
          <cell r="BT627">
            <v>0</v>
          </cell>
          <cell r="BU627">
            <v>0</v>
          </cell>
          <cell r="BV627">
            <v>0</v>
          </cell>
          <cell r="BW627">
            <v>0</v>
          </cell>
          <cell r="BX627">
            <v>0</v>
          </cell>
          <cell r="BY627">
            <v>0</v>
          </cell>
          <cell r="BZ627">
            <v>0</v>
          </cell>
          <cell r="CA627">
            <v>0</v>
          </cell>
          <cell r="CB627">
            <v>0</v>
          </cell>
          <cell r="CC627">
            <v>0</v>
          </cell>
          <cell r="CD627">
            <v>0</v>
          </cell>
          <cell r="CE627">
            <v>1.6000005416572094E-5</v>
          </cell>
          <cell r="CF627">
            <v>0</v>
          </cell>
          <cell r="CG627">
            <v>0</v>
          </cell>
          <cell r="CH627">
            <v>0</v>
          </cell>
          <cell r="CI627">
            <v>0</v>
          </cell>
          <cell r="CJ627">
            <v>-0.9892440000003262</v>
          </cell>
          <cell r="CK627">
            <v>0</v>
          </cell>
          <cell r="CL627">
            <v>0</v>
          </cell>
          <cell r="CM627">
            <v>0.98926000000210479</v>
          </cell>
          <cell r="CN627">
            <v>0</v>
          </cell>
          <cell r="CO627">
            <v>0</v>
          </cell>
          <cell r="CP627">
            <v>0</v>
          </cell>
          <cell r="CQ627">
            <v>0</v>
          </cell>
          <cell r="CR627">
            <v>5.0763499999884516</v>
          </cell>
          <cell r="CS627">
            <v>0</v>
          </cell>
          <cell r="CT627">
            <v>-2.0392339999998512</v>
          </cell>
          <cell r="CU627">
            <v>-4.0784839999978431</v>
          </cell>
          <cell r="CV627">
            <v>-2.7810559999998077</v>
          </cell>
          <cell r="CW627">
            <v>14.274686000000656</v>
          </cell>
          <cell r="CX627">
            <v>1.7396650000009686</v>
          </cell>
          <cell r="CY627">
            <v>-6.1176999999988766</v>
          </cell>
          <cell r="CZ627">
            <v>2.0392420000025595</v>
          </cell>
          <cell r="DA627">
            <v>2.0392310000024736</v>
          </cell>
          <cell r="DB627">
            <v>0</v>
          </cell>
          <cell r="DC627">
            <v>0</v>
          </cell>
          <cell r="DD627">
            <v>0</v>
          </cell>
          <cell r="DE627">
            <v>14.914626400044654</v>
          </cell>
          <cell r="DF627">
            <v>0</v>
          </cell>
          <cell r="DG627">
            <v>2.0392450000035751</v>
          </cell>
          <cell r="DH627">
            <v>0</v>
          </cell>
          <cell r="DI627">
            <v>0.63993039999695611</v>
          </cell>
          <cell r="DJ627">
            <v>4.078494999997929</v>
          </cell>
          <cell r="DK627">
            <v>4.0784759999987727</v>
          </cell>
          <cell r="DL627">
            <v>-2.0392300000021351</v>
          </cell>
          <cell r="DM627">
            <v>0</v>
          </cell>
          <cell r="DN627">
            <v>2.0392300000021351</v>
          </cell>
          <cell r="DO627">
            <v>4.0784800000001269</v>
          </cell>
          <cell r="DP627">
            <v>0</v>
          </cell>
          <cell r="DQ627">
            <v>0</v>
          </cell>
          <cell r="DR627">
            <v>53.86334972496843</v>
          </cell>
          <cell r="DS627">
            <v>0</v>
          </cell>
          <cell r="DT627">
            <v>0</v>
          </cell>
          <cell r="DU627">
            <v>10.224432999999408</v>
          </cell>
          <cell r="DV627">
            <v>6.914916429999721</v>
          </cell>
          <cell r="DW627">
            <v>4.898986940002942</v>
          </cell>
          <cell r="DX627">
            <v>6.5999847720377147E-7</v>
          </cell>
          <cell r="DY627">
            <v>15.477865000000747</v>
          </cell>
          <cell r="DZ627">
            <v>16.347176695002418</v>
          </cell>
          <cell r="EA627">
            <v>-1.4000001101521775E-5</v>
          </cell>
          <cell r="EB627">
            <v>-1.5000001440057531E-5</v>
          </cell>
          <cell r="EC627">
            <v>0</v>
          </cell>
          <cell r="ED627">
            <v>0</v>
          </cell>
        </row>
        <row r="628">
          <cell r="F628">
            <v>0</v>
          </cell>
          <cell r="G628">
            <v>0</v>
          </cell>
          <cell r="H628">
            <v>0</v>
          </cell>
          <cell r="I628">
            <v>0</v>
          </cell>
          <cell r="J628">
            <v>0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R628">
            <v>0</v>
          </cell>
          <cell r="S628">
            <v>0</v>
          </cell>
          <cell r="T628">
            <v>0</v>
          </cell>
          <cell r="U628">
            <v>0</v>
          </cell>
          <cell r="V628">
            <v>0</v>
          </cell>
          <cell r="W628">
            <v>0</v>
          </cell>
          <cell r="X628">
            <v>0</v>
          </cell>
          <cell r="Y628">
            <v>0</v>
          </cell>
          <cell r="Z628">
            <v>0</v>
          </cell>
          <cell r="AA628">
            <v>0</v>
          </cell>
          <cell r="AB628">
            <v>0</v>
          </cell>
          <cell r="AC628">
            <v>0</v>
          </cell>
          <cell r="AD628">
            <v>0</v>
          </cell>
          <cell r="AE628">
            <v>0</v>
          </cell>
          <cell r="AF628">
            <v>0</v>
          </cell>
          <cell r="AG628">
            <v>0</v>
          </cell>
          <cell r="AH628">
            <v>0</v>
          </cell>
          <cell r="AI628">
            <v>0</v>
          </cell>
          <cell r="AJ628">
            <v>0</v>
          </cell>
          <cell r="AK628">
            <v>0</v>
          </cell>
          <cell r="AL628">
            <v>0</v>
          </cell>
          <cell r="AM628">
            <v>0</v>
          </cell>
          <cell r="AN628">
            <v>0</v>
          </cell>
          <cell r="AO628">
            <v>0</v>
          </cell>
          <cell r="AP628">
            <v>0</v>
          </cell>
          <cell r="AQ628">
            <v>0</v>
          </cell>
          <cell r="AR628">
            <v>0</v>
          </cell>
          <cell r="AS628">
            <v>0</v>
          </cell>
          <cell r="AT628">
            <v>0</v>
          </cell>
          <cell r="AU628">
            <v>0</v>
          </cell>
          <cell r="AV628">
            <v>0</v>
          </cell>
          <cell r="AW628">
            <v>0</v>
          </cell>
          <cell r="AX628">
            <v>0</v>
          </cell>
          <cell r="AY628">
            <v>0</v>
          </cell>
          <cell r="AZ628">
            <v>0</v>
          </cell>
          <cell r="BA628">
            <v>0</v>
          </cell>
          <cell r="BB628">
            <v>0</v>
          </cell>
          <cell r="BC628">
            <v>0</v>
          </cell>
          <cell r="BD628">
            <v>0</v>
          </cell>
          <cell r="BE628">
            <v>0</v>
          </cell>
          <cell r="BF628">
            <v>0</v>
          </cell>
          <cell r="BG628">
            <v>0</v>
          </cell>
          <cell r="BH628">
            <v>0</v>
          </cell>
          <cell r="BI628">
            <v>0</v>
          </cell>
          <cell r="BJ628">
            <v>0</v>
          </cell>
          <cell r="BK628">
            <v>0</v>
          </cell>
          <cell r="BL628">
            <v>0</v>
          </cell>
          <cell r="BM628">
            <v>0</v>
          </cell>
          <cell r="BN628">
            <v>0</v>
          </cell>
          <cell r="BO628">
            <v>0</v>
          </cell>
          <cell r="BP628">
            <v>0</v>
          </cell>
          <cell r="BQ628">
            <v>0</v>
          </cell>
          <cell r="BR628">
            <v>0</v>
          </cell>
          <cell r="BS628">
            <v>0</v>
          </cell>
          <cell r="BT628">
            <v>0</v>
          </cell>
          <cell r="BU628">
            <v>0</v>
          </cell>
          <cell r="BV628">
            <v>0</v>
          </cell>
          <cell r="BW628">
            <v>0</v>
          </cell>
          <cell r="BX628">
            <v>0</v>
          </cell>
          <cell r="BY628">
            <v>0</v>
          </cell>
          <cell r="BZ628">
            <v>0</v>
          </cell>
          <cell r="CA628">
            <v>0</v>
          </cell>
          <cell r="CB628">
            <v>0</v>
          </cell>
          <cell r="CC628">
            <v>0</v>
          </cell>
          <cell r="CD628">
            <v>0</v>
          </cell>
          <cell r="CE628">
            <v>0</v>
          </cell>
          <cell r="CF628">
            <v>0</v>
          </cell>
          <cell r="CG628">
            <v>0</v>
          </cell>
          <cell r="CH628">
            <v>0</v>
          </cell>
          <cell r="CI628">
            <v>0</v>
          </cell>
          <cell r="CJ628">
            <v>0</v>
          </cell>
          <cell r="CK628">
            <v>0</v>
          </cell>
          <cell r="CL628">
            <v>0</v>
          </cell>
          <cell r="CM628">
            <v>0</v>
          </cell>
          <cell r="CN628">
            <v>0</v>
          </cell>
          <cell r="CO628">
            <v>0</v>
          </cell>
          <cell r="CP628">
            <v>0</v>
          </cell>
          <cell r="CQ628">
            <v>0</v>
          </cell>
          <cell r="CR628">
            <v>0</v>
          </cell>
          <cell r="CS628">
            <v>0</v>
          </cell>
          <cell r="CT628">
            <v>0</v>
          </cell>
          <cell r="CU628">
            <v>0</v>
          </cell>
          <cell r="CV628">
            <v>0</v>
          </cell>
          <cell r="CW628">
            <v>0</v>
          </cell>
          <cell r="CX628">
            <v>0</v>
          </cell>
          <cell r="CY628">
            <v>0</v>
          </cell>
          <cell r="CZ628">
            <v>0</v>
          </cell>
          <cell r="DA628">
            <v>0</v>
          </cell>
          <cell r="DB628">
            <v>0</v>
          </cell>
          <cell r="DC628">
            <v>0</v>
          </cell>
          <cell r="DD628">
            <v>0</v>
          </cell>
          <cell r="DE628">
            <v>-95.938224000041373</v>
          </cell>
          <cell r="DF628">
            <v>0</v>
          </cell>
          <cell r="DG628">
            <v>0</v>
          </cell>
          <cell r="DH628">
            <v>0</v>
          </cell>
          <cell r="DI628">
            <v>0</v>
          </cell>
          <cell r="DJ628">
            <v>0</v>
          </cell>
          <cell r="DK628">
            <v>0</v>
          </cell>
          <cell r="DL628">
            <v>0</v>
          </cell>
          <cell r="DM628">
            <v>0</v>
          </cell>
          <cell r="DN628">
            <v>0</v>
          </cell>
          <cell r="DO628">
            <v>0</v>
          </cell>
          <cell r="DP628">
            <v>2.5025999995705206E-2</v>
          </cell>
          <cell r="DQ628">
            <v>-95.963250000000698</v>
          </cell>
          <cell r="DR628">
            <v>173.92452194995712</v>
          </cell>
          <cell r="DS628">
            <v>38.643046000004688</v>
          </cell>
          <cell r="DT628">
            <v>9.3653199999971548</v>
          </cell>
          <cell r="DU628">
            <v>69.356384999999136</v>
          </cell>
          <cell r="DV628">
            <v>-18.492259999999078</v>
          </cell>
          <cell r="DW628">
            <v>20.253444750000199</v>
          </cell>
          <cell r="DX628">
            <v>44.2748591999989</v>
          </cell>
          <cell r="DY628">
            <v>0.43071699999563862</v>
          </cell>
          <cell r="DZ628">
            <v>7.3916300000055344</v>
          </cell>
          <cell r="EA628">
            <v>0.97870200000033947</v>
          </cell>
          <cell r="EB628">
            <v>1.5097849999947357</v>
          </cell>
          <cell r="EC628">
            <v>0.21289300000353251</v>
          </cell>
          <cell r="ED628">
            <v>0</v>
          </cell>
        </row>
        <row r="629"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0</v>
          </cell>
          <cell r="V629">
            <v>0</v>
          </cell>
          <cell r="W629">
            <v>0</v>
          </cell>
          <cell r="X629">
            <v>0</v>
          </cell>
          <cell r="Y629">
            <v>0</v>
          </cell>
          <cell r="Z629">
            <v>0</v>
          </cell>
          <cell r="AA629">
            <v>0</v>
          </cell>
          <cell r="AB629">
            <v>0</v>
          </cell>
          <cell r="AC629">
            <v>0</v>
          </cell>
          <cell r="AD629">
            <v>0</v>
          </cell>
          <cell r="AE629">
            <v>0</v>
          </cell>
          <cell r="AF629">
            <v>0</v>
          </cell>
          <cell r="AG629">
            <v>0</v>
          </cell>
          <cell r="AH629">
            <v>0</v>
          </cell>
          <cell r="AI629">
            <v>0</v>
          </cell>
          <cell r="AJ629">
            <v>0</v>
          </cell>
          <cell r="AK629">
            <v>0</v>
          </cell>
          <cell r="AL629">
            <v>0</v>
          </cell>
          <cell r="AM629">
            <v>0</v>
          </cell>
          <cell r="AN629">
            <v>0</v>
          </cell>
          <cell r="AO629">
            <v>0</v>
          </cell>
          <cell r="AP629">
            <v>0</v>
          </cell>
          <cell r="AQ629">
            <v>0</v>
          </cell>
          <cell r="AR629">
            <v>0</v>
          </cell>
          <cell r="AS629">
            <v>0</v>
          </cell>
          <cell r="AT629">
            <v>0</v>
          </cell>
          <cell r="AU629">
            <v>0</v>
          </cell>
          <cell r="AV629">
            <v>0</v>
          </cell>
          <cell r="AW629">
            <v>0</v>
          </cell>
          <cell r="AX629">
            <v>0</v>
          </cell>
          <cell r="AY629">
            <v>0</v>
          </cell>
          <cell r="AZ629">
            <v>0</v>
          </cell>
          <cell r="BA629">
            <v>0</v>
          </cell>
          <cell r="BB629">
            <v>0</v>
          </cell>
          <cell r="BC629">
            <v>0</v>
          </cell>
          <cell r="BD629">
            <v>0</v>
          </cell>
          <cell r="BE629">
            <v>0</v>
          </cell>
          <cell r="BF629">
            <v>0</v>
          </cell>
          <cell r="BG629">
            <v>0</v>
          </cell>
          <cell r="BH629">
            <v>0</v>
          </cell>
          <cell r="BI629">
            <v>0</v>
          </cell>
          <cell r="BJ629">
            <v>0</v>
          </cell>
          <cell r="BK629">
            <v>0</v>
          </cell>
          <cell r="BL629">
            <v>0</v>
          </cell>
          <cell r="BM629">
            <v>0</v>
          </cell>
          <cell r="BN629">
            <v>0</v>
          </cell>
          <cell r="BO629">
            <v>0</v>
          </cell>
          <cell r="BP629">
            <v>0</v>
          </cell>
          <cell r="BQ629">
            <v>0</v>
          </cell>
          <cell r="BR629">
            <v>0</v>
          </cell>
          <cell r="BS629">
            <v>0</v>
          </cell>
          <cell r="BT629">
            <v>0</v>
          </cell>
          <cell r="BU629">
            <v>0</v>
          </cell>
          <cell r="BV629">
            <v>0</v>
          </cell>
          <cell r="BW629">
            <v>0</v>
          </cell>
          <cell r="BX629">
            <v>0</v>
          </cell>
          <cell r="BY629">
            <v>0</v>
          </cell>
          <cell r="BZ629">
            <v>0</v>
          </cell>
          <cell r="CA629">
            <v>0</v>
          </cell>
          <cell r="CB629">
            <v>0</v>
          </cell>
          <cell r="CC629">
            <v>0</v>
          </cell>
          <cell r="CD629">
            <v>0</v>
          </cell>
          <cell r="CE629">
            <v>0</v>
          </cell>
          <cell r="CF629">
            <v>0</v>
          </cell>
          <cell r="CG629">
            <v>0</v>
          </cell>
          <cell r="CH629">
            <v>0</v>
          </cell>
          <cell r="CI629">
            <v>0</v>
          </cell>
          <cell r="CJ629">
            <v>0</v>
          </cell>
          <cell r="CK629">
            <v>0</v>
          </cell>
          <cell r="CL629">
            <v>0</v>
          </cell>
          <cell r="CM629">
            <v>0</v>
          </cell>
          <cell r="CN629">
            <v>0</v>
          </cell>
          <cell r="CO629">
            <v>0</v>
          </cell>
          <cell r="CP629">
            <v>0</v>
          </cell>
          <cell r="CQ629">
            <v>0</v>
          </cell>
          <cell r="CR629">
            <v>0</v>
          </cell>
          <cell r="CS629">
            <v>0</v>
          </cell>
          <cell r="CT629">
            <v>0</v>
          </cell>
          <cell r="CU629">
            <v>0</v>
          </cell>
          <cell r="CV629">
            <v>0</v>
          </cell>
          <cell r="CW629">
            <v>0</v>
          </cell>
          <cell r="CX629">
            <v>0</v>
          </cell>
          <cell r="CY629">
            <v>0</v>
          </cell>
          <cell r="CZ629">
            <v>0</v>
          </cell>
          <cell r="DA629">
            <v>0</v>
          </cell>
          <cell r="DB629">
            <v>0</v>
          </cell>
          <cell r="DC629">
            <v>0</v>
          </cell>
          <cell r="DD629">
            <v>0</v>
          </cell>
          <cell r="DE629">
            <v>-42.337375500006601</v>
          </cell>
          <cell r="DF629">
            <v>0</v>
          </cell>
          <cell r="DG629">
            <v>0</v>
          </cell>
          <cell r="DH629">
            <v>0</v>
          </cell>
          <cell r="DI629">
            <v>0</v>
          </cell>
          <cell r="DJ629">
            <v>0</v>
          </cell>
          <cell r="DK629">
            <v>0</v>
          </cell>
          <cell r="DL629">
            <v>0</v>
          </cell>
          <cell r="DM629">
            <v>0</v>
          </cell>
          <cell r="DN629">
            <v>0</v>
          </cell>
          <cell r="DO629">
            <v>0</v>
          </cell>
          <cell r="DP629">
            <v>0.51640300000144634</v>
          </cell>
          <cell r="DQ629">
            <v>-42.853778499997134</v>
          </cell>
          <cell r="DR629">
            <v>234.50483000004897</v>
          </cell>
          <cell r="DS629">
            <v>2.5754968000001099</v>
          </cell>
          <cell r="DT629">
            <v>-3.5825999999360647E-2</v>
          </cell>
          <cell r="DU629">
            <v>93.869795000002341</v>
          </cell>
          <cell r="DV629">
            <v>4.7190700001010555E-2</v>
          </cell>
          <cell r="DW629">
            <v>57.466819000001124</v>
          </cell>
          <cell r="DX629">
            <v>-2.5004479000017454</v>
          </cell>
          <cell r="DY629">
            <v>0</v>
          </cell>
          <cell r="DZ629">
            <v>-16.156309600000895</v>
          </cell>
          <cell r="EA629">
            <v>38.58868000000075</v>
          </cell>
          <cell r="EB629">
            <v>60.649432000000161</v>
          </cell>
          <cell r="EC629">
            <v>0</v>
          </cell>
          <cell r="ED629">
            <v>0</v>
          </cell>
        </row>
        <row r="630"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  <cell r="AB630">
            <v>0</v>
          </cell>
          <cell r="AC630">
            <v>0</v>
          </cell>
          <cell r="AD630">
            <v>0</v>
          </cell>
          <cell r="AE630">
            <v>0</v>
          </cell>
          <cell r="AF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  <cell r="AK630">
            <v>0</v>
          </cell>
          <cell r="AL630">
            <v>0</v>
          </cell>
          <cell r="AM630">
            <v>0</v>
          </cell>
          <cell r="AN630">
            <v>0</v>
          </cell>
          <cell r="AO630">
            <v>0</v>
          </cell>
          <cell r="AP630">
            <v>0</v>
          </cell>
          <cell r="AQ630">
            <v>0</v>
          </cell>
          <cell r="AR630">
            <v>0</v>
          </cell>
          <cell r="AS630">
            <v>0</v>
          </cell>
          <cell r="AT630">
            <v>0</v>
          </cell>
          <cell r="AU630">
            <v>0</v>
          </cell>
          <cell r="AV630">
            <v>0</v>
          </cell>
          <cell r="AW630">
            <v>0</v>
          </cell>
          <cell r="AX630">
            <v>0</v>
          </cell>
          <cell r="AY630">
            <v>0</v>
          </cell>
          <cell r="AZ630">
            <v>0</v>
          </cell>
          <cell r="BA630">
            <v>0</v>
          </cell>
          <cell r="BB630">
            <v>0</v>
          </cell>
          <cell r="BC630">
            <v>0</v>
          </cell>
          <cell r="BD630">
            <v>0</v>
          </cell>
          <cell r="BE630">
            <v>0</v>
          </cell>
          <cell r="BF630">
            <v>0</v>
          </cell>
          <cell r="BG630">
            <v>0</v>
          </cell>
          <cell r="BH630">
            <v>0</v>
          </cell>
          <cell r="BI630">
            <v>0</v>
          </cell>
          <cell r="BJ630">
            <v>0</v>
          </cell>
          <cell r="BK630">
            <v>0</v>
          </cell>
          <cell r="BL630">
            <v>0</v>
          </cell>
          <cell r="BM630">
            <v>0</v>
          </cell>
          <cell r="BN630">
            <v>0</v>
          </cell>
          <cell r="BO630">
            <v>0</v>
          </cell>
          <cell r="BP630">
            <v>0</v>
          </cell>
          <cell r="BQ630">
            <v>0</v>
          </cell>
          <cell r="BR630">
            <v>0</v>
          </cell>
          <cell r="BS630">
            <v>0</v>
          </cell>
          <cell r="BT630">
            <v>0</v>
          </cell>
          <cell r="BU630">
            <v>0</v>
          </cell>
          <cell r="BV630">
            <v>0</v>
          </cell>
          <cell r="BW630">
            <v>0</v>
          </cell>
          <cell r="BX630">
            <v>0</v>
          </cell>
          <cell r="BY630">
            <v>0</v>
          </cell>
          <cell r="BZ630">
            <v>0</v>
          </cell>
          <cell r="CA630">
            <v>0</v>
          </cell>
          <cell r="CB630">
            <v>0</v>
          </cell>
          <cell r="CC630">
            <v>0</v>
          </cell>
          <cell r="CD630">
            <v>0</v>
          </cell>
          <cell r="CE630">
            <v>0</v>
          </cell>
          <cell r="CF630">
            <v>0</v>
          </cell>
          <cell r="CG630">
            <v>0</v>
          </cell>
          <cell r="CH630">
            <v>0</v>
          </cell>
          <cell r="CI630">
            <v>0</v>
          </cell>
          <cell r="CJ630">
            <v>0</v>
          </cell>
          <cell r="CK630">
            <v>0</v>
          </cell>
          <cell r="CL630">
            <v>0</v>
          </cell>
          <cell r="CM630">
            <v>0</v>
          </cell>
          <cell r="CN630">
            <v>0</v>
          </cell>
          <cell r="CO630">
            <v>0</v>
          </cell>
          <cell r="CP630">
            <v>0</v>
          </cell>
          <cell r="CQ630">
            <v>0</v>
          </cell>
          <cell r="CR630">
            <v>0</v>
          </cell>
          <cell r="CS630">
            <v>0</v>
          </cell>
          <cell r="CT630">
            <v>0</v>
          </cell>
          <cell r="CU630">
            <v>0</v>
          </cell>
          <cell r="CV630">
            <v>0</v>
          </cell>
          <cell r="CW630">
            <v>0</v>
          </cell>
          <cell r="CX630">
            <v>0</v>
          </cell>
          <cell r="CY630">
            <v>0</v>
          </cell>
          <cell r="CZ630">
            <v>0</v>
          </cell>
          <cell r="DA630">
            <v>0</v>
          </cell>
          <cell r="DB630">
            <v>0</v>
          </cell>
          <cell r="DC630">
            <v>0</v>
          </cell>
          <cell r="DD630">
            <v>0</v>
          </cell>
          <cell r="DE630">
            <v>1.5516863999946509</v>
          </cell>
          <cell r="DF630">
            <v>0</v>
          </cell>
          <cell r="DG630">
            <v>0</v>
          </cell>
          <cell r="DH630">
            <v>0</v>
          </cell>
          <cell r="DI630">
            <v>0</v>
          </cell>
          <cell r="DJ630">
            <v>0</v>
          </cell>
          <cell r="DK630">
            <v>0</v>
          </cell>
          <cell r="DL630">
            <v>0</v>
          </cell>
          <cell r="DM630">
            <v>0</v>
          </cell>
          <cell r="DN630">
            <v>0</v>
          </cell>
          <cell r="DO630">
            <v>0</v>
          </cell>
          <cell r="DP630">
            <v>1.5516864000001078</v>
          </cell>
          <cell r="DQ630">
            <v>0</v>
          </cell>
          <cell r="DR630">
            <v>6.2483672340167686</v>
          </cell>
          <cell r="DS630">
            <v>2.2639477000011539</v>
          </cell>
          <cell r="DT630">
            <v>10.409378000000288</v>
          </cell>
          <cell r="DU630">
            <v>0.73495999999977357</v>
          </cell>
          <cell r="DV630">
            <v>2.6274450000000797</v>
          </cell>
          <cell r="DW630">
            <v>0</v>
          </cell>
          <cell r="DX630">
            <v>0</v>
          </cell>
          <cell r="DY630">
            <v>0</v>
          </cell>
          <cell r="DZ630">
            <v>-3.7647170000000187</v>
          </cell>
          <cell r="EA630">
            <v>5.2166483999826596E-2</v>
          </cell>
          <cell r="EB630">
            <v>3.0593410999999833</v>
          </cell>
          <cell r="EC630">
            <v>0.80030095000074652</v>
          </cell>
          <cell r="ED630">
            <v>-9.9344550000005256</v>
          </cell>
        </row>
        <row r="631"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0</v>
          </cell>
          <cell r="AB631">
            <v>0</v>
          </cell>
          <cell r="AC631">
            <v>0</v>
          </cell>
          <cell r="AD631">
            <v>0</v>
          </cell>
          <cell r="AE631">
            <v>0</v>
          </cell>
          <cell r="AF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  <cell r="AK631">
            <v>0</v>
          </cell>
          <cell r="AL631">
            <v>0</v>
          </cell>
          <cell r="AM631">
            <v>0</v>
          </cell>
          <cell r="AN631">
            <v>0</v>
          </cell>
          <cell r="AO631">
            <v>0</v>
          </cell>
          <cell r="AP631">
            <v>0</v>
          </cell>
          <cell r="AQ631">
            <v>0</v>
          </cell>
          <cell r="AR631">
            <v>0</v>
          </cell>
          <cell r="AS631">
            <v>0</v>
          </cell>
          <cell r="AT631">
            <v>0</v>
          </cell>
          <cell r="AU631">
            <v>0</v>
          </cell>
          <cell r="AV631">
            <v>0</v>
          </cell>
          <cell r="AW631">
            <v>0</v>
          </cell>
          <cell r="AX631">
            <v>0</v>
          </cell>
          <cell r="AY631">
            <v>0</v>
          </cell>
          <cell r="AZ631">
            <v>0</v>
          </cell>
          <cell r="BA631">
            <v>0</v>
          </cell>
          <cell r="BB631">
            <v>0</v>
          </cell>
          <cell r="BC631">
            <v>0</v>
          </cell>
          <cell r="BD631">
            <v>0</v>
          </cell>
          <cell r="BE631">
            <v>0</v>
          </cell>
          <cell r="BF631">
            <v>0</v>
          </cell>
          <cell r="BG631">
            <v>0</v>
          </cell>
          <cell r="BH631">
            <v>0</v>
          </cell>
          <cell r="BI631">
            <v>0</v>
          </cell>
          <cell r="BJ631">
            <v>0</v>
          </cell>
          <cell r="BK631">
            <v>0</v>
          </cell>
          <cell r="BL631">
            <v>0</v>
          </cell>
          <cell r="BM631">
            <v>0</v>
          </cell>
          <cell r="BN631">
            <v>0</v>
          </cell>
          <cell r="BO631">
            <v>0</v>
          </cell>
          <cell r="BP631">
            <v>0</v>
          </cell>
          <cell r="BQ631">
            <v>0</v>
          </cell>
          <cell r="BR631">
            <v>0</v>
          </cell>
          <cell r="BS631">
            <v>0</v>
          </cell>
          <cell r="BT631">
            <v>0</v>
          </cell>
          <cell r="BU631">
            <v>0</v>
          </cell>
          <cell r="BV631">
            <v>0</v>
          </cell>
          <cell r="BW631">
            <v>0</v>
          </cell>
          <cell r="BX631">
            <v>0</v>
          </cell>
          <cell r="BY631">
            <v>0</v>
          </cell>
          <cell r="BZ631">
            <v>0</v>
          </cell>
          <cell r="CA631">
            <v>0</v>
          </cell>
          <cell r="CB631">
            <v>0</v>
          </cell>
          <cell r="CC631">
            <v>0</v>
          </cell>
          <cell r="CD631">
            <v>0</v>
          </cell>
          <cell r="CE631">
            <v>0</v>
          </cell>
          <cell r="CF631">
            <v>0</v>
          </cell>
          <cell r="CG631">
            <v>0</v>
          </cell>
          <cell r="CH631">
            <v>0</v>
          </cell>
          <cell r="CI631">
            <v>0</v>
          </cell>
          <cell r="CJ631">
            <v>0</v>
          </cell>
          <cell r="CK631">
            <v>0</v>
          </cell>
          <cell r="CL631">
            <v>0</v>
          </cell>
          <cell r="CM631">
            <v>0</v>
          </cell>
          <cell r="CN631">
            <v>0</v>
          </cell>
          <cell r="CO631">
            <v>0</v>
          </cell>
          <cell r="CP631">
            <v>0</v>
          </cell>
          <cell r="CQ631">
            <v>0</v>
          </cell>
          <cell r="CR631">
            <v>0</v>
          </cell>
          <cell r="CS631">
            <v>0</v>
          </cell>
          <cell r="CT631">
            <v>0</v>
          </cell>
          <cell r="CU631">
            <v>0</v>
          </cell>
          <cell r="CV631">
            <v>0</v>
          </cell>
          <cell r="CW631">
            <v>0</v>
          </cell>
          <cell r="CX631">
            <v>0</v>
          </cell>
          <cell r="CY631">
            <v>0</v>
          </cell>
          <cell r="CZ631">
            <v>0</v>
          </cell>
          <cell r="DA631">
            <v>0</v>
          </cell>
          <cell r="DB631">
            <v>0</v>
          </cell>
          <cell r="DC631">
            <v>0</v>
          </cell>
          <cell r="DD631">
            <v>0</v>
          </cell>
          <cell r="DE631">
            <v>0</v>
          </cell>
          <cell r="DF631">
            <v>0</v>
          </cell>
          <cell r="DG631">
            <v>0</v>
          </cell>
          <cell r="DH631">
            <v>0</v>
          </cell>
          <cell r="DI631">
            <v>0</v>
          </cell>
          <cell r="DJ631">
            <v>0</v>
          </cell>
          <cell r="DK631">
            <v>0</v>
          </cell>
          <cell r="DL631">
            <v>0</v>
          </cell>
          <cell r="DM631">
            <v>0</v>
          </cell>
          <cell r="DN631">
            <v>0</v>
          </cell>
          <cell r="DO631">
            <v>0</v>
          </cell>
          <cell r="DP631">
            <v>0</v>
          </cell>
          <cell r="DQ631">
            <v>0</v>
          </cell>
          <cell r="DR631">
            <v>0</v>
          </cell>
          <cell r="DS631">
            <v>0</v>
          </cell>
          <cell r="DT631">
            <v>0</v>
          </cell>
          <cell r="DU631">
            <v>0</v>
          </cell>
          <cell r="DV631">
            <v>0</v>
          </cell>
          <cell r="DW631">
            <v>0</v>
          </cell>
          <cell r="DX631">
            <v>0</v>
          </cell>
          <cell r="DY631">
            <v>0</v>
          </cell>
          <cell r="DZ631">
            <v>0</v>
          </cell>
          <cell r="EA631">
            <v>0</v>
          </cell>
          <cell r="EB631">
            <v>0</v>
          </cell>
          <cell r="EC631">
            <v>0</v>
          </cell>
          <cell r="ED631">
            <v>0</v>
          </cell>
        </row>
        <row r="632">
          <cell r="F632">
            <v>0</v>
          </cell>
          <cell r="G632">
            <v>0</v>
          </cell>
          <cell r="H632">
            <v>0</v>
          </cell>
          <cell r="I632">
            <v>0</v>
          </cell>
          <cell r="J632">
            <v>0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0</v>
          </cell>
          <cell r="V632">
            <v>0</v>
          </cell>
          <cell r="W632">
            <v>0</v>
          </cell>
          <cell r="X632">
            <v>0</v>
          </cell>
          <cell r="Y632">
            <v>0</v>
          </cell>
          <cell r="Z632">
            <v>0</v>
          </cell>
          <cell r="AA632">
            <v>0</v>
          </cell>
          <cell r="AB632">
            <v>0</v>
          </cell>
          <cell r="AC632">
            <v>0</v>
          </cell>
          <cell r="AD632">
            <v>0</v>
          </cell>
          <cell r="AE632">
            <v>0</v>
          </cell>
          <cell r="AF632">
            <v>0</v>
          </cell>
          <cell r="AG632">
            <v>0</v>
          </cell>
          <cell r="AH632">
            <v>0</v>
          </cell>
          <cell r="AI632">
            <v>0</v>
          </cell>
          <cell r="AJ632">
            <v>0</v>
          </cell>
          <cell r="AK632">
            <v>0</v>
          </cell>
          <cell r="AL632">
            <v>0</v>
          </cell>
          <cell r="AM632">
            <v>0</v>
          </cell>
          <cell r="AN632">
            <v>0</v>
          </cell>
          <cell r="AO632">
            <v>0</v>
          </cell>
          <cell r="AP632">
            <v>0</v>
          </cell>
          <cell r="AQ632">
            <v>0</v>
          </cell>
          <cell r="AR632">
            <v>8.8664000038988888E-2</v>
          </cell>
          <cell r="AS632">
            <v>0</v>
          </cell>
          <cell r="AT632">
            <v>0</v>
          </cell>
          <cell r="AU632">
            <v>0</v>
          </cell>
          <cell r="AV632">
            <v>8.86640000026091E-2</v>
          </cell>
          <cell r="AW632">
            <v>0</v>
          </cell>
          <cell r="AX632">
            <v>0</v>
          </cell>
          <cell r="AY632">
            <v>0</v>
          </cell>
          <cell r="AZ632">
            <v>0</v>
          </cell>
          <cell r="BA632">
            <v>0</v>
          </cell>
          <cell r="BB632">
            <v>0</v>
          </cell>
          <cell r="BC632">
            <v>0</v>
          </cell>
          <cell r="BD632">
            <v>0</v>
          </cell>
          <cell r="BE632">
            <v>3.2703089999849908</v>
          </cell>
          <cell r="BF632">
            <v>0</v>
          </cell>
          <cell r="BG632">
            <v>0</v>
          </cell>
          <cell r="BH632">
            <v>0</v>
          </cell>
          <cell r="BI632">
            <v>0.37887500000215368</v>
          </cell>
          <cell r="BJ632">
            <v>0</v>
          </cell>
          <cell r="BK632">
            <v>2.0266020000017306</v>
          </cell>
          <cell r="BL632">
            <v>0</v>
          </cell>
          <cell r="BM632">
            <v>0</v>
          </cell>
          <cell r="BN632">
            <v>0</v>
          </cell>
          <cell r="BO632">
            <v>0</v>
          </cell>
          <cell r="BP632">
            <v>0.86483199999929639</v>
          </cell>
          <cell r="BQ632">
            <v>0</v>
          </cell>
          <cell r="BR632">
            <v>7.6443960000178777</v>
          </cell>
          <cell r="BS632">
            <v>0</v>
          </cell>
          <cell r="BT632">
            <v>1.6961410000003525</v>
          </cell>
          <cell r="BU632">
            <v>0</v>
          </cell>
          <cell r="BV632">
            <v>0</v>
          </cell>
          <cell r="BW632">
            <v>0</v>
          </cell>
          <cell r="BX632">
            <v>5.4610809999976482</v>
          </cell>
          <cell r="BY632">
            <v>0</v>
          </cell>
          <cell r="BZ632">
            <v>0</v>
          </cell>
          <cell r="CA632">
            <v>0</v>
          </cell>
          <cell r="CB632">
            <v>0</v>
          </cell>
          <cell r="CC632">
            <v>0.48717400000168709</v>
          </cell>
          <cell r="CD632">
            <v>0</v>
          </cell>
          <cell r="CE632">
            <v>0</v>
          </cell>
          <cell r="CF632">
            <v>0</v>
          </cell>
          <cell r="CG632">
            <v>0</v>
          </cell>
          <cell r="CH632">
            <v>0</v>
          </cell>
          <cell r="CI632">
            <v>0</v>
          </cell>
          <cell r="CJ632">
            <v>0</v>
          </cell>
          <cell r="CK632">
            <v>0</v>
          </cell>
          <cell r="CL632">
            <v>0</v>
          </cell>
          <cell r="CM632">
            <v>0</v>
          </cell>
          <cell r="CN632">
            <v>0</v>
          </cell>
          <cell r="CO632">
            <v>0</v>
          </cell>
          <cell r="CP632">
            <v>0</v>
          </cell>
          <cell r="CQ632">
            <v>0</v>
          </cell>
          <cell r="CR632">
            <v>0.48684899997897446</v>
          </cell>
          <cell r="CS632">
            <v>0</v>
          </cell>
          <cell r="CT632">
            <v>0.34026000000085332</v>
          </cell>
          <cell r="CU632">
            <v>0.14658900000358699</v>
          </cell>
          <cell r="CV632">
            <v>0</v>
          </cell>
          <cell r="CW632">
            <v>0</v>
          </cell>
          <cell r="CX632">
            <v>0</v>
          </cell>
          <cell r="CY632">
            <v>0</v>
          </cell>
          <cell r="CZ632">
            <v>0</v>
          </cell>
          <cell r="DA632">
            <v>0</v>
          </cell>
          <cell r="DB632">
            <v>0</v>
          </cell>
          <cell r="DC632">
            <v>0</v>
          </cell>
          <cell r="DD632">
            <v>0</v>
          </cell>
          <cell r="DE632">
            <v>5.0727119999937713</v>
          </cell>
          <cell r="DF632">
            <v>1.2988660000046366</v>
          </cell>
          <cell r="DG632">
            <v>-1.0836019999987911</v>
          </cell>
          <cell r="DH632">
            <v>0</v>
          </cell>
          <cell r="DI632">
            <v>0</v>
          </cell>
          <cell r="DJ632">
            <v>0</v>
          </cell>
          <cell r="DK632">
            <v>0</v>
          </cell>
          <cell r="DL632">
            <v>0</v>
          </cell>
          <cell r="DM632">
            <v>0</v>
          </cell>
          <cell r="DN632">
            <v>0.15295400000104564</v>
          </cell>
          <cell r="DO632">
            <v>1.5495829999999842</v>
          </cell>
          <cell r="DP632">
            <v>3.1145209999958752</v>
          </cell>
          <cell r="DQ632">
            <v>4.0390000001934823E-2</v>
          </cell>
          <cell r="DR632">
            <v>-26.842476790014189</v>
          </cell>
          <cell r="DS632">
            <v>0.6800470000016503</v>
          </cell>
          <cell r="DT632">
            <v>5.2225174000013794</v>
          </cell>
          <cell r="DU632">
            <v>2.5806130000019039</v>
          </cell>
          <cell r="DV632">
            <v>2.4564169999976002</v>
          </cell>
          <cell r="DW632">
            <v>1.2998005999979796</v>
          </cell>
          <cell r="DX632">
            <v>0</v>
          </cell>
          <cell r="DY632">
            <v>0.51477499999964493</v>
          </cell>
          <cell r="DZ632">
            <v>-15.808105000000069</v>
          </cell>
          <cell r="EA632">
            <v>1.4900009100019815</v>
          </cell>
          <cell r="EB632">
            <v>-19.415681000002223</v>
          </cell>
          <cell r="EC632">
            <v>-8.321696899998642</v>
          </cell>
          <cell r="ED632">
            <v>2.4588352000027953</v>
          </cell>
        </row>
        <row r="633">
          <cell r="F633">
            <v>0</v>
          </cell>
          <cell r="G633">
            <v>0</v>
          </cell>
          <cell r="H633">
            <v>0</v>
          </cell>
          <cell r="I633">
            <v>0</v>
          </cell>
          <cell r="J633">
            <v>0</v>
          </cell>
          <cell r="K633">
            <v>0</v>
          </cell>
          <cell r="L633">
            <v>0</v>
          </cell>
          <cell r="M633">
            <v>0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0</v>
          </cell>
          <cell r="V633">
            <v>0</v>
          </cell>
          <cell r="W633">
            <v>0</v>
          </cell>
          <cell r="X633">
            <v>0</v>
          </cell>
          <cell r="Y633">
            <v>0</v>
          </cell>
          <cell r="Z633">
            <v>0</v>
          </cell>
          <cell r="AA633">
            <v>0</v>
          </cell>
          <cell r="AB633">
            <v>0</v>
          </cell>
          <cell r="AC633">
            <v>0</v>
          </cell>
          <cell r="AD633">
            <v>0</v>
          </cell>
          <cell r="AE633">
            <v>0</v>
          </cell>
          <cell r="AF633">
            <v>0</v>
          </cell>
          <cell r="AG633">
            <v>0</v>
          </cell>
          <cell r="AH633">
            <v>0</v>
          </cell>
          <cell r="AI633">
            <v>0</v>
          </cell>
          <cell r="AJ633">
            <v>0</v>
          </cell>
          <cell r="AK633">
            <v>0</v>
          </cell>
          <cell r="AL633">
            <v>0</v>
          </cell>
          <cell r="AM633">
            <v>0</v>
          </cell>
          <cell r="AN633">
            <v>0</v>
          </cell>
          <cell r="AO633">
            <v>0</v>
          </cell>
          <cell r="AP633">
            <v>0</v>
          </cell>
          <cell r="AQ633">
            <v>0</v>
          </cell>
          <cell r="AR633">
            <v>0</v>
          </cell>
          <cell r="AS633">
            <v>0</v>
          </cell>
          <cell r="AT633">
            <v>0</v>
          </cell>
          <cell r="AU633">
            <v>0</v>
          </cell>
          <cell r="AV633">
            <v>0</v>
          </cell>
          <cell r="AW633">
            <v>0</v>
          </cell>
          <cell r="AX633">
            <v>0</v>
          </cell>
          <cell r="AY633">
            <v>0</v>
          </cell>
          <cell r="AZ633">
            <v>0</v>
          </cell>
          <cell r="BA633">
            <v>0</v>
          </cell>
          <cell r="BB633">
            <v>0</v>
          </cell>
          <cell r="BC633">
            <v>0</v>
          </cell>
          <cell r="BD633">
            <v>0</v>
          </cell>
          <cell r="BE633">
            <v>0</v>
          </cell>
          <cell r="BF633">
            <v>0</v>
          </cell>
          <cell r="BG633">
            <v>0</v>
          </cell>
          <cell r="BH633">
            <v>0</v>
          </cell>
          <cell r="BI633">
            <v>0</v>
          </cell>
          <cell r="BJ633">
            <v>0</v>
          </cell>
          <cell r="BK633">
            <v>0</v>
          </cell>
          <cell r="BL633">
            <v>0</v>
          </cell>
          <cell r="BM633">
            <v>0</v>
          </cell>
          <cell r="BN633">
            <v>0</v>
          </cell>
          <cell r="BO633">
            <v>0</v>
          </cell>
          <cell r="BP633">
            <v>0</v>
          </cell>
          <cell r="BQ633">
            <v>0</v>
          </cell>
          <cell r="BR633">
            <v>0</v>
          </cell>
          <cell r="BS633">
            <v>0</v>
          </cell>
          <cell r="BT633">
            <v>0</v>
          </cell>
          <cell r="BU633">
            <v>0</v>
          </cell>
          <cell r="BV633">
            <v>0</v>
          </cell>
          <cell r="BW633">
            <v>0</v>
          </cell>
          <cell r="BX633">
            <v>0</v>
          </cell>
          <cell r="BY633">
            <v>0</v>
          </cell>
          <cell r="BZ633">
            <v>0</v>
          </cell>
          <cell r="CA633">
            <v>0</v>
          </cell>
          <cell r="CB633">
            <v>0</v>
          </cell>
          <cell r="CC633">
            <v>0</v>
          </cell>
          <cell r="CD633">
            <v>0</v>
          </cell>
          <cell r="CE633">
            <v>0</v>
          </cell>
          <cell r="CF633">
            <v>0</v>
          </cell>
          <cell r="CG633">
            <v>0</v>
          </cell>
          <cell r="CH633">
            <v>0</v>
          </cell>
          <cell r="CI633">
            <v>0</v>
          </cell>
          <cell r="CJ633">
            <v>0</v>
          </cell>
          <cell r="CK633">
            <v>0</v>
          </cell>
          <cell r="CL633">
            <v>0</v>
          </cell>
          <cell r="CM633">
            <v>0</v>
          </cell>
          <cell r="CN633">
            <v>0</v>
          </cell>
          <cell r="CO633">
            <v>0</v>
          </cell>
          <cell r="CP633">
            <v>0</v>
          </cell>
          <cell r="CQ633">
            <v>0</v>
          </cell>
          <cell r="CR633">
            <v>0</v>
          </cell>
          <cell r="CS633">
            <v>0</v>
          </cell>
          <cell r="CT633">
            <v>0</v>
          </cell>
          <cell r="CU633">
            <v>0</v>
          </cell>
          <cell r="CV633">
            <v>0</v>
          </cell>
          <cell r="CW633">
            <v>0</v>
          </cell>
          <cell r="CX633">
            <v>0</v>
          </cell>
          <cell r="CY633">
            <v>0</v>
          </cell>
          <cell r="CZ633">
            <v>0</v>
          </cell>
          <cell r="DA633">
            <v>0</v>
          </cell>
          <cell r="DB633">
            <v>0</v>
          </cell>
          <cell r="DC633">
            <v>0</v>
          </cell>
          <cell r="DD633">
            <v>0</v>
          </cell>
          <cell r="DE633">
            <v>32.021350899885874</v>
          </cell>
          <cell r="DF633">
            <v>0</v>
          </cell>
          <cell r="DG633">
            <v>0</v>
          </cell>
          <cell r="DH633">
            <v>0</v>
          </cell>
          <cell r="DI633">
            <v>0</v>
          </cell>
          <cell r="DJ633">
            <v>0</v>
          </cell>
          <cell r="DK633">
            <v>0</v>
          </cell>
          <cell r="DL633">
            <v>0.6888117999988026</v>
          </cell>
          <cell r="DM633">
            <v>48.669372399999702</v>
          </cell>
          <cell r="DN633">
            <v>2.7627300000021933</v>
          </cell>
          <cell r="DO633">
            <v>2.5383779999974649</v>
          </cell>
          <cell r="DP633">
            <v>-25.354158300004201</v>
          </cell>
          <cell r="DQ633">
            <v>2.7162170000010519</v>
          </cell>
          <cell r="DR633">
            <v>34.882346479978878</v>
          </cell>
          <cell r="DS633">
            <v>-4.2843547000011313</v>
          </cell>
          <cell r="DT633">
            <v>8.4983476999987033</v>
          </cell>
          <cell r="DU633">
            <v>5.7492358000017703</v>
          </cell>
          <cell r="DV633">
            <v>4.5281009999998787</v>
          </cell>
          <cell r="DW633">
            <v>-7.9985169999999925</v>
          </cell>
          <cell r="DX633">
            <v>4.1141900000002352</v>
          </cell>
          <cell r="DY633">
            <v>0.92938499999945634</v>
          </cell>
          <cell r="DZ633">
            <v>0.59394660000180011</v>
          </cell>
          <cell r="EA633">
            <v>-5.3202694199972029</v>
          </cell>
          <cell r="EB633">
            <v>24.623050499998499</v>
          </cell>
          <cell r="EC633">
            <v>3.4492309999986901</v>
          </cell>
          <cell r="ED633">
            <v>0</v>
          </cell>
        </row>
        <row r="634">
          <cell r="F634">
            <v>0</v>
          </cell>
          <cell r="G634">
            <v>0</v>
          </cell>
          <cell r="H634">
            <v>0</v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  <cell r="W634">
            <v>0</v>
          </cell>
          <cell r="X634">
            <v>0</v>
          </cell>
          <cell r="Y634">
            <v>0</v>
          </cell>
          <cell r="Z634">
            <v>0</v>
          </cell>
          <cell r="AA634">
            <v>0</v>
          </cell>
          <cell r="AB634">
            <v>0</v>
          </cell>
          <cell r="AC634">
            <v>0</v>
          </cell>
          <cell r="AD634">
            <v>0</v>
          </cell>
          <cell r="AE634">
            <v>0</v>
          </cell>
          <cell r="AF634">
            <v>0</v>
          </cell>
          <cell r="AG634">
            <v>0</v>
          </cell>
          <cell r="AH634">
            <v>0</v>
          </cell>
          <cell r="AI634">
            <v>0</v>
          </cell>
          <cell r="AJ634">
            <v>0</v>
          </cell>
          <cell r="AK634">
            <v>0</v>
          </cell>
          <cell r="AL634">
            <v>0</v>
          </cell>
          <cell r="AM634">
            <v>0</v>
          </cell>
          <cell r="AN634">
            <v>0</v>
          </cell>
          <cell r="AO634">
            <v>0</v>
          </cell>
          <cell r="AP634">
            <v>0</v>
          </cell>
          <cell r="AQ634">
            <v>0</v>
          </cell>
          <cell r="AR634">
            <v>0</v>
          </cell>
          <cell r="AS634">
            <v>0</v>
          </cell>
          <cell r="AT634">
            <v>0</v>
          </cell>
          <cell r="AU634">
            <v>0</v>
          </cell>
          <cell r="AV634">
            <v>0</v>
          </cell>
          <cell r="AW634">
            <v>0</v>
          </cell>
          <cell r="AX634">
            <v>0</v>
          </cell>
          <cell r="AY634">
            <v>0</v>
          </cell>
          <cell r="AZ634">
            <v>0</v>
          </cell>
          <cell r="BA634">
            <v>0</v>
          </cell>
          <cell r="BB634">
            <v>0</v>
          </cell>
          <cell r="BC634">
            <v>0</v>
          </cell>
          <cell r="BD634">
            <v>0</v>
          </cell>
          <cell r="BE634">
            <v>0</v>
          </cell>
          <cell r="BF634">
            <v>0</v>
          </cell>
          <cell r="BG634">
            <v>0</v>
          </cell>
          <cell r="BH634">
            <v>0</v>
          </cell>
          <cell r="BI634">
            <v>0</v>
          </cell>
          <cell r="BJ634">
            <v>0</v>
          </cell>
          <cell r="BK634">
            <v>0</v>
          </cell>
          <cell r="BL634">
            <v>0</v>
          </cell>
          <cell r="BM634">
            <v>0</v>
          </cell>
          <cell r="BN634">
            <v>0</v>
          </cell>
          <cell r="BO634">
            <v>0</v>
          </cell>
          <cell r="BP634">
            <v>0</v>
          </cell>
          <cell r="BQ634">
            <v>0</v>
          </cell>
          <cell r="BR634">
            <v>0</v>
          </cell>
          <cell r="BS634">
            <v>0</v>
          </cell>
          <cell r="BT634">
            <v>0</v>
          </cell>
          <cell r="BU634">
            <v>0</v>
          </cell>
          <cell r="BV634">
            <v>0</v>
          </cell>
          <cell r="BW634">
            <v>0</v>
          </cell>
          <cell r="BX634">
            <v>0</v>
          </cell>
          <cell r="BY634">
            <v>0</v>
          </cell>
          <cell r="BZ634">
            <v>0</v>
          </cell>
          <cell r="CA634">
            <v>0</v>
          </cell>
          <cell r="CB634">
            <v>0</v>
          </cell>
          <cell r="CC634">
            <v>0</v>
          </cell>
          <cell r="CD634">
            <v>0</v>
          </cell>
          <cell r="CE634">
            <v>0</v>
          </cell>
          <cell r="CF634">
            <v>0</v>
          </cell>
          <cell r="CG634">
            <v>0</v>
          </cell>
          <cell r="CH634">
            <v>0</v>
          </cell>
          <cell r="CI634">
            <v>0</v>
          </cell>
          <cell r="CJ634">
            <v>0</v>
          </cell>
          <cell r="CK634">
            <v>0</v>
          </cell>
          <cell r="CL634">
            <v>0</v>
          </cell>
          <cell r="CM634">
            <v>0</v>
          </cell>
          <cell r="CN634">
            <v>0</v>
          </cell>
          <cell r="CO634">
            <v>0</v>
          </cell>
          <cell r="CP634">
            <v>0</v>
          </cell>
          <cell r="CQ634">
            <v>0</v>
          </cell>
          <cell r="CR634">
            <v>0</v>
          </cell>
          <cell r="CS634">
            <v>0</v>
          </cell>
          <cell r="CT634">
            <v>0</v>
          </cell>
          <cell r="CU634">
            <v>0</v>
          </cell>
          <cell r="CV634">
            <v>0</v>
          </cell>
          <cell r="CW634">
            <v>0</v>
          </cell>
          <cell r="CX634">
            <v>0</v>
          </cell>
          <cell r="CY634">
            <v>0</v>
          </cell>
          <cell r="CZ634">
            <v>0</v>
          </cell>
          <cell r="DA634">
            <v>0</v>
          </cell>
          <cell r="DB634">
            <v>0</v>
          </cell>
          <cell r="DC634">
            <v>0</v>
          </cell>
          <cell r="DD634">
            <v>0</v>
          </cell>
          <cell r="DE634">
            <v>-9.7523168199986685</v>
          </cell>
          <cell r="DF634">
            <v>0</v>
          </cell>
          <cell r="DG634">
            <v>0</v>
          </cell>
          <cell r="DH634">
            <v>0</v>
          </cell>
          <cell r="DI634">
            <v>0</v>
          </cell>
          <cell r="DJ634">
            <v>0</v>
          </cell>
          <cell r="DK634">
            <v>0</v>
          </cell>
          <cell r="DL634">
            <v>0</v>
          </cell>
          <cell r="DM634">
            <v>0.60887000000002445</v>
          </cell>
          <cell r="DN634">
            <v>-8.3182059000000663</v>
          </cell>
          <cell r="DO634">
            <v>0</v>
          </cell>
          <cell r="DP634">
            <v>-2.0429809199995361</v>
          </cell>
          <cell r="DQ634">
            <v>0</v>
          </cell>
          <cell r="DR634">
            <v>-9.8518454000004567</v>
          </cell>
          <cell r="DS634">
            <v>-17.036095999999816</v>
          </cell>
          <cell r="DT634">
            <v>1.1520258999998987</v>
          </cell>
          <cell r="DU634">
            <v>2.8749352999993789</v>
          </cell>
          <cell r="DV634">
            <v>1.8663976000002549</v>
          </cell>
          <cell r="DW634">
            <v>0.16971329999978479</v>
          </cell>
          <cell r="DX634">
            <v>0</v>
          </cell>
          <cell r="DY634">
            <v>0</v>
          </cell>
          <cell r="DZ634">
            <v>0.55961130000014236</v>
          </cell>
          <cell r="EA634">
            <v>0</v>
          </cell>
          <cell r="EB634">
            <v>0.46395249999932275</v>
          </cell>
          <cell r="EC634">
            <v>0</v>
          </cell>
          <cell r="ED634">
            <v>9.7614700000121957E-2</v>
          </cell>
        </row>
        <row r="636"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  <cell r="O636">
            <v>-35.937325999999302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B636">
            <v>0</v>
          </cell>
          <cell r="AC636">
            <v>0</v>
          </cell>
          <cell r="AD636">
            <v>0</v>
          </cell>
          <cell r="AE636">
            <v>0</v>
          </cell>
          <cell r="AF636">
            <v>0</v>
          </cell>
          <cell r="AG636">
            <v>0</v>
          </cell>
          <cell r="AH636">
            <v>0</v>
          </cell>
          <cell r="AI636">
            <v>0</v>
          </cell>
          <cell r="AJ636">
            <v>0</v>
          </cell>
          <cell r="AK636">
            <v>0</v>
          </cell>
          <cell r="AL636">
            <v>0</v>
          </cell>
          <cell r="AM636">
            <v>0</v>
          </cell>
          <cell r="AN636">
            <v>0</v>
          </cell>
          <cell r="AO636">
            <v>0</v>
          </cell>
          <cell r="AP636">
            <v>0</v>
          </cell>
          <cell r="AQ636">
            <v>0</v>
          </cell>
          <cell r="AR636">
            <v>1.3542448899679584</v>
          </cell>
          <cell r="AS636">
            <v>0</v>
          </cell>
          <cell r="AT636">
            <v>5.9009100001276238E-2</v>
          </cell>
          <cell r="AU636">
            <v>0</v>
          </cell>
          <cell r="AV636">
            <v>1.0194878000038443</v>
          </cell>
          <cell r="AW636">
            <v>-1.5484733000012056</v>
          </cell>
          <cell r="AX636">
            <v>0</v>
          </cell>
          <cell r="AY636">
            <v>0</v>
          </cell>
          <cell r="AZ636">
            <v>0.43698858000061591</v>
          </cell>
          <cell r="BA636">
            <v>0</v>
          </cell>
          <cell r="BB636">
            <v>0.28897655000037048</v>
          </cell>
          <cell r="BC636">
            <v>1.0437752599973464</v>
          </cell>
          <cell r="BD636">
            <v>5.4480899998452514E-2</v>
          </cell>
          <cell r="BE636">
            <v>-29.042615899990778</v>
          </cell>
          <cell r="BF636">
            <v>0.23713829999906011</v>
          </cell>
          <cell r="BG636">
            <v>0</v>
          </cell>
          <cell r="BH636">
            <v>-1.8505552999995416</v>
          </cell>
          <cell r="BI636">
            <v>0.37887500000215368</v>
          </cell>
          <cell r="BJ636">
            <v>0</v>
          </cell>
          <cell r="BK636">
            <v>9.9401468000069144</v>
          </cell>
          <cell r="BL636">
            <v>0</v>
          </cell>
          <cell r="BM636">
            <v>0</v>
          </cell>
          <cell r="BN636">
            <v>0</v>
          </cell>
          <cell r="BO636">
            <v>-39.560270000001765</v>
          </cell>
          <cell r="BP636">
            <v>0.86483199999929639</v>
          </cell>
          <cell r="BQ636">
            <v>0.94721729999946547</v>
          </cell>
          <cell r="BR636">
            <v>14.80490950604144</v>
          </cell>
          <cell r="BS636">
            <v>4.0076968999983364</v>
          </cell>
          <cell r="BT636">
            <v>1.7972049599993625</v>
          </cell>
          <cell r="BU636">
            <v>0.71362490000137768</v>
          </cell>
          <cell r="BV636">
            <v>0</v>
          </cell>
          <cell r="BW636">
            <v>0.9298464999992575</v>
          </cell>
          <cell r="BX636">
            <v>5.4610809999976482</v>
          </cell>
          <cell r="BY636">
            <v>0</v>
          </cell>
          <cell r="BZ636">
            <v>0</v>
          </cell>
          <cell r="CA636">
            <v>0</v>
          </cell>
          <cell r="CB636">
            <v>0.21914850000030128</v>
          </cell>
          <cell r="CC636">
            <v>1.6763067459996819</v>
          </cell>
          <cell r="CD636">
            <v>0</v>
          </cell>
          <cell r="CE636">
            <v>-0.46376480004983023</v>
          </cell>
          <cell r="CF636">
            <v>0</v>
          </cell>
          <cell r="CG636">
            <v>0.22357129999909375</v>
          </cell>
          <cell r="CH636">
            <v>0</v>
          </cell>
          <cell r="CI636">
            <v>0</v>
          </cell>
          <cell r="CJ636">
            <v>-0.9892440000003262</v>
          </cell>
          <cell r="CK636">
            <v>0</v>
          </cell>
          <cell r="CL636">
            <v>0</v>
          </cell>
          <cell r="CM636">
            <v>0.98926000000210479</v>
          </cell>
          <cell r="CN636">
            <v>-1.1227035999982036</v>
          </cell>
          <cell r="CO636">
            <v>0.38095569999859435</v>
          </cell>
          <cell r="CP636">
            <v>0</v>
          </cell>
          <cell r="CQ636">
            <v>5.4395799998019356E-2</v>
          </cell>
          <cell r="CR636">
            <v>6.1138307599758264</v>
          </cell>
          <cell r="CS636">
            <v>-1.8235936000000947</v>
          </cell>
          <cell r="CT636">
            <v>-0.50265859999854001</v>
          </cell>
          <cell r="CU636">
            <v>-3.9318949999942561</v>
          </cell>
          <cell r="CV636">
            <v>-1.858886039999561</v>
          </cell>
          <cell r="CW636">
            <v>14.274686000000656</v>
          </cell>
          <cell r="CX636">
            <v>1.7396650000009686</v>
          </cell>
          <cell r="CY636">
            <v>-6.1176999999988766</v>
          </cell>
          <cell r="CZ636">
            <v>2.0392420000025595</v>
          </cell>
          <cell r="DA636">
            <v>2.0392310000024736</v>
          </cell>
          <cell r="DB636">
            <v>0</v>
          </cell>
          <cell r="DC636">
            <v>0.25574000000051456</v>
          </cell>
          <cell r="DD636">
            <v>0</v>
          </cell>
          <cell r="DE636">
            <v>-70.632092810119502</v>
          </cell>
          <cell r="DF636">
            <v>1.2988660000046366</v>
          </cell>
          <cell r="DG636">
            <v>2.0787658000044758</v>
          </cell>
          <cell r="DH636">
            <v>8.1384747000010975</v>
          </cell>
          <cell r="DI636">
            <v>-1.2189299000019673</v>
          </cell>
          <cell r="DJ636">
            <v>4.078494999997929</v>
          </cell>
          <cell r="DK636">
            <v>3.266602839999905</v>
          </cell>
          <cell r="DL636">
            <v>-1.3504182000033325</v>
          </cell>
          <cell r="DM636">
            <v>49.278242399999726</v>
          </cell>
          <cell r="DN636">
            <v>-2.570882069995605</v>
          </cell>
          <cell r="DO636">
            <v>9.7005520000002434</v>
          </cell>
          <cell r="DP636">
            <v>-12.666489520015602</v>
          </cell>
          <cell r="DQ636">
            <v>-130.66537185999732</v>
          </cell>
          <cell r="DR636">
            <v>575.17784935999953</v>
          </cell>
          <cell r="DS636">
            <v>-2.8387751999871398</v>
          </cell>
          <cell r="DT636">
            <v>80.94968069999868</v>
          </cell>
          <cell r="DU636">
            <v>190.37309706100586</v>
          </cell>
          <cell r="DV636">
            <v>6.5644657699999698</v>
          </cell>
          <cell r="DW636">
            <v>81.902816590002658</v>
          </cell>
          <cell r="DX636">
            <v>37.546414409995123</v>
          </cell>
          <cell r="DY636">
            <v>18.587474499996461</v>
          </cell>
          <cell r="DZ636">
            <v>3.1980579950077299</v>
          </cell>
          <cell r="EA636">
            <v>45.622218753998823</v>
          </cell>
          <cell r="EB636">
            <v>90.343569999988176</v>
          </cell>
          <cell r="EC636">
            <v>-11.036118619986155</v>
          </cell>
          <cell r="ED636">
            <v>33.964947399996163</v>
          </cell>
        </row>
        <row r="638">
          <cell r="A638" t="str">
            <v>Total Other Generation</v>
          </cell>
          <cell r="F638">
            <v>0</v>
          </cell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  <cell r="O638">
            <v>-35.937325999839231</v>
          </cell>
          <cell r="P638">
            <v>0</v>
          </cell>
          <cell r="Q638">
            <v>0</v>
          </cell>
          <cell r="R638">
            <v>0</v>
          </cell>
          <cell r="S638">
            <v>0</v>
          </cell>
          <cell r="T638">
            <v>0</v>
          </cell>
          <cell r="U638">
            <v>0</v>
          </cell>
          <cell r="V638">
            <v>0</v>
          </cell>
          <cell r="W638">
            <v>0</v>
          </cell>
          <cell r="X638">
            <v>0</v>
          </cell>
          <cell r="Y638">
            <v>0</v>
          </cell>
          <cell r="Z638">
            <v>0</v>
          </cell>
          <cell r="AA638">
            <v>0</v>
          </cell>
          <cell r="AB638">
            <v>0</v>
          </cell>
          <cell r="AC638">
            <v>0</v>
          </cell>
          <cell r="AD638">
            <v>0</v>
          </cell>
          <cell r="AE638">
            <v>0</v>
          </cell>
          <cell r="AF638">
            <v>0</v>
          </cell>
          <cell r="AG638">
            <v>0</v>
          </cell>
          <cell r="AH638">
            <v>0</v>
          </cell>
          <cell r="AI638">
            <v>0</v>
          </cell>
          <cell r="AJ638">
            <v>0</v>
          </cell>
          <cell r="AK638">
            <v>0</v>
          </cell>
          <cell r="AL638">
            <v>0</v>
          </cell>
          <cell r="AM638">
            <v>0</v>
          </cell>
          <cell r="AN638">
            <v>0</v>
          </cell>
          <cell r="AO638">
            <v>0</v>
          </cell>
          <cell r="AP638">
            <v>0</v>
          </cell>
          <cell r="AQ638">
            <v>0</v>
          </cell>
          <cell r="AR638">
            <v>1.3542448896914721</v>
          </cell>
          <cell r="AS638">
            <v>0</v>
          </cell>
          <cell r="AT638">
            <v>5.9009099961258471E-2</v>
          </cell>
          <cell r="AU638">
            <v>0</v>
          </cell>
          <cell r="AV638">
            <v>1.0194878000766039</v>
          </cell>
          <cell r="AW638">
            <v>-1.548473299946636</v>
          </cell>
          <cell r="AX638">
            <v>0</v>
          </cell>
          <cell r="AY638">
            <v>0</v>
          </cell>
          <cell r="AZ638">
            <v>0.43698857998242602</v>
          </cell>
          <cell r="BA638">
            <v>0</v>
          </cell>
          <cell r="BB638">
            <v>0.28897655010223389</v>
          </cell>
          <cell r="BC638">
            <v>1.0437752600992098</v>
          </cell>
          <cell r="BD638">
            <v>5.4480899823829532E-2</v>
          </cell>
          <cell r="BE638">
            <v>-29.04261589795351</v>
          </cell>
          <cell r="BF638">
            <v>0.23713829996995628</v>
          </cell>
          <cell r="BG638">
            <v>0</v>
          </cell>
          <cell r="BH638">
            <v>-1.8505553000140935</v>
          </cell>
          <cell r="BI638">
            <v>0.37887499993667006</v>
          </cell>
          <cell r="BJ638">
            <v>0</v>
          </cell>
          <cell r="BK638">
            <v>9.9401468000141904</v>
          </cell>
          <cell r="BL638">
            <v>0</v>
          </cell>
          <cell r="BM638">
            <v>0</v>
          </cell>
          <cell r="BN638">
            <v>0</v>
          </cell>
          <cell r="BO638">
            <v>-39.560270000016317</v>
          </cell>
          <cell r="BP638">
            <v>0.86483199999202043</v>
          </cell>
          <cell r="BQ638">
            <v>0.94721729995217174</v>
          </cell>
          <cell r="BR638">
            <v>14.804909504950047</v>
          </cell>
          <cell r="BS638">
            <v>4.0076969000510871</v>
          </cell>
          <cell r="BT638">
            <v>1.7972049600211903</v>
          </cell>
          <cell r="BU638">
            <v>0.71362489997409284</v>
          </cell>
          <cell r="BV638">
            <v>0</v>
          </cell>
          <cell r="BW638">
            <v>0.92984650004655123</v>
          </cell>
          <cell r="BX638">
            <v>5.4610809999285266</v>
          </cell>
          <cell r="BY638">
            <v>0</v>
          </cell>
          <cell r="BZ638">
            <v>0</v>
          </cell>
          <cell r="CA638">
            <v>0</v>
          </cell>
          <cell r="CB638">
            <v>0.21914850000757724</v>
          </cell>
          <cell r="CC638">
            <v>1.6763067460851744</v>
          </cell>
          <cell r="CD638">
            <v>0</v>
          </cell>
          <cell r="CE638">
            <v>-0.46376479882746935</v>
          </cell>
          <cell r="CF638">
            <v>0</v>
          </cell>
          <cell r="CG638">
            <v>0.22357130004093051</v>
          </cell>
          <cell r="CH638">
            <v>0</v>
          </cell>
          <cell r="CI638">
            <v>0</v>
          </cell>
          <cell r="CJ638">
            <v>-0.98924399993848056</v>
          </cell>
          <cell r="CK638">
            <v>0</v>
          </cell>
          <cell r="CL638">
            <v>0</v>
          </cell>
          <cell r="CM638">
            <v>0.98926000000210479</v>
          </cell>
          <cell r="CN638">
            <v>-1.122703600092791</v>
          </cell>
          <cell r="CO638">
            <v>0.38095569994766265</v>
          </cell>
          <cell r="CP638">
            <v>0</v>
          </cell>
          <cell r="CQ638">
            <v>5.4395799990743399E-2</v>
          </cell>
          <cell r="CR638">
            <v>6.1138307610526681</v>
          </cell>
          <cell r="CS638">
            <v>-1.82359359995462</v>
          </cell>
          <cell r="CT638">
            <v>-0.50265859998762608</v>
          </cell>
          <cell r="CU638">
            <v>-3.9318949999287724</v>
          </cell>
          <cell r="CV638">
            <v>-1.8588860400486737</v>
          </cell>
          <cell r="CW638">
            <v>14.274685999960639</v>
          </cell>
          <cell r="CX638">
            <v>1.7396650000009686</v>
          </cell>
          <cell r="CY638">
            <v>-6.1177000000025146</v>
          </cell>
          <cell r="CZ638">
            <v>2.0392419999698177</v>
          </cell>
          <cell r="DA638">
            <v>2.0392310000024736</v>
          </cell>
          <cell r="DB638">
            <v>0</v>
          </cell>
          <cell r="DC638">
            <v>0.25574000005144626</v>
          </cell>
          <cell r="DD638">
            <v>0</v>
          </cell>
          <cell r="DE638">
            <v>-70.632092809304595</v>
          </cell>
          <cell r="DF638">
            <v>1.2988660000264645</v>
          </cell>
          <cell r="DG638">
            <v>2.0787657999899238</v>
          </cell>
          <cell r="DH638">
            <v>8.1384746999247</v>
          </cell>
          <cell r="DI638">
            <v>-1.2189298999728635</v>
          </cell>
          <cell r="DJ638">
            <v>4.0784950000233948</v>
          </cell>
          <cell r="DK638">
            <v>3.2666028399253264</v>
          </cell>
          <cell r="DL638">
            <v>-1.3504181999596767</v>
          </cell>
          <cell r="DM638">
            <v>49.278242400032468</v>
          </cell>
          <cell r="DN638">
            <v>-2.5708820699364878</v>
          </cell>
          <cell r="DO638">
            <v>9.7005520000820979</v>
          </cell>
          <cell r="DP638">
            <v>-12.666489519993775</v>
          </cell>
          <cell r="DQ638">
            <v>-130.66537185991183</v>
          </cell>
          <cell r="DR638">
            <v>575.177849361673</v>
          </cell>
          <cell r="DS638">
            <v>-2.8387751998379827</v>
          </cell>
          <cell r="DT638">
            <v>80.949680700316094</v>
          </cell>
          <cell r="DU638">
            <v>190.37309706083033</v>
          </cell>
          <cell r="DV638">
            <v>6.5644657699158415</v>
          </cell>
          <cell r="DW638">
            <v>81.902816590154544</v>
          </cell>
          <cell r="DX638">
            <v>37.546414409938734</v>
          </cell>
          <cell r="DY638">
            <v>18.587474500120152</v>
          </cell>
          <cell r="DZ638">
            <v>3.1980579949449748</v>
          </cell>
          <cell r="EA638">
            <v>45.622218754026107</v>
          </cell>
          <cell r="EB638">
            <v>90.343569999793544</v>
          </cell>
          <cell r="EC638">
            <v>-11.03611861995887</v>
          </cell>
          <cell r="ED638">
            <v>33.964947400148958</v>
          </cell>
        </row>
        <row r="640">
          <cell r="A640" t="str">
            <v>IRP Resources</v>
          </cell>
        </row>
        <row r="641">
          <cell r="F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  <cell r="T641">
            <v>0</v>
          </cell>
          <cell r="U641">
            <v>0</v>
          </cell>
          <cell r="V641">
            <v>0</v>
          </cell>
          <cell r="W641">
            <v>0</v>
          </cell>
          <cell r="X641">
            <v>0</v>
          </cell>
          <cell r="Y641">
            <v>0</v>
          </cell>
          <cell r="Z641">
            <v>0</v>
          </cell>
          <cell r="AA641">
            <v>0</v>
          </cell>
          <cell r="AB641">
            <v>0</v>
          </cell>
          <cell r="AC641">
            <v>0</v>
          </cell>
          <cell r="AD641">
            <v>0</v>
          </cell>
          <cell r="AE641">
            <v>0</v>
          </cell>
          <cell r="AF641">
            <v>0</v>
          </cell>
          <cell r="AG641">
            <v>0</v>
          </cell>
          <cell r="AH641">
            <v>0</v>
          </cell>
          <cell r="AI641">
            <v>0</v>
          </cell>
          <cell r="AJ641">
            <v>0</v>
          </cell>
          <cell r="AK641">
            <v>0</v>
          </cell>
          <cell r="AL641">
            <v>0</v>
          </cell>
          <cell r="AM641">
            <v>0</v>
          </cell>
          <cell r="AN641">
            <v>0</v>
          </cell>
          <cell r="AO641">
            <v>0</v>
          </cell>
          <cell r="AP641">
            <v>0</v>
          </cell>
          <cell r="AQ641">
            <v>0</v>
          </cell>
          <cell r="AR641">
            <v>0</v>
          </cell>
          <cell r="AS641">
            <v>0</v>
          </cell>
          <cell r="AT641">
            <v>0</v>
          </cell>
          <cell r="AU641">
            <v>0</v>
          </cell>
          <cell r="AV641">
            <v>0</v>
          </cell>
          <cell r="AW641">
            <v>0</v>
          </cell>
          <cell r="AX641">
            <v>0</v>
          </cell>
          <cell r="AY641">
            <v>0</v>
          </cell>
          <cell r="AZ641">
            <v>0</v>
          </cell>
          <cell r="BA641">
            <v>0</v>
          </cell>
          <cell r="BB641">
            <v>0</v>
          </cell>
          <cell r="BC641">
            <v>0</v>
          </cell>
          <cell r="BD641">
            <v>0</v>
          </cell>
          <cell r="BE641">
            <v>0</v>
          </cell>
          <cell r="BF641">
            <v>0</v>
          </cell>
          <cell r="BG641">
            <v>0</v>
          </cell>
          <cell r="BH641">
            <v>0</v>
          </cell>
          <cell r="BI641">
            <v>0</v>
          </cell>
          <cell r="BJ641">
            <v>0</v>
          </cell>
          <cell r="BK641">
            <v>0</v>
          </cell>
          <cell r="BL641">
            <v>0</v>
          </cell>
          <cell r="BM641">
            <v>0</v>
          </cell>
          <cell r="BN641">
            <v>0</v>
          </cell>
          <cell r="BO641">
            <v>0</v>
          </cell>
          <cell r="BP641">
            <v>0</v>
          </cell>
          <cell r="BQ641">
            <v>0</v>
          </cell>
          <cell r="BR641">
            <v>0</v>
          </cell>
          <cell r="BS641">
            <v>0</v>
          </cell>
          <cell r="BT641">
            <v>0</v>
          </cell>
          <cell r="BU641">
            <v>0</v>
          </cell>
          <cell r="BV641">
            <v>0</v>
          </cell>
          <cell r="BW641">
            <v>0</v>
          </cell>
          <cell r="BX641">
            <v>0</v>
          </cell>
          <cell r="BY641">
            <v>0</v>
          </cell>
          <cell r="BZ641">
            <v>0</v>
          </cell>
          <cell r="CA641">
            <v>0</v>
          </cell>
          <cell r="CB641">
            <v>0</v>
          </cell>
          <cell r="CC641">
            <v>0</v>
          </cell>
          <cell r="CD641">
            <v>0</v>
          </cell>
          <cell r="CE641">
            <v>0</v>
          </cell>
          <cell r="CF641">
            <v>0</v>
          </cell>
          <cell r="CG641">
            <v>0</v>
          </cell>
          <cell r="CH641">
            <v>0</v>
          </cell>
          <cell r="CI641">
            <v>0</v>
          </cell>
          <cell r="CJ641">
            <v>0</v>
          </cell>
          <cell r="CK641">
            <v>0</v>
          </cell>
          <cell r="CL641">
            <v>0</v>
          </cell>
          <cell r="CM641">
            <v>0</v>
          </cell>
          <cell r="CN641">
            <v>0</v>
          </cell>
          <cell r="CO641">
            <v>0</v>
          </cell>
          <cell r="CP641">
            <v>0</v>
          </cell>
          <cell r="CQ641">
            <v>0</v>
          </cell>
          <cell r="CR641">
            <v>0</v>
          </cell>
          <cell r="CS641">
            <v>0</v>
          </cell>
          <cell r="CT641">
            <v>0</v>
          </cell>
          <cell r="CU641">
            <v>0</v>
          </cell>
          <cell r="CV641">
            <v>0</v>
          </cell>
          <cell r="CW641">
            <v>0</v>
          </cell>
          <cell r="CX641">
            <v>0</v>
          </cell>
          <cell r="CY641">
            <v>0</v>
          </cell>
          <cell r="CZ641">
            <v>0</v>
          </cell>
          <cell r="DA641">
            <v>0</v>
          </cell>
          <cell r="DB641">
            <v>0</v>
          </cell>
          <cell r="DC641">
            <v>0</v>
          </cell>
          <cell r="DD641">
            <v>0</v>
          </cell>
          <cell r="DE641">
            <v>0</v>
          </cell>
          <cell r="DF641">
            <v>0</v>
          </cell>
          <cell r="DG641">
            <v>0</v>
          </cell>
          <cell r="DH641">
            <v>0</v>
          </cell>
          <cell r="DI641">
            <v>0</v>
          </cell>
          <cell r="DJ641">
            <v>0</v>
          </cell>
          <cell r="DK641">
            <v>0</v>
          </cell>
          <cell r="DL641">
            <v>0</v>
          </cell>
          <cell r="DM641">
            <v>0</v>
          </cell>
          <cell r="DN641">
            <v>0</v>
          </cell>
          <cell r="DO641">
            <v>0</v>
          </cell>
          <cell r="DP641">
            <v>0</v>
          </cell>
          <cell r="DQ641">
            <v>0</v>
          </cell>
          <cell r="DR641">
            <v>0</v>
          </cell>
          <cell r="DS641">
            <v>0</v>
          </cell>
          <cell r="DT641">
            <v>0</v>
          </cell>
          <cell r="DU641">
            <v>0</v>
          </cell>
          <cell r="DV641">
            <v>0</v>
          </cell>
          <cell r="DW641">
            <v>0</v>
          </cell>
          <cell r="DX641">
            <v>0</v>
          </cell>
          <cell r="DY641">
            <v>0</v>
          </cell>
          <cell r="DZ641">
            <v>0</v>
          </cell>
          <cell r="EA641">
            <v>0</v>
          </cell>
          <cell r="EB641">
            <v>0</v>
          </cell>
          <cell r="EC641">
            <v>0</v>
          </cell>
          <cell r="ED641">
            <v>0</v>
          </cell>
        </row>
        <row r="642"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  <cell r="R642">
            <v>0</v>
          </cell>
          <cell r="S642">
            <v>0</v>
          </cell>
          <cell r="T642">
            <v>0</v>
          </cell>
          <cell r="U642">
            <v>0</v>
          </cell>
          <cell r="V642">
            <v>0</v>
          </cell>
          <cell r="W642">
            <v>0</v>
          </cell>
          <cell r="X642">
            <v>0</v>
          </cell>
          <cell r="Y642">
            <v>0</v>
          </cell>
          <cell r="Z642">
            <v>0</v>
          </cell>
          <cell r="AA642">
            <v>0</v>
          </cell>
          <cell r="AB642">
            <v>0</v>
          </cell>
          <cell r="AC642">
            <v>0</v>
          </cell>
          <cell r="AD642">
            <v>0</v>
          </cell>
          <cell r="AE642">
            <v>0</v>
          </cell>
          <cell r="AF642">
            <v>0</v>
          </cell>
          <cell r="AG642">
            <v>0</v>
          </cell>
          <cell r="AH642">
            <v>0</v>
          </cell>
          <cell r="AI642">
            <v>0</v>
          </cell>
          <cell r="AJ642">
            <v>0</v>
          </cell>
          <cell r="AK642">
            <v>0</v>
          </cell>
          <cell r="AL642">
            <v>0</v>
          </cell>
          <cell r="AM642">
            <v>0</v>
          </cell>
          <cell r="AN642">
            <v>0</v>
          </cell>
          <cell r="AO642">
            <v>0</v>
          </cell>
          <cell r="AP642">
            <v>0</v>
          </cell>
          <cell r="AQ642">
            <v>0</v>
          </cell>
          <cell r="AR642">
            <v>0</v>
          </cell>
          <cell r="AS642">
            <v>0</v>
          </cell>
          <cell r="AT642">
            <v>0</v>
          </cell>
          <cell r="AU642">
            <v>0</v>
          </cell>
          <cell r="AV642">
            <v>0</v>
          </cell>
          <cell r="AW642">
            <v>0</v>
          </cell>
          <cell r="AX642">
            <v>0</v>
          </cell>
          <cell r="AY642">
            <v>0</v>
          </cell>
          <cell r="AZ642">
            <v>0</v>
          </cell>
          <cell r="BA642">
            <v>0</v>
          </cell>
          <cell r="BB642">
            <v>0</v>
          </cell>
          <cell r="BC642">
            <v>0</v>
          </cell>
          <cell r="BD642">
            <v>0</v>
          </cell>
          <cell r="BE642">
            <v>0</v>
          </cell>
          <cell r="BF642">
            <v>0</v>
          </cell>
          <cell r="BG642">
            <v>0</v>
          </cell>
          <cell r="BH642">
            <v>0</v>
          </cell>
          <cell r="BI642">
            <v>0</v>
          </cell>
          <cell r="BJ642">
            <v>0</v>
          </cell>
          <cell r="BK642">
            <v>0</v>
          </cell>
          <cell r="BL642">
            <v>0</v>
          </cell>
          <cell r="BM642">
            <v>0</v>
          </cell>
          <cell r="BN642">
            <v>0</v>
          </cell>
          <cell r="BO642">
            <v>0</v>
          </cell>
          <cell r="BP642">
            <v>0</v>
          </cell>
          <cell r="BQ642">
            <v>0</v>
          </cell>
          <cell r="BR642">
            <v>0</v>
          </cell>
          <cell r="BS642">
            <v>0</v>
          </cell>
          <cell r="BT642">
            <v>0</v>
          </cell>
          <cell r="BU642">
            <v>0</v>
          </cell>
          <cell r="BV642">
            <v>0</v>
          </cell>
          <cell r="BW642">
            <v>0</v>
          </cell>
          <cell r="BX642">
            <v>0</v>
          </cell>
          <cell r="BY642">
            <v>0</v>
          </cell>
          <cell r="BZ642">
            <v>0</v>
          </cell>
          <cell r="CA642">
            <v>0</v>
          </cell>
          <cell r="CB642">
            <v>0</v>
          </cell>
          <cell r="CC642">
            <v>0</v>
          </cell>
          <cell r="CD642">
            <v>0</v>
          </cell>
          <cell r="CE642">
            <v>0</v>
          </cell>
          <cell r="CF642">
            <v>0</v>
          </cell>
          <cell r="CG642">
            <v>0</v>
          </cell>
          <cell r="CH642">
            <v>0</v>
          </cell>
          <cell r="CI642">
            <v>0</v>
          </cell>
          <cell r="CJ642">
            <v>0</v>
          </cell>
          <cell r="CK642">
            <v>0</v>
          </cell>
          <cell r="CL642">
            <v>0</v>
          </cell>
          <cell r="CM642">
            <v>0</v>
          </cell>
          <cell r="CN642">
            <v>0</v>
          </cell>
          <cell r="CO642">
            <v>0</v>
          </cell>
          <cell r="CP642">
            <v>0</v>
          </cell>
          <cell r="CQ642">
            <v>0</v>
          </cell>
          <cell r="CR642">
            <v>0</v>
          </cell>
          <cell r="CS642">
            <v>0</v>
          </cell>
          <cell r="CT642">
            <v>0</v>
          </cell>
          <cell r="CU642">
            <v>0</v>
          </cell>
          <cell r="CV642">
            <v>0</v>
          </cell>
          <cell r="CW642">
            <v>0</v>
          </cell>
          <cell r="CX642">
            <v>0</v>
          </cell>
          <cell r="CY642">
            <v>0</v>
          </cell>
          <cell r="CZ642">
            <v>0</v>
          </cell>
          <cell r="DA642">
            <v>0</v>
          </cell>
          <cell r="DB642">
            <v>0</v>
          </cell>
          <cell r="DC642">
            <v>0</v>
          </cell>
          <cell r="DD642">
            <v>0</v>
          </cell>
          <cell r="DE642">
            <v>0</v>
          </cell>
          <cell r="DF642">
            <v>0</v>
          </cell>
          <cell r="DG642">
            <v>0</v>
          </cell>
          <cell r="DH642">
            <v>0</v>
          </cell>
          <cell r="DI642">
            <v>0</v>
          </cell>
          <cell r="DJ642">
            <v>0</v>
          </cell>
          <cell r="DK642">
            <v>0</v>
          </cell>
          <cell r="DL642">
            <v>0</v>
          </cell>
          <cell r="DM642">
            <v>0</v>
          </cell>
          <cell r="DN642">
            <v>0</v>
          </cell>
          <cell r="DO642">
            <v>0</v>
          </cell>
          <cell r="DP642">
            <v>0</v>
          </cell>
          <cell r="DQ642">
            <v>0</v>
          </cell>
          <cell r="DR642">
            <v>0</v>
          </cell>
          <cell r="DS642">
            <v>0</v>
          </cell>
          <cell r="DT642">
            <v>0</v>
          </cell>
          <cell r="DU642">
            <v>0</v>
          </cell>
          <cell r="DV642">
            <v>0</v>
          </cell>
          <cell r="DW642">
            <v>0</v>
          </cell>
          <cell r="DX642">
            <v>0</v>
          </cell>
          <cell r="DY642">
            <v>0</v>
          </cell>
          <cell r="DZ642">
            <v>0</v>
          </cell>
          <cell r="EA642">
            <v>0</v>
          </cell>
          <cell r="EB642">
            <v>0</v>
          </cell>
          <cell r="EC642">
            <v>0</v>
          </cell>
          <cell r="ED642">
            <v>0</v>
          </cell>
        </row>
        <row r="643"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R643">
            <v>0</v>
          </cell>
          <cell r="S643">
            <v>0</v>
          </cell>
          <cell r="T643">
            <v>0</v>
          </cell>
          <cell r="U643">
            <v>0</v>
          </cell>
          <cell r="V643">
            <v>0</v>
          </cell>
          <cell r="W643">
            <v>0</v>
          </cell>
          <cell r="X643">
            <v>0</v>
          </cell>
          <cell r="Y643">
            <v>0</v>
          </cell>
          <cell r="Z643">
            <v>0</v>
          </cell>
          <cell r="AA643">
            <v>0</v>
          </cell>
          <cell r="AB643">
            <v>0</v>
          </cell>
          <cell r="AC643">
            <v>0</v>
          </cell>
          <cell r="AD643">
            <v>0</v>
          </cell>
          <cell r="AE643">
            <v>0</v>
          </cell>
          <cell r="AF643">
            <v>0</v>
          </cell>
          <cell r="AG643">
            <v>0</v>
          </cell>
          <cell r="AH643">
            <v>0</v>
          </cell>
          <cell r="AI643">
            <v>0</v>
          </cell>
          <cell r="AJ643">
            <v>0</v>
          </cell>
          <cell r="AK643">
            <v>0</v>
          </cell>
          <cell r="AL643">
            <v>0</v>
          </cell>
          <cell r="AM643">
            <v>0</v>
          </cell>
          <cell r="AN643">
            <v>0</v>
          </cell>
          <cell r="AO643">
            <v>0</v>
          </cell>
          <cell r="AP643">
            <v>0</v>
          </cell>
          <cell r="AQ643">
            <v>0</v>
          </cell>
          <cell r="AR643">
            <v>0</v>
          </cell>
          <cell r="AS643">
            <v>0</v>
          </cell>
          <cell r="AT643">
            <v>0</v>
          </cell>
          <cell r="AU643">
            <v>0</v>
          </cell>
          <cell r="AV643">
            <v>0</v>
          </cell>
          <cell r="AW643">
            <v>0</v>
          </cell>
          <cell r="AX643">
            <v>0</v>
          </cell>
          <cell r="AY643">
            <v>0</v>
          </cell>
          <cell r="AZ643">
            <v>0</v>
          </cell>
          <cell r="BA643">
            <v>0</v>
          </cell>
          <cell r="BB643">
            <v>0</v>
          </cell>
          <cell r="BC643">
            <v>0</v>
          </cell>
          <cell r="BD643">
            <v>0</v>
          </cell>
          <cell r="BE643">
            <v>0</v>
          </cell>
          <cell r="BF643">
            <v>0</v>
          </cell>
          <cell r="BG643">
            <v>0</v>
          </cell>
          <cell r="BH643">
            <v>0</v>
          </cell>
          <cell r="BI643">
            <v>0</v>
          </cell>
          <cell r="BJ643">
            <v>0</v>
          </cell>
          <cell r="BK643">
            <v>0</v>
          </cell>
          <cell r="BL643">
            <v>0</v>
          </cell>
          <cell r="BM643">
            <v>0</v>
          </cell>
          <cell r="BN643">
            <v>0</v>
          </cell>
          <cell r="BO643">
            <v>0</v>
          </cell>
          <cell r="BP643">
            <v>0</v>
          </cell>
          <cell r="BQ643">
            <v>0</v>
          </cell>
          <cell r="BR643">
            <v>0</v>
          </cell>
          <cell r="BS643">
            <v>0</v>
          </cell>
          <cell r="BT643">
            <v>0</v>
          </cell>
          <cell r="BU643">
            <v>0</v>
          </cell>
          <cell r="BV643">
            <v>0</v>
          </cell>
          <cell r="BW643">
            <v>0</v>
          </cell>
          <cell r="BX643">
            <v>0</v>
          </cell>
          <cell r="BY643">
            <v>0</v>
          </cell>
          <cell r="BZ643">
            <v>0</v>
          </cell>
          <cell r="CA643">
            <v>0</v>
          </cell>
          <cell r="CB643">
            <v>0</v>
          </cell>
          <cell r="CC643">
            <v>0</v>
          </cell>
          <cell r="CD643">
            <v>0</v>
          </cell>
          <cell r="CE643">
            <v>0</v>
          </cell>
          <cell r="CF643">
            <v>0</v>
          </cell>
          <cell r="CG643">
            <v>0</v>
          </cell>
          <cell r="CH643">
            <v>0</v>
          </cell>
          <cell r="CI643">
            <v>0</v>
          </cell>
          <cell r="CJ643">
            <v>0</v>
          </cell>
          <cell r="CK643">
            <v>0</v>
          </cell>
          <cell r="CL643">
            <v>0</v>
          </cell>
          <cell r="CM643">
            <v>0</v>
          </cell>
          <cell r="CN643">
            <v>0</v>
          </cell>
          <cell r="CO643">
            <v>0</v>
          </cell>
          <cell r="CP643">
            <v>0</v>
          </cell>
          <cell r="CQ643">
            <v>0</v>
          </cell>
          <cell r="CR643">
            <v>0</v>
          </cell>
          <cell r="CS643">
            <v>0</v>
          </cell>
          <cell r="CT643">
            <v>0</v>
          </cell>
          <cell r="CU643">
            <v>0</v>
          </cell>
          <cell r="CV643">
            <v>0</v>
          </cell>
          <cell r="CW643">
            <v>0</v>
          </cell>
          <cell r="CX643">
            <v>0</v>
          </cell>
          <cell r="CY643">
            <v>0</v>
          </cell>
          <cell r="CZ643">
            <v>0</v>
          </cell>
          <cell r="DA643">
            <v>0</v>
          </cell>
          <cell r="DB643">
            <v>0</v>
          </cell>
          <cell r="DC643">
            <v>0</v>
          </cell>
          <cell r="DD643">
            <v>0</v>
          </cell>
          <cell r="DE643">
            <v>0</v>
          </cell>
          <cell r="DF643">
            <v>0</v>
          </cell>
          <cell r="DG643">
            <v>0</v>
          </cell>
          <cell r="DH643">
            <v>0</v>
          </cell>
          <cell r="DI643">
            <v>0</v>
          </cell>
          <cell r="DJ643">
            <v>0</v>
          </cell>
          <cell r="DK643">
            <v>0</v>
          </cell>
          <cell r="DL643">
            <v>0</v>
          </cell>
          <cell r="DM643">
            <v>0</v>
          </cell>
          <cell r="DN643">
            <v>0</v>
          </cell>
          <cell r="DO643">
            <v>0</v>
          </cell>
          <cell r="DP643">
            <v>0</v>
          </cell>
          <cell r="DQ643">
            <v>0</v>
          </cell>
          <cell r="DR643">
            <v>0</v>
          </cell>
          <cell r="DS643">
            <v>0</v>
          </cell>
          <cell r="DT643">
            <v>0</v>
          </cell>
          <cell r="DU643">
            <v>0</v>
          </cell>
          <cell r="DV643">
            <v>0</v>
          </cell>
          <cell r="DW643">
            <v>0</v>
          </cell>
          <cell r="DX643">
            <v>0</v>
          </cell>
          <cell r="DY643">
            <v>0</v>
          </cell>
          <cell r="DZ643">
            <v>0</v>
          </cell>
          <cell r="EA643">
            <v>0</v>
          </cell>
          <cell r="EB643">
            <v>0</v>
          </cell>
          <cell r="EC643">
            <v>0</v>
          </cell>
          <cell r="ED643">
            <v>0</v>
          </cell>
        </row>
        <row r="644">
          <cell r="F644">
            <v>0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-5714.1136000000115</v>
          </cell>
          <cell r="M644">
            <v>0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R644">
            <v>-5494.337600000028</v>
          </cell>
          <cell r="S644">
            <v>0</v>
          </cell>
          <cell r="T644">
            <v>0</v>
          </cell>
          <cell r="U644">
            <v>0</v>
          </cell>
          <cell r="V644">
            <v>0</v>
          </cell>
          <cell r="W644">
            <v>0</v>
          </cell>
          <cell r="X644">
            <v>0</v>
          </cell>
          <cell r="Y644">
            <v>-5494.337600000028</v>
          </cell>
          <cell r="Z644">
            <v>0</v>
          </cell>
          <cell r="AA644">
            <v>0</v>
          </cell>
          <cell r="AB644">
            <v>0</v>
          </cell>
          <cell r="AC644">
            <v>0</v>
          </cell>
          <cell r="AD644">
            <v>0</v>
          </cell>
          <cell r="AE644">
            <v>0</v>
          </cell>
          <cell r="AF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0</v>
          </cell>
          <cell r="AK644">
            <v>0</v>
          </cell>
          <cell r="AL644">
            <v>0</v>
          </cell>
          <cell r="AM644">
            <v>0</v>
          </cell>
          <cell r="AN644">
            <v>0</v>
          </cell>
          <cell r="AO644">
            <v>0</v>
          </cell>
          <cell r="AP644">
            <v>0</v>
          </cell>
          <cell r="AQ644">
            <v>0</v>
          </cell>
          <cell r="AR644">
            <v>0</v>
          </cell>
          <cell r="AS644">
            <v>0</v>
          </cell>
          <cell r="AT644">
            <v>0</v>
          </cell>
          <cell r="AU644">
            <v>0</v>
          </cell>
          <cell r="AV644">
            <v>0</v>
          </cell>
          <cell r="AW644">
            <v>0</v>
          </cell>
          <cell r="AX644">
            <v>0</v>
          </cell>
          <cell r="AY644">
            <v>0</v>
          </cell>
          <cell r="AZ644">
            <v>0</v>
          </cell>
          <cell r="BA644">
            <v>0</v>
          </cell>
          <cell r="BB644">
            <v>0</v>
          </cell>
          <cell r="BC644">
            <v>0</v>
          </cell>
          <cell r="BD644">
            <v>0</v>
          </cell>
          <cell r="BE644">
            <v>0</v>
          </cell>
          <cell r="BF644">
            <v>0</v>
          </cell>
          <cell r="BG644">
            <v>0</v>
          </cell>
          <cell r="BH644">
            <v>0</v>
          </cell>
          <cell r="BI644">
            <v>0</v>
          </cell>
          <cell r="BJ644">
            <v>0</v>
          </cell>
          <cell r="BK644">
            <v>0</v>
          </cell>
          <cell r="BL644">
            <v>0</v>
          </cell>
          <cell r="BM644">
            <v>0</v>
          </cell>
          <cell r="BN644">
            <v>0</v>
          </cell>
          <cell r="BO644">
            <v>0</v>
          </cell>
          <cell r="BP644">
            <v>0</v>
          </cell>
          <cell r="BQ644">
            <v>0</v>
          </cell>
          <cell r="BR644">
            <v>0</v>
          </cell>
          <cell r="BS644">
            <v>0</v>
          </cell>
          <cell r="BT644">
            <v>0</v>
          </cell>
          <cell r="BU644">
            <v>0</v>
          </cell>
          <cell r="BV644">
            <v>0</v>
          </cell>
          <cell r="BW644">
            <v>0</v>
          </cell>
          <cell r="BX644">
            <v>0</v>
          </cell>
          <cell r="BY644">
            <v>0</v>
          </cell>
          <cell r="BZ644">
            <v>0</v>
          </cell>
          <cell r="CA644">
            <v>0</v>
          </cell>
          <cell r="CB644">
            <v>0</v>
          </cell>
          <cell r="CC644">
            <v>0</v>
          </cell>
          <cell r="CD644">
            <v>0</v>
          </cell>
          <cell r="CE644">
            <v>0</v>
          </cell>
          <cell r="CF644">
            <v>0</v>
          </cell>
          <cell r="CG644">
            <v>0</v>
          </cell>
          <cell r="CH644">
            <v>0</v>
          </cell>
          <cell r="CI644">
            <v>0</v>
          </cell>
          <cell r="CJ644">
            <v>0</v>
          </cell>
          <cell r="CK644">
            <v>0</v>
          </cell>
          <cell r="CL644">
            <v>0</v>
          </cell>
          <cell r="CM644">
            <v>0</v>
          </cell>
          <cell r="CN644">
            <v>0</v>
          </cell>
          <cell r="CO644">
            <v>0</v>
          </cell>
          <cell r="CP644">
            <v>0</v>
          </cell>
          <cell r="CQ644">
            <v>0</v>
          </cell>
          <cell r="CR644">
            <v>0</v>
          </cell>
          <cell r="CS644">
            <v>0</v>
          </cell>
          <cell r="CT644">
            <v>0</v>
          </cell>
          <cell r="CU644">
            <v>0</v>
          </cell>
          <cell r="CV644">
            <v>0</v>
          </cell>
          <cell r="CW644">
            <v>0</v>
          </cell>
          <cell r="CX644">
            <v>0</v>
          </cell>
          <cell r="CY644">
            <v>0</v>
          </cell>
          <cell r="CZ644">
            <v>0</v>
          </cell>
          <cell r="DA644">
            <v>0</v>
          </cell>
          <cell r="DB644">
            <v>0</v>
          </cell>
          <cell r="DC644">
            <v>0</v>
          </cell>
          <cell r="DD644">
            <v>0</v>
          </cell>
          <cell r="DE644">
            <v>0</v>
          </cell>
          <cell r="DF644">
            <v>0</v>
          </cell>
          <cell r="DG644">
            <v>0</v>
          </cell>
          <cell r="DH644">
            <v>0</v>
          </cell>
          <cell r="DI644">
            <v>0</v>
          </cell>
          <cell r="DJ644">
            <v>0</v>
          </cell>
          <cell r="DK644">
            <v>0</v>
          </cell>
          <cell r="DL644">
            <v>0</v>
          </cell>
          <cell r="DM644">
            <v>0</v>
          </cell>
          <cell r="DN644">
            <v>0</v>
          </cell>
          <cell r="DO644">
            <v>0</v>
          </cell>
          <cell r="DP644">
            <v>0</v>
          </cell>
          <cell r="DQ644">
            <v>0</v>
          </cell>
          <cell r="DR644">
            <v>0</v>
          </cell>
          <cell r="DS644">
            <v>0</v>
          </cell>
          <cell r="DT644">
            <v>0</v>
          </cell>
          <cell r="DU644">
            <v>0</v>
          </cell>
          <cell r="DV644">
            <v>0</v>
          </cell>
          <cell r="DW644">
            <v>0</v>
          </cell>
          <cell r="DX644">
            <v>0</v>
          </cell>
          <cell r="DY644">
            <v>0</v>
          </cell>
          <cell r="DZ644">
            <v>0</v>
          </cell>
          <cell r="EA644">
            <v>0</v>
          </cell>
          <cell r="EB644">
            <v>0</v>
          </cell>
          <cell r="EC644">
            <v>0</v>
          </cell>
          <cell r="ED644">
            <v>0</v>
          </cell>
        </row>
        <row r="645">
          <cell r="F645">
            <v>-5494.3399999999965</v>
          </cell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R645">
            <v>-5494.3375999999989</v>
          </cell>
          <cell r="S645">
            <v>-5494.3375999999989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0</v>
          </cell>
          <cell r="AE645">
            <v>0</v>
          </cell>
          <cell r="AF645">
            <v>0</v>
          </cell>
          <cell r="AG645">
            <v>0</v>
          </cell>
          <cell r="AH645">
            <v>0</v>
          </cell>
          <cell r="AI645">
            <v>0</v>
          </cell>
          <cell r="AJ645">
            <v>0</v>
          </cell>
          <cell r="AK645">
            <v>0</v>
          </cell>
          <cell r="AL645">
            <v>0</v>
          </cell>
          <cell r="AM645">
            <v>0</v>
          </cell>
          <cell r="AN645">
            <v>0</v>
          </cell>
          <cell r="AO645">
            <v>0</v>
          </cell>
          <cell r="AP645">
            <v>0</v>
          </cell>
          <cell r="AQ645">
            <v>0</v>
          </cell>
          <cell r="AR645">
            <v>0</v>
          </cell>
          <cell r="AS645">
            <v>0</v>
          </cell>
          <cell r="AT645">
            <v>0</v>
          </cell>
          <cell r="AU645">
            <v>0</v>
          </cell>
          <cell r="AV645">
            <v>0</v>
          </cell>
          <cell r="AW645">
            <v>0</v>
          </cell>
          <cell r="AX645">
            <v>0</v>
          </cell>
          <cell r="AY645">
            <v>0</v>
          </cell>
          <cell r="AZ645">
            <v>0</v>
          </cell>
          <cell r="BA645">
            <v>0</v>
          </cell>
          <cell r="BB645">
            <v>0</v>
          </cell>
          <cell r="BC645">
            <v>0</v>
          </cell>
          <cell r="BD645">
            <v>0</v>
          </cell>
          <cell r="BE645">
            <v>0</v>
          </cell>
          <cell r="BF645">
            <v>0</v>
          </cell>
          <cell r="BG645">
            <v>0</v>
          </cell>
          <cell r="BH645">
            <v>0</v>
          </cell>
          <cell r="BI645">
            <v>0</v>
          </cell>
          <cell r="BJ645">
            <v>0</v>
          </cell>
          <cell r="BK645">
            <v>0</v>
          </cell>
          <cell r="BL645">
            <v>0</v>
          </cell>
          <cell r="BM645">
            <v>0</v>
          </cell>
          <cell r="BN645">
            <v>0</v>
          </cell>
          <cell r="BO645">
            <v>0</v>
          </cell>
          <cell r="BP645">
            <v>0</v>
          </cell>
          <cell r="BQ645">
            <v>0</v>
          </cell>
          <cell r="BR645">
            <v>0</v>
          </cell>
          <cell r="BS645">
            <v>0</v>
          </cell>
          <cell r="BT645">
            <v>0</v>
          </cell>
          <cell r="BU645">
            <v>0</v>
          </cell>
          <cell r="BV645">
            <v>0</v>
          </cell>
          <cell r="BW645">
            <v>0</v>
          </cell>
          <cell r="BX645">
            <v>0</v>
          </cell>
          <cell r="BY645">
            <v>0</v>
          </cell>
          <cell r="BZ645">
            <v>0</v>
          </cell>
          <cell r="CA645">
            <v>0</v>
          </cell>
          <cell r="CB645">
            <v>0</v>
          </cell>
          <cell r="CC645">
            <v>0</v>
          </cell>
          <cell r="CD645">
            <v>0</v>
          </cell>
          <cell r="CE645">
            <v>0</v>
          </cell>
          <cell r="CF645">
            <v>0</v>
          </cell>
          <cell r="CG645">
            <v>0</v>
          </cell>
          <cell r="CH645">
            <v>0</v>
          </cell>
          <cell r="CI645">
            <v>0</v>
          </cell>
          <cell r="CJ645">
            <v>0</v>
          </cell>
          <cell r="CK645">
            <v>0</v>
          </cell>
          <cell r="CL645">
            <v>0</v>
          </cell>
          <cell r="CM645">
            <v>0</v>
          </cell>
          <cell r="CN645">
            <v>0</v>
          </cell>
          <cell r="CO645">
            <v>0</v>
          </cell>
          <cell r="CP645">
            <v>0</v>
          </cell>
          <cell r="CQ645">
            <v>0</v>
          </cell>
          <cell r="CR645">
            <v>0</v>
          </cell>
          <cell r="CS645">
            <v>0</v>
          </cell>
          <cell r="CT645">
            <v>0</v>
          </cell>
          <cell r="CU645">
            <v>0</v>
          </cell>
          <cell r="CV645">
            <v>0</v>
          </cell>
          <cell r="CW645">
            <v>0</v>
          </cell>
          <cell r="CX645">
            <v>0</v>
          </cell>
          <cell r="CY645">
            <v>0</v>
          </cell>
          <cell r="CZ645">
            <v>0</v>
          </cell>
          <cell r="DA645">
            <v>0</v>
          </cell>
          <cell r="DB645">
            <v>0</v>
          </cell>
          <cell r="DC645">
            <v>0</v>
          </cell>
          <cell r="DD645">
            <v>0</v>
          </cell>
          <cell r="DE645">
            <v>0</v>
          </cell>
          <cell r="DF645">
            <v>0</v>
          </cell>
          <cell r="DG645">
            <v>0</v>
          </cell>
          <cell r="DH645">
            <v>0</v>
          </cell>
          <cell r="DI645">
            <v>0</v>
          </cell>
          <cell r="DJ645">
            <v>0</v>
          </cell>
          <cell r="DK645">
            <v>0</v>
          </cell>
          <cell r="DL645">
            <v>0</v>
          </cell>
          <cell r="DM645">
            <v>0</v>
          </cell>
          <cell r="DN645">
            <v>0</v>
          </cell>
          <cell r="DO645">
            <v>0</v>
          </cell>
          <cell r="DP645">
            <v>0</v>
          </cell>
          <cell r="DQ645">
            <v>0</v>
          </cell>
          <cell r="DR645">
            <v>0</v>
          </cell>
          <cell r="DS645">
            <v>0</v>
          </cell>
          <cell r="DT645">
            <v>0</v>
          </cell>
          <cell r="DU645">
            <v>0</v>
          </cell>
          <cell r="DV645">
            <v>0</v>
          </cell>
          <cell r="DW645">
            <v>0</v>
          </cell>
          <cell r="DX645">
            <v>0</v>
          </cell>
          <cell r="DY645">
            <v>0</v>
          </cell>
          <cell r="DZ645">
            <v>0</v>
          </cell>
          <cell r="EA645">
            <v>0</v>
          </cell>
          <cell r="EB645">
            <v>0</v>
          </cell>
          <cell r="EC645">
            <v>0</v>
          </cell>
          <cell r="ED645">
            <v>0</v>
          </cell>
        </row>
        <row r="646">
          <cell r="F646">
            <v>0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  <cell r="L646">
            <v>0</v>
          </cell>
          <cell r="M646">
            <v>0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R646">
            <v>0</v>
          </cell>
          <cell r="S646">
            <v>0</v>
          </cell>
          <cell r="T646">
            <v>0</v>
          </cell>
          <cell r="U646">
            <v>0</v>
          </cell>
          <cell r="V646">
            <v>0</v>
          </cell>
          <cell r="W646">
            <v>0</v>
          </cell>
          <cell r="X646">
            <v>0</v>
          </cell>
          <cell r="Y646">
            <v>0</v>
          </cell>
          <cell r="Z646">
            <v>0</v>
          </cell>
          <cell r="AA646">
            <v>0</v>
          </cell>
          <cell r="AB646">
            <v>0</v>
          </cell>
          <cell r="AC646">
            <v>0</v>
          </cell>
          <cell r="AD646">
            <v>0</v>
          </cell>
          <cell r="AE646">
            <v>0</v>
          </cell>
          <cell r="AF646">
            <v>0</v>
          </cell>
          <cell r="AG646">
            <v>0</v>
          </cell>
          <cell r="AH646">
            <v>0</v>
          </cell>
          <cell r="AI646">
            <v>0</v>
          </cell>
          <cell r="AJ646">
            <v>0</v>
          </cell>
          <cell r="AK646">
            <v>0</v>
          </cell>
          <cell r="AL646">
            <v>0</v>
          </cell>
          <cell r="AM646">
            <v>0</v>
          </cell>
          <cell r="AN646">
            <v>0</v>
          </cell>
          <cell r="AO646">
            <v>0</v>
          </cell>
          <cell r="AP646">
            <v>0</v>
          </cell>
          <cell r="AQ646">
            <v>0</v>
          </cell>
          <cell r="AR646">
            <v>0</v>
          </cell>
          <cell r="AS646">
            <v>0</v>
          </cell>
          <cell r="AT646">
            <v>0</v>
          </cell>
          <cell r="AU646">
            <v>0</v>
          </cell>
          <cell r="AV646">
            <v>0</v>
          </cell>
          <cell r="AW646">
            <v>0</v>
          </cell>
          <cell r="AX646">
            <v>0</v>
          </cell>
          <cell r="AY646">
            <v>0</v>
          </cell>
          <cell r="AZ646">
            <v>0</v>
          </cell>
          <cell r="BA646">
            <v>0</v>
          </cell>
          <cell r="BB646">
            <v>0</v>
          </cell>
          <cell r="BC646">
            <v>0</v>
          </cell>
          <cell r="BD646">
            <v>0</v>
          </cell>
          <cell r="BE646">
            <v>0</v>
          </cell>
          <cell r="BF646">
            <v>0</v>
          </cell>
          <cell r="BG646">
            <v>0</v>
          </cell>
          <cell r="BH646">
            <v>0</v>
          </cell>
          <cell r="BI646">
            <v>0</v>
          </cell>
          <cell r="BJ646">
            <v>0</v>
          </cell>
          <cell r="BK646">
            <v>0</v>
          </cell>
          <cell r="BL646">
            <v>0</v>
          </cell>
          <cell r="BM646">
            <v>0</v>
          </cell>
          <cell r="BN646">
            <v>0</v>
          </cell>
          <cell r="BO646">
            <v>0</v>
          </cell>
          <cell r="BP646">
            <v>0</v>
          </cell>
          <cell r="BQ646">
            <v>0</v>
          </cell>
          <cell r="BR646">
            <v>0</v>
          </cell>
          <cell r="BS646">
            <v>0</v>
          </cell>
          <cell r="BT646">
            <v>0</v>
          </cell>
          <cell r="BU646">
            <v>0</v>
          </cell>
          <cell r="BV646">
            <v>0</v>
          </cell>
          <cell r="BW646">
            <v>0</v>
          </cell>
          <cell r="BX646">
            <v>0</v>
          </cell>
          <cell r="BY646">
            <v>0</v>
          </cell>
          <cell r="BZ646">
            <v>0</v>
          </cell>
          <cell r="CA646">
            <v>0</v>
          </cell>
          <cell r="CB646">
            <v>0</v>
          </cell>
          <cell r="CC646">
            <v>0</v>
          </cell>
          <cell r="CD646">
            <v>0</v>
          </cell>
          <cell r="CE646">
            <v>0</v>
          </cell>
          <cell r="CF646">
            <v>0</v>
          </cell>
          <cell r="CG646">
            <v>0</v>
          </cell>
          <cell r="CH646">
            <v>0</v>
          </cell>
          <cell r="CI646">
            <v>0</v>
          </cell>
          <cell r="CJ646">
            <v>0</v>
          </cell>
          <cell r="CK646">
            <v>0</v>
          </cell>
          <cell r="CL646">
            <v>0</v>
          </cell>
          <cell r="CM646">
            <v>0</v>
          </cell>
          <cell r="CN646">
            <v>0</v>
          </cell>
          <cell r="CO646">
            <v>0</v>
          </cell>
          <cell r="CP646">
            <v>0</v>
          </cell>
          <cell r="CQ646">
            <v>0</v>
          </cell>
          <cell r="CR646">
            <v>0</v>
          </cell>
          <cell r="CS646">
            <v>0</v>
          </cell>
          <cell r="CT646">
            <v>0</v>
          </cell>
          <cell r="CU646">
            <v>0</v>
          </cell>
          <cell r="CV646">
            <v>0</v>
          </cell>
          <cell r="CW646">
            <v>0</v>
          </cell>
          <cell r="CX646">
            <v>0</v>
          </cell>
          <cell r="CY646">
            <v>0</v>
          </cell>
          <cell r="CZ646">
            <v>0</v>
          </cell>
          <cell r="DA646">
            <v>0</v>
          </cell>
          <cell r="DB646">
            <v>0</v>
          </cell>
          <cell r="DC646">
            <v>0</v>
          </cell>
          <cell r="DD646">
            <v>0</v>
          </cell>
          <cell r="DE646">
            <v>0</v>
          </cell>
          <cell r="DF646">
            <v>0</v>
          </cell>
          <cell r="DG646">
            <v>0</v>
          </cell>
          <cell r="DH646">
            <v>0</v>
          </cell>
          <cell r="DI646">
            <v>0</v>
          </cell>
          <cell r="DJ646">
            <v>0</v>
          </cell>
          <cell r="DK646">
            <v>0</v>
          </cell>
          <cell r="DL646">
            <v>0</v>
          </cell>
          <cell r="DM646">
            <v>0</v>
          </cell>
          <cell r="DN646">
            <v>0</v>
          </cell>
          <cell r="DO646">
            <v>0</v>
          </cell>
          <cell r="DP646">
            <v>0</v>
          </cell>
          <cell r="DQ646">
            <v>0</v>
          </cell>
          <cell r="DR646">
            <v>0</v>
          </cell>
          <cell r="DS646">
            <v>0</v>
          </cell>
          <cell r="DT646">
            <v>0</v>
          </cell>
          <cell r="DU646">
            <v>0</v>
          </cell>
          <cell r="DV646">
            <v>0</v>
          </cell>
          <cell r="DW646">
            <v>0</v>
          </cell>
          <cell r="DX646">
            <v>0</v>
          </cell>
          <cell r="DY646">
            <v>0</v>
          </cell>
          <cell r="DZ646">
            <v>0</v>
          </cell>
          <cell r="EA646">
            <v>0</v>
          </cell>
          <cell r="EB646">
            <v>0</v>
          </cell>
          <cell r="EC646">
            <v>0</v>
          </cell>
          <cell r="ED646">
            <v>0</v>
          </cell>
        </row>
        <row r="647">
          <cell r="F647">
            <v>0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  <cell r="AA647">
            <v>0</v>
          </cell>
          <cell r="AB647">
            <v>0</v>
          </cell>
          <cell r="AC647">
            <v>0</v>
          </cell>
          <cell r="AD647">
            <v>0</v>
          </cell>
          <cell r="AE647">
            <v>0</v>
          </cell>
          <cell r="AF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  <cell r="AK647">
            <v>0</v>
          </cell>
          <cell r="AL647">
            <v>0</v>
          </cell>
          <cell r="AM647">
            <v>0</v>
          </cell>
          <cell r="AN647">
            <v>0</v>
          </cell>
          <cell r="AO647">
            <v>0</v>
          </cell>
          <cell r="AP647">
            <v>0</v>
          </cell>
          <cell r="AQ647">
            <v>0</v>
          </cell>
          <cell r="AR647">
            <v>0</v>
          </cell>
          <cell r="AS647">
            <v>0</v>
          </cell>
          <cell r="AT647">
            <v>0</v>
          </cell>
          <cell r="AU647">
            <v>0</v>
          </cell>
          <cell r="AV647">
            <v>0</v>
          </cell>
          <cell r="AW647">
            <v>0</v>
          </cell>
          <cell r="AX647">
            <v>0</v>
          </cell>
          <cell r="AY647">
            <v>0</v>
          </cell>
          <cell r="AZ647">
            <v>0</v>
          </cell>
          <cell r="BA647">
            <v>0</v>
          </cell>
          <cell r="BB647">
            <v>0</v>
          </cell>
          <cell r="BC647">
            <v>0</v>
          </cell>
          <cell r="BD647">
            <v>0</v>
          </cell>
          <cell r="BE647">
            <v>0</v>
          </cell>
          <cell r="BF647">
            <v>0</v>
          </cell>
          <cell r="BG647">
            <v>0</v>
          </cell>
          <cell r="BH647">
            <v>0</v>
          </cell>
          <cell r="BI647">
            <v>0</v>
          </cell>
          <cell r="BJ647">
            <v>0</v>
          </cell>
          <cell r="BK647">
            <v>0</v>
          </cell>
          <cell r="BL647">
            <v>0</v>
          </cell>
          <cell r="BM647">
            <v>0</v>
          </cell>
          <cell r="BN647">
            <v>0</v>
          </cell>
          <cell r="BO647">
            <v>0</v>
          </cell>
          <cell r="BP647">
            <v>0</v>
          </cell>
          <cell r="BQ647">
            <v>0</v>
          </cell>
          <cell r="BR647">
            <v>0</v>
          </cell>
          <cell r="BS647">
            <v>0</v>
          </cell>
          <cell r="BT647">
            <v>0</v>
          </cell>
          <cell r="BU647">
            <v>0</v>
          </cell>
          <cell r="BV647">
            <v>0</v>
          </cell>
          <cell r="BW647">
            <v>0</v>
          </cell>
          <cell r="BX647">
            <v>0</v>
          </cell>
          <cell r="BY647">
            <v>0</v>
          </cell>
          <cell r="BZ647">
            <v>0</v>
          </cell>
          <cell r="CA647">
            <v>0</v>
          </cell>
          <cell r="CB647">
            <v>0</v>
          </cell>
          <cell r="CC647">
            <v>0</v>
          </cell>
          <cell r="CD647">
            <v>0</v>
          </cell>
          <cell r="CE647">
            <v>0</v>
          </cell>
          <cell r="CF647">
            <v>0</v>
          </cell>
          <cell r="CG647">
            <v>0</v>
          </cell>
          <cell r="CH647">
            <v>0</v>
          </cell>
          <cell r="CI647">
            <v>0</v>
          </cell>
          <cell r="CJ647">
            <v>0</v>
          </cell>
          <cell r="CK647">
            <v>0</v>
          </cell>
          <cell r="CL647">
            <v>0</v>
          </cell>
          <cell r="CM647">
            <v>0</v>
          </cell>
          <cell r="CN647">
            <v>0</v>
          </cell>
          <cell r="CO647">
            <v>0</v>
          </cell>
          <cell r="CP647">
            <v>0</v>
          </cell>
          <cell r="CQ647">
            <v>0</v>
          </cell>
          <cell r="CR647">
            <v>0</v>
          </cell>
          <cell r="CS647">
            <v>0</v>
          </cell>
          <cell r="CT647">
            <v>0</v>
          </cell>
          <cell r="CU647">
            <v>0</v>
          </cell>
          <cell r="CV647">
            <v>0</v>
          </cell>
          <cell r="CW647">
            <v>0</v>
          </cell>
          <cell r="CX647">
            <v>0</v>
          </cell>
          <cell r="CY647">
            <v>0</v>
          </cell>
          <cell r="CZ647">
            <v>0</v>
          </cell>
          <cell r="DA647">
            <v>0</v>
          </cell>
          <cell r="DB647">
            <v>0</v>
          </cell>
          <cell r="DC647">
            <v>0</v>
          </cell>
          <cell r="DD647">
            <v>0</v>
          </cell>
          <cell r="DE647">
            <v>0</v>
          </cell>
          <cell r="DF647">
            <v>0</v>
          </cell>
          <cell r="DG647">
            <v>0</v>
          </cell>
          <cell r="DH647">
            <v>0</v>
          </cell>
          <cell r="DI647">
            <v>0</v>
          </cell>
          <cell r="DJ647">
            <v>0</v>
          </cell>
          <cell r="DK647">
            <v>0</v>
          </cell>
          <cell r="DL647">
            <v>0</v>
          </cell>
          <cell r="DM647">
            <v>0</v>
          </cell>
          <cell r="DN647">
            <v>0</v>
          </cell>
          <cell r="DO647">
            <v>0</v>
          </cell>
          <cell r="DP647">
            <v>0</v>
          </cell>
          <cell r="DQ647">
            <v>0</v>
          </cell>
          <cell r="DR647">
            <v>0</v>
          </cell>
          <cell r="DS647">
            <v>0</v>
          </cell>
          <cell r="DT647">
            <v>0</v>
          </cell>
          <cell r="DU647">
            <v>0</v>
          </cell>
          <cell r="DV647">
            <v>0</v>
          </cell>
          <cell r="DW647">
            <v>0</v>
          </cell>
          <cell r="DX647">
            <v>0</v>
          </cell>
          <cell r="DY647">
            <v>0</v>
          </cell>
          <cell r="DZ647">
            <v>0</v>
          </cell>
          <cell r="EA647">
            <v>0</v>
          </cell>
          <cell r="EB647">
            <v>0</v>
          </cell>
          <cell r="EC647">
            <v>0</v>
          </cell>
          <cell r="ED647">
            <v>0</v>
          </cell>
        </row>
        <row r="648">
          <cell r="F648">
            <v>0</v>
          </cell>
          <cell r="G648">
            <v>0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M648">
            <v>0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R648">
            <v>0</v>
          </cell>
          <cell r="S648">
            <v>0</v>
          </cell>
          <cell r="T648">
            <v>0</v>
          </cell>
          <cell r="U648">
            <v>0</v>
          </cell>
          <cell r="V648">
            <v>0</v>
          </cell>
          <cell r="W648">
            <v>0</v>
          </cell>
          <cell r="X648">
            <v>0</v>
          </cell>
          <cell r="Y648">
            <v>0</v>
          </cell>
          <cell r="Z648">
            <v>0</v>
          </cell>
          <cell r="AA648">
            <v>0</v>
          </cell>
          <cell r="AB648">
            <v>0</v>
          </cell>
          <cell r="AC648">
            <v>0</v>
          </cell>
          <cell r="AD648">
            <v>0</v>
          </cell>
          <cell r="AE648">
            <v>0</v>
          </cell>
          <cell r="AF648">
            <v>0</v>
          </cell>
          <cell r="AG648">
            <v>0</v>
          </cell>
          <cell r="AH648">
            <v>0</v>
          </cell>
          <cell r="AI648">
            <v>0</v>
          </cell>
          <cell r="AJ648">
            <v>0</v>
          </cell>
          <cell r="AK648">
            <v>0</v>
          </cell>
          <cell r="AL648">
            <v>0</v>
          </cell>
          <cell r="AM648">
            <v>0</v>
          </cell>
          <cell r="AN648">
            <v>0</v>
          </cell>
          <cell r="AO648">
            <v>0</v>
          </cell>
          <cell r="AP648">
            <v>0</v>
          </cell>
          <cell r="AQ648">
            <v>0</v>
          </cell>
          <cell r="AS648">
            <v>0</v>
          </cell>
          <cell r="AT648">
            <v>0</v>
          </cell>
          <cell r="AU648">
            <v>0</v>
          </cell>
          <cell r="AV648">
            <v>0</v>
          </cell>
          <cell r="AW648">
            <v>0</v>
          </cell>
          <cell r="AX648">
            <v>0</v>
          </cell>
          <cell r="AY648">
            <v>0</v>
          </cell>
          <cell r="AZ648">
            <v>0</v>
          </cell>
          <cell r="BA648">
            <v>0</v>
          </cell>
          <cell r="BB648">
            <v>0</v>
          </cell>
          <cell r="BC648">
            <v>0</v>
          </cell>
          <cell r="BD648">
            <v>0</v>
          </cell>
          <cell r="BE648">
            <v>0</v>
          </cell>
          <cell r="BF648">
            <v>0</v>
          </cell>
          <cell r="BG648">
            <v>0</v>
          </cell>
          <cell r="BH648">
            <v>0</v>
          </cell>
          <cell r="BI648">
            <v>0</v>
          </cell>
          <cell r="BJ648">
            <v>0</v>
          </cell>
          <cell r="BK648">
            <v>0</v>
          </cell>
          <cell r="BL648">
            <v>0</v>
          </cell>
          <cell r="BM648">
            <v>0</v>
          </cell>
          <cell r="BN648">
            <v>0</v>
          </cell>
          <cell r="BO648">
            <v>0</v>
          </cell>
          <cell r="BP648">
            <v>0</v>
          </cell>
          <cell r="BQ648">
            <v>0</v>
          </cell>
          <cell r="BR648">
            <v>0</v>
          </cell>
          <cell r="BS648">
            <v>0</v>
          </cell>
          <cell r="BT648">
            <v>0</v>
          </cell>
          <cell r="BU648">
            <v>0</v>
          </cell>
          <cell r="BV648">
            <v>0</v>
          </cell>
          <cell r="BW648">
            <v>0</v>
          </cell>
          <cell r="BX648">
            <v>0</v>
          </cell>
          <cell r="BY648">
            <v>0</v>
          </cell>
          <cell r="BZ648">
            <v>0</v>
          </cell>
          <cell r="CA648">
            <v>0</v>
          </cell>
          <cell r="CB648">
            <v>0</v>
          </cell>
          <cell r="CC648">
            <v>0</v>
          </cell>
          <cell r="CD648">
            <v>0</v>
          </cell>
          <cell r="CE648">
            <v>0</v>
          </cell>
          <cell r="CF648">
            <v>0</v>
          </cell>
          <cell r="CG648">
            <v>0</v>
          </cell>
          <cell r="CH648">
            <v>0</v>
          </cell>
          <cell r="CI648">
            <v>0</v>
          </cell>
          <cell r="CJ648">
            <v>0</v>
          </cell>
          <cell r="CK648">
            <v>0</v>
          </cell>
          <cell r="CL648">
            <v>0</v>
          </cell>
          <cell r="CM648">
            <v>0</v>
          </cell>
          <cell r="CN648">
            <v>0</v>
          </cell>
          <cell r="CO648">
            <v>0</v>
          </cell>
          <cell r="CP648">
            <v>0</v>
          </cell>
          <cell r="CQ648">
            <v>0</v>
          </cell>
          <cell r="CR648">
            <v>0</v>
          </cell>
          <cell r="CS648">
            <v>0</v>
          </cell>
          <cell r="CT648">
            <v>0</v>
          </cell>
          <cell r="CU648">
            <v>0</v>
          </cell>
          <cell r="CV648">
            <v>0</v>
          </cell>
          <cell r="CW648">
            <v>0</v>
          </cell>
          <cell r="CX648">
            <v>0</v>
          </cell>
          <cell r="CY648">
            <v>0</v>
          </cell>
          <cell r="CZ648">
            <v>0</v>
          </cell>
          <cell r="DA648">
            <v>0</v>
          </cell>
          <cell r="DB648">
            <v>0</v>
          </cell>
          <cell r="DC648">
            <v>0</v>
          </cell>
          <cell r="DD648">
            <v>0</v>
          </cell>
          <cell r="DE648">
            <v>0</v>
          </cell>
          <cell r="DF648">
            <v>0</v>
          </cell>
          <cell r="DG648">
            <v>0</v>
          </cell>
          <cell r="DH648">
            <v>0</v>
          </cell>
          <cell r="DI648">
            <v>0</v>
          </cell>
          <cell r="DJ648">
            <v>0</v>
          </cell>
          <cell r="DK648">
            <v>0</v>
          </cell>
          <cell r="DL648">
            <v>0</v>
          </cell>
          <cell r="DM648">
            <v>0</v>
          </cell>
          <cell r="DN648">
            <v>0</v>
          </cell>
          <cell r="DO648">
            <v>0</v>
          </cell>
          <cell r="DP648">
            <v>0</v>
          </cell>
          <cell r="DQ648">
            <v>0</v>
          </cell>
          <cell r="DR648">
            <v>0</v>
          </cell>
          <cell r="DS648">
            <v>0</v>
          </cell>
          <cell r="DT648">
            <v>0</v>
          </cell>
          <cell r="DU648">
            <v>0</v>
          </cell>
          <cell r="DV648">
            <v>0</v>
          </cell>
          <cell r="DW648">
            <v>0</v>
          </cell>
          <cell r="DX648">
            <v>0</v>
          </cell>
          <cell r="DY648">
            <v>0</v>
          </cell>
          <cell r="DZ648">
            <v>0</v>
          </cell>
          <cell r="EA648">
            <v>0</v>
          </cell>
          <cell r="EB648">
            <v>0</v>
          </cell>
          <cell r="EC648">
            <v>0</v>
          </cell>
          <cell r="ED648">
            <v>0</v>
          </cell>
        </row>
        <row r="649">
          <cell r="F649">
            <v>0</v>
          </cell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  <cell r="W649">
            <v>0</v>
          </cell>
          <cell r="X649">
            <v>0</v>
          </cell>
          <cell r="Y649">
            <v>0</v>
          </cell>
          <cell r="Z649">
            <v>0</v>
          </cell>
          <cell r="AA649">
            <v>0</v>
          </cell>
          <cell r="AB649">
            <v>0</v>
          </cell>
          <cell r="AC649">
            <v>0</v>
          </cell>
          <cell r="AD649">
            <v>0</v>
          </cell>
          <cell r="AE649">
            <v>0</v>
          </cell>
          <cell r="AF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  <cell r="AK649">
            <v>0</v>
          </cell>
          <cell r="AL649">
            <v>0</v>
          </cell>
          <cell r="AM649">
            <v>0</v>
          </cell>
          <cell r="AN649">
            <v>0</v>
          </cell>
          <cell r="AO649">
            <v>0</v>
          </cell>
          <cell r="AP649">
            <v>0</v>
          </cell>
          <cell r="AQ649">
            <v>0</v>
          </cell>
          <cell r="AR649">
            <v>0</v>
          </cell>
          <cell r="AS649">
            <v>0</v>
          </cell>
          <cell r="AT649">
            <v>0</v>
          </cell>
          <cell r="AU649">
            <v>0</v>
          </cell>
          <cell r="AV649">
            <v>0</v>
          </cell>
          <cell r="AW649">
            <v>0</v>
          </cell>
          <cell r="AX649">
            <v>0</v>
          </cell>
          <cell r="AY649">
            <v>0</v>
          </cell>
          <cell r="AZ649">
            <v>0</v>
          </cell>
          <cell r="BA649">
            <v>0</v>
          </cell>
          <cell r="BB649">
            <v>0</v>
          </cell>
          <cell r="BC649">
            <v>0</v>
          </cell>
          <cell r="BD649">
            <v>0</v>
          </cell>
          <cell r="BE649">
            <v>0</v>
          </cell>
          <cell r="BF649">
            <v>0</v>
          </cell>
          <cell r="BG649">
            <v>0</v>
          </cell>
          <cell r="BH649">
            <v>0</v>
          </cell>
          <cell r="BI649">
            <v>0</v>
          </cell>
          <cell r="BJ649">
            <v>0</v>
          </cell>
          <cell r="BK649">
            <v>0</v>
          </cell>
          <cell r="BL649">
            <v>0</v>
          </cell>
          <cell r="BM649">
            <v>0</v>
          </cell>
          <cell r="BN649">
            <v>0</v>
          </cell>
          <cell r="BO649">
            <v>0</v>
          </cell>
          <cell r="BP649">
            <v>0</v>
          </cell>
          <cell r="BQ649">
            <v>0</v>
          </cell>
          <cell r="BR649">
            <v>333.43438900006004</v>
          </cell>
          <cell r="BS649">
            <v>0</v>
          </cell>
          <cell r="BT649">
            <v>10.377114999999321</v>
          </cell>
          <cell r="BU649">
            <v>33.346326000000772</v>
          </cell>
          <cell r="BV649">
            <v>5.4261800000003859</v>
          </cell>
          <cell r="BW649">
            <v>17.677498999999443</v>
          </cell>
          <cell r="BX649">
            <v>41.17847299999994</v>
          </cell>
          <cell r="BY649">
            <v>26.023498000002292</v>
          </cell>
          <cell r="BZ649">
            <v>71.753597000002628</v>
          </cell>
          <cell r="CA649">
            <v>23.772405999996408</v>
          </cell>
          <cell r="CB649">
            <v>32.880560000001424</v>
          </cell>
          <cell r="CC649">
            <v>23.403279999998631</v>
          </cell>
          <cell r="CD649">
            <v>47.595455000002403</v>
          </cell>
          <cell r="CE649">
            <v>301.11423500004457</v>
          </cell>
          <cell r="CF649">
            <v>11.960375999999087</v>
          </cell>
          <cell r="CG649">
            <v>20.542413999999553</v>
          </cell>
          <cell r="CH649">
            <v>0</v>
          </cell>
          <cell r="CI649">
            <v>33.380805000000692</v>
          </cell>
          <cell r="CJ649">
            <v>24.10305199999857</v>
          </cell>
          <cell r="CK649">
            <v>9.2895750000025146</v>
          </cell>
          <cell r="CL649">
            <v>11.592946000004304</v>
          </cell>
          <cell r="CM649">
            <v>75.848587000000407</v>
          </cell>
          <cell r="CN649">
            <v>33.687059999996563</v>
          </cell>
          <cell r="CO649">
            <v>41.329585999999836</v>
          </cell>
          <cell r="CP649">
            <v>9.5643000000000029</v>
          </cell>
          <cell r="CQ649">
            <v>29.815533999999388</v>
          </cell>
          <cell r="CR649">
            <v>698.13556099991547</v>
          </cell>
          <cell r="CS649">
            <v>33.838592999996763</v>
          </cell>
          <cell r="CT649">
            <v>56.832237999999052</v>
          </cell>
          <cell r="CU649">
            <v>5.6950200000001132</v>
          </cell>
          <cell r="CV649">
            <v>53.781125000001339</v>
          </cell>
          <cell r="CW649">
            <v>43.911571000000549</v>
          </cell>
          <cell r="CX649">
            <v>113.06333099999756</v>
          </cell>
          <cell r="CY649">
            <v>55.564085999998497</v>
          </cell>
          <cell r="CZ649">
            <v>45.218727999992552</v>
          </cell>
          <cell r="DA649">
            <v>81.375265999995463</v>
          </cell>
          <cell r="DB649">
            <v>76.925319000001764</v>
          </cell>
          <cell r="DC649">
            <v>34.501533000002382</v>
          </cell>
          <cell r="DD649">
            <v>97.428750999999465</v>
          </cell>
          <cell r="DE649">
            <v>1014.3511169999838</v>
          </cell>
          <cell r="DF649">
            <v>27.213270000000193</v>
          </cell>
          <cell r="DG649">
            <v>55.787580000000162</v>
          </cell>
          <cell r="DH649">
            <v>46.4882149999994</v>
          </cell>
          <cell r="DI649">
            <v>72.221466999999393</v>
          </cell>
          <cell r="DJ649">
            <v>25.134604999999283</v>
          </cell>
          <cell r="DK649">
            <v>164.08389099999476</v>
          </cell>
          <cell r="DL649">
            <v>96.869448000012198</v>
          </cell>
          <cell r="DM649">
            <v>101.70609000000695</v>
          </cell>
          <cell r="DN649">
            <v>109.9712389999986</v>
          </cell>
          <cell r="DO649">
            <v>92.631048999995983</v>
          </cell>
          <cell r="DP649">
            <v>50.973719000001438</v>
          </cell>
          <cell r="DQ649">
            <v>171.27054399999906</v>
          </cell>
          <cell r="DR649">
            <v>1130.7867430000333</v>
          </cell>
          <cell r="DS649">
            <v>28.174568999998883</v>
          </cell>
          <cell r="DT649">
            <v>70.965031000003364</v>
          </cell>
          <cell r="DU649">
            <v>1.3862959999996747</v>
          </cell>
          <cell r="DV649">
            <v>-9.4292599999998856</v>
          </cell>
          <cell r="DW649">
            <v>0</v>
          </cell>
          <cell r="DX649">
            <v>193.639310999999</v>
          </cell>
          <cell r="DY649">
            <v>170.31991299999936</v>
          </cell>
          <cell r="DZ649">
            <v>168.58570399999735</v>
          </cell>
          <cell r="EA649">
            <v>100.75489700000617</v>
          </cell>
          <cell r="EB649">
            <v>182.7506710000016</v>
          </cell>
          <cell r="EC649">
            <v>142.85272500000065</v>
          </cell>
          <cell r="ED649">
            <v>80.786885999998049</v>
          </cell>
        </row>
        <row r="650">
          <cell r="F650">
            <v>0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R650">
            <v>0</v>
          </cell>
          <cell r="S650">
            <v>0</v>
          </cell>
          <cell r="T650">
            <v>0</v>
          </cell>
          <cell r="U650">
            <v>0</v>
          </cell>
          <cell r="V650">
            <v>0</v>
          </cell>
          <cell r="W650">
            <v>0</v>
          </cell>
          <cell r="X650">
            <v>0</v>
          </cell>
          <cell r="Y650">
            <v>0</v>
          </cell>
          <cell r="Z650">
            <v>0</v>
          </cell>
          <cell r="AA650">
            <v>0</v>
          </cell>
          <cell r="AB650">
            <v>0</v>
          </cell>
          <cell r="AC650">
            <v>0</v>
          </cell>
          <cell r="AD650">
            <v>0</v>
          </cell>
          <cell r="AE650">
            <v>0</v>
          </cell>
          <cell r="AF650">
            <v>0</v>
          </cell>
          <cell r="AG650">
            <v>0</v>
          </cell>
          <cell r="AH650">
            <v>0</v>
          </cell>
          <cell r="AI650">
            <v>0</v>
          </cell>
          <cell r="AJ650">
            <v>0</v>
          </cell>
          <cell r="AK650">
            <v>0</v>
          </cell>
          <cell r="AL650">
            <v>0</v>
          </cell>
          <cell r="AM650">
            <v>0</v>
          </cell>
          <cell r="AN650">
            <v>0</v>
          </cell>
          <cell r="AO650">
            <v>0</v>
          </cell>
          <cell r="AP650">
            <v>0</v>
          </cell>
          <cell r="AQ650">
            <v>0</v>
          </cell>
          <cell r="AR650">
            <v>0</v>
          </cell>
          <cell r="AS650">
            <v>0</v>
          </cell>
          <cell r="AT650">
            <v>0</v>
          </cell>
          <cell r="AU650">
            <v>0</v>
          </cell>
          <cell r="AV650">
            <v>0</v>
          </cell>
          <cell r="AW650">
            <v>0</v>
          </cell>
          <cell r="AX650">
            <v>0</v>
          </cell>
          <cell r="AY650">
            <v>0</v>
          </cell>
          <cell r="AZ650">
            <v>0</v>
          </cell>
          <cell r="BA650">
            <v>0</v>
          </cell>
          <cell r="BB650">
            <v>0</v>
          </cell>
          <cell r="BC650">
            <v>0</v>
          </cell>
          <cell r="BD650">
            <v>0</v>
          </cell>
          <cell r="BE650">
            <v>0</v>
          </cell>
          <cell r="BF650">
            <v>0</v>
          </cell>
          <cell r="BG650">
            <v>0</v>
          </cell>
          <cell r="BH650">
            <v>0</v>
          </cell>
          <cell r="BI650">
            <v>0</v>
          </cell>
          <cell r="BJ650">
            <v>0</v>
          </cell>
          <cell r="BK650">
            <v>0</v>
          </cell>
          <cell r="BL650">
            <v>0</v>
          </cell>
          <cell r="BM650">
            <v>0</v>
          </cell>
          <cell r="BN650">
            <v>0</v>
          </cell>
          <cell r="BO650">
            <v>0</v>
          </cell>
          <cell r="BP650">
            <v>0</v>
          </cell>
          <cell r="BQ650">
            <v>0</v>
          </cell>
          <cell r="BR650">
            <v>0</v>
          </cell>
          <cell r="BS650">
            <v>0</v>
          </cell>
          <cell r="BT650">
            <v>0</v>
          </cell>
          <cell r="BU650">
            <v>0</v>
          </cell>
          <cell r="BV650">
            <v>0</v>
          </cell>
          <cell r="BW650">
            <v>0</v>
          </cell>
          <cell r="BX650">
            <v>0</v>
          </cell>
          <cell r="BY650">
            <v>0</v>
          </cell>
          <cell r="BZ650">
            <v>0</v>
          </cell>
          <cell r="CA650">
            <v>0</v>
          </cell>
          <cell r="CB650">
            <v>0</v>
          </cell>
          <cell r="CC650">
            <v>0</v>
          </cell>
          <cell r="CD650">
            <v>0</v>
          </cell>
          <cell r="CE650">
            <v>0</v>
          </cell>
          <cell r="CF650">
            <v>0</v>
          </cell>
          <cell r="CG650">
            <v>0</v>
          </cell>
          <cell r="CH650">
            <v>0</v>
          </cell>
          <cell r="CI650">
            <v>0</v>
          </cell>
          <cell r="CJ650">
            <v>0</v>
          </cell>
          <cell r="CK650">
            <v>0</v>
          </cell>
          <cell r="CL650">
            <v>0</v>
          </cell>
          <cell r="CM650">
            <v>0</v>
          </cell>
          <cell r="CN650">
            <v>0</v>
          </cell>
          <cell r="CO650">
            <v>0</v>
          </cell>
          <cell r="CP650">
            <v>0</v>
          </cell>
          <cell r="CQ650">
            <v>0</v>
          </cell>
          <cell r="CR650">
            <v>0</v>
          </cell>
          <cell r="CS650">
            <v>0</v>
          </cell>
          <cell r="CT650">
            <v>0</v>
          </cell>
          <cell r="CU650">
            <v>0</v>
          </cell>
          <cell r="CV650">
            <v>0</v>
          </cell>
          <cell r="CW650">
            <v>0</v>
          </cell>
          <cell r="CX650">
            <v>0</v>
          </cell>
          <cell r="CY650">
            <v>0</v>
          </cell>
          <cell r="CZ650">
            <v>0</v>
          </cell>
          <cell r="DA650">
            <v>0</v>
          </cell>
          <cell r="DB650">
            <v>0</v>
          </cell>
          <cell r="DC650">
            <v>0</v>
          </cell>
          <cell r="DD650">
            <v>0</v>
          </cell>
          <cell r="DE650">
            <v>0</v>
          </cell>
          <cell r="DF650">
            <v>0</v>
          </cell>
          <cell r="DG650">
            <v>0</v>
          </cell>
          <cell r="DH650">
            <v>0</v>
          </cell>
          <cell r="DI650">
            <v>0</v>
          </cell>
          <cell r="DJ650">
            <v>0</v>
          </cell>
          <cell r="DK650">
            <v>0</v>
          </cell>
          <cell r="DL650">
            <v>0</v>
          </cell>
          <cell r="DM650">
            <v>0</v>
          </cell>
          <cell r="DN650">
            <v>0</v>
          </cell>
          <cell r="DO650">
            <v>0</v>
          </cell>
          <cell r="DP650">
            <v>0</v>
          </cell>
          <cell r="DQ650">
            <v>0</v>
          </cell>
          <cell r="DR650">
            <v>724.28311699995538</v>
          </cell>
          <cell r="DS650">
            <v>23.813029999997525</v>
          </cell>
          <cell r="DT650">
            <v>100.04228800000055</v>
          </cell>
          <cell r="DU650">
            <v>22.052624999999807</v>
          </cell>
          <cell r="DV650">
            <v>17.603160000000116</v>
          </cell>
          <cell r="DW650">
            <v>-4.9999998736893758E-6</v>
          </cell>
          <cell r="DX650">
            <v>63.098371000000043</v>
          </cell>
          <cell r="DY650">
            <v>96.465748999995412</v>
          </cell>
          <cell r="DZ650">
            <v>187.627765000012</v>
          </cell>
          <cell r="EA650">
            <v>33.232959999997547</v>
          </cell>
          <cell r="EB650">
            <v>154.31289000000106</v>
          </cell>
          <cell r="EC650">
            <v>-60.269651000002341</v>
          </cell>
          <cell r="ED650">
            <v>86.30393499999991</v>
          </cell>
        </row>
        <row r="651">
          <cell r="F651">
            <v>0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R651">
            <v>0</v>
          </cell>
          <cell r="S651">
            <v>0</v>
          </cell>
          <cell r="T651">
            <v>0</v>
          </cell>
          <cell r="U651">
            <v>0</v>
          </cell>
          <cell r="V651">
            <v>0</v>
          </cell>
          <cell r="W651">
            <v>0</v>
          </cell>
          <cell r="X651">
            <v>0</v>
          </cell>
          <cell r="Y651">
            <v>0</v>
          </cell>
          <cell r="Z651">
            <v>0</v>
          </cell>
          <cell r="AA651">
            <v>0</v>
          </cell>
          <cell r="AB651">
            <v>0</v>
          </cell>
          <cell r="AC651">
            <v>0</v>
          </cell>
          <cell r="AD651">
            <v>0</v>
          </cell>
          <cell r="AE651">
            <v>0</v>
          </cell>
          <cell r="AF651">
            <v>0</v>
          </cell>
          <cell r="AG651">
            <v>0</v>
          </cell>
          <cell r="AH651">
            <v>0</v>
          </cell>
          <cell r="AI651">
            <v>0</v>
          </cell>
          <cell r="AJ651">
            <v>0</v>
          </cell>
          <cell r="AK651">
            <v>0</v>
          </cell>
          <cell r="AL651">
            <v>0</v>
          </cell>
          <cell r="AM651">
            <v>0</v>
          </cell>
          <cell r="AN651">
            <v>0</v>
          </cell>
          <cell r="AO651">
            <v>0</v>
          </cell>
          <cell r="AP651">
            <v>0</v>
          </cell>
          <cell r="AQ651">
            <v>0</v>
          </cell>
          <cell r="AR651">
            <v>0</v>
          </cell>
          <cell r="AS651">
            <v>0</v>
          </cell>
          <cell r="AT651">
            <v>0</v>
          </cell>
          <cell r="AU651">
            <v>0</v>
          </cell>
          <cell r="AV651">
            <v>0</v>
          </cell>
          <cell r="AW651">
            <v>0</v>
          </cell>
          <cell r="AX651">
            <v>0</v>
          </cell>
          <cell r="AY651">
            <v>0</v>
          </cell>
          <cell r="AZ651">
            <v>0</v>
          </cell>
          <cell r="BA651">
            <v>0</v>
          </cell>
          <cell r="BB651">
            <v>0</v>
          </cell>
          <cell r="BC651">
            <v>0</v>
          </cell>
          <cell r="BD651">
            <v>0</v>
          </cell>
          <cell r="BE651">
            <v>0</v>
          </cell>
          <cell r="BF651">
            <v>0</v>
          </cell>
          <cell r="BG651">
            <v>0</v>
          </cell>
          <cell r="BH651">
            <v>0</v>
          </cell>
          <cell r="BI651">
            <v>0</v>
          </cell>
          <cell r="BJ651">
            <v>0</v>
          </cell>
          <cell r="BK651">
            <v>0</v>
          </cell>
          <cell r="BL651">
            <v>0</v>
          </cell>
          <cell r="BM651">
            <v>0</v>
          </cell>
          <cell r="BN651">
            <v>0</v>
          </cell>
          <cell r="BO651">
            <v>0</v>
          </cell>
          <cell r="BP651">
            <v>0</v>
          </cell>
          <cell r="BQ651">
            <v>0</v>
          </cell>
          <cell r="BR651">
            <v>0</v>
          </cell>
          <cell r="BS651">
            <v>0</v>
          </cell>
          <cell r="BT651">
            <v>0</v>
          </cell>
          <cell r="BU651">
            <v>0</v>
          </cell>
          <cell r="BV651">
            <v>0</v>
          </cell>
          <cell r="BW651">
            <v>0</v>
          </cell>
          <cell r="BX651">
            <v>0</v>
          </cell>
          <cell r="BY651">
            <v>0</v>
          </cell>
          <cell r="BZ651">
            <v>0</v>
          </cell>
          <cell r="CA651">
            <v>0</v>
          </cell>
          <cell r="CB651">
            <v>0</v>
          </cell>
          <cell r="CC651">
            <v>0</v>
          </cell>
          <cell r="CD651">
            <v>0</v>
          </cell>
          <cell r="CE651">
            <v>0</v>
          </cell>
          <cell r="CF651">
            <v>0</v>
          </cell>
          <cell r="CG651">
            <v>0</v>
          </cell>
          <cell r="CH651">
            <v>0</v>
          </cell>
          <cell r="CI651">
            <v>0</v>
          </cell>
          <cell r="CJ651">
            <v>0</v>
          </cell>
          <cell r="CK651">
            <v>0</v>
          </cell>
          <cell r="CL651">
            <v>0</v>
          </cell>
          <cell r="CM651">
            <v>0</v>
          </cell>
          <cell r="CN651">
            <v>0</v>
          </cell>
          <cell r="CO651">
            <v>0</v>
          </cell>
          <cell r="CP651">
            <v>0</v>
          </cell>
          <cell r="CQ651">
            <v>0</v>
          </cell>
          <cell r="CR651">
            <v>0</v>
          </cell>
          <cell r="CS651">
            <v>0</v>
          </cell>
          <cell r="CT651">
            <v>0</v>
          </cell>
          <cell r="CU651">
            <v>0</v>
          </cell>
          <cell r="CV651">
            <v>0</v>
          </cell>
          <cell r="CW651">
            <v>0</v>
          </cell>
          <cell r="CX651">
            <v>0</v>
          </cell>
          <cell r="CY651">
            <v>0</v>
          </cell>
          <cell r="CZ651">
            <v>0</v>
          </cell>
          <cell r="DA651">
            <v>0</v>
          </cell>
          <cell r="DB651">
            <v>0</v>
          </cell>
          <cell r="DC651">
            <v>0</v>
          </cell>
          <cell r="DD651">
            <v>0</v>
          </cell>
          <cell r="DE651">
            <v>0</v>
          </cell>
          <cell r="DF651">
            <v>0</v>
          </cell>
          <cell r="DG651">
            <v>0</v>
          </cell>
          <cell r="DH651">
            <v>0</v>
          </cell>
          <cell r="DI651">
            <v>0</v>
          </cell>
          <cell r="DJ651">
            <v>0</v>
          </cell>
          <cell r="DK651">
            <v>0</v>
          </cell>
          <cell r="DL651">
            <v>0</v>
          </cell>
          <cell r="DM651">
            <v>0</v>
          </cell>
          <cell r="DN651">
            <v>0</v>
          </cell>
          <cell r="DO651">
            <v>0</v>
          </cell>
          <cell r="DP651">
            <v>0</v>
          </cell>
          <cell r="DQ651">
            <v>0</v>
          </cell>
          <cell r="DR651">
            <v>1087.7961620000424</v>
          </cell>
          <cell r="DS651">
            <v>-4.2199329999930342</v>
          </cell>
          <cell r="DT651">
            <v>72.622312999999849</v>
          </cell>
          <cell r="DU651">
            <v>79.188825999997789</v>
          </cell>
          <cell r="DV651">
            <v>73.78665500000352</v>
          </cell>
          <cell r="DW651">
            <v>-1.4999997802078724E-5</v>
          </cell>
          <cell r="DX651">
            <v>69.469156999999541</v>
          </cell>
          <cell r="DY651">
            <v>124.16558800000348</v>
          </cell>
          <cell r="DZ651">
            <v>125.97579699999187</v>
          </cell>
          <cell r="EA651">
            <v>110.16259100000025</v>
          </cell>
          <cell r="EB651">
            <v>138.35570200000075</v>
          </cell>
          <cell r="EC651">
            <v>58.339372999995248</v>
          </cell>
          <cell r="ED651">
            <v>239.95010799999</v>
          </cell>
        </row>
        <row r="652">
          <cell r="F652">
            <v>0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0</v>
          </cell>
          <cell r="V652">
            <v>0</v>
          </cell>
          <cell r="W652">
            <v>0</v>
          </cell>
          <cell r="X652">
            <v>0</v>
          </cell>
          <cell r="Y652">
            <v>0</v>
          </cell>
          <cell r="Z652">
            <v>0</v>
          </cell>
          <cell r="AA652">
            <v>0</v>
          </cell>
          <cell r="AB652">
            <v>0</v>
          </cell>
          <cell r="AC652">
            <v>0</v>
          </cell>
          <cell r="AD652">
            <v>0</v>
          </cell>
          <cell r="AE652">
            <v>0</v>
          </cell>
          <cell r="AF652">
            <v>0</v>
          </cell>
          <cell r="AG652">
            <v>0</v>
          </cell>
          <cell r="AH652">
            <v>0</v>
          </cell>
          <cell r="AI652">
            <v>0</v>
          </cell>
          <cell r="AJ652">
            <v>0</v>
          </cell>
          <cell r="AK652">
            <v>0</v>
          </cell>
          <cell r="AL652">
            <v>0</v>
          </cell>
          <cell r="AM652">
            <v>0</v>
          </cell>
          <cell r="AN652">
            <v>0</v>
          </cell>
          <cell r="AO652">
            <v>0</v>
          </cell>
          <cell r="AP652">
            <v>0</v>
          </cell>
          <cell r="AQ652">
            <v>0</v>
          </cell>
          <cell r="AR652">
            <v>0</v>
          </cell>
          <cell r="AS652">
            <v>0</v>
          </cell>
          <cell r="AT652">
            <v>0</v>
          </cell>
          <cell r="AU652">
            <v>0</v>
          </cell>
          <cell r="AV652">
            <v>0</v>
          </cell>
          <cell r="AW652">
            <v>0</v>
          </cell>
          <cell r="AX652">
            <v>0</v>
          </cell>
          <cell r="AY652">
            <v>0</v>
          </cell>
          <cell r="AZ652">
            <v>0</v>
          </cell>
          <cell r="BA652">
            <v>0</v>
          </cell>
          <cell r="BB652">
            <v>0</v>
          </cell>
          <cell r="BC652">
            <v>0</v>
          </cell>
          <cell r="BD652">
            <v>0</v>
          </cell>
          <cell r="BE652">
            <v>0</v>
          </cell>
          <cell r="BF652">
            <v>0</v>
          </cell>
          <cell r="BG652">
            <v>0</v>
          </cell>
          <cell r="BH652">
            <v>0</v>
          </cell>
          <cell r="BI652">
            <v>0</v>
          </cell>
          <cell r="BJ652">
            <v>0</v>
          </cell>
          <cell r="BK652">
            <v>0</v>
          </cell>
          <cell r="BL652">
            <v>0</v>
          </cell>
          <cell r="BM652">
            <v>0</v>
          </cell>
          <cell r="BN652">
            <v>0</v>
          </cell>
          <cell r="BO652">
            <v>0</v>
          </cell>
          <cell r="BP652">
            <v>0</v>
          </cell>
          <cell r="BQ652">
            <v>0</v>
          </cell>
          <cell r="BR652">
            <v>0</v>
          </cell>
          <cell r="BS652">
            <v>0</v>
          </cell>
          <cell r="BT652">
            <v>0</v>
          </cell>
          <cell r="BU652">
            <v>0</v>
          </cell>
          <cell r="BV652">
            <v>0</v>
          </cell>
          <cell r="BW652">
            <v>0</v>
          </cell>
          <cell r="BX652">
            <v>0</v>
          </cell>
          <cell r="BY652">
            <v>0</v>
          </cell>
          <cell r="BZ652">
            <v>0</v>
          </cell>
          <cell r="CA652">
            <v>0</v>
          </cell>
          <cell r="CB652">
            <v>0</v>
          </cell>
          <cell r="CC652">
            <v>0</v>
          </cell>
          <cell r="CD652">
            <v>0</v>
          </cell>
          <cell r="CE652">
            <v>0</v>
          </cell>
          <cell r="CF652">
            <v>0</v>
          </cell>
          <cell r="CG652">
            <v>0</v>
          </cell>
          <cell r="CH652">
            <v>0</v>
          </cell>
          <cell r="CI652">
            <v>0</v>
          </cell>
          <cell r="CJ652">
            <v>0</v>
          </cell>
          <cell r="CK652">
            <v>0</v>
          </cell>
          <cell r="CL652">
            <v>0</v>
          </cell>
          <cell r="CM652">
            <v>0</v>
          </cell>
          <cell r="CN652">
            <v>0</v>
          </cell>
          <cell r="CO652">
            <v>0</v>
          </cell>
          <cell r="CP652">
            <v>0</v>
          </cell>
          <cell r="CQ652">
            <v>0</v>
          </cell>
          <cell r="CR652">
            <v>0</v>
          </cell>
          <cell r="CS652">
            <v>0</v>
          </cell>
          <cell r="CT652">
            <v>0</v>
          </cell>
          <cell r="CU652">
            <v>0</v>
          </cell>
          <cell r="CV652">
            <v>0</v>
          </cell>
          <cell r="CW652">
            <v>0</v>
          </cell>
          <cell r="CX652">
            <v>0</v>
          </cell>
          <cell r="CY652">
            <v>0</v>
          </cell>
          <cell r="CZ652">
            <v>0</v>
          </cell>
          <cell r="DA652">
            <v>0</v>
          </cell>
          <cell r="DB652">
            <v>0</v>
          </cell>
          <cell r="DC652">
            <v>0</v>
          </cell>
          <cell r="DD652">
            <v>0</v>
          </cell>
          <cell r="DE652">
            <v>0</v>
          </cell>
          <cell r="DF652">
            <v>0</v>
          </cell>
          <cell r="DG652">
            <v>0</v>
          </cell>
          <cell r="DH652">
            <v>0</v>
          </cell>
          <cell r="DI652">
            <v>0</v>
          </cell>
          <cell r="DJ652">
            <v>0</v>
          </cell>
          <cell r="DK652">
            <v>0</v>
          </cell>
          <cell r="DL652">
            <v>0</v>
          </cell>
          <cell r="DM652">
            <v>0</v>
          </cell>
          <cell r="DN652">
            <v>0</v>
          </cell>
          <cell r="DO652">
            <v>0</v>
          </cell>
          <cell r="DP652">
            <v>0</v>
          </cell>
          <cell r="DQ652">
            <v>0</v>
          </cell>
          <cell r="DR652">
            <v>0</v>
          </cell>
          <cell r="DS652">
            <v>0</v>
          </cell>
          <cell r="DT652">
            <v>0</v>
          </cell>
          <cell r="DU652">
            <v>0</v>
          </cell>
          <cell r="DV652">
            <v>0</v>
          </cell>
          <cell r="DW652">
            <v>0</v>
          </cell>
          <cell r="DX652">
            <v>0</v>
          </cell>
          <cell r="DY652">
            <v>0</v>
          </cell>
          <cell r="DZ652">
            <v>0</v>
          </cell>
          <cell r="EA652">
            <v>0</v>
          </cell>
          <cell r="EB652">
            <v>0</v>
          </cell>
          <cell r="EC652">
            <v>0</v>
          </cell>
          <cell r="ED652">
            <v>0</v>
          </cell>
        </row>
        <row r="653">
          <cell r="F653">
            <v>0</v>
          </cell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0</v>
          </cell>
          <cell r="Z653">
            <v>0</v>
          </cell>
          <cell r="AA653">
            <v>0</v>
          </cell>
          <cell r="AB653">
            <v>0</v>
          </cell>
          <cell r="AC653">
            <v>0</v>
          </cell>
          <cell r="AD653">
            <v>0</v>
          </cell>
          <cell r="AE653">
            <v>0</v>
          </cell>
          <cell r="AF653">
            <v>0</v>
          </cell>
          <cell r="AG653">
            <v>0</v>
          </cell>
          <cell r="AH653">
            <v>0</v>
          </cell>
          <cell r="AI653">
            <v>0</v>
          </cell>
          <cell r="AJ653">
            <v>0</v>
          </cell>
          <cell r="AK653">
            <v>0</v>
          </cell>
          <cell r="AL653">
            <v>0</v>
          </cell>
          <cell r="AM653">
            <v>0</v>
          </cell>
          <cell r="AN653">
            <v>0</v>
          </cell>
          <cell r="AO653">
            <v>0</v>
          </cell>
          <cell r="AP653">
            <v>0</v>
          </cell>
          <cell r="AQ653">
            <v>0</v>
          </cell>
          <cell r="AR653">
            <v>0</v>
          </cell>
          <cell r="AS653">
            <v>0</v>
          </cell>
          <cell r="AT653">
            <v>0</v>
          </cell>
          <cell r="AU653">
            <v>0</v>
          </cell>
          <cell r="AV653">
            <v>0</v>
          </cell>
          <cell r="AW653">
            <v>0</v>
          </cell>
          <cell r="AX653">
            <v>0</v>
          </cell>
          <cell r="AY653">
            <v>0</v>
          </cell>
          <cell r="AZ653">
            <v>0</v>
          </cell>
          <cell r="BA653">
            <v>0</v>
          </cell>
          <cell r="BB653">
            <v>0</v>
          </cell>
          <cell r="BC653">
            <v>0</v>
          </cell>
          <cell r="BD653">
            <v>0</v>
          </cell>
          <cell r="BE653">
            <v>0</v>
          </cell>
          <cell r="BF653">
            <v>0</v>
          </cell>
          <cell r="BG653">
            <v>0</v>
          </cell>
          <cell r="BH653">
            <v>0</v>
          </cell>
          <cell r="BI653">
            <v>0</v>
          </cell>
          <cell r="BJ653">
            <v>0</v>
          </cell>
          <cell r="BK653">
            <v>0</v>
          </cell>
          <cell r="BL653">
            <v>0</v>
          </cell>
          <cell r="BM653">
            <v>0</v>
          </cell>
          <cell r="BN653">
            <v>0</v>
          </cell>
          <cell r="BO653">
            <v>0</v>
          </cell>
          <cell r="BP653">
            <v>0</v>
          </cell>
          <cell r="BQ653">
            <v>0</v>
          </cell>
          <cell r="BR653">
            <v>0</v>
          </cell>
          <cell r="BS653">
            <v>0</v>
          </cell>
          <cell r="BT653">
            <v>0</v>
          </cell>
          <cell r="BU653">
            <v>0</v>
          </cell>
          <cell r="BV653">
            <v>0</v>
          </cell>
          <cell r="BW653">
            <v>0</v>
          </cell>
          <cell r="BX653">
            <v>0</v>
          </cell>
          <cell r="BY653">
            <v>0</v>
          </cell>
          <cell r="BZ653">
            <v>0</v>
          </cell>
          <cell r="CA653">
            <v>0</v>
          </cell>
          <cell r="CB653">
            <v>0</v>
          </cell>
          <cell r="CC653">
            <v>0</v>
          </cell>
          <cell r="CD653">
            <v>0</v>
          </cell>
          <cell r="CE653">
            <v>0</v>
          </cell>
          <cell r="CF653">
            <v>0</v>
          </cell>
          <cell r="CG653">
            <v>0</v>
          </cell>
          <cell r="CH653">
            <v>0</v>
          </cell>
          <cell r="CI653">
            <v>0</v>
          </cell>
          <cell r="CJ653">
            <v>0</v>
          </cell>
          <cell r="CK653">
            <v>0</v>
          </cell>
          <cell r="CL653">
            <v>0</v>
          </cell>
          <cell r="CM653">
            <v>0</v>
          </cell>
          <cell r="CN653">
            <v>0</v>
          </cell>
          <cell r="CO653">
            <v>0</v>
          </cell>
          <cell r="CP653">
            <v>0</v>
          </cell>
          <cell r="CQ653">
            <v>0</v>
          </cell>
          <cell r="CR653">
            <v>0</v>
          </cell>
          <cell r="CS653">
            <v>0</v>
          </cell>
          <cell r="CT653">
            <v>0</v>
          </cell>
          <cell r="CU653">
            <v>0</v>
          </cell>
          <cell r="CV653">
            <v>0</v>
          </cell>
          <cell r="CW653">
            <v>0</v>
          </cell>
          <cell r="CX653">
            <v>0</v>
          </cell>
          <cell r="CY653">
            <v>0</v>
          </cell>
          <cell r="CZ653">
            <v>0</v>
          </cell>
          <cell r="DA653">
            <v>0</v>
          </cell>
          <cell r="DB653">
            <v>0</v>
          </cell>
          <cell r="DC653">
            <v>0</v>
          </cell>
          <cell r="DD653">
            <v>0</v>
          </cell>
          <cell r="DE653">
            <v>0</v>
          </cell>
          <cell r="DF653">
            <v>0</v>
          </cell>
          <cell r="DG653">
            <v>0</v>
          </cell>
          <cell r="DH653">
            <v>0</v>
          </cell>
          <cell r="DI653">
            <v>0</v>
          </cell>
          <cell r="DJ653">
            <v>0</v>
          </cell>
          <cell r="DK653">
            <v>0</v>
          </cell>
          <cell r="DL653">
            <v>0</v>
          </cell>
          <cell r="DM653">
            <v>0</v>
          </cell>
          <cell r="DN653">
            <v>0</v>
          </cell>
          <cell r="DO653">
            <v>0</v>
          </cell>
          <cell r="DP653">
            <v>0</v>
          </cell>
          <cell r="DQ653">
            <v>0</v>
          </cell>
          <cell r="DR653">
            <v>0</v>
          </cell>
          <cell r="DS653">
            <v>0</v>
          </cell>
          <cell r="DT653">
            <v>0</v>
          </cell>
          <cell r="DU653">
            <v>0</v>
          </cell>
          <cell r="DV653">
            <v>0</v>
          </cell>
          <cell r="DW653">
            <v>0</v>
          </cell>
          <cell r="DX653">
            <v>0</v>
          </cell>
          <cell r="DY653">
            <v>0</v>
          </cell>
          <cell r="DZ653">
            <v>0</v>
          </cell>
          <cell r="EA653">
            <v>0</v>
          </cell>
          <cell r="EB653">
            <v>0</v>
          </cell>
          <cell r="EC653">
            <v>0</v>
          </cell>
          <cell r="ED653">
            <v>0</v>
          </cell>
        </row>
        <row r="654">
          <cell r="F654">
            <v>0</v>
          </cell>
          <cell r="G654">
            <v>0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  <cell r="Y654">
            <v>0</v>
          </cell>
          <cell r="Z654">
            <v>0</v>
          </cell>
          <cell r="AA654">
            <v>0</v>
          </cell>
          <cell r="AB654">
            <v>0</v>
          </cell>
          <cell r="AC654">
            <v>0</v>
          </cell>
          <cell r="AD654">
            <v>0</v>
          </cell>
          <cell r="AE654">
            <v>0</v>
          </cell>
          <cell r="AF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  <cell r="AK654">
            <v>0</v>
          </cell>
          <cell r="AL654">
            <v>0</v>
          </cell>
          <cell r="AM654">
            <v>0</v>
          </cell>
          <cell r="AN654">
            <v>0</v>
          </cell>
          <cell r="AO654">
            <v>0</v>
          </cell>
          <cell r="AP654">
            <v>0</v>
          </cell>
          <cell r="AQ654">
            <v>0</v>
          </cell>
          <cell r="AR654">
            <v>0</v>
          </cell>
          <cell r="AS654">
            <v>0</v>
          </cell>
          <cell r="AT654">
            <v>0</v>
          </cell>
          <cell r="AU654">
            <v>0</v>
          </cell>
          <cell r="AV654">
            <v>0</v>
          </cell>
          <cell r="AW654">
            <v>0</v>
          </cell>
          <cell r="AX654">
            <v>0</v>
          </cell>
          <cell r="AY654">
            <v>0</v>
          </cell>
          <cell r="AZ654">
            <v>0</v>
          </cell>
          <cell r="BA654">
            <v>0</v>
          </cell>
          <cell r="BB654">
            <v>0</v>
          </cell>
          <cell r="BC654">
            <v>0</v>
          </cell>
          <cell r="BD654">
            <v>0</v>
          </cell>
          <cell r="BE654">
            <v>0</v>
          </cell>
          <cell r="BF654">
            <v>0</v>
          </cell>
          <cell r="BG654">
            <v>0</v>
          </cell>
          <cell r="BH654">
            <v>0</v>
          </cell>
          <cell r="BI654">
            <v>0</v>
          </cell>
          <cell r="BJ654">
            <v>0</v>
          </cell>
          <cell r="BK654">
            <v>0</v>
          </cell>
          <cell r="BL654">
            <v>0</v>
          </cell>
          <cell r="BM654">
            <v>0</v>
          </cell>
          <cell r="BN654">
            <v>0</v>
          </cell>
          <cell r="BO654">
            <v>0</v>
          </cell>
          <cell r="BP654">
            <v>0</v>
          </cell>
          <cell r="BQ654">
            <v>0</v>
          </cell>
          <cell r="BR654">
            <v>0</v>
          </cell>
          <cell r="BS654">
            <v>0</v>
          </cell>
          <cell r="BT654">
            <v>0</v>
          </cell>
          <cell r="BU654">
            <v>0</v>
          </cell>
          <cell r="BV654">
            <v>0</v>
          </cell>
          <cell r="BW654">
            <v>0</v>
          </cell>
          <cell r="BX654">
            <v>0</v>
          </cell>
          <cell r="BY654">
            <v>0</v>
          </cell>
          <cell r="BZ654">
            <v>0</v>
          </cell>
          <cell r="CA654">
            <v>0</v>
          </cell>
          <cell r="CB654">
            <v>0</v>
          </cell>
          <cell r="CC654">
            <v>0</v>
          </cell>
          <cell r="CD654">
            <v>0</v>
          </cell>
          <cell r="CE654">
            <v>0</v>
          </cell>
          <cell r="CF654">
            <v>0</v>
          </cell>
          <cell r="CG654">
            <v>0</v>
          </cell>
          <cell r="CH654">
            <v>0</v>
          </cell>
          <cell r="CI654">
            <v>0</v>
          </cell>
          <cell r="CJ654">
            <v>0</v>
          </cell>
          <cell r="CK654">
            <v>0</v>
          </cell>
          <cell r="CL654">
            <v>0</v>
          </cell>
          <cell r="CM654">
            <v>0</v>
          </cell>
          <cell r="CN654">
            <v>0</v>
          </cell>
          <cell r="CO654">
            <v>0</v>
          </cell>
          <cell r="CP654">
            <v>0</v>
          </cell>
          <cell r="CQ654">
            <v>0</v>
          </cell>
          <cell r="CR654">
            <v>0</v>
          </cell>
          <cell r="CS654">
            <v>0</v>
          </cell>
          <cell r="CT654">
            <v>0</v>
          </cell>
          <cell r="CU654">
            <v>0</v>
          </cell>
          <cell r="CV654">
            <v>0</v>
          </cell>
          <cell r="CW654">
            <v>0</v>
          </cell>
          <cell r="CX654">
            <v>0</v>
          </cell>
          <cell r="CY654">
            <v>0</v>
          </cell>
          <cell r="CZ654">
            <v>0</v>
          </cell>
          <cell r="DA654">
            <v>0</v>
          </cell>
          <cell r="DB654">
            <v>0</v>
          </cell>
          <cell r="DC654">
            <v>0</v>
          </cell>
          <cell r="DD654">
            <v>0</v>
          </cell>
          <cell r="DE654">
            <v>0</v>
          </cell>
          <cell r="DF654">
            <v>0</v>
          </cell>
          <cell r="DG654">
            <v>0</v>
          </cell>
          <cell r="DH654">
            <v>0</v>
          </cell>
          <cell r="DI654">
            <v>0</v>
          </cell>
          <cell r="DJ654">
            <v>0</v>
          </cell>
          <cell r="DK654">
            <v>0</v>
          </cell>
          <cell r="DL654">
            <v>0</v>
          </cell>
          <cell r="DM654">
            <v>0</v>
          </cell>
          <cell r="DN654">
            <v>0</v>
          </cell>
          <cell r="DO654">
            <v>0</v>
          </cell>
          <cell r="DP654">
            <v>0</v>
          </cell>
          <cell r="DQ654">
            <v>0</v>
          </cell>
          <cell r="DR654">
            <v>0</v>
          </cell>
          <cell r="DS654">
            <v>0</v>
          </cell>
          <cell r="DT654">
            <v>0</v>
          </cell>
          <cell r="DU654">
            <v>0</v>
          </cell>
          <cell r="DV654">
            <v>0</v>
          </cell>
          <cell r="DW654">
            <v>0</v>
          </cell>
          <cell r="DX654">
            <v>0</v>
          </cell>
          <cell r="DY654">
            <v>0</v>
          </cell>
          <cell r="DZ654">
            <v>0</v>
          </cell>
          <cell r="EA654">
            <v>0</v>
          </cell>
          <cell r="EB654">
            <v>0</v>
          </cell>
          <cell r="EC654">
            <v>0</v>
          </cell>
          <cell r="ED654">
            <v>0</v>
          </cell>
        </row>
        <row r="655">
          <cell r="F655">
            <v>0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  <cell r="AB655">
            <v>0</v>
          </cell>
          <cell r="AC655">
            <v>0</v>
          </cell>
          <cell r="AD655">
            <v>0</v>
          </cell>
          <cell r="AE655">
            <v>0</v>
          </cell>
          <cell r="AF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  <cell r="AK655">
            <v>0</v>
          </cell>
          <cell r="AL655">
            <v>0</v>
          </cell>
          <cell r="AM655">
            <v>0</v>
          </cell>
          <cell r="AN655">
            <v>0</v>
          </cell>
          <cell r="AO655">
            <v>0</v>
          </cell>
          <cell r="AP655">
            <v>0</v>
          </cell>
          <cell r="AQ655">
            <v>0</v>
          </cell>
          <cell r="AR655">
            <v>0</v>
          </cell>
          <cell r="AS655">
            <v>0</v>
          </cell>
          <cell r="AT655">
            <v>0</v>
          </cell>
          <cell r="AU655">
            <v>0</v>
          </cell>
          <cell r="AV655">
            <v>0</v>
          </cell>
          <cell r="AW655">
            <v>0</v>
          </cell>
          <cell r="AX655">
            <v>0</v>
          </cell>
          <cell r="AY655">
            <v>0</v>
          </cell>
          <cell r="AZ655">
            <v>0</v>
          </cell>
          <cell r="BA655">
            <v>0</v>
          </cell>
          <cell r="BB655">
            <v>0</v>
          </cell>
          <cell r="BC655">
            <v>0</v>
          </cell>
          <cell r="BD655">
            <v>0</v>
          </cell>
          <cell r="BE655">
            <v>0</v>
          </cell>
          <cell r="BF655">
            <v>0</v>
          </cell>
          <cell r="BG655">
            <v>0</v>
          </cell>
          <cell r="BH655">
            <v>0</v>
          </cell>
          <cell r="BI655">
            <v>0</v>
          </cell>
          <cell r="BJ655">
            <v>0</v>
          </cell>
          <cell r="BK655">
            <v>0</v>
          </cell>
          <cell r="BL655">
            <v>0</v>
          </cell>
          <cell r="BM655">
            <v>0</v>
          </cell>
          <cell r="BN655">
            <v>0</v>
          </cell>
          <cell r="BO655">
            <v>0</v>
          </cell>
          <cell r="BP655">
            <v>0</v>
          </cell>
          <cell r="BQ655">
            <v>0</v>
          </cell>
          <cell r="BR655">
            <v>0</v>
          </cell>
          <cell r="BS655">
            <v>0</v>
          </cell>
          <cell r="BT655">
            <v>0</v>
          </cell>
          <cell r="BU655">
            <v>0</v>
          </cell>
          <cell r="BV655">
            <v>0</v>
          </cell>
          <cell r="BW655">
            <v>0</v>
          </cell>
          <cell r="BX655">
            <v>0</v>
          </cell>
          <cell r="BY655">
            <v>0</v>
          </cell>
          <cell r="BZ655">
            <v>0</v>
          </cell>
          <cell r="CA655">
            <v>0</v>
          </cell>
          <cell r="CB655">
            <v>0</v>
          </cell>
          <cell r="CC655">
            <v>0</v>
          </cell>
          <cell r="CD655">
            <v>0</v>
          </cell>
          <cell r="CE655">
            <v>0</v>
          </cell>
          <cell r="CF655">
            <v>0</v>
          </cell>
          <cell r="CG655">
            <v>0</v>
          </cell>
          <cell r="CH655">
            <v>0</v>
          </cell>
          <cell r="CI655">
            <v>0</v>
          </cell>
          <cell r="CJ655">
            <v>0</v>
          </cell>
          <cell r="CK655">
            <v>0</v>
          </cell>
          <cell r="CL655">
            <v>0</v>
          </cell>
          <cell r="CM655">
            <v>0</v>
          </cell>
          <cell r="CN655">
            <v>0</v>
          </cell>
          <cell r="CO655">
            <v>0</v>
          </cell>
          <cell r="CP655">
            <v>0</v>
          </cell>
          <cell r="CQ655">
            <v>0</v>
          </cell>
          <cell r="CR655">
            <v>0</v>
          </cell>
          <cell r="CS655">
            <v>0</v>
          </cell>
          <cell r="CT655">
            <v>0</v>
          </cell>
          <cell r="CU655">
            <v>0</v>
          </cell>
          <cell r="CV655">
            <v>0</v>
          </cell>
          <cell r="CW655">
            <v>0</v>
          </cell>
          <cell r="CX655">
            <v>0</v>
          </cell>
          <cell r="CY655">
            <v>0</v>
          </cell>
          <cell r="CZ655">
            <v>0</v>
          </cell>
          <cell r="DA655">
            <v>0</v>
          </cell>
          <cell r="DB655">
            <v>0</v>
          </cell>
          <cell r="DC655">
            <v>0</v>
          </cell>
          <cell r="DD655">
            <v>0</v>
          </cell>
          <cell r="DE655">
            <v>0</v>
          </cell>
          <cell r="DF655">
            <v>0</v>
          </cell>
          <cell r="DG655">
            <v>0</v>
          </cell>
          <cell r="DH655">
            <v>0</v>
          </cell>
          <cell r="DI655">
            <v>0</v>
          </cell>
          <cell r="DJ655">
            <v>0</v>
          </cell>
          <cell r="DK655">
            <v>0</v>
          </cell>
          <cell r="DL655">
            <v>0</v>
          </cell>
          <cell r="DM655">
            <v>0</v>
          </cell>
          <cell r="DN655">
            <v>0</v>
          </cell>
          <cell r="DO655">
            <v>0</v>
          </cell>
          <cell r="DP655">
            <v>0</v>
          </cell>
          <cell r="DQ655">
            <v>0</v>
          </cell>
          <cell r="DR655">
            <v>0</v>
          </cell>
          <cell r="DS655">
            <v>0</v>
          </cell>
          <cell r="DT655">
            <v>0</v>
          </cell>
          <cell r="DU655">
            <v>0</v>
          </cell>
          <cell r="DV655">
            <v>0</v>
          </cell>
          <cell r="DW655">
            <v>0</v>
          </cell>
          <cell r="DX655">
            <v>0</v>
          </cell>
          <cell r="DY655">
            <v>0</v>
          </cell>
          <cell r="DZ655">
            <v>0</v>
          </cell>
          <cell r="EA655">
            <v>0</v>
          </cell>
          <cell r="EB655">
            <v>0</v>
          </cell>
          <cell r="EC655">
            <v>0</v>
          </cell>
          <cell r="ED655">
            <v>0</v>
          </cell>
        </row>
        <row r="656"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0</v>
          </cell>
          <cell r="AE656">
            <v>0</v>
          </cell>
          <cell r="AF656">
            <v>0</v>
          </cell>
          <cell r="AG656">
            <v>0</v>
          </cell>
          <cell r="AH656">
            <v>0</v>
          </cell>
          <cell r="AI656">
            <v>0</v>
          </cell>
          <cell r="AJ656">
            <v>0</v>
          </cell>
          <cell r="AK656">
            <v>0</v>
          </cell>
          <cell r="AL656">
            <v>0</v>
          </cell>
          <cell r="AM656">
            <v>0</v>
          </cell>
          <cell r="AN656">
            <v>0</v>
          </cell>
          <cell r="AO656">
            <v>0</v>
          </cell>
          <cell r="AP656">
            <v>0</v>
          </cell>
          <cell r="AQ656">
            <v>0</v>
          </cell>
          <cell r="AR656">
            <v>0</v>
          </cell>
          <cell r="AS656">
            <v>0</v>
          </cell>
          <cell r="AT656">
            <v>0</v>
          </cell>
          <cell r="AU656">
            <v>0</v>
          </cell>
          <cell r="AV656">
            <v>0</v>
          </cell>
          <cell r="AW656">
            <v>0</v>
          </cell>
          <cell r="AX656">
            <v>0</v>
          </cell>
          <cell r="AY656">
            <v>0</v>
          </cell>
          <cell r="AZ656">
            <v>0</v>
          </cell>
          <cell r="BA656">
            <v>0</v>
          </cell>
          <cell r="BB656">
            <v>0</v>
          </cell>
          <cell r="BC656">
            <v>0</v>
          </cell>
          <cell r="BD656">
            <v>0</v>
          </cell>
          <cell r="BE656">
            <v>0</v>
          </cell>
          <cell r="BF656">
            <v>0</v>
          </cell>
          <cell r="BG656">
            <v>0</v>
          </cell>
          <cell r="BH656">
            <v>0</v>
          </cell>
          <cell r="BI656">
            <v>0</v>
          </cell>
          <cell r="BJ656">
            <v>0</v>
          </cell>
          <cell r="BK656">
            <v>0</v>
          </cell>
          <cell r="BL656">
            <v>0</v>
          </cell>
          <cell r="BM656">
            <v>0</v>
          </cell>
          <cell r="BN656">
            <v>0</v>
          </cell>
          <cell r="BO656">
            <v>0</v>
          </cell>
          <cell r="BP656">
            <v>0</v>
          </cell>
          <cell r="BQ656">
            <v>0</v>
          </cell>
          <cell r="BR656">
            <v>0</v>
          </cell>
          <cell r="BS656">
            <v>0</v>
          </cell>
          <cell r="BT656">
            <v>0</v>
          </cell>
          <cell r="BU656">
            <v>0</v>
          </cell>
          <cell r="BV656">
            <v>0</v>
          </cell>
          <cell r="BW656">
            <v>0</v>
          </cell>
          <cell r="BX656">
            <v>0</v>
          </cell>
          <cell r="BY656">
            <v>0</v>
          </cell>
          <cell r="BZ656">
            <v>0</v>
          </cell>
          <cell r="CA656">
            <v>0</v>
          </cell>
          <cell r="CB656">
            <v>0</v>
          </cell>
          <cell r="CC656">
            <v>0</v>
          </cell>
          <cell r="CD656">
            <v>0</v>
          </cell>
          <cell r="CE656">
            <v>0</v>
          </cell>
          <cell r="CF656">
            <v>0</v>
          </cell>
          <cell r="CG656">
            <v>0</v>
          </cell>
          <cell r="CH656">
            <v>0</v>
          </cell>
          <cell r="CI656">
            <v>0</v>
          </cell>
          <cell r="CJ656">
            <v>0</v>
          </cell>
          <cell r="CK656">
            <v>0</v>
          </cell>
          <cell r="CL656">
            <v>0</v>
          </cell>
          <cell r="CM656">
            <v>0</v>
          </cell>
          <cell r="CN656">
            <v>0</v>
          </cell>
          <cell r="CO656">
            <v>0</v>
          </cell>
          <cell r="CP656">
            <v>0</v>
          </cell>
          <cell r="CQ656">
            <v>0</v>
          </cell>
          <cell r="CR656">
            <v>0</v>
          </cell>
          <cell r="CS656">
            <v>0</v>
          </cell>
          <cell r="CT656">
            <v>0</v>
          </cell>
          <cell r="CU656">
            <v>0</v>
          </cell>
          <cell r="CV656">
            <v>0</v>
          </cell>
          <cell r="CW656">
            <v>0</v>
          </cell>
          <cell r="CX656">
            <v>0</v>
          </cell>
          <cell r="CY656">
            <v>0</v>
          </cell>
          <cell r="CZ656">
            <v>0</v>
          </cell>
          <cell r="DA656">
            <v>0</v>
          </cell>
          <cell r="DB656">
            <v>0</v>
          </cell>
          <cell r="DC656">
            <v>0</v>
          </cell>
          <cell r="DD656">
            <v>0</v>
          </cell>
          <cell r="DE656">
            <v>0</v>
          </cell>
          <cell r="DF656">
            <v>0</v>
          </cell>
          <cell r="DG656">
            <v>0</v>
          </cell>
          <cell r="DH656">
            <v>0</v>
          </cell>
          <cell r="DI656">
            <v>0</v>
          </cell>
          <cell r="DJ656">
            <v>0</v>
          </cell>
          <cell r="DK656">
            <v>0</v>
          </cell>
          <cell r="DL656">
            <v>0</v>
          </cell>
          <cell r="DM656">
            <v>0</v>
          </cell>
          <cell r="DN656">
            <v>0</v>
          </cell>
          <cell r="DO656">
            <v>0</v>
          </cell>
          <cell r="DP656">
            <v>0</v>
          </cell>
          <cell r="DQ656">
            <v>0</v>
          </cell>
          <cell r="DR656">
            <v>0</v>
          </cell>
          <cell r="DS656">
            <v>0</v>
          </cell>
          <cell r="DT656">
            <v>0</v>
          </cell>
          <cell r="DU656">
            <v>0</v>
          </cell>
          <cell r="DV656">
            <v>0</v>
          </cell>
          <cell r="DW656">
            <v>0</v>
          </cell>
          <cell r="DX656">
            <v>0</v>
          </cell>
          <cell r="DY656">
            <v>0</v>
          </cell>
          <cell r="DZ656">
            <v>0</v>
          </cell>
          <cell r="EA656">
            <v>0</v>
          </cell>
          <cell r="EB656">
            <v>0</v>
          </cell>
          <cell r="EC656">
            <v>0</v>
          </cell>
          <cell r="ED656">
            <v>0</v>
          </cell>
        </row>
        <row r="657">
          <cell r="F657">
            <v>0</v>
          </cell>
          <cell r="G657">
            <v>0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  <cell r="AA657">
            <v>0</v>
          </cell>
          <cell r="AB657">
            <v>0</v>
          </cell>
          <cell r="AC657">
            <v>0</v>
          </cell>
          <cell r="AD657">
            <v>0</v>
          </cell>
          <cell r="AE657">
            <v>0</v>
          </cell>
          <cell r="AF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  <cell r="AK657">
            <v>0</v>
          </cell>
          <cell r="AL657">
            <v>0</v>
          </cell>
          <cell r="AM657">
            <v>0</v>
          </cell>
          <cell r="AN657">
            <v>0</v>
          </cell>
          <cell r="AO657">
            <v>0</v>
          </cell>
          <cell r="AP657">
            <v>0</v>
          </cell>
          <cell r="AQ657">
            <v>0</v>
          </cell>
          <cell r="AR657">
            <v>-14.567109800002072</v>
          </cell>
          <cell r="AS657">
            <v>1.0371361000002253</v>
          </cell>
          <cell r="AT657">
            <v>-1.594486599999982</v>
          </cell>
          <cell r="AU657">
            <v>-11.014348599999721</v>
          </cell>
          <cell r="AV657">
            <v>9.6874779999998282</v>
          </cell>
          <cell r="AW657">
            <v>-9.3390682999997807</v>
          </cell>
          <cell r="AX657">
            <v>0.51155700000072102</v>
          </cell>
          <cell r="AY657">
            <v>0.4717333000007784</v>
          </cell>
          <cell r="AZ657">
            <v>0.55200570000033622</v>
          </cell>
          <cell r="BA657">
            <v>0.62706100000013976</v>
          </cell>
          <cell r="BB657">
            <v>-16.798292000000401</v>
          </cell>
          <cell r="BC657">
            <v>10.67356000000018</v>
          </cell>
          <cell r="BD657">
            <v>0.61855460000015228</v>
          </cell>
          <cell r="BE657">
            <v>-12.307247327000368</v>
          </cell>
          <cell r="BF657">
            <v>0</v>
          </cell>
          <cell r="BG657">
            <v>1.7985975000001417</v>
          </cell>
          <cell r="BH657">
            <v>1.1797699999997349</v>
          </cell>
          <cell r="BI657">
            <v>0</v>
          </cell>
          <cell r="BJ657">
            <v>7.2354800000539399E-2</v>
          </cell>
          <cell r="BK657">
            <v>-0.25117194999984349</v>
          </cell>
          <cell r="BL657">
            <v>-6.6293709999990824</v>
          </cell>
          <cell r="BM657">
            <v>0.73151800000050571</v>
          </cell>
          <cell r="BN657">
            <v>9.8493999999845983E-2</v>
          </cell>
          <cell r="BO657">
            <v>1.8121551829999589</v>
          </cell>
          <cell r="BP657">
            <v>-12.168134899999586</v>
          </cell>
          <cell r="BQ657">
            <v>1.0485410400001456</v>
          </cell>
          <cell r="BR657">
            <v>43.63584458999685</v>
          </cell>
          <cell r="BS657">
            <v>26.736009599999761</v>
          </cell>
          <cell r="BT657">
            <v>11.016952259999925</v>
          </cell>
          <cell r="BU657">
            <v>0</v>
          </cell>
          <cell r="BV657">
            <v>1.8963429999994332</v>
          </cell>
          <cell r="BW657">
            <v>0.47183932999905664</v>
          </cell>
          <cell r="BX657">
            <v>0.82464649999928952</v>
          </cell>
          <cell r="BY657">
            <v>1.2422779999997147</v>
          </cell>
          <cell r="BZ657">
            <v>0</v>
          </cell>
          <cell r="CA657">
            <v>0</v>
          </cell>
          <cell r="CB657">
            <v>0.84053800000037882</v>
          </cell>
          <cell r="CC657">
            <v>0.44935799999984738</v>
          </cell>
          <cell r="CD657">
            <v>0.15787990000035279</v>
          </cell>
          <cell r="CE657">
            <v>49.356430040003033</v>
          </cell>
          <cell r="CF657">
            <v>17.235763199999838</v>
          </cell>
          <cell r="CG657">
            <v>26.34187299999985</v>
          </cell>
          <cell r="CH657">
            <v>7.466876599999523</v>
          </cell>
          <cell r="CI657">
            <v>0</v>
          </cell>
          <cell r="CJ657">
            <v>4.5404940400003397</v>
          </cell>
          <cell r="CK657">
            <v>0.89702500000021246</v>
          </cell>
          <cell r="CL657">
            <v>0</v>
          </cell>
          <cell r="CM657">
            <v>0</v>
          </cell>
          <cell r="CN657">
            <v>-12.578457000000526</v>
          </cell>
          <cell r="CO657">
            <v>3.219975400000294</v>
          </cell>
          <cell r="CP657">
            <v>2.2328797999998642</v>
          </cell>
          <cell r="CQ657">
            <v>0</v>
          </cell>
          <cell r="CR657">
            <v>-18.268589514991618</v>
          </cell>
          <cell r="CS657">
            <v>-3.181616314999701</v>
          </cell>
          <cell r="CT657">
            <v>2.1930609999999433</v>
          </cell>
          <cell r="CU657">
            <v>25.40072599999985</v>
          </cell>
          <cell r="CV657">
            <v>-40.722319299999981</v>
          </cell>
          <cell r="CW657">
            <v>-2.5119115000015881</v>
          </cell>
          <cell r="CX657">
            <v>2.4661344000014651</v>
          </cell>
          <cell r="CY657">
            <v>-2.5785198000012315</v>
          </cell>
          <cell r="CZ657">
            <v>0</v>
          </cell>
          <cell r="DA657">
            <v>2.2872695000005479</v>
          </cell>
          <cell r="DB657">
            <v>1.0818223000005673</v>
          </cell>
          <cell r="DC657">
            <v>-3.1567708000002312</v>
          </cell>
          <cell r="DD657">
            <v>0.45353500000010172</v>
          </cell>
          <cell r="DE657">
            <v>-54.2112040649954</v>
          </cell>
          <cell r="DF657">
            <v>-22.412993865000317</v>
          </cell>
          <cell r="DG657">
            <v>-8.5316289999996116</v>
          </cell>
          <cell r="DH657">
            <v>0</v>
          </cell>
          <cell r="DI657">
            <v>-17.550935700000082</v>
          </cell>
          <cell r="DJ657">
            <v>0</v>
          </cell>
          <cell r="DK657">
            <v>5.8593144999995275</v>
          </cell>
          <cell r="DL657">
            <v>0</v>
          </cell>
          <cell r="DM657">
            <v>0</v>
          </cell>
          <cell r="DN657">
            <v>-11.766106000000036</v>
          </cell>
          <cell r="DO657">
            <v>0.19630599999982223</v>
          </cell>
          <cell r="DP657">
            <v>0</v>
          </cell>
          <cell r="DQ657">
            <v>-5.1600000001599255E-3</v>
          </cell>
          <cell r="DR657">
            <v>-121.56969738774933</v>
          </cell>
          <cell r="DS657">
            <v>-9.0706511180032976</v>
          </cell>
          <cell r="DT657">
            <v>0.79204709999612533</v>
          </cell>
          <cell r="DU657">
            <v>-656.18111407000106</v>
          </cell>
          <cell r="DV657">
            <v>-512.27842699999746</v>
          </cell>
          <cell r="DW657">
            <v>787.89046749999397</v>
          </cell>
          <cell r="DX657">
            <v>11.511089999999967</v>
          </cell>
          <cell r="DY657">
            <v>-243.33364799999981</v>
          </cell>
          <cell r="DZ657">
            <v>31.256700199999614</v>
          </cell>
          <cell r="EA657">
            <v>-73.646154999994906</v>
          </cell>
          <cell r="EB657">
            <v>298.2087029999966</v>
          </cell>
          <cell r="EC657">
            <v>242.44061000000511</v>
          </cell>
          <cell r="ED657">
            <v>0.84068000000115717</v>
          </cell>
        </row>
        <row r="658">
          <cell r="F658">
            <v>0</v>
          </cell>
          <cell r="G658">
            <v>0</v>
          </cell>
          <cell r="H658">
            <v>0</v>
          </cell>
          <cell r="I658">
            <v>0</v>
          </cell>
          <cell r="J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0</v>
          </cell>
          <cell r="V658">
            <v>0</v>
          </cell>
          <cell r="W658">
            <v>0</v>
          </cell>
          <cell r="X658">
            <v>0</v>
          </cell>
          <cell r="Y658">
            <v>0</v>
          </cell>
          <cell r="Z658">
            <v>0</v>
          </cell>
          <cell r="AA658">
            <v>0</v>
          </cell>
          <cell r="AB658">
            <v>0</v>
          </cell>
          <cell r="AC658">
            <v>0</v>
          </cell>
          <cell r="AD658">
            <v>0</v>
          </cell>
          <cell r="AE658">
            <v>0</v>
          </cell>
          <cell r="AF658">
            <v>0</v>
          </cell>
          <cell r="AG658">
            <v>0</v>
          </cell>
          <cell r="AH658">
            <v>0</v>
          </cell>
          <cell r="AI658">
            <v>0</v>
          </cell>
          <cell r="AJ658">
            <v>0</v>
          </cell>
          <cell r="AK658">
            <v>0</v>
          </cell>
          <cell r="AL658">
            <v>0</v>
          </cell>
          <cell r="AM658">
            <v>0</v>
          </cell>
          <cell r="AN658">
            <v>0</v>
          </cell>
          <cell r="AO658">
            <v>0</v>
          </cell>
          <cell r="AP658">
            <v>0</v>
          </cell>
          <cell r="AQ658">
            <v>0</v>
          </cell>
          <cell r="AR658">
            <v>0</v>
          </cell>
          <cell r="AS658">
            <v>0</v>
          </cell>
          <cell r="AT658">
            <v>0</v>
          </cell>
          <cell r="AU658">
            <v>0</v>
          </cell>
          <cell r="AV658">
            <v>0</v>
          </cell>
          <cell r="AW658">
            <v>0</v>
          </cell>
          <cell r="AX658">
            <v>0</v>
          </cell>
          <cell r="AY658">
            <v>0</v>
          </cell>
          <cell r="AZ658">
            <v>0</v>
          </cell>
          <cell r="BA658">
            <v>0</v>
          </cell>
          <cell r="BB658">
            <v>0</v>
          </cell>
          <cell r="BC658">
            <v>0</v>
          </cell>
          <cell r="BD658">
            <v>0</v>
          </cell>
          <cell r="BE658">
            <v>0</v>
          </cell>
          <cell r="BF658">
            <v>0</v>
          </cell>
          <cell r="BG658">
            <v>0</v>
          </cell>
          <cell r="BH658">
            <v>0</v>
          </cell>
          <cell r="BI658">
            <v>0</v>
          </cell>
          <cell r="BJ658">
            <v>0</v>
          </cell>
          <cell r="BK658">
            <v>0</v>
          </cell>
          <cell r="BL658">
            <v>0</v>
          </cell>
          <cell r="BM658">
            <v>0</v>
          </cell>
          <cell r="BN658">
            <v>0</v>
          </cell>
          <cell r="BO658">
            <v>0</v>
          </cell>
          <cell r="BP658">
            <v>0</v>
          </cell>
          <cell r="BQ658">
            <v>0</v>
          </cell>
          <cell r="BR658">
            <v>0</v>
          </cell>
          <cell r="BS658">
            <v>0</v>
          </cell>
          <cell r="BT658">
            <v>0</v>
          </cell>
          <cell r="BU658">
            <v>0</v>
          </cell>
          <cell r="BV658">
            <v>0</v>
          </cell>
          <cell r="BW658">
            <v>0</v>
          </cell>
          <cell r="BX658">
            <v>0</v>
          </cell>
          <cell r="BY658">
            <v>0</v>
          </cell>
          <cell r="BZ658">
            <v>0</v>
          </cell>
          <cell r="CA658">
            <v>0</v>
          </cell>
          <cell r="CB658">
            <v>0</v>
          </cell>
          <cell r="CC658">
            <v>0</v>
          </cell>
          <cell r="CD658">
            <v>0</v>
          </cell>
          <cell r="CE658">
            <v>0</v>
          </cell>
          <cell r="CF658">
            <v>0</v>
          </cell>
          <cell r="CG658">
            <v>0</v>
          </cell>
          <cell r="CH658">
            <v>0</v>
          </cell>
          <cell r="CI658">
            <v>0</v>
          </cell>
          <cell r="CJ658">
            <v>0</v>
          </cell>
          <cell r="CK658">
            <v>0</v>
          </cell>
          <cell r="CL658">
            <v>0</v>
          </cell>
          <cell r="CM658">
            <v>0</v>
          </cell>
          <cell r="CN658">
            <v>0</v>
          </cell>
          <cell r="CO658">
            <v>0</v>
          </cell>
          <cell r="CP658">
            <v>0</v>
          </cell>
          <cell r="CQ658">
            <v>0</v>
          </cell>
          <cell r="CR658">
            <v>0</v>
          </cell>
          <cell r="CS658">
            <v>0</v>
          </cell>
          <cell r="CT658">
            <v>0</v>
          </cell>
          <cell r="CU658">
            <v>0</v>
          </cell>
          <cell r="CV658">
            <v>0</v>
          </cell>
          <cell r="CW658">
            <v>0</v>
          </cell>
          <cell r="CX658">
            <v>0</v>
          </cell>
          <cell r="CY658">
            <v>0</v>
          </cell>
          <cell r="CZ658">
            <v>0</v>
          </cell>
          <cell r="DA658">
            <v>0</v>
          </cell>
          <cell r="DB658">
            <v>0</v>
          </cell>
          <cell r="DC658">
            <v>0</v>
          </cell>
          <cell r="DD658">
            <v>0</v>
          </cell>
          <cell r="DE658">
            <v>0</v>
          </cell>
          <cell r="DF658">
            <v>0</v>
          </cell>
          <cell r="DG658">
            <v>0</v>
          </cell>
          <cell r="DH658">
            <v>0</v>
          </cell>
          <cell r="DI658">
            <v>0</v>
          </cell>
          <cell r="DJ658">
            <v>0</v>
          </cell>
          <cell r="DK658">
            <v>0</v>
          </cell>
          <cell r="DL658">
            <v>0</v>
          </cell>
          <cell r="DM658">
            <v>0</v>
          </cell>
          <cell r="DN658">
            <v>0</v>
          </cell>
          <cell r="DO658">
            <v>0</v>
          </cell>
          <cell r="DP658">
            <v>0</v>
          </cell>
          <cell r="DQ658">
            <v>0</v>
          </cell>
          <cell r="DR658">
            <v>0</v>
          </cell>
          <cell r="DS658">
            <v>0</v>
          </cell>
          <cell r="DT658">
            <v>0</v>
          </cell>
          <cell r="DU658">
            <v>0</v>
          </cell>
          <cell r="DV658">
            <v>0</v>
          </cell>
          <cell r="DW658">
            <v>0</v>
          </cell>
          <cell r="DX658">
            <v>0</v>
          </cell>
          <cell r="DY658">
            <v>0</v>
          </cell>
          <cell r="DZ658">
            <v>0</v>
          </cell>
          <cell r="EA658">
            <v>0</v>
          </cell>
          <cell r="EB658">
            <v>0</v>
          </cell>
          <cell r="EC658">
            <v>0</v>
          </cell>
          <cell r="ED658">
            <v>0</v>
          </cell>
        </row>
        <row r="659"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  <cell r="O659">
            <v>-37.669920000000275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  <cell r="AA659">
            <v>0</v>
          </cell>
          <cell r="AB659">
            <v>0</v>
          </cell>
          <cell r="AC659">
            <v>0</v>
          </cell>
          <cell r="AD659">
            <v>0</v>
          </cell>
          <cell r="AE659">
            <v>0</v>
          </cell>
          <cell r="AF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0</v>
          </cell>
          <cell r="AK659">
            <v>0</v>
          </cell>
          <cell r="AL659">
            <v>0</v>
          </cell>
          <cell r="AM659">
            <v>0</v>
          </cell>
          <cell r="AN659">
            <v>0</v>
          </cell>
          <cell r="AO659">
            <v>0</v>
          </cell>
          <cell r="AP659">
            <v>0</v>
          </cell>
          <cell r="AQ659">
            <v>0</v>
          </cell>
          <cell r="AR659">
            <v>-63.803964299848303</v>
          </cell>
          <cell r="AS659">
            <v>-57.212878999998793</v>
          </cell>
          <cell r="AT659">
            <v>11.527006700001948</v>
          </cell>
          <cell r="AU659">
            <v>-27.421750000001339</v>
          </cell>
          <cell r="AV659">
            <v>7.158118999999715</v>
          </cell>
          <cell r="AW659">
            <v>1.5812120000045979</v>
          </cell>
          <cell r="AX659">
            <v>28.13317200000165</v>
          </cell>
          <cell r="AY659">
            <v>0.38593999999284279</v>
          </cell>
          <cell r="AZ659">
            <v>0.23079729999881238</v>
          </cell>
          <cell r="BA659">
            <v>-50.505441600005724</v>
          </cell>
          <cell r="BB659">
            <v>7.7259432999999262</v>
          </cell>
          <cell r="BC659">
            <v>3.5290580000000773</v>
          </cell>
          <cell r="BD659">
            <v>11.064858000005188</v>
          </cell>
          <cell r="BE659">
            <v>-22.62346551916562</v>
          </cell>
          <cell r="BF659">
            <v>17.435795099998359</v>
          </cell>
          <cell r="BG659">
            <v>1.1995400000014342</v>
          </cell>
          <cell r="BH659">
            <v>0.50378849999833619</v>
          </cell>
          <cell r="BI659">
            <v>-36.910170400005882</v>
          </cell>
          <cell r="BJ659">
            <v>0.24072600000363309</v>
          </cell>
          <cell r="BK659">
            <v>7.3499450000090292</v>
          </cell>
          <cell r="BL659">
            <v>-0.64366299999528565</v>
          </cell>
          <cell r="BM659">
            <v>2.0564500000036787</v>
          </cell>
          <cell r="BN659">
            <v>8.2688669700000901</v>
          </cell>
          <cell r="BO659">
            <v>-0.86701468899991596</v>
          </cell>
          <cell r="BP659">
            <v>-21.229239000000234</v>
          </cell>
          <cell r="BQ659">
            <v>-2.8489999996963888E-2</v>
          </cell>
          <cell r="BR659">
            <v>96.658250589971431</v>
          </cell>
          <cell r="BS659">
            <v>6.4618760000012117</v>
          </cell>
          <cell r="BT659">
            <v>1.7209349999975529</v>
          </cell>
          <cell r="BU659">
            <v>9.3036330000031739</v>
          </cell>
          <cell r="BV659">
            <v>13.058428000003914</v>
          </cell>
          <cell r="BW659">
            <v>7.5329400000046007</v>
          </cell>
          <cell r="BX659">
            <v>-2.7771149999898626</v>
          </cell>
          <cell r="BY659">
            <v>2.598150000005262</v>
          </cell>
          <cell r="BZ659">
            <v>3.7998959999968065</v>
          </cell>
          <cell r="CA659">
            <v>13.175459589998354</v>
          </cell>
          <cell r="CB659">
            <v>6.0056000000040513</v>
          </cell>
          <cell r="CC659">
            <v>34.140607000001182</v>
          </cell>
          <cell r="CD659">
            <v>1.6378410000033909</v>
          </cell>
          <cell r="CE659">
            <v>39.156728999922052</v>
          </cell>
          <cell r="CF659">
            <v>3.8565100000050734</v>
          </cell>
          <cell r="CG659">
            <v>2.0407500000001164</v>
          </cell>
          <cell r="CH659">
            <v>3.2677769999936572</v>
          </cell>
          <cell r="CI659">
            <v>8.3209090000018477</v>
          </cell>
          <cell r="CJ659">
            <v>0.78183200000785291</v>
          </cell>
          <cell r="CK659">
            <v>4.3044970000046305</v>
          </cell>
          <cell r="CL659">
            <v>0.47179999999934807</v>
          </cell>
          <cell r="CM659">
            <v>-14.359555999995791</v>
          </cell>
          <cell r="CN659">
            <v>11.262217000010423</v>
          </cell>
          <cell r="CO659">
            <v>11.305170999999973</v>
          </cell>
          <cell r="CP659">
            <v>7.0842200000042794</v>
          </cell>
          <cell r="CQ659">
            <v>0.82060199999978067</v>
          </cell>
          <cell r="CR659">
            <v>8.2856483998475596</v>
          </cell>
          <cell r="CS659">
            <v>-3.3838545999969938</v>
          </cell>
          <cell r="CT659">
            <v>4.3782315999997081</v>
          </cell>
          <cell r="CU659">
            <v>-2.5111510000060662</v>
          </cell>
          <cell r="CV659">
            <v>16.733233999999356</v>
          </cell>
          <cell r="CW659">
            <v>-2.5125839999964228</v>
          </cell>
          <cell r="CX659">
            <v>-5.3064199999935227</v>
          </cell>
          <cell r="CY659">
            <v>0</v>
          </cell>
          <cell r="CZ659">
            <v>0.36232900001050439</v>
          </cell>
          <cell r="DA659">
            <v>0.43987499999639113</v>
          </cell>
          <cell r="DB659">
            <v>3.476399986539036E-3</v>
          </cell>
          <cell r="DC659">
            <v>6.1040000000502914E-2</v>
          </cell>
          <cell r="DD659">
            <v>2.1471999993082136E-2</v>
          </cell>
          <cell r="DE659">
            <v>34.606758499750867</v>
          </cell>
          <cell r="DF659">
            <v>0</v>
          </cell>
          <cell r="DG659">
            <v>0.73460599999816623</v>
          </cell>
          <cell r="DH659">
            <v>2.7041559999997844</v>
          </cell>
          <cell r="DI659">
            <v>15.812282499988214</v>
          </cell>
          <cell r="DJ659">
            <v>1.9634380000061356</v>
          </cell>
          <cell r="DK659">
            <v>0.28351999999722466</v>
          </cell>
          <cell r="DL659">
            <v>1.849370000010822</v>
          </cell>
          <cell r="DM659">
            <v>6.2923999999911757</v>
          </cell>
          <cell r="DN659">
            <v>1.5617499999934807</v>
          </cell>
          <cell r="DO659">
            <v>3.4052360000059707</v>
          </cell>
          <cell r="DP659">
            <v>0</v>
          </cell>
          <cell r="DQ659">
            <v>0</v>
          </cell>
          <cell r="DR659">
            <v>1.5063620000146329</v>
          </cell>
          <cell r="DS659">
            <v>0</v>
          </cell>
          <cell r="DT659">
            <v>0</v>
          </cell>
          <cell r="DU659">
            <v>0.43853600000147708</v>
          </cell>
          <cell r="DV659">
            <v>0</v>
          </cell>
          <cell r="DW659">
            <v>0.50453000000561588</v>
          </cell>
          <cell r="DX659">
            <v>0</v>
          </cell>
          <cell r="DY659">
            <v>0</v>
          </cell>
          <cell r="DZ659">
            <v>0</v>
          </cell>
          <cell r="EA659">
            <v>0</v>
          </cell>
          <cell r="EB659">
            <v>0.56329599999298807</v>
          </cell>
          <cell r="EC659">
            <v>0</v>
          </cell>
          <cell r="ED659">
            <v>0</v>
          </cell>
        </row>
        <row r="660">
          <cell r="F660">
            <v>0</v>
          </cell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  <cell r="AB660">
            <v>0</v>
          </cell>
          <cell r="AC660">
            <v>0</v>
          </cell>
          <cell r="AD660">
            <v>0</v>
          </cell>
          <cell r="AE660">
            <v>0</v>
          </cell>
          <cell r="AF660">
            <v>0</v>
          </cell>
          <cell r="AG660">
            <v>0</v>
          </cell>
          <cell r="AH660">
            <v>0</v>
          </cell>
          <cell r="AI660">
            <v>0</v>
          </cell>
          <cell r="AJ660">
            <v>0</v>
          </cell>
          <cell r="AK660">
            <v>0</v>
          </cell>
          <cell r="AL660">
            <v>0</v>
          </cell>
          <cell r="AM660">
            <v>0</v>
          </cell>
          <cell r="AN660">
            <v>0</v>
          </cell>
          <cell r="AO660">
            <v>0</v>
          </cell>
          <cell r="AP660">
            <v>0</v>
          </cell>
          <cell r="AQ660">
            <v>0</v>
          </cell>
          <cell r="AR660">
            <v>123.63463777996367</v>
          </cell>
          <cell r="AS660">
            <v>-113.0216617599981</v>
          </cell>
          <cell r="AT660">
            <v>2.4135124400017958</v>
          </cell>
          <cell r="AU660">
            <v>3.542819900001632</v>
          </cell>
          <cell r="AV660">
            <v>-79.881212000000232</v>
          </cell>
          <cell r="AW660">
            <v>203.42773999999918</v>
          </cell>
          <cell r="AX660">
            <v>59.338904999996885</v>
          </cell>
          <cell r="AY660">
            <v>2.284587999994983</v>
          </cell>
          <cell r="AZ660">
            <v>7.0067140000028303</v>
          </cell>
          <cell r="BA660">
            <v>88.710687999999209</v>
          </cell>
          <cell r="BB660">
            <v>7.4440532000007806</v>
          </cell>
          <cell r="BC660">
            <v>1.8418830000009621</v>
          </cell>
          <cell r="BD660">
            <v>-59.473391999999876</v>
          </cell>
          <cell r="BE660">
            <v>13.929260859964415</v>
          </cell>
          <cell r="BF660">
            <v>4.3213960000030056</v>
          </cell>
          <cell r="BG660">
            <v>101.6137000000017</v>
          </cell>
          <cell r="BH660">
            <v>28.145636999997805</v>
          </cell>
          <cell r="BI660">
            <v>-92.881016499995894</v>
          </cell>
          <cell r="BJ660">
            <v>3.4221495000019786</v>
          </cell>
          <cell r="BK660">
            <v>1.7209650000004331</v>
          </cell>
          <cell r="BL660">
            <v>2.4651900399912847</v>
          </cell>
          <cell r="BM660">
            <v>-5.341565000009723</v>
          </cell>
          <cell r="BN660">
            <v>64.993414699994901</v>
          </cell>
          <cell r="BO660">
            <v>-91.16594019999684</v>
          </cell>
          <cell r="BP660">
            <v>29.253944320000301</v>
          </cell>
          <cell r="BQ660">
            <v>-32.61861399999907</v>
          </cell>
          <cell r="BR660">
            <v>261.88498698006151</v>
          </cell>
          <cell r="BS660">
            <v>2.4100700000017241</v>
          </cell>
          <cell r="BT660">
            <v>39.185121649999928</v>
          </cell>
          <cell r="BU660">
            <v>107.13244000000122</v>
          </cell>
          <cell r="BV660">
            <v>3.4593552299993462</v>
          </cell>
          <cell r="BW660">
            <v>12.19968869999866</v>
          </cell>
          <cell r="BX660">
            <v>145.53595430000132</v>
          </cell>
          <cell r="BY660">
            <v>79.24083999999857</v>
          </cell>
          <cell r="BZ660">
            <v>-0.27138700000068638</v>
          </cell>
          <cell r="CA660">
            <v>-227.5647407600045</v>
          </cell>
          <cell r="CB660">
            <v>-62.620492000001832</v>
          </cell>
          <cell r="CC660">
            <v>88.840098459997535</v>
          </cell>
          <cell r="CD660">
            <v>74.338038400001096</v>
          </cell>
          <cell r="CE660">
            <v>327.87037510011578</v>
          </cell>
          <cell r="CF660">
            <v>-35.027215999998589</v>
          </cell>
          <cell r="CG660">
            <v>-44.470026999999391</v>
          </cell>
          <cell r="CH660">
            <v>-25.161761999999726</v>
          </cell>
          <cell r="CI660">
            <v>27.17036100000405</v>
          </cell>
          <cell r="CJ660">
            <v>113.305511999999</v>
          </cell>
          <cell r="CK660">
            <v>-51.05124970000179</v>
          </cell>
          <cell r="CL660">
            <v>-52.390893999996479</v>
          </cell>
          <cell r="CM660">
            <v>3.4031959999992978</v>
          </cell>
          <cell r="CN660">
            <v>378.96900599999935</v>
          </cell>
          <cell r="CO660">
            <v>3.66397280000092</v>
          </cell>
          <cell r="CP660">
            <v>9.7648939999999129</v>
          </cell>
          <cell r="CQ660">
            <v>-0.30541799999991781</v>
          </cell>
          <cell r="CR660">
            <v>188.79969622008502</v>
          </cell>
          <cell r="CS660">
            <v>1.5481359999976121</v>
          </cell>
          <cell r="CT660">
            <v>8.1084460000020044</v>
          </cell>
          <cell r="CU660">
            <v>-7.0076831800033688</v>
          </cell>
          <cell r="CV660">
            <v>27.643404400005238</v>
          </cell>
          <cell r="CW660">
            <v>-71.814794999998412</v>
          </cell>
          <cell r="CX660">
            <v>169.56565499999851</v>
          </cell>
          <cell r="CY660">
            <v>0.85745999999926426</v>
          </cell>
          <cell r="CZ660">
            <v>0.62901099999726284</v>
          </cell>
          <cell r="DA660">
            <v>54.877556299994467</v>
          </cell>
          <cell r="DB660">
            <v>2.6041416999942157</v>
          </cell>
          <cell r="DC660">
            <v>0.20473900000069989</v>
          </cell>
          <cell r="DD660">
            <v>1.5836249999993015</v>
          </cell>
          <cell r="DE660">
            <v>1043.9234964998905</v>
          </cell>
          <cell r="DF660">
            <v>5.7412819999954081</v>
          </cell>
          <cell r="DG660">
            <v>15.972230400002445</v>
          </cell>
          <cell r="DH660">
            <v>197.05051200000162</v>
          </cell>
          <cell r="DI660">
            <v>36.271812000006321</v>
          </cell>
          <cell r="DJ660">
            <v>25.668938999995589</v>
          </cell>
          <cell r="DK660">
            <v>532.15769999998156</v>
          </cell>
          <cell r="DL660">
            <v>2.1066140000184532</v>
          </cell>
          <cell r="DM660">
            <v>2.250315999990562</v>
          </cell>
          <cell r="DN660">
            <v>207.45740010000009</v>
          </cell>
          <cell r="DO660">
            <v>-105.03994300001068</v>
          </cell>
          <cell r="DP660">
            <v>2.8573270000051707</v>
          </cell>
          <cell r="DQ660">
            <v>121.42930700001307</v>
          </cell>
          <cell r="DR660">
            <v>266.12735257064924</v>
          </cell>
          <cell r="DS660">
            <v>-87.480874000000767</v>
          </cell>
          <cell r="DT660">
            <v>35.12007900000026</v>
          </cell>
          <cell r="DU660">
            <v>525.9052582699951</v>
          </cell>
          <cell r="DV660">
            <v>520.16680170000473</v>
          </cell>
          <cell r="DW660">
            <v>-664.22140300000319</v>
          </cell>
          <cell r="DX660">
            <v>333.95595699999831</v>
          </cell>
          <cell r="DY660">
            <v>29.736858999996912</v>
          </cell>
          <cell r="DZ660">
            <v>-139.81741299998248</v>
          </cell>
          <cell r="EA660">
            <v>31.510786600003485</v>
          </cell>
          <cell r="EB660">
            <v>-320.93661299999803</v>
          </cell>
          <cell r="EC660">
            <v>2.1879139999946347</v>
          </cell>
          <cell r="ED660">
            <v>0</v>
          </cell>
        </row>
        <row r="661">
          <cell r="F661">
            <v>0</v>
          </cell>
          <cell r="G661">
            <v>0</v>
          </cell>
          <cell r="H661">
            <v>0</v>
          </cell>
          <cell r="I661">
            <v>0</v>
          </cell>
          <cell r="J661">
            <v>0</v>
          </cell>
          <cell r="K661">
            <v>0</v>
          </cell>
          <cell r="L661">
            <v>0</v>
          </cell>
          <cell r="M661">
            <v>0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R661">
            <v>0</v>
          </cell>
          <cell r="S661">
            <v>0</v>
          </cell>
          <cell r="T661">
            <v>0</v>
          </cell>
          <cell r="U661">
            <v>0</v>
          </cell>
          <cell r="V661">
            <v>0</v>
          </cell>
          <cell r="W661">
            <v>0</v>
          </cell>
          <cell r="X661">
            <v>0</v>
          </cell>
          <cell r="Y661">
            <v>0</v>
          </cell>
          <cell r="Z661">
            <v>0</v>
          </cell>
          <cell r="AA661">
            <v>0</v>
          </cell>
          <cell r="AB661">
            <v>0</v>
          </cell>
          <cell r="AC661">
            <v>0</v>
          </cell>
          <cell r="AD661">
            <v>0</v>
          </cell>
          <cell r="AE661">
            <v>0</v>
          </cell>
          <cell r="AF661">
            <v>0</v>
          </cell>
          <cell r="AG661">
            <v>0</v>
          </cell>
          <cell r="AH661">
            <v>0</v>
          </cell>
          <cell r="AI661">
            <v>0</v>
          </cell>
          <cell r="AJ661">
            <v>0</v>
          </cell>
          <cell r="AK661">
            <v>0</v>
          </cell>
          <cell r="AL661">
            <v>0</v>
          </cell>
          <cell r="AM661">
            <v>0</v>
          </cell>
          <cell r="AN661">
            <v>0</v>
          </cell>
          <cell r="AO661">
            <v>0</v>
          </cell>
          <cell r="AP661">
            <v>0</v>
          </cell>
          <cell r="AQ661">
            <v>0</v>
          </cell>
          <cell r="AR661">
            <v>-469.43127609975636</v>
          </cell>
          <cell r="AS661">
            <v>75.89411839999957</v>
          </cell>
          <cell r="AT661">
            <v>-4.3747571999992942</v>
          </cell>
          <cell r="AU661">
            <v>-17.9810187999974</v>
          </cell>
          <cell r="AV661">
            <v>75.328396450000582</v>
          </cell>
          <cell r="AW661">
            <v>-221.91213404999871</v>
          </cell>
          <cell r="AX661">
            <v>-138.30750409999746</v>
          </cell>
          <cell r="AY661">
            <v>-63.698811300011585</v>
          </cell>
          <cell r="AZ661">
            <v>-55.788629000002402</v>
          </cell>
          <cell r="BA661">
            <v>-120.47140397399198</v>
          </cell>
          <cell r="BB661">
            <v>-24.177305065997643</v>
          </cell>
          <cell r="BC661">
            <v>-22.622371359997487</v>
          </cell>
          <cell r="BD661">
            <v>48.680143900000985</v>
          </cell>
          <cell r="BE661">
            <v>-269.37822869012598</v>
          </cell>
          <cell r="BF661">
            <v>0.88086990000010701</v>
          </cell>
          <cell r="BG661">
            <v>-101.14454739999928</v>
          </cell>
          <cell r="BH661">
            <v>-38.350484200003848</v>
          </cell>
          <cell r="BI661">
            <v>86.673523299999943</v>
          </cell>
          <cell r="BJ661">
            <v>-26.196694800004479</v>
          </cell>
          <cell r="BK661">
            <v>-64.229440900002373</v>
          </cell>
          <cell r="BL661">
            <v>-63.791559000004781</v>
          </cell>
          <cell r="BM661">
            <v>-47.234238999997615</v>
          </cell>
          <cell r="BN661">
            <v>-106.5271107449953</v>
          </cell>
          <cell r="BO661">
            <v>94.957361624998157</v>
          </cell>
          <cell r="BP661">
            <v>-29.959778624004684</v>
          </cell>
          <cell r="BQ661">
            <v>25.543871154004592</v>
          </cell>
          <cell r="BR661">
            <v>-474.92035473010037</v>
          </cell>
          <cell r="BS661">
            <v>48.055338320002193</v>
          </cell>
          <cell r="BT661">
            <v>-32.18384540000261</v>
          </cell>
          <cell r="BU661">
            <v>-109.3312356000024</v>
          </cell>
          <cell r="BV661">
            <v>-25.575537839999015</v>
          </cell>
          <cell r="BW661">
            <v>-28.391027160003432</v>
          </cell>
          <cell r="BX661">
            <v>-222.41834050000762</v>
          </cell>
          <cell r="BY661">
            <v>-59.830577699991409</v>
          </cell>
          <cell r="BZ661">
            <v>-60.302253500005463</v>
          </cell>
          <cell r="CA661">
            <v>193.94731221999973</v>
          </cell>
          <cell r="CB661">
            <v>52.272128640004667</v>
          </cell>
          <cell r="CC661">
            <v>-143.4615509849973</v>
          </cell>
          <cell r="CD661">
            <v>-87.700765224999486</v>
          </cell>
          <cell r="CE661">
            <v>-782.01385701599065</v>
          </cell>
          <cell r="CF661">
            <v>27.14834522000092</v>
          </cell>
          <cell r="CG661">
            <v>-0.2301103600038914</v>
          </cell>
          <cell r="CH661">
            <v>0.27406830000109039</v>
          </cell>
          <cell r="CI661">
            <v>-33.554295260000799</v>
          </cell>
          <cell r="CJ661">
            <v>-120.6530113399931</v>
          </cell>
          <cell r="CK661">
            <v>-71.189963700002409</v>
          </cell>
          <cell r="CL661">
            <v>-81.286372400005348</v>
          </cell>
          <cell r="CM661">
            <v>-58.083293000003323</v>
          </cell>
          <cell r="CN661">
            <v>-396.98419238999486</v>
          </cell>
          <cell r="CO661">
            <v>-23.712103160003608</v>
          </cell>
          <cell r="CP661">
            <v>-10.24720678000449</v>
          </cell>
          <cell r="CQ661">
            <v>-13.495722146002663</v>
          </cell>
          <cell r="CR661">
            <v>-497.04093263973482</v>
          </cell>
          <cell r="CS661">
            <v>-12.394358810000995</v>
          </cell>
          <cell r="CT661">
            <v>-31.405723409996426</v>
          </cell>
          <cell r="CU661">
            <v>-40.069589800004906</v>
          </cell>
          <cell r="CV661">
            <v>0.48969187001057435</v>
          </cell>
          <cell r="CW661">
            <v>24.214358629993512</v>
          </cell>
          <cell r="CX661">
            <v>-210.8489658000035</v>
          </cell>
          <cell r="CY661">
            <v>-71.21145709999837</v>
          </cell>
          <cell r="CZ661">
            <v>-60.5646940000006</v>
          </cell>
          <cell r="DA661">
            <v>-36.606374580005649</v>
          </cell>
          <cell r="DB661">
            <v>-18.973586569998588</v>
          </cell>
          <cell r="DC661">
            <v>-21.291536734002875</v>
          </cell>
          <cell r="DD661">
            <v>-18.37869633599621</v>
          </cell>
          <cell r="DE661">
            <v>-1257.2837928499794</v>
          </cell>
          <cell r="DF661">
            <v>-23.300783100006811</v>
          </cell>
          <cell r="DG661">
            <v>-9.1158521999968798</v>
          </cell>
          <cell r="DH661">
            <v>-105.7322181999989</v>
          </cell>
          <cell r="DI661">
            <v>-31.680145669990452</v>
          </cell>
          <cell r="DJ661">
            <v>-130.8498219299945</v>
          </cell>
          <cell r="DK661">
            <v>-569.09989089998999</v>
          </cell>
          <cell r="DL661">
            <v>-69.744353899994167</v>
          </cell>
          <cell r="DM661">
            <v>-73.564025700005004</v>
          </cell>
          <cell r="DN661">
            <v>-289.37308446998941</v>
          </cell>
          <cell r="DO661">
            <v>69.532602249993943</v>
          </cell>
          <cell r="DP661">
            <v>-23.05384447400138</v>
          </cell>
          <cell r="DQ661">
            <v>-1.30237455599854</v>
          </cell>
          <cell r="DR661">
            <v>404.75275253993459</v>
          </cell>
          <cell r="DS661">
            <v>36.412343650001276</v>
          </cell>
          <cell r="DT661">
            <v>-7.581153599996469</v>
          </cell>
          <cell r="DU661">
            <v>194.40534660000412</v>
          </cell>
          <cell r="DV661">
            <v>20.299055310009862</v>
          </cell>
          <cell r="DW661">
            <v>-100.09287691001373</v>
          </cell>
          <cell r="DX661">
            <v>-428.03570699997363</v>
          </cell>
          <cell r="DY661">
            <v>166.3261103000259</v>
          </cell>
          <cell r="DZ661">
            <v>247.21383090000018</v>
          </cell>
          <cell r="EA661">
            <v>317.6269053399883</v>
          </cell>
          <cell r="EB661">
            <v>0.88972835999447852</v>
          </cell>
          <cell r="EC661">
            <v>-23.212372624999261</v>
          </cell>
          <cell r="ED661">
            <v>-19.498457784997299</v>
          </cell>
        </row>
        <row r="662">
          <cell r="F662">
            <v>0</v>
          </cell>
          <cell r="G662">
            <v>0</v>
          </cell>
          <cell r="H662">
            <v>0</v>
          </cell>
          <cell r="I662">
            <v>0</v>
          </cell>
          <cell r="J662">
            <v>0</v>
          </cell>
          <cell r="K662">
            <v>0</v>
          </cell>
          <cell r="L662">
            <v>0</v>
          </cell>
          <cell r="M662">
            <v>0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R662">
            <v>0</v>
          </cell>
          <cell r="S662">
            <v>0</v>
          </cell>
          <cell r="T662">
            <v>0</v>
          </cell>
          <cell r="U662">
            <v>0</v>
          </cell>
          <cell r="V662">
            <v>0</v>
          </cell>
          <cell r="W662">
            <v>0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  <cell r="AB662">
            <v>0</v>
          </cell>
          <cell r="AC662">
            <v>0</v>
          </cell>
          <cell r="AD662">
            <v>0</v>
          </cell>
          <cell r="AE662">
            <v>0</v>
          </cell>
          <cell r="AF662">
            <v>0</v>
          </cell>
          <cell r="AG662">
            <v>0</v>
          </cell>
          <cell r="AH662">
            <v>0</v>
          </cell>
          <cell r="AI662">
            <v>0</v>
          </cell>
          <cell r="AJ662">
            <v>0</v>
          </cell>
          <cell r="AK662">
            <v>0</v>
          </cell>
          <cell r="AL662">
            <v>0</v>
          </cell>
          <cell r="AM662">
            <v>0</v>
          </cell>
          <cell r="AN662">
            <v>0</v>
          </cell>
          <cell r="AO662">
            <v>0</v>
          </cell>
          <cell r="AP662">
            <v>0</v>
          </cell>
          <cell r="AQ662">
            <v>0</v>
          </cell>
          <cell r="AR662">
            <v>101.07453740003984</v>
          </cell>
          <cell r="AS662">
            <v>0</v>
          </cell>
          <cell r="AT662">
            <v>-0.98926000000210479</v>
          </cell>
          <cell r="AU662">
            <v>11.773530000005849</v>
          </cell>
          <cell r="AV662">
            <v>33.735242000009748</v>
          </cell>
          <cell r="AW662">
            <v>10.881524999989779</v>
          </cell>
          <cell r="AX662">
            <v>6.6399996285326779E-5</v>
          </cell>
          <cell r="AY662">
            <v>16.816984999997658</v>
          </cell>
          <cell r="AZ662">
            <v>20.943337999997311</v>
          </cell>
          <cell r="BA662">
            <v>-4.2237940000050003</v>
          </cell>
          <cell r="BB662">
            <v>11.14767999999458</v>
          </cell>
          <cell r="BC662">
            <v>0</v>
          </cell>
          <cell r="BD662">
            <v>0.98922500000116997</v>
          </cell>
          <cell r="BE662">
            <v>-11.565449299989268</v>
          </cell>
          <cell r="BF662">
            <v>0</v>
          </cell>
          <cell r="BG662">
            <v>0</v>
          </cell>
          <cell r="BH662">
            <v>-7.7965819999953965</v>
          </cell>
          <cell r="BI662">
            <v>-10.321303999997326</v>
          </cell>
          <cell r="BJ662">
            <v>-8.5824809999903664</v>
          </cell>
          <cell r="BK662">
            <v>7.1424887000030139</v>
          </cell>
          <cell r="BL662">
            <v>-2.3679430000047432</v>
          </cell>
          <cell r="BM662">
            <v>32.81199000000197</v>
          </cell>
          <cell r="BN662">
            <v>-0.68833800000720657</v>
          </cell>
          <cell r="BO662">
            <v>-1.9784900000013295</v>
          </cell>
          <cell r="BP662">
            <v>-19.784789999997884</v>
          </cell>
          <cell r="BQ662">
            <v>0</v>
          </cell>
          <cell r="BR662">
            <v>-57.675994800054468</v>
          </cell>
          <cell r="BS662">
            <v>0</v>
          </cell>
          <cell r="BT662">
            <v>0</v>
          </cell>
          <cell r="BU662">
            <v>-0.98924000000261003</v>
          </cell>
          <cell r="BV662">
            <v>5.8373139999894192</v>
          </cell>
          <cell r="BW662">
            <v>10.495578300004127</v>
          </cell>
          <cell r="BX662">
            <v>-13.267247100011446</v>
          </cell>
          <cell r="BY662">
            <v>-92.781359999993583</v>
          </cell>
          <cell r="BZ662">
            <v>5.0322109999979148</v>
          </cell>
          <cell r="CA662">
            <v>1.2873219999892171</v>
          </cell>
          <cell r="CB662">
            <v>24.730960000000778</v>
          </cell>
          <cell r="CC662">
            <v>1.9784669999971811</v>
          </cell>
          <cell r="CD662">
            <v>0</v>
          </cell>
          <cell r="CE662">
            <v>79.979042100021616</v>
          </cell>
          <cell r="CF662">
            <v>0</v>
          </cell>
          <cell r="CG662">
            <v>0</v>
          </cell>
          <cell r="CH662">
            <v>3.9569600000031642</v>
          </cell>
          <cell r="CI662">
            <v>2.9677629999932833</v>
          </cell>
          <cell r="CJ662">
            <v>-19.94273599999724</v>
          </cell>
          <cell r="CK662">
            <v>9.8922499999898719</v>
          </cell>
          <cell r="CL662">
            <v>101.84864100000414</v>
          </cell>
          <cell r="CM662">
            <v>4.7244891000009375</v>
          </cell>
          <cell r="CN662">
            <v>-25.446799999990617</v>
          </cell>
          <cell r="CO662">
            <v>1.9784750000035274</v>
          </cell>
          <cell r="CP662">
            <v>0</v>
          </cell>
          <cell r="CQ662">
            <v>0</v>
          </cell>
          <cell r="CR662">
            <v>110.21004563989118</v>
          </cell>
          <cell r="CS662">
            <v>0</v>
          </cell>
          <cell r="CT662">
            <v>0</v>
          </cell>
          <cell r="CU662">
            <v>46.301668499996595</v>
          </cell>
          <cell r="CV662">
            <v>3.0237675999960629</v>
          </cell>
          <cell r="CW662">
            <v>-38.153353999994579</v>
          </cell>
          <cell r="CX662">
            <v>60.410539839998819</v>
          </cell>
          <cell r="CY662">
            <v>40.664003700003377</v>
          </cell>
          <cell r="CZ662">
            <v>-2.5999994250014424E-5</v>
          </cell>
          <cell r="DA662">
            <v>-3.5800540000054752</v>
          </cell>
          <cell r="DB662">
            <v>1.4923200000048382</v>
          </cell>
          <cell r="DC662">
            <v>5.1180000002204906E-2</v>
          </cell>
          <cell r="DD662">
            <v>0</v>
          </cell>
          <cell r="DE662">
            <v>-9.017131770029664</v>
          </cell>
          <cell r="DF662">
            <v>0</v>
          </cell>
          <cell r="DG662">
            <v>2.0392449999999371</v>
          </cell>
          <cell r="DH662">
            <v>10.19616600000154</v>
          </cell>
          <cell r="DI662">
            <v>-14.274709999997867</v>
          </cell>
          <cell r="DJ662">
            <v>17.48855193000054</v>
          </cell>
          <cell r="DK662">
            <v>-40.845536000007996</v>
          </cell>
          <cell r="DL662">
            <v>18.541201000000001</v>
          </cell>
          <cell r="DM662">
            <v>-2.7920497000013711</v>
          </cell>
          <cell r="DN662">
            <v>-3.4484599999996135</v>
          </cell>
          <cell r="DO662">
            <v>4.0784600000042701</v>
          </cell>
          <cell r="DP662">
            <v>0</v>
          </cell>
          <cell r="DQ662">
            <v>0</v>
          </cell>
          <cell r="DR662">
            <v>14.500898999976926</v>
          </cell>
          <cell r="DS662">
            <v>0</v>
          </cell>
          <cell r="DT662">
            <v>0</v>
          </cell>
          <cell r="DU662">
            <v>0</v>
          </cell>
          <cell r="DV662">
            <v>8.7300000013783574E-3</v>
          </cell>
          <cell r="DW662">
            <v>4.0785139999934472</v>
          </cell>
          <cell r="DX662">
            <v>-5.0000089686363935E-6</v>
          </cell>
          <cell r="DY662">
            <v>12.451799999980722</v>
          </cell>
          <cell r="DZ662">
            <v>4.0795999999972992</v>
          </cell>
          <cell r="EA662">
            <v>-4.0784899999998743</v>
          </cell>
          <cell r="EB662">
            <v>-2.0392500000016298</v>
          </cell>
          <cell r="EC662">
            <v>0</v>
          </cell>
          <cell r="ED662">
            <v>0</v>
          </cell>
        </row>
        <row r="663">
          <cell r="F663">
            <v>0</v>
          </cell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  <cell r="M663">
            <v>0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  <cell r="X663">
            <v>0</v>
          </cell>
          <cell r="Y663">
            <v>0</v>
          </cell>
          <cell r="Z663">
            <v>0</v>
          </cell>
          <cell r="AA663">
            <v>0</v>
          </cell>
          <cell r="AB663">
            <v>0</v>
          </cell>
          <cell r="AC663">
            <v>0</v>
          </cell>
          <cell r="AD663">
            <v>0</v>
          </cell>
          <cell r="AE663">
            <v>0</v>
          </cell>
          <cell r="AF663">
            <v>0</v>
          </cell>
          <cell r="AG663">
            <v>0</v>
          </cell>
          <cell r="AH663">
            <v>0</v>
          </cell>
          <cell r="AI663">
            <v>0</v>
          </cell>
          <cell r="AJ663">
            <v>0</v>
          </cell>
          <cell r="AK663">
            <v>0</v>
          </cell>
          <cell r="AL663">
            <v>0</v>
          </cell>
          <cell r="AM663">
            <v>0</v>
          </cell>
          <cell r="AN663">
            <v>0</v>
          </cell>
          <cell r="AO663">
            <v>0</v>
          </cell>
          <cell r="AP663">
            <v>0</v>
          </cell>
          <cell r="AQ663">
            <v>0</v>
          </cell>
          <cell r="AR663">
            <v>0</v>
          </cell>
          <cell r="AS663">
            <v>0</v>
          </cell>
          <cell r="AT663">
            <v>0</v>
          </cell>
          <cell r="AU663">
            <v>0</v>
          </cell>
          <cell r="AV663">
            <v>0</v>
          </cell>
          <cell r="AW663">
            <v>0</v>
          </cell>
          <cell r="AX663">
            <v>0</v>
          </cell>
          <cell r="AY663">
            <v>0</v>
          </cell>
          <cell r="AZ663">
            <v>0</v>
          </cell>
          <cell r="BA663">
            <v>0</v>
          </cell>
          <cell r="BB663">
            <v>0</v>
          </cell>
          <cell r="BC663">
            <v>0</v>
          </cell>
          <cell r="BD663">
            <v>0</v>
          </cell>
          <cell r="BE663">
            <v>0</v>
          </cell>
          <cell r="BF663">
            <v>0</v>
          </cell>
          <cell r="BG663">
            <v>0</v>
          </cell>
          <cell r="BH663">
            <v>0</v>
          </cell>
          <cell r="BI663">
            <v>0</v>
          </cell>
          <cell r="BJ663">
            <v>0</v>
          </cell>
          <cell r="BK663">
            <v>0</v>
          </cell>
          <cell r="BL663">
            <v>0</v>
          </cell>
          <cell r="BM663">
            <v>0</v>
          </cell>
          <cell r="BN663">
            <v>0</v>
          </cell>
          <cell r="BO663">
            <v>0</v>
          </cell>
          <cell r="BP663">
            <v>0</v>
          </cell>
          <cell r="BQ663">
            <v>0</v>
          </cell>
          <cell r="BR663">
            <v>0</v>
          </cell>
          <cell r="BS663">
            <v>0</v>
          </cell>
          <cell r="BT663">
            <v>0</v>
          </cell>
          <cell r="BU663">
            <v>0</v>
          </cell>
          <cell r="BV663">
            <v>0</v>
          </cell>
          <cell r="BW663">
            <v>0</v>
          </cell>
          <cell r="BX663">
            <v>0</v>
          </cell>
          <cell r="BY663">
            <v>0</v>
          </cell>
          <cell r="BZ663">
            <v>0</v>
          </cell>
          <cell r="CA663">
            <v>0</v>
          </cell>
          <cell r="CB663">
            <v>0</v>
          </cell>
          <cell r="CC663">
            <v>0</v>
          </cell>
          <cell r="CD663">
            <v>0</v>
          </cell>
          <cell r="CE663">
            <v>0</v>
          </cell>
          <cell r="CF663">
            <v>0</v>
          </cell>
          <cell r="CG663">
            <v>0</v>
          </cell>
          <cell r="CH663">
            <v>0</v>
          </cell>
          <cell r="CI663">
            <v>0</v>
          </cell>
          <cell r="CJ663">
            <v>0</v>
          </cell>
          <cell r="CK663">
            <v>0</v>
          </cell>
          <cell r="CL663">
            <v>0</v>
          </cell>
          <cell r="CM663">
            <v>0</v>
          </cell>
          <cell r="CN663">
            <v>0</v>
          </cell>
          <cell r="CO663">
            <v>0</v>
          </cell>
          <cell r="CP663">
            <v>0</v>
          </cell>
          <cell r="CQ663">
            <v>0</v>
          </cell>
          <cell r="CR663">
            <v>0</v>
          </cell>
          <cell r="CS663">
            <v>0</v>
          </cell>
          <cell r="CT663">
            <v>0</v>
          </cell>
          <cell r="CU663">
            <v>0</v>
          </cell>
          <cell r="CV663">
            <v>0</v>
          </cell>
          <cell r="CW663">
            <v>0</v>
          </cell>
          <cell r="CX663">
            <v>0</v>
          </cell>
          <cell r="CY663">
            <v>0</v>
          </cell>
          <cell r="CZ663">
            <v>0</v>
          </cell>
          <cell r="DA663">
            <v>0</v>
          </cell>
          <cell r="DB663">
            <v>0</v>
          </cell>
          <cell r="DC663">
            <v>0</v>
          </cell>
          <cell r="DD663">
            <v>0</v>
          </cell>
          <cell r="DE663">
            <v>0</v>
          </cell>
          <cell r="DF663">
            <v>0</v>
          </cell>
          <cell r="DG663">
            <v>0</v>
          </cell>
          <cell r="DH663">
            <v>0</v>
          </cell>
          <cell r="DI663">
            <v>0</v>
          </cell>
          <cell r="DJ663">
            <v>0</v>
          </cell>
          <cell r="DK663">
            <v>0</v>
          </cell>
          <cell r="DL663">
            <v>0</v>
          </cell>
          <cell r="DM663">
            <v>0</v>
          </cell>
          <cell r="DN663">
            <v>0</v>
          </cell>
          <cell r="DO663">
            <v>0</v>
          </cell>
          <cell r="DP663">
            <v>0</v>
          </cell>
          <cell r="DQ663">
            <v>0</v>
          </cell>
          <cell r="DR663">
            <v>0</v>
          </cell>
          <cell r="DS663">
            <v>0</v>
          </cell>
          <cell r="DT663">
            <v>0</v>
          </cell>
          <cell r="DU663">
            <v>0</v>
          </cell>
          <cell r="DV663">
            <v>0</v>
          </cell>
          <cell r="DW663">
            <v>0</v>
          </cell>
          <cell r="DX663">
            <v>0</v>
          </cell>
          <cell r="DY663">
            <v>0</v>
          </cell>
          <cell r="DZ663">
            <v>0</v>
          </cell>
          <cell r="EA663">
            <v>0</v>
          </cell>
          <cell r="EB663">
            <v>0</v>
          </cell>
          <cell r="EC663">
            <v>0</v>
          </cell>
          <cell r="ED663">
            <v>0</v>
          </cell>
        </row>
        <row r="664">
          <cell r="F664">
            <v>0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R664">
            <v>-290.43196203399998</v>
          </cell>
          <cell r="S664">
            <v>0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-290.43196203399998</v>
          </cell>
          <cell r="AE664">
            <v>-209384.31837417101</v>
          </cell>
          <cell r="AF664">
            <v>-21405.026452467002</v>
          </cell>
          <cell r="AG664">
            <v>-20275.52251694</v>
          </cell>
          <cell r="AH664">
            <v>-25717.024824782002</v>
          </cell>
          <cell r="AI664">
            <v>-20770.580683854998</v>
          </cell>
          <cell r="AJ664">
            <v>-20786.092096475</v>
          </cell>
          <cell r="AK664">
            <v>-16777.382214818001</v>
          </cell>
          <cell r="AL664">
            <v>-12202.210041052</v>
          </cell>
          <cell r="AM664">
            <v>-9748.8424013969998</v>
          </cell>
          <cell r="AN664">
            <v>-12690.786958986</v>
          </cell>
          <cell r="AO664">
            <v>-17785.601551277003</v>
          </cell>
          <cell r="AP664">
            <v>-15571.749657323</v>
          </cell>
          <cell r="AQ664">
            <v>-15653.498974799</v>
          </cell>
          <cell r="AR664">
            <v>-209549.466411587</v>
          </cell>
          <cell r="AS664">
            <v>-21405.026452467002</v>
          </cell>
          <cell r="AT664">
            <v>-20440.670554355998</v>
          </cell>
          <cell r="AU664">
            <v>-25717.024824782002</v>
          </cell>
          <cell r="AV664">
            <v>-20770.580683854998</v>
          </cell>
          <cell r="AW664">
            <v>-20786.092096475</v>
          </cell>
          <cell r="AX664">
            <v>-16777.382214818001</v>
          </cell>
          <cell r="AY664">
            <v>-12202.210041052</v>
          </cell>
          <cell r="AZ664">
            <v>-9748.8424013969998</v>
          </cell>
          <cell r="BA664">
            <v>-12690.786958986</v>
          </cell>
          <cell r="BB664">
            <v>-17785.601551277003</v>
          </cell>
          <cell r="BC664">
            <v>-15571.749657323</v>
          </cell>
          <cell r="BD664">
            <v>-15653.498974799</v>
          </cell>
          <cell r="BE664">
            <v>-209344.15245668701</v>
          </cell>
          <cell r="BF664">
            <v>-21405.026452467002</v>
          </cell>
          <cell r="BG664">
            <v>-20275.52251694</v>
          </cell>
          <cell r="BH664">
            <v>-25717.024824782002</v>
          </cell>
          <cell r="BI664">
            <v>-20770.580683854998</v>
          </cell>
          <cell r="BJ664">
            <v>-20786.092096475</v>
          </cell>
          <cell r="BK664">
            <v>-16777.382214818001</v>
          </cell>
          <cell r="BL664">
            <v>-12202.210041052</v>
          </cell>
          <cell r="BM664">
            <v>-9748.8424013969998</v>
          </cell>
          <cell r="BN664">
            <v>-12690.786958986</v>
          </cell>
          <cell r="BO664">
            <v>-17745.435633793</v>
          </cell>
          <cell r="BP664">
            <v>-15571.749657323</v>
          </cell>
          <cell r="BQ664">
            <v>-15653.498974799</v>
          </cell>
          <cell r="BR664">
            <v>-209384.31837417101</v>
          </cell>
          <cell r="BS664">
            <v>-21405.026452467002</v>
          </cell>
          <cell r="BT664">
            <v>-20275.52251694</v>
          </cell>
          <cell r="BU664">
            <v>-25717.024824782002</v>
          </cell>
          <cell r="BV664">
            <v>-20770.580683854998</v>
          </cell>
          <cell r="BW664">
            <v>-20786.092096475</v>
          </cell>
          <cell r="BX664">
            <v>-16777.382214818001</v>
          </cell>
          <cell r="BY664">
            <v>-12202.210041052</v>
          </cell>
          <cell r="BZ664">
            <v>-9748.8424013969998</v>
          </cell>
          <cell r="CA664">
            <v>-12690.786958986</v>
          </cell>
          <cell r="CB664">
            <v>-17785.601551277003</v>
          </cell>
          <cell r="CC664">
            <v>-15571.749657323</v>
          </cell>
          <cell r="CD664">
            <v>-15653.498974799</v>
          </cell>
          <cell r="CE664">
            <v>-209384.31837417101</v>
          </cell>
          <cell r="CF664">
            <v>-21405.026452467002</v>
          </cell>
          <cell r="CG664">
            <v>-20275.52251694</v>
          </cell>
          <cell r="CH664">
            <v>-25717.024824782002</v>
          </cell>
          <cell r="CI664">
            <v>-20770.580683854998</v>
          </cell>
          <cell r="CJ664">
            <v>-20786.092096475</v>
          </cell>
          <cell r="CK664">
            <v>-16777.382214818001</v>
          </cell>
          <cell r="CL664">
            <v>-12202.210041052</v>
          </cell>
          <cell r="CM664">
            <v>-9748.8424013969998</v>
          </cell>
          <cell r="CN664">
            <v>-12690.786958986</v>
          </cell>
          <cell r="CO664">
            <v>-17785.601551277003</v>
          </cell>
          <cell r="CP664">
            <v>-15571.749657323</v>
          </cell>
          <cell r="CQ664">
            <v>-15653.498974799</v>
          </cell>
          <cell r="CR664">
            <v>-209549.466411587</v>
          </cell>
          <cell r="CS664">
            <v>-21405.026452467002</v>
          </cell>
          <cell r="CT664">
            <v>-20440.670554355998</v>
          </cell>
          <cell r="CU664">
            <v>-25717.024824782002</v>
          </cell>
          <cell r="CV664">
            <v>-20770.580683854998</v>
          </cell>
          <cell r="CW664">
            <v>-20786.092096475</v>
          </cell>
          <cell r="CX664">
            <v>-16777.382214818001</v>
          </cell>
          <cell r="CY664">
            <v>-12202.210041052</v>
          </cell>
          <cell r="CZ664">
            <v>-9748.8424013969998</v>
          </cell>
          <cell r="DA664">
            <v>-12690.786958986</v>
          </cell>
          <cell r="DB664">
            <v>-17785.601551277003</v>
          </cell>
          <cell r="DC664">
            <v>-15571.749657323</v>
          </cell>
          <cell r="DD664">
            <v>-15653.498974799</v>
          </cell>
          <cell r="DE664">
            <v>-209384.31837417101</v>
          </cell>
          <cell r="DF664">
            <v>-21405.026452467002</v>
          </cell>
          <cell r="DG664">
            <v>-20275.52251694</v>
          </cell>
          <cell r="DH664">
            <v>-25717.024824782002</v>
          </cell>
          <cell r="DI664">
            <v>-20770.580683854998</v>
          </cell>
          <cell r="DJ664">
            <v>-20786.092096475</v>
          </cell>
          <cell r="DK664">
            <v>-16777.382214818001</v>
          </cell>
          <cell r="DL664">
            <v>-12202.210041052</v>
          </cell>
          <cell r="DM664">
            <v>-9748.8424013969998</v>
          </cell>
          <cell r="DN664">
            <v>-12690.786958986</v>
          </cell>
          <cell r="DO664">
            <v>-17785.601551277003</v>
          </cell>
          <cell r="DP664">
            <v>-15571.749657323</v>
          </cell>
          <cell r="DQ664">
            <v>-15653.498974799</v>
          </cell>
          <cell r="DR664">
            <v>-209384.31837417101</v>
          </cell>
          <cell r="DS664">
            <v>-21405.026452467002</v>
          </cell>
          <cell r="DT664">
            <v>-20275.52251694</v>
          </cell>
          <cell r="DU664">
            <v>-25717.024824782002</v>
          </cell>
          <cell r="DV664">
            <v>-20770.580683854998</v>
          </cell>
          <cell r="DW664">
            <v>-20786.092096475</v>
          </cell>
          <cell r="DX664">
            <v>-16777.382214818001</v>
          </cell>
          <cell r="DY664">
            <v>-12202.210041052</v>
          </cell>
          <cell r="DZ664">
            <v>-9748.8424013969998</v>
          </cell>
          <cell r="EA664">
            <v>-12690.786958986</v>
          </cell>
          <cell r="EB664">
            <v>-17785.601551277003</v>
          </cell>
          <cell r="EC664">
            <v>-15571.749657323</v>
          </cell>
          <cell r="ED664">
            <v>-15653.498974799</v>
          </cell>
        </row>
        <row r="665">
          <cell r="F665">
            <v>0</v>
          </cell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R665">
            <v>0</v>
          </cell>
          <cell r="S665">
            <v>0</v>
          </cell>
          <cell r="T665">
            <v>0</v>
          </cell>
          <cell r="U665">
            <v>0</v>
          </cell>
          <cell r="V665">
            <v>0</v>
          </cell>
          <cell r="W665">
            <v>0</v>
          </cell>
          <cell r="X665">
            <v>0</v>
          </cell>
          <cell r="Y665">
            <v>0</v>
          </cell>
          <cell r="Z665">
            <v>0</v>
          </cell>
          <cell r="AA665">
            <v>0</v>
          </cell>
          <cell r="AB665">
            <v>0</v>
          </cell>
          <cell r="AC665">
            <v>0</v>
          </cell>
          <cell r="AD665">
            <v>0</v>
          </cell>
          <cell r="AE665">
            <v>0</v>
          </cell>
          <cell r="AF665">
            <v>0</v>
          </cell>
          <cell r="AG665">
            <v>0</v>
          </cell>
          <cell r="AH665">
            <v>0</v>
          </cell>
          <cell r="AI665">
            <v>0</v>
          </cell>
          <cell r="AJ665">
            <v>0</v>
          </cell>
          <cell r="AK665">
            <v>0</v>
          </cell>
          <cell r="AL665">
            <v>0</v>
          </cell>
          <cell r="AM665">
            <v>0</v>
          </cell>
          <cell r="AN665">
            <v>0</v>
          </cell>
          <cell r="AO665">
            <v>0</v>
          </cell>
          <cell r="AP665">
            <v>0</v>
          </cell>
          <cell r="AQ665">
            <v>0</v>
          </cell>
          <cell r="AR665">
            <v>70.218310000374913</v>
          </cell>
          <cell r="AS665">
            <v>56.881099999998696</v>
          </cell>
          <cell r="AT665">
            <v>-67.671139999991283</v>
          </cell>
          <cell r="AU665">
            <v>26.893489999929443</v>
          </cell>
          <cell r="AV665">
            <v>28.081520000007004</v>
          </cell>
          <cell r="AW665">
            <v>3.7354999999515712</v>
          </cell>
          <cell r="AX665">
            <v>-14.782669999985956</v>
          </cell>
          <cell r="AY665">
            <v>0</v>
          </cell>
          <cell r="AZ665">
            <v>-3.4994999999762513</v>
          </cell>
          <cell r="BA665">
            <v>5.3330500000156462</v>
          </cell>
          <cell r="BB665">
            <v>32.138739999965765</v>
          </cell>
          <cell r="BC665">
            <v>-6.2825999999186024</v>
          </cell>
          <cell r="BD665">
            <v>9.3908200000878423</v>
          </cell>
          <cell r="BE665">
            <v>236.37933599855751</v>
          </cell>
          <cell r="BF665">
            <v>4.6700000064447522E-2</v>
          </cell>
          <cell r="BG665">
            <v>9.6452000000281259</v>
          </cell>
          <cell r="BH665">
            <v>6.6810099999420345</v>
          </cell>
          <cell r="BI665">
            <v>107.62224999989849</v>
          </cell>
          <cell r="BJ665">
            <v>7.8830000000307336</v>
          </cell>
          <cell r="BK665">
            <v>15.413180000032298</v>
          </cell>
          <cell r="BL665">
            <v>0.53795999998692423</v>
          </cell>
          <cell r="BM665">
            <v>0.18130000005476177</v>
          </cell>
          <cell r="BN665">
            <v>11.194599999987986</v>
          </cell>
          <cell r="BO665">
            <v>96.602636000025086</v>
          </cell>
          <cell r="BP665">
            <v>-19.428500000038184</v>
          </cell>
          <cell r="BQ665">
            <v>0</v>
          </cell>
          <cell r="BR665">
            <v>86.909629999659956</v>
          </cell>
          <cell r="BS665">
            <v>-1.3251000000163913</v>
          </cell>
          <cell r="BT665">
            <v>1.6437999999616295</v>
          </cell>
          <cell r="BU665">
            <v>0.42219999991357327</v>
          </cell>
          <cell r="BV665">
            <v>46.911699999938719</v>
          </cell>
          <cell r="BW665">
            <v>6.936710000038147</v>
          </cell>
          <cell r="BX665">
            <v>0.74480000004405156</v>
          </cell>
          <cell r="BY665">
            <v>0.88896000001113862</v>
          </cell>
          <cell r="BZ665">
            <v>3.9239600000437349</v>
          </cell>
          <cell r="CA665">
            <v>1.5176900000078604</v>
          </cell>
          <cell r="CB665">
            <v>19.344010000000708</v>
          </cell>
          <cell r="CC665">
            <v>3.9721000000135973</v>
          </cell>
          <cell r="CD665">
            <v>1.9288000001106411</v>
          </cell>
          <cell r="CE665">
            <v>7.1168650006875396</v>
          </cell>
          <cell r="CF665">
            <v>-37.024000000092201</v>
          </cell>
          <cell r="CG665">
            <v>0.98170000000391155</v>
          </cell>
          <cell r="CH665">
            <v>8.1066499999724329</v>
          </cell>
          <cell r="CI665">
            <v>17.862590000033379</v>
          </cell>
          <cell r="CJ665">
            <v>1.0646999999880791</v>
          </cell>
          <cell r="CK665">
            <v>-4.0068999999784864</v>
          </cell>
          <cell r="CL665">
            <v>3.5053000000189058</v>
          </cell>
          <cell r="CM665">
            <v>-0.85989999998128042</v>
          </cell>
          <cell r="CN665">
            <v>-1.0996700000250712</v>
          </cell>
          <cell r="CO665">
            <v>12.906094999983907</v>
          </cell>
          <cell r="CP665">
            <v>-0.7898999999742955</v>
          </cell>
          <cell r="CQ665">
            <v>6.4701999999815598</v>
          </cell>
          <cell r="CR665">
            <v>23.366799999959767</v>
          </cell>
          <cell r="CS665">
            <v>1.2309999999124557</v>
          </cell>
          <cell r="CT665">
            <v>0</v>
          </cell>
          <cell r="CU665">
            <v>-3.3212999999523163</v>
          </cell>
          <cell r="CV665">
            <v>16.952599999960512</v>
          </cell>
          <cell r="CW665">
            <v>0</v>
          </cell>
          <cell r="CX665">
            <v>2.4206999999587424</v>
          </cell>
          <cell r="CY665">
            <v>-0.64949999999953434</v>
          </cell>
          <cell r="CZ665">
            <v>0.27000000001862645</v>
          </cell>
          <cell r="DA665">
            <v>1.7021999999997206</v>
          </cell>
          <cell r="DB665">
            <v>4.1345000000437722</v>
          </cell>
          <cell r="DC665">
            <v>0.62440000008791685</v>
          </cell>
          <cell r="DD665">
            <v>2.199999988079071E-3</v>
          </cell>
          <cell r="DE665">
            <v>-1.9087999993935227</v>
          </cell>
          <cell r="DF665">
            <v>0</v>
          </cell>
          <cell r="DG665">
            <v>-8.5719999999273568</v>
          </cell>
          <cell r="DH665">
            <v>3.208600000012666</v>
          </cell>
          <cell r="DI665">
            <v>1.3804999999701977</v>
          </cell>
          <cell r="DJ665">
            <v>1.6833999999798834</v>
          </cell>
          <cell r="DK665">
            <v>0</v>
          </cell>
          <cell r="DL665">
            <v>0</v>
          </cell>
          <cell r="DM665">
            <v>0.26529999997001141</v>
          </cell>
          <cell r="DN665">
            <v>0</v>
          </cell>
          <cell r="DO665">
            <v>7.9600000055506825E-2</v>
          </cell>
          <cell r="DP665">
            <v>4.5800000079907477E-2</v>
          </cell>
          <cell r="DQ665">
            <v>0</v>
          </cell>
          <cell r="DR665">
            <v>2.5281999995931983</v>
          </cell>
          <cell r="DS665">
            <v>0</v>
          </cell>
          <cell r="DT665">
            <v>0</v>
          </cell>
          <cell r="DU665">
            <v>0</v>
          </cell>
          <cell r="DV665">
            <v>0</v>
          </cell>
          <cell r="DW665">
            <v>1.173600000096485</v>
          </cell>
          <cell r="DX665">
            <v>0</v>
          </cell>
          <cell r="DY665">
            <v>0</v>
          </cell>
          <cell r="DZ665">
            <v>0.26240000000689179</v>
          </cell>
          <cell r="EA665">
            <v>0</v>
          </cell>
          <cell r="EB665">
            <v>1.0921999999554828</v>
          </cell>
          <cell r="EC665">
            <v>0</v>
          </cell>
          <cell r="ED665">
            <v>0</v>
          </cell>
        </row>
        <row r="666">
          <cell r="F666">
            <v>0</v>
          </cell>
          <cell r="G666">
            <v>0</v>
          </cell>
          <cell r="H666">
            <v>0</v>
          </cell>
          <cell r="I666">
            <v>0</v>
          </cell>
          <cell r="J666">
            <v>0</v>
          </cell>
          <cell r="K666">
            <v>0</v>
          </cell>
          <cell r="L666">
            <v>0</v>
          </cell>
          <cell r="M666">
            <v>0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R666">
            <v>0</v>
          </cell>
          <cell r="S666">
            <v>0</v>
          </cell>
          <cell r="T666">
            <v>0</v>
          </cell>
          <cell r="U666">
            <v>0</v>
          </cell>
          <cell r="V666">
            <v>0</v>
          </cell>
          <cell r="W666">
            <v>0</v>
          </cell>
          <cell r="X666">
            <v>0</v>
          </cell>
          <cell r="Y666">
            <v>0</v>
          </cell>
          <cell r="Z666">
            <v>0</v>
          </cell>
          <cell r="AA666">
            <v>0</v>
          </cell>
          <cell r="AB666">
            <v>0</v>
          </cell>
          <cell r="AC666">
            <v>0</v>
          </cell>
          <cell r="AD666">
            <v>0</v>
          </cell>
          <cell r="AE666">
            <v>0</v>
          </cell>
          <cell r="AF666">
            <v>0</v>
          </cell>
          <cell r="AG666">
            <v>0</v>
          </cell>
          <cell r="AH666">
            <v>0</v>
          </cell>
          <cell r="AI666">
            <v>0</v>
          </cell>
          <cell r="AJ666">
            <v>0</v>
          </cell>
          <cell r="AK666">
            <v>0</v>
          </cell>
          <cell r="AL666">
            <v>0</v>
          </cell>
          <cell r="AM666">
            <v>0</v>
          </cell>
          <cell r="AN666">
            <v>0</v>
          </cell>
          <cell r="AO666">
            <v>0</v>
          </cell>
          <cell r="AP666">
            <v>0</v>
          </cell>
          <cell r="AQ666">
            <v>0</v>
          </cell>
          <cell r="AR666">
            <v>0</v>
          </cell>
          <cell r="AS666">
            <v>0</v>
          </cell>
          <cell r="AT666">
            <v>0</v>
          </cell>
          <cell r="AU666">
            <v>0</v>
          </cell>
          <cell r="AV666">
            <v>0</v>
          </cell>
          <cell r="AW666">
            <v>0</v>
          </cell>
          <cell r="AX666">
            <v>0</v>
          </cell>
          <cell r="AY666">
            <v>0</v>
          </cell>
          <cell r="AZ666">
            <v>0</v>
          </cell>
          <cell r="BA666">
            <v>0</v>
          </cell>
          <cell r="BB666">
            <v>0</v>
          </cell>
          <cell r="BC666">
            <v>0</v>
          </cell>
          <cell r="BD666">
            <v>0</v>
          </cell>
          <cell r="BE666">
            <v>0</v>
          </cell>
          <cell r="BF666">
            <v>0</v>
          </cell>
          <cell r="BG666">
            <v>0</v>
          </cell>
          <cell r="BH666">
            <v>0</v>
          </cell>
          <cell r="BI666">
            <v>0</v>
          </cell>
          <cell r="BJ666">
            <v>0</v>
          </cell>
          <cell r="BK666">
            <v>0</v>
          </cell>
          <cell r="BL666">
            <v>0</v>
          </cell>
          <cell r="BM666">
            <v>0</v>
          </cell>
          <cell r="BN666">
            <v>0</v>
          </cell>
          <cell r="BO666">
            <v>0</v>
          </cell>
          <cell r="BP666">
            <v>0</v>
          </cell>
          <cell r="BQ666">
            <v>0</v>
          </cell>
          <cell r="BR666">
            <v>0</v>
          </cell>
          <cell r="BS666">
            <v>0</v>
          </cell>
          <cell r="BT666">
            <v>0</v>
          </cell>
          <cell r="BU666">
            <v>0</v>
          </cell>
          <cell r="BV666">
            <v>0</v>
          </cell>
          <cell r="BW666">
            <v>0</v>
          </cell>
          <cell r="BX666">
            <v>0</v>
          </cell>
          <cell r="BY666">
            <v>0</v>
          </cell>
          <cell r="BZ666">
            <v>0</v>
          </cell>
          <cell r="CA666">
            <v>0</v>
          </cell>
          <cell r="CB666">
            <v>0</v>
          </cell>
          <cell r="CC666">
            <v>0</v>
          </cell>
          <cell r="CD666">
            <v>0</v>
          </cell>
          <cell r="CE666">
            <v>0</v>
          </cell>
          <cell r="CF666">
            <v>0</v>
          </cell>
          <cell r="CG666">
            <v>0</v>
          </cell>
          <cell r="CH666">
            <v>0</v>
          </cell>
          <cell r="CI666">
            <v>0</v>
          </cell>
          <cell r="CJ666">
            <v>0</v>
          </cell>
          <cell r="CK666">
            <v>0</v>
          </cell>
          <cell r="CL666">
            <v>0</v>
          </cell>
          <cell r="CM666">
            <v>0</v>
          </cell>
          <cell r="CN666">
            <v>0</v>
          </cell>
          <cell r="CO666">
            <v>0</v>
          </cell>
          <cell r="CP666">
            <v>0</v>
          </cell>
          <cell r="CQ666">
            <v>0</v>
          </cell>
          <cell r="CR666">
            <v>0</v>
          </cell>
          <cell r="CS666">
            <v>0</v>
          </cell>
          <cell r="CT666">
            <v>0</v>
          </cell>
          <cell r="CU666">
            <v>0</v>
          </cell>
          <cell r="CV666">
            <v>0</v>
          </cell>
          <cell r="CW666">
            <v>0</v>
          </cell>
          <cell r="CX666">
            <v>0</v>
          </cell>
          <cell r="CY666">
            <v>0</v>
          </cell>
          <cell r="CZ666">
            <v>0</v>
          </cell>
          <cell r="DA666">
            <v>0</v>
          </cell>
          <cell r="DB666">
            <v>0</v>
          </cell>
          <cell r="DC666">
            <v>0</v>
          </cell>
          <cell r="DD666">
            <v>0</v>
          </cell>
          <cell r="DE666">
            <v>0</v>
          </cell>
          <cell r="DF666">
            <v>0</v>
          </cell>
          <cell r="DG666">
            <v>0</v>
          </cell>
          <cell r="DH666">
            <v>0</v>
          </cell>
          <cell r="DI666">
            <v>0</v>
          </cell>
          <cell r="DJ666">
            <v>0</v>
          </cell>
          <cell r="DK666">
            <v>0</v>
          </cell>
          <cell r="DL666">
            <v>0</v>
          </cell>
          <cell r="DM666">
            <v>0</v>
          </cell>
          <cell r="DN666">
            <v>0</v>
          </cell>
          <cell r="DO666">
            <v>0</v>
          </cell>
          <cell r="DP666">
            <v>0</v>
          </cell>
          <cell r="DQ666">
            <v>0</v>
          </cell>
          <cell r="DR666">
            <v>-1047.2238668994978</v>
          </cell>
          <cell r="DS666">
            <v>38.553340000013122</v>
          </cell>
          <cell r="DT666">
            <v>-28.529041000001598</v>
          </cell>
          <cell r="DU666">
            <v>-485.54792579996865</v>
          </cell>
          <cell r="DV666">
            <v>89.528791999968234</v>
          </cell>
          <cell r="DW666">
            <v>-51.242403000011109</v>
          </cell>
          <cell r="DX666">
            <v>45.791899000003468</v>
          </cell>
          <cell r="DY666">
            <v>1.5840800000005402</v>
          </cell>
          <cell r="DZ666">
            <v>-4.0001950000005309</v>
          </cell>
          <cell r="EA666">
            <v>-410.2281661000161</v>
          </cell>
          <cell r="EB666">
            <v>-8.9112970000132918</v>
          </cell>
          <cell r="EC666">
            <v>-226.33033999998588</v>
          </cell>
          <cell r="ED666">
            <v>-7.8926100000389852</v>
          </cell>
        </row>
        <row r="667">
          <cell r="F667">
            <v>0</v>
          </cell>
          <cell r="G667">
            <v>0</v>
          </cell>
          <cell r="H667">
            <v>0</v>
          </cell>
          <cell r="I667">
            <v>0</v>
          </cell>
          <cell r="J667">
            <v>0</v>
          </cell>
          <cell r="K667">
            <v>0</v>
          </cell>
          <cell r="L667">
            <v>0</v>
          </cell>
          <cell r="M667">
            <v>0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U667">
            <v>0</v>
          </cell>
          <cell r="V667">
            <v>0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0</v>
          </cell>
          <cell r="AE667">
            <v>0</v>
          </cell>
          <cell r="AF667">
            <v>0</v>
          </cell>
          <cell r="AG667">
            <v>0</v>
          </cell>
          <cell r="AH667">
            <v>0</v>
          </cell>
          <cell r="AI667">
            <v>0</v>
          </cell>
          <cell r="AJ667">
            <v>0</v>
          </cell>
          <cell r="AK667">
            <v>0</v>
          </cell>
          <cell r="AL667">
            <v>0</v>
          </cell>
          <cell r="AM667">
            <v>0</v>
          </cell>
          <cell r="AN667">
            <v>0</v>
          </cell>
          <cell r="AO667">
            <v>0</v>
          </cell>
          <cell r="AP667">
            <v>0</v>
          </cell>
          <cell r="AQ667">
            <v>0</v>
          </cell>
          <cell r="AR667">
            <v>0</v>
          </cell>
          <cell r="AS667">
            <v>0</v>
          </cell>
          <cell r="AT667">
            <v>0</v>
          </cell>
          <cell r="AU667">
            <v>0</v>
          </cell>
          <cell r="AV667">
            <v>0</v>
          </cell>
          <cell r="AW667">
            <v>0</v>
          </cell>
          <cell r="AX667">
            <v>0</v>
          </cell>
          <cell r="AY667">
            <v>0</v>
          </cell>
          <cell r="AZ667">
            <v>0</v>
          </cell>
          <cell r="BA667">
            <v>0</v>
          </cell>
          <cell r="BB667">
            <v>0</v>
          </cell>
          <cell r="BC667">
            <v>0</v>
          </cell>
          <cell r="BD667">
            <v>0</v>
          </cell>
          <cell r="BE667">
            <v>0</v>
          </cell>
          <cell r="BF667">
            <v>0</v>
          </cell>
          <cell r="BG667">
            <v>0</v>
          </cell>
          <cell r="BH667">
            <v>0</v>
          </cell>
          <cell r="BI667">
            <v>0</v>
          </cell>
          <cell r="BJ667">
            <v>0</v>
          </cell>
          <cell r="BK667">
            <v>0</v>
          </cell>
          <cell r="BL667">
            <v>0</v>
          </cell>
          <cell r="BM667">
            <v>0</v>
          </cell>
          <cell r="BN667">
            <v>0</v>
          </cell>
          <cell r="BO667">
            <v>0</v>
          </cell>
          <cell r="BP667">
            <v>0</v>
          </cell>
          <cell r="BQ667">
            <v>0</v>
          </cell>
          <cell r="BR667">
            <v>0</v>
          </cell>
          <cell r="BS667">
            <v>0</v>
          </cell>
          <cell r="BT667">
            <v>0</v>
          </cell>
          <cell r="BU667">
            <v>0</v>
          </cell>
          <cell r="BV667">
            <v>0</v>
          </cell>
          <cell r="BW667">
            <v>0</v>
          </cell>
          <cell r="BX667">
            <v>0</v>
          </cell>
          <cell r="BY667">
            <v>0</v>
          </cell>
          <cell r="BZ667">
            <v>0</v>
          </cell>
          <cell r="CA667">
            <v>0</v>
          </cell>
          <cell r="CB667">
            <v>0</v>
          </cell>
          <cell r="CC667">
            <v>0</v>
          </cell>
          <cell r="CD667">
            <v>0</v>
          </cell>
          <cell r="CE667">
            <v>0</v>
          </cell>
          <cell r="CF667">
            <v>0</v>
          </cell>
          <cell r="CG667">
            <v>0</v>
          </cell>
          <cell r="CH667">
            <v>0</v>
          </cell>
          <cell r="CI667">
            <v>0</v>
          </cell>
          <cell r="CJ667">
            <v>0</v>
          </cell>
          <cell r="CK667">
            <v>0</v>
          </cell>
          <cell r="CL667">
            <v>0</v>
          </cell>
          <cell r="CM667">
            <v>0</v>
          </cell>
          <cell r="CN667">
            <v>0</v>
          </cell>
          <cell r="CO667">
            <v>0</v>
          </cell>
          <cell r="CP667">
            <v>0</v>
          </cell>
          <cell r="CQ667">
            <v>0</v>
          </cell>
          <cell r="CR667">
            <v>0</v>
          </cell>
          <cell r="CS667">
            <v>0</v>
          </cell>
          <cell r="CT667">
            <v>0</v>
          </cell>
          <cell r="CU667">
            <v>0</v>
          </cell>
          <cell r="CV667">
            <v>0</v>
          </cell>
          <cell r="CW667">
            <v>0</v>
          </cell>
          <cell r="CX667">
            <v>0</v>
          </cell>
          <cell r="CY667">
            <v>0</v>
          </cell>
          <cell r="CZ667">
            <v>0</v>
          </cell>
          <cell r="DA667">
            <v>0</v>
          </cell>
          <cell r="DB667">
            <v>0</v>
          </cell>
          <cell r="DC667">
            <v>0</v>
          </cell>
          <cell r="DD667">
            <v>0</v>
          </cell>
          <cell r="DE667">
            <v>0.31894525000097929</v>
          </cell>
          <cell r="DF667">
            <v>0</v>
          </cell>
          <cell r="DG667">
            <v>0</v>
          </cell>
          <cell r="DH667">
            <v>0</v>
          </cell>
          <cell r="DI667">
            <v>1.6692516500002057</v>
          </cell>
          <cell r="DJ667">
            <v>0</v>
          </cell>
          <cell r="DK667">
            <v>2.0392455000001064</v>
          </cell>
          <cell r="DL667">
            <v>-5.1208500000029744E-2</v>
          </cell>
          <cell r="DM667">
            <v>-5.3775889999997162</v>
          </cell>
          <cell r="DN667">
            <v>2.0392455999999584</v>
          </cell>
          <cell r="DO667">
            <v>0</v>
          </cell>
          <cell r="DP667">
            <v>0</v>
          </cell>
          <cell r="DQ667">
            <v>0</v>
          </cell>
          <cell r="DR667">
            <v>3.2725099000017508</v>
          </cell>
          <cell r="DS667">
            <v>0</v>
          </cell>
          <cell r="DT667">
            <v>0</v>
          </cell>
          <cell r="DU667">
            <v>0</v>
          </cell>
          <cell r="DV667">
            <v>3.2725098999999318</v>
          </cell>
          <cell r="DW667">
            <v>0</v>
          </cell>
          <cell r="DX667">
            <v>0</v>
          </cell>
          <cell r="DY667">
            <v>0</v>
          </cell>
          <cell r="DZ667">
            <v>0</v>
          </cell>
          <cell r="EA667">
            <v>0</v>
          </cell>
          <cell r="EB667">
            <v>0</v>
          </cell>
          <cell r="EC667">
            <v>0</v>
          </cell>
          <cell r="ED667">
            <v>0</v>
          </cell>
        </row>
        <row r="668">
          <cell r="F668">
            <v>0</v>
          </cell>
          <cell r="G668">
            <v>0</v>
          </cell>
          <cell r="H668">
            <v>0</v>
          </cell>
          <cell r="I668">
            <v>0</v>
          </cell>
          <cell r="J668">
            <v>0</v>
          </cell>
          <cell r="K668">
            <v>0</v>
          </cell>
          <cell r="L668">
            <v>0</v>
          </cell>
          <cell r="M668">
            <v>0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  <cell r="W668">
            <v>0</v>
          </cell>
          <cell r="X668">
            <v>0</v>
          </cell>
          <cell r="Y668">
            <v>0</v>
          </cell>
          <cell r="Z668">
            <v>0</v>
          </cell>
          <cell r="AA668">
            <v>0</v>
          </cell>
          <cell r="AB668">
            <v>0</v>
          </cell>
          <cell r="AC668">
            <v>0</v>
          </cell>
          <cell r="AD668">
            <v>0</v>
          </cell>
          <cell r="AE668">
            <v>0</v>
          </cell>
          <cell r="AF668">
            <v>0</v>
          </cell>
          <cell r="AG668">
            <v>0</v>
          </cell>
          <cell r="AH668">
            <v>0</v>
          </cell>
          <cell r="AI668">
            <v>0</v>
          </cell>
          <cell r="AJ668">
            <v>0</v>
          </cell>
          <cell r="AK668">
            <v>0</v>
          </cell>
          <cell r="AL668">
            <v>0</v>
          </cell>
          <cell r="AM668">
            <v>0</v>
          </cell>
          <cell r="AN668">
            <v>0</v>
          </cell>
          <cell r="AO668">
            <v>0</v>
          </cell>
          <cell r="AP668">
            <v>0</v>
          </cell>
          <cell r="AQ668">
            <v>0</v>
          </cell>
          <cell r="AR668">
            <v>0</v>
          </cell>
          <cell r="AS668">
            <v>0</v>
          </cell>
          <cell r="AT668">
            <v>0</v>
          </cell>
          <cell r="AU668">
            <v>0</v>
          </cell>
          <cell r="AV668">
            <v>0</v>
          </cell>
          <cell r="AW668">
            <v>0</v>
          </cell>
          <cell r="AX668">
            <v>0</v>
          </cell>
          <cell r="AY668">
            <v>0</v>
          </cell>
          <cell r="AZ668">
            <v>0</v>
          </cell>
          <cell r="BA668">
            <v>0</v>
          </cell>
          <cell r="BB668">
            <v>0</v>
          </cell>
          <cell r="BC668">
            <v>0</v>
          </cell>
          <cell r="BD668">
            <v>0</v>
          </cell>
          <cell r="BE668">
            <v>0</v>
          </cell>
          <cell r="BF668">
            <v>0</v>
          </cell>
          <cell r="BG668">
            <v>0</v>
          </cell>
          <cell r="BH668">
            <v>0</v>
          </cell>
          <cell r="BI668">
            <v>0</v>
          </cell>
          <cell r="BJ668">
            <v>0</v>
          </cell>
          <cell r="BK668">
            <v>0</v>
          </cell>
          <cell r="BL668">
            <v>0</v>
          </cell>
          <cell r="BM668">
            <v>0</v>
          </cell>
          <cell r="BN668">
            <v>0</v>
          </cell>
          <cell r="BO668">
            <v>0</v>
          </cell>
          <cell r="BP668">
            <v>0</v>
          </cell>
          <cell r="BQ668">
            <v>0</v>
          </cell>
          <cell r="BR668">
            <v>0</v>
          </cell>
          <cell r="BS668">
            <v>0</v>
          </cell>
          <cell r="BT668">
            <v>0</v>
          </cell>
          <cell r="BU668">
            <v>0</v>
          </cell>
          <cell r="BV668">
            <v>0</v>
          </cell>
          <cell r="BW668">
            <v>0</v>
          </cell>
          <cell r="BX668">
            <v>0</v>
          </cell>
          <cell r="BY668">
            <v>0</v>
          </cell>
          <cell r="BZ668">
            <v>0</v>
          </cell>
          <cell r="CA668">
            <v>0</v>
          </cell>
          <cell r="CB668">
            <v>0</v>
          </cell>
          <cell r="CC668">
            <v>0</v>
          </cell>
          <cell r="CD668">
            <v>0</v>
          </cell>
          <cell r="CE668">
            <v>0</v>
          </cell>
          <cell r="CF668">
            <v>0</v>
          </cell>
          <cell r="CG668">
            <v>0</v>
          </cell>
          <cell r="CH668">
            <v>0</v>
          </cell>
          <cell r="CI668">
            <v>0</v>
          </cell>
          <cell r="CJ668">
            <v>0</v>
          </cell>
          <cell r="CK668">
            <v>0</v>
          </cell>
          <cell r="CL668">
            <v>0</v>
          </cell>
          <cell r="CM668">
            <v>0</v>
          </cell>
          <cell r="CN668">
            <v>0</v>
          </cell>
          <cell r="CO668">
            <v>0</v>
          </cell>
          <cell r="CP668">
            <v>0</v>
          </cell>
          <cell r="CQ668">
            <v>0</v>
          </cell>
          <cell r="CR668">
            <v>0</v>
          </cell>
          <cell r="CS668">
            <v>0</v>
          </cell>
          <cell r="CT668">
            <v>0</v>
          </cell>
          <cell r="CU668">
            <v>0</v>
          </cell>
          <cell r="CV668">
            <v>0</v>
          </cell>
          <cell r="CW668">
            <v>0</v>
          </cell>
          <cell r="CX668">
            <v>0</v>
          </cell>
          <cell r="CY668">
            <v>0</v>
          </cell>
          <cell r="CZ668">
            <v>0</v>
          </cell>
          <cell r="DA668">
            <v>0</v>
          </cell>
          <cell r="DB668">
            <v>0</v>
          </cell>
          <cell r="DC668">
            <v>0</v>
          </cell>
          <cell r="DD668">
            <v>0</v>
          </cell>
          <cell r="DE668">
            <v>0</v>
          </cell>
          <cell r="DF668">
            <v>0</v>
          </cell>
          <cell r="DG668">
            <v>0</v>
          </cell>
          <cell r="DH668">
            <v>0</v>
          </cell>
          <cell r="DI668">
            <v>0</v>
          </cell>
          <cell r="DJ668">
            <v>0</v>
          </cell>
          <cell r="DK668">
            <v>0</v>
          </cell>
          <cell r="DL668">
            <v>0</v>
          </cell>
          <cell r="DM668">
            <v>0</v>
          </cell>
          <cell r="DN668">
            <v>0</v>
          </cell>
          <cell r="DO668">
            <v>0</v>
          </cell>
          <cell r="DP668">
            <v>0</v>
          </cell>
          <cell r="DQ668">
            <v>0</v>
          </cell>
          <cell r="DR668">
            <v>0</v>
          </cell>
          <cell r="DS668">
            <v>0</v>
          </cell>
          <cell r="DT668">
            <v>0</v>
          </cell>
          <cell r="DU668">
            <v>0</v>
          </cell>
          <cell r="DV668">
            <v>0</v>
          </cell>
          <cell r="DW668">
            <v>0</v>
          </cell>
          <cell r="DX668">
            <v>0</v>
          </cell>
          <cell r="DY668">
            <v>0</v>
          </cell>
          <cell r="DZ668">
            <v>0</v>
          </cell>
          <cell r="EA668">
            <v>0</v>
          </cell>
          <cell r="EB668">
            <v>0</v>
          </cell>
          <cell r="EC668">
            <v>0</v>
          </cell>
          <cell r="ED668">
            <v>0</v>
          </cell>
        </row>
        <row r="669"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R669">
            <v>0</v>
          </cell>
          <cell r="S669">
            <v>0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  <cell r="AA669">
            <v>0</v>
          </cell>
          <cell r="AB669">
            <v>0</v>
          </cell>
          <cell r="AC669">
            <v>0</v>
          </cell>
          <cell r="AD669">
            <v>0</v>
          </cell>
          <cell r="AE669">
            <v>0</v>
          </cell>
          <cell r="AF669">
            <v>0</v>
          </cell>
          <cell r="AG669">
            <v>0</v>
          </cell>
          <cell r="AH669">
            <v>0</v>
          </cell>
          <cell r="AI669">
            <v>0</v>
          </cell>
          <cell r="AJ669">
            <v>0</v>
          </cell>
          <cell r="AK669">
            <v>0</v>
          </cell>
          <cell r="AL669">
            <v>0</v>
          </cell>
          <cell r="AM669">
            <v>0</v>
          </cell>
          <cell r="AN669">
            <v>0</v>
          </cell>
          <cell r="AO669">
            <v>0</v>
          </cell>
          <cell r="AP669">
            <v>0</v>
          </cell>
          <cell r="AQ669">
            <v>0</v>
          </cell>
          <cell r="AR669">
            <v>0</v>
          </cell>
          <cell r="AS669">
            <v>0</v>
          </cell>
          <cell r="AT669">
            <v>0</v>
          </cell>
          <cell r="AU669">
            <v>0</v>
          </cell>
          <cell r="AV669">
            <v>0</v>
          </cell>
          <cell r="AW669">
            <v>0</v>
          </cell>
          <cell r="AX669">
            <v>0</v>
          </cell>
          <cell r="AY669">
            <v>0</v>
          </cell>
          <cell r="AZ669">
            <v>0</v>
          </cell>
          <cell r="BA669">
            <v>0</v>
          </cell>
          <cell r="BB669">
            <v>0</v>
          </cell>
          <cell r="BC669">
            <v>0</v>
          </cell>
          <cell r="BD669">
            <v>0</v>
          </cell>
          <cell r="BE669">
            <v>0</v>
          </cell>
          <cell r="BF669">
            <v>0</v>
          </cell>
          <cell r="BG669">
            <v>0</v>
          </cell>
          <cell r="BH669">
            <v>0</v>
          </cell>
          <cell r="BI669">
            <v>0</v>
          </cell>
          <cell r="BJ669">
            <v>0</v>
          </cell>
          <cell r="BK669">
            <v>0</v>
          </cell>
          <cell r="BL669">
            <v>0</v>
          </cell>
          <cell r="BM669">
            <v>0</v>
          </cell>
          <cell r="BN669">
            <v>0</v>
          </cell>
          <cell r="BO669">
            <v>0</v>
          </cell>
          <cell r="BP669">
            <v>0</v>
          </cell>
          <cell r="BQ669">
            <v>0</v>
          </cell>
          <cell r="BR669">
            <v>0</v>
          </cell>
          <cell r="BS669">
            <v>0</v>
          </cell>
          <cell r="BT669">
            <v>0</v>
          </cell>
          <cell r="BU669">
            <v>0</v>
          </cell>
          <cell r="BV669">
            <v>0</v>
          </cell>
          <cell r="BW669">
            <v>0</v>
          </cell>
          <cell r="BX669">
            <v>0</v>
          </cell>
          <cell r="BY669">
            <v>0</v>
          </cell>
          <cell r="BZ669">
            <v>0</v>
          </cell>
          <cell r="CA669">
            <v>0</v>
          </cell>
          <cell r="CB669">
            <v>0</v>
          </cell>
          <cell r="CC669">
            <v>0</v>
          </cell>
          <cell r="CD669">
            <v>0</v>
          </cell>
          <cell r="CE669">
            <v>0</v>
          </cell>
          <cell r="CF669">
            <v>0</v>
          </cell>
          <cell r="CG669">
            <v>0</v>
          </cell>
          <cell r="CH669">
            <v>0</v>
          </cell>
          <cell r="CI669">
            <v>0</v>
          </cell>
          <cell r="CJ669">
            <v>0</v>
          </cell>
          <cell r="CK669">
            <v>0</v>
          </cell>
          <cell r="CL669">
            <v>0</v>
          </cell>
          <cell r="CM669">
            <v>0</v>
          </cell>
          <cell r="CN669">
            <v>0</v>
          </cell>
          <cell r="CO669">
            <v>0</v>
          </cell>
          <cell r="CP669">
            <v>0</v>
          </cell>
          <cell r="CQ669">
            <v>0</v>
          </cell>
          <cell r="CR669">
            <v>0</v>
          </cell>
          <cell r="CS669">
            <v>0</v>
          </cell>
          <cell r="CT669">
            <v>0</v>
          </cell>
          <cell r="CU669">
            <v>0</v>
          </cell>
          <cell r="CV669">
            <v>0</v>
          </cell>
          <cell r="CW669">
            <v>0</v>
          </cell>
          <cell r="CX669">
            <v>0</v>
          </cell>
          <cell r="CY669">
            <v>0</v>
          </cell>
          <cell r="CZ669">
            <v>0</v>
          </cell>
          <cell r="DA669">
            <v>0</v>
          </cell>
          <cell r="DB669">
            <v>0</v>
          </cell>
          <cell r="DC669">
            <v>0</v>
          </cell>
          <cell r="DD669">
            <v>0</v>
          </cell>
          <cell r="DE669">
            <v>0</v>
          </cell>
          <cell r="DF669">
            <v>0</v>
          </cell>
          <cell r="DG669">
            <v>0</v>
          </cell>
          <cell r="DH669">
            <v>0</v>
          </cell>
          <cell r="DI669">
            <v>0</v>
          </cell>
          <cell r="DJ669">
            <v>0</v>
          </cell>
          <cell r="DK669">
            <v>0</v>
          </cell>
          <cell r="DL669">
            <v>0</v>
          </cell>
          <cell r="DM669">
            <v>0</v>
          </cell>
          <cell r="DN669">
            <v>0</v>
          </cell>
          <cell r="DO669">
            <v>0</v>
          </cell>
          <cell r="DP669">
            <v>0</v>
          </cell>
          <cell r="DQ669">
            <v>0</v>
          </cell>
          <cell r="DR669">
            <v>0</v>
          </cell>
          <cell r="DS669">
            <v>0</v>
          </cell>
          <cell r="DT669">
            <v>0</v>
          </cell>
          <cell r="DU669">
            <v>0</v>
          </cell>
          <cell r="DV669">
            <v>0</v>
          </cell>
          <cell r="DW669">
            <v>0</v>
          </cell>
          <cell r="DX669">
            <v>0</v>
          </cell>
          <cell r="DY669">
            <v>0</v>
          </cell>
          <cell r="DZ669">
            <v>0</v>
          </cell>
          <cell r="EA669">
            <v>0</v>
          </cell>
          <cell r="EB669">
            <v>0</v>
          </cell>
          <cell r="EC669">
            <v>0</v>
          </cell>
          <cell r="ED669">
            <v>0</v>
          </cell>
        </row>
        <row r="670">
          <cell r="F670">
            <v>0</v>
          </cell>
          <cell r="G670">
            <v>0</v>
          </cell>
          <cell r="H670">
            <v>0</v>
          </cell>
          <cell r="I670">
            <v>0</v>
          </cell>
          <cell r="J670">
            <v>0</v>
          </cell>
          <cell r="K670">
            <v>0</v>
          </cell>
          <cell r="L670">
            <v>0</v>
          </cell>
          <cell r="M670">
            <v>0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  <cell r="AB670">
            <v>0</v>
          </cell>
          <cell r="AC670">
            <v>0</v>
          </cell>
          <cell r="AD670">
            <v>0</v>
          </cell>
          <cell r="AE670">
            <v>0</v>
          </cell>
          <cell r="AF670">
            <v>0</v>
          </cell>
          <cell r="AG670">
            <v>0</v>
          </cell>
          <cell r="AH670">
            <v>0</v>
          </cell>
          <cell r="AI670">
            <v>0</v>
          </cell>
          <cell r="AJ670">
            <v>0</v>
          </cell>
          <cell r="AK670">
            <v>0</v>
          </cell>
          <cell r="AL670">
            <v>0</v>
          </cell>
          <cell r="AM670">
            <v>0</v>
          </cell>
          <cell r="AN670">
            <v>0</v>
          </cell>
          <cell r="AO670">
            <v>0</v>
          </cell>
          <cell r="AP670">
            <v>0</v>
          </cell>
          <cell r="AQ670">
            <v>0</v>
          </cell>
          <cell r="AR670">
            <v>0</v>
          </cell>
          <cell r="AS670">
            <v>0</v>
          </cell>
          <cell r="AT670">
            <v>0</v>
          </cell>
          <cell r="AU670">
            <v>0</v>
          </cell>
          <cell r="AV670">
            <v>0</v>
          </cell>
          <cell r="AW670">
            <v>0</v>
          </cell>
          <cell r="AX670">
            <v>0</v>
          </cell>
          <cell r="AY670">
            <v>0</v>
          </cell>
          <cell r="AZ670">
            <v>0</v>
          </cell>
          <cell r="BA670">
            <v>0</v>
          </cell>
          <cell r="BB670">
            <v>0</v>
          </cell>
          <cell r="BC670">
            <v>0</v>
          </cell>
          <cell r="BD670">
            <v>0</v>
          </cell>
          <cell r="BE670">
            <v>0</v>
          </cell>
          <cell r="BF670">
            <v>0</v>
          </cell>
          <cell r="BG670">
            <v>0</v>
          </cell>
          <cell r="BH670">
            <v>0</v>
          </cell>
          <cell r="BI670">
            <v>0</v>
          </cell>
          <cell r="BJ670">
            <v>0</v>
          </cell>
          <cell r="BK670">
            <v>0</v>
          </cell>
          <cell r="BL670">
            <v>0</v>
          </cell>
          <cell r="BM670">
            <v>0</v>
          </cell>
          <cell r="BN670">
            <v>0</v>
          </cell>
          <cell r="BO670">
            <v>0</v>
          </cell>
          <cell r="BP670">
            <v>0</v>
          </cell>
          <cell r="BQ670">
            <v>0</v>
          </cell>
          <cell r="BR670">
            <v>0</v>
          </cell>
          <cell r="BS670">
            <v>0</v>
          </cell>
          <cell r="BT670">
            <v>0</v>
          </cell>
          <cell r="BU670">
            <v>0</v>
          </cell>
          <cell r="BV670">
            <v>0</v>
          </cell>
          <cell r="BW670">
            <v>0</v>
          </cell>
          <cell r="BX670">
            <v>0</v>
          </cell>
          <cell r="BY670">
            <v>0</v>
          </cell>
          <cell r="BZ670">
            <v>0</v>
          </cell>
          <cell r="CA670">
            <v>0</v>
          </cell>
          <cell r="CB670">
            <v>0</v>
          </cell>
          <cell r="CC670">
            <v>0</v>
          </cell>
          <cell r="CD670">
            <v>0</v>
          </cell>
          <cell r="CE670">
            <v>0</v>
          </cell>
          <cell r="CF670">
            <v>0</v>
          </cell>
          <cell r="CG670">
            <v>0</v>
          </cell>
          <cell r="CH670">
            <v>0</v>
          </cell>
          <cell r="CI670">
            <v>0</v>
          </cell>
          <cell r="CJ670">
            <v>0</v>
          </cell>
          <cell r="CK670">
            <v>0</v>
          </cell>
          <cell r="CL670">
            <v>0</v>
          </cell>
          <cell r="CM670">
            <v>0</v>
          </cell>
          <cell r="CN670">
            <v>0</v>
          </cell>
          <cell r="CO670">
            <v>0</v>
          </cell>
          <cell r="CP670">
            <v>0</v>
          </cell>
          <cell r="CQ670">
            <v>0</v>
          </cell>
          <cell r="CR670">
            <v>0</v>
          </cell>
          <cell r="CS670">
            <v>0</v>
          </cell>
          <cell r="CT670">
            <v>0</v>
          </cell>
          <cell r="CU670">
            <v>0</v>
          </cell>
          <cell r="CV670">
            <v>0</v>
          </cell>
          <cell r="CW670">
            <v>0</v>
          </cell>
          <cell r="CX670">
            <v>0</v>
          </cell>
          <cell r="CY670">
            <v>0</v>
          </cell>
          <cell r="CZ670">
            <v>0</v>
          </cell>
          <cell r="DA670">
            <v>0</v>
          </cell>
          <cell r="DB670">
            <v>0</v>
          </cell>
          <cell r="DC670">
            <v>0</v>
          </cell>
          <cell r="DD670">
            <v>0</v>
          </cell>
          <cell r="DE670">
            <v>0</v>
          </cell>
          <cell r="DF670">
            <v>0</v>
          </cell>
          <cell r="DG670">
            <v>0</v>
          </cell>
          <cell r="DH670">
            <v>0</v>
          </cell>
          <cell r="DI670">
            <v>0</v>
          </cell>
          <cell r="DJ670">
            <v>0</v>
          </cell>
          <cell r="DK670">
            <v>0</v>
          </cell>
          <cell r="DL670">
            <v>0</v>
          </cell>
          <cell r="DM670">
            <v>0</v>
          </cell>
          <cell r="DN670">
            <v>0</v>
          </cell>
          <cell r="DO670">
            <v>0</v>
          </cell>
          <cell r="DP670">
            <v>0</v>
          </cell>
          <cell r="DQ670">
            <v>0</v>
          </cell>
          <cell r="DR670">
            <v>0</v>
          </cell>
          <cell r="DS670">
            <v>0</v>
          </cell>
          <cell r="DT670">
            <v>0</v>
          </cell>
          <cell r="DU670">
            <v>0</v>
          </cell>
          <cell r="DV670">
            <v>0</v>
          </cell>
          <cell r="DW670">
            <v>0</v>
          </cell>
          <cell r="DX670">
            <v>0</v>
          </cell>
          <cell r="DY670">
            <v>0</v>
          </cell>
          <cell r="DZ670">
            <v>0</v>
          </cell>
          <cell r="EA670">
            <v>0</v>
          </cell>
          <cell r="EB670">
            <v>0</v>
          </cell>
          <cell r="EC670">
            <v>0</v>
          </cell>
          <cell r="ED670">
            <v>0</v>
          </cell>
        </row>
        <row r="671">
          <cell r="F671">
            <v>0</v>
          </cell>
          <cell r="G671">
            <v>0</v>
          </cell>
          <cell r="H671">
            <v>0</v>
          </cell>
          <cell r="I671">
            <v>0</v>
          </cell>
          <cell r="J671">
            <v>0</v>
          </cell>
          <cell r="K671">
            <v>0</v>
          </cell>
          <cell r="L671">
            <v>0</v>
          </cell>
          <cell r="M671">
            <v>0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U671">
            <v>0</v>
          </cell>
          <cell r="V671">
            <v>0</v>
          </cell>
          <cell r="W671">
            <v>0</v>
          </cell>
          <cell r="X671">
            <v>0</v>
          </cell>
          <cell r="Y671">
            <v>0</v>
          </cell>
          <cell r="Z671">
            <v>0</v>
          </cell>
          <cell r="AA671">
            <v>0</v>
          </cell>
          <cell r="AB671">
            <v>0</v>
          </cell>
          <cell r="AC671">
            <v>0</v>
          </cell>
          <cell r="AD671">
            <v>0</v>
          </cell>
          <cell r="AE671">
            <v>0</v>
          </cell>
          <cell r="AF671">
            <v>0</v>
          </cell>
          <cell r="AG671">
            <v>0</v>
          </cell>
          <cell r="AH671">
            <v>0</v>
          </cell>
          <cell r="AI671">
            <v>0</v>
          </cell>
          <cell r="AJ671">
            <v>0</v>
          </cell>
          <cell r="AK671">
            <v>0</v>
          </cell>
          <cell r="AL671">
            <v>0</v>
          </cell>
          <cell r="AM671">
            <v>0</v>
          </cell>
          <cell r="AN671">
            <v>0</v>
          </cell>
          <cell r="AO671">
            <v>0</v>
          </cell>
          <cell r="AP671">
            <v>0</v>
          </cell>
          <cell r="AQ671">
            <v>0</v>
          </cell>
          <cell r="AR671">
            <v>0</v>
          </cell>
          <cell r="AS671">
            <v>0</v>
          </cell>
          <cell r="AT671">
            <v>0</v>
          </cell>
          <cell r="AU671">
            <v>0</v>
          </cell>
          <cell r="AV671">
            <v>0</v>
          </cell>
          <cell r="AW671">
            <v>0</v>
          </cell>
          <cell r="AX671">
            <v>0</v>
          </cell>
          <cell r="AY671">
            <v>0</v>
          </cell>
          <cell r="AZ671">
            <v>0</v>
          </cell>
          <cell r="BA671">
            <v>0</v>
          </cell>
          <cell r="BB671">
            <v>0</v>
          </cell>
          <cell r="BC671">
            <v>0</v>
          </cell>
          <cell r="BD671">
            <v>0</v>
          </cell>
          <cell r="BE671">
            <v>0</v>
          </cell>
          <cell r="BF671">
            <v>0</v>
          </cell>
          <cell r="BG671">
            <v>0</v>
          </cell>
          <cell r="BH671">
            <v>0</v>
          </cell>
          <cell r="BI671">
            <v>0</v>
          </cell>
          <cell r="BJ671">
            <v>0</v>
          </cell>
          <cell r="BK671">
            <v>0</v>
          </cell>
          <cell r="BL671">
            <v>0</v>
          </cell>
          <cell r="BM671">
            <v>0</v>
          </cell>
          <cell r="BN671">
            <v>0</v>
          </cell>
          <cell r="BO671">
            <v>0</v>
          </cell>
          <cell r="BP671">
            <v>0</v>
          </cell>
          <cell r="BQ671">
            <v>0</v>
          </cell>
          <cell r="BR671">
            <v>0</v>
          </cell>
          <cell r="BS671">
            <v>0</v>
          </cell>
          <cell r="BT671">
            <v>0</v>
          </cell>
          <cell r="BU671">
            <v>0</v>
          </cell>
          <cell r="BV671">
            <v>0</v>
          </cell>
          <cell r="BW671">
            <v>0</v>
          </cell>
          <cell r="BX671">
            <v>0</v>
          </cell>
          <cell r="BY671">
            <v>0</v>
          </cell>
          <cell r="BZ671">
            <v>0</v>
          </cell>
          <cell r="CA671">
            <v>0</v>
          </cell>
          <cell r="CB671">
            <v>0</v>
          </cell>
          <cell r="CC671">
            <v>0</v>
          </cell>
          <cell r="CD671">
            <v>0</v>
          </cell>
          <cell r="CE671">
            <v>0</v>
          </cell>
          <cell r="CF671">
            <v>0</v>
          </cell>
          <cell r="CG671">
            <v>0</v>
          </cell>
          <cell r="CH671">
            <v>0</v>
          </cell>
          <cell r="CI671">
            <v>0</v>
          </cell>
          <cell r="CJ671">
            <v>0</v>
          </cell>
          <cell r="CK671">
            <v>0</v>
          </cell>
          <cell r="CL671">
            <v>0</v>
          </cell>
          <cell r="CM671">
            <v>0</v>
          </cell>
          <cell r="CN671">
            <v>0</v>
          </cell>
          <cell r="CO671">
            <v>0</v>
          </cell>
          <cell r="CP671">
            <v>0</v>
          </cell>
          <cell r="CQ671">
            <v>0</v>
          </cell>
          <cell r="CR671">
            <v>0</v>
          </cell>
          <cell r="CS671">
            <v>0</v>
          </cell>
          <cell r="CT671">
            <v>0</v>
          </cell>
          <cell r="CU671">
            <v>0</v>
          </cell>
          <cell r="CV671">
            <v>0</v>
          </cell>
          <cell r="CW671">
            <v>0</v>
          </cell>
          <cell r="CX671">
            <v>0</v>
          </cell>
          <cell r="CY671">
            <v>0</v>
          </cell>
          <cell r="CZ671">
            <v>0</v>
          </cell>
          <cell r="DA671">
            <v>0</v>
          </cell>
          <cell r="DB671">
            <v>0</v>
          </cell>
          <cell r="DC671">
            <v>0</v>
          </cell>
          <cell r="DD671">
            <v>0</v>
          </cell>
          <cell r="DE671">
            <v>0</v>
          </cell>
          <cell r="DF671">
            <v>0</v>
          </cell>
          <cell r="DG671">
            <v>0</v>
          </cell>
          <cell r="DH671">
            <v>0</v>
          </cell>
          <cell r="DI671">
            <v>0</v>
          </cell>
          <cell r="DJ671">
            <v>0</v>
          </cell>
          <cell r="DK671">
            <v>0</v>
          </cell>
          <cell r="DL671">
            <v>0</v>
          </cell>
          <cell r="DM671">
            <v>0</v>
          </cell>
          <cell r="DN671">
            <v>0</v>
          </cell>
          <cell r="DO671">
            <v>0</v>
          </cell>
          <cell r="DP671">
            <v>0</v>
          </cell>
          <cell r="DQ671">
            <v>0</v>
          </cell>
          <cell r="DR671">
            <v>0</v>
          </cell>
          <cell r="DS671">
            <v>0</v>
          </cell>
          <cell r="DT671">
            <v>0</v>
          </cell>
          <cell r="DU671">
            <v>0</v>
          </cell>
          <cell r="DV671">
            <v>0</v>
          </cell>
          <cell r="DW671">
            <v>0</v>
          </cell>
          <cell r="DX671">
            <v>0</v>
          </cell>
          <cell r="DY671">
            <v>0</v>
          </cell>
          <cell r="DZ671">
            <v>0</v>
          </cell>
          <cell r="EA671">
            <v>0</v>
          </cell>
          <cell r="EB671">
            <v>0</v>
          </cell>
          <cell r="EC671">
            <v>0</v>
          </cell>
          <cell r="ED671">
            <v>0</v>
          </cell>
        </row>
        <row r="672">
          <cell r="F672">
            <v>0</v>
          </cell>
          <cell r="G672">
            <v>0</v>
          </cell>
          <cell r="H672">
            <v>0</v>
          </cell>
          <cell r="I672">
            <v>0</v>
          </cell>
          <cell r="J672">
            <v>0</v>
          </cell>
          <cell r="K672">
            <v>0</v>
          </cell>
          <cell r="L672">
            <v>0</v>
          </cell>
          <cell r="M672">
            <v>0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R672">
            <v>0</v>
          </cell>
          <cell r="S672">
            <v>0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  <cell r="X672">
            <v>0</v>
          </cell>
          <cell r="Y672">
            <v>0</v>
          </cell>
          <cell r="Z672">
            <v>0</v>
          </cell>
          <cell r="AA672">
            <v>0</v>
          </cell>
          <cell r="AB672">
            <v>0</v>
          </cell>
          <cell r="AC672">
            <v>0</v>
          </cell>
          <cell r="AD672">
            <v>0</v>
          </cell>
          <cell r="AE672">
            <v>0</v>
          </cell>
          <cell r="AF672">
            <v>0</v>
          </cell>
          <cell r="AG672">
            <v>0</v>
          </cell>
          <cell r="AH672">
            <v>0</v>
          </cell>
          <cell r="AI672">
            <v>0</v>
          </cell>
          <cell r="AJ672">
            <v>0</v>
          </cell>
          <cell r="AK672">
            <v>0</v>
          </cell>
          <cell r="AL672">
            <v>0</v>
          </cell>
          <cell r="AM672">
            <v>0</v>
          </cell>
          <cell r="AN672">
            <v>0</v>
          </cell>
          <cell r="AO672">
            <v>0</v>
          </cell>
          <cell r="AP672">
            <v>0</v>
          </cell>
          <cell r="AQ672">
            <v>0</v>
          </cell>
          <cell r="AR672">
            <v>-9.2862845700001344</v>
          </cell>
          <cell r="AS672">
            <v>0.34078109999995831</v>
          </cell>
          <cell r="AT672">
            <v>-0.59636532000013176</v>
          </cell>
          <cell r="AU672">
            <v>3.2374187600000823</v>
          </cell>
          <cell r="AV672">
            <v>0.76675578000003952</v>
          </cell>
          <cell r="AW672">
            <v>-8.5195650000059686E-2</v>
          </cell>
          <cell r="AX672">
            <v>-5.9636703900000612</v>
          </cell>
          <cell r="AY672">
            <v>-0.59636799999998402</v>
          </cell>
          <cell r="AZ672">
            <v>-0.34078072000011161</v>
          </cell>
          <cell r="BA672">
            <v>0.42597722999994403</v>
          </cell>
          <cell r="BB672">
            <v>-0.68156085000009625</v>
          </cell>
          <cell r="BC672">
            <v>-1.1075368199999502</v>
          </cell>
          <cell r="BD672">
            <v>-4.6857396899999912</v>
          </cell>
          <cell r="BE672">
            <v>-8.5187790002237307E-2</v>
          </cell>
          <cell r="BF672">
            <v>-0.25558434999993551</v>
          </cell>
          <cell r="BG672">
            <v>-8.5194420000107129E-2</v>
          </cell>
          <cell r="BH672">
            <v>1.1927319199999147</v>
          </cell>
          <cell r="BI672">
            <v>1.1075394199999664</v>
          </cell>
          <cell r="BJ672">
            <v>-1.4483198400000674</v>
          </cell>
          <cell r="BK672">
            <v>0.85195542000019486</v>
          </cell>
          <cell r="BL672">
            <v>1.1927336999999625</v>
          </cell>
          <cell r="BM672">
            <v>-0.34077842000010605</v>
          </cell>
          <cell r="BN672">
            <v>0.17039195999996082</v>
          </cell>
          <cell r="BO672">
            <v>-1.9594920199999706</v>
          </cell>
          <cell r="BP672">
            <v>-0.51116981000018313</v>
          </cell>
          <cell r="BQ672">
            <v>-1.3500000477506546E-6</v>
          </cell>
          <cell r="BR672">
            <v>0.85195854999619769</v>
          </cell>
          <cell r="BS672">
            <v>-0.25558548999993036</v>
          </cell>
          <cell r="BT672">
            <v>-0.17038859000012962</v>
          </cell>
          <cell r="BU672">
            <v>-8.519440999998551E-2</v>
          </cell>
          <cell r="BV672">
            <v>2.9818328000001202</v>
          </cell>
          <cell r="BW672">
            <v>-0.59636522999994668</v>
          </cell>
          <cell r="BX672">
            <v>-0.85195185999987189</v>
          </cell>
          <cell r="BY672">
            <v>0.42597485999999662</v>
          </cell>
          <cell r="BZ672">
            <v>0.25558763999993062</v>
          </cell>
          <cell r="CA672">
            <v>0.93714651000004778</v>
          </cell>
          <cell r="CB672">
            <v>-0.85195088000000396</v>
          </cell>
          <cell r="CC672">
            <v>-0.76675537999994958</v>
          </cell>
          <cell r="CD672">
            <v>-0.17039141999998719</v>
          </cell>
          <cell r="CE672">
            <v>1.5335155700013274</v>
          </cell>
          <cell r="CF672">
            <v>0.17039106999982323</v>
          </cell>
          <cell r="CG672">
            <v>-1.9594900800000232</v>
          </cell>
          <cell r="CH672">
            <v>1.1075375000000349</v>
          </cell>
          <cell r="CI672">
            <v>2.0446835800000827</v>
          </cell>
          <cell r="CJ672">
            <v>-0.51116830000000846</v>
          </cell>
          <cell r="CK672">
            <v>0.2555851800000255</v>
          </cell>
          <cell r="CL672">
            <v>1.0223403800000597</v>
          </cell>
          <cell r="CM672">
            <v>1.4483181799998874</v>
          </cell>
          <cell r="CN672">
            <v>-0.25558464000005188</v>
          </cell>
          <cell r="CO672">
            <v>0.25558664000004683</v>
          </cell>
          <cell r="CP672">
            <v>-0.68156141999997999</v>
          </cell>
          <cell r="CQ672">
            <v>-1.3631225199999335</v>
          </cell>
          <cell r="CR672">
            <v>6.3896422200014058</v>
          </cell>
          <cell r="CS672">
            <v>-1.2779286400000274</v>
          </cell>
          <cell r="CT672">
            <v>8.5193670000080601E-2</v>
          </cell>
          <cell r="CU672">
            <v>-0.85195114999987709</v>
          </cell>
          <cell r="CV672">
            <v>0.34078296999996383</v>
          </cell>
          <cell r="CW672">
            <v>-3.9099998048186535E-6</v>
          </cell>
          <cell r="CX672">
            <v>-0.25558557999988807</v>
          </cell>
          <cell r="CY672">
            <v>2.2150771799999802</v>
          </cell>
          <cell r="CZ672">
            <v>0.76676003000011406</v>
          </cell>
          <cell r="DA672">
            <v>1.6187083899999379</v>
          </cell>
          <cell r="DB672">
            <v>0.3407833500000379</v>
          </cell>
          <cell r="DC672">
            <v>-0.17039268999997148</v>
          </cell>
          <cell r="DD672">
            <v>3.5781985999999506</v>
          </cell>
          <cell r="DE672">
            <v>2.1298860300012166</v>
          </cell>
          <cell r="DF672">
            <v>-3.5781979400001092</v>
          </cell>
          <cell r="DG672">
            <v>1.0223427700000229</v>
          </cell>
          <cell r="DH672">
            <v>0.4259766000000127</v>
          </cell>
          <cell r="DI672">
            <v>0.17038920999993934</v>
          </cell>
          <cell r="DJ672">
            <v>1.6187111100000493</v>
          </cell>
          <cell r="DK672">
            <v>1.4483216800001628</v>
          </cell>
          <cell r="DL672">
            <v>1.1927318599998671</v>
          </cell>
          <cell r="DM672">
            <v>-0.76675780999994458</v>
          </cell>
          <cell r="DN672">
            <v>8.5195160000012038E-2</v>
          </cell>
          <cell r="DO672">
            <v>0.51117221000004065</v>
          </cell>
          <cell r="DP672">
            <v>0.85195266000005176</v>
          </cell>
          <cell r="DQ672">
            <v>-0.85195148000002519</v>
          </cell>
          <cell r="DR672">
            <v>-16.043403299991041</v>
          </cell>
          <cell r="DS672">
            <v>-5.3477804999965883</v>
          </cell>
          <cell r="DT672">
            <v>9.3586498000004212</v>
          </cell>
          <cell r="DU672">
            <v>4.0108294999990903</v>
          </cell>
          <cell r="DV672">
            <v>8.0216580000014801</v>
          </cell>
          <cell r="DW672">
            <v>-8.0216424999998708</v>
          </cell>
          <cell r="DX672">
            <v>-9.3586499999983062</v>
          </cell>
          <cell r="DY672">
            <v>-6.68471910000153</v>
          </cell>
          <cell r="DZ672">
            <v>12.032493800001248</v>
          </cell>
          <cell r="EA672">
            <v>-1.3369629999979225</v>
          </cell>
          <cell r="EB672">
            <v>5.3477664000020013</v>
          </cell>
          <cell r="EC672">
            <v>5.3477648000007321</v>
          </cell>
          <cell r="ED672">
            <v>-29.412810500001797</v>
          </cell>
        </row>
        <row r="673">
          <cell r="F673">
            <v>0</v>
          </cell>
          <cell r="G673">
            <v>0</v>
          </cell>
          <cell r="H673">
            <v>0</v>
          </cell>
          <cell r="I673">
            <v>0</v>
          </cell>
          <cell r="J673">
            <v>0</v>
          </cell>
          <cell r="K673">
            <v>0</v>
          </cell>
          <cell r="L673">
            <v>0</v>
          </cell>
          <cell r="M673">
            <v>0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  <cell r="Y673">
            <v>0</v>
          </cell>
          <cell r="Z673">
            <v>0</v>
          </cell>
          <cell r="AA673">
            <v>0</v>
          </cell>
          <cell r="AB673">
            <v>0</v>
          </cell>
          <cell r="AC673">
            <v>0</v>
          </cell>
          <cell r="AD673">
            <v>0</v>
          </cell>
          <cell r="AE673">
            <v>0</v>
          </cell>
          <cell r="AF673">
            <v>0</v>
          </cell>
          <cell r="AG673">
            <v>0</v>
          </cell>
          <cell r="AH673">
            <v>0</v>
          </cell>
          <cell r="AI673">
            <v>0</v>
          </cell>
          <cell r="AJ673">
            <v>0</v>
          </cell>
          <cell r="AK673">
            <v>0</v>
          </cell>
          <cell r="AL673">
            <v>0</v>
          </cell>
          <cell r="AM673">
            <v>0</v>
          </cell>
          <cell r="AN673">
            <v>0</v>
          </cell>
          <cell r="AO673">
            <v>0</v>
          </cell>
          <cell r="AP673">
            <v>0</v>
          </cell>
          <cell r="AQ673">
            <v>0</v>
          </cell>
          <cell r="AR673">
            <v>5.2821094900064054</v>
          </cell>
          <cell r="AS673">
            <v>8.5195070000054329E-2</v>
          </cell>
          <cell r="AT673">
            <v>-8.5193660000186355E-2</v>
          </cell>
          <cell r="AU673">
            <v>-2.89663687999996</v>
          </cell>
          <cell r="AV673">
            <v>-0.93714645000000019</v>
          </cell>
          <cell r="AW673">
            <v>-0.25558480999984567</v>
          </cell>
          <cell r="AX673">
            <v>4.9413236899999902</v>
          </cell>
          <cell r="AY673">
            <v>0.85195300999998835</v>
          </cell>
          <cell r="AZ673">
            <v>0.34078155999986848</v>
          </cell>
          <cell r="BA673">
            <v>-0.34078090999992128</v>
          </cell>
          <cell r="BB673">
            <v>0.25558602000000974</v>
          </cell>
          <cell r="BC673">
            <v>0.76675468000007641</v>
          </cell>
          <cell r="BD673">
            <v>2.555858169999965</v>
          </cell>
          <cell r="BE673">
            <v>-2.2150685000015073</v>
          </cell>
          <cell r="BF673">
            <v>-0.5963658299999679</v>
          </cell>
          <cell r="BG673">
            <v>-0.25558282999986659</v>
          </cell>
          <cell r="BH673">
            <v>-1.1075352800000928</v>
          </cell>
          <cell r="BI673">
            <v>-1.1927326300001369</v>
          </cell>
          <cell r="BJ673">
            <v>0.3407827600001383</v>
          </cell>
          <cell r="BK673">
            <v>-0.59636662000002616</v>
          </cell>
          <cell r="BL673">
            <v>-0.76675857000009273</v>
          </cell>
          <cell r="BM673">
            <v>0.42597735999993347</v>
          </cell>
          <cell r="BN673">
            <v>-0.85195103999990351</v>
          </cell>
          <cell r="BO673">
            <v>-0.2555867500000204</v>
          </cell>
          <cell r="BP673">
            <v>2.8966377500000817</v>
          </cell>
          <cell r="BQ673">
            <v>-0.25558681999996224</v>
          </cell>
          <cell r="BR673">
            <v>-2.2150776500020584</v>
          </cell>
          <cell r="BS673">
            <v>-0.17039177000015115</v>
          </cell>
          <cell r="BT673">
            <v>0.17039048999981787</v>
          </cell>
          <cell r="BU673">
            <v>-0.34077991000003749</v>
          </cell>
          <cell r="BV673">
            <v>-2.385467349999999</v>
          </cell>
          <cell r="BW673">
            <v>0.42597591000003376</v>
          </cell>
          <cell r="BX673">
            <v>1.1075387299999875</v>
          </cell>
          <cell r="BY673">
            <v>-8.5196359999827109E-2</v>
          </cell>
          <cell r="BZ673">
            <v>-0.25558655999998336</v>
          </cell>
          <cell r="CA673">
            <v>-1.5335141799998837</v>
          </cell>
          <cell r="CB673">
            <v>8.5194660000070144E-2</v>
          </cell>
          <cell r="CC673">
            <v>0.59636711000007381</v>
          </cell>
          <cell r="CD673">
            <v>0.17039158000011412</v>
          </cell>
          <cell r="CE673">
            <v>-2.2150754899994354</v>
          </cell>
          <cell r="CF673">
            <v>8.5195569999996223E-2</v>
          </cell>
          <cell r="CG673">
            <v>2.0446856300000036</v>
          </cell>
          <cell r="CH673">
            <v>-0.9371471700001166</v>
          </cell>
          <cell r="CI673">
            <v>-1.4483184399998663</v>
          </cell>
          <cell r="CJ673">
            <v>-0.25558628999988287</v>
          </cell>
          <cell r="CK673">
            <v>-8.5196549999864146E-2</v>
          </cell>
          <cell r="CL673">
            <v>-1.7890982000001259</v>
          </cell>
          <cell r="CM673">
            <v>-1.0223454899999069</v>
          </cell>
          <cell r="CN673">
            <v>1.4899999314366141E-6</v>
          </cell>
          <cell r="CO673">
            <v>0.17039079000005586</v>
          </cell>
          <cell r="CP673">
            <v>0.4259758299999703</v>
          </cell>
          <cell r="CQ673">
            <v>0.59636734000014258</v>
          </cell>
          <cell r="CR673">
            <v>-8.3491366199959884</v>
          </cell>
          <cell r="CS673">
            <v>0.76675565000005008</v>
          </cell>
          <cell r="CT673">
            <v>-0.25558749999981956</v>
          </cell>
          <cell r="CU673">
            <v>0.51116903000001912</v>
          </cell>
          <cell r="CV673">
            <v>8.5194880000017292E-2</v>
          </cell>
          <cell r="CW673">
            <v>-0.59636647000002085</v>
          </cell>
          <cell r="CX673">
            <v>-0.17039017000001877</v>
          </cell>
          <cell r="CY673">
            <v>-1.9594899100000021</v>
          </cell>
          <cell r="CZ673">
            <v>-0.68155790999981036</v>
          </cell>
          <cell r="DA673">
            <v>-1.789100420000068</v>
          </cell>
          <cell r="DB673">
            <v>-1.7000002117129043E-7</v>
          </cell>
          <cell r="DC673">
            <v>-0.42597732000012911</v>
          </cell>
          <cell r="DD673">
            <v>-3.8337863100000504</v>
          </cell>
          <cell r="DE673">
            <v>-1.8742970499988587</v>
          </cell>
          <cell r="DF673">
            <v>3.0670298200000161</v>
          </cell>
          <cell r="DG673">
            <v>-0.3407809200000429</v>
          </cell>
          <cell r="DH673">
            <v>-1.1075392099999135</v>
          </cell>
          <cell r="DI673">
            <v>0.17039064000005055</v>
          </cell>
          <cell r="DJ673">
            <v>-1.5335150999999314</v>
          </cell>
          <cell r="DK673">
            <v>-1.3631243499999073</v>
          </cell>
          <cell r="DL673">
            <v>-0.25558692000004157</v>
          </cell>
          <cell r="DM673">
            <v>0.42597573000011835</v>
          </cell>
          <cell r="DN673">
            <v>0.34078195000006417</v>
          </cell>
          <cell r="DO673">
            <v>-0.34078135000004295</v>
          </cell>
          <cell r="DP673">
            <v>-0.4259762699998646</v>
          </cell>
          <cell r="DQ673">
            <v>-0.5111710700000458</v>
          </cell>
          <cell r="DR673">
            <v>-38.771396200027084</v>
          </cell>
          <cell r="DS673">
            <v>5.3477917999989586</v>
          </cell>
          <cell r="DT673">
            <v>-4.0108849999996892</v>
          </cell>
          <cell r="DU673">
            <v>-9.3586365999981354</v>
          </cell>
          <cell r="DV673">
            <v>6.684752799999842</v>
          </cell>
          <cell r="DW673">
            <v>-4.0108494000014616</v>
          </cell>
          <cell r="DX673">
            <v>-12.032544700001381</v>
          </cell>
          <cell r="DY673">
            <v>-17.380240099999355</v>
          </cell>
          <cell r="DZ673">
            <v>-10.695563799999945</v>
          </cell>
          <cell r="EA673">
            <v>4.0108560000007856</v>
          </cell>
          <cell r="EB673">
            <v>-6.6847072999989905</v>
          </cell>
          <cell r="EC673">
            <v>-1.3099997886456549E-5</v>
          </cell>
          <cell r="ED673">
            <v>9.3586432000010973</v>
          </cell>
        </row>
        <row r="674">
          <cell r="F674">
            <v>55.200000000000728</v>
          </cell>
          <cell r="G674">
            <v>5.6000000000003638</v>
          </cell>
          <cell r="H674">
            <v>16.399999999999636</v>
          </cell>
          <cell r="I674">
            <v>-29.200000000000728</v>
          </cell>
          <cell r="J674">
            <v>18</v>
          </cell>
          <cell r="K674">
            <v>-20.800000000001091</v>
          </cell>
          <cell r="L674">
            <v>47.199999999999818</v>
          </cell>
          <cell r="M674">
            <v>41.600000000000364</v>
          </cell>
          <cell r="N674">
            <v>-42.799999999999272</v>
          </cell>
          <cell r="O674">
            <v>-25.599999999998545</v>
          </cell>
          <cell r="P674">
            <v>-28.800000000001091</v>
          </cell>
          <cell r="Q674">
            <v>18.400000000001455</v>
          </cell>
          <cell r="R674">
            <v>-200.04393176001031</v>
          </cell>
          <cell r="S674">
            <v>-83.351651599999968</v>
          </cell>
          <cell r="T674">
            <v>-71.369860999999219</v>
          </cell>
          <cell r="U674">
            <v>9.8980351999998675</v>
          </cell>
          <cell r="V674">
            <v>-28.652108299998872</v>
          </cell>
          <cell r="W674">
            <v>-1.04189740000038</v>
          </cell>
          <cell r="X674">
            <v>44.280561269999453</v>
          </cell>
          <cell r="Y674">
            <v>-36.987306799999715</v>
          </cell>
          <cell r="Z674">
            <v>-59.388054900000498</v>
          </cell>
          <cell r="AA674">
            <v>-0.52095442999961961</v>
          </cell>
          <cell r="AB674">
            <v>31.25688640000044</v>
          </cell>
          <cell r="AC674">
            <v>-32.298760599998786</v>
          </cell>
          <cell r="AD674">
            <v>28.131180399999721</v>
          </cell>
          <cell r="AE674">
            <v>-122.73752490000334</v>
          </cell>
          <cell r="AF674">
            <v>-17.235477000000174</v>
          </cell>
          <cell r="AG674">
            <v>-67.897364200000084</v>
          </cell>
          <cell r="AH674">
            <v>9.4011785999991844</v>
          </cell>
          <cell r="AI674">
            <v>-0.52227300000049581</v>
          </cell>
          <cell r="AJ674">
            <v>2.6114435999988928</v>
          </cell>
          <cell r="AK674">
            <v>-36.037829300001249</v>
          </cell>
          <cell r="AL674">
            <v>-16.190907299998798</v>
          </cell>
          <cell r="AM674">
            <v>-14.101768000000448</v>
          </cell>
          <cell r="AN674">
            <v>13.57946179999999</v>
          </cell>
          <cell r="AO674">
            <v>-0.52228560000003199</v>
          </cell>
          <cell r="AP674">
            <v>9.4011790999993536</v>
          </cell>
          <cell r="AQ674">
            <v>-5.2228836000012961</v>
          </cell>
          <cell r="AR674">
            <v>-97.560091300052591</v>
          </cell>
          <cell r="AS674">
            <v>4.2883134000003338</v>
          </cell>
          <cell r="AT674">
            <v>-7.5046113999997033</v>
          </cell>
          <cell r="AU674">
            <v>6.4325165999980527</v>
          </cell>
          <cell r="AV674">
            <v>7.5046221000011428</v>
          </cell>
          <cell r="AW674">
            <v>1.9899998733308166E-5</v>
          </cell>
          <cell r="AX674">
            <v>-42.883548600002541</v>
          </cell>
          <cell r="AY674">
            <v>-5.3604149999991932</v>
          </cell>
          <cell r="AZ674">
            <v>-4.2883718000011868</v>
          </cell>
          <cell r="BA674">
            <v>25.730086999999912</v>
          </cell>
          <cell r="BB674">
            <v>-8.576685299998644</v>
          </cell>
          <cell r="BC674">
            <v>-13.937143700000888</v>
          </cell>
          <cell r="BD674">
            <v>-58.964874500001315</v>
          </cell>
          <cell r="BE674">
            <v>-12.864982899918687</v>
          </cell>
          <cell r="BF674">
            <v>-3.2162797999990289</v>
          </cell>
          <cell r="BG674">
            <v>-1.0720761000011407</v>
          </cell>
          <cell r="BH674">
            <v>17.15341780000017</v>
          </cell>
          <cell r="BI674">
            <v>11.79296020000038</v>
          </cell>
          <cell r="BJ674">
            <v>-11.792943000000378</v>
          </cell>
          <cell r="BK674">
            <v>10.720921099997213</v>
          </cell>
          <cell r="BL674">
            <v>10.720873199999915</v>
          </cell>
          <cell r="BM674">
            <v>-4.2883211999978812</v>
          </cell>
          <cell r="BN674">
            <v>-9.6488003999984358</v>
          </cell>
          <cell r="BO674">
            <v>-26.802192499999364</v>
          </cell>
          <cell r="BP674">
            <v>-6.4325414999984787</v>
          </cell>
          <cell r="BQ674">
            <v>-7.0000169216655195E-7</v>
          </cell>
          <cell r="BR674">
            <v>6.4325316000031307</v>
          </cell>
          <cell r="BS674">
            <v>-3.216238400000293</v>
          </cell>
          <cell r="BT674">
            <v>-2.1441892000002554</v>
          </cell>
          <cell r="BU674">
            <v>-2.1441610000001674</v>
          </cell>
          <cell r="BV674">
            <v>37.523074700002326</v>
          </cell>
          <cell r="BW674">
            <v>-5.3604534000005515</v>
          </cell>
          <cell r="BX674">
            <v>-17.153434200001357</v>
          </cell>
          <cell r="BY674">
            <v>6.4325389999976323</v>
          </cell>
          <cell r="BZ674">
            <v>2.9099999665049836E-5</v>
          </cell>
          <cell r="CA674">
            <v>17.153417599998647</v>
          </cell>
          <cell r="CB674">
            <v>-12.865064800000255</v>
          </cell>
          <cell r="CC674">
            <v>-9.6488021000004665</v>
          </cell>
          <cell r="CD674">
            <v>-2.1441856999990705</v>
          </cell>
          <cell r="CE674">
            <v>15.009312199952547</v>
          </cell>
          <cell r="CF674">
            <v>2.1441702000010991</v>
          </cell>
          <cell r="CG674">
            <v>-24.657996400001139</v>
          </cell>
          <cell r="CH674">
            <v>20.369671299999027</v>
          </cell>
          <cell r="CI674">
            <v>30.018457900001522</v>
          </cell>
          <cell r="CJ674">
            <v>-13.937127200002578</v>
          </cell>
          <cell r="CK674">
            <v>5.3604582000007213</v>
          </cell>
          <cell r="CL674">
            <v>7.5045995999971638</v>
          </cell>
          <cell r="CM674">
            <v>15.009268999998312</v>
          </cell>
          <cell r="CN674">
            <v>-3.2162739000013971</v>
          </cell>
          <cell r="CO674">
            <v>2.1441733999999997</v>
          </cell>
          <cell r="CP674">
            <v>-8.5766650000005029</v>
          </cell>
          <cell r="CQ674">
            <v>-17.153424899999663</v>
          </cell>
          <cell r="CR674">
            <v>97.560116899985587</v>
          </cell>
          <cell r="CS674">
            <v>-16.081308299999364</v>
          </cell>
          <cell r="CT674">
            <v>1.07207439999911</v>
          </cell>
          <cell r="CU674">
            <v>-5.3604309999973339</v>
          </cell>
          <cell r="CV674">
            <v>2.1441785000024538</v>
          </cell>
          <cell r="CW674">
            <v>-3.2162757000005513</v>
          </cell>
          <cell r="CX674">
            <v>9.6488573999995424</v>
          </cell>
          <cell r="CY674">
            <v>28.946402300000045</v>
          </cell>
          <cell r="CZ674">
            <v>13.937149800000043</v>
          </cell>
          <cell r="DA674">
            <v>21.441761699999915</v>
          </cell>
          <cell r="DB674">
            <v>2.1441664000012679</v>
          </cell>
          <cell r="DC674">
            <v>-2.1441764999981388</v>
          </cell>
          <cell r="DD674">
            <v>45.027717900000425</v>
          </cell>
          <cell r="DE674">
            <v>34.306805300002452</v>
          </cell>
          <cell r="DF674">
            <v>-45.027706000000762</v>
          </cell>
          <cell r="DG674">
            <v>12.865068899998732</v>
          </cell>
          <cell r="DH674">
            <v>4.2883532000014384</v>
          </cell>
          <cell r="DI674">
            <v>2.1441902999995364</v>
          </cell>
          <cell r="DJ674">
            <v>26.802196399999957</v>
          </cell>
          <cell r="DK674">
            <v>15.0092364000011</v>
          </cell>
          <cell r="DL674">
            <v>13.937130999998772</v>
          </cell>
          <cell r="DM674">
            <v>-8.5766868999999133</v>
          </cell>
          <cell r="DN674">
            <v>5.3604391000008036</v>
          </cell>
          <cell r="DO674">
            <v>7.5046080000029178</v>
          </cell>
          <cell r="DP674">
            <v>10.720890500000678</v>
          </cell>
          <cell r="DQ674">
            <v>-10.720915600002627</v>
          </cell>
          <cell r="DR674">
            <v>-5.3604320000449661</v>
          </cell>
          <cell r="DS674">
            <v>-4.2883652000018628</v>
          </cell>
          <cell r="DT674">
            <v>7.5046201999994082</v>
          </cell>
          <cell r="DU674">
            <v>3.2162521999998717</v>
          </cell>
          <cell r="DV674">
            <v>6.4325243000002956</v>
          </cell>
          <cell r="DW674">
            <v>-3.2162900000002992</v>
          </cell>
          <cell r="DX674">
            <v>-5.3604155000011815</v>
          </cell>
          <cell r="DY674">
            <v>-6.4325155999995332</v>
          </cell>
          <cell r="DZ674">
            <v>9.6488057000005938</v>
          </cell>
          <cell r="EA674">
            <v>2.1441594999996596</v>
          </cell>
          <cell r="EB674">
            <v>4.2883456999988994</v>
          </cell>
          <cell r="EC674">
            <v>4.2883824999989884</v>
          </cell>
          <cell r="ED674">
            <v>-23.585935799997969</v>
          </cell>
        </row>
        <row r="675">
          <cell r="F675">
            <v>-49.200000000000728</v>
          </cell>
          <cell r="G675">
            <v>-4.7999999999992724</v>
          </cell>
          <cell r="H675">
            <v>-17.600000000000364</v>
          </cell>
          <cell r="I675">
            <v>26.799999999999272</v>
          </cell>
          <cell r="J675">
            <v>-18</v>
          </cell>
          <cell r="K675">
            <v>20</v>
          </cell>
          <cell r="L675">
            <v>-42</v>
          </cell>
          <cell r="M675">
            <v>-36.399999999999636</v>
          </cell>
          <cell r="N675">
            <v>36</v>
          </cell>
          <cell r="O675">
            <v>20.400000000001455</v>
          </cell>
          <cell r="P675">
            <v>24.799999999999272</v>
          </cell>
          <cell r="Q675">
            <v>-14</v>
          </cell>
          <cell r="R675">
            <v>164.61951560997113</v>
          </cell>
          <cell r="S675">
            <v>70.848924100000659</v>
          </cell>
          <cell r="T675">
            <v>63.034696999999142</v>
          </cell>
          <cell r="U675">
            <v>-10.939915900000415</v>
          </cell>
          <cell r="V675">
            <v>26.047381800000949</v>
          </cell>
          <cell r="W675">
            <v>1.0419041000004654</v>
          </cell>
          <cell r="X675">
            <v>-38.5501349999995</v>
          </cell>
          <cell r="Y675">
            <v>32.298751769998489</v>
          </cell>
          <cell r="Z675">
            <v>49.490036270000928</v>
          </cell>
          <cell r="AA675">
            <v>-1.5628409000000829</v>
          </cell>
          <cell r="AB675">
            <v>-32.81971429999976</v>
          </cell>
          <cell r="AC675">
            <v>27.089286869999341</v>
          </cell>
          <cell r="AD675">
            <v>-21.358860199999981</v>
          </cell>
          <cell r="AE675">
            <v>100.27917219998199</v>
          </cell>
          <cell r="AF675">
            <v>16.190901199999644</v>
          </cell>
          <cell r="AG675">
            <v>58.49619039999925</v>
          </cell>
          <cell r="AH675">
            <v>-9.9234612000000197</v>
          </cell>
          <cell r="AI675">
            <v>1.5668516999994608</v>
          </cell>
          <cell r="AJ675">
            <v>-2.6114223000004131</v>
          </cell>
          <cell r="AK675">
            <v>29.248097399999097</v>
          </cell>
          <cell r="AL675">
            <v>15.668629300000248</v>
          </cell>
          <cell r="AM675">
            <v>9.9234590999985812</v>
          </cell>
          <cell r="AN675">
            <v>-14.101769700000659</v>
          </cell>
          <cell r="AO675">
            <v>-1.044569000001502</v>
          </cell>
          <cell r="AP675">
            <v>-6.2674520000000484</v>
          </cell>
          <cell r="AQ675">
            <v>3.1337173000010807</v>
          </cell>
          <cell r="AR675">
            <v>46.099824600038119</v>
          </cell>
          <cell r="AS675">
            <v>1.0720709999986866</v>
          </cell>
          <cell r="AT675">
            <v>-1.0720887999996194</v>
          </cell>
          <cell r="AU675">
            <v>-5.3604260000029171</v>
          </cell>
          <cell r="AV675">
            <v>-10.720905300000595</v>
          </cell>
          <cell r="AW675">
            <v>-2.1441625999977987</v>
          </cell>
          <cell r="AX675">
            <v>34.306818799999746</v>
          </cell>
          <cell r="AY675">
            <v>6.4325371999984782</v>
          </cell>
          <cell r="AZ675">
            <v>3.2162877000009757</v>
          </cell>
          <cell r="BA675">
            <v>-23.585937600000761</v>
          </cell>
          <cell r="BB675">
            <v>2.1441930000000866</v>
          </cell>
          <cell r="BC675">
            <v>9.6487840000008873</v>
          </cell>
          <cell r="BD675">
            <v>32.162653200000932</v>
          </cell>
          <cell r="BE675">
            <v>-27.874330399994506</v>
          </cell>
          <cell r="BF675">
            <v>-7.5046134999975038</v>
          </cell>
          <cell r="BG675">
            <v>-3.2162611999992805</v>
          </cell>
          <cell r="BH675">
            <v>-13.937152999998943</v>
          </cell>
          <cell r="BI675">
            <v>-15.009234500001185</v>
          </cell>
          <cell r="BJ675">
            <v>-2.1442024999996647</v>
          </cell>
          <cell r="BK675">
            <v>-5.3604508999997051</v>
          </cell>
          <cell r="BL675">
            <v>-6.4325403000002552</v>
          </cell>
          <cell r="BM675">
            <v>2.1441859000005934</v>
          </cell>
          <cell r="BN675">
            <v>-5.3604469999991124</v>
          </cell>
          <cell r="BO675">
            <v>-4.2883533999993233</v>
          </cell>
          <cell r="BP675">
            <v>36.450986099996953</v>
          </cell>
          <cell r="BQ675">
            <v>-3.216246100000717</v>
          </cell>
          <cell r="BR675">
            <v>-24.658014999993611</v>
          </cell>
          <cell r="BS675">
            <v>-2.144177000001946</v>
          </cell>
          <cell r="BT675">
            <v>2.1441957999995793</v>
          </cell>
          <cell r="BU675">
            <v>-6.4325146999981371</v>
          </cell>
          <cell r="BV675">
            <v>-30.01847590000034</v>
          </cell>
          <cell r="BW675">
            <v>3.2162407000032545</v>
          </cell>
          <cell r="BX675">
            <v>19.297608000000764</v>
          </cell>
          <cell r="BY675">
            <v>2.1441668000006757</v>
          </cell>
          <cell r="BZ675">
            <v>1.072083000002749</v>
          </cell>
          <cell r="CA675">
            <v>-24.658034900003258</v>
          </cell>
          <cell r="CB675">
            <v>1.0720899000007194</v>
          </cell>
          <cell r="CC675">
            <v>7.5046495999995386</v>
          </cell>
          <cell r="CD675">
            <v>2.1441537000027893</v>
          </cell>
          <cell r="CE675">
            <v>-24.65807450003922</v>
          </cell>
          <cell r="CF675">
            <v>1.0720852999984345</v>
          </cell>
          <cell r="CG675">
            <v>25.730118600000424</v>
          </cell>
          <cell r="CH675">
            <v>-19.297602399998141</v>
          </cell>
          <cell r="CI675">
            <v>-21.441762099999323</v>
          </cell>
          <cell r="CJ675">
            <v>6.4325222000006761</v>
          </cell>
          <cell r="CK675">
            <v>1.072082099999534</v>
          </cell>
          <cell r="CL675">
            <v>-19.297585500000423</v>
          </cell>
          <cell r="CM675">
            <v>-13.937158199998521</v>
          </cell>
          <cell r="CN675">
            <v>-1.072082099999534</v>
          </cell>
          <cell r="CO675">
            <v>3.2162476999983483</v>
          </cell>
          <cell r="CP675">
            <v>5.3604472000006353</v>
          </cell>
          <cell r="CQ675">
            <v>7.5046126999986882</v>
          </cell>
          <cell r="CR675">
            <v>-113.64136539999163</v>
          </cell>
          <cell r="CS675">
            <v>9.6487775000023248</v>
          </cell>
          <cell r="CT675">
            <v>-3.2162854999987758</v>
          </cell>
          <cell r="CU675">
            <v>3.2162795000003825</v>
          </cell>
          <cell r="CV675">
            <v>3.216248299999279</v>
          </cell>
          <cell r="CW675">
            <v>-6.432526799999323</v>
          </cell>
          <cell r="CX675">
            <v>-11.792939299999489</v>
          </cell>
          <cell r="CY675">
            <v>-23.585941299999831</v>
          </cell>
          <cell r="CZ675">
            <v>-9.6487866000006761</v>
          </cell>
          <cell r="DA675">
            <v>-22.51385460000165</v>
          </cell>
          <cell r="DB675">
            <v>1.0720833999985189</v>
          </cell>
          <cell r="DC675">
            <v>-5.3604352999973344</v>
          </cell>
          <cell r="DD675">
            <v>-48.243984700002329</v>
          </cell>
          <cell r="DE675">
            <v>-31.09060519997729</v>
          </cell>
          <cell r="DF675">
            <v>38.595187999999325</v>
          </cell>
          <cell r="DG675">
            <v>-4.2883738999989873</v>
          </cell>
          <cell r="DH675">
            <v>-12.865050799999153</v>
          </cell>
          <cell r="DI675">
            <v>2.1441744000003382</v>
          </cell>
          <cell r="DJ675">
            <v>-24.658041600001525</v>
          </cell>
          <cell r="DK675">
            <v>-15.009232099999281</v>
          </cell>
          <cell r="DL675">
            <v>-3.2162810999998328</v>
          </cell>
          <cell r="DM675">
            <v>4.2883404000003793</v>
          </cell>
          <cell r="DN675">
            <v>3.2162696999985201</v>
          </cell>
          <cell r="DO675">
            <v>-7.5046206999977585</v>
          </cell>
          <cell r="DP675">
            <v>-5.3604381000004651</v>
          </cell>
          <cell r="DQ675">
            <v>-6.4325394000006781</v>
          </cell>
          <cell r="DR675">
            <v>-36.450985500006936</v>
          </cell>
          <cell r="DS675">
            <v>4.2883608000011009</v>
          </cell>
          <cell r="DT675">
            <v>-3.2162377000004199</v>
          </cell>
          <cell r="DU675">
            <v>-3.2162528000008024</v>
          </cell>
          <cell r="DV675">
            <v>4.2883338999999978</v>
          </cell>
          <cell r="DW675">
            <v>-8.5767180000002554</v>
          </cell>
          <cell r="DX675">
            <v>-7.5045941999997012</v>
          </cell>
          <cell r="DY675">
            <v>-15.009239500001058</v>
          </cell>
          <cell r="DZ675">
            <v>-9.6487954999993235</v>
          </cell>
          <cell r="EA675">
            <v>-1.4400000509340316E-5</v>
          </cell>
          <cell r="EB675">
            <v>-5.3604338000004645</v>
          </cell>
          <cell r="EC675">
            <v>5.1000006351387128E-6</v>
          </cell>
          <cell r="ED675">
            <v>7.5046005999975023</v>
          </cell>
        </row>
        <row r="676">
          <cell r="F676">
            <v>0</v>
          </cell>
          <cell r="G676">
            <v>0</v>
          </cell>
          <cell r="H676">
            <v>0</v>
          </cell>
          <cell r="I676">
            <v>0</v>
          </cell>
          <cell r="J676">
            <v>0</v>
          </cell>
          <cell r="K676">
            <v>0</v>
          </cell>
          <cell r="L676">
            <v>0</v>
          </cell>
          <cell r="M676">
            <v>0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  <cell r="X676">
            <v>0</v>
          </cell>
          <cell r="Y676">
            <v>0</v>
          </cell>
          <cell r="Z676">
            <v>0</v>
          </cell>
          <cell r="AA676">
            <v>0</v>
          </cell>
          <cell r="AB676">
            <v>0</v>
          </cell>
          <cell r="AC676">
            <v>0</v>
          </cell>
          <cell r="AD676">
            <v>0</v>
          </cell>
          <cell r="AE676">
            <v>0</v>
          </cell>
          <cell r="AF676">
            <v>0</v>
          </cell>
          <cell r="AG676">
            <v>0</v>
          </cell>
          <cell r="AH676">
            <v>0</v>
          </cell>
          <cell r="AI676">
            <v>0</v>
          </cell>
          <cell r="AJ676">
            <v>0</v>
          </cell>
          <cell r="AK676">
            <v>0</v>
          </cell>
          <cell r="AL676">
            <v>0</v>
          </cell>
          <cell r="AM676">
            <v>0</v>
          </cell>
          <cell r="AN676">
            <v>0</v>
          </cell>
          <cell r="AO676">
            <v>0</v>
          </cell>
          <cell r="AP676">
            <v>0</v>
          </cell>
          <cell r="AQ676">
            <v>0</v>
          </cell>
          <cell r="AR676">
            <v>0</v>
          </cell>
          <cell r="AS676">
            <v>0</v>
          </cell>
          <cell r="AT676">
            <v>0</v>
          </cell>
          <cell r="AU676">
            <v>0</v>
          </cell>
          <cell r="AV676">
            <v>0</v>
          </cell>
          <cell r="AW676">
            <v>0</v>
          </cell>
          <cell r="AX676">
            <v>0</v>
          </cell>
          <cell r="AY676">
            <v>0</v>
          </cell>
          <cell r="AZ676">
            <v>0</v>
          </cell>
          <cell r="BA676">
            <v>0</v>
          </cell>
          <cell r="BB676">
            <v>0</v>
          </cell>
          <cell r="BC676">
            <v>0</v>
          </cell>
          <cell r="BD676">
            <v>0</v>
          </cell>
          <cell r="BE676">
            <v>0</v>
          </cell>
          <cell r="BF676">
            <v>0</v>
          </cell>
          <cell r="BG676">
            <v>0</v>
          </cell>
          <cell r="BH676">
            <v>0</v>
          </cell>
          <cell r="BI676">
            <v>0</v>
          </cell>
          <cell r="BJ676">
            <v>0</v>
          </cell>
          <cell r="BK676">
            <v>0</v>
          </cell>
          <cell r="BL676">
            <v>0</v>
          </cell>
          <cell r="BM676">
            <v>0</v>
          </cell>
          <cell r="BN676">
            <v>0</v>
          </cell>
          <cell r="BO676">
            <v>0</v>
          </cell>
          <cell r="BP676">
            <v>0</v>
          </cell>
          <cell r="BQ676">
            <v>0</v>
          </cell>
          <cell r="BR676">
            <v>0</v>
          </cell>
          <cell r="BS676">
            <v>0</v>
          </cell>
          <cell r="BT676">
            <v>0</v>
          </cell>
          <cell r="BU676">
            <v>0</v>
          </cell>
          <cell r="BV676">
            <v>0</v>
          </cell>
          <cell r="BW676">
            <v>0</v>
          </cell>
          <cell r="BX676">
            <v>0</v>
          </cell>
          <cell r="BY676">
            <v>0</v>
          </cell>
          <cell r="BZ676">
            <v>0</v>
          </cell>
          <cell r="CA676">
            <v>0</v>
          </cell>
          <cell r="CB676">
            <v>0</v>
          </cell>
          <cell r="CC676">
            <v>0</v>
          </cell>
          <cell r="CD676">
            <v>0</v>
          </cell>
          <cell r="CE676">
            <v>0</v>
          </cell>
          <cell r="CF676">
            <v>0</v>
          </cell>
          <cell r="CG676">
            <v>0</v>
          </cell>
          <cell r="CH676">
            <v>0</v>
          </cell>
          <cell r="CI676">
            <v>0</v>
          </cell>
          <cell r="CJ676">
            <v>0</v>
          </cell>
          <cell r="CK676">
            <v>0</v>
          </cell>
          <cell r="CL676">
            <v>0</v>
          </cell>
          <cell r="CM676">
            <v>0</v>
          </cell>
          <cell r="CN676">
            <v>0</v>
          </cell>
          <cell r="CO676">
            <v>0</v>
          </cell>
          <cell r="CP676">
            <v>0</v>
          </cell>
          <cell r="CQ676">
            <v>0</v>
          </cell>
          <cell r="CR676">
            <v>0</v>
          </cell>
          <cell r="CS676">
            <v>0</v>
          </cell>
          <cell r="CT676">
            <v>0</v>
          </cell>
          <cell r="CU676">
            <v>0</v>
          </cell>
          <cell r="CV676">
            <v>0</v>
          </cell>
          <cell r="CW676">
            <v>0</v>
          </cell>
          <cell r="CX676">
            <v>0</v>
          </cell>
          <cell r="CY676">
            <v>0</v>
          </cell>
          <cell r="CZ676">
            <v>0</v>
          </cell>
          <cell r="DA676">
            <v>0</v>
          </cell>
          <cell r="DB676">
            <v>0</v>
          </cell>
          <cell r="DC676">
            <v>0</v>
          </cell>
          <cell r="DD676">
            <v>0</v>
          </cell>
          <cell r="DE676">
            <v>0</v>
          </cell>
          <cell r="DF676">
            <v>0</v>
          </cell>
          <cell r="DG676">
            <v>0</v>
          </cell>
          <cell r="DH676">
            <v>0</v>
          </cell>
          <cell r="DI676">
            <v>0</v>
          </cell>
          <cell r="DJ676">
            <v>0</v>
          </cell>
          <cell r="DK676">
            <v>0</v>
          </cell>
          <cell r="DL676">
            <v>0</v>
          </cell>
          <cell r="DM676">
            <v>0</v>
          </cell>
          <cell r="DN676">
            <v>0</v>
          </cell>
          <cell r="DO676">
            <v>0</v>
          </cell>
          <cell r="DP676">
            <v>0</v>
          </cell>
          <cell r="DQ676">
            <v>0</v>
          </cell>
          <cell r="DR676">
            <v>0</v>
          </cell>
          <cell r="DS676">
            <v>0</v>
          </cell>
          <cell r="DT676">
            <v>0</v>
          </cell>
          <cell r="DU676">
            <v>0</v>
          </cell>
          <cell r="DV676">
            <v>0</v>
          </cell>
          <cell r="DW676">
            <v>0</v>
          </cell>
          <cell r="DX676">
            <v>0</v>
          </cell>
          <cell r="DY676">
            <v>0</v>
          </cell>
          <cell r="DZ676">
            <v>0</v>
          </cell>
          <cell r="EA676">
            <v>0</v>
          </cell>
          <cell r="EB676">
            <v>0</v>
          </cell>
          <cell r="EC676">
            <v>0</v>
          </cell>
          <cell r="ED676">
            <v>0</v>
          </cell>
        </row>
        <row r="677">
          <cell r="F677">
            <v>0</v>
          </cell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0</v>
          </cell>
          <cell r="AE677">
            <v>0</v>
          </cell>
          <cell r="AF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  <cell r="AK677">
            <v>0</v>
          </cell>
          <cell r="AL677">
            <v>0</v>
          </cell>
          <cell r="AM677">
            <v>0</v>
          </cell>
          <cell r="AN677">
            <v>0</v>
          </cell>
          <cell r="AO677">
            <v>0</v>
          </cell>
          <cell r="AP677">
            <v>0</v>
          </cell>
          <cell r="AQ677">
            <v>0</v>
          </cell>
          <cell r="AR677">
            <v>0</v>
          </cell>
          <cell r="AS677">
            <v>0</v>
          </cell>
          <cell r="AT677">
            <v>0</v>
          </cell>
          <cell r="AU677">
            <v>0</v>
          </cell>
          <cell r="AV677">
            <v>0</v>
          </cell>
          <cell r="AW677">
            <v>0</v>
          </cell>
          <cell r="AX677">
            <v>0</v>
          </cell>
          <cell r="AY677">
            <v>0</v>
          </cell>
          <cell r="AZ677">
            <v>0</v>
          </cell>
          <cell r="BA677">
            <v>0</v>
          </cell>
          <cell r="BB677">
            <v>0</v>
          </cell>
          <cell r="BC677">
            <v>0</v>
          </cell>
          <cell r="BD677">
            <v>0</v>
          </cell>
          <cell r="BE677">
            <v>0</v>
          </cell>
          <cell r="BF677">
            <v>0</v>
          </cell>
          <cell r="BG677">
            <v>0</v>
          </cell>
          <cell r="BH677">
            <v>0</v>
          </cell>
          <cell r="BI677">
            <v>0</v>
          </cell>
          <cell r="BJ677">
            <v>0</v>
          </cell>
          <cell r="BK677">
            <v>0</v>
          </cell>
          <cell r="BL677">
            <v>0</v>
          </cell>
          <cell r="BM677">
            <v>0</v>
          </cell>
          <cell r="BN677">
            <v>0</v>
          </cell>
          <cell r="BO677">
            <v>0</v>
          </cell>
          <cell r="BP677">
            <v>0</v>
          </cell>
          <cell r="BQ677">
            <v>0</v>
          </cell>
          <cell r="BR677">
            <v>0</v>
          </cell>
          <cell r="BS677">
            <v>0</v>
          </cell>
          <cell r="BT677">
            <v>0</v>
          </cell>
          <cell r="BU677">
            <v>0</v>
          </cell>
          <cell r="BV677">
            <v>0</v>
          </cell>
          <cell r="BW677">
            <v>0</v>
          </cell>
          <cell r="BX677">
            <v>0</v>
          </cell>
          <cell r="BY677">
            <v>0</v>
          </cell>
          <cell r="BZ677">
            <v>0</v>
          </cell>
          <cell r="CA677">
            <v>0</v>
          </cell>
          <cell r="CB677">
            <v>0</v>
          </cell>
          <cell r="CC677">
            <v>0</v>
          </cell>
          <cell r="CD677">
            <v>0</v>
          </cell>
          <cell r="CE677">
            <v>0</v>
          </cell>
          <cell r="CF677">
            <v>0</v>
          </cell>
          <cell r="CG677">
            <v>0</v>
          </cell>
          <cell r="CH677">
            <v>0</v>
          </cell>
          <cell r="CI677">
            <v>0</v>
          </cell>
          <cell r="CJ677">
            <v>0</v>
          </cell>
          <cell r="CK677">
            <v>0</v>
          </cell>
          <cell r="CL677">
            <v>0</v>
          </cell>
          <cell r="CM677">
            <v>0</v>
          </cell>
          <cell r="CN677">
            <v>0</v>
          </cell>
          <cell r="CO677">
            <v>0</v>
          </cell>
          <cell r="CP677">
            <v>0</v>
          </cell>
          <cell r="CQ677">
            <v>0</v>
          </cell>
          <cell r="CR677">
            <v>0</v>
          </cell>
          <cell r="CS677">
            <v>0</v>
          </cell>
          <cell r="CT677">
            <v>0</v>
          </cell>
          <cell r="CU677">
            <v>0</v>
          </cell>
          <cell r="CV677">
            <v>0</v>
          </cell>
          <cell r="CW677">
            <v>0</v>
          </cell>
          <cell r="CX677">
            <v>0</v>
          </cell>
          <cell r="CY677">
            <v>0</v>
          </cell>
          <cell r="CZ677">
            <v>0</v>
          </cell>
          <cell r="DA677">
            <v>0</v>
          </cell>
          <cell r="DB677">
            <v>0</v>
          </cell>
          <cell r="DC677">
            <v>0</v>
          </cell>
          <cell r="DD677">
            <v>0</v>
          </cell>
          <cell r="DE677">
            <v>0</v>
          </cell>
          <cell r="DF677">
            <v>0</v>
          </cell>
          <cell r="DG677">
            <v>0</v>
          </cell>
          <cell r="DH677">
            <v>0</v>
          </cell>
          <cell r="DI677">
            <v>0</v>
          </cell>
          <cell r="DJ677">
            <v>0</v>
          </cell>
          <cell r="DK677">
            <v>0</v>
          </cell>
          <cell r="DL677">
            <v>0</v>
          </cell>
          <cell r="DM677">
            <v>0</v>
          </cell>
          <cell r="DN677">
            <v>0</v>
          </cell>
          <cell r="DO677">
            <v>0</v>
          </cell>
          <cell r="DP677">
            <v>0</v>
          </cell>
          <cell r="DQ677">
            <v>0</v>
          </cell>
          <cell r="DR677">
            <v>0</v>
          </cell>
          <cell r="DS677">
            <v>0</v>
          </cell>
          <cell r="DT677">
            <v>0</v>
          </cell>
          <cell r="DU677">
            <v>0</v>
          </cell>
          <cell r="DV677">
            <v>0</v>
          </cell>
          <cell r="DW677">
            <v>0</v>
          </cell>
          <cell r="DX677">
            <v>0</v>
          </cell>
          <cell r="DY677">
            <v>0</v>
          </cell>
          <cell r="DZ677">
            <v>0</v>
          </cell>
          <cell r="EA677">
            <v>0</v>
          </cell>
          <cell r="EB677">
            <v>0</v>
          </cell>
          <cell r="EC677">
            <v>0</v>
          </cell>
          <cell r="ED677">
            <v>0</v>
          </cell>
        </row>
        <row r="678"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0</v>
          </cell>
          <cell r="AE678">
            <v>0</v>
          </cell>
          <cell r="AF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  <cell r="AK678">
            <v>0</v>
          </cell>
          <cell r="AL678">
            <v>0</v>
          </cell>
          <cell r="AM678">
            <v>0</v>
          </cell>
          <cell r="AN678">
            <v>0</v>
          </cell>
          <cell r="AO678">
            <v>0</v>
          </cell>
          <cell r="AP678">
            <v>0</v>
          </cell>
          <cell r="AQ678">
            <v>0</v>
          </cell>
          <cell r="AR678">
            <v>-59.408260600059293</v>
          </cell>
          <cell r="AS678">
            <v>2.6113581499994325</v>
          </cell>
          <cell r="AT678">
            <v>-4.56987129999834</v>
          </cell>
          <cell r="AU678">
            <v>3.9170075999991241</v>
          </cell>
          <cell r="AV678">
            <v>4.5698753999986366</v>
          </cell>
          <cell r="AW678">
            <v>1.4600000213249587E-5</v>
          </cell>
          <cell r="AX678">
            <v>-26.113529350001045</v>
          </cell>
          <cell r="AY678">
            <v>-3.2641773999985162</v>
          </cell>
          <cell r="AZ678">
            <v>-2.6113365499986685</v>
          </cell>
          <cell r="BA678">
            <v>15.668110150001667</v>
          </cell>
          <cell r="BB678">
            <v>-5.2227277499987395</v>
          </cell>
          <cell r="BC678">
            <v>-8.486896850001358</v>
          </cell>
          <cell r="BD678">
            <v>-35.906087299999854</v>
          </cell>
          <cell r="BE678">
            <v>-7.8340684499999043</v>
          </cell>
          <cell r="BF678">
            <v>-1.9585117500009801</v>
          </cell>
          <cell r="BG678">
            <v>-0.65285289999883389</v>
          </cell>
          <cell r="BH678">
            <v>10.445405150001534</v>
          </cell>
          <cell r="BI678">
            <v>7.1812140499987436</v>
          </cell>
          <cell r="BJ678">
            <v>-7.1812043999998423</v>
          </cell>
          <cell r="BK678">
            <v>6.5283774999988964</v>
          </cell>
          <cell r="BL678">
            <v>6.5283634500010521</v>
          </cell>
          <cell r="BM678">
            <v>-2.6113607499992213</v>
          </cell>
          <cell r="BN678">
            <v>-5.8755404000003182</v>
          </cell>
          <cell r="BO678">
            <v>-16.32096939999974</v>
          </cell>
          <cell r="BP678">
            <v>-3.9170123999992938</v>
          </cell>
          <cell r="BQ678">
            <v>2.3399999918183312E-5</v>
          </cell>
          <cell r="BR678">
            <v>3.917068200011272</v>
          </cell>
          <cell r="BS678">
            <v>-1.9584977499998786</v>
          </cell>
          <cell r="BT678">
            <v>-1.3056761499992717</v>
          </cell>
          <cell r="BU678">
            <v>-1.3056765000001178</v>
          </cell>
          <cell r="BV678">
            <v>22.849324000000706</v>
          </cell>
          <cell r="BW678">
            <v>-3.2641791999994894</v>
          </cell>
          <cell r="BX678">
            <v>-10.445382300000347</v>
          </cell>
          <cell r="BY678">
            <v>3.9170176499992522</v>
          </cell>
          <cell r="BZ678">
            <v>-1.6800000594230369E-5</v>
          </cell>
          <cell r="CA678">
            <v>10.44540914999925</v>
          </cell>
          <cell r="CB678">
            <v>-7.834034449999308</v>
          </cell>
          <cell r="CC678">
            <v>-5.8755431999998109</v>
          </cell>
          <cell r="CD678">
            <v>-1.3056762500000332</v>
          </cell>
          <cell r="CE678">
            <v>9.1396819000074174</v>
          </cell>
          <cell r="CF678">
            <v>1.3056524499988882</v>
          </cell>
          <cell r="CG678">
            <v>-15.015298499998607</v>
          </cell>
          <cell r="CH678">
            <v>12.403900450000947</v>
          </cell>
          <cell r="CI678">
            <v>18.279494200000045</v>
          </cell>
          <cell r="CJ678">
            <v>-8.4868844499997067</v>
          </cell>
          <cell r="CK678">
            <v>3.2641900500002521</v>
          </cell>
          <cell r="CL678">
            <v>4.569890700000542</v>
          </cell>
          <cell r="CM678">
            <v>9.1397206499987078</v>
          </cell>
          <cell r="CN678">
            <v>-1.9585085500002606</v>
          </cell>
          <cell r="CO678">
            <v>1.3056685000010475</v>
          </cell>
          <cell r="CP678">
            <v>-5.2227322500002629</v>
          </cell>
          <cell r="CQ678">
            <v>-10.44541135000145</v>
          </cell>
          <cell r="CR678">
            <v>59.408261950011365</v>
          </cell>
          <cell r="CS678">
            <v>-9.7925762999984727</v>
          </cell>
          <cell r="CT678">
            <v>0.6528558999998495</v>
          </cell>
          <cell r="CU678">
            <v>-3.2641859499999555</v>
          </cell>
          <cell r="CV678">
            <v>1.3056762000014714</v>
          </cell>
          <cell r="CW678">
            <v>-1.9585436499983189</v>
          </cell>
          <cell r="CX678">
            <v>5.8755475000016304</v>
          </cell>
          <cell r="CY678">
            <v>17.626629800000956</v>
          </cell>
          <cell r="CZ678">
            <v>8.4869061000008514</v>
          </cell>
          <cell r="DA678">
            <v>13.056764750001093</v>
          </cell>
          <cell r="DB678">
            <v>1.3056836499999918</v>
          </cell>
          <cell r="DC678">
            <v>-1.3056926499994006</v>
          </cell>
          <cell r="DD678">
            <v>27.41919659999985</v>
          </cell>
          <cell r="DE678">
            <v>49.705919999978505</v>
          </cell>
          <cell r="DF678">
            <v>-65.239045300000726</v>
          </cell>
          <cell r="DG678">
            <v>18.639748400000826</v>
          </cell>
          <cell r="DH678">
            <v>6.2132452000005287</v>
          </cell>
          <cell r="DI678">
            <v>3.106606000001193</v>
          </cell>
          <cell r="DJ678">
            <v>38.832749599998351</v>
          </cell>
          <cell r="DK678">
            <v>21.746344899998803</v>
          </cell>
          <cell r="DL678">
            <v>20.193085800001427</v>
          </cell>
          <cell r="DM678">
            <v>-12.426456799999869</v>
          </cell>
          <cell r="DN678">
            <v>7.7665408999964711</v>
          </cell>
          <cell r="DO678">
            <v>10.873148999999103</v>
          </cell>
          <cell r="DP678">
            <v>15.533108700001321</v>
          </cell>
          <cell r="DQ678">
            <v>-15.533156400000735</v>
          </cell>
          <cell r="DR678">
            <v>-7.7666881999466568</v>
          </cell>
          <cell r="DS678">
            <v>-6.2132973999978276</v>
          </cell>
          <cell r="DT678">
            <v>10.873182999999699</v>
          </cell>
          <cell r="DU678">
            <v>4.6599141000006057</v>
          </cell>
          <cell r="DV678">
            <v>9.3198875000016415</v>
          </cell>
          <cell r="DW678">
            <v>-4.6599600999979884</v>
          </cell>
          <cell r="DX678">
            <v>-7.7665731999986747</v>
          </cell>
          <cell r="DY678">
            <v>-9.3198492000010447</v>
          </cell>
          <cell r="DZ678">
            <v>13.979809699998441</v>
          </cell>
          <cell r="EA678">
            <v>3.1066019000027154</v>
          </cell>
          <cell r="EB678">
            <v>6.2132242000006954</v>
          </cell>
          <cell r="EC678">
            <v>6.2132277999990038</v>
          </cell>
          <cell r="ED678">
            <v>-34.172856500001217</v>
          </cell>
        </row>
        <row r="679">
          <cell r="F679">
            <v>0</v>
          </cell>
          <cell r="G679">
            <v>0</v>
          </cell>
          <cell r="H679">
            <v>0</v>
          </cell>
          <cell r="I679">
            <v>0</v>
          </cell>
          <cell r="J679">
            <v>0</v>
          </cell>
          <cell r="K679">
            <v>0</v>
          </cell>
          <cell r="L679">
            <v>0</v>
          </cell>
          <cell r="M679">
            <v>0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  <cell r="X679">
            <v>0</v>
          </cell>
          <cell r="Y679">
            <v>0</v>
          </cell>
          <cell r="Z679">
            <v>0</v>
          </cell>
          <cell r="AA679">
            <v>0</v>
          </cell>
          <cell r="AB679">
            <v>0</v>
          </cell>
          <cell r="AC679">
            <v>0</v>
          </cell>
          <cell r="AD679">
            <v>0</v>
          </cell>
          <cell r="AE679">
            <v>0</v>
          </cell>
          <cell r="AF679">
            <v>0</v>
          </cell>
          <cell r="AG679">
            <v>0</v>
          </cell>
          <cell r="AH679">
            <v>0</v>
          </cell>
          <cell r="AI679">
            <v>0</v>
          </cell>
          <cell r="AJ679">
            <v>0</v>
          </cell>
          <cell r="AK679">
            <v>0</v>
          </cell>
          <cell r="AL679">
            <v>0</v>
          </cell>
          <cell r="AM679">
            <v>0</v>
          </cell>
          <cell r="AN679">
            <v>0</v>
          </cell>
          <cell r="AO679">
            <v>0</v>
          </cell>
          <cell r="AP679">
            <v>0</v>
          </cell>
          <cell r="AQ679">
            <v>0</v>
          </cell>
          <cell r="AR679">
            <v>28.072050399961881</v>
          </cell>
          <cell r="AS679">
            <v>0.65282769999976153</v>
          </cell>
          <cell r="AT679">
            <v>-0.65284005000103207</v>
          </cell>
          <cell r="AU679">
            <v>-3.2641853999994055</v>
          </cell>
          <cell r="AV679">
            <v>-6.5283701499993185</v>
          </cell>
          <cell r="AW679">
            <v>-1.305669699999271</v>
          </cell>
          <cell r="AX679">
            <v>20.890834949999771</v>
          </cell>
          <cell r="AY679">
            <v>3.9170286999997188</v>
          </cell>
          <cell r="AZ679">
            <v>1.9585200500005158</v>
          </cell>
          <cell r="BA679">
            <v>-14.362436600000365</v>
          </cell>
          <cell r="BB679">
            <v>1.305672800001048</v>
          </cell>
          <cell r="BC679">
            <v>5.8755413999988377</v>
          </cell>
          <cell r="BD679">
            <v>19.585126699999819</v>
          </cell>
          <cell r="BE679">
            <v>-16.97377044998575</v>
          </cell>
          <cell r="BF679">
            <v>-4.5698731499996939</v>
          </cell>
          <cell r="BG679">
            <v>-1.9584998499994981</v>
          </cell>
          <cell r="BH679">
            <v>-8.4868948000003002</v>
          </cell>
          <cell r="BI679">
            <v>-9.1397406500000216</v>
          </cell>
          <cell r="BJ679">
            <v>-1.3056612000000314</v>
          </cell>
          <cell r="BK679">
            <v>-3.2641970000004221</v>
          </cell>
          <cell r="BL679">
            <v>-3.917020799999591</v>
          </cell>
          <cell r="BM679">
            <v>1.3056915999986813</v>
          </cell>
          <cell r="BN679">
            <v>-3.2642005999987305</v>
          </cell>
          <cell r="BO679">
            <v>-2.6113442000005307</v>
          </cell>
          <cell r="BP679">
            <v>22.196497499999168</v>
          </cell>
          <cell r="BQ679">
            <v>-1.9585272999993322</v>
          </cell>
          <cell r="BR679">
            <v>-15.015272450022167</v>
          </cell>
          <cell r="BS679">
            <v>-1.305684700000711</v>
          </cell>
          <cell r="BT679">
            <v>1.3056866499991884</v>
          </cell>
          <cell r="BU679">
            <v>-3.9170162500013248</v>
          </cell>
          <cell r="BV679">
            <v>-18.279462099999364</v>
          </cell>
          <cell r="BW679">
            <v>1.9585191999995004</v>
          </cell>
          <cell r="BX679">
            <v>11.751073100000212</v>
          </cell>
          <cell r="BY679">
            <v>1.3056846500003303</v>
          </cell>
          <cell r="BZ679">
            <v>0.6528512499990029</v>
          </cell>
          <cell r="CA679">
            <v>-15.01529169999958</v>
          </cell>
          <cell r="CB679">
            <v>0.65283980000094743</v>
          </cell>
          <cell r="CC679">
            <v>4.5698661499991431</v>
          </cell>
          <cell r="CD679">
            <v>1.3056615000004967</v>
          </cell>
          <cell r="CE679">
            <v>-15.015262550034095</v>
          </cell>
          <cell r="CF679">
            <v>0.65283669999917038</v>
          </cell>
          <cell r="CG679">
            <v>15.668122999999468</v>
          </cell>
          <cell r="CH679">
            <v>-11.75109005000013</v>
          </cell>
          <cell r="CI679">
            <v>-13.056777449999572</v>
          </cell>
          <cell r="CJ679">
            <v>3.9170210499996756</v>
          </cell>
          <cell r="CK679">
            <v>0.65284235000035551</v>
          </cell>
          <cell r="CL679">
            <v>-11.751093450000553</v>
          </cell>
          <cell r="CM679">
            <v>-8.4868754500002979</v>
          </cell>
          <cell r="CN679">
            <v>-0.65281535000030999</v>
          </cell>
          <cell r="CO679">
            <v>1.9585234000005585</v>
          </cell>
          <cell r="CP679">
            <v>3.2641942999998719</v>
          </cell>
          <cell r="CQ679">
            <v>4.569848399998591</v>
          </cell>
          <cell r="CR679">
            <v>-69.200814600015292</v>
          </cell>
          <cell r="CS679">
            <v>5.8755580500001088</v>
          </cell>
          <cell r="CT679">
            <v>-1.9585184999996272</v>
          </cell>
          <cell r="CU679">
            <v>1.9584987500002171</v>
          </cell>
          <cell r="CV679">
            <v>1.9585278499998822</v>
          </cell>
          <cell r="CW679">
            <v>-3.9170282000013685</v>
          </cell>
          <cell r="CX679">
            <v>-7.1812298499989993</v>
          </cell>
          <cell r="CY679">
            <v>-14.362420800000109</v>
          </cell>
          <cell r="CZ679">
            <v>-5.8755322500001057</v>
          </cell>
          <cell r="DA679">
            <v>-13.709588749999966</v>
          </cell>
          <cell r="DB679">
            <v>0.65282695000132662</v>
          </cell>
          <cell r="DC679">
            <v>-3.264196100000845</v>
          </cell>
          <cell r="DD679">
            <v>-29.377711749999435</v>
          </cell>
          <cell r="DE679">
            <v>-45.046174800023437</v>
          </cell>
          <cell r="DF679">
            <v>55.919199500000104</v>
          </cell>
          <cell r="DG679">
            <v>-6.2132744000009552</v>
          </cell>
          <cell r="DH679">
            <v>-18.639754200001335</v>
          </cell>
          <cell r="DI679">
            <v>3.1066250999974727</v>
          </cell>
          <cell r="DJ679">
            <v>-35.726185699997586</v>
          </cell>
          <cell r="DK679">
            <v>-21.746355700001004</v>
          </cell>
          <cell r="DL679">
            <v>-4.6599657000006118</v>
          </cell>
          <cell r="DM679">
            <v>6.2132363999990048</v>
          </cell>
          <cell r="DN679">
            <v>4.6599537999973109</v>
          </cell>
          <cell r="DO679">
            <v>-10.873189199999615</v>
          </cell>
          <cell r="DP679">
            <v>-7.7665727000021434</v>
          </cell>
          <cell r="DQ679">
            <v>-9.3198919999995269</v>
          </cell>
          <cell r="DR679">
            <v>-52.812571400019806</v>
          </cell>
          <cell r="DS679">
            <v>6.213278100000025</v>
          </cell>
          <cell r="DT679">
            <v>-4.6599423000006936</v>
          </cell>
          <cell r="DU679">
            <v>-4.6599521999996796</v>
          </cell>
          <cell r="DV679">
            <v>6.2132399000001897</v>
          </cell>
          <cell r="DW679">
            <v>-12.426497399999789</v>
          </cell>
          <cell r="DX679">
            <v>-10.873176199998852</v>
          </cell>
          <cell r="DY679">
            <v>-21.746327100001508</v>
          </cell>
          <cell r="DZ679">
            <v>-13.979781599999114</v>
          </cell>
          <cell r="EA679">
            <v>1.7000002117129043E-5</v>
          </cell>
          <cell r="EB679">
            <v>-7.7665641999992658</v>
          </cell>
          <cell r="EC679">
            <v>-1.6899997717700899E-5</v>
          </cell>
          <cell r="ED679">
            <v>10.873151499999949</v>
          </cell>
        </row>
        <row r="680">
          <cell r="F680">
            <v>0</v>
          </cell>
          <cell r="G680">
            <v>0</v>
          </cell>
          <cell r="H680">
            <v>0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  <cell r="M680">
            <v>0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R680">
            <v>0</v>
          </cell>
          <cell r="S680">
            <v>0</v>
          </cell>
          <cell r="T680">
            <v>0</v>
          </cell>
          <cell r="U680">
            <v>0</v>
          </cell>
          <cell r="V680">
            <v>0</v>
          </cell>
          <cell r="W680">
            <v>0</v>
          </cell>
          <cell r="X680">
            <v>0</v>
          </cell>
          <cell r="Y680">
            <v>0</v>
          </cell>
          <cell r="Z680">
            <v>0</v>
          </cell>
          <cell r="AA680">
            <v>0</v>
          </cell>
          <cell r="AB680">
            <v>0</v>
          </cell>
          <cell r="AC680">
            <v>0</v>
          </cell>
          <cell r="AD680">
            <v>0</v>
          </cell>
          <cell r="AE680">
            <v>0</v>
          </cell>
          <cell r="AF680">
            <v>0</v>
          </cell>
          <cell r="AG680">
            <v>0</v>
          </cell>
          <cell r="AH680">
            <v>0</v>
          </cell>
          <cell r="AI680">
            <v>0</v>
          </cell>
          <cell r="AJ680">
            <v>0</v>
          </cell>
          <cell r="AK680">
            <v>0</v>
          </cell>
          <cell r="AL680">
            <v>0</v>
          </cell>
          <cell r="AM680">
            <v>0</v>
          </cell>
          <cell r="AN680">
            <v>0</v>
          </cell>
          <cell r="AO680">
            <v>0</v>
          </cell>
          <cell r="AP680">
            <v>0</v>
          </cell>
          <cell r="AQ680">
            <v>0</v>
          </cell>
          <cell r="AR680">
            <v>-59.354410200059647</v>
          </cell>
          <cell r="AS680">
            <v>3.9569800999997824</v>
          </cell>
          <cell r="AT680">
            <v>-6.9246868000009272</v>
          </cell>
          <cell r="AU680">
            <v>5.9354440999995859</v>
          </cell>
          <cell r="AV680">
            <v>3.9569450000017241</v>
          </cell>
          <cell r="AW680">
            <v>-2.9000002541579306E-6</v>
          </cell>
          <cell r="AX680">
            <v>-8.9031562999989546</v>
          </cell>
          <cell r="AY680">
            <v>-1.5399997209897265E-5</v>
          </cell>
          <cell r="AZ680">
            <v>-4.9461855000008654</v>
          </cell>
          <cell r="BA680">
            <v>23.741720899997745</v>
          </cell>
          <cell r="BB680">
            <v>-8.9031700999985333</v>
          </cell>
          <cell r="BC680">
            <v>-12.860106100000849</v>
          </cell>
          <cell r="BD680">
            <v>-54.408177200002683</v>
          </cell>
          <cell r="BE680">
            <v>-38.580304200033424</v>
          </cell>
          <cell r="BF680">
            <v>-2.9677082999987761</v>
          </cell>
          <cell r="BG680">
            <v>-0.98919959999693674</v>
          </cell>
          <cell r="BH680">
            <v>14.838584299999638</v>
          </cell>
          <cell r="BI680">
            <v>12.860101700000087</v>
          </cell>
          <cell r="BJ680">
            <v>-15.827835500000219</v>
          </cell>
          <cell r="BK680">
            <v>-4.9462076000017987</v>
          </cell>
          <cell r="BL680">
            <v>4.9461793000009493</v>
          </cell>
          <cell r="BM680">
            <v>-2.9677250999993703</v>
          </cell>
          <cell r="BN680">
            <v>-11.870818800001871</v>
          </cell>
          <cell r="BO680">
            <v>-25.7202357999995</v>
          </cell>
          <cell r="BP680">
            <v>-5.9354166000011901</v>
          </cell>
          <cell r="BQ680">
            <v>-2.2199998056748882E-5</v>
          </cell>
          <cell r="BR680">
            <v>3.9569156000216026</v>
          </cell>
          <cell r="BS680">
            <v>-2.9677010999985214</v>
          </cell>
          <cell r="BT680">
            <v>-1.9784652999987884</v>
          </cell>
          <cell r="BU680">
            <v>-1.9784443999997166</v>
          </cell>
          <cell r="BV680">
            <v>36.601857400000881</v>
          </cell>
          <cell r="BW680">
            <v>-1.9784944000020914</v>
          </cell>
          <cell r="BX680">
            <v>-17.806376399999863</v>
          </cell>
          <cell r="BY680">
            <v>7.9139015000000654</v>
          </cell>
          <cell r="BZ680">
            <v>-2.9677244000013161</v>
          </cell>
          <cell r="CA680">
            <v>11.870851700001367</v>
          </cell>
          <cell r="CB680">
            <v>-11.870863299998746</v>
          </cell>
          <cell r="CC680">
            <v>-8.903135000000475</v>
          </cell>
          <cell r="CD680">
            <v>-1.9784906999993837</v>
          </cell>
          <cell r="CE680">
            <v>8.9031027999881189</v>
          </cell>
          <cell r="CF680">
            <v>1.9784927000000607</v>
          </cell>
          <cell r="CG680">
            <v>-22.752465800000209</v>
          </cell>
          <cell r="CH680">
            <v>18.795488899999327</v>
          </cell>
          <cell r="CI680">
            <v>25.720186300000933</v>
          </cell>
          <cell r="CJ680">
            <v>-9.8923786999985168</v>
          </cell>
          <cell r="CK680">
            <v>4.9462217000000237</v>
          </cell>
          <cell r="CL680">
            <v>4.9462009999988368</v>
          </cell>
          <cell r="CM680">
            <v>8.9031400000021677</v>
          </cell>
          <cell r="CN680">
            <v>-2.967743100001826</v>
          </cell>
          <cell r="CO680">
            <v>2.9676963999991131</v>
          </cell>
          <cell r="CP680">
            <v>-7.9139217000010831</v>
          </cell>
          <cell r="CQ680">
            <v>-15.827814899999794</v>
          </cell>
          <cell r="CR680">
            <v>102.88081330002751</v>
          </cell>
          <cell r="CS680">
            <v>-14.838595000001078</v>
          </cell>
          <cell r="CT680">
            <v>0.9892150000014226</v>
          </cell>
          <cell r="CU680">
            <v>-3.956948500002909</v>
          </cell>
          <cell r="CV680">
            <v>7.9139102000008279</v>
          </cell>
          <cell r="CW680">
            <v>0.98924750000151107</v>
          </cell>
          <cell r="CX680">
            <v>8.903160800000478</v>
          </cell>
          <cell r="CY680">
            <v>26.709478000000672</v>
          </cell>
          <cell r="CZ680">
            <v>14.838616799999727</v>
          </cell>
          <cell r="DA680">
            <v>19.784757099998387</v>
          </cell>
          <cell r="DB680">
            <v>1.9784761000009894</v>
          </cell>
          <cell r="DC680">
            <v>-1.9784910999987915</v>
          </cell>
          <cell r="DD680">
            <v>41.547986400000809</v>
          </cell>
          <cell r="DE680">
            <v>31.655695799970999</v>
          </cell>
          <cell r="DF680">
            <v>-41.548033600000053</v>
          </cell>
          <cell r="DG680">
            <v>11.870859099999507</v>
          </cell>
          <cell r="DH680">
            <v>3.9569603000018105</v>
          </cell>
          <cell r="DI680">
            <v>1.9784873000007792</v>
          </cell>
          <cell r="DJ680">
            <v>26.709442699999272</v>
          </cell>
          <cell r="DK680">
            <v>12.860126000001401</v>
          </cell>
          <cell r="DL680">
            <v>12.860090599999239</v>
          </cell>
          <cell r="DM680">
            <v>-8.9031704000008176</v>
          </cell>
          <cell r="DN680">
            <v>4.9462094999998953</v>
          </cell>
          <cell r="DO680">
            <v>6.9247065000017756</v>
          </cell>
          <cell r="DP680">
            <v>9.8923897000022407</v>
          </cell>
          <cell r="DQ680">
            <v>-9.89237189999767</v>
          </cell>
          <cell r="DR680">
            <v>-3.9568475000269245</v>
          </cell>
          <cell r="DS680">
            <v>-3.9569392000012158</v>
          </cell>
          <cell r="DT680">
            <v>6.9246607000004587</v>
          </cell>
          <cell r="DU680">
            <v>2.9677120000014838</v>
          </cell>
          <cell r="DV680">
            <v>5.9354371999997966</v>
          </cell>
          <cell r="DW680">
            <v>-0.98921320000044943</v>
          </cell>
          <cell r="DX680">
            <v>-6.9246502000005421</v>
          </cell>
          <cell r="DY680">
            <v>-5.9354092000012315</v>
          </cell>
          <cell r="DZ680">
            <v>9.892415099999198</v>
          </cell>
          <cell r="EA680">
            <v>1.9784775999996782</v>
          </cell>
          <cell r="EB680">
            <v>3.9569929999997839</v>
          </cell>
          <cell r="EC680">
            <v>3.9569410999974934</v>
          </cell>
          <cell r="ED680">
            <v>-21.763272399999551</v>
          </cell>
        </row>
        <row r="681">
          <cell r="F681">
            <v>0</v>
          </cell>
          <cell r="G681">
            <v>0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R681">
            <v>0</v>
          </cell>
          <cell r="S681">
            <v>0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  <cell r="Y681">
            <v>0</v>
          </cell>
          <cell r="Z681">
            <v>0</v>
          </cell>
          <cell r="AA681">
            <v>0</v>
          </cell>
          <cell r="AB681">
            <v>0</v>
          </cell>
          <cell r="AC681">
            <v>0</v>
          </cell>
          <cell r="AD681">
            <v>0</v>
          </cell>
          <cell r="AE681">
            <v>0</v>
          </cell>
          <cell r="AF681">
            <v>0</v>
          </cell>
          <cell r="AG681">
            <v>0</v>
          </cell>
          <cell r="AH681">
            <v>0</v>
          </cell>
          <cell r="AI681">
            <v>0</v>
          </cell>
          <cell r="AJ681">
            <v>0</v>
          </cell>
          <cell r="AK681">
            <v>0</v>
          </cell>
          <cell r="AL681">
            <v>0</v>
          </cell>
          <cell r="AM681">
            <v>0</v>
          </cell>
          <cell r="AN681">
            <v>0</v>
          </cell>
          <cell r="AO681">
            <v>0</v>
          </cell>
          <cell r="AP681">
            <v>0</v>
          </cell>
          <cell r="AQ681">
            <v>0</v>
          </cell>
          <cell r="AR681">
            <v>14.838538100011647</v>
          </cell>
          <cell r="AS681">
            <v>0.98924139999871841</v>
          </cell>
          <cell r="AT681">
            <v>-0.98923389999981737</v>
          </cell>
          <cell r="AU681">
            <v>-3.9569807999978366</v>
          </cell>
          <cell r="AV681">
            <v>-9.8924034999981814</v>
          </cell>
          <cell r="AW681">
            <v>-1.9784947999978613</v>
          </cell>
          <cell r="AX681">
            <v>3.9569378999985929</v>
          </cell>
          <cell r="AY681">
            <v>3.9569744000000355</v>
          </cell>
          <cell r="AZ681">
            <v>2.9677058999986912</v>
          </cell>
          <cell r="BA681">
            <v>-21.763245500002085</v>
          </cell>
          <cell r="BB681">
            <v>2.9677190000002156</v>
          </cell>
          <cell r="BC681">
            <v>8.9031610000020009</v>
          </cell>
          <cell r="BD681">
            <v>29.67715699999826</v>
          </cell>
          <cell r="BE681">
            <v>-2.9676429000101052</v>
          </cell>
          <cell r="BF681">
            <v>-6.9246660999997403</v>
          </cell>
          <cell r="BG681">
            <v>-2.9677121000022453</v>
          </cell>
          <cell r="BH681">
            <v>-12.86008899999797</v>
          </cell>
          <cell r="BI681">
            <v>-16.817053099999612</v>
          </cell>
          <cell r="BJ681">
            <v>-6.0000020312145352E-6</v>
          </cell>
          <cell r="BK681">
            <v>8.9031684000001405</v>
          </cell>
          <cell r="BL681">
            <v>-2.9677121999993687</v>
          </cell>
          <cell r="BM681">
            <v>4.9462225999996008</v>
          </cell>
          <cell r="BN681">
            <v>-2.967698600001313</v>
          </cell>
          <cell r="BO681">
            <v>-1.9785042000003159</v>
          </cell>
          <cell r="BP681">
            <v>33.634124000000156</v>
          </cell>
          <cell r="BQ681">
            <v>-2.9677166000001307</v>
          </cell>
          <cell r="BR681">
            <v>-14.838577199989231</v>
          </cell>
          <cell r="BS681">
            <v>-1.9784833999983675</v>
          </cell>
          <cell r="BT681">
            <v>1.9784583000000566</v>
          </cell>
          <cell r="BU681">
            <v>-5.935420099998737</v>
          </cell>
          <cell r="BV681">
            <v>-25.720237800000177</v>
          </cell>
          <cell r="BW681">
            <v>3.9569618000023183</v>
          </cell>
          <cell r="BX681">
            <v>20.774023199999647</v>
          </cell>
          <cell r="BY681">
            <v>1.978458600000522</v>
          </cell>
          <cell r="BZ681">
            <v>1.4500001270789653E-5</v>
          </cell>
          <cell r="CA681">
            <v>-19.784747800000332</v>
          </cell>
          <cell r="CB681">
            <v>0.98923400000057882</v>
          </cell>
          <cell r="CC681">
            <v>6.9246633000002475</v>
          </cell>
          <cell r="CD681">
            <v>1.9784981999982847</v>
          </cell>
          <cell r="CE681">
            <v>-12.860165599995526</v>
          </cell>
          <cell r="CF681">
            <v>0.98923819999981788</v>
          </cell>
          <cell r="CG681">
            <v>23.741745600000286</v>
          </cell>
          <cell r="CH681">
            <v>-17.806315099998756</v>
          </cell>
          <cell r="CI681">
            <v>-19.784786300002452</v>
          </cell>
          <cell r="CJ681">
            <v>4.9461983000001055</v>
          </cell>
          <cell r="CK681">
            <v>-0.98925250000320375</v>
          </cell>
          <cell r="CL681">
            <v>-11.870850599998448</v>
          </cell>
          <cell r="CM681">
            <v>-6.9247322999981407</v>
          </cell>
          <cell r="CN681">
            <v>-0.98923749999812571</v>
          </cell>
          <cell r="CO681">
            <v>3.9569572000000335</v>
          </cell>
          <cell r="CP681">
            <v>4.946194000000105</v>
          </cell>
          <cell r="CQ681">
            <v>6.9246754000014334</v>
          </cell>
          <cell r="CR681">
            <v>-112.77320970001165</v>
          </cell>
          <cell r="CS681">
            <v>8.9031250999978511</v>
          </cell>
          <cell r="CT681">
            <v>-2.9677259999989474</v>
          </cell>
          <cell r="CU681">
            <v>0.98924289999922621</v>
          </cell>
          <cell r="CV681">
            <v>-4.4999997044214979E-6</v>
          </cell>
          <cell r="CW681">
            <v>-8.9031610000020009</v>
          </cell>
          <cell r="CX681">
            <v>-8.9031118999992032</v>
          </cell>
          <cell r="CY681">
            <v>-22.752507699999114</v>
          </cell>
          <cell r="CZ681">
            <v>-8.9030891000002157</v>
          </cell>
          <cell r="DA681">
            <v>-20.774028699997871</v>
          </cell>
          <cell r="DB681">
            <v>1.6499998309882358E-5</v>
          </cell>
          <cell r="DC681">
            <v>-4.9461968000032357</v>
          </cell>
          <cell r="DD681">
            <v>-44.515768500001286</v>
          </cell>
          <cell r="DE681">
            <v>-26.709522900026059</v>
          </cell>
          <cell r="DF681">
            <v>35.612634699999035</v>
          </cell>
          <cell r="DG681">
            <v>-3.9569742999992741</v>
          </cell>
          <cell r="DH681">
            <v>-11.8708673000001</v>
          </cell>
          <cell r="DI681">
            <v>1.9784833000012441</v>
          </cell>
          <cell r="DJ681">
            <v>-21.763273500000651</v>
          </cell>
          <cell r="DK681">
            <v>-13.849364099998638</v>
          </cell>
          <cell r="DL681">
            <v>-1.9784944000002724</v>
          </cell>
          <cell r="DM681">
            <v>3.956938799999989</v>
          </cell>
          <cell r="DN681">
            <v>2.9677200999994966</v>
          </cell>
          <cell r="DO681">
            <v>-6.9246837999999116</v>
          </cell>
          <cell r="DP681">
            <v>-4.9462191999991774</v>
          </cell>
          <cell r="DQ681">
            <v>-5.935423200000514</v>
          </cell>
          <cell r="DR681">
            <v>-32.644827099982649</v>
          </cell>
          <cell r="DS681">
            <v>3.9569823000019824</v>
          </cell>
          <cell r="DT681">
            <v>-2.9677148000009765</v>
          </cell>
          <cell r="DU681">
            <v>-2.9677068000000872</v>
          </cell>
          <cell r="DV681">
            <v>2.9677061000002141</v>
          </cell>
          <cell r="DW681">
            <v>-7.91394020000007</v>
          </cell>
          <cell r="DX681">
            <v>-5.9354065000006813</v>
          </cell>
          <cell r="DY681">
            <v>-12.860093799999959</v>
          </cell>
          <cell r="DZ681">
            <v>-8.9031402000000526</v>
          </cell>
          <cell r="EA681">
            <v>2.3000000510364771E-5</v>
          </cell>
          <cell r="EB681">
            <v>-4.9461888999994699</v>
          </cell>
          <cell r="EC681">
            <v>-1.0000003385357559E-6</v>
          </cell>
          <cell r="ED681">
            <v>6.924653699999908</v>
          </cell>
        </row>
        <row r="682">
          <cell r="F682">
            <v>0</v>
          </cell>
          <cell r="G682">
            <v>0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R682">
            <v>0</v>
          </cell>
          <cell r="S682">
            <v>0</v>
          </cell>
          <cell r="T682">
            <v>0</v>
          </cell>
          <cell r="U682">
            <v>0</v>
          </cell>
          <cell r="V682">
            <v>0</v>
          </cell>
          <cell r="W682">
            <v>0</v>
          </cell>
          <cell r="X682">
            <v>0</v>
          </cell>
          <cell r="Y682">
            <v>0</v>
          </cell>
          <cell r="Z682">
            <v>0</v>
          </cell>
          <cell r="AA682">
            <v>0</v>
          </cell>
          <cell r="AB682">
            <v>0</v>
          </cell>
          <cell r="AC682">
            <v>0</v>
          </cell>
          <cell r="AD682">
            <v>0</v>
          </cell>
          <cell r="AE682">
            <v>0</v>
          </cell>
          <cell r="AF682">
            <v>0</v>
          </cell>
          <cell r="AG682">
            <v>0</v>
          </cell>
          <cell r="AH682">
            <v>0</v>
          </cell>
          <cell r="AI682">
            <v>0</v>
          </cell>
          <cell r="AJ682">
            <v>0</v>
          </cell>
          <cell r="AK682">
            <v>0</v>
          </cell>
          <cell r="AL682">
            <v>0</v>
          </cell>
          <cell r="AM682">
            <v>0</v>
          </cell>
          <cell r="AN682">
            <v>0</v>
          </cell>
          <cell r="AO682">
            <v>0</v>
          </cell>
          <cell r="AP682">
            <v>0</v>
          </cell>
          <cell r="AQ682">
            <v>0</v>
          </cell>
          <cell r="AR682">
            <v>81.605877100024372</v>
          </cell>
          <cell r="AS682">
            <v>17.672139700000116</v>
          </cell>
          <cell r="AT682">
            <v>4.5828710999994655</v>
          </cell>
          <cell r="AU682">
            <v>19.833188200002041</v>
          </cell>
          <cell r="AV682">
            <v>16.20640160000039</v>
          </cell>
          <cell r="AW682">
            <v>12.816105900001276</v>
          </cell>
          <cell r="AX682">
            <v>5.9803385999985039</v>
          </cell>
          <cell r="AY682">
            <v>7.7551493999999366</v>
          </cell>
          <cell r="AZ682">
            <v>5.5785676999985299</v>
          </cell>
          <cell r="BA682">
            <v>37.622211800000514</v>
          </cell>
          <cell r="BB682">
            <v>3.1930417000003217</v>
          </cell>
          <cell r="BC682">
            <v>-2.2746446000019205</v>
          </cell>
          <cell r="BD682">
            <v>-47.35949399999663</v>
          </cell>
          <cell r="BE682">
            <v>118.47469050000655</v>
          </cell>
          <cell r="BF682">
            <v>9.6365334000001894</v>
          </cell>
          <cell r="BG682">
            <v>10.565610199999355</v>
          </cell>
          <cell r="BH682">
            <v>29.977623999999196</v>
          </cell>
          <cell r="BI682">
            <v>26.027168399999937</v>
          </cell>
          <cell r="BJ682">
            <v>-4.5750760000009905</v>
          </cell>
          <cell r="BK682">
            <v>24.598424700001488</v>
          </cell>
          <cell r="BL682">
            <v>11.139856100002362</v>
          </cell>
          <cell r="BM682">
            <v>8.854564000001119</v>
          </cell>
          <cell r="BN682">
            <v>-0.67943940000259317</v>
          </cell>
          <cell r="BO682">
            <v>-15.383061199998338</v>
          </cell>
          <cell r="BP682">
            <v>5.5369108000013512</v>
          </cell>
          <cell r="BQ682">
            <v>12.775575499999832</v>
          </cell>
          <cell r="BR682">
            <v>226.35994070000015</v>
          </cell>
          <cell r="BS682">
            <v>9.5199739999989106</v>
          </cell>
          <cell r="BT682">
            <v>9.5473759000014979</v>
          </cell>
          <cell r="BU682">
            <v>11.108106799998495</v>
          </cell>
          <cell r="BV682">
            <v>52.10818830000062</v>
          </cell>
          <cell r="BW682">
            <v>9.6833889000008639</v>
          </cell>
          <cell r="BX682">
            <v>-4.076477700000396</v>
          </cell>
          <cell r="BY682">
            <v>90.143872399999964</v>
          </cell>
          <cell r="BZ682">
            <v>8.8887467999993532</v>
          </cell>
          <cell r="CA682">
            <v>26.580713900002593</v>
          </cell>
          <cell r="CB682">
            <v>-0.29223189999902388</v>
          </cell>
          <cell r="CC682">
            <v>2.4479625999993004</v>
          </cell>
          <cell r="CD682">
            <v>10.700320700001612</v>
          </cell>
          <cell r="CE682">
            <v>160.42308050004067</v>
          </cell>
          <cell r="CF682">
            <v>14.973025399998733</v>
          </cell>
          <cell r="CG682">
            <v>-13.466308299997763</v>
          </cell>
          <cell r="CH682">
            <v>34.139418899998418</v>
          </cell>
          <cell r="CI682">
            <v>40.314029600001959</v>
          </cell>
          <cell r="CJ682">
            <v>0.87343540000074427</v>
          </cell>
          <cell r="CK682">
            <v>21.175652800000535</v>
          </cell>
          <cell r="CL682">
            <v>18.811417299999448</v>
          </cell>
          <cell r="CM682">
            <v>21.928100900000572</v>
          </cell>
          <cell r="CN682">
            <v>6.8147238999990805</v>
          </cell>
          <cell r="CO682">
            <v>16.271159300002182</v>
          </cell>
          <cell r="CP682">
            <v>3.4298165999971388</v>
          </cell>
          <cell r="CQ682">
            <v>-4.8413913000003959</v>
          </cell>
          <cell r="CR682">
            <v>241.22139389999211</v>
          </cell>
          <cell r="CS682">
            <v>-3.8669234000008146</v>
          </cell>
          <cell r="CT682">
            <v>12.859385699997802</v>
          </cell>
          <cell r="CU682">
            <v>8.1649543999992602</v>
          </cell>
          <cell r="CV682">
            <v>19.406404099998326</v>
          </cell>
          <cell r="CW682">
            <v>13.061957199999597</v>
          </cell>
          <cell r="CX682">
            <v>17.27339639999991</v>
          </cell>
          <cell r="CY682">
            <v>32.45898809999926</v>
          </cell>
          <cell r="CZ682">
            <v>26.568972700002632</v>
          </cell>
          <cell r="DA682">
            <v>32.776827699999558</v>
          </cell>
          <cell r="DB682">
            <v>14.482769300000655</v>
          </cell>
          <cell r="DC682">
            <v>9.4877081000013277</v>
          </cell>
          <cell r="DD682">
            <v>58.546953599998233</v>
          </cell>
          <cell r="DE682">
            <v>149.20204440000816</v>
          </cell>
          <cell r="DF682">
            <v>-35.025137699998595</v>
          </cell>
          <cell r="DG682">
            <v>22.03768570000102</v>
          </cell>
          <cell r="DH682">
            <v>14.487638499998866</v>
          </cell>
          <cell r="DI682">
            <v>10.799323999999615</v>
          </cell>
          <cell r="DJ682">
            <v>38.665954399999464</v>
          </cell>
          <cell r="DK682">
            <v>22.429122899999129</v>
          </cell>
          <cell r="DL682">
            <v>23.465627899999163</v>
          </cell>
          <cell r="DM682">
            <v>-1.2883209999999963</v>
          </cell>
          <cell r="DN682">
            <v>14.610641399998713</v>
          </cell>
          <cell r="DO682">
            <v>18.496294500000658</v>
          </cell>
          <cell r="DP682">
            <v>20.821940500001801</v>
          </cell>
          <cell r="DQ682">
            <v>-0.29872669999895152</v>
          </cell>
          <cell r="DR682">
            <v>110.43160640000133</v>
          </cell>
          <cell r="DS682">
            <v>6.3416542000013578</v>
          </cell>
          <cell r="DT682">
            <v>16.30195459999959</v>
          </cell>
          <cell r="DU682">
            <v>13.193108400002529</v>
          </cell>
          <cell r="DV682">
            <v>15.053795199999513</v>
          </cell>
          <cell r="DW682">
            <v>7.7628082999981416</v>
          </cell>
          <cell r="DX682">
            <v>3.6341221000002406</v>
          </cell>
          <cell r="DY682">
            <v>2.514605100001063</v>
          </cell>
          <cell r="DZ682">
            <v>19.569947500000126</v>
          </cell>
          <cell r="EA682">
            <v>11.037142400000448</v>
          </cell>
          <cell r="EB682">
            <v>14.764680099997349</v>
          </cell>
          <cell r="EC682">
            <v>13.928585100002238</v>
          </cell>
          <cell r="ED682">
            <v>-13.670796599999449</v>
          </cell>
        </row>
        <row r="683"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R683">
            <v>0</v>
          </cell>
          <cell r="S683">
            <v>0</v>
          </cell>
          <cell r="T683">
            <v>0</v>
          </cell>
          <cell r="U683">
            <v>0</v>
          </cell>
          <cell r="V683">
            <v>0</v>
          </cell>
          <cell r="W683">
            <v>0</v>
          </cell>
          <cell r="X683">
            <v>0</v>
          </cell>
          <cell r="Y683">
            <v>0</v>
          </cell>
          <cell r="Z683">
            <v>0</v>
          </cell>
          <cell r="AA683">
            <v>0</v>
          </cell>
          <cell r="AB683">
            <v>0</v>
          </cell>
          <cell r="AC683">
            <v>0</v>
          </cell>
          <cell r="AD683">
            <v>0</v>
          </cell>
          <cell r="AE683">
            <v>0</v>
          </cell>
          <cell r="AF683">
            <v>0</v>
          </cell>
          <cell r="AG683">
            <v>0</v>
          </cell>
          <cell r="AH683">
            <v>0</v>
          </cell>
          <cell r="AI683">
            <v>0</v>
          </cell>
          <cell r="AJ683">
            <v>0</v>
          </cell>
          <cell r="AK683">
            <v>0</v>
          </cell>
          <cell r="AL683">
            <v>0</v>
          </cell>
          <cell r="AM683">
            <v>0</v>
          </cell>
          <cell r="AN683">
            <v>0</v>
          </cell>
          <cell r="AO683">
            <v>0</v>
          </cell>
          <cell r="AP683">
            <v>0</v>
          </cell>
          <cell r="AQ683">
            <v>0</v>
          </cell>
          <cell r="AR683">
            <v>-116.22651350003434</v>
          </cell>
          <cell r="AS683">
            <v>-10.634518399998342</v>
          </cell>
          <cell r="AT683">
            <v>-12.028847099998529</v>
          </cell>
          <cell r="AU683">
            <v>-16.053448599999683</v>
          </cell>
          <cell r="AV683">
            <v>-21.377477500001987</v>
          </cell>
          <cell r="AW683">
            <v>-13.600600499998109</v>
          </cell>
          <cell r="AX683">
            <v>-10.232133900000917</v>
          </cell>
          <cell r="AY683">
            <v>-3.2738126000003831</v>
          </cell>
          <cell r="AZ683">
            <v>-7.5475736000007601</v>
          </cell>
          <cell r="BA683">
            <v>-34.062403899999481</v>
          </cell>
          <cell r="BB683">
            <v>-8.2270630999992136</v>
          </cell>
          <cell r="BC683">
            <v>-0.67798150000089663</v>
          </cell>
          <cell r="BD683">
            <v>21.489347200000338</v>
          </cell>
          <cell r="BE683">
            <v>-149.71607850000146</v>
          </cell>
          <cell r="BF683">
            <v>-19.095697799999471</v>
          </cell>
          <cell r="BG683">
            <v>-13.555720500000461</v>
          </cell>
          <cell r="BH683">
            <v>-26.167653199998313</v>
          </cell>
          <cell r="BI683">
            <v>-29.00866699999824</v>
          </cell>
          <cell r="BJ683">
            <v>-10.458789899999829</v>
          </cell>
          <cell r="BK683">
            <v>-24.454138999997667</v>
          </cell>
          <cell r="BL683">
            <v>-5.5538018000006559</v>
          </cell>
          <cell r="BM683">
            <v>-5.3358062000006612</v>
          </cell>
          <cell r="BN683">
            <v>-14.403860999998869</v>
          </cell>
          <cell r="BO683">
            <v>-13.768782499999361</v>
          </cell>
          <cell r="BP683">
            <v>26.625494799998705</v>
          </cell>
          <cell r="BQ683">
            <v>-14.538654399999359</v>
          </cell>
          <cell r="BR683">
            <v>-216.00294120004401</v>
          </cell>
          <cell r="BS683">
            <v>-13.506136299998616</v>
          </cell>
          <cell r="BT683">
            <v>-8.1413299000014376</v>
          </cell>
          <cell r="BU683">
            <v>-18.29182320000109</v>
          </cell>
          <cell r="BV683">
            <v>-38.66052739999941</v>
          </cell>
          <cell r="BW683">
            <v>-7.1691023000021232</v>
          </cell>
          <cell r="BX683">
            <v>9.684105799999088</v>
          </cell>
          <cell r="BY683">
            <v>-72.487217999998393</v>
          </cell>
          <cell r="BZ683">
            <v>-9.7564564999993308</v>
          </cell>
          <cell r="CA683">
            <v>-35.100115599998389</v>
          </cell>
          <cell r="CB683">
            <v>-10.236829299999954</v>
          </cell>
          <cell r="CC683">
            <v>-3.1819894000000204</v>
          </cell>
          <cell r="CD683">
            <v>-9.1555191000006744</v>
          </cell>
          <cell r="CE683">
            <v>-143.49471490006545</v>
          </cell>
          <cell r="CF683">
            <v>-10.185703900002409</v>
          </cell>
          <cell r="CG683">
            <v>15.974199299998872</v>
          </cell>
          <cell r="CH683">
            <v>-31.456285100000969</v>
          </cell>
          <cell r="CI683">
            <v>-32.317749099998764</v>
          </cell>
          <cell r="CJ683">
            <v>-4.931184500001109</v>
          </cell>
          <cell r="CK683">
            <v>-11.190118099999381</v>
          </cell>
          <cell r="CL683">
            <v>-26.388765200001217</v>
          </cell>
          <cell r="CM683">
            <v>-17.323317999998835</v>
          </cell>
          <cell r="CN683">
            <v>-9.8519851999990351</v>
          </cell>
          <cell r="CO683">
            <v>-7.0392600000013772</v>
          </cell>
          <cell r="CP683">
            <v>-5.2743197999989206</v>
          </cell>
          <cell r="CQ683">
            <v>-3.5102253000004566</v>
          </cell>
          <cell r="CR683">
            <v>-234.0323897000053</v>
          </cell>
          <cell r="CS683">
            <v>-1.2432606000002124</v>
          </cell>
          <cell r="CT683">
            <v>-13.774701700000151</v>
          </cell>
          <cell r="CU683">
            <v>-9.9547726000018883</v>
          </cell>
          <cell r="CV683">
            <v>-9.3600570999988122</v>
          </cell>
          <cell r="CW683">
            <v>-18.341601200001605</v>
          </cell>
          <cell r="CX683">
            <v>-16.123885499999233</v>
          </cell>
          <cell r="CY683">
            <v>-26.952605999998923</v>
          </cell>
          <cell r="CZ683">
            <v>-18.775783700002648</v>
          </cell>
          <cell r="DA683">
            <v>-32.565917700001592</v>
          </cell>
          <cell r="DB683">
            <v>-10.812611200002721</v>
          </cell>
          <cell r="DC683">
            <v>-15.780079399999522</v>
          </cell>
          <cell r="DD683">
            <v>-60.347112999999808</v>
          </cell>
          <cell r="DE683">
            <v>-127.99489119995269</v>
          </cell>
          <cell r="DF683">
            <v>29.730621099999553</v>
          </cell>
          <cell r="DG683">
            <v>-12.19387210000059</v>
          </cell>
          <cell r="DH683">
            <v>-22.047975299999962</v>
          </cell>
          <cell r="DI683">
            <v>-5.3823325999983354</v>
          </cell>
          <cell r="DJ683">
            <v>-32.09063149999929</v>
          </cell>
          <cell r="DK683">
            <v>-21.445840599999428</v>
          </cell>
          <cell r="DL683">
            <v>-10.428043600000819</v>
          </cell>
          <cell r="DM683">
            <v>-2.06864140000107</v>
          </cell>
          <cell r="DN683">
            <v>-4.7410061999999016</v>
          </cell>
          <cell r="DO683">
            <v>-17.201705600000423</v>
          </cell>
          <cell r="DP683">
            <v>-14.155241299999034</v>
          </cell>
          <cell r="DQ683">
            <v>-15.970222100000683</v>
          </cell>
          <cell r="DR683">
            <v>-134.51656590000493</v>
          </cell>
          <cell r="DS683">
            <v>-5.0954655000023195</v>
          </cell>
          <cell r="DT683">
            <v>-10.879150300001129</v>
          </cell>
          <cell r="DU683">
            <v>-12.002533899998525</v>
          </cell>
          <cell r="DV683">
            <v>-4.1603778999997303</v>
          </cell>
          <cell r="DW683">
            <v>-16.574548299999151</v>
          </cell>
          <cell r="DX683">
            <v>-14.74462400000084</v>
          </cell>
          <cell r="DY683">
            <v>-21.301274800000101</v>
          </cell>
          <cell r="DZ683">
            <v>-17.442542799999501</v>
          </cell>
          <cell r="EA683">
            <v>-7.7811318999993091</v>
          </cell>
          <cell r="EB683">
            <v>-14.617478000000119</v>
          </cell>
          <cell r="EC683">
            <v>-8.3938202000008459</v>
          </cell>
          <cell r="ED683">
            <v>-1.5236183000015444</v>
          </cell>
        </row>
        <row r="684">
          <cell r="F684">
            <v>0</v>
          </cell>
          <cell r="G684">
            <v>0</v>
          </cell>
          <cell r="H684">
            <v>0</v>
          </cell>
          <cell r="I684">
            <v>0</v>
          </cell>
          <cell r="J684">
            <v>0</v>
          </cell>
          <cell r="K684">
            <v>0</v>
          </cell>
          <cell r="L684">
            <v>0</v>
          </cell>
          <cell r="M684">
            <v>0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R684">
            <v>0</v>
          </cell>
          <cell r="S684">
            <v>0</v>
          </cell>
          <cell r="T684">
            <v>0</v>
          </cell>
          <cell r="U684">
            <v>0</v>
          </cell>
          <cell r="V684">
            <v>0</v>
          </cell>
          <cell r="W684">
            <v>0</v>
          </cell>
          <cell r="X684">
            <v>0</v>
          </cell>
          <cell r="Y684">
            <v>0</v>
          </cell>
          <cell r="Z684">
            <v>0</v>
          </cell>
          <cell r="AA684">
            <v>0</v>
          </cell>
          <cell r="AB684">
            <v>0</v>
          </cell>
          <cell r="AC684">
            <v>0</v>
          </cell>
          <cell r="AD684">
            <v>0</v>
          </cell>
          <cell r="AE684">
            <v>0</v>
          </cell>
          <cell r="AF684">
            <v>0</v>
          </cell>
          <cell r="AG684">
            <v>0</v>
          </cell>
          <cell r="AH684">
            <v>0</v>
          </cell>
          <cell r="AI684">
            <v>0</v>
          </cell>
          <cell r="AJ684">
            <v>0</v>
          </cell>
          <cell r="AK684">
            <v>0</v>
          </cell>
          <cell r="AL684">
            <v>0</v>
          </cell>
          <cell r="AM684">
            <v>0</v>
          </cell>
          <cell r="AN684">
            <v>0</v>
          </cell>
          <cell r="AO684">
            <v>0</v>
          </cell>
          <cell r="AP684">
            <v>0</v>
          </cell>
          <cell r="AQ684">
            <v>0</v>
          </cell>
          <cell r="AR684">
            <v>0</v>
          </cell>
          <cell r="AS684">
            <v>0</v>
          </cell>
          <cell r="AT684">
            <v>0</v>
          </cell>
          <cell r="AU684">
            <v>0</v>
          </cell>
          <cell r="AV684">
            <v>0</v>
          </cell>
          <cell r="AW684">
            <v>0</v>
          </cell>
          <cell r="AX684">
            <v>0</v>
          </cell>
          <cell r="AY684">
            <v>0</v>
          </cell>
          <cell r="AZ684">
            <v>0</v>
          </cell>
          <cell r="BA684">
            <v>0</v>
          </cell>
          <cell r="BB684">
            <v>0</v>
          </cell>
          <cell r="BC684">
            <v>0</v>
          </cell>
          <cell r="BD684">
            <v>0</v>
          </cell>
          <cell r="BE684">
            <v>0</v>
          </cell>
          <cell r="BF684">
            <v>0</v>
          </cell>
          <cell r="BG684">
            <v>0</v>
          </cell>
          <cell r="BH684">
            <v>0</v>
          </cell>
          <cell r="BI684">
            <v>0</v>
          </cell>
          <cell r="BJ684">
            <v>0</v>
          </cell>
          <cell r="BK684">
            <v>0</v>
          </cell>
          <cell r="BL684">
            <v>0</v>
          </cell>
          <cell r="BM684">
            <v>0</v>
          </cell>
          <cell r="BN684">
            <v>0</v>
          </cell>
          <cell r="BO684">
            <v>0</v>
          </cell>
          <cell r="BP684">
            <v>0</v>
          </cell>
          <cell r="BQ684">
            <v>0</v>
          </cell>
          <cell r="BR684">
            <v>0</v>
          </cell>
          <cell r="BS684">
            <v>0</v>
          </cell>
          <cell r="BT684">
            <v>0</v>
          </cell>
          <cell r="BU684">
            <v>0</v>
          </cell>
          <cell r="BV684">
            <v>0</v>
          </cell>
          <cell r="BW684">
            <v>0</v>
          </cell>
          <cell r="BX684">
            <v>0</v>
          </cell>
          <cell r="BY684">
            <v>0</v>
          </cell>
          <cell r="BZ684">
            <v>0</v>
          </cell>
          <cell r="CA684">
            <v>0</v>
          </cell>
          <cell r="CB684">
            <v>0</v>
          </cell>
          <cell r="CC684">
            <v>0</v>
          </cell>
          <cell r="CD684">
            <v>0</v>
          </cell>
          <cell r="CE684">
            <v>0</v>
          </cell>
          <cell r="CF684">
            <v>0</v>
          </cell>
          <cell r="CG684">
            <v>0</v>
          </cell>
          <cell r="CH684">
            <v>0</v>
          </cell>
          <cell r="CI684">
            <v>0</v>
          </cell>
          <cell r="CJ684">
            <v>0</v>
          </cell>
          <cell r="CK684">
            <v>0</v>
          </cell>
          <cell r="CL684">
            <v>0</v>
          </cell>
          <cell r="CM684">
            <v>0</v>
          </cell>
          <cell r="CN684">
            <v>0</v>
          </cell>
          <cell r="CO684">
            <v>0</v>
          </cell>
          <cell r="CP684">
            <v>0</v>
          </cell>
          <cell r="CQ684">
            <v>0</v>
          </cell>
          <cell r="CR684">
            <v>0</v>
          </cell>
          <cell r="CS684">
            <v>0</v>
          </cell>
          <cell r="CT684">
            <v>0</v>
          </cell>
          <cell r="CU684">
            <v>0</v>
          </cell>
          <cell r="CV684">
            <v>0</v>
          </cell>
          <cell r="CW684">
            <v>0</v>
          </cell>
          <cell r="CX684">
            <v>0</v>
          </cell>
          <cell r="CY684">
            <v>0</v>
          </cell>
          <cell r="CZ684">
            <v>0</v>
          </cell>
          <cell r="DA684">
            <v>0</v>
          </cell>
          <cell r="DB684">
            <v>0</v>
          </cell>
          <cell r="DC684">
            <v>0</v>
          </cell>
          <cell r="DD684">
            <v>0</v>
          </cell>
          <cell r="DE684">
            <v>0</v>
          </cell>
          <cell r="DF684">
            <v>0</v>
          </cell>
          <cell r="DG684">
            <v>0</v>
          </cell>
          <cell r="DH684">
            <v>0</v>
          </cell>
          <cell r="DI684">
            <v>0</v>
          </cell>
          <cell r="DJ684">
            <v>0</v>
          </cell>
          <cell r="DK684">
            <v>0</v>
          </cell>
          <cell r="DL684">
            <v>0</v>
          </cell>
          <cell r="DM684">
            <v>0</v>
          </cell>
          <cell r="DN684">
            <v>0</v>
          </cell>
          <cell r="DO684">
            <v>0</v>
          </cell>
          <cell r="DP684">
            <v>0</v>
          </cell>
          <cell r="DQ684">
            <v>0</v>
          </cell>
          <cell r="DR684">
            <v>0</v>
          </cell>
          <cell r="DS684">
            <v>0</v>
          </cell>
          <cell r="DT684">
            <v>0</v>
          </cell>
          <cell r="DU684">
            <v>0</v>
          </cell>
          <cell r="DV684">
            <v>0</v>
          </cell>
          <cell r="DW684">
            <v>0</v>
          </cell>
          <cell r="DX684">
            <v>0</v>
          </cell>
          <cell r="DY684">
            <v>0</v>
          </cell>
          <cell r="DZ684">
            <v>0</v>
          </cell>
          <cell r="EA684">
            <v>0</v>
          </cell>
          <cell r="EB684">
            <v>0</v>
          </cell>
          <cell r="EC684">
            <v>0</v>
          </cell>
          <cell r="ED684">
            <v>0</v>
          </cell>
        </row>
        <row r="685">
          <cell r="F685">
            <v>0</v>
          </cell>
          <cell r="G685">
            <v>0</v>
          </cell>
          <cell r="H685">
            <v>0</v>
          </cell>
          <cell r="I685">
            <v>0</v>
          </cell>
          <cell r="J685">
            <v>0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R685">
            <v>0</v>
          </cell>
          <cell r="S685">
            <v>0</v>
          </cell>
          <cell r="T685">
            <v>0</v>
          </cell>
          <cell r="U685">
            <v>0</v>
          </cell>
          <cell r="V685">
            <v>0</v>
          </cell>
          <cell r="W685">
            <v>0</v>
          </cell>
          <cell r="X685">
            <v>0</v>
          </cell>
          <cell r="Y685">
            <v>0</v>
          </cell>
          <cell r="Z685">
            <v>0</v>
          </cell>
          <cell r="AA685">
            <v>0</v>
          </cell>
          <cell r="AB685">
            <v>0</v>
          </cell>
          <cell r="AC685">
            <v>0</v>
          </cell>
          <cell r="AD685">
            <v>0</v>
          </cell>
          <cell r="AE685">
            <v>0</v>
          </cell>
          <cell r="AF685">
            <v>0</v>
          </cell>
          <cell r="AG685">
            <v>0</v>
          </cell>
          <cell r="AH685">
            <v>0</v>
          </cell>
          <cell r="AI685">
            <v>0</v>
          </cell>
          <cell r="AJ685">
            <v>0</v>
          </cell>
          <cell r="AK685">
            <v>0</v>
          </cell>
          <cell r="AL685">
            <v>0</v>
          </cell>
          <cell r="AM685">
            <v>0</v>
          </cell>
          <cell r="AN685">
            <v>0</v>
          </cell>
          <cell r="AO685">
            <v>0</v>
          </cell>
          <cell r="AP685">
            <v>0</v>
          </cell>
          <cell r="AQ685">
            <v>0</v>
          </cell>
          <cell r="AR685">
            <v>0</v>
          </cell>
          <cell r="AS685">
            <v>0</v>
          </cell>
          <cell r="AT685">
            <v>0</v>
          </cell>
          <cell r="AU685">
            <v>0</v>
          </cell>
          <cell r="AV685">
            <v>0</v>
          </cell>
          <cell r="AW685">
            <v>0</v>
          </cell>
          <cell r="AX685">
            <v>0</v>
          </cell>
          <cell r="AY685">
            <v>0</v>
          </cell>
          <cell r="AZ685">
            <v>0</v>
          </cell>
          <cell r="BA685">
            <v>0</v>
          </cell>
          <cell r="BB685">
            <v>0</v>
          </cell>
          <cell r="BC685">
            <v>0</v>
          </cell>
          <cell r="BD685">
            <v>0</v>
          </cell>
          <cell r="BE685">
            <v>0</v>
          </cell>
          <cell r="BF685">
            <v>0</v>
          </cell>
          <cell r="BG685">
            <v>0</v>
          </cell>
          <cell r="BH685">
            <v>0</v>
          </cell>
          <cell r="BI685">
            <v>0</v>
          </cell>
          <cell r="BJ685">
            <v>0</v>
          </cell>
          <cell r="BK685">
            <v>0</v>
          </cell>
          <cell r="BL685">
            <v>0</v>
          </cell>
          <cell r="BM685">
            <v>0</v>
          </cell>
          <cell r="BN685">
            <v>0</v>
          </cell>
          <cell r="BO685">
            <v>0</v>
          </cell>
          <cell r="BP685">
            <v>0</v>
          </cell>
          <cell r="BQ685">
            <v>0</v>
          </cell>
          <cell r="BR685">
            <v>0</v>
          </cell>
          <cell r="BS685">
            <v>0</v>
          </cell>
          <cell r="BT685">
            <v>0</v>
          </cell>
          <cell r="BU685">
            <v>0</v>
          </cell>
          <cell r="BV685">
            <v>0</v>
          </cell>
          <cell r="BW685">
            <v>0</v>
          </cell>
          <cell r="BX685">
            <v>0</v>
          </cell>
          <cell r="BY685">
            <v>0</v>
          </cell>
          <cell r="BZ685">
            <v>0</v>
          </cell>
          <cell r="CA685">
            <v>0</v>
          </cell>
          <cell r="CB685">
            <v>0</v>
          </cell>
          <cell r="CC685">
            <v>0</v>
          </cell>
          <cell r="CD685">
            <v>0</v>
          </cell>
          <cell r="CE685">
            <v>0</v>
          </cell>
          <cell r="CF685">
            <v>0</v>
          </cell>
          <cell r="CG685">
            <v>0</v>
          </cell>
          <cell r="CH685">
            <v>0</v>
          </cell>
          <cell r="CI685">
            <v>0</v>
          </cell>
          <cell r="CJ685">
            <v>0</v>
          </cell>
          <cell r="CK685">
            <v>0</v>
          </cell>
          <cell r="CL685">
            <v>0</v>
          </cell>
          <cell r="CM685">
            <v>0</v>
          </cell>
          <cell r="CN685">
            <v>0</v>
          </cell>
          <cell r="CO685">
            <v>0</v>
          </cell>
          <cell r="CP685">
            <v>0</v>
          </cell>
          <cell r="CQ685">
            <v>0</v>
          </cell>
          <cell r="CR685">
            <v>0</v>
          </cell>
          <cell r="CS685">
            <v>0</v>
          </cell>
          <cell r="CT685">
            <v>0</v>
          </cell>
          <cell r="CU685">
            <v>0</v>
          </cell>
          <cell r="CV685">
            <v>0</v>
          </cell>
          <cell r="CW685">
            <v>0</v>
          </cell>
          <cell r="CX685">
            <v>0</v>
          </cell>
          <cell r="CY685">
            <v>0</v>
          </cell>
          <cell r="CZ685">
            <v>0</v>
          </cell>
          <cell r="DA685">
            <v>0</v>
          </cell>
          <cell r="DB685">
            <v>0</v>
          </cell>
          <cell r="DC685">
            <v>0</v>
          </cell>
          <cell r="DD685">
            <v>0</v>
          </cell>
          <cell r="DE685">
            <v>0</v>
          </cell>
          <cell r="DF685">
            <v>0</v>
          </cell>
          <cell r="DG685">
            <v>0</v>
          </cell>
          <cell r="DH685">
            <v>0</v>
          </cell>
          <cell r="DI685">
            <v>0</v>
          </cell>
          <cell r="DJ685">
            <v>0</v>
          </cell>
          <cell r="DK685">
            <v>0</v>
          </cell>
          <cell r="DL685">
            <v>0</v>
          </cell>
          <cell r="DM685">
            <v>0</v>
          </cell>
          <cell r="DN685">
            <v>0</v>
          </cell>
          <cell r="DO685">
            <v>0</v>
          </cell>
          <cell r="DP685">
            <v>0</v>
          </cell>
          <cell r="DQ685">
            <v>0</v>
          </cell>
          <cell r="DR685">
            <v>0</v>
          </cell>
          <cell r="DS685">
            <v>0</v>
          </cell>
          <cell r="DT685">
            <v>0</v>
          </cell>
          <cell r="DU685">
            <v>0</v>
          </cell>
          <cell r="DV685">
            <v>0</v>
          </cell>
          <cell r="DW685">
            <v>0</v>
          </cell>
          <cell r="DX685">
            <v>0</v>
          </cell>
          <cell r="DY685">
            <v>0</v>
          </cell>
          <cell r="DZ685">
            <v>0</v>
          </cell>
          <cell r="EA685">
            <v>0</v>
          </cell>
          <cell r="EB685">
            <v>0</v>
          </cell>
          <cell r="EC685">
            <v>0</v>
          </cell>
          <cell r="ED685">
            <v>0</v>
          </cell>
        </row>
        <row r="686">
          <cell r="F686">
            <v>0</v>
          </cell>
          <cell r="G686">
            <v>0</v>
          </cell>
          <cell r="H686">
            <v>0</v>
          </cell>
          <cell r="I686">
            <v>0</v>
          </cell>
          <cell r="J686">
            <v>0</v>
          </cell>
          <cell r="K686">
            <v>0</v>
          </cell>
          <cell r="L686">
            <v>0</v>
          </cell>
          <cell r="M686">
            <v>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R686">
            <v>0</v>
          </cell>
          <cell r="S686">
            <v>0</v>
          </cell>
          <cell r="T686">
            <v>0</v>
          </cell>
          <cell r="U686">
            <v>0</v>
          </cell>
          <cell r="V686">
            <v>0</v>
          </cell>
          <cell r="W686">
            <v>0</v>
          </cell>
          <cell r="X686">
            <v>0</v>
          </cell>
          <cell r="Y686">
            <v>0</v>
          </cell>
          <cell r="Z686">
            <v>0</v>
          </cell>
          <cell r="AA686">
            <v>0</v>
          </cell>
          <cell r="AB686">
            <v>0</v>
          </cell>
          <cell r="AC686">
            <v>0</v>
          </cell>
          <cell r="AD686">
            <v>0</v>
          </cell>
          <cell r="AE686">
            <v>0</v>
          </cell>
          <cell r="AF686">
            <v>0</v>
          </cell>
          <cell r="AG686">
            <v>0</v>
          </cell>
          <cell r="AH686">
            <v>0</v>
          </cell>
          <cell r="AI686">
            <v>0</v>
          </cell>
          <cell r="AJ686">
            <v>0</v>
          </cell>
          <cell r="AK686">
            <v>0</v>
          </cell>
          <cell r="AL686">
            <v>0</v>
          </cell>
          <cell r="AM686">
            <v>0</v>
          </cell>
          <cell r="AN686">
            <v>0</v>
          </cell>
          <cell r="AO686">
            <v>0</v>
          </cell>
          <cell r="AP686">
            <v>0</v>
          </cell>
          <cell r="AQ686">
            <v>0</v>
          </cell>
          <cell r="AR686">
            <v>0</v>
          </cell>
          <cell r="AS686">
            <v>0</v>
          </cell>
          <cell r="AT686">
            <v>0</v>
          </cell>
          <cell r="AU686">
            <v>0</v>
          </cell>
          <cell r="AV686">
            <v>0</v>
          </cell>
          <cell r="AW686">
            <v>0</v>
          </cell>
          <cell r="AX686">
            <v>0</v>
          </cell>
          <cell r="AY686">
            <v>0</v>
          </cell>
          <cell r="AZ686">
            <v>0</v>
          </cell>
          <cell r="BA686">
            <v>0</v>
          </cell>
          <cell r="BB686">
            <v>0</v>
          </cell>
          <cell r="BC686">
            <v>0</v>
          </cell>
          <cell r="BD686">
            <v>0</v>
          </cell>
          <cell r="BE686">
            <v>0</v>
          </cell>
          <cell r="BF686">
            <v>0</v>
          </cell>
          <cell r="BG686">
            <v>0</v>
          </cell>
          <cell r="BH686">
            <v>0</v>
          </cell>
          <cell r="BI686">
            <v>0</v>
          </cell>
          <cell r="BJ686">
            <v>0</v>
          </cell>
          <cell r="BK686">
            <v>0</v>
          </cell>
          <cell r="BL686">
            <v>0</v>
          </cell>
          <cell r="BM686">
            <v>0</v>
          </cell>
          <cell r="BN686">
            <v>0</v>
          </cell>
          <cell r="BO686">
            <v>0</v>
          </cell>
          <cell r="BP686">
            <v>0</v>
          </cell>
          <cell r="BQ686">
            <v>0</v>
          </cell>
          <cell r="BR686">
            <v>0</v>
          </cell>
          <cell r="BS686">
            <v>0</v>
          </cell>
          <cell r="BT686">
            <v>0</v>
          </cell>
          <cell r="BU686">
            <v>0</v>
          </cell>
          <cell r="BV686">
            <v>0</v>
          </cell>
          <cell r="BW686">
            <v>0</v>
          </cell>
          <cell r="BX686">
            <v>0</v>
          </cell>
          <cell r="BY686">
            <v>0</v>
          </cell>
          <cell r="BZ686">
            <v>0</v>
          </cell>
          <cell r="CA686">
            <v>0</v>
          </cell>
          <cell r="CB686">
            <v>0</v>
          </cell>
          <cell r="CC686">
            <v>0</v>
          </cell>
          <cell r="CD686">
            <v>0</v>
          </cell>
          <cell r="CE686">
            <v>0</v>
          </cell>
          <cell r="CF686">
            <v>0</v>
          </cell>
          <cell r="CG686">
            <v>0</v>
          </cell>
          <cell r="CH686">
            <v>0</v>
          </cell>
          <cell r="CI686">
            <v>0</v>
          </cell>
          <cell r="CJ686">
            <v>0</v>
          </cell>
          <cell r="CK686">
            <v>0</v>
          </cell>
          <cell r="CL686">
            <v>0</v>
          </cell>
          <cell r="CM686">
            <v>0</v>
          </cell>
          <cell r="CN686">
            <v>0</v>
          </cell>
          <cell r="CO686">
            <v>0</v>
          </cell>
          <cell r="CP686">
            <v>0</v>
          </cell>
          <cell r="CQ686">
            <v>0</v>
          </cell>
          <cell r="CR686">
            <v>0</v>
          </cell>
          <cell r="CS686">
            <v>0</v>
          </cell>
          <cell r="CT686">
            <v>0</v>
          </cell>
          <cell r="CU686">
            <v>0</v>
          </cell>
          <cell r="CV686">
            <v>0</v>
          </cell>
          <cell r="CW686">
            <v>0</v>
          </cell>
          <cell r="CX686">
            <v>0</v>
          </cell>
          <cell r="CY686">
            <v>0</v>
          </cell>
          <cell r="CZ686">
            <v>0</v>
          </cell>
          <cell r="DA686">
            <v>0</v>
          </cell>
          <cell r="DB686">
            <v>0</v>
          </cell>
          <cell r="DC686">
            <v>0</v>
          </cell>
          <cell r="DD686">
            <v>0</v>
          </cell>
          <cell r="DE686">
            <v>0</v>
          </cell>
          <cell r="DF686">
            <v>0</v>
          </cell>
          <cell r="DG686">
            <v>0</v>
          </cell>
          <cell r="DH686">
            <v>0</v>
          </cell>
          <cell r="DI686">
            <v>0</v>
          </cell>
          <cell r="DJ686">
            <v>0</v>
          </cell>
          <cell r="DK686">
            <v>0</v>
          </cell>
          <cell r="DL686">
            <v>0</v>
          </cell>
          <cell r="DM686">
            <v>0</v>
          </cell>
          <cell r="DN686">
            <v>0</v>
          </cell>
          <cell r="DO686">
            <v>0</v>
          </cell>
          <cell r="DP686">
            <v>0</v>
          </cell>
          <cell r="DQ686">
            <v>0</v>
          </cell>
          <cell r="DR686">
            <v>0</v>
          </cell>
          <cell r="DS686">
            <v>0</v>
          </cell>
          <cell r="DT686">
            <v>0</v>
          </cell>
          <cell r="DU686">
            <v>0</v>
          </cell>
          <cell r="DV686">
            <v>0</v>
          </cell>
          <cell r="DW686">
            <v>0</v>
          </cell>
          <cell r="DX686">
            <v>0</v>
          </cell>
          <cell r="DY686">
            <v>0</v>
          </cell>
          <cell r="DZ686">
            <v>0</v>
          </cell>
          <cell r="EA686">
            <v>0</v>
          </cell>
          <cell r="EB686">
            <v>0</v>
          </cell>
          <cell r="EC686">
            <v>0</v>
          </cell>
          <cell r="ED686">
            <v>0</v>
          </cell>
        </row>
        <row r="687">
          <cell r="F687">
            <v>0</v>
          </cell>
          <cell r="G687">
            <v>0</v>
          </cell>
          <cell r="H687">
            <v>0</v>
          </cell>
          <cell r="I687">
            <v>0</v>
          </cell>
          <cell r="J687">
            <v>0</v>
          </cell>
          <cell r="K687">
            <v>0</v>
          </cell>
          <cell r="L687">
            <v>0</v>
          </cell>
          <cell r="M687">
            <v>0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R687">
            <v>0</v>
          </cell>
          <cell r="S687">
            <v>0</v>
          </cell>
          <cell r="T687">
            <v>0</v>
          </cell>
          <cell r="U687">
            <v>0</v>
          </cell>
          <cell r="V687">
            <v>0</v>
          </cell>
          <cell r="W687">
            <v>0</v>
          </cell>
          <cell r="X687">
            <v>0</v>
          </cell>
          <cell r="Y687">
            <v>0</v>
          </cell>
          <cell r="Z687">
            <v>0</v>
          </cell>
          <cell r="AA687">
            <v>0</v>
          </cell>
          <cell r="AB687">
            <v>0</v>
          </cell>
          <cell r="AC687">
            <v>0</v>
          </cell>
          <cell r="AD687">
            <v>0</v>
          </cell>
          <cell r="AE687">
            <v>0</v>
          </cell>
          <cell r="AF687">
            <v>0</v>
          </cell>
          <cell r="AG687">
            <v>0</v>
          </cell>
          <cell r="AH687">
            <v>0</v>
          </cell>
          <cell r="AI687">
            <v>0</v>
          </cell>
          <cell r="AJ687">
            <v>0</v>
          </cell>
          <cell r="AK687">
            <v>0</v>
          </cell>
          <cell r="AL687">
            <v>0</v>
          </cell>
          <cell r="AM687">
            <v>0</v>
          </cell>
          <cell r="AN687">
            <v>0</v>
          </cell>
          <cell r="AO687">
            <v>0</v>
          </cell>
          <cell r="AP687">
            <v>0</v>
          </cell>
          <cell r="AQ687">
            <v>0</v>
          </cell>
          <cell r="AR687">
            <v>0</v>
          </cell>
          <cell r="AS687">
            <v>0</v>
          </cell>
          <cell r="AT687">
            <v>0</v>
          </cell>
          <cell r="AU687">
            <v>0</v>
          </cell>
          <cell r="AV687">
            <v>0</v>
          </cell>
          <cell r="AW687">
            <v>0</v>
          </cell>
          <cell r="AX687">
            <v>0</v>
          </cell>
          <cell r="AY687">
            <v>0</v>
          </cell>
          <cell r="AZ687">
            <v>0</v>
          </cell>
          <cell r="BA687">
            <v>0</v>
          </cell>
          <cell r="BB687">
            <v>0</v>
          </cell>
          <cell r="BC687">
            <v>0</v>
          </cell>
          <cell r="BD687">
            <v>0</v>
          </cell>
          <cell r="BE687">
            <v>0</v>
          </cell>
          <cell r="BF687">
            <v>0</v>
          </cell>
          <cell r="BG687">
            <v>0</v>
          </cell>
          <cell r="BH687">
            <v>0</v>
          </cell>
          <cell r="BI687">
            <v>0</v>
          </cell>
          <cell r="BJ687">
            <v>0</v>
          </cell>
          <cell r="BK687">
            <v>0</v>
          </cell>
          <cell r="BL687">
            <v>0</v>
          </cell>
          <cell r="BM687">
            <v>0</v>
          </cell>
          <cell r="BN687">
            <v>0</v>
          </cell>
          <cell r="BO687">
            <v>0</v>
          </cell>
          <cell r="BP687">
            <v>0</v>
          </cell>
          <cell r="BQ687">
            <v>0</v>
          </cell>
          <cell r="BR687">
            <v>0</v>
          </cell>
          <cell r="BS687">
            <v>0</v>
          </cell>
          <cell r="BT687">
            <v>0</v>
          </cell>
          <cell r="BU687">
            <v>0</v>
          </cell>
          <cell r="BV687">
            <v>0</v>
          </cell>
          <cell r="BW687">
            <v>0</v>
          </cell>
          <cell r="BX687">
            <v>0</v>
          </cell>
          <cell r="BY687">
            <v>0</v>
          </cell>
          <cell r="BZ687">
            <v>0</v>
          </cell>
          <cell r="CA687">
            <v>0</v>
          </cell>
          <cell r="CB687">
            <v>0</v>
          </cell>
          <cell r="CC687">
            <v>0</v>
          </cell>
          <cell r="CD687">
            <v>0</v>
          </cell>
          <cell r="CE687">
            <v>0</v>
          </cell>
          <cell r="CF687">
            <v>0</v>
          </cell>
          <cell r="CG687">
            <v>0</v>
          </cell>
          <cell r="CH687">
            <v>0</v>
          </cell>
          <cell r="CI687">
            <v>0</v>
          </cell>
          <cell r="CJ687">
            <v>0</v>
          </cell>
          <cell r="CK687">
            <v>0</v>
          </cell>
          <cell r="CL687">
            <v>0</v>
          </cell>
          <cell r="CM687">
            <v>0</v>
          </cell>
          <cell r="CN687">
            <v>0</v>
          </cell>
          <cell r="CO687">
            <v>0</v>
          </cell>
          <cell r="CP687">
            <v>0</v>
          </cell>
          <cell r="CQ687">
            <v>0</v>
          </cell>
          <cell r="CR687">
            <v>0</v>
          </cell>
          <cell r="CS687">
            <v>0</v>
          </cell>
          <cell r="CT687">
            <v>0</v>
          </cell>
          <cell r="CU687">
            <v>0</v>
          </cell>
          <cell r="CV687">
            <v>0</v>
          </cell>
          <cell r="CW687">
            <v>0</v>
          </cell>
          <cell r="CX687">
            <v>0</v>
          </cell>
          <cell r="CY687">
            <v>0</v>
          </cell>
          <cell r="CZ687">
            <v>0</v>
          </cell>
          <cell r="DA687">
            <v>0</v>
          </cell>
          <cell r="DB687">
            <v>0</v>
          </cell>
          <cell r="DC687">
            <v>0</v>
          </cell>
          <cell r="DD687">
            <v>0</v>
          </cell>
          <cell r="DE687">
            <v>0</v>
          </cell>
          <cell r="DF687">
            <v>0</v>
          </cell>
          <cell r="DG687">
            <v>0</v>
          </cell>
          <cell r="DH687">
            <v>0</v>
          </cell>
          <cell r="DI687">
            <v>0</v>
          </cell>
          <cell r="DJ687">
            <v>0</v>
          </cell>
          <cell r="DK687">
            <v>0</v>
          </cell>
          <cell r="DL687">
            <v>0</v>
          </cell>
          <cell r="DM687">
            <v>0</v>
          </cell>
          <cell r="DN687">
            <v>0</v>
          </cell>
          <cell r="DO687">
            <v>0</v>
          </cell>
          <cell r="DP687">
            <v>0</v>
          </cell>
          <cell r="DQ687">
            <v>0</v>
          </cell>
          <cell r="DR687">
            <v>0</v>
          </cell>
          <cell r="DS687">
            <v>0</v>
          </cell>
          <cell r="DT687">
            <v>0</v>
          </cell>
          <cell r="DU687">
            <v>0</v>
          </cell>
          <cell r="DV687">
            <v>0</v>
          </cell>
          <cell r="DW687">
            <v>0</v>
          </cell>
          <cell r="DX687">
            <v>0</v>
          </cell>
          <cell r="DY687">
            <v>0</v>
          </cell>
          <cell r="DZ687">
            <v>0</v>
          </cell>
          <cell r="EA687">
            <v>0</v>
          </cell>
          <cell r="EB687">
            <v>0</v>
          </cell>
          <cell r="EC687">
            <v>0</v>
          </cell>
          <cell r="ED687">
            <v>0</v>
          </cell>
        </row>
        <row r="688">
          <cell r="F688">
            <v>0</v>
          </cell>
          <cell r="G688">
            <v>0</v>
          </cell>
          <cell r="H688">
            <v>0</v>
          </cell>
          <cell r="I688">
            <v>0</v>
          </cell>
          <cell r="J688">
            <v>0</v>
          </cell>
          <cell r="K688">
            <v>0</v>
          </cell>
          <cell r="L688">
            <v>0</v>
          </cell>
          <cell r="M688">
            <v>0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  <cell r="AA688">
            <v>0</v>
          </cell>
          <cell r="AB688">
            <v>0</v>
          </cell>
          <cell r="AC688">
            <v>0</v>
          </cell>
          <cell r="AD688">
            <v>0</v>
          </cell>
          <cell r="AE688">
            <v>0</v>
          </cell>
          <cell r="AF688">
            <v>0</v>
          </cell>
          <cell r="AG688">
            <v>0</v>
          </cell>
          <cell r="AH688">
            <v>0</v>
          </cell>
          <cell r="AI688">
            <v>0</v>
          </cell>
          <cell r="AJ688">
            <v>0</v>
          </cell>
          <cell r="AK688">
            <v>0</v>
          </cell>
          <cell r="AL688">
            <v>0</v>
          </cell>
          <cell r="AM688">
            <v>0</v>
          </cell>
          <cell r="AN688">
            <v>0</v>
          </cell>
          <cell r="AO688">
            <v>0</v>
          </cell>
          <cell r="AP688">
            <v>0</v>
          </cell>
          <cell r="AQ688">
            <v>0</v>
          </cell>
          <cell r="AR688">
            <v>0</v>
          </cell>
          <cell r="AS688">
            <v>0</v>
          </cell>
          <cell r="AT688">
            <v>0</v>
          </cell>
          <cell r="AU688">
            <v>0</v>
          </cell>
          <cell r="AV688">
            <v>0</v>
          </cell>
          <cell r="AW688">
            <v>0</v>
          </cell>
          <cell r="AX688">
            <v>0</v>
          </cell>
          <cell r="AY688">
            <v>0</v>
          </cell>
          <cell r="AZ688">
            <v>0</v>
          </cell>
          <cell r="BA688">
            <v>0</v>
          </cell>
          <cell r="BB688">
            <v>0</v>
          </cell>
          <cell r="BC688">
            <v>0</v>
          </cell>
          <cell r="BD688">
            <v>0</v>
          </cell>
          <cell r="BE688">
            <v>0</v>
          </cell>
          <cell r="BF688">
            <v>0</v>
          </cell>
          <cell r="BG688">
            <v>0</v>
          </cell>
          <cell r="BH688">
            <v>0</v>
          </cell>
          <cell r="BI688">
            <v>0</v>
          </cell>
          <cell r="BJ688">
            <v>0</v>
          </cell>
          <cell r="BK688">
            <v>0</v>
          </cell>
          <cell r="BL688">
            <v>0</v>
          </cell>
          <cell r="BM688">
            <v>0</v>
          </cell>
          <cell r="BN688">
            <v>0</v>
          </cell>
          <cell r="BO688">
            <v>0</v>
          </cell>
          <cell r="BP688">
            <v>0</v>
          </cell>
          <cell r="BQ688">
            <v>0</v>
          </cell>
          <cell r="BR688">
            <v>0</v>
          </cell>
          <cell r="BS688">
            <v>0</v>
          </cell>
          <cell r="BT688">
            <v>0</v>
          </cell>
          <cell r="BU688">
            <v>0</v>
          </cell>
          <cell r="BV688">
            <v>0</v>
          </cell>
          <cell r="BW688">
            <v>0</v>
          </cell>
          <cell r="BX688">
            <v>0</v>
          </cell>
          <cell r="BY688">
            <v>0</v>
          </cell>
          <cell r="BZ688">
            <v>0</v>
          </cell>
          <cell r="CA688">
            <v>0</v>
          </cell>
          <cell r="CB688">
            <v>0</v>
          </cell>
          <cell r="CC688">
            <v>0</v>
          </cell>
          <cell r="CD688">
            <v>0</v>
          </cell>
          <cell r="CE688">
            <v>0</v>
          </cell>
          <cell r="CF688">
            <v>0</v>
          </cell>
          <cell r="CG688">
            <v>0</v>
          </cell>
          <cell r="CH688">
            <v>0</v>
          </cell>
          <cell r="CI688">
            <v>0</v>
          </cell>
          <cell r="CJ688">
            <v>0</v>
          </cell>
          <cell r="CK688">
            <v>0</v>
          </cell>
          <cell r="CL688">
            <v>0</v>
          </cell>
          <cell r="CM688">
            <v>0</v>
          </cell>
          <cell r="CN688">
            <v>0</v>
          </cell>
          <cell r="CO688">
            <v>0</v>
          </cell>
          <cell r="CP688">
            <v>0</v>
          </cell>
          <cell r="CQ688">
            <v>0</v>
          </cell>
          <cell r="CR688">
            <v>0</v>
          </cell>
          <cell r="CS688">
            <v>0</v>
          </cell>
          <cell r="CT688">
            <v>0</v>
          </cell>
          <cell r="CU688">
            <v>0</v>
          </cell>
          <cell r="CV688">
            <v>0</v>
          </cell>
          <cell r="CW688">
            <v>0</v>
          </cell>
          <cell r="CX688">
            <v>0</v>
          </cell>
          <cell r="CY688">
            <v>0</v>
          </cell>
          <cell r="CZ688">
            <v>0</v>
          </cell>
          <cell r="DA688">
            <v>0</v>
          </cell>
          <cell r="DB688">
            <v>0</v>
          </cell>
          <cell r="DC688">
            <v>0</v>
          </cell>
          <cell r="DD688">
            <v>0</v>
          </cell>
          <cell r="DE688">
            <v>0</v>
          </cell>
          <cell r="DF688">
            <v>0</v>
          </cell>
          <cell r="DG688">
            <v>0</v>
          </cell>
          <cell r="DH688">
            <v>0</v>
          </cell>
          <cell r="DI688">
            <v>0</v>
          </cell>
          <cell r="DJ688">
            <v>0</v>
          </cell>
          <cell r="DK688">
            <v>0</v>
          </cell>
          <cell r="DL688">
            <v>0</v>
          </cell>
          <cell r="DM688">
            <v>0</v>
          </cell>
          <cell r="DN688">
            <v>0</v>
          </cell>
          <cell r="DO688">
            <v>0</v>
          </cell>
          <cell r="DP688">
            <v>0</v>
          </cell>
          <cell r="DQ688">
            <v>0</v>
          </cell>
          <cell r="DR688">
            <v>0</v>
          </cell>
          <cell r="DS688">
            <v>0</v>
          </cell>
          <cell r="DT688">
            <v>0</v>
          </cell>
          <cell r="DU688">
            <v>0</v>
          </cell>
          <cell r="DV688">
            <v>0</v>
          </cell>
          <cell r="DW688">
            <v>0</v>
          </cell>
          <cell r="DX688">
            <v>0</v>
          </cell>
          <cell r="DY688">
            <v>0</v>
          </cell>
          <cell r="DZ688">
            <v>0</v>
          </cell>
          <cell r="EA688">
            <v>0</v>
          </cell>
          <cell r="EB688">
            <v>0</v>
          </cell>
          <cell r="EC688">
            <v>0</v>
          </cell>
          <cell r="ED688">
            <v>0</v>
          </cell>
        </row>
        <row r="689">
          <cell r="F689">
            <v>0</v>
          </cell>
          <cell r="G689">
            <v>0</v>
          </cell>
          <cell r="H689">
            <v>0</v>
          </cell>
          <cell r="I689">
            <v>0</v>
          </cell>
          <cell r="J689">
            <v>0</v>
          </cell>
          <cell r="K689">
            <v>0</v>
          </cell>
          <cell r="L689">
            <v>0</v>
          </cell>
          <cell r="M689">
            <v>0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R689">
            <v>0</v>
          </cell>
          <cell r="S689">
            <v>0</v>
          </cell>
          <cell r="T689">
            <v>0</v>
          </cell>
          <cell r="U689">
            <v>0</v>
          </cell>
          <cell r="V689">
            <v>0</v>
          </cell>
          <cell r="W689">
            <v>0</v>
          </cell>
          <cell r="X689">
            <v>0</v>
          </cell>
          <cell r="Y689">
            <v>0</v>
          </cell>
          <cell r="Z689">
            <v>0</v>
          </cell>
          <cell r="AA689">
            <v>0</v>
          </cell>
          <cell r="AB689">
            <v>0</v>
          </cell>
          <cell r="AC689">
            <v>0</v>
          </cell>
          <cell r="AD689">
            <v>0</v>
          </cell>
          <cell r="AE689">
            <v>0</v>
          </cell>
          <cell r="AF689">
            <v>0</v>
          </cell>
          <cell r="AG689">
            <v>0</v>
          </cell>
          <cell r="AH689">
            <v>0</v>
          </cell>
          <cell r="AI689">
            <v>0</v>
          </cell>
          <cell r="AJ689">
            <v>0</v>
          </cell>
          <cell r="AK689">
            <v>0</v>
          </cell>
          <cell r="AL689">
            <v>0</v>
          </cell>
          <cell r="AM689">
            <v>0</v>
          </cell>
          <cell r="AN689">
            <v>0</v>
          </cell>
          <cell r="AO689">
            <v>0</v>
          </cell>
          <cell r="AP689">
            <v>0</v>
          </cell>
          <cell r="AQ689">
            <v>0</v>
          </cell>
          <cell r="AR689">
            <v>0</v>
          </cell>
          <cell r="AS689">
            <v>0</v>
          </cell>
          <cell r="AT689">
            <v>0</v>
          </cell>
          <cell r="AU689">
            <v>0</v>
          </cell>
          <cell r="AV689">
            <v>0</v>
          </cell>
          <cell r="AW689">
            <v>0</v>
          </cell>
          <cell r="AX689">
            <v>0</v>
          </cell>
          <cell r="AY689">
            <v>0</v>
          </cell>
          <cell r="AZ689">
            <v>0</v>
          </cell>
          <cell r="BA689">
            <v>0</v>
          </cell>
          <cell r="BB689">
            <v>0</v>
          </cell>
          <cell r="BC689">
            <v>0</v>
          </cell>
          <cell r="BD689">
            <v>0</v>
          </cell>
          <cell r="BE689">
            <v>0</v>
          </cell>
          <cell r="BF689">
            <v>0</v>
          </cell>
          <cell r="BG689">
            <v>0</v>
          </cell>
          <cell r="BH689">
            <v>0</v>
          </cell>
          <cell r="BI689">
            <v>0</v>
          </cell>
          <cell r="BJ689">
            <v>0</v>
          </cell>
          <cell r="BK689">
            <v>0</v>
          </cell>
          <cell r="BL689">
            <v>0</v>
          </cell>
          <cell r="BM689">
            <v>0</v>
          </cell>
          <cell r="BN689">
            <v>0</v>
          </cell>
          <cell r="BO689">
            <v>0</v>
          </cell>
          <cell r="BP689">
            <v>0</v>
          </cell>
          <cell r="BQ689">
            <v>0</v>
          </cell>
          <cell r="BR689">
            <v>0</v>
          </cell>
          <cell r="BS689">
            <v>0</v>
          </cell>
          <cell r="BT689">
            <v>0</v>
          </cell>
          <cell r="BU689">
            <v>0</v>
          </cell>
          <cell r="BV689">
            <v>0</v>
          </cell>
          <cell r="BW689">
            <v>0</v>
          </cell>
          <cell r="BX689">
            <v>0</v>
          </cell>
          <cell r="BY689">
            <v>0</v>
          </cell>
          <cell r="BZ689">
            <v>0</v>
          </cell>
          <cell r="CA689">
            <v>0</v>
          </cell>
          <cell r="CB689">
            <v>0</v>
          </cell>
          <cell r="CC689">
            <v>0</v>
          </cell>
          <cell r="CD689">
            <v>0</v>
          </cell>
          <cell r="CE689">
            <v>0</v>
          </cell>
          <cell r="CF689">
            <v>0</v>
          </cell>
          <cell r="CG689">
            <v>0</v>
          </cell>
          <cell r="CH689">
            <v>0</v>
          </cell>
          <cell r="CI689">
            <v>0</v>
          </cell>
          <cell r="CJ689">
            <v>0</v>
          </cell>
          <cell r="CK689">
            <v>0</v>
          </cell>
          <cell r="CL689">
            <v>0</v>
          </cell>
          <cell r="CM689">
            <v>0</v>
          </cell>
          <cell r="CN689">
            <v>0</v>
          </cell>
          <cell r="CO689">
            <v>0</v>
          </cell>
          <cell r="CP689">
            <v>0</v>
          </cell>
          <cell r="CQ689">
            <v>0</v>
          </cell>
          <cell r="CR689">
            <v>0</v>
          </cell>
          <cell r="CS689">
            <v>0</v>
          </cell>
          <cell r="CT689">
            <v>0</v>
          </cell>
          <cell r="CU689">
            <v>0</v>
          </cell>
          <cell r="CV689">
            <v>0</v>
          </cell>
          <cell r="CW689">
            <v>0</v>
          </cell>
          <cell r="CX689">
            <v>0</v>
          </cell>
          <cell r="CY689">
            <v>0</v>
          </cell>
          <cell r="CZ689">
            <v>0</v>
          </cell>
          <cell r="DA689">
            <v>0</v>
          </cell>
          <cell r="DB689">
            <v>0</v>
          </cell>
          <cell r="DC689">
            <v>0</v>
          </cell>
          <cell r="DD689">
            <v>0</v>
          </cell>
          <cell r="DE689">
            <v>0</v>
          </cell>
          <cell r="DF689">
            <v>0</v>
          </cell>
          <cell r="DG689">
            <v>0</v>
          </cell>
          <cell r="DH689">
            <v>0</v>
          </cell>
          <cell r="DI689">
            <v>0</v>
          </cell>
          <cell r="DJ689">
            <v>0</v>
          </cell>
          <cell r="DK689">
            <v>0</v>
          </cell>
          <cell r="DL689">
            <v>0</v>
          </cell>
          <cell r="DM689">
            <v>0</v>
          </cell>
          <cell r="DN689">
            <v>0</v>
          </cell>
          <cell r="DO689">
            <v>0</v>
          </cell>
          <cell r="DP689">
            <v>0</v>
          </cell>
          <cell r="DQ689">
            <v>0</v>
          </cell>
          <cell r="DR689">
            <v>0</v>
          </cell>
          <cell r="DS689">
            <v>0</v>
          </cell>
          <cell r="DT689">
            <v>0</v>
          </cell>
          <cell r="DU689">
            <v>0</v>
          </cell>
          <cell r="DV689">
            <v>0</v>
          </cell>
          <cell r="DW689">
            <v>0</v>
          </cell>
          <cell r="DX689">
            <v>0</v>
          </cell>
          <cell r="DY689">
            <v>0</v>
          </cell>
          <cell r="DZ689">
            <v>0</v>
          </cell>
          <cell r="EA689">
            <v>0</v>
          </cell>
          <cell r="EB689">
            <v>0</v>
          </cell>
          <cell r="EC689">
            <v>0</v>
          </cell>
          <cell r="ED689">
            <v>0</v>
          </cell>
        </row>
        <row r="690">
          <cell r="F690">
            <v>0</v>
          </cell>
          <cell r="G690">
            <v>0</v>
          </cell>
          <cell r="H690">
            <v>0</v>
          </cell>
          <cell r="I690">
            <v>0</v>
          </cell>
          <cell r="J690">
            <v>0</v>
          </cell>
          <cell r="K690">
            <v>0</v>
          </cell>
          <cell r="L690">
            <v>0</v>
          </cell>
          <cell r="M690">
            <v>0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0</v>
          </cell>
          <cell r="W690">
            <v>0</v>
          </cell>
          <cell r="X690">
            <v>0</v>
          </cell>
          <cell r="Y690">
            <v>0</v>
          </cell>
          <cell r="Z690">
            <v>0</v>
          </cell>
          <cell r="AA690">
            <v>0</v>
          </cell>
          <cell r="AB690">
            <v>0</v>
          </cell>
          <cell r="AC690">
            <v>0</v>
          </cell>
          <cell r="AD690">
            <v>0</v>
          </cell>
          <cell r="AE690">
            <v>0</v>
          </cell>
          <cell r="AF690">
            <v>0</v>
          </cell>
          <cell r="AG690">
            <v>0</v>
          </cell>
          <cell r="AH690">
            <v>0</v>
          </cell>
          <cell r="AI690">
            <v>0</v>
          </cell>
          <cell r="AJ690">
            <v>0</v>
          </cell>
          <cell r="AK690">
            <v>0</v>
          </cell>
          <cell r="AL690">
            <v>0</v>
          </cell>
          <cell r="AM690">
            <v>0</v>
          </cell>
          <cell r="AN690">
            <v>0</v>
          </cell>
          <cell r="AO690">
            <v>0</v>
          </cell>
          <cell r="AP690">
            <v>0</v>
          </cell>
          <cell r="AQ690">
            <v>0</v>
          </cell>
          <cell r="AR690">
            <v>0</v>
          </cell>
          <cell r="AS690">
            <v>0</v>
          </cell>
          <cell r="AT690">
            <v>0</v>
          </cell>
          <cell r="AU690">
            <v>0</v>
          </cell>
          <cell r="AV690">
            <v>0</v>
          </cell>
          <cell r="AW690">
            <v>0</v>
          </cell>
          <cell r="AX690">
            <v>0</v>
          </cell>
          <cell r="AY690">
            <v>0</v>
          </cell>
          <cell r="AZ690">
            <v>0</v>
          </cell>
          <cell r="BA690">
            <v>0</v>
          </cell>
          <cell r="BB690">
            <v>0</v>
          </cell>
          <cell r="BC690">
            <v>0</v>
          </cell>
          <cell r="BD690">
            <v>0</v>
          </cell>
          <cell r="BE690">
            <v>0</v>
          </cell>
          <cell r="BF690">
            <v>0</v>
          </cell>
          <cell r="BG690">
            <v>0</v>
          </cell>
          <cell r="BH690">
            <v>0</v>
          </cell>
          <cell r="BI690">
            <v>0</v>
          </cell>
          <cell r="BJ690">
            <v>0</v>
          </cell>
          <cell r="BK690">
            <v>0</v>
          </cell>
          <cell r="BL690">
            <v>0</v>
          </cell>
          <cell r="BM690">
            <v>0</v>
          </cell>
          <cell r="BN690">
            <v>0</v>
          </cell>
          <cell r="BO690">
            <v>0</v>
          </cell>
          <cell r="BP690">
            <v>0</v>
          </cell>
          <cell r="BQ690">
            <v>0</v>
          </cell>
          <cell r="BR690">
            <v>0</v>
          </cell>
          <cell r="BS690">
            <v>0</v>
          </cell>
          <cell r="BT690">
            <v>0</v>
          </cell>
          <cell r="BU690">
            <v>0</v>
          </cell>
          <cell r="BV690">
            <v>0</v>
          </cell>
          <cell r="BW690">
            <v>0</v>
          </cell>
          <cell r="BX690">
            <v>0</v>
          </cell>
          <cell r="BY690">
            <v>0</v>
          </cell>
          <cell r="BZ690">
            <v>0</v>
          </cell>
          <cell r="CA690">
            <v>0</v>
          </cell>
          <cell r="CB690">
            <v>0</v>
          </cell>
          <cell r="CC690">
            <v>0</v>
          </cell>
          <cell r="CD690">
            <v>0</v>
          </cell>
          <cell r="CE690">
            <v>0</v>
          </cell>
          <cell r="CF690">
            <v>0</v>
          </cell>
          <cell r="CG690">
            <v>0</v>
          </cell>
          <cell r="CH690">
            <v>0</v>
          </cell>
          <cell r="CI690">
            <v>0</v>
          </cell>
          <cell r="CJ690">
            <v>0</v>
          </cell>
          <cell r="CK690">
            <v>0</v>
          </cell>
          <cell r="CL690">
            <v>0</v>
          </cell>
          <cell r="CM690">
            <v>0</v>
          </cell>
          <cell r="CN690">
            <v>0</v>
          </cell>
          <cell r="CO690">
            <v>0</v>
          </cell>
          <cell r="CP690">
            <v>0</v>
          </cell>
          <cell r="CQ690">
            <v>0</v>
          </cell>
          <cell r="CR690">
            <v>0</v>
          </cell>
          <cell r="CS690">
            <v>0</v>
          </cell>
          <cell r="CT690">
            <v>0</v>
          </cell>
          <cell r="CU690">
            <v>0</v>
          </cell>
          <cell r="CV690">
            <v>0</v>
          </cell>
          <cell r="CW690">
            <v>0</v>
          </cell>
          <cell r="CX690">
            <v>0</v>
          </cell>
          <cell r="CY690">
            <v>0</v>
          </cell>
          <cell r="CZ690">
            <v>0</v>
          </cell>
          <cell r="DA690">
            <v>0</v>
          </cell>
          <cell r="DB690">
            <v>0</v>
          </cell>
          <cell r="DC690">
            <v>0</v>
          </cell>
          <cell r="DD690">
            <v>0</v>
          </cell>
          <cell r="DE690">
            <v>0</v>
          </cell>
          <cell r="DF690">
            <v>0</v>
          </cell>
          <cell r="DG690">
            <v>0</v>
          </cell>
          <cell r="DH690">
            <v>0</v>
          </cell>
          <cell r="DI690">
            <v>0</v>
          </cell>
          <cell r="DJ690">
            <v>0</v>
          </cell>
          <cell r="DK690">
            <v>0</v>
          </cell>
          <cell r="DL690">
            <v>0</v>
          </cell>
          <cell r="DM690">
            <v>0</v>
          </cell>
          <cell r="DN690">
            <v>0</v>
          </cell>
          <cell r="DO690">
            <v>0</v>
          </cell>
          <cell r="DP690">
            <v>0</v>
          </cell>
          <cell r="DQ690">
            <v>0</v>
          </cell>
          <cell r="DR690">
            <v>0</v>
          </cell>
          <cell r="DS690">
            <v>0</v>
          </cell>
          <cell r="DT690">
            <v>0</v>
          </cell>
          <cell r="DU690">
            <v>0</v>
          </cell>
          <cell r="DV690">
            <v>0</v>
          </cell>
          <cell r="DW690">
            <v>0</v>
          </cell>
          <cell r="DX690">
            <v>0</v>
          </cell>
          <cell r="DY690">
            <v>0</v>
          </cell>
          <cell r="DZ690">
            <v>0</v>
          </cell>
          <cell r="EA690">
            <v>0</v>
          </cell>
          <cell r="EB690">
            <v>0</v>
          </cell>
          <cell r="EC690">
            <v>0</v>
          </cell>
          <cell r="ED690">
            <v>0</v>
          </cell>
        </row>
        <row r="691">
          <cell r="F691">
            <v>0</v>
          </cell>
          <cell r="G691">
            <v>0</v>
          </cell>
          <cell r="H691">
            <v>0</v>
          </cell>
          <cell r="I691">
            <v>0</v>
          </cell>
          <cell r="J691">
            <v>0</v>
          </cell>
          <cell r="K691">
            <v>0</v>
          </cell>
          <cell r="L691">
            <v>0</v>
          </cell>
          <cell r="M691">
            <v>0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  <cell r="W691">
            <v>0</v>
          </cell>
          <cell r="X691">
            <v>0</v>
          </cell>
          <cell r="Y691">
            <v>0</v>
          </cell>
          <cell r="Z691">
            <v>0</v>
          </cell>
          <cell r="AA691">
            <v>0</v>
          </cell>
          <cell r="AB691">
            <v>0</v>
          </cell>
          <cell r="AC691">
            <v>0</v>
          </cell>
          <cell r="AD691">
            <v>0</v>
          </cell>
          <cell r="AE691">
            <v>0</v>
          </cell>
          <cell r="AF691">
            <v>0</v>
          </cell>
          <cell r="AG691">
            <v>0</v>
          </cell>
          <cell r="AH691">
            <v>0</v>
          </cell>
          <cell r="AI691">
            <v>0</v>
          </cell>
          <cell r="AJ691">
            <v>0</v>
          </cell>
          <cell r="AK691">
            <v>0</v>
          </cell>
          <cell r="AL691">
            <v>0</v>
          </cell>
          <cell r="AM691">
            <v>0</v>
          </cell>
          <cell r="AN691">
            <v>0</v>
          </cell>
          <cell r="AO691">
            <v>0</v>
          </cell>
          <cell r="AP691">
            <v>0</v>
          </cell>
          <cell r="AQ691">
            <v>0</v>
          </cell>
          <cell r="AR691">
            <v>0</v>
          </cell>
          <cell r="AS691">
            <v>0</v>
          </cell>
          <cell r="AT691">
            <v>0</v>
          </cell>
          <cell r="AU691">
            <v>0</v>
          </cell>
          <cell r="AV691">
            <v>0</v>
          </cell>
          <cell r="AW691">
            <v>0</v>
          </cell>
          <cell r="AX691">
            <v>0</v>
          </cell>
          <cell r="AY691">
            <v>0</v>
          </cell>
          <cell r="AZ691">
            <v>0</v>
          </cell>
          <cell r="BA691">
            <v>0</v>
          </cell>
          <cell r="BB691">
            <v>0</v>
          </cell>
          <cell r="BC691">
            <v>0</v>
          </cell>
          <cell r="BD691">
            <v>0</v>
          </cell>
          <cell r="BE691">
            <v>0</v>
          </cell>
          <cell r="BF691">
            <v>0</v>
          </cell>
          <cell r="BG691">
            <v>0</v>
          </cell>
          <cell r="BH691">
            <v>0</v>
          </cell>
          <cell r="BI691">
            <v>0</v>
          </cell>
          <cell r="BJ691">
            <v>0</v>
          </cell>
          <cell r="BK691">
            <v>0</v>
          </cell>
          <cell r="BL691">
            <v>0</v>
          </cell>
          <cell r="BM691">
            <v>0</v>
          </cell>
          <cell r="BN691">
            <v>0</v>
          </cell>
          <cell r="BO691">
            <v>0</v>
          </cell>
          <cell r="BP691">
            <v>0</v>
          </cell>
          <cell r="BQ691">
            <v>0</v>
          </cell>
          <cell r="BR691">
            <v>0</v>
          </cell>
          <cell r="BS691">
            <v>0</v>
          </cell>
          <cell r="BT691">
            <v>0</v>
          </cell>
          <cell r="BU691">
            <v>0</v>
          </cell>
          <cell r="BV691">
            <v>0</v>
          </cell>
          <cell r="BW691">
            <v>0</v>
          </cell>
          <cell r="BX691">
            <v>0</v>
          </cell>
          <cell r="BY691">
            <v>0</v>
          </cell>
          <cell r="BZ691">
            <v>0</v>
          </cell>
          <cell r="CA691">
            <v>0</v>
          </cell>
          <cell r="CB691">
            <v>0</v>
          </cell>
          <cell r="CC691">
            <v>0</v>
          </cell>
          <cell r="CD691">
            <v>0</v>
          </cell>
          <cell r="CE691">
            <v>0</v>
          </cell>
          <cell r="CF691">
            <v>0</v>
          </cell>
          <cell r="CG691">
            <v>0</v>
          </cell>
          <cell r="CH691">
            <v>0</v>
          </cell>
          <cell r="CI691">
            <v>0</v>
          </cell>
          <cell r="CJ691">
            <v>0</v>
          </cell>
          <cell r="CK691">
            <v>0</v>
          </cell>
          <cell r="CL691">
            <v>0</v>
          </cell>
          <cell r="CM691">
            <v>0</v>
          </cell>
          <cell r="CN691">
            <v>0</v>
          </cell>
          <cell r="CO691">
            <v>0</v>
          </cell>
          <cell r="CP691">
            <v>0</v>
          </cell>
          <cell r="CQ691">
            <v>0</v>
          </cell>
          <cell r="CR691">
            <v>0</v>
          </cell>
          <cell r="CS691">
            <v>0</v>
          </cell>
          <cell r="CT691">
            <v>0</v>
          </cell>
          <cell r="CU691">
            <v>0</v>
          </cell>
          <cell r="CV691">
            <v>0</v>
          </cell>
          <cell r="CW691">
            <v>0</v>
          </cell>
          <cell r="CX691">
            <v>0</v>
          </cell>
          <cell r="CY691">
            <v>0</v>
          </cell>
          <cell r="CZ691">
            <v>0</v>
          </cell>
          <cell r="DA691">
            <v>0</v>
          </cell>
          <cell r="DB691">
            <v>0</v>
          </cell>
          <cell r="DC691">
            <v>0</v>
          </cell>
          <cell r="DD691">
            <v>0</v>
          </cell>
          <cell r="DE691">
            <v>0</v>
          </cell>
          <cell r="DF691">
            <v>0</v>
          </cell>
          <cell r="DG691">
            <v>0</v>
          </cell>
          <cell r="DH691">
            <v>0</v>
          </cell>
          <cell r="DI691">
            <v>0</v>
          </cell>
          <cell r="DJ691">
            <v>0</v>
          </cell>
          <cell r="DK691">
            <v>0</v>
          </cell>
          <cell r="DL691">
            <v>0</v>
          </cell>
          <cell r="DM691">
            <v>0</v>
          </cell>
          <cell r="DN691">
            <v>0</v>
          </cell>
          <cell r="DO691">
            <v>0</v>
          </cell>
          <cell r="DP691">
            <v>0</v>
          </cell>
          <cell r="DQ691">
            <v>0</v>
          </cell>
          <cell r="DR691">
            <v>0</v>
          </cell>
          <cell r="DS691">
            <v>0</v>
          </cell>
          <cell r="DT691">
            <v>0</v>
          </cell>
          <cell r="DU691">
            <v>0</v>
          </cell>
          <cell r="DV691">
            <v>0</v>
          </cell>
          <cell r="DW691">
            <v>0</v>
          </cell>
          <cell r="DX691">
            <v>0</v>
          </cell>
          <cell r="DY691">
            <v>0</v>
          </cell>
          <cell r="DZ691">
            <v>0</v>
          </cell>
          <cell r="EA691">
            <v>0</v>
          </cell>
          <cell r="EB691">
            <v>0</v>
          </cell>
          <cell r="EC691">
            <v>0</v>
          </cell>
          <cell r="ED691">
            <v>0</v>
          </cell>
        </row>
        <row r="692">
          <cell r="F692">
            <v>0</v>
          </cell>
          <cell r="G692">
            <v>0</v>
          </cell>
          <cell r="H692">
            <v>0</v>
          </cell>
          <cell r="I692">
            <v>0</v>
          </cell>
          <cell r="J692">
            <v>0</v>
          </cell>
          <cell r="K692">
            <v>0</v>
          </cell>
          <cell r="L692">
            <v>0</v>
          </cell>
          <cell r="M692">
            <v>0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R692">
            <v>0</v>
          </cell>
          <cell r="S692">
            <v>0</v>
          </cell>
          <cell r="T692">
            <v>0</v>
          </cell>
          <cell r="U692">
            <v>0</v>
          </cell>
          <cell r="V692">
            <v>0</v>
          </cell>
          <cell r="W692">
            <v>0</v>
          </cell>
          <cell r="X692">
            <v>0</v>
          </cell>
          <cell r="Y692">
            <v>0</v>
          </cell>
          <cell r="Z692">
            <v>0</v>
          </cell>
          <cell r="AA692">
            <v>0</v>
          </cell>
          <cell r="AB692">
            <v>0</v>
          </cell>
          <cell r="AC692">
            <v>0</v>
          </cell>
          <cell r="AD692">
            <v>0</v>
          </cell>
          <cell r="AE692">
            <v>0</v>
          </cell>
          <cell r="AF692">
            <v>0</v>
          </cell>
          <cell r="AG692">
            <v>0</v>
          </cell>
          <cell r="AH692">
            <v>0</v>
          </cell>
          <cell r="AI692">
            <v>0</v>
          </cell>
          <cell r="AJ692">
            <v>0</v>
          </cell>
          <cell r="AK692">
            <v>0</v>
          </cell>
          <cell r="AL692">
            <v>0</v>
          </cell>
          <cell r="AM692">
            <v>0</v>
          </cell>
          <cell r="AN692">
            <v>0</v>
          </cell>
          <cell r="AO692">
            <v>0</v>
          </cell>
          <cell r="AP692">
            <v>0</v>
          </cell>
          <cell r="AQ692">
            <v>0</v>
          </cell>
          <cell r="AR692">
            <v>0</v>
          </cell>
          <cell r="AS692">
            <v>0</v>
          </cell>
          <cell r="AT692">
            <v>0</v>
          </cell>
          <cell r="AU692">
            <v>0</v>
          </cell>
          <cell r="AV692">
            <v>0</v>
          </cell>
          <cell r="AW692">
            <v>0</v>
          </cell>
          <cell r="AX692">
            <v>0</v>
          </cell>
          <cell r="AY692">
            <v>0</v>
          </cell>
          <cell r="AZ692">
            <v>0</v>
          </cell>
          <cell r="BA692">
            <v>0</v>
          </cell>
          <cell r="BB692">
            <v>0</v>
          </cell>
          <cell r="BC692">
            <v>0</v>
          </cell>
          <cell r="BD692">
            <v>0</v>
          </cell>
          <cell r="BE692">
            <v>0</v>
          </cell>
          <cell r="BF692">
            <v>0</v>
          </cell>
          <cell r="BG692">
            <v>0</v>
          </cell>
          <cell r="BH692">
            <v>0</v>
          </cell>
          <cell r="BI692">
            <v>0</v>
          </cell>
          <cell r="BJ692">
            <v>0</v>
          </cell>
          <cell r="BK692">
            <v>0</v>
          </cell>
          <cell r="BL692">
            <v>0</v>
          </cell>
          <cell r="BM692">
            <v>0</v>
          </cell>
          <cell r="BN692">
            <v>0</v>
          </cell>
          <cell r="BO692">
            <v>0</v>
          </cell>
          <cell r="BP692">
            <v>0</v>
          </cell>
          <cell r="BQ692">
            <v>0</v>
          </cell>
          <cell r="BR692">
            <v>0</v>
          </cell>
          <cell r="BS692">
            <v>0</v>
          </cell>
          <cell r="BT692">
            <v>0</v>
          </cell>
          <cell r="BU692">
            <v>0</v>
          </cell>
          <cell r="BV692">
            <v>0</v>
          </cell>
          <cell r="BW692">
            <v>0</v>
          </cell>
          <cell r="BX692">
            <v>0</v>
          </cell>
          <cell r="BY692">
            <v>0</v>
          </cell>
          <cell r="BZ692">
            <v>0</v>
          </cell>
          <cell r="CA692">
            <v>0</v>
          </cell>
          <cell r="CB692">
            <v>0</v>
          </cell>
          <cell r="CC692">
            <v>0</v>
          </cell>
          <cell r="CD692">
            <v>0</v>
          </cell>
          <cell r="CE692">
            <v>0</v>
          </cell>
          <cell r="CF692">
            <v>0</v>
          </cell>
          <cell r="CG692">
            <v>0</v>
          </cell>
          <cell r="CH692">
            <v>0</v>
          </cell>
          <cell r="CI692">
            <v>0</v>
          </cell>
          <cell r="CJ692">
            <v>0</v>
          </cell>
          <cell r="CK692">
            <v>0</v>
          </cell>
          <cell r="CL692">
            <v>0</v>
          </cell>
          <cell r="CM692">
            <v>0</v>
          </cell>
          <cell r="CN692">
            <v>0</v>
          </cell>
          <cell r="CO692">
            <v>0</v>
          </cell>
          <cell r="CP692">
            <v>0</v>
          </cell>
          <cell r="CQ692">
            <v>0</v>
          </cell>
          <cell r="CR692">
            <v>0</v>
          </cell>
          <cell r="CS692">
            <v>0</v>
          </cell>
          <cell r="CT692">
            <v>0</v>
          </cell>
          <cell r="CU692">
            <v>0</v>
          </cell>
          <cell r="CV692">
            <v>0</v>
          </cell>
          <cell r="CW692">
            <v>0</v>
          </cell>
          <cell r="CX692">
            <v>0</v>
          </cell>
          <cell r="CY692">
            <v>0</v>
          </cell>
          <cell r="CZ692">
            <v>0</v>
          </cell>
          <cell r="DA692">
            <v>0</v>
          </cell>
          <cell r="DB692">
            <v>0</v>
          </cell>
          <cell r="DC692">
            <v>0</v>
          </cell>
          <cell r="DD692">
            <v>0</v>
          </cell>
          <cell r="DE692">
            <v>0</v>
          </cell>
          <cell r="DF692">
            <v>0</v>
          </cell>
          <cell r="DG692">
            <v>0</v>
          </cell>
          <cell r="DH692">
            <v>0</v>
          </cell>
          <cell r="DI692">
            <v>0</v>
          </cell>
          <cell r="DJ692">
            <v>0</v>
          </cell>
          <cell r="DK692">
            <v>0</v>
          </cell>
          <cell r="DL692">
            <v>0</v>
          </cell>
          <cell r="DM692">
            <v>0</v>
          </cell>
          <cell r="DN692">
            <v>0</v>
          </cell>
          <cell r="DO692">
            <v>0</v>
          </cell>
          <cell r="DP692">
            <v>0</v>
          </cell>
          <cell r="DQ692">
            <v>0</v>
          </cell>
          <cell r="DR692">
            <v>0</v>
          </cell>
          <cell r="DS692">
            <v>0</v>
          </cell>
          <cell r="DT692">
            <v>0</v>
          </cell>
          <cell r="DU692">
            <v>0</v>
          </cell>
          <cell r="DV692">
            <v>0</v>
          </cell>
          <cell r="DW692">
            <v>0</v>
          </cell>
          <cell r="DX692">
            <v>0</v>
          </cell>
          <cell r="DY692">
            <v>0</v>
          </cell>
          <cell r="DZ692">
            <v>0</v>
          </cell>
          <cell r="EA692">
            <v>0</v>
          </cell>
          <cell r="EB692">
            <v>0</v>
          </cell>
          <cell r="EC692">
            <v>0</v>
          </cell>
          <cell r="ED692">
            <v>0</v>
          </cell>
        </row>
        <row r="693">
          <cell r="F693">
            <v>0</v>
          </cell>
          <cell r="G693">
            <v>0</v>
          </cell>
          <cell r="H693">
            <v>0</v>
          </cell>
          <cell r="I693">
            <v>0</v>
          </cell>
          <cell r="J693">
            <v>0</v>
          </cell>
          <cell r="K693">
            <v>0</v>
          </cell>
          <cell r="L693">
            <v>0</v>
          </cell>
          <cell r="M693">
            <v>0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R693">
            <v>0</v>
          </cell>
          <cell r="S693">
            <v>0</v>
          </cell>
          <cell r="T693">
            <v>0</v>
          </cell>
          <cell r="U693">
            <v>0</v>
          </cell>
          <cell r="V693">
            <v>0</v>
          </cell>
          <cell r="W693">
            <v>0</v>
          </cell>
          <cell r="X693">
            <v>0</v>
          </cell>
          <cell r="Y693">
            <v>0</v>
          </cell>
          <cell r="Z693">
            <v>0</v>
          </cell>
          <cell r="AA693">
            <v>0</v>
          </cell>
          <cell r="AB693">
            <v>0</v>
          </cell>
          <cell r="AC693">
            <v>0</v>
          </cell>
          <cell r="AD693">
            <v>0</v>
          </cell>
          <cell r="AE693">
            <v>0</v>
          </cell>
          <cell r="AF693">
            <v>0</v>
          </cell>
          <cell r="AG693">
            <v>0</v>
          </cell>
          <cell r="AH693">
            <v>0</v>
          </cell>
          <cell r="AI693">
            <v>0</v>
          </cell>
          <cell r="AJ693">
            <v>0</v>
          </cell>
          <cell r="AK693">
            <v>0</v>
          </cell>
          <cell r="AL693">
            <v>0</v>
          </cell>
          <cell r="AM693">
            <v>0</v>
          </cell>
          <cell r="AN693">
            <v>0</v>
          </cell>
          <cell r="AO693">
            <v>0</v>
          </cell>
          <cell r="AP693">
            <v>0</v>
          </cell>
          <cell r="AQ693">
            <v>0</v>
          </cell>
          <cell r="AR693">
            <v>0</v>
          </cell>
          <cell r="AS693">
            <v>0</v>
          </cell>
          <cell r="AT693">
            <v>0</v>
          </cell>
          <cell r="AU693">
            <v>0</v>
          </cell>
          <cell r="AV693">
            <v>0</v>
          </cell>
          <cell r="AW693">
            <v>0</v>
          </cell>
          <cell r="AX693">
            <v>0</v>
          </cell>
          <cell r="AY693">
            <v>0</v>
          </cell>
          <cell r="AZ693">
            <v>0</v>
          </cell>
          <cell r="BA693">
            <v>0</v>
          </cell>
          <cell r="BB693">
            <v>0</v>
          </cell>
          <cell r="BC693">
            <v>0</v>
          </cell>
          <cell r="BD693">
            <v>0</v>
          </cell>
          <cell r="BE693">
            <v>0</v>
          </cell>
          <cell r="BF693">
            <v>0</v>
          </cell>
          <cell r="BG693">
            <v>0</v>
          </cell>
          <cell r="BH693">
            <v>0</v>
          </cell>
          <cell r="BI693">
            <v>0</v>
          </cell>
          <cell r="BJ693">
            <v>0</v>
          </cell>
          <cell r="BK693">
            <v>0</v>
          </cell>
          <cell r="BL693">
            <v>0</v>
          </cell>
          <cell r="BM693">
            <v>0</v>
          </cell>
          <cell r="BN693">
            <v>0</v>
          </cell>
          <cell r="BO693">
            <v>0</v>
          </cell>
          <cell r="BP693">
            <v>0</v>
          </cell>
          <cell r="BQ693">
            <v>0</v>
          </cell>
          <cell r="BR693">
            <v>0</v>
          </cell>
          <cell r="BS693">
            <v>0</v>
          </cell>
          <cell r="BT693">
            <v>0</v>
          </cell>
          <cell r="BU693">
            <v>0</v>
          </cell>
          <cell r="BV693">
            <v>0</v>
          </cell>
          <cell r="BW693">
            <v>0</v>
          </cell>
          <cell r="BX693">
            <v>0</v>
          </cell>
          <cell r="BY693">
            <v>0</v>
          </cell>
          <cell r="BZ693">
            <v>0</v>
          </cell>
          <cell r="CA693">
            <v>0</v>
          </cell>
          <cell r="CB693">
            <v>0</v>
          </cell>
          <cell r="CC693">
            <v>0</v>
          </cell>
          <cell r="CD693">
            <v>0</v>
          </cell>
          <cell r="CE693">
            <v>0</v>
          </cell>
          <cell r="CF693">
            <v>0</v>
          </cell>
          <cell r="CG693">
            <v>0</v>
          </cell>
          <cell r="CH693">
            <v>0</v>
          </cell>
          <cell r="CI693">
            <v>0</v>
          </cell>
          <cell r="CJ693">
            <v>0</v>
          </cell>
          <cell r="CK693">
            <v>0</v>
          </cell>
          <cell r="CL693">
            <v>0</v>
          </cell>
          <cell r="CM693">
            <v>0</v>
          </cell>
          <cell r="CN693">
            <v>0</v>
          </cell>
          <cell r="CO693">
            <v>0</v>
          </cell>
          <cell r="CP693">
            <v>0</v>
          </cell>
          <cell r="CQ693">
            <v>0</v>
          </cell>
          <cell r="CR693">
            <v>0</v>
          </cell>
          <cell r="CS693">
            <v>0</v>
          </cell>
          <cell r="CT693">
            <v>0</v>
          </cell>
          <cell r="CU693">
            <v>0</v>
          </cell>
          <cell r="CV693">
            <v>0</v>
          </cell>
          <cell r="CW693">
            <v>0</v>
          </cell>
          <cell r="CX693">
            <v>0</v>
          </cell>
          <cell r="CY693">
            <v>0</v>
          </cell>
          <cell r="CZ693">
            <v>0</v>
          </cell>
          <cell r="DA693">
            <v>0</v>
          </cell>
          <cell r="DB693">
            <v>0</v>
          </cell>
          <cell r="DC693">
            <v>0</v>
          </cell>
          <cell r="DD693">
            <v>0</v>
          </cell>
          <cell r="DE693">
            <v>0</v>
          </cell>
          <cell r="DF693">
            <v>0</v>
          </cell>
          <cell r="DG693">
            <v>0</v>
          </cell>
          <cell r="DH693">
            <v>0</v>
          </cell>
          <cell r="DI693">
            <v>0</v>
          </cell>
          <cell r="DJ693">
            <v>0</v>
          </cell>
          <cell r="DK693">
            <v>0</v>
          </cell>
          <cell r="DL693">
            <v>0</v>
          </cell>
          <cell r="DM693">
            <v>0</v>
          </cell>
          <cell r="DN693">
            <v>0</v>
          </cell>
          <cell r="DO693">
            <v>0</v>
          </cell>
          <cell r="DP693">
            <v>0</v>
          </cell>
          <cell r="DQ693">
            <v>0</v>
          </cell>
          <cell r="DR693">
            <v>0</v>
          </cell>
          <cell r="DS693">
            <v>0</v>
          </cell>
          <cell r="DT693">
            <v>0</v>
          </cell>
          <cell r="DU693">
            <v>0</v>
          </cell>
          <cell r="DV693">
            <v>0</v>
          </cell>
          <cell r="DW693">
            <v>0</v>
          </cell>
          <cell r="DX693">
            <v>0</v>
          </cell>
          <cell r="DY693">
            <v>0</v>
          </cell>
          <cell r="DZ693">
            <v>0</v>
          </cell>
          <cell r="EA693">
            <v>0</v>
          </cell>
          <cell r="EB693">
            <v>0</v>
          </cell>
          <cell r="EC693">
            <v>0</v>
          </cell>
          <cell r="ED693">
            <v>0</v>
          </cell>
        </row>
        <row r="694">
          <cell r="F694">
            <v>0</v>
          </cell>
          <cell r="G694">
            <v>0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  <cell r="O694">
            <v>0</v>
          </cell>
          <cell r="P694">
            <v>0</v>
          </cell>
          <cell r="Q694">
            <v>0</v>
          </cell>
          <cell r="R694">
            <v>0</v>
          </cell>
          <cell r="S694">
            <v>0</v>
          </cell>
          <cell r="T694">
            <v>0</v>
          </cell>
          <cell r="U694">
            <v>0</v>
          </cell>
          <cell r="V694">
            <v>0</v>
          </cell>
          <cell r="W694">
            <v>0</v>
          </cell>
          <cell r="X694">
            <v>0</v>
          </cell>
          <cell r="Y694">
            <v>0</v>
          </cell>
          <cell r="Z694">
            <v>0</v>
          </cell>
          <cell r="AA694">
            <v>0</v>
          </cell>
          <cell r="AB694">
            <v>0</v>
          </cell>
          <cell r="AC694">
            <v>0</v>
          </cell>
          <cell r="AD694">
            <v>0</v>
          </cell>
          <cell r="AE694">
            <v>0</v>
          </cell>
          <cell r="AF694">
            <v>0</v>
          </cell>
          <cell r="AG694">
            <v>0</v>
          </cell>
          <cell r="AH694">
            <v>0</v>
          </cell>
          <cell r="AI694">
            <v>0</v>
          </cell>
          <cell r="AJ694">
            <v>0</v>
          </cell>
          <cell r="AK694">
            <v>0</v>
          </cell>
          <cell r="AL694">
            <v>0</v>
          </cell>
          <cell r="AM694">
            <v>0</v>
          </cell>
          <cell r="AN694">
            <v>0</v>
          </cell>
          <cell r="AO694">
            <v>0</v>
          </cell>
          <cell r="AP694">
            <v>0</v>
          </cell>
          <cell r="AQ694">
            <v>0</v>
          </cell>
          <cell r="AR694">
            <v>0</v>
          </cell>
          <cell r="AS694">
            <v>0</v>
          </cell>
          <cell r="AT694">
            <v>0</v>
          </cell>
          <cell r="AU694">
            <v>0</v>
          </cell>
          <cell r="AV694">
            <v>0</v>
          </cell>
          <cell r="AW694">
            <v>0</v>
          </cell>
          <cell r="AX694">
            <v>0</v>
          </cell>
          <cell r="AY694">
            <v>0</v>
          </cell>
          <cell r="AZ694">
            <v>0</v>
          </cell>
          <cell r="BA694">
            <v>0</v>
          </cell>
          <cell r="BB694">
            <v>0</v>
          </cell>
          <cell r="BC694">
            <v>0</v>
          </cell>
          <cell r="BD694">
            <v>0</v>
          </cell>
          <cell r="BE694">
            <v>0</v>
          </cell>
          <cell r="BF694">
            <v>0</v>
          </cell>
          <cell r="BG694">
            <v>0</v>
          </cell>
          <cell r="BH694">
            <v>0</v>
          </cell>
          <cell r="BI694">
            <v>0</v>
          </cell>
          <cell r="BJ694">
            <v>0</v>
          </cell>
          <cell r="BK694">
            <v>0</v>
          </cell>
          <cell r="BL694">
            <v>0</v>
          </cell>
          <cell r="BM694">
            <v>0</v>
          </cell>
          <cell r="BN694">
            <v>0</v>
          </cell>
          <cell r="BO694">
            <v>0</v>
          </cell>
          <cell r="BP694">
            <v>0</v>
          </cell>
          <cell r="BQ694">
            <v>0</v>
          </cell>
          <cell r="BR694">
            <v>0</v>
          </cell>
          <cell r="BS694">
            <v>0</v>
          </cell>
          <cell r="BT694">
            <v>0</v>
          </cell>
          <cell r="BU694">
            <v>0</v>
          </cell>
          <cell r="BV694">
            <v>0</v>
          </cell>
          <cell r="BW694">
            <v>0</v>
          </cell>
          <cell r="BX694">
            <v>0</v>
          </cell>
          <cell r="BY694">
            <v>0</v>
          </cell>
          <cell r="BZ694">
            <v>0</v>
          </cell>
          <cell r="CA694">
            <v>0</v>
          </cell>
          <cell r="CB694">
            <v>0</v>
          </cell>
          <cell r="CC694">
            <v>0</v>
          </cell>
          <cell r="CD694">
            <v>0</v>
          </cell>
          <cell r="CE694">
            <v>0</v>
          </cell>
          <cell r="CF694">
            <v>0</v>
          </cell>
          <cell r="CG694">
            <v>0</v>
          </cell>
          <cell r="CH694">
            <v>0</v>
          </cell>
          <cell r="CI694">
            <v>0</v>
          </cell>
          <cell r="CJ694">
            <v>0</v>
          </cell>
          <cell r="CK694">
            <v>0</v>
          </cell>
          <cell r="CL694">
            <v>0</v>
          </cell>
          <cell r="CM694">
            <v>0</v>
          </cell>
          <cell r="CN694">
            <v>0</v>
          </cell>
          <cell r="CO694">
            <v>0</v>
          </cell>
          <cell r="CP694">
            <v>0</v>
          </cell>
          <cell r="CQ694">
            <v>0</v>
          </cell>
          <cell r="CR694">
            <v>0</v>
          </cell>
          <cell r="CS694">
            <v>0</v>
          </cell>
          <cell r="CT694">
            <v>0</v>
          </cell>
          <cell r="CU694">
            <v>0</v>
          </cell>
          <cell r="CV694">
            <v>0</v>
          </cell>
          <cell r="CW694">
            <v>0</v>
          </cell>
          <cell r="CX694">
            <v>0</v>
          </cell>
          <cell r="CY694">
            <v>0</v>
          </cell>
          <cell r="CZ694">
            <v>0</v>
          </cell>
          <cell r="DA694">
            <v>0</v>
          </cell>
          <cell r="DB694">
            <v>0</v>
          </cell>
          <cell r="DC694">
            <v>0</v>
          </cell>
          <cell r="DD694">
            <v>0</v>
          </cell>
          <cell r="DE694">
            <v>0</v>
          </cell>
          <cell r="DF694">
            <v>0</v>
          </cell>
          <cell r="DG694">
            <v>0</v>
          </cell>
          <cell r="DH694">
            <v>0</v>
          </cell>
          <cell r="DI694">
            <v>0</v>
          </cell>
          <cell r="DJ694">
            <v>0</v>
          </cell>
          <cell r="DK694">
            <v>0</v>
          </cell>
          <cell r="DL694">
            <v>0</v>
          </cell>
          <cell r="DM694">
            <v>0</v>
          </cell>
          <cell r="DN694">
            <v>0</v>
          </cell>
          <cell r="DO694">
            <v>0</v>
          </cell>
          <cell r="DP694">
            <v>0</v>
          </cell>
          <cell r="DQ694">
            <v>0</v>
          </cell>
          <cell r="DR694">
            <v>0</v>
          </cell>
          <cell r="DS694">
            <v>0</v>
          </cell>
          <cell r="DT694">
            <v>0</v>
          </cell>
          <cell r="DU694">
            <v>0</v>
          </cell>
          <cell r="DV694">
            <v>0</v>
          </cell>
          <cell r="DW694">
            <v>0</v>
          </cell>
          <cell r="DX694">
            <v>0</v>
          </cell>
          <cell r="DY694">
            <v>0</v>
          </cell>
          <cell r="DZ694">
            <v>0</v>
          </cell>
          <cell r="EA694">
            <v>0</v>
          </cell>
          <cell r="EB694">
            <v>0</v>
          </cell>
          <cell r="EC694">
            <v>0</v>
          </cell>
          <cell r="ED694">
            <v>0</v>
          </cell>
        </row>
        <row r="695">
          <cell r="F695">
            <v>0</v>
          </cell>
          <cell r="G695">
            <v>0</v>
          </cell>
          <cell r="H695">
            <v>0</v>
          </cell>
          <cell r="I695">
            <v>0</v>
          </cell>
          <cell r="J695">
            <v>0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0</v>
          </cell>
          <cell r="P695">
            <v>0</v>
          </cell>
          <cell r="Q695">
            <v>0</v>
          </cell>
          <cell r="R695">
            <v>0</v>
          </cell>
          <cell r="S695">
            <v>0</v>
          </cell>
          <cell r="T695">
            <v>0</v>
          </cell>
          <cell r="U695">
            <v>0</v>
          </cell>
          <cell r="V695">
            <v>0</v>
          </cell>
          <cell r="W695">
            <v>0</v>
          </cell>
          <cell r="X695">
            <v>0</v>
          </cell>
          <cell r="Y695">
            <v>0</v>
          </cell>
          <cell r="Z695">
            <v>0</v>
          </cell>
          <cell r="AA695">
            <v>0</v>
          </cell>
          <cell r="AB695">
            <v>0</v>
          </cell>
          <cell r="AC695">
            <v>0</v>
          </cell>
          <cell r="AD695">
            <v>0</v>
          </cell>
          <cell r="AE695">
            <v>0</v>
          </cell>
          <cell r="AF695">
            <v>0</v>
          </cell>
          <cell r="AG695">
            <v>0</v>
          </cell>
          <cell r="AH695">
            <v>0</v>
          </cell>
          <cell r="AI695">
            <v>0</v>
          </cell>
          <cell r="AJ695">
            <v>0</v>
          </cell>
          <cell r="AK695">
            <v>0</v>
          </cell>
          <cell r="AL695">
            <v>0</v>
          </cell>
          <cell r="AM695">
            <v>0</v>
          </cell>
          <cell r="AN695">
            <v>0</v>
          </cell>
          <cell r="AO695">
            <v>0</v>
          </cell>
          <cell r="AP695">
            <v>0</v>
          </cell>
          <cell r="AQ695">
            <v>0</v>
          </cell>
          <cell r="AR695">
            <v>0</v>
          </cell>
          <cell r="AS695">
            <v>0</v>
          </cell>
          <cell r="AT695">
            <v>0</v>
          </cell>
          <cell r="AU695">
            <v>0</v>
          </cell>
          <cell r="AV695">
            <v>0</v>
          </cell>
          <cell r="AW695">
            <v>0</v>
          </cell>
          <cell r="AX695">
            <v>0</v>
          </cell>
          <cell r="AY695">
            <v>0</v>
          </cell>
          <cell r="AZ695">
            <v>0</v>
          </cell>
          <cell r="BA695">
            <v>0</v>
          </cell>
          <cell r="BB695">
            <v>0</v>
          </cell>
          <cell r="BC695">
            <v>0</v>
          </cell>
          <cell r="BD695">
            <v>0</v>
          </cell>
          <cell r="BE695">
            <v>0</v>
          </cell>
          <cell r="BF695">
            <v>0</v>
          </cell>
          <cell r="BG695">
            <v>0</v>
          </cell>
          <cell r="BH695">
            <v>0</v>
          </cell>
          <cell r="BI695">
            <v>0</v>
          </cell>
          <cell r="BJ695">
            <v>0</v>
          </cell>
          <cell r="BK695">
            <v>0</v>
          </cell>
          <cell r="BL695">
            <v>0</v>
          </cell>
          <cell r="BM695">
            <v>0</v>
          </cell>
          <cell r="BN695">
            <v>0</v>
          </cell>
          <cell r="BO695">
            <v>0</v>
          </cell>
          <cell r="BP695">
            <v>0</v>
          </cell>
          <cell r="BQ695">
            <v>0</v>
          </cell>
          <cell r="BR695">
            <v>0</v>
          </cell>
          <cell r="BS695">
            <v>0</v>
          </cell>
          <cell r="BT695">
            <v>0</v>
          </cell>
          <cell r="BU695">
            <v>0</v>
          </cell>
          <cell r="BV695">
            <v>0</v>
          </cell>
          <cell r="BW695">
            <v>0</v>
          </cell>
          <cell r="BX695">
            <v>0</v>
          </cell>
          <cell r="BY695">
            <v>0</v>
          </cell>
          <cell r="BZ695">
            <v>0</v>
          </cell>
          <cell r="CA695">
            <v>0</v>
          </cell>
          <cell r="CB695">
            <v>0</v>
          </cell>
          <cell r="CC695">
            <v>0</v>
          </cell>
          <cell r="CD695">
            <v>0</v>
          </cell>
          <cell r="CE695">
            <v>0</v>
          </cell>
          <cell r="CF695">
            <v>0</v>
          </cell>
          <cell r="CG695">
            <v>0</v>
          </cell>
          <cell r="CH695">
            <v>0</v>
          </cell>
          <cell r="CI695">
            <v>0</v>
          </cell>
          <cell r="CJ695">
            <v>0</v>
          </cell>
          <cell r="CK695">
            <v>0</v>
          </cell>
          <cell r="CL695">
            <v>0</v>
          </cell>
          <cell r="CM695">
            <v>0</v>
          </cell>
          <cell r="CN695">
            <v>0</v>
          </cell>
          <cell r="CO695">
            <v>0</v>
          </cell>
          <cell r="CP695">
            <v>0</v>
          </cell>
          <cell r="CQ695">
            <v>0</v>
          </cell>
          <cell r="CR695">
            <v>0</v>
          </cell>
          <cell r="CS695">
            <v>0</v>
          </cell>
          <cell r="CT695">
            <v>0</v>
          </cell>
          <cell r="CU695">
            <v>0</v>
          </cell>
          <cell r="CV695">
            <v>0</v>
          </cell>
          <cell r="CW695">
            <v>0</v>
          </cell>
          <cell r="CX695">
            <v>0</v>
          </cell>
          <cell r="CY695">
            <v>0</v>
          </cell>
          <cell r="CZ695">
            <v>0</v>
          </cell>
          <cell r="DA695">
            <v>0</v>
          </cell>
          <cell r="DB695">
            <v>0</v>
          </cell>
          <cell r="DC695">
            <v>0</v>
          </cell>
          <cell r="DD695">
            <v>0</v>
          </cell>
          <cell r="DE695">
            <v>0</v>
          </cell>
          <cell r="DF695">
            <v>0</v>
          </cell>
          <cell r="DG695">
            <v>0</v>
          </cell>
          <cell r="DH695">
            <v>0</v>
          </cell>
          <cell r="DI695">
            <v>0</v>
          </cell>
          <cell r="DJ695">
            <v>0</v>
          </cell>
          <cell r="DK695">
            <v>0</v>
          </cell>
          <cell r="DL695">
            <v>0</v>
          </cell>
          <cell r="DM695">
            <v>0</v>
          </cell>
          <cell r="DN695">
            <v>0</v>
          </cell>
          <cell r="DO695">
            <v>0</v>
          </cell>
          <cell r="DP695">
            <v>0</v>
          </cell>
          <cell r="DQ695">
            <v>0</v>
          </cell>
          <cell r="DR695">
            <v>0</v>
          </cell>
          <cell r="DS695">
            <v>0</v>
          </cell>
          <cell r="DT695">
            <v>0</v>
          </cell>
          <cell r="DU695">
            <v>0</v>
          </cell>
          <cell r="DV695">
            <v>0</v>
          </cell>
          <cell r="DW695">
            <v>0</v>
          </cell>
          <cell r="DX695">
            <v>0</v>
          </cell>
          <cell r="DY695">
            <v>0</v>
          </cell>
          <cell r="DZ695">
            <v>0</v>
          </cell>
          <cell r="EA695">
            <v>0</v>
          </cell>
          <cell r="EB695">
            <v>0</v>
          </cell>
          <cell r="EC695">
            <v>0</v>
          </cell>
          <cell r="ED695">
            <v>0</v>
          </cell>
        </row>
        <row r="696">
          <cell r="F696">
            <v>0</v>
          </cell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O696">
            <v>0</v>
          </cell>
          <cell r="P696">
            <v>0</v>
          </cell>
          <cell r="Q696">
            <v>0</v>
          </cell>
          <cell r="R696">
            <v>0</v>
          </cell>
          <cell r="S696">
            <v>0</v>
          </cell>
          <cell r="T696">
            <v>0</v>
          </cell>
          <cell r="U696">
            <v>0</v>
          </cell>
          <cell r="V696">
            <v>0</v>
          </cell>
          <cell r="W696">
            <v>0</v>
          </cell>
          <cell r="X696">
            <v>0</v>
          </cell>
          <cell r="Y696">
            <v>0</v>
          </cell>
          <cell r="Z696">
            <v>0</v>
          </cell>
          <cell r="AA696">
            <v>0</v>
          </cell>
          <cell r="AB696">
            <v>0</v>
          </cell>
          <cell r="AC696">
            <v>0</v>
          </cell>
          <cell r="AD696">
            <v>0</v>
          </cell>
          <cell r="AE696">
            <v>0</v>
          </cell>
          <cell r="AF696">
            <v>0</v>
          </cell>
          <cell r="AG696">
            <v>0</v>
          </cell>
          <cell r="AH696">
            <v>0</v>
          </cell>
          <cell r="AI696">
            <v>0</v>
          </cell>
          <cell r="AJ696">
            <v>0</v>
          </cell>
          <cell r="AK696">
            <v>0</v>
          </cell>
          <cell r="AL696">
            <v>0</v>
          </cell>
          <cell r="AM696">
            <v>0</v>
          </cell>
          <cell r="AN696">
            <v>0</v>
          </cell>
          <cell r="AO696">
            <v>0</v>
          </cell>
          <cell r="AP696">
            <v>0</v>
          </cell>
          <cell r="AQ696">
            <v>0</v>
          </cell>
          <cell r="AR696">
            <v>0</v>
          </cell>
          <cell r="AS696">
            <v>0</v>
          </cell>
          <cell r="AT696">
            <v>0</v>
          </cell>
          <cell r="AU696">
            <v>0</v>
          </cell>
          <cell r="AV696">
            <v>0</v>
          </cell>
          <cell r="AW696">
            <v>0</v>
          </cell>
          <cell r="AX696">
            <v>0</v>
          </cell>
          <cell r="AY696">
            <v>0</v>
          </cell>
          <cell r="AZ696">
            <v>0</v>
          </cell>
          <cell r="BA696">
            <v>0</v>
          </cell>
          <cell r="BB696">
            <v>0</v>
          </cell>
          <cell r="BC696">
            <v>0</v>
          </cell>
          <cell r="BD696">
            <v>0</v>
          </cell>
          <cell r="BE696">
            <v>0</v>
          </cell>
          <cell r="BF696">
            <v>0</v>
          </cell>
          <cell r="BG696">
            <v>0</v>
          </cell>
          <cell r="BH696">
            <v>0</v>
          </cell>
          <cell r="BI696">
            <v>0</v>
          </cell>
          <cell r="BJ696">
            <v>0</v>
          </cell>
          <cell r="BK696">
            <v>0</v>
          </cell>
          <cell r="BL696">
            <v>0</v>
          </cell>
          <cell r="BM696">
            <v>0</v>
          </cell>
          <cell r="BN696">
            <v>0</v>
          </cell>
          <cell r="BO696">
            <v>0</v>
          </cell>
          <cell r="BP696">
            <v>0</v>
          </cell>
          <cell r="BQ696">
            <v>0</v>
          </cell>
          <cell r="BR696">
            <v>0</v>
          </cell>
          <cell r="BS696">
            <v>0</v>
          </cell>
          <cell r="BT696">
            <v>0</v>
          </cell>
          <cell r="BU696">
            <v>0</v>
          </cell>
          <cell r="BV696">
            <v>0</v>
          </cell>
          <cell r="BW696">
            <v>0</v>
          </cell>
          <cell r="BX696">
            <v>0</v>
          </cell>
          <cell r="BY696">
            <v>0</v>
          </cell>
          <cell r="BZ696">
            <v>0</v>
          </cell>
          <cell r="CA696">
            <v>0</v>
          </cell>
          <cell r="CB696">
            <v>0</v>
          </cell>
          <cell r="CC696">
            <v>0</v>
          </cell>
          <cell r="CD696">
            <v>0</v>
          </cell>
          <cell r="CE696">
            <v>0</v>
          </cell>
          <cell r="CF696">
            <v>0</v>
          </cell>
          <cell r="CG696">
            <v>0</v>
          </cell>
          <cell r="CH696">
            <v>0</v>
          </cell>
          <cell r="CI696">
            <v>0</v>
          </cell>
          <cell r="CJ696">
            <v>0</v>
          </cell>
          <cell r="CK696">
            <v>0</v>
          </cell>
          <cell r="CL696">
            <v>0</v>
          </cell>
          <cell r="CM696">
            <v>0</v>
          </cell>
          <cell r="CN696">
            <v>0</v>
          </cell>
          <cell r="CO696">
            <v>0</v>
          </cell>
          <cell r="CP696">
            <v>0</v>
          </cell>
          <cell r="CQ696">
            <v>0</v>
          </cell>
          <cell r="CR696">
            <v>0</v>
          </cell>
          <cell r="CS696">
            <v>0</v>
          </cell>
          <cell r="CT696">
            <v>0</v>
          </cell>
          <cell r="CU696">
            <v>0</v>
          </cell>
          <cell r="CV696">
            <v>0</v>
          </cell>
          <cell r="CW696">
            <v>0</v>
          </cell>
          <cell r="CX696">
            <v>0</v>
          </cell>
          <cell r="CY696">
            <v>0</v>
          </cell>
          <cell r="CZ696">
            <v>0</v>
          </cell>
          <cell r="DA696">
            <v>0</v>
          </cell>
          <cell r="DB696">
            <v>0</v>
          </cell>
          <cell r="DC696">
            <v>0</v>
          </cell>
          <cell r="DD696">
            <v>0</v>
          </cell>
          <cell r="DE696">
            <v>0</v>
          </cell>
          <cell r="DF696">
            <v>0</v>
          </cell>
          <cell r="DG696">
            <v>0</v>
          </cell>
          <cell r="DH696">
            <v>0</v>
          </cell>
          <cell r="DI696">
            <v>0</v>
          </cell>
          <cell r="DJ696">
            <v>0</v>
          </cell>
          <cell r="DK696">
            <v>0</v>
          </cell>
          <cell r="DL696">
            <v>0</v>
          </cell>
          <cell r="DM696">
            <v>0</v>
          </cell>
          <cell r="DN696">
            <v>0</v>
          </cell>
          <cell r="DO696">
            <v>0</v>
          </cell>
          <cell r="DP696">
            <v>0</v>
          </cell>
          <cell r="DQ696">
            <v>0</v>
          </cell>
          <cell r="DR696">
            <v>0</v>
          </cell>
          <cell r="DS696">
            <v>0</v>
          </cell>
          <cell r="DT696">
            <v>0</v>
          </cell>
          <cell r="DU696">
            <v>0</v>
          </cell>
          <cell r="DV696">
            <v>0</v>
          </cell>
          <cell r="DW696">
            <v>0</v>
          </cell>
          <cell r="DX696">
            <v>0</v>
          </cell>
          <cell r="DY696">
            <v>0</v>
          </cell>
          <cell r="DZ696">
            <v>0</v>
          </cell>
          <cell r="EA696">
            <v>0</v>
          </cell>
          <cell r="EB696">
            <v>0</v>
          </cell>
          <cell r="EC696">
            <v>0</v>
          </cell>
          <cell r="ED696">
            <v>0</v>
          </cell>
        </row>
        <row r="697">
          <cell r="F697">
            <v>0</v>
          </cell>
          <cell r="G697">
            <v>0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0</v>
          </cell>
          <cell r="AE697">
            <v>0</v>
          </cell>
          <cell r="AF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  <cell r="AK697">
            <v>0</v>
          </cell>
          <cell r="AL697">
            <v>0</v>
          </cell>
          <cell r="AM697">
            <v>0</v>
          </cell>
          <cell r="AN697">
            <v>0</v>
          </cell>
          <cell r="AO697">
            <v>0</v>
          </cell>
          <cell r="AP697">
            <v>0</v>
          </cell>
          <cell r="AQ697">
            <v>0</v>
          </cell>
          <cell r="AR697">
            <v>0</v>
          </cell>
          <cell r="AS697">
            <v>0</v>
          </cell>
          <cell r="AT697">
            <v>0</v>
          </cell>
          <cell r="AU697">
            <v>0</v>
          </cell>
          <cell r="AV697">
            <v>0</v>
          </cell>
          <cell r="AW697">
            <v>0</v>
          </cell>
          <cell r="AX697">
            <v>0</v>
          </cell>
          <cell r="AY697">
            <v>0</v>
          </cell>
          <cell r="AZ697">
            <v>0</v>
          </cell>
          <cell r="BA697">
            <v>0</v>
          </cell>
          <cell r="BB697">
            <v>0</v>
          </cell>
          <cell r="BC697">
            <v>0</v>
          </cell>
          <cell r="BD697">
            <v>0</v>
          </cell>
          <cell r="BE697">
            <v>0</v>
          </cell>
          <cell r="BF697">
            <v>0</v>
          </cell>
          <cell r="BG697">
            <v>0</v>
          </cell>
          <cell r="BH697">
            <v>0</v>
          </cell>
          <cell r="BI697">
            <v>0</v>
          </cell>
          <cell r="BJ697">
            <v>0</v>
          </cell>
          <cell r="BK697">
            <v>0</v>
          </cell>
          <cell r="BL697">
            <v>0</v>
          </cell>
          <cell r="BM697">
            <v>0</v>
          </cell>
          <cell r="BN697">
            <v>0</v>
          </cell>
          <cell r="BO697">
            <v>0</v>
          </cell>
          <cell r="BP697">
            <v>0</v>
          </cell>
          <cell r="BQ697">
            <v>0</v>
          </cell>
          <cell r="BR697">
            <v>0</v>
          </cell>
          <cell r="BS697">
            <v>0</v>
          </cell>
          <cell r="BT697">
            <v>0</v>
          </cell>
          <cell r="BU697">
            <v>0</v>
          </cell>
          <cell r="BV697">
            <v>0</v>
          </cell>
          <cell r="BW697">
            <v>0</v>
          </cell>
          <cell r="BX697">
            <v>0</v>
          </cell>
          <cell r="BY697">
            <v>0</v>
          </cell>
          <cell r="BZ697">
            <v>0</v>
          </cell>
          <cell r="CA697">
            <v>0</v>
          </cell>
          <cell r="CB697">
            <v>0</v>
          </cell>
          <cell r="CC697">
            <v>0</v>
          </cell>
          <cell r="CD697">
            <v>0</v>
          </cell>
          <cell r="CE697">
            <v>0</v>
          </cell>
          <cell r="CF697">
            <v>0</v>
          </cell>
          <cell r="CG697">
            <v>0</v>
          </cell>
          <cell r="CH697">
            <v>0</v>
          </cell>
          <cell r="CI697">
            <v>0</v>
          </cell>
          <cell r="CJ697">
            <v>0</v>
          </cell>
          <cell r="CK697">
            <v>0</v>
          </cell>
          <cell r="CL697">
            <v>0</v>
          </cell>
          <cell r="CM697">
            <v>0</v>
          </cell>
          <cell r="CN697">
            <v>0</v>
          </cell>
          <cell r="CO697">
            <v>0</v>
          </cell>
          <cell r="CP697">
            <v>0</v>
          </cell>
          <cell r="CQ697">
            <v>0</v>
          </cell>
          <cell r="CR697">
            <v>0</v>
          </cell>
          <cell r="CS697">
            <v>0</v>
          </cell>
          <cell r="CT697">
            <v>0</v>
          </cell>
          <cell r="CU697">
            <v>0</v>
          </cell>
          <cell r="CV697">
            <v>0</v>
          </cell>
          <cell r="CW697">
            <v>0</v>
          </cell>
          <cell r="CX697">
            <v>0</v>
          </cell>
          <cell r="CY697">
            <v>0</v>
          </cell>
          <cell r="CZ697">
            <v>0</v>
          </cell>
          <cell r="DA697">
            <v>0</v>
          </cell>
          <cell r="DB697">
            <v>0</v>
          </cell>
          <cell r="DC697">
            <v>0</v>
          </cell>
          <cell r="DD697">
            <v>0</v>
          </cell>
          <cell r="DE697">
            <v>0</v>
          </cell>
          <cell r="DF697">
            <v>0</v>
          </cell>
          <cell r="DG697">
            <v>0</v>
          </cell>
          <cell r="DH697">
            <v>0</v>
          </cell>
          <cell r="DI697">
            <v>0</v>
          </cell>
          <cell r="DJ697">
            <v>0</v>
          </cell>
          <cell r="DK697">
            <v>0</v>
          </cell>
          <cell r="DL697">
            <v>0</v>
          </cell>
          <cell r="DM697">
            <v>0</v>
          </cell>
          <cell r="DN697">
            <v>0</v>
          </cell>
          <cell r="DO697">
            <v>0</v>
          </cell>
          <cell r="DP697">
            <v>0</v>
          </cell>
          <cell r="DQ697">
            <v>0</v>
          </cell>
          <cell r="DR697">
            <v>0</v>
          </cell>
          <cell r="DS697">
            <v>0</v>
          </cell>
          <cell r="DT697">
            <v>0</v>
          </cell>
          <cell r="DU697">
            <v>0</v>
          </cell>
          <cell r="DV697">
            <v>0</v>
          </cell>
          <cell r="DW697">
            <v>0</v>
          </cell>
          <cell r="DX697">
            <v>0</v>
          </cell>
          <cell r="DY697">
            <v>0</v>
          </cell>
          <cell r="DZ697">
            <v>0</v>
          </cell>
          <cell r="EA697">
            <v>0</v>
          </cell>
          <cell r="EB697">
            <v>0</v>
          </cell>
          <cell r="EC697">
            <v>0</v>
          </cell>
          <cell r="ED697">
            <v>0</v>
          </cell>
        </row>
        <row r="698">
          <cell r="F698">
            <v>0</v>
          </cell>
          <cell r="G698">
            <v>0</v>
          </cell>
          <cell r="H698">
            <v>0</v>
          </cell>
          <cell r="I698">
            <v>0</v>
          </cell>
          <cell r="J698">
            <v>0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V698">
            <v>0</v>
          </cell>
          <cell r="W698">
            <v>0</v>
          </cell>
          <cell r="X698">
            <v>0</v>
          </cell>
          <cell r="Y698">
            <v>0</v>
          </cell>
          <cell r="Z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0</v>
          </cell>
          <cell r="AE698">
            <v>0</v>
          </cell>
          <cell r="AF698">
            <v>0</v>
          </cell>
          <cell r="AG698">
            <v>0</v>
          </cell>
          <cell r="AH698">
            <v>0</v>
          </cell>
          <cell r="AI698">
            <v>0</v>
          </cell>
          <cell r="AJ698">
            <v>0</v>
          </cell>
          <cell r="AK698">
            <v>0</v>
          </cell>
          <cell r="AL698">
            <v>0</v>
          </cell>
          <cell r="AM698">
            <v>0</v>
          </cell>
          <cell r="AN698">
            <v>0</v>
          </cell>
          <cell r="AO698">
            <v>0</v>
          </cell>
          <cell r="AP698">
            <v>0</v>
          </cell>
          <cell r="AQ698">
            <v>0</v>
          </cell>
          <cell r="AR698">
            <v>0</v>
          </cell>
          <cell r="AS698">
            <v>0</v>
          </cell>
          <cell r="AT698">
            <v>0</v>
          </cell>
          <cell r="AU698">
            <v>0</v>
          </cell>
          <cell r="AV698">
            <v>0</v>
          </cell>
          <cell r="AW698">
            <v>0</v>
          </cell>
          <cell r="AX698">
            <v>0</v>
          </cell>
          <cell r="AY698">
            <v>0</v>
          </cell>
          <cell r="AZ698">
            <v>0</v>
          </cell>
          <cell r="BA698">
            <v>0</v>
          </cell>
          <cell r="BB698">
            <v>0</v>
          </cell>
          <cell r="BC698">
            <v>0</v>
          </cell>
          <cell r="BD698">
            <v>0</v>
          </cell>
          <cell r="BE698">
            <v>0</v>
          </cell>
          <cell r="BF698">
            <v>0</v>
          </cell>
          <cell r="BG698">
            <v>0</v>
          </cell>
          <cell r="BH698">
            <v>0</v>
          </cell>
          <cell r="BI698">
            <v>0</v>
          </cell>
          <cell r="BJ698">
            <v>0</v>
          </cell>
          <cell r="BK698">
            <v>0</v>
          </cell>
          <cell r="BL698">
            <v>0</v>
          </cell>
          <cell r="BM698">
            <v>0</v>
          </cell>
          <cell r="BN698">
            <v>0</v>
          </cell>
          <cell r="BO698">
            <v>0</v>
          </cell>
          <cell r="BP698">
            <v>0</v>
          </cell>
          <cell r="BQ698">
            <v>0</v>
          </cell>
          <cell r="BR698">
            <v>0</v>
          </cell>
          <cell r="BS698">
            <v>0</v>
          </cell>
          <cell r="BT698">
            <v>0</v>
          </cell>
          <cell r="BU698">
            <v>0</v>
          </cell>
          <cell r="BV698">
            <v>0</v>
          </cell>
          <cell r="BW698">
            <v>0</v>
          </cell>
          <cell r="BX698">
            <v>0</v>
          </cell>
          <cell r="BY698">
            <v>0</v>
          </cell>
          <cell r="BZ698">
            <v>0</v>
          </cell>
          <cell r="CA698">
            <v>0</v>
          </cell>
          <cell r="CB698">
            <v>0</v>
          </cell>
          <cell r="CC698">
            <v>0</v>
          </cell>
          <cell r="CD698">
            <v>0</v>
          </cell>
          <cell r="CE698">
            <v>0</v>
          </cell>
          <cell r="CF698">
            <v>0</v>
          </cell>
          <cell r="CG698">
            <v>0</v>
          </cell>
          <cell r="CH698">
            <v>0</v>
          </cell>
          <cell r="CI698">
            <v>0</v>
          </cell>
          <cell r="CJ698">
            <v>0</v>
          </cell>
          <cell r="CK698">
            <v>0</v>
          </cell>
          <cell r="CL698">
            <v>0</v>
          </cell>
          <cell r="CM698">
            <v>0</v>
          </cell>
          <cell r="CN698">
            <v>0</v>
          </cell>
          <cell r="CO698">
            <v>0</v>
          </cell>
          <cell r="CP698">
            <v>0</v>
          </cell>
          <cell r="CQ698">
            <v>0</v>
          </cell>
          <cell r="CR698">
            <v>0</v>
          </cell>
          <cell r="CS698">
            <v>0</v>
          </cell>
          <cell r="CT698">
            <v>0</v>
          </cell>
          <cell r="CU698">
            <v>0</v>
          </cell>
          <cell r="CV698">
            <v>0</v>
          </cell>
          <cell r="CW698">
            <v>0</v>
          </cell>
          <cell r="CX698">
            <v>0</v>
          </cell>
          <cell r="CY698">
            <v>0</v>
          </cell>
          <cell r="CZ698">
            <v>0</v>
          </cell>
          <cell r="DA698">
            <v>0</v>
          </cell>
          <cell r="DB698">
            <v>0</v>
          </cell>
          <cell r="DC698">
            <v>0</v>
          </cell>
          <cell r="DD698">
            <v>0</v>
          </cell>
          <cell r="DE698">
            <v>67.199780000082683</v>
          </cell>
          <cell r="DF698">
            <v>-88.200065000004543</v>
          </cell>
          <cell r="DG698">
            <v>25.199948000001314</v>
          </cell>
          <cell r="DH698">
            <v>8.3999239999975543</v>
          </cell>
          <cell r="DI698">
            <v>4.2000330000009853</v>
          </cell>
          <cell r="DJ698">
            <v>56.699910000003001</v>
          </cell>
          <cell r="DK698">
            <v>27.299968999999692</v>
          </cell>
          <cell r="DL698">
            <v>27.300029999998515</v>
          </cell>
          <cell r="DM698">
            <v>-18.899999000001117</v>
          </cell>
          <cell r="DN698">
            <v>10.499997999999323</v>
          </cell>
          <cell r="DO698">
            <v>14.700078000001668</v>
          </cell>
          <cell r="DP698">
            <v>20.99997699999949</v>
          </cell>
          <cell r="DQ698">
            <v>-21.00002300000051</v>
          </cell>
          <cell r="DR698">
            <v>-8.3996320000151172</v>
          </cell>
          <cell r="DS698">
            <v>-8.3998990000036429</v>
          </cell>
          <cell r="DT698">
            <v>14.700026999998954</v>
          </cell>
          <cell r="DU698">
            <v>6.300028999998176</v>
          </cell>
          <cell r="DV698">
            <v>12.599996000000829</v>
          </cell>
          <cell r="DW698">
            <v>-2.0999759999976959</v>
          </cell>
          <cell r="DX698">
            <v>-14.699931999999535</v>
          </cell>
          <cell r="DY698">
            <v>-12.599935999998706</v>
          </cell>
          <cell r="DZ698">
            <v>21.000020999999833</v>
          </cell>
          <cell r="EA698">
            <v>4.1999779999969178</v>
          </cell>
          <cell r="EB698">
            <v>8.4000729999970645</v>
          </cell>
          <cell r="EC698">
            <v>8.4000039999955334</v>
          </cell>
          <cell r="ED698">
            <v>-46.200017000002845</v>
          </cell>
        </row>
        <row r="699">
          <cell r="F699">
            <v>0</v>
          </cell>
          <cell r="G699">
            <v>0</v>
          </cell>
          <cell r="H699">
            <v>0</v>
          </cell>
          <cell r="I699">
            <v>0</v>
          </cell>
          <cell r="J699">
            <v>0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  <cell r="AA699">
            <v>0</v>
          </cell>
          <cell r="AB699">
            <v>0</v>
          </cell>
          <cell r="AC699">
            <v>0</v>
          </cell>
          <cell r="AD699">
            <v>0</v>
          </cell>
          <cell r="AE699">
            <v>0</v>
          </cell>
          <cell r="AF699">
            <v>0</v>
          </cell>
          <cell r="AG699">
            <v>0</v>
          </cell>
          <cell r="AH699">
            <v>0</v>
          </cell>
          <cell r="AI699">
            <v>0</v>
          </cell>
          <cell r="AJ699">
            <v>0</v>
          </cell>
          <cell r="AK699">
            <v>0</v>
          </cell>
          <cell r="AL699">
            <v>0</v>
          </cell>
          <cell r="AM699">
            <v>0</v>
          </cell>
          <cell r="AN699">
            <v>0</v>
          </cell>
          <cell r="AO699">
            <v>0</v>
          </cell>
          <cell r="AP699">
            <v>0</v>
          </cell>
          <cell r="AQ699">
            <v>0</v>
          </cell>
          <cell r="AR699">
            <v>0</v>
          </cell>
          <cell r="AS699">
            <v>0</v>
          </cell>
          <cell r="AT699">
            <v>0</v>
          </cell>
          <cell r="AU699">
            <v>0</v>
          </cell>
          <cell r="AV699">
            <v>0</v>
          </cell>
          <cell r="AW699">
            <v>0</v>
          </cell>
          <cell r="AX699">
            <v>0</v>
          </cell>
          <cell r="AY699">
            <v>0</v>
          </cell>
          <cell r="AZ699">
            <v>0</v>
          </cell>
          <cell r="BA699">
            <v>0</v>
          </cell>
          <cell r="BB699">
            <v>0</v>
          </cell>
          <cell r="BC699">
            <v>0</v>
          </cell>
          <cell r="BD699">
            <v>0</v>
          </cell>
          <cell r="BE699">
            <v>0</v>
          </cell>
          <cell r="BF699">
            <v>0</v>
          </cell>
          <cell r="BG699">
            <v>0</v>
          </cell>
          <cell r="BH699">
            <v>0</v>
          </cell>
          <cell r="BI699">
            <v>0</v>
          </cell>
          <cell r="BJ699">
            <v>0</v>
          </cell>
          <cell r="BK699">
            <v>0</v>
          </cell>
          <cell r="BL699">
            <v>0</v>
          </cell>
          <cell r="BM699">
            <v>0</v>
          </cell>
          <cell r="BN699">
            <v>0</v>
          </cell>
          <cell r="BO699">
            <v>0</v>
          </cell>
          <cell r="BP699">
            <v>0</v>
          </cell>
          <cell r="BQ699">
            <v>0</v>
          </cell>
          <cell r="BR699">
            <v>0</v>
          </cell>
          <cell r="BS699">
            <v>0</v>
          </cell>
          <cell r="BT699">
            <v>0</v>
          </cell>
          <cell r="BU699">
            <v>0</v>
          </cell>
          <cell r="BV699">
            <v>0</v>
          </cell>
          <cell r="BW699">
            <v>0</v>
          </cell>
          <cell r="BX699">
            <v>0</v>
          </cell>
          <cell r="BY699">
            <v>0</v>
          </cell>
          <cell r="BZ699">
            <v>0</v>
          </cell>
          <cell r="CA699">
            <v>0</v>
          </cell>
          <cell r="CB699">
            <v>0</v>
          </cell>
          <cell r="CC699">
            <v>0</v>
          </cell>
          <cell r="CD699">
            <v>0</v>
          </cell>
          <cell r="CE699">
            <v>0</v>
          </cell>
          <cell r="CF699">
            <v>0</v>
          </cell>
          <cell r="CG699">
            <v>0</v>
          </cell>
          <cell r="CH699">
            <v>0</v>
          </cell>
          <cell r="CI699">
            <v>0</v>
          </cell>
          <cell r="CJ699">
            <v>0</v>
          </cell>
          <cell r="CK699">
            <v>0</v>
          </cell>
          <cell r="CL699">
            <v>0</v>
          </cell>
          <cell r="CM699">
            <v>0</v>
          </cell>
          <cell r="CN699">
            <v>0</v>
          </cell>
          <cell r="CO699">
            <v>0</v>
          </cell>
          <cell r="CP699">
            <v>0</v>
          </cell>
          <cell r="CQ699">
            <v>0</v>
          </cell>
          <cell r="CR699">
            <v>0</v>
          </cell>
          <cell r="CS699">
            <v>0</v>
          </cell>
          <cell r="CT699">
            <v>0</v>
          </cell>
          <cell r="CU699">
            <v>0</v>
          </cell>
          <cell r="CV699">
            <v>0</v>
          </cell>
          <cell r="CW699">
            <v>0</v>
          </cell>
          <cell r="CX699">
            <v>0</v>
          </cell>
          <cell r="CY699">
            <v>0</v>
          </cell>
          <cell r="CZ699">
            <v>0</v>
          </cell>
          <cell r="DA699">
            <v>0</v>
          </cell>
          <cell r="DB699">
            <v>0</v>
          </cell>
          <cell r="DC699">
            <v>0</v>
          </cell>
          <cell r="DD699">
            <v>0</v>
          </cell>
          <cell r="DE699">
            <v>-52.499775999982376</v>
          </cell>
          <cell r="DF699">
            <v>75.60001999999804</v>
          </cell>
          <cell r="DG699">
            <v>-8.3999949999997625</v>
          </cell>
          <cell r="DH699">
            <v>-25.199933000003512</v>
          </cell>
          <cell r="DI699">
            <v>4.2000550000011572</v>
          </cell>
          <cell r="DJ699">
            <v>-46.200003000001743</v>
          </cell>
          <cell r="DK699">
            <v>-27.300042999999278</v>
          </cell>
          <cell r="DL699">
            <v>-4.1999740000028396</v>
          </cell>
          <cell r="DM699">
            <v>10.50001500000144</v>
          </cell>
          <cell r="DN699">
            <v>6.3000169999977516</v>
          </cell>
          <cell r="DO699">
            <v>-14.699983999998949</v>
          </cell>
          <cell r="DP699">
            <v>-10.499959999997373</v>
          </cell>
          <cell r="DQ699">
            <v>-12.599990999995498</v>
          </cell>
          <cell r="DR699">
            <v>-69.29992099996889</v>
          </cell>
          <cell r="DS699">
            <v>8.4000530000048457</v>
          </cell>
          <cell r="DT699">
            <v>-6.299961999997322</v>
          </cell>
          <cell r="DU699">
            <v>-6.2999569999992673</v>
          </cell>
          <cell r="DV699">
            <v>6.2998939999997674</v>
          </cell>
          <cell r="DW699">
            <v>-16.799987000002147</v>
          </cell>
          <cell r="DX699">
            <v>-12.599977000001672</v>
          </cell>
          <cell r="DY699">
            <v>-27.300037000000884</v>
          </cell>
          <cell r="DZ699">
            <v>-18.900076999998419</v>
          </cell>
          <cell r="EA699">
            <v>5.9000001783715561E-5</v>
          </cell>
          <cell r="EB699">
            <v>-10.499998999999661</v>
          </cell>
          <cell r="EC699">
            <v>2.0000006770715117E-6</v>
          </cell>
          <cell r="ED699">
            <v>14.700066999997944</v>
          </cell>
        </row>
        <row r="700">
          <cell r="F700">
            <v>0</v>
          </cell>
          <cell r="G700">
            <v>0</v>
          </cell>
          <cell r="H700">
            <v>0</v>
          </cell>
          <cell r="I700">
            <v>0</v>
          </cell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R700">
            <v>0</v>
          </cell>
          <cell r="S700">
            <v>0</v>
          </cell>
          <cell r="T700">
            <v>0</v>
          </cell>
          <cell r="U700">
            <v>0</v>
          </cell>
          <cell r="V700">
            <v>0</v>
          </cell>
          <cell r="W700">
            <v>0</v>
          </cell>
          <cell r="X700">
            <v>0</v>
          </cell>
          <cell r="Y700">
            <v>0</v>
          </cell>
          <cell r="Z700">
            <v>0</v>
          </cell>
          <cell r="AA700">
            <v>0</v>
          </cell>
          <cell r="AB700">
            <v>0</v>
          </cell>
          <cell r="AC700">
            <v>0</v>
          </cell>
          <cell r="AD700">
            <v>0</v>
          </cell>
          <cell r="AE700">
            <v>0</v>
          </cell>
          <cell r="AF700">
            <v>0</v>
          </cell>
          <cell r="AG700">
            <v>0</v>
          </cell>
          <cell r="AH700">
            <v>0</v>
          </cell>
          <cell r="AI700">
            <v>0</v>
          </cell>
          <cell r="AJ700">
            <v>0</v>
          </cell>
          <cell r="AK700">
            <v>0</v>
          </cell>
          <cell r="AL700">
            <v>0</v>
          </cell>
          <cell r="AM700">
            <v>0</v>
          </cell>
          <cell r="AN700">
            <v>0</v>
          </cell>
          <cell r="AO700">
            <v>0</v>
          </cell>
          <cell r="AP700">
            <v>0</v>
          </cell>
          <cell r="AQ700">
            <v>0</v>
          </cell>
          <cell r="AR700">
            <v>0</v>
          </cell>
          <cell r="AS700">
            <v>0</v>
          </cell>
          <cell r="AT700">
            <v>0</v>
          </cell>
          <cell r="AU700">
            <v>0</v>
          </cell>
          <cell r="AV700">
            <v>0</v>
          </cell>
          <cell r="AW700">
            <v>0</v>
          </cell>
          <cell r="AX700">
            <v>0</v>
          </cell>
          <cell r="AY700">
            <v>0</v>
          </cell>
          <cell r="AZ700">
            <v>0</v>
          </cell>
          <cell r="BA700">
            <v>0</v>
          </cell>
          <cell r="BB700">
            <v>0</v>
          </cell>
          <cell r="BC700">
            <v>0</v>
          </cell>
          <cell r="BD700">
            <v>0</v>
          </cell>
          <cell r="BE700">
            <v>0</v>
          </cell>
          <cell r="BF700">
            <v>0</v>
          </cell>
          <cell r="BG700">
            <v>0</v>
          </cell>
          <cell r="BH700">
            <v>0</v>
          </cell>
          <cell r="BI700">
            <v>0</v>
          </cell>
          <cell r="BJ700">
            <v>0</v>
          </cell>
          <cell r="BK700">
            <v>0</v>
          </cell>
          <cell r="BL700">
            <v>0</v>
          </cell>
          <cell r="BM700">
            <v>0</v>
          </cell>
          <cell r="BN700">
            <v>0</v>
          </cell>
          <cell r="BO700">
            <v>0</v>
          </cell>
          <cell r="BP700">
            <v>0</v>
          </cell>
          <cell r="BQ700">
            <v>0</v>
          </cell>
          <cell r="BR700">
            <v>0</v>
          </cell>
          <cell r="BS700">
            <v>0</v>
          </cell>
          <cell r="BT700">
            <v>0</v>
          </cell>
          <cell r="BU700">
            <v>0</v>
          </cell>
          <cell r="BV700">
            <v>0</v>
          </cell>
          <cell r="BW700">
            <v>0</v>
          </cell>
          <cell r="BX700">
            <v>0</v>
          </cell>
          <cell r="BY700">
            <v>0</v>
          </cell>
          <cell r="BZ700">
            <v>0</v>
          </cell>
          <cell r="CA700">
            <v>0</v>
          </cell>
          <cell r="CB700">
            <v>0</v>
          </cell>
          <cell r="CC700">
            <v>0</v>
          </cell>
          <cell r="CD700">
            <v>0</v>
          </cell>
          <cell r="CE700">
            <v>0</v>
          </cell>
          <cell r="CF700">
            <v>0</v>
          </cell>
          <cell r="CG700">
            <v>0</v>
          </cell>
          <cell r="CH700">
            <v>0</v>
          </cell>
          <cell r="CI700">
            <v>0</v>
          </cell>
          <cell r="CJ700">
            <v>0</v>
          </cell>
          <cell r="CK700">
            <v>0</v>
          </cell>
          <cell r="CL700">
            <v>0</v>
          </cell>
          <cell r="CM700">
            <v>0</v>
          </cell>
          <cell r="CN700">
            <v>0</v>
          </cell>
          <cell r="CO700">
            <v>0</v>
          </cell>
          <cell r="CP700">
            <v>0</v>
          </cell>
          <cell r="CQ700">
            <v>0</v>
          </cell>
          <cell r="CR700">
            <v>77.2499392000027</v>
          </cell>
          <cell r="CS700">
            <v>-11.250007799997547</v>
          </cell>
          <cell r="CT700">
            <v>0.74996419999843056</v>
          </cell>
          <cell r="CU700">
            <v>-2.999975099999574</v>
          </cell>
          <cell r="CV700">
            <v>6.0000106000006781</v>
          </cell>
          <cell r="CW700">
            <v>0.74996920000012324</v>
          </cell>
          <cell r="CX700">
            <v>6.000020499999664</v>
          </cell>
          <cell r="CY700">
            <v>20.250020400000722</v>
          </cell>
          <cell r="CZ700">
            <v>11.250001600001269</v>
          </cell>
          <cell r="DA700">
            <v>14.999993100000211</v>
          </cell>
          <cell r="DB700">
            <v>1.4999919999991107</v>
          </cell>
          <cell r="DC700">
            <v>-1.5000004000012268</v>
          </cell>
          <cell r="DD700">
            <v>31.499950899997202</v>
          </cell>
          <cell r="DE700">
            <v>71.999652200029232</v>
          </cell>
          <cell r="DF700">
            <v>-94.500122500001453</v>
          </cell>
          <cell r="DG700">
            <v>27.000003199995263</v>
          </cell>
          <cell r="DH700">
            <v>8.9999342000010074</v>
          </cell>
          <cell r="DI700">
            <v>4.5000494000050821</v>
          </cell>
          <cell r="DJ700">
            <v>60.750032099997043</v>
          </cell>
          <cell r="DK700">
            <v>29.250031700001273</v>
          </cell>
          <cell r="DL700">
            <v>29.24991680000312</v>
          </cell>
          <cell r="DM700">
            <v>-20.250040499995521</v>
          </cell>
          <cell r="DN700">
            <v>11.250057200006268</v>
          </cell>
          <cell r="DO700">
            <v>15.749956699997711</v>
          </cell>
          <cell r="DP700">
            <v>22.499901999995927</v>
          </cell>
          <cell r="DQ700">
            <v>-22.500068100001954</v>
          </cell>
          <cell r="DR700">
            <v>-8.9999389000004157</v>
          </cell>
          <cell r="DS700">
            <v>-8.9999926999953459</v>
          </cell>
          <cell r="DT700">
            <v>15.7499966999967</v>
          </cell>
          <cell r="DU700">
            <v>6.7500653000024613</v>
          </cell>
          <cell r="DV700">
            <v>13.499952000005578</v>
          </cell>
          <cell r="DW700">
            <v>-2.2499466000008397</v>
          </cell>
          <cell r="DX700">
            <v>-15.749939699999231</v>
          </cell>
          <cell r="DY700">
            <v>-13.500013199998648</v>
          </cell>
          <cell r="DZ700">
            <v>22.499894399996265</v>
          </cell>
          <cell r="EA700">
            <v>4.4999806999985594</v>
          </cell>
          <cell r="EB700">
            <v>9.0000293999983114</v>
          </cell>
          <cell r="EC700">
            <v>9.0000137999959406</v>
          </cell>
          <cell r="ED700">
            <v>-49.499979000000167</v>
          </cell>
        </row>
        <row r="701">
          <cell r="F701">
            <v>0</v>
          </cell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K701">
            <v>0</v>
          </cell>
          <cell r="L701">
            <v>0</v>
          </cell>
          <cell r="M701">
            <v>0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U701">
            <v>0</v>
          </cell>
          <cell r="V701">
            <v>0</v>
          </cell>
          <cell r="W701">
            <v>0</v>
          </cell>
          <cell r="X701">
            <v>0</v>
          </cell>
          <cell r="Y701">
            <v>0</v>
          </cell>
          <cell r="Z701">
            <v>0</v>
          </cell>
          <cell r="AA701">
            <v>0</v>
          </cell>
          <cell r="AB701">
            <v>0</v>
          </cell>
          <cell r="AC701">
            <v>0</v>
          </cell>
          <cell r="AD701">
            <v>0</v>
          </cell>
          <cell r="AE701">
            <v>0</v>
          </cell>
          <cell r="AF701">
            <v>0</v>
          </cell>
          <cell r="AG701">
            <v>0</v>
          </cell>
          <cell r="AH701">
            <v>0</v>
          </cell>
          <cell r="AI701">
            <v>0</v>
          </cell>
          <cell r="AJ701">
            <v>0</v>
          </cell>
          <cell r="AK701">
            <v>0</v>
          </cell>
          <cell r="AL701">
            <v>0</v>
          </cell>
          <cell r="AM701">
            <v>0</v>
          </cell>
          <cell r="AN701">
            <v>0</v>
          </cell>
          <cell r="AO701">
            <v>0</v>
          </cell>
          <cell r="AP701">
            <v>0</v>
          </cell>
          <cell r="AQ701">
            <v>0</v>
          </cell>
          <cell r="AR701">
            <v>0</v>
          </cell>
          <cell r="AS701">
            <v>0</v>
          </cell>
          <cell r="AT701">
            <v>0</v>
          </cell>
          <cell r="AU701">
            <v>0</v>
          </cell>
          <cell r="AV701">
            <v>0</v>
          </cell>
          <cell r="AW701">
            <v>0</v>
          </cell>
          <cell r="AX701">
            <v>0</v>
          </cell>
          <cell r="AY701">
            <v>0</v>
          </cell>
          <cell r="AZ701">
            <v>0</v>
          </cell>
          <cell r="BA701">
            <v>0</v>
          </cell>
          <cell r="BB701">
            <v>0</v>
          </cell>
          <cell r="BC701">
            <v>0</v>
          </cell>
          <cell r="BD701">
            <v>0</v>
          </cell>
          <cell r="BE701">
            <v>0</v>
          </cell>
          <cell r="BF701">
            <v>0</v>
          </cell>
          <cell r="BG701">
            <v>0</v>
          </cell>
          <cell r="BH701">
            <v>0</v>
          </cell>
          <cell r="BI701">
            <v>0</v>
          </cell>
          <cell r="BJ701">
            <v>0</v>
          </cell>
          <cell r="BK701">
            <v>0</v>
          </cell>
          <cell r="BL701">
            <v>0</v>
          </cell>
          <cell r="BM701">
            <v>0</v>
          </cell>
          <cell r="BN701">
            <v>0</v>
          </cell>
          <cell r="BO701">
            <v>0</v>
          </cell>
          <cell r="BP701">
            <v>0</v>
          </cell>
          <cell r="BQ701">
            <v>0</v>
          </cell>
          <cell r="BR701">
            <v>0</v>
          </cell>
          <cell r="BS701">
            <v>0</v>
          </cell>
          <cell r="BT701">
            <v>0</v>
          </cell>
          <cell r="BU701">
            <v>0</v>
          </cell>
          <cell r="BV701">
            <v>0</v>
          </cell>
          <cell r="BW701">
            <v>0</v>
          </cell>
          <cell r="BX701">
            <v>0</v>
          </cell>
          <cell r="BY701">
            <v>0</v>
          </cell>
          <cell r="BZ701">
            <v>0</v>
          </cell>
          <cell r="CA701">
            <v>0</v>
          </cell>
          <cell r="CB701">
            <v>0</v>
          </cell>
          <cell r="CC701">
            <v>0</v>
          </cell>
          <cell r="CD701">
            <v>0</v>
          </cell>
          <cell r="CE701">
            <v>0</v>
          </cell>
          <cell r="CF701">
            <v>0</v>
          </cell>
          <cell r="CG701">
            <v>0</v>
          </cell>
          <cell r="CH701">
            <v>0</v>
          </cell>
          <cell r="CI701">
            <v>0</v>
          </cell>
          <cell r="CJ701">
            <v>0</v>
          </cell>
          <cell r="CK701">
            <v>0</v>
          </cell>
          <cell r="CL701">
            <v>0</v>
          </cell>
          <cell r="CM701">
            <v>0</v>
          </cell>
          <cell r="CN701">
            <v>0</v>
          </cell>
          <cell r="CO701">
            <v>0</v>
          </cell>
          <cell r="CP701">
            <v>0</v>
          </cell>
          <cell r="CQ701">
            <v>0</v>
          </cell>
          <cell r="CR701">
            <v>-83.999969599972246</v>
          </cell>
          <cell r="CS701">
            <v>6.7499877000009292</v>
          </cell>
          <cell r="CT701">
            <v>-2.2499835999988136</v>
          </cell>
          <cell r="CU701">
            <v>0.74999080000088725</v>
          </cell>
          <cell r="CV701">
            <v>-1.0100000508828089E-5</v>
          </cell>
          <cell r="CW701">
            <v>-6.0000001999997039</v>
          </cell>
          <cell r="CX701">
            <v>-5.9999942000013107</v>
          </cell>
          <cell r="CY701">
            <v>-17.250017300000763</v>
          </cell>
          <cell r="CZ701">
            <v>-6.7500111999997898</v>
          </cell>
          <cell r="DA701">
            <v>-15.750006000000212</v>
          </cell>
          <cell r="DB701">
            <v>2.8300000849412754E-5</v>
          </cell>
          <cell r="DC701">
            <v>-3.7499857000002521</v>
          </cell>
          <cell r="DD701">
            <v>-33.749968099999023</v>
          </cell>
          <cell r="DE701">
            <v>-56.250010000017937</v>
          </cell>
          <cell r="DF701">
            <v>80.99997440000152</v>
          </cell>
          <cell r="DG701">
            <v>-9.0000841000000946</v>
          </cell>
          <cell r="DH701">
            <v>-26.999919399997452</v>
          </cell>
          <cell r="DI701">
            <v>4.5000218999994104</v>
          </cell>
          <cell r="DJ701">
            <v>-49.500077400000009</v>
          </cell>
          <cell r="DK701">
            <v>-29.250029200000426</v>
          </cell>
          <cell r="DL701">
            <v>-4.4999817000025359</v>
          </cell>
          <cell r="DM701">
            <v>11.249976399998559</v>
          </cell>
          <cell r="DN701">
            <v>6.7500147999999172</v>
          </cell>
          <cell r="DO701">
            <v>-15.749975999999151</v>
          </cell>
          <cell r="DP701">
            <v>-11.249937699998554</v>
          </cell>
          <cell r="DQ701">
            <v>-13.499992000004568</v>
          </cell>
          <cell r="DR701">
            <v>-74.249981799977832</v>
          </cell>
          <cell r="DS701">
            <v>9.0001010000050883</v>
          </cell>
          <cell r="DT701">
            <v>-6.7499023000018497</v>
          </cell>
          <cell r="DU701">
            <v>-6.7499609000005876</v>
          </cell>
          <cell r="DV701">
            <v>6.7498861000021861</v>
          </cell>
          <cell r="DW701">
            <v>-18.000047200002882</v>
          </cell>
          <cell r="DX701">
            <v>-13.500021200001356</v>
          </cell>
          <cell r="DY701">
            <v>-29.250024799999665</v>
          </cell>
          <cell r="DZ701">
            <v>-20.250060600003053</v>
          </cell>
          <cell r="EA701">
            <v>-2.0000006770715117E-6</v>
          </cell>
          <cell r="EB701">
            <v>-11.250014499993995</v>
          </cell>
          <cell r="EC701">
            <v>-1.3899996702093631E-5</v>
          </cell>
          <cell r="ED701">
            <v>15.750078500001109</v>
          </cell>
        </row>
        <row r="702">
          <cell r="F702">
            <v>0</v>
          </cell>
          <cell r="G702">
            <v>0</v>
          </cell>
          <cell r="H702">
            <v>0</v>
          </cell>
          <cell r="I702">
            <v>0</v>
          </cell>
          <cell r="J702">
            <v>0</v>
          </cell>
          <cell r="K702">
            <v>0</v>
          </cell>
          <cell r="L702">
            <v>0</v>
          </cell>
          <cell r="M702">
            <v>0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R702">
            <v>0</v>
          </cell>
          <cell r="S702">
            <v>0</v>
          </cell>
          <cell r="T702">
            <v>0</v>
          </cell>
          <cell r="U702">
            <v>0</v>
          </cell>
          <cell r="V702">
            <v>0</v>
          </cell>
          <cell r="W702">
            <v>0</v>
          </cell>
          <cell r="X702">
            <v>0</v>
          </cell>
          <cell r="Y702">
            <v>0</v>
          </cell>
          <cell r="Z702">
            <v>0</v>
          </cell>
          <cell r="AA702">
            <v>0</v>
          </cell>
          <cell r="AB702">
            <v>0</v>
          </cell>
          <cell r="AC702">
            <v>0</v>
          </cell>
          <cell r="AD702">
            <v>0</v>
          </cell>
          <cell r="AE702">
            <v>0</v>
          </cell>
          <cell r="AF702">
            <v>0</v>
          </cell>
          <cell r="AG702">
            <v>0</v>
          </cell>
          <cell r="AH702">
            <v>0</v>
          </cell>
          <cell r="AI702">
            <v>0</v>
          </cell>
          <cell r="AJ702">
            <v>0</v>
          </cell>
          <cell r="AK702">
            <v>0</v>
          </cell>
          <cell r="AL702">
            <v>0</v>
          </cell>
          <cell r="AM702">
            <v>0</v>
          </cell>
          <cell r="AN702">
            <v>0</v>
          </cell>
          <cell r="AO702">
            <v>0</v>
          </cell>
          <cell r="AP702">
            <v>0</v>
          </cell>
          <cell r="AQ702">
            <v>0</v>
          </cell>
          <cell r="AR702">
            <v>0</v>
          </cell>
          <cell r="AS702">
            <v>0</v>
          </cell>
          <cell r="AT702">
            <v>0</v>
          </cell>
          <cell r="AU702">
            <v>0</v>
          </cell>
          <cell r="AV702">
            <v>0</v>
          </cell>
          <cell r="AW702">
            <v>0</v>
          </cell>
          <cell r="AX702">
            <v>0</v>
          </cell>
          <cell r="AY702">
            <v>0</v>
          </cell>
          <cell r="AZ702">
            <v>0</v>
          </cell>
          <cell r="BA702">
            <v>0</v>
          </cell>
          <cell r="BB702">
            <v>0</v>
          </cell>
          <cell r="BC702">
            <v>0</v>
          </cell>
          <cell r="BD702">
            <v>0</v>
          </cell>
          <cell r="BE702">
            <v>0</v>
          </cell>
          <cell r="BF702">
            <v>0</v>
          </cell>
          <cell r="BG702">
            <v>0</v>
          </cell>
          <cell r="BH702">
            <v>0</v>
          </cell>
          <cell r="BI702">
            <v>0</v>
          </cell>
          <cell r="BJ702">
            <v>0</v>
          </cell>
          <cell r="BK702">
            <v>0</v>
          </cell>
          <cell r="BL702">
            <v>0</v>
          </cell>
          <cell r="BM702">
            <v>0</v>
          </cell>
          <cell r="BN702">
            <v>0</v>
          </cell>
          <cell r="BO702">
            <v>0</v>
          </cell>
          <cell r="BP702">
            <v>0</v>
          </cell>
          <cell r="BQ702">
            <v>0</v>
          </cell>
          <cell r="BR702">
            <v>0</v>
          </cell>
          <cell r="BS702">
            <v>0</v>
          </cell>
          <cell r="BT702">
            <v>0</v>
          </cell>
          <cell r="BU702">
            <v>0</v>
          </cell>
          <cell r="BV702">
            <v>0</v>
          </cell>
          <cell r="BW702">
            <v>0</v>
          </cell>
          <cell r="BX702">
            <v>0</v>
          </cell>
          <cell r="BY702">
            <v>0</v>
          </cell>
          <cell r="BZ702">
            <v>0</v>
          </cell>
          <cell r="CA702">
            <v>0</v>
          </cell>
          <cell r="CB702">
            <v>0</v>
          </cell>
          <cell r="CC702">
            <v>0</v>
          </cell>
          <cell r="CD702">
            <v>0</v>
          </cell>
          <cell r="CE702">
            <v>0</v>
          </cell>
          <cell r="CF702">
            <v>0</v>
          </cell>
          <cell r="CG702">
            <v>0</v>
          </cell>
          <cell r="CH702">
            <v>0</v>
          </cell>
          <cell r="CI702">
            <v>0</v>
          </cell>
          <cell r="CJ702">
            <v>0</v>
          </cell>
          <cell r="CK702">
            <v>0</v>
          </cell>
          <cell r="CL702">
            <v>0</v>
          </cell>
          <cell r="CM702">
            <v>0</v>
          </cell>
          <cell r="CN702">
            <v>0</v>
          </cell>
          <cell r="CO702">
            <v>0</v>
          </cell>
          <cell r="CP702">
            <v>0</v>
          </cell>
          <cell r="CQ702">
            <v>0</v>
          </cell>
          <cell r="CR702">
            <v>0</v>
          </cell>
          <cell r="CS702">
            <v>0</v>
          </cell>
          <cell r="CT702">
            <v>0</v>
          </cell>
          <cell r="CU702">
            <v>0</v>
          </cell>
          <cell r="CV702">
            <v>0</v>
          </cell>
          <cell r="CW702">
            <v>0</v>
          </cell>
          <cell r="CX702">
            <v>0</v>
          </cell>
          <cell r="CY702">
            <v>0</v>
          </cell>
          <cell r="CZ702">
            <v>0</v>
          </cell>
          <cell r="DA702">
            <v>0</v>
          </cell>
          <cell r="DB702">
            <v>0</v>
          </cell>
          <cell r="DC702">
            <v>0</v>
          </cell>
          <cell r="DD702">
            <v>0</v>
          </cell>
          <cell r="DE702">
            <v>23.999867399950745</v>
          </cell>
          <cell r="DF702">
            <v>-31.500035699998989</v>
          </cell>
          <cell r="DG702">
            <v>8.9999817999996594</v>
          </cell>
          <cell r="DH702">
            <v>2.9999787000015203</v>
          </cell>
          <cell r="DI702">
            <v>1.5000081000016507</v>
          </cell>
          <cell r="DJ702">
            <v>20.24999089999983</v>
          </cell>
          <cell r="DK702">
            <v>9.7499838000003365</v>
          </cell>
          <cell r="DL702">
            <v>9.7499870999999985</v>
          </cell>
          <cell r="DM702">
            <v>-6.7500013999997464</v>
          </cell>
          <cell r="DN702">
            <v>3.749994699999661</v>
          </cell>
          <cell r="DO702">
            <v>5.2500025999997888</v>
          </cell>
          <cell r="DP702">
            <v>7.4999954000013531</v>
          </cell>
          <cell r="DQ702">
            <v>-7.5000186000015674</v>
          </cell>
          <cell r="DR702">
            <v>-2.9999673000129405</v>
          </cell>
          <cell r="DS702">
            <v>-2.9999917000004643</v>
          </cell>
          <cell r="DT702">
            <v>5.2499999000010575</v>
          </cell>
          <cell r="DU702">
            <v>2.2500151000003825</v>
          </cell>
          <cell r="DV702">
            <v>4.4999976999988576</v>
          </cell>
          <cell r="DW702">
            <v>-0.7499840000000404</v>
          </cell>
          <cell r="DX702">
            <v>-5.2499905000004219</v>
          </cell>
          <cell r="DY702">
            <v>-4.4999981000000844</v>
          </cell>
          <cell r="DZ702">
            <v>7.4999959000015224</v>
          </cell>
          <cell r="EA702">
            <v>1.4999993000001268</v>
          </cell>
          <cell r="EB702">
            <v>3.0000131999986479</v>
          </cell>
          <cell r="EC702">
            <v>2.9999767000008433</v>
          </cell>
          <cell r="ED702">
            <v>-16.500000800000635</v>
          </cell>
        </row>
        <row r="703">
          <cell r="F703">
            <v>0</v>
          </cell>
          <cell r="G703">
            <v>0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  <cell r="V703">
            <v>0</v>
          </cell>
          <cell r="W703">
            <v>0</v>
          </cell>
          <cell r="X703">
            <v>0</v>
          </cell>
          <cell r="Y703">
            <v>0</v>
          </cell>
          <cell r="Z703">
            <v>0</v>
          </cell>
          <cell r="AA703">
            <v>0</v>
          </cell>
          <cell r="AB703">
            <v>0</v>
          </cell>
          <cell r="AC703">
            <v>0</v>
          </cell>
          <cell r="AD703">
            <v>0</v>
          </cell>
          <cell r="AE703">
            <v>0</v>
          </cell>
          <cell r="AF703">
            <v>0</v>
          </cell>
          <cell r="AG703">
            <v>0</v>
          </cell>
          <cell r="AH703">
            <v>0</v>
          </cell>
          <cell r="AI703">
            <v>0</v>
          </cell>
          <cell r="AJ703">
            <v>0</v>
          </cell>
          <cell r="AK703">
            <v>0</v>
          </cell>
          <cell r="AL703">
            <v>0</v>
          </cell>
          <cell r="AM703">
            <v>0</v>
          </cell>
          <cell r="AN703">
            <v>0</v>
          </cell>
          <cell r="AO703">
            <v>0</v>
          </cell>
          <cell r="AP703">
            <v>0</v>
          </cell>
          <cell r="AQ703">
            <v>0</v>
          </cell>
          <cell r="AR703">
            <v>0</v>
          </cell>
          <cell r="AS703">
            <v>0</v>
          </cell>
          <cell r="AT703">
            <v>0</v>
          </cell>
          <cell r="AU703">
            <v>0</v>
          </cell>
          <cell r="AV703">
            <v>0</v>
          </cell>
          <cell r="AW703">
            <v>0</v>
          </cell>
          <cell r="AX703">
            <v>0</v>
          </cell>
          <cell r="AY703">
            <v>0</v>
          </cell>
          <cell r="AZ703">
            <v>0</v>
          </cell>
          <cell r="BA703">
            <v>0</v>
          </cell>
          <cell r="BB703">
            <v>0</v>
          </cell>
          <cell r="BC703">
            <v>0</v>
          </cell>
          <cell r="BD703">
            <v>0</v>
          </cell>
          <cell r="BE703">
            <v>0</v>
          </cell>
          <cell r="BF703">
            <v>0</v>
          </cell>
          <cell r="BG703">
            <v>0</v>
          </cell>
          <cell r="BH703">
            <v>0</v>
          </cell>
          <cell r="BI703">
            <v>0</v>
          </cell>
          <cell r="BJ703">
            <v>0</v>
          </cell>
          <cell r="BK703">
            <v>0</v>
          </cell>
          <cell r="BL703">
            <v>0</v>
          </cell>
          <cell r="BM703">
            <v>0</v>
          </cell>
          <cell r="BN703">
            <v>0</v>
          </cell>
          <cell r="BO703">
            <v>0</v>
          </cell>
          <cell r="BP703">
            <v>0</v>
          </cell>
          <cell r="BQ703">
            <v>0</v>
          </cell>
          <cell r="BR703">
            <v>0</v>
          </cell>
          <cell r="BS703">
            <v>0</v>
          </cell>
          <cell r="BT703">
            <v>0</v>
          </cell>
          <cell r="BU703">
            <v>0</v>
          </cell>
          <cell r="BV703">
            <v>0</v>
          </cell>
          <cell r="BW703">
            <v>0</v>
          </cell>
          <cell r="BX703">
            <v>0</v>
          </cell>
          <cell r="BY703">
            <v>0</v>
          </cell>
          <cell r="BZ703">
            <v>0</v>
          </cell>
          <cell r="CA703">
            <v>0</v>
          </cell>
          <cell r="CB703">
            <v>0</v>
          </cell>
          <cell r="CC703">
            <v>0</v>
          </cell>
          <cell r="CD703">
            <v>0</v>
          </cell>
          <cell r="CE703">
            <v>0</v>
          </cell>
          <cell r="CF703">
            <v>0</v>
          </cell>
          <cell r="CG703">
            <v>0</v>
          </cell>
          <cell r="CH703">
            <v>0</v>
          </cell>
          <cell r="CI703">
            <v>0</v>
          </cell>
          <cell r="CJ703">
            <v>0</v>
          </cell>
          <cell r="CK703">
            <v>0</v>
          </cell>
          <cell r="CL703">
            <v>0</v>
          </cell>
          <cell r="CM703">
            <v>0</v>
          </cell>
          <cell r="CN703">
            <v>0</v>
          </cell>
          <cell r="CO703">
            <v>0</v>
          </cell>
          <cell r="CP703">
            <v>0</v>
          </cell>
          <cell r="CQ703">
            <v>0</v>
          </cell>
          <cell r="CR703">
            <v>0</v>
          </cell>
          <cell r="CS703">
            <v>0</v>
          </cell>
          <cell r="CT703">
            <v>0</v>
          </cell>
          <cell r="CU703">
            <v>0</v>
          </cell>
          <cell r="CV703">
            <v>0</v>
          </cell>
          <cell r="CW703">
            <v>0</v>
          </cell>
          <cell r="CX703">
            <v>0</v>
          </cell>
          <cell r="CY703">
            <v>0</v>
          </cell>
          <cell r="CZ703">
            <v>0</v>
          </cell>
          <cell r="DA703">
            <v>0</v>
          </cell>
          <cell r="DB703">
            <v>0</v>
          </cell>
          <cell r="DC703">
            <v>0</v>
          </cell>
          <cell r="DD703">
            <v>0</v>
          </cell>
          <cell r="DE703">
            <v>-18.749968000018271</v>
          </cell>
          <cell r="DF703">
            <v>26.999998999999661</v>
          </cell>
          <cell r="DG703">
            <v>-3.0000168000005942</v>
          </cell>
          <cell r="DH703">
            <v>-8.9999850999993214</v>
          </cell>
          <cell r="DI703">
            <v>1.5000148999988596</v>
          </cell>
          <cell r="DJ703">
            <v>-16.50000369999907</v>
          </cell>
          <cell r="DK703">
            <v>-9.7500104999999166</v>
          </cell>
          <cell r="DL703">
            <v>-1.499994699999661</v>
          </cell>
          <cell r="DM703">
            <v>3.7500033999986044</v>
          </cell>
          <cell r="DN703">
            <v>2.2500027999994927</v>
          </cell>
          <cell r="DO703">
            <v>-5.2499872000007599</v>
          </cell>
          <cell r="DP703">
            <v>-3.7499877000009292</v>
          </cell>
          <cell r="DQ703">
            <v>-4.5000024000000849</v>
          </cell>
          <cell r="DR703">
            <v>-24.749929499987047</v>
          </cell>
          <cell r="DS703">
            <v>3.0000366000003851</v>
          </cell>
          <cell r="DT703">
            <v>-2.249971799999912</v>
          </cell>
          <cell r="DU703">
            <v>-2.2499981000000844</v>
          </cell>
          <cell r="DV703">
            <v>2.2499715000012657</v>
          </cell>
          <cell r="DW703">
            <v>-5.9999889999999141</v>
          </cell>
          <cell r="DX703">
            <v>-4.4999922999995761</v>
          </cell>
          <cell r="DY703">
            <v>-9.7500061999999161</v>
          </cell>
          <cell r="DZ703">
            <v>-6.7500048000001698</v>
          </cell>
          <cell r="EA703">
            <v>1.7899999875226058E-5</v>
          </cell>
          <cell r="EB703">
            <v>-3.7500059000012698</v>
          </cell>
          <cell r="EC703">
            <v>-4.0000122680794448E-7</v>
          </cell>
          <cell r="ED703">
            <v>5.250013000000763</v>
          </cell>
        </row>
        <row r="704">
          <cell r="F704">
            <v>0</v>
          </cell>
          <cell r="G704">
            <v>0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  <cell r="X704">
            <v>0</v>
          </cell>
          <cell r="Y704">
            <v>0</v>
          </cell>
          <cell r="Z704">
            <v>0</v>
          </cell>
          <cell r="AA704">
            <v>0</v>
          </cell>
          <cell r="AB704">
            <v>0</v>
          </cell>
          <cell r="AC704">
            <v>0</v>
          </cell>
          <cell r="AD704">
            <v>0</v>
          </cell>
          <cell r="AE704">
            <v>0</v>
          </cell>
          <cell r="AF704">
            <v>0</v>
          </cell>
          <cell r="AG704">
            <v>0</v>
          </cell>
          <cell r="AH704">
            <v>0</v>
          </cell>
          <cell r="AI704">
            <v>0</v>
          </cell>
          <cell r="AJ704">
            <v>0</v>
          </cell>
          <cell r="AK704">
            <v>0</v>
          </cell>
          <cell r="AL704">
            <v>0</v>
          </cell>
          <cell r="AM704">
            <v>0</v>
          </cell>
          <cell r="AN704">
            <v>0</v>
          </cell>
          <cell r="AO704">
            <v>0</v>
          </cell>
          <cell r="AP704">
            <v>0</v>
          </cell>
          <cell r="AQ704">
            <v>0</v>
          </cell>
          <cell r="AR704">
            <v>0</v>
          </cell>
          <cell r="AS704">
            <v>0</v>
          </cell>
          <cell r="AT704">
            <v>0</v>
          </cell>
          <cell r="AU704">
            <v>0</v>
          </cell>
          <cell r="AV704">
            <v>0</v>
          </cell>
          <cell r="AW704">
            <v>0</v>
          </cell>
          <cell r="AX704">
            <v>0</v>
          </cell>
          <cell r="AY704">
            <v>0</v>
          </cell>
          <cell r="AZ704">
            <v>0</v>
          </cell>
          <cell r="BA704">
            <v>0</v>
          </cell>
          <cell r="BB704">
            <v>0</v>
          </cell>
          <cell r="BC704">
            <v>0</v>
          </cell>
          <cell r="BD704">
            <v>0</v>
          </cell>
          <cell r="BE704">
            <v>0</v>
          </cell>
          <cell r="BF704">
            <v>0</v>
          </cell>
          <cell r="BG704">
            <v>0</v>
          </cell>
          <cell r="BH704">
            <v>0</v>
          </cell>
          <cell r="BI704">
            <v>0</v>
          </cell>
          <cell r="BJ704">
            <v>0</v>
          </cell>
          <cell r="BK704">
            <v>0</v>
          </cell>
          <cell r="BL704">
            <v>0</v>
          </cell>
          <cell r="BM704">
            <v>0</v>
          </cell>
          <cell r="BN704">
            <v>0</v>
          </cell>
          <cell r="BO704">
            <v>0</v>
          </cell>
          <cell r="BP704">
            <v>0</v>
          </cell>
          <cell r="BQ704">
            <v>0</v>
          </cell>
          <cell r="BR704">
            <v>0</v>
          </cell>
          <cell r="BS704">
            <v>0</v>
          </cell>
          <cell r="BT704">
            <v>0</v>
          </cell>
          <cell r="BU704">
            <v>0</v>
          </cell>
          <cell r="BV704">
            <v>0</v>
          </cell>
          <cell r="BW704">
            <v>0</v>
          </cell>
          <cell r="BX704">
            <v>0</v>
          </cell>
          <cell r="BY704">
            <v>0</v>
          </cell>
          <cell r="BZ704">
            <v>0</v>
          </cell>
          <cell r="CA704">
            <v>0</v>
          </cell>
          <cell r="CB704">
            <v>0</v>
          </cell>
          <cell r="CC704">
            <v>0</v>
          </cell>
          <cell r="CD704">
            <v>0</v>
          </cell>
          <cell r="CE704">
            <v>0</v>
          </cell>
          <cell r="CF704">
            <v>0</v>
          </cell>
          <cell r="CG704">
            <v>0</v>
          </cell>
          <cell r="CH704">
            <v>0</v>
          </cell>
          <cell r="CI704">
            <v>0</v>
          </cell>
          <cell r="CJ704">
            <v>0</v>
          </cell>
          <cell r="CK704">
            <v>0</v>
          </cell>
          <cell r="CL704">
            <v>0</v>
          </cell>
          <cell r="CM704">
            <v>0</v>
          </cell>
          <cell r="CN704">
            <v>0</v>
          </cell>
          <cell r="CO704">
            <v>0</v>
          </cell>
          <cell r="CP704">
            <v>0</v>
          </cell>
          <cell r="CQ704">
            <v>0</v>
          </cell>
          <cell r="CR704">
            <v>108.14997219995712</v>
          </cell>
          <cell r="CS704">
            <v>-15.750012000000424</v>
          </cell>
          <cell r="CT704">
            <v>1.0499686000002839</v>
          </cell>
          <cell r="CU704">
            <v>-4.1999552000015683</v>
          </cell>
          <cell r="CV704">
            <v>8.4000344000014593</v>
          </cell>
          <cell r="CW704">
            <v>1.0499955999985104</v>
          </cell>
          <cell r="CX704">
            <v>8.3999994000005245</v>
          </cell>
          <cell r="CY704">
            <v>28.350039799999649</v>
          </cell>
          <cell r="CZ704">
            <v>15.749976399998559</v>
          </cell>
          <cell r="DA704">
            <v>20.999993999997969</v>
          </cell>
          <cell r="DB704">
            <v>2.1000125999999</v>
          </cell>
          <cell r="DC704">
            <v>-2.0999878000002354</v>
          </cell>
          <cell r="DD704">
            <v>44.09990640000251</v>
          </cell>
          <cell r="DE704">
            <v>33.599878999986686</v>
          </cell>
          <cell r="DF704">
            <v>-44.100030600002356</v>
          </cell>
          <cell r="DG704">
            <v>12.599972800000614</v>
          </cell>
          <cell r="DH704">
            <v>4.1999603999975079</v>
          </cell>
          <cell r="DI704">
            <v>2.1000125999999</v>
          </cell>
          <cell r="DJ704">
            <v>28.349953999997524</v>
          </cell>
          <cell r="DK704">
            <v>13.649976999999126</v>
          </cell>
          <cell r="DL704">
            <v>13.650009200000568</v>
          </cell>
          <cell r="DM704">
            <v>-9.4500019999995857</v>
          </cell>
          <cell r="DN704">
            <v>5.2499949999983073</v>
          </cell>
          <cell r="DO704">
            <v>7.350042800000665</v>
          </cell>
          <cell r="DP704">
            <v>10.499995400001353</v>
          </cell>
          <cell r="DQ704">
            <v>-10.500007599999662</v>
          </cell>
          <cell r="DR704">
            <v>-4.1998253999627195</v>
          </cell>
          <cell r="DS704">
            <v>-4.1999563999997918</v>
          </cell>
          <cell r="DT704">
            <v>7.3500098000004073</v>
          </cell>
          <cell r="DU704">
            <v>3.1500153999986651</v>
          </cell>
          <cell r="DV704">
            <v>6.3000004000004992</v>
          </cell>
          <cell r="DW704">
            <v>-1.049985799998467</v>
          </cell>
          <cell r="DX704">
            <v>-7.349962799999048</v>
          </cell>
          <cell r="DY704">
            <v>-6.2999700000000303</v>
          </cell>
          <cell r="DZ704">
            <v>10.50001279999924</v>
          </cell>
          <cell r="EA704">
            <v>2.0999899999987974</v>
          </cell>
          <cell r="EB704">
            <v>4.2000349999980244</v>
          </cell>
          <cell r="EC704">
            <v>4.1999978000021656</v>
          </cell>
          <cell r="ED704">
            <v>-23.100011599999561</v>
          </cell>
        </row>
        <row r="705">
          <cell r="F705">
            <v>0</v>
          </cell>
          <cell r="G705">
            <v>0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0</v>
          </cell>
          <cell r="AB705">
            <v>0</v>
          </cell>
          <cell r="AC705">
            <v>0</v>
          </cell>
          <cell r="AD705">
            <v>0</v>
          </cell>
          <cell r="AE705">
            <v>0</v>
          </cell>
          <cell r="AF705">
            <v>0</v>
          </cell>
          <cell r="AG705">
            <v>0</v>
          </cell>
          <cell r="AH705">
            <v>0</v>
          </cell>
          <cell r="AI705">
            <v>0</v>
          </cell>
          <cell r="AJ705">
            <v>0</v>
          </cell>
          <cell r="AK705">
            <v>0</v>
          </cell>
          <cell r="AL705">
            <v>0</v>
          </cell>
          <cell r="AM705">
            <v>0</v>
          </cell>
          <cell r="AN705">
            <v>0</v>
          </cell>
          <cell r="AO705">
            <v>0</v>
          </cell>
          <cell r="AP705">
            <v>0</v>
          </cell>
          <cell r="AQ705">
            <v>0</v>
          </cell>
          <cell r="AR705">
            <v>0</v>
          </cell>
          <cell r="AS705">
            <v>0</v>
          </cell>
          <cell r="AT705">
            <v>0</v>
          </cell>
          <cell r="AU705">
            <v>0</v>
          </cell>
          <cell r="AV705">
            <v>0</v>
          </cell>
          <cell r="AW705">
            <v>0</v>
          </cell>
          <cell r="AX705">
            <v>0</v>
          </cell>
          <cell r="AY705">
            <v>0</v>
          </cell>
          <cell r="AZ705">
            <v>0</v>
          </cell>
          <cell r="BA705">
            <v>0</v>
          </cell>
          <cell r="BB705">
            <v>0</v>
          </cell>
          <cell r="BC705">
            <v>0</v>
          </cell>
          <cell r="BD705">
            <v>0</v>
          </cell>
          <cell r="BE705">
            <v>0</v>
          </cell>
          <cell r="BF705">
            <v>0</v>
          </cell>
          <cell r="BG705">
            <v>0</v>
          </cell>
          <cell r="BH705">
            <v>0</v>
          </cell>
          <cell r="BI705">
            <v>0</v>
          </cell>
          <cell r="BJ705">
            <v>0</v>
          </cell>
          <cell r="BK705">
            <v>0</v>
          </cell>
          <cell r="BL705">
            <v>0</v>
          </cell>
          <cell r="BM705">
            <v>0</v>
          </cell>
          <cell r="BN705">
            <v>0</v>
          </cell>
          <cell r="BO705">
            <v>0</v>
          </cell>
          <cell r="BP705">
            <v>0</v>
          </cell>
          <cell r="BQ705">
            <v>0</v>
          </cell>
          <cell r="BR705">
            <v>0</v>
          </cell>
          <cell r="BS705">
            <v>0</v>
          </cell>
          <cell r="BT705">
            <v>0</v>
          </cell>
          <cell r="BU705">
            <v>0</v>
          </cell>
          <cell r="BV705">
            <v>0</v>
          </cell>
          <cell r="BW705">
            <v>0</v>
          </cell>
          <cell r="BX705">
            <v>0</v>
          </cell>
          <cell r="BY705">
            <v>0</v>
          </cell>
          <cell r="BZ705">
            <v>0</v>
          </cell>
          <cell r="CA705">
            <v>0</v>
          </cell>
          <cell r="CB705">
            <v>0</v>
          </cell>
          <cell r="CC705">
            <v>0</v>
          </cell>
          <cell r="CD705">
            <v>0</v>
          </cell>
          <cell r="CE705">
            <v>0</v>
          </cell>
          <cell r="CF705">
            <v>0</v>
          </cell>
          <cell r="CG705">
            <v>0</v>
          </cell>
          <cell r="CH705">
            <v>0</v>
          </cell>
          <cell r="CI705">
            <v>0</v>
          </cell>
          <cell r="CJ705">
            <v>0</v>
          </cell>
          <cell r="CK705">
            <v>0</v>
          </cell>
          <cell r="CL705">
            <v>0</v>
          </cell>
          <cell r="CM705">
            <v>0</v>
          </cell>
          <cell r="CN705">
            <v>0</v>
          </cell>
          <cell r="CO705">
            <v>0</v>
          </cell>
          <cell r="CP705">
            <v>0</v>
          </cell>
          <cell r="CQ705">
            <v>0</v>
          </cell>
          <cell r="CR705">
            <v>-117.59995800000615</v>
          </cell>
          <cell r="CS705">
            <v>9.4499770000002172</v>
          </cell>
          <cell r="CT705">
            <v>-3.149996199997986</v>
          </cell>
          <cell r="CU705">
            <v>1.0499845999984245</v>
          </cell>
          <cell r="CV705">
            <v>-7.599999662488699E-6</v>
          </cell>
          <cell r="CW705">
            <v>-8.4000052000010328</v>
          </cell>
          <cell r="CX705">
            <v>-8.399976599999718</v>
          </cell>
          <cell r="CY705">
            <v>-24.150009200000568</v>
          </cell>
          <cell r="CZ705">
            <v>-9.4499959999993735</v>
          </cell>
          <cell r="DA705">
            <v>-22.050018399997498</v>
          </cell>
          <cell r="DB705">
            <v>2.939999831141904E-5</v>
          </cell>
          <cell r="DC705">
            <v>-5.2499647999975423</v>
          </cell>
          <cell r="DD705">
            <v>-47.249974999998813</v>
          </cell>
          <cell r="DE705">
            <v>-26.249905000004219</v>
          </cell>
          <cell r="DF705">
            <v>37.800011600000289</v>
          </cell>
          <cell r="DG705">
            <v>-4.1999971999994159</v>
          </cell>
          <cell r="DH705">
            <v>-12.599971799998457</v>
          </cell>
          <cell r="DI705">
            <v>2.1000235999999859</v>
          </cell>
          <cell r="DJ705">
            <v>-23.099997200000871</v>
          </cell>
          <cell r="DK705">
            <v>-13.650026799999978</v>
          </cell>
          <cell r="DL705">
            <v>-2.0999903999982052</v>
          </cell>
          <cell r="DM705">
            <v>5.2500039999995352</v>
          </cell>
          <cell r="DN705">
            <v>3.1500066000007791</v>
          </cell>
          <cell r="DO705">
            <v>-7.349990999999136</v>
          </cell>
          <cell r="DP705">
            <v>-5.2499825999984751</v>
          </cell>
          <cell r="DQ705">
            <v>-6.2999937999993563</v>
          </cell>
          <cell r="DR705">
            <v>-34.649943800002802</v>
          </cell>
          <cell r="DS705">
            <v>4.2000234000006458</v>
          </cell>
          <cell r="DT705">
            <v>-3.1499825999999302</v>
          </cell>
          <cell r="DU705">
            <v>-3.1499839999996766</v>
          </cell>
          <cell r="DV705">
            <v>3.1499510000012378</v>
          </cell>
          <cell r="DW705">
            <v>-8.3999882000007347</v>
          </cell>
          <cell r="DX705">
            <v>-6.2999875999994401</v>
          </cell>
          <cell r="DY705">
            <v>-13.650008799999341</v>
          </cell>
          <cell r="DZ705">
            <v>-9.4500296000005619</v>
          </cell>
          <cell r="EA705">
            <v>3.2399999327026308E-5</v>
          </cell>
          <cell r="EB705">
            <v>-5.2500012000018614</v>
          </cell>
          <cell r="EC705">
            <v>1.0000003385357559E-6</v>
          </cell>
          <cell r="ED705">
            <v>7.3500303999971948</v>
          </cell>
        </row>
        <row r="706">
          <cell r="F706">
            <v>0</v>
          </cell>
          <cell r="G706">
            <v>0</v>
          </cell>
          <cell r="H706">
            <v>0</v>
          </cell>
          <cell r="I706">
            <v>0</v>
          </cell>
          <cell r="J706">
            <v>0</v>
          </cell>
          <cell r="K706">
            <v>0</v>
          </cell>
          <cell r="L706">
            <v>0</v>
          </cell>
          <cell r="M706">
            <v>0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U706">
            <v>0</v>
          </cell>
          <cell r="V706">
            <v>0</v>
          </cell>
          <cell r="W706">
            <v>0</v>
          </cell>
          <cell r="X706">
            <v>0</v>
          </cell>
          <cell r="Y706">
            <v>0</v>
          </cell>
          <cell r="Z706">
            <v>0</v>
          </cell>
          <cell r="AA706">
            <v>0</v>
          </cell>
          <cell r="AB706">
            <v>0</v>
          </cell>
          <cell r="AC706">
            <v>0</v>
          </cell>
          <cell r="AD706">
            <v>0</v>
          </cell>
          <cell r="AE706">
            <v>0</v>
          </cell>
          <cell r="AF706">
            <v>0</v>
          </cell>
          <cell r="AG706">
            <v>0</v>
          </cell>
          <cell r="AH706">
            <v>0</v>
          </cell>
          <cell r="AI706">
            <v>0</v>
          </cell>
          <cell r="AJ706">
            <v>0</v>
          </cell>
          <cell r="AK706">
            <v>0</v>
          </cell>
          <cell r="AL706">
            <v>0</v>
          </cell>
          <cell r="AM706">
            <v>0</v>
          </cell>
          <cell r="AN706">
            <v>0</v>
          </cell>
          <cell r="AO706">
            <v>0</v>
          </cell>
          <cell r="AP706">
            <v>0</v>
          </cell>
          <cell r="AQ706">
            <v>0</v>
          </cell>
          <cell r="AR706">
            <v>0</v>
          </cell>
          <cell r="AS706">
            <v>0</v>
          </cell>
          <cell r="AT706">
            <v>0</v>
          </cell>
          <cell r="AU706">
            <v>0</v>
          </cell>
          <cell r="AV706">
            <v>0</v>
          </cell>
          <cell r="AW706">
            <v>0</v>
          </cell>
          <cell r="AX706">
            <v>0</v>
          </cell>
          <cell r="AY706">
            <v>0</v>
          </cell>
          <cell r="AZ706">
            <v>0</v>
          </cell>
          <cell r="BA706">
            <v>0</v>
          </cell>
          <cell r="BB706">
            <v>0</v>
          </cell>
          <cell r="BC706">
            <v>0</v>
          </cell>
          <cell r="BD706">
            <v>0</v>
          </cell>
          <cell r="BE706">
            <v>0</v>
          </cell>
          <cell r="BF706">
            <v>0</v>
          </cell>
          <cell r="BG706">
            <v>0</v>
          </cell>
          <cell r="BH706">
            <v>0</v>
          </cell>
          <cell r="BI706">
            <v>0</v>
          </cell>
          <cell r="BJ706">
            <v>0</v>
          </cell>
          <cell r="BK706">
            <v>0</v>
          </cell>
          <cell r="BL706">
            <v>0</v>
          </cell>
          <cell r="BM706">
            <v>0</v>
          </cell>
          <cell r="BN706">
            <v>0</v>
          </cell>
          <cell r="BO706">
            <v>0</v>
          </cell>
          <cell r="BP706">
            <v>0</v>
          </cell>
          <cell r="BQ706">
            <v>0</v>
          </cell>
          <cell r="BR706">
            <v>0</v>
          </cell>
          <cell r="BS706">
            <v>0</v>
          </cell>
          <cell r="BT706">
            <v>0</v>
          </cell>
          <cell r="BU706">
            <v>0</v>
          </cell>
          <cell r="BV706">
            <v>0</v>
          </cell>
          <cell r="BW706">
            <v>0</v>
          </cell>
          <cell r="BX706">
            <v>0</v>
          </cell>
          <cell r="BY706">
            <v>0</v>
          </cell>
          <cell r="BZ706">
            <v>0</v>
          </cell>
          <cell r="CA706">
            <v>0</v>
          </cell>
          <cell r="CB706">
            <v>0</v>
          </cell>
          <cell r="CC706">
            <v>0</v>
          </cell>
          <cell r="CD706">
            <v>0</v>
          </cell>
          <cell r="CE706">
            <v>0</v>
          </cell>
          <cell r="CF706">
            <v>0</v>
          </cell>
          <cell r="CG706">
            <v>0</v>
          </cell>
          <cell r="CH706">
            <v>0</v>
          </cell>
          <cell r="CI706">
            <v>0</v>
          </cell>
          <cell r="CJ706">
            <v>0</v>
          </cell>
          <cell r="CK706">
            <v>0</v>
          </cell>
          <cell r="CL706">
            <v>0</v>
          </cell>
          <cell r="CM706">
            <v>0</v>
          </cell>
          <cell r="CN706">
            <v>0</v>
          </cell>
          <cell r="CO706">
            <v>0</v>
          </cell>
          <cell r="CP706">
            <v>0</v>
          </cell>
          <cell r="CQ706">
            <v>0</v>
          </cell>
          <cell r="CR706">
            <v>0</v>
          </cell>
          <cell r="CS706">
            <v>0</v>
          </cell>
          <cell r="CT706">
            <v>0</v>
          </cell>
          <cell r="CU706">
            <v>0</v>
          </cell>
          <cell r="CV706">
            <v>0</v>
          </cell>
          <cell r="CW706">
            <v>0</v>
          </cell>
          <cell r="CX706">
            <v>0</v>
          </cell>
          <cell r="CY706">
            <v>0</v>
          </cell>
          <cell r="CZ706">
            <v>0</v>
          </cell>
          <cell r="DA706">
            <v>0</v>
          </cell>
          <cell r="DB706">
            <v>0</v>
          </cell>
          <cell r="DC706">
            <v>0</v>
          </cell>
          <cell r="DD706">
            <v>0</v>
          </cell>
          <cell r="DE706">
            <v>0</v>
          </cell>
          <cell r="DF706">
            <v>0</v>
          </cell>
          <cell r="DG706">
            <v>0</v>
          </cell>
          <cell r="DH706">
            <v>0</v>
          </cell>
          <cell r="DI706">
            <v>0</v>
          </cell>
          <cell r="DJ706">
            <v>0</v>
          </cell>
          <cell r="DK706">
            <v>0</v>
          </cell>
          <cell r="DL706">
            <v>0</v>
          </cell>
          <cell r="DM706">
            <v>0</v>
          </cell>
          <cell r="DN706">
            <v>0</v>
          </cell>
          <cell r="DO706">
            <v>0</v>
          </cell>
          <cell r="DP706">
            <v>0</v>
          </cell>
          <cell r="DQ706">
            <v>0</v>
          </cell>
          <cell r="DR706">
            <v>0</v>
          </cell>
          <cell r="DS706">
            <v>0</v>
          </cell>
          <cell r="DT706">
            <v>0</v>
          </cell>
          <cell r="DU706">
            <v>0</v>
          </cell>
          <cell r="DV706">
            <v>0</v>
          </cell>
          <cell r="DW706">
            <v>0</v>
          </cell>
          <cell r="DX706">
            <v>0</v>
          </cell>
          <cell r="DY706">
            <v>0</v>
          </cell>
          <cell r="DZ706">
            <v>0</v>
          </cell>
          <cell r="EA706">
            <v>0</v>
          </cell>
          <cell r="EB706">
            <v>0</v>
          </cell>
          <cell r="EC706">
            <v>0</v>
          </cell>
          <cell r="ED706">
            <v>0</v>
          </cell>
        </row>
        <row r="707">
          <cell r="F707">
            <v>0</v>
          </cell>
          <cell r="G707">
            <v>0</v>
          </cell>
          <cell r="H707">
            <v>0</v>
          </cell>
          <cell r="I707">
            <v>0</v>
          </cell>
          <cell r="J707">
            <v>0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  <cell r="X707">
            <v>0</v>
          </cell>
          <cell r="Y707">
            <v>0</v>
          </cell>
          <cell r="Z707">
            <v>0</v>
          </cell>
          <cell r="AA707">
            <v>0</v>
          </cell>
          <cell r="AB707">
            <v>0</v>
          </cell>
          <cell r="AC707">
            <v>0</v>
          </cell>
          <cell r="AD707">
            <v>0</v>
          </cell>
          <cell r="AE707">
            <v>0</v>
          </cell>
          <cell r="AF707">
            <v>0</v>
          </cell>
          <cell r="AG707">
            <v>0</v>
          </cell>
          <cell r="AH707">
            <v>0</v>
          </cell>
          <cell r="AI707">
            <v>0</v>
          </cell>
          <cell r="AJ707">
            <v>0</v>
          </cell>
          <cell r="AK707">
            <v>0</v>
          </cell>
          <cell r="AL707">
            <v>0</v>
          </cell>
          <cell r="AM707">
            <v>0</v>
          </cell>
          <cell r="AN707">
            <v>0</v>
          </cell>
          <cell r="AO707">
            <v>0</v>
          </cell>
          <cell r="AP707">
            <v>0</v>
          </cell>
          <cell r="AQ707">
            <v>0</v>
          </cell>
          <cell r="AR707">
            <v>0</v>
          </cell>
          <cell r="AS707">
            <v>0</v>
          </cell>
          <cell r="AT707">
            <v>0</v>
          </cell>
          <cell r="AU707">
            <v>0</v>
          </cell>
          <cell r="AV707">
            <v>0</v>
          </cell>
          <cell r="AW707">
            <v>0</v>
          </cell>
          <cell r="AX707">
            <v>0</v>
          </cell>
          <cell r="AY707">
            <v>0</v>
          </cell>
          <cell r="AZ707">
            <v>0</v>
          </cell>
          <cell r="BA707">
            <v>0</v>
          </cell>
          <cell r="BB707">
            <v>0</v>
          </cell>
          <cell r="BC707">
            <v>0</v>
          </cell>
          <cell r="BD707">
            <v>0</v>
          </cell>
          <cell r="BE707">
            <v>0</v>
          </cell>
          <cell r="BF707">
            <v>0</v>
          </cell>
          <cell r="BG707">
            <v>0</v>
          </cell>
          <cell r="BH707">
            <v>0</v>
          </cell>
          <cell r="BI707">
            <v>0</v>
          </cell>
          <cell r="BJ707">
            <v>0</v>
          </cell>
          <cell r="BK707">
            <v>0</v>
          </cell>
          <cell r="BL707">
            <v>0</v>
          </cell>
          <cell r="BM707">
            <v>0</v>
          </cell>
          <cell r="BN707">
            <v>0</v>
          </cell>
          <cell r="BO707">
            <v>0</v>
          </cell>
          <cell r="BP707">
            <v>0</v>
          </cell>
          <cell r="BQ707">
            <v>0</v>
          </cell>
          <cell r="BR707">
            <v>0</v>
          </cell>
          <cell r="BS707">
            <v>0</v>
          </cell>
          <cell r="BT707">
            <v>0</v>
          </cell>
          <cell r="BU707">
            <v>0</v>
          </cell>
          <cell r="BV707">
            <v>0</v>
          </cell>
          <cell r="BW707">
            <v>0</v>
          </cell>
          <cell r="BX707">
            <v>0</v>
          </cell>
          <cell r="BY707">
            <v>0</v>
          </cell>
          <cell r="BZ707">
            <v>0</v>
          </cell>
          <cell r="CA707">
            <v>0</v>
          </cell>
          <cell r="CB707">
            <v>0</v>
          </cell>
          <cell r="CC707">
            <v>0</v>
          </cell>
          <cell r="CD707">
            <v>0</v>
          </cell>
          <cell r="CE707">
            <v>0</v>
          </cell>
          <cell r="CF707">
            <v>0</v>
          </cell>
          <cell r="CG707">
            <v>0</v>
          </cell>
          <cell r="CH707">
            <v>0</v>
          </cell>
          <cell r="CI707">
            <v>0</v>
          </cell>
          <cell r="CJ707">
            <v>0</v>
          </cell>
          <cell r="CK707">
            <v>0</v>
          </cell>
          <cell r="CL707">
            <v>0</v>
          </cell>
          <cell r="CM707">
            <v>0</v>
          </cell>
          <cell r="CN707">
            <v>0</v>
          </cell>
          <cell r="CO707">
            <v>0</v>
          </cell>
          <cell r="CP707">
            <v>0</v>
          </cell>
          <cell r="CQ707">
            <v>0</v>
          </cell>
          <cell r="CR707">
            <v>0</v>
          </cell>
          <cell r="CS707">
            <v>0</v>
          </cell>
          <cell r="CT707">
            <v>0</v>
          </cell>
          <cell r="CU707">
            <v>0</v>
          </cell>
          <cell r="CV707">
            <v>0</v>
          </cell>
          <cell r="CW707">
            <v>0</v>
          </cell>
          <cell r="CX707">
            <v>0</v>
          </cell>
          <cell r="CY707">
            <v>0</v>
          </cell>
          <cell r="CZ707">
            <v>0</v>
          </cell>
          <cell r="DA707">
            <v>0</v>
          </cell>
          <cell r="DB707">
            <v>0</v>
          </cell>
          <cell r="DC707">
            <v>0</v>
          </cell>
          <cell r="DD707">
            <v>0</v>
          </cell>
          <cell r="DE707">
            <v>0</v>
          </cell>
          <cell r="DF707">
            <v>0</v>
          </cell>
          <cell r="DG707">
            <v>0</v>
          </cell>
          <cell r="DH707">
            <v>0</v>
          </cell>
          <cell r="DI707">
            <v>0</v>
          </cell>
          <cell r="DJ707">
            <v>0</v>
          </cell>
          <cell r="DK707">
            <v>0</v>
          </cell>
          <cell r="DL707">
            <v>0</v>
          </cell>
          <cell r="DM707">
            <v>0</v>
          </cell>
          <cell r="DN707">
            <v>0</v>
          </cell>
          <cell r="DO707">
            <v>0</v>
          </cell>
          <cell r="DP707">
            <v>0</v>
          </cell>
          <cell r="DQ707">
            <v>0</v>
          </cell>
          <cell r="DR707">
            <v>0</v>
          </cell>
          <cell r="DS707">
            <v>0</v>
          </cell>
          <cell r="DT707">
            <v>0</v>
          </cell>
          <cell r="DU707">
            <v>0</v>
          </cell>
          <cell r="DV707">
            <v>0</v>
          </cell>
          <cell r="DW707">
            <v>0</v>
          </cell>
          <cell r="DX707">
            <v>0</v>
          </cell>
          <cell r="DY707">
            <v>0</v>
          </cell>
          <cell r="DZ707">
            <v>0</v>
          </cell>
          <cell r="EA707">
            <v>0</v>
          </cell>
          <cell r="EB707">
            <v>0</v>
          </cell>
          <cell r="EC707">
            <v>0</v>
          </cell>
          <cell r="ED707">
            <v>0</v>
          </cell>
        </row>
        <row r="708">
          <cell r="F708">
            <v>0</v>
          </cell>
          <cell r="G708">
            <v>0</v>
          </cell>
          <cell r="H708">
            <v>0</v>
          </cell>
          <cell r="I708">
            <v>0</v>
          </cell>
          <cell r="J708">
            <v>0</v>
          </cell>
          <cell r="K708">
            <v>0</v>
          </cell>
          <cell r="L708">
            <v>0</v>
          </cell>
          <cell r="M708">
            <v>0</v>
          </cell>
          <cell r="N708">
            <v>0</v>
          </cell>
          <cell r="O708">
            <v>0</v>
          </cell>
          <cell r="P708">
            <v>0</v>
          </cell>
          <cell r="Q708">
            <v>0</v>
          </cell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  <cell r="W708">
            <v>0</v>
          </cell>
          <cell r="X708">
            <v>0</v>
          </cell>
          <cell r="Y708">
            <v>0</v>
          </cell>
          <cell r="Z708">
            <v>0</v>
          </cell>
          <cell r="AA708">
            <v>0</v>
          </cell>
          <cell r="AB708">
            <v>0</v>
          </cell>
          <cell r="AC708">
            <v>0</v>
          </cell>
          <cell r="AD708">
            <v>0</v>
          </cell>
          <cell r="AE708">
            <v>0</v>
          </cell>
          <cell r="AF708">
            <v>0</v>
          </cell>
          <cell r="AG708">
            <v>0</v>
          </cell>
          <cell r="AH708">
            <v>0</v>
          </cell>
          <cell r="AI708">
            <v>0</v>
          </cell>
          <cell r="AJ708">
            <v>0</v>
          </cell>
          <cell r="AK708">
            <v>0</v>
          </cell>
          <cell r="AL708">
            <v>0</v>
          </cell>
          <cell r="AM708">
            <v>0</v>
          </cell>
          <cell r="AN708">
            <v>0</v>
          </cell>
          <cell r="AO708">
            <v>0</v>
          </cell>
          <cell r="AP708">
            <v>0</v>
          </cell>
          <cell r="AQ708">
            <v>0</v>
          </cell>
          <cell r="AR708">
            <v>0</v>
          </cell>
          <cell r="AS708">
            <v>0</v>
          </cell>
          <cell r="AT708">
            <v>0</v>
          </cell>
          <cell r="AU708">
            <v>0</v>
          </cell>
          <cell r="AV708">
            <v>0</v>
          </cell>
          <cell r="AW708">
            <v>0</v>
          </cell>
          <cell r="AX708">
            <v>0</v>
          </cell>
          <cell r="AY708">
            <v>0</v>
          </cell>
          <cell r="AZ708">
            <v>0</v>
          </cell>
          <cell r="BA708">
            <v>0</v>
          </cell>
          <cell r="BB708">
            <v>0</v>
          </cell>
          <cell r="BC708">
            <v>0</v>
          </cell>
          <cell r="BD708">
            <v>0</v>
          </cell>
          <cell r="BE708">
            <v>0</v>
          </cell>
          <cell r="BF708">
            <v>0</v>
          </cell>
          <cell r="BG708">
            <v>0</v>
          </cell>
          <cell r="BH708">
            <v>0</v>
          </cell>
          <cell r="BI708">
            <v>0</v>
          </cell>
          <cell r="BJ708">
            <v>0</v>
          </cell>
          <cell r="BK708">
            <v>0</v>
          </cell>
          <cell r="BL708">
            <v>0</v>
          </cell>
          <cell r="BM708">
            <v>0</v>
          </cell>
          <cell r="BN708">
            <v>0</v>
          </cell>
          <cell r="BO708">
            <v>0</v>
          </cell>
          <cell r="BP708">
            <v>0</v>
          </cell>
          <cell r="BQ708">
            <v>0</v>
          </cell>
          <cell r="BR708">
            <v>0</v>
          </cell>
          <cell r="BS708">
            <v>0</v>
          </cell>
          <cell r="BT708">
            <v>0</v>
          </cell>
          <cell r="BU708">
            <v>0</v>
          </cell>
          <cell r="BV708">
            <v>0</v>
          </cell>
          <cell r="BW708">
            <v>0</v>
          </cell>
          <cell r="BX708">
            <v>0</v>
          </cell>
          <cell r="BY708">
            <v>0</v>
          </cell>
          <cell r="BZ708">
            <v>0</v>
          </cell>
          <cell r="CA708">
            <v>0</v>
          </cell>
          <cell r="CB708">
            <v>0</v>
          </cell>
          <cell r="CC708">
            <v>0</v>
          </cell>
          <cell r="CD708">
            <v>0</v>
          </cell>
          <cell r="CE708">
            <v>0</v>
          </cell>
          <cell r="CF708">
            <v>0</v>
          </cell>
          <cell r="CG708">
            <v>0</v>
          </cell>
          <cell r="CH708">
            <v>0</v>
          </cell>
          <cell r="CI708">
            <v>0</v>
          </cell>
          <cell r="CJ708">
            <v>0</v>
          </cell>
          <cell r="CK708">
            <v>0</v>
          </cell>
          <cell r="CL708">
            <v>0</v>
          </cell>
          <cell r="CM708">
            <v>0</v>
          </cell>
          <cell r="CN708">
            <v>0</v>
          </cell>
          <cell r="CO708">
            <v>0</v>
          </cell>
          <cell r="CP708">
            <v>0</v>
          </cell>
          <cell r="CQ708">
            <v>0</v>
          </cell>
          <cell r="CR708">
            <v>0</v>
          </cell>
          <cell r="CS708">
            <v>0</v>
          </cell>
          <cell r="CT708">
            <v>0</v>
          </cell>
          <cell r="CU708">
            <v>0</v>
          </cell>
          <cell r="CV708">
            <v>0</v>
          </cell>
          <cell r="CW708">
            <v>0</v>
          </cell>
          <cell r="CX708">
            <v>0</v>
          </cell>
          <cell r="CY708">
            <v>0</v>
          </cell>
          <cell r="CZ708">
            <v>0</v>
          </cell>
          <cell r="DA708">
            <v>0</v>
          </cell>
          <cell r="DB708">
            <v>0</v>
          </cell>
          <cell r="DC708">
            <v>0</v>
          </cell>
          <cell r="DD708">
            <v>0</v>
          </cell>
          <cell r="DE708">
            <v>0</v>
          </cell>
          <cell r="DF708">
            <v>0</v>
          </cell>
          <cell r="DG708">
            <v>0</v>
          </cell>
          <cell r="DH708">
            <v>0</v>
          </cell>
          <cell r="DI708">
            <v>0</v>
          </cell>
          <cell r="DJ708">
            <v>0</v>
          </cell>
          <cell r="DK708">
            <v>0</v>
          </cell>
          <cell r="DL708">
            <v>0</v>
          </cell>
          <cell r="DM708">
            <v>0</v>
          </cell>
          <cell r="DN708">
            <v>0</v>
          </cell>
          <cell r="DO708">
            <v>0</v>
          </cell>
          <cell r="DP708">
            <v>0</v>
          </cell>
          <cell r="DQ708">
            <v>0</v>
          </cell>
          <cell r="DR708">
            <v>0</v>
          </cell>
          <cell r="DS708">
            <v>0</v>
          </cell>
          <cell r="DT708">
            <v>0</v>
          </cell>
          <cell r="DU708">
            <v>0</v>
          </cell>
          <cell r="DV708">
            <v>0</v>
          </cell>
          <cell r="DW708">
            <v>0</v>
          </cell>
          <cell r="DX708">
            <v>0</v>
          </cell>
          <cell r="DY708">
            <v>0</v>
          </cell>
          <cell r="DZ708">
            <v>0</v>
          </cell>
          <cell r="EA708">
            <v>0</v>
          </cell>
          <cell r="EB708">
            <v>0</v>
          </cell>
          <cell r="EC708">
            <v>0</v>
          </cell>
          <cell r="ED708">
            <v>0</v>
          </cell>
        </row>
        <row r="709">
          <cell r="F709">
            <v>0</v>
          </cell>
          <cell r="G709">
            <v>0</v>
          </cell>
          <cell r="H709">
            <v>0</v>
          </cell>
          <cell r="I709">
            <v>0</v>
          </cell>
          <cell r="J709">
            <v>0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V709">
            <v>0</v>
          </cell>
          <cell r="W709">
            <v>0</v>
          </cell>
          <cell r="X709">
            <v>0</v>
          </cell>
          <cell r="Y709">
            <v>0</v>
          </cell>
          <cell r="Z709">
            <v>0</v>
          </cell>
          <cell r="AA709">
            <v>0</v>
          </cell>
          <cell r="AB709">
            <v>0</v>
          </cell>
          <cell r="AC709">
            <v>0</v>
          </cell>
          <cell r="AD709">
            <v>0</v>
          </cell>
          <cell r="AE709">
            <v>0</v>
          </cell>
          <cell r="AF709">
            <v>0</v>
          </cell>
          <cell r="AG709">
            <v>0</v>
          </cell>
          <cell r="AH709">
            <v>0</v>
          </cell>
          <cell r="AI709">
            <v>0</v>
          </cell>
          <cell r="AJ709">
            <v>0</v>
          </cell>
          <cell r="AK709">
            <v>0</v>
          </cell>
          <cell r="AL709">
            <v>0</v>
          </cell>
          <cell r="AM709">
            <v>0</v>
          </cell>
          <cell r="AN709">
            <v>0</v>
          </cell>
          <cell r="AO709">
            <v>0</v>
          </cell>
          <cell r="AP709">
            <v>0</v>
          </cell>
          <cell r="AQ709">
            <v>0</v>
          </cell>
          <cell r="AR709">
            <v>0</v>
          </cell>
          <cell r="AS709">
            <v>0</v>
          </cell>
          <cell r="AT709">
            <v>0</v>
          </cell>
          <cell r="AU709">
            <v>0</v>
          </cell>
          <cell r="AV709">
            <v>0</v>
          </cell>
          <cell r="AW709">
            <v>0</v>
          </cell>
          <cell r="AX709">
            <v>0</v>
          </cell>
          <cell r="AY709">
            <v>0</v>
          </cell>
          <cell r="AZ709">
            <v>0</v>
          </cell>
          <cell r="BA709">
            <v>0</v>
          </cell>
          <cell r="BB709">
            <v>0</v>
          </cell>
          <cell r="BC709">
            <v>0</v>
          </cell>
          <cell r="BD709">
            <v>0</v>
          </cell>
          <cell r="BE709">
            <v>0</v>
          </cell>
          <cell r="BF709">
            <v>0</v>
          </cell>
          <cell r="BG709">
            <v>0</v>
          </cell>
          <cell r="BH709">
            <v>0</v>
          </cell>
          <cell r="BI709">
            <v>0</v>
          </cell>
          <cell r="BJ709">
            <v>0</v>
          </cell>
          <cell r="BK709">
            <v>0</v>
          </cell>
          <cell r="BL709">
            <v>0</v>
          </cell>
          <cell r="BM709">
            <v>0</v>
          </cell>
          <cell r="BN709">
            <v>0</v>
          </cell>
          <cell r="BO709">
            <v>0</v>
          </cell>
          <cell r="BP709">
            <v>0</v>
          </cell>
          <cell r="BQ709">
            <v>0</v>
          </cell>
          <cell r="BR709">
            <v>0</v>
          </cell>
          <cell r="BS709">
            <v>0</v>
          </cell>
          <cell r="BT709">
            <v>0</v>
          </cell>
          <cell r="BU709">
            <v>0</v>
          </cell>
          <cell r="BV709">
            <v>0</v>
          </cell>
          <cell r="BW709">
            <v>0</v>
          </cell>
          <cell r="BX709">
            <v>0</v>
          </cell>
          <cell r="BY709">
            <v>0</v>
          </cell>
          <cell r="BZ709">
            <v>0</v>
          </cell>
          <cell r="CA709">
            <v>0</v>
          </cell>
          <cell r="CB709">
            <v>0</v>
          </cell>
          <cell r="CC709">
            <v>0</v>
          </cell>
          <cell r="CD709">
            <v>0</v>
          </cell>
          <cell r="CE709">
            <v>0</v>
          </cell>
          <cell r="CF709">
            <v>0</v>
          </cell>
          <cell r="CG709">
            <v>0</v>
          </cell>
          <cell r="CH709">
            <v>0</v>
          </cell>
          <cell r="CI709">
            <v>0</v>
          </cell>
          <cell r="CJ709">
            <v>0</v>
          </cell>
          <cell r="CK709">
            <v>0</v>
          </cell>
          <cell r="CL709">
            <v>0</v>
          </cell>
          <cell r="CM709">
            <v>0</v>
          </cell>
          <cell r="CN709">
            <v>0</v>
          </cell>
          <cell r="CO709">
            <v>0</v>
          </cell>
          <cell r="CP709">
            <v>0</v>
          </cell>
          <cell r="CQ709">
            <v>0</v>
          </cell>
          <cell r="CR709">
            <v>0</v>
          </cell>
          <cell r="CS709">
            <v>0</v>
          </cell>
          <cell r="CT709">
            <v>0</v>
          </cell>
          <cell r="CU709">
            <v>0</v>
          </cell>
          <cell r="CV709">
            <v>0</v>
          </cell>
          <cell r="CW709">
            <v>0</v>
          </cell>
          <cell r="CX709">
            <v>0</v>
          </cell>
          <cell r="CY709">
            <v>0</v>
          </cell>
          <cell r="CZ709">
            <v>0</v>
          </cell>
          <cell r="DA709">
            <v>0</v>
          </cell>
          <cell r="DB709">
            <v>0</v>
          </cell>
          <cell r="DC709">
            <v>0</v>
          </cell>
          <cell r="DD709">
            <v>0</v>
          </cell>
          <cell r="DE709">
            <v>0</v>
          </cell>
          <cell r="DF709">
            <v>0</v>
          </cell>
          <cell r="DG709">
            <v>0</v>
          </cell>
          <cell r="DH709">
            <v>0</v>
          </cell>
          <cell r="DI709">
            <v>0</v>
          </cell>
          <cell r="DJ709">
            <v>0</v>
          </cell>
          <cell r="DK709">
            <v>0</v>
          </cell>
          <cell r="DL709">
            <v>0</v>
          </cell>
          <cell r="DM709">
            <v>0</v>
          </cell>
          <cell r="DN709">
            <v>0</v>
          </cell>
          <cell r="DO709">
            <v>0</v>
          </cell>
          <cell r="DP709">
            <v>0</v>
          </cell>
          <cell r="DQ709">
            <v>0</v>
          </cell>
          <cell r="DR709">
            <v>0</v>
          </cell>
          <cell r="DS709">
            <v>0</v>
          </cell>
          <cell r="DT709">
            <v>0</v>
          </cell>
          <cell r="DU709">
            <v>0</v>
          </cell>
          <cell r="DV709">
            <v>0</v>
          </cell>
          <cell r="DW709">
            <v>0</v>
          </cell>
          <cell r="DX709">
            <v>0</v>
          </cell>
          <cell r="DY709">
            <v>0</v>
          </cell>
          <cell r="DZ709">
            <v>0</v>
          </cell>
          <cell r="EA709">
            <v>0</v>
          </cell>
          <cell r="EB709">
            <v>0</v>
          </cell>
          <cell r="EC709">
            <v>0</v>
          </cell>
          <cell r="ED709">
            <v>0</v>
          </cell>
        </row>
        <row r="710">
          <cell r="F710">
            <v>0</v>
          </cell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K710">
            <v>0</v>
          </cell>
          <cell r="L710">
            <v>0</v>
          </cell>
          <cell r="M710">
            <v>0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  <cell r="W710">
            <v>0</v>
          </cell>
          <cell r="X710">
            <v>0</v>
          </cell>
          <cell r="Y710">
            <v>0</v>
          </cell>
          <cell r="Z710">
            <v>0</v>
          </cell>
          <cell r="AA710">
            <v>0</v>
          </cell>
          <cell r="AB710">
            <v>0</v>
          </cell>
          <cell r="AC710">
            <v>0</v>
          </cell>
          <cell r="AD710">
            <v>0</v>
          </cell>
          <cell r="AE710">
            <v>0</v>
          </cell>
          <cell r="AF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0</v>
          </cell>
          <cell r="AK710">
            <v>0</v>
          </cell>
          <cell r="AL710">
            <v>0</v>
          </cell>
          <cell r="AM710">
            <v>0</v>
          </cell>
          <cell r="AN710">
            <v>0</v>
          </cell>
          <cell r="AO710">
            <v>0</v>
          </cell>
          <cell r="AP710">
            <v>0</v>
          </cell>
          <cell r="AQ710">
            <v>0</v>
          </cell>
          <cell r="AR710">
            <v>0</v>
          </cell>
          <cell r="AS710">
            <v>0</v>
          </cell>
          <cell r="AT710">
            <v>0</v>
          </cell>
          <cell r="AU710">
            <v>0</v>
          </cell>
          <cell r="AV710">
            <v>0</v>
          </cell>
          <cell r="AW710">
            <v>0</v>
          </cell>
          <cell r="AX710">
            <v>0</v>
          </cell>
          <cell r="AY710">
            <v>0</v>
          </cell>
          <cell r="AZ710">
            <v>0</v>
          </cell>
          <cell r="BA710">
            <v>0</v>
          </cell>
          <cell r="BB710">
            <v>0</v>
          </cell>
          <cell r="BC710">
            <v>0</v>
          </cell>
          <cell r="BD710">
            <v>0</v>
          </cell>
          <cell r="BE710">
            <v>0</v>
          </cell>
          <cell r="BF710">
            <v>0</v>
          </cell>
          <cell r="BG710">
            <v>0</v>
          </cell>
          <cell r="BH710">
            <v>0</v>
          </cell>
          <cell r="BI710">
            <v>0</v>
          </cell>
          <cell r="BJ710">
            <v>0</v>
          </cell>
          <cell r="BK710">
            <v>0</v>
          </cell>
          <cell r="BL710">
            <v>0</v>
          </cell>
          <cell r="BM710">
            <v>0</v>
          </cell>
          <cell r="BN710">
            <v>0</v>
          </cell>
          <cell r="BO710">
            <v>0</v>
          </cell>
          <cell r="BP710">
            <v>0</v>
          </cell>
          <cell r="BQ710">
            <v>0</v>
          </cell>
          <cell r="BR710">
            <v>0</v>
          </cell>
          <cell r="BS710">
            <v>0</v>
          </cell>
          <cell r="BT710">
            <v>0</v>
          </cell>
          <cell r="BU710">
            <v>0</v>
          </cell>
          <cell r="BV710">
            <v>0</v>
          </cell>
          <cell r="BW710">
            <v>0</v>
          </cell>
          <cell r="BX710">
            <v>0</v>
          </cell>
          <cell r="BY710">
            <v>0</v>
          </cell>
          <cell r="BZ710">
            <v>0</v>
          </cell>
          <cell r="CA710">
            <v>0</v>
          </cell>
          <cell r="CB710">
            <v>0</v>
          </cell>
          <cell r="CC710">
            <v>0</v>
          </cell>
          <cell r="CD710">
            <v>0</v>
          </cell>
          <cell r="CE710">
            <v>0</v>
          </cell>
          <cell r="CF710">
            <v>0</v>
          </cell>
          <cell r="CG710">
            <v>0</v>
          </cell>
          <cell r="CH710">
            <v>0</v>
          </cell>
          <cell r="CI710">
            <v>0</v>
          </cell>
          <cell r="CJ710">
            <v>0</v>
          </cell>
          <cell r="CK710">
            <v>0</v>
          </cell>
          <cell r="CL710">
            <v>0</v>
          </cell>
          <cell r="CM710">
            <v>0</v>
          </cell>
          <cell r="CN710">
            <v>0</v>
          </cell>
          <cell r="CO710">
            <v>0</v>
          </cell>
          <cell r="CP710">
            <v>0</v>
          </cell>
          <cell r="CQ710">
            <v>0</v>
          </cell>
          <cell r="CR710">
            <v>0</v>
          </cell>
          <cell r="CS710">
            <v>0</v>
          </cell>
          <cell r="CT710">
            <v>0</v>
          </cell>
          <cell r="CU710">
            <v>0</v>
          </cell>
          <cell r="CV710">
            <v>0</v>
          </cell>
          <cell r="CW710">
            <v>0</v>
          </cell>
          <cell r="CX710">
            <v>0</v>
          </cell>
          <cell r="CY710">
            <v>0</v>
          </cell>
          <cell r="CZ710">
            <v>0</v>
          </cell>
          <cell r="DA710">
            <v>0</v>
          </cell>
          <cell r="DB710">
            <v>0</v>
          </cell>
          <cell r="DC710">
            <v>0</v>
          </cell>
          <cell r="DD710">
            <v>0</v>
          </cell>
          <cell r="DE710">
            <v>0</v>
          </cell>
          <cell r="DF710">
            <v>0</v>
          </cell>
          <cell r="DG710">
            <v>0</v>
          </cell>
          <cell r="DH710">
            <v>0</v>
          </cell>
          <cell r="DI710">
            <v>0</v>
          </cell>
          <cell r="DJ710">
            <v>0</v>
          </cell>
          <cell r="DK710">
            <v>0</v>
          </cell>
          <cell r="DL710">
            <v>0</v>
          </cell>
          <cell r="DM710">
            <v>0</v>
          </cell>
          <cell r="DN710">
            <v>0</v>
          </cell>
          <cell r="DO710">
            <v>0</v>
          </cell>
          <cell r="DP710">
            <v>0</v>
          </cell>
          <cell r="DQ710">
            <v>0</v>
          </cell>
          <cell r="DR710">
            <v>0</v>
          </cell>
          <cell r="DS710">
            <v>0</v>
          </cell>
          <cell r="DT710">
            <v>0</v>
          </cell>
          <cell r="DU710">
            <v>0</v>
          </cell>
          <cell r="DV710">
            <v>0</v>
          </cell>
          <cell r="DW710">
            <v>0</v>
          </cell>
          <cell r="DX710">
            <v>0</v>
          </cell>
          <cell r="DY710">
            <v>0</v>
          </cell>
          <cell r="DZ710">
            <v>0</v>
          </cell>
          <cell r="EA710">
            <v>0</v>
          </cell>
          <cell r="EB710">
            <v>0</v>
          </cell>
          <cell r="EC710">
            <v>0</v>
          </cell>
          <cell r="ED710">
            <v>0</v>
          </cell>
        </row>
        <row r="711">
          <cell r="F711">
            <v>0</v>
          </cell>
          <cell r="G711">
            <v>0</v>
          </cell>
          <cell r="H711">
            <v>0</v>
          </cell>
          <cell r="I711">
            <v>0</v>
          </cell>
          <cell r="J711">
            <v>0</v>
          </cell>
          <cell r="K711">
            <v>0</v>
          </cell>
          <cell r="L711">
            <v>0</v>
          </cell>
          <cell r="M711">
            <v>0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  <cell r="AA711">
            <v>0</v>
          </cell>
          <cell r="AB711">
            <v>0</v>
          </cell>
          <cell r="AC711">
            <v>0</v>
          </cell>
          <cell r="AD711">
            <v>0</v>
          </cell>
          <cell r="AE711">
            <v>0</v>
          </cell>
          <cell r="AF711">
            <v>0</v>
          </cell>
          <cell r="AG711">
            <v>0</v>
          </cell>
          <cell r="AH711">
            <v>0</v>
          </cell>
          <cell r="AI711">
            <v>0</v>
          </cell>
          <cell r="AJ711">
            <v>0</v>
          </cell>
          <cell r="AK711">
            <v>0</v>
          </cell>
          <cell r="AL711">
            <v>0</v>
          </cell>
          <cell r="AM711">
            <v>0</v>
          </cell>
          <cell r="AN711">
            <v>0</v>
          </cell>
          <cell r="AO711">
            <v>0</v>
          </cell>
          <cell r="AP711">
            <v>0</v>
          </cell>
          <cell r="AQ711">
            <v>0</v>
          </cell>
          <cell r="AR711">
            <v>0</v>
          </cell>
          <cell r="AS711">
            <v>0</v>
          </cell>
          <cell r="AT711">
            <v>0</v>
          </cell>
          <cell r="AU711">
            <v>0</v>
          </cell>
          <cell r="AV711">
            <v>0</v>
          </cell>
          <cell r="AW711">
            <v>0</v>
          </cell>
          <cell r="AX711">
            <v>0</v>
          </cell>
          <cell r="AY711">
            <v>0</v>
          </cell>
          <cell r="AZ711">
            <v>0</v>
          </cell>
          <cell r="BA711">
            <v>0</v>
          </cell>
          <cell r="BB711">
            <v>0</v>
          </cell>
          <cell r="BC711">
            <v>0</v>
          </cell>
          <cell r="BD711">
            <v>0</v>
          </cell>
          <cell r="BE711">
            <v>0</v>
          </cell>
          <cell r="BF711">
            <v>0</v>
          </cell>
          <cell r="BG711">
            <v>0</v>
          </cell>
          <cell r="BH711">
            <v>0</v>
          </cell>
          <cell r="BI711">
            <v>0</v>
          </cell>
          <cell r="BJ711">
            <v>0</v>
          </cell>
          <cell r="BK711">
            <v>0</v>
          </cell>
          <cell r="BL711">
            <v>0</v>
          </cell>
          <cell r="BM711">
            <v>0</v>
          </cell>
          <cell r="BN711">
            <v>0</v>
          </cell>
          <cell r="BO711">
            <v>0</v>
          </cell>
          <cell r="BP711">
            <v>0</v>
          </cell>
          <cell r="BQ711">
            <v>0</v>
          </cell>
          <cell r="BR711">
            <v>0</v>
          </cell>
          <cell r="BS711">
            <v>0</v>
          </cell>
          <cell r="BT711">
            <v>0</v>
          </cell>
          <cell r="BU711">
            <v>0</v>
          </cell>
          <cell r="BV711">
            <v>0</v>
          </cell>
          <cell r="BW711">
            <v>0</v>
          </cell>
          <cell r="BX711">
            <v>0</v>
          </cell>
          <cell r="BY711">
            <v>0</v>
          </cell>
          <cell r="BZ711">
            <v>0</v>
          </cell>
          <cell r="CA711">
            <v>0</v>
          </cell>
          <cell r="CB711">
            <v>0</v>
          </cell>
          <cell r="CC711">
            <v>0</v>
          </cell>
          <cell r="CD711">
            <v>0</v>
          </cell>
          <cell r="CE711">
            <v>0</v>
          </cell>
          <cell r="CF711">
            <v>0</v>
          </cell>
          <cell r="CG711">
            <v>0</v>
          </cell>
          <cell r="CH711">
            <v>0</v>
          </cell>
          <cell r="CI711">
            <v>0</v>
          </cell>
          <cell r="CJ711">
            <v>0</v>
          </cell>
          <cell r="CK711">
            <v>0</v>
          </cell>
          <cell r="CL711">
            <v>0</v>
          </cell>
          <cell r="CM711">
            <v>0</v>
          </cell>
          <cell r="CN711">
            <v>0</v>
          </cell>
          <cell r="CO711">
            <v>0</v>
          </cell>
          <cell r="CP711">
            <v>0</v>
          </cell>
          <cell r="CQ711">
            <v>0</v>
          </cell>
          <cell r="CR711">
            <v>0</v>
          </cell>
          <cell r="CS711">
            <v>0</v>
          </cell>
          <cell r="CT711">
            <v>0</v>
          </cell>
          <cell r="CU711">
            <v>0</v>
          </cell>
          <cell r="CV711">
            <v>0</v>
          </cell>
          <cell r="CW711">
            <v>0</v>
          </cell>
          <cell r="CX711">
            <v>0</v>
          </cell>
          <cell r="CY711">
            <v>0</v>
          </cell>
          <cell r="CZ711">
            <v>0</v>
          </cell>
          <cell r="DA711">
            <v>0</v>
          </cell>
          <cell r="DB711">
            <v>0</v>
          </cell>
          <cell r="DC711">
            <v>0</v>
          </cell>
          <cell r="DD711">
            <v>0</v>
          </cell>
          <cell r="DE711">
            <v>0</v>
          </cell>
          <cell r="DF711">
            <v>0</v>
          </cell>
          <cell r="DG711">
            <v>0</v>
          </cell>
          <cell r="DH711">
            <v>0</v>
          </cell>
          <cell r="DI711">
            <v>0</v>
          </cell>
          <cell r="DJ711">
            <v>0</v>
          </cell>
          <cell r="DK711">
            <v>0</v>
          </cell>
          <cell r="DL711">
            <v>0</v>
          </cell>
          <cell r="DM711">
            <v>0</v>
          </cell>
          <cell r="DN711">
            <v>0</v>
          </cell>
          <cell r="DO711">
            <v>0</v>
          </cell>
          <cell r="DP711">
            <v>0</v>
          </cell>
          <cell r="DQ711">
            <v>0</v>
          </cell>
          <cell r="DR711">
            <v>0</v>
          </cell>
          <cell r="DS711">
            <v>0</v>
          </cell>
          <cell r="DT711">
            <v>0</v>
          </cell>
          <cell r="DU711">
            <v>0</v>
          </cell>
          <cell r="DV711">
            <v>0</v>
          </cell>
          <cell r="DW711">
            <v>0</v>
          </cell>
          <cell r="DX711">
            <v>0</v>
          </cell>
          <cell r="DY711">
            <v>0</v>
          </cell>
          <cell r="DZ711">
            <v>0</v>
          </cell>
          <cell r="EA711">
            <v>0</v>
          </cell>
          <cell r="EB711">
            <v>0</v>
          </cell>
          <cell r="EC711">
            <v>0</v>
          </cell>
          <cell r="ED711">
            <v>0</v>
          </cell>
        </row>
        <row r="713">
          <cell r="A713" t="str">
            <v>Total IRP Resources</v>
          </cell>
          <cell r="F713">
            <v>-5488.339999999982</v>
          </cell>
          <cell r="G713">
            <v>0.80000000000291038</v>
          </cell>
          <cell r="H713">
            <v>-1.2000000000043656</v>
          </cell>
          <cell r="I713">
            <v>-2.3999999999941792</v>
          </cell>
          <cell r="J713">
            <v>0</v>
          </cell>
          <cell r="K713">
            <v>-0.80000000000291038</v>
          </cell>
          <cell r="L713">
            <v>-5708.9135999999999</v>
          </cell>
          <cell r="M713">
            <v>5.2000000000043656</v>
          </cell>
          <cell r="N713">
            <v>-6.8000000000029104</v>
          </cell>
          <cell r="O713">
            <v>-42.869919999997364</v>
          </cell>
          <cell r="P713">
            <v>-4.000000000003638</v>
          </cell>
          <cell r="Q713">
            <v>4.4000000000014552</v>
          </cell>
          <cell r="R713">
            <v>-11314.531578183873</v>
          </cell>
          <cell r="S713">
            <v>-5506.8403275000455</v>
          </cell>
          <cell r="T713">
            <v>-8.335164000003715</v>
          </cell>
          <cell r="U713">
            <v>-1.0418807000023662</v>
          </cell>
          <cell r="V713">
            <v>-2.6047265000015614</v>
          </cell>
          <cell r="W713">
            <v>6.7000000854022801E-6</v>
          </cell>
          <cell r="X713">
            <v>5.7304262699981336</v>
          </cell>
          <cell r="Y713">
            <v>-5499.0261550299474</v>
          </cell>
          <cell r="Z713">
            <v>-9.8980186299959314</v>
          </cell>
          <cell r="AA713">
            <v>-2.0837953300069785</v>
          </cell>
          <cell r="AB713">
            <v>-1.5628279000011389</v>
          </cell>
          <cell r="AC713">
            <v>-5.2094737299994449</v>
          </cell>
          <cell r="AD713">
            <v>-283.65964183399774</v>
          </cell>
          <cell r="AE713">
            <v>-209406.77672687103</v>
          </cell>
          <cell r="AF713">
            <v>-21406.071028267033</v>
          </cell>
          <cell r="AG713">
            <v>-20284.923690740005</v>
          </cell>
          <cell r="AH713">
            <v>-25717.547107381994</v>
          </cell>
          <cell r="AI713">
            <v>-20769.536105154999</v>
          </cell>
          <cell r="AJ713">
            <v>-20786.092075175002</v>
          </cell>
          <cell r="AK713">
            <v>-16784.171946718008</v>
          </cell>
          <cell r="AL713">
            <v>-12202.732319051982</v>
          </cell>
          <cell r="AM713">
            <v>-9753.0207102970016</v>
          </cell>
          <cell r="AN713">
            <v>-12691.309266885997</v>
          </cell>
          <cell r="AO713">
            <v>-17787.168405877012</v>
          </cell>
          <cell r="AP713">
            <v>-15568.615930223004</v>
          </cell>
          <cell r="AQ713">
            <v>-15655.588141098997</v>
          </cell>
          <cell r="AR713">
            <v>-209968.27843708731</v>
          </cell>
          <cell r="AS713">
            <v>-21420.414249507012</v>
          </cell>
          <cell r="AT713">
            <v>-20531.200546245906</v>
          </cell>
          <cell r="AU713">
            <v>-25723.408204702078</v>
          </cell>
          <cell r="AV713">
            <v>-20712.922843425069</v>
          </cell>
          <cell r="AW713">
            <v>-20804.270892385161</v>
          </cell>
          <cell r="AX713">
            <v>-16866.508473118069</v>
          </cell>
          <cell r="AY713">
            <v>-12235.530751742306</v>
          </cell>
          <cell r="AZ713">
            <v>-9785.0700606568716</v>
          </cell>
          <cell r="BA713">
            <v>-12762.243496990181</v>
          </cell>
          <cell r="BB713">
            <v>-17789.865726423101</v>
          </cell>
          <cell r="BC713">
            <v>-15598.760196173098</v>
          </cell>
          <cell r="BD713">
            <v>-15738.082995718811</v>
          </cell>
          <cell r="BE713">
            <v>-209550.35499425419</v>
          </cell>
          <cell r="BF713">
            <v>-21419.794458647142</v>
          </cell>
          <cell r="BG713">
            <v>-20276.597516139969</v>
          </cell>
          <cell r="BH713">
            <v>-25715.613247592119</v>
          </cell>
          <cell r="BI713">
            <v>-20728.595845565083</v>
          </cell>
          <cell r="BJ713">
            <v>-20863.646297554835</v>
          </cell>
          <cell r="BK713">
            <v>-16797.254762967932</v>
          </cell>
          <cell r="BL713">
            <v>-12257.749254932045</v>
          </cell>
          <cell r="BM713">
            <v>-9763.504297606647</v>
          </cell>
          <cell r="BN713">
            <v>-12768.199397340883</v>
          </cell>
          <cell r="BO713">
            <v>-17755.163447843748</v>
          </cell>
          <cell r="BP713">
            <v>-15534.521644886932</v>
          </cell>
          <cell r="BQ713">
            <v>-15669.714823174872</v>
          </cell>
          <cell r="BR713">
            <v>-209125.60309139267</v>
          </cell>
          <cell r="BS713">
            <v>-21340.67118045711</v>
          </cell>
          <cell r="BT713">
            <v>-20242.356380429934</v>
          </cell>
          <cell r="BU713">
            <v>-25706.463625052013</v>
          </cell>
          <cell r="BV713">
            <v>-20682.566794815124</v>
          </cell>
          <cell r="BW713">
            <v>-20758.296376324957</v>
          </cell>
          <cell r="BX713">
            <v>-16815.280317247729</v>
          </cell>
          <cell r="BY713">
            <v>-12203.139051651815</v>
          </cell>
          <cell r="BZ713">
            <v>-9727.0168498670682</v>
          </cell>
          <cell r="CA713">
            <v>-12713.755675256019</v>
          </cell>
          <cell r="CB713">
            <v>-17753.299862907035</v>
          </cell>
          <cell r="CC713">
            <v>-15568.76001416787</v>
          </cell>
          <cell r="CD713">
            <v>-15613.99696321378</v>
          </cell>
          <cell r="CE713">
            <v>-209364.9731550198</v>
          </cell>
          <cell r="CF713">
            <v>-21403.691290357267</v>
          </cell>
          <cell r="CG713">
            <v>-20265.008604250033</v>
          </cell>
          <cell r="CH713">
            <v>-25713.546677651815</v>
          </cell>
          <cell r="CI713">
            <v>-20686.105092924787</v>
          </cell>
          <cell r="CJ713">
            <v>-20804.737406265107</v>
          </cell>
          <cell r="CK713">
            <v>-16854.784515987965</v>
          </cell>
          <cell r="CL713">
            <v>-12252.711564422119</v>
          </cell>
          <cell r="CM713">
            <v>-9729.4347590069519</v>
          </cell>
          <cell r="CN713">
            <v>-12717.127300325898</v>
          </cell>
          <cell r="CO713">
            <v>-17709.703235906898</v>
          </cell>
          <cell r="CP713">
            <v>-15564.383042543195</v>
          </cell>
          <cell r="CQ713">
            <v>-15663.739665375208</v>
          </cell>
          <cell r="CR713">
            <v>-209082.71488643438</v>
          </cell>
          <cell r="CS713">
            <v>-21420.074984231731</v>
          </cell>
          <cell r="CT713">
            <v>-20410.678442695993</v>
          </cell>
          <cell r="CU713">
            <v>-25706.485233781976</v>
          </cell>
          <cell r="CV713">
            <v>-20651.268291584798</v>
          </cell>
          <cell r="CW713">
            <v>-20874.873154174886</v>
          </cell>
          <cell r="CX713">
            <v>-16648.337371477741</v>
          </cell>
          <cell r="CY713">
            <v>-12154.020324882586</v>
          </cell>
          <cell r="CZ713">
            <v>-9731.4134267270565</v>
          </cell>
          <cell r="DA713">
            <v>-12594.764928595745</v>
          </cell>
          <cell r="DB713">
            <v>-17703.569301867275</v>
          </cell>
          <cell r="DC713">
            <v>-15599.242941317032</v>
          </cell>
          <cell r="DD713">
            <v>-15587.986485094996</v>
          </cell>
          <cell r="DE713">
            <v>-208536.20460562594</v>
          </cell>
          <cell r="DF713">
            <v>-21482.179373652441</v>
          </cell>
          <cell r="DG713">
            <v>-20138.56609478977</v>
          </cell>
          <cell r="DH713">
            <v>-25649.468418991892</v>
          </cell>
          <cell r="DI713">
            <v>-20661.91460592486</v>
          </cell>
          <cell r="DJ713">
            <v>-20797.395771964802</v>
          </cell>
          <cell r="DK713">
            <v>-16682.824883687659</v>
          </cell>
          <cell r="DL713">
            <v>-12033.878672711784</v>
          </cell>
          <cell r="DM713">
            <v>-9763.807546876953</v>
          </cell>
          <cell r="DN713">
            <v>-12585.932143246173</v>
          </cell>
          <cell r="DO713">
            <v>-17719.253149566823</v>
          </cell>
          <cell r="DP713">
            <v>-15485.010819506831</v>
          </cell>
          <cell r="DQ713">
            <v>-15535.973124705139</v>
          </cell>
          <cell r="DR713">
            <v>-207362.99909085035</v>
          </cell>
          <cell r="DS713">
            <v>-21377.5980343353</v>
          </cell>
          <cell r="DT713">
            <v>-19982.261600540252</v>
          </cell>
          <cell r="DU713">
            <v>-26039.534018082544</v>
          </cell>
          <cell r="DV713">
            <v>-20451.516061245697</v>
          </cell>
          <cell r="DW713">
            <v>-20921.97844248591</v>
          </cell>
          <cell r="DX713">
            <v>-16644.768457317725</v>
          </cell>
          <cell r="DY713">
            <v>-12075.498647152679</v>
          </cell>
          <cell r="DZ713">
            <v>-9117.0548122965265</v>
          </cell>
          <cell r="EA713">
            <v>-12559.99240674614</v>
          </cell>
          <cell r="EB713">
            <v>-17352.269753717119</v>
          </cell>
          <cell r="EC713">
            <v>-15385.800362748094</v>
          </cell>
          <cell r="ED713">
            <v>-15454.726494184462</v>
          </cell>
        </row>
        <row r="715">
          <cell r="A715" t="str">
            <v>Growth Station Resources</v>
          </cell>
        </row>
        <row r="716">
          <cell r="F716">
            <v>0</v>
          </cell>
          <cell r="G716">
            <v>0</v>
          </cell>
          <cell r="H716">
            <v>0</v>
          </cell>
          <cell r="I716">
            <v>0</v>
          </cell>
          <cell r="J716">
            <v>0</v>
          </cell>
          <cell r="K716">
            <v>0</v>
          </cell>
          <cell r="L716">
            <v>0</v>
          </cell>
          <cell r="M716">
            <v>0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  <cell r="W716">
            <v>0</v>
          </cell>
          <cell r="X716">
            <v>0</v>
          </cell>
          <cell r="Y716">
            <v>0</v>
          </cell>
          <cell r="Z716">
            <v>0</v>
          </cell>
          <cell r="AA716">
            <v>0</v>
          </cell>
          <cell r="AB716">
            <v>0</v>
          </cell>
          <cell r="AC716">
            <v>0</v>
          </cell>
          <cell r="AD716">
            <v>0</v>
          </cell>
          <cell r="AE716">
            <v>0</v>
          </cell>
          <cell r="AF716">
            <v>0</v>
          </cell>
          <cell r="AG716">
            <v>0</v>
          </cell>
          <cell r="AH716">
            <v>0</v>
          </cell>
          <cell r="AI716">
            <v>0</v>
          </cell>
          <cell r="AJ716">
            <v>0</v>
          </cell>
          <cell r="AK716">
            <v>0</v>
          </cell>
          <cell r="AL716">
            <v>0</v>
          </cell>
          <cell r="AM716">
            <v>0</v>
          </cell>
          <cell r="AN716">
            <v>0</v>
          </cell>
          <cell r="AO716">
            <v>0</v>
          </cell>
          <cell r="AP716">
            <v>0</v>
          </cell>
          <cell r="AQ716">
            <v>0</v>
          </cell>
          <cell r="AR716">
            <v>0</v>
          </cell>
          <cell r="AS716">
            <v>0</v>
          </cell>
          <cell r="AT716">
            <v>0</v>
          </cell>
          <cell r="AU716">
            <v>0</v>
          </cell>
          <cell r="AV716">
            <v>0</v>
          </cell>
          <cell r="AW716">
            <v>0</v>
          </cell>
          <cell r="AX716">
            <v>0</v>
          </cell>
          <cell r="AY716">
            <v>0</v>
          </cell>
          <cell r="AZ716">
            <v>0</v>
          </cell>
          <cell r="BA716">
            <v>0</v>
          </cell>
          <cell r="BB716">
            <v>0</v>
          </cell>
          <cell r="BC716">
            <v>0</v>
          </cell>
          <cell r="BD716">
            <v>0</v>
          </cell>
          <cell r="BE716">
            <v>0</v>
          </cell>
          <cell r="BF716">
            <v>0</v>
          </cell>
          <cell r="BG716">
            <v>0</v>
          </cell>
          <cell r="BH716">
            <v>0</v>
          </cell>
          <cell r="BI716">
            <v>0</v>
          </cell>
          <cell r="BJ716">
            <v>0</v>
          </cell>
          <cell r="BK716">
            <v>0</v>
          </cell>
          <cell r="BL716">
            <v>0</v>
          </cell>
          <cell r="BM716">
            <v>0</v>
          </cell>
          <cell r="BN716">
            <v>0</v>
          </cell>
          <cell r="BO716">
            <v>0</v>
          </cell>
          <cell r="BP716">
            <v>0</v>
          </cell>
          <cell r="BQ716">
            <v>0</v>
          </cell>
          <cell r="BR716">
            <v>0</v>
          </cell>
          <cell r="BS716">
            <v>0</v>
          </cell>
          <cell r="BT716">
            <v>0</v>
          </cell>
          <cell r="BU716">
            <v>0</v>
          </cell>
          <cell r="BV716">
            <v>0</v>
          </cell>
          <cell r="BW716">
            <v>0</v>
          </cell>
          <cell r="BX716">
            <v>0</v>
          </cell>
          <cell r="BY716">
            <v>0</v>
          </cell>
          <cell r="BZ716">
            <v>0</v>
          </cell>
          <cell r="CA716">
            <v>0</v>
          </cell>
          <cell r="CB716">
            <v>0</v>
          </cell>
          <cell r="CC716">
            <v>0</v>
          </cell>
          <cell r="CD716">
            <v>0</v>
          </cell>
          <cell r="CE716">
            <v>0</v>
          </cell>
          <cell r="CF716">
            <v>0</v>
          </cell>
          <cell r="CG716">
            <v>0</v>
          </cell>
          <cell r="CH716">
            <v>0</v>
          </cell>
          <cell r="CI716">
            <v>0</v>
          </cell>
          <cell r="CJ716">
            <v>0</v>
          </cell>
          <cell r="CK716">
            <v>0</v>
          </cell>
          <cell r="CL716">
            <v>0</v>
          </cell>
          <cell r="CM716">
            <v>0</v>
          </cell>
          <cell r="CN716">
            <v>0</v>
          </cell>
          <cell r="CO716">
            <v>0</v>
          </cell>
          <cell r="CP716">
            <v>0</v>
          </cell>
          <cell r="CQ716">
            <v>0</v>
          </cell>
          <cell r="CR716">
            <v>0</v>
          </cell>
          <cell r="CS716">
            <v>0</v>
          </cell>
          <cell r="CT716">
            <v>0</v>
          </cell>
          <cell r="CU716">
            <v>0</v>
          </cell>
          <cell r="CV716">
            <v>0</v>
          </cell>
          <cell r="CW716">
            <v>0</v>
          </cell>
          <cell r="CX716">
            <v>0</v>
          </cell>
          <cell r="CY716">
            <v>0</v>
          </cell>
          <cell r="CZ716">
            <v>0</v>
          </cell>
          <cell r="DA716">
            <v>0</v>
          </cell>
          <cell r="DB716">
            <v>0</v>
          </cell>
          <cell r="DC716">
            <v>0</v>
          </cell>
          <cell r="DD716">
            <v>0</v>
          </cell>
          <cell r="DE716">
            <v>0</v>
          </cell>
          <cell r="DF716">
            <v>0</v>
          </cell>
          <cell r="DG716">
            <v>0</v>
          </cell>
          <cell r="DH716">
            <v>0</v>
          </cell>
          <cell r="DI716">
            <v>0</v>
          </cell>
          <cell r="DJ716">
            <v>0</v>
          </cell>
          <cell r="DK716">
            <v>0</v>
          </cell>
          <cell r="DL716">
            <v>0</v>
          </cell>
          <cell r="DM716">
            <v>0</v>
          </cell>
          <cell r="DN716">
            <v>0</v>
          </cell>
          <cell r="DO716">
            <v>0</v>
          </cell>
          <cell r="DP716">
            <v>0</v>
          </cell>
          <cell r="DQ716">
            <v>0</v>
          </cell>
          <cell r="DR716">
            <v>0</v>
          </cell>
          <cell r="DS716">
            <v>0</v>
          </cell>
          <cell r="DT716">
            <v>0</v>
          </cell>
          <cell r="DU716">
            <v>0</v>
          </cell>
          <cell r="DV716">
            <v>0</v>
          </cell>
          <cell r="DW716">
            <v>0</v>
          </cell>
          <cell r="DX716">
            <v>0</v>
          </cell>
          <cell r="DY716">
            <v>0</v>
          </cell>
          <cell r="DZ716">
            <v>0</v>
          </cell>
          <cell r="EA716">
            <v>0</v>
          </cell>
          <cell r="EB716">
            <v>0</v>
          </cell>
          <cell r="EC716">
            <v>0</v>
          </cell>
          <cell r="ED716">
            <v>0</v>
          </cell>
        </row>
        <row r="717">
          <cell r="F717">
            <v>0</v>
          </cell>
          <cell r="G717">
            <v>0</v>
          </cell>
          <cell r="H717">
            <v>0</v>
          </cell>
          <cell r="I717">
            <v>0</v>
          </cell>
          <cell r="J717">
            <v>0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U717">
            <v>0</v>
          </cell>
          <cell r="V717">
            <v>0</v>
          </cell>
          <cell r="W717">
            <v>0</v>
          </cell>
          <cell r="X717">
            <v>0</v>
          </cell>
          <cell r="Y717">
            <v>0</v>
          </cell>
          <cell r="Z717">
            <v>0</v>
          </cell>
          <cell r="AA717">
            <v>0</v>
          </cell>
          <cell r="AB717">
            <v>0</v>
          </cell>
          <cell r="AC717">
            <v>0</v>
          </cell>
          <cell r="AD717">
            <v>0</v>
          </cell>
          <cell r="AE717">
            <v>0</v>
          </cell>
          <cell r="AF717">
            <v>0</v>
          </cell>
          <cell r="AG717">
            <v>0</v>
          </cell>
          <cell r="AH717">
            <v>0</v>
          </cell>
          <cell r="AI717">
            <v>0</v>
          </cell>
          <cell r="AJ717">
            <v>0</v>
          </cell>
          <cell r="AK717">
            <v>0</v>
          </cell>
          <cell r="AL717">
            <v>0</v>
          </cell>
          <cell r="AM717">
            <v>0</v>
          </cell>
          <cell r="AN717">
            <v>0</v>
          </cell>
          <cell r="AO717">
            <v>0</v>
          </cell>
          <cell r="AP717">
            <v>0</v>
          </cell>
          <cell r="AQ717">
            <v>0</v>
          </cell>
          <cell r="AR717">
            <v>0</v>
          </cell>
          <cell r="AS717">
            <v>0</v>
          </cell>
          <cell r="AT717">
            <v>0</v>
          </cell>
          <cell r="AU717">
            <v>0</v>
          </cell>
          <cell r="AV717">
            <v>0</v>
          </cell>
          <cell r="AW717">
            <v>0</v>
          </cell>
          <cell r="AX717">
            <v>0</v>
          </cell>
          <cell r="AY717">
            <v>0</v>
          </cell>
          <cell r="AZ717">
            <v>0</v>
          </cell>
          <cell r="BA717">
            <v>0</v>
          </cell>
          <cell r="BB717">
            <v>0</v>
          </cell>
          <cell r="BC717">
            <v>0</v>
          </cell>
          <cell r="BD717">
            <v>0</v>
          </cell>
          <cell r="BE717">
            <v>0</v>
          </cell>
          <cell r="BF717">
            <v>0</v>
          </cell>
          <cell r="BG717">
            <v>0</v>
          </cell>
          <cell r="BH717">
            <v>0</v>
          </cell>
          <cell r="BI717">
            <v>0</v>
          </cell>
          <cell r="BJ717">
            <v>0</v>
          </cell>
          <cell r="BK717">
            <v>0</v>
          </cell>
          <cell r="BL717">
            <v>0</v>
          </cell>
          <cell r="BM717">
            <v>0</v>
          </cell>
          <cell r="BN717">
            <v>0</v>
          </cell>
          <cell r="BO717">
            <v>0</v>
          </cell>
          <cell r="BP717">
            <v>0</v>
          </cell>
          <cell r="BQ717">
            <v>0</v>
          </cell>
          <cell r="BR717">
            <v>0</v>
          </cell>
          <cell r="BS717">
            <v>0</v>
          </cell>
          <cell r="BT717">
            <v>0</v>
          </cell>
          <cell r="BU717">
            <v>0</v>
          </cell>
          <cell r="BV717">
            <v>0</v>
          </cell>
          <cell r="BW717">
            <v>0</v>
          </cell>
          <cell r="BX717">
            <v>0</v>
          </cell>
          <cell r="BY717">
            <v>0</v>
          </cell>
          <cell r="BZ717">
            <v>0</v>
          </cell>
          <cell r="CA717">
            <v>0</v>
          </cell>
          <cell r="CB717">
            <v>0</v>
          </cell>
          <cell r="CC717">
            <v>0</v>
          </cell>
          <cell r="CD717">
            <v>0</v>
          </cell>
          <cell r="CE717">
            <v>0</v>
          </cell>
          <cell r="CF717">
            <v>0</v>
          </cell>
          <cell r="CG717">
            <v>0</v>
          </cell>
          <cell r="CH717">
            <v>0</v>
          </cell>
          <cell r="CI717">
            <v>0</v>
          </cell>
          <cell r="CJ717">
            <v>0</v>
          </cell>
          <cell r="CK717">
            <v>0</v>
          </cell>
          <cell r="CL717">
            <v>0</v>
          </cell>
          <cell r="CM717">
            <v>0</v>
          </cell>
          <cell r="CN717">
            <v>0</v>
          </cell>
          <cell r="CO717">
            <v>0</v>
          </cell>
          <cell r="CP717">
            <v>0</v>
          </cell>
          <cell r="CQ717">
            <v>0</v>
          </cell>
          <cell r="CR717">
            <v>0</v>
          </cell>
          <cell r="CS717">
            <v>0</v>
          </cell>
          <cell r="CT717">
            <v>0</v>
          </cell>
          <cell r="CU717">
            <v>0</v>
          </cell>
          <cell r="CV717">
            <v>0</v>
          </cell>
          <cell r="CW717">
            <v>0</v>
          </cell>
          <cell r="CX717">
            <v>0</v>
          </cell>
          <cell r="CY717">
            <v>0</v>
          </cell>
          <cell r="CZ717">
            <v>0</v>
          </cell>
          <cell r="DA717">
            <v>0</v>
          </cell>
          <cell r="DB717">
            <v>0</v>
          </cell>
          <cell r="DC717">
            <v>0</v>
          </cell>
          <cell r="DD717">
            <v>0</v>
          </cell>
          <cell r="DE717">
            <v>0</v>
          </cell>
          <cell r="DF717">
            <v>0</v>
          </cell>
          <cell r="DG717">
            <v>0</v>
          </cell>
          <cell r="DH717">
            <v>0</v>
          </cell>
          <cell r="DI717">
            <v>0</v>
          </cell>
          <cell r="DJ717">
            <v>0</v>
          </cell>
          <cell r="DK717">
            <v>0</v>
          </cell>
          <cell r="DL717">
            <v>0</v>
          </cell>
          <cell r="DM717">
            <v>0</v>
          </cell>
          <cell r="DN717">
            <v>0</v>
          </cell>
          <cell r="DO717">
            <v>0</v>
          </cell>
          <cell r="DP717">
            <v>0</v>
          </cell>
          <cell r="DQ717">
            <v>0</v>
          </cell>
          <cell r="DR717">
            <v>0</v>
          </cell>
          <cell r="DS717">
            <v>0</v>
          </cell>
          <cell r="DT717">
            <v>0</v>
          </cell>
          <cell r="DU717">
            <v>0</v>
          </cell>
          <cell r="DV717">
            <v>0</v>
          </cell>
          <cell r="DW717">
            <v>0</v>
          </cell>
          <cell r="DX717">
            <v>0</v>
          </cell>
          <cell r="DY717">
            <v>0</v>
          </cell>
          <cell r="DZ717">
            <v>0</v>
          </cell>
          <cell r="EA717">
            <v>0</v>
          </cell>
          <cell r="EB717">
            <v>0</v>
          </cell>
          <cell r="EC717">
            <v>0</v>
          </cell>
          <cell r="ED717">
            <v>0</v>
          </cell>
        </row>
        <row r="718">
          <cell r="F718">
            <v>0</v>
          </cell>
          <cell r="G718">
            <v>0</v>
          </cell>
          <cell r="H718">
            <v>0</v>
          </cell>
          <cell r="I718">
            <v>0</v>
          </cell>
          <cell r="J718">
            <v>0</v>
          </cell>
          <cell r="K718">
            <v>0</v>
          </cell>
          <cell r="L718">
            <v>0</v>
          </cell>
          <cell r="M718">
            <v>0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R718">
            <v>0</v>
          </cell>
          <cell r="S718">
            <v>0</v>
          </cell>
          <cell r="T718">
            <v>0</v>
          </cell>
          <cell r="U718">
            <v>0</v>
          </cell>
          <cell r="V718">
            <v>0</v>
          </cell>
          <cell r="W718">
            <v>0</v>
          </cell>
          <cell r="X718">
            <v>0</v>
          </cell>
          <cell r="Y718">
            <v>0</v>
          </cell>
          <cell r="Z718">
            <v>0</v>
          </cell>
          <cell r="AA718">
            <v>0</v>
          </cell>
          <cell r="AB718">
            <v>0</v>
          </cell>
          <cell r="AC718">
            <v>0</v>
          </cell>
          <cell r="AD718">
            <v>0</v>
          </cell>
          <cell r="AE718">
            <v>0</v>
          </cell>
          <cell r="AF718">
            <v>0</v>
          </cell>
          <cell r="AG718">
            <v>0</v>
          </cell>
          <cell r="AH718">
            <v>0</v>
          </cell>
          <cell r="AI718">
            <v>0</v>
          </cell>
          <cell r="AJ718">
            <v>0</v>
          </cell>
          <cell r="AK718">
            <v>0</v>
          </cell>
          <cell r="AL718">
            <v>0</v>
          </cell>
          <cell r="AM718">
            <v>0</v>
          </cell>
          <cell r="AN718">
            <v>0</v>
          </cell>
          <cell r="AO718">
            <v>0</v>
          </cell>
          <cell r="AP718">
            <v>0</v>
          </cell>
          <cell r="AQ718">
            <v>0</v>
          </cell>
          <cell r="AR718">
            <v>0</v>
          </cell>
          <cell r="AS718">
            <v>0</v>
          </cell>
          <cell r="AT718">
            <v>0</v>
          </cell>
          <cell r="AU718">
            <v>0</v>
          </cell>
          <cell r="AV718">
            <v>0</v>
          </cell>
          <cell r="AW718">
            <v>0</v>
          </cell>
          <cell r="AX718">
            <v>0</v>
          </cell>
          <cell r="AY718">
            <v>0</v>
          </cell>
          <cell r="AZ718">
            <v>0</v>
          </cell>
          <cell r="BA718">
            <v>0</v>
          </cell>
          <cell r="BB718">
            <v>0</v>
          </cell>
          <cell r="BC718">
            <v>0</v>
          </cell>
          <cell r="BD718">
            <v>0</v>
          </cell>
          <cell r="BE718">
            <v>0</v>
          </cell>
          <cell r="BF718">
            <v>0</v>
          </cell>
          <cell r="BG718">
            <v>0</v>
          </cell>
          <cell r="BH718">
            <v>0</v>
          </cell>
          <cell r="BI718">
            <v>0</v>
          </cell>
          <cell r="BJ718">
            <v>0</v>
          </cell>
          <cell r="BK718">
            <v>0</v>
          </cell>
          <cell r="BL718">
            <v>0</v>
          </cell>
          <cell r="BM718">
            <v>0</v>
          </cell>
          <cell r="BN718">
            <v>0</v>
          </cell>
          <cell r="BO718">
            <v>0</v>
          </cell>
          <cell r="BP718">
            <v>0</v>
          </cell>
          <cell r="BQ718">
            <v>0</v>
          </cell>
          <cell r="BR718">
            <v>0</v>
          </cell>
          <cell r="BS718">
            <v>0</v>
          </cell>
          <cell r="BT718">
            <v>0</v>
          </cell>
          <cell r="BU718">
            <v>0</v>
          </cell>
          <cell r="BV718">
            <v>0</v>
          </cell>
          <cell r="BW718">
            <v>0</v>
          </cell>
          <cell r="BX718">
            <v>0</v>
          </cell>
          <cell r="BY718">
            <v>0</v>
          </cell>
          <cell r="BZ718">
            <v>0</v>
          </cell>
          <cell r="CA718">
            <v>0</v>
          </cell>
          <cell r="CB718">
            <v>0</v>
          </cell>
          <cell r="CC718">
            <v>0</v>
          </cell>
          <cell r="CD718">
            <v>0</v>
          </cell>
          <cell r="CE718">
            <v>0</v>
          </cell>
          <cell r="CF718">
            <v>0</v>
          </cell>
          <cell r="CG718">
            <v>0</v>
          </cell>
          <cell r="CH718">
            <v>0</v>
          </cell>
          <cell r="CI718">
            <v>0</v>
          </cell>
          <cell r="CJ718">
            <v>0</v>
          </cell>
          <cell r="CK718">
            <v>0</v>
          </cell>
          <cell r="CL718">
            <v>0</v>
          </cell>
          <cell r="CM718">
            <v>0</v>
          </cell>
          <cell r="CN718">
            <v>0</v>
          </cell>
          <cell r="CO718">
            <v>0</v>
          </cell>
          <cell r="CP718">
            <v>0</v>
          </cell>
          <cell r="CQ718">
            <v>0</v>
          </cell>
          <cell r="CR718">
            <v>0</v>
          </cell>
          <cell r="CS718">
            <v>0</v>
          </cell>
          <cell r="CT718">
            <v>0</v>
          </cell>
          <cell r="CU718">
            <v>0</v>
          </cell>
          <cell r="CV718">
            <v>0</v>
          </cell>
          <cell r="CW718">
            <v>0</v>
          </cell>
          <cell r="CX718">
            <v>0</v>
          </cell>
          <cell r="CY718">
            <v>0</v>
          </cell>
          <cell r="CZ718">
            <v>0</v>
          </cell>
          <cell r="DA718">
            <v>0</v>
          </cell>
          <cell r="DB718">
            <v>0</v>
          </cell>
          <cell r="DC718">
            <v>0</v>
          </cell>
          <cell r="DD718">
            <v>0</v>
          </cell>
          <cell r="DE718">
            <v>0</v>
          </cell>
          <cell r="DF718">
            <v>0</v>
          </cell>
          <cell r="DG718">
            <v>0</v>
          </cell>
          <cell r="DH718">
            <v>0</v>
          </cell>
          <cell r="DI718">
            <v>0</v>
          </cell>
          <cell r="DJ718">
            <v>0</v>
          </cell>
          <cell r="DK718">
            <v>0</v>
          </cell>
          <cell r="DL718">
            <v>0</v>
          </cell>
          <cell r="DM718">
            <v>0</v>
          </cell>
          <cell r="DN718">
            <v>0</v>
          </cell>
          <cell r="DO718">
            <v>0</v>
          </cell>
          <cell r="DP718">
            <v>0</v>
          </cell>
          <cell r="DQ718">
            <v>0</v>
          </cell>
          <cell r="DR718">
            <v>0</v>
          </cell>
          <cell r="DS718">
            <v>0</v>
          </cell>
          <cell r="DT718">
            <v>0</v>
          </cell>
          <cell r="DU718">
            <v>0</v>
          </cell>
          <cell r="DV718">
            <v>0</v>
          </cell>
          <cell r="DW718">
            <v>0</v>
          </cell>
          <cell r="DX718">
            <v>0</v>
          </cell>
          <cell r="DY718">
            <v>0</v>
          </cell>
          <cell r="DZ718">
            <v>0</v>
          </cell>
          <cell r="EA718">
            <v>0</v>
          </cell>
          <cell r="EB718">
            <v>0</v>
          </cell>
          <cell r="EC718">
            <v>0</v>
          </cell>
          <cell r="ED718">
            <v>0</v>
          </cell>
        </row>
        <row r="719">
          <cell r="F719">
            <v>0</v>
          </cell>
          <cell r="G719">
            <v>0</v>
          </cell>
          <cell r="H719">
            <v>0</v>
          </cell>
          <cell r="I719">
            <v>0</v>
          </cell>
          <cell r="J719">
            <v>0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  <cell r="AA719">
            <v>0</v>
          </cell>
          <cell r="AB719">
            <v>0</v>
          </cell>
          <cell r="AC719">
            <v>0</v>
          </cell>
          <cell r="AD719">
            <v>0</v>
          </cell>
          <cell r="AE719">
            <v>0</v>
          </cell>
          <cell r="AF719">
            <v>0</v>
          </cell>
          <cell r="AG719">
            <v>0</v>
          </cell>
          <cell r="AH719">
            <v>0</v>
          </cell>
          <cell r="AI719">
            <v>0</v>
          </cell>
          <cell r="AJ719">
            <v>0</v>
          </cell>
          <cell r="AK719">
            <v>0</v>
          </cell>
          <cell r="AL719">
            <v>0</v>
          </cell>
          <cell r="AM719">
            <v>0</v>
          </cell>
          <cell r="AN719">
            <v>0</v>
          </cell>
          <cell r="AO719">
            <v>0</v>
          </cell>
          <cell r="AP719">
            <v>0</v>
          </cell>
          <cell r="AQ719">
            <v>0</v>
          </cell>
          <cell r="AR719">
            <v>0</v>
          </cell>
          <cell r="AS719">
            <v>0</v>
          </cell>
          <cell r="AT719">
            <v>0</v>
          </cell>
          <cell r="AU719">
            <v>0</v>
          </cell>
          <cell r="AV719">
            <v>0</v>
          </cell>
          <cell r="AW719">
            <v>0</v>
          </cell>
          <cell r="AX719">
            <v>0</v>
          </cell>
          <cell r="AY719">
            <v>0</v>
          </cell>
          <cell r="AZ719">
            <v>0</v>
          </cell>
          <cell r="BA719">
            <v>0</v>
          </cell>
          <cell r="BB719">
            <v>0</v>
          </cell>
          <cell r="BC719">
            <v>0</v>
          </cell>
          <cell r="BD719">
            <v>0</v>
          </cell>
          <cell r="BE719">
            <v>0</v>
          </cell>
          <cell r="BF719">
            <v>0</v>
          </cell>
          <cell r="BG719">
            <v>0</v>
          </cell>
          <cell r="BH719">
            <v>0</v>
          </cell>
          <cell r="BI719">
            <v>0</v>
          </cell>
          <cell r="BJ719">
            <v>0</v>
          </cell>
          <cell r="BK719">
            <v>0</v>
          </cell>
          <cell r="BL719">
            <v>0</v>
          </cell>
          <cell r="BM719">
            <v>0</v>
          </cell>
          <cell r="BN719">
            <v>0</v>
          </cell>
          <cell r="BO719">
            <v>0</v>
          </cell>
          <cell r="BP719">
            <v>0</v>
          </cell>
          <cell r="BQ719">
            <v>0</v>
          </cell>
          <cell r="BR719">
            <v>0</v>
          </cell>
          <cell r="BS719">
            <v>0</v>
          </cell>
          <cell r="BT719">
            <v>0</v>
          </cell>
          <cell r="BU719">
            <v>0</v>
          </cell>
          <cell r="BV719">
            <v>0</v>
          </cell>
          <cell r="BW719">
            <v>0</v>
          </cell>
          <cell r="BX719">
            <v>0</v>
          </cell>
          <cell r="BY719">
            <v>0</v>
          </cell>
          <cell r="BZ719">
            <v>0</v>
          </cell>
          <cell r="CA719">
            <v>0</v>
          </cell>
          <cell r="CB719">
            <v>0</v>
          </cell>
          <cell r="CC719">
            <v>0</v>
          </cell>
          <cell r="CD719">
            <v>0</v>
          </cell>
          <cell r="CE719">
            <v>0</v>
          </cell>
          <cell r="CF719">
            <v>0</v>
          </cell>
          <cell r="CG719">
            <v>0</v>
          </cell>
          <cell r="CH719">
            <v>0</v>
          </cell>
          <cell r="CI719">
            <v>0</v>
          </cell>
          <cell r="CJ719">
            <v>0</v>
          </cell>
          <cell r="CK719">
            <v>0</v>
          </cell>
          <cell r="CL719">
            <v>0</v>
          </cell>
          <cell r="CM719">
            <v>0</v>
          </cell>
          <cell r="CN719">
            <v>0</v>
          </cell>
          <cell r="CO719">
            <v>0</v>
          </cell>
          <cell r="CP719">
            <v>0</v>
          </cell>
          <cell r="CQ719">
            <v>0</v>
          </cell>
          <cell r="CR719">
            <v>0</v>
          </cell>
          <cell r="CS719">
            <v>0</v>
          </cell>
          <cell r="CT719">
            <v>0</v>
          </cell>
          <cell r="CU719">
            <v>0</v>
          </cell>
          <cell r="CV719">
            <v>0</v>
          </cell>
          <cell r="CW719">
            <v>0</v>
          </cell>
          <cell r="CX719">
            <v>0</v>
          </cell>
          <cell r="CY719">
            <v>0</v>
          </cell>
          <cell r="CZ719">
            <v>0</v>
          </cell>
          <cell r="DA719">
            <v>0</v>
          </cell>
          <cell r="DB719">
            <v>0</v>
          </cell>
          <cell r="DC719">
            <v>0</v>
          </cell>
          <cell r="DD719">
            <v>0</v>
          </cell>
          <cell r="DE719">
            <v>0</v>
          </cell>
          <cell r="DF719">
            <v>0</v>
          </cell>
          <cell r="DG719">
            <v>0</v>
          </cell>
          <cell r="DH719">
            <v>0</v>
          </cell>
          <cell r="DI719">
            <v>0</v>
          </cell>
          <cell r="DJ719">
            <v>0</v>
          </cell>
          <cell r="DK719">
            <v>0</v>
          </cell>
          <cell r="DL719">
            <v>0</v>
          </cell>
          <cell r="DM719">
            <v>0</v>
          </cell>
          <cell r="DN719">
            <v>0</v>
          </cell>
          <cell r="DO719">
            <v>0</v>
          </cell>
          <cell r="DP719">
            <v>0</v>
          </cell>
          <cell r="DQ719">
            <v>0</v>
          </cell>
          <cell r="DR719">
            <v>0</v>
          </cell>
          <cell r="DS719">
            <v>0</v>
          </cell>
          <cell r="DT719">
            <v>0</v>
          </cell>
          <cell r="DU719">
            <v>0</v>
          </cell>
          <cell r="DV719">
            <v>0</v>
          </cell>
          <cell r="DW719">
            <v>0</v>
          </cell>
          <cell r="DX719">
            <v>0</v>
          </cell>
          <cell r="DY719">
            <v>0</v>
          </cell>
          <cell r="DZ719">
            <v>0</v>
          </cell>
          <cell r="EA719">
            <v>0</v>
          </cell>
          <cell r="EB719">
            <v>0</v>
          </cell>
          <cell r="EC719">
            <v>0</v>
          </cell>
          <cell r="ED719">
            <v>0</v>
          </cell>
        </row>
        <row r="720">
          <cell r="F720">
            <v>0</v>
          </cell>
          <cell r="G720">
            <v>0</v>
          </cell>
          <cell r="H720">
            <v>0</v>
          </cell>
          <cell r="I720">
            <v>0</v>
          </cell>
          <cell r="J720">
            <v>0</v>
          </cell>
          <cell r="K720">
            <v>0</v>
          </cell>
          <cell r="L720">
            <v>0</v>
          </cell>
          <cell r="M720">
            <v>0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  <cell r="W720">
            <v>0</v>
          </cell>
          <cell r="X720">
            <v>0</v>
          </cell>
          <cell r="Y720">
            <v>0</v>
          </cell>
          <cell r="Z720">
            <v>0</v>
          </cell>
          <cell r="AA720">
            <v>0</v>
          </cell>
          <cell r="AB720">
            <v>0</v>
          </cell>
          <cell r="AC720">
            <v>0</v>
          </cell>
          <cell r="AD720">
            <v>0</v>
          </cell>
          <cell r="AE720">
            <v>0</v>
          </cell>
          <cell r="AF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  <cell r="AK720">
            <v>0</v>
          </cell>
          <cell r="AL720">
            <v>0</v>
          </cell>
          <cell r="AM720">
            <v>0</v>
          </cell>
          <cell r="AN720">
            <v>0</v>
          </cell>
          <cell r="AO720">
            <v>0</v>
          </cell>
          <cell r="AP720">
            <v>0</v>
          </cell>
          <cell r="AQ720">
            <v>0</v>
          </cell>
          <cell r="AR720">
            <v>0</v>
          </cell>
          <cell r="AS720">
            <v>0</v>
          </cell>
          <cell r="AT720">
            <v>0</v>
          </cell>
          <cell r="AU720">
            <v>0</v>
          </cell>
          <cell r="AV720">
            <v>0</v>
          </cell>
          <cell r="AW720">
            <v>0</v>
          </cell>
          <cell r="AX720">
            <v>0</v>
          </cell>
          <cell r="AY720">
            <v>0</v>
          </cell>
          <cell r="AZ720">
            <v>0</v>
          </cell>
          <cell r="BA720">
            <v>0</v>
          </cell>
          <cell r="BB720">
            <v>0</v>
          </cell>
          <cell r="BC720">
            <v>0</v>
          </cell>
          <cell r="BD720">
            <v>0</v>
          </cell>
          <cell r="BE720">
            <v>0</v>
          </cell>
          <cell r="BF720">
            <v>0</v>
          </cell>
          <cell r="BG720">
            <v>0</v>
          </cell>
          <cell r="BH720">
            <v>0</v>
          </cell>
          <cell r="BI720">
            <v>0</v>
          </cell>
          <cell r="BJ720">
            <v>0</v>
          </cell>
          <cell r="BK720">
            <v>0</v>
          </cell>
          <cell r="BL720">
            <v>0</v>
          </cell>
          <cell r="BM720">
            <v>0</v>
          </cell>
          <cell r="BN720">
            <v>0</v>
          </cell>
          <cell r="BO720">
            <v>0</v>
          </cell>
          <cell r="BP720">
            <v>0</v>
          </cell>
          <cell r="BQ720">
            <v>0</v>
          </cell>
          <cell r="BR720">
            <v>0</v>
          </cell>
          <cell r="BS720">
            <v>0</v>
          </cell>
          <cell r="BT720">
            <v>0</v>
          </cell>
          <cell r="BU720">
            <v>0</v>
          </cell>
          <cell r="BV720">
            <v>0</v>
          </cell>
          <cell r="BW720">
            <v>0</v>
          </cell>
          <cell r="BX720">
            <v>0</v>
          </cell>
          <cell r="BY720">
            <v>0</v>
          </cell>
          <cell r="BZ720">
            <v>0</v>
          </cell>
          <cell r="CA720">
            <v>0</v>
          </cell>
          <cell r="CB720">
            <v>0</v>
          </cell>
          <cell r="CC720">
            <v>0</v>
          </cell>
          <cell r="CD720">
            <v>0</v>
          </cell>
          <cell r="CE720">
            <v>0</v>
          </cell>
          <cell r="CF720">
            <v>0</v>
          </cell>
          <cell r="CG720">
            <v>0</v>
          </cell>
          <cell r="CH720">
            <v>0</v>
          </cell>
          <cell r="CI720">
            <v>0</v>
          </cell>
          <cell r="CJ720">
            <v>0</v>
          </cell>
          <cell r="CK720">
            <v>0</v>
          </cell>
          <cell r="CL720">
            <v>0</v>
          </cell>
          <cell r="CM720">
            <v>0</v>
          </cell>
          <cell r="CN720">
            <v>0</v>
          </cell>
          <cell r="CO720">
            <v>0</v>
          </cell>
          <cell r="CP720">
            <v>0</v>
          </cell>
          <cell r="CQ720">
            <v>0</v>
          </cell>
          <cell r="CR720">
            <v>-39.519933999999694</v>
          </cell>
          <cell r="CS720">
            <v>0</v>
          </cell>
          <cell r="CT720">
            <v>0</v>
          </cell>
          <cell r="CU720">
            <v>-16.157063999999991</v>
          </cell>
          <cell r="CV720">
            <v>-7.9506799999999771</v>
          </cell>
          <cell r="CW720">
            <v>0</v>
          </cell>
          <cell r="CX720">
            <v>-7.4965600000000023</v>
          </cell>
          <cell r="CY720">
            <v>-7.9156299999999646</v>
          </cell>
          <cell r="CZ720">
            <v>0</v>
          </cell>
          <cell r="DA720">
            <v>0</v>
          </cell>
          <cell r="DB720">
            <v>0</v>
          </cell>
          <cell r="DC720">
            <v>0</v>
          </cell>
          <cell r="DD720">
            <v>0</v>
          </cell>
          <cell r="DE720">
            <v>-56.270708000000013</v>
          </cell>
          <cell r="DF720">
            <v>0</v>
          </cell>
          <cell r="DG720">
            <v>0</v>
          </cell>
          <cell r="DH720">
            <v>0</v>
          </cell>
          <cell r="DI720">
            <v>-27.416200000000003</v>
          </cell>
          <cell r="DJ720">
            <v>0</v>
          </cell>
          <cell r="DK720">
            <v>0</v>
          </cell>
          <cell r="DL720">
            <v>-9.0917099999999778</v>
          </cell>
          <cell r="DM720">
            <v>-18.42539499999998</v>
          </cell>
          <cell r="DN720">
            <v>-1.3374029999999983</v>
          </cell>
          <cell r="DO720">
            <v>0</v>
          </cell>
          <cell r="DP720">
            <v>0</v>
          </cell>
          <cell r="DQ720">
            <v>0</v>
          </cell>
          <cell r="DR720">
            <v>-38.475562999999966</v>
          </cell>
          <cell r="DS720">
            <v>0</v>
          </cell>
          <cell r="DT720">
            <v>0</v>
          </cell>
          <cell r="DU720">
            <v>-9.5234999999999843</v>
          </cell>
          <cell r="DV720">
            <v>0</v>
          </cell>
          <cell r="DW720">
            <v>-10.225923000000002</v>
          </cell>
          <cell r="DX720">
            <v>0</v>
          </cell>
          <cell r="DY720">
            <v>0</v>
          </cell>
          <cell r="DZ720">
            <v>-18.726139999999987</v>
          </cell>
          <cell r="EA720">
            <v>0</v>
          </cell>
          <cell r="EB720">
            <v>0</v>
          </cell>
          <cell r="EC720">
            <v>0</v>
          </cell>
          <cell r="ED720">
            <v>0</v>
          </cell>
        </row>
        <row r="721">
          <cell r="F721">
            <v>0</v>
          </cell>
          <cell r="G721">
            <v>0</v>
          </cell>
          <cell r="H721">
            <v>0</v>
          </cell>
          <cell r="I721">
            <v>0</v>
          </cell>
          <cell r="J721">
            <v>0</v>
          </cell>
          <cell r="K721">
            <v>0</v>
          </cell>
          <cell r="L721">
            <v>0</v>
          </cell>
          <cell r="M721">
            <v>0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R721">
            <v>0</v>
          </cell>
          <cell r="S721">
            <v>0</v>
          </cell>
          <cell r="T721">
            <v>0</v>
          </cell>
          <cell r="U721">
            <v>0</v>
          </cell>
          <cell r="V721">
            <v>0</v>
          </cell>
          <cell r="W721">
            <v>0</v>
          </cell>
          <cell r="X721">
            <v>0</v>
          </cell>
          <cell r="Y721">
            <v>0</v>
          </cell>
          <cell r="Z721">
            <v>0</v>
          </cell>
          <cell r="AA721">
            <v>0</v>
          </cell>
          <cell r="AB721">
            <v>0</v>
          </cell>
          <cell r="AC721">
            <v>0</v>
          </cell>
          <cell r="AD721">
            <v>0</v>
          </cell>
          <cell r="AE721">
            <v>0</v>
          </cell>
          <cell r="AF721">
            <v>0</v>
          </cell>
          <cell r="AG721">
            <v>0</v>
          </cell>
          <cell r="AH721">
            <v>0</v>
          </cell>
          <cell r="AI721">
            <v>0</v>
          </cell>
          <cell r="AJ721">
            <v>0</v>
          </cell>
          <cell r="AK721">
            <v>0</v>
          </cell>
          <cell r="AL721">
            <v>0</v>
          </cell>
          <cell r="AM721">
            <v>0</v>
          </cell>
          <cell r="AN721">
            <v>0</v>
          </cell>
          <cell r="AO721">
            <v>0</v>
          </cell>
          <cell r="AP721">
            <v>0</v>
          </cell>
          <cell r="AQ721">
            <v>0</v>
          </cell>
          <cell r="AR721">
            <v>-2.9102769999999936</v>
          </cell>
          <cell r="AS721">
            <v>0</v>
          </cell>
          <cell r="AT721">
            <v>5.7465999999998019E-2</v>
          </cell>
          <cell r="AU721">
            <v>0</v>
          </cell>
          <cell r="AV721">
            <v>0</v>
          </cell>
          <cell r="AW721">
            <v>0</v>
          </cell>
          <cell r="AX721">
            <v>0</v>
          </cell>
          <cell r="AY721">
            <v>0</v>
          </cell>
          <cell r="AZ721">
            <v>0</v>
          </cell>
          <cell r="BA721">
            <v>-2.9677429999999987</v>
          </cell>
          <cell r="BB721">
            <v>0</v>
          </cell>
          <cell r="BC721">
            <v>0</v>
          </cell>
          <cell r="BD721">
            <v>0</v>
          </cell>
          <cell r="BE721">
            <v>0</v>
          </cell>
          <cell r="BF721">
            <v>0</v>
          </cell>
          <cell r="BG721">
            <v>0</v>
          </cell>
          <cell r="BH721">
            <v>0</v>
          </cell>
          <cell r="BI721">
            <v>0</v>
          </cell>
          <cell r="BJ721">
            <v>0</v>
          </cell>
          <cell r="BK721">
            <v>0</v>
          </cell>
          <cell r="BL721">
            <v>0</v>
          </cell>
          <cell r="BM721">
            <v>0</v>
          </cell>
          <cell r="BN721">
            <v>0</v>
          </cell>
          <cell r="BO721">
            <v>0</v>
          </cell>
          <cell r="BP721">
            <v>0</v>
          </cell>
          <cell r="BQ721">
            <v>0</v>
          </cell>
          <cell r="BR721">
            <v>-1.9784829999999971</v>
          </cell>
          <cell r="BS721">
            <v>0</v>
          </cell>
          <cell r="BT721">
            <v>0</v>
          </cell>
          <cell r="BU721">
            <v>0</v>
          </cell>
          <cell r="BV721">
            <v>0</v>
          </cell>
          <cell r="BW721">
            <v>0</v>
          </cell>
          <cell r="BX721">
            <v>0</v>
          </cell>
          <cell r="BY721">
            <v>0</v>
          </cell>
          <cell r="BZ721">
            <v>0</v>
          </cell>
          <cell r="CA721">
            <v>-1.9784829999999971</v>
          </cell>
          <cell r="CB721">
            <v>0</v>
          </cell>
          <cell r="CC721">
            <v>0</v>
          </cell>
          <cell r="CD721">
            <v>0</v>
          </cell>
          <cell r="CE721">
            <v>0</v>
          </cell>
          <cell r="CF721">
            <v>0</v>
          </cell>
          <cell r="CG721">
            <v>0</v>
          </cell>
          <cell r="CH721">
            <v>0</v>
          </cell>
          <cell r="CI721">
            <v>0</v>
          </cell>
          <cell r="CJ721">
            <v>0</v>
          </cell>
          <cell r="CK721">
            <v>0</v>
          </cell>
          <cell r="CL721">
            <v>0</v>
          </cell>
          <cell r="CM721">
            <v>0</v>
          </cell>
          <cell r="CN721">
            <v>0</v>
          </cell>
          <cell r="CO721">
            <v>0</v>
          </cell>
          <cell r="CP721">
            <v>0</v>
          </cell>
          <cell r="CQ721">
            <v>0</v>
          </cell>
          <cell r="CR721">
            <v>-1.9664999999995416</v>
          </cell>
          <cell r="CS721">
            <v>0</v>
          </cell>
          <cell r="CT721">
            <v>0.98675000000025648</v>
          </cell>
          <cell r="CU721">
            <v>1.6675000000006435E-2</v>
          </cell>
          <cell r="CV721">
            <v>0</v>
          </cell>
          <cell r="CW721">
            <v>0</v>
          </cell>
          <cell r="CX721">
            <v>0</v>
          </cell>
          <cell r="CY721">
            <v>0</v>
          </cell>
          <cell r="CZ721">
            <v>-2.9699249999999893</v>
          </cell>
          <cell r="DA721">
            <v>0</v>
          </cell>
          <cell r="DB721">
            <v>0</v>
          </cell>
          <cell r="DC721">
            <v>0</v>
          </cell>
          <cell r="DD721">
            <v>0</v>
          </cell>
          <cell r="DE721">
            <v>-19.349240000000236</v>
          </cell>
          <cell r="DF721">
            <v>0</v>
          </cell>
          <cell r="DG721">
            <v>0</v>
          </cell>
          <cell r="DH721">
            <v>0</v>
          </cell>
          <cell r="DI721">
            <v>-4.9059600000000216</v>
          </cell>
          <cell r="DJ721">
            <v>0</v>
          </cell>
          <cell r="DK721">
            <v>0</v>
          </cell>
          <cell r="DL721">
            <v>-5.4562200000000018</v>
          </cell>
          <cell r="DM721">
            <v>-8.9870600000000422</v>
          </cell>
          <cell r="DN721">
            <v>0</v>
          </cell>
          <cell r="DO721">
            <v>0</v>
          </cell>
          <cell r="DP721">
            <v>0</v>
          </cell>
          <cell r="DQ721">
            <v>0</v>
          </cell>
          <cell r="DR721">
            <v>-7.3191470000000436</v>
          </cell>
          <cell r="DS721">
            <v>0</v>
          </cell>
          <cell r="DT721">
            <v>0</v>
          </cell>
          <cell r="DU721">
            <v>0</v>
          </cell>
          <cell r="DV721">
            <v>0</v>
          </cell>
          <cell r="DW721">
            <v>0</v>
          </cell>
          <cell r="DX721">
            <v>-2.039246999999996</v>
          </cell>
          <cell r="DY721">
            <v>0</v>
          </cell>
          <cell r="DZ721">
            <v>-5.2798999999999978</v>
          </cell>
          <cell r="EA721">
            <v>0</v>
          </cell>
          <cell r="EB721">
            <v>0</v>
          </cell>
          <cell r="EC721">
            <v>0</v>
          </cell>
          <cell r="ED721">
            <v>0</v>
          </cell>
        </row>
        <row r="722">
          <cell r="F722">
            <v>0</v>
          </cell>
          <cell r="G722">
            <v>0</v>
          </cell>
          <cell r="H722">
            <v>0</v>
          </cell>
          <cell r="I722">
            <v>0</v>
          </cell>
          <cell r="J722">
            <v>0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  <cell r="AA722">
            <v>0</v>
          </cell>
          <cell r="AB722">
            <v>0</v>
          </cell>
          <cell r="AC722">
            <v>0</v>
          </cell>
          <cell r="AD722">
            <v>0</v>
          </cell>
          <cell r="AE722">
            <v>0</v>
          </cell>
          <cell r="AF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  <cell r="AK722">
            <v>0</v>
          </cell>
          <cell r="AL722">
            <v>0</v>
          </cell>
          <cell r="AM722">
            <v>0</v>
          </cell>
          <cell r="AN722">
            <v>0</v>
          </cell>
          <cell r="AO722">
            <v>0</v>
          </cell>
          <cell r="AP722">
            <v>0</v>
          </cell>
          <cell r="AQ722">
            <v>0</v>
          </cell>
          <cell r="AR722">
            <v>0</v>
          </cell>
          <cell r="AS722">
            <v>0</v>
          </cell>
          <cell r="AT722">
            <v>0</v>
          </cell>
          <cell r="AU722">
            <v>0</v>
          </cell>
          <cell r="AV722">
            <v>0</v>
          </cell>
          <cell r="AW722">
            <v>0</v>
          </cell>
          <cell r="AX722">
            <v>0</v>
          </cell>
          <cell r="AY722">
            <v>0</v>
          </cell>
          <cell r="AZ722">
            <v>0</v>
          </cell>
          <cell r="BA722">
            <v>0</v>
          </cell>
          <cell r="BB722">
            <v>0</v>
          </cell>
          <cell r="BC722">
            <v>0</v>
          </cell>
          <cell r="BD722">
            <v>0</v>
          </cell>
          <cell r="BE722">
            <v>0</v>
          </cell>
          <cell r="BF722">
            <v>0</v>
          </cell>
          <cell r="BG722">
            <v>0</v>
          </cell>
          <cell r="BH722">
            <v>0</v>
          </cell>
          <cell r="BI722">
            <v>0</v>
          </cell>
          <cell r="BJ722">
            <v>0</v>
          </cell>
          <cell r="BK722">
            <v>0</v>
          </cell>
          <cell r="BL722">
            <v>0</v>
          </cell>
          <cell r="BM722">
            <v>0</v>
          </cell>
          <cell r="BN722">
            <v>0</v>
          </cell>
          <cell r="BO722">
            <v>0</v>
          </cell>
          <cell r="BP722">
            <v>0</v>
          </cell>
          <cell r="BQ722">
            <v>0</v>
          </cell>
          <cell r="BR722">
            <v>0</v>
          </cell>
          <cell r="BS722">
            <v>0</v>
          </cell>
          <cell r="BT722">
            <v>0</v>
          </cell>
          <cell r="BU722">
            <v>0</v>
          </cell>
          <cell r="BV722">
            <v>0</v>
          </cell>
          <cell r="BW722">
            <v>0</v>
          </cell>
          <cell r="BX722">
            <v>0</v>
          </cell>
          <cell r="BY722">
            <v>0</v>
          </cell>
          <cell r="BZ722">
            <v>0</v>
          </cell>
          <cell r="CA722">
            <v>0</v>
          </cell>
          <cell r="CB722">
            <v>0</v>
          </cell>
          <cell r="CC722">
            <v>0</v>
          </cell>
          <cell r="CD722">
            <v>0</v>
          </cell>
          <cell r="CE722">
            <v>0</v>
          </cell>
          <cell r="CF722">
            <v>0</v>
          </cell>
          <cell r="CG722">
            <v>0</v>
          </cell>
          <cell r="CH722">
            <v>0</v>
          </cell>
          <cell r="CI722">
            <v>0</v>
          </cell>
          <cell r="CJ722">
            <v>0</v>
          </cell>
          <cell r="CK722">
            <v>0</v>
          </cell>
          <cell r="CL722">
            <v>0</v>
          </cell>
          <cell r="CM722">
            <v>0</v>
          </cell>
          <cell r="CN722">
            <v>0</v>
          </cell>
          <cell r="CO722">
            <v>0</v>
          </cell>
          <cell r="CP722">
            <v>0</v>
          </cell>
          <cell r="CQ722">
            <v>0</v>
          </cell>
          <cell r="CR722">
            <v>36.911598999999995</v>
          </cell>
          <cell r="CS722">
            <v>0</v>
          </cell>
          <cell r="CT722">
            <v>0</v>
          </cell>
          <cell r="CU722">
            <v>0</v>
          </cell>
          <cell r="CV722">
            <v>0</v>
          </cell>
          <cell r="CW722">
            <v>0</v>
          </cell>
          <cell r="CX722">
            <v>0</v>
          </cell>
          <cell r="CY722">
            <v>0</v>
          </cell>
          <cell r="CZ722">
            <v>36.911598999999995</v>
          </cell>
          <cell r="DA722">
            <v>0</v>
          </cell>
          <cell r="DB722">
            <v>0</v>
          </cell>
          <cell r="DC722">
            <v>0</v>
          </cell>
          <cell r="DD722">
            <v>0</v>
          </cell>
          <cell r="DE722">
            <v>0</v>
          </cell>
          <cell r="DF722">
            <v>0</v>
          </cell>
          <cell r="DG722">
            <v>0</v>
          </cell>
          <cell r="DH722">
            <v>0</v>
          </cell>
          <cell r="DI722">
            <v>0</v>
          </cell>
          <cell r="DJ722">
            <v>0</v>
          </cell>
          <cell r="DK722">
            <v>0</v>
          </cell>
          <cell r="DL722">
            <v>0</v>
          </cell>
          <cell r="DM722">
            <v>0</v>
          </cell>
          <cell r="DN722">
            <v>0</v>
          </cell>
          <cell r="DO722">
            <v>0</v>
          </cell>
          <cell r="DP722">
            <v>0</v>
          </cell>
          <cell r="DQ722">
            <v>0</v>
          </cell>
          <cell r="DR722">
            <v>-3.7390559999999908</v>
          </cell>
          <cell r="DS722">
            <v>0</v>
          </cell>
          <cell r="DT722">
            <v>0</v>
          </cell>
          <cell r="DU722">
            <v>0</v>
          </cell>
          <cell r="DV722">
            <v>0</v>
          </cell>
          <cell r="DW722">
            <v>0</v>
          </cell>
          <cell r="DX722">
            <v>0</v>
          </cell>
          <cell r="DY722">
            <v>-3.7390559999999908</v>
          </cell>
          <cell r="DZ722">
            <v>0</v>
          </cell>
          <cell r="EA722">
            <v>0</v>
          </cell>
          <cell r="EB722">
            <v>0</v>
          </cell>
          <cell r="EC722">
            <v>0</v>
          </cell>
          <cell r="ED722">
            <v>0</v>
          </cell>
        </row>
        <row r="724">
          <cell r="A724" t="str">
            <v>Total Growth Station Resources</v>
          </cell>
          <cell r="F724">
            <v>0</v>
          </cell>
          <cell r="G724">
            <v>0</v>
          </cell>
          <cell r="H724">
            <v>0</v>
          </cell>
          <cell r="I724">
            <v>0</v>
          </cell>
          <cell r="J724">
            <v>0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0</v>
          </cell>
          <cell r="V724">
            <v>0</v>
          </cell>
          <cell r="W724">
            <v>0</v>
          </cell>
          <cell r="X724">
            <v>0</v>
          </cell>
          <cell r="Y724">
            <v>0</v>
          </cell>
          <cell r="Z724">
            <v>0</v>
          </cell>
          <cell r="AA724">
            <v>0</v>
          </cell>
          <cell r="AB724">
            <v>0</v>
          </cell>
          <cell r="AC724">
            <v>0</v>
          </cell>
          <cell r="AD724">
            <v>0</v>
          </cell>
          <cell r="AE724">
            <v>0</v>
          </cell>
          <cell r="AF724">
            <v>0</v>
          </cell>
          <cell r="AG724">
            <v>0</v>
          </cell>
          <cell r="AH724">
            <v>0</v>
          </cell>
          <cell r="AI724">
            <v>0</v>
          </cell>
          <cell r="AJ724">
            <v>0</v>
          </cell>
          <cell r="AK724">
            <v>0</v>
          </cell>
          <cell r="AL724">
            <v>0</v>
          </cell>
          <cell r="AM724">
            <v>0</v>
          </cell>
          <cell r="AN724">
            <v>0</v>
          </cell>
          <cell r="AO724">
            <v>0</v>
          </cell>
          <cell r="AP724">
            <v>0</v>
          </cell>
          <cell r="AQ724">
            <v>0</v>
          </cell>
          <cell r="AR724">
            <v>-2.9102769999999936</v>
          </cell>
          <cell r="AS724">
            <v>0</v>
          </cell>
          <cell r="AT724">
            <v>5.7465999999998019E-2</v>
          </cell>
          <cell r="AU724">
            <v>0</v>
          </cell>
          <cell r="AV724">
            <v>0</v>
          </cell>
          <cell r="AW724">
            <v>0</v>
          </cell>
          <cell r="AX724">
            <v>0</v>
          </cell>
          <cell r="AY724">
            <v>0</v>
          </cell>
          <cell r="AZ724">
            <v>0</v>
          </cell>
          <cell r="BA724">
            <v>-2.9677429999999987</v>
          </cell>
          <cell r="BB724">
            <v>0</v>
          </cell>
          <cell r="BC724">
            <v>0</v>
          </cell>
          <cell r="BD724">
            <v>0</v>
          </cell>
          <cell r="BE724">
            <v>0</v>
          </cell>
          <cell r="BF724">
            <v>0</v>
          </cell>
          <cell r="BG724">
            <v>0</v>
          </cell>
          <cell r="BH724">
            <v>0</v>
          </cell>
          <cell r="BI724">
            <v>0</v>
          </cell>
          <cell r="BJ724">
            <v>0</v>
          </cell>
          <cell r="BK724">
            <v>0</v>
          </cell>
          <cell r="BL724">
            <v>0</v>
          </cell>
          <cell r="BM724">
            <v>0</v>
          </cell>
          <cell r="BN724">
            <v>0</v>
          </cell>
          <cell r="BO724">
            <v>0</v>
          </cell>
          <cell r="BP724">
            <v>0</v>
          </cell>
          <cell r="BQ724">
            <v>0</v>
          </cell>
          <cell r="BR724">
            <v>-1.9784829999999971</v>
          </cell>
          <cell r="BS724">
            <v>0</v>
          </cell>
          <cell r="BT724">
            <v>0</v>
          </cell>
          <cell r="BU724">
            <v>0</v>
          </cell>
          <cell r="BV724">
            <v>0</v>
          </cell>
          <cell r="BW724">
            <v>0</v>
          </cell>
          <cell r="BX724">
            <v>0</v>
          </cell>
          <cell r="BY724">
            <v>0</v>
          </cell>
          <cell r="BZ724">
            <v>0</v>
          </cell>
          <cell r="CA724">
            <v>-1.9784829999999971</v>
          </cell>
          <cell r="CB724">
            <v>0</v>
          </cell>
          <cell r="CC724">
            <v>0</v>
          </cell>
          <cell r="CD724">
            <v>0</v>
          </cell>
          <cell r="CE724">
            <v>0</v>
          </cell>
          <cell r="CF724">
            <v>0</v>
          </cell>
          <cell r="CG724">
            <v>0</v>
          </cell>
          <cell r="CH724">
            <v>0</v>
          </cell>
          <cell r="CI724">
            <v>0</v>
          </cell>
          <cell r="CJ724">
            <v>0</v>
          </cell>
          <cell r="CK724">
            <v>0</v>
          </cell>
          <cell r="CL724">
            <v>0</v>
          </cell>
          <cell r="CM724">
            <v>0</v>
          </cell>
          <cell r="CN724">
            <v>0</v>
          </cell>
          <cell r="CO724">
            <v>0</v>
          </cell>
          <cell r="CP724">
            <v>0</v>
          </cell>
          <cell r="CQ724">
            <v>0</v>
          </cell>
          <cell r="CR724">
            <v>-4.5748350000003484</v>
          </cell>
          <cell r="CS724">
            <v>0</v>
          </cell>
          <cell r="CT724">
            <v>0.98675000000025648</v>
          </cell>
          <cell r="CU724">
            <v>-16.140388999999999</v>
          </cell>
          <cell r="CV724">
            <v>-7.9506799999999203</v>
          </cell>
          <cell r="CW724">
            <v>0</v>
          </cell>
          <cell r="CX724">
            <v>-7.4965600000000165</v>
          </cell>
          <cell r="CY724">
            <v>-7.9156299999999646</v>
          </cell>
          <cell r="CZ724">
            <v>33.941674000000035</v>
          </cell>
          <cell r="DA724">
            <v>0</v>
          </cell>
          <cell r="DB724">
            <v>0</v>
          </cell>
          <cell r="DC724">
            <v>0</v>
          </cell>
          <cell r="DD724">
            <v>0</v>
          </cell>
          <cell r="DE724">
            <v>-75.619947999999567</v>
          </cell>
          <cell r="DF724">
            <v>0</v>
          </cell>
          <cell r="DG724">
            <v>0</v>
          </cell>
          <cell r="DH724">
            <v>0</v>
          </cell>
          <cell r="DI724">
            <v>-32.322160000000054</v>
          </cell>
          <cell r="DJ724">
            <v>0</v>
          </cell>
          <cell r="DK724">
            <v>0</v>
          </cell>
          <cell r="DL724">
            <v>-14.547929999999951</v>
          </cell>
          <cell r="DM724">
            <v>-27.412455000000023</v>
          </cell>
          <cell r="DN724">
            <v>-1.3374029999999948</v>
          </cell>
          <cell r="DO724">
            <v>0</v>
          </cell>
          <cell r="DP724">
            <v>0</v>
          </cell>
          <cell r="DQ724">
            <v>0</v>
          </cell>
          <cell r="DR724">
            <v>-49.533765999999787</v>
          </cell>
          <cell r="DS724">
            <v>0</v>
          </cell>
          <cell r="DT724">
            <v>0</v>
          </cell>
          <cell r="DU724">
            <v>-9.5234999999999843</v>
          </cell>
          <cell r="DV724">
            <v>0</v>
          </cell>
          <cell r="DW724">
            <v>-10.225923000000009</v>
          </cell>
          <cell r="DX724">
            <v>-2.039246999999996</v>
          </cell>
          <cell r="DY724">
            <v>-3.739056000000005</v>
          </cell>
          <cell r="DZ724">
            <v>-24.006039999999985</v>
          </cell>
          <cell r="EA724">
            <v>0</v>
          </cell>
          <cell r="EB724">
            <v>0</v>
          </cell>
          <cell r="EC724">
            <v>0</v>
          </cell>
          <cell r="ED724">
            <v>0</v>
          </cell>
        </row>
        <row r="725">
          <cell r="F725" t="str">
            <v>=</v>
          </cell>
          <cell r="G725" t="str">
            <v>=</v>
          </cell>
          <cell r="H725" t="str">
            <v>=</v>
          </cell>
          <cell r="I725" t="str">
            <v>=</v>
          </cell>
          <cell r="J725" t="str">
            <v>=</v>
          </cell>
          <cell r="K725" t="str">
            <v>=</v>
          </cell>
          <cell r="L725" t="str">
            <v>=</v>
          </cell>
          <cell r="M725" t="str">
            <v>=</v>
          </cell>
          <cell r="N725" t="str">
            <v>=</v>
          </cell>
          <cell r="O725" t="str">
            <v>=</v>
          </cell>
          <cell r="P725" t="str">
            <v>=</v>
          </cell>
          <cell r="Q725" t="str">
            <v>=</v>
          </cell>
          <cell r="R725" t="str">
            <v>=</v>
          </cell>
          <cell r="S725" t="str">
            <v>=</v>
          </cell>
          <cell r="T725" t="str">
            <v>=</v>
          </cell>
          <cell r="U725" t="str">
            <v>=</v>
          </cell>
          <cell r="V725" t="str">
            <v>=</v>
          </cell>
          <cell r="W725" t="str">
            <v>=</v>
          </cell>
          <cell r="X725" t="str">
            <v>=</v>
          </cell>
          <cell r="Y725" t="str">
            <v>=</v>
          </cell>
          <cell r="Z725" t="str">
            <v>=</v>
          </cell>
          <cell r="AA725" t="str">
            <v>=</v>
          </cell>
          <cell r="AB725" t="str">
            <v>=</v>
          </cell>
          <cell r="AC725" t="str">
            <v>=</v>
          </cell>
          <cell r="AD725" t="str">
            <v>=</v>
          </cell>
          <cell r="AE725" t="str">
            <v>=</v>
          </cell>
          <cell r="AF725" t="str">
            <v>=</v>
          </cell>
          <cell r="AG725" t="str">
            <v>=</v>
          </cell>
          <cell r="AH725" t="str">
            <v>=</v>
          </cell>
          <cell r="AI725" t="str">
            <v>=</v>
          </cell>
          <cell r="AJ725" t="str">
            <v>=</v>
          </cell>
          <cell r="AK725" t="str">
            <v>=</v>
          </cell>
          <cell r="AL725" t="str">
            <v>=</v>
          </cell>
          <cell r="AM725" t="str">
            <v>=</v>
          </cell>
          <cell r="AN725" t="str">
            <v>=</v>
          </cell>
          <cell r="AO725" t="str">
            <v>=</v>
          </cell>
          <cell r="AP725" t="str">
            <v>=</v>
          </cell>
          <cell r="AQ725" t="str">
            <v>=</v>
          </cell>
          <cell r="AR725" t="str">
            <v>=</v>
          </cell>
          <cell r="AS725" t="str">
            <v>=</v>
          </cell>
          <cell r="AT725" t="str">
            <v>=</v>
          </cell>
          <cell r="AU725" t="str">
            <v>=</v>
          </cell>
          <cell r="AV725" t="str">
            <v>=</v>
          </cell>
          <cell r="AW725" t="str">
            <v>=</v>
          </cell>
          <cell r="AX725" t="str">
            <v>=</v>
          </cell>
          <cell r="AY725" t="str">
            <v>=</v>
          </cell>
          <cell r="AZ725" t="str">
            <v>=</v>
          </cell>
          <cell r="BA725" t="str">
            <v>=</v>
          </cell>
          <cell r="BB725" t="str">
            <v>=</v>
          </cell>
          <cell r="BC725" t="str">
            <v>=</v>
          </cell>
          <cell r="BD725" t="str">
            <v>=</v>
          </cell>
          <cell r="BE725" t="str">
            <v>=</v>
          </cell>
          <cell r="BF725" t="str">
            <v>=</v>
          </cell>
          <cell r="BG725" t="str">
            <v>=</v>
          </cell>
          <cell r="BH725" t="str">
            <v>=</v>
          </cell>
          <cell r="BI725" t="str">
            <v>=</v>
          </cell>
          <cell r="BJ725" t="str">
            <v>=</v>
          </cell>
          <cell r="BK725" t="str">
            <v>=</v>
          </cell>
          <cell r="BL725" t="str">
            <v>=</v>
          </cell>
          <cell r="BM725" t="str">
            <v>=</v>
          </cell>
          <cell r="BN725" t="str">
            <v>=</v>
          </cell>
          <cell r="BO725" t="str">
            <v>=</v>
          </cell>
          <cell r="BP725" t="str">
            <v>=</v>
          </cell>
          <cell r="BQ725" t="str">
            <v>=</v>
          </cell>
          <cell r="BR725" t="str">
            <v>=</v>
          </cell>
          <cell r="BS725" t="str">
            <v>=</v>
          </cell>
          <cell r="BT725" t="str">
            <v>=</v>
          </cell>
          <cell r="BU725" t="str">
            <v>=</v>
          </cell>
          <cell r="BV725" t="str">
            <v>=</v>
          </cell>
          <cell r="BW725" t="str">
            <v>=</v>
          </cell>
          <cell r="BX725" t="str">
            <v>=</v>
          </cell>
          <cell r="BY725" t="str">
            <v>=</v>
          </cell>
          <cell r="BZ725" t="str">
            <v>=</v>
          </cell>
          <cell r="CA725" t="str">
            <v>=</v>
          </cell>
          <cell r="CB725" t="str">
            <v>=</v>
          </cell>
          <cell r="CC725" t="str">
            <v>=</v>
          </cell>
          <cell r="CD725" t="str">
            <v>=</v>
          </cell>
          <cell r="CE725" t="str">
            <v>=</v>
          </cell>
          <cell r="CF725" t="str">
            <v>=</v>
          </cell>
          <cell r="CG725" t="str">
            <v>=</v>
          </cell>
          <cell r="CH725" t="str">
            <v>=</v>
          </cell>
          <cell r="CI725" t="str">
            <v>=</v>
          </cell>
          <cell r="CJ725" t="str">
            <v>=</v>
          </cell>
          <cell r="CK725" t="str">
            <v>=</v>
          </cell>
          <cell r="CL725" t="str">
            <v>=</v>
          </cell>
          <cell r="CM725" t="str">
            <v>=</v>
          </cell>
          <cell r="CN725" t="str">
            <v>=</v>
          </cell>
          <cell r="CO725" t="str">
            <v>=</v>
          </cell>
          <cell r="CP725" t="str">
            <v>=</v>
          </cell>
          <cell r="CQ725" t="str">
            <v>=</v>
          </cell>
          <cell r="CR725" t="str">
            <v>=</v>
          </cell>
          <cell r="CS725" t="str">
            <v>=</v>
          </cell>
          <cell r="CT725" t="str">
            <v>=</v>
          </cell>
          <cell r="CU725" t="str">
            <v>=</v>
          </cell>
          <cell r="CV725" t="str">
            <v>=</v>
          </cell>
          <cell r="CW725" t="str">
            <v>=</v>
          </cell>
          <cell r="CX725" t="str">
            <v>=</v>
          </cell>
          <cell r="CY725" t="str">
            <v>=</v>
          </cell>
          <cell r="CZ725" t="str">
            <v>=</v>
          </cell>
          <cell r="DA725" t="str">
            <v>=</v>
          </cell>
          <cell r="DB725" t="str">
            <v>=</v>
          </cell>
          <cell r="DC725" t="str">
            <v>=</v>
          </cell>
          <cell r="DD725" t="str">
            <v>=</v>
          </cell>
          <cell r="DE725" t="str">
            <v>=</v>
          </cell>
          <cell r="DF725" t="str">
            <v>=</v>
          </cell>
          <cell r="DG725" t="str">
            <v>=</v>
          </cell>
          <cell r="DH725" t="str">
            <v>=</v>
          </cell>
          <cell r="DI725" t="str">
            <v>=</v>
          </cell>
          <cell r="DJ725" t="str">
            <v>=</v>
          </cell>
          <cell r="DK725" t="str">
            <v>=</v>
          </cell>
          <cell r="DL725" t="str">
            <v>=</v>
          </cell>
          <cell r="DM725" t="str">
            <v>=</v>
          </cell>
          <cell r="DN725" t="str">
            <v>=</v>
          </cell>
          <cell r="DO725" t="str">
            <v>=</v>
          </cell>
          <cell r="DP725" t="str">
            <v>=</v>
          </cell>
          <cell r="DQ725" t="str">
            <v>=</v>
          </cell>
          <cell r="DR725" t="str">
            <v>=</v>
          </cell>
          <cell r="DS725" t="str">
            <v>=</v>
          </cell>
          <cell r="DT725" t="str">
            <v>=</v>
          </cell>
          <cell r="DU725" t="str">
            <v>=</v>
          </cell>
          <cell r="DV725" t="str">
            <v>=</v>
          </cell>
          <cell r="DW725" t="str">
            <v>=</v>
          </cell>
          <cell r="DX725" t="str">
            <v>=</v>
          </cell>
          <cell r="DY725" t="str">
            <v>=</v>
          </cell>
          <cell r="DZ725" t="str">
            <v>=</v>
          </cell>
          <cell r="EA725" t="str">
            <v>=</v>
          </cell>
          <cell r="EB725" t="str">
            <v>=</v>
          </cell>
          <cell r="EC725" t="str">
            <v>=</v>
          </cell>
          <cell r="ED725" t="str">
            <v>=</v>
          </cell>
        </row>
        <row r="726">
          <cell r="A726" t="str">
            <v>Total Resources</v>
          </cell>
          <cell r="F726">
            <v>-521.59587799943984</v>
          </cell>
          <cell r="G726">
            <v>246.41140999924392</v>
          </cell>
          <cell r="H726">
            <v>1166.3699980005622</v>
          </cell>
          <cell r="I726">
            <v>913.8782460000366</v>
          </cell>
          <cell r="J726">
            <v>472.03422400075942</v>
          </cell>
          <cell r="K726">
            <v>315.55928489938378</v>
          </cell>
          <cell r="L726">
            <v>-707.82979920040816</v>
          </cell>
          <cell r="M726">
            <v>310.60386450123042</v>
          </cell>
          <cell r="N726">
            <v>267.12514199968427</v>
          </cell>
          <cell r="O726">
            <v>119.49111450091004</v>
          </cell>
          <cell r="P726">
            <v>287.57869720086455</v>
          </cell>
          <cell r="Q726">
            <v>532.49264369998127</v>
          </cell>
          <cell r="R726">
            <v>7467.8649618253112</v>
          </cell>
          <cell r="S726">
            <v>1024.4711875012144</v>
          </cell>
          <cell r="T726">
            <v>505.58726550173014</v>
          </cell>
          <cell r="U726">
            <v>1166.9971793014556</v>
          </cell>
          <cell r="V726">
            <v>1166.1280179992318</v>
          </cell>
          <cell r="W726">
            <v>1368.2839867006987</v>
          </cell>
          <cell r="X726">
            <v>-61.811314129270613</v>
          </cell>
          <cell r="Y726">
            <v>-589.96092033106834</v>
          </cell>
          <cell r="Z726">
            <v>73.627342369407415</v>
          </cell>
          <cell r="AA726">
            <v>5.6613506712019444</v>
          </cell>
          <cell r="AB726">
            <v>564.6171126998961</v>
          </cell>
          <cell r="AC726">
            <v>687.53010877035558</v>
          </cell>
          <cell r="AD726">
            <v>1556.7336447658017</v>
          </cell>
          <cell r="AE726">
            <v>1940.9966941922903</v>
          </cell>
          <cell r="AF726">
            <v>517.9680117322132</v>
          </cell>
          <cell r="AG726">
            <v>39.543775260448456</v>
          </cell>
          <cell r="AH726">
            <v>69.940800118260086</v>
          </cell>
          <cell r="AI726">
            <v>27.88669784553349</v>
          </cell>
          <cell r="AJ726">
            <v>-7.9151087747886777</v>
          </cell>
          <cell r="AK726">
            <v>-26.301264418289065</v>
          </cell>
          <cell r="AL726">
            <v>-16.991136658005416</v>
          </cell>
          <cell r="AM726">
            <v>58.318059703335166</v>
          </cell>
          <cell r="AN726">
            <v>10.169113514944911</v>
          </cell>
          <cell r="AO726">
            <v>150.3528136825189</v>
          </cell>
          <cell r="AP726">
            <v>183.19928377773613</v>
          </cell>
          <cell r="AQ726">
            <v>934.82564840093255</v>
          </cell>
          <cell r="AR726">
            <v>802.16937489807606</v>
          </cell>
          <cell r="AS726">
            <v>1.183510391972959</v>
          </cell>
          <cell r="AT726">
            <v>46.501745802350342</v>
          </cell>
          <cell r="AU726">
            <v>173.32331077102572</v>
          </cell>
          <cell r="AV726">
            <v>32.694455375894904</v>
          </cell>
          <cell r="AW726">
            <v>-20.273846785537899</v>
          </cell>
          <cell r="AX726">
            <v>-30.837821617722511</v>
          </cell>
          <cell r="AY726">
            <v>133.70515455678105</v>
          </cell>
          <cell r="AZ726">
            <v>66.243446421809494</v>
          </cell>
          <cell r="BA726">
            <v>63.498844470828772</v>
          </cell>
          <cell r="BB726">
            <v>114.04777368716896</v>
          </cell>
          <cell r="BC726">
            <v>59.753870646469295</v>
          </cell>
          <cell r="BD726">
            <v>162.32893118076026</v>
          </cell>
          <cell r="BE726">
            <v>341.9307359457016</v>
          </cell>
          <cell r="BF726">
            <v>0.6417418522760272</v>
          </cell>
          <cell r="BG726">
            <v>62.187760960310698</v>
          </cell>
          <cell r="BH726">
            <v>-45.291126192547381</v>
          </cell>
          <cell r="BI726">
            <v>35.879103435203433</v>
          </cell>
          <cell r="BJ726">
            <v>-75.360985304228961</v>
          </cell>
          <cell r="BK726">
            <v>11.298990831710398</v>
          </cell>
          <cell r="BL726">
            <v>-39.749966732226312</v>
          </cell>
          <cell r="BM726">
            <v>136.11130269430578</v>
          </cell>
          <cell r="BN726">
            <v>161.87045305967331</v>
          </cell>
          <cell r="BO726">
            <v>67.800004095770419</v>
          </cell>
          <cell r="BP726">
            <v>52.130303813144565</v>
          </cell>
          <cell r="BQ726">
            <v>-25.58684657420963</v>
          </cell>
          <cell r="BR726">
            <v>1121.1612065732479</v>
          </cell>
          <cell r="BS726">
            <v>55.848479842767119</v>
          </cell>
          <cell r="BT726">
            <v>69.528896830976009</v>
          </cell>
          <cell r="BU726">
            <v>75.387268068268895</v>
          </cell>
          <cell r="BV726">
            <v>106.10157603491098</v>
          </cell>
          <cell r="BW726">
            <v>41.130139876157045</v>
          </cell>
          <cell r="BX726">
            <v>102.84896995313466</v>
          </cell>
          <cell r="BY726">
            <v>58.158217448741198</v>
          </cell>
          <cell r="BZ726">
            <v>89.3472158331424</v>
          </cell>
          <cell r="CA726">
            <v>45.32063034363091</v>
          </cell>
          <cell r="CB726">
            <v>79.458452173508704</v>
          </cell>
          <cell r="CC726">
            <v>77.025265353731811</v>
          </cell>
          <cell r="CD726">
            <v>321.00609478726983</v>
          </cell>
          <cell r="CE726">
            <v>1035.5607147067785</v>
          </cell>
          <cell r="CF726">
            <v>12.049300852231681</v>
          </cell>
          <cell r="CG726">
            <v>-4.9871122511103749</v>
          </cell>
          <cell r="CH726">
            <v>59.63820571731776</v>
          </cell>
          <cell r="CI726">
            <v>18.338376474566758</v>
          </cell>
          <cell r="CJ726">
            <v>33.455728734843433</v>
          </cell>
          <cell r="CK726">
            <v>78.595182862132788</v>
          </cell>
          <cell r="CL726">
            <v>224.20819577854127</v>
          </cell>
          <cell r="CM726">
            <v>178.33301159273833</v>
          </cell>
          <cell r="CN726">
            <v>122.38140035886317</v>
          </cell>
          <cell r="CO726">
            <v>85.243728292174637</v>
          </cell>
          <cell r="CP726">
            <v>67.580379786901176</v>
          </cell>
          <cell r="CQ726">
            <v>160.7243165243417</v>
          </cell>
          <cell r="CR726">
            <v>1310.6987563371658</v>
          </cell>
          <cell r="CS726">
            <v>120.14465516805649</v>
          </cell>
          <cell r="CT726">
            <v>47.484410004690289</v>
          </cell>
          <cell r="CU726">
            <v>419.70249151811004</v>
          </cell>
          <cell r="CV726">
            <v>89.888051274232566</v>
          </cell>
          <cell r="CW726">
            <v>52.321949325501919</v>
          </cell>
          <cell r="CX726">
            <v>-238.33375357836485</v>
          </cell>
          <cell r="CY726">
            <v>501.07516111712903</v>
          </cell>
          <cell r="CZ726">
            <v>-28.402584225870669</v>
          </cell>
          <cell r="DA726">
            <v>217.8588072033599</v>
          </cell>
          <cell r="DB726">
            <v>66.900878532789648</v>
          </cell>
          <cell r="DC726">
            <v>106.70769688300788</v>
          </cell>
          <cell r="DD726">
            <v>-44.649006894789636</v>
          </cell>
          <cell r="DE726">
            <v>1912.6862951368093</v>
          </cell>
          <cell r="DF726">
            <v>243.86798904743046</v>
          </cell>
          <cell r="DG726">
            <v>114.71529340930283</v>
          </cell>
          <cell r="DH726">
            <v>83.926681018434465</v>
          </cell>
          <cell r="DI726">
            <v>249.42986007593572</v>
          </cell>
          <cell r="DJ726">
            <v>76.236068514175713</v>
          </cell>
          <cell r="DK726">
            <v>3.255408301949501</v>
          </cell>
          <cell r="DL726">
            <v>465.56275258865207</v>
          </cell>
          <cell r="DM726">
            <v>-92.387887277640402</v>
          </cell>
          <cell r="DN726">
            <v>310.49998962320387</v>
          </cell>
          <cell r="DO726">
            <v>175.37250103335828</v>
          </cell>
          <cell r="DP726">
            <v>125.61971097253263</v>
          </cell>
          <cell r="DQ726">
            <v>156.58792783506215</v>
          </cell>
          <cell r="DR726">
            <v>3292.4975705593824</v>
          </cell>
          <cell r="DS726">
            <v>115.92613446526229</v>
          </cell>
          <cell r="DT726">
            <v>34.355407660827041</v>
          </cell>
          <cell r="DU726">
            <v>533.26966797746718</v>
          </cell>
          <cell r="DV726">
            <v>445.92215880472213</v>
          </cell>
          <cell r="DW726">
            <v>75.708972005173564</v>
          </cell>
          <cell r="DX726">
            <v>36.463023996911943</v>
          </cell>
          <cell r="DY726">
            <v>676.82835284527391</v>
          </cell>
          <cell r="DZ726">
            <v>162.7298031989485</v>
          </cell>
          <cell r="EA726">
            <v>240.42087698727846</v>
          </cell>
          <cell r="EB726">
            <v>261.92843318171799</v>
          </cell>
          <cell r="EC726">
            <v>-56.702363267540932</v>
          </cell>
          <cell r="ED726">
            <v>765.64710271544755</v>
          </cell>
        </row>
        <row r="727">
          <cell r="F727" t="str">
            <v>=</v>
          </cell>
          <cell r="G727" t="str">
            <v>=</v>
          </cell>
          <cell r="H727" t="str">
            <v>=</v>
          </cell>
          <cell r="I727" t="str">
            <v>=</v>
          </cell>
          <cell r="J727" t="str">
            <v>=</v>
          </cell>
          <cell r="K727" t="str">
            <v>=</v>
          </cell>
          <cell r="L727" t="str">
            <v>=</v>
          </cell>
          <cell r="M727" t="str">
            <v>=</v>
          </cell>
          <cell r="N727" t="str">
            <v>=</v>
          </cell>
          <cell r="O727" t="str">
            <v>=</v>
          </cell>
          <cell r="P727" t="str">
            <v>=</v>
          </cell>
          <cell r="Q727" t="str">
            <v>=</v>
          </cell>
          <cell r="R727" t="str">
            <v>=</v>
          </cell>
          <cell r="S727" t="str">
            <v>=</v>
          </cell>
          <cell r="T727" t="str">
            <v>=</v>
          </cell>
          <cell r="U727" t="str">
            <v>=</v>
          </cell>
          <cell r="V727" t="str">
            <v>=</v>
          </cell>
          <cell r="W727" t="str">
            <v>=</v>
          </cell>
          <cell r="X727" t="str">
            <v>=</v>
          </cell>
          <cell r="Y727" t="str">
            <v>=</v>
          </cell>
          <cell r="Z727" t="str">
            <v>=</v>
          </cell>
          <cell r="AA727" t="str">
            <v>=</v>
          </cell>
          <cell r="AB727" t="str">
            <v>=</v>
          </cell>
          <cell r="AC727" t="str">
            <v>=</v>
          </cell>
          <cell r="AD727" t="str">
            <v>=</v>
          </cell>
          <cell r="AE727" t="str">
            <v>=</v>
          </cell>
          <cell r="AF727" t="str">
            <v>=</v>
          </cell>
          <cell r="AG727" t="str">
            <v>=</v>
          </cell>
          <cell r="AH727" t="str">
            <v>=</v>
          </cell>
          <cell r="AI727" t="str">
            <v>=</v>
          </cell>
          <cell r="AJ727" t="str">
            <v>=</v>
          </cell>
          <cell r="AK727" t="str">
            <v>=</v>
          </cell>
          <cell r="AL727" t="str">
            <v>=</v>
          </cell>
          <cell r="AM727" t="str">
            <v>=</v>
          </cell>
          <cell r="AN727" t="str">
            <v>=</v>
          </cell>
          <cell r="AO727" t="str">
            <v>=</v>
          </cell>
          <cell r="AP727" t="str">
            <v>=</v>
          </cell>
          <cell r="AQ727" t="str">
            <v>=</v>
          </cell>
          <cell r="AR727" t="str">
            <v>=</v>
          </cell>
          <cell r="AS727" t="str">
            <v>=</v>
          </cell>
          <cell r="AT727" t="str">
            <v>=</v>
          </cell>
          <cell r="AU727" t="str">
            <v>=</v>
          </cell>
          <cell r="AV727" t="str">
            <v>=</v>
          </cell>
          <cell r="AW727" t="str">
            <v>=</v>
          </cell>
          <cell r="AX727" t="str">
            <v>=</v>
          </cell>
          <cell r="AY727" t="str">
            <v>=</v>
          </cell>
          <cell r="AZ727" t="str">
            <v>=</v>
          </cell>
          <cell r="BA727" t="str">
            <v>=</v>
          </cell>
          <cell r="BB727" t="str">
            <v>=</v>
          </cell>
          <cell r="BC727" t="str">
            <v>=</v>
          </cell>
          <cell r="BD727" t="str">
            <v>=</v>
          </cell>
          <cell r="BE727" t="str">
            <v>=</v>
          </cell>
          <cell r="BF727" t="str">
            <v>=</v>
          </cell>
          <cell r="BG727" t="str">
            <v>=</v>
          </cell>
          <cell r="BH727" t="str">
            <v>=</v>
          </cell>
          <cell r="BI727" t="str">
            <v>=</v>
          </cell>
          <cell r="BJ727" t="str">
            <v>=</v>
          </cell>
          <cell r="BK727" t="str">
            <v>=</v>
          </cell>
          <cell r="BL727" t="str">
            <v>=</v>
          </cell>
          <cell r="BM727" t="str">
            <v>=</v>
          </cell>
          <cell r="BN727" t="str">
            <v>=</v>
          </cell>
          <cell r="BO727" t="str">
            <v>=</v>
          </cell>
          <cell r="BP727" t="str">
            <v>=</v>
          </cell>
          <cell r="BQ727" t="str">
            <v>=</v>
          </cell>
          <cell r="BR727" t="str">
            <v>=</v>
          </cell>
          <cell r="BS727" t="str">
            <v>=</v>
          </cell>
          <cell r="BT727" t="str">
            <v>=</v>
          </cell>
          <cell r="BU727" t="str">
            <v>=</v>
          </cell>
          <cell r="BV727" t="str">
            <v>=</v>
          </cell>
          <cell r="BW727" t="str">
            <v>=</v>
          </cell>
          <cell r="BX727" t="str">
            <v>=</v>
          </cell>
          <cell r="BY727" t="str">
            <v>=</v>
          </cell>
          <cell r="BZ727" t="str">
            <v>=</v>
          </cell>
          <cell r="CA727" t="str">
            <v>=</v>
          </cell>
          <cell r="CB727" t="str">
            <v>=</v>
          </cell>
          <cell r="CC727" t="str">
            <v>=</v>
          </cell>
          <cell r="CD727" t="str">
            <v>=</v>
          </cell>
          <cell r="CE727" t="str">
            <v>=</v>
          </cell>
          <cell r="CF727" t="str">
            <v>=</v>
          </cell>
          <cell r="CG727" t="str">
            <v>=</v>
          </cell>
          <cell r="CH727" t="str">
            <v>=</v>
          </cell>
          <cell r="CI727" t="str">
            <v>=</v>
          </cell>
          <cell r="CJ727" t="str">
            <v>=</v>
          </cell>
          <cell r="CK727" t="str">
            <v>=</v>
          </cell>
          <cell r="CL727" t="str">
            <v>=</v>
          </cell>
          <cell r="CM727" t="str">
            <v>=</v>
          </cell>
          <cell r="CN727" t="str">
            <v>=</v>
          </cell>
          <cell r="CO727" t="str">
            <v>=</v>
          </cell>
          <cell r="CP727" t="str">
            <v>=</v>
          </cell>
          <cell r="CQ727" t="str">
            <v>=</v>
          </cell>
          <cell r="CR727" t="str">
            <v>=</v>
          </cell>
          <cell r="CS727" t="str">
            <v>=</v>
          </cell>
          <cell r="CT727" t="str">
            <v>=</v>
          </cell>
          <cell r="CU727" t="str">
            <v>=</v>
          </cell>
          <cell r="CV727" t="str">
            <v>=</v>
          </cell>
          <cell r="CW727" t="str">
            <v>=</v>
          </cell>
          <cell r="CX727" t="str">
            <v>=</v>
          </cell>
          <cell r="CY727" t="str">
            <v>=</v>
          </cell>
          <cell r="CZ727" t="str">
            <v>=</v>
          </cell>
          <cell r="DA727" t="str">
            <v>=</v>
          </cell>
          <cell r="DB727" t="str">
            <v>=</v>
          </cell>
          <cell r="DC727" t="str">
            <v>=</v>
          </cell>
          <cell r="DD727" t="str">
            <v>=</v>
          </cell>
          <cell r="DE727" t="str">
            <v>=</v>
          </cell>
          <cell r="DF727" t="str">
            <v>=</v>
          </cell>
          <cell r="DG727" t="str">
            <v>=</v>
          </cell>
          <cell r="DH727" t="str">
            <v>=</v>
          </cell>
          <cell r="DI727" t="str">
            <v>=</v>
          </cell>
          <cell r="DJ727" t="str">
            <v>=</v>
          </cell>
          <cell r="DK727" t="str">
            <v>=</v>
          </cell>
          <cell r="DL727" t="str">
            <v>=</v>
          </cell>
          <cell r="DM727" t="str">
            <v>=</v>
          </cell>
          <cell r="DN727" t="str">
            <v>=</v>
          </cell>
          <cell r="DO727" t="str">
            <v>=</v>
          </cell>
          <cell r="DP727" t="str">
            <v>=</v>
          </cell>
          <cell r="DQ727" t="str">
            <v>=</v>
          </cell>
          <cell r="DR727" t="str">
            <v>=</v>
          </cell>
          <cell r="DS727" t="str">
            <v>=</v>
          </cell>
          <cell r="DT727" t="str">
            <v>=</v>
          </cell>
          <cell r="DU727" t="str">
            <v>=</v>
          </cell>
          <cell r="DV727" t="str">
            <v>=</v>
          </cell>
          <cell r="DW727" t="str">
            <v>=</v>
          </cell>
          <cell r="DX727" t="str">
            <v>=</v>
          </cell>
          <cell r="DY727" t="str">
            <v>=</v>
          </cell>
          <cell r="DZ727" t="str">
            <v>=</v>
          </cell>
          <cell r="EA727" t="str">
            <v>=</v>
          </cell>
          <cell r="EB727" t="str">
            <v>=</v>
          </cell>
          <cell r="EC727" t="str">
            <v>=</v>
          </cell>
          <cell r="ED727" t="str">
            <v>=</v>
          </cell>
        </row>
        <row r="728">
          <cell r="F728" t="str">
            <v/>
          </cell>
          <cell r="G728" t="str">
            <v/>
          </cell>
          <cell r="H728" t="str">
            <v/>
          </cell>
          <cell r="I728" t="str">
            <v/>
          </cell>
          <cell r="J728" t="str">
            <v/>
          </cell>
          <cell r="K728" t="str">
            <v/>
          </cell>
          <cell r="L728" t="str">
            <v/>
          </cell>
          <cell r="M728" t="str">
            <v/>
          </cell>
          <cell r="N728" t="str">
            <v/>
          </cell>
          <cell r="O728" t="str">
            <v/>
          </cell>
          <cell r="P728" t="str">
            <v/>
          </cell>
          <cell r="Q728" t="str">
            <v/>
          </cell>
          <cell r="R728" t="str">
            <v/>
          </cell>
          <cell r="S728" t="str">
            <v/>
          </cell>
          <cell r="T728" t="str">
            <v/>
          </cell>
          <cell r="U728" t="str">
            <v/>
          </cell>
          <cell r="V728" t="str">
            <v/>
          </cell>
          <cell r="W728" t="str">
            <v/>
          </cell>
          <cell r="X728" t="str">
            <v/>
          </cell>
          <cell r="Y728" t="str">
            <v/>
          </cell>
          <cell r="Z728" t="str">
            <v/>
          </cell>
          <cell r="AA728" t="str">
            <v/>
          </cell>
          <cell r="AB728" t="str">
            <v/>
          </cell>
          <cell r="AC728" t="str">
            <v/>
          </cell>
          <cell r="AD728" t="str">
            <v/>
          </cell>
          <cell r="AE728" t="str">
            <v/>
          </cell>
          <cell r="AF728" t="str">
            <v/>
          </cell>
          <cell r="AG728" t="str">
            <v/>
          </cell>
          <cell r="AH728" t="str">
            <v/>
          </cell>
          <cell r="AI728" t="str">
            <v/>
          </cell>
          <cell r="AJ728" t="str">
            <v/>
          </cell>
          <cell r="AK728" t="str">
            <v/>
          </cell>
          <cell r="AL728" t="str">
            <v/>
          </cell>
          <cell r="AM728" t="str">
            <v/>
          </cell>
          <cell r="AN728" t="str">
            <v/>
          </cell>
          <cell r="AO728" t="str">
            <v/>
          </cell>
          <cell r="AP728" t="str">
            <v/>
          </cell>
          <cell r="AQ728" t="str">
            <v/>
          </cell>
          <cell r="AR728" t="str">
            <v/>
          </cell>
          <cell r="AS728" t="str">
            <v/>
          </cell>
          <cell r="AT728" t="str">
            <v/>
          </cell>
          <cell r="AU728" t="str">
            <v/>
          </cell>
          <cell r="AV728" t="str">
            <v/>
          </cell>
          <cell r="AW728" t="str">
            <v/>
          </cell>
          <cell r="AX728" t="str">
            <v/>
          </cell>
          <cell r="AY728" t="str">
            <v/>
          </cell>
          <cell r="AZ728" t="str">
            <v/>
          </cell>
          <cell r="BA728" t="str">
            <v/>
          </cell>
          <cell r="BB728" t="str">
            <v/>
          </cell>
          <cell r="BC728" t="str">
            <v/>
          </cell>
          <cell r="BD728" t="str">
            <v/>
          </cell>
          <cell r="BE728" t="str">
            <v/>
          </cell>
          <cell r="BF728" t="str">
            <v/>
          </cell>
          <cell r="BG728" t="str">
            <v/>
          </cell>
          <cell r="BH728" t="str">
            <v/>
          </cell>
          <cell r="BI728" t="str">
            <v/>
          </cell>
          <cell r="BJ728" t="str">
            <v/>
          </cell>
          <cell r="BK728" t="str">
            <v/>
          </cell>
          <cell r="BL728" t="str">
            <v/>
          </cell>
          <cell r="BM728" t="str">
            <v/>
          </cell>
          <cell r="BN728" t="str">
            <v/>
          </cell>
          <cell r="BO728" t="str">
            <v/>
          </cell>
          <cell r="BP728" t="str">
            <v/>
          </cell>
          <cell r="BQ728" t="str">
            <v/>
          </cell>
          <cell r="BR728" t="str">
            <v/>
          </cell>
          <cell r="BS728" t="str">
            <v/>
          </cell>
          <cell r="BT728" t="str">
            <v/>
          </cell>
          <cell r="BU728" t="str">
            <v/>
          </cell>
          <cell r="BV728" t="str">
            <v/>
          </cell>
          <cell r="BW728" t="str">
            <v/>
          </cell>
          <cell r="BX728" t="str">
            <v/>
          </cell>
          <cell r="BY728" t="str">
            <v/>
          </cell>
          <cell r="BZ728" t="str">
            <v/>
          </cell>
          <cell r="CA728" t="str">
            <v/>
          </cell>
          <cell r="CB728" t="str">
            <v/>
          </cell>
          <cell r="CC728" t="str">
            <v/>
          </cell>
          <cell r="CD728" t="str">
            <v/>
          </cell>
          <cell r="CE728" t="str">
            <v/>
          </cell>
          <cell r="CF728" t="str">
            <v/>
          </cell>
          <cell r="CG728" t="str">
            <v/>
          </cell>
          <cell r="CH728" t="str">
            <v/>
          </cell>
          <cell r="CI728" t="str">
            <v/>
          </cell>
          <cell r="CJ728" t="str">
            <v/>
          </cell>
          <cell r="CK728" t="str">
            <v/>
          </cell>
          <cell r="CL728" t="str">
            <v/>
          </cell>
          <cell r="CM728" t="str">
            <v/>
          </cell>
          <cell r="CN728" t="str">
            <v/>
          </cell>
          <cell r="CO728" t="str">
            <v/>
          </cell>
          <cell r="CP728" t="str">
            <v/>
          </cell>
          <cell r="CQ728" t="str">
            <v/>
          </cell>
          <cell r="CR728" t="str">
            <v/>
          </cell>
          <cell r="CS728" t="str">
            <v/>
          </cell>
          <cell r="CT728" t="str">
            <v/>
          </cell>
          <cell r="CU728" t="str">
            <v/>
          </cell>
          <cell r="CV728" t="str">
            <v/>
          </cell>
          <cell r="CW728" t="str">
            <v/>
          </cell>
          <cell r="CX728" t="str">
            <v/>
          </cell>
          <cell r="CY728" t="str">
            <v/>
          </cell>
          <cell r="CZ728" t="str">
            <v/>
          </cell>
          <cell r="DA728" t="str">
            <v/>
          </cell>
          <cell r="DB728" t="str">
            <v/>
          </cell>
          <cell r="DC728" t="str">
            <v/>
          </cell>
          <cell r="DD728" t="str">
            <v/>
          </cell>
          <cell r="DE728" t="str">
            <v/>
          </cell>
          <cell r="DF728" t="str">
            <v/>
          </cell>
          <cell r="DG728" t="str">
            <v/>
          </cell>
          <cell r="DH728" t="str">
            <v/>
          </cell>
          <cell r="DI728" t="str">
            <v/>
          </cell>
          <cell r="DJ728" t="str">
            <v/>
          </cell>
          <cell r="DK728" t="str">
            <v/>
          </cell>
          <cell r="DL728" t="str">
            <v/>
          </cell>
          <cell r="DM728" t="str">
            <v/>
          </cell>
          <cell r="DN728" t="str">
            <v/>
          </cell>
          <cell r="DO728" t="str">
            <v/>
          </cell>
          <cell r="DP728" t="str">
            <v/>
          </cell>
          <cell r="DQ728" t="str">
            <v/>
          </cell>
          <cell r="DR728" t="str">
            <v/>
          </cell>
          <cell r="DS728" t="str">
            <v/>
          </cell>
          <cell r="DT728" t="str">
            <v/>
          </cell>
          <cell r="DU728" t="str">
            <v/>
          </cell>
          <cell r="DV728" t="str">
            <v/>
          </cell>
          <cell r="DW728" t="str">
            <v/>
          </cell>
          <cell r="DX728" t="str">
            <v/>
          </cell>
          <cell r="DY728" t="str">
            <v/>
          </cell>
          <cell r="DZ728" t="str">
            <v/>
          </cell>
          <cell r="EA728" t="str">
            <v/>
          </cell>
          <cell r="EB728" t="str">
            <v/>
          </cell>
          <cell r="EC728" t="str">
            <v/>
          </cell>
          <cell r="ED728" t="str">
            <v/>
          </cell>
        </row>
        <row r="729">
          <cell r="F729" t="str">
            <v/>
          </cell>
          <cell r="G729" t="str">
            <v/>
          </cell>
          <cell r="H729" t="str">
            <v/>
          </cell>
          <cell r="I729" t="str">
            <v/>
          </cell>
          <cell r="J729" t="str">
            <v/>
          </cell>
          <cell r="K729" t="str">
            <v/>
          </cell>
          <cell r="L729" t="str">
            <v/>
          </cell>
          <cell r="M729" t="str">
            <v/>
          </cell>
          <cell r="N729" t="str">
            <v/>
          </cell>
          <cell r="O729" t="str">
            <v/>
          </cell>
          <cell r="P729" t="str">
            <v/>
          </cell>
          <cell r="Q729" t="str">
            <v/>
          </cell>
          <cell r="R729" t="str">
            <v/>
          </cell>
          <cell r="S729" t="str">
            <v/>
          </cell>
          <cell r="T729" t="str">
            <v/>
          </cell>
          <cell r="U729" t="str">
            <v/>
          </cell>
          <cell r="V729" t="str">
            <v/>
          </cell>
          <cell r="W729" t="str">
            <v/>
          </cell>
          <cell r="X729" t="str">
            <v/>
          </cell>
          <cell r="Y729" t="str">
            <v/>
          </cell>
          <cell r="Z729" t="str">
            <v/>
          </cell>
          <cell r="AA729" t="str">
            <v/>
          </cell>
          <cell r="AB729" t="str">
            <v/>
          </cell>
          <cell r="AC729" t="str">
            <v/>
          </cell>
          <cell r="AD729" t="str">
            <v/>
          </cell>
          <cell r="AE729" t="str">
            <v/>
          </cell>
          <cell r="AF729" t="str">
            <v/>
          </cell>
          <cell r="AG729" t="str">
            <v/>
          </cell>
          <cell r="AH729" t="str">
            <v/>
          </cell>
          <cell r="AI729" t="str">
            <v/>
          </cell>
          <cell r="AJ729" t="str">
            <v/>
          </cell>
          <cell r="AK729" t="str">
            <v/>
          </cell>
          <cell r="AL729" t="str">
            <v/>
          </cell>
          <cell r="AM729" t="str">
            <v/>
          </cell>
          <cell r="AN729" t="str">
            <v/>
          </cell>
          <cell r="AO729" t="str">
            <v/>
          </cell>
          <cell r="AP729" t="str">
            <v/>
          </cell>
          <cell r="AQ729" t="str">
            <v/>
          </cell>
          <cell r="AR729" t="str">
            <v/>
          </cell>
          <cell r="AS729" t="str">
            <v/>
          </cell>
          <cell r="AT729" t="str">
            <v/>
          </cell>
          <cell r="AU729" t="str">
            <v/>
          </cell>
          <cell r="AV729" t="str">
            <v/>
          </cell>
          <cell r="AW729" t="str">
            <v/>
          </cell>
          <cell r="AX729" t="str">
            <v/>
          </cell>
          <cell r="AY729" t="str">
            <v/>
          </cell>
          <cell r="AZ729" t="str">
            <v/>
          </cell>
          <cell r="BA729" t="str">
            <v/>
          </cell>
          <cell r="BB729" t="str">
            <v/>
          </cell>
          <cell r="BC729" t="str">
            <v/>
          </cell>
          <cell r="BD729" t="str">
            <v/>
          </cell>
          <cell r="BE729" t="str">
            <v/>
          </cell>
          <cell r="BF729" t="str">
            <v/>
          </cell>
          <cell r="BG729" t="str">
            <v/>
          </cell>
          <cell r="BH729" t="str">
            <v/>
          </cell>
          <cell r="BI729" t="str">
            <v/>
          </cell>
          <cell r="BJ729" t="str">
            <v/>
          </cell>
          <cell r="BK729" t="str">
            <v/>
          </cell>
          <cell r="BL729" t="str">
            <v/>
          </cell>
          <cell r="BM729" t="str">
            <v/>
          </cell>
          <cell r="BN729" t="str">
            <v/>
          </cell>
          <cell r="BO729" t="str">
            <v/>
          </cell>
          <cell r="BP729" t="str">
            <v/>
          </cell>
          <cell r="BQ729" t="str">
            <v/>
          </cell>
          <cell r="BR729" t="str">
            <v/>
          </cell>
          <cell r="BS729" t="str">
            <v/>
          </cell>
          <cell r="BT729" t="str">
            <v/>
          </cell>
          <cell r="BU729" t="str">
            <v/>
          </cell>
          <cell r="BV729" t="str">
            <v/>
          </cell>
          <cell r="BW729" t="str">
            <v/>
          </cell>
          <cell r="BX729" t="str">
            <v/>
          </cell>
          <cell r="BY729" t="str">
            <v/>
          </cell>
          <cell r="BZ729" t="str">
            <v/>
          </cell>
          <cell r="CA729" t="str">
            <v/>
          </cell>
          <cell r="CB729" t="str">
            <v/>
          </cell>
          <cell r="CC729" t="str">
            <v/>
          </cell>
          <cell r="CD729" t="str">
            <v/>
          </cell>
          <cell r="CE729" t="str">
            <v/>
          </cell>
          <cell r="CF729" t="str">
            <v/>
          </cell>
          <cell r="CG729" t="str">
            <v/>
          </cell>
          <cell r="CH729" t="str">
            <v/>
          </cell>
          <cell r="CI729" t="str">
            <v/>
          </cell>
          <cell r="CJ729" t="str">
            <v/>
          </cell>
          <cell r="CK729" t="str">
            <v/>
          </cell>
          <cell r="CL729" t="str">
            <v/>
          </cell>
          <cell r="CM729" t="str">
            <v/>
          </cell>
          <cell r="CN729" t="str">
            <v/>
          </cell>
          <cell r="CO729" t="str">
            <v/>
          </cell>
          <cell r="CP729" t="str">
            <v/>
          </cell>
          <cell r="CQ729" t="str">
            <v/>
          </cell>
          <cell r="CR729" t="str">
            <v/>
          </cell>
          <cell r="CS729" t="str">
            <v/>
          </cell>
          <cell r="CT729" t="str">
            <v/>
          </cell>
          <cell r="CU729" t="str">
            <v/>
          </cell>
          <cell r="CV729" t="str">
            <v/>
          </cell>
          <cell r="CW729" t="str">
            <v/>
          </cell>
          <cell r="CX729" t="str">
            <v/>
          </cell>
          <cell r="CY729" t="str">
            <v/>
          </cell>
          <cell r="CZ729" t="str">
            <v/>
          </cell>
          <cell r="DA729" t="str">
            <v/>
          </cell>
          <cell r="DB729" t="str">
            <v/>
          </cell>
          <cell r="DC729" t="str">
            <v/>
          </cell>
          <cell r="DD729" t="str">
            <v/>
          </cell>
          <cell r="DE729" t="str">
            <v/>
          </cell>
          <cell r="DF729" t="str">
            <v/>
          </cell>
          <cell r="DG729" t="str">
            <v/>
          </cell>
          <cell r="DH729" t="str">
            <v/>
          </cell>
          <cell r="DI729" t="str">
            <v/>
          </cell>
          <cell r="DJ729" t="str">
            <v/>
          </cell>
          <cell r="DK729" t="str">
            <v/>
          </cell>
          <cell r="DL729" t="str">
            <v/>
          </cell>
          <cell r="DM729" t="str">
            <v/>
          </cell>
          <cell r="DN729" t="str">
            <v/>
          </cell>
          <cell r="DO729" t="str">
            <v/>
          </cell>
          <cell r="DP729" t="str">
            <v/>
          </cell>
          <cell r="DQ729" t="str">
            <v/>
          </cell>
          <cell r="DR729" t="str">
            <v/>
          </cell>
          <cell r="DS729" t="str">
            <v/>
          </cell>
          <cell r="DT729" t="str">
            <v/>
          </cell>
          <cell r="DU729" t="str">
            <v/>
          </cell>
          <cell r="DV729" t="str">
            <v/>
          </cell>
          <cell r="DW729" t="str">
            <v/>
          </cell>
          <cell r="DX729" t="str">
            <v/>
          </cell>
          <cell r="DY729" t="str">
            <v/>
          </cell>
          <cell r="DZ729" t="str">
            <v/>
          </cell>
          <cell r="EA729" t="str">
            <v/>
          </cell>
          <cell r="EB729" t="str">
            <v/>
          </cell>
          <cell r="EC729" t="str">
            <v/>
          </cell>
          <cell r="ED729" t="str">
            <v/>
          </cell>
        </row>
        <row r="730">
          <cell r="J730" t="str">
            <v>"The Rack"</v>
          </cell>
          <cell r="W730" t="str">
            <v>"The Rack"</v>
          </cell>
          <cell r="AJ730" t="str">
            <v>"The Rack"</v>
          </cell>
          <cell r="AW730" t="str">
            <v>"The Rack"</v>
          </cell>
          <cell r="BJ730" t="str">
            <v>"The Rack"</v>
          </cell>
          <cell r="BW730" t="str">
            <v>"The Rack"</v>
          </cell>
          <cell r="CJ730" t="str">
            <v>"The Rack"</v>
          </cell>
          <cell r="CW730" t="str">
            <v>"The Rack"</v>
          </cell>
          <cell r="DJ730" t="str">
            <v>"The Rack"</v>
          </cell>
          <cell r="DW730" t="str">
            <v>"The Rack"</v>
          </cell>
        </row>
        <row r="732">
          <cell r="A732" t="str">
            <v>Fuel Burned  (MMBtu)</v>
          </cell>
        </row>
        <row r="733">
          <cell r="F733">
            <v>0</v>
          </cell>
          <cell r="G733">
            <v>0</v>
          </cell>
          <cell r="H733">
            <v>0</v>
          </cell>
          <cell r="I733">
            <v>0</v>
          </cell>
          <cell r="J733">
            <v>0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0</v>
          </cell>
          <cell r="X733">
            <v>0</v>
          </cell>
          <cell r="Y733">
            <v>0</v>
          </cell>
          <cell r="Z733">
            <v>0</v>
          </cell>
          <cell r="AA733">
            <v>0</v>
          </cell>
          <cell r="AB733">
            <v>0</v>
          </cell>
          <cell r="AC733">
            <v>0</v>
          </cell>
          <cell r="AD733">
            <v>0</v>
          </cell>
          <cell r="AE733">
            <v>0</v>
          </cell>
          <cell r="AF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  <cell r="AK733">
            <v>0</v>
          </cell>
          <cell r="AL733">
            <v>0</v>
          </cell>
          <cell r="AM733">
            <v>0</v>
          </cell>
          <cell r="AN733">
            <v>0</v>
          </cell>
          <cell r="AO733">
            <v>0</v>
          </cell>
          <cell r="AP733">
            <v>0</v>
          </cell>
          <cell r="AQ733">
            <v>0</v>
          </cell>
          <cell r="AR733">
            <v>0</v>
          </cell>
          <cell r="AS733">
            <v>0</v>
          </cell>
          <cell r="AT733">
            <v>0</v>
          </cell>
          <cell r="AU733">
            <v>0</v>
          </cell>
          <cell r="AV733">
            <v>0</v>
          </cell>
          <cell r="AW733">
            <v>0</v>
          </cell>
          <cell r="AX733">
            <v>0</v>
          </cell>
          <cell r="AY733">
            <v>0</v>
          </cell>
          <cell r="AZ733">
            <v>0</v>
          </cell>
          <cell r="BA733">
            <v>0</v>
          </cell>
          <cell r="BB733">
            <v>0</v>
          </cell>
          <cell r="BC733">
            <v>0</v>
          </cell>
          <cell r="BD733">
            <v>0</v>
          </cell>
          <cell r="BE733">
            <v>0</v>
          </cell>
          <cell r="BF733">
            <v>0</v>
          </cell>
          <cell r="BG733">
            <v>0</v>
          </cell>
          <cell r="BH733">
            <v>0</v>
          </cell>
          <cell r="BI733">
            <v>0</v>
          </cell>
          <cell r="BJ733">
            <v>0</v>
          </cell>
          <cell r="BK733">
            <v>0</v>
          </cell>
          <cell r="BL733">
            <v>0</v>
          </cell>
          <cell r="BM733">
            <v>0</v>
          </cell>
          <cell r="BN733">
            <v>0</v>
          </cell>
          <cell r="BO733">
            <v>0</v>
          </cell>
          <cell r="BP733">
            <v>0</v>
          </cell>
          <cell r="BQ733">
            <v>0</v>
          </cell>
          <cell r="BR733">
            <v>0</v>
          </cell>
          <cell r="BS733">
            <v>0</v>
          </cell>
          <cell r="BT733">
            <v>0</v>
          </cell>
          <cell r="BU733">
            <v>0</v>
          </cell>
          <cell r="BV733">
            <v>0</v>
          </cell>
          <cell r="BW733">
            <v>0</v>
          </cell>
          <cell r="BX733">
            <v>0</v>
          </cell>
          <cell r="BY733">
            <v>0</v>
          </cell>
          <cell r="BZ733">
            <v>0</v>
          </cell>
          <cell r="CA733">
            <v>0</v>
          </cell>
          <cell r="CB733">
            <v>0</v>
          </cell>
          <cell r="CC733">
            <v>0</v>
          </cell>
          <cell r="CD733">
            <v>0</v>
          </cell>
          <cell r="CE733">
            <v>0</v>
          </cell>
          <cell r="CF733">
            <v>0</v>
          </cell>
          <cell r="CG733">
            <v>0</v>
          </cell>
          <cell r="CH733">
            <v>0</v>
          </cell>
          <cell r="CI733">
            <v>0</v>
          </cell>
          <cell r="CJ733">
            <v>0</v>
          </cell>
          <cell r="CK733">
            <v>0</v>
          </cell>
          <cell r="CL733">
            <v>0</v>
          </cell>
          <cell r="CM733">
            <v>0</v>
          </cell>
          <cell r="CN733">
            <v>0</v>
          </cell>
          <cell r="CO733">
            <v>0</v>
          </cell>
          <cell r="CP733">
            <v>0</v>
          </cell>
          <cell r="CQ733">
            <v>0</v>
          </cell>
          <cell r="CR733">
            <v>0</v>
          </cell>
          <cell r="CS733">
            <v>0</v>
          </cell>
          <cell r="CT733">
            <v>0</v>
          </cell>
          <cell r="CU733">
            <v>0</v>
          </cell>
          <cell r="CV733">
            <v>0</v>
          </cell>
          <cell r="CW733">
            <v>0</v>
          </cell>
          <cell r="CX733">
            <v>0</v>
          </cell>
          <cell r="CY733">
            <v>0</v>
          </cell>
          <cell r="CZ733">
            <v>0</v>
          </cell>
          <cell r="DA733">
            <v>0</v>
          </cell>
          <cell r="DB733">
            <v>0</v>
          </cell>
          <cell r="DC733">
            <v>0</v>
          </cell>
          <cell r="DD733">
            <v>0</v>
          </cell>
          <cell r="DE733">
            <v>0</v>
          </cell>
          <cell r="DF733">
            <v>0</v>
          </cell>
          <cell r="DG733">
            <v>0</v>
          </cell>
          <cell r="DH733">
            <v>0</v>
          </cell>
          <cell r="DI733">
            <v>0</v>
          </cell>
          <cell r="DJ733">
            <v>0</v>
          </cell>
          <cell r="DK733">
            <v>0</v>
          </cell>
          <cell r="DL733">
            <v>0</v>
          </cell>
          <cell r="DM733">
            <v>0</v>
          </cell>
          <cell r="DN733">
            <v>0</v>
          </cell>
          <cell r="DO733">
            <v>0</v>
          </cell>
          <cell r="DP733">
            <v>0</v>
          </cell>
          <cell r="DQ733">
            <v>0</v>
          </cell>
          <cell r="DR733">
            <v>0</v>
          </cell>
          <cell r="DS733">
            <v>0</v>
          </cell>
          <cell r="DT733">
            <v>0</v>
          </cell>
          <cell r="DU733">
            <v>0</v>
          </cell>
          <cell r="DV733">
            <v>0</v>
          </cell>
          <cell r="DW733">
            <v>0</v>
          </cell>
          <cell r="DX733">
            <v>0</v>
          </cell>
          <cell r="DY733">
            <v>0</v>
          </cell>
          <cell r="DZ733">
            <v>0</v>
          </cell>
          <cell r="EA733">
            <v>0</v>
          </cell>
          <cell r="EB733">
            <v>0</v>
          </cell>
          <cell r="EC733">
            <v>0</v>
          </cell>
          <cell r="ED733">
            <v>0</v>
          </cell>
        </row>
        <row r="734">
          <cell r="F734">
            <v>-48.449999999720603</v>
          </cell>
          <cell r="G734">
            <v>-1625.2800000000279</v>
          </cell>
          <cell r="H734">
            <v>-3151.4399999998277</v>
          </cell>
          <cell r="I734">
            <v>-3310.1999999999534</v>
          </cell>
          <cell r="J734">
            <v>-1710.8299999999581</v>
          </cell>
          <cell r="K734">
            <v>-1871.6999999999534</v>
          </cell>
          <cell r="L734">
            <v>-584.10000000009313</v>
          </cell>
          <cell r="M734">
            <v>0</v>
          </cell>
          <cell r="N734">
            <v>-466.71999999997206</v>
          </cell>
          <cell r="O734">
            <v>-9.2000000000698492</v>
          </cell>
          <cell r="P734">
            <v>0</v>
          </cell>
          <cell r="Q734">
            <v>0</v>
          </cell>
          <cell r="R734">
            <v>-6117.9700000006706</v>
          </cell>
          <cell r="S734">
            <v>-103.16000000014901</v>
          </cell>
          <cell r="T734">
            <v>0</v>
          </cell>
          <cell r="U734">
            <v>-3070.9899999999907</v>
          </cell>
          <cell r="V734">
            <v>-2021.6300000000047</v>
          </cell>
          <cell r="W734">
            <v>-757.61999999999534</v>
          </cell>
          <cell r="X734">
            <v>-159.19999999995343</v>
          </cell>
          <cell r="Y734">
            <v>0</v>
          </cell>
          <cell r="Z734">
            <v>0</v>
          </cell>
          <cell r="AA734">
            <v>0</v>
          </cell>
          <cell r="AB734">
            <v>0</v>
          </cell>
          <cell r="AC734">
            <v>-5.3699999999953434</v>
          </cell>
          <cell r="AD734">
            <v>0</v>
          </cell>
          <cell r="AE734">
            <v>232.65999999828637</v>
          </cell>
          <cell r="AF734">
            <v>0.70000000018626451</v>
          </cell>
          <cell r="AG734">
            <v>25.119999999995343</v>
          </cell>
          <cell r="AH734">
            <v>17.769999999902211</v>
          </cell>
          <cell r="AI734">
            <v>53.739999999990687</v>
          </cell>
          <cell r="AJ734">
            <v>58.21999999997206</v>
          </cell>
          <cell r="AK734">
            <v>7.3799999998882413</v>
          </cell>
          <cell r="AL734">
            <v>29.320000000065193</v>
          </cell>
          <cell r="AM734">
            <v>1</v>
          </cell>
          <cell r="AN734">
            <v>3.059999999939464</v>
          </cell>
          <cell r="AO734">
            <v>24.220000000030268</v>
          </cell>
          <cell r="AP734">
            <v>12.129999999888241</v>
          </cell>
          <cell r="AQ734">
            <v>0</v>
          </cell>
          <cell r="AR734">
            <v>669.18000000156462</v>
          </cell>
          <cell r="AS734">
            <v>139.84000000008382</v>
          </cell>
          <cell r="AT734">
            <v>105.16999999992549</v>
          </cell>
          <cell r="AU734">
            <v>87.460000000079162</v>
          </cell>
          <cell r="AV734">
            <v>114.60000000009313</v>
          </cell>
          <cell r="AW734">
            <v>64.71999999997206</v>
          </cell>
          <cell r="AX734">
            <v>18.310000000055879</v>
          </cell>
          <cell r="AY734">
            <v>10.009999999892898</v>
          </cell>
          <cell r="AZ734">
            <v>114.99999999988358</v>
          </cell>
          <cell r="BA734">
            <v>52.520000000018626</v>
          </cell>
          <cell r="BB734">
            <v>-31.92000000004191</v>
          </cell>
          <cell r="BC734">
            <v>-34.020000000018626</v>
          </cell>
          <cell r="BD734">
            <v>27.489999999874271</v>
          </cell>
          <cell r="BE734">
            <v>536.36999999918044</v>
          </cell>
          <cell r="BF734">
            <v>31.699999999953434</v>
          </cell>
          <cell r="BG734">
            <v>2.409999999916181</v>
          </cell>
          <cell r="BH734">
            <v>129.34000000008382</v>
          </cell>
          <cell r="BI734">
            <v>42.899999999906868</v>
          </cell>
          <cell r="BJ734">
            <v>15.590000000083819</v>
          </cell>
          <cell r="BK734">
            <v>77.510000000125729</v>
          </cell>
          <cell r="BL734">
            <v>-2.2399999999906868</v>
          </cell>
          <cell r="BM734">
            <v>95.560000000055879</v>
          </cell>
          <cell r="BN734">
            <v>25.78000000002794</v>
          </cell>
          <cell r="BO734">
            <v>10.380000000004657</v>
          </cell>
          <cell r="BP734">
            <v>79.060000000055879</v>
          </cell>
          <cell r="BQ734">
            <v>28.380000000121072</v>
          </cell>
          <cell r="BR734">
            <v>630.90999999828637</v>
          </cell>
          <cell r="BS734">
            <v>199.59999999997672</v>
          </cell>
          <cell r="BT734">
            <v>47.809999999939464</v>
          </cell>
          <cell r="BU734">
            <v>6.5300000000279397</v>
          </cell>
          <cell r="BV734">
            <v>63.599999999976717</v>
          </cell>
          <cell r="BW734">
            <v>58.180000000051223</v>
          </cell>
          <cell r="BX734">
            <v>51.17000000004191</v>
          </cell>
          <cell r="BY734">
            <v>98.329999999841675</v>
          </cell>
          <cell r="BZ734">
            <v>2.8600000001024455</v>
          </cell>
          <cell r="CA734">
            <v>96.450000000069849</v>
          </cell>
          <cell r="CB734">
            <v>-36.909999999974389</v>
          </cell>
          <cell r="CC734">
            <v>47.400000000139698</v>
          </cell>
          <cell r="CD734">
            <v>-4.1100000001024455</v>
          </cell>
          <cell r="CE734">
            <v>332.98000000044703</v>
          </cell>
          <cell r="CF734">
            <v>38.860000000102445</v>
          </cell>
          <cell r="CG734">
            <v>83.459999999962747</v>
          </cell>
          <cell r="CH734">
            <v>-71.199999999953434</v>
          </cell>
          <cell r="CI734">
            <v>-111.43000000005122</v>
          </cell>
          <cell r="CJ734">
            <v>-21.539999999804422</v>
          </cell>
          <cell r="CK734">
            <v>83.699999999953434</v>
          </cell>
          <cell r="CL734">
            <v>197.86999999999534</v>
          </cell>
          <cell r="CM734">
            <v>64.870000000111759</v>
          </cell>
          <cell r="CN734">
            <v>7.2100000000791624</v>
          </cell>
          <cell r="CO734">
            <v>79.470000000030268</v>
          </cell>
          <cell r="CP734">
            <v>-4.1999999999534339</v>
          </cell>
          <cell r="CQ734">
            <v>-14.090000000083819</v>
          </cell>
          <cell r="CR734">
            <v>0</v>
          </cell>
          <cell r="CS734">
            <v>0</v>
          </cell>
          <cell r="CT734">
            <v>0</v>
          </cell>
          <cell r="CU734">
            <v>0</v>
          </cell>
          <cell r="CV734">
            <v>0</v>
          </cell>
          <cell r="CW734">
            <v>0</v>
          </cell>
          <cell r="CX734">
            <v>0</v>
          </cell>
          <cell r="CY734">
            <v>0</v>
          </cell>
          <cell r="CZ734">
            <v>0</v>
          </cell>
          <cell r="DA734">
            <v>0</v>
          </cell>
          <cell r="DB734">
            <v>0</v>
          </cell>
          <cell r="DC734">
            <v>0</v>
          </cell>
          <cell r="DD734">
            <v>0</v>
          </cell>
          <cell r="DE734">
            <v>0</v>
          </cell>
          <cell r="DF734">
            <v>0</v>
          </cell>
          <cell r="DG734">
            <v>0</v>
          </cell>
          <cell r="DH734">
            <v>0</v>
          </cell>
          <cell r="DI734">
            <v>0</v>
          </cell>
          <cell r="DJ734">
            <v>0</v>
          </cell>
          <cell r="DK734">
            <v>0</v>
          </cell>
          <cell r="DL734">
            <v>0</v>
          </cell>
          <cell r="DM734">
            <v>0</v>
          </cell>
          <cell r="DN734">
            <v>0</v>
          </cell>
          <cell r="DO734">
            <v>0</v>
          </cell>
          <cell r="DP734">
            <v>0</v>
          </cell>
          <cell r="DQ734">
            <v>0</v>
          </cell>
          <cell r="DR734">
            <v>0</v>
          </cell>
          <cell r="DS734">
            <v>0</v>
          </cell>
          <cell r="DT734">
            <v>0</v>
          </cell>
          <cell r="DU734">
            <v>0</v>
          </cell>
          <cell r="DV734">
            <v>0</v>
          </cell>
          <cell r="DW734">
            <v>0</v>
          </cell>
          <cell r="DX734">
            <v>0</v>
          </cell>
          <cell r="DY734">
            <v>0</v>
          </cell>
          <cell r="DZ734">
            <v>0</v>
          </cell>
          <cell r="EA734">
            <v>0</v>
          </cell>
          <cell r="EB734">
            <v>0</v>
          </cell>
          <cell r="EC734">
            <v>0</v>
          </cell>
          <cell r="ED734">
            <v>0</v>
          </cell>
        </row>
        <row r="735">
          <cell r="F735">
            <v>-2221.0300000000279</v>
          </cell>
          <cell r="G735">
            <v>-1346.6800000000512</v>
          </cell>
          <cell r="H735">
            <v>-2191.6899999999441</v>
          </cell>
          <cell r="I735">
            <v>-277.93999999994412</v>
          </cell>
          <cell r="J735">
            <v>-60.400000000023283</v>
          </cell>
          <cell r="K735">
            <v>-746.19999999995343</v>
          </cell>
          <cell r="L735">
            <v>-2172.5800000000745</v>
          </cell>
          <cell r="M735">
            <v>-994.62000000011176</v>
          </cell>
          <cell r="N735">
            <v>-2188.9699999999721</v>
          </cell>
          <cell r="O735">
            <v>-870.68000000005122</v>
          </cell>
          <cell r="P735">
            <v>-2076.4000000000233</v>
          </cell>
          <cell r="Q735">
            <v>-1263.5999999998603</v>
          </cell>
          <cell r="R735">
            <v>-23929.550000000745</v>
          </cell>
          <cell r="S735">
            <v>-5171.7299999999814</v>
          </cell>
          <cell r="T735">
            <v>-5405.7199999999721</v>
          </cell>
          <cell r="U735">
            <v>-1134.2199999999721</v>
          </cell>
          <cell r="V735">
            <v>-866.45999999996275</v>
          </cell>
          <cell r="W735">
            <v>-22.39000000001397</v>
          </cell>
          <cell r="X735">
            <v>-1960.3699999998789</v>
          </cell>
          <cell r="Y735">
            <v>-1400.4399999999441</v>
          </cell>
          <cell r="Z735">
            <v>-1786.8999999999069</v>
          </cell>
          <cell r="AA735">
            <v>-3356.4699999999721</v>
          </cell>
          <cell r="AB735">
            <v>-715.9100000000326</v>
          </cell>
          <cell r="AC735">
            <v>-1494.8600000000442</v>
          </cell>
          <cell r="AD735">
            <v>-614.0800000000163</v>
          </cell>
          <cell r="AE735">
            <v>-424.58000000100583</v>
          </cell>
          <cell r="AF735">
            <v>-146.68999999994412</v>
          </cell>
          <cell r="AG735">
            <v>21.830000000074506</v>
          </cell>
          <cell r="AH735">
            <v>5.1400000000139698</v>
          </cell>
          <cell r="AI735">
            <v>-71.989999999990687</v>
          </cell>
          <cell r="AJ735">
            <v>-44.14000000001397</v>
          </cell>
          <cell r="AK735">
            <v>-43.739999999990687</v>
          </cell>
          <cell r="AL735">
            <v>75.10999999998603</v>
          </cell>
          <cell r="AM735">
            <v>1.0000000009313226E-2</v>
          </cell>
          <cell r="AN735">
            <v>-16.739999999990687</v>
          </cell>
          <cell r="AO735">
            <v>-83.880000000004657</v>
          </cell>
          <cell r="AP735">
            <v>-3.529999999969732</v>
          </cell>
          <cell r="AQ735">
            <v>-115.95999999996275</v>
          </cell>
          <cell r="AR735">
            <v>-177.65999999921769</v>
          </cell>
          <cell r="AS735">
            <v>24.940000000002328</v>
          </cell>
          <cell r="AT735">
            <v>2.7600000000093132</v>
          </cell>
          <cell r="AU735">
            <v>3.5599999999976717</v>
          </cell>
          <cell r="AV735">
            <v>-123.79999999998836</v>
          </cell>
          <cell r="AW735">
            <v>-169.89000000001397</v>
          </cell>
          <cell r="AX735">
            <v>0.44999999995343387</v>
          </cell>
          <cell r="AY735">
            <v>89.130000000004657</v>
          </cell>
          <cell r="AZ735">
            <v>-15.760000000009313</v>
          </cell>
          <cell r="BA735">
            <v>41.300000000046566</v>
          </cell>
          <cell r="BB735">
            <v>-55.299999999988358</v>
          </cell>
          <cell r="BC735">
            <v>12.599999999976717</v>
          </cell>
          <cell r="BD735">
            <v>12.349999999976717</v>
          </cell>
          <cell r="BE735">
            <v>78.769999999552965</v>
          </cell>
          <cell r="BF735">
            <v>22.099999999976717</v>
          </cell>
          <cell r="BG735">
            <v>-19.690000000002328</v>
          </cell>
          <cell r="BH735">
            <v>11.700000000011642</v>
          </cell>
          <cell r="BI735">
            <v>26.669999999983702</v>
          </cell>
          <cell r="BJ735">
            <v>-11.279999999969732</v>
          </cell>
          <cell r="BK735">
            <v>-34.009999999951106</v>
          </cell>
          <cell r="BL735">
            <v>13.979999999981374</v>
          </cell>
          <cell r="BM735">
            <v>28.020000000018626</v>
          </cell>
          <cell r="BN735">
            <v>10.78000000002794</v>
          </cell>
          <cell r="BO735">
            <v>11.839999999967404</v>
          </cell>
          <cell r="BP735">
            <v>12.809999999939464</v>
          </cell>
          <cell r="BQ735">
            <v>5.8499999999767169</v>
          </cell>
          <cell r="BR735">
            <v>-27.369999999180436</v>
          </cell>
          <cell r="BS735">
            <v>-5.9699999999720603</v>
          </cell>
          <cell r="BT735">
            <v>-12.200000000011642</v>
          </cell>
          <cell r="BU735">
            <v>-18.970000000001164</v>
          </cell>
          <cell r="BV735">
            <v>-98.849999999976717</v>
          </cell>
          <cell r="BW735">
            <v>-168.71999999997206</v>
          </cell>
          <cell r="BX735">
            <v>44.900000000023283</v>
          </cell>
          <cell r="BY735">
            <v>127</v>
          </cell>
          <cell r="BZ735">
            <v>30.779999999969732</v>
          </cell>
          <cell r="CA735">
            <v>23.320000000006985</v>
          </cell>
          <cell r="CB735">
            <v>17.759999999951106</v>
          </cell>
          <cell r="CC735">
            <v>14.880000000004657</v>
          </cell>
          <cell r="CD735">
            <v>18.700000000011642</v>
          </cell>
          <cell r="CE735">
            <v>0</v>
          </cell>
          <cell r="CF735">
            <v>0</v>
          </cell>
          <cell r="CG735">
            <v>0</v>
          </cell>
          <cell r="CH735">
            <v>0</v>
          </cell>
          <cell r="CI735">
            <v>0</v>
          </cell>
          <cell r="CJ735">
            <v>0</v>
          </cell>
          <cell r="CK735">
            <v>0</v>
          </cell>
          <cell r="CL735">
            <v>0</v>
          </cell>
          <cell r="CM735">
            <v>0</v>
          </cell>
          <cell r="CN735">
            <v>0</v>
          </cell>
          <cell r="CO735">
            <v>0</v>
          </cell>
          <cell r="CP735">
            <v>0</v>
          </cell>
          <cell r="CQ735">
            <v>0</v>
          </cell>
          <cell r="CR735">
            <v>0</v>
          </cell>
          <cell r="CS735">
            <v>0</v>
          </cell>
          <cell r="CT735">
            <v>0</v>
          </cell>
          <cell r="CU735">
            <v>0</v>
          </cell>
          <cell r="CV735">
            <v>0</v>
          </cell>
          <cell r="CW735">
            <v>0</v>
          </cell>
          <cell r="CX735">
            <v>0</v>
          </cell>
          <cell r="CY735">
            <v>0</v>
          </cell>
          <cell r="CZ735">
            <v>0</v>
          </cell>
          <cell r="DA735">
            <v>0</v>
          </cell>
          <cell r="DB735">
            <v>0</v>
          </cell>
          <cell r="DC735">
            <v>0</v>
          </cell>
          <cell r="DD735">
            <v>0</v>
          </cell>
          <cell r="DE735">
            <v>0</v>
          </cell>
          <cell r="DF735">
            <v>0</v>
          </cell>
          <cell r="DG735">
            <v>0</v>
          </cell>
          <cell r="DH735">
            <v>0</v>
          </cell>
          <cell r="DI735">
            <v>0</v>
          </cell>
          <cell r="DJ735">
            <v>0</v>
          </cell>
          <cell r="DK735">
            <v>0</v>
          </cell>
          <cell r="DL735">
            <v>0</v>
          </cell>
          <cell r="DM735">
            <v>0</v>
          </cell>
          <cell r="DN735">
            <v>0</v>
          </cell>
          <cell r="DO735">
            <v>0</v>
          </cell>
          <cell r="DP735">
            <v>0</v>
          </cell>
          <cell r="DQ735">
            <v>0</v>
          </cell>
          <cell r="DR735">
            <v>0</v>
          </cell>
          <cell r="DS735">
            <v>0</v>
          </cell>
          <cell r="DT735">
            <v>0</v>
          </cell>
          <cell r="DU735">
            <v>0</v>
          </cell>
          <cell r="DV735">
            <v>0</v>
          </cell>
          <cell r="DW735">
            <v>0</v>
          </cell>
          <cell r="DX735">
            <v>0</v>
          </cell>
          <cell r="DY735">
            <v>0</v>
          </cell>
          <cell r="DZ735">
            <v>0</v>
          </cell>
          <cell r="EA735">
            <v>0</v>
          </cell>
          <cell r="EB735">
            <v>0</v>
          </cell>
          <cell r="EC735">
            <v>0</v>
          </cell>
          <cell r="ED735">
            <v>0</v>
          </cell>
        </row>
        <row r="736">
          <cell r="F736">
            <v>0</v>
          </cell>
          <cell r="G736">
            <v>-1691.2499999995343</v>
          </cell>
          <cell r="H736">
            <v>-3506.2500000004657</v>
          </cell>
          <cell r="I736">
            <v>-5330.7599999997765</v>
          </cell>
          <cell r="J736">
            <v>-6747.3400000007823</v>
          </cell>
          <cell r="K736">
            <v>-4908.6199999991804</v>
          </cell>
          <cell r="L736">
            <v>0</v>
          </cell>
          <cell r="M736">
            <v>0</v>
          </cell>
          <cell r="N736">
            <v>0</v>
          </cell>
          <cell r="O736">
            <v>-450.90000000037253</v>
          </cell>
          <cell r="P736">
            <v>0</v>
          </cell>
          <cell r="Q736">
            <v>0</v>
          </cell>
          <cell r="R736">
            <v>-21374.109999999404</v>
          </cell>
          <cell r="S736">
            <v>-1043.75</v>
          </cell>
          <cell r="T736">
            <v>-932.8000000002794</v>
          </cell>
          <cell r="U736">
            <v>-1604.2099999999627</v>
          </cell>
          <cell r="V736">
            <v>-5384.839999999851</v>
          </cell>
          <cell r="W736">
            <v>-9605.0100000007078</v>
          </cell>
          <cell r="X736">
            <v>-2383.2000000001863</v>
          </cell>
          <cell r="Y736">
            <v>0</v>
          </cell>
          <cell r="Z736">
            <v>0</v>
          </cell>
          <cell r="AA736">
            <v>0</v>
          </cell>
          <cell r="AB736">
            <v>0</v>
          </cell>
          <cell r="AC736">
            <v>-420.29999999981374</v>
          </cell>
          <cell r="AD736">
            <v>0</v>
          </cell>
          <cell r="AE736">
            <v>654.10999999195337</v>
          </cell>
          <cell r="AF736">
            <v>4.599999999627471</v>
          </cell>
          <cell r="AG736">
            <v>25.299999999813735</v>
          </cell>
          <cell r="AH736">
            <v>58.859999999869615</v>
          </cell>
          <cell r="AI736">
            <v>217.63999999966472</v>
          </cell>
          <cell r="AJ736">
            <v>200.21999999973923</v>
          </cell>
          <cell r="AK736">
            <v>101.38999999966472</v>
          </cell>
          <cell r="AL736">
            <v>1.599999999627471</v>
          </cell>
          <cell r="AM736">
            <v>7.6999999992549419</v>
          </cell>
          <cell r="AN736">
            <v>2</v>
          </cell>
          <cell r="AO736">
            <v>29.299999999813735</v>
          </cell>
          <cell r="AP736">
            <v>5.5</v>
          </cell>
          <cell r="AQ736">
            <v>0</v>
          </cell>
          <cell r="AR736">
            <v>774.56000000983477</v>
          </cell>
          <cell r="AS736">
            <v>106.14000000059605</v>
          </cell>
          <cell r="AT736">
            <v>-144.79999999981374</v>
          </cell>
          <cell r="AU736">
            <v>-3.1099999994039536</v>
          </cell>
          <cell r="AV736">
            <v>-582.40999999968335</v>
          </cell>
          <cell r="AW736">
            <v>204.20000000018626</v>
          </cell>
          <cell r="AX736">
            <v>408.89999999944121</v>
          </cell>
          <cell r="AY736">
            <v>78.839999999850988</v>
          </cell>
          <cell r="AZ736">
            <v>11.900000000372529</v>
          </cell>
          <cell r="BA736">
            <v>283.30000000074506</v>
          </cell>
          <cell r="BB736">
            <v>134.80000000074506</v>
          </cell>
          <cell r="BC736">
            <v>192.59999999962747</v>
          </cell>
          <cell r="BD736">
            <v>84.199999999254942</v>
          </cell>
          <cell r="BE736">
            <v>2407.4800000041723</v>
          </cell>
          <cell r="BF736">
            <v>222.07000000029802</v>
          </cell>
          <cell r="BG736">
            <v>193.65999999921769</v>
          </cell>
          <cell r="BH736">
            <v>667</v>
          </cell>
          <cell r="BI736">
            <v>494.8000000002794</v>
          </cell>
          <cell r="BJ736">
            <v>302.16000000014901</v>
          </cell>
          <cell r="BK736">
            <v>-219.62999999988824</v>
          </cell>
          <cell r="BL736">
            <v>97.75</v>
          </cell>
          <cell r="BM736">
            <v>143.79999999981374</v>
          </cell>
          <cell r="BN736">
            <v>206.58999999985099</v>
          </cell>
          <cell r="BO736">
            <v>74.540000000968575</v>
          </cell>
          <cell r="BP736">
            <v>189</v>
          </cell>
          <cell r="BQ736">
            <v>35.740000000223517</v>
          </cell>
          <cell r="BR736">
            <v>3000.9400000050664</v>
          </cell>
          <cell r="BS736">
            <v>209.19000000040978</v>
          </cell>
          <cell r="BT736">
            <v>21.139999999664724</v>
          </cell>
          <cell r="BU736">
            <v>435.63999999966472</v>
          </cell>
          <cell r="BV736">
            <v>779.55999999959022</v>
          </cell>
          <cell r="BW736">
            <v>544.9400000013411</v>
          </cell>
          <cell r="BX736">
            <v>100.0699999993667</v>
          </cell>
          <cell r="BY736">
            <v>21.359999999403954</v>
          </cell>
          <cell r="BZ736">
            <v>60.939999999478459</v>
          </cell>
          <cell r="CA736">
            <v>360.09999999962747</v>
          </cell>
          <cell r="CB736">
            <v>203.96000000089407</v>
          </cell>
          <cell r="CC736">
            <v>171.18999999994412</v>
          </cell>
          <cell r="CD736">
            <v>92.850000000558794</v>
          </cell>
          <cell r="CE736">
            <v>3876.0399999991059</v>
          </cell>
          <cell r="CF736">
            <v>114.34999999962747</v>
          </cell>
          <cell r="CG736">
            <v>194.04000000003725</v>
          </cell>
          <cell r="CH736">
            <v>440.3000000002794</v>
          </cell>
          <cell r="CI736">
            <v>931.98999999975786</v>
          </cell>
          <cell r="CJ736">
            <v>25.339999999850988</v>
          </cell>
          <cell r="CK736">
            <v>298.06000000052154</v>
          </cell>
          <cell r="CL736">
            <v>686.34000000078231</v>
          </cell>
          <cell r="CM736">
            <v>65.799999999813735</v>
          </cell>
          <cell r="CN736">
            <v>279.01999999955297</v>
          </cell>
          <cell r="CO736">
            <v>70.950000001117587</v>
          </cell>
          <cell r="CP736">
            <v>570.20000000018626</v>
          </cell>
          <cell r="CQ736">
            <v>199.64999999944121</v>
          </cell>
          <cell r="CR736">
            <v>0</v>
          </cell>
          <cell r="CS736">
            <v>0</v>
          </cell>
          <cell r="CT736">
            <v>0</v>
          </cell>
          <cell r="CU736">
            <v>0</v>
          </cell>
          <cell r="CV736">
            <v>0</v>
          </cell>
          <cell r="CW736">
            <v>0</v>
          </cell>
          <cell r="CX736">
            <v>0</v>
          </cell>
          <cell r="CY736">
            <v>0</v>
          </cell>
          <cell r="CZ736">
            <v>0</v>
          </cell>
          <cell r="DA736">
            <v>0</v>
          </cell>
          <cell r="DB736">
            <v>0</v>
          </cell>
          <cell r="DC736">
            <v>0</v>
          </cell>
          <cell r="DD736">
            <v>0</v>
          </cell>
          <cell r="DE736">
            <v>0</v>
          </cell>
          <cell r="DF736">
            <v>0</v>
          </cell>
          <cell r="DG736">
            <v>0</v>
          </cell>
          <cell r="DH736">
            <v>0</v>
          </cell>
          <cell r="DI736">
            <v>0</v>
          </cell>
          <cell r="DJ736">
            <v>0</v>
          </cell>
          <cell r="DK736">
            <v>0</v>
          </cell>
          <cell r="DL736">
            <v>0</v>
          </cell>
          <cell r="DM736">
            <v>0</v>
          </cell>
          <cell r="DN736">
            <v>0</v>
          </cell>
          <cell r="DO736">
            <v>0</v>
          </cell>
          <cell r="DP736">
            <v>0</v>
          </cell>
          <cell r="DQ736">
            <v>0</v>
          </cell>
          <cell r="DR736">
            <v>0</v>
          </cell>
          <cell r="DS736">
            <v>0</v>
          </cell>
          <cell r="DT736">
            <v>0</v>
          </cell>
          <cell r="DU736">
            <v>0</v>
          </cell>
          <cell r="DV736">
            <v>0</v>
          </cell>
          <cell r="DW736">
            <v>0</v>
          </cell>
          <cell r="DX736">
            <v>0</v>
          </cell>
          <cell r="DY736">
            <v>0</v>
          </cell>
          <cell r="DZ736">
            <v>0</v>
          </cell>
          <cell r="EA736">
            <v>0</v>
          </cell>
          <cell r="EB736">
            <v>0</v>
          </cell>
          <cell r="EC736">
            <v>0</v>
          </cell>
          <cell r="ED736">
            <v>0</v>
          </cell>
        </row>
        <row r="737">
          <cell r="F737">
            <v>-2830.9300000000512</v>
          </cell>
          <cell r="G737">
            <v>-874.88400000002002</v>
          </cell>
          <cell r="H737">
            <v>-633.45000000001164</v>
          </cell>
          <cell r="I737">
            <v>-332.92999999999302</v>
          </cell>
          <cell r="J737">
            <v>-91.450000000069849</v>
          </cell>
          <cell r="K737">
            <v>-669.13000000000466</v>
          </cell>
          <cell r="L737">
            <v>-76.600000000034925</v>
          </cell>
          <cell r="M737">
            <v>-584.89000000001397</v>
          </cell>
          <cell r="N737">
            <v>-241.47000000003027</v>
          </cell>
          <cell r="O737">
            <v>-387.85499999998137</v>
          </cell>
          <cell r="P737">
            <v>-928.28000000002794</v>
          </cell>
          <cell r="Q737">
            <v>-1850.890000000014</v>
          </cell>
          <cell r="R737">
            <v>-5016.0950000006706</v>
          </cell>
          <cell r="S737">
            <v>-2147.859999999986</v>
          </cell>
          <cell r="T737">
            <v>-1829.8399999999674</v>
          </cell>
          <cell r="U737">
            <v>-78.85999999998603</v>
          </cell>
          <cell r="V737">
            <v>-112.97499999997672</v>
          </cell>
          <cell r="W737">
            <v>-78.35999999998603</v>
          </cell>
          <cell r="X737">
            <v>-196.96000000002095</v>
          </cell>
          <cell r="Y737">
            <v>124.31999999994878</v>
          </cell>
          <cell r="Z737">
            <v>-108.8300000000163</v>
          </cell>
          <cell r="AA737">
            <v>-118.75</v>
          </cell>
          <cell r="AB737">
            <v>-467.97999999998137</v>
          </cell>
          <cell r="AC737">
            <v>0</v>
          </cell>
          <cell r="AD737">
            <v>0</v>
          </cell>
          <cell r="AE737">
            <v>0</v>
          </cell>
          <cell r="AF737">
            <v>0</v>
          </cell>
          <cell r="AG737">
            <v>0</v>
          </cell>
          <cell r="AH737">
            <v>0</v>
          </cell>
          <cell r="AI737">
            <v>0</v>
          </cell>
          <cell r="AJ737">
            <v>0</v>
          </cell>
          <cell r="AK737">
            <v>0</v>
          </cell>
          <cell r="AL737">
            <v>0</v>
          </cell>
          <cell r="AM737">
            <v>0</v>
          </cell>
          <cell r="AN737">
            <v>0</v>
          </cell>
          <cell r="AO737">
            <v>0</v>
          </cell>
          <cell r="AP737">
            <v>0</v>
          </cell>
          <cell r="AQ737">
            <v>0</v>
          </cell>
          <cell r="AR737">
            <v>0</v>
          </cell>
          <cell r="AS737">
            <v>0</v>
          </cell>
          <cell r="AT737">
            <v>0</v>
          </cell>
          <cell r="AU737">
            <v>0</v>
          </cell>
          <cell r="AV737">
            <v>0</v>
          </cell>
          <cell r="AW737">
            <v>0</v>
          </cell>
          <cell r="AX737">
            <v>0</v>
          </cell>
          <cell r="AY737">
            <v>0</v>
          </cell>
          <cell r="AZ737">
            <v>0</v>
          </cell>
          <cell r="BA737">
            <v>0</v>
          </cell>
          <cell r="BB737">
            <v>0</v>
          </cell>
          <cell r="BC737">
            <v>0</v>
          </cell>
          <cell r="BD737">
            <v>0</v>
          </cell>
          <cell r="BE737">
            <v>0</v>
          </cell>
          <cell r="BF737">
            <v>0</v>
          </cell>
          <cell r="BG737">
            <v>0</v>
          </cell>
          <cell r="BH737">
            <v>0</v>
          </cell>
          <cell r="BI737">
            <v>0</v>
          </cell>
          <cell r="BJ737">
            <v>0</v>
          </cell>
          <cell r="BK737">
            <v>0</v>
          </cell>
          <cell r="BL737">
            <v>0</v>
          </cell>
          <cell r="BM737">
            <v>0</v>
          </cell>
          <cell r="BN737">
            <v>0</v>
          </cell>
          <cell r="BO737">
            <v>0</v>
          </cell>
          <cell r="BP737">
            <v>0</v>
          </cell>
          <cell r="BQ737">
            <v>0</v>
          </cell>
          <cell r="BR737">
            <v>199.7839999999851</v>
          </cell>
          <cell r="BS737">
            <v>0</v>
          </cell>
          <cell r="BT737">
            <v>0</v>
          </cell>
          <cell r="BU737">
            <v>0</v>
          </cell>
          <cell r="BV737">
            <v>-35.840000000025611</v>
          </cell>
          <cell r="BW737">
            <v>-13.010000000009313</v>
          </cell>
          <cell r="BX737">
            <v>0</v>
          </cell>
          <cell r="BY737">
            <v>277.67999999999302</v>
          </cell>
          <cell r="BZ737">
            <v>0</v>
          </cell>
          <cell r="CA737">
            <v>-29.045999999972992</v>
          </cell>
          <cell r="CB737">
            <v>0</v>
          </cell>
          <cell r="CC737">
            <v>0</v>
          </cell>
          <cell r="CD737">
            <v>0</v>
          </cell>
          <cell r="CE737">
            <v>-695.06000000052154</v>
          </cell>
          <cell r="CF737">
            <v>3.5799999999580905</v>
          </cell>
          <cell r="CG737">
            <v>-14.619999999995343</v>
          </cell>
          <cell r="CH737">
            <v>-95.039999999979045</v>
          </cell>
          <cell r="CI737">
            <v>73.664999999920838</v>
          </cell>
          <cell r="CJ737">
            <v>-109.78999999997905</v>
          </cell>
          <cell r="CK737">
            <v>-156.39000000001397</v>
          </cell>
          <cell r="CL737">
            <v>-217.32999999995809</v>
          </cell>
          <cell r="CM737">
            <v>-17.10999999998603</v>
          </cell>
          <cell r="CN737">
            <v>-77.5</v>
          </cell>
          <cell r="CO737">
            <v>2.5749999999534339</v>
          </cell>
          <cell r="CP737">
            <v>12.619999999995343</v>
          </cell>
          <cell r="CQ737">
            <v>-99.71999999997206</v>
          </cell>
          <cell r="CR737">
            <v>-1477.7680000001565</v>
          </cell>
          <cell r="CS737">
            <v>-223.75</v>
          </cell>
          <cell r="CT737">
            <v>-62.17000000004191</v>
          </cell>
          <cell r="CU737">
            <v>-111.13000000006286</v>
          </cell>
          <cell r="CV737">
            <v>-16.478000000002794</v>
          </cell>
          <cell r="CW737">
            <v>-132.20999999996275</v>
          </cell>
          <cell r="CX737">
            <v>-214.68999999994412</v>
          </cell>
          <cell r="CY737">
            <v>49.019999999960419</v>
          </cell>
          <cell r="CZ737">
            <v>-189.28000000002794</v>
          </cell>
          <cell r="DA737">
            <v>-84.699999999953434</v>
          </cell>
          <cell r="DB737">
            <v>-196.50000000005821</v>
          </cell>
          <cell r="DC737">
            <v>-249.97999999998137</v>
          </cell>
          <cell r="DD737">
            <v>-45.899999999965075</v>
          </cell>
          <cell r="DE737">
            <v>-1361.1550000002608</v>
          </cell>
          <cell r="DF737">
            <v>-354.5899999999674</v>
          </cell>
          <cell r="DG737">
            <v>-38.950000000069849</v>
          </cell>
          <cell r="DH737">
            <v>26.03000000002794</v>
          </cell>
          <cell r="DI737">
            <v>-198.51500000001397</v>
          </cell>
          <cell r="DJ737">
            <v>-303.67000000004191</v>
          </cell>
          <cell r="DK737">
            <v>-42.64000000001397</v>
          </cell>
          <cell r="DL737">
            <v>123.91999999992549</v>
          </cell>
          <cell r="DM737">
            <v>-171.84999999997672</v>
          </cell>
          <cell r="DN737">
            <v>228.77000000001863</v>
          </cell>
          <cell r="DO737">
            <v>8.2300000000395812</v>
          </cell>
          <cell r="DP737">
            <v>-329.01999999996042</v>
          </cell>
          <cell r="DQ737">
            <v>-308.86999999999534</v>
          </cell>
          <cell r="DR737">
            <v>-1086.4859999995679</v>
          </cell>
          <cell r="DS737">
            <v>-35.409999999974389</v>
          </cell>
          <cell r="DT737">
            <v>30.950000000011642</v>
          </cell>
          <cell r="DU737">
            <v>-163.27999999996973</v>
          </cell>
          <cell r="DV737">
            <v>-83.755999999993946</v>
          </cell>
          <cell r="DW737">
            <v>-114.29000000003725</v>
          </cell>
          <cell r="DX737">
            <v>-37.010000000009313</v>
          </cell>
          <cell r="DY737">
            <v>-306.25000000005821</v>
          </cell>
          <cell r="DZ737">
            <v>-70.199999999953434</v>
          </cell>
          <cell r="EA737">
            <v>-13.240000000048894</v>
          </cell>
          <cell r="EB737">
            <v>-2.4099999999743886</v>
          </cell>
          <cell r="EC737">
            <v>-11.53000000002794</v>
          </cell>
          <cell r="ED737">
            <v>-280.06000000005588</v>
          </cell>
        </row>
        <row r="738">
          <cell r="F738">
            <v>-49017.700000001118</v>
          </cell>
          <cell r="G738">
            <v>-47892.599999999627</v>
          </cell>
          <cell r="H738">
            <v>-59459.599999999627</v>
          </cell>
          <cell r="I738">
            <v>-35946.750000000466</v>
          </cell>
          <cell r="J738">
            <v>-37430.099999999627</v>
          </cell>
          <cell r="K738">
            <v>-54201.400000000373</v>
          </cell>
          <cell r="L738">
            <v>-5855.5999999996275</v>
          </cell>
          <cell r="M738">
            <v>-4810.2999999988824</v>
          </cell>
          <cell r="N738">
            <v>-32562.700000000186</v>
          </cell>
          <cell r="O738">
            <v>-66843.799999999814</v>
          </cell>
          <cell r="P738">
            <v>-32407.599999999627</v>
          </cell>
          <cell r="Q738">
            <v>-32465.400000000373</v>
          </cell>
          <cell r="R738">
            <v>-431374.66000001132</v>
          </cell>
          <cell r="S738">
            <v>-32051</v>
          </cell>
          <cell r="T738">
            <v>-45859.700000001118</v>
          </cell>
          <cell r="U738">
            <v>-50824.099999999627</v>
          </cell>
          <cell r="V738">
            <v>-28150.760000000242</v>
          </cell>
          <cell r="W738">
            <v>-33452.399999999907</v>
          </cell>
          <cell r="X738">
            <v>-49170.900000000373</v>
          </cell>
          <cell r="Y738">
            <v>-18385.299999999814</v>
          </cell>
          <cell r="Z738">
            <v>-17930.900000000373</v>
          </cell>
          <cell r="AA738">
            <v>-49935.099999999627</v>
          </cell>
          <cell r="AB738">
            <v>-50029.900000000373</v>
          </cell>
          <cell r="AC738">
            <v>-31757.600000000559</v>
          </cell>
          <cell r="AD738">
            <v>-23827</v>
          </cell>
          <cell r="AE738">
            <v>32123.25</v>
          </cell>
          <cell r="AF738">
            <v>4108</v>
          </cell>
          <cell r="AG738">
            <v>1292.5</v>
          </cell>
          <cell r="AH738">
            <v>3107.4000000003725</v>
          </cell>
          <cell r="AI738">
            <v>2732.5500000002794</v>
          </cell>
          <cell r="AJ738">
            <v>2101.9000000003725</v>
          </cell>
          <cell r="AK738">
            <v>2899.3999999994412</v>
          </cell>
          <cell r="AL738">
            <v>-3143.7999999998137</v>
          </cell>
          <cell r="AM738">
            <v>256.49999999906868</v>
          </cell>
          <cell r="AN738">
            <v>1281.3999999994412</v>
          </cell>
          <cell r="AO738">
            <v>5365.0999999996275</v>
          </cell>
          <cell r="AP738">
            <v>3030.4000000003725</v>
          </cell>
          <cell r="AQ738">
            <v>9091.9000000003725</v>
          </cell>
          <cell r="AR738">
            <v>19328.499999992549</v>
          </cell>
          <cell r="AS738">
            <v>992.90000000037253</v>
          </cell>
          <cell r="AT738">
            <v>99.999999999068677</v>
          </cell>
          <cell r="AU738">
            <v>1390.0600000000559</v>
          </cell>
          <cell r="AV738">
            <v>1021.1399999996647</v>
          </cell>
          <cell r="AW738">
            <v>2218.7999999998137</v>
          </cell>
          <cell r="AX738">
            <v>2898.8999999999069</v>
          </cell>
          <cell r="AY738">
            <v>1767.5</v>
          </cell>
          <cell r="AZ738">
            <v>884.79999999981374</v>
          </cell>
          <cell r="BA738">
            <v>1486.1000000005588</v>
          </cell>
          <cell r="BB738">
            <v>3314.8000000007451</v>
          </cell>
          <cell r="BC738">
            <v>916.30000000074506</v>
          </cell>
          <cell r="BD738">
            <v>2337.2000000001863</v>
          </cell>
          <cell r="BE738">
            <v>16698.809999994934</v>
          </cell>
          <cell r="BF738">
            <v>865.00000000093132</v>
          </cell>
          <cell r="BG738">
            <v>1114.3999999994412</v>
          </cell>
          <cell r="BH738">
            <v>1600.8099999995902</v>
          </cell>
          <cell r="BI738">
            <v>1110.2999999998137</v>
          </cell>
          <cell r="BJ738">
            <v>2291.0499999998137</v>
          </cell>
          <cell r="BK738">
            <v>1805.6499999999069</v>
          </cell>
          <cell r="BL738">
            <v>2197.5999999996275</v>
          </cell>
          <cell r="BM738">
            <v>252.30000000074506</v>
          </cell>
          <cell r="BN738">
            <v>966.70000000018626</v>
          </cell>
          <cell r="BO738">
            <v>1173.1999999992549</v>
          </cell>
          <cell r="BP738">
            <v>197.09999999962747</v>
          </cell>
          <cell r="BQ738">
            <v>3124.7000000001863</v>
          </cell>
          <cell r="BR738">
            <v>19885.769999995828</v>
          </cell>
          <cell r="BS738">
            <v>960</v>
          </cell>
          <cell r="BT738">
            <v>894.09999999962747</v>
          </cell>
          <cell r="BU738">
            <v>1541.8999999999069</v>
          </cell>
          <cell r="BV738">
            <v>1737.3500000000931</v>
          </cell>
          <cell r="BW738">
            <v>2107.1199999996461</v>
          </cell>
          <cell r="BX738">
            <v>1704.4000000003725</v>
          </cell>
          <cell r="BY738">
            <v>2679.2999999998137</v>
          </cell>
          <cell r="BZ738">
            <v>370.79999999981374</v>
          </cell>
          <cell r="CA738">
            <v>25.399999999441206</v>
          </cell>
          <cell r="CB738">
            <v>2145.3999999994412</v>
          </cell>
          <cell r="CC738">
            <v>1812.1000000005588</v>
          </cell>
          <cell r="CD738">
            <v>3907.8999999994412</v>
          </cell>
          <cell r="CE738">
            <v>22712.759999997914</v>
          </cell>
          <cell r="CF738">
            <v>742.15999999968335</v>
          </cell>
          <cell r="CG738">
            <v>1497.2399999997579</v>
          </cell>
          <cell r="CH738">
            <v>4962.7399999997579</v>
          </cell>
          <cell r="CI738">
            <v>1552.179999999702</v>
          </cell>
          <cell r="CJ738">
            <v>1773.5400000000373</v>
          </cell>
          <cell r="CK738">
            <v>1503.4000000003725</v>
          </cell>
          <cell r="CL738">
            <v>1549.4000000003725</v>
          </cell>
          <cell r="CM738">
            <v>1760.1000000005588</v>
          </cell>
          <cell r="CN738">
            <v>1593.1000000005588</v>
          </cell>
          <cell r="CO738">
            <v>2057.3000000007451</v>
          </cell>
          <cell r="CP738">
            <v>1056.7000000001863</v>
          </cell>
          <cell r="CQ738">
            <v>2664.9000000003725</v>
          </cell>
          <cell r="CR738">
            <v>27693.060000002384</v>
          </cell>
          <cell r="CS738">
            <v>3068.9999999990687</v>
          </cell>
          <cell r="CT738">
            <v>1031.7000000011176</v>
          </cell>
          <cell r="CU738">
            <v>5601.8999999999069</v>
          </cell>
          <cell r="CV738">
            <v>1945.5</v>
          </cell>
          <cell r="CW738">
            <v>1371.4599999994971</v>
          </cell>
          <cell r="CX738">
            <v>446.70000000018626</v>
          </cell>
          <cell r="CY738">
            <v>1416.9000000003725</v>
          </cell>
          <cell r="CZ738">
            <v>-181.70000000111759</v>
          </cell>
          <cell r="DA738">
            <v>1519.8999999994412</v>
          </cell>
          <cell r="DB738">
            <v>2580.1999999992549</v>
          </cell>
          <cell r="DC738">
            <v>2383.7000000001863</v>
          </cell>
          <cell r="DD738">
            <v>6507.7999999998137</v>
          </cell>
          <cell r="DE738">
            <v>35845.050000011921</v>
          </cell>
          <cell r="DF738">
            <v>6983.2000000011176</v>
          </cell>
          <cell r="DG738">
            <v>1813.4000000003725</v>
          </cell>
          <cell r="DH738">
            <v>4970.9499999992549</v>
          </cell>
          <cell r="DI738">
            <v>4414.2999999993481</v>
          </cell>
          <cell r="DJ738">
            <v>-934</v>
          </cell>
          <cell r="DK738">
            <v>1204.5999999996275</v>
          </cell>
          <cell r="DL738">
            <v>564.39999999944121</v>
          </cell>
          <cell r="DM738">
            <v>474</v>
          </cell>
          <cell r="DN738">
            <v>879.40000000037253</v>
          </cell>
          <cell r="DO738">
            <v>3190.8999999994412</v>
          </cell>
          <cell r="DP738">
            <v>2378.2000000001863</v>
          </cell>
          <cell r="DQ738">
            <v>9905.6999999992549</v>
          </cell>
          <cell r="DR738">
            <v>27703.850000008941</v>
          </cell>
          <cell r="DS738">
            <v>1783.0999999996275</v>
          </cell>
          <cell r="DT738">
            <v>2395.9000000003725</v>
          </cell>
          <cell r="DU738">
            <v>7682.3600000003353</v>
          </cell>
          <cell r="DV738">
            <v>4980.4500000001863</v>
          </cell>
          <cell r="DW738">
            <v>3459.5400000000373</v>
          </cell>
          <cell r="DX738">
            <v>384.5</v>
          </cell>
          <cell r="DY738">
            <v>2191.0999999996275</v>
          </cell>
          <cell r="DZ738">
            <v>-334.69999999925494</v>
          </cell>
          <cell r="EA738">
            <v>1140.5</v>
          </cell>
          <cell r="EB738">
            <v>1465.2999999998137</v>
          </cell>
          <cell r="EC738">
            <v>1131.5</v>
          </cell>
          <cell r="ED738">
            <v>1424.3000000007451</v>
          </cell>
        </row>
        <row r="739">
          <cell r="F739">
            <v>-39378.599999999627</v>
          </cell>
          <cell r="G739">
            <v>-43868.900000000373</v>
          </cell>
          <cell r="H739">
            <v>-37451.800000000745</v>
          </cell>
          <cell r="I739">
            <v>-26291.100000000093</v>
          </cell>
          <cell r="J739">
            <v>-27162.899999999907</v>
          </cell>
          <cell r="K739">
            <v>-32626.600000000093</v>
          </cell>
          <cell r="L739">
            <v>-8798.2999999998137</v>
          </cell>
          <cell r="M739">
            <v>-5269.7000000001863</v>
          </cell>
          <cell r="N739">
            <v>-17160.599999999627</v>
          </cell>
          <cell r="O739">
            <v>-25942.499999999534</v>
          </cell>
          <cell r="P739">
            <v>-21060</v>
          </cell>
          <cell r="Q739">
            <v>-20479.700000000186</v>
          </cell>
          <cell r="R739">
            <v>-221763.80000000447</v>
          </cell>
          <cell r="S739">
            <v>-5431.5</v>
          </cell>
          <cell r="T739">
            <v>-18226</v>
          </cell>
          <cell r="U739">
            <v>-33936.799999999814</v>
          </cell>
          <cell r="V739">
            <v>-41417.600000000093</v>
          </cell>
          <cell r="W739">
            <v>-31161.699999999721</v>
          </cell>
          <cell r="X739">
            <v>-35032.5</v>
          </cell>
          <cell r="Y739">
            <v>-1878.9000000003725</v>
          </cell>
          <cell r="Z739">
            <v>-3252.7000000001863</v>
          </cell>
          <cell r="AA739">
            <v>-9835.8000000007451</v>
          </cell>
          <cell r="AB739">
            <v>-27517.5</v>
          </cell>
          <cell r="AC739">
            <v>-8133.5</v>
          </cell>
          <cell r="AD739">
            <v>-5939.2999999998137</v>
          </cell>
          <cell r="AE739">
            <v>1903.1000000014901</v>
          </cell>
          <cell r="AF739">
            <v>86.799999999813735</v>
          </cell>
          <cell r="AG739">
            <v>232.09999999962747</v>
          </cell>
          <cell r="AH739">
            <v>724.59999999962747</v>
          </cell>
          <cell r="AI739">
            <v>1406.8999999999069</v>
          </cell>
          <cell r="AJ739">
            <v>-1255.4000000003725</v>
          </cell>
          <cell r="AK739">
            <v>406.10000000009313</v>
          </cell>
          <cell r="AL739">
            <v>-12.899999999441206</v>
          </cell>
          <cell r="AM739">
            <v>336.79999999981374</v>
          </cell>
          <cell r="AN739">
            <v>283.5</v>
          </cell>
          <cell r="AO739">
            <v>-1048.6999999997206</v>
          </cell>
          <cell r="AP739">
            <v>110.70000000018626</v>
          </cell>
          <cell r="AQ739">
            <v>632.59999999962747</v>
          </cell>
          <cell r="AR739">
            <v>7919.4999999925494</v>
          </cell>
          <cell r="AS739">
            <v>434.5</v>
          </cell>
          <cell r="AT739">
            <v>1547.9000000003725</v>
          </cell>
          <cell r="AU739">
            <v>850.60000000055879</v>
          </cell>
          <cell r="AV739">
            <v>794.89999999990687</v>
          </cell>
          <cell r="AW739">
            <v>351.59999999962747</v>
          </cell>
          <cell r="AX739">
            <v>1181.7000000001863</v>
          </cell>
          <cell r="AY739">
            <v>245.60000000055879</v>
          </cell>
          <cell r="AZ739">
            <v>-151.20000000018626</v>
          </cell>
          <cell r="BA739">
            <v>1161.2000000001863</v>
          </cell>
          <cell r="BB739">
            <v>372.89999999990687</v>
          </cell>
          <cell r="BC739">
            <v>650.29999999981374</v>
          </cell>
          <cell r="BD739">
            <v>479.5</v>
          </cell>
          <cell r="BE739">
            <v>8475.4999999925494</v>
          </cell>
          <cell r="BF739">
            <v>565.89999999944121</v>
          </cell>
          <cell r="BG739">
            <v>251</v>
          </cell>
          <cell r="BH739">
            <v>2658.0999999996275</v>
          </cell>
          <cell r="BI739">
            <v>2925.9000000003725</v>
          </cell>
          <cell r="BJ739">
            <v>-0.20000000018626451</v>
          </cell>
          <cell r="BK739">
            <v>664.39999999944121</v>
          </cell>
          <cell r="BL739">
            <v>239</v>
          </cell>
          <cell r="BM739">
            <v>45.700000000186265</v>
          </cell>
          <cell r="BN739">
            <v>-143</v>
          </cell>
          <cell r="BO739">
            <v>352.3000000002794</v>
          </cell>
          <cell r="BP739">
            <v>394.09999999962747</v>
          </cell>
          <cell r="BQ739">
            <v>522.29999999981374</v>
          </cell>
          <cell r="BR739">
            <v>5672.5999999940395</v>
          </cell>
          <cell r="BS739">
            <v>260.59999999962747</v>
          </cell>
          <cell r="BT739">
            <v>716.90000000037253</v>
          </cell>
          <cell r="BU739">
            <v>1843.7000000001863</v>
          </cell>
          <cell r="BV739">
            <v>1378.1000000000931</v>
          </cell>
          <cell r="BW739">
            <v>77.400000000372529</v>
          </cell>
          <cell r="BX739">
            <v>552.20000000018626</v>
          </cell>
          <cell r="BY739">
            <v>-1574</v>
          </cell>
          <cell r="BZ739">
            <v>250</v>
          </cell>
          <cell r="CA739">
            <v>883.50000000093132</v>
          </cell>
          <cell r="CB739">
            <v>580.60000000009313</v>
          </cell>
          <cell r="CC739">
            <v>329.5</v>
          </cell>
          <cell r="CD739">
            <v>374.09999999962747</v>
          </cell>
          <cell r="CE739">
            <v>8226.7999999895692</v>
          </cell>
          <cell r="CF739">
            <v>766.10000000055879</v>
          </cell>
          <cell r="CG739">
            <v>580.90000000037253</v>
          </cell>
          <cell r="CH739">
            <v>2887.2000000001863</v>
          </cell>
          <cell r="CI739">
            <v>1688.9000000003725</v>
          </cell>
          <cell r="CJ739">
            <v>565.89999999990687</v>
          </cell>
          <cell r="CK739">
            <v>311.79999999981374</v>
          </cell>
          <cell r="CL739">
            <v>167</v>
          </cell>
          <cell r="CM739">
            <v>-738.09999999962747</v>
          </cell>
          <cell r="CN739">
            <v>42.399999998509884</v>
          </cell>
          <cell r="CO739">
            <v>441.39999999990687</v>
          </cell>
          <cell r="CP739">
            <v>256.29999999981374</v>
          </cell>
          <cell r="CQ739">
            <v>1257</v>
          </cell>
          <cell r="CR739">
            <v>8212.7000000029802</v>
          </cell>
          <cell r="CS739">
            <v>356.59999999962747</v>
          </cell>
          <cell r="CT739">
            <v>830.29999999981374</v>
          </cell>
          <cell r="CU739">
            <v>2533.5</v>
          </cell>
          <cell r="CV739">
            <v>3051.0999999996275</v>
          </cell>
          <cell r="CW739">
            <v>90</v>
          </cell>
          <cell r="CX739">
            <v>219</v>
          </cell>
          <cell r="CY739">
            <v>-298</v>
          </cell>
          <cell r="CZ739">
            <v>170.70000000018626</v>
          </cell>
          <cell r="DA739">
            <v>281.90000000037253</v>
          </cell>
          <cell r="DB739">
            <v>118.70000000018626</v>
          </cell>
          <cell r="DC739">
            <v>83.799999999813735</v>
          </cell>
          <cell r="DD739">
            <v>775.09999999962747</v>
          </cell>
          <cell r="DE739">
            <v>7430.0000000074506</v>
          </cell>
          <cell r="DF739">
            <v>-195.59999999962747</v>
          </cell>
          <cell r="DG739">
            <v>356.20000000018626</v>
          </cell>
          <cell r="DH739">
            <v>2650.7000000001863</v>
          </cell>
          <cell r="DI739">
            <v>1452</v>
          </cell>
          <cell r="DJ739">
            <v>784.79999999981374</v>
          </cell>
          <cell r="DK739">
            <v>-1198.6000000005588</v>
          </cell>
          <cell r="DL739">
            <v>117.40000000037253</v>
          </cell>
          <cell r="DM739">
            <v>1687.2000000001863</v>
          </cell>
          <cell r="DN739">
            <v>315.70000000111759</v>
          </cell>
          <cell r="DO739">
            <v>602.59999999962747</v>
          </cell>
          <cell r="DP739">
            <v>391.5</v>
          </cell>
          <cell r="DQ739">
            <v>466.09999999962747</v>
          </cell>
          <cell r="DR739">
            <v>12402.099999979138</v>
          </cell>
          <cell r="DS739">
            <v>1090.7000000001863</v>
          </cell>
          <cell r="DT739">
            <v>-469.29999999981374</v>
          </cell>
          <cell r="DU739">
            <v>3235.2000000001863</v>
          </cell>
          <cell r="DV739">
            <v>3705.1999999992549</v>
          </cell>
          <cell r="DW739">
            <v>1416</v>
          </cell>
          <cell r="DX739">
            <v>701.5</v>
          </cell>
          <cell r="DY739">
            <v>509.09999999962747</v>
          </cell>
          <cell r="DZ739">
            <v>-38.200000000186265</v>
          </cell>
          <cell r="EA739">
            <v>219.60000000055879</v>
          </cell>
          <cell r="EB739">
            <v>-115.09999999962747</v>
          </cell>
          <cell r="EC739">
            <v>946.10000000055879</v>
          </cell>
          <cell r="ED739">
            <v>1201.2999999998137</v>
          </cell>
        </row>
        <row r="740">
          <cell r="F740">
            <v>-49650.340000000782</v>
          </cell>
          <cell r="G740">
            <v>-49360.810000000056</v>
          </cell>
          <cell r="H740">
            <v>-17084.250000000466</v>
          </cell>
          <cell r="I740">
            <v>-15678.429999999702</v>
          </cell>
          <cell r="J740">
            <v>-7540.0600000000559</v>
          </cell>
          <cell r="K740">
            <v>-8027.0800000000745</v>
          </cell>
          <cell r="L740">
            <v>-176.10000000055879</v>
          </cell>
          <cell r="M740">
            <v>-19876.599999999627</v>
          </cell>
          <cell r="N740">
            <v>-10188.039999999572</v>
          </cell>
          <cell r="O740">
            <v>-27074.620000000112</v>
          </cell>
          <cell r="P740">
            <v>-36123.810000000522</v>
          </cell>
          <cell r="Q740">
            <v>-42116.759999999776</v>
          </cell>
          <cell r="R740">
            <v>-397238.14999999106</v>
          </cell>
          <cell r="S740">
            <v>-58458.460000000894</v>
          </cell>
          <cell r="T740">
            <v>-52835.859999999404</v>
          </cell>
          <cell r="U740">
            <v>-37701.960000000428</v>
          </cell>
          <cell r="V740">
            <v>-8648.5900000003166</v>
          </cell>
          <cell r="W740">
            <v>-9447.0799999991432</v>
          </cell>
          <cell r="X740">
            <v>-14975.020000000019</v>
          </cell>
          <cell r="Y740">
            <v>-24726.600000000559</v>
          </cell>
          <cell r="Z740">
            <v>-37049.799999998882</v>
          </cell>
          <cell r="AA740">
            <v>-24036.330000000075</v>
          </cell>
          <cell r="AB740">
            <v>-39973.5</v>
          </cell>
          <cell r="AC740">
            <v>-41198.949999999721</v>
          </cell>
          <cell r="AD740">
            <v>-48186</v>
          </cell>
          <cell r="AE740">
            <v>-45398.190000012517</v>
          </cell>
          <cell r="AF740">
            <v>-9400.839999999851</v>
          </cell>
          <cell r="AG740">
            <v>-4870.6399999996647</v>
          </cell>
          <cell r="AH740">
            <v>-4054.0400000000373</v>
          </cell>
          <cell r="AI740">
            <v>-1679.4400000004098</v>
          </cell>
          <cell r="AJ740">
            <v>-844.79000000050291</v>
          </cell>
          <cell r="AK740">
            <v>-1758.6699999999255</v>
          </cell>
          <cell r="AL740">
            <v>2795.0999999996275</v>
          </cell>
          <cell r="AM740">
            <v>908.20000000018626</v>
          </cell>
          <cell r="AN740">
            <v>-52.269999999552965</v>
          </cell>
          <cell r="AO740">
            <v>-3372.9500000001863</v>
          </cell>
          <cell r="AP740">
            <v>-4993.9599999999627</v>
          </cell>
          <cell r="AQ740">
            <v>-18073.889999999665</v>
          </cell>
          <cell r="AR740">
            <v>-20089.369999997318</v>
          </cell>
          <cell r="AS740">
            <v>-2976.75</v>
          </cell>
          <cell r="AT740">
            <v>-146.33999999985099</v>
          </cell>
          <cell r="AU740">
            <v>-2649.3999999999069</v>
          </cell>
          <cell r="AV740">
            <v>-1242.640000000596</v>
          </cell>
          <cell r="AW740">
            <v>-1259.9599999999627</v>
          </cell>
          <cell r="AX740">
            <v>-1346.2000000001863</v>
          </cell>
          <cell r="AY740">
            <v>-1648.160000000149</v>
          </cell>
          <cell r="AZ740">
            <v>-1698.3000000007451</v>
          </cell>
          <cell r="BA740">
            <v>-1670.8600000003353</v>
          </cell>
          <cell r="BB740">
            <v>-2763.1000000000931</v>
          </cell>
          <cell r="BC740">
            <v>-1816.6599999996834</v>
          </cell>
          <cell r="BD740">
            <v>-871</v>
          </cell>
          <cell r="BE740">
            <v>-14327.860000006855</v>
          </cell>
          <cell r="BF740">
            <v>-1585.3500000000931</v>
          </cell>
          <cell r="BG740">
            <v>-274.90000000037253</v>
          </cell>
          <cell r="BH740">
            <v>-1084.8400000003166</v>
          </cell>
          <cell r="BI740">
            <v>-1522.5600000000559</v>
          </cell>
          <cell r="BJ740">
            <v>-1354.6699999999255</v>
          </cell>
          <cell r="BK740">
            <v>-1415.25</v>
          </cell>
          <cell r="BL740">
            <v>-2088.5999999996275</v>
          </cell>
          <cell r="BM740">
            <v>-994.29999999981374</v>
          </cell>
          <cell r="BN740">
            <v>-964.08000000007451</v>
          </cell>
          <cell r="BO740">
            <v>-1868.3500000000931</v>
          </cell>
          <cell r="BP740">
            <v>64.439999999944121</v>
          </cell>
          <cell r="BQ740">
            <v>-1239.3999999999069</v>
          </cell>
          <cell r="BR740">
            <v>-10380.579999990761</v>
          </cell>
          <cell r="BS740">
            <v>17.040000000037253</v>
          </cell>
          <cell r="BT740">
            <v>500.4499999997206</v>
          </cell>
          <cell r="BU740">
            <v>-1170.4000000003725</v>
          </cell>
          <cell r="BV740">
            <v>-951.25000000046566</v>
          </cell>
          <cell r="BW740">
            <v>-2181.6299999998882</v>
          </cell>
          <cell r="BX740">
            <v>-1144.839999999851</v>
          </cell>
          <cell r="BY740">
            <v>1061.7000000001863</v>
          </cell>
          <cell r="BZ740">
            <v>-213.5</v>
          </cell>
          <cell r="CA740">
            <v>-1613.7000000001863</v>
          </cell>
          <cell r="CB740">
            <v>-1336.4599999994971</v>
          </cell>
          <cell r="CC740">
            <v>-1345.1899999994785</v>
          </cell>
          <cell r="CD740">
            <v>-2002.7999999998137</v>
          </cell>
          <cell r="CE740">
            <v>-12369.75</v>
          </cell>
          <cell r="CF740">
            <v>426.21000000042841</v>
          </cell>
          <cell r="CG740">
            <v>-968.20999999996275</v>
          </cell>
          <cell r="CH740">
            <v>-4464.0400000000373</v>
          </cell>
          <cell r="CI740">
            <v>-2303.3400000003166</v>
          </cell>
          <cell r="CJ740">
            <v>-1425.059999999823</v>
          </cell>
          <cell r="CK740">
            <v>182.24000000022352</v>
          </cell>
          <cell r="CL740">
            <v>-1303.5</v>
          </cell>
          <cell r="CM740">
            <v>1561.8999999994412</v>
          </cell>
          <cell r="CN740">
            <v>-33.639999999664724</v>
          </cell>
          <cell r="CO740">
            <v>-1948.75</v>
          </cell>
          <cell r="CP740">
            <v>-560.75999999977648</v>
          </cell>
          <cell r="CQ740">
            <v>-1532.8000000002794</v>
          </cell>
          <cell r="CR740">
            <v>-11508.159999996424</v>
          </cell>
          <cell r="CS740">
            <v>-1241.5</v>
          </cell>
          <cell r="CT740">
            <v>24.5</v>
          </cell>
          <cell r="CU740">
            <v>-2770.2999999993481</v>
          </cell>
          <cell r="CV740">
            <v>-4016.2000000001863</v>
          </cell>
          <cell r="CW740">
            <v>-816.36000000033528</v>
          </cell>
          <cell r="CX740">
            <v>1680.6000000000931</v>
          </cell>
          <cell r="CY740">
            <v>420.20000000018626</v>
          </cell>
          <cell r="CZ740">
            <v>-1151.2000000001863</v>
          </cell>
          <cell r="DA740">
            <v>-220.39999999990687</v>
          </cell>
          <cell r="DB740">
            <v>-899.5</v>
          </cell>
          <cell r="DC740">
            <v>-489.5</v>
          </cell>
          <cell r="DD740">
            <v>-2028.5</v>
          </cell>
          <cell r="DE740">
            <v>-27572.190000005066</v>
          </cell>
          <cell r="DF740">
            <v>-3689.9900000002235</v>
          </cell>
          <cell r="DG740">
            <v>-1554.9000000003725</v>
          </cell>
          <cell r="DH740">
            <v>-3733.3999999999069</v>
          </cell>
          <cell r="DI740">
            <v>-1796.1000000000931</v>
          </cell>
          <cell r="DJ740">
            <v>-1885.1999999999534</v>
          </cell>
          <cell r="DK740">
            <v>1165.25</v>
          </cell>
          <cell r="DL740">
            <v>-342.79999999981374</v>
          </cell>
          <cell r="DM740">
            <v>-1321.7999999998137</v>
          </cell>
          <cell r="DN740">
            <v>-965.05000000004657</v>
          </cell>
          <cell r="DO740">
            <v>-2159.0000000004657</v>
          </cell>
          <cell r="DP740">
            <v>-3998.3000000002794</v>
          </cell>
          <cell r="DQ740">
            <v>-7290.9000000003725</v>
          </cell>
          <cell r="DR740">
            <v>-19496.170000001788</v>
          </cell>
          <cell r="DS740">
            <v>-1648.5600000000559</v>
          </cell>
          <cell r="DT740">
            <v>-564.10999999986961</v>
          </cell>
          <cell r="DU740">
            <v>-4027.5</v>
          </cell>
          <cell r="DV740">
            <v>-2572.6799999999348</v>
          </cell>
          <cell r="DW740">
            <v>-886.39999999990687</v>
          </cell>
          <cell r="DX740">
            <v>-1103.5200000000186</v>
          </cell>
          <cell r="DY740">
            <v>-4114.4999999995343</v>
          </cell>
          <cell r="DZ740">
            <v>1356.2000000001863</v>
          </cell>
          <cell r="EA740">
            <v>-1843</v>
          </cell>
          <cell r="EB740">
            <v>-1896.6999999997206</v>
          </cell>
          <cell r="EC740">
            <v>-1361.1999999997206</v>
          </cell>
          <cell r="ED740">
            <v>-834.20000000018626</v>
          </cell>
        </row>
        <row r="741">
          <cell r="F741">
            <v>-291.39999999990687</v>
          </cell>
          <cell r="G741">
            <v>-1117.5999999996275</v>
          </cell>
          <cell r="H741">
            <v>-4877.3999999999069</v>
          </cell>
          <cell r="I741">
            <v>-5237.75</v>
          </cell>
          <cell r="J741">
            <v>-13374.600000000093</v>
          </cell>
          <cell r="K741">
            <v>-4686.3500000000931</v>
          </cell>
          <cell r="L741">
            <v>-369.39999999990687</v>
          </cell>
          <cell r="M741">
            <v>0</v>
          </cell>
          <cell r="N741">
            <v>-2029.9999999995343</v>
          </cell>
          <cell r="O741">
            <v>-776.3000000002794</v>
          </cell>
          <cell r="P741">
            <v>-391.54000000003725</v>
          </cell>
          <cell r="Q741">
            <v>0</v>
          </cell>
          <cell r="R741">
            <v>-56024.25</v>
          </cell>
          <cell r="S741">
            <v>-9704.9400000000605</v>
          </cell>
          <cell r="T741">
            <v>-11435.860000000102</v>
          </cell>
          <cell r="U741">
            <v>-6647.2399999999907</v>
          </cell>
          <cell r="V741">
            <v>-2072.8300000000745</v>
          </cell>
          <cell r="W741">
            <v>-1576.0200000000186</v>
          </cell>
          <cell r="X741">
            <v>-1209.5500000000466</v>
          </cell>
          <cell r="Y741">
            <v>-3138.0799999999581</v>
          </cell>
          <cell r="Z741">
            <v>-6763.9000000000233</v>
          </cell>
          <cell r="AA741">
            <v>-1409.2800000000279</v>
          </cell>
          <cell r="AB741">
            <v>-903.23000000009779</v>
          </cell>
          <cell r="AC741">
            <v>-3793.1800000000512</v>
          </cell>
          <cell r="AD741">
            <v>-7370.1400000001304</v>
          </cell>
          <cell r="AE741">
            <v>2112.6899999994785</v>
          </cell>
          <cell r="AF741">
            <v>1249.8699999999953</v>
          </cell>
          <cell r="AG741">
            <v>-27.339999999967404</v>
          </cell>
          <cell r="AH741">
            <v>-485.47000000008848</v>
          </cell>
          <cell r="AI741">
            <v>-45.770000000018626</v>
          </cell>
          <cell r="AJ741">
            <v>-108.68000000005122</v>
          </cell>
          <cell r="AK741">
            <v>-246.19999999995343</v>
          </cell>
          <cell r="AL741">
            <v>86.620000000111759</v>
          </cell>
          <cell r="AM741">
            <v>286.9100000000326</v>
          </cell>
          <cell r="AN741">
            <v>-311.30000000004657</v>
          </cell>
          <cell r="AO741">
            <v>-258.95000000006985</v>
          </cell>
          <cell r="AP741">
            <v>-385.56000000005588</v>
          </cell>
          <cell r="AQ741">
            <v>2358.5600000000559</v>
          </cell>
          <cell r="AR741">
            <v>3317.3300000000745</v>
          </cell>
          <cell r="AS741">
            <v>291.58000000007451</v>
          </cell>
          <cell r="AT741">
            <v>57.929999999934807</v>
          </cell>
          <cell r="AU741">
            <v>110.6600000000326</v>
          </cell>
          <cell r="AV741">
            <v>42.64000000001397</v>
          </cell>
          <cell r="AW741">
            <v>-44.560000000055879</v>
          </cell>
          <cell r="AX741">
            <v>-51.390000000130385</v>
          </cell>
          <cell r="AY741">
            <v>486.20999999996275</v>
          </cell>
          <cell r="AZ741">
            <v>848.97999999998137</v>
          </cell>
          <cell r="BA741">
            <v>526.34000000008382</v>
          </cell>
          <cell r="BB741">
            <v>255.89000000001397</v>
          </cell>
          <cell r="BC741">
            <v>261.71000000007916</v>
          </cell>
          <cell r="BD741">
            <v>531.3399999999674</v>
          </cell>
          <cell r="BE741">
            <v>4571.9199999999255</v>
          </cell>
          <cell r="BF741">
            <v>272.88000000012107</v>
          </cell>
          <cell r="BG741">
            <v>594.82000000006519</v>
          </cell>
          <cell r="BH741">
            <v>373.81000000005588</v>
          </cell>
          <cell r="BI741">
            <v>205.41999999992549</v>
          </cell>
          <cell r="BJ741">
            <v>194.63000000012107</v>
          </cell>
          <cell r="BK741">
            <v>222.34000000008382</v>
          </cell>
          <cell r="BL741">
            <v>249.52000000001863</v>
          </cell>
          <cell r="BM741">
            <v>1035.0300000000279</v>
          </cell>
          <cell r="BN741">
            <v>336.01000000000931</v>
          </cell>
          <cell r="BO741">
            <v>460.68000000005122</v>
          </cell>
          <cell r="BP741">
            <v>80.46999999997206</v>
          </cell>
          <cell r="BQ741">
            <v>546.31000000005588</v>
          </cell>
          <cell r="BR741">
            <v>0</v>
          </cell>
          <cell r="BS741">
            <v>0</v>
          </cell>
          <cell r="BT741">
            <v>0</v>
          </cell>
          <cell r="BU741">
            <v>0</v>
          </cell>
          <cell r="BV741">
            <v>0</v>
          </cell>
          <cell r="BW741">
            <v>0</v>
          </cell>
          <cell r="BX741">
            <v>0</v>
          </cell>
          <cell r="BY741">
            <v>0</v>
          </cell>
          <cell r="BZ741">
            <v>0</v>
          </cell>
          <cell r="CA741">
            <v>0</v>
          </cell>
          <cell r="CB741">
            <v>0</v>
          </cell>
          <cell r="CC741">
            <v>0</v>
          </cell>
          <cell r="CD741">
            <v>0</v>
          </cell>
          <cell r="CE741">
            <v>0</v>
          </cell>
          <cell r="CF741">
            <v>0</v>
          </cell>
          <cell r="CG741">
            <v>0</v>
          </cell>
          <cell r="CH741">
            <v>0</v>
          </cell>
          <cell r="CI741">
            <v>0</v>
          </cell>
          <cell r="CJ741">
            <v>0</v>
          </cell>
          <cell r="CK741">
            <v>0</v>
          </cell>
          <cell r="CL741">
            <v>0</v>
          </cell>
          <cell r="CM741">
            <v>0</v>
          </cell>
          <cell r="CN741">
            <v>0</v>
          </cell>
          <cell r="CO741">
            <v>0</v>
          </cell>
          <cell r="CP741">
            <v>0</v>
          </cell>
          <cell r="CQ741">
            <v>0</v>
          </cell>
          <cell r="CR741">
            <v>0</v>
          </cell>
          <cell r="CS741">
            <v>0</v>
          </cell>
          <cell r="CT741">
            <v>0</v>
          </cell>
          <cell r="CU741">
            <v>0</v>
          </cell>
          <cell r="CV741">
            <v>0</v>
          </cell>
          <cell r="CW741">
            <v>0</v>
          </cell>
          <cell r="CX741">
            <v>0</v>
          </cell>
          <cell r="CY741">
            <v>0</v>
          </cell>
          <cell r="CZ741">
            <v>0</v>
          </cell>
          <cell r="DA741">
            <v>0</v>
          </cell>
          <cell r="DB741">
            <v>0</v>
          </cell>
          <cell r="DC741">
            <v>0</v>
          </cell>
          <cell r="DD741">
            <v>0</v>
          </cell>
          <cell r="DE741">
            <v>0</v>
          </cell>
          <cell r="DF741">
            <v>0</v>
          </cell>
          <cell r="DG741">
            <v>0</v>
          </cell>
          <cell r="DH741">
            <v>0</v>
          </cell>
          <cell r="DI741">
            <v>0</v>
          </cell>
          <cell r="DJ741">
            <v>0</v>
          </cell>
          <cell r="DK741">
            <v>0</v>
          </cell>
          <cell r="DL741">
            <v>0</v>
          </cell>
          <cell r="DM741">
            <v>0</v>
          </cell>
          <cell r="DN741">
            <v>0</v>
          </cell>
          <cell r="DO741">
            <v>0</v>
          </cell>
          <cell r="DP741">
            <v>0</v>
          </cell>
          <cell r="DQ741">
            <v>0</v>
          </cell>
          <cell r="DR741">
            <v>0</v>
          </cell>
          <cell r="DS741">
            <v>0</v>
          </cell>
          <cell r="DT741">
            <v>0</v>
          </cell>
          <cell r="DU741">
            <v>0</v>
          </cell>
          <cell r="DV741">
            <v>0</v>
          </cell>
          <cell r="DW741">
            <v>0</v>
          </cell>
          <cell r="DX741">
            <v>0</v>
          </cell>
          <cell r="DY741">
            <v>0</v>
          </cell>
          <cell r="DZ741">
            <v>0</v>
          </cell>
          <cell r="EA741">
            <v>0</v>
          </cell>
          <cell r="EB741">
            <v>0</v>
          </cell>
          <cell r="EC741">
            <v>0</v>
          </cell>
          <cell r="ED741">
            <v>0</v>
          </cell>
        </row>
        <row r="742">
          <cell r="F742">
            <v>0</v>
          </cell>
          <cell r="G742">
            <v>-270.69999999995343</v>
          </cell>
          <cell r="H742">
            <v>-427</v>
          </cell>
          <cell r="I742">
            <v>-2563.6999999999534</v>
          </cell>
          <cell r="J742">
            <v>-12584.799999999814</v>
          </cell>
          <cell r="K742">
            <v>-3960.8999999999069</v>
          </cell>
          <cell r="L742">
            <v>-36.200000000186265</v>
          </cell>
          <cell r="M742">
            <v>0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R742">
            <v>-19416.800000000745</v>
          </cell>
          <cell r="S742">
            <v>0</v>
          </cell>
          <cell r="T742">
            <v>-284.19999999995343</v>
          </cell>
          <cell r="U742">
            <v>-325</v>
          </cell>
          <cell r="V742">
            <v>-3026.3000000000466</v>
          </cell>
          <cell r="W742">
            <v>-12207.59999999986</v>
          </cell>
          <cell r="X742">
            <v>-1877</v>
          </cell>
          <cell r="Y742">
            <v>-251.20000000018626</v>
          </cell>
          <cell r="Z742">
            <v>0</v>
          </cell>
          <cell r="AA742">
            <v>0</v>
          </cell>
          <cell r="AB742">
            <v>-1361.9000000001397</v>
          </cell>
          <cell r="AC742">
            <v>-83.599999999860302</v>
          </cell>
          <cell r="AD742">
            <v>0</v>
          </cell>
          <cell r="AE742">
            <v>-390.39999999478459</v>
          </cell>
          <cell r="AF742">
            <v>0</v>
          </cell>
          <cell r="AG742">
            <v>24.600000000093132</v>
          </cell>
          <cell r="AH742">
            <v>21.699999999953434</v>
          </cell>
          <cell r="AI742">
            <v>252.80000000004657</v>
          </cell>
          <cell r="AJ742">
            <v>-632.89999999990687</v>
          </cell>
          <cell r="AK742">
            <v>-22.300000000046566</v>
          </cell>
          <cell r="AL742">
            <v>4.7000000001862645</v>
          </cell>
          <cell r="AM742">
            <v>0</v>
          </cell>
          <cell r="AN742">
            <v>5.8999999999068677</v>
          </cell>
          <cell r="AO742">
            <v>-49.5</v>
          </cell>
          <cell r="AP742">
            <v>4.6000000000931323</v>
          </cell>
          <cell r="AQ742">
            <v>0</v>
          </cell>
          <cell r="AR742">
            <v>-173.20000000298023</v>
          </cell>
          <cell r="AS742">
            <v>48.5</v>
          </cell>
          <cell r="AT742">
            <v>29.600000000093132</v>
          </cell>
          <cell r="AU742">
            <v>33.699999999953434</v>
          </cell>
          <cell r="AV742">
            <v>-2.3000000000465661</v>
          </cell>
          <cell r="AW742">
            <v>256.0999999998603</v>
          </cell>
          <cell r="AX742">
            <v>-39.699999999953434</v>
          </cell>
          <cell r="AY742">
            <v>95.299999999813735</v>
          </cell>
          <cell r="AZ742">
            <v>43.299999999813735</v>
          </cell>
          <cell r="BA742">
            <v>-707</v>
          </cell>
          <cell r="BB742">
            <v>62.699999999953434</v>
          </cell>
          <cell r="BC742">
            <v>6.6000000000931323</v>
          </cell>
          <cell r="BD742">
            <v>0</v>
          </cell>
          <cell r="BE742">
            <v>743.80000000074506</v>
          </cell>
          <cell r="BF742">
            <v>55.800000000046566</v>
          </cell>
          <cell r="BG742">
            <v>166.5</v>
          </cell>
          <cell r="BH742">
            <v>-42.5</v>
          </cell>
          <cell r="BI742">
            <v>283.30000000004657</v>
          </cell>
          <cell r="BJ742">
            <v>129.89999999990687</v>
          </cell>
          <cell r="BK742">
            <v>39.100000000093132</v>
          </cell>
          <cell r="BL742">
            <v>50.200000000186265</v>
          </cell>
          <cell r="BM742">
            <v>-22.900000000139698</v>
          </cell>
          <cell r="BN742">
            <v>52</v>
          </cell>
          <cell r="BO742">
            <v>18.800000000046566</v>
          </cell>
          <cell r="BP742">
            <v>1.6000000000931323</v>
          </cell>
          <cell r="BQ742">
            <v>12</v>
          </cell>
          <cell r="BR742">
            <v>1197.8999999985099</v>
          </cell>
          <cell r="BS742">
            <v>38.299999999813735</v>
          </cell>
          <cell r="BT742">
            <v>231.5</v>
          </cell>
          <cell r="BU742">
            <v>246.19999999995343</v>
          </cell>
          <cell r="BV742">
            <v>-28.699999999953434</v>
          </cell>
          <cell r="BW742">
            <v>434.5</v>
          </cell>
          <cell r="BX742">
            <v>503.79999999981374</v>
          </cell>
          <cell r="BY742">
            <v>-621.20000000018626</v>
          </cell>
          <cell r="BZ742">
            <v>33.400000000139698</v>
          </cell>
          <cell r="CA742">
            <v>1.5</v>
          </cell>
          <cell r="CB742">
            <v>57.699999999953434</v>
          </cell>
          <cell r="CC742">
            <v>17</v>
          </cell>
          <cell r="CD742">
            <v>283.89999999990687</v>
          </cell>
          <cell r="CE742">
            <v>1351.3000000007451</v>
          </cell>
          <cell r="CF742">
            <v>65.5</v>
          </cell>
          <cell r="CG742">
            <v>-36.900000000139698</v>
          </cell>
          <cell r="CH742">
            <v>946.29999999981374</v>
          </cell>
          <cell r="CI742">
            <v>14</v>
          </cell>
          <cell r="CJ742">
            <v>-253.69999999995343</v>
          </cell>
          <cell r="CK742">
            <v>27.900000000139698</v>
          </cell>
          <cell r="CL742">
            <v>21.200000000186265</v>
          </cell>
          <cell r="CM742">
            <v>69.899999999906868</v>
          </cell>
          <cell r="CN742">
            <v>138.19999999995343</v>
          </cell>
          <cell r="CO742">
            <v>39.300000000046566</v>
          </cell>
          <cell r="CP742">
            <v>224.5999999998603</v>
          </cell>
          <cell r="CQ742">
            <v>95</v>
          </cell>
          <cell r="CR742">
            <v>5522.9000000059605</v>
          </cell>
          <cell r="CS742">
            <v>689.29999999981374</v>
          </cell>
          <cell r="CT742">
            <v>-221.39999999990687</v>
          </cell>
          <cell r="CU742">
            <v>2191.8999999999069</v>
          </cell>
          <cell r="CV742">
            <v>543.39999999990687</v>
          </cell>
          <cell r="CW742">
            <v>1458.6999999999534</v>
          </cell>
          <cell r="CX742">
            <v>254.19999999995343</v>
          </cell>
          <cell r="CY742">
            <v>-33.400000000372529</v>
          </cell>
          <cell r="CZ742">
            <v>84</v>
          </cell>
          <cell r="DA742">
            <v>41.600000000093132</v>
          </cell>
          <cell r="DB742">
            <v>120.80000000004657</v>
          </cell>
          <cell r="DC742">
            <v>-6.0999999998603016</v>
          </cell>
          <cell r="DD742">
            <v>399.9000000001397</v>
          </cell>
          <cell r="DE742">
            <v>2475.0999999940395</v>
          </cell>
          <cell r="DF742">
            <v>-358.4000000001397</v>
          </cell>
          <cell r="DG742">
            <v>226.9000000001397</v>
          </cell>
          <cell r="DH742">
            <v>787.60000000009313</v>
          </cell>
          <cell r="DI742">
            <v>307.69999999995343</v>
          </cell>
          <cell r="DJ742">
            <v>1057.6000000000931</v>
          </cell>
          <cell r="DK742">
            <v>252.19999999995343</v>
          </cell>
          <cell r="DL742">
            <v>14.299999999813735</v>
          </cell>
          <cell r="DM742">
            <v>-193.80000000004657</v>
          </cell>
          <cell r="DN742">
            <v>34.399999999906868</v>
          </cell>
          <cell r="DO742">
            <v>201.0999999998603</v>
          </cell>
          <cell r="DP742">
            <v>113.10000000009313</v>
          </cell>
          <cell r="DQ742">
            <v>32.399999999906868</v>
          </cell>
          <cell r="DR742">
            <v>4643.1000000014901</v>
          </cell>
          <cell r="DS742">
            <v>451.5999999998603</v>
          </cell>
          <cell r="DT742">
            <v>418</v>
          </cell>
          <cell r="DU742">
            <v>1506.5999999998603</v>
          </cell>
          <cell r="DV742">
            <v>858</v>
          </cell>
          <cell r="DW742">
            <v>1246.5</v>
          </cell>
          <cell r="DX742">
            <v>74.5</v>
          </cell>
          <cell r="DY742">
            <v>30.799999999813735</v>
          </cell>
          <cell r="DZ742">
            <v>16.300000000046566</v>
          </cell>
          <cell r="EA742">
            <v>52</v>
          </cell>
          <cell r="EB742">
            <v>38.900000000139698</v>
          </cell>
          <cell r="EC742">
            <v>-54.600000000093132</v>
          </cell>
          <cell r="ED742">
            <v>4.5</v>
          </cell>
        </row>
        <row r="744">
          <cell r="F744">
            <v>0</v>
          </cell>
          <cell r="G744">
            <v>0</v>
          </cell>
          <cell r="H744">
            <v>-530.79999999998836</v>
          </cell>
          <cell r="I744">
            <v>0</v>
          </cell>
          <cell r="J744">
            <v>0</v>
          </cell>
          <cell r="K744">
            <v>0</v>
          </cell>
          <cell r="L744">
            <v>107.30000000004657</v>
          </cell>
          <cell r="M744">
            <v>-2517.6000000000931</v>
          </cell>
          <cell r="N744">
            <v>-413.19999999995343</v>
          </cell>
          <cell r="O744">
            <v>-3045.6999999999534</v>
          </cell>
          <cell r="P744">
            <v>-528.28000000002794</v>
          </cell>
          <cell r="Q744">
            <v>-586.9000000001397</v>
          </cell>
          <cell r="R744">
            <v>-22231.839999999851</v>
          </cell>
          <cell r="S744">
            <v>144.39999999990687</v>
          </cell>
          <cell r="T744">
            <v>-1312.3399999999674</v>
          </cell>
          <cell r="U744">
            <v>-5040.3000000000466</v>
          </cell>
          <cell r="V744">
            <v>0</v>
          </cell>
          <cell r="W744">
            <v>0</v>
          </cell>
          <cell r="X744">
            <v>0</v>
          </cell>
          <cell r="Y744">
            <v>-310.5</v>
          </cell>
          <cell r="Z744">
            <v>-587.79999999981374</v>
          </cell>
          <cell r="AA744">
            <v>-1245.4000000003725</v>
          </cell>
          <cell r="AB744">
            <v>-8547.4000000003725</v>
          </cell>
          <cell r="AC744">
            <v>-3888.6999999999534</v>
          </cell>
          <cell r="AD744">
            <v>-1443.8000000000466</v>
          </cell>
          <cell r="AE744">
            <v>-1015.339999999851</v>
          </cell>
          <cell r="AF744">
            <v>-32.299999999813735</v>
          </cell>
          <cell r="AG744">
            <v>-545.43999999994412</v>
          </cell>
          <cell r="AH744">
            <v>-311.19999999995343</v>
          </cell>
          <cell r="AI744">
            <v>13.599999999976717</v>
          </cell>
          <cell r="AJ744">
            <v>0</v>
          </cell>
          <cell r="AK744">
            <v>0</v>
          </cell>
          <cell r="AL744">
            <v>3.7999999998137355</v>
          </cell>
          <cell r="AM744">
            <v>1.2000000001862645</v>
          </cell>
          <cell r="AN744">
            <v>24.799999999813735</v>
          </cell>
          <cell r="AO744">
            <v>74.200000000186265</v>
          </cell>
          <cell r="AP744">
            <v>-240.10000000009313</v>
          </cell>
          <cell r="AQ744">
            <v>-3.9000000001396984</v>
          </cell>
          <cell r="AR744">
            <v>-118.8000000026077</v>
          </cell>
          <cell r="AS744">
            <v>-32.100000000093132</v>
          </cell>
          <cell r="AT744">
            <v>2.5999999999767169</v>
          </cell>
          <cell r="AU744">
            <v>-130.29999999981374</v>
          </cell>
          <cell r="AV744">
            <v>0</v>
          </cell>
          <cell r="AW744">
            <v>0</v>
          </cell>
          <cell r="AX744">
            <v>131</v>
          </cell>
          <cell r="AY744">
            <v>31.700000000186265</v>
          </cell>
          <cell r="AZ744">
            <v>33.699999999953434</v>
          </cell>
          <cell r="BA744">
            <v>52</v>
          </cell>
          <cell r="BB744">
            <v>35</v>
          </cell>
          <cell r="BC744">
            <v>-180.69999999995343</v>
          </cell>
          <cell r="BD744">
            <v>-61.700000000186265</v>
          </cell>
          <cell r="BE744">
            <v>-376.59999999962747</v>
          </cell>
          <cell r="BF744">
            <v>-22</v>
          </cell>
          <cell r="BG744">
            <v>-11.5</v>
          </cell>
          <cell r="BH744">
            <v>-41.199999999953434</v>
          </cell>
          <cell r="BI744">
            <v>0</v>
          </cell>
          <cell r="BJ744">
            <v>0</v>
          </cell>
          <cell r="BK744">
            <v>14.899999999906868</v>
          </cell>
          <cell r="BL744">
            <v>1.1000000000931323</v>
          </cell>
          <cell r="BM744">
            <v>17.799999999813735</v>
          </cell>
          <cell r="BN744">
            <v>54.200000000186265</v>
          </cell>
          <cell r="BO744">
            <v>-32</v>
          </cell>
          <cell r="BP744">
            <v>-69</v>
          </cell>
          <cell r="BQ744">
            <v>-288.89999999990687</v>
          </cell>
          <cell r="BR744">
            <v>-398.2200000025332</v>
          </cell>
          <cell r="BS744">
            <v>-34</v>
          </cell>
          <cell r="BT744">
            <v>-29.300000000046566</v>
          </cell>
          <cell r="BU744">
            <v>-31.419999999983702</v>
          </cell>
          <cell r="BV744">
            <v>-169.56000000005588</v>
          </cell>
          <cell r="BW744">
            <v>0</v>
          </cell>
          <cell r="BX744">
            <v>18.160000000032596</v>
          </cell>
          <cell r="BY744">
            <v>-222.5</v>
          </cell>
          <cell r="BZ744">
            <v>152.80000000004657</v>
          </cell>
          <cell r="CA744">
            <v>236.5</v>
          </cell>
          <cell r="CB744">
            <v>-50.799999999813735</v>
          </cell>
          <cell r="CC744">
            <v>-7.5</v>
          </cell>
          <cell r="CD744">
            <v>-260.60000000009313</v>
          </cell>
          <cell r="CE744">
            <v>285.79000000096858</v>
          </cell>
          <cell r="CF744">
            <v>-81</v>
          </cell>
          <cell r="CG744">
            <v>50.400000000139698</v>
          </cell>
          <cell r="CH744">
            <v>-66.419999999983702</v>
          </cell>
          <cell r="CI744">
            <v>0</v>
          </cell>
          <cell r="CJ744">
            <v>0</v>
          </cell>
          <cell r="CK744">
            <v>126.31000000005588</v>
          </cell>
          <cell r="CL744">
            <v>145.89999999990687</v>
          </cell>
          <cell r="CM744">
            <v>33.100000000093132</v>
          </cell>
          <cell r="CN744">
            <v>41.699999999953434</v>
          </cell>
          <cell r="CO744">
            <v>410.5</v>
          </cell>
          <cell r="CP744">
            <v>-81.300000000046566</v>
          </cell>
          <cell r="CQ744">
            <v>-293.4000000001397</v>
          </cell>
          <cell r="CR744">
            <v>-1233.2199999988079</v>
          </cell>
          <cell r="CS744">
            <v>-282.19999999995343</v>
          </cell>
          <cell r="CT744">
            <v>-112.5</v>
          </cell>
          <cell r="CU744">
            <v>80.179999999993015</v>
          </cell>
          <cell r="CV744">
            <v>0</v>
          </cell>
          <cell r="CW744">
            <v>0</v>
          </cell>
          <cell r="CX744">
            <v>20.5</v>
          </cell>
          <cell r="CY744">
            <v>-69.699999999953434</v>
          </cell>
          <cell r="CZ744">
            <v>41.299999999813735</v>
          </cell>
          <cell r="DA744">
            <v>-74.200000000186265</v>
          </cell>
          <cell r="DB744">
            <v>-375.70000000018626</v>
          </cell>
          <cell r="DC744">
            <v>-779</v>
          </cell>
          <cell r="DD744">
            <v>318.10000000009313</v>
          </cell>
          <cell r="DE744">
            <v>-3444.5000000037253</v>
          </cell>
          <cell r="DF744">
            <v>-1198.4000000001397</v>
          </cell>
          <cell r="DG744">
            <v>-208.5</v>
          </cell>
          <cell r="DH744">
            <v>66.299999999988358</v>
          </cell>
          <cell r="DI744">
            <v>0</v>
          </cell>
          <cell r="DJ744">
            <v>0</v>
          </cell>
          <cell r="DK744">
            <v>0</v>
          </cell>
          <cell r="DL744">
            <v>768.89999999990687</v>
          </cell>
          <cell r="DM744">
            <v>-10.799999999813735</v>
          </cell>
          <cell r="DN744">
            <v>-175.10000000009313</v>
          </cell>
          <cell r="DO744">
            <v>-210.59999999962747</v>
          </cell>
          <cell r="DP744">
            <v>-1505.8999999999069</v>
          </cell>
          <cell r="DQ744">
            <v>-970.39999999990687</v>
          </cell>
          <cell r="DR744">
            <v>-3556.5000000018626</v>
          </cell>
          <cell r="DS744">
            <v>-412.60000000009313</v>
          </cell>
          <cell r="DT744">
            <v>-220.70000000018626</v>
          </cell>
          <cell r="DU744">
            <v>-284.5</v>
          </cell>
          <cell r="DV744">
            <v>0</v>
          </cell>
          <cell r="DW744">
            <v>0</v>
          </cell>
          <cell r="DX744">
            <v>0</v>
          </cell>
          <cell r="DY744">
            <v>-293.30000000004657</v>
          </cell>
          <cell r="DZ744">
            <v>24.800000000046566</v>
          </cell>
          <cell r="EA744">
            <v>-174.70000000018626</v>
          </cell>
          <cell r="EB744">
            <v>-173.89999999990687</v>
          </cell>
          <cell r="EC744">
            <v>-141.29999999981374</v>
          </cell>
          <cell r="ED744">
            <v>-1880.3000000000466</v>
          </cell>
        </row>
        <row r="745">
          <cell r="F745">
            <v>0</v>
          </cell>
          <cell r="G745">
            <v>0</v>
          </cell>
          <cell r="H745">
            <v>0</v>
          </cell>
          <cell r="I745">
            <v>0</v>
          </cell>
          <cell r="J745">
            <v>0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R745">
            <v>0</v>
          </cell>
          <cell r="S745">
            <v>0</v>
          </cell>
          <cell r="T745">
            <v>0</v>
          </cell>
          <cell r="U745">
            <v>0</v>
          </cell>
          <cell r="V745">
            <v>0</v>
          </cell>
          <cell r="W745">
            <v>0</v>
          </cell>
          <cell r="X745">
            <v>0</v>
          </cell>
          <cell r="Y745">
            <v>0</v>
          </cell>
          <cell r="Z745">
            <v>0</v>
          </cell>
          <cell r="AA745">
            <v>0</v>
          </cell>
          <cell r="AB745">
            <v>0</v>
          </cell>
          <cell r="AC745">
            <v>0</v>
          </cell>
          <cell r="AD745">
            <v>0</v>
          </cell>
          <cell r="AE745">
            <v>0</v>
          </cell>
          <cell r="AF745">
            <v>0</v>
          </cell>
          <cell r="AG745">
            <v>0</v>
          </cell>
          <cell r="AH745">
            <v>0</v>
          </cell>
          <cell r="AI745">
            <v>0</v>
          </cell>
          <cell r="AJ745">
            <v>0</v>
          </cell>
          <cell r="AK745">
            <v>0</v>
          </cell>
          <cell r="AL745">
            <v>0</v>
          </cell>
          <cell r="AM745">
            <v>0</v>
          </cell>
          <cell r="AN745">
            <v>0</v>
          </cell>
          <cell r="AO745">
            <v>0</v>
          </cell>
          <cell r="AP745">
            <v>0</v>
          </cell>
          <cell r="AQ745">
            <v>0</v>
          </cell>
          <cell r="AR745">
            <v>0</v>
          </cell>
          <cell r="AS745">
            <v>0</v>
          </cell>
          <cell r="AT745">
            <v>0</v>
          </cell>
          <cell r="AU745">
            <v>0</v>
          </cell>
          <cell r="AV745">
            <v>0</v>
          </cell>
          <cell r="AW745">
            <v>0</v>
          </cell>
          <cell r="AX745">
            <v>0</v>
          </cell>
          <cell r="AY745">
            <v>0</v>
          </cell>
          <cell r="AZ745">
            <v>0</v>
          </cell>
          <cell r="BA745">
            <v>0</v>
          </cell>
          <cell r="BB745">
            <v>0</v>
          </cell>
          <cell r="BC745">
            <v>0</v>
          </cell>
          <cell r="BD745">
            <v>0</v>
          </cell>
          <cell r="BE745">
            <v>0</v>
          </cell>
          <cell r="BF745">
            <v>0</v>
          </cell>
          <cell r="BG745">
            <v>0</v>
          </cell>
          <cell r="BH745">
            <v>0</v>
          </cell>
          <cell r="BI745">
            <v>0</v>
          </cell>
          <cell r="BJ745">
            <v>0</v>
          </cell>
          <cell r="BK745">
            <v>0</v>
          </cell>
          <cell r="BL745">
            <v>0</v>
          </cell>
          <cell r="BM745">
            <v>0</v>
          </cell>
          <cell r="BN745">
            <v>0</v>
          </cell>
          <cell r="BO745">
            <v>0</v>
          </cell>
          <cell r="BP745">
            <v>0</v>
          </cell>
          <cell r="BQ745">
            <v>0</v>
          </cell>
          <cell r="BR745">
            <v>0</v>
          </cell>
          <cell r="BS745">
            <v>0</v>
          </cell>
          <cell r="BT745">
            <v>0</v>
          </cell>
          <cell r="BU745">
            <v>0</v>
          </cell>
          <cell r="BV745">
            <v>0</v>
          </cell>
          <cell r="BW745">
            <v>0</v>
          </cell>
          <cell r="BX745">
            <v>0</v>
          </cell>
          <cell r="BY745">
            <v>0</v>
          </cell>
          <cell r="BZ745">
            <v>0</v>
          </cell>
          <cell r="CA745">
            <v>0</v>
          </cell>
          <cell r="CB745">
            <v>0</v>
          </cell>
          <cell r="CC745">
            <v>0</v>
          </cell>
          <cell r="CD745">
            <v>0</v>
          </cell>
          <cell r="CE745">
            <v>0</v>
          </cell>
          <cell r="CF745">
            <v>0</v>
          </cell>
          <cell r="CG745">
            <v>0</v>
          </cell>
          <cell r="CH745">
            <v>0</v>
          </cell>
          <cell r="CI745">
            <v>0</v>
          </cell>
          <cell r="CJ745">
            <v>0</v>
          </cell>
          <cell r="CK745">
            <v>0</v>
          </cell>
          <cell r="CL745">
            <v>0</v>
          </cell>
          <cell r="CM745">
            <v>0</v>
          </cell>
          <cell r="CN745">
            <v>0</v>
          </cell>
          <cell r="CO745">
            <v>0</v>
          </cell>
          <cell r="CP745">
            <v>0</v>
          </cell>
          <cell r="CQ745">
            <v>0</v>
          </cell>
          <cell r="CR745">
            <v>0</v>
          </cell>
          <cell r="CS745">
            <v>0</v>
          </cell>
          <cell r="CT745">
            <v>0</v>
          </cell>
          <cell r="CU745">
            <v>0</v>
          </cell>
          <cell r="CV745">
            <v>0</v>
          </cell>
          <cell r="CW745">
            <v>0</v>
          </cell>
          <cell r="CX745">
            <v>0</v>
          </cell>
          <cell r="CY745">
            <v>0</v>
          </cell>
          <cell r="CZ745">
            <v>0</v>
          </cell>
          <cell r="DA745">
            <v>0</v>
          </cell>
          <cell r="DB745">
            <v>0</v>
          </cell>
          <cell r="DC745">
            <v>0</v>
          </cell>
          <cell r="DD745">
            <v>0</v>
          </cell>
          <cell r="DE745">
            <v>0</v>
          </cell>
          <cell r="DF745">
            <v>0</v>
          </cell>
          <cell r="DG745">
            <v>0</v>
          </cell>
          <cell r="DH745">
            <v>0</v>
          </cell>
          <cell r="DI745">
            <v>0</v>
          </cell>
          <cell r="DJ745">
            <v>0</v>
          </cell>
          <cell r="DK745">
            <v>0</v>
          </cell>
          <cell r="DL745">
            <v>0</v>
          </cell>
          <cell r="DM745">
            <v>0</v>
          </cell>
          <cell r="DN745">
            <v>0</v>
          </cell>
          <cell r="DO745">
            <v>0</v>
          </cell>
          <cell r="DP745">
            <v>0</v>
          </cell>
          <cell r="DQ745">
            <v>0</v>
          </cell>
          <cell r="DR745">
            <v>0</v>
          </cell>
          <cell r="DS745">
            <v>0</v>
          </cell>
          <cell r="DT745">
            <v>0</v>
          </cell>
          <cell r="DU745">
            <v>0</v>
          </cell>
          <cell r="DV745">
            <v>0</v>
          </cell>
          <cell r="DW745">
            <v>0</v>
          </cell>
          <cell r="DX745">
            <v>0</v>
          </cell>
          <cell r="DY745">
            <v>0</v>
          </cell>
          <cell r="DZ745">
            <v>0</v>
          </cell>
          <cell r="EA745">
            <v>0</v>
          </cell>
          <cell r="EB745">
            <v>0</v>
          </cell>
          <cell r="EC745">
            <v>0</v>
          </cell>
          <cell r="ED745">
            <v>0</v>
          </cell>
        </row>
        <row r="746">
          <cell r="F746">
            <v>-5452.9960000000428</v>
          </cell>
          <cell r="G746">
            <v>-5029.2199999999721</v>
          </cell>
          <cell r="H746">
            <v>-4502.6999999999534</v>
          </cell>
          <cell r="I746">
            <v>-3302.0399999998044</v>
          </cell>
          <cell r="J746">
            <v>-6624</v>
          </cell>
          <cell r="K746">
            <v>-4206.7000000001863</v>
          </cell>
          <cell r="L746">
            <v>-7295.9200000003912</v>
          </cell>
          <cell r="M746">
            <v>-4594.4299999999348</v>
          </cell>
          <cell r="N746">
            <v>-8755.2099999999627</v>
          </cell>
          <cell r="O746">
            <v>-4108.1199999998789</v>
          </cell>
          <cell r="P746">
            <v>-5502.4049999997951</v>
          </cell>
          <cell r="Q746">
            <v>-2835.3800000001211</v>
          </cell>
          <cell r="R746">
            <v>-56257.033000003546</v>
          </cell>
          <cell r="S746">
            <v>-4908.4499999999534</v>
          </cell>
          <cell r="T746">
            <v>-6440.841999999946</v>
          </cell>
          <cell r="U746">
            <v>-8306.7999999998137</v>
          </cell>
          <cell r="V746">
            <v>-6544.4660000000149</v>
          </cell>
          <cell r="W746">
            <v>-7050.1500000001397</v>
          </cell>
          <cell r="X746">
            <v>-4481.25</v>
          </cell>
          <cell r="Y746">
            <v>-1801.1400000001304</v>
          </cell>
          <cell r="Z746">
            <v>-3045.2700000000186</v>
          </cell>
          <cell r="AA746">
            <v>-1830.1400000001304</v>
          </cell>
          <cell r="AB746">
            <v>-2444.2700000000186</v>
          </cell>
          <cell r="AC746">
            <v>-7651.2150000003166</v>
          </cell>
          <cell r="AD746">
            <v>-1753.0400000000373</v>
          </cell>
          <cell r="AE746">
            <v>20187.833000004292</v>
          </cell>
          <cell r="AF746">
            <v>8223.2700000000186</v>
          </cell>
          <cell r="AG746">
            <v>4086.089999999851</v>
          </cell>
          <cell r="AH746">
            <v>1777.0349999999162</v>
          </cell>
          <cell r="AI746">
            <v>293.74199999985285</v>
          </cell>
          <cell r="AJ746">
            <v>288.79599999985658</v>
          </cell>
          <cell r="AK746">
            <v>-36.020000000018626</v>
          </cell>
          <cell r="AL746">
            <v>111.46999999973923</v>
          </cell>
          <cell r="AM746">
            <v>159.62999999988824</v>
          </cell>
          <cell r="AN746">
            <v>-59.990000000223517</v>
          </cell>
          <cell r="AO746">
            <v>146.51000000024214</v>
          </cell>
          <cell r="AP746">
            <v>1727.059999999823</v>
          </cell>
          <cell r="AQ746">
            <v>3470.2399999997579</v>
          </cell>
          <cell r="AR746">
            <v>7014.4580000005662</v>
          </cell>
          <cell r="AS746">
            <v>753.5</v>
          </cell>
          <cell r="AT746">
            <v>797.91000000014901</v>
          </cell>
          <cell r="AU746">
            <v>1016.1589999999851</v>
          </cell>
          <cell r="AV746">
            <v>880.15000000002328</v>
          </cell>
          <cell r="AW746">
            <v>90.540000000037253</v>
          </cell>
          <cell r="AX746">
            <v>83.139999999897555</v>
          </cell>
          <cell r="AY746">
            <v>951.42999999993481</v>
          </cell>
          <cell r="AZ746">
            <v>618.16000000014901</v>
          </cell>
          <cell r="BA746">
            <v>672.39999999990687</v>
          </cell>
          <cell r="BB746">
            <v>-62.270000000018626</v>
          </cell>
          <cell r="BC746">
            <v>610.5339999999851</v>
          </cell>
          <cell r="BD746">
            <v>602.80499999993481</v>
          </cell>
          <cell r="BE746">
            <v>5641.5599999986589</v>
          </cell>
          <cell r="BF746">
            <v>618.63999999989755</v>
          </cell>
          <cell r="BG746">
            <v>354.51799999992363</v>
          </cell>
          <cell r="BH746">
            <v>101.47000000000116</v>
          </cell>
          <cell r="BI746">
            <v>20.799999999988358</v>
          </cell>
          <cell r="BJ746">
            <v>28.599999999976717</v>
          </cell>
          <cell r="BK746">
            <v>558.78600000008009</v>
          </cell>
          <cell r="BL746">
            <v>885.99999999976717</v>
          </cell>
          <cell r="BM746">
            <v>491.54999999981374</v>
          </cell>
          <cell r="BN746">
            <v>780</v>
          </cell>
          <cell r="BO746">
            <v>797.20000000018626</v>
          </cell>
          <cell r="BP746">
            <v>224.59699999983422</v>
          </cell>
          <cell r="BQ746">
            <v>779.39899999997579</v>
          </cell>
          <cell r="BR746">
            <v>6473.8340000025928</v>
          </cell>
          <cell r="BS746">
            <v>329.81500000017695</v>
          </cell>
          <cell r="BT746">
            <v>258.06299999984913</v>
          </cell>
          <cell r="BU746">
            <v>482.43699999991804</v>
          </cell>
          <cell r="BV746">
            <v>386.18999999994412</v>
          </cell>
          <cell r="BW746">
            <v>610.68999999994412</v>
          </cell>
          <cell r="BX746">
            <v>966.80000000004657</v>
          </cell>
          <cell r="BY746">
            <v>164.80000000004657</v>
          </cell>
          <cell r="BZ746">
            <v>905.1050000002142</v>
          </cell>
          <cell r="CA746">
            <v>745.43999999994412</v>
          </cell>
          <cell r="CB746">
            <v>560.63000000012107</v>
          </cell>
          <cell r="CC746">
            <v>537.78600000008009</v>
          </cell>
          <cell r="CD746">
            <v>526.07800000021234</v>
          </cell>
          <cell r="CE746">
            <v>7178.1919999998063</v>
          </cell>
          <cell r="CF746">
            <v>332.16000000014901</v>
          </cell>
          <cell r="CG746">
            <v>231.5910000000149</v>
          </cell>
          <cell r="CH746">
            <v>306.46000000007916</v>
          </cell>
          <cell r="CI746">
            <v>186.15000000002328</v>
          </cell>
          <cell r="CJ746">
            <v>698.30000000004657</v>
          </cell>
          <cell r="CK746">
            <v>577.78000000002794</v>
          </cell>
          <cell r="CL746">
            <v>1073.3200000000652</v>
          </cell>
          <cell r="CM746">
            <v>674.57999999984168</v>
          </cell>
          <cell r="CN746">
            <v>673.60000000009313</v>
          </cell>
          <cell r="CO746">
            <v>428.54000000003725</v>
          </cell>
          <cell r="CP746">
            <v>608.90399999986403</v>
          </cell>
          <cell r="CQ746">
            <v>1386.8070000000298</v>
          </cell>
          <cell r="CR746">
            <v>8031.5850000008941</v>
          </cell>
          <cell r="CS746">
            <v>517.02999999979511</v>
          </cell>
          <cell r="CT746">
            <v>518.82000000006519</v>
          </cell>
          <cell r="CU746">
            <v>337.29300000006333</v>
          </cell>
          <cell r="CV746">
            <v>680.78000000002794</v>
          </cell>
          <cell r="CW746">
            <v>775.79700000002049</v>
          </cell>
          <cell r="CX746">
            <v>-991.60000000009313</v>
          </cell>
          <cell r="CY746">
            <v>1073.1399999998976</v>
          </cell>
          <cell r="CZ746">
            <v>670.17999999993481</v>
          </cell>
          <cell r="DA746">
            <v>753.76000000000931</v>
          </cell>
          <cell r="DB746">
            <v>478.68000000016764</v>
          </cell>
          <cell r="DC746">
            <v>870.2249999998603</v>
          </cell>
          <cell r="DD746">
            <v>2347.4799999999814</v>
          </cell>
          <cell r="DE746">
            <v>14797.243999999017</v>
          </cell>
          <cell r="DF746">
            <v>1085.5300000000279</v>
          </cell>
          <cell r="DG746">
            <v>904.71999999997206</v>
          </cell>
          <cell r="DH746">
            <v>1354.75</v>
          </cell>
          <cell r="DI746">
            <v>630.25899999996182</v>
          </cell>
          <cell r="DJ746">
            <v>1019.320000000007</v>
          </cell>
          <cell r="DK746">
            <v>206.48999999999069</v>
          </cell>
          <cell r="DL746">
            <v>2096.309999999823</v>
          </cell>
          <cell r="DM746">
            <v>528.56999999983236</v>
          </cell>
          <cell r="DN746">
            <v>430.92000000015832</v>
          </cell>
          <cell r="DO746">
            <v>374.26500000013039</v>
          </cell>
          <cell r="DP746">
            <v>2457.8200000000652</v>
          </cell>
          <cell r="DQ746">
            <v>3708.2900000000373</v>
          </cell>
          <cell r="DR746">
            <v>12883.236999999732</v>
          </cell>
          <cell r="DS746">
            <v>1329.5199999997858</v>
          </cell>
          <cell r="DT746">
            <v>392.10000000009313</v>
          </cell>
          <cell r="DU746">
            <v>1447.6570000000065</v>
          </cell>
          <cell r="DV746">
            <v>180.85999999998603</v>
          </cell>
          <cell r="DW746">
            <v>80.809999999997672</v>
          </cell>
          <cell r="DX746">
            <v>559.89999999990687</v>
          </cell>
          <cell r="DY746">
            <v>2670.8400000000838</v>
          </cell>
          <cell r="DZ746">
            <v>1194.0700000000652</v>
          </cell>
          <cell r="EA746">
            <v>725.69000000017695</v>
          </cell>
          <cell r="EB746">
            <v>858.54999999981374</v>
          </cell>
          <cell r="EC746">
            <v>1490.2700000000186</v>
          </cell>
          <cell r="ED746">
            <v>1952.9699999999721</v>
          </cell>
        </row>
        <row r="747">
          <cell r="F747">
            <v>0</v>
          </cell>
          <cell r="G747">
            <v>0</v>
          </cell>
          <cell r="H747">
            <v>0</v>
          </cell>
          <cell r="I747">
            <v>0</v>
          </cell>
          <cell r="J747">
            <v>0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R747">
            <v>-15.974999999627471</v>
          </cell>
          <cell r="S747">
            <v>0</v>
          </cell>
          <cell r="T747">
            <v>0</v>
          </cell>
          <cell r="U747">
            <v>0</v>
          </cell>
          <cell r="V747">
            <v>0</v>
          </cell>
          <cell r="W747">
            <v>-15.974999999976717</v>
          </cell>
          <cell r="X747">
            <v>0</v>
          </cell>
          <cell r="Y747">
            <v>0</v>
          </cell>
          <cell r="Z747">
            <v>0</v>
          </cell>
          <cell r="AA747">
            <v>0</v>
          </cell>
          <cell r="AB747">
            <v>0</v>
          </cell>
          <cell r="AC747">
            <v>0</v>
          </cell>
          <cell r="AD747">
            <v>0</v>
          </cell>
          <cell r="AE747">
            <v>9.999999962747097E-2</v>
          </cell>
          <cell r="AF747">
            <v>0</v>
          </cell>
          <cell r="AG747">
            <v>0</v>
          </cell>
          <cell r="AH747">
            <v>0</v>
          </cell>
          <cell r="AI747">
            <v>8.2000000009429641E-2</v>
          </cell>
          <cell r="AJ747">
            <v>1.800000001094304E-2</v>
          </cell>
          <cell r="AK747">
            <v>0</v>
          </cell>
          <cell r="AL747">
            <v>0</v>
          </cell>
          <cell r="AM747">
            <v>0</v>
          </cell>
          <cell r="AN747">
            <v>0</v>
          </cell>
          <cell r="AO747">
            <v>0</v>
          </cell>
          <cell r="AP747">
            <v>0</v>
          </cell>
          <cell r="AQ747">
            <v>0</v>
          </cell>
          <cell r="AR747">
            <v>0.34000000031664968</v>
          </cell>
          <cell r="AS747">
            <v>0</v>
          </cell>
          <cell r="AT747">
            <v>0.34000000002561137</v>
          </cell>
          <cell r="AU747">
            <v>0</v>
          </cell>
          <cell r="AV747">
            <v>0</v>
          </cell>
          <cell r="AW747">
            <v>0</v>
          </cell>
          <cell r="AX747">
            <v>0</v>
          </cell>
          <cell r="AY747">
            <v>0</v>
          </cell>
          <cell r="AZ747">
            <v>0</v>
          </cell>
          <cell r="BA747">
            <v>0</v>
          </cell>
          <cell r="BB747">
            <v>0</v>
          </cell>
          <cell r="BC747">
            <v>0</v>
          </cell>
          <cell r="BD747">
            <v>0</v>
          </cell>
          <cell r="BE747">
            <v>0</v>
          </cell>
          <cell r="BF747">
            <v>0</v>
          </cell>
          <cell r="BG747">
            <v>0</v>
          </cell>
          <cell r="BH747">
            <v>0</v>
          </cell>
          <cell r="BI747">
            <v>0</v>
          </cell>
          <cell r="BJ747">
            <v>0</v>
          </cell>
          <cell r="BK747">
            <v>0</v>
          </cell>
          <cell r="BL747">
            <v>0</v>
          </cell>
          <cell r="BM747">
            <v>0</v>
          </cell>
          <cell r="BN747">
            <v>0</v>
          </cell>
          <cell r="BO747">
            <v>0</v>
          </cell>
          <cell r="BP747">
            <v>0</v>
          </cell>
          <cell r="BQ747">
            <v>0</v>
          </cell>
          <cell r="BR747">
            <v>0</v>
          </cell>
          <cell r="BS747">
            <v>0</v>
          </cell>
          <cell r="BT747">
            <v>0</v>
          </cell>
          <cell r="BU747">
            <v>0</v>
          </cell>
          <cell r="BV747">
            <v>0</v>
          </cell>
          <cell r="BW747">
            <v>0</v>
          </cell>
          <cell r="BX747">
            <v>0</v>
          </cell>
          <cell r="BY747">
            <v>0</v>
          </cell>
          <cell r="BZ747">
            <v>0</v>
          </cell>
          <cell r="CA747">
            <v>0</v>
          </cell>
          <cell r="CB747">
            <v>0</v>
          </cell>
          <cell r="CC747">
            <v>0</v>
          </cell>
          <cell r="CD747">
            <v>0</v>
          </cell>
          <cell r="CE747">
            <v>32.254999999888241</v>
          </cell>
          <cell r="CF747">
            <v>0</v>
          </cell>
          <cell r="CG747">
            <v>0</v>
          </cell>
          <cell r="CH747">
            <v>0</v>
          </cell>
          <cell r="CI747">
            <v>0</v>
          </cell>
          <cell r="CJ747">
            <v>0</v>
          </cell>
          <cell r="CK747">
            <v>0</v>
          </cell>
          <cell r="CL747">
            <v>0</v>
          </cell>
          <cell r="CM747">
            <v>0</v>
          </cell>
          <cell r="CN747">
            <v>0</v>
          </cell>
          <cell r="CO747">
            <v>0</v>
          </cell>
          <cell r="CP747">
            <v>32.255000000004657</v>
          </cell>
          <cell r="CQ747">
            <v>0</v>
          </cell>
          <cell r="CR747">
            <v>-680.55799999926239</v>
          </cell>
          <cell r="CS747">
            <v>0</v>
          </cell>
          <cell r="CT747">
            <v>0.13300000003073364</v>
          </cell>
          <cell r="CU747">
            <v>11.221999999994296</v>
          </cell>
          <cell r="CV747">
            <v>2.2699999999895226</v>
          </cell>
          <cell r="CW747">
            <v>0</v>
          </cell>
          <cell r="CX747">
            <v>0</v>
          </cell>
          <cell r="CY747">
            <v>0</v>
          </cell>
          <cell r="CZ747">
            <v>-730.82000000000698</v>
          </cell>
          <cell r="DA747">
            <v>0</v>
          </cell>
          <cell r="DB747">
            <v>6.7000000010011718E-2</v>
          </cell>
          <cell r="DC747">
            <v>0</v>
          </cell>
          <cell r="DD747">
            <v>36.570000000006985</v>
          </cell>
          <cell r="DE747">
            <v>-1135.0180000001565</v>
          </cell>
          <cell r="DF747">
            <v>0</v>
          </cell>
          <cell r="DG747">
            <v>0.13200000004144385</v>
          </cell>
          <cell r="DH747">
            <v>0</v>
          </cell>
          <cell r="DI747">
            <v>0</v>
          </cell>
          <cell r="DJ747">
            <v>0</v>
          </cell>
          <cell r="DK747">
            <v>0</v>
          </cell>
          <cell r="DL747">
            <v>0</v>
          </cell>
          <cell r="DM747">
            <v>-1135.1500000000233</v>
          </cell>
          <cell r="DN747">
            <v>0</v>
          </cell>
          <cell r="DO747">
            <v>0</v>
          </cell>
          <cell r="DP747">
            <v>0</v>
          </cell>
          <cell r="DQ747">
            <v>0</v>
          </cell>
          <cell r="DR747">
            <v>-266.99699999997392</v>
          </cell>
          <cell r="DS747">
            <v>0</v>
          </cell>
          <cell r="DT747">
            <v>78.179999999993015</v>
          </cell>
          <cell r="DU747">
            <v>64.762999999991735</v>
          </cell>
          <cell r="DV747">
            <v>0</v>
          </cell>
          <cell r="DW747">
            <v>0</v>
          </cell>
          <cell r="DX747">
            <v>0</v>
          </cell>
          <cell r="DY747">
            <v>0</v>
          </cell>
          <cell r="DZ747">
            <v>-409.94000000000233</v>
          </cell>
          <cell r="EA747">
            <v>0</v>
          </cell>
          <cell r="EB747">
            <v>0</v>
          </cell>
          <cell r="EC747">
            <v>0</v>
          </cell>
          <cell r="ED747">
            <v>0</v>
          </cell>
        </row>
        <row r="748">
          <cell r="F748">
            <v>0</v>
          </cell>
          <cell r="G748">
            <v>-715.24799999999232</v>
          </cell>
          <cell r="H748">
            <v>-817.92600000000675</v>
          </cell>
          <cell r="I748">
            <v>-191.51499999999942</v>
          </cell>
          <cell r="J748">
            <v>-184.95500000000175</v>
          </cell>
          <cell r="K748">
            <v>-426.24400000000605</v>
          </cell>
          <cell r="L748">
            <v>-4595.5300000000279</v>
          </cell>
          <cell r="M748">
            <v>-3947.9900000000489</v>
          </cell>
          <cell r="N748">
            <v>-1085.0939999999828</v>
          </cell>
          <cell r="O748">
            <v>-415.74399999994785</v>
          </cell>
          <cell r="P748">
            <v>-1153.9609999999811</v>
          </cell>
          <cell r="Q748">
            <v>-579.67899999994552</v>
          </cell>
          <cell r="R748">
            <v>-20476.729999999516</v>
          </cell>
          <cell r="S748">
            <v>-1078.0779999999795</v>
          </cell>
          <cell r="T748">
            <v>-1405.1309999999939</v>
          </cell>
          <cell r="U748">
            <v>-1859.1199999999953</v>
          </cell>
          <cell r="V748">
            <v>-425.16099999999278</v>
          </cell>
          <cell r="W748">
            <v>-1067.0889999999781</v>
          </cell>
          <cell r="X748">
            <v>-2631.3550000000396</v>
          </cell>
          <cell r="Y748">
            <v>-4542.5100000000093</v>
          </cell>
          <cell r="Z748">
            <v>-2224.609999999986</v>
          </cell>
          <cell r="AA748">
            <v>-2644.7060000000056</v>
          </cell>
          <cell r="AB748">
            <v>-687.60899999999674</v>
          </cell>
          <cell r="AC748">
            <v>-1459.3040000000037</v>
          </cell>
          <cell r="AD748">
            <v>-452.0570000000007</v>
          </cell>
          <cell r="AE748">
            <v>6147.8179999995045</v>
          </cell>
          <cell r="AF748">
            <v>164.48500000004424</v>
          </cell>
          <cell r="AG748">
            <v>110.30600000001141</v>
          </cell>
          <cell r="AH748">
            <v>376.69699999998556</v>
          </cell>
          <cell r="AI748">
            <v>343.29800000000978</v>
          </cell>
          <cell r="AJ748">
            <v>267.95100000000093</v>
          </cell>
          <cell r="AK748">
            <v>1237.5660000000498</v>
          </cell>
          <cell r="AL748">
            <v>-530.1699999999837</v>
          </cell>
          <cell r="AM748">
            <v>119.68999999994412</v>
          </cell>
          <cell r="AN748">
            <v>287.80999999993946</v>
          </cell>
          <cell r="AO748">
            <v>1077.460000000021</v>
          </cell>
          <cell r="AP748">
            <v>1376.2250000000058</v>
          </cell>
          <cell r="AQ748">
            <v>1316.4999999999709</v>
          </cell>
          <cell r="AR748">
            <v>2838.1239999998361</v>
          </cell>
          <cell r="AS748">
            <v>0</v>
          </cell>
          <cell r="AT748">
            <v>359.02999999999884</v>
          </cell>
          <cell r="AU748">
            <v>49.597000000008848</v>
          </cell>
          <cell r="AV748">
            <v>206.65699999997742</v>
          </cell>
          <cell r="AW748">
            <v>172.57700000001932</v>
          </cell>
          <cell r="AX748">
            <v>357.21999999997206</v>
          </cell>
          <cell r="AY748">
            <v>422.1359999999986</v>
          </cell>
          <cell r="AZ748">
            <v>574.10999999998603</v>
          </cell>
          <cell r="BA748">
            <v>131.78900000004796</v>
          </cell>
          <cell r="BB748">
            <v>245.77199999999721</v>
          </cell>
          <cell r="BC748">
            <v>195.71900000001187</v>
          </cell>
          <cell r="BD748">
            <v>123.51700000002165</v>
          </cell>
          <cell r="BE748">
            <v>1587.923999999417</v>
          </cell>
          <cell r="BF748">
            <v>0</v>
          </cell>
          <cell r="BG748">
            <v>266.42900000000373</v>
          </cell>
          <cell r="BH748">
            <v>0</v>
          </cell>
          <cell r="BI748">
            <v>164.7549999999901</v>
          </cell>
          <cell r="BJ748">
            <v>25.121000000013737</v>
          </cell>
          <cell r="BK748">
            <v>99.205000000016298</v>
          </cell>
          <cell r="BL748">
            <v>313.80399999994552</v>
          </cell>
          <cell r="BM748">
            <v>229.74499999999534</v>
          </cell>
          <cell r="BN748">
            <v>69.095000000001164</v>
          </cell>
          <cell r="BO748">
            <v>249.37299999999232</v>
          </cell>
          <cell r="BP748">
            <v>130.19399999998859</v>
          </cell>
          <cell r="BQ748">
            <v>40.202999999979511</v>
          </cell>
          <cell r="BR748">
            <v>2276.9599999994971</v>
          </cell>
          <cell r="BS748">
            <v>180.19099999999162</v>
          </cell>
          <cell r="BT748">
            <v>233.50100000001839</v>
          </cell>
          <cell r="BU748">
            <v>204.11799999998766</v>
          </cell>
          <cell r="BV748">
            <v>180.81499999998778</v>
          </cell>
          <cell r="BW748">
            <v>25.107999999992899</v>
          </cell>
          <cell r="BX748">
            <v>56.75199999997858</v>
          </cell>
          <cell r="BY748">
            <v>264</v>
          </cell>
          <cell r="BZ748">
            <v>150.23599999997532</v>
          </cell>
          <cell r="CA748">
            <v>176.50200000000768</v>
          </cell>
          <cell r="CB748">
            <v>300.50299999999697</v>
          </cell>
          <cell r="CC748">
            <v>261.05999999999767</v>
          </cell>
          <cell r="CD748">
            <v>244.17400000002817</v>
          </cell>
          <cell r="CE748">
            <v>2015.5330000002868</v>
          </cell>
          <cell r="CF748">
            <v>68.213000000017928</v>
          </cell>
          <cell r="CG748">
            <v>240.70199999999022</v>
          </cell>
          <cell r="CH748">
            <v>66.909999999974389</v>
          </cell>
          <cell r="CI748">
            <v>203.07999999998719</v>
          </cell>
          <cell r="CJ748">
            <v>50.553000000014435</v>
          </cell>
          <cell r="CK748">
            <v>51.705999999976484</v>
          </cell>
          <cell r="CL748">
            <v>308.56999999994878</v>
          </cell>
          <cell r="CM748">
            <v>82.195999999996275</v>
          </cell>
          <cell r="CN748">
            <v>211.53100000001723</v>
          </cell>
          <cell r="CO748">
            <v>110.3640000000014</v>
          </cell>
          <cell r="CP748">
            <v>415.37900000001537</v>
          </cell>
          <cell r="CQ748">
            <v>206.3289999999979</v>
          </cell>
          <cell r="CR748">
            <v>3809.9389999997802</v>
          </cell>
          <cell r="CS748">
            <v>256.04700000002049</v>
          </cell>
          <cell r="CT748">
            <v>274.4210000000021</v>
          </cell>
          <cell r="CU748">
            <v>363.21300000000338</v>
          </cell>
          <cell r="CV748">
            <v>487.11900000000605</v>
          </cell>
          <cell r="CW748">
            <v>144.13999999999942</v>
          </cell>
          <cell r="CX748">
            <v>28.678999999974621</v>
          </cell>
          <cell r="CY748">
            <v>55.739999999990687</v>
          </cell>
          <cell r="CZ748">
            <v>243.5899999999674</v>
          </cell>
          <cell r="DA748">
            <v>432.73499999998603</v>
          </cell>
          <cell r="DB748">
            <v>708.89000000001397</v>
          </cell>
          <cell r="DC748">
            <v>395.34700000000885</v>
          </cell>
          <cell r="DD748">
            <v>420.01799999998184</v>
          </cell>
          <cell r="DE748">
            <v>6293.375</v>
          </cell>
          <cell r="DF748">
            <v>300.14399999997113</v>
          </cell>
          <cell r="DG748">
            <v>383.99100000000908</v>
          </cell>
          <cell r="DH748">
            <v>706.5</v>
          </cell>
          <cell r="DI748">
            <v>585.00999999998021</v>
          </cell>
          <cell r="DJ748">
            <v>24.672000000005937</v>
          </cell>
          <cell r="DK748">
            <v>294.93799999999464</v>
          </cell>
          <cell r="DL748">
            <v>319.26999999996042</v>
          </cell>
          <cell r="DM748">
            <v>1276.9999999998836</v>
          </cell>
          <cell r="DN748">
            <v>542.25800000000163</v>
          </cell>
          <cell r="DO748">
            <v>664.80100000000675</v>
          </cell>
          <cell r="DP748">
            <v>499.84500000003027</v>
          </cell>
          <cell r="DQ748">
            <v>694.94599999999627</v>
          </cell>
          <cell r="DR748">
            <v>2817.6439999998547</v>
          </cell>
          <cell r="DS748">
            <v>173.82600000000093</v>
          </cell>
          <cell r="DT748">
            <v>468.50299999999697</v>
          </cell>
          <cell r="DU748">
            <v>7.2699999999895226</v>
          </cell>
          <cell r="DV748">
            <v>25.738000000012107</v>
          </cell>
          <cell r="DW748">
            <v>0</v>
          </cell>
          <cell r="DX748">
            <v>66.21999999997206</v>
          </cell>
          <cell r="DY748">
            <v>83.304000000003725</v>
          </cell>
          <cell r="DZ748">
            <v>1300.3699999999953</v>
          </cell>
          <cell r="EA748">
            <v>51.048999999999069</v>
          </cell>
          <cell r="EB748">
            <v>-300.47599999999511</v>
          </cell>
          <cell r="EC748">
            <v>691.92699999996694</v>
          </cell>
          <cell r="ED748">
            <v>249.91300000000047</v>
          </cell>
        </row>
        <row r="749">
          <cell r="F749">
            <v>0</v>
          </cell>
          <cell r="G749">
            <v>0</v>
          </cell>
          <cell r="H749">
            <v>0</v>
          </cell>
          <cell r="I749">
            <v>-283.64000000001397</v>
          </cell>
          <cell r="J749">
            <v>0</v>
          </cell>
          <cell r="K749">
            <v>0</v>
          </cell>
          <cell r="L749">
            <v>0</v>
          </cell>
          <cell r="M749">
            <v>0</v>
          </cell>
          <cell r="N749">
            <v>0</v>
          </cell>
          <cell r="O749">
            <v>-660.90000000002328</v>
          </cell>
          <cell r="P749">
            <v>-1190.0999999999767</v>
          </cell>
          <cell r="Q749">
            <v>-864.5</v>
          </cell>
          <cell r="R749">
            <v>-830.79999999981374</v>
          </cell>
          <cell r="S749">
            <v>0</v>
          </cell>
          <cell r="T749">
            <v>0</v>
          </cell>
          <cell r="U749">
            <v>0</v>
          </cell>
          <cell r="V749">
            <v>0</v>
          </cell>
          <cell r="W749">
            <v>0</v>
          </cell>
          <cell r="X749">
            <v>0</v>
          </cell>
          <cell r="Y749">
            <v>0</v>
          </cell>
          <cell r="Z749">
            <v>0</v>
          </cell>
          <cell r="AA749">
            <v>0</v>
          </cell>
          <cell r="AB749">
            <v>-140.25</v>
          </cell>
          <cell r="AC749">
            <v>-676.5</v>
          </cell>
          <cell r="AD749">
            <v>-14.049999999930151</v>
          </cell>
          <cell r="AE749">
            <v>10.25</v>
          </cell>
          <cell r="AF749">
            <v>0</v>
          </cell>
          <cell r="AG749">
            <v>0</v>
          </cell>
          <cell r="AH749">
            <v>0</v>
          </cell>
          <cell r="AI749">
            <v>1.0999999999767169</v>
          </cell>
          <cell r="AJ749">
            <v>0</v>
          </cell>
          <cell r="AK749">
            <v>0</v>
          </cell>
          <cell r="AL749">
            <v>0</v>
          </cell>
          <cell r="AM749">
            <v>0</v>
          </cell>
          <cell r="AN749">
            <v>0</v>
          </cell>
          <cell r="AO749">
            <v>2.8000000000465661</v>
          </cell>
          <cell r="AP749">
            <v>3.2000000000698492</v>
          </cell>
          <cell r="AQ749">
            <v>3.1500000000232831</v>
          </cell>
          <cell r="AR749">
            <v>-91.239999999990687</v>
          </cell>
          <cell r="AS749">
            <v>0</v>
          </cell>
          <cell r="AT749">
            <v>0</v>
          </cell>
          <cell r="AU749">
            <v>0</v>
          </cell>
          <cell r="AV749">
            <v>0</v>
          </cell>
          <cell r="AW749">
            <v>0</v>
          </cell>
          <cell r="AX749">
            <v>1.4100000000034925</v>
          </cell>
          <cell r="AY749">
            <v>0</v>
          </cell>
          <cell r="AZ749">
            <v>0</v>
          </cell>
          <cell r="BA749">
            <v>0</v>
          </cell>
          <cell r="BB749">
            <v>13.350000000093132</v>
          </cell>
          <cell r="BC749">
            <v>-33.549999999988358</v>
          </cell>
          <cell r="BD749">
            <v>-72.450000000069849</v>
          </cell>
          <cell r="BE749">
            <v>-93.020000000018626</v>
          </cell>
          <cell r="BF749">
            <v>0</v>
          </cell>
          <cell r="BG749">
            <v>0</v>
          </cell>
          <cell r="BH749">
            <v>0</v>
          </cell>
          <cell r="BI749">
            <v>0</v>
          </cell>
          <cell r="BJ749">
            <v>0</v>
          </cell>
          <cell r="BK749">
            <v>28.660000000003492</v>
          </cell>
          <cell r="BL749">
            <v>0</v>
          </cell>
          <cell r="BM749">
            <v>0</v>
          </cell>
          <cell r="BN749">
            <v>0</v>
          </cell>
          <cell r="BO749">
            <v>29.75</v>
          </cell>
          <cell r="BP749">
            <v>8.8800000000046566</v>
          </cell>
          <cell r="BQ749">
            <v>-160.31000000005588</v>
          </cell>
          <cell r="BR749">
            <v>104.27000000048429</v>
          </cell>
          <cell r="BS749">
            <v>52.875</v>
          </cell>
          <cell r="BT749">
            <v>-10.625</v>
          </cell>
          <cell r="BU749">
            <v>-65.079999999987194</v>
          </cell>
          <cell r="BV749">
            <v>20.525000000023283</v>
          </cell>
          <cell r="BW749">
            <v>0</v>
          </cell>
          <cell r="BX749">
            <v>9.9200000000128057</v>
          </cell>
          <cell r="BY749">
            <v>50.575000000011642</v>
          </cell>
          <cell r="BZ749">
            <v>-13.099999999976717</v>
          </cell>
          <cell r="CA749">
            <v>38.474999999976717</v>
          </cell>
          <cell r="CB749">
            <v>12.849999999976717</v>
          </cell>
          <cell r="CC749">
            <v>-13.974999999976717</v>
          </cell>
          <cell r="CD749">
            <v>21.830000000016298</v>
          </cell>
          <cell r="CE749">
            <v>83.320000001229346</v>
          </cell>
          <cell r="CF749">
            <v>10.849999999976717</v>
          </cell>
          <cell r="CG749">
            <v>-23.25</v>
          </cell>
          <cell r="CH749">
            <v>65.204999999987194</v>
          </cell>
          <cell r="CI749">
            <v>0</v>
          </cell>
          <cell r="CJ749">
            <v>0</v>
          </cell>
          <cell r="CK749">
            <v>2.8800000000046566</v>
          </cell>
          <cell r="CL749">
            <v>12.330000000016298</v>
          </cell>
          <cell r="CM749">
            <v>11.599999999976717</v>
          </cell>
          <cell r="CN749">
            <v>23.649999999965075</v>
          </cell>
          <cell r="CO749">
            <v>35.5</v>
          </cell>
          <cell r="CP749">
            <v>-36.674999999988358</v>
          </cell>
          <cell r="CQ749">
            <v>-18.769999999960419</v>
          </cell>
          <cell r="CR749">
            <v>-158.78000000026077</v>
          </cell>
          <cell r="CS749">
            <v>18.575000000011642</v>
          </cell>
          <cell r="CT749">
            <v>16.375</v>
          </cell>
          <cell r="CU749">
            <v>0.48999999999068677</v>
          </cell>
          <cell r="CV749">
            <v>0</v>
          </cell>
          <cell r="CW749">
            <v>0</v>
          </cell>
          <cell r="CX749">
            <v>-6.4699999999720603</v>
          </cell>
          <cell r="CY749">
            <v>-11.525000000023283</v>
          </cell>
          <cell r="CZ749">
            <v>-5.3500000000931323</v>
          </cell>
          <cell r="DA749">
            <v>12.775000000023283</v>
          </cell>
          <cell r="DB749">
            <v>28.099999999976717</v>
          </cell>
          <cell r="DC749">
            <v>-26.450000000011642</v>
          </cell>
          <cell r="DD749">
            <v>-185.29999999993015</v>
          </cell>
          <cell r="DE749">
            <v>-561.13499999977648</v>
          </cell>
          <cell r="DF749">
            <v>79.150000000023283</v>
          </cell>
          <cell r="DG749">
            <v>-86.680000000051223</v>
          </cell>
          <cell r="DH749">
            <v>49.5</v>
          </cell>
          <cell r="DI749">
            <v>0</v>
          </cell>
          <cell r="DJ749">
            <v>0</v>
          </cell>
          <cell r="DK749">
            <v>0</v>
          </cell>
          <cell r="DL749">
            <v>9.7199999999720603</v>
          </cell>
          <cell r="DM749">
            <v>3.5499999999301508</v>
          </cell>
          <cell r="DN749">
            <v>-45.724999999976717</v>
          </cell>
          <cell r="DO749">
            <v>-112.20000000006985</v>
          </cell>
          <cell r="DP749">
            <v>-24.950000000069849</v>
          </cell>
          <cell r="DQ749">
            <v>-433.5</v>
          </cell>
          <cell r="DR749">
            <v>-372.69550000037998</v>
          </cell>
          <cell r="DS749">
            <v>6.4500000000698492</v>
          </cell>
          <cell r="DT749">
            <v>-139.5</v>
          </cell>
          <cell r="DU749">
            <v>0</v>
          </cell>
          <cell r="DV749">
            <v>0</v>
          </cell>
          <cell r="DW749">
            <v>0</v>
          </cell>
          <cell r="DX749">
            <v>1.3244999999997162</v>
          </cell>
          <cell r="DY749">
            <v>-51.019999999960419</v>
          </cell>
          <cell r="DZ749">
            <v>19.75</v>
          </cell>
          <cell r="EA749">
            <v>67.599999999976717</v>
          </cell>
          <cell r="EB749">
            <v>-162</v>
          </cell>
          <cell r="EC749">
            <v>-158.5</v>
          </cell>
          <cell r="ED749">
            <v>43.199999999953434</v>
          </cell>
        </row>
        <row r="750">
          <cell r="F750">
            <v>-2066.5</v>
          </cell>
          <cell r="G750">
            <v>-4785.7999999998137</v>
          </cell>
          <cell r="H750">
            <v>-8665.0999999998603</v>
          </cell>
          <cell r="I750">
            <v>-6487.3999999999069</v>
          </cell>
          <cell r="J750">
            <v>-10977.599999999627</v>
          </cell>
          <cell r="K750">
            <v>-3294.5</v>
          </cell>
          <cell r="L750">
            <v>-2131.7000000001863</v>
          </cell>
          <cell r="M750">
            <v>-5081.2000000001863</v>
          </cell>
          <cell r="N750">
            <v>-8070</v>
          </cell>
          <cell r="O750">
            <v>-8388.1999999999534</v>
          </cell>
          <cell r="P750">
            <v>-5439</v>
          </cell>
          <cell r="Q750">
            <v>-7430</v>
          </cell>
          <cell r="R750">
            <v>-46159.399999994785</v>
          </cell>
          <cell r="S750">
            <v>-6525.1000000000931</v>
          </cell>
          <cell r="T750">
            <v>-5684.8999999999069</v>
          </cell>
          <cell r="U750">
            <v>-8742</v>
          </cell>
          <cell r="V750">
            <v>-3406.5</v>
          </cell>
          <cell r="W750">
            <v>-6595.5999999996275</v>
          </cell>
          <cell r="X750">
            <v>-911</v>
          </cell>
          <cell r="Y750">
            <v>-27.299999999813735</v>
          </cell>
          <cell r="Z750">
            <v>0</v>
          </cell>
          <cell r="AA750">
            <v>-215.59999999962747</v>
          </cell>
          <cell r="AB750">
            <v>-1149.5</v>
          </cell>
          <cell r="AC750">
            <v>-7203.4000000003725</v>
          </cell>
          <cell r="AD750">
            <v>-5698.5</v>
          </cell>
          <cell r="AE750">
            <v>9889.6999999992549</v>
          </cell>
          <cell r="AF750">
            <v>2984</v>
          </cell>
          <cell r="AG750">
            <v>1369.3999999999069</v>
          </cell>
          <cell r="AH750">
            <v>1117</v>
          </cell>
          <cell r="AI750">
            <v>471</v>
          </cell>
          <cell r="AJ750">
            <v>80.400000000372529</v>
          </cell>
          <cell r="AK750">
            <v>240.79999999981374</v>
          </cell>
          <cell r="AL750">
            <v>2.400000000372529</v>
          </cell>
          <cell r="AM750">
            <v>4.7000000001862645</v>
          </cell>
          <cell r="AN750">
            <v>3</v>
          </cell>
          <cell r="AO750">
            <v>-75.799999999813735</v>
          </cell>
          <cell r="AP750">
            <v>737.70000000018626</v>
          </cell>
          <cell r="AQ750">
            <v>2955.1000000000931</v>
          </cell>
          <cell r="AR750">
            <v>6618.2000000029802</v>
          </cell>
          <cell r="AS750">
            <v>1449.8999999999069</v>
          </cell>
          <cell r="AT750">
            <v>278.89999999990687</v>
          </cell>
          <cell r="AU750">
            <v>1126.5</v>
          </cell>
          <cell r="AV750">
            <v>797.69999999995343</v>
          </cell>
          <cell r="AW750">
            <v>25.200000000186265</v>
          </cell>
          <cell r="AX750">
            <v>-105</v>
          </cell>
          <cell r="AY750">
            <v>650.5</v>
          </cell>
          <cell r="AZ750">
            <v>457</v>
          </cell>
          <cell r="BA750">
            <v>386.10000000009313</v>
          </cell>
          <cell r="BB750">
            <v>300.9000000001397</v>
          </cell>
          <cell r="BC750">
            <v>781.9000000001397</v>
          </cell>
          <cell r="BD750">
            <v>468.60000000009313</v>
          </cell>
          <cell r="BE750">
            <v>4872.7999999970198</v>
          </cell>
          <cell r="BF750">
            <v>883.10000000009313</v>
          </cell>
          <cell r="BG750">
            <v>187.89999999990687</v>
          </cell>
          <cell r="BH750">
            <v>603</v>
          </cell>
          <cell r="BI750">
            <v>983.29999999981374</v>
          </cell>
          <cell r="BJ750">
            <v>155</v>
          </cell>
          <cell r="BK750">
            <v>196.1999999997206</v>
          </cell>
          <cell r="BL750">
            <v>336</v>
          </cell>
          <cell r="BM750">
            <v>280.59999999962747</v>
          </cell>
          <cell r="BN750">
            <v>72.200000000186265</v>
          </cell>
          <cell r="BO750">
            <v>554.60000000009313</v>
          </cell>
          <cell r="BP750">
            <v>198.70000000018626</v>
          </cell>
          <cell r="BQ750">
            <v>422.20000000018626</v>
          </cell>
          <cell r="BR750">
            <v>4048.3000000044703</v>
          </cell>
          <cell r="BS750">
            <v>127.89999999990687</v>
          </cell>
          <cell r="BT750">
            <v>-82</v>
          </cell>
          <cell r="BU750">
            <v>759</v>
          </cell>
          <cell r="BV750">
            <v>384.80000000004657</v>
          </cell>
          <cell r="BW750">
            <v>714.10000000009313</v>
          </cell>
          <cell r="BX750">
            <v>55.100000000093132</v>
          </cell>
          <cell r="BY750">
            <v>332.70000000018626</v>
          </cell>
          <cell r="BZ750">
            <v>717</v>
          </cell>
          <cell r="CA750">
            <v>142.69999999995343</v>
          </cell>
          <cell r="CB750">
            <v>309.5</v>
          </cell>
          <cell r="CC750">
            <v>241.10000000009313</v>
          </cell>
          <cell r="CD750">
            <v>346.39999999990687</v>
          </cell>
          <cell r="CE750">
            <v>3575.9000000022352</v>
          </cell>
          <cell r="CF750">
            <v>107.69999999995343</v>
          </cell>
          <cell r="CG750">
            <v>117.19999999995343</v>
          </cell>
          <cell r="CH750">
            <v>656.0999999998603</v>
          </cell>
          <cell r="CI750">
            <v>374.79999999981374</v>
          </cell>
          <cell r="CJ750">
            <v>450.69999999995343</v>
          </cell>
          <cell r="CK750">
            <v>260</v>
          </cell>
          <cell r="CL750">
            <v>309.5</v>
          </cell>
          <cell r="CM750">
            <v>954.70000000018626</v>
          </cell>
          <cell r="CN750">
            <v>144.0999999998603</v>
          </cell>
          <cell r="CO750">
            <v>-39.600000000093132</v>
          </cell>
          <cell r="CP750">
            <v>299.60000000009313</v>
          </cell>
          <cell r="CQ750">
            <v>-58.899999999906868</v>
          </cell>
          <cell r="CR750">
            <v>6495.8999999985099</v>
          </cell>
          <cell r="CS750">
            <v>505.60000000009313</v>
          </cell>
          <cell r="CT750">
            <v>742.80000000004657</v>
          </cell>
          <cell r="CU750">
            <v>1155.0999999998603</v>
          </cell>
          <cell r="CV750">
            <v>1593</v>
          </cell>
          <cell r="CW750">
            <v>385.39999999990687</v>
          </cell>
          <cell r="CX750">
            <v>-770.29999999981374</v>
          </cell>
          <cell r="CY750">
            <v>758.29999999981374</v>
          </cell>
          <cell r="CZ750">
            <v>70.5</v>
          </cell>
          <cell r="DA750">
            <v>-532.29999999981374</v>
          </cell>
          <cell r="DB750">
            <v>854.5</v>
          </cell>
          <cell r="DC750">
            <v>837.30000000004657</v>
          </cell>
          <cell r="DD750">
            <v>896</v>
          </cell>
          <cell r="DE750">
            <v>13215.10000000149</v>
          </cell>
          <cell r="DF750">
            <v>578</v>
          </cell>
          <cell r="DG750">
            <v>239</v>
          </cell>
          <cell r="DH750">
            <v>1929.2000000001863</v>
          </cell>
          <cell r="DI750">
            <v>1996.1000000000931</v>
          </cell>
          <cell r="DJ750">
            <v>1375.1999999999534</v>
          </cell>
          <cell r="DK750">
            <v>969.6999999997206</v>
          </cell>
          <cell r="DL750">
            <v>1008.5</v>
          </cell>
          <cell r="DM750">
            <v>-144.59999999962747</v>
          </cell>
          <cell r="DN750">
            <v>331.40000000037253</v>
          </cell>
          <cell r="DO750">
            <v>719</v>
          </cell>
          <cell r="DP750">
            <v>1581.7000000001863</v>
          </cell>
          <cell r="DQ750">
            <v>2631.8999999999069</v>
          </cell>
          <cell r="DR750">
            <v>9898.4000000059605</v>
          </cell>
          <cell r="DS750">
            <v>707.60000000009313</v>
          </cell>
          <cell r="DT750">
            <v>58.400000000139698</v>
          </cell>
          <cell r="DU750">
            <v>2108.5</v>
          </cell>
          <cell r="DV750">
            <v>2315.5</v>
          </cell>
          <cell r="DW750">
            <v>1436</v>
          </cell>
          <cell r="DX750">
            <v>594.0999999998603</v>
          </cell>
          <cell r="DY750">
            <v>1262.4000000003725</v>
          </cell>
          <cell r="DZ750">
            <v>95.200000000186265</v>
          </cell>
          <cell r="EA750">
            <v>842</v>
          </cell>
          <cell r="EB750">
            <v>154</v>
          </cell>
          <cell r="EC750">
            <v>-392.5</v>
          </cell>
          <cell r="ED750">
            <v>717.19999999995343</v>
          </cell>
        </row>
        <row r="751">
          <cell r="F751">
            <v>-343.42399999999907</v>
          </cell>
          <cell r="G751">
            <v>-2107.4580000001006</v>
          </cell>
          <cell r="H751">
            <v>-4373.1940000001341</v>
          </cell>
          <cell r="I751">
            <v>-1348.4969999999739</v>
          </cell>
          <cell r="J751">
            <v>-4338.4539999999106</v>
          </cell>
          <cell r="K751">
            <v>-7129.9499999999534</v>
          </cell>
          <cell r="L751">
            <v>-21803.430000000168</v>
          </cell>
          <cell r="M751">
            <v>-15945.670000000391</v>
          </cell>
          <cell r="N751">
            <v>-12696.304999999935</v>
          </cell>
          <cell r="O751">
            <v>-5973.6699999999255</v>
          </cell>
          <cell r="P751">
            <v>-2087.8049999999348</v>
          </cell>
          <cell r="Q751">
            <v>-3290.5100000000093</v>
          </cell>
          <cell r="R751">
            <v>-68733.587000001222</v>
          </cell>
          <cell r="S751">
            <v>-3455.5949999999721</v>
          </cell>
          <cell r="T751">
            <v>-3462.0439999999944</v>
          </cell>
          <cell r="U751">
            <v>-10236.671999999788</v>
          </cell>
          <cell r="V751">
            <v>-3327.7440000001807</v>
          </cell>
          <cell r="W751">
            <v>-7597.3200000000652</v>
          </cell>
          <cell r="X751">
            <v>-3829.4499999992549</v>
          </cell>
          <cell r="Y751">
            <v>-8094.1099999998696</v>
          </cell>
          <cell r="Z751">
            <v>-2701.0800000000745</v>
          </cell>
          <cell r="AA751">
            <v>-6699.6899999999441</v>
          </cell>
          <cell r="AB751">
            <v>-8599.6599999996834</v>
          </cell>
          <cell r="AC751">
            <v>-4526.1000000000931</v>
          </cell>
          <cell r="AD751">
            <v>-6204.1219999999739</v>
          </cell>
          <cell r="AE751">
            <v>18569.532999996096</v>
          </cell>
          <cell r="AF751">
            <v>454.52300000027753</v>
          </cell>
          <cell r="AG751">
            <v>340.81099999998696</v>
          </cell>
          <cell r="AH751">
            <v>1595.6049999999814</v>
          </cell>
          <cell r="AI751">
            <v>47.399999999674037</v>
          </cell>
          <cell r="AJ751">
            <v>509.52000000001863</v>
          </cell>
          <cell r="AK751">
            <v>1146.8800000003539</v>
          </cell>
          <cell r="AL751">
            <v>1356.1399999996647</v>
          </cell>
          <cell r="AM751">
            <v>-387.72999999998137</v>
          </cell>
          <cell r="AN751">
            <v>249.03000000026077</v>
          </cell>
          <cell r="AO751">
            <v>2098.0950000002049</v>
          </cell>
          <cell r="AP751">
            <v>1633.9050000000279</v>
          </cell>
          <cell r="AQ751">
            <v>9525.3540000002831</v>
          </cell>
          <cell r="AR751">
            <v>8539.698999999091</v>
          </cell>
          <cell r="AS751">
            <v>320.33199999993667</v>
          </cell>
          <cell r="AT751">
            <v>437.8640000000596</v>
          </cell>
          <cell r="AU751">
            <v>525.80000000004657</v>
          </cell>
          <cell r="AV751">
            <v>614.48999999999069</v>
          </cell>
          <cell r="AW751">
            <v>549.48100000002887</v>
          </cell>
          <cell r="AX751">
            <v>797.15599999995902</v>
          </cell>
          <cell r="AY751">
            <v>1236.0100000000093</v>
          </cell>
          <cell r="AZ751">
            <v>1547.6399999998976</v>
          </cell>
          <cell r="BA751">
            <v>777.40999999968335</v>
          </cell>
          <cell r="BB751">
            <v>928.46399999991991</v>
          </cell>
          <cell r="BC751">
            <v>452.03000000002794</v>
          </cell>
          <cell r="BD751">
            <v>353.02200000011362</v>
          </cell>
          <cell r="BE751">
            <v>7348.253999998793</v>
          </cell>
          <cell r="BF751">
            <v>515.57799999997951</v>
          </cell>
          <cell r="BG751">
            <v>296.44199999980628</v>
          </cell>
          <cell r="BH751">
            <v>540.19999999995343</v>
          </cell>
          <cell r="BI751">
            <v>778.24699999985751</v>
          </cell>
          <cell r="BJ751">
            <v>457.80999999999767</v>
          </cell>
          <cell r="BK751">
            <v>335.1019999999553</v>
          </cell>
          <cell r="BL751">
            <v>1185.7099999999627</v>
          </cell>
          <cell r="BM751">
            <v>1665.6000000000931</v>
          </cell>
          <cell r="BN751">
            <v>586.17800000007264</v>
          </cell>
          <cell r="BO751">
            <v>576.65400000009686</v>
          </cell>
          <cell r="BP751">
            <v>189.91099999984726</v>
          </cell>
          <cell r="BQ751">
            <v>220.82200000016019</v>
          </cell>
          <cell r="BR751">
            <v>5327.1279999967664</v>
          </cell>
          <cell r="BS751">
            <v>177.30000000004657</v>
          </cell>
          <cell r="BT751">
            <v>414.83300000033341</v>
          </cell>
          <cell r="BU751">
            <v>655.70599999988917</v>
          </cell>
          <cell r="BV751">
            <v>413.43400000000838</v>
          </cell>
          <cell r="BW751">
            <v>142.09999999997672</v>
          </cell>
          <cell r="BX751">
            <v>468.03899999987334</v>
          </cell>
          <cell r="BY751">
            <v>1109.6799999999348</v>
          </cell>
          <cell r="BZ751">
            <v>744.2699999997858</v>
          </cell>
          <cell r="CA751">
            <v>593.05399999977089</v>
          </cell>
          <cell r="CB751">
            <v>12.097000000067055</v>
          </cell>
          <cell r="CC751">
            <v>169.14500000001863</v>
          </cell>
          <cell r="CD751">
            <v>427.46999999997206</v>
          </cell>
          <cell r="CE751">
            <v>10031.719999996945</v>
          </cell>
          <cell r="CF751">
            <v>277.43999999994412</v>
          </cell>
          <cell r="CG751">
            <v>502.63899999973364</v>
          </cell>
          <cell r="CH751">
            <v>800.10599999991246</v>
          </cell>
          <cell r="CI751">
            <v>939.36499999999069</v>
          </cell>
          <cell r="CJ751">
            <v>381.80000000004657</v>
          </cell>
          <cell r="CK751">
            <v>746.85399999981746</v>
          </cell>
          <cell r="CL751">
            <v>1997.4699999997392</v>
          </cell>
          <cell r="CM751">
            <v>2272.3800000001211</v>
          </cell>
          <cell r="CN751">
            <v>681.96000000019558</v>
          </cell>
          <cell r="CO751">
            <v>427.17000000015832</v>
          </cell>
          <cell r="CP751">
            <v>296.38899999996647</v>
          </cell>
          <cell r="CQ751">
            <v>708.14699999988079</v>
          </cell>
          <cell r="CR751">
            <v>15755.62100000307</v>
          </cell>
          <cell r="CS751">
            <v>987.5</v>
          </cell>
          <cell r="CT751">
            <v>820.88000000012107</v>
          </cell>
          <cell r="CU751">
            <v>1052.545999999973</v>
          </cell>
          <cell r="CV751">
            <v>1368.469000000041</v>
          </cell>
          <cell r="CW751">
            <v>1002.3009999999776</v>
          </cell>
          <cell r="CX751">
            <v>583.20000000018626</v>
          </cell>
          <cell r="CY751">
            <v>2557.1800000001676</v>
          </cell>
          <cell r="CZ751">
            <v>1863.25</v>
          </cell>
          <cell r="DA751">
            <v>1570.9729999999981</v>
          </cell>
          <cell r="DB751">
            <v>835.09600000013597</v>
          </cell>
          <cell r="DC751">
            <v>1010.6899999999441</v>
          </cell>
          <cell r="DD751">
            <v>2103.5359999998473</v>
          </cell>
          <cell r="DE751">
            <v>23885.475999996066</v>
          </cell>
          <cell r="DF751">
            <v>1155.3500000000931</v>
          </cell>
          <cell r="DG751">
            <v>1697.5500000002794</v>
          </cell>
          <cell r="DH751">
            <v>1469.690000000177</v>
          </cell>
          <cell r="DI751">
            <v>2122.4399999999441</v>
          </cell>
          <cell r="DJ751">
            <v>1359.4399999999441</v>
          </cell>
          <cell r="DK751">
            <v>833.25</v>
          </cell>
          <cell r="DL751">
            <v>2179.2400000002235</v>
          </cell>
          <cell r="DM751">
            <v>3347.410000000149</v>
          </cell>
          <cell r="DN751">
            <v>2520</v>
          </cell>
          <cell r="DO751">
            <v>2006.2399999999907</v>
          </cell>
          <cell r="DP751">
            <v>2548.6259999999311</v>
          </cell>
          <cell r="DQ751">
            <v>2646.2399999999907</v>
          </cell>
          <cell r="DR751">
            <v>19841.304000001401</v>
          </cell>
          <cell r="DS751">
            <v>581.21499999985099</v>
          </cell>
          <cell r="DT751">
            <v>1038.3549999997485</v>
          </cell>
          <cell r="DU751">
            <v>2288.8210000001127</v>
          </cell>
          <cell r="DV751">
            <v>1475.8390000001527</v>
          </cell>
          <cell r="DW751">
            <v>185.94999999995343</v>
          </cell>
          <cell r="DX751">
            <v>2516.7999999998137</v>
          </cell>
          <cell r="DY751">
            <v>3524.6350000002421</v>
          </cell>
          <cell r="DZ751">
            <v>2851.6800000001676</v>
          </cell>
          <cell r="EA751">
            <v>1657.8319999999367</v>
          </cell>
          <cell r="EB751">
            <v>1107.0249999999069</v>
          </cell>
          <cell r="EC751">
            <v>747.84700000006706</v>
          </cell>
          <cell r="ED751">
            <v>1865.3050000001676</v>
          </cell>
        </row>
        <row r="752">
          <cell r="F752">
            <v>0</v>
          </cell>
          <cell r="G752">
            <v>0</v>
          </cell>
          <cell r="H752">
            <v>0</v>
          </cell>
          <cell r="I752">
            <v>0</v>
          </cell>
          <cell r="J752">
            <v>0</v>
          </cell>
          <cell r="K752">
            <v>0</v>
          </cell>
          <cell r="L752">
            <v>0</v>
          </cell>
          <cell r="M752">
            <v>0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R752">
            <v>0</v>
          </cell>
          <cell r="S752">
            <v>0</v>
          </cell>
          <cell r="T752">
            <v>0</v>
          </cell>
          <cell r="U752">
            <v>0</v>
          </cell>
          <cell r="V752">
            <v>0</v>
          </cell>
          <cell r="W752">
            <v>0</v>
          </cell>
          <cell r="X752">
            <v>0</v>
          </cell>
          <cell r="Y752">
            <v>0</v>
          </cell>
          <cell r="Z752">
            <v>0</v>
          </cell>
          <cell r="AA752">
            <v>0</v>
          </cell>
          <cell r="AB752">
            <v>0</v>
          </cell>
          <cell r="AC752">
            <v>0</v>
          </cell>
          <cell r="AD752">
            <v>0</v>
          </cell>
          <cell r="AE752">
            <v>0</v>
          </cell>
          <cell r="AF752">
            <v>0</v>
          </cell>
          <cell r="AG752">
            <v>0</v>
          </cell>
          <cell r="AH752">
            <v>0</v>
          </cell>
          <cell r="AI752">
            <v>0</v>
          </cell>
          <cell r="AJ752">
            <v>0</v>
          </cell>
          <cell r="AK752">
            <v>0</v>
          </cell>
          <cell r="AL752">
            <v>0</v>
          </cell>
          <cell r="AM752">
            <v>0</v>
          </cell>
          <cell r="AN752">
            <v>0</v>
          </cell>
          <cell r="AO752">
            <v>0</v>
          </cell>
          <cell r="AP752">
            <v>0</v>
          </cell>
          <cell r="AQ752">
            <v>0</v>
          </cell>
          <cell r="AR752">
            <v>0</v>
          </cell>
          <cell r="AS752">
            <v>0</v>
          </cell>
          <cell r="AT752">
            <v>0</v>
          </cell>
          <cell r="AU752">
            <v>0</v>
          </cell>
          <cell r="AV752">
            <v>0</v>
          </cell>
          <cell r="AW752">
            <v>0</v>
          </cell>
          <cell r="AX752">
            <v>0</v>
          </cell>
          <cell r="AY752">
            <v>0</v>
          </cell>
          <cell r="AZ752">
            <v>0</v>
          </cell>
          <cell r="BA752">
            <v>0</v>
          </cell>
          <cell r="BB752">
            <v>0</v>
          </cell>
          <cell r="BC752">
            <v>0</v>
          </cell>
          <cell r="BD752">
            <v>0</v>
          </cell>
          <cell r="BE752">
            <v>0</v>
          </cell>
          <cell r="BF752">
            <v>0</v>
          </cell>
          <cell r="BG752">
            <v>0</v>
          </cell>
          <cell r="BH752">
            <v>0</v>
          </cell>
          <cell r="BI752">
            <v>0</v>
          </cell>
          <cell r="BJ752">
            <v>0</v>
          </cell>
          <cell r="BK752">
            <v>0</v>
          </cell>
          <cell r="BL752">
            <v>0</v>
          </cell>
          <cell r="BM752">
            <v>0</v>
          </cell>
          <cell r="BN752">
            <v>0</v>
          </cell>
          <cell r="BO752">
            <v>0</v>
          </cell>
          <cell r="BP752">
            <v>0</v>
          </cell>
          <cell r="BQ752">
            <v>0</v>
          </cell>
          <cell r="BR752">
            <v>0</v>
          </cell>
          <cell r="BS752">
            <v>0</v>
          </cell>
          <cell r="BT752">
            <v>0</v>
          </cell>
          <cell r="BU752">
            <v>0</v>
          </cell>
          <cell r="BV752">
            <v>0</v>
          </cell>
          <cell r="BW752">
            <v>0</v>
          </cell>
          <cell r="BX752">
            <v>0</v>
          </cell>
          <cell r="BY752">
            <v>0</v>
          </cell>
          <cell r="BZ752">
            <v>0</v>
          </cell>
          <cell r="CA752">
            <v>0</v>
          </cell>
          <cell r="CB752">
            <v>0</v>
          </cell>
          <cell r="CC752">
            <v>0</v>
          </cell>
          <cell r="CD752">
            <v>0</v>
          </cell>
          <cell r="CE752">
            <v>0</v>
          </cell>
          <cell r="CF752">
            <v>0</v>
          </cell>
          <cell r="CG752">
            <v>0</v>
          </cell>
          <cell r="CH752">
            <v>0</v>
          </cell>
          <cell r="CI752">
            <v>0</v>
          </cell>
          <cell r="CJ752">
            <v>0</v>
          </cell>
          <cell r="CK752">
            <v>0</v>
          </cell>
          <cell r="CL752">
            <v>0</v>
          </cell>
          <cell r="CM752">
            <v>0</v>
          </cell>
          <cell r="CN752">
            <v>0</v>
          </cell>
          <cell r="CO752">
            <v>0</v>
          </cell>
          <cell r="CP752">
            <v>0</v>
          </cell>
          <cell r="CQ752">
            <v>0</v>
          </cell>
          <cell r="CR752">
            <v>0</v>
          </cell>
          <cell r="CS752">
            <v>0</v>
          </cell>
          <cell r="CT752">
            <v>0</v>
          </cell>
          <cell r="CU752">
            <v>0</v>
          </cell>
          <cell r="CV752">
            <v>0</v>
          </cell>
          <cell r="CW752">
            <v>0</v>
          </cell>
          <cell r="CX752">
            <v>0</v>
          </cell>
          <cell r="CY752">
            <v>0</v>
          </cell>
          <cell r="CZ752">
            <v>0</v>
          </cell>
          <cell r="DA752">
            <v>0</v>
          </cell>
          <cell r="DB752">
            <v>0</v>
          </cell>
          <cell r="DC752">
            <v>0</v>
          </cell>
          <cell r="DD752">
            <v>0</v>
          </cell>
          <cell r="DE752">
            <v>0</v>
          </cell>
          <cell r="DF752">
            <v>0</v>
          </cell>
          <cell r="DG752">
            <v>0</v>
          </cell>
          <cell r="DH752">
            <v>0</v>
          </cell>
          <cell r="DI752">
            <v>0</v>
          </cell>
          <cell r="DJ752">
            <v>0</v>
          </cell>
          <cell r="DK752">
            <v>0</v>
          </cell>
          <cell r="DL752">
            <v>0</v>
          </cell>
          <cell r="DM752">
            <v>0</v>
          </cell>
          <cell r="DN752">
            <v>0</v>
          </cell>
          <cell r="DO752">
            <v>0</v>
          </cell>
          <cell r="DP752">
            <v>0</v>
          </cell>
          <cell r="DQ752">
            <v>0</v>
          </cell>
          <cell r="DR752">
            <v>0</v>
          </cell>
          <cell r="DS752">
            <v>0</v>
          </cell>
          <cell r="DT752">
            <v>0</v>
          </cell>
          <cell r="DU752">
            <v>0</v>
          </cell>
          <cell r="DV752">
            <v>0</v>
          </cell>
          <cell r="DW752">
            <v>0</v>
          </cell>
          <cell r="DX752">
            <v>0</v>
          </cell>
          <cell r="DY752">
            <v>0</v>
          </cell>
          <cell r="DZ752">
            <v>0</v>
          </cell>
          <cell r="EA752">
            <v>0</v>
          </cell>
          <cell r="EB752">
            <v>0</v>
          </cell>
          <cell r="EC752">
            <v>0</v>
          </cell>
          <cell r="ED752">
            <v>0</v>
          </cell>
        </row>
        <row r="754">
          <cell r="F754">
            <v>0</v>
          </cell>
          <cell r="G754">
            <v>0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  <cell r="L754">
            <v>0</v>
          </cell>
          <cell r="M754">
            <v>0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R754">
            <v>0</v>
          </cell>
          <cell r="S754">
            <v>0</v>
          </cell>
          <cell r="T754">
            <v>0</v>
          </cell>
          <cell r="U754">
            <v>0</v>
          </cell>
          <cell r="V754">
            <v>0</v>
          </cell>
          <cell r="W754">
            <v>0</v>
          </cell>
          <cell r="X754">
            <v>0</v>
          </cell>
          <cell r="Y754">
            <v>0</v>
          </cell>
          <cell r="Z754">
            <v>0</v>
          </cell>
          <cell r="AA754">
            <v>0</v>
          </cell>
          <cell r="AB754">
            <v>0</v>
          </cell>
          <cell r="AC754">
            <v>0</v>
          </cell>
          <cell r="AD754">
            <v>0</v>
          </cell>
          <cell r="AE754">
            <v>0</v>
          </cell>
          <cell r="AF754">
            <v>0</v>
          </cell>
          <cell r="AG754">
            <v>0</v>
          </cell>
          <cell r="AH754">
            <v>0</v>
          </cell>
          <cell r="AI754">
            <v>0</v>
          </cell>
          <cell r="AJ754">
            <v>0</v>
          </cell>
          <cell r="AK754">
            <v>0</v>
          </cell>
          <cell r="AL754">
            <v>0</v>
          </cell>
          <cell r="AM754">
            <v>0</v>
          </cell>
          <cell r="AN754">
            <v>0</v>
          </cell>
          <cell r="AO754">
            <v>0</v>
          </cell>
          <cell r="AP754">
            <v>0</v>
          </cell>
          <cell r="AQ754">
            <v>0</v>
          </cell>
          <cell r="AR754">
            <v>0</v>
          </cell>
          <cell r="AS754">
            <v>0</v>
          </cell>
          <cell r="AT754">
            <v>0</v>
          </cell>
          <cell r="AU754">
            <v>0</v>
          </cell>
          <cell r="AV754">
            <v>0</v>
          </cell>
          <cell r="AW754">
            <v>0</v>
          </cell>
          <cell r="AX754">
            <v>0</v>
          </cell>
          <cell r="AY754">
            <v>0</v>
          </cell>
          <cell r="AZ754">
            <v>0</v>
          </cell>
          <cell r="BA754">
            <v>0</v>
          </cell>
          <cell r="BB754">
            <v>0</v>
          </cell>
          <cell r="BC754">
            <v>0</v>
          </cell>
          <cell r="BD754">
            <v>0</v>
          </cell>
          <cell r="BE754">
            <v>0</v>
          </cell>
          <cell r="BF754">
            <v>0</v>
          </cell>
          <cell r="BG754">
            <v>0</v>
          </cell>
          <cell r="BH754">
            <v>0</v>
          </cell>
          <cell r="BI754">
            <v>0</v>
          </cell>
          <cell r="BJ754">
            <v>0</v>
          </cell>
          <cell r="BK754">
            <v>0</v>
          </cell>
          <cell r="BL754">
            <v>0</v>
          </cell>
          <cell r="BM754">
            <v>0</v>
          </cell>
          <cell r="BN754">
            <v>0</v>
          </cell>
          <cell r="BO754">
            <v>0</v>
          </cell>
          <cell r="BP754">
            <v>0</v>
          </cell>
          <cell r="BQ754">
            <v>0</v>
          </cell>
          <cell r="BR754">
            <v>2508.9000000008382</v>
          </cell>
          <cell r="BS754">
            <v>0</v>
          </cell>
          <cell r="BT754">
            <v>78.089999999996508</v>
          </cell>
          <cell r="BU754">
            <v>250.89999999999418</v>
          </cell>
          <cell r="BV754">
            <v>40.819999999992433</v>
          </cell>
          <cell r="BW754">
            <v>133.01000000000931</v>
          </cell>
          <cell r="BX754">
            <v>309.79999999993015</v>
          </cell>
          <cell r="BY754">
            <v>195.94999999995343</v>
          </cell>
          <cell r="BZ754">
            <v>539.84999999997672</v>
          </cell>
          <cell r="CA754">
            <v>178.85999999998603</v>
          </cell>
          <cell r="CB754">
            <v>247.35999999998603</v>
          </cell>
          <cell r="CC754">
            <v>176.09999999997672</v>
          </cell>
          <cell r="CD754">
            <v>358.15999999997439</v>
          </cell>
          <cell r="CE754">
            <v>2265.555000001099</v>
          </cell>
          <cell r="CF754">
            <v>89.959999999962747</v>
          </cell>
          <cell r="CG754">
            <v>154.57999999998719</v>
          </cell>
          <cell r="CH754">
            <v>0</v>
          </cell>
          <cell r="CI754">
            <v>251.16000000000349</v>
          </cell>
          <cell r="CJ754">
            <v>181.35499999999593</v>
          </cell>
          <cell r="CK754">
            <v>69.849999999976717</v>
          </cell>
          <cell r="CL754">
            <v>87.25</v>
          </cell>
          <cell r="CM754">
            <v>570.69999999995343</v>
          </cell>
          <cell r="CN754">
            <v>253.46999999997206</v>
          </cell>
          <cell r="CO754">
            <v>310.94000000000233</v>
          </cell>
          <cell r="CP754">
            <v>71.970000000001164</v>
          </cell>
          <cell r="CQ754">
            <v>224.32000000000698</v>
          </cell>
          <cell r="CR754">
            <v>5253.0279999999329</v>
          </cell>
          <cell r="CS754">
            <v>254.60000000000582</v>
          </cell>
          <cell r="CT754">
            <v>427.59000000002561</v>
          </cell>
          <cell r="CU754">
            <v>42.848000000001775</v>
          </cell>
          <cell r="CV754">
            <v>404.64999999999418</v>
          </cell>
          <cell r="CW754">
            <v>330.39000000001397</v>
          </cell>
          <cell r="CX754">
            <v>850.63999999989755</v>
          </cell>
          <cell r="CY754">
            <v>418.13999999989755</v>
          </cell>
          <cell r="CZ754">
            <v>340.40000000002328</v>
          </cell>
          <cell r="DA754">
            <v>612.21999999997206</v>
          </cell>
          <cell r="DB754">
            <v>578.87000000005355</v>
          </cell>
          <cell r="DC754">
            <v>259.60000000000582</v>
          </cell>
          <cell r="DD754">
            <v>733.0800000000163</v>
          </cell>
          <cell r="DE754">
            <v>7632.1239999998361</v>
          </cell>
          <cell r="DF754">
            <v>204.77000000001863</v>
          </cell>
          <cell r="DG754">
            <v>419.77999999996973</v>
          </cell>
          <cell r="DH754">
            <v>349.77399999999034</v>
          </cell>
          <cell r="DI754">
            <v>543.41000000000349</v>
          </cell>
          <cell r="DJ754">
            <v>189.11000000000058</v>
          </cell>
          <cell r="DK754">
            <v>1234.5800000000163</v>
          </cell>
          <cell r="DL754">
            <v>728.8399999999674</v>
          </cell>
          <cell r="DM754">
            <v>765.39999999990687</v>
          </cell>
          <cell r="DN754">
            <v>827.34000000002561</v>
          </cell>
          <cell r="DO754">
            <v>696.96000000002095</v>
          </cell>
          <cell r="DP754">
            <v>383.5</v>
          </cell>
          <cell r="DQ754">
            <v>1288.6600000000035</v>
          </cell>
          <cell r="DR754">
            <v>8507.7830000002868</v>
          </cell>
          <cell r="DS754">
            <v>211.98000000001048</v>
          </cell>
          <cell r="DT754">
            <v>533.97000000003027</v>
          </cell>
          <cell r="DU754">
            <v>10.432000000000698</v>
          </cell>
          <cell r="DV754">
            <v>-70.949000000000524</v>
          </cell>
          <cell r="DW754">
            <v>0</v>
          </cell>
          <cell r="DX754">
            <v>1456.8699999999953</v>
          </cell>
          <cell r="DY754">
            <v>1281.3499999999767</v>
          </cell>
          <cell r="DZ754">
            <v>1268.3000000000466</v>
          </cell>
          <cell r="EA754">
            <v>758.09000000002561</v>
          </cell>
          <cell r="EB754">
            <v>1375.0800000000163</v>
          </cell>
          <cell r="EC754">
            <v>1074.7999999999884</v>
          </cell>
          <cell r="ED754">
            <v>607.85999999998603</v>
          </cell>
        </row>
        <row r="755">
          <cell r="F755">
            <v>0</v>
          </cell>
          <cell r="G755">
            <v>0</v>
          </cell>
          <cell r="H755">
            <v>0</v>
          </cell>
          <cell r="I755">
            <v>0</v>
          </cell>
          <cell r="J755">
            <v>0</v>
          </cell>
          <cell r="K755">
            <v>0</v>
          </cell>
          <cell r="L755">
            <v>0</v>
          </cell>
          <cell r="M755">
            <v>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R755">
            <v>0</v>
          </cell>
          <cell r="S755">
            <v>0</v>
          </cell>
          <cell r="T755">
            <v>0</v>
          </cell>
          <cell r="U755">
            <v>0</v>
          </cell>
          <cell r="V755">
            <v>0</v>
          </cell>
          <cell r="W755">
            <v>0</v>
          </cell>
          <cell r="X755">
            <v>0</v>
          </cell>
          <cell r="Y755">
            <v>0</v>
          </cell>
          <cell r="Z755">
            <v>0</v>
          </cell>
          <cell r="AA755">
            <v>0</v>
          </cell>
          <cell r="AB755">
            <v>0</v>
          </cell>
          <cell r="AC755">
            <v>0</v>
          </cell>
          <cell r="AD755">
            <v>0</v>
          </cell>
          <cell r="AE755">
            <v>0</v>
          </cell>
          <cell r="AF755">
            <v>0</v>
          </cell>
          <cell r="AG755">
            <v>0</v>
          </cell>
          <cell r="AH755">
            <v>0</v>
          </cell>
          <cell r="AI755">
            <v>0</v>
          </cell>
          <cell r="AJ755">
            <v>0</v>
          </cell>
          <cell r="AK755">
            <v>0</v>
          </cell>
          <cell r="AL755">
            <v>0</v>
          </cell>
          <cell r="AM755">
            <v>0</v>
          </cell>
          <cell r="AN755">
            <v>0</v>
          </cell>
          <cell r="AO755">
            <v>0</v>
          </cell>
          <cell r="AP755">
            <v>0</v>
          </cell>
          <cell r="AQ755">
            <v>0</v>
          </cell>
          <cell r="AR755">
            <v>0</v>
          </cell>
          <cell r="AS755">
            <v>0</v>
          </cell>
          <cell r="AT755">
            <v>0</v>
          </cell>
          <cell r="AU755">
            <v>0</v>
          </cell>
          <cell r="AV755">
            <v>0</v>
          </cell>
          <cell r="AW755">
            <v>0</v>
          </cell>
          <cell r="AX755">
            <v>0</v>
          </cell>
          <cell r="AY755">
            <v>0</v>
          </cell>
          <cell r="AZ755">
            <v>0</v>
          </cell>
          <cell r="BA755">
            <v>0</v>
          </cell>
          <cell r="BB755">
            <v>0</v>
          </cell>
          <cell r="BC755">
            <v>0</v>
          </cell>
          <cell r="BD755">
            <v>0</v>
          </cell>
          <cell r="BE755">
            <v>0</v>
          </cell>
          <cell r="BF755">
            <v>0</v>
          </cell>
          <cell r="BG755">
            <v>0</v>
          </cell>
          <cell r="BH755">
            <v>0</v>
          </cell>
          <cell r="BI755">
            <v>0</v>
          </cell>
          <cell r="BJ755">
            <v>0</v>
          </cell>
          <cell r="BK755">
            <v>0</v>
          </cell>
          <cell r="BL755">
            <v>0</v>
          </cell>
          <cell r="BM755">
            <v>0</v>
          </cell>
          <cell r="BN755">
            <v>0</v>
          </cell>
          <cell r="BO755">
            <v>0</v>
          </cell>
          <cell r="BP755">
            <v>0</v>
          </cell>
          <cell r="BQ755">
            <v>0</v>
          </cell>
          <cell r="BR755">
            <v>0</v>
          </cell>
          <cell r="BS755">
            <v>0</v>
          </cell>
          <cell r="BT755">
            <v>0</v>
          </cell>
          <cell r="BU755">
            <v>0</v>
          </cell>
          <cell r="BV755">
            <v>0</v>
          </cell>
          <cell r="BW755">
            <v>0</v>
          </cell>
          <cell r="BX755">
            <v>0</v>
          </cell>
          <cell r="BY755">
            <v>0</v>
          </cell>
          <cell r="BZ755">
            <v>0</v>
          </cell>
          <cell r="CA755">
            <v>0</v>
          </cell>
          <cell r="CB755">
            <v>0</v>
          </cell>
          <cell r="CC755">
            <v>0</v>
          </cell>
          <cell r="CD755">
            <v>0</v>
          </cell>
          <cell r="CE755">
            <v>0</v>
          </cell>
          <cell r="CF755">
            <v>0</v>
          </cell>
          <cell r="CG755">
            <v>0</v>
          </cell>
          <cell r="CH755">
            <v>0</v>
          </cell>
          <cell r="CI755">
            <v>0</v>
          </cell>
          <cell r="CJ755">
            <v>0</v>
          </cell>
          <cell r="CK755">
            <v>0</v>
          </cell>
          <cell r="CL755">
            <v>0</v>
          </cell>
          <cell r="CM755">
            <v>0</v>
          </cell>
          <cell r="CN755">
            <v>0</v>
          </cell>
          <cell r="CO755">
            <v>0</v>
          </cell>
          <cell r="CP755">
            <v>0</v>
          </cell>
          <cell r="CQ755">
            <v>0</v>
          </cell>
          <cell r="CR755">
            <v>0</v>
          </cell>
          <cell r="CS755">
            <v>0</v>
          </cell>
          <cell r="CT755">
            <v>0</v>
          </cell>
          <cell r="CU755">
            <v>0</v>
          </cell>
          <cell r="CV755">
            <v>0</v>
          </cell>
          <cell r="CW755">
            <v>0</v>
          </cell>
          <cell r="CX755">
            <v>0</v>
          </cell>
          <cell r="CY755">
            <v>0</v>
          </cell>
          <cell r="CZ755">
            <v>0</v>
          </cell>
          <cell r="DA755">
            <v>0</v>
          </cell>
          <cell r="DB755">
            <v>0</v>
          </cell>
          <cell r="DC755">
            <v>0</v>
          </cell>
          <cell r="DD755">
            <v>0</v>
          </cell>
          <cell r="DE755">
            <v>0</v>
          </cell>
          <cell r="DF755">
            <v>0</v>
          </cell>
          <cell r="DG755">
            <v>0</v>
          </cell>
          <cell r="DH755">
            <v>0</v>
          </cell>
          <cell r="DI755">
            <v>0</v>
          </cell>
          <cell r="DJ755">
            <v>0</v>
          </cell>
          <cell r="DK755">
            <v>0</v>
          </cell>
          <cell r="DL755">
            <v>0</v>
          </cell>
          <cell r="DM755">
            <v>0</v>
          </cell>
          <cell r="DN755">
            <v>0</v>
          </cell>
          <cell r="DO755">
            <v>0</v>
          </cell>
          <cell r="DP755">
            <v>0</v>
          </cell>
          <cell r="DQ755">
            <v>0</v>
          </cell>
          <cell r="DR755">
            <v>5449.7810000004247</v>
          </cell>
          <cell r="DS755">
            <v>179.15999999997439</v>
          </cell>
          <cell r="DT755">
            <v>752.69000000000233</v>
          </cell>
          <cell r="DU755">
            <v>165.92599999999948</v>
          </cell>
          <cell r="DV755">
            <v>132.44499999999971</v>
          </cell>
          <cell r="DW755">
            <v>0</v>
          </cell>
          <cell r="DX755">
            <v>474.78000000002794</v>
          </cell>
          <cell r="DY755">
            <v>725.76000000000931</v>
          </cell>
          <cell r="DZ755">
            <v>1412</v>
          </cell>
          <cell r="EA755">
            <v>250.04000000003725</v>
          </cell>
          <cell r="EB755">
            <v>1161.1000000000349</v>
          </cell>
          <cell r="EC755">
            <v>-453.45000000001164</v>
          </cell>
          <cell r="ED755">
            <v>649.32999999998719</v>
          </cell>
        </row>
        <row r="756">
          <cell r="F756">
            <v>0</v>
          </cell>
          <cell r="G756">
            <v>0</v>
          </cell>
          <cell r="H756">
            <v>0</v>
          </cell>
          <cell r="I756">
            <v>0</v>
          </cell>
          <cell r="J756">
            <v>0</v>
          </cell>
          <cell r="K756">
            <v>0</v>
          </cell>
          <cell r="L756">
            <v>0</v>
          </cell>
          <cell r="M756">
            <v>0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R756">
            <v>0</v>
          </cell>
          <cell r="S756">
            <v>0</v>
          </cell>
          <cell r="T756">
            <v>0</v>
          </cell>
          <cell r="U756">
            <v>0</v>
          </cell>
          <cell r="V756">
            <v>0</v>
          </cell>
          <cell r="W756">
            <v>0</v>
          </cell>
          <cell r="X756">
            <v>0</v>
          </cell>
          <cell r="Y756">
            <v>0</v>
          </cell>
          <cell r="Z756">
            <v>0</v>
          </cell>
          <cell r="AA756">
            <v>0</v>
          </cell>
          <cell r="AB756">
            <v>0</v>
          </cell>
          <cell r="AC756">
            <v>0</v>
          </cell>
          <cell r="AD756">
            <v>0</v>
          </cell>
          <cell r="AE756">
            <v>0</v>
          </cell>
          <cell r="AF756">
            <v>0</v>
          </cell>
          <cell r="AG756">
            <v>0</v>
          </cell>
          <cell r="AH756">
            <v>0</v>
          </cell>
          <cell r="AI756">
            <v>0</v>
          </cell>
          <cell r="AJ756">
            <v>0</v>
          </cell>
          <cell r="AK756">
            <v>0</v>
          </cell>
          <cell r="AL756">
            <v>0</v>
          </cell>
          <cell r="AM756">
            <v>0</v>
          </cell>
          <cell r="AN756">
            <v>0</v>
          </cell>
          <cell r="AO756">
            <v>0</v>
          </cell>
          <cell r="AP756">
            <v>0</v>
          </cell>
          <cell r="AQ756">
            <v>0</v>
          </cell>
          <cell r="AR756">
            <v>0</v>
          </cell>
          <cell r="AS756">
            <v>0</v>
          </cell>
          <cell r="AT756">
            <v>0</v>
          </cell>
          <cell r="AU756">
            <v>0</v>
          </cell>
          <cell r="AV756">
            <v>0</v>
          </cell>
          <cell r="AW756">
            <v>0</v>
          </cell>
          <cell r="AX756">
            <v>0</v>
          </cell>
          <cell r="AY756">
            <v>0</v>
          </cell>
          <cell r="AZ756">
            <v>0</v>
          </cell>
          <cell r="BA756">
            <v>0</v>
          </cell>
          <cell r="BB756">
            <v>0</v>
          </cell>
          <cell r="BC756">
            <v>0</v>
          </cell>
          <cell r="BD756">
            <v>0</v>
          </cell>
          <cell r="BE756">
            <v>0</v>
          </cell>
          <cell r="BF756">
            <v>0</v>
          </cell>
          <cell r="BG756">
            <v>0</v>
          </cell>
          <cell r="BH756">
            <v>0</v>
          </cell>
          <cell r="BI756">
            <v>0</v>
          </cell>
          <cell r="BJ756">
            <v>0</v>
          </cell>
          <cell r="BK756">
            <v>0</v>
          </cell>
          <cell r="BL756">
            <v>0</v>
          </cell>
          <cell r="BM756">
            <v>0</v>
          </cell>
          <cell r="BN756">
            <v>0</v>
          </cell>
          <cell r="BO756">
            <v>0</v>
          </cell>
          <cell r="BP756">
            <v>0</v>
          </cell>
          <cell r="BQ756">
            <v>0</v>
          </cell>
          <cell r="BR756">
            <v>0</v>
          </cell>
          <cell r="BS756">
            <v>0</v>
          </cell>
          <cell r="BT756">
            <v>0</v>
          </cell>
          <cell r="BU756">
            <v>0</v>
          </cell>
          <cell r="BV756">
            <v>0</v>
          </cell>
          <cell r="BW756">
            <v>0</v>
          </cell>
          <cell r="BX756">
            <v>0</v>
          </cell>
          <cell r="BY756">
            <v>0</v>
          </cell>
          <cell r="BZ756">
            <v>0</v>
          </cell>
          <cell r="CA756">
            <v>0</v>
          </cell>
          <cell r="CB756">
            <v>0</v>
          </cell>
          <cell r="CC756">
            <v>0</v>
          </cell>
          <cell r="CD756">
            <v>0</v>
          </cell>
          <cell r="CE756">
            <v>0</v>
          </cell>
          <cell r="CF756">
            <v>0</v>
          </cell>
          <cell r="CG756">
            <v>0</v>
          </cell>
          <cell r="CH756">
            <v>0</v>
          </cell>
          <cell r="CI756">
            <v>0</v>
          </cell>
          <cell r="CJ756">
            <v>0</v>
          </cell>
          <cell r="CK756">
            <v>0</v>
          </cell>
          <cell r="CL756">
            <v>0</v>
          </cell>
          <cell r="CM756">
            <v>0</v>
          </cell>
          <cell r="CN756">
            <v>0</v>
          </cell>
          <cell r="CO756">
            <v>0</v>
          </cell>
          <cell r="CP756">
            <v>0</v>
          </cell>
          <cell r="CQ756">
            <v>0</v>
          </cell>
          <cell r="CR756">
            <v>0</v>
          </cell>
          <cell r="CS756">
            <v>0</v>
          </cell>
          <cell r="CT756">
            <v>0</v>
          </cell>
          <cell r="CU756">
            <v>0</v>
          </cell>
          <cell r="CV756">
            <v>0</v>
          </cell>
          <cell r="CW756">
            <v>0</v>
          </cell>
          <cell r="CX756">
            <v>0</v>
          </cell>
          <cell r="CY756">
            <v>0</v>
          </cell>
          <cell r="CZ756">
            <v>0</v>
          </cell>
          <cell r="DA756">
            <v>0</v>
          </cell>
          <cell r="DB756">
            <v>0</v>
          </cell>
          <cell r="DC756">
            <v>0</v>
          </cell>
          <cell r="DD756">
            <v>0</v>
          </cell>
          <cell r="DE756">
            <v>0</v>
          </cell>
          <cell r="DF756">
            <v>0</v>
          </cell>
          <cell r="DG756">
            <v>0</v>
          </cell>
          <cell r="DH756">
            <v>0</v>
          </cell>
          <cell r="DI756">
            <v>0</v>
          </cell>
          <cell r="DJ756">
            <v>0</v>
          </cell>
          <cell r="DK756">
            <v>0</v>
          </cell>
          <cell r="DL756">
            <v>0</v>
          </cell>
          <cell r="DM756">
            <v>0</v>
          </cell>
          <cell r="DN756">
            <v>0</v>
          </cell>
          <cell r="DO756">
            <v>0</v>
          </cell>
          <cell r="DP756">
            <v>0</v>
          </cell>
          <cell r="DQ756">
            <v>0</v>
          </cell>
          <cell r="DR756">
            <v>8185.0399999991059</v>
          </cell>
          <cell r="DS756">
            <v>-31.689999999944121</v>
          </cell>
          <cell r="DT756">
            <v>546.65000000002328</v>
          </cell>
          <cell r="DU756">
            <v>595.79999999993015</v>
          </cell>
          <cell r="DV756">
            <v>555.25</v>
          </cell>
          <cell r="DW756">
            <v>0</v>
          </cell>
          <cell r="DX756">
            <v>522.80000000004657</v>
          </cell>
          <cell r="DY756">
            <v>934.19999999995343</v>
          </cell>
          <cell r="DZ756">
            <v>947.75</v>
          </cell>
          <cell r="EA756">
            <v>829</v>
          </cell>
          <cell r="EB756">
            <v>1041</v>
          </cell>
          <cell r="EC756">
            <v>438.90000000002328</v>
          </cell>
          <cell r="ED756">
            <v>1805.3799999998882</v>
          </cell>
        </row>
        <row r="757">
          <cell r="F757">
            <v>0</v>
          </cell>
          <cell r="G757">
            <v>0</v>
          </cell>
          <cell r="H757">
            <v>0</v>
          </cell>
          <cell r="I757">
            <v>0</v>
          </cell>
          <cell r="J757">
            <v>0</v>
          </cell>
          <cell r="K757">
            <v>0</v>
          </cell>
          <cell r="L757">
            <v>0</v>
          </cell>
          <cell r="M757">
            <v>0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R757">
            <v>0</v>
          </cell>
          <cell r="S757">
            <v>0</v>
          </cell>
          <cell r="T757">
            <v>0</v>
          </cell>
          <cell r="U757">
            <v>0</v>
          </cell>
          <cell r="V757">
            <v>0</v>
          </cell>
          <cell r="W757">
            <v>0</v>
          </cell>
          <cell r="X757">
            <v>0</v>
          </cell>
          <cell r="Y757">
            <v>0</v>
          </cell>
          <cell r="Z757">
            <v>0</v>
          </cell>
          <cell r="AA757">
            <v>0</v>
          </cell>
          <cell r="AB757">
            <v>0</v>
          </cell>
          <cell r="AC757">
            <v>0</v>
          </cell>
          <cell r="AD757">
            <v>0</v>
          </cell>
          <cell r="AE757">
            <v>0</v>
          </cell>
          <cell r="AF757">
            <v>0</v>
          </cell>
          <cell r="AG757">
            <v>0</v>
          </cell>
          <cell r="AH757">
            <v>0</v>
          </cell>
          <cell r="AI757">
            <v>0</v>
          </cell>
          <cell r="AJ757">
            <v>0</v>
          </cell>
          <cell r="AK757">
            <v>0</v>
          </cell>
          <cell r="AL757">
            <v>0</v>
          </cell>
          <cell r="AM757">
            <v>0</v>
          </cell>
          <cell r="AN757">
            <v>0</v>
          </cell>
          <cell r="AO757">
            <v>0</v>
          </cell>
          <cell r="AP757">
            <v>0</v>
          </cell>
          <cell r="AQ757">
            <v>0</v>
          </cell>
          <cell r="AR757">
            <v>0</v>
          </cell>
          <cell r="AS757">
            <v>0</v>
          </cell>
          <cell r="AT757">
            <v>0</v>
          </cell>
          <cell r="AU757">
            <v>0</v>
          </cell>
          <cell r="AV757">
            <v>0</v>
          </cell>
          <cell r="AW757">
            <v>0</v>
          </cell>
          <cell r="AX757">
            <v>0</v>
          </cell>
          <cell r="AY757">
            <v>0</v>
          </cell>
          <cell r="AZ757">
            <v>0</v>
          </cell>
          <cell r="BA757">
            <v>0</v>
          </cell>
          <cell r="BB757">
            <v>0</v>
          </cell>
          <cell r="BC757">
            <v>0</v>
          </cell>
          <cell r="BD757">
            <v>0</v>
          </cell>
          <cell r="BE757">
            <v>0</v>
          </cell>
          <cell r="BF757">
            <v>0</v>
          </cell>
          <cell r="BG757">
            <v>0</v>
          </cell>
          <cell r="BH757">
            <v>0</v>
          </cell>
          <cell r="BI757">
            <v>0</v>
          </cell>
          <cell r="BJ757">
            <v>0</v>
          </cell>
          <cell r="BK757">
            <v>0</v>
          </cell>
          <cell r="BL757">
            <v>0</v>
          </cell>
          <cell r="BM757">
            <v>0</v>
          </cell>
          <cell r="BN757">
            <v>0</v>
          </cell>
          <cell r="BO757">
            <v>0</v>
          </cell>
          <cell r="BP757">
            <v>0</v>
          </cell>
          <cell r="BQ757">
            <v>0</v>
          </cell>
          <cell r="BR757">
            <v>0</v>
          </cell>
          <cell r="BS757">
            <v>0</v>
          </cell>
          <cell r="BT757">
            <v>0</v>
          </cell>
          <cell r="BU757">
            <v>0</v>
          </cell>
          <cell r="BV757">
            <v>0</v>
          </cell>
          <cell r="BW757">
            <v>0</v>
          </cell>
          <cell r="BX757">
            <v>0</v>
          </cell>
          <cell r="BY757">
            <v>0</v>
          </cell>
          <cell r="BZ757">
            <v>0</v>
          </cell>
          <cell r="CA757">
            <v>0</v>
          </cell>
          <cell r="CB757">
            <v>0</v>
          </cell>
          <cell r="CC757">
            <v>0</v>
          </cell>
          <cell r="CD757">
            <v>0</v>
          </cell>
          <cell r="CE757">
            <v>0</v>
          </cell>
          <cell r="CF757">
            <v>0</v>
          </cell>
          <cell r="CG757">
            <v>0</v>
          </cell>
          <cell r="CH757">
            <v>0</v>
          </cell>
          <cell r="CI757">
            <v>0</v>
          </cell>
          <cell r="CJ757">
            <v>0</v>
          </cell>
          <cell r="CK757">
            <v>0</v>
          </cell>
          <cell r="CL757">
            <v>0</v>
          </cell>
          <cell r="CM757">
            <v>0</v>
          </cell>
          <cell r="CN757">
            <v>0</v>
          </cell>
          <cell r="CO757">
            <v>0</v>
          </cell>
          <cell r="CP757">
            <v>0</v>
          </cell>
          <cell r="CQ757">
            <v>0</v>
          </cell>
          <cell r="CR757">
            <v>0</v>
          </cell>
          <cell r="CS757">
            <v>0</v>
          </cell>
          <cell r="CT757">
            <v>0</v>
          </cell>
          <cell r="CU757">
            <v>0</v>
          </cell>
          <cell r="CV757">
            <v>0</v>
          </cell>
          <cell r="CW757">
            <v>0</v>
          </cell>
          <cell r="CX757">
            <v>0</v>
          </cell>
          <cell r="CY757">
            <v>0</v>
          </cell>
          <cell r="CZ757">
            <v>0</v>
          </cell>
          <cell r="DA757">
            <v>0</v>
          </cell>
          <cell r="DB757">
            <v>0</v>
          </cell>
          <cell r="DC757">
            <v>0</v>
          </cell>
          <cell r="DD757">
            <v>0</v>
          </cell>
          <cell r="DE757">
            <v>0</v>
          </cell>
          <cell r="DF757">
            <v>0</v>
          </cell>
          <cell r="DG757">
            <v>0</v>
          </cell>
          <cell r="DH757">
            <v>0</v>
          </cell>
          <cell r="DI757">
            <v>0</v>
          </cell>
          <cell r="DJ757">
            <v>0</v>
          </cell>
          <cell r="DK757">
            <v>0</v>
          </cell>
          <cell r="DL757">
            <v>0</v>
          </cell>
          <cell r="DM757">
            <v>0</v>
          </cell>
          <cell r="DN757">
            <v>0</v>
          </cell>
          <cell r="DO757">
            <v>0</v>
          </cell>
          <cell r="DP757">
            <v>0</v>
          </cell>
          <cell r="DQ757">
            <v>0</v>
          </cell>
          <cell r="DR757">
            <v>0</v>
          </cell>
          <cell r="DS757">
            <v>0</v>
          </cell>
          <cell r="DT757">
            <v>0</v>
          </cell>
          <cell r="DU757">
            <v>0</v>
          </cell>
          <cell r="DV757">
            <v>0</v>
          </cell>
          <cell r="DW757">
            <v>0</v>
          </cell>
          <cell r="DX757">
            <v>0</v>
          </cell>
          <cell r="DY757">
            <v>0</v>
          </cell>
          <cell r="DZ757">
            <v>0</v>
          </cell>
          <cell r="EA757">
            <v>0</v>
          </cell>
          <cell r="EB757">
            <v>0</v>
          </cell>
          <cell r="EC757">
            <v>0</v>
          </cell>
          <cell r="ED757">
            <v>0</v>
          </cell>
        </row>
        <row r="758">
          <cell r="F758">
            <v>0</v>
          </cell>
          <cell r="G758">
            <v>0</v>
          </cell>
          <cell r="H758">
            <v>0</v>
          </cell>
          <cell r="I758">
            <v>0</v>
          </cell>
          <cell r="J758">
            <v>0</v>
          </cell>
          <cell r="K758">
            <v>0</v>
          </cell>
          <cell r="L758">
            <v>0</v>
          </cell>
          <cell r="M758">
            <v>0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R758">
            <v>0</v>
          </cell>
          <cell r="S758">
            <v>0</v>
          </cell>
          <cell r="T758">
            <v>0</v>
          </cell>
          <cell r="U758">
            <v>0</v>
          </cell>
          <cell r="V758">
            <v>0</v>
          </cell>
          <cell r="W758">
            <v>0</v>
          </cell>
          <cell r="X758">
            <v>0</v>
          </cell>
          <cell r="Y758">
            <v>0</v>
          </cell>
          <cell r="Z758">
            <v>0</v>
          </cell>
          <cell r="AA758">
            <v>0</v>
          </cell>
          <cell r="AB758">
            <v>0</v>
          </cell>
          <cell r="AC758">
            <v>0</v>
          </cell>
          <cell r="AD758">
            <v>0</v>
          </cell>
          <cell r="AE758">
            <v>0</v>
          </cell>
          <cell r="AF758">
            <v>0</v>
          </cell>
          <cell r="AG758">
            <v>0</v>
          </cell>
          <cell r="AH758">
            <v>0</v>
          </cell>
          <cell r="AI758">
            <v>0</v>
          </cell>
          <cell r="AJ758">
            <v>0</v>
          </cell>
          <cell r="AK758">
            <v>0</v>
          </cell>
          <cell r="AL758">
            <v>0</v>
          </cell>
          <cell r="AM758">
            <v>0</v>
          </cell>
          <cell r="AN758">
            <v>0</v>
          </cell>
          <cell r="AO758">
            <v>0</v>
          </cell>
          <cell r="AP758">
            <v>0</v>
          </cell>
          <cell r="AQ758">
            <v>0</v>
          </cell>
          <cell r="AR758">
            <v>0</v>
          </cell>
          <cell r="AS758">
            <v>0</v>
          </cell>
          <cell r="AT758">
            <v>0</v>
          </cell>
          <cell r="AU758">
            <v>0</v>
          </cell>
          <cell r="AV758">
            <v>0</v>
          </cell>
          <cell r="AW758">
            <v>0</v>
          </cell>
          <cell r="AX758">
            <v>0</v>
          </cell>
          <cell r="AY758">
            <v>0</v>
          </cell>
          <cell r="AZ758">
            <v>0</v>
          </cell>
          <cell r="BA758">
            <v>0</v>
          </cell>
          <cell r="BB758">
            <v>0</v>
          </cell>
          <cell r="BC758">
            <v>0</v>
          </cell>
          <cell r="BD758">
            <v>0</v>
          </cell>
          <cell r="BE758">
            <v>0</v>
          </cell>
          <cell r="BF758">
            <v>0</v>
          </cell>
          <cell r="BG758">
            <v>0</v>
          </cell>
          <cell r="BH758">
            <v>0</v>
          </cell>
          <cell r="BI758">
            <v>0</v>
          </cell>
          <cell r="BJ758">
            <v>0</v>
          </cell>
          <cell r="BK758">
            <v>0</v>
          </cell>
          <cell r="BL758">
            <v>0</v>
          </cell>
          <cell r="BM758">
            <v>0</v>
          </cell>
          <cell r="BN758">
            <v>0</v>
          </cell>
          <cell r="BO758">
            <v>0</v>
          </cell>
          <cell r="BP758">
            <v>0</v>
          </cell>
          <cell r="BQ758">
            <v>0</v>
          </cell>
          <cell r="BR758">
            <v>0</v>
          </cell>
          <cell r="BS758">
            <v>0</v>
          </cell>
          <cell r="BT758">
            <v>0</v>
          </cell>
          <cell r="BU758">
            <v>0</v>
          </cell>
          <cell r="BV758">
            <v>0</v>
          </cell>
          <cell r="BW758">
            <v>0</v>
          </cell>
          <cell r="BX758">
            <v>0</v>
          </cell>
          <cell r="BY758">
            <v>0</v>
          </cell>
          <cell r="BZ758">
            <v>0</v>
          </cell>
          <cell r="CA758">
            <v>0</v>
          </cell>
          <cell r="CB758">
            <v>0</v>
          </cell>
          <cell r="CC758">
            <v>0</v>
          </cell>
          <cell r="CD758">
            <v>0</v>
          </cell>
          <cell r="CE758">
            <v>0</v>
          </cell>
          <cell r="CF758">
            <v>0</v>
          </cell>
          <cell r="CG758">
            <v>0</v>
          </cell>
          <cell r="CH758">
            <v>0</v>
          </cell>
          <cell r="CI758">
            <v>0</v>
          </cell>
          <cell r="CJ758">
            <v>0</v>
          </cell>
          <cell r="CK758">
            <v>0</v>
          </cell>
          <cell r="CL758">
            <v>0</v>
          </cell>
          <cell r="CM758">
            <v>0</v>
          </cell>
          <cell r="CN758">
            <v>0</v>
          </cell>
          <cell r="CO758">
            <v>0</v>
          </cell>
          <cell r="CP758">
            <v>0</v>
          </cell>
          <cell r="CQ758">
            <v>0</v>
          </cell>
          <cell r="CR758">
            <v>0</v>
          </cell>
          <cell r="CS758">
            <v>0</v>
          </cell>
          <cell r="CT758">
            <v>0</v>
          </cell>
          <cell r="CU758">
            <v>0</v>
          </cell>
          <cell r="CV758">
            <v>0</v>
          </cell>
          <cell r="CW758">
            <v>0</v>
          </cell>
          <cell r="CX758">
            <v>0</v>
          </cell>
          <cell r="CY758">
            <v>0</v>
          </cell>
          <cell r="CZ758">
            <v>0</v>
          </cell>
          <cell r="DA758">
            <v>0</v>
          </cell>
          <cell r="DB758">
            <v>0</v>
          </cell>
          <cell r="DC758">
            <v>0</v>
          </cell>
          <cell r="DD758">
            <v>0</v>
          </cell>
          <cell r="DE758">
            <v>0</v>
          </cell>
          <cell r="DF758">
            <v>0</v>
          </cell>
          <cell r="DG758">
            <v>0</v>
          </cell>
          <cell r="DH758">
            <v>0</v>
          </cell>
          <cell r="DI758">
            <v>0</v>
          </cell>
          <cell r="DJ758">
            <v>0</v>
          </cell>
          <cell r="DK758">
            <v>0</v>
          </cell>
          <cell r="DL758">
            <v>0</v>
          </cell>
          <cell r="DM758">
            <v>0</v>
          </cell>
          <cell r="DN758">
            <v>0</v>
          </cell>
          <cell r="DO758">
            <v>0</v>
          </cell>
          <cell r="DP758">
            <v>0</v>
          </cell>
          <cell r="DQ758">
            <v>0</v>
          </cell>
          <cell r="DR758">
            <v>0</v>
          </cell>
          <cell r="DS758">
            <v>0</v>
          </cell>
          <cell r="DT758">
            <v>0</v>
          </cell>
          <cell r="DU758">
            <v>0</v>
          </cell>
          <cell r="DV758">
            <v>0</v>
          </cell>
          <cell r="DW758">
            <v>0</v>
          </cell>
          <cell r="DX758">
            <v>0</v>
          </cell>
          <cell r="DY758">
            <v>0</v>
          </cell>
          <cell r="DZ758">
            <v>0</v>
          </cell>
          <cell r="EA758">
            <v>0</v>
          </cell>
          <cell r="EB758">
            <v>0</v>
          </cell>
          <cell r="EC758">
            <v>0</v>
          </cell>
          <cell r="ED758">
            <v>0</v>
          </cell>
        </row>
        <row r="759">
          <cell r="F759">
            <v>0</v>
          </cell>
          <cell r="G759">
            <v>0</v>
          </cell>
          <cell r="H759">
            <v>0</v>
          </cell>
          <cell r="I759">
            <v>0</v>
          </cell>
          <cell r="J759">
            <v>0</v>
          </cell>
          <cell r="K759">
            <v>0</v>
          </cell>
          <cell r="L759">
            <v>0</v>
          </cell>
          <cell r="M759">
            <v>0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R759">
            <v>0</v>
          </cell>
          <cell r="S759">
            <v>0</v>
          </cell>
          <cell r="T759">
            <v>0</v>
          </cell>
          <cell r="U759">
            <v>0</v>
          </cell>
          <cell r="V759">
            <v>0</v>
          </cell>
          <cell r="W759">
            <v>0</v>
          </cell>
          <cell r="X759">
            <v>0</v>
          </cell>
          <cell r="Y759">
            <v>0</v>
          </cell>
          <cell r="Z759">
            <v>0</v>
          </cell>
          <cell r="AA759">
            <v>0</v>
          </cell>
          <cell r="AB759">
            <v>0</v>
          </cell>
          <cell r="AC759">
            <v>0</v>
          </cell>
          <cell r="AD759">
            <v>0</v>
          </cell>
          <cell r="AE759">
            <v>0</v>
          </cell>
          <cell r="AF759">
            <v>0</v>
          </cell>
          <cell r="AG759">
            <v>0</v>
          </cell>
          <cell r="AH759">
            <v>0</v>
          </cell>
          <cell r="AI759">
            <v>0</v>
          </cell>
          <cell r="AJ759">
            <v>0</v>
          </cell>
          <cell r="AK759">
            <v>0</v>
          </cell>
          <cell r="AL759">
            <v>0</v>
          </cell>
          <cell r="AM759">
            <v>0</v>
          </cell>
          <cell r="AN759">
            <v>0</v>
          </cell>
          <cell r="AO759">
            <v>0</v>
          </cell>
          <cell r="AP759">
            <v>0</v>
          </cell>
          <cell r="AQ759">
            <v>0</v>
          </cell>
          <cell r="AR759">
            <v>0</v>
          </cell>
          <cell r="AS759">
            <v>0</v>
          </cell>
          <cell r="AT759">
            <v>0</v>
          </cell>
          <cell r="AU759">
            <v>0</v>
          </cell>
          <cell r="AV759">
            <v>0</v>
          </cell>
          <cell r="AW759">
            <v>0</v>
          </cell>
          <cell r="AX759">
            <v>0</v>
          </cell>
          <cell r="AY759">
            <v>0</v>
          </cell>
          <cell r="AZ759">
            <v>0</v>
          </cell>
          <cell r="BA759">
            <v>0</v>
          </cell>
          <cell r="BB759">
            <v>0</v>
          </cell>
          <cell r="BC759">
            <v>0</v>
          </cell>
          <cell r="BD759">
            <v>0</v>
          </cell>
          <cell r="BE759">
            <v>0</v>
          </cell>
          <cell r="BF759">
            <v>0</v>
          </cell>
          <cell r="BG759">
            <v>0</v>
          </cell>
          <cell r="BH759">
            <v>0</v>
          </cell>
          <cell r="BI759">
            <v>0</v>
          </cell>
          <cell r="BJ759">
            <v>0</v>
          </cell>
          <cell r="BK759">
            <v>0</v>
          </cell>
          <cell r="BL759">
            <v>0</v>
          </cell>
          <cell r="BM759">
            <v>0</v>
          </cell>
          <cell r="BN759">
            <v>0</v>
          </cell>
          <cell r="BO759">
            <v>0</v>
          </cell>
          <cell r="BP759">
            <v>0</v>
          </cell>
          <cell r="BQ759">
            <v>0</v>
          </cell>
          <cell r="BR759">
            <v>0</v>
          </cell>
          <cell r="BS759">
            <v>0</v>
          </cell>
          <cell r="BT759">
            <v>0</v>
          </cell>
          <cell r="BU759">
            <v>0</v>
          </cell>
          <cell r="BV759">
            <v>0</v>
          </cell>
          <cell r="BW759">
            <v>0</v>
          </cell>
          <cell r="BX759">
            <v>0</v>
          </cell>
          <cell r="BY759">
            <v>0</v>
          </cell>
          <cell r="BZ759">
            <v>0</v>
          </cell>
          <cell r="CA759">
            <v>0</v>
          </cell>
          <cell r="CB759">
            <v>0</v>
          </cell>
          <cell r="CC759">
            <v>0</v>
          </cell>
          <cell r="CD759">
            <v>0</v>
          </cell>
          <cell r="CE759">
            <v>0</v>
          </cell>
          <cell r="CF759">
            <v>0</v>
          </cell>
          <cell r="CG759">
            <v>0</v>
          </cell>
          <cell r="CH759">
            <v>0</v>
          </cell>
          <cell r="CI759">
            <v>0</v>
          </cell>
          <cell r="CJ759">
            <v>0</v>
          </cell>
          <cell r="CK759">
            <v>0</v>
          </cell>
          <cell r="CL759">
            <v>0</v>
          </cell>
          <cell r="CM759">
            <v>0</v>
          </cell>
          <cell r="CN759">
            <v>0</v>
          </cell>
          <cell r="CO759">
            <v>0</v>
          </cell>
          <cell r="CP759">
            <v>0</v>
          </cell>
          <cell r="CQ759">
            <v>0</v>
          </cell>
          <cell r="CR759">
            <v>0</v>
          </cell>
          <cell r="CS759">
            <v>0</v>
          </cell>
          <cell r="CT759">
            <v>0</v>
          </cell>
          <cell r="CU759">
            <v>0</v>
          </cell>
          <cell r="CV759">
            <v>0</v>
          </cell>
          <cell r="CW759">
            <v>0</v>
          </cell>
          <cell r="CX759">
            <v>0</v>
          </cell>
          <cell r="CY759">
            <v>0</v>
          </cell>
          <cell r="CZ759">
            <v>0</v>
          </cell>
          <cell r="DA759">
            <v>0</v>
          </cell>
          <cell r="DB759">
            <v>0</v>
          </cell>
          <cell r="DC759">
            <v>0</v>
          </cell>
          <cell r="DD759">
            <v>0</v>
          </cell>
          <cell r="DE759">
            <v>0</v>
          </cell>
          <cell r="DF759">
            <v>0</v>
          </cell>
          <cell r="DG759">
            <v>0</v>
          </cell>
          <cell r="DH759">
            <v>0</v>
          </cell>
          <cell r="DI759">
            <v>0</v>
          </cell>
          <cell r="DJ759">
            <v>0</v>
          </cell>
          <cell r="DK759">
            <v>0</v>
          </cell>
          <cell r="DL759">
            <v>0</v>
          </cell>
          <cell r="DM759">
            <v>0</v>
          </cell>
          <cell r="DN759">
            <v>0</v>
          </cell>
          <cell r="DO759">
            <v>0</v>
          </cell>
          <cell r="DP759">
            <v>0</v>
          </cell>
          <cell r="DQ759">
            <v>0</v>
          </cell>
          <cell r="DR759">
            <v>0</v>
          </cell>
          <cell r="DS759">
            <v>0</v>
          </cell>
          <cell r="DT759">
            <v>0</v>
          </cell>
          <cell r="DU759">
            <v>0</v>
          </cell>
          <cell r="DV759">
            <v>0</v>
          </cell>
          <cell r="DW759">
            <v>0</v>
          </cell>
          <cell r="DX759">
            <v>0</v>
          </cell>
          <cell r="DY759">
            <v>0</v>
          </cell>
          <cell r="DZ759">
            <v>0</v>
          </cell>
          <cell r="EA759">
            <v>0</v>
          </cell>
          <cell r="EB759">
            <v>0</v>
          </cell>
          <cell r="EC759">
            <v>0</v>
          </cell>
          <cell r="ED759">
            <v>0</v>
          </cell>
        </row>
        <row r="760">
          <cell r="F760">
            <v>0</v>
          </cell>
          <cell r="G760">
            <v>0</v>
          </cell>
          <cell r="H760">
            <v>0</v>
          </cell>
          <cell r="I760">
            <v>0</v>
          </cell>
          <cell r="J760">
            <v>0</v>
          </cell>
          <cell r="K760">
            <v>0</v>
          </cell>
          <cell r="L760">
            <v>0</v>
          </cell>
          <cell r="M760">
            <v>0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R760">
            <v>0</v>
          </cell>
          <cell r="S760">
            <v>0</v>
          </cell>
          <cell r="T760">
            <v>0</v>
          </cell>
          <cell r="U760">
            <v>0</v>
          </cell>
          <cell r="V760">
            <v>0</v>
          </cell>
          <cell r="W760">
            <v>0</v>
          </cell>
          <cell r="X760">
            <v>0</v>
          </cell>
          <cell r="Y760">
            <v>0</v>
          </cell>
          <cell r="Z760">
            <v>0</v>
          </cell>
          <cell r="AA760">
            <v>0</v>
          </cell>
          <cell r="AB760">
            <v>0</v>
          </cell>
          <cell r="AC760">
            <v>0</v>
          </cell>
          <cell r="AD760">
            <v>0</v>
          </cell>
          <cell r="AE760">
            <v>0</v>
          </cell>
          <cell r="AF760">
            <v>0</v>
          </cell>
          <cell r="AG760">
            <v>0</v>
          </cell>
          <cell r="AH760">
            <v>0</v>
          </cell>
          <cell r="AI760">
            <v>0</v>
          </cell>
          <cell r="AJ760">
            <v>0</v>
          </cell>
          <cell r="AK760">
            <v>0</v>
          </cell>
          <cell r="AL760">
            <v>0</v>
          </cell>
          <cell r="AM760">
            <v>0</v>
          </cell>
          <cell r="AN760">
            <v>0</v>
          </cell>
          <cell r="AO760">
            <v>0</v>
          </cell>
          <cell r="AP760">
            <v>0</v>
          </cell>
          <cell r="AQ760">
            <v>0</v>
          </cell>
          <cell r="AR760">
            <v>0</v>
          </cell>
          <cell r="AS760">
            <v>0</v>
          </cell>
          <cell r="AT760">
            <v>0</v>
          </cell>
          <cell r="AU760">
            <v>0</v>
          </cell>
          <cell r="AV760">
            <v>0</v>
          </cell>
          <cell r="AW760">
            <v>0</v>
          </cell>
          <cell r="AX760">
            <v>0</v>
          </cell>
          <cell r="AY760">
            <v>0</v>
          </cell>
          <cell r="AZ760">
            <v>0</v>
          </cell>
          <cell r="BA760">
            <v>0</v>
          </cell>
          <cell r="BB760">
            <v>0</v>
          </cell>
          <cell r="BC760">
            <v>0</v>
          </cell>
          <cell r="BD760">
            <v>0</v>
          </cell>
          <cell r="BE760">
            <v>0</v>
          </cell>
          <cell r="BF760">
            <v>0</v>
          </cell>
          <cell r="BG760">
            <v>0</v>
          </cell>
          <cell r="BH760">
            <v>0</v>
          </cell>
          <cell r="BI760">
            <v>0</v>
          </cell>
          <cell r="BJ760">
            <v>0</v>
          </cell>
          <cell r="BK760">
            <v>0</v>
          </cell>
          <cell r="BL760">
            <v>0</v>
          </cell>
          <cell r="BM760">
            <v>0</v>
          </cell>
          <cell r="BN760">
            <v>0</v>
          </cell>
          <cell r="BO760">
            <v>0</v>
          </cell>
          <cell r="BP760">
            <v>0</v>
          </cell>
          <cell r="BQ760">
            <v>0</v>
          </cell>
          <cell r="BR760">
            <v>0</v>
          </cell>
          <cell r="BS760">
            <v>0</v>
          </cell>
          <cell r="BT760">
            <v>0</v>
          </cell>
          <cell r="BU760">
            <v>0</v>
          </cell>
          <cell r="BV760">
            <v>0</v>
          </cell>
          <cell r="BW760">
            <v>0</v>
          </cell>
          <cell r="BX760">
            <v>0</v>
          </cell>
          <cell r="BY760">
            <v>0</v>
          </cell>
          <cell r="BZ760">
            <v>0</v>
          </cell>
          <cell r="CA760">
            <v>0</v>
          </cell>
          <cell r="CB760">
            <v>0</v>
          </cell>
          <cell r="CC760">
            <v>0</v>
          </cell>
          <cell r="CD760">
            <v>0</v>
          </cell>
          <cell r="CE760">
            <v>0</v>
          </cell>
          <cell r="CF760">
            <v>0</v>
          </cell>
          <cell r="CG760">
            <v>0</v>
          </cell>
          <cell r="CH760">
            <v>0</v>
          </cell>
          <cell r="CI760">
            <v>0</v>
          </cell>
          <cell r="CJ760">
            <v>0</v>
          </cell>
          <cell r="CK760">
            <v>0</v>
          </cell>
          <cell r="CL760">
            <v>0</v>
          </cell>
          <cell r="CM760">
            <v>0</v>
          </cell>
          <cell r="CN760">
            <v>0</v>
          </cell>
          <cell r="CO760">
            <v>0</v>
          </cell>
          <cell r="CP760">
            <v>0</v>
          </cell>
          <cell r="CQ760">
            <v>0</v>
          </cell>
          <cell r="CR760">
            <v>0</v>
          </cell>
          <cell r="CS760">
            <v>0</v>
          </cell>
          <cell r="CT760">
            <v>0</v>
          </cell>
          <cell r="CU760">
            <v>0</v>
          </cell>
          <cell r="CV760">
            <v>0</v>
          </cell>
          <cell r="CW760">
            <v>0</v>
          </cell>
          <cell r="CX760">
            <v>0</v>
          </cell>
          <cell r="CY760">
            <v>0</v>
          </cell>
          <cell r="CZ760">
            <v>0</v>
          </cell>
          <cell r="DA760">
            <v>0</v>
          </cell>
          <cell r="DB760">
            <v>0</v>
          </cell>
          <cell r="DC760">
            <v>0</v>
          </cell>
          <cell r="DD760">
            <v>0</v>
          </cell>
          <cell r="DE760">
            <v>0</v>
          </cell>
          <cell r="DF760">
            <v>0</v>
          </cell>
          <cell r="DG760">
            <v>0</v>
          </cell>
          <cell r="DH760">
            <v>0</v>
          </cell>
          <cell r="DI760">
            <v>0</v>
          </cell>
          <cell r="DJ760">
            <v>0</v>
          </cell>
          <cell r="DK760">
            <v>0</v>
          </cell>
          <cell r="DL760">
            <v>0</v>
          </cell>
          <cell r="DM760">
            <v>0</v>
          </cell>
          <cell r="DN760">
            <v>0</v>
          </cell>
          <cell r="DO760">
            <v>0</v>
          </cell>
          <cell r="DP760">
            <v>0</v>
          </cell>
          <cell r="DQ760">
            <v>0</v>
          </cell>
          <cell r="DR760">
            <v>0</v>
          </cell>
          <cell r="DS760">
            <v>0</v>
          </cell>
          <cell r="DT760">
            <v>0</v>
          </cell>
          <cell r="DU760">
            <v>0</v>
          </cell>
          <cell r="DV760">
            <v>0</v>
          </cell>
          <cell r="DW760">
            <v>0</v>
          </cell>
          <cell r="DX760">
            <v>0</v>
          </cell>
          <cell r="DY760">
            <v>0</v>
          </cell>
          <cell r="DZ760">
            <v>0</v>
          </cell>
          <cell r="EA760">
            <v>0</v>
          </cell>
          <cell r="EB760">
            <v>0</v>
          </cell>
          <cell r="EC760">
            <v>0</v>
          </cell>
          <cell r="ED760">
            <v>0</v>
          </cell>
        </row>
        <row r="761">
          <cell r="F761">
            <v>0</v>
          </cell>
          <cell r="G761">
            <v>0</v>
          </cell>
          <cell r="H761">
            <v>0</v>
          </cell>
          <cell r="I761">
            <v>0</v>
          </cell>
          <cell r="J761">
            <v>0</v>
          </cell>
          <cell r="K761">
            <v>0</v>
          </cell>
          <cell r="L761">
            <v>0</v>
          </cell>
          <cell r="M761">
            <v>0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R761">
            <v>0</v>
          </cell>
          <cell r="S761">
            <v>0</v>
          </cell>
          <cell r="T761">
            <v>0</v>
          </cell>
          <cell r="U761">
            <v>0</v>
          </cell>
          <cell r="V761">
            <v>0</v>
          </cell>
          <cell r="W761">
            <v>0</v>
          </cell>
          <cell r="X761">
            <v>0</v>
          </cell>
          <cell r="Y761">
            <v>0</v>
          </cell>
          <cell r="Z761">
            <v>0</v>
          </cell>
          <cell r="AA761">
            <v>0</v>
          </cell>
          <cell r="AB761">
            <v>0</v>
          </cell>
          <cell r="AC761">
            <v>0</v>
          </cell>
          <cell r="AD761">
            <v>0</v>
          </cell>
          <cell r="AE761">
            <v>0</v>
          </cell>
          <cell r="AF761">
            <v>0</v>
          </cell>
          <cell r="AG761">
            <v>0</v>
          </cell>
          <cell r="AH761">
            <v>0</v>
          </cell>
          <cell r="AI761">
            <v>0</v>
          </cell>
          <cell r="AJ761">
            <v>0</v>
          </cell>
          <cell r="AK761">
            <v>0</v>
          </cell>
          <cell r="AL761">
            <v>0</v>
          </cell>
          <cell r="AM761">
            <v>0</v>
          </cell>
          <cell r="AN761">
            <v>0</v>
          </cell>
          <cell r="AO761">
            <v>0</v>
          </cell>
          <cell r="AP761">
            <v>0</v>
          </cell>
          <cell r="AQ761">
            <v>0</v>
          </cell>
          <cell r="AR761">
            <v>0</v>
          </cell>
          <cell r="AS761">
            <v>0</v>
          </cell>
          <cell r="AT761">
            <v>0</v>
          </cell>
          <cell r="AU761">
            <v>0</v>
          </cell>
          <cell r="AV761">
            <v>0</v>
          </cell>
          <cell r="AW761">
            <v>0</v>
          </cell>
          <cell r="AX761">
            <v>0</v>
          </cell>
          <cell r="AY761">
            <v>0</v>
          </cell>
          <cell r="AZ761">
            <v>0</v>
          </cell>
          <cell r="BA761">
            <v>0</v>
          </cell>
          <cell r="BB761">
            <v>0</v>
          </cell>
          <cell r="BC761">
            <v>0</v>
          </cell>
          <cell r="BD761">
            <v>0</v>
          </cell>
          <cell r="BE761">
            <v>0</v>
          </cell>
          <cell r="BF761">
            <v>0</v>
          </cell>
          <cell r="BG761">
            <v>0</v>
          </cell>
          <cell r="BH761">
            <v>0</v>
          </cell>
          <cell r="BI761">
            <v>0</v>
          </cell>
          <cell r="BJ761">
            <v>0</v>
          </cell>
          <cell r="BK761">
            <v>0</v>
          </cell>
          <cell r="BL761">
            <v>0</v>
          </cell>
          <cell r="BM761">
            <v>0</v>
          </cell>
          <cell r="BN761">
            <v>0</v>
          </cell>
          <cell r="BO761">
            <v>0</v>
          </cell>
          <cell r="BP761">
            <v>0</v>
          </cell>
          <cell r="BQ761">
            <v>0</v>
          </cell>
          <cell r="BR761">
            <v>0</v>
          </cell>
          <cell r="BS761">
            <v>0</v>
          </cell>
          <cell r="BT761">
            <v>0</v>
          </cell>
          <cell r="BU761">
            <v>0</v>
          </cell>
          <cell r="BV761">
            <v>0</v>
          </cell>
          <cell r="BW761">
            <v>0</v>
          </cell>
          <cell r="BX761">
            <v>0</v>
          </cell>
          <cell r="BY761">
            <v>0</v>
          </cell>
          <cell r="BZ761">
            <v>0</v>
          </cell>
          <cell r="CA761">
            <v>0</v>
          </cell>
          <cell r="CB761">
            <v>0</v>
          </cell>
          <cell r="CC761">
            <v>0</v>
          </cell>
          <cell r="CD761">
            <v>0</v>
          </cell>
          <cell r="CE761">
            <v>0</v>
          </cell>
          <cell r="CF761">
            <v>0</v>
          </cell>
          <cell r="CG761">
            <v>0</v>
          </cell>
          <cell r="CH761">
            <v>0</v>
          </cell>
          <cell r="CI761">
            <v>0</v>
          </cell>
          <cell r="CJ761">
            <v>0</v>
          </cell>
          <cell r="CK761">
            <v>0</v>
          </cell>
          <cell r="CL761">
            <v>0</v>
          </cell>
          <cell r="CM761">
            <v>0</v>
          </cell>
          <cell r="CN761">
            <v>0</v>
          </cell>
          <cell r="CO761">
            <v>0</v>
          </cell>
          <cell r="CP761">
            <v>0</v>
          </cell>
          <cell r="CQ761">
            <v>0</v>
          </cell>
          <cell r="CR761">
            <v>0</v>
          </cell>
          <cell r="CS761">
            <v>0</v>
          </cell>
          <cell r="CT761">
            <v>0</v>
          </cell>
          <cell r="CU761">
            <v>0</v>
          </cell>
          <cell r="CV761">
            <v>0</v>
          </cell>
          <cell r="CW761">
            <v>0</v>
          </cell>
          <cell r="CX761">
            <v>0</v>
          </cell>
          <cell r="CY761">
            <v>0</v>
          </cell>
          <cell r="CZ761">
            <v>0</v>
          </cell>
          <cell r="DA761">
            <v>0</v>
          </cell>
          <cell r="DB761">
            <v>0</v>
          </cell>
          <cell r="DC761">
            <v>0</v>
          </cell>
          <cell r="DD761">
            <v>0</v>
          </cell>
          <cell r="DE761">
            <v>0</v>
          </cell>
          <cell r="DF761">
            <v>0</v>
          </cell>
          <cell r="DG761">
            <v>0</v>
          </cell>
          <cell r="DH761">
            <v>0</v>
          </cell>
          <cell r="DI761">
            <v>0</v>
          </cell>
          <cell r="DJ761">
            <v>0</v>
          </cell>
          <cell r="DK761">
            <v>0</v>
          </cell>
          <cell r="DL761">
            <v>0</v>
          </cell>
          <cell r="DM761">
            <v>0</v>
          </cell>
          <cell r="DN761">
            <v>0</v>
          </cell>
          <cell r="DO761">
            <v>0</v>
          </cell>
          <cell r="DP761">
            <v>0</v>
          </cell>
          <cell r="DQ761">
            <v>0</v>
          </cell>
          <cell r="DR761">
            <v>0</v>
          </cell>
          <cell r="DS761">
            <v>0</v>
          </cell>
          <cell r="DT761">
            <v>0</v>
          </cell>
          <cell r="DU761">
            <v>0</v>
          </cell>
          <cell r="DV761">
            <v>0</v>
          </cell>
          <cell r="DW761">
            <v>0</v>
          </cell>
          <cell r="DX761">
            <v>0</v>
          </cell>
          <cell r="DY761">
            <v>0</v>
          </cell>
          <cell r="DZ761">
            <v>0</v>
          </cell>
          <cell r="EA761">
            <v>0</v>
          </cell>
          <cell r="EB761">
            <v>0</v>
          </cell>
          <cell r="EC761">
            <v>0</v>
          </cell>
          <cell r="ED761">
            <v>0</v>
          </cell>
        </row>
        <row r="763">
          <cell r="A763" t="str">
            <v>Burn Rate (MMBtu/MWh)</v>
          </cell>
        </row>
        <row r="764">
          <cell r="F764">
            <v>0</v>
          </cell>
          <cell r="G764">
            <v>0</v>
          </cell>
          <cell r="H764">
            <v>0</v>
          </cell>
          <cell r="I764">
            <v>0</v>
          </cell>
          <cell r="J764">
            <v>0</v>
          </cell>
          <cell r="K764">
            <v>0</v>
          </cell>
          <cell r="L764">
            <v>0</v>
          </cell>
          <cell r="M764">
            <v>0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R764">
            <v>0</v>
          </cell>
          <cell r="S764">
            <v>0</v>
          </cell>
          <cell r="T764">
            <v>0</v>
          </cell>
          <cell r="U764">
            <v>0</v>
          </cell>
          <cell r="V764">
            <v>0</v>
          </cell>
          <cell r="W764">
            <v>0</v>
          </cell>
          <cell r="X764">
            <v>0</v>
          </cell>
          <cell r="Y764">
            <v>0</v>
          </cell>
          <cell r="Z764">
            <v>0</v>
          </cell>
          <cell r="AA764">
            <v>0</v>
          </cell>
          <cell r="AB764">
            <v>0</v>
          </cell>
          <cell r="AC764">
            <v>0</v>
          </cell>
          <cell r="AD764">
            <v>0</v>
          </cell>
          <cell r="AE764">
            <v>0</v>
          </cell>
          <cell r="AF764">
            <v>0</v>
          </cell>
          <cell r="AG764">
            <v>0</v>
          </cell>
          <cell r="AH764">
            <v>0</v>
          </cell>
          <cell r="AI764">
            <v>0</v>
          </cell>
          <cell r="AJ764">
            <v>0</v>
          </cell>
          <cell r="AK764">
            <v>0</v>
          </cell>
          <cell r="AL764">
            <v>0</v>
          </cell>
          <cell r="AM764">
            <v>0</v>
          </cell>
          <cell r="AN764">
            <v>0</v>
          </cell>
          <cell r="AO764">
            <v>0</v>
          </cell>
          <cell r="AP764">
            <v>0</v>
          </cell>
          <cell r="AQ764">
            <v>0</v>
          </cell>
          <cell r="AR764">
            <v>0</v>
          </cell>
          <cell r="AS764">
            <v>0</v>
          </cell>
          <cell r="AT764">
            <v>0</v>
          </cell>
          <cell r="AU764">
            <v>0</v>
          </cell>
          <cell r="AV764">
            <v>0</v>
          </cell>
          <cell r="AW764">
            <v>0</v>
          </cell>
          <cell r="AX764">
            <v>0</v>
          </cell>
          <cell r="AY764">
            <v>0</v>
          </cell>
          <cell r="AZ764">
            <v>0</v>
          </cell>
          <cell r="BA764">
            <v>0</v>
          </cell>
          <cell r="BB764">
            <v>0</v>
          </cell>
          <cell r="BC764">
            <v>0</v>
          </cell>
          <cell r="BD764">
            <v>0</v>
          </cell>
          <cell r="BE764">
            <v>0</v>
          </cell>
          <cell r="BF764">
            <v>0</v>
          </cell>
          <cell r="BG764">
            <v>0</v>
          </cell>
          <cell r="BH764">
            <v>0</v>
          </cell>
          <cell r="BI764">
            <v>0</v>
          </cell>
          <cell r="BJ764">
            <v>0</v>
          </cell>
          <cell r="BK764">
            <v>0</v>
          </cell>
          <cell r="BL764">
            <v>0</v>
          </cell>
          <cell r="BM764">
            <v>0</v>
          </cell>
          <cell r="BN764">
            <v>0</v>
          </cell>
          <cell r="BO764">
            <v>0</v>
          </cell>
          <cell r="BP764">
            <v>0</v>
          </cell>
          <cell r="BQ764">
            <v>0</v>
          </cell>
          <cell r="BR764">
            <v>0</v>
          </cell>
          <cell r="BS764">
            <v>0</v>
          </cell>
          <cell r="BT764">
            <v>0</v>
          </cell>
          <cell r="BU764">
            <v>0</v>
          </cell>
          <cell r="BV764">
            <v>0</v>
          </cell>
          <cell r="BW764">
            <v>0</v>
          </cell>
          <cell r="BX764">
            <v>0</v>
          </cell>
          <cell r="BY764">
            <v>0</v>
          </cell>
          <cell r="BZ764">
            <v>0</v>
          </cell>
          <cell r="CA764">
            <v>0</v>
          </cell>
          <cell r="CB764">
            <v>0</v>
          </cell>
          <cell r="CC764">
            <v>0</v>
          </cell>
          <cell r="CD764">
            <v>0</v>
          </cell>
          <cell r="CE764">
            <v>0</v>
          </cell>
          <cell r="CF764">
            <v>0</v>
          </cell>
          <cell r="CG764">
            <v>0</v>
          </cell>
          <cell r="CH764">
            <v>0</v>
          </cell>
          <cell r="CI764">
            <v>0</v>
          </cell>
          <cell r="CJ764">
            <v>0</v>
          </cell>
          <cell r="CK764">
            <v>0</v>
          </cell>
          <cell r="CL764">
            <v>0</v>
          </cell>
          <cell r="CM764">
            <v>0</v>
          </cell>
          <cell r="CN764">
            <v>0</v>
          </cell>
          <cell r="CO764">
            <v>0</v>
          </cell>
          <cell r="CP764">
            <v>0</v>
          </cell>
          <cell r="CQ764">
            <v>0</v>
          </cell>
          <cell r="CR764">
            <v>0</v>
          </cell>
          <cell r="CS764">
            <v>0</v>
          </cell>
          <cell r="CT764">
            <v>0</v>
          </cell>
          <cell r="CU764">
            <v>0</v>
          </cell>
          <cell r="CV764">
            <v>0</v>
          </cell>
          <cell r="CW764">
            <v>0</v>
          </cell>
          <cell r="CX764">
            <v>0</v>
          </cell>
          <cell r="CY764">
            <v>0</v>
          </cell>
          <cell r="CZ764">
            <v>0</v>
          </cell>
          <cell r="DA764">
            <v>0</v>
          </cell>
          <cell r="DB764">
            <v>0</v>
          </cell>
          <cell r="DC764">
            <v>0</v>
          </cell>
          <cell r="DD764">
            <v>0</v>
          </cell>
          <cell r="DE764">
            <v>0</v>
          </cell>
          <cell r="DF764">
            <v>0</v>
          </cell>
          <cell r="DG764">
            <v>0</v>
          </cell>
          <cell r="DH764">
            <v>0</v>
          </cell>
          <cell r="DI764">
            <v>0</v>
          </cell>
          <cell r="DJ764">
            <v>0</v>
          </cell>
          <cell r="DK764">
            <v>0</v>
          </cell>
          <cell r="DL764">
            <v>0</v>
          </cell>
          <cell r="DM764">
            <v>0</v>
          </cell>
          <cell r="DN764">
            <v>0</v>
          </cell>
          <cell r="DO764">
            <v>0</v>
          </cell>
          <cell r="DP764">
            <v>0</v>
          </cell>
          <cell r="DQ764">
            <v>0</v>
          </cell>
          <cell r="DR764">
            <v>0</v>
          </cell>
          <cell r="DS764">
            <v>0</v>
          </cell>
          <cell r="DT764">
            <v>0</v>
          </cell>
          <cell r="DU764">
            <v>0</v>
          </cell>
          <cell r="DV764">
            <v>0</v>
          </cell>
          <cell r="DW764">
            <v>0</v>
          </cell>
          <cell r="DX764">
            <v>0</v>
          </cell>
          <cell r="DY764">
            <v>0</v>
          </cell>
          <cell r="DZ764">
            <v>0</v>
          </cell>
          <cell r="EA764">
            <v>0</v>
          </cell>
          <cell r="EB764">
            <v>0</v>
          </cell>
          <cell r="EC764">
            <v>0</v>
          </cell>
          <cell r="ED764">
            <v>0</v>
          </cell>
          <cell r="EE764">
            <v>0</v>
          </cell>
        </row>
        <row r="765">
          <cell r="F765">
            <v>0</v>
          </cell>
          <cell r="G765">
            <v>3.0000000000000001E-3</v>
          </cell>
          <cell r="H765">
            <v>5.0000000000000001E-3</v>
          </cell>
          <cell r="I765">
            <v>6.0000000000000001E-3</v>
          </cell>
          <cell r="J765">
            <v>6.0000000000000001E-3</v>
          </cell>
          <cell r="K765">
            <v>4.0000000000000001E-3</v>
          </cell>
          <cell r="L765">
            <v>1E-3</v>
          </cell>
          <cell r="M765">
            <v>0</v>
          </cell>
          <cell r="N765">
            <v>1E-3</v>
          </cell>
          <cell r="O765">
            <v>0</v>
          </cell>
          <cell r="P765">
            <v>0</v>
          </cell>
          <cell r="Q765">
            <v>0</v>
          </cell>
          <cell r="R765">
            <v>1E-3</v>
          </cell>
          <cell r="S765">
            <v>0</v>
          </cell>
          <cell r="T765">
            <v>0</v>
          </cell>
          <cell r="U765">
            <v>5.0000000000000001E-3</v>
          </cell>
          <cell r="V765">
            <v>5.0000000000000001E-3</v>
          </cell>
          <cell r="W765">
            <v>2E-3</v>
          </cell>
          <cell r="X765">
            <v>0</v>
          </cell>
          <cell r="Y765">
            <v>0</v>
          </cell>
          <cell r="Z765">
            <v>0</v>
          </cell>
          <cell r="AA765">
            <v>0</v>
          </cell>
          <cell r="AB765">
            <v>0</v>
          </cell>
          <cell r="AC765">
            <v>0</v>
          </cell>
          <cell r="AD765">
            <v>0</v>
          </cell>
          <cell r="AE765">
            <v>0</v>
          </cell>
          <cell r="AF765">
            <v>0</v>
          </cell>
          <cell r="AG765">
            <v>0</v>
          </cell>
          <cell r="AH765">
            <v>0</v>
          </cell>
          <cell r="AI765">
            <v>0</v>
          </cell>
          <cell r="AJ765">
            <v>0</v>
          </cell>
          <cell r="AK765">
            <v>0</v>
          </cell>
          <cell r="AL765">
            <v>0</v>
          </cell>
          <cell r="AM765">
            <v>0</v>
          </cell>
          <cell r="AN765">
            <v>0</v>
          </cell>
          <cell r="AO765">
            <v>0</v>
          </cell>
          <cell r="AP765">
            <v>0</v>
          </cell>
          <cell r="AQ765">
            <v>0</v>
          </cell>
          <cell r="AR765">
            <v>0</v>
          </cell>
          <cell r="AS765">
            <v>0</v>
          </cell>
          <cell r="AT765">
            <v>0</v>
          </cell>
          <cell r="AU765">
            <v>0</v>
          </cell>
          <cell r="AV765">
            <v>0</v>
          </cell>
          <cell r="AW765">
            <v>0</v>
          </cell>
          <cell r="AX765">
            <v>0</v>
          </cell>
          <cell r="AY765">
            <v>0</v>
          </cell>
          <cell r="AZ765">
            <v>0</v>
          </cell>
          <cell r="BA765">
            <v>0</v>
          </cell>
          <cell r="BB765">
            <v>0</v>
          </cell>
          <cell r="BC765">
            <v>0</v>
          </cell>
          <cell r="BD765">
            <v>0</v>
          </cell>
          <cell r="BE765">
            <v>0</v>
          </cell>
          <cell r="BF765">
            <v>0</v>
          </cell>
          <cell r="BG765">
            <v>0</v>
          </cell>
          <cell r="BH765">
            <v>0</v>
          </cell>
          <cell r="BI765">
            <v>0</v>
          </cell>
          <cell r="BJ765">
            <v>0</v>
          </cell>
          <cell r="BK765">
            <v>0</v>
          </cell>
          <cell r="BL765">
            <v>0</v>
          </cell>
          <cell r="BM765">
            <v>0</v>
          </cell>
          <cell r="BN765">
            <v>0</v>
          </cell>
          <cell r="BO765">
            <v>0</v>
          </cell>
          <cell r="BP765">
            <v>0</v>
          </cell>
          <cell r="BQ765">
            <v>0</v>
          </cell>
          <cell r="BR765">
            <v>0</v>
          </cell>
          <cell r="BS765">
            <v>0</v>
          </cell>
          <cell r="BT765">
            <v>0</v>
          </cell>
          <cell r="BU765">
            <v>0</v>
          </cell>
          <cell r="BV765">
            <v>0</v>
          </cell>
          <cell r="BW765">
            <v>0</v>
          </cell>
          <cell r="BX765">
            <v>0</v>
          </cell>
          <cell r="BY765">
            <v>0</v>
          </cell>
          <cell r="BZ765">
            <v>0</v>
          </cell>
          <cell r="CA765">
            <v>0</v>
          </cell>
          <cell r="CB765">
            <v>0</v>
          </cell>
          <cell r="CC765">
            <v>0</v>
          </cell>
          <cell r="CD765">
            <v>0</v>
          </cell>
          <cell r="CE765">
            <v>0</v>
          </cell>
          <cell r="CF765">
            <v>0</v>
          </cell>
          <cell r="CG765">
            <v>0</v>
          </cell>
          <cell r="CH765">
            <v>0</v>
          </cell>
          <cell r="CI765">
            <v>0</v>
          </cell>
          <cell r="CJ765">
            <v>0</v>
          </cell>
          <cell r="CK765">
            <v>0</v>
          </cell>
          <cell r="CL765">
            <v>0</v>
          </cell>
          <cell r="CM765">
            <v>0</v>
          </cell>
          <cell r="CN765">
            <v>0</v>
          </cell>
          <cell r="CO765">
            <v>0</v>
          </cell>
          <cell r="CP765">
            <v>0</v>
          </cell>
          <cell r="CQ765">
            <v>0</v>
          </cell>
          <cell r="CR765">
            <v>0</v>
          </cell>
          <cell r="CS765">
            <v>0</v>
          </cell>
          <cell r="CT765">
            <v>0</v>
          </cell>
          <cell r="CU765">
            <v>0</v>
          </cell>
          <cell r="CV765">
            <v>0</v>
          </cell>
          <cell r="CW765">
            <v>0</v>
          </cell>
          <cell r="CX765">
            <v>0</v>
          </cell>
          <cell r="CY765">
            <v>0</v>
          </cell>
          <cell r="CZ765">
            <v>0</v>
          </cell>
          <cell r="DA765">
            <v>0</v>
          </cell>
          <cell r="DB765">
            <v>0</v>
          </cell>
          <cell r="DC765">
            <v>0</v>
          </cell>
          <cell r="DD765">
            <v>0</v>
          </cell>
          <cell r="DE765">
            <v>0</v>
          </cell>
          <cell r="DF765">
            <v>0</v>
          </cell>
          <cell r="DG765">
            <v>0</v>
          </cell>
          <cell r="DH765">
            <v>0</v>
          </cell>
          <cell r="DI765">
            <v>0</v>
          </cell>
          <cell r="DJ765">
            <v>0</v>
          </cell>
          <cell r="DK765">
            <v>0</v>
          </cell>
          <cell r="DL765">
            <v>0</v>
          </cell>
          <cell r="DM765">
            <v>0</v>
          </cell>
          <cell r="DN765">
            <v>0</v>
          </cell>
          <cell r="DO765">
            <v>0</v>
          </cell>
          <cell r="DP765">
            <v>0</v>
          </cell>
          <cell r="DQ765">
            <v>0</v>
          </cell>
          <cell r="DR765">
            <v>0</v>
          </cell>
          <cell r="DS765">
            <v>0</v>
          </cell>
          <cell r="DT765">
            <v>0</v>
          </cell>
          <cell r="DU765">
            <v>0</v>
          </cell>
          <cell r="DV765">
            <v>0</v>
          </cell>
          <cell r="DW765">
            <v>0</v>
          </cell>
          <cell r="DX765">
            <v>0</v>
          </cell>
          <cell r="DY765">
            <v>0</v>
          </cell>
          <cell r="DZ765">
            <v>0</v>
          </cell>
          <cell r="EA765">
            <v>0</v>
          </cell>
          <cell r="EB765">
            <v>0</v>
          </cell>
          <cell r="EC765">
            <v>0</v>
          </cell>
          <cell r="ED765">
            <v>0</v>
          </cell>
          <cell r="EE765">
            <v>0</v>
          </cell>
        </row>
        <row r="766">
          <cell r="F766">
            <v>0</v>
          </cell>
          <cell r="G766">
            <v>1E-3</v>
          </cell>
          <cell r="H766">
            <v>1E-3</v>
          </cell>
          <cell r="I766">
            <v>0</v>
          </cell>
          <cell r="J766">
            <v>0</v>
          </cell>
          <cell r="K766">
            <v>0</v>
          </cell>
          <cell r="L766">
            <v>1E-3</v>
          </cell>
          <cell r="M766">
            <v>1E-3</v>
          </cell>
          <cell r="N766">
            <v>1E-3</v>
          </cell>
          <cell r="O766">
            <v>0</v>
          </cell>
          <cell r="P766">
            <v>1E-3</v>
          </cell>
          <cell r="Q766">
            <v>0</v>
          </cell>
          <cell r="R766">
            <v>1E-3</v>
          </cell>
          <cell r="S766">
            <v>1E-3</v>
          </cell>
          <cell r="T766">
            <v>3.0000000000000001E-3</v>
          </cell>
          <cell r="U766">
            <v>0</v>
          </cell>
          <cell r="V766">
            <v>0</v>
          </cell>
          <cell r="W766">
            <v>0</v>
          </cell>
          <cell r="X766">
            <v>1E-3</v>
          </cell>
          <cell r="Y766">
            <v>1E-3</v>
          </cell>
          <cell r="Z766">
            <v>1E-3</v>
          </cell>
          <cell r="AA766">
            <v>2E-3</v>
          </cell>
          <cell r="AB766">
            <v>0</v>
          </cell>
          <cell r="AC766">
            <v>6.0000000000000001E-3</v>
          </cell>
          <cell r="AD766">
            <v>2E-3</v>
          </cell>
          <cell r="AE766">
            <v>0</v>
          </cell>
          <cell r="AF766">
            <v>1E-3</v>
          </cell>
          <cell r="AG766">
            <v>0</v>
          </cell>
          <cell r="AH766">
            <v>0</v>
          </cell>
          <cell r="AI766">
            <v>0</v>
          </cell>
          <cell r="AJ766">
            <v>0</v>
          </cell>
          <cell r="AK766">
            <v>0</v>
          </cell>
          <cell r="AL766">
            <v>0</v>
          </cell>
          <cell r="AM766">
            <v>0</v>
          </cell>
          <cell r="AN766">
            <v>0</v>
          </cell>
          <cell r="AO766">
            <v>0</v>
          </cell>
          <cell r="AP766">
            <v>0</v>
          </cell>
          <cell r="AQ766">
            <v>0</v>
          </cell>
          <cell r="AR766">
            <v>0</v>
          </cell>
          <cell r="AS766">
            <v>0</v>
          </cell>
          <cell r="AT766">
            <v>0</v>
          </cell>
          <cell r="AU766">
            <v>0</v>
          </cell>
          <cell r="AV766">
            <v>1E-3</v>
          </cell>
          <cell r="AW766">
            <v>1E-3</v>
          </cell>
          <cell r="AX766">
            <v>0</v>
          </cell>
          <cell r="AY766">
            <v>0</v>
          </cell>
          <cell r="AZ766">
            <v>0</v>
          </cell>
          <cell r="BA766">
            <v>0</v>
          </cell>
          <cell r="BB766">
            <v>0</v>
          </cell>
          <cell r="BC766">
            <v>0</v>
          </cell>
          <cell r="BD766">
            <v>0</v>
          </cell>
          <cell r="BE766">
            <v>0</v>
          </cell>
          <cell r="BF766">
            <v>0</v>
          </cell>
          <cell r="BG766">
            <v>0</v>
          </cell>
          <cell r="BH766">
            <v>0</v>
          </cell>
          <cell r="BI766">
            <v>0</v>
          </cell>
          <cell r="BJ766">
            <v>0</v>
          </cell>
          <cell r="BK766">
            <v>0</v>
          </cell>
          <cell r="BL766">
            <v>0</v>
          </cell>
          <cell r="BM766">
            <v>0</v>
          </cell>
          <cell r="BN766">
            <v>0</v>
          </cell>
          <cell r="BO766">
            <v>0</v>
          </cell>
          <cell r="BP766">
            <v>0</v>
          </cell>
          <cell r="BQ766">
            <v>0</v>
          </cell>
          <cell r="BR766">
            <v>0</v>
          </cell>
          <cell r="BS766">
            <v>0</v>
          </cell>
          <cell r="BT766">
            <v>0</v>
          </cell>
          <cell r="BU766">
            <v>0</v>
          </cell>
          <cell r="BV766">
            <v>0</v>
          </cell>
          <cell r="BW766">
            <v>0</v>
          </cell>
          <cell r="BX766">
            <v>0</v>
          </cell>
          <cell r="BY766">
            <v>0</v>
          </cell>
          <cell r="BZ766">
            <v>0</v>
          </cell>
          <cell r="CA766">
            <v>0</v>
          </cell>
          <cell r="CB766">
            <v>0</v>
          </cell>
          <cell r="CC766">
            <v>0</v>
          </cell>
          <cell r="CD766">
            <v>0</v>
          </cell>
          <cell r="CE766">
            <v>0</v>
          </cell>
          <cell r="CF766">
            <v>0</v>
          </cell>
          <cell r="CG766">
            <v>0</v>
          </cell>
          <cell r="CH766">
            <v>0</v>
          </cell>
          <cell r="CI766">
            <v>0</v>
          </cell>
          <cell r="CJ766">
            <v>0</v>
          </cell>
          <cell r="CK766">
            <v>0</v>
          </cell>
          <cell r="CL766">
            <v>0</v>
          </cell>
          <cell r="CM766">
            <v>0</v>
          </cell>
          <cell r="CN766">
            <v>0</v>
          </cell>
          <cell r="CO766">
            <v>0</v>
          </cell>
          <cell r="CP766">
            <v>0</v>
          </cell>
          <cell r="CQ766">
            <v>0</v>
          </cell>
          <cell r="CR766">
            <v>0</v>
          </cell>
          <cell r="CS766">
            <v>0</v>
          </cell>
          <cell r="CT766">
            <v>0</v>
          </cell>
          <cell r="CU766">
            <v>0</v>
          </cell>
          <cell r="CV766">
            <v>0</v>
          </cell>
          <cell r="CW766">
            <v>0</v>
          </cell>
          <cell r="CX766">
            <v>0</v>
          </cell>
          <cell r="CY766">
            <v>0</v>
          </cell>
          <cell r="CZ766">
            <v>0</v>
          </cell>
          <cell r="DA766">
            <v>0</v>
          </cell>
          <cell r="DB766">
            <v>0</v>
          </cell>
          <cell r="DC766">
            <v>0</v>
          </cell>
          <cell r="DD766">
            <v>0</v>
          </cell>
          <cell r="DE766">
            <v>0</v>
          </cell>
          <cell r="DF766">
            <v>0</v>
          </cell>
          <cell r="DG766">
            <v>0</v>
          </cell>
          <cell r="DH766">
            <v>0</v>
          </cell>
          <cell r="DI766">
            <v>0</v>
          </cell>
          <cell r="DJ766">
            <v>0</v>
          </cell>
          <cell r="DK766">
            <v>0</v>
          </cell>
          <cell r="DL766">
            <v>0</v>
          </cell>
          <cell r="DM766">
            <v>0</v>
          </cell>
          <cell r="DN766">
            <v>0</v>
          </cell>
          <cell r="DO766">
            <v>0</v>
          </cell>
          <cell r="DP766">
            <v>0</v>
          </cell>
          <cell r="DQ766">
            <v>0</v>
          </cell>
          <cell r="DR766">
            <v>0</v>
          </cell>
          <cell r="DS766">
            <v>0</v>
          </cell>
          <cell r="DT766">
            <v>0</v>
          </cell>
          <cell r="DU766">
            <v>0</v>
          </cell>
          <cell r="DV766">
            <v>0</v>
          </cell>
          <cell r="DW766">
            <v>0</v>
          </cell>
          <cell r="DX766">
            <v>0</v>
          </cell>
          <cell r="DY766">
            <v>0</v>
          </cell>
          <cell r="DZ766">
            <v>0</v>
          </cell>
          <cell r="EA766">
            <v>0</v>
          </cell>
          <cell r="EB766">
            <v>0</v>
          </cell>
          <cell r="EC766">
            <v>0</v>
          </cell>
          <cell r="ED766">
            <v>0</v>
          </cell>
          <cell r="EE766">
            <v>0</v>
          </cell>
        </row>
        <row r="767">
          <cell r="F767">
            <v>0</v>
          </cell>
          <cell r="G767">
            <v>0</v>
          </cell>
          <cell r="H767">
            <v>0</v>
          </cell>
          <cell r="I767">
            <v>1E-3</v>
          </cell>
          <cell r="J767">
            <v>1E-3</v>
          </cell>
          <cell r="K767">
            <v>0</v>
          </cell>
          <cell r="L767">
            <v>0</v>
          </cell>
          <cell r="M767">
            <v>0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R767">
            <v>0</v>
          </cell>
          <cell r="S767">
            <v>0</v>
          </cell>
          <cell r="T767">
            <v>0</v>
          </cell>
          <cell r="U767">
            <v>0</v>
          </cell>
          <cell r="V767">
            <v>1E-3</v>
          </cell>
          <cell r="W767">
            <v>2E-3</v>
          </cell>
          <cell r="X767">
            <v>0</v>
          </cell>
          <cell r="Y767">
            <v>0</v>
          </cell>
          <cell r="Z767">
            <v>0</v>
          </cell>
          <cell r="AA767">
            <v>0</v>
          </cell>
          <cell r="AB767">
            <v>0</v>
          </cell>
          <cell r="AC767">
            <v>0</v>
          </cell>
          <cell r="AD767">
            <v>0</v>
          </cell>
          <cell r="AE767">
            <v>0</v>
          </cell>
          <cell r="AF767">
            <v>0</v>
          </cell>
          <cell r="AG767">
            <v>0</v>
          </cell>
          <cell r="AH767">
            <v>0</v>
          </cell>
          <cell r="AI767">
            <v>0</v>
          </cell>
          <cell r="AJ767">
            <v>0</v>
          </cell>
          <cell r="AK767">
            <v>0</v>
          </cell>
          <cell r="AL767">
            <v>0</v>
          </cell>
          <cell r="AM767">
            <v>0</v>
          </cell>
          <cell r="AN767">
            <v>0</v>
          </cell>
          <cell r="AO767">
            <v>0</v>
          </cell>
          <cell r="AP767">
            <v>0</v>
          </cell>
          <cell r="AQ767">
            <v>0</v>
          </cell>
          <cell r="AR767">
            <v>0</v>
          </cell>
          <cell r="AS767">
            <v>0</v>
          </cell>
          <cell r="AT767">
            <v>0</v>
          </cell>
          <cell r="AU767">
            <v>0</v>
          </cell>
          <cell r="AV767">
            <v>0</v>
          </cell>
          <cell r="AW767">
            <v>0</v>
          </cell>
          <cell r="AX767">
            <v>0</v>
          </cell>
          <cell r="AY767">
            <v>0</v>
          </cell>
          <cell r="AZ767">
            <v>0</v>
          </cell>
          <cell r="BA767">
            <v>0</v>
          </cell>
          <cell r="BB767">
            <v>0</v>
          </cell>
          <cell r="BC767">
            <v>0</v>
          </cell>
          <cell r="BD767">
            <v>0</v>
          </cell>
          <cell r="BE767">
            <v>0</v>
          </cell>
          <cell r="BF767">
            <v>0</v>
          </cell>
          <cell r="BG767">
            <v>0</v>
          </cell>
          <cell r="BH767">
            <v>0</v>
          </cell>
          <cell r="BI767">
            <v>0</v>
          </cell>
          <cell r="BJ767">
            <v>0</v>
          </cell>
          <cell r="BK767">
            <v>0</v>
          </cell>
          <cell r="BL767">
            <v>0</v>
          </cell>
          <cell r="BM767">
            <v>0</v>
          </cell>
          <cell r="BN767">
            <v>0</v>
          </cell>
          <cell r="BO767">
            <v>0</v>
          </cell>
          <cell r="BP767">
            <v>0</v>
          </cell>
          <cell r="BQ767">
            <v>0</v>
          </cell>
          <cell r="BR767">
            <v>0</v>
          </cell>
          <cell r="BS767">
            <v>0</v>
          </cell>
          <cell r="BT767">
            <v>0</v>
          </cell>
          <cell r="BU767">
            <v>0</v>
          </cell>
          <cell r="BV767">
            <v>0</v>
          </cell>
          <cell r="BW767">
            <v>0</v>
          </cell>
          <cell r="BX767">
            <v>0</v>
          </cell>
          <cell r="BY767">
            <v>0</v>
          </cell>
          <cell r="BZ767">
            <v>0</v>
          </cell>
          <cell r="CA767">
            <v>0</v>
          </cell>
          <cell r="CB767">
            <v>0</v>
          </cell>
          <cell r="CC767">
            <v>0</v>
          </cell>
          <cell r="CD767">
            <v>0</v>
          </cell>
          <cell r="CE767">
            <v>0</v>
          </cell>
          <cell r="CF767">
            <v>0</v>
          </cell>
          <cell r="CG767">
            <v>0</v>
          </cell>
          <cell r="CH767">
            <v>0</v>
          </cell>
          <cell r="CI767">
            <v>0</v>
          </cell>
          <cell r="CJ767">
            <v>0</v>
          </cell>
          <cell r="CK767">
            <v>0</v>
          </cell>
          <cell r="CL767">
            <v>0</v>
          </cell>
          <cell r="CM767">
            <v>0</v>
          </cell>
          <cell r="CN767">
            <v>0</v>
          </cell>
          <cell r="CO767">
            <v>0</v>
          </cell>
          <cell r="CP767">
            <v>0</v>
          </cell>
          <cell r="CQ767">
            <v>0</v>
          </cell>
          <cell r="CR767">
            <v>0</v>
          </cell>
          <cell r="CS767">
            <v>0</v>
          </cell>
          <cell r="CT767">
            <v>0</v>
          </cell>
          <cell r="CU767">
            <v>0</v>
          </cell>
          <cell r="CV767">
            <v>0</v>
          </cell>
          <cell r="CW767">
            <v>0</v>
          </cell>
          <cell r="CX767">
            <v>0</v>
          </cell>
          <cell r="CY767">
            <v>0</v>
          </cell>
          <cell r="CZ767">
            <v>0</v>
          </cell>
          <cell r="DA767">
            <v>0</v>
          </cell>
          <cell r="DB767">
            <v>0</v>
          </cell>
          <cell r="DC767">
            <v>0</v>
          </cell>
          <cell r="DD767">
            <v>0</v>
          </cell>
          <cell r="DE767">
            <v>0</v>
          </cell>
          <cell r="DF767">
            <v>0</v>
          </cell>
          <cell r="DG767">
            <v>0</v>
          </cell>
          <cell r="DH767">
            <v>0</v>
          </cell>
          <cell r="DI767">
            <v>0</v>
          </cell>
          <cell r="DJ767">
            <v>0</v>
          </cell>
          <cell r="DK767">
            <v>0</v>
          </cell>
          <cell r="DL767">
            <v>0</v>
          </cell>
          <cell r="DM767">
            <v>0</v>
          </cell>
          <cell r="DN767">
            <v>0</v>
          </cell>
          <cell r="DO767">
            <v>0</v>
          </cell>
          <cell r="DP767">
            <v>0</v>
          </cell>
          <cell r="DQ767">
            <v>0</v>
          </cell>
          <cell r="DR767">
            <v>0</v>
          </cell>
          <cell r="DS767">
            <v>0</v>
          </cell>
          <cell r="DT767">
            <v>0</v>
          </cell>
          <cell r="DU767">
            <v>0</v>
          </cell>
          <cell r="DV767">
            <v>0</v>
          </cell>
          <cell r="DW767">
            <v>0</v>
          </cell>
          <cell r="DX767">
            <v>0</v>
          </cell>
          <cell r="DY767">
            <v>0</v>
          </cell>
          <cell r="DZ767">
            <v>0</v>
          </cell>
          <cell r="EA767">
            <v>0</v>
          </cell>
          <cell r="EB767">
            <v>0</v>
          </cell>
          <cell r="EC767">
            <v>0</v>
          </cell>
          <cell r="ED767">
            <v>0</v>
          </cell>
          <cell r="EE767">
            <v>0</v>
          </cell>
        </row>
        <row r="768">
          <cell r="F768">
            <v>1.0999999999999999E-2</v>
          </cell>
          <cell r="G768">
            <v>3.0000000000000001E-3</v>
          </cell>
          <cell r="H768">
            <v>3.0000000000000001E-3</v>
          </cell>
          <cell r="I768">
            <v>1E-3</v>
          </cell>
          <cell r="J768">
            <v>0</v>
          </cell>
          <cell r="K768">
            <v>2E-3</v>
          </cell>
          <cell r="L768">
            <v>0</v>
          </cell>
          <cell r="M768">
            <v>2E-3</v>
          </cell>
          <cell r="N768">
            <v>1E-3</v>
          </cell>
          <cell r="O768">
            <v>2E-3</v>
          </cell>
          <cell r="P768">
            <v>3.0000000000000001E-3</v>
          </cell>
          <cell r="Q768">
            <v>6.0000000000000001E-3</v>
          </cell>
          <cell r="R768">
            <v>2E-3</v>
          </cell>
          <cell r="S768">
            <v>6.0000000000000001E-3</v>
          </cell>
          <cell r="T768">
            <v>7.0000000000000001E-3</v>
          </cell>
          <cell r="U768">
            <v>0</v>
          </cell>
          <cell r="V768">
            <v>1E-3</v>
          </cell>
          <cell r="W768">
            <v>0</v>
          </cell>
          <cell r="X768">
            <v>1E-3</v>
          </cell>
          <cell r="Y768">
            <v>0</v>
          </cell>
          <cell r="Z768">
            <v>1E-3</v>
          </cell>
          <cell r="AA768">
            <v>0</v>
          </cell>
          <cell r="AB768">
            <v>2E-3</v>
          </cell>
          <cell r="AC768">
            <v>0</v>
          </cell>
          <cell r="AD768">
            <v>0</v>
          </cell>
          <cell r="AE768">
            <v>0</v>
          </cell>
          <cell r="AF768">
            <v>0</v>
          </cell>
          <cell r="AG768">
            <v>0</v>
          </cell>
          <cell r="AH768">
            <v>0</v>
          </cell>
          <cell r="AI768">
            <v>0</v>
          </cell>
          <cell r="AJ768">
            <v>0</v>
          </cell>
          <cell r="AK768">
            <v>0</v>
          </cell>
          <cell r="AL768">
            <v>0</v>
          </cell>
          <cell r="AM768">
            <v>0</v>
          </cell>
          <cell r="AN768">
            <v>0</v>
          </cell>
          <cell r="AO768">
            <v>0</v>
          </cell>
          <cell r="AP768">
            <v>0</v>
          </cell>
          <cell r="AQ768">
            <v>0</v>
          </cell>
          <cell r="AR768">
            <v>0</v>
          </cell>
          <cell r="AS768">
            <v>0</v>
          </cell>
          <cell r="AT768">
            <v>0</v>
          </cell>
          <cell r="AU768">
            <v>0</v>
          </cell>
          <cell r="AV768">
            <v>0</v>
          </cell>
          <cell r="AW768">
            <v>0</v>
          </cell>
          <cell r="AX768">
            <v>0</v>
          </cell>
          <cell r="AY768">
            <v>0</v>
          </cell>
          <cell r="AZ768">
            <v>0</v>
          </cell>
          <cell r="BA768">
            <v>0</v>
          </cell>
          <cell r="BB768">
            <v>0</v>
          </cell>
          <cell r="BC768">
            <v>0</v>
          </cell>
          <cell r="BD768">
            <v>0</v>
          </cell>
          <cell r="BE768">
            <v>0</v>
          </cell>
          <cell r="BF768">
            <v>0</v>
          </cell>
          <cell r="BG768">
            <v>0</v>
          </cell>
          <cell r="BH768">
            <v>0</v>
          </cell>
          <cell r="BI768">
            <v>0</v>
          </cell>
          <cell r="BJ768">
            <v>0</v>
          </cell>
          <cell r="BK768">
            <v>0</v>
          </cell>
          <cell r="BL768">
            <v>0</v>
          </cell>
          <cell r="BM768">
            <v>0</v>
          </cell>
          <cell r="BN768">
            <v>0</v>
          </cell>
          <cell r="BO768">
            <v>0</v>
          </cell>
          <cell r="BP768">
            <v>0</v>
          </cell>
          <cell r="BQ768">
            <v>0</v>
          </cell>
          <cell r="BR768">
            <v>0</v>
          </cell>
          <cell r="BS768">
            <v>0</v>
          </cell>
          <cell r="BT768">
            <v>0</v>
          </cell>
          <cell r="BU768">
            <v>0</v>
          </cell>
          <cell r="BV768">
            <v>0</v>
          </cell>
          <cell r="BW768">
            <v>0</v>
          </cell>
          <cell r="BX768">
            <v>0</v>
          </cell>
          <cell r="BY768">
            <v>-1E-3</v>
          </cell>
          <cell r="BZ768">
            <v>0</v>
          </cell>
          <cell r="CA768">
            <v>0</v>
          </cell>
          <cell r="CB768">
            <v>0</v>
          </cell>
          <cell r="CC768">
            <v>0</v>
          </cell>
          <cell r="CD768">
            <v>0</v>
          </cell>
          <cell r="CE768">
            <v>0</v>
          </cell>
          <cell r="CF768">
            <v>0</v>
          </cell>
          <cell r="CG768">
            <v>0</v>
          </cell>
          <cell r="CH768">
            <v>0</v>
          </cell>
          <cell r="CI768">
            <v>0</v>
          </cell>
          <cell r="CJ768">
            <v>0</v>
          </cell>
          <cell r="CK768">
            <v>1E-3</v>
          </cell>
          <cell r="CL768">
            <v>1E-3</v>
          </cell>
          <cell r="CM768">
            <v>0</v>
          </cell>
          <cell r="CN768">
            <v>0</v>
          </cell>
          <cell r="CO768">
            <v>0</v>
          </cell>
          <cell r="CP768">
            <v>0</v>
          </cell>
          <cell r="CQ768">
            <v>0</v>
          </cell>
          <cell r="CR768">
            <v>0</v>
          </cell>
          <cell r="CS768">
            <v>1E-3</v>
          </cell>
          <cell r="CT768">
            <v>0</v>
          </cell>
          <cell r="CU768">
            <v>0</v>
          </cell>
          <cell r="CV768">
            <v>0</v>
          </cell>
          <cell r="CW768">
            <v>1E-3</v>
          </cell>
          <cell r="CX768">
            <v>1E-3</v>
          </cell>
          <cell r="CY768">
            <v>0</v>
          </cell>
          <cell r="CZ768">
            <v>0</v>
          </cell>
          <cell r="DA768">
            <v>0</v>
          </cell>
          <cell r="DB768">
            <v>1E-3</v>
          </cell>
          <cell r="DC768">
            <v>1E-3</v>
          </cell>
          <cell r="DD768">
            <v>0</v>
          </cell>
          <cell r="DE768">
            <v>0</v>
          </cell>
          <cell r="DF768">
            <v>1E-3</v>
          </cell>
          <cell r="DG768">
            <v>0</v>
          </cell>
          <cell r="DH768">
            <v>0</v>
          </cell>
          <cell r="DI768">
            <v>1E-3</v>
          </cell>
          <cell r="DJ768">
            <v>2E-3</v>
          </cell>
          <cell r="DK768">
            <v>0</v>
          </cell>
          <cell r="DL768">
            <v>0</v>
          </cell>
          <cell r="DM768">
            <v>0</v>
          </cell>
          <cell r="DN768">
            <v>-1E-3</v>
          </cell>
          <cell r="DO768">
            <v>0</v>
          </cell>
          <cell r="DP768">
            <v>1E-3</v>
          </cell>
          <cell r="DQ768">
            <v>1E-3</v>
          </cell>
          <cell r="DR768">
            <v>0</v>
          </cell>
          <cell r="DS768">
            <v>0</v>
          </cell>
          <cell r="DT768">
            <v>0</v>
          </cell>
          <cell r="DU768">
            <v>0</v>
          </cell>
          <cell r="DV768">
            <v>0</v>
          </cell>
          <cell r="DW768">
            <v>1E-3</v>
          </cell>
          <cell r="DX768">
            <v>0</v>
          </cell>
          <cell r="DY768">
            <v>1E-3</v>
          </cell>
          <cell r="DZ768">
            <v>0</v>
          </cell>
          <cell r="EA768">
            <v>0</v>
          </cell>
          <cell r="EB768">
            <v>0</v>
          </cell>
          <cell r="EC768">
            <v>0</v>
          </cell>
          <cell r="ED768">
            <v>1E-3</v>
          </cell>
          <cell r="EE768">
            <v>0</v>
          </cell>
        </row>
        <row r="769">
          <cell r="F769">
            <v>4.0000000000000001E-3</v>
          </cell>
          <cell r="G769">
            <v>5.0000000000000001E-3</v>
          </cell>
          <cell r="H769">
            <v>1.4999999999999999E-2</v>
          </cell>
          <cell r="I769">
            <v>1.7000000000000001E-2</v>
          </cell>
          <cell r="J769">
            <v>2.5000000000000001E-2</v>
          </cell>
          <cell r="K769">
            <v>1.7000000000000001E-2</v>
          </cell>
          <cell r="L769">
            <v>1E-3</v>
          </cell>
          <cell r="M769">
            <v>0</v>
          </cell>
          <cell r="N769">
            <v>3.0000000000000001E-3</v>
          </cell>
          <cell r="O769">
            <v>8.0000000000000002E-3</v>
          </cell>
          <cell r="P769">
            <v>3.0000000000000001E-3</v>
          </cell>
          <cell r="Q769">
            <v>3.0000000000000001E-3</v>
          </cell>
          <cell r="R769">
            <v>5.0000000000000001E-3</v>
          </cell>
          <cell r="S769">
            <v>1E-3</v>
          </cell>
          <cell r="T769">
            <v>5.0000000000000001E-3</v>
          </cell>
          <cell r="U769">
            <v>8.9999999999999993E-3</v>
          </cell>
          <cell r="V769">
            <v>2.1999999999999999E-2</v>
          </cell>
          <cell r="W769">
            <v>2.3E-2</v>
          </cell>
          <cell r="X769">
            <v>1.4E-2</v>
          </cell>
          <cell r="Y769">
            <v>1E-3</v>
          </cell>
          <cell r="Z769">
            <v>1E-3</v>
          </cell>
          <cell r="AA769">
            <v>7.0000000000000001E-3</v>
          </cell>
          <cell r="AB769">
            <v>8.9999999999999993E-3</v>
          </cell>
          <cell r="AC769">
            <v>5.0000000000000001E-3</v>
          </cell>
          <cell r="AD769">
            <v>2E-3</v>
          </cell>
          <cell r="AE769">
            <v>0</v>
          </cell>
          <cell r="AF769">
            <v>0</v>
          </cell>
          <cell r="AG769">
            <v>0</v>
          </cell>
          <cell r="AH769">
            <v>0</v>
          </cell>
          <cell r="AI769">
            <v>-1E-3</v>
          </cell>
          <cell r="AJ769">
            <v>-2E-3</v>
          </cell>
          <cell r="AK769">
            <v>-1E-3</v>
          </cell>
          <cell r="AL769">
            <v>0</v>
          </cell>
          <cell r="AM769">
            <v>0</v>
          </cell>
          <cell r="AN769">
            <v>0</v>
          </cell>
          <cell r="AO769">
            <v>0</v>
          </cell>
          <cell r="AP769">
            <v>0</v>
          </cell>
          <cell r="AQ769">
            <v>0</v>
          </cell>
          <cell r="AR769">
            <v>0</v>
          </cell>
          <cell r="AS769">
            <v>0</v>
          </cell>
          <cell r="AT769">
            <v>0</v>
          </cell>
          <cell r="AU769">
            <v>0</v>
          </cell>
          <cell r="AV769">
            <v>0</v>
          </cell>
          <cell r="AW769">
            <v>-2E-3</v>
          </cell>
          <cell r="AX769">
            <v>-1E-3</v>
          </cell>
          <cell r="AY769">
            <v>0</v>
          </cell>
          <cell r="AZ769">
            <v>0</v>
          </cell>
          <cell r="BA769">
            <v>0</v>
          </cell>
          <cell r="BB769">
            <v>-1E-3</v>
          </cell>
          <cell r="BC769">
            <v>0</v>
          </cell>
          <cell r="BD769">
            <v>-1E-3</v>
          </cell>
          <cell r="BE769">
            <v>0</v>
          </cell>
          <cell r="BF769">
            <v>0</v>
          </cell>
          <cell r="BG769">
            <v>0</v>
          </cell>
          <cell r="BH769">
            <v>-1E-3</v>
          </cell>
          <cell r="BI769">
            <v>0</v>
          </cell>
          <cell r="BJ769">
            <v>-2E-3</v>
          </cell>
          <cell r="BK769">
            <v>-1E-3</v>
          </cell>
          <cell r="BL769">
            <v>0</v>
          </cell>
          <cell r="BM769">
            <v>0</v>
          </cell>
          <cell r="BN769">
            <v>0</v>
          </cell>
          <cell r="BO769">
            <v>0</v>
          </cell>
          <cell r="BP769">
            <v>0</v>
          </cell>
          <cell r="BQ769">
            <v>-1E-3</v>
          </cell>
          <cell r="BR769">
            <v>0</v>
          </cell>
          <cell r="BS769">
            <v>0</v>
          </cell>
          <cell r="BT769">
            <v>0</v>
          </cell>
          <cell r="BU769">
            <v>0</v>
          </cell>
          <cell r="BV769">
            <v>-1E-3</v>
          </cell>
          <cell r="BW769">
            <v>-1E-3</v>
          </cell>
          <cell r="BX769">
            <v>0</v>
          </cell>
          <cell r="BY769">
            <v>0</v>
          </cell>
          <cell r="BZ769">
            <v>0</v>
          </cell>
          <cell r="CA769">
            <v>0</v>
          </cell>
          <cell r="CB769">
            <v>-1E-3</v>
          </cell>
          <cell r="CC769">
            <v>0</v>
          </cell>
          <cell r="CD769">
            <v>0</v>
          </cell>
          <cell r="CE769">
            <v>0</v>
          </cell>
          <cell r="CF769">
            <v>0</v>
          </cell>
          <cell r="CG769">
            <v>0</v>
          </cell>
          <cell r="CH769">
            <v>-2E-3</v>
          </cell>
          <cell r="CI769">
            <v>-1E-3</v>
          </cell>
          <cell r="CJ769">
            <v>-1E-3</v>
          </cell>
          <cell r="CK769">
            <v>0</v>
          </cell>
          <cell r="CL769">
            <v>0</v>
          </cell>
          <cell r="CM769">
            <v>0</v>
          </cell>
          <cell r="CN769">
            <v>-1E-3</v>
          </cell>
          <cell r="CO769">
            <v>0</v>
          </cell>
          <cell r="CP769">
            <v>0</v>
          </cell>
          <cell r="CQ769">
            <v>0</v>
          </cell>
          <cell r="CR769">
            <v>0</v>
          </cell>
          <cell r="CS769">
            <v>0</v>
          </cell>
          <cell r="CT769">
            <v>0</v>
          </cell>
          <cell r="CU769">
            <v>-1E-3</v>
          </cell>
          <cell r="CV769">
            <v>0</v>
          </cell>
          <cell r="CW769">
            <v>0</v>
          </cell>
          <cell r="CX769">
            <v>0</v>
          </cell>
          <cell r="CY769">
            <v>0</v>
          </cell>
          <cell r="CZ769">
            <v>0</v>
          </cell>
          <cell r="DA769">
            <v>0</v>
          </cell>
          <cell r="DB769">
            <v>0</v>
          </cell>
          <cell r="DC769">
            <v>0</v>
          </cell>
          <cell r="DD769">
            <v>-1E-3</v>
          </cell>
          <cell r="DE769">
            <v>0</v>
          </cell>
          <cell r="DF769">
            <v>-2E-3</v>
          </cell>
          <cell r="DG769">
            <v>0</v>
          </cell>
          <cell r="DH769">
            <v>-1E-3</v>
          </cell>
          <cell r="DI769">
            <v>0</v>
          </cell>
          <cell r="DJ769">
            <v>1E-3</v>
          </cell>
          <cell r="DK769">
            <v>0</v>
          </cell>
          <cell r="DL769">
            <v>0</v>
          </cell>
          <cell r="DM769">
            <v>0</v>
          </cell>
          <cell r="DN769">
            <v>0</v>
          </cell>
          <cell r="DO769">
            <v>0</v>
          </cell>
          <cell r="DP769">
            <v>0</v>
          </cell>
          <cell r="DQ769">
            <v>-1E-3</v>
          </cell>
          <cell r="DR769">
            <v>0</v>
          </cell>
          <cell r="DS769">
            <v>0</v>
          </cell>
          <cell r="DT769">
            <v>-1E-3</v>
          </cell>
          <cell r="DU769">
            <v>-1E-3</v>
          </cell>
          <cell r="DV769">
            <v>-1E-3</v>
          </cell>
          <cell r="DW769">
            <v>-1E-3</v>
          </cell>
          <cell r="DX769">
            <v>0</v>
          </cell>
          <cell r="DY769">
            <v>0</v>
          </cell>
          <cell r="DZ769">
            <v>0</v>
          </cell>
          <cell r="EA769">
            <v>0</v>
          </cell>
          <cell r="EB769">
            <v>0</v>
          </cell>
          <cell r="EC769">
            <v>0</v>
          </cell>
          <cell r="ED769">
            <v>0</v>
          </cell>
          <cell r="EE769">
            <v>0</v>
          </cell>
        </row>
        <row r="770">
          <cell r="F770">
            <v>5.0000000000000001E-3</v>
          </cell>
          <cell r="G770">
            <v>8.9999999999999993E-3</v>
          </cell>
          <cell r="H770">
            <v>1.0999999999999999E-2</v>
          </cell>
          <cell r="I770">
            <v>1.2E-2</v>
          </cell>
          <cell r="J770">
            <v>2.9000000000000001E-2</v>
          </cell>
          <cell r="K770">
            <v>1.4999999999999999E-2</v>
          </cell>
          <cell r="L770">
            <v>1E-3</v>
          </cell>
          <cell r="M770">
            <v>0</v>
          </cell>
          <cell r="N770">
            <v>3.0000000000000001E-3</v>
          </cell>
          <cell r="O770">
            <v>4.0000000000000001E-3</v>
          </cell>
          <cell r="P770">
            <v>4.0000000000000001E-3</v>
          </cell>
          <cell r="Q770">
            <v>2E-3</v>
          </cell>
          <cell r="R770">
            <v>4.0000000000000001E-3</v>
          </cell>
          <cell r="S770">
            <v>1E-3</v>
          </cell>
          <cell r="T770">
            <v>3.0000000000000001E-3</v>
          </cell>
          <cell r="U770">
            <v>5.0000000000000001E-3</v>
          </cell>
          <cell r="V770">
            <v>2.1999999999999999E-2</v>
          </cell>
          <cell r="W770">
            <v>2.5000000000000001E-2</v>
          </cell>
          <cell r="X770">
            <v>1.0999999999999999E-2</v>
          </cell>
          <cell r="Y770">
            <v>0</v>
          </cell>
          <cell r="Z770">
            <v>0</v>
          </cell>
          <cell r="AA770">
            <v>1E-3</v>
          </cell>
          <cell r="AB770">
            <v>5.0000000000000001E-3</v>
          </cell>
          <cell r="AC770">
            <v>1E-3</v>
          </cell>
          <cell r="AD770">
            <v>0</v>
          </cell>
          <cell r="AE770">
            <v>0</v>
          </cell>
          <cell r="AF770">
            <v>0</v>
          </cell>
          <cell r="AG770">
            <v>0</v>
          </cell>
          <cell r="AH770">
            <v>0</v>
          </cell>
          <cell r="AI770">
            <v>0</v>
          </cell>
          <cell r="AJ770">
            <v>0</v>
          </cell>
          <cell r="AK770">
            <v>0</v>
          </cell>
          <cell r="AL770">
            <v>0</v>
          </cell>
          <cell r="AM770">
            <v>0</v>
          </cell>
          <cell r="AN770">
            <v>0</v>
          </cell>
          <cell r="AO770">
            <v>0</v>
          </cell>
          <cell r="AP770">
            <v>0</v>
          </cell>
          <cell r="AQ770">
            <v>0</v>
          </cell>
          <cell r="AR770">
            <v>0</v>
          </cell>
          <cell r="AS770">
            <v>0</v>
          </cell>
          <cell r="AT770">
            <v>0</v>
          </cell>
          <cell r="AU770">
            <v>0</v>
          </cell>
          <cell r="AV770">
            <v>0</v>
          </cell>
          <cell r="AW770">
            <v>0</v>
          </cell>
          <cell r="AX770">
            <v>0</v>
          </cell>
          <cell r="AY770">
            <v>0</v>
          </cell>
          <cell r="AZ770">
            <v>0</v>
          </cell>
          <cell r="BA770">
            <v>0</v>
          </cell>
          <cell r="BB770">
            <v>0</v>
          </cell>
          <cell r="BC770">
            <v>0</v>
          </cell>
          <cell r="BD770">
            <v>0</v>
          </cell>
          <cell r="BE770">
            <v>0</v>
          </cell>
          <cell r="BF770">
            <v>0</v>
          </cell>
          <cell r="BG770">
            <v>0</v>
          </cell>
          <cell r="BH770">
            <v>-1E-3</v>
          </cell>
          <cell r="BI770">
            <v>-1E-3</v>
          </cell>
          <cell r="BJ770">
            <v>0</v>
          </cell>
          <cell r="BK770">
            <v>0</v>
          </cell>
          <cell r="BL770">
            <v>0</v>
          </cell>
          <cell r="BM770">
            <v>0</v>
          </cell>
          <cell r="BN770">
            <v>0</v>
          </cell>
          <cell r="BO770">
            <v>0</v>
          </cell>
          <cell r="BP770">
            <v>0</v>
          </cell>
          <cell r="BQ770">
            <v>0</v>
          </cell>
          <cell r="BR770">
            <v>0</v>
          </cell>
          <cell r="BS770">
            <v>0</v>
          </cell>
          <cell r="BT770">
            <v>0</v>
          </cell>
          <cell r="BU770">
            <v>0</v>
          </cell>
          <cell r="BV770">
            <v>0</v>
          </cell>
          <cell r="BW770">
            <v>0</v>
          </cell>
          <cell r="BX770">
            <v>0</v>
          </cell>
          <cell r="BY770">
            <v>0</v>
          </cell>
          <cell r="BZ770">
            <v>0</v>
          </cell>
          <cell r="CA770">
            <v>0</v>
          </cell>
          <cell r="CB770">
            <v>0</v>
          </cell>
          <cell r="CC770">
            <v>0</v>
          </cell>
          <cell r="CD770">
            <v>0</v>
          </cell>
          <cell r="CE770">
            <v>0</v>
          </cell>
          <cell r="CF770">
            <v>0</v>
          </cell>
          <cell r="CG770">
            <v>0</v>
          </cell>
          <cell r="CH770">
            <v>-1E-3</v>
          </cell>
          <cell r="CI770">
            <v>0</v>
          </cell>
          <cell r="CJ770">
            <v>0</v>
          </cell>
          <cell r="CK770">
            <v>0</v>
          </cell>
          <cell r="CL770">
            <v>0</v>
          </cell>
          <cell r="CM770">
            <v>0</v>
          </cell>
          <cell r="CN770">
            <v>0</v>
          </cell>
          <cell r="CO770">
            <v>0</v>
          </cell>
          <cell r="CP770">
            <v>0</v>
          </cell>
          <cell r="CQ770">
            <v>0</v>
          </cell>
          <cell r="CR770">
            <v>0</v>
          </cell>
          <cell r="CS770">
            <v>0</v>
          </cell>
          <cell r="CT770">
            <v>0</v>
          </cell>
          <cell r="CU770">
            <v>0</v>
          </cell>
          <cell r="CV770">
            <v>0</v>
          </cell>
          <cell r="CW770">
            <v>0</v>
          </cell>
          <cell r="CX770">
            <v>0</v>
          </cell>
          <cell r="CY770">
            <v>0</v>
          </cell>
          <cell r="CZ770">
            <v>0</v>
          </cell>
          <cell r="DA770">
            <v>0</v>
          </cell>
          <cell r="DB770">
            <v>0</v>
          </cell>
          <cell r="DC770">
            <v>0</v>
          </cell>
          <cell r="DD770">
            <v>0</v>
          </cell>
          <cell r="DE770">
            <v>0</v>
          </cell>
          <cell r="DF770">
            <v>0</v>
          </cell>
          <cell r="DG770">
            <v>0</v>
          </cell>
          <cell r="DH770">
            <v>0</v>
          </cell>
          <cell r="DI770">
            <v>0</v>
          </cell>
          <cell r="DJ770">
            <v>0</v>
          </cell>
          <cell r="DK770">
            <v>1E-3</v>
          </cell>
          <cell r="DL770">
            <v>0</v>
          </cell>
          <cell r="DM770">
            <v>0</v>
          </cell>
          <cell r="DN770">
            <v>0</v>
          </cell>
          <cell r="DO770">
            <v>0</v>
          </cell>
          <cell r="DP770">
            <v>0</v>
          </cell>
          <cell r="DQ770">
            <v>0</v>
          </cell>
          <cell r="DR770">
            <v>0</v>
          </cell>
          <cell r="DS770">
            <v>-1E-3</v>
          </cell>
          <cell r="DT770">
            <v>0</v>
          </cell>
          <cell r="DU770">
            <v>-1E-3</v>
          </cell>
          <cell r="DV770">
            <v>-1E-3</v>
          </cell>
          <cell r="DW770">
            <v>0</v>
          </cell>
          <cell r="DX770">
            <v>0</v>
          </cell>
          <cell r="DY770">
            <v>0</v>
          </cell>
          <cell r="DZ770">
            <v>0</v>
          </cell>
          <cell r="EA770">
            <v>0</v>
          </cell>
          <cell r="EB770">
            <v>0</v>
          </cell>
          <cell r="EC770">
            <v>0</v>
          </cell>
          <cell r="ED770">
            <v>0</v>
          </cell>
          <cell r="EE770">
            <v>0</v>
          </cell>
        </row>
        <row r="771">
          <cell r="F771">
            <v>2.8000000000000001E-2</v>
          </cell>
          <cell r="G771">
            <v>3.5999999999999997E-2</v>
          </cell>
          <cell r="H771">
            <v>1.6E-2</v>
          </cell>
          <cell r="I771">
            <v>1.6E-2</v>
          </cell>
          <cell r="J771">
            <v>1.6E-2</v>
          </cell>
          <cell r="K771">
            <v>7.0000000000000001E-3</v>
          </cell>
          <cell r="L771">
            <v>-1E-3</v>
          </cell>
          <cell r="M771">
            <v>6.0000000000000001E-3</v>
          </cell>
          <cell r="N771">
            <v>8.0000000000000002E-3</v>
          </cell>
          <cell r="O771">
            <v>2.5000000000000001E-2</v>
          </cell>
          <cell r="P771">
            <v>2.1999999999999999E-2</v>
          </cell>
          <cell r="Q771">
            <v>0.01</v>
          </cell>
          <cell r="R771">
            <v>1.6E-2</v>
          </cell>
          <cell r="S771">
            <v>0.02</v>
          </cell>
          <cell r="T771">
            <v>1.6E-2</v>
          </cell>
          <cell r="U771">
            <v>2.8000000000000001E-2</v>
          </cell>
          <cell r="V771">
            <v>0.01</v>
          </cell>
          <cell r="W771">
            <v>1.7000000000000001E-2</v>
          </cell>
          <cell r="X771">
            <v>1.2E-2</v>
          </cell>
          <cell r="Y771">
            <v>5.0000000000000001E-3</v>
          </cell>
          <cell r="Z771">
            <v>8.9999999999999993E-3</v>
          </cell>
          <cell r="AA771">
            <v>1.4999999999999999E-2</v>
          </cell>
          <cell r="AB771">
            <v>2.7E-2</v>
          </cell>
          <cell r="AC771">
            <v>2.7E-2</v>
          </cell>
          <cell r="AD771">
            <v>1.2E-2</v>
          </cell>
          <cell r="AE771">
            <v>2E-3</v>
          </cell>
          <cell r="AF771">
            <v>5.0000000000000001E-3</v>
          </cell>
          <cell r="AG771">
            <v>3.0000000000000001E-3</v>
          </cell>
          <cell r="AH771">
            <v>4.0000000000000001E-3</v>
          </cell>
          <cell r="AI771">
            <v>3.0000000000000001E-3</v>
          </cell>
          <cell r="AJ771">
            <v>2E-3</v>
          </cell>
          <cell r="AK771">
            <v>2E-3</v>
          </cell>
          <cell r="AL771">
            <v>-1E-3</v>
          </cell>
          <cell r="AM771">
            <v>0</v>
          </cell>
          <cell r="AN771">
            <v>0</v>
          </cell>
          <cell r="AO771">
            <v>3.0000000000000001E-3</v>
          </cell>
          <cell r="AP771">
            <v>3.0000000000000001E-3</v>
          </cell>
          <cell r="AQ771">
            <v>7.0000000000000001E-3</v>
          </cell>
          <cell r="AR771">
            <v>2E-3</v>
          </cell>
          <cell r="AS771">
            <v>3.0000000000000001E-3</v>
          </cell>
          <cell r="AT771">
            <v>0</v>
          </cell>
          <cell r="AU771">
            <v>4.0000000000000001E-3</v>
          </cell>
          <cell r="AV771">
            <v>2E-3</v>
          </cell>
          <cell r="AW771">
            <v>3.0000000000000001E-3</v>
          </cell>
          <cell r="AX771">
            <v>2E-3</v>
          </cell>
          <cell r="AY771">
            <v>1E-3</v>
          </cell>
          <cell r="AZ771">
            <v>1E-3</v>
          </cell>
          <cell r="BA771">
            <v>2E-3</v>
          </cell>
          <cell r="BB771">
            <v>3.0000000000000001E-3</v>
          </cell>
          <cell r="BC771">
            <v>2E-3</v>
          </cell>
          <cell r="BD771">
            <v>1E-3</v>
          </cell>
          <cell r="BE771">
            <v>1E-3</v>
          </cell>
          <cell r="BF771">
            <v>1E-3</v>
          </cell>
          <cell r="BG771">
            <v>0</v>
          </cell>
          <cell r="BH771">
            <v>1E-3</v>
          </cell>
          <cell r="BI771">
            <v>2E-3</v>
          </cell>
          <cell r="BJ771">
            <v>3.0000000000000001E-3</v>
          </cell>
          <cell r="BK771">
            <v>1E-3</v>
          </cell>
          <cell r="BL771">
            <v>0</v>
          </cell>
          <cell r="BM771">
            <v>0</v>
          </cell>
          <cell r="BN771">
            <v>0</v>
          </cell>
          <cell r="BO771">
            <v>1E-3</v>
          </cell>
          <cell r="BP771">
            <v>0</v>
          </cell>
          <cell r="BQ771">
            <v>1E-3</v>
          </cell>
          <cell r="BR771">
            <v>1E-3</v>
          </cell>
          <cell r="BS771">
            <v>0</v>
          </cell>
          <cell r="BT771">
            <v>0</v>
          </cell>
          <cell r="BU771">
            <v>1E-3</v>
          </cell>
          <cell r="BV771">
            <v>1E-3</v>
          </cell>
          <cell r="BW771">
            <v>4.0000000000000001E-3</v>
          </cell>
          <cell r="BX771">
            <v>1E-3</v>
          </cell>
          <cell r="BY771">
            <v>-1E-3</v>
          </cell>
          <cell r="BZ771">
            <v>0</v>
          </cell>
          <cell r="CA771">
            <v>1E-3</v>
          </cell>
          <cell r="CB771">
            <v>0</v>
          </cell>
          <cell r="CC771">
            <v>1E-3</v>
          </cell>
          <cell r="CD771">
            <v>1E-3</v>
          </cell>
          <cell r="CE771">
            <v>0</v>
          </cell>
          <cell r="CF771">
            <v>0</v>
          </cell>
          <cell r="CG771">
            <v>0</v>
          </cell>
          <cell r="CH771">
            <v>2E-3</v>
          </cell>
          <cell r="CI771">
            <v>1E-3</v>
          </cell>
          <cell r="CJ771">
            <v>3.0000000000000001E-3</v>
          </cell>
          <cell r="CK771">
            <v>-1E-3</v>
          </cell>
          <cell r="CL771">
            <v>0</v>
          </cell>
          <cell r="CM771">
            <v>0</v>
          </cell>
          <cell r="CN771">
            <v>0</v>
          </cell>
          <cell r="CO771">
            <v>1E-3</v>
          </cell>
          <cell r="CP771">
            <v>0</v>
          </cell>
          <cell r="CQ771">
            <v>1E-3</v>
          </cell>
          <cell r="CR771">
            <v>0</v>
          </cell>
          <cell r="CS771">
            <v>1E-3</v>
          </cell>
          <cell r="CT771">
            <v>0</v>
          </cell>
          <cell r="CU771">
            <v>1E-3</v>
          </cell>
          <cell r="CV771">
            <v>2E-3</v>
          </cell>
          <cell r="CW771">
            <v>1E-3</v>
          </cell>
          <cell r="CX771">
            <v>-2E-3</v>
          </cell>
          <cell r="CY771">
            <v>0</v>
          </cell>
          <cell r="CZ771">
            <v>0</v>
          </cell>
          <cell r="DA771">
            <v>0</v>
          </cell>
          <cell r="DB771">
            <v>0</v>
          </cell>
          <cell r="DC771">
            <v>0</v>
          </cell>
          <cell r="DD771">
            <v>0</v>
          </cell>
          <cell r="DE771">
            <v>1E-3</v>
          </cell>
          <cell r="DF771">
            <v>3.0000000000000001E-3</v>
          </cell>
          <cell r="DG771">
            <v>1E-3</v>
          </cell>
          <cell r="DH771">
            <v>2E-3</v>
          </cell>
          <cell r="DI771">
            <v>2E-3</v>
          </cell>
          <cell r="DJ771">
            <v>3.0000000000000001E-3</v>
          </cell>
          <cell r="DK771">
            <v>-1E-3</v>
          </cell>
          <cell r="DL771">
            <v>0</v>
          </cell>
          <cell r="DM771">
            <v>1E-3</v>
          </cell>
          <cell r="DN771">
            <v>0</v>
          </cell>
          <cell r="DO771">
            <v>1E-3</v>
          </cell>
          <cell r="DP771">
            <v>2E-3</v>
          </cell>
          <cell r="DQ771">
            <v>3.0000000000000001E-3</v>
          </cell>
          <cell r="DR771">
            <v>1E-3</v>
          </cell>
          <cell r="DS771">
            <v>2E-3</v>
          </cell>
          <cell r="DT771">
            <v>1E-3</v>
          </cell>
          <cell r="DU771">
            <v>3.0000000000000001E-3</v>
          </cell>
          <cell r="DV771">
            <v>2E-3</v>
          </cell>
          <cell r="DW771">
            <v>2E-3</v>
          </cell>
          <cell r="DX771">
            <v>1E-3</v>
          </cell>
          <cell r="DY771">
            <v>2E-3</v>
          </cell>
          <cell r="DZ771">
            <v>0</v>
          </cell>
          <cell r="EA771">
            <v>2E-3</v>
          </cell>
          <cell r="EB771">
            <v>2E-3</v>
          </cell>
          <cell r="EC771">
            <v>1E-3</v>
          </cell>
          <cell r="ED771">
            <v>0</v>
          </cell>
          <cell r="EE771">
            <v>0</v>
          </cell>
        </row>
        <row r="772">
          <cell r="F772">
            <v>0</v>
          </cell>
          <cell r="G772">
            <v>0</v>
          </cell>
          <cell r="H772">
            <v>2E-3</v>
          </cell>
          <cell r="I772">
            <v>3.0000000000000001E-3</v>
          </cell>
          <cell r="J772">
            <v>8.9999999999999993E-3</v>
          </cell>
          <cell r="K772">
            <v>2E-3</v>
          </cell>
          <cell r="L772">
            <v>0</v>
          </cell>
          <cell r="M772">
            <v>0</v>
          </cell>
          <cell r="N772">
            <v>1E-3</v>
          </cell>
          <cell r="O772">
            <v>1E-3</v>
          </cell>
          <cell r="P772">
            <v>0</v>
          </cell>
          <cell r="Q772">
            <v>0</v>
          </cell>
          <cell r="R772">
            <v>6.2E-2</v>
          </cell>
          <cell r="S772">
            <v>0.106</v>
          </cell>
          <cell r="T772">
            <v>0.112</v>
          </cell>
          <cell r="U772">
            <v>8.5999999999999993E-2</v>
          </cell>
          <cell r="V772">
            <v>4.7E-2</v>
          </cell>
          <cell r="W772">
            <v>4.5999999999999999E-2</v>
          </cell>
          <cell r="X772">
            <v>2.9000000000000001E-2</v>
          </cell>
          <cell r="Y772">
            <v>2.5000000000000001E-2</v>
          </cell>
          <cell r="Z772">
            <v>4.5999999999999999E-2</v>
          </cell>
          <cell r="AA772">
            <v>2.8000000000000001E-2</v>
          </cell>
          <cell r="AB772">
            <v>2.3E-2</v>
          </cell>
          <cell r="AC772">
            <v>6.0999999999999999E-2</v>
          </cell>
          <cell r="AD772">
            <v>5.7000000000000002E-2</v>
          </cell>
          <cell r="AE772">
            <v>-1E-3</v>
          </cell>
          <cell r="AF772">
            <v>-8.9999999999999993E-3</v>
          </cell>
          <cell r="AG772">
            <v>1E-3</v>
          </cell>
          <cell r="AH772">
            <v>0.01</v>
          </cell>
          <cell r="AI772">
            <v>1E-3</v>
          </cell>
          <cell r="AJ772">
            <v>3.0000000000000001E-3</v>
          </cell>
          <cell r="AK772">
            <v>6.0000000000000001E-3</v>
          </cell>
          <cell r="AL772">
            <v>-1E-3</v>
          </cell>
          <cell r="AM772">
            <v>-3.0000000000000001E-3</v>
          </cell>
          <cell r="AN772">
            <v>6.0000000000000001E-3</v>
          </cell>
          <cell r="AO772">
            <v>6.0000000000000001E-3</v>
          </cell>
          <cell r="AP772">
            <v>7.0000000000000001E-3</v>
          </cell>
          <cell r="AQ772">
            <v>-1.0999999999999999E-2</v>
          </cell>
          <cell r="AR772">
            <v>-3.0000000000000001E-3</v>
          </cell>
          <cell r="AS772">
            <v>-5.0000000000000001E-3</v>
          </cell>
          <cell r="AT772">
            <v>0</v>
          </cell>
          <cell r="AU772">
            <v>-1E-3</v>
          </cell>
          <cell r="AV772">
            <v>-1E-3</v>
          </cell>
          <cell r="AW772">
            <v>1E-3</v>
          </cell>
          <cell r="AX772">
            <v>1E-3</v>
          </cell>
          <cell r="AY772">
            <v>-3.0000000000000001E-3</v>
          </cell>
          <cell r="AZ772">
            <v>-6.0000000000000001E-3</v>
          </cell>
          <cell r="BA772">
            <v>-8.0000000000000002E-3</v>
          </cell>
          <cell r="BB772">
            <v>-4.0000000000000001E-3</v>
          </cell>
          <cell r="BC772">
            <v>-3.0000000000000001E-3</v>
          </cell>
          <cell r="BD772">
            <v>-5.0000000000000001E-3</v>
          </cell>
          <cell r="BE772">
            <v>-4.0000000000000001E-3</v>
          </cell>
          <cell r="BF772">
            <v>-4.0000000000000001E-3</v>
          </cell>
          <cell r="BG772">
            <v>-4.0000000000000001E-3</v>
          </cell>
          <cell r="BH772">
            <v>-5.0000000000000001E-3</v>
          </cell>
          <cell r="BI772">
            <v>-3.0000000000000001E-3</v>
          </cell>
          <cell r="BJ772">
            <v>-4.0000000000000001E-3</v>
          </cell>
          <cell r="BK772">
            <v>-3.0000000000000001E-3</v>
          </cell>
          <cell r="BL772">
            <v>-2E-3</v>
          </cell>
          <cell r="BM772">
            <v>-6.0000000000000001E-3</v>
          </cell>
          <cell r="BN772">
            <v>-4.0000000000000001E-3</v>
          </cell>
          <cell r="BO772">
            <v>-5.0000000000000001E-3</v>
          </cell>
          <cell r="BP772">
            <v>-1E-3</v>
          </cell>
          <cell r="BQ772">
            <v>-4.0000000000000001E-3</v>
          </cell>
          <cell r="BR772">
            <v>0</v>
          </cell>
          <cell r="BS772">
            <v>0</v>
          </cell>
          <cell r="BT772">
            <v>0</v>
          </cell>
          <cell r="BU772">
            <v>0</v>
          </cell>
          <cell r="BV772">
            <v>0</v>
          </cell>
          <cell r="BW772">
            <v>0</v>
          </cell>
          <cell r="BX772">
            <v>0</v>
          </cell>
          <cell r="BY772">
            <v>0</v>
          </cell>
          <cell r="BZ772">
            <v>0</v>
          </cell>
          <cell r="CA772">
            <v>0</v>
          </cell>
          <cell r="CB772">
            <v>0</v>
          </cell>
          <cell r="CC772">
            <v>0</v>
          </cell>
          <cell r="CD772">
            <v>0</v>
          </cell>
          <cell r="CE772">
            <v>0</v>
          </cell>
          <cell r="CF772">
            <v>0</v>
          </cell>
          <cell r="CG772">
            <v>0</v>
          </cell>
          <cell r="CH772">
            <v>0</v>
          </cell>
          <cell r="CI772">
            <v>0</v>
          </cell>
          <cell r="CJ772">
            <v>0</v>
          </cell>
          <cell r="CK772">
            <v>0</v>
          </cell>
          <cell r="CL772">
            <v>0</v>
          </cell>
          <cell r="CM772">
            <v>0</v>
          </cell>
          <cell r="CN772">
            <v>0</v>
          </cell>
          <cell r="CO772">
            <v>0</v>
          </cell>
          <cell r="CP772">
            <v>0</v>
          </cell>
          <cell r="CQ772">
            <v>0</v>
          </cell>
          <cell r="CR772">
            <v>0</v>
          </cell>
          <cell r="CS772">
            <v>0</v>
          </cell>
          <cell r="CT772">
            <v>0</v>
          </cell>
          <cell r="CU772">
            <v>0</v>
          </cell>
          <cell r="CV772">
            <v>0</v>
          </cell>
          <cell r="CW772">
            <v>0</v>
          </cell>
          <cell r="CX772">
            <v>0</v>
          </cell>
          <cell r="CY772">
            <v>0</v>
          </cell>
          <cell r="CZ772">
            <v>0</v>
          </cell>
          <cell r="DA772">
            <v>0</v>
          </cell>
          <cell r="DB772">
            <v>0</v>
          </cell>
          <cell r="DC772">
            <v>0</v>
          </cell>
          <cell r="DD772">
            <v>0</v>
          </cell>
          <cell r="DE772">
            <v>0</v>
          </cell>
          <cell r="DF772">
            <v>0</v>
          </cell>
          <cell r="DG772">
            <v>0</v>
          </cell>
          <cell r="DH772">
            <v>0</v>
          </cell>
          <cell r="DI772">
            <v>0</v>
          </cell>
          <cell r="DJ772">
            <v>0</v>
          </cell>
          <cell r="DK772">
            <v>0</v>
          </cell>
          <cell r="DL772">
            <v>0</v>
          </cell>
          <cell r="DM772">
            <v>0</v>
          </cell>
          <cell r="DN772">
            <v>0</v>
          </cell>
          <cell r="DO772">
            <v>0</v>
          </cell>
          <cell r="DP772">
            <v>0</v>
          </cell>
          <cell r="DQ772">
            <v>0</v>
          </cell>
          <cell r="DR772">
            <v>0</v>
          </cell>
          <cell r="DS772">
            <v>0</v>
          </cell>
          <cell r="DT772">
            <v>0</v>
          </cell>
          <cell r="DU772">
            <v>0</v>
          </cell>
          <cell r="DV772">
            <v>0</v>
          </cell>
          <cell r="DW772">
            <v>0</v>
          </cell>
          <cell r="DX772">
            <v>0</v>
          </cell>
          <cell r="DY772">
            <v>0</v>
          </cell>
          <cell r="DZ772">
            <v>0</v>
          </cell>
          <cell r="EA772">
            <v>0</v>
          </cell>
          <cell r="EB772">
            <v>0</v>
          </cell>
          <cell r="EC772">
            <v>0</v>
          </cell>
          <cell r="ED772">
            <v>0</v>
          </cell>
          <cell r="EE772">
            <v>0</v>
          </cell>
        </row>
        <row r="773">
          <cell r="F773">
            <v>0</v>
          </cell>
          <cell r="G773">
            <v>0</v>
          </cell>
          <cell r="H773">
            <v>0</v>
          </cell>
          <cell r="I773">
            <v>3.0000000000000001E-3</v>
          </cell>
          <cell r="J773">
            <v>8.9999999999999993E-3</v>
          </cell>
          <cell r="K773">
            <v>3.0000000000000001E-3</v>
          </cell>
          <cell r="L773">
            <v>0</v>
          </cell>
          <cell r="M773">
            <v>0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R773">
            <v>1E-3</v>
          </cell>
          <cell r="S773">
            <v>0</v>
          </cell>
          <cell r="T773">
            <v>0</v>
          </cell>
          <cell r="U773">
            <v>0</v>
          </cell>
          <cell r="V773">
            <v>4.0000000000000001E-3</v>
          </cell>
          <cell r="W773">
            <v>8.9999999999999993E-3</v>
          </cell>
          <cell r="X773">
            <v>2E-3</v>
          </cell>
          <cell r="Y773">
            <v>0</v>
          </cell>
          <cell r="Z773">
            <v>0</v>
          </cell>
          <cell r="AA773">
            <v>0</v>
          </cell>
          <cell r="AB773">
            <v>1E-3</v>
          </cell>
          <cell r="AC773">
            <v>0</v>
          </cell>
          <cell r="AD773">
            <v>0</v>
          </cell>
          <cell r="AE773">
            <v>0</v>
          </cell>
          <cell r="AF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1E-3</v>
          </cell>
          <cell r="AK773">
            <v>0</v>
          </cell>
          <cell r="AL773">
            <v>0</v>
          </cell>
          <cell r="AM773">
            <v>0</v>
          </cell>
          <cell r="AN773">
            <v>0</v>
          </cell>
          <cell r="AO773">
            <v>0</v>
          </cell>
          <cell r="AP773">
            <v>0</v>
          </cell>
          <cell r="AQ773">
            <v>0</v>
          </cell>
          <cell r="AR773">
            <v>0</v>
          </cell>
          <cell r="AS773">
            <v>0</v>
          </cell>
          <cell r="AT773">
            <v>0</v>
          </cell>
          <cell r="AU773">
            <v>0</v>
          </cell>
          <cell r="AV773">
            <v>0</v>
          </cell>
          <cell r="AW773">
            <v>0</v>
          </cell>
          <cell r="AX773">
            <v>0</v>
          </cell>
          <cell r="AY773">
            <v>0</v>
          </cell>
          <cell r="AZ773">
            <v>0</v>
          </cell>
          <cell r="BA773">
            <v>0</v>
          </cell>
          <cell r="BB773">
            <v>0</v>
          </cell>
          <cell r="BC773">
            <v>0</v>
          </cell>
          <cell r="BD773">
            <v>0</v>
          </cell>
          <cell r="BE773">
            <v>0</v>
          </cell>
          <cell r="BF773">
            <v>0</v>
          </cell>
          <cell r="BG773">
            <v>0</v>
          </cell>
          <cell r="BH773">
            <v>0</v>
          </cell>
          <cell r="BI773">
            <v>0</v>
          </cell>
          <cell r="BJ773">
            <v>0</v>
          </cell>
          <cell r="BK773">
            <v>0</v>
          </cell>
          <cell r="BL773">
            <v>0</v>
          </cell>
          <cell r="BM773">
            <v>0</v>
          </cell>
          <cell r="BN773">
            <v>0</v>
          </cell>
          <cell r="BO773">
            <v>0</v>
          </cell>
          <cell r="BP773">
            <v>0</v>
          </cell>
          <cell r="BQ773">
            <v>0</v>
          </cell>
          <cell r="BR773">
            <v>0</v>
          </cell>
          <cell r="BS773">
            <v>0</v>
          </cell>
          <cell r="BT773">
            <v>0</v>
          </cell>
          <cell r="BU773">
            <v>0</v>
          </cell>
          <cell r="BV773">
            <v>0</v>
          </cell>
          <cell r="BW773">
            <v>0</v>
          </cell>
          <cell r="BX773">
            <v>0</v>
          </cell>
          <cell r="BY773">
            <v>0</v>
          </cell>
          <cell r="BZ773">
            <v>0</v>
          </cell>
          <cell r="CA773">
            <v>0</v>
          </cell>
          <cell r="CB773">
            <v>0</v>
          </cell>
          <cell r="CC773">
            <v>0</v>
          </cell>
          <cell r="CD773">
            <v>0</v>
          </cell>
          <cell r="CE773">
            <v>0</v>
          </cell>
          <cell r="CF773">
            <v>0</v>
          </cell>
          <cell r="CG773">
            <v>0</v>
          </cell>
          <cell r="CH773">
            <v>-1E-3</v>
          </cell>
          <cell r="CI773">
            <v>0</v>
          </cell>
          <cell r="CJ773">
            <v>0</v>
          </cell>
          <cell r="CK773">
            <v>0</v>
          </cell>
          <cell r="CL773">
            <v>0</v>
          </cell>
          <cell r="CM773">
            <v>0</v>
          </cell>
          <cell r="CN773">
            <v>0</v>
          </cell>
          <cell r="CO773">
            <v>0</v>
          </cell>
          <cell r="CP773">
            <v>0</v>
          </cell>
          <cell r="CQ773">
            <v>0</v>
          </cell>
          <cell r="CR773">
            <v>0</v>
          </cell>
          <cell r="CS773">
            <v>0</v>
          </cell>
          <cell r="CT773">
            <v>0</v>
          </cell>
          <cell r="CU773">
            <v>-3.0000000000000001E-3</v>
          </cell>
          <cell r="CV773">
            <v>0</v>
          </cell>
          <cell r="CW773">
            <v>-1E-3</v>
          </cell>
          <cell r="CX773">
            <v>0</v>
          </cell>
          <cell r="CY773">
            <v>0</v>
          </cell>
          <cell r="CZ773">
            <v>0</v>
          </cell>
          <cell r="DA773">
            <v>0</v>
          </cell>
          <cell r="DB773">
            <v>0</v>
          </cell>
          <cell r="DC773">
            <v>0</v>
          </cell>
          <cell r="DD773">
            <v>0</v>
          </cell>
          <cell r="DE773">
            <v>0</v>
          </cell>
          <cell r="DF773">
            <v>0</v>
          </cell>
          <cell r="DG773">
            <v>0</v>
          </cell>
          <cell r="DH773">
            <v>-1E-3</v>
          </cell>
          <cell r="DI773">
            <v>0</v>
          </cell>
          <cell r="DJ773">
            <v>-1E-3</v>
          </cell>
          <cell r="DK773">
            <v>0</v>
          </cell>
          <cell r="DL773">
            <v>0</v>
          </cell>
          <cell r="DM773">
            <v>0</v>
          </cell>
          <cell r="DN773">
            <v>0</v>
          </cell>
          <cell r="DO773">
            <v>0</v>
          </cell>
          <cell r="DP773">
            <v>0</v>
          </cell>
          <cell r="DQ773">
            <v>0</v>
          </cell>
          <cell r="DR773">
            <v>0</v>
          </cell>
          <cell r="DS773">
            <v>0</v>
          </cell>
          <cell r="DT773">
            <v>0</v>
          </cell>
          <cell r="DU773">
            <v>-2E-3</v>
          </cell>
          <cell r="DV773">
            <v>-1E-3</v>
          </cell>
          <cell r="DW773">
            <v>-1E-3</v>
          </cell>
          <cell r="DX773">
            <v>0</v>
          </cell>
          <cell r="DY773">
            <v>0</v>
          </cell>
          <cell r="DZ773">
            <v>0</v>
          </cell>
          <cell r="EA773">
            <v>0</v>
          </cell>
          <cell r="EB773">
            <v>0</v>
          </cell>
          <cell r="EC773">
            <v>0</v>
          </cell>
          <cell r="ED773">
            <v>0</v>
          </cell>
          <cell r="EE773">
            <v>0</v>
          </cell>
        </row>
        <row r="775">
          <cell r="F775">
            <v>0</v>
          </cell>
          <cell r="G775">
            <v>0</v>
          </cell>
          <cell r="H775">
            <v>5.0000000000000001E-3</v>
          </cell>
          <cell r="I775">
            <v>0</v>
          </cell>
          <cell r="J775">
            <v>0</v>
          </cell>
          <cell r="K775">
            <v>0</v>
          </cell>
          <cell r="L775">
            <v>0</v>
          </cell>
          <cell r="M775">
            <v>2E-3</v>
          </cell>
          <cell r="N775">
            <v>0</v>
          </cell>
          <cell r="O775">
            <v>3.0000000000000001E-3</v>
          </cell>
          <cell r="P775">
            <v>3.0000000000000001E-3</v>
          </cell>
          <cell r="Q775">
            <v>1E-3</v>
          </cell>
          <cell r="R775">
            <v>2E-3</v>
          </cell>
          <cell r="S775">
            <v>0</v>
          </cell>
          <cell r="T775">
            <v>5.0000000000000001E-3</v>
          </cell>
          <cell r="U775">
            <v>7.0000000000000001E-3</v>
          </cell>
          <cell r="V775">
            <v>0</v>
          </cell>
          <cell r="W775">
            <v>0</v>
          </cell>
          <cell r="X775">
            <v>0</v>
          </cell>
          <cell r="Y775">
            <v>0</v>
          </cell>
          <cell r="Z775">
            <v>0</v>
          </cell>
          <cell r="AA775">
            <v>1E-3</v>
          </cell>
          <cell r="AB775">
            <v>5.0000000000000001E-3</v>
          </cell>
          <cell r="AC775">
            <v>5.0000000000000001E-3</v>
          </cell>
          <cell r="AD775">
            <v>2E-3</v>
          </cell>
          <cell r="AE775">
            <v>0</v>
          </cell>
          <cell r="AF775">
            <v>0</v>
          </cell>
          <cell r="AG775">
            <v>1E-3</v>
          </cell>
          <cell r="AH775">
            <v>0</v>
          </cell>
          <cell r="AI775">
            <v>0</v>
          </cell>
          <cell r="AJ775">
            <v>0</v>
          </cell>
          <cell r="AK775">
            <v>0</v>
          </cell>
          <cell r="AL775">
            <v>0</v>
          </cell>
          <cell r="AM775">
            <v>0</v>
          </cell>
          <cell r="AN775">
            <v>0</v>
          </cell>
          <cell r="AO775">
            <v>0</v>
          </cell>
          <cell r="AP775">
            <v>0</v>
          </cell>
          <cell r="AQ775">
            <v>0</v>
          </cell>
          <cell r="AR775">
            <v>0</v>
          </cell>
          <cell r="AS775">
            <v>0</v>
          </cell>
          <cell r="AT775">
            <v>0</v>
          </cell>
          <cell r="AU775">
            <v>0</v>
          </cell>
          <cell r="AV775">
            <v>0</v>
          </cell>
          <cell r="AW775">
            <v>0</v>
          </cell>
          <cell r="AX775">
            <v>0</v>
          </cell>
          <cell r="AY775">
            <v>0</v>
          </cell>
          <cell r="AZ775">
            <v>0</v>
          </cell>
          <cell r="BA775">
            <v>0</v>
          </cell>
          <cell r="BB775">
            <v>0</v>
          </cell>
          <cell r="BC775">
            <v>0</v>
          </cell>
          <cell r="BD775">
            <v>0</v>
          </cell>
          <cell r="BE775">
            <v>0</v>
          </cell>
          <cell r="BF775">
            <v>0</v>
          </cell>
          <cell r="BG775">
            <v>0</v>
          </cell>
          <cell r="BH775">
            <v>0</v>
          </cell>
          <cell r="BI775">
            <v>0</v>
          </cell>
          <cell r="BJ775">
            <v>0</v>
          </cell>
          <cell r="BK775">
            <v>0</v>
          </cell>
          <cell r="BL775">
            <v>0</v>
          </cell>
          <cell r="BM775">
            <v>0</v>
          </cell>
          <cell r="BN775">
            <v>0</v>
          </cell>
          <cell r="BO775">
            <v>0</v>
          </cell>
          <cell r="BP775">
            <v>0</v>
          </cell>
          <cell r="BQ775">
            <v>0</v>
          </cell>
          <cell r="BR775">
            <v>0</v>
          </cell>
          <cell r="BS775">
            <v>0</v>
          </cell>
          <cell r="BT775">
            <v>0</v>
          </cell>
          <cell r="BU775">
            <v>0</v>
          </cell>
          <cell r="BV775">
            <v>0</v>
          </cell>
          <cell r="BW775">
            <v>0</v>
          </cell>
          <cell r="BX775">
            <v>0</v>
          </cell>
          <cell r="BY775">
            <v>0</v>
          </cell>
          <cell r="BZ775">
            <v>0</v>
          </cell>
          <cell r="CA775">
            <v>0</v>
          </cell>
          <cell r="CB775">
            <v>0</v>
          </cell>
          <cell r="CC775">
            <v>0</v>
          </cell>
          <cell r="CD775">
            <v>0</v>
          </cell>
          <cell r="CE775">
            <v>0</v>
          </cell>
          <cell r="CF775">
            <v>0</v>
          </cell>
          <cell r="CG775">
            <v>0</v>
          </cell>
          <cell r="CH775">
            <v>1E-3</v>
          </cell>
          <cell r="CI775">
            <v>0</v>
          </cell>
          <cell r="CJ775">
            <v>0</v>
          </cell>
          <cell r="CK775">
            <v>0</v>
          </cell>
          <cell r="CL775">
            <v>0</v>
          </cell>
          <cell r="CM775">
            <v>0</v>
          </cell>
          <cell r="CN775">
            <v>0</v>
          </cell>
          <cell r="CO775">
            <v>0</v>
          </cell>
          <cell r="CP775">
            <v>0</v>
          </cell>
          <cell r="CQ775">
            <v>0</v>
          </cell>
          <cell r="CR775">
            <v>0</v>
          </cell>
          <cell r="CS775">
            <v>0</v>
          </cell>
          <cell r="CT775">
            <v>0</v>
          </cell>
          <cell r="CU775">
            <v>0</v>
          </cell>
          <cell r="CV775">
            <v>0</v>
          </cell>
          <cell r="CW775">
            <v>0</v>
          </cell>
          <cell r="CX775">
            <v>0</v>
          </cell>
          <cell r="CY775">
            <v>0</v>
          </cell>
          <cell r="CZ775">
            <v>0</v>
          </cell>
          <cell r="DA775">
            <v>0</v>
          </cell>
          <cell r="DB775">
            <v>0</v>
          </cell>
          <cell r="DC775">
            <v>1E-3</v>
          </cell>
          <cell r="DD775">
            <v>0</v>
          </cell>
          <cell r="DE775">
            <v>0</v>
          </cell>
          <cell r="DF775">
            <v>1E-3</v>
          </cell>
          <cell r="DG775">
            <v>0</v>
          </cell>
          <cell r="DH775">
            <v>0</v>
          </cell>
          <cell r="DI775">
            <v>0</v>
          </cell>
          <cell r="DJ775">
            <v>0</v>
          </cell>
          <cell r="DK775">
            <v>0</v>
          </cell>
          <cell r="DL775">
            <v>-1E-3</v>
          </cell>
          <cell r="DM775">
            <v>0</v>
          </cell>
          <cell r="DN775">
            <v>0</v>
          </cell>
          <cell r="DO775">
            <v>0</v>
          </cell>
          <cell r="DP775">
            <v>2E-3</v>
          </cell>
          <cell r="DQ775">
            <v>1E-3</v>
          </cell>
          <cell r="DR775">
            <v>0</v>
          </cell>
          <cell r="DS775">
            <v>0</v>
          </cell>
          <cell r="DT775">
            <v>0</v>
          </cell>
          <cell r="DU775">
            <v>1E-3</v>
          </cell>
          <cell r="DV775">
            <v>0</v>
          </cell>
          <cell r="DW775">
            <v>0</v>
          </cell>
          <cell r="DX775">
            <v>0</v>
          </cell>
          <cell r="DY775">
            <v>0</v>
          </cell>
          <cell r="DZ775">
            <v>0</v>
          </cell>
          <cell r="EA775">
            <v>0</v>
          </cell>
          <cell r="EB775">
            <v>0</v>
          </cell>
          <cell r="EC775">
            <v>0</v>
          </cell>
          <cell r="ED775">
            <v>2E-3</v>
          </cell>
          <cell r="EE775">
            <v>0</v>
          </cell>
        </row>
        <row r="776">
          <cell r="F776">
            <v>0</v>
          </cell>
          <cell r="G776">
            <v>0</v>
          </cell>
          <cell r="H776">
            <v>0</v>
          </cell>
          <cell r="I776">
            <v>0</v>
          </cell>
          <cell r="J776">
            <v>0</v>
          </cell>
          <cell r="K776">
            <v>0</v>
          </cell>
          <cell r="L776">
            <v>0</v>
          </cell>
          <cell r="M776">
            <v>0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R776">
            <v>0</v>
          </cell>
          <cell r="S776">
            <v>0</v>
          </cell>
          <cell r="T776">
            <v>0</v>
          </cell>
          <cell r="U776">
            <v>0</v>
          </cell>
          <cell r="V776">
            <v>0</v>
          </cell>
          <cell r="W776">
            <v>0</v>
          </cell>
          <cell r="X776">
            <v>0</v>
          </cell>
          <cell r="Y776">
            <v>0</v>
          </cell>
          <cell r="Z776">
            <v>0</v>
          </cell>
          <cell r="AA776">
            <v>0</v>
          </cell>
          <cell r="AB776">
            <v>0</v>
          </cell>
          <cell r="AC776">
            <v>0</v>
          </cell>
          <cell r="AD776">
            <v>0</v>
          </cell>
          <cell r="AE776">
            <v>0</v>
          </cell>
          <cell r="AF776">
            <v>0</v>
          </cell>
          <cell r="AG776">
            <v>0</v>
          </cell>
          <cell r="AH776">
            <v>0</v>
          </cell>
          <cell r="AI776">
            <v>0</v>
          </cell>
          <cell r="AJ776">
            <v>0</v>
          </cell>
          <cell r="AK776">
            <v>0</v>
          </cell>
          <cell r="AL776">
            <v>0</v>
          </cell>
          <cell r="AM776">
            <v>0</v>
          </cell>
          <cell r="AN776">
            <v>0</v>
          </cell>
          <cell r="AO776">
            <v>0</v>
          </cell>
          <cell r="AP776">
            <v>0</v>
          </cell>
          <cell r="AQ776">
            <v>0</v>
          </cell>
          <cell r="AR776">
            <v>0</v>
          </cell>
          <cell r="AS776">
            <v>0</v>
          </cell>
          <cell r="AT776">
            <v>0</v>
          </cell>
          <cell r="AU776">
            <v>0</v>
          </cell>
          <cell r="AV776">
            <v>0</v>
          </cell>
          <cell r="AW776">
            <v>0</v>
          </cell>
          <cell r="AX776">
            <v>0</v>
          </cell>
          <cell r="AY776">
            <v>0</v>
          </cell>
          <cell r="AZ776">
            <v>0</v>
          </cell>
          <cell r="BA776">
            <v>0</v>
          </cell>
          <cell r="BB776">
            <v>0</v>
          </cell>
          <cell r="BC776">
            <v>0</v>
          </cell>
          <cell r="BD776">
            <v>0</v>
          </cell>
          <cell r="BE776">
            <v>0</v>
          </cell>
          <cell r="BF776">
            <v>0</v>
          </cell>
          <cell r="BG776">
            <v>0</v>
          </cell>
          <cell r="BH776">
            <v>0</v>
          </cell>
          <cell r="BI776">
            <v>0</v>
          </cell>
          <cell r="BJ776">
            <v>0</v>
          </cell>
          <cell r="BK776">
            <v>0</v>
          </cell>
          <cell r="BL776">
            <v>0</v>
          </cell>
          <cell r="BM776">
            <v>0</v>
          </cell>
          <cell r="BN776">
            <v>0</v>
          </cell>
          <cell r="BO776">
            <v>0</v>
          </cell>
          <cell r="BP776">
            <v>0</v>
          </cell>
          <cell r="BQ776">
            <v>0</v>
          </cell>
          <cell r="BR776">
            <v>0</v>
          </cell>
          <cell r="BS776">
            <v>0</v>
          </cell>
          <cell r="BT776">
            <v>0</v>
          </cell>
          <cell r="BU776">
            <v>0</v>
          </cell>
          <cell r="BV776">
            <v>0</v>
          </cell>
          <cell r="BW776">
            <v>0</v>
          </cell>
          <cell r="BX776">
            <v>0</v>
          </cell>
          <cell r="BY776">
            <v>0</v>
          </cell>
          <cell r="BZ776">
            <v>0</v>
          </cell>
          <cell r="CA776">
            <v>0</v>
          </cell>
          <cell r="CB776">
            <v>0</v>
          </cell>
          <cell r="CC776">
            <v>0</v>
          </cell>
          <cell r="CD776">
            <v>0</v>
          </cell>
          <cell r="CE776">
            <v>0</v>
          </cell>
          <cell r="CF776">
            <v>0</v>
          </cell>
          <cell r="CG776">
            <v>0</v>
          </cell>
          <cell r="CH776">
            <v>0</v>
          </cell>
          <cell r="CI776">
            <v>0</v>
          </cell>
          <cell r="CJ776">
            <v>0</v>
          </cell>
          <cell r="CK776">
            <v>0</v>
          </cell>
          <cell r="CL776">
            <v>0</v>
          </cell>
          <cell r="CM776">
            <v>0</v>
          </cell>
          <cell r="CN776">
            <v>0</v>
          </cell>
          <cell r="CO776">
            <v>0</v>
          </cell>
          <cell r="CP776">
            <v>0</v>
          </cell>
          <cell r="CQ776">
            <v>0</v>
          </cell>
          <cell r="CR776">
            <v>0</v>
          </cell>
          <cell r="CS776">
            <v>0</v>
          </cell>
          <cell r="CT776">
            <v>0</v>
          </cell>
          <cell r="CU776">
            <v>0</v>
          </cell>
          <cell r="CV776">
            <v>0</v>
          </cell>
          <cell r="CW776">
            <v>0</v>
          </cell>
          <cell r="CX776">
            <v>0</v>
          </cell>
          <cell r="CY776">
            <v>0</v>
          </cell>
          <cell r="CZ776">
            <v>0</v>
          </cell>
          <cell r="DA776">
            <v>0</v>
          </cell>
          <cell r="DB776">
            <v>0</v>
          </cell>
          <cell r="DC776">
            <v>0</v>
          </cell>
          <cell r="DD776">
            <v>0</v>
          </cell>
          <cell r="DE776">
            <v>0</v>
          </cell>
          <cell r="DF776">
            <v>0</v>
          </cell>
          <cell r="DG776">
            <v>0</v>
          </cell>
          <cell r="DH776">
            <v>0</v>
          </cell>
          <cell r="DI776">
            <v>0</v>
          </cell>
          <cell r="DJ776">
            <v>0</v>
          </cell>
          <cell r="DK776">
            <v>0</v>
          </cell>
          <cell r="DL776">
            <v>0</v>
          </cell>
          <cell r="DM776">
            <v>0</v>
          </cell>
          <cell r="DN776">
            <v>0</v>
          </cell>
          <cell r="DO776">
            <v>0</v>
          </cell>
          <cell r="DP776">
            <v>0</v>
          </cell>
          <cell r="DQ776">
            <v>0</v>
          </cell>
          <cell r="DR776">
            <v>0</v>
          </cell>
          <cell r="DS776">
            <v>0</v>
          </cell>
          <cell r="DT776">
            <v>0</v>
          </cell>
          <cell r="DU776">
            <v>0</v>
          </cell>
          <cell r="DV776">
            <v>0</v>
          </cell>
          <cell r="DW776">
            <v>0</v>
          </cell>
          <cell r="DX776">
            <v>0</v>
          </cell>
          <cell r="DY776">
            <v>0</v>
          </cell>
          <cell r="DZ776">
            <v>0</v>
          </cell>
          <cell r="EA776">
            <v>0</v>
          </cell>
          <cell r="EB776">
            <v>0</v>
          </cell>
          <cell r="EC776">
            <v>0</v>
          </cell>
          <cell r="ED776">
            <v>0</v>
          </cell>
          <cell r="EE776">
            <v>0</v>
          </cell>
        </row>
        <row r="777">
          <cell r="F777">
            <v>7.0000000000000001E-3</v>
          </cell>
          <cell r="G777">
            <v>6.0000000000000001E-3</v>
          </cell>
          <cell r="H777">
            <v>7.0000000000000001E-3</v>
          </cell>
          <cell r="I777">
            <v>6.0000000000000001E-3</v>
          </cell>
          <cell r="J777">
            <v>1.2E-2</v>
          </cell>
          <cell r="K777">
            <v>3.0000000000000001E-3</v>
          </cell>
          <cell r="L777">
            <v>6.0000000000000001E-3</v>
          </cell>
          <cell r="M777">
            <v>4.0000000000000001E-3</v>
          </cell>
          <cell r="N777">
            <v>0.01</v>
          </cell>
          <cell r="O777">
            <v>5.0000000000000001E-3</v>
          </cell>
          <cell r="P777">
            <v>6.0000000000000001E-3</v>
          </cell>
          <cell r="Q777">
            <v>3.0000000000000001E-3</v>
          </cell>
          <cell r="R777">
            <v>3.0000000000000001E-3</v>
          </cell>
          <cell r="S777">
            <v>6.0000000000000001E-3</v>
          </cell>
          <cell r="T777">
            <v>8.0000000000000002E-3</v>
          </cell>
          <cell r="U777">
            <v>8.9999999999999993E-3</v>
          </cell>
          <cell r="V777">
            <v>6.0000000000000001E-3</v>
          </cell>
          <cell r="W777">
            <v>8.0000000000000002E-3</v>
          </cell>
          <cell r="X777">
            <v>1E-3</v>
          </cell>
          <cell r="Y777">
            <v>-1E-3</v>
          </cell>
          <cell r="Z777">
            <v>-2E-3</v>
          </cell>
          <cell r="AA777">
            <v>0</v>
          </cell>
          <cell r="AB777">
            <v>2E-3</v>
          </cell>
          <cell r="AC777">
            <v>7.0000000000000001E-3</v>
          </cell>
          <cell r="AD777">
            <v>2E-3</v>
          </cell>
          <cell r="AE777">
            <v>-1E-3</v>
          </cell>
          <cell r="AF777">
            <v>-7.0000000000000001E-3</v>
          </cell>
          <cell r="AG777">
            <v>-4.0000000000000001E-3</v>
          </cell>
          <cell r="AH777">
            <v>-2E-3</v>
          </cell>
          <cell r="AI777">
            <v>0</v>
          </cell>
          <cell r="AJ777">
            <v>0</v>
          </cell>
          <cell r="AK777">
            <v>0</v>
          </cell>
          <cell r="AL777">
            <v>0</v>
          </cell>
          <cell r="AM777">
            <v>0</v>
          </cell>
          <cell r="AN777">
            <v>0</v>
          </cell>
          <cell r="AO777">
            <v>0</v>
          </cell>
          <cell r="AP777">
            <v>-1E-3</v>
          </cell>
          <cell r="AQ777">
            <v>-3.0000000000000001E-3</v>
          </cell>
          <cell r="AR777">
            <v>-1E-3</v>
          </cell>
          <cell r="AS777">
            <v>-1E-3</v>
          </cell>
          <cell r="AT777">
            <v>-1E-3</v>
          </cell>
          <cell r="AU777">
            <v>-2E-3</v>
          </cell>
          <cell r="AV777">
            <v>-2E-3</v>
          </cell>
          <cell r="AW777">
            <v>0</v>
          </cell>
          <cell r="AX777">
            <v>0</v>
          </cell>
          <cell r="AY777">
            <v>-1E-3</v>
          </cell>
          <cell r="AZ777">
            <v>-1E-3</v>
          </cell>
          <cell r="BA777">
            <v>-1E-3</v>
          </cell>
          <cell r="BB777">
            <v>0</v>
          </cell>
          <cell r="BC777">
            <v>-1E-3</v>
          </cell>
          <cell r="BD777">
            <v>-1E-3</v>
          </cell>
          <cell r="BE777">
            <v>-1E-3</v>
          </cell>
          <cell r="BF777">
            <v>-1E-3</v>
          </cell>
          <cell r="BG777">
            <v>0</v>
          </cell>
          <cell r="BH777">
            <v>-1E-3</v>
          </cell>
          <cell r="BI777">
            <v>0</v>
          </cell>
          <cell r="BJ777">
            <v>0</v>
          </cell>
          <cell r="BK777">
            <v>-1E-3</v>
          </cell>
          <cell r="BL777">
            <v>-1E-3</v>
          </cell>
          <cell r="BM777">
            <v>-1E-3</v>
          </cell>
          <cell r="BN777">
            <v>-1E-3</v>
          </cell>
          <cell r="BO777">
            <v>-1E-3</v>
          </cell>
          <cell r="BP777">
            <v>0</v>
          </cell>
          <cell r="BQ777">
            <v>-1E-3</v>
          </cell>
          <cell r="BR777">
            <v>-1E-3</v>
          </cell>
          <cell r="BS777">
            <v>0</v>
          </cell>
          <cell r="BT777">
            <v>0</v>
          </cell>
          <cell r="BU777">
            <v>-1E-3</v>
          </cell>
          <cell r="BV777">
            <v>-1E-3</v>
          </cell>
          <cell r="BW777">
            <v>-2E-3</v>
          </cell>
          <cell r="BX777">
            <v>-1E-3</v>
          </cell>
          <cell r="BY777">
            <v>0</v>
          </cell>
          <cell r="BZ777">
            <v>-1E-3</v>
          </cell>
          <cell r="CA777">
            <v>-1E-3</v>
          </cell>
          <cell r="CB777">
            <v>-1E-3</v>
          </cell>
          <cell r="CC777">
            <v>0</v>
          </cell>
          <cell r="CD777">
            <v>-1E-3</v>
          </cell>
          <cell r="CE777">
            <v>-1E-3</v>
          </cell>
          <cell r="CF777">
            <v>0</v>
          </cell>
          <cell r="CG777">
            <v>0</v>
          </cell>
          <cell r="CH777">
            <v>-1E-3</v>
          </cell>
          <cell r="CI777">
            <v>-1E-3</v>
          </cell>
          <cell r="CJ777">
            <v>-2E-3</v>
          </cell>
          <cell r="CK777">
            <v>-1E-3</v>
          </cell>
          <cell r="CL777">
            <v>-1E-3</v>
          </cell>
          <cell r="CM777">
            <v>-1E-3</v>
          </cell>
          <cell r="CN777">
            <v>-1E-3</v>
          </cell>
          <cell r="CO777">
            <v>-1E-3</v>
          </cell>
          <cell r="CP777">
            <v>-1E-3</v>
          </cell>
          <cell r="CQ777">
            <v>-2E-3</v>
          </cell>
          <cell r="CR777">
            <v>-1E-3</v>
          </cell>
          <cell r="CS777">
            <v>0</v>
          </cell>
          <cell r="CT777">
            <v>0</v>
          </cell>
          <cell r="CU777">
            <v>-2E-3</v>
          </cell>
          <cell r="CV777">
            <v>-3.0000000000000001E-3</v>
          </cell>
          <cell r="CW777">
            <v>-1E-3</v>
          </cell>
          <cell r="CX777">
            <v>1E-3</v>
          </cell>
          <cell r="CY777">
            <v>-1E-3</v>
          </cell>
          <cell r="CZ777">
            <v>-1E-3</v>
          </cell>
          <cell r="DA777">
            <v>-1E-3</v>
          </cell>
          <cell r="DB777">
            <v>0</v>
          </cell>
          <cell r="DC777">
            <v>-1E-3</v>
          </cell>
          <cell r="DD777">
            <v>-3.0000000000000001E-3</v>
          </cell>
          <cell r="DE777">
            <v>-1E-3</v>
          </cell>
          <cell r="DF777">
            <v>-1E-3</v>
          </cell>
          <cell r="DG777">
            <v>-1E-3</v>
          </cell>
          <cell r="DH777">
            <v>-1E-3</v>
          </cell>
          <cell r="DI777">
            <v>-2E-3</v>
          </cell>
          <cell r="DJ777">
            <v>-5.0000000000000001E-3</v>
          </cell>
          <cell r="DK777">
            <v>-1E-3</v>
          </cell>
          <cell r="DL777">
            <v>-2E-3</v>
          </cell>
          <cell r="DM777">
            <v>-1E-3</v>
          </cell>
          <cell r="DN777">
            <v>0</v>
          </cell>
          <cell r="DO777">
            <v>-1E-3</v>
          </cell>
          <cell r="DP777">
            <v>-3.0000000000000001E-3</v>
          </cell>
          <cell r="DQ777">
            <v>-4.0000000000000001E-3</v>
          </cell>
          <cell r="DR777">
            <v>-1E-3</v>
          </cell>
          <cell r="DS777">
            <v>-2E-3</v>
          </cell>
          <cell r="DT777">
            <v>0</v>
          </cell>
          <cell r="DU777">
            <v>-5.0000000000000001E-3</v>
          </cell>
          <cell r="DV777">
            <v>-2E-3</v>
          </cell>
          <cell r="DW777">
            <v>-1E-3</v>
          </cell>
          <cell r="DX777">
            <v>-1E-3</v>
          </cell>
          <cell r="DY777">
            <v>-3.0000000000000001E-3</v>
          </cell>
          <cell r="DZ777">
            <v>-1E-3</v>
          </cell>
          <cell r="EA777">
            <v>-1E-3</v>
          </cell>
          <cell r="EB777">
            <v>-1E-3</v>
          </cell>
          <cell r="EC777">
            <v>-1E-3</v>
          </cell>
          <cell r="ED777">
            <v>-2E-3</v>
          </cell>
          <cell r="EE777">
            <v>0</v>
          </cell>
        </row>
        <row r="778">
          <cell r="F778">
            <v>0</v>
          </cell>
          <cell r="G778">
            <v>0</v>
          </cell>
          <cell r="H778">
            <v>0</v>
          </cell>
          <cell r="I778">
            <v>0</v>
          </cell>
          <cell r="J778">
            <v>0</v>
          </cell>
          <cell r="K778">
            <v>0</v>
          </cell>
          <cell r="L778">
            <v>0</v>
          </cell>
          <cell r="M778">
            <v>0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R778">
            <v>0</v>
          </cell>
          <cell r="S778">
            <v>0</v>
          </cell>
          <cell r="T778">
            <v>0</v>
          </cell>
          <cell r="U778">
            <v>0</v>
          </cell>
          <cell r="V778">
            <v>0</v>
          </cell>
          <cell r="W778">
            <v>2E-3</v>
          </cell>
          <cell r="X778">
            <v>0</v>
          </cell>
          <cell r="Y778">
            <v>0</v>
          </cell>
          <cell r="Z778">
            <v>0</v>
          </cell>
          <cell r="AA778">
            <v>0</v>
          </cell>
          <cell r="AB778">
            <v>0</v>
          </cell>
          <cell r="AC778">
            <v>0</v>
          </cell>
          <cell r="AD778">
            <v>0</v>
          </cell>
          <cell r="AE778">
            <v>0</v>
          </cell>
          <cell r="AF778">
            <v>0</v>
          </cell>
          <cell r="AG778">
            <v>0</v>
          </cell>
          <cell r="AH778">
            <v>0</v>
          </cell>
          <cell r="AI778">
            <v>0</v>
          </cell>
          <cell r="AJ778">
            <v>0</v>
          </cell>
          <cell r="AK778">
            <v>0</v>
          </cell>
          <cell r="AL778">
            <v>0</v>
          </cell>
          <cell r="AM778">
            <v>0</v>
          </cell>
          <cell r="AN778">
            <v>0</v>
          </cell>
          <cell r="AO778">
            <v>0</v>
          </cell>
          <cell r="AP778">
            <v>0</v>
          </cell>
          <cell r="AQ778">
            <v>0</v>
          </cell>
          <cell r="AR778">
            <v>0</v>
          </cell>
          <cell r="AS778">
            <v>0</v>
          </cell>
          <cell r="AT778">
            <v>0</v>
          </cell>
          <cell r="AU778">
            <v>0</v>
          </cell>
          <cell r="AV778">
            <v>0</v>
          </cell>
          <cell r="AW778">
            <v>0</v>
          </cell>
          <cell r="AX778">
            <v>0</v>
          </cell>
          <cell r="AY778">
            <v>0</v>
          </cell>
          <cell r="AZ778">
            <v>0</v>
          </cell>
          <cell r="BA778">
            <v>0</v>
          </cell>
          <cell r="BB778">
            <v>0</v>
          </cell>
          <cell r="BC778">
            <v>0</v>
          </cell>
          <cell r="BD778">
            <v>0</v>
          </cell>
          <cell r="BE778">
            <v>0</v>
          </cell>
          <cell r="BF778">
            <v>0</v>
          </cell>
          <cell r="BG778">
            <v>0</v>
          </cell>
          <cell r="BH778">
            <v>0</v>
          </cell>
          <cell r="BI778">
            <v>0</v>
          </cell>
          <cell r="BJ778">
            <v>0</v>
          </cell>
          <cell r="BK778">
            <v>0</v>
          </cell>
          <cell r="BL778">
            <v>0</v>
          </cell>
          <cell r="BM778">
            <v>0</v>
          </cell>
          <cell r="BN778">
            <v>0</v>
          </cell>
          <cell r="BO778">
            <v>0</v>
          </cell>
          <cell r="BP778">
            <v>0</v>
          </cell>
          <cell r="BQ778">
            <v>0</v>
          </cell>
          <cell r="BR778">
            <v>0</v>
          </cell>
          <cell r="BS778">
            <v>0</v>
          </cell>
          <cell r="BT778">
            <v>0</v>
          </cell>
          <cell r="BU778">
            <v>0</v>
          </cell>
          <cell r="BV778">
            <v>0</v>
          </cell>
          <cell r="BW778">
            <v>0</v>
          </cell>
          <cell r="BX778">
            <v>0</v>
          </cell>
          <cell r="BY778">
            <v>0</v>
          </cell>
          <cell r="BZ778">
            <v>0</v>
          </cell>
          <cell r="CA778">
            <v>0</v>
          </cell>
          <cell r="CB778">
            <v>0</v>
          </cell>
          <cell r="CC778">
            <v>0</v>
          </cell>
          <cell r="CD778">
            <v>0</v>
          </cell>
          <cell r="CE778">
            <v>0</v>
          </cell>
          <cell r="CF778">
            <v>0</v>
          </cell>
          <cell r="CG778">
            <v>0</v>
          </cell>
          <cell r="CH778">
            <v>0</v>
          </cell>
          <cell r="CI778">
            <v>0</v>
          </cell>
          <cell r="CJ778">
            <v>0</v>
          </cell>
          <cell r="CK778">
            <v>0</v>
          </cell>
          <cell r="CL778">
            <v>0</v>
          </cell>
          <cell r="CM778">
            <v>0</v>
          </cell>
          <cell r="CN778">
            <v>0</v>
          </cell>
          <cell r="CO778">
            <v>0</v>
          </cell>
          <cell r="CP778">
            <v>-3.0000000000000001E-3</v>
          </cell>
          <cell r="CQ778">
            <v>0</v>
          </cell>
          <cell r="CR778">
            <v>3.0000000000000001E-3</v>
          </cell>
          <cell r="CS778">
            <v>0</v>
          </cell>
          <cell r="CT778">
            <v>0</v>
          </cell>
          <cell r="CU778">
            <v>-2E-3</v>
          </cell>
          <cell r="CV778">
            <v>0</v>
          </cell>
          <cell r="CW778">
            <v>0</v>
          </cell>
          <cell r="CX778">
            <v>0</v>
          </cell>
          <cell r="CY778">
            <v>0</v>
          </cell>
          <cell r="CZ778">
            <v>1.4999999999999999E-2</v>
          </cell>
          <cell r="DA778">
            <v>0</v>
          </cell>
          <cell r="DB778">
            <v>0</v>
          </cell>
          <cell r="DC778">
            <v>0</v>
          </cell>
          <cell r="DD778">
            <v>-2E-3</v>
          </cell>
          <cell r="DE778">
            <v>2E-3</v>
          </cell>
          <cell r="DF778">
            <v>0</v>
          </cell>
          <cell r="DG778">
            <v>0</v>
          </cell>
          <cell r="DH778">
            <v>0</v>
          </cell>
          <cell r="DI778">
            <v>0</v>
          </cell>
          <cell r="DJ778">
            <v>0</v>
          </cell>
          <cell r="DK778">
            <v>0</v>
          </cell>
          <cell r="DL778">
            <v>0</v>
          </cell>
          <cell r="DM778">
            <v>1.2E-2</v>
          </cell>
          <cell r="DN778">
            <v>0</v>
          </cell>
          <cell r="DO778">
            <v>0</v>
          </cell>
          <cell r="DP778">
            <v>0</v>
          </cell>
          <cell r="DQ778">
            <v>0</v>
          </cell>
          <cell r="DR778">
            <v>0</v>
          </cell>
          <cell r="DS778">
            <v>0</v>
          </cell>
          <cell r="DT778">
            <v>-4.0000000000000001E-3</v>
          </cell>
          <cell r="DU778">
            <v>-6.0000000000000001E-3</v>
          </cell>
          <cell r="DV778">
            <v>0</v>
          </cell>
          <cell r="DW778">
            <v>0</v>
          </cell>
          <cell r="DX778">
            <v>0</v>
          </cell>
          <cell r="DY778">
            <v>0</v>
          </cell>
          <cell r="DZ778">
            <v>3.0000000000000001E-3</v>
          </cell>
          <cell r="EA778">
            <v>0</v>
          </cell>
          <cell r="EB778">
            <v>0</v>
          </cell>
          <cell r="EC778">
            <v>0</v>
          </cell>
          <cell r="ED778">
            <v>0</v>
          </cell>
          <cell r="EE778">
            <v>0</v>
          </cell>
        </row>
        <row r="779">
          <cell r="F779">
            <v>0</v>
          </cell>
          <cell r="G779">
            <v>5.8000000000000003E-2</v>
          </cell>
          <cell r="H779">
            <v>6.2E-2</v>
          </cell>
          <cell r="I779">
            <v>0.02</v>
          </cell>
          <cell r="J779">
            <v>2.9000000000000001E-2</v>
          </cell>
          <cell r="K779">
            <v>0.02</v>
          </cell>
          <cell r="L779">
            <v>0.125</v>
          </cell>
          <cell r="M779">
            <v>7.8E-2</v>
          </cell>
          <cell r="N779">
            <v>3.5999999999999997E-2</v>
          </cell>
          <cell r="O779">
            <v>2.1999999999999999E-2</v>
          </cell>
          <cell r="P779">
            <v>7.0999999999999994E-2</v>
          </cell>
          <cell r="Q779">
            <v>2.8000000000000001E-2</v>
          </cell>
          <cell r="R779">
            <v>5.6000000000000001E-2</v>
          </cell>
          <cell r="S779">
            <v>0.106</v>
          </cell>
          <cell r="T779">
            <v>9.0999999999999998E-2</v>
          </cell>
          <cell r="U779">
            <v>0.14399999999999999</v>
          </cell>
          <cell r="V779">
            <v>0.02</v>
          </cell>
          <cell r="W779">
            <v>4.7E-2</v>
          </cell>
          <cell r="X779">
            <v>8.3000000000000004E-2</v>
          </cell>
          <cell r="Y779">
            <v>5.8999999999999997E-2</v>
          </cell>
          <cell r="Z779">
            <v>2.9000000000000001E-2</v>
          </cell>
          <cell r="AA779">
            <v>6.3E-2</v>
          </cell>
          <cell r="AB779">
            <v>2.4E-2</v>
          </cell>
          <cell r="AC779">
            <v>7.4999999999999997E-2</v>
          </cell>
          <cell r="AD779">
            <v>2.3E-2</v>
          </cell>
          <cell r="AE779">
            <v>-1.4E-2</v>
          </cell>
          <cell r="AF779">
            <v>-1.0999999999999999E-2</v>
          </cell>
          <cell r="AG779">
            <v>-6.0000000000000001E-3</v>
          </cell>
          <cell r="AH779">
            <v>-2.1999999999999999E-2</v>
          </cell>
          <cell r="AI779">
            <v>-1.2999999999999999E-2</v>
          </cell>
          <cell r="AJ779">
            <v>-8.0000000000000002E-3</v>
          </cell>
          <cell r="AK779">
            <v>-3.4000000000000002E-2</v>
          </cell>
          <cell r="AL779">
            <v>7.0000000000000001E-3</v>
          </cell>
          <cell r="AM779">
            <v>-1E-3</v>
          </cell>
          <cell r="AN779">
            <v>-6.0000000000000001E-3</v>
          </cell>
          <cell r="AO779">
            <v>-0.03</v>
          </cell>
          <cell r="AP779">
            <v>-5.0999999999999997E-2</v>
          </cell>
          <cell r="AQ779">
            <v>-7.4999999999999997E-2</v>
          </cell>
          <cell r="AR779">
            <v>-1.4999999999999999E-2</v>
          </cell>
          <cell r="AS779">
            <v>0</v>
          </cell>
          <cell r="AT779">
            <v>-2.5000000000000001E-2</v>
          </cell>
          <cell r="AU779">
            <v>-7.0000000000000001E-3</v>
          </cell>
          <cell r="AV779">
            <v>-1.9E-2</v>
          </cell>
          <cell r="AW779">
            <v>-0.02</v>
          </cell>
          <cell r="AX779">
            <v>-2.7E-2</v>
          </cell>
          <cell r="AY779">
            <v>-1.4999999999999999E-2</v>
          </cell>
          <cell r="AZ779">
            <v>-1.6E-2</v>
          </cell>
          <cell r="BA779">
            <v>-7.0000000000000001E-3</v>
          </cell>
          <cell r="BB779">
            <v>-1.4E-2</v>
          </cell>
          <cell r="BC779">
            <v>-1.6E-2</v>
          </cell>
          <cell r="BD779">
            <v>-1.0999999999999999E-2</v>
          </cell>
          <cell r="BE779">
            <v>-1.0999999999999999E-2</v>
          </cell>
          <cell r="BF779">
            <v>0</v>
          </cell>
          <cell r="BG779">
            <v>-2.4E-2</v>
          </cell>
          <cell r="BH779">
            <v>0</v>
          </cell>
          <cell r="BI779">
            <v>-2.1000000000000001E-2</v>
          </cell>
          <cell r="BJ779">
            <v>-5.0000000000000001E-3</v>
          </cell>
          <cell r="BK779">
            <v>-8.9999999999999993E-3</v>
          </cell>
          <cell r="BL779">
            <v>-1.4E-2</v>
          </cell>
          <cell r="BM779">
            <v>-8.9999999999999993E-3</v>
          </cell>
          <cell r="BN779">
            <v>-8.0000000000000002E-3</v>
          </cell>
          <cell r="BO779">
            <v>-0.02</v>
          </cell>
          <cell r="BP779">
            <v>-1.2E-2</v>
          </cell>
          <cell r="BQ779">
            <v>-4.0000000000000001E-3</v>
          </cell>
          <cell r="BR779">
            <v>-1.4E-2</v>
          </cell>
          <cell r="BS779">
            <v>-1.6E-2</v>
          </cell>
          <cell r="BT779">
            <v>-1.6E-2</v>
          </cell>
          <cell r="BU779">
            <v>-2.1999999999999999E-2</v>
          </cell>
          <cell r="BV779">
            <v>-0.02</v>
          </cell>
          <cell r="BW779">
            <v>-4.0000000000000001E-3</v>
          </cell>
          <cell r="BX779">
            <v>-4.0000000000000001E-3</v>
          </cell>
          <cell r="BY779">
            <v>-1.0999999999999999E-2</v>
          </cell>
          <cell r="BZ779">
            <v>-6.0000000000000001E-3</v>
          </cell>
          <cell r="CA779">
            <v>-1.7000000000000001E-2</v>
          </cell>
          <cell r="CB779">
            <v>-2.3E-2</v>
          </cell>
          <cell r="CC779">
            <v>-1.7000000000000001E-2</v>
          </cell>
          <cell r="CD779">
            <v>-1.7999999999999999E-2</v>
          </cell>
          <cell r="CE779">
            <v>-1.0999999999999999E-2</v>
          </cell>
          <cell r="CF779">
            <v>-6.0000000000000001E-3</v>
          </cell>
          <cell r="CG779">
            <v>-1.6E-2</v>
          </cell>
          <cell r="CH779">
            <v>-8.9999999999999993E-3</v>
          </cell>
          <cell r="CI779">
            <v>-0.02</v>
          </cell>
          <cell r="CJ779">
            <v>-8.0000000000000002E-3</v>
          </cell>
          <cell r="CK779">
            <v>-4.0000000000000001E-3</v>
          </cell>
          <cell r="CL779">
            <v>-1.0999999999999999E-2</v>
          </cell>
          <cell r="CM779">
            <v>-3.0000000000000001E-3</v>
          </cell>
          <cell r="CN779">
            <v>-1.7000000000000001E-2</v>
          </cell>
          <cell r="CO779">
            <v>-8.0000000000000002E-3</v>
          </cell>
          <cell r="CP779">
            <v>-2.5999999999999999E-2</v>
          </cell>
          <cell r="CQ779">
            <v>-1.4999999999999999E-2</v>
          </cell>
          <cell r="CR779">
            <v>-1.6E-2</v>
          </cell>
          <cell r="CS779">
            <v>-1.7999999999999999E-2</v>
          </cell>
          <cell r="CT779">
            <v>-1.4999999999999999E-2</v>
          </cell>
          <cell r="CU779">
            <v>-3.7999999999999999E-2</v>
          </cell>
          <cell r="CV779">
            <v>-4.2000000000000003E-2</v>
          </cell>
          <cell r="CW779">
            <v>-1.7999999999999999E-2</v>
          </cell>
          <cell r="CX779">
            <v>-2E-3</v>
          </cell>
          <cell r="CY779">
            <v>-1E-3</v>
          </cell>
          <cell r="CZ779">
            <v>-4.0000000000000001E-3</v>
          </cell>
          <cell r="DA779">
            <v>-3.3000000000000002E-2</v>
          </cell>
          <cell r="DB779">
            <v>-4.1000000000000002E-2</v>
          </cell>
          <cell r="DC779">
            <v>-1.7999999999999999E-2</v>
          </cell>
          <cell r="DD779">
            <v>-2.7E-2</v>
          </cell>
          <cell r="DE779">
            <v>-2.1999999999999999E-2</v>
          </cell>
          <cell r="DF779">
            <v>-2.1000000000000001E-2</v>
          </cell>
          <cell r="DG779">
            <v>-1.7000000000000001E-2</v>
          </cell>
          <cell r="DH779">
            <v>-5.6000000000000001E-2</v>
          </cell>
          <cell r="DI779">
            <v>-4.2000000000000003E-2</v>
          </cell>
          <cell r="DJ779">
            <v>-4.0000000000000001E-3</v>
          </cell>
          <cell r="DK779">
            <v>-1.7999999999999999E-2</v>
          </cell>
          <cell r="DL779">
            <v>-8.0000000000000002E-3</v>
          </cell>
          <cell r="DM779">
            <v>-1.4999999999999999E-2</v>
          </cell>
          <cell r="DN779">
            <v>-3.5999999999999997E-2</v>
          </cell>
          <cell r="DO779">
            <v>-2.7E-2</v>
          </cell>
          <cell r="DP779">
            <v>-2.1000000000000001E-2</v>
          </cell>
          <cell r="DQ779">
            <v>-4.1000000000000002E-2</v>
          </cell>
          <cell r="DR779">
            <v>-1.7000000000000001E-2</v>
          </cell>
          <cell r="DS779">
            <v>-1.6E-2</v>
          </cell>
          <cell r="DT779">
            <v>-3.3000000000000002E-2</v>
          </cell>
          <cell r="DU779">
            <v>-1E-3</v>
          </cell>
          <cell r="DV779">
            <v>-5.0000000000000001E-3</v>
          </cell>
          <cell r="DW779">
            <v>0</v>
          </cell>
          <cell r="DX779">
            <v>-6.0000000000000001E-3</v>
          </cell>
          <cell r="DY779">
            <v>-4.0000000000000001E-3</v>
          </cell>
          <cell r="DZ779">
            <v>-3.2000000000000001E-2</v>
          </cell>
          <cell r="EA779">
            <v>-5.0000000000000001E-3</v>
          </cell>
          <cell r="EB779">
            <v>2.3E-2</v>
          </cell>
          <cell r="EC779">
            <v>-4.9000000000000002E-2</v>
          </cell>
          <cell r="ED779">
            <v>-2.3E-2</v>
          </cell>
          <cell r="EE779">
            <v>0</v>
          </cell>
        </row>
        <row r="780">
          <cell r="F780">
            <v>0</v>
          </cell>
          <cell r="G780">
            <v>0</v>
          </cell>
          <cell r="H780">
            <v>0</v>
          </cell>
          <cell r="I780">
            <v>3.0000000000000001E-3</v>
          </cell>
          <cell r="J780">
            <v>0</v>
          </cell>
          <cell r="K780">
            <v>0</v>
          </cell>
          <cell r="L780">
            <v>0</v>
          </cell>
          <cell r="M780">
            <v>0</v>
          </cell>
          <cell r="N780">
            <v>0</v>
          </cell>
          <cell r="O780">
            <v>2E-3</v>
          </cell>
          <cell r="P780">
            <v>4.0000000000000001E-3</v>
          </cell>
          <cell r="Q780">
            <v>3.0000000000000001E-3</v>
          </cell>
          <cell r="R780">
            <v>1E-3</v>
          </cell>
          <cell r="S780">
            <v>0</v>
          </cell>
          <cell r="T780">
            <v>0</v>
          </cell>
          <cell r="U780">
            <v>0</v>
          </cell>
          <cell r="V780">
            <v>0</v>
          </cell>
          <cell r="W780">
            <v>0</v>
          </cell>
          <cell r="X780">
            <v>0</v>
          </cell>
          <cell r="Y780">
            <v>0</v>
          </cell>
          <cell r="Z780">
            <v>0</v>
          </cell>
          <cell r="AA780">
            <v>0</v>
          </cell>
          <cell r="AB780">
            <v>0</v>
          </cell>
          <cell r="AC780">
            <v>2E-3</v>
          </cell>
          <cell r="AD780">
            <v>0</v>
          </cell>
          <cell r="AE780">
            <v>0</v>
          </cell>
          <cell r="AF780">
            <v>0</v>
          </cell>
          <cell r="AG780">
            <v>0</v>
          </cell>
          <cell r="AH780">
            <v>0</v>
          </cell>
          <cell r="AI780">
            <v>0</v>
          </cell>
          <cell r="AJ780">
            <v>0</v>
          </cell>
          <cell r="AK780">
            <v>0</v>
          </cell>
          <cell r="AL780">
            <v>0</v>
          </cell>
          <cell r="AM780">
            <v>0</v>
          </cell>
          <cell r="AN780">
            <v>0</v>
          </cell>
          <cell r="AO780">
            <v>0</v>
          </cell>
          <cell r="AP780">
            <v>0</v>
          </cell>
          <cell r="AQ780">
            <v>0</v>
          </cell>
          <cell r="AR780">
            <v>0</v>
          </cell>
          <cell r="AS780">
            <v>0</v>
          </cell>
          <cell r="AT780">
            <v>0</v>
          </cell>
          <cell r="AU780">
            <v>0</v>
          </cell>
          <cell r="AV780">
            <v>0</v>
          </cell>
          <cell r="AW780">
            <v>0</v>
          </cell>
          <cell r="AX780">
            <v>0</v>
          </cell>
          <cell r="AY780">
            <v>0</v>
          </cell>
          <cell r="AZ780">
            <v>0</v>
          </cell>
          <cell r="BA780">
            <v>0</v>
          </cell>
          <cell r="BB780">
            <v>0</v>
          </cell>
          <cell r="BC780">
            <v>0</v>
          </cell>
          <cell r="BD780">
            <v>0</v>
          </cell>
          <cell r="BE780">
            <v>0</v>
          </cell>
          <cell r="BF780">
            <v>0</v>
          </cell>
          <cell r="BG780">
            <v>0</v>
          </cell>
          <cell r="BH780">
            <v>0</v>
          </cell>
          <cell r="BI780">
            <v>0</v>
          </cell>
          <cell r="BJ780">
            <v>0</v>
          </cell>
          <cell r="BK780">
            <v>0</v>
          </cell>
          <cell r="BL780">
            <v>0</v>
          </cell>
          <cell r="BM780">
            <v>0</v>
          </cell>
          <cell r="BN780">
            <v>0</v>
          </cell>
          <cell r="BO780">
            <v>0</v>
          </cell>
          <cell r="BP780">
            <v>0</v>
          </cell>
          <cell r="BQ780">
            <v>1E-3</v>
          </cell>
          <cell r="BR780">
            <v>0</v>
          </cell>
          <cell r="BS780">
            <v>0</v>
          </cell>
          <cell r="BT780">
            <v>0</v>
          </cell>
          <cell r="BU780">
            <v>1E-3</v>
          </cell>
          <cell r="BV780">
            <v>0</v>
          </cell>
          <cell r="BW780">
            <v>0</v>
          </cell>
          <cell r="BX780">
            <v>0</v>
          </cell>
          <cell r="BY780">
            <v>0</v>
          </cell>
          <cell r="BZ780">
            <v>0</v>
          </cell>
          <cell r="CA780">
            <v>0</v>
          </cell>
          <cell r="CB780">
            <v>0</v>
          </cell>
          <cell r="CC780">
            <v>0</v>
          </cell>
          <cell r="CD780">
            <v>0</v>
          </cell>
          <cell r="CE780">
            <v>0</v>
          </cell>
          <cell r="CF780">
            <v>0</v>
          </cell>
          <cell r="CG780">
            <v>0</v>
          </cell>
          <cell r="CH780">
            <v>-1E-3</v>
          </cell>
          <cell r="CI780">
            <v>0</v>
          </cell>
          <cell r="CJ780">
            <v>0</v>
          </cell>
          <cell r="CK780">
            <v>0</v>
          </cell>
          <cell r="CL780">
            <v>0</v>
          </cell>
          <cell r="CM780">
            <v>0</v>
          </cell>
          <cell r="CN780">
            <v>0</v>
          </cell>
          <cell r="CO780">
            <v>0</v>
          </cell>
          <cell r="CP780">
            <v>0</v>
          </cell>
          <cell r="CQ780">
            <v>0</v>
          </cell>
          <cell r="CR780">
            <v>0</v>
          </cell>
          <cell r="CS780">
            <v>0</v>
          </cell>
          <cell r="CT780">
            <v>0</v>
          </cell>
          <cell r="CU780">
            <v>0</v>
          </cell>
          <cell r="CV780">
            <v>0</v>
          </cell>
          <cell r="CW780">
            <v>0</v>
          </cell>
          <cell r="CX780">
            <v>0</v>
          </cell>
          <cell r="CY780">
            <v>0</v>
          </cell>
          <cell r="CZ780">
            <v>0</v>
          </cell>
          <cell r="DA780">
            <v>0</v>
          </cell>
          <cell r="DB780">
            <v>0</v>
          </cell>
          <cell r="DC780">
            <v>0</v>
          </cell>
          <cell r="DD780">
            <v>1E-3</v>
          </cell>
          <cell r="DE780">
            <v>0</v>
          </cell>
          <cell r="DF780">
            <v>0</v>
          </cell>
          <cell r="DG780">
            <v>1E-3</v>
          </cell>
          <cell r="DH780">
            <v>-1E-3</v>
          </cell>
          <cell r="DI780">
            <v>0</v>
          </cell>
          <cell r="DJ780">
            <v>0</v>
          </cell>
          <cell r="DK780">
            <v>0</v>
          </cell>
          <cell r="DL780">
            <v>0</v>
          </cell>
          <cell r="DM780">
            <v>0</v>
          </cell>
          <cell r="DN780">
            <v>0</v>
          </cell>
          <cell r="DO780">
            <v>0</v>
          </cell>
          <cell r="DP780">
            <v>0</v>
          </cell>
          <cell r="DQ780">
            <v>1E-3</v>
          </cell>
          <cell r="DR780">
            <v>0</v>
          </cell>
          <cell r="DS780">
            <v>0</v>
          </cell>
          <cell r="DT780">
            <v>1E-3</v>
          </cell>
          <cell r="DU780">
            <v>0</v>
          </cell>
          <cell r="DV780">
            <v>0</v>
          </cell>
          <cell r="DW780">
            <v>0</v>
          </cell>
          <cell r="DX780">
            <v>-1E-3</v>
          </cell>
          <cell r="DY780">
            <v>0</v>
          </cell>
          <cell r="DZ780">
            <v>0</v>
          </cell>
          <cell r="EA780">
            <v>0</v>
          </cell>
          <cell r="EB780">
            <v>1E-3</v>
          </cell>
          <cell r="EC780">
            <v>1E-3</v>
          </cell>
          <cell r="ED780">
            <v>0</v>
          </cell>
          <cell r="EE780">
            <v>0</v>
          </cell>
        </row>
        <row r="781">
          <cell r="F781">
            <v>3.0000000000000001E-3</v>
          </cell>
          <cell r="G781">
            <v>5.0000000000000001E-3</v>
          </cell>
          <cell r="H781">
            <v>8.9999999999999993E-3</v>
          </cell>
          <cell r="I781">
            <v>5.0000000000000001E-3</v>
          </cell>
          <cell r="J781">
            <v>7.0000000000000001E-3</v>
          </cell>
          <cell r="K781">
            <v>2E-3</v>
          </cell>
          <cell r="L781">
            <v>1E-3</v>
          </cell>
          <cell r="M781">
            <v>3.0000000000000001E-3</v>
          </cell>
          <cell r="N781">
            <v>6.0000000000000001E-3</v>
          </cell>
          <cell r="O781">
            <v>8.0000000000000002E-3</v>
          </cell>
          <cell r="P781">
            <v>5.0000000000000001E-3</v>
          </cell>
          <cell r="Q781">
            <v>7.0000000000000001E-3</v>
          </cell>
          <cell r="R781">
            <v>2E-3</v>
          </cell>
          <cell r="S781">
            <v>5.0000000000000001E-3</v>
          </cell>
          <cell r="T781">
            <v>5.0000000000000001E-3</v>
          </cell>
          <cell r="U781">
            <v>7.0000000000000001E-3</v>
          </cell>
          <cell r="V781">
            <v>2E-3</v>
          </cell>
          <cell r="W781">
            <v>4.0000000000000001E-3</v>
          </cell>
          <cell r="X781">
            <v>0</v>
          </cell>
          <cell r="Y781">
            <v>0</v>
          </cell>
          <cell r="Z781">
            <v>0</v>
          </cell>
          <cell r="AA781">
            <v>0</v>
          </cell>
          <cell r="AB781">
            <v>1E-3</v>
          </cell>
          <cell r="AC781">
            <v>4.0000000000000001E-3</v>
          </cell>
          <cell r="AD781">
            <v>4.0000000000000001E-3</v>
          </cell>
          <cell r="AE781">
            <v>0</v>
          </cell>
          <cell r="AF781">
            <v>-2E-3</v>
          </cell>
          <cell r="AG781">
            <v>-1E-3</v>
          </cell>
          <cell r="AH781">
            <v>-1E-3</v>
          </cell>
          <cell r="AI781">
            <v>0</v>
          </cell>
          <cell r="AJ781">
            <v>0</v>
          </cell>
          <cell r="AK781">
            <v>0</v>
          </cell>
          <cell r="AL781">
            <v>0</v>
          </cell>
          <cell r="AM781">
            <v>0</v>
          </cell>
          <cell r="AN781">
            <v>0</v>
          </cell>
          <cell r="AO781">
            <v>0</v>
          </cell>
          <cell r="AP781">
            <v>0</v>
          </cell>
          <cell r="AQ781">
            <v>-2E-3</v>
          </cell>
          <cell r="AR781">
            <v>0</v>
          </cell>
          <cell r="AS781">
            <v>-2E-3</v>
          </cell>
          <cell r="AT781">
            <v>0</v>
          </cell>
          <cell r="AU781">
            <v>-1E-3</v>
          </cell>
          <cell r="AV781">
            <v>-1E-3</v>
          </cell>
          <cell r="AW781">
            <v>0</v>
          </cell>
          <cell r="AX781">
            <v>0</v>
          </cell>
          <cell r="AY781">
            <v>0</v>
          </cell>
          <cell r="AZ781">
            <v>0</v>
          </cell>
          <cell r="BA781">
            <v>0</v>
          </cell>
          <cell r="BB781">
            <v>0</v>
          </cell>
          <cell r="BC781">
            <v>-1E-3</v>
          </cell>
          <cell r="BD781">
            <v>0</v>
          </cell>
          <cell r="BE781">
            <v>0</v>
          </cell>
          <cell r="BF781">
            <v>-1E-3</v>
          </cell>
          <cell r="BG781">
            <v>0</v>
          </cell>
          <cell r="BH781">
            <v>-1E-3</v>
          </cell>
          <cell r="BI781">
            <v>-1E-3</v>
          </cell>
          <cell r="BJ781">
            <v>0</v>
          </cell>
          <cell r="BK781">
            <v>0</v>
          </cell>
          <cell r="BL781">
            <v>0</v>
          </cell>
          <cell r="BM781">
            <v>0</v>
          </cell>
          <cell r="BN781">
            <v>0</v>
          </cell>
          <cell r="BO781">
            <v>0</v>
          </cell>
          <cell r="BP781">
            <v>0</v>
          </cell>
          <cell r="BQ781">
            <v>0</v>
          </cell>
          <cell r="BR781">
            <v>0</v>
          </cell>
          <cell r="BS781">
            <v>0</v>
          </cell>
          <cell r="BT781">
            <v>0</v>
          </cell>
          <cell r="BU781">
            <v>-1E-3</v>
          </cell>
          <cell r="BV781">
            <v>0</v>
          </cell>
          <cell r="BW781">
            <v>-1E-3</v>
          </cell>
          <cell r="BX781">
            <v>0</v>
          </cell>
          <cell r="BY781">
            <v>0</v>
          </cell>
          <cell r="BZ781">
            <v>-1E-3</v>
          </cell>
          <cell r="CA781">
            <v>0</v>
          </cell>
          <cell r="CB781">
            <v>0</v>
          </cell>
          <cell r="CC781">
            <v>0</v>
          </cell>
          <cell r="CD781">
            <v>0</v>
          </cell>
          <cell r="CE781">
            <v>0</v>
          </cell>
          <cell r="CF781">
            <v>0</v>
          </cell>
          <cell r="CG781">
            <v>0</v>
          </cell>
          <cell r="CH781">
            <v>-1E-3</v>
          </cell>
          <cell r="CI781">
            <v>0</v>
          </cell>
          <cell r="CJ781">
            <v>0</v>
          </cell>
          <cell r="CK781">
            <v>0</v>
          </cell>
          <cell r="CL781">
            <v>0</v>
          </cell>
          <cell r="CM781">
            <v>-1E-3</v>
          </cell>
          <cell r="CN781">
            <v>0</v>
          </cell>
          <cell r="CO781">
            <v>0</v>
          </cell>
          <cell r="CP781">
            <v>0</v>
          </cell>
          <cell r="CQ781">
            <v>0</v>
          </cell>
          <cell r="CR781">
            <v>0</v>
          </cell>
          <cell r="CS781">
            <v>0</v>
          </cell>
          <cell r="CT781">
            <v>-1E-3</v>
          </cell>
          <cell r="CU781">
            <v>-1E-3</v>
          </cell>
          <cell r="CV781">
            <v>-1E-3</v>
          </cell>
          <cell r="CW781">
            <v>0</v>
          </cell>
          <cell r="CX781">
            <v>0</v>
          </cell>
          <cell r="CY781">
            <v>-1E-3</v>
          </cell>
          <cell r="CZ781">
            <v>0</v>
          </cell>
          <cell r="DA781">
            <v>0</v>
          </cell>
          <cell r="DB781">
            <v>-1E-3</v>
          </cell>
          <cell r="DC781">
            <v>-1E-3</v>
          </cell>
          <cell r="DD781">
            <v>-1E-3</v>
          </cell>
          <cell r="DE781">
            <v>-1E-3</v>
          </cell>
          <cell r="DF781">
            <v>-1E-3</v>
          </cell>
          <cell r="DG781">
            <v>0</v>
          </cell>
          <cell r="DH781">
            <v>-2E-3</v>
          </cell>
          <cell r="DI781">
            <v>-2E-3</v>
          </cell>
          <cell r="DJ781">
            <v>-1E-3</v>
          </cell>
          <cell r="DK781">
            <v>-1E-3</v>
          </cell>
          <cell r="DL781">
            <v>-1E-3</v>
          </cell>
          <cell r="DM781">
            <v>0</v>
          </cell>
          <cell r="DN781">
            <v>0</v>
          </cell>
          <cell r="DO781">
            <v>-1E-3</v>
          </cell>
          <cell r="DP781">
            <v>-1E-3</v>
          </cell>
          <cell r="DQ781">
            <v>-2E-3</v>
          </cell>
          <cell r="DR781">
            <v>-1E-3</v>
          </cell>
          <cell r="DS781">
            <v>-1E-3</v>
          </cell>
          <cell r="DT781">
            <v>0</v>
          </cell>
          <cell r="DU781">
            <v>-2E-3</v>
          </cell>
          <cell r="DV781">
            <v>-2E-3</v>
          </cell>
          <cell r="DW781">
            <v>-2E-3</v>
          </cell>
          <cell r="DX781">
            <v>0</v>
          </cell>
          <cell r="DY781">
            <v>-1E-3</v>
          </cell>
          <cell r="DZ781">
            <v>0</v>
          </cell>
          <cell r="EA781">
            <v>0</v>
          </cell>
          <cell r="EB781">
            <v>0</v>
          </cell>
          <cell r="EC781">
            <v>1E-3</v>
          </cell>
          <cell r="ED781">
            <v>0</v>
          </cell>
          <cell r="EE781">
            <v>0</v>
          </cell>
        </row>
        <row r="782">
          <cell r="F782">
            <v>0</v>
          </cell>
          <cell r="G782">
            <v>2E-3</v>
          </cell>
          <cell r="H782">
            <v>0</v>
          </cell>
          <cell r="I782">
            <v>1E-3</v>
          </cell>
          <cell r="J782">
            <v>4.0000000000000001E-3</v>
          </cell>
          <cell r="K782">
            <v>2E-3</v>
          </cell>
          <cell r="L782">
            <v>4.0000000000000001E-3</v>
          </cell>
          <cell r="M782">
            <v>2E-3</v>
          </cell>
          <cell r="N782">
            <v>6.0000000000000001E-3</v>
          </cell>
          <cell r="O782">
            <v>2E-3</v>
          </cell>
          <cell r="P782">
            <v>1E-3</v>
          </cell>
          <cell r="Q782">
            <v>1E-3</v>
          </cell>
          <cell r="R782">
            <v>1E-3</v>
          </cell>
          <cell r="S782">
            <v>2E-3</v>
          </cell>
          <cell r="T782">
            <v>1E-3</v>
          </cell>
          <cell r="U782">
            <v>6.0000000000000001E-3</v>
          </cell>
          <cell r="V782">
            <v>-1E-3</v>
          </cell>
          <cell r="W782">
            <v>4.0000000000000001E-3</v>
          </cell>
          <cell r="X782">
            <v>1E-3</v>
          </cell>
          <cell r="Y782">
            <v>0</v>
          </cell>
          <cell r="Z782">
            <v>-1E-3</v>
          </cell>
          <cell r="AA782">
            <v>2E-3</v>
          </cell>
          <cell r="AB782">
            <v>1E-3</v>
          </cell>
          <cell r="AC782">
            <v>2E-3</v>
          </cell>
          <cell r="AD782">
            <v>2E-3</v>
          </cell>
          <cell r="AE782">
            <v>0</v>
          </cell>
          <cell r="AF782">
            <v>0</v>
          </cell>
          <cell r="AG782">
            <v>0</v>
          </cell>
          <cell r="AH782">
            <v>0</v>
          </cell>
          <cell r="AI782">
            <v>0</v>
          </cell>
          <cell r="AJ782">
            <v>0</v>
          </cell>
          <cell r="AK782">
            <v>1E-3</v>
          </cell>
          <cell r="AL782">
            <v>1E-3</v>
          </cell>
          <cell r="AM782">
            <v>0</v>
          </cell>
          <cell r="AN782">
            <v>0</v>
          </cell>
          <cell r="AO782">
            <v>-1E-3</v>
          </cell>
          <cell r="AP782">
            <v>-1E-3</v>
          </cell>
          <cell r="AQ782">
            <v>-1E-3</v>
          </cell>
          <cell r="AR782">
            <v>0</v>
          </cell>
          <cell r="AS782">
            <v>0</v>
          </cell>
          <cell r="AT782">
            <v>0</v>
          </cell>
          <cell r="AU782">
            <v>0</v>
          </cell>
          <cell r="AV782">
            <v>0</v>
          </cell>
          <cell r="AW782">
            <v>0</v>
          </cell>
          <cell r="AX782">
            <v>-1E-3</v>
          </cell>
          <cell r="AY782">
            <v>0</v>
          </cell>
          <cell r="AZ782">
            <v>0</v>
          </cell>
          <cell r="BA782">
            <v>0</v>
          </cell>
          <cell r="BB782">
            <v>0</v>
          </cell>
          <cell r="BC782">
            <v>0</v>
          </cell>
          <cell r="BD782">
            <v>0</v>
          </cell>
          <cell r="BE782">
            <v>0</v>
          </cell>
          <cell r="BF782">
            <v>0</v>
          </cell>
          <cell r="BG782">
            <v>0</v>
          </cell>
          <cell r="BH782">
            <v>-1E-3</v>
          </cell>
          <cell r="BI782">
            <v>0</v>
          </cell>
          <cell r="BJ782">
            <v>-1E-3</v>
          </cell>
          <cell r="BK782">
            <v>0</v>
          </cell>
          <cell r="BL782">
            <v>-1E-3</v>
          </cell>
          <cell r="BM782">
            <v>1E-3</v>
          </cell>
          <cell r="BN782">
            <v>0</v>
          </cell>
          <cell r="BO782">
            <v>0</v>
          </cell>
          <cell r="BP782">
            <v>0</v>
          </cell>
          <cell r="BQ782">
            <v>0</v>
          </cell>
          <cell r="BR782">
            <v>0</v>
          </cell>
          <cell r="BS782">
            <v>0</v>
          </cell>
          <cell r="BT782">
            <v>0</v>
          </cell>
          <cell r="BU782">
            <v>0</v>
          </cell>
          <cell r="BV782">
            <v>0</v>
          </cell>
          <cell r="BW782">
            <v>0</v>
          </cell>
          <cell r="BX782">
            <v>0</v>
          </cell>
          <cell r="BY782">
            <v>-1E-3</v>
          </cell>
          <cell r="BZ782">
            <v>0</v>
          </cell>
          <cell r="CA782">
            <v>0</v>
          </cell>
          <cell r="CB782">
            <v>-1E-3</v>
          </cell>
          <cell r="CC782">
            <v>0</v>
          </cell>
          <cell r="CD782">
            <v>0</v>
          </cell>
          <cell r="CE782">
            <v>0</v>
          </cell>
          <cell r="CF782">
            <v>0</v>
          </cell>
          <cell r="CG782">
            <v>0</v>
          </cell>
          <cell r="CH782">
            <v>-1E-3</v>
          </cell>
          <cell r="CI782">
            <v>0</v>
          </cell>
          <cell r="CJ782">
            <v>-1E-3</v>
          </cell>
          <cell r="CK782">
            <v>0</v>
          </cell>
          <cell r="CL782">
            <v>0</v>
          </cell>
          <cell r="CM782">
            <v>0</v>
          </cell>
          <cell r="CN782">
            <v>0</v>
          </cell>
          <cell r="CO782">
            <v>0</v>
          </cell>
          <cell r="CP782">
            <v>0</v>
          </cell>
          <cell r="CQ782">
            <v>0</v>
          </cell>
          <cell r="CR782">
            <v>0</v>
          </cell>
          <cell r="CS782">
            <v>0</v>
          </cell>
          <cell r="CT782">
            <v>0</v>
          </cell>
          <cell r="CU782">
            <v>0</v>
          </cell>
          <cell r="CV782">
            <v>0</v>
          </cell>
          <cell r="CW782">
            <v>-1E-3</v>
          </cell>
          <cell r="CX782">
            <v>0</v>
          </cell>
          <cell r="CY782">
            <v>0</v>
          </cell>
          <cell r="CZ782">
            <v>0</v>
          </cell>
          <cell r="DA782">
            <v>-1E-3</v>
          </cell>
          <cell r="DB782">
            <v>0</v>
          </cell>
          <cell r="DC782">
            <v>0</v>
          </cell>
          <cell r="DD782">
            <v>-1E-3</v>
          </cell>
          <cell r="DE782">
            <v>-1E-3</v>
          </cell>
          <cell r="DF782">
            <v>0</v>
          </cell>
          <cell r="DG782">
            <v>0</v>
          </cell>
          <cell r="DH782">
            <v>-1E-3</v>
          </cell>
          <cell r="DI782">
            <v>-1E-3</v>
          </cell>
          <cell r="DJ782">
            <v>-1E-3</v>
          </cell>
          <cell r="DK782">
            <v>0</v>
          </cell>
          <cell r="DL782">
            <v>-1E-3</v>
          </cell>
          <cell r="DM782">
            <v>-1E-3</v>
          </cell>
          <cell r="DN782">
            <v>0</v>
          </cell>
          <cell r="DO782">
            <v>0</v>
          </cell>
          <cell r="DP782">
            <v>0</v>
          </cell>
          <cell r="DQ782">
            <v>0</v>
          </cell>
          <cell r="DR782">
            <v>-1E-3</v>
          </cell>
          <cell r="DS782">
            <v>0</v>
          </cell>
          <cell r="DT782">
            <v>0</v>
          </cell>
          <cell r="DU782">
            <v>-1E-3</v>
          </cell>
          <cell r="DV782">
            <v>-1E-3</v>
          </cell>
          <cell r="DW782">
            <v>0</v>
          </cell>
          <cell r="DX782">
            <v>-1E-3</v>
          </cell>
          <cell r="DY782">
            <v>-1E-3</v>
          </cell>
          <cell r="DZ782">
            <v>-1E-3</v>
          </cell>
          <cell r="EA782">
            <v>-2E-3</v>
          </cell>
          <cell r="EB782">
            <v>0</v>
          </cell>
          <cell r="EC782">
            <v>0</v>
          </cell>
          <cell r="ED782">
            <v>0</v>
          </cell>
          <cell r="EE782">
            <v>0</v>
          </cell>
        </row>
        <row r="783">
          <cell r="F783">
            <v>0</v>
          </cell>
          <cell r="G783">
            <v>0</v>
          </cell>
          <cell r="H783">
            <v>0</v>
          </cell>
          <cell r="I783">
            <v>0</v>
          </cell>
          <cell r="J783">
            <v>0</v>
          </cell>
          <cell r="K783">
            <v>0</v>
          </cell>
          <cell r="L783">
            <v>0</v>
          </cell>
          <cell r="M783">
            <v>0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R783">
            <v>0</v>
          </cell>
          <cell r="S783">
            <v>0</v>
          </cell>
          <cell r="T783">
            <v>0</v>
          </cell>
          <cell r="U783">
            <v>0</v>
          </cell>
          <cell r="V783">
            <v>0</v>
          </cell>
          <cell r="W783">
            <v>0</v>
          </cell>
          <cell r="X783">
            <v>0</v>
          </cell>
          <cell r="Y783">
            <v>0</v>
          </cell>
          <cell r="Z783">
            <v>0</v>
          </cell>
          <cell r="AA783">
            <v>0</v>
          </cell>
          <cell r="AB783">
            <v>0</v>
          </cell>
          <cell r="AC783">
            <v>0</v>
          </cell>
          <cell r="AD783">
            <v>0</v>
          </cell>
          <cell r="AE783">
            <v>0</v>
          </cell>
          <cell r="AF783">
            <v>0</v>
          </cell>
          <cell r="AG783">
            <v>0</v>
          </cell>
          <cell r="AH783">
            <v>0</v>
          </cell>
          <cell r="AI783">
            <v>0</v>
          </cell>
          <cell r="AJ783">
            <v>0</v>
          </cell>
          <cell r="AK783">
            <v>0</v>
          </cell>
          <cell r="AL783">
            <v>0</v>
          </cell>
          <cell r="AM783">
            <v>0</v>
          </cell>
          <cell r="AN783">
            <v>0</v>
          </cell>
          <cell r="AO783">
            <v>0</v>
          </cell>
          <cell r="AP783">
            <v>0</v>
          </cell>
          <cell r="AQ783">
            <v>0</v>
          </cell>
          <cell r="AR783">
            <v>0</v>
          </cell>
          <cell r="AS783">
            <v>0</v>
          </cell>
          <cell r="AT783">
            <v>0</v>
          </cell>
          <cell r="AU783">
            <v>0</v>
          </cell>
          <cell r="AV783">
            <v>0</v>
          </cell>
          <cell r="AW783">
            <v>0</v>
          </cell>
          <cell r="AX783">
            <v>0</v>
          </cell>
          <cell r="AY783">
            <v>0</v>
          </cell>
          <cell r="AZ783">
            <v>0</v>
          </cell>
          <cell r="BA783">
            <v>0</v>
          </cell>
          <cell r="BB783">
            <v>0</v>
          </cell>
          <cell r="BC783">
            <v>0</v>
          </cell>
          <cell r="BD783">
            <v>0</v>
          </cell>
          <cell r="BE783">
            <v>0</v>
          </cell>
          <cell r="BF783">
            <v>0</v>
          </cell>
          <cell r="BG783">
            <v>0</v>
          </cell>
          <cell r="BH783">
            <v>0</v>
          </cell>
          <cell r="BI783">
            <v>0</v>
          </cell>
          <cell r="BJ783">
            <v>0</v>
          </cell>
          <cell r="BK783">
            <v>0</v>
          </cell>
          <cell r="BL783">
            <v>0</v>
          </cell>
          <cell r="BM783">
            <v>0</v>
          </cell>
          <cell r="BN783">
            <v>0</v>
          </cell>
          <cell r="BO783">
            <v>0</v>
          </cell>
          <cell r="BP783">
            <v>0</v>
          </cell>
          <cell r="BQ783">
            <v>0</v>
          </cell>
          <cell r="BR783">
            <v>0</v>
          </cell>
          <cell r="BS783">
            <v>0</v>
          </cell>
          <cell r="BT783">
            <v>0</v>
          </cell>
          <cell r="BU783">
            <v>0</v>
          </cell>
          <cell r="BV783">
            <v>0</v>
          </cell>
          <cell r="BW783">
            <v>0</v>
          </cell>
          <cell r="BX783">
            <v>0</v>
          </cell>
          <cell r="BY783">
            <v>0</v>
          </cell>
          <cell r="BZ783">
            <v>0</v>
          </cell>
          <cell r="CA783">
            <v>0</v>
          </cell>
          <cell r="CB783">
            <v>0</v>
          </cell>
          <cell r="CC783">
            <v>0</v>
          </cell>
          <cell r="CD783">
            <v>0</v>
          </cell>
          <cell r="CE783">
            <v>0</v>
          </cell>
          <cell r="CF783">
            <v>0</v>
          </cell>
          <cell r="CG783">
            <v>0</v>
          </cell>
          <cell r="CH783">
            <v>0</v>
          </cell>
          <cell r="CI783">
            <v>0</v>
          </cell>
          <cell r="CJ783">
            <v>0</v>
          </cell>
          <cell r="CK783">
            <v>0</v>
          </cell>
          <cell r="CL783">
            <v>0</v>
          </cell>
          <cell r="CM783">
            <v>0</v>
          </cell>
          <cell r="CN783">
            <v>0</v>
          </cell>
          <cell r="CO783">
            <v>0</v>
          </cell>
          <cell r="CP783">
            <v>0</v>
          </cell>
          <cell r="CQ783">
            <v>0</v>
          </cell>
          <cell r="CR783">
            <v>0</v>
          </cell>
          <cell r="CS783">
            <v>0</v>
          </cell>
          <cell r="CT783">
            <v>0</v>
          </cell>
          <cell r="CU783">
            <v>0</v>
          </cell>
          <cell r="CV783">
            <v>0</v>
          </cell>
          <cell r="CW783">
            <v>0</v>
          </cell>
          <cell r="CX783">
            <v>0</v>
          </cell>
          <cell r="CY783">
            <v>0</v>
          </cell>
          <cell r="CZ783">
            <v>0</v>
          </cell>
          <cell r="DA783">
            <v>0</v>
          </cell>
          <cell r="DB783">
            <v>0</v>
          </cell>
          <cell r="DC783">
            <v>0</v>
          </cell>
          <cell r="DD783">
            <v>0</v>
          </cell>
          <cell r="DE783">
            <v>0</v>
          </cell>
          <cell r="DF783">
            <v>0</v>
          </cell>
          <cell r="DG783">
            <v>0</v>
          </cell>
          <cell r="DH783">
            <v>0</v>
          </cell>
          <cell r="DI783">
            <v>0</v>
          </cell>
          <cell r="DJ783">
            <v>0</v>
          </cell>
          <cell r="DK783">
            <v>0</v>
          </cell>
          <cell r="DL783">
            <v>0</v>
          </cell>
          <cell r="DM783">
            <v>0</v>
          </cell>
          <cell r="DN783">
            <v>0</v>
          </cell>
          <cell r="DO783">
            <v>0</v>
          </cell>
          <cell r="DP783">
            <v>0</v>
          </cell>
          <cell r="DQ783">
            <v>0</v>
          </cell>
          <cell r="DR783">
            <v>0</v>
          </cell>
          <cell r="DS783">
            <v>0</v>
          </cell>
          <cell r="DT783">
            <v>0</v>
          </cell>
          <cell r="DU783">
            <v>0</v>
          </cell>
          <cell r="DV783">
            <v>0</v>
          </cell>
          <cell r="DW783">
            <v>0</v>
          </cell>
          <cell r="DX783">
            <v>0</v>
          </cell>
          <cell r="DY783">
            <v>0</v>
          </cell>
          <cell r="DZ783">
            <v>0</v>
          </cell>
          <cell r="EA783">
            <v>0</v>
          </cell>
          <cell r="EB783">
            <v>0</v>
          </cell>
          <cell r="EC783">
            <v>0</v>
          </cell>
          <cell r="ED783">
            <v>0</v>
          </cell>
          <cell r="EE783">
            <v>0</v>
          </cell>
        </row>
        <row r="785">
          <cell r="F785">
            <v>0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R785">
            <v>0</v>
          </cell>
          <cell r="S785">
            <v>0</v>
          </cell>
          <cell r="T785">
            <v>0</v>
          </cell>
          <cell r="U785">
            <v>0</v>
          </cell>
          <cell r="V785">
            <v>0</v>
          </cell>
          <cell r="W785">
            <v>0</v>
          </cell>
          <cell r="X785">
            <v>0</v>
          </cell>
          <cell r="Y785">
            <v>0</v>
          </cell>
          <cell r="Z785">
            <v>0</v>
          </cell>
          <cell r="AA785">
            <v>0</v>
          </cell>
          <cell r="AB785">
            <v>0</v>
          </cell>
          <cell r="AC785">
            <v>0</v>
          </cell>
          <cell r="AD785">
            <v>0</v>
          </cell>
          <cell r="AE785">
            <v>0</v>
          </cell>
          <cell r="AF785">
            <v>0</v>
          </cell>
          <cell r="AG785">
            <v>0</v>
          </cell>
          <cell r="AH785">
            <v>0</v>
          </cell>
          <cell r="AI785">
            <v>0</v>
          </cell>
          <cell r="AJ785">
            <v>0</v>
          </cell>
          <cell r="AK785">
            <v>0</v>
          </cell>
          <cell r="AL785">
            <v>0</v>
          </cell>
          <cell r="AM785">
            <v>0</v>
          </cell>
          <cell r="AN785">
            <v>0</v>
          </cell>
          <cell r="AO785">
            <v>0</v>
          </cell>
          <cell r="AP785">
            <v>0</v>
          </cell>
          <cell r="AQ785">
            <v>0</v>
          </cell>
          <cell r="AR785">
            <v>0</v>
          </cell>
          <cell r="AS785">
            <v>0</v>
          </cell>
          <cell r="AT785">
            <v>0</v>
          </cell>
          <cell r="AU785">
            <v>0</v>
          </cell>
          <cell r="AV785">
            <v>0</v>
          </cell>
          <cell r="AW785">
            <v>0</v>
          </cell>
          <cell r="AX785">
            <v>0</v>
          </cell>
          <cell r="AY785">
            <v>0</v>
          </cell>
          <cell r="AZ785">
            <v>0</v>
          </cell>
          <cell r="BA785">
            <v>0</v>
          </cell>
          <cell r="BB785">
            <v>0</v>
          </cell>
          <cell r="BC785">
            <v>0</v>
          </cell>
          <cell r="BD785">
            <v>0</v>
          </cell>
          <cell r="BE785">
            <v>0</v>
          </cell>
          <cell r="BF785">
            <v>0</v>
          </cell>
          <cell r="BG785">
            <v>0</v>
          </cell>
          <cell r="BH785">
            <v>0</v>
          </cell>
          <cell r="BI785">
            <v>0</v>
          </cell>
          <cell r="BJ785">
            <v>0</v>
          </cell>
          <cell r="BK785">
            <v>0</v>
          </cell>
          <cell r="BL785">
            <v>0</v>
          </cell>
          <cell r="BM785">
            <v>0</v>
          </cell>
          <cell r="BN785">
            <v>0</v>
          </cell>
          <cell r="BO785">
            <v>0</v>
          </cell>
          <cell r="BP785">
            <v>0</v>
          </cell>
          <cell r="BQ785">
            <v>0</v>
          </cell>
          <cell r="BR785">
            <v>-5.0000000000000001E-3</v>
          </cell>
          <cell r="BS785">
            <v>0</v>
          </cell>
          <cell r="BT785">
            <v>-2E-3</v>
          </cell>
          <cell r="BU785">
            <v>-2.1000000000000001E-2</v>
          </cell>
          <cell r="BV785">
            <v>-2E-3</v>
          </cell>
          <cell r="BW785">
            <v>-1.2999999999999999E-2</v>
          </cell>
          <cell r="BX785">
            <v>-5.0000000000000001E-3</v>
          </cell>
          <cell r="BY785">
            <v>-2E-3</v>
          </cell>
          <cell r="BZ785">
            <v>-6.0000000000000001E-3</v>
          </cell>
          <cell r="CA785">
            <v>-4.0000000000000001E-3</v>
          </cell>
          <cell r="CB785">
            <v>-5.0000000000000001E-3</v>
          </cell>
          <cell r="CC785">
            <v>-6.0000000000000001E-3</v>
          </cell>
          <cell r="CD785">
            <v>-8.0000000000000002E-3</v>
          </cell>
          <cell r="CE785">
            <v>-4.0000000000000001E-3</v>
          </cell>
          <cell r="CF785">
            <v>-2E-3</v>
          </cell>
          <cell r="CG785">
            <v>-5.0000000000000001E-3</v>
          </cell>
          <cell r="CH785">
            <v>0</v>
          </cell>
          <cell r="CI785">
            <v>-1.0999999999999999E-2</v>
          </cell>
          <cell r="CJ785">
            <v>-1.2E-2</v>
          </cell>
          <cell r="CK785">
            <v>-1E-3</v>
          </cell>
          <cell r="CL785">
            <v>-1E-3</v>
          </cell>
          <cell r="CM785">
            <v>-6.0000000000000001E-3</v>
          </cell>
          <cell r="CN785">
            <v>-5.0000000000000001E-3</v>
          </cell>
          <cell r="CO785">
            <v>-5.0000000000000001E-3</v>
          </cell>
          <cell r="CP785">
            <v>-3.0000000000000001E-3</v>
          </cell>
          <cell r="CQ785">
            <v>-8.9999999999999993E-3</v>
          </cell>
          <cell r="CR785">
            <v>-8.0000000000000002E-3</v>
          </cell>
          <cell r="CS785">
            <v>-8.0000000000000002E-3</v>
          </cell>
          <cell r="CT785">
            <v>-8.0000000000000002E-3</v>
          </cell>
          <cell r="CU785">
            <v>-1.2E-2</v>
          </cell>
          <cell r="CV785">
            <v>-1.4E-2</v>
          </cell>
          <cell r="CW785">
            <v>-1.2999999999999999E-2</v>
          </cell>
          <cell r="CX785">
            <v>-1.2E-2</v>
          </cell>
          <cell r="CY785">
            <v>-3.0000000000000001E-3</v>
          </cell>
          <cell r="CZ785">
            <v>-2E-3</v>
          </cell>
          <cell r="DA785">
            <v>-0.01</v>
          </cell>
          <cell r="DB785">
            <v>-8.9999999999999993E-3</v>
          </cell>
          <cell r="DC785">
            <v>-6.0000000000000001E-3</v>
          </cell>
          <cell r="DD785">
            <v>-2.3E-2</v>
          </cell>
          <cell r="DE785">
            <v>-0.01</v>
          </cell>
          <cell r="DF785">
            <v>-6.0000000000000001E-3</v>
          </cell>
          <cell r="DG785">
            <v>-7.0000000000000001E-3</v>
          </cell>
          <cell r="DH785">
            <v>-1.9E-2</v>
          </cell>
          <cell r="DI785">
            <v>-1.2999999999999999E-2</v>
          </cell>
          <cell r="DJ785">
            <v>-1.2999999999999999E-2</v>
          </cell>
          <cell r="DK785">
            <v>-1.7000000000000001E-2</v>
          </cell>
          <cell r="DL785">
            <v>-5.0000000000000001E-3</v>
          </cell>
          <cell r="DM785">
            <v>-4.0000000000000001E-3</v>
          </cell>
          <cell r="DN785">
            <v>-1.2999999999999999E-2</v>
          </cell>
          <cell r="DO785">
            <v>-8.9999999999999993E-3</v>
          </cell>
          <cell r="DP785">
            <v>-7.0000000000000001E-3</v>
          </cell>
          <cell r="DQ785">
            <v>-3.4000000000000002E-2</v>
          </cell>
          <cell r="DR785">
            <v>-1.4E-2</v>
          </cell>
          <cell r="DS785">
            <v>-7.0000000000000001E-3</v>
          </cell>
          <cell r="DT785">
            <v>-1.2E-2</v>
          </cell>
          <cell r="DU785">
            <v>-2E-3</v>
          </cell>
          <cell r="DV785">
            <v>8.9999999999999993E-3</v>
          </cell>
          <cell r="DW785">
            <v>0</v>
          </cell>
          <cell r="DX785">
            <v>-2.4E-2</v>
          </cell>
          <cell r="DY785">
            <v>-1.2E-2</v>
          </cell>
          <cell r="DZ785">
            <v>-8.9999999999999993E-3</v>
          </cell>
          <cell r="EA785">
            <v>-1.4999999999999999E-2</v>
          </cell>
          <cell r="EB785">
            <v>-1.9E-2</v>
          </cell>
          <cell r="EC785">
            <v>-2.8000000000000001E-2</v>
          </cell>
          <cell r="ED785">
            <v>-0.02</v>
          </cell>
          <cell r="EE785">
            <v>0</v>
          </cell>
        </row>
        <row r="786">
          <cell r="F786">
            <v>0</v>
          </cell>
          <cell r="G786">
            <v>0</v>
          </cell>
          <cell r="H786">
            <v>0</v>
          </cell>
          <cell r="I786">
            <v>0</v>
          </cell>
          <cell r="J786">
            <v>0</v>
          </cell>
          <cell r="K786">
            <v>0</v>
          </cell>
          <cell r="L786">
            <v>0</v>
          </cell>
          <cell r="M786">
            <v>0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R786">
            <v>0</v>
          </cell>
          <cell r="S786">
            <v>0</v>
          </cell>
          <cell r="T786">
            <v>0</v>
          </cell>
          <cell r="U786">
            <v>0</v>
          </cell>
          <cell r="V786">
            <v>0</v>
          </cell>
          <cell r="W786">
            <v>0</v>
          </cell>
          <cell r="X786">
            <v>0</v>
          </cell>
          <cell r="Y786">
            <v>0</v>
          </cell>
          <cell r="Z786">
            <v>0</v>
          </cell>
          <cell r="AA786">
            <v>0</v>
          </cell>
          <cell r="AB786">
            <v>0</v>
          </cell>
          <cell r="AC786">
            <v>0</v>
          </cell>
          <cell r="AD786">
            <v>0</v>
          </cell>
          <cell r="AE786">
            <v>0</v>
          </cell>
          <cell r="AF786">
            <v>0</v>
          </cell>
          <cell r="AG786">
            <v>0</v>
          </cell>
          <cell r="AH786">
            <v>0</v>
          </cell>
          <cell r="AI786">
            <v>0</v>
          </cell>
          <cell r="AJ786">
            <v>0</v>
          </cell>
          <cell r="AK786">
            <v>0</v>
          </cell>
          <cell r="AL786">
            <v>0</v>
          </cell>
          <cell r="AM786">
            <v>0</v>
          </cell>
          <cell r="AN786">
            <v>0</v>
          </cell>
          <cell r="AO786">
            <v>0</v>
          </cell>
          <cell r="AP786">
            <v>0</v>
          </cell>
          <cell r="AQ786">
            <v>0</v>
          </cell>
          <cell r="AR786">
            <v>0</v>
          </cell>
          <cell r="AS786">
            <v>0</v>
          </cell>
          <cell r="AT786">
            <v>0</v>
          </cell>
          <cell r="AU786">
            <v>0</v>
          </cell>
          <cell r="AV786">
            <v>0</v>
          </cell>
          <cell r="AW786">
            <v>0</v>
          </cell>
          <cell r="AX786">
            <v>0</v>
          </cell>
          <cell r="AY786">
            <v>0</v>
          </cell>
          <cell r="AZ786">
            <v>0</v>
          </cell>
          <cell r="BA786">
            <v>0</v>
          </cell>
          <cell r="BB786">
            <v>0</v>
          </cell>
          <cell r="BC786">
            <v>0</v>
          </cell>
          <cell r="BD786">
            <v>0</v>
          </cell>
          <cell r="BE786">
            <v>0</v>
          </cell>
          <cell r="BF786">
            <v>0</v>
          </cell>
          <cell r="BG786">
            <v>0</v>
          </cell>
          <cell r="BH786">
            <v>0</v>
          </cell>
          <cell r="BI786">
            <v>0</v>
          </cell>
          <cell r="BJ786">
            <v>0</v>
          </cell>
          <cell r="BK786">
            <v>0</v>
          </cell>
          <cell r="BL786">
            <v>0</v>
          </cell>
          <cell r="BM786">
            <v>0</v>
          </cell>
          <cell r="BN786">
            <v>0</v>
          </cell>
          <cell r="BO786">
            <v>0</v>
          </cell>
          <cell r="BP786">
            <v>0</v>
          </cell>
          <cell r="BQ786">
            <v>0</v>
          </cell>
          <cell r="BR786">
            <v>0</v>
          </cell>
          <cell r="BS786">
            <v>0</v>
          </cell>
          <cell r="BT786">
            <v>0</v>
          </cell>
          <cell r="BU786">
            <v>0</v>
          </cell>
          <cell r="BV786">
            <v>0</v>
          </cell>
          <cell r="BW786">
            <v>0</v>
          </cell>
          <cell r="BX786">
            <v>0</v>
          </cell>
          <cell r="BY786">
            <v>0</v>
          </cell>
          <cell r="BZ786">
            <v>0</v>
          </cell>
          <cell r="CA786">
            <v>0</v>
          </cell>
          <cell r="CB786">
            <v>0</v>
          </cell>
          <cell r="CC786">
            <v>0</v>
          </cell>
          <cell r="CD786">
            <v>0</v>
          </cell>
          <cell r="CE786">
            <v>0</v>
          </cell>
          <cell r="CF786">
            <v>0</v>
          </cell>
          <cell r="CG786">
            <v>0</v>
          </cell>
          <cell r="CH786">
            <v>0</v>
          </cell>
          <cell r="CI786">
            <v>0</v>
          </cell>
          <cell r="CJ786">
            <v>0</v>
          </cell>
          <cell r="CK786">
            <v>0</v>
          </cell>
          <cell r="CL786">
            <v>0</v>
          </cell>
          <cell r="CM786">
            <v>0</v>
          </cell>
          <cell r="CN786">
            <v>0</v>
          </cell>
          <cell r="CO786">
            <v>0</v>
          </cell>
          <cell r="CP786">
            <v>0</v>
          </cell>
          <cell r="CQ786">
            <v>0</v>
          </cell>
          <cell r="CR786">
            <v>0</v>
          </cell>
          <cell r="CS786">
            <v>0</v>
          </cell>
          <cell r="CT786">
            <v>0</v>
          </cell>
          <cell r="CU786">
            <v>0</v>
          </cell>
          <cell r="CV786">
            <v>0</v>
          </cell>
          <cell r="CW786">
            <v>0</v>
          </cell>
          <cell r="CX786">
            <v>0</v>
          </cell>
          <cell r="CY786">
            <v>0</v>
          </cell>
          <cell r="CZ786">
            <v>0</v>
          </cell>
          <cell r="DA786">
            <v>0</v>
          </cell>
          <cell r="DB786">
            <v>0</v>
          </cell>
          <cell r="DC786">
            <v>0</v>
          </cell>
          <cell r="DD786">
            <v>0</v>
          </cell>
          <cell r="DE786">
            <v>0</v>
          </cell>
          <cell r="DF786">
            <v>0</v>
          </cell>
          <cell r="DG786">
            <v>0</v>
          </cell>
          <cell r="DH786">
            <v>0</v>
          </cell>
          <cell r="DI786">
            <v>0</v>
          </cell>
          <cell r="DJ786">
            <v>0</v>
          </cell>
          <cell r="DK786">
            <v>0</v>
          </cell>
          <cell r="DL786">
            <v>0</v>
          </cell>
          <cell r="DM786">
            <v>0</v>
          </cell>
          <cell r="DN786">
            <v>0</v>
          </cell>
          <cell r="DO786">
            <v>0</v>
          </cell>
          <cell r="DP786">
            <v>0</v>
          </cell>
          <cell r="DQ786">
            <v>0</v>
          </cell>
          <cell r="DR786">
            <v>-0.01</v>
          </cell>
          <cell r="DS786">
            <v>-7.0000000000000001E-3</v>
          </cell>
          <cell r="DT786">
            <v>-1.6E-2</v>
          </cell>
          <cell r="DU786">
            <v>-2.5000000000000001E-2</v>
          </cell>
          <cell r="DV786">
            <v>-2.8000000000000001E-2</v>
          </cell>
          <cell r="DW786">
            <v>0</v>
          </cell>
          <cell r="DX786">
            <v>-0.01</v>
          </cell>
          <cell r="DY786">
            <v>-8.0000000000000002E-3</v>
          </cell>
          <cell r="DZ786">
            <v>-1.0999999999999999E-2</v>
          </cell>
          <cell r="EA786">
            <v>-6.0000000000000001E-3</v>
          </cell>
          <cell r="EB786">
            <v>-0.02</v>
          </cell>
          <cell r="EC786">
            <v>0.01</v>
          </cell>
          <cell r="ED786">
            <v>-1.9E-2</v>
          </cell>
          <cell r="EE786">
            <v>0</v>
          </cell>
        </row>
        <row r="787">
          <cell r="F787">
            <v>0</v>
          </cell>
          <cell r="G787">
            <v>0</v>
          </cell>
          <cell r="H787">
            <v>0</v>
          </cell>
          <cell r="I787">
            <v>0</v>
          </cell>
          <cell r="J787">
            <v>0</v>
          </cell>
          <cell r="K787">
            <v>0</v>
          </cell>
          <cell r="L787">
            <v>0</v>
          </cell>
          <cell r="M787">
            <v>0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R787">
            <v>0</v>
          </cell>
          <cell r="S787">
            <v>0</v>
          </cell>
          <cell r="T787">
            <v>0</v>
          </cell>
          <cell r="U787">
            <v>0</v>
          </cell>
          <cell r="V787">
            <v>0</v>
          </cell>
          <cell r="W787">
            <v>0</v>
          </cell>
          <cell r="X787">
            <v>0</v>
          </cell>
          <cell r="Y787">
            <v>0</v>
          </cell>
          <cell r="Z787">
            <v>0</v>
          </cell>
          <cell r="AA787">
            <v>0</v>
          </cell>
          <cell r="AB787">
            <v>0</v>
          </cell>
          <cell r="AC787">
            <v>0</v>
          </cell>
          <cell r="AD787">
            <v>0</v>
          </cell>
          <cell r="AE787">
            <v>0</v>
          </cell>
          <cell r="AF787">
            <v>0</v>
          </cell>
          <cell r="AG787">
            <v>0</v>
          </cell>
          <cell r="AH787">
            <v>0</v>
          </cell>
          <cell r="AI787">
            <v>0</v>
          </cell>
          <cell r="AJ787">
            <v>0</v>
          </cell>
          <cell r="AK787">
            <v>0</v>
          </cell>
          <cell r="AL787">
            <v>0</v>
          </cell>
          <cell r="AM787">
            <v>0</v>
          </cell>
          <cell r="AN787">
            <v>0</v>
          </cell>
          <cell r="AO787">
            <v>0</v>
          </cell>
          <cell r="AP787">
            <v>0</v>
          </cell>
          <cell r="AQ787">
            <v>0</v>
          </cell>
          <cell r="AR787">
            <v>0</v>
          </cell>
          <cell r="AS787">
            <v>0</v>
          </cell>
          <cell r="AT787">
            <v>0</v>
          </cell>
          <cell r="AU787">
            <v>0</v>
          </cell>
          <cell r="AV787">
            <v>0</v>
          </cell>
          <cell r="AW787">
            <v>0</v>
          </cell>
          <cell r="AX787">
            <v>0</v>
          </cell>
          <cell r="AY787">
            <v>0</v>
          </cell>
          <cell r="AZ787">
            <v>0</v>
          </cell>
          <cell r="BA787">
            <v>0</v>
          </cell>
          <cell r="BB787">
            <v>0</v>
          </cell>
          <cell r="BC787">
            <v>0</v>
          </cell>
          <cell r="BD787">
            <v>0</v>
          </cell>
          <cell r="BE787">
            <v>0</v>
          </cell>
          <cell r="BF787">
            <v>0</v>
          </cell>
          <cell r="BG787">
            <v>0</v>
          </cell>
          <cell r="BH787">
            <v>0</v>
          </cell>
          <cell r="BI787">
            <v>0</v>
          </cell>
          <cell r="BJ787">
            <v>0</v>
          </cell>
          <cell r="BK787">
            <v>0</v>
          </cell>
          <cell r="BL787">
            <v>0</v>
          </cell>
          <cell r="BM787">
            <v>0</v>
          </cell>
          <cell r="BN787">
            <v>0</v>
          </cell>
          <cell r="BO787">
            <v>0</v>
          </cell>
          <cell r="BP787">
            <v>0</v>
          </cell>
          <cell r="BQ787">
            <v>0</v>
          </cell>
          <cell r="BR787">
            <v>0</v>
          </cell>
          <cell r="BS787">
            <v>0</v>
          </cell>
          <cell r="BT787">
            <v>0</v>
          </cell>
          <cell r="BU787">
            <v>0</v>
          </cell>
          <cell r="BV787">
            <v>0</v>
          </cell>
          <cell r="BW787">
            <v>0</v>
          </cell>
          <cell r="BX787">
            <v>0</v>
          </cell>
          <cell r="BY787">
            <v>0</v>
          </cell>
          <cell r="BZ787">
            <v>0</v>
          </cell>
          <cell r="CA787">
            <v>0</v>
          </cell>
          <cell r="CB787">
            <v>0</v>
          </cell>
          <cell r="CC787">
            <v>0</v>
          </cell>
          <cell r="CD787">
            <v>0</v>
          </cell>
          <cell r="CE787">
            <v>0</v>
          </cell>
          <cell r="CF787">
            <v>0</v>
          </cell>
          <cell r="CG787">
            <v>0</v>
          </cell>
          <cell r="CH787">
            <v>0</v>
          </cell>
          <cell r="CI787">
            <v>0</v>
          </cell>
          <cell r="CJ787">
            <v>0</v>
          </cell>
          <cell r="CK787">
            <v>0</v>
          </cell>
          <cell r="CL787">
            <v>0</v>
          </cell>
          <cell r="CM787">
            <v>0</v>
          </cell>
          <cell r="CN787">
            <v>0</v>
          </cell>
          <cell r="CO787">
            <v>0</v>
          </cell>
          <cell r="CP787">
            <v>0</v>
          </cell>
          <cell r="CQ787">
            <v>0</v>
          </cell>
          <cell r="CR787">
            <v>0</v>
          </cell>
          <cell r="CS787">
            <v>0</v>
          </cell>
          <cell r="CT787">
            <v>0</v>
          </cell>
          <cell r="CU787">
            <v>0</v>
          </cell>
          <cell r="CV787">
            <v>0</v>
          </cell>
          <cell r="CW787">
            <v>0</v>
          </cell>
          <cell r="CX787">
            <v>0</v>
          </cell>
          <cell r="CY787">
            <v>0</v>
          </cell>
          <cell r="CZ787">
            <v>0</v>
          </cell>
          <cell r="DA787">
            <v>0</v>
          </cell>
          <cell r="DB787">
            <v>0</v>
          </cell>
          <cell r="DC787">
            <v>0</v>
          </cell>
          <cell r="DD787">
            <v>0</v>
          </cell>
          <cell r="DE787">
            <v>0</v>
          </cell>
          <cell r="DF787">
            <v>0</v>
          </cell>
          <cell r="DG787">
            <v>0</v>
          </cell>
          <cell r="DH787">
            <v>0</v>
          </cell>
          <cell r="DI787">
            <v>0</v>
          </cell>
          <cell r="DJ787">
            <v>0</v>
          </cell>
          <cell r="DK787">
            <v>0</v>
          </cell>
          <cell r="DL787">
            <v>0</v>
          </cell>
          <cell r="DM787">
            <v>0</v>
          </cell>
          <cell r="DN787">
            <v>0</v>
          </cell>
          <cell r="DO787">
            <v>0</v>
          </cell>
          <cell r="DP787">
            <v>0</v>
          </cell>
          <cell r="DQ787">
            <v>0</v>
          </cell>
          <cell r="DR787">
            <v>-7.0000000000000001E-3</v>
          </cell>
          <cell r="DS787">
            <v>0</v>
          </cell>
          <cell r="DT787">
            <v>-5.0000000000000001E-3</v>
          </cell>
          <cell r="DU787">
            <v>-7.0000000000000001E-3</v>
          </cell>
          <cell r="DV787">
            <v>-6.0000000000000001E-3</v>
          </cell>
          <cell r="DW787">
            <v>0</v>
          </cell>
          <cell r="DX787">
            <v>-6.0000000000000001E-3</v>
          </cell>
          <cell r="DY787">
            <v>-8.9999999999999993E-3</v>
          </cell>
          <cell r="DZ787">
            <v>-7.0000000000000001E-3</v>
          </cell>
          <cell r="EA787">
            <v>-8.9999999999999993E-3</v>
          </cell>
          <cell r="EB787">
            <v>-8.9999999999999993E-3</v>
          </cell>
          <cell r="EC787">
            <v>-4.0000000000000001E-3</v>
          </cell>
          <cell r="ED787">
            <v>-1.4999999999999999E-2</v>
          </cell>
          <cell r="EE787">
            <v>0</v>
          </cell>
        </row>
        <row r="788">
          <cell r="F788">
            <v>0</v>
          </cell>
          <cell r="G788">
            <v>0</v>
          </cell>
          <cell r="H788">
            <v>0</v>
          </cell>
          <cell r="I788">
            <v>0</v>
          </cell>
          <cell r="J788">
            <v>0</v>
          </cell>
          <cell r="K788">
            <v>0</v>
          </cell>
          <cell r="L788">
            <v>0</v>
          </cell>
          <cell r="M788">
            <v>0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R788">
            <v>0</v>
          </cell>
          <cell r="S788">
            <v>0</v>
          </cell>
          <cell r="T788">
            <v>0</v>
          </cell>
          <cell r="U788">
            <v>0</v>
          </cell>
          <cell r="V788">
            <v>0</v>
          </cell>
          <cell r="W788">
            <v>0</v>
          </cell>
          <cell r="X788">
            <v>0</v>
          </cell>
          <cell r="Y788">
            <v>0</v>
          </cell>
          <cell r="Z788">
            <v>0</v>
          </cell>
          <cell r="AA788">
            <v>0</v>
          </cell>
          <cell r="AB788">
            <v>0</v>
          </cell>
          <cell r="AC788">
            <v>0</v>
          </cell>
          <cell r="AD788">
            <v>0</v>
          </cell>
          <cell r="AE788">
            <v>0</v>
          </cell>
          <cell r="AF788">
            <v>0</v>
          </cell>
          <cell r="AG788">
            <v>0</v>
          </cell>
          <cell r="AH788">
            <v>0</v>
          </cell>
          <cell r="AI788">
            <v>0</v>
          </cell>
          <cell r="AJ788">
            <v>0</v>
          </cell>
          <cell r="AK788">
            <v>0</v>
          </cell>
          <cell r="AL788">
            <v>0</v>
          </cell>
          <cell r="AM788">
            <v>0</v>
          </cell>
          <cell r="AN788">
            <v>0</v>
          </cell>
          <cell r="AO788">
            <v>0</v>
          </cell>
          <cell r="AP788">
            <v>0</v>
          </cell>
          <cell r="AQ788">
            <v>0</v>
          </cell>
          <cell r="AR788">
            <v>0</v>
          </cell>
          <cell r="AS788">
            <v>0</v>
          </cell>
          <cell r="AT788">
            <v>0</v>
          </cell>
          <cell r="AU788">
            <v>0</v>
          </cell>
          <cell r="AV788">
            <v>0</v>
          </cell>
          <cell r="AW788">
            <v>0</v>
          </cell>
          <cell r="AX788">
            <v>0</v>
          </cell>
          <cell r="AY788">
            <v>0</v>
          </cell>
          <cell r="AZ788">
            <v>0</v>
          </cell>
          <cell r="BA788">
            <v>0</v>
          </cell>
          <cell r="BB788">
            <v>0</v>
          </cell>
          <cell r="BC788">
            <v>0</v>
          </cell>
          <cell r="BD788">
            <v>0</v>
          </cell>
          <cell r="BE788">
            <v>0</v>
          </cell>
          <cell r="BF788">
            <v>0</v>
          </cell>
          <cell r="BG788">
            <v>0</v>
          </cell>
          <cell r="BH788">
            <v>0</v>
          </cell>
          <cell r="BI788">
            <v>0</v>
          </cell>
          <cell r="BJ788">
            <v>0</v>
          </cell>
          <cell r="BK788">
            <v>0</v>
          </cell>
          <cell r="BL788">
            <v>0</v>
          </cell>
          <cell r="BM788">
            <v>0</v>
          </cell>
          <cell r="BN788">
            <v>0</v>
          </cell>
          <cell r="BO788">
            <v>0</v>
          </cell>
          <cell r="BP788">
            <v>0</v>
          </cell>
          <cell r="BQ788">
            <v>0</v>
          </cell>
          <cell r="BR788">
            <v>0</v>
          </cell>
          <cell r="BS788">
            <v>0</v>
          </cell>
          <cell r="BT788">
            <v>0</v>
          </cell>
          <cell r="BU788">
            <v>0</v>
          </cell>
          <cell r="BV788">
            <v>0</v>
          </cell>
          <cell r="BW788">
            <v>0</v>
          </cell>
          <cell r="BX788">
            <v>0</v>
          </cell>
          <cell r="BY788">
            <v>0</v>
          </cell>
          <cell r="BZ788">
            <v>0</v>
          </cell>
          <cell r="CA788">
            <v>0</v>
          </cell>
          <cell r="CB788">
            <v>0</v>
          </cell>
          <cell r="CC788">
            <v>0</v>
          </cell>
          <cell r="CD788">
            <v>0</v>
          </cell>
          <cell r="CE788">
            <v>0</v>
          </cell>
          <cell r="CF788">
            <v>0</v>
          </cell>
          <cell r="CG788">
            <v>0</v>
          </cell>
          <cell r="CH788">
            <v>0</v>
          </cell>
          <cell r="CI788">
            <v>0</v>
          </cell>
          <cell r="CJ788">
            <v>0</v>
          </cell>
          <cell r="CK788">
            <v>0</v>
          </cell>
          <cell r="CL788">
            <v>0</v>
          </cell>
          <cell r="CM788">
            <v>0</v>
          </cell>
          <cell r="CN788">
            <v>0</v>
          </cell>
          <cell r="CO788">
            <v>0</v>
          </cell>
          <cell r="CP788">
            <v>0</v>
          </cell>
          <cell r="CQ788">
            <v>0</v>
          </cell>
          <cell r="CR788">
            <v>0</v>
          </cell>
          <cell r="CS788">
            <v>0</v>
          </cell>
          <cell r="CT788">
            <v>0</v>
          </cell>
          <cell r="CU788">
            <v>0</v>
          </cell>
          <cell r="CV788">
            <v>0</v>
          </cell>
          <cell r="CW788">
            <v>0</v>
          </cell>
          <cell r="CX788">
            <v>0</v>
          </cell>
          <cell r="CY788">
            <v>0</v>
          </cell>
          <cell r="CZ788">
            <v>0</v>
          </cell>
          <cell r="DA788">
            <v>0</v>
          </cell>
          <cell r="DB788">
            <v>0</v>
          </cell>
          <cell r="DC788">
            <v>0</v>
          </cell>
          <cell r="DD788">
            <v>0</v>
          </cell>
          <cell r="DE788">
            <v>0</v>
          </cell>
          <cell r="DF788">
            <v>0</v>
          </cell>
          <cell r="DG788">
            <v>0</v>
          </cell>
          <cell r="DH788">
            <v>0</v>
          </cell>
          <cell r="DI788">
            <v>0</v>
          </cell>
          <cell r="DJ788">
            <v>0</v>
          </cell>
          <cell r="DK788">
            <v>0</v>
          </cell>
          <cell r="DL788">
            <v>0</v>
          </cell>
          <cell r="DM788">
            <v>0</v>
          </cell>
          <cell r="DN788">
            <v>0</v>
          </cell>
          <cell r="DO788">
            <v>0</v>
          </cell>
          <cell r="DP788">
            <v>0</v>
          </cell>
          <cell r="DQ788">
            <v>0</v>
          </cell>
          <cell r="DR788">
            <v>0</v>
          </cell>
          <cell r="DS788">
            <v>0</v>
          </cell>
          <cell r="DT788">
            <v>0</v>
          </cell>
          <cell r="DU788">
            <v>0</v>
          </cell>
          <cell r="DV788">
            <v>0</v>
          </cell>
          <cell r="DW788">
            <v>0</v>
          </cell>
          <cell r="DX788">
            <v>0</v>
          </cell>
          <cell r="DY788">
            <v>0</v>
          </cell>
          <cell r="DZ788">
            <v>0</v>
          </cell>
          <cell r="EA788">
            <v>0</v>
          </cell>
          <cell r="EB788">
            <v>0</v>
          </cell>
          <cell r="EC788">
            <v>0</v>
          </cell>
          <cell r="ED788">
            <v>0</v>
          </cell>
          <cell r="EE788">
            <v>0</v>
          </cell>
        </row>
        <row r="789">
          <cell r="F789">
            <v>0</v>
          </cell>
          <cell r="G789">
            <v>0</v>
          </cell>
          <cell r="H789">
            <v>0</v>
          </cell>
          <cell r="I789">
            <v>0</v>
          </cell>
          <cell r="J789">
            <v>0</v>
          </cell>
          <cell r="K789">
            <v>0</v>
          </cell>
          <cell r="L789">
            <v>0</v>
          </cell>
          <cell r="M789">
            <v>0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R789">
            <v>0</v>
          </cell>
          <cell r="S789">
            <v>0</v>
          </cell>
          <cell r="T789">
            <v>0</v>
          </cell>
          <cell r="U789">
            <v>0</v>
          </cell>
          <cell r="V789">
            <v>0</v>
          </cell>
          <cell r="W789">
            <v>0</v>
          </cell>
          <cell r="X789">
            <v>0</v>
          </cell>
          <cell r="Y789">
            <v>0</v>
          </cell>
          <cell r="Z789">
            <v>0</v>
          </cell>
          <cell r="AA789">
            <v>0</v>
          </cell>
          <cell r="AB789">
            <v>0</v>
          </cell>
          <cell r="AC789">
            <v>0</v>
          </cell>
          <cell r="AD789">
            <v>0</v>
          </cell>
          <cell r="AE789">
            <v>0</v>
          </cell>
          <cell r="AF789">
            <v>0</v>
          </cell>
          <cell r="AG789">
            <v>0</v>
          </cell>
          <cell r="AH789">
            <v>0</v>
          </cell>
          <cell r="AI789">
            <v>0</v>
          </cell>
          <cell r="AJ789">
            <v>0</v>
          </cell>
          <cell r="AK789">
            <v>0</v>
          </cell>
          <cell r="AL789">
            <v>0</v>
          </cell>
          <cell r="AM789">
            <v>0</v>
          </cell>
          <cell r="AN789">
            <v>0</v>
          </cell>
          <cell r="AO789">
            <v>0</v>
          </cell>
          <cell r="AP789">
            <v>0</v>
          </cell>
          <cell r="AQ789">
            <v>0</v>
          </cell>
          <cell r="AR789">
            <v>0</v>
          </cell>
          <cell r="AS789">
            <v>0</v>
          </cell>
          <cell r="AT789">
            <v>0</v>
          </cell>
          <cell r="AU789">
            <v>0</v>
          </cell>
          <cell r="AV789">
            <v>0</v>
          </cell>
          <cell r="AW789">
            <v>0</v>
          </cell>
          <cell r="AX789">
            <v>0</v>
          </cell>
          <cell r="AY789">
            <v>0</v>
          </cell>
          <cell r="AZ789">
            <v>0</v>
          </cell>
          <cell r="BA789">
            <v>0</v>
          </cell>
          <cell r="BB789">
            <v>0</v>
          </cell>
          <cell r="BC789">
            <v>0</v>
          </cell>
          <cell r="BD789">
            <v>0</v>
          </cell>
          <cell r="BE789">
            <v>0</v>
          </cell>
          <cell r="BF789">
            <v>0</v>
          </cell>
          <cell r="BG789">
            <v>0</v>
          </cell>
          <cell r="BH789">
            <v>0</v>
          </cell>
          <cell r="BI789">
            <v>0</v>
          </cell>
          <cell r="BJ789">
            <v>0</v>
          </cell>
          <cell r="BK789">
            <v>0</v>
          </cell>
          <cell r="BL789">
            <v>0</v>
          </cell>
          <cell r="BM789">
            <v>0</v>
          </cell>
          <cell r="BN789">
            <v>0</v>
          </cell>
          <cell r="BO789">
            <v>0</v>
          </cell>
          <cell r="BP789">
            <v>0</v>
          </cell>
          <cell r="BQ789">
            <v>0</v>
          </cell>
          <cell r="BR789">
            <v>0</v>
          </cell>
          <cell r="BS789">
            <v>0</v>
          </cell>
          <cell r="BT789">
            <v>0</v>
          </cell>
          <cell r="BU789">
            <v>0</v>
          </cell>
          <cell r="BV789">
            <v>0</v>
          </cell>
          <cell r="BW789">
            <v>0</v>
          </cell>
          <cell r="BX789">
            <v>0</v>
          </cell>
          <cell r="BY789">
            <v>0</v>
          </cell>
          <cell r="BZ789">
            <v>0</v>
          </cell>
          <cell r="CA789">
            <v>0</v>
          </cell>
          <cell r="CB789">
            <v>0</v>
          </cell>
          <cell r="CC789">
            <v>0</v>
          </cell>
          <cell r="CD789">
            <v>0</v>
          </cell>
          <cell r="CE789">
            <v>0</v>
          </cell>
          <cell r="CF789">
            <v>0</v>
          </cell>
          <cell r="CG789">
            <v>0</v>
          </cell>
          <cell r="CH789">
            <v>0</v>
          </cell>
          <cell r="CI789">
            <v>0</v>
          </cell>
          <cell r="CJ789">
            <v>0</v>
          </cell>
          <cell r="CK789">
            <v>0</v>
          </cell>
          <cell r="CL789">
            <v>0</v>
          </cell>
          <cell r="CM789">
            <v>0</v>
          </cell>
          <cell r="CN789">
            <v>0</v>
          </cell>
          <cell r="CO789">
            <v>0</v>
          </cell>
          <cell r="CP789">
            <v>0</v>
          </cell>
          <cell r="CQ789">
            <v>0</v>
          </cell>
          <cell r="CR789">
            <v>0</v>
          </cell>
          <cell r="CS789">
            <v>0</v>
          </cell>
          <cell r="CT789">
            <v>0</v>
          </cell>
          <cell r="CU789">
            <v>0</v>
          </cell>
          <cell r="CV789">
            <v>0</v>
          </cell>
          <cell r="CW789">
            <v>0</v>
          </cell>
          <cell r="CX789">
            <v>0</v>
          </cell>
          <cell r="CY789">
            <v>0</v>
          </cell>
          <cell r="CZ789">
            <v>0</v>
          </cell>
          <cell r="DA789">
            <v>0</v>
          </cell>
          <cell r="DB789">
            <v>0</v>
          </cell>
          <cell r="DC789">
            <v>0</v>
          </cell>
          <cell r="DD789">
            <v>0</v>
          </cell>
          <cell r="DE789">
            <v>0</v>
          </cell>
          <cell r="DF789">
            <v>0</v>
          </cell>
          <cell r="DG789">
            <v>0</v>
          </cell>
          <cell r="DH789">
            <v>0</v>
          </cell>
          <cell r="DI789">
            <v>0</v>
          </cell>
          <cell r="DJ789">
            <v>0</v>
          </cell>
          <cell r="DK789">
            <v>0</v>
          </cell>
          <cell r="DL789">
            <v>0</v>
          </cell>
          <cell r="DM789">
            <v>0</v>
          </cell>
          <cell r="DN789">
            <v>0</v>
          </cell>
          <cell r="DO789">
            <v>0</v>
          </cell>
          <cell r="DP789">
            <v>0</v>
          </cell>
          <cell r="DQ789">
            <v>0</v>
          </cell>
          <cell r="DR789">
            <v>0</v>
          </cell>
          <cell r="DS789">
            <v>0</v>
          </cell>
          <cell r="DT789">
            <v>0</v>
          </cell>
          <cell r="DU789">
            <v>0</v>
          </cell>
          <cell r="DV789">
            <v>0</v>
          </cell>
          <cell r="DW789">
            <v>0</v>
          </cell>
          <cell r="DX789">
            <v>0</v>
          </cell>
          <cell r="DY789">
            <v>0</v>
          </cell>
          <cell r="DZ789">
            <v>0</v>
          </cell>
          <cell r="EA789">
            <v>0</v>
          </cell>
          <cell r="EB789">
            <v>0</v>
          </cell>
          <cell r="EC789">
            <v>0</v>
          </cell>
          <cell r="ED789">
            <v>0</v>
          </cell>
          <cell r="EE789">
            <v>0</v>
          </cell>
        </row>
        <row r="790">
          <cell r="F790">
            <v>0</v>
          </cell>
          <cell r="G790">
            <v>0</v>
          </cell>
          <cell r="H790">
            <v>0</v>
          </cell>
          <cell r="I790">
            <v>0</v>
          </cell>
          <cell r="J790">
            <v>0</v>
          </cell>
          <cell r="K790">
            <v>0</v>
          </cell>
          <cell r="L790">
            <v>0</v>
          </cell>
          <cell r="M790">
            <v>0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R790">
            <v>0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  <cell r="W790">
            <v>0</v>
          </cell>
          <cell r="X790">
            <v>0</v>
          </cell>
          <cell r="Y790">
            <v>0</v>
          </cell>
          <cell r="Z790">
            <v>0</v>
          </cell>
          <cell r="AA790">
            <v>0</v>
          </cell>
          <cell r="AB790">
            <v>0</v>
          </cell>
          <cell r="AC790">
            <v>0</v>
          </cell>
          <cell r="AD790">
            <v>0</v>
          </cell>
          <cell r="AE790">
            <v>0</v>
          </cell>
          <cell r="AF790">
            <v>0</v>
          </cell>
          <cell r="AG790">
            <v>0</v>
          </cell>
          <cell r="AH790">
            <v>0</v>
          </cell>
          <cell r="AI790">
            <v>0</v>
          </cell>
          <cell r="AJ790">
            <v>0</v>
          </cell>
          <cell r="AK790">
            <v>0</v>
          </cell>
          <cell r="AL790">
            <v>0</v>
          </cell>
          <cell r="AM790">
            <v>0</v>
          </cell>
          <cell r="AN790">
            <v>0</v>
          </cell>
          <cell r="AO790">
            <v>0</v>
          </cell>
          <cell r="AP790">
            <v>0</v>
          </cell>
          <cell r="AQ790">
            <v>0</v>
          </cell>
          <cell r="AR790">
            <v>0</v>
          </cell>
          <cell r="AS790">
            <v>0</v>
          </cell>
          <cell r="AT790">
            <v>0</v>
          </cell>
          <cell r="AU790">
            <v>0</v>
          </cell>
          <cell r="AV790">
            <v>0</v>
          </cell>
          <cell r="AW790">
            <v>0</v>
          </cell>
          <cell r="AX790">
            <v>0</v>
          </cell>
          <cell r="AY790">
            <v>0</v>
          </cell>
          <cell r="AZ790">
            <v>0</v>
          </cell>
          <cell r="BA790">
            <v>0</v>
          </cell>
          <cell r="BB790">
            <v>0</v>
          </cell>
          <cell r="BC790">
            <v>0</v>
          </cell>
          <cell r="BD790">
            <v>0</v>
          </cell>
          <cell r="BE790">
            <v>0</v>
          </cell>
          <cell r="BF790">
            <v>0</v>
          </cell>
          <cell r="BG790">
            <v>0</v>
          </cell>
          <cell r="BH790">
            <v>0</v>
          </cell>
          <cell r="BI790">
            <v>0</v>
          </cell>
          <cell r="BJ790">
            <v>0</v>
          </cell>
          <cell r="BK790">
            <v>0</v>
          </cell>
          <cell r="BL790">
            <v>0</v>
          </cell>
          <cell r="BM790">
            <v>0</v>
          </cell>
          <cell r="BN790">
            <v>0</v>
          </cell>
          <cell r="BO790">
            <v>0</v>
          </cell>
          <cell r="BP790">
            <v>0</v>
          </cell>
          <cell r="BQ790">
            <v>0</v>
          </cell>
          <cell r="BR790">
            <v>0</v>
          </cell>
          <cell r="BS790">
            <v>0</v>
          </cell>
          <cell r="BT790">
            <v>0</v>
          </cell>
          <cell r="BU790">
            <v>0</v>
          </cell>
          <cell r="BV790">
            <v>0</v>
          </cell>
          <cell r="BW790">
            <v>0</v>
          </cell>
          <cell r="BX790">
            <v>0</v>
          </cell>
          <cell r="BY790">
            <v>0</v>
          </cell>
          <cell r="BZ790">
            <v>0</v>
          </cell>
          <cell r="CA790">
            <v>0</v>
          </cell>
          <cell r="CB790">
            <v>0</v>
          </cell>
          <cell r="CC790">
            <v>0</v>
          </cell>
          <cell r="CD790">
            <v>0</v>
          </cell>
          <cell r="CE790">
            <v>0</v>
          </cell>
          <cell r="CF790">
            <v>0</v>
          </cell>
          <cell r="CG790">
            <v>0</v>
          </cell>
          <cell r="CH790">
            <v>0</v>
          </cell>
          <cell r="CI790">
            <v>0</v>
          </cell>
          <cell r="CJ790">
            <v>0</v>
          </cell>
          <cell r="CK790">
            <v>0</v>
          </cell>
          <cell r="CL790">
            <v>0</v>
          </cell>
          <cell r="CM790">
            <v>0</v>
          </cell>
          <cell r="CN790">
            <v>0</v>
          </cell>
          <cell r="CO790">
            <v>0</v>
          </cell>
          <cell r="CP790">
            <v>0</v>
          </cell>
          <cell r="CQ790">
            <v>0</v>
          </cell>
          <cell r="CR790">
            <v>0</v>
          </cell>
          <cell r="CS790">
            <v>0</v>
          </cell>
          <cell r="CT790">
            <v>0</v>
          </cell>
          <cell r="CU790">
            <v>0</v>
          </cell>
          <cell r="CV790">
            <v>0</v>
          </cell>
          <cell r="CW790">
            <v>0</v>
          </cell>
          <cell r="CX790">
            <v>0</v>
          </cell>
          <cell r="CY790">
            <v>0</v>
          </cell>
          <cell r="CZ790">
            <v>0</v>
          </cell>
          <cell r="DA790">
            <v>0</v>
          </cell>
          <cell r="DB790">
            <v>0</v>
          </cell>
          <cell r="DC790">
            <v>0</v>
          </cell>
          <cell r="DD790">
            <v>0</v>
          </cell>
          <cell r="DE790">
            <v>0</v>
          </cell>
          <cell r="DF790">
            <v>0</v>
          </cell>
          <cell r="DG790">
            <v>0</v>
          </cell>
          <cell r="DH790">
            <v>0</v>
          </cell>
          <cell r="DI790">
            <v>0</v>
          </cell>
          <cell r="DJ790">
            <v>0</v>
          </cell>
          <cell r="DK790">
            <v>0</v>
          </cell>
          <cell r="DL790">
            <v>0</v>
          </cell>
          <cell r="DM790">
            <v>0</v>
          </cell>
          <cell r="DN790">
            <v>0</v>
          </cell>
          <cell r="DO790">
            <v>0</v>
          </cell>
          <cell r="DP790">
            <v>0</v>
          </cell>
          <cell r="DQ790">
            <v>0</v>
          </cell>
          <cell r="DR790">
            <v>0</v>
          </cell>
          <cell r="DS790">
            <v>0</v>
          </cell>
          <cell r="DT790">
            <v>0</v>
          </cell>
          <cell r="DU790">
            <v>0</v>
          </cell>
          <cell r="DV790">
            <v>0</v>
          </cell>
          <cell r="DW790">
            <v>0</v>
          </cell>
          <cell r="DX790">
            <v>0</v>
          </cell>
          <cell r="DY790">
            <v>0</v>
          </cell>
          <cell r="DZ790">
            <v>0</v>
          </cell>
          <cell r="EA790">
            <v>0</v>
          </cell>
          <cell r="EB790">
            <v>0</v>
          </cell>
          <cell r="EC790">
            <v>0</v>
          </cell>
          <cell r="ED790">
            <v>0</v>
          </cell>
          <cell r="EE790">
            <v>0</v>
          </cell>
        </row>
        <row r="791">
          <cell r="F791">
            <v>0</v>
          </cell>
          <cell r="G791">
            <v>0</v>
          </cell>
          <cell r="H791">
            <v>0</v>
          </cell>
          <cell r="I791">
            <v>0</v>
          </cell>
          <cell r="J791">
            <v>0</v>
          </cell>
          <cell r="K791">
            <v>0</v>
          </cell>
          <cell r="L791">
            <v>0</v>
          </cell>
          <cell r="M791">
            <v>0</v>
          </cell>
          <cell r="N791">
            <v>0</v>
          </cell>
          <cell r="O791">
            <v>0</v>
          </cell>
          <cell r="P791">
            <v>0</v>
          </cell>
          <cell r="Q791">
            <v>0</v>
          </cell>
          <cell r="R791">
            <v>0</v>
          </cell>
          <cell r="S791">
            <v>0</v>
          </cell>
          <cell r="T791">
            <v>0</v>
          </cell>
          <cell r="U791">
            <v>0</v>
          </cell>
          <cell r="V791">
            <v>0</v>
          </cell>
          <cell r="W791">
            <v>0</v>
          </cell>
          <cell r="X791">
            <v>0</v>
          </cell>
          <cell r="Y791">
            <v>0</v>
          </cell>
          <cell r="Z791">
            <v>0</v>
          </cell>
          <cell r="AA791">
            <v>0</v>
          </cell>
          <cell r="AB791">
            <v>0</v>
          </cell>
          <cell r="AC791">
            <v>0</v>
          </cell>
          <cell r="AD791">
            <v>0</v>
          </cell>
          <cell r="AE791">
            <v>0</v>
          </cell>
          <cell r="AF791">
            <v>0</v>
          </cell>
          <cell r="AG791">
            <v>0</v>
          </cell>
          <cell r="AH791">
            <v>0</v>
          </cell>
          <cell r="AI791">
            <v>0</v>
          </cell>
          <cell r="AJ791">
            <v>0</v>
          </cell>
          <cell r="AK791">
            <v>0</v>
          </cell>
          <cell r="AL791">
            <v>0</v>
          </cell>
          <cell r="AM791">
            <v>0</v>
          </cell>
          <cell r="AN791">
            <v>0</v>
          </cell>
          <cell r="AO791">
            <v>0</v>
          </cell>
          <cell r="AP791">
            <v>0</v>
          </cell>
          <cell r="AQ791">
            <v>0</v>
          </cell>
          <cell r="AR791">
            <v>0</v>
          </cell>
          <cell r="AS791">
            <v>0</v>
          </cell>
          <cell r="AT791">
            <v>0</v>
          </cell>
          <cell r="AU791">
            <v>0</v>
          </cell>
          <cell r="AV791">
            <v>0</v>
          </cell>
          <cell r="AW791">
            <v>0</v>
          </cell>
          <cell r="AX791">
            <v>0</v>
          </cell>
          <cell r="AY791">
            <v>0</v>
          </cell>
          <cell r="AZ791">
            <v>0</v>
          </cell>
          <cell r="BA791">
            <v>0</v>
          </cell>
          <cell r="BB791">
            <v>0</v>
          </cell>
          <cell r="BC791">
            <v>0</v>
          </cell>
          <cell r="BD791">
            <v>0</v>
          </cell>
          <cell r="BE791">
            <v>0</v>
          </cell>
          <cell r="BF791">
            <v>0</v>
          </cell>
          <cell r="BG791">
            <v>0</v>
          </cell>
          <cell r="BH791">
            <v>0</v>
          </cell>
          <cell r="BI791">
            <v>0</v>
          </cell>
          <cell r="BJ791">
            <v>0</v>
          </cell>
          <cell r="BK791">
            <v>0</v>
          </cell>
          <cell r="BL791">
            <v>0</v>
          </cell>
          <cell r="BM791">
            <v>0</v>
          </cell>
          <cell r="BN791">
            <v>0</v>
          </cell>
          <cell r="BO791">
            <v>0</v>
          </cell>
          <cell r="BP791">
            <v>0</v>
          </cell>
          <cell r="BQ791">
            <v>0</v>
          </cell>
          <cell r="BR791">
            <v>0</v>
          </cell>
          <cell r="BS791">
            <v>0</v>
          </cell>
          <cell r="BT791">
            <v>0</v>
          </cell>
          <cell r="BU791">
            <v>0</v>
          </cell>
          <cell r="BV791">
            <v>0</v>
          </cell>
          <cell r="BW791">
            <v>0</v>
          </cell>
          <cell r="BX791">
            <v>0</v>
          </cell>
          <cell r="BY791">
            <v>0</v>
          </cell>
          <cell r="BZ791">
            <v>0</v>
          </cell>
          <cell r="CA791">
            <v>0</v>
          </cell>
          <cell r="CB791">
            <v>0</v>
          </cell>
          <cell r="CC791">
            <v>0</v>
          </cell>
          <cell r="CD791">
            <v>0</v>
          </cell>
          <cell r="CE791">
            <v>0</v>
          </cell>
          <cell r="CF791">
            <v>0</v>
          </cell>
          <cell r="CG791">
            <v>0</v>
          </cell>
          <cell r="CH791">
            <v>0</v>
          </cell>
          <cell r="CI791">
            <v>0</v>
          </cell>
          <cell r="CJ791">
            <v>0</v>
          </cell>
          <cell r="CK791">
            <v>0</v>
          </cell>
          <cell r="CL791">
            <v>0</v>
          </cell>
          <cell r="CM791">
            <v>0</v>
          </cell>
          <cell r="CN791">
            <v>0</v>
          </cell>
          <cell r="CO791">
            <v>0</v>
          </cell>
          <cell r="CP791">
            <v>0</v>
          </cell>
          <cell r="CQ791">
            <v>0</v>
          </cell>
          <cell r="CR791">
            <v>0</v>
          </cell>
          <cell r="CS791">
            <v>0</v>
          </cell>
          <cell r="CT791">
            <v>0</v>
          </cell>
          <cell r="CU791">
            <v>0</v>
          </cell>
          <cell r="CV791">
            <v>0</v>
          </cell>
          <cell r="CW791">
            <v>0</v>
          </cell>
          <cell r="CX791">
            <v>0</v>
          </cell>
          <cell r="CY791">
            <v>0</v>
          </cell>
          <cell r="CZ791">
            <v>0</v>
          </cell>
          <cell r="DA791">
            <v>0</v>
          </cell>
          <cell r="DB791">
            <v>0</v>
          </cell>
          <cell r="DC791">
            <v>0</v>
          </cell>
          <cell r="DD791">
            <v>0</v>
          </cell>
          <cell r="DE791">
            <v>0</v>
          </cell>
          <cell r="DF791">
            <v>0</v>
          </cell>
          <cell r="DG791">
            <v>0</v>
          </cell>
          <cell r="DH791">
            <v>0</v>
          </cell>
          <cell r="DI791">
            <v>0</v>
          </cell>
          <cell r="DJ791">
            <v>0</v>
          </cell>
          <cell r="DK791">
            <v>0</v>
          </cell>
          <cell r="DL791">
            <v>0</v>
          </cell>
          <cell r="DM791">
            <v>0</v>
          </cell>
          <cell r="DN791">
            <v>0</v>
          </cell>
          <cell r="DO791">
            <v>0</v>
          </cell>
          <cell r="DP791">
            <v>0</v>
          </cell>
          <cell r="DQ791">
            <v>0</v>
          </cell>
          <cell r="DR791">
            <v>0</v>
          </cell>
          <cell r="DS791">
            <v>0</v>
          </cell>
          <cell r="DT791">
            <v>0</v>
          </cell>
          <cell r="DU791">
            <v>0</v>
          </cell>
          <cell r="DV791">
            <v>0</v>
          </cell>
          <cell r="DW791">
            <v>0</v>
          </cell>
          <cell r="DX791">
            <v>0</v>
          </cell>
          <cell r="DY791">
            <v>0</v>
          </cell>
          <cell r="DZ791">
            <v>0</v>
          </cell>
          <cell r="EA791">
            <v>0</v>
          </cell>
          <cell r="EB791">
            <v>0</v>
          </cell>
          <cell r="EC791">
            <v>0</v>
          </cell>
          <cell r="ED791">
            <v>0</v>
          </cell>
          <cell r="EE791">
            <v>0</v>
          </cell>
        </row>
        <row r="792">
          <cell r="F792">
            <v>0</v>
          </cell>
          <cell r="G792">
            <v>0</v>
          </cell>
          <cell r="H792">
            <v>0</v>
          </cell>
          <cell r="I792">
            <v>0</v>
          </cell>
          <cell r="J792">
            <v>0</v>
          </cell>
          <cell r="K792">
            <v>0</v>
          </cell>
          <cell r="L792">
            <v>0</v>
          </cell>
          <cell r="M792">
            <v>0</v>
          </cell>
          <cell r="N792">
            <v>0</v>
          </cell>
          <cell r="O792">
            <v>0</v>
          </cell>
          <cell r="P792">
            <v>0</v>
          </cell>
          <cell r="Q792">
            <v>0</v>
          </cell>
          <cell r="R792">
            <v>0</v>
          </cell>
          <cell r="S792">
            <v>0</v>
          </cell>
          <cell r="T792">
            <v>0</v>
          </cell>
          <cell r="U792">
            <v>0</v>
          </cell>
          <cell r="V792">
            <v>0</v>
          </cell>
          <cell r="W792">
            <v>0</v>
          </cell>
          <cell r="X792">
            <v>0</v>
          </cell>
          <cell r="Y792">
            <v>0</v>
          </cell>
          <cell r="Z792">
            <v>0</v>
          </cell>
          <cell r="AA792">
            <v>0</v>
          </cell>
          <cell r="AB792">
            <v>0</v>
          </cell>
          <cell r="AC792">
            <v>0</v>
          </cell>
          <cell r="AD792">
            <v>0</v>
          </cell>
          <cell r="AE792">
            <v>0</v>
          </cell>
          <cell r="AF792">
            <v>0</v>
          </cell>
          <cell r="AG792">
            <v>0</v>
          </cell>
          <cell r="AH792">
            <v>0</v>
          </cell>
          <cell r="AI792">
            <v>0</v>
          </cell>
          <cell r="AJ792">
            <v>0</v>
          </cell>
          <cell r="AK792">
            <v>0</v>
          </cell>
          <cell r="AL792">
            <v>0</v>
          </cell>
          <cell r="AM792">
            <v>0</v>
          </cell>
          <cell r="AN792">
            <v>0</v>
          </cell>
          <cell r="AO792">
            <v>0</v>
          </cell>
          <cell r="AP792">
            <v>0</v>
          </cell>
          <cell r="AQ792">
            <v>0</v>
          </cell>
          <cell r="AR792">
            <v>0</v>
          </cell>
          <cell r="AS792">
            <v>0</v>
          </cell>
          <cell r="AT792">
            <v>0</v>
          </cell>
          <cell r="AU792">
            <v>0</v>
          </cell>
          <cell r="AV792">
            <v>0</v>
          </cell>
          <cell r="AW792">
            <v>0</v>
          </cell>
          <cell r="AX792">
            <v>0</v>
          </cell>
          <cell r="AY792">
            <v>0</v>
          </cell>
          <cell r="AZ792">
            <v>0</v>
          </cell>
          <cell r="BA792">
            <v>0</v>
          </cell>
          <cell r="BB792">
            <v>0</v>
          </cell>
          <cell r="BC792">
            <v>0</v>
          </cell>
          <cell r="BD792">
            <v>0</v>
          </cell>
          <cell r="BE792">
            <v>0</v>
          </cell>
          <cell r="BF792">
            <v>0</v>
          </cell>
          <cell r="BG792">
            <v>0</v>
          </cell>
          <cell r="BH792">
            <v>0</v>
          </cell>
          <cell r="BI792">
            <v>0</v>
          </cell>
          <cell r="BJ792">
            <v>0</v>
          </cell>
          <cell r="BK792">
            <v>0</v>
          </cell>
          <cell r="BL792">
            <v>0</v>
          </cell>
          <cell r="BM792">
            <v>0</v>
          </cell>
          <cell r="BN792">
            <v>0</v>
          </cell>
          <cell r="BO792">
            <v>0</v>
          </cell>
          <cell r="BP792">
            <v>0</v>
          </cell>
          <cell r="BQ792">
            <v>0</v>
          </cell>
          <cell r="BR792">
            <v>0</v>
          </cell>
          <cell r="BS792">
            <v>0</v>
          </cell>
          <cell r="BT792">
            <v>0</v>
          </cell>
          <cell r="BU792">
            <v>0</v>
          </cell>
          <cell r="BV792">
            <v>0</v>
          </cell>
          <cell r="BW792">
            <v>0</v>
          </cell>
          <cell r="BX792">
            <v>0</v>
          </cell>
          <cell r="BY792">
            <v>0</v>
          </cell>
          <cell r="BZ792">
            <v>0</v>
          </cell>
          <cell r="CA792">
            <v>0</v>
          </cell>
          <cell r="CB792">
            <v>0</v>
          </cell>
          <cell r="CC792">
            <v>0</v>
          </cell>
          <cell r="CD792">
            <v>0</v>
          </cell>
          <cell r="CE792">
            <v>0</v>
          </cell>
          <cell r="CF792">
            <v>0</v>
          </cell>
          <cell r="CG792">
            <v>0</v>
          </cell>
          <cell r="CH792">
            <v>0</v>
          </cell>
          <cell r="CI792">
            <v>0</v>
          </cell>
          <cell r="CJ792">
            <v>0</v>
          </cell>
          <cell r="CK792">
            <v>0</v>
          </cell>
          <cell r="CL792">
            <v>0</v>
          </cell>
          <cell r="CM792">
            <v>0</v>
          </cell>
          <cell r="CN792">
            <v>0</v>
          </cell>
          <cell r="CO792">
            <v>0</v>
          </cell>
          <cell r="CP792">
            <v>0</v>
          </cell>
          <cell r="CQ792">
            <v>0</v>
          </cell>
          <cell r="CR792">
            <v>0</v>
          </cell>
          <cell r="CS792">
            <v>0</v>
          </cell>
          <cell r="CT792">
            <v>0</v>
          </cell>
          <cell r="CU792">
            <v>0</v>
          </cell>
          <cell r="CV792">
            <v>0</v>
          </cell>
          <cell r="CW792">
            <v>0</v>
          </cell>
          <cell r="CX792">
            <v>0</v>
          </cell>
          <cell r="CY792">
            <v>0</v>
          </cell>
          <cell r="CZ792">
            <v>0</v>
          </cell>
          <cell r="DA792">
            <v>0</v>
          </cell>
          <cell r="DB792">
            <v>0</v>
          </cell>
          <cell r="DC792">
            <v>0</v>
          </cell>
          <cell r="DD792">
            <v>0</v>
          </cell>
          <cell r="DE792">
            <v>0</v>
          </cell>
          <cell r="DF792">
            <v>0</v>
          </cell>
          <cell r="DG792">
            <v>0</v>
          </cell>
          <cell r="DH792">
            <v>0</v>
          </cell>
          <cell r="DI792">
            <v>0</v>
          </cell>
          <cell r="DJ792">
            <v>0</v>
          </cell>
          <cell r="DK792">
            <v>0</v>
          </cell>
          <cell r="DL792">
            <v>0</v>
          </cell>
          <cell r="DM792">
            <v>0</v>
          </cell>
          <cell r="DN792">
            <v>0</v>
          </cell>
          <cell r="DO792">
            <v>0</v>
          </cell>
          <cell r="DP792">
            <v>0</v>
          </cell>
          <cell r="DQ792">
            <v>0</v>
          </cell>
          <cell r="DR792">
            <v>0</v>
          </cell>
          <cell r="DS792">
            <v>0</v>
          </cell>
          <cell r="DT792">
            <v>0</v>
          </cell>
          <cell r="DU792">
            <v>0</v>
          </cell>
          <cell r="DV792">
            <v>0</v>
          </cell>
          <cell r="DW792">
            <v>0</v>
          </cell>
          <cell r="DX792">
            <v>0</v>
          </cell>
          <cell r="DY792">
            <v>0</v>
          </cell>
          <cell r="DZ792">
            <v>0</v>
          </cell>
          <cell r="EA792">
            <v>0</v>
          </cell>
          <cell r="EB792">
            <v>0</v>
          </cell>
          <cell r="EC792">
            <v>0</v>
          </cell>
          <cell r="ED792">
            <v>0</v>
          </cell>
          <cell r="EE792">
            <v>0</v>
          </cell>
        </row>
        <row r="794">
          <cell r="A794" t="str">
            <v>Average Fuel Cost ($/MMBtu)</v>
          </cell>
        </row>
        <row r="795">
          <cell r="F795">
            <v>0</v>
          </cell>
          <cell r="G795">
            <v>0</v>
          </cell>
          <cell r="H795">
            <v>0</v>
          </cell>
          <cell r="I795">
            <v>0</v>
          </cell>
          <cell r="J795">
            <v>0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  <cell r="O795">
            <v>0</v>
          </cell>
          <cell r="P795">
            <v>0</v>
          </cell>
          <cell r="Q795">
            <v>0</v>
          </cell>
          <cell r="R795">
            <v>0</v>
          </cell>
          <cell r="S795">
            <v>0</v>
          </cell>
          <cell r="T795">
            <v>0</v>
          </cell>
          <cell r="U795">
            <v>0</v>
          </cell>
          <cell r="V795">
            <v>0</v>
          </cell>
          <cell r="W795">
            <v>0</v>
          </cell>
          <cell r="X795">
            <v>0</v>
          </cell>
          <cell r="Y795">
            <v>0</v>
          </cell>
          <cell r="Z795">
            <v>0</v>
          </cell>
          <cell r="AA795">
            <v>0</v>
          </cell>
          <cell r="AB795">
            <v>0</v>
          </cell>
          <cell r="AC795">
            <v>0</v>
          </cell>
          <cell r="AD795">
            <v>0</v>
          </cell>
          <cell r="AE795">
            <v>0</v>
          </cell>
          <cell r="AF795">
            <v>0</v>
          </cell>
          <cell r="AG795">
            <v>0</v>
          </cell>
          <cell r="AH795">
            <v>0</v>
          </cell>
          <cell r="AI795">
            <v>0</v>
          </cell>
          <cell r="AJ795">
            <v>0</v>
          </cell>
          <cell r="AK795">
            <v>0</v>
          </cell>
          <cell r="AL795">
            <v>0</v>
          </cell>
          <cell r="AM795">
            <v>0</v>
          </cell>
          <cell r="AN795">
            <v>0</v>
          </cell>
          <cell r="AO795">
            <v>0</v>
          </cell>
          <cell r="AP795">
            <v>0</v>
          </cell>
          <cell r="AQ795">
            <v>0</v>
          </cell>
          <cell r="AR795">
            <v>0</v>
          </cell>
          <cell r="AS795">
            <v>0</v>
          </cell>
          <cell r="AT795">
            <v>0</v>
          </cell>
          <cell r="AU795">
            <v>0</v>
          </cell>
          <cell r="AV795">
            <v>0</v>
          </cell>
          <cell r="AW795">
            <v>0</v>
          </cell>
          <cell r="AX795">
            <v>0</v>
          </cell>
          <cell r="AY795">
            <v>0</v>
          </cell>
          <cell r="AZ795">
            <v>0</v>
          </cell>
          <cell r="BA795">
            <v>0</v>
          </cell>
          <cell r="BB795">
            <v>0</v>
          </cell>
          <cell r="BC795">
            <v>0</v>
          </cell>
          <cell r="BD795">
            <v>0</v>
          </cell>
          <cell r="BE795">
            <v>0</v>
          </cell>
          <cell r="BF795">
            <v>0</v>
          </cell>
          <cell r="BG795">
            <v>0</v>
          </cell>
          <cell r="BH795">
            <v>0</v>
          </cell>
          <cell r="BI795">
            <v>0</v>
          </cell>
          <cell r="BJ795">
            <v>0</v>
          </cell>
          <cell r="BK795">
            <v>0</v>
          </cell>
          <cell r="BL795">
            <v>0</v>
          </cell>
          <cell r="BM795">
            <v>0</v>
          </cell>
          <cell r="BN795">
            <v>0</v>
          </cell>
          <cell r="BO795">
            <v>0</v>
          </cell>
          <cell r="BP795">
            <v>0</v>
          </cell>
          <cell r="BQ795">
            <v>0</v>
          </cell>
          <cell r="BR795">
            <v>0</v>
          </cell>
          <cell r="BS795">
            <v>0</v>
          </cell>
          <cell r="BT795">
            <v>0</v>
          </cell>
          <cell r="BU795">
            <v>0</v>
          </cell>
          <cell r="BV795">
            <v>0</v>
          </cell>
          <cell r="BW795">
            <v>0</v>
          </cell>
          <cell r="BX795">
            <v>0</v>
          </cell>
          <cell r="BY795">
            <v>0</v>
          </cell>
          <cell r="BZ795">
            <v>0</v>
          </cell>
          <cell r="CA795">
            <v>0</v>
          </cell>
          <cell r="CB795">
            <v>0</v>
          </cell>
          <cell r="CC795">
            <v>0</v>
          </cell>
          <cell r="CD795">
            <v>0</v>
          </cell>
          <cell r="CE795">
            <v>0</v>
          </cell>
          <cell r="CF795">
            <v>0</v>
          </cell>
          <cell r="CG795">
            <v>0</v>
          </cell>
          <cell r="CH795">
            <v>0</v>
          </cell>
          <cell r="CI795">
            <v>0</v>
          </cell>
          <cell r="CJ795">
            <v>0</v>
          </cell>
          <cell r="CK795">
            <v>0</v>
          </cell>
          <cell r="CL795">
            <v>0</v>
          </cell>
          <cell r="CM795">
            <v>0</v>
          </cell>
          <cell r="CN795">
            <v>0</v>
          </cell>
          <cell r="CO795">
            <v>0</v>
          </cell>
          <cell r="CP795">
            <v>0</v>
          </cell>
          <cell r="CQ795">
            <v>0</v>
          </cell>
          <cell r="CR795">
            <v>0</v>
          </cell>
          <cell r="CS795">
            <v>0</v>
          </cell>
          <cell r="CT795">
            <v>0</v>
          </cell>
          <cell r="CU795">
            <v>0</v>
          </cell>
          <cell r="CV795">
            <v>0</v>
          </cell>
          <cell r="CW795">
            <v>0</v>
          </cell>
          <cell r="CX795">
            <v>0</v>
          </cell>
          <cell r="CY795">
            <v>0</v>
          </cell>
          <cell r="CZ795">
            <v>0</v>
          </cell>
          <cell r="DA795">
            <v>0</v>
          </cell>
          <cell r="DB795">
            <v>0</v>
          </cell>
          <cell r="DC795">
            <v>0</v>
          </cell>
          <cell r="DD795">
            <v>0</v>
          </cell>
          <cell r="DE795">
            <v>0</v>
          </cell>
          <cell r="DF795">
            <v>0</v>
          </cell>
          <cell r="DG795">
            <v>0</v>
          </cell>
          <cell r="DH795">
            <v>0</v>
          </cell>
          <cell r="DI795">
            <v>0</v>
          </cell>
          <cell r="DJ795">
            <v>0</v>
          </cell>
          <cell r="DK795">
            <v>0</v>
          </cell>
          <cell r="DL795">
            <v>0</v>
          </cell>
          <cell r="DM795">
            <v>0</v>
          </cell>
          <cell r="DN795">
            <v>0</v>
          </cell>
          <cell r="DO795">
            <v>0</v>
          </cell>
          <cell r="DP795">
            <v>0</v>
          </cell>
          <cell r="DQ795">
            <v>0</v>
          </cell>
          <cell r="DR795">
            <v>0</v>
          </cell>
          <cell r="DS795">
            <v>0</v>
          </cell>
          <cell r="DT795">
            <v>0</v>
          </cell>
          <cell r="DU795">
            <v>0</v>
          </cell>
          <cell r="DV795">
            <v>0</v>
          </cell>
          <cell r="DW795">
            <v>0</v>
          </cell>
          <cell r="DX795">
            <v>0</v>
          </cell>
          <cell r="DY795">
            <v>0</v>
          </cell>
          <cell r="DZ795">
            <v>0</v>
          </cell>
          <cell r="EA795">
            <v>0</v>
          </cell>
          <cell r="EB795">
            <v>0</v>
          </cell>
          <cell r="EC795">
            <v>0</v>
          </cell>
          <cell r="ED795">
            <v>0</v>
          </cell>
        </row>
        <row r="796">
          <cell r="F796">
            <v>0</v>
          </cell>
          <cell r="G796">
            <v>0</v>
          </cell>
          <cell r="H796">
            <v>0</v>
          </cell>
          <cell r="I796">
            <v>0</v>
          </cell>
          <cell r="J796">
            <v>0</v>
          </cell>
          <cell r="K796">
            <v>0</v>
          </cell>
          <cell r="L796">
            <v>0</v>
          </cell>
          <cell r="M796">
            <v>0</v>
          </cell>
          <cell r="N796">
            <v>0</v>
          </cell>
          <cell r="O796">
            <v>0</v>
          </cell>
          <cell r="P796">
            <v>0</v>
          </cell>
          <cell r="Q796">
            <v>0</v>
          </cell>
          <cell r="R796">
            <v>0</v>
          </cell>
          <cell r="S796">
            <v>0</v>
          </cell>
          <cell r="T796">
            <v>0</v>
          </cell>
          <cell r="U796">
            <v>0</v>
          </cell>
          <cell r="V796">
            <v>0</v>
          </cell>
          <cell r="W796">
            <v>0</v>
          </cell>
          <cell r="X796">
            <v>0</v>
          </cell>
          <cell r="Y796">
            <v>0</v>
          </cell>
          <cell r="Z796">
            <v>0</v>
          </cell>
          <cell r="AA796">
            <v>0</v>
          </cell>
          <cell r="AB796">
            <v>0</v>
          </cell>
          <cell r="AC796">
            <v>0</v>
          </cell>
          <cell r="AD796">
            <v>0</v>
          </cell>
          <cell r="AE796">
            <v>0</v>
          </cell>
          <cell r="AF796">
            <v>0</v>
          </cell>
          <cell r="AG796">
            <v>0</v>
          </cell>
          <cell r="AH796">
            <v>0</v>
          </cell>
          <cell r="AI796">
            <v>0</v>
          </cell>
          <cell r="AJ796">
            <v>0</v>
          </cell>
          <cell r="AK796">
            <v>0</v>
          </cell>
          <cell r="AL796">
            <v>0</v>
          </cell>
          <cell r="AM796">
            <v>0</v>
          </cell>
          <cell r="AN796">
            <v>0</v>
          </cell>
          <cell r="AO796">
            <v>0</v>
          </cell>
          <cell r="AP796">
            <v>0</v>
          </cell>
          <cell r="AQ796">
            <v>0</v>
          </cell>
          <cell r="AR796">
            <v>0</v>
          </cell>
          <cell r="AS796">
            <v>0</v>
          </cell>
          <cell r="AT796">
            <v>0</v>
          </cell>
          <cell r="AU796">
            <v>0</v>
          </cell>
          <cell r="AV796">
            <v>0</v>
          </cell>
          <cell r="AW796">
            <v>0</v>
          </cell>
          <cell r="AX796">
            <v>0</v>
          </cell>
          <cell r="AY796">
            <v>0</v>
          </cell>
          <cell r="AZ796">
            <v>0</v>
          </cell>
          <cell r="BA796">
            <v>0</v>
          </cell>
          <cell r="BB796">
            <v>0</v>
          </cell>
          <cell r="BC796">
            <v>0</v>
          </cell>
          <cell r="BD796">
            <v>0</v>
          </cell>
          <cell r="BE796">
            <v>0</v>
          </cell>
          <cell r="BF796">
            <v>0</v>
          </cell>
          <cell r="BG796">
            <v>0</v>
          </cell>
          <cell r="BH796">
            <v>0</v>
          </cell>
          <cell r="BI796">
            <v>0</v>
          </cell>
          <cell r="BJ796">
            <v>0</v>
          </cell>
          <cell r="BK796">
            <v>0</v>
          </cell>
          <cell r="BL796">
            <v>0</v>
          </cell>
          <cell r="BM796">
            <v>0</v>
          </cell>
          <cell r="BN796">
            <v>0</v>
          </cell>
          <cell r="BO796">
            <v>0</v>
          </cell>
          <cell r="BP796">
            <v>0</v>
          </cell>
          <cell r="BQ796">
            <v>0</v>
          </cell>
          <cell r="BR796">
            <v>0</v>
          </cell>
          <cell r="BS796">
            <v>0</v>
          </cell>
          <cell r="BT796">
            <v>0</v>
          </cell>
          <cell r="BU796">
            <v>0</v>
          </cell>
          <cell r="BV796">
            <v>0</v>
          </cell>
          <cell r="BW796">
            <v>0</v>
          </cell>
          <cell r="BX796">
            <v>0</v>
          </cell>
          <cell r="BY796">
            <v>0</v>
          </cell>
          <cell r="BZ796">
            <v>0</v>
          </cell>
          <cell r="CA796">
            <v>0</v>
          </cell>
          <cell r="CB796">
            <v>0</v>
          </cell>
          <cell r="CC796">
            <v>0</v>
          </cell>
          <cell r="CD796">
            <v>0</v>
          </cell>
          <cell r="CE796">
            <v>0</v>
          </cell>
          <cell r="CF796">
            <v>0</v>
          </cell>
          <cell r="CG796">
            <v>0</v>
          </cell>
          <cell r="CH796">
            <v>0</v>
          </cell>
          <cell r="CI796">
            <v>0</v>
          </cell>
          <cell r="CJ796">
            <v>0</v>
          </cell>
          <cell r="CK796">
            <v>0</v>
          </cell>
          <cell r="CL796">
            <v>0</v>
          </cell>
          <cell r="CM796">
            <v>0</v>
          </cell>
          <cell r="CN796">
            <v>0</v>
          </cell>
          <cell r="CO796">
            <v>0</v>
          </cell>
          <cell r="CP796">
            <v>0</v>
          </cell>
          <cell r="CQ796">
            <v>0</v>
          </cell>
          <cell r="CR796">
            <v>0</v>
          </cell>
          <cell r="CS796">
            <v>0</v>
          </cell>
          <cell r="CT796">
            <v>0</v>
          </cell>
          <cell r="CU796">
            <v>0</v>
          </cell>
          <cell r="CV796">
            <v>0</v>
          </cell>
          <cell r="CW796">
            <v>0</v>
          </cell>
          <cell r="CX796">
            <v>0</v>
          </cell>
          <cell r="CY796">
            <v>0</v>
          </cell>
          <cell r="CZ796">
            <v>0</v>
          </cell>
          <cell r="DA796">
            <v>0</v>
          </cell>
          <cell r="DB796">
            <v>0</v>
          </cell>
          <cell r="DC796">
            <v>0</v>
          </cell>
          <cell r="DD796">
            <v>0</v>
          </cell>
          <cell r="DE796">
            <v>0</v>
          </cell>
          <cell r="DF796">
            <v>0</v>
          </cell>
          <cell r="DG796">
            <v>0</v>
          </cell>
          <cell r="DH796">
            <v>0</v>
          </cell>
          <cell r="DI796">
            <v>0</v>
          </cell>
          <cell r="DJ796">
            <v>0</v>
          </cell>
          <cell r="DK796">
            <v>0</v>
          </cell>
          <cell r="DL796">
            <v>0</v>
          </cell>
          <cell r="DM796">
            <v>0</v>
          </cell>
          <cell r="DN796">
            <v>0</v>
          </cell>
          <cell r="DO796">
            <v>0</v>
          </cell>
          <cell r="DP796">
            <v>0</v>
          </cell>
          <cell r="DQ796">
            <v>0</v>
          </cell>
          <cell r="DR796">
            <v>0</v>
          </cell>
          <cell r="DS796">
            <v>0</v>
          </cell>
          <cell r="DT796">
            <v>0</v>
          </cell>
          <cell r="DU796">
            <v>0</v>
          </cell>
          <cell r="DV796">
            <v>0</v>
          </cell>
          <cell r="DW796">
            <v>0</v>
          </cell>
          <cell r="DX796">
            <v>0</v>
          </cell>
          <cell r="DY796">
            <v>0</v>
          </cell>
          <cell r="DZ796">
            <v>0</v>
          </cell>
          <cell r="EA796">
            <v>0</v>
          </cell>
          <cell r="EB796">
            <v>0</v>
          </cell>
          <cell r="EC796">
            <v>0</v>
          </cell>
          <cell r="ED796">
            <v>0</v>
          </cell>
        </row>
        <row r="797">
          <cell r="F797">
            <v>0</v>
          </cell>
          <cell r="G797">
            <v>0</v>
          </cell>
          <cell r="H797">
            <v>0</v>
          </cell>
          <cell r="I797">
            <v>0</v>
          </cell>
          <cell r="J797">
            <v>0</v>
          </cell>
          <cell r="K797">
            <v>0</v>
          </cell>
          <cell r="L797">
            <v>0</v>
          </cell>
          <cell r="M797">
            <v>0</v>
          </cell>
          <cell r="N797">
            <v>0</v>
          </cell>
          <cell r="O797">
            <v>0</v>
          </cell>
          <cell r="P797">
            <v>0</v>
          </cell>
          <cell r="Q797">
            <v>0</v>
          </cell>
          <cell r="R797">
            <v>0</v>
          </cell>
          <cell r="S797">
            <v>0</v>
          </cell>
          <cell r="T797">
            <v>0</v>
          </cell>
          <cell r="U797">
            <v>0</v>
          </cell>
          <cell r="V797">
            <v>0</v>
          </cell>
          <cell r="W797">
            <v>0</v>
          </cell>
          <cell r="X797">
            <v>0</v>
          </cell>
          <cell r="Y797">
            <v>0</v>
          </cell>
          <cell r="Z797">
            <v>0</v>
          </cell>
          <cell r="AA797">
            <v>0</v>
          </cell>
          <cell r="AB797">
            <v>0</v>
          </cell>
          <cell r="AC797">
            <v>0</v>
          </cell>
          <cell r="AD797">
            <v>0</v>
          </cell>
          <cell r="AE797">
            <v>0</v>
          </cell>
          <cell r="AF797">
            <v>0</v>
          </cell>
          <cell r="AG797">
            <v>0</v>
          </cell>
          <cell r="AH797">
            <v>0</v>
          </cell>
          <cell r="AI797">
            <v>0</v>
          </cell>
          <cell r="AJ797">
            <v>0</v>
          </cell>
          <cell r="AK797">
            <v>0</v>
          </cell>
          <cell r="AL797">
            <v>0</v>
          </cell>
          <cell r="AM797">
            <v>0</v>
          </cell>
          <cell r="AN797">
            <v>0</v>
          </cell>
          <cell r="AO797">
            <v>0</v>
          </cell>
          <cell r="AP797">
            <v>0</v>
          </cell>
          <cell r="AQ797">
            <v>0</v>
          </cell>
          <cell r="AR797">
            <v>0</v>
          </cell>
          <cell r="AS797">
            <v>0</v>
          </cell>
          <cell r="AT797">
            <v>0</v>
          </cell>
          <cell r="AU797">
            <v>0</v>
          </cell>
          <cell r="AV797">
            <v>0</v>
          </cell>
          <cell r="AW797">
            <v>0</v>
          </cell>
          <cell r="AX797">
            <v>0</v>
          </cell>
          <cell r="AY797">
            <v>0</v>
          </cell>
          <cell r="AZ797">
            <v>0</v>
          </cell>
          <cell r="BA797">
            <v>0</v>
          </cell>
          <cell r="BB797">
            <v>0</v>
          </cell>
          <cell r="BC797">
            <v>0</v>
          </cell>
          <cell r="BD797">
            <v>0</v>
          </cell>
          <cell r="BE797">
            <v>0</v>
          </cell>
          <cell r="BF797">
            <v>0</v>
          </cell>
          <cell r="BG797">
            <v>0</v>
          </cell>
          <cell r="BH797">
            <v>0</v>
          </cell>
          <cell r="BI797">
            <v>0</v>
          </cell>
          <cell r="BJ797">
            <v>0</v>
          </cell>
          <cell r="BK797">
            <v>0</v>
          </cell>
          <cell r="BL797">
            <v>0</v>
          </cell>
          <cell r="BM797">
            <v>0</v>
          </cell>
          <cell r="BN797">
            <v>0</v>
          </cell>
          <cell r="BO797">
            <v>0</v>
          </cell>
          <cell r="BP797">
            <v>0</v>
          </cell>
          <cell r="BQ797">
            <v>0</v>
          </cell>
          <cell r="BR797">
            <v>0</v>
          </cell>
          <cell r="BS797">
            <v>0</v>
          </cell>
          <cell r="BT797">
            <v>0</v>
          </cell>
          <cell r="BU797">
            <v>0</v>
          </cell>
          <cell r="BV797">
            <v>0</v>
          </cell>
          <cell r="BW797">
            <v>0</v>
          </cell>
          <cell r="BX797">
            <v>0</v>
          </cell>
          <cell r="BY797">
            <v>0</v>
          </cell>
          <cell r="BZ797">
            <v>0</v>
          </cell>
          <cell r="CA797">
            <v>0</v>
          </cell>
          <cell r="CB797">
            <v>0</v>
          </cell>
          <cell r="CC797">
            <v>0</v>
          </cell>
          <cell r="CD797">
            <v>0</v>
          </cell>
          <cell r="CE797">
            <v>0</v>
          </cell>
          <cell r="CF797">
            <v>0</v>
          </cell>
          <cell r="CG797">
            <v>0</v>
          </cell>
          <cell r="CH797">
            <v>0</v>
          </cell>
          <cell r="CI797">
            <v>0</v>
          </cell>
          <cell r="CJ797">
            <v>0</v>
          </cell>
          <cell r="CK797">
            <v>0</v>
          </cell>
          <cell r="CL797">
            <v>0</v>
          </cell>
          <cell r="CM797">
            <v>0</v>
          </cell>
          <cell r="CN797">
            <v>0</v>
          </cell>
          <cell r="CO797">
            <v>0</v>
          </cell>
          <cell r="CP797">
            <v>0</v>
          </cell>
          <cell r="CQ797">
            <v>0</v>
          </cell>
          <cell r="CR797">
            <v>0</v>
          </cell>
          <cell r="CS797">
            <v>0</v>
          </cell>
          <cell r="CT797">
            <v>0</v>
          </cell>
          <cell r="CU797">
            <v>0</v>
          </cell>
          <cell r="CV797">
            <v>0</v>
          </cell>
          <cell r="CW797">
            <v>0</v>
          </cell>
          <cell r="CX797">
            <v>0</v>
          </cell>
          <cell r="CY797">
            <v>0</v>
          </cell>
          <cell r="CZ797">
            <v>0</v>
          </cell>
          <cell r="DA797">
            <v>0</v>
          </cell>
          <cell r="DB797">
            <v>0</v>
          </cell>
          <cell r="DC797">
            <v>0</v>
          </cell>
          <cell r="DD797">
            <v>0</v>
          </cell>
          <cell r="DE797">
            <v>0</v>
          </cell>
          <cell r="DF797">
            <v>0</v>
          </cell>
          <cell r="DG797">
            <v>0</v>
          </cell>
          <cell r="DH797">
            <v>0</v>
          </cell>
          <cell r="DI797">
            <v>0</v>
          </cell>
          <cell r="DJ797">
            <v>0</v>
          </cell>
          <cell r="DK797">
            <v>0</v>
          </cell>
          <cell r="DL797">
            <v>0</v>
          </cell>
          <cell r="DM797">
            <v>0</v>
          </cell>
          <cell r="DN797">
            <v>0</v>
          </cell>
          <cell r="DO797">
            <v>0</v>
          </cell>
          <cell r="DP797">
            <v>0</v>
          </cell>
          <cell r="DQ797">
            <v>0</v>
          </cell>
          <cell r="DR797">
            <v>0</v>
          </cell>
          <cell r="DS797">
            <v>0</v>
          </cell>
          <cell r="DT797">
            <v>0</v>
          </cell>
          <cell r="DU797">
            <v>0</v>
          </cell>
          <cell r="DV797">
            <v>0</v>
          </cell>
          <cell r="DW797">
            <v>0</v>
          </cell>
          <cell r="DX797">
            <v>0</v>
          </cell>
          <cell r="DY797">
            <v>0</v>
          </cell>
          <cell r="DZ797">
            <v>0</v>
          </cell>
          <cell r="EA797">
            <v>0</v>
          </cell>
          <cell r="EB797">
            <v>0</v>
          </cell>
          <cell r="EC797">
            <v>0</v>
          </cell>
          <cell r="ED797">
            <v>0</v>
          </cell>
        </row>
        <row r="798">
          <cell r="F798">
            <v>0</v>
          </cell>
          <cell r="G798">
            <v>0</v>
          </cell>
          <cell r="H798">
            <v>0</v>
          </cell>
          <cell r="I798">
            <v>0</v>
          </cell>
          <cell r="J798">
            <v>0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>
            <v>0</v>
          </cell>
          <cell r="P798">
            <v>0</v>
          </cell>
          <cell r="Q798">
            <v>0</v>
          </cell>
          <cell r="R798">
            <v>0</v>
          </cell>
          <cell r="S798">
            <v>0</v>
          </cell>
          <cell r="T798">
            <v>0</v>
          </cell>
          <cell r="U798">
            <v>0</v>
          </cell>
          <cell r="V798">
            <v>0</v>
          </cell>
          <cell r="W798">
            <v>0</v>
          </cell>
          <cell r="X798">
            <v>0</v>
          </cell>
          <cell r="Y798">
            <v>0</v>
          </cell>
          <cell r="Z798">
            <v>0</v>
          </cell>
          <cell r="AA798">
            <v>0</v>
          </cell>
          <cell r="AB798">
            <v>0</v>
          </cell>
          <cell r="AC798">
            <v>0</v>
          </cell>
          <cell r="AD798">
            <v>0</v>
          </cell>
          <cell r="AE798">
            <v>0</v>
          </cell>
          <cell r="AF798">
            <v>0</v>
          </cell>
          <cell r="AG798">
            <v>0</v>
          </cell>
          <cell r="AH798">
            <v>0</v>
          </cell>
          <cell r="AI798">
            <v>0</v>
          </cell>
          <cell r="AJ798">
            <v>0</v>
          </cell>
          <cell r="AK798">
            <v>0</v>
          </cell>
          <cell r="AL798">
            <v>0</v>
          </cell>
          <cell r="AM798">
            <v>0</v>
          </cell>
          <cell r="AN798">
            <v>0</v>
          </cell>
          <cell r="AO798">
            <v>0</v>
          </cell>
          <cell r="AP798">
            <v>0</v>
          </cell>
          <cell r="AQ798">
            <v>0</v>
          </cell>
          <cell r="AR798">
            <v>0</v>
          </cell>
          <cell r="AS798">
            <v>0</v>
          </cell>
          <cell r="AT798">
            <v>0</v>
          </cell>
          <cell r="AU798">
            <v>0</v>
          </cell>
          <cell r="AV798">
            <v>0</v>
          </cell>
          <cell r="AW798">
            <v>0</v>
          </cell>
          <cell r="AX798">
            <v>0</v>
          </cell>
          <cell r="AY798">
            <v>0</v>
          </cell>
          <cell r="AZ798">
            <v>0</v>
          </cell>
          <cell r="BA798">
            <v>0</v>
          </cell>
          <cell r="BB798">
            <v>0</v>
          </cell>
          <cell r="BC798">
            <v>0</v>
          </cell>
          <cell r="BD798">
            <v>0</v>
          </cell>
          <cell r="BE798">
            <v>0</v>
          </cell>
          <cell r="BF798">
            <v>0</v>
          </cell>
          <cell r="BG798">
            <v>0</v>
          </cell>
          <cell r="BH798">
            <v>0</v>
          </cell>
          <cell r="BI798">
            <v>0</v>
          </cell>
          <cell r="BJ798">
            <v>0</v>
          </cell>
          <cell r="BK798">
            <v>0</v>
          </cell>
          <cell r="BL798">
            <v>0</v>
          </cell>
          <cell r="BM798">
            <v>0</v>
          </cell>
          <cell r="BN798">
            <v>0</v>
          </cell>
          <cell r="BO798">
            <v>0</v>
          </cell>
          <cell r="BP798">
            <v>0</v>
          </cell>
          <cell r="BQ798">
            <v>0</v>
          </cell>
          <cell r="BR798">
            <v>0</v>
          </cell>
          <cell r="BS798">
            <v>0</v>
          </cell>
          <cell r="BT798">
            <v>0</v>
          </cell>
          <cell r="BU798">
            <v>0</v>
          </cell>
          <cell r="BV798">
            <v>0</v>
          </cell>
          <cell r="BW798">
            <v>0</v>
          </cell>
          <cell r="BX798">
            <v>0</v>
          </cell>
          <cell r="BY798">
            <v>0</v>
          </cell>
          <cell r="BZ798">
            <v>0</v>
          </cell>
          <cell r="CA798">
            <v>0</v>
          </cell>
          <cell r="CB798">
            <v>0</v>
          </cell>
          <cell r="CC798">
            <v>0</v>
          </cell>
          <cell r="CD798">
            <v>0</v>
          </cell>
          <cell r="CE798">
            <v>0</v>
          </cell>
          <cell r="CF798">
            <v>0</v>
          </cell>
          <cell r="CG798">
            <v>0</v>
          </cell>
          <cell r="CH798">
            <v>0</v>
          </cell>
          <cell r="CI798">
            <v>0</v>
          </cell>
          <cell r="CJ798">
            <v>0</v>
          </cell>
          <cell r="CK798">
            <v>0</v>
          </cell>
          <cell r="CL798">
            <v>0</v>
          </cell>
          <cell r="CM798">
            <v>0</v>
          </cell>
          <cell r="CN798">
            <v>0</v>
          </cell>
          <cell r="CO798">
            <v>0</v>
          </cell>
          <cell r="CP798">
            <v>0</v>
          </cell>
          <cell r="CQ798">
            <v>0</v>
          </cell>
          <cell r="CR798">
            <v>0</v>
          </cell>
          <cell r="CS798">
            <v>0</v>
          </cell>
          <cell r="CT798">
            <v>0</v>
          </cell>
          <cell r="CU798">
            <v>0</v>
          </cell>
          <cell r="CV798">
            <v>0</v>
          </cell>
          <cell r="CW798">
            <v>0</v>
          </cell>
          <cell r="CX798">
            <v>0</v>
          </cell>
          <cell r="CY798">
            <v>0</v>
          </cell>
          <cell r="CZ798">
            <v>0</v>
          </cell>
          <cell r="DA798">
            <v>0</v>
          </cell>
          <cell r="DB798">
            <v>0</v>
          </cell>
          <cell r="DC798">
            <v>0</v>
          </cell>
          <cell r="DD798">
            <v>0</v>
          </cell>
          <cell r="DE798">
            <v>0</v>
          </cell>
          <cell r="DF798">
            <v>0</v>
          </cell>
          <cell r="DG798">
            <v>0</v>
          </cell>
          <cell r="DH798">
            <v>0</v>
          </cell>
          <cell r="DI798">
            <v>0</v>
          </cell>
          <cell r="DJ798">
            <v>0</v>
          </cell>
          <cell r="DK798">
            <v>0</v>
          </cell>
          <cell r="DL798">
            <v>0</v>
          </cell>
          <cell r="DM798">
            <v>0</v>
          </cell>
          <cell r="DN798">
            <v>0</v>
          </cell>
          <cell r="DO798">
            <v>0</v>
          </cell>
          <cell r="DP798">
            <v>0</v>
          </cell>
          <cell r="DQ798">
            <v>0</v>
          </cell>
          <cell r="DR798">
            <v>0</v>
          </cell>
          <cell r="DS798">
            <v>0</v>
          </cell>
          <cell r="DT798">
            <v>0</v>
          </cell>
          <cell r="DU798">
            <v>0</v>
          </cell>
          <cell r="DV798">
            <v>0</v>
          </cell>
          <cell r="DW798">
            <v>0</v>
          </cell>
          <cell r="DX798">
            <v>0</v>
          </cell>
          <cell r="DY798">
            <v>0</v>
          </cell>
          <cell r="DZ798">
            <v>0</v>
          </cell>
          <cell r="EA798">
            <v>0</v>
          </cell>
          <cell r="EB798">
            <v>0</v>
          </cell>
          <cell r="EC798">
            <v>0</v>
          </cell>
          <cell r="ED798">
            <v>0</v>
          </cell>
        </row>
        <row r="799">
          <cell r="F799">
            <v>0</v>
          </cell>
          <cell r="G799">
            <v>0</v>
          </cell>
          <cell r="H799">
            <v>0</v>
          </cell>
          <cell r="I799">
            <v>0</v>
          </cell>
          <cell r="J799">
            <v>0</v>
          </cell>
          <cell r="K799">
            <v>0</v>
          </cell>
          <cell r="L799">
            <v>0</v>
          </cell>
          <cell r="M799">
            <v>0</v>
          </cell>
          <cell r="N799">
            <v>0</v>
          </cell>
          <cell r="O799">
            <v>0</v>
          </cell>
          <cell r="P799">
            <v>0</v>
          </cell>
          <cell r="Q799">
            <v>0</v>
          </cell>
          <cell r="R799">
            <v>0</v>
          </cell>
          <cell r="S799">
            <v>0</v>
          </cell>
          <cell r="T799">
            <v>0</v>
          </cell>
          <cell r="U799">
            <v>0</v>
          </cell>
          <cell r="V799">
            <v>0</v>
          </cell>
          <cell r="W799">
            <v>0</v>
          </cell>
          <cell r="X799">
            <v>0</v>
          </cell>
          <cell r="Y799">
            <v>0</v>
          </cell>
          <cell r="Z799">
            <v>0</v>
          </cell>
          <cell r="AA799">
            <v>0</v>
          </cell>
          <cell r="AB799">
            <v>0</v>
          </cell>
          <cell r="AC799">
            <v>0</v>
          </cell>
          <cell r="AD799">
            <v>0</v>
          </cell>
          <cell r="AE799">
            <v>0</v>
          </cell>
          <cell r="AF799">
            <v>0</v>
          </cell>
          <cell r="AG799">
            <v>0</v>
          </cell>
          <cell r="AH799">
            <v>0</v>
          </cell>
          <cell r="AI799">
            <v>0</v>
          </cell>
          <cell r="AJ799">
            <v>0</v>
          </cell>
          <cell r="AK799">
            <v>0</v>
          </cell>
          <cell r="AL799">
            <v>0</v>
          </cell>
          <cell r="AM799">
            <v>0</v>
          </cell>
          <cell r="AN799">
            <v>0</v>
          </cell>
          <cell r="AO799">
            <v>0</v>
          </cell>
          <cell r="AP799">
            <v>0</v>
          </cell>
          <cell r="AQ799">
            <v>0</v>
          </cell>
          <cell r="AR799">
            <v>0</v>
          </cell>
          <cell r="AS799">
            <v>0</v>
          </cell>
          <cell r="AT799">
            <v>0</v>
          </cell>
          <cell r="AU799">
            <v>0</v>
          </cell>
          <cell r="AV799">
            <v>0</v>
          </cell>
          <cell r="AW799">
            <v>0</v>
          </cell>
          <cell r="AX799">
            <v>0</v>
          </cell>
          <cell r="AY799">
            <v>0</v>
          </cell>
          <cell r="AZ799">
            <v>0</v>
          </cell>
          <cell r="BA799">
            <v>0</v>
          </cell>
          <cell r="BB799">
            <v>0</v>
          </cell>
          <cell r="BC799">
            <v>0</v>
          </cell>
          <cell r="BD799">
            <v>0</v>
          </cell>
          <cell r="BE799">
            <v>0</v>
          </cell>
          <cell r="BF799">
            <v>0</v>
          </cell>
          <cell r="BG799">
            <v>0</v>
          </cell>
          <cell r="BH799">
            <v>0</v>
          </cell>
          <cell r="BI799">
            <v>0</v>
          </cell>
          <cell r="BJ799">
            <v>0</v>
          </cell>
          <cell r="BK799">
            <v>0</v>
          </cell>
          <cell r="BL799">
            <v>0</v>
          </cell>
          <cell r="BM799">
            <v>0</v>
          </cell>
          <cell r="BN799">
            <v>0</v>
          </cell>
          <cell r="BO799">
            <v>0</v>
          </cell>
          <cell r="BP799">
            <v>0</v>
          </cell>
          <cell r="BQ799">
            <v>0</v>
          </cell>
          <cell r="BR799">
            <v>0</v>
          </cell>
          <cell r="BS799">
            <v>0</v>
          </cell>
          <cell r="BT799">
            <v>0</v>
          </cell>
          <cell r="BU799">
            <v>0</v>
          </cell>
          <cell r="BV799">
            <v>0</v>
          </cell>
          <cell r="BW799">
            <v>0</v>
          </cell>
          <cell r="BX799">
            <v>0</v>
          </cell>
          <cell r="BY799">
            <v>0</v>
          </cell>
          <cell r="BZ799">
            <v>0</v>
          </cell>
          <cell r="CA799">
            <v>0</v>
          </cell>
          <cell r="CB799">
            <v>0</v>
          </cell>
          <cell r="CC799">
            <v>0</v>
          </cell>
          <cell r="CD799">
            <v>0</v>
          </cell>
          <cell r="CE799">
            <v>0</v>
          </cell>
          <cell r="CF799">
            <v>0</v>
          </cell>
          <cell r="CG799">
            <v>0</v>
          </cell>
          <cell r="CH799">
            <v>0</v>
          </cell>
          <cell r="CI799">
            <v>0</v>
          </cell>
          <cell r="CJ799">
            <v>0</v>
          </cell>
          <cell r="CK799">
            <v>0</v>
          </cell>
          <cell r="CL799">
            <v>0</v>
          </cell>
          <cell r="CM799">
            <v>0</v>
          </cell>
          <cell r="CN799">
            <v>0</v>
          </cell>
          <cell r="CO799">
            <v>0</v>
          </cell>
          <cell r="CP799">
            <v>0</v>
          </cell>
          <cell r="CQ799">
            <v>0</v>
          </cell>
          <cell r="CR799">
            <v>0</v>
          </cell>
          <cell r="CS799">
            <v>0</v>
          </cell>
          <cell r="CT799">
            <v>0</v>
          </cell>
          <cell r="CU799">
            <v>0</v>
          </cell>
          <cell r="CV799">
            <v>0</v>
          </cell>
          <cell r="CW799">
            <v>0</v>
          </cell>
          <cell r="CX799">
            <v>0</v>
          </cell>
          <cell r="CY799">
            <v>0</v>
          </cell>
          <cell r="CZ799">
            <v>0</v>
          </cell>
          <cell r="DA799">
            <v>0</v>
          </cell>
          <cell r="DB799">
            <v>0</v>
          </cell>
          <cell r="DC799">
            <v>0</v>
          </cell>
          <cell r="DD799">
            <v>0</v>
          </cell>
          <cell r="DE799">
            <v>0</v>
          </cell>
          <cell r="DF799">
            <v>0</v>
          </cell>
          <cell r="DG799">
            <v>0</v>
          </cell>
          <cell r="DH799">
            <v>0</v>
          </cell>
          <cell r="DI799">
            <v>0</v>
          </cell>
          <cell r="DJ799">
            <v>0</v>
          </cell>
          <cell r="DK799">
            <v>0</v>
          </cell>
          <cell r="DL799">
            <v>0</v>
          </cell>
          <cell r="DM799">
            <v>0</v>
          </cell>
          <cell r="DN799">
            <v>0</v>
          </cell>
          <cell r="DO799">
            <v>0</v>
          </cell>
          <cell r="DP799">
            <v>0</v>
          </cell>
          <cell r="DQ799">
            <v>0</v>
          </cell>
          <cell r="DR799">
            <v>0</v>
          </cell>
          <cell r="DS799">
            <v>0</v>
          </cell>
          <cell r="DT799">
            <v>0</v>
          </cell>
          <cell r="DU799">
            <v>0</v>
          </cell>
          <cell r="DV799">
            <v>0</v>
          </cell>
          <cell r="DW799">
            <v>0</v>
          </cell>
          <cell r="DX799">
            <v>0</v>
          </cell>
          <cell r="DY799">
            <v>0</v>
          </cell>
          <cell r="DZ799">
            <v>0</v>
          </cell>
          <cell r="EA799">
            <v>0</v>
          </cell>
          <cell r="EB799">
            <v>0</v>
          </cell>
          <cell r="EC799">
            <v>0</v>
          </cell>
          <cell r="ED799">
            <v>0</v>
          </cell>
        </row>
        <row r="800">
          <cell r="F800">
            <v>0</v>
          </cell>
          <cell r="G800">
            <v>0</v>
          </cell>
          <cell r="H800">
            <v>0</v>
          </cell>
          <cell r="I800">
            <v>0</v>
          </cell>
          <cell r="J800">
            <v>0</v>
          </cell>
          <cell r="K800">
            <v>0</v>
          </cell>
          <cell r="L800">
            <v>0</v>
          </cell>
          <cell r="M800">
            <v>0</v>
          </cell>
          <cell r="N800">
            <v>0</v>
          </cell>
          <cell r="O800">
            <v>0</v>
          </cell>
          <cell r="P800">
            <v>0</v>
          </cell>
          <cell r="Q800">
            <v>0</v>
          </cell>
          <cell r="R800">
            <v>0</v>
          </cell>
          <cell r="S800">
            <v>0</v>
          </cell>
          <cell r="T800">
            <v>0</v>
          </cell>
          <cell r="U800">
            <v>0</v>
          </cell>
          <cell r="V800">
            <v>0</v>
          </cell>
          <cell r="W800">
            <v>0</v>
          </cell>
          <cell r="X800">
            <v>0</v>
          </cell>
          <cell r="Y800">
            <v>0</v>
          </cell>
          <cell r="Z800">
            <v>0</v>
          </cell>
          <cell r="AA800">
            <v>0</v>
          </cell>
          <cell r="AB800">
            <v>0</v>
          </cell>
          <cell r="AC800">
            <v>0</v>
          </cell>
          <cell r="AD800">
            <v>0</v>
          </cell>
          <cell r="AE800">
            <v>0</v>
          </cell>
          <cell r="AF800">
            <v>0</v>
          </cell>
          <cell r="AG800">
            <v>0</v>
          </cell>
          <cell r="AH800">
            <v>0</v>
          </cell>
          <cell r="AI800">
            <v>0</v>
          </cell>
          <cell r="AJ800">
            <v>0</v>
          </cell>
          <cell r="AK800">
            <v>0</v>
          </cell>
          <cell r="AL800">
            <v>0</v>
          </cell>
          <cell r="AM800">
            <v>0</v>
          </cell>
          <cell r="AN800">
            <v>0</v>
          </cell>
          <cell r="AO800">
            <v>0</v>
          </cell>
          <cell r="AP800">
            <v>0</v>
          </cell>
          <cell r="AQ800">
            <v>0</v>
          </cell>
          <cell r="AR800">
            <v>0</v>
          </cell>
          <cell r="AS800">
            <v>0</v>
          </cell>
          <cell r="AT800">
            <v>0</v>
          </cell>
          <cell r="AU800">
            <v>0</v>
          </cell>
          <cell r="AV800">
            <v>0</v>
          </cell>
          <cell r="AW800">
            <v>0</v>
          </cell>
          <cell r="AX800">
            <v>0</v>
          </cell>
          <cell r="AY800">
            <v>0</v>
          </cell>
          <cell r="AZ800">
            <v>0</v>
          </cell>
          <cell r="BA800">
            <v>0</v>
          </cell>
          <cell r="BB800">
            <v>0</v>
          </cell>
          <cell r="BC800">
            <v>0</v>
          </cell>
          <cell r="BD800">
            <v>0</v>
          </cell>
          <cell r="BE800">
            <v>0</v>
          </cell>
          <cell r="BF800">
            <v>0</v>
          </cell>
          <cell r="BG800">
            <v>0</v>
          </cell>
          <cell r="BH800">
            <v>0</v>
          </cell>
          <cell r="BI800">
            <v>0</v>
          </cell>
          <cell r="BJ800">
            <v>0</v>
          </cell>
          <cell r="BK800">
            <v>0</v>
          </cell>
          <cell r="BL800">
            <v>0</v>
          </cell>
          <cell r="BM800">
            <v>0</v>
          </cell>
          <cell r="BN800">
            <v>0</v>
          </cell>
          <cell r="BO800">
            <v>0</v>
          </cell>
          <cell r="BP800">
            <v>0</v>
          </cell>
          <cell r="BQ800">
            <v>0</v>
          </cell>
          <cell r="BR800">
            <v>0</v>
          </cell>
          <cell r="BS800">
            <v>0</v>
          </cell>
          <cell r="BT800">
            <v>0</v>
          </cell>
          <cell r="BU800">
            <v>0</v>
          </cell>
          <cell r="BV800">
            <v>0</v>
          </cell>
          <cell r="BW800">
            <v>0</v>
          </cell>
          <cell r="BX800">
            <v>0</v>
          </cell>
          <cell r="BY800">
            <v>0</v>
          </cell>
          <cell r="BZ800">
            <v>0</v>
          </cell>
          <cell r="CA800">
            <v>0</v>
          </cell>
          <cell r="CB800">
            <v>0</v>
          </cell>
          <cell r="CC800">
            <v>0</v>
          </cell>
          <cell r="CD800">
            <v>0</v>
          </cell>
          <cell r="CE800">
            <v>0</v>
          </cell>
          <cell r="CF800">
            <v>0</v>
          </cell>
          <cell r="CG800">
            <v>0</v>
          </cell>
          <cell r="CH800">
            <v>0</v>
          </cell>
          <cell r="CI800">
            <v>0</v>
          </cell>
          <cell r="CJ800">
            <v>0</v>
          </cell>
          <cell r="CK800">
            <v>0</v>
          </cell>
          <cell r="CL800">
            <v>0</v>
          </cell>
          <cell r="CM800">
            <v>0</v>
          </cell>
          <cell r="CN800">
            <v>0</v>
          </cell>
          <cell r="CO800">
            <v>0</v>
          </cell>
          <cell r="CP800">
            <v>0</v>
          </cell>
          <cell r="CQ800">
            <v>0</v>
          </cell>
          <cell r="CR800">
            <v>0</v>
          </cell>
          <cell r="CS800">
            <v>0</v>
          </cell>
          <cell r="CT800">
            <v>0</v>
          </cell>
          <cell r="CU800">
            <v>0</v>
          </cell>
          <cell r="CV800">
            <v>0</v>
          </cell>
          <cell r="CW800">
            <v>0</v>
          </cell>
          <cell r="CX800">
            <v>0</v>
          </cell>
          <cell r="CY800">
            <v>0</v>
          </cell>
          <cell r="CZ800">
            <v>0</v>
          </cell>
          <cell r="DA800">
            <v>0</v>
          </cell>
          <cell r="DB800">
            <v>0</v>
          </cell>
          <cell r="DC800">
            <v>0</v>
          </cell>
          <cell r="DD800">
            <v>0</v>
          </cell>
          <cell r="DE800">
            <v>0</v>
          </cell>
          <cell r="DF800">
            <v>0</v>
          </cell>
          <cell r="DG800">
            <v>0</v>
          </cell>
          <cell r="DH800">
            <v>0</v>
          </cell>
          <cell r="DI800">
            <v>0</v>
          </cell>
          <cell r="DJ800">
            <v>0</v>
          </cell>
          <cell r="DK800">
            <v>0</v>
          </cell>
          <cell r="DL800">
            <v>0</v>
          </cell>
          <cell r="DM800">
            <v>0</v>
          </cell>
          <cell r="DN800">
            <v>0</v>
          </cell>
          <cell r="DO800">
            <v>0</v>
          </cell>
          <cell r="DP800">
            <v>0</v>
          </cell>
          <cell r="DQ800">
            <v>0</v>
          </cell>
          <cell r="DR800">
            <v>0</v>
          </cell>
          <cell r="DS800">
            <v>0</v>
          </cell>
          <cell r="DT800">
            <v>0</v>
          </cell>
          <cell r="DU800">
            <v>0</v>
          </cell>
          <cell r="DV800">
            <v>0</v>
          </cell>
          <cell r="DW800">
            <v>0</v>
          </cell>
          <cell r="DX800">
            <v>0</v>
          </cell>
          <cell r="DY800">
            <v>0</v>
          </cell>
          <cell r="DZ800">
            <v>0</v>
          </cell>
          <cell r="EA800">
            <v>0</v>
          </cell>
          <cell r="EB800">
            <v>0</v>
          </cell>
          <cell r="EC800">
            <v>0</v>
          </cell>
          <cell r="ED800">
            <v>0</v>
          </cell>
        </row>
        <row r="801">
          <cell r="F801">
            <v>0</v>
          </cell>
          <cell r="G801">
            <v>0</v>
          </cell>
          <cell r="H801">
            <v>0</v>
          </cell>
          <cell r="I801">
            <v>0</v>
          </cell>
          <cell r="J801">
            <v>0</v>
          </cell>
          <cell r="K801">
            <v>0</v>
          </cell>
          <cell r="L801">
            <v>0</v>
          </cell>
          <cell r="M801">
            <v>0</v>
          </cell>
          <cell r="N801">
            <v>0</v>
          </cell>
          <cell r="O801">
            <v>0</v>
          </cell>
          <cell r="P801">
            <v>0</v>
          </cell>
          <cell r="Q801">
            <v>0</v>
          </cell>
          <cell r="R801">
            <v>0</v>
          </cell>
          <cell r="S801">
            <v>0</v>
          </cell>
          <cell r="T801">
            <v>0</v>
          </cell>
          <cell r="U801">
            <v>0</v>
          </cell>
          <cell r="V801">
            <v>0</v>
          </cell>
          <cell r="W801">
            <v>0</v>
          </cell>
          <cell r="X801">
            <v>0</v>
          </cell>
          <cell r="Y801">
            <v>0</v>
          </cell>
          <cell r="Z801">
            <v>0</v>
          </cell>
          <cell r="AA801">
            <v>0</v>
          </cell>
          <cell r="AB801">
            <v>0</v>
          </cell>
          <cell r="AC801">
            <v>0</v>
          </cell>
          <cell r="AD801">
            <v>0</v>
          </cell>
          <cell r="AE801">
            <v>0</v>
          </cell>
          <cell r="AF801">
            <v>0</v>
          </cell>
          <cell r="AG801">
            <v>0</v>
          </cell>
          <cell r="AH801">
            <v>0</v>
          </cell>
          <cell r="AI801">
            <v>0</v>
          </cell>
          <cell r="AJ801">
            <v>0</v>
          </cell>
          <cell r="AK801">
            <v>0</v>
          </cell>
          <cell r="AL801">
            <v>0</v>
          </cell>
          <cell r="AM801">
            <v>0</v>
          </cell>
          <cell r="AN801">
            <v>0</v>
          </cell>
          <cell r="AO801">
            <v>0</v>
          </cell>
          <cell r="AP801">
            <v>0</v>
          </cell>
          <cell r="AQ801">
            <v>0</v>
          </cell>
          <cell r="AR801">
            <v>0</v>
          </cell>
          <cell r="AS801">
            <v>0</v>
          </cell>
          <cell r="AT801">
            <v>0</v>
          </cell>
          <cell r="AU801">
            <v>0</v>
          </cell>
          <cell r="AV801">
            <v>0</v>
          </cell>
          <cell r="AW801">
            <v>0</v>
          </cell>
          <cell r="AX801">
            <v>0</v>
          </cell>
          <cell r="AY801">
            <v>0</v>
          </cell>
          <cell r="AZ801">
            <v>0</v>
          </cell>
          <cell r="BA801">
            <v>0</v>
          </cell>
          <cell r="BB801">
            <v>0</v>
          </cell>
          <cell r="BC801">
            <v>0</v>
          </cell>
          <cell r="BD801">
            <v>0</v>
          </cell>
          <cell r="BE801">
            <v>0</v>
          </cell>
          <cell r="BF801">
            <v>0</v>
          </cell>
          <cell r="BG801">
            <v>0</v>
          </cell>
          <cell r="BH801">
            <v>0</v>
          </cell>
          <cell r="BI801">
            <v>0</v>
          </cell>
          <cell r="BJ801">
            <v>0</v>
          </cell>
          <cell r="BK801">
            <v>0</v>
          </cell>
          <cell r="BL801">
            <v>0</v>
          </cell>
          <cell r="BM801">
            <v>0</v>
          </cell>
          <cell r="BN801">
            <v>0</v>
          </cell>
          <cell r="BO801">
            <v>0</v>
          </cell>
          <cell r="BP801">
            <v>0</v>
          </cell>
          <cell r="BQ801">
            <v>0</v>
          </cell>
          <cell r="BR801">
            <v>0</v>
          </cell>
          <cell r="BS801">
            <v>0</v>
          </cell>
          <cell r="BT801">
            <v>0</v>
          </cell>
          <cell r="BU801">
            <v>0</v>
          </cell>
          <cell r="BV801">
            <v>0</v>
          </cell>
          <cell r="BW801">
            <v>0</v>
          </cell>
          <cell r="BX801">
            <v>0</v>
          </cell>
          <cell r="BY801">
            <v>0</v>
          </cell>
          <cell r="BZ801">
            <v>0</v>
          </cell>
          <cell r="CA801">
            <v>0</v>
          </cell>
          <cell r="CB801">
            <v>0</v>
          </cell>
          <cell r="CC801">
            <v>0</v>
          </cell>
          <cell r="CD801">
            <v>0</v>
          </cell>
          <cell r="CE801">
            <v>0</v>
          </cell>
          <cell r="CF801">
            <v>0</v>
          </cell>
          <cell r="CG801">
            <v>0</v>
          </cell>
          <cell r="CH801">
            <v>0</v>
          </cell>
          <cell r="CI801">
            <v>0</v>
          </cell>
          <cell r="CJ801">
            <v>0</v>
          </cell>
          <cell r="CK801">
            <v>0</v>
          </cell>
          <cell r="CL801">
            <v>0</v>
          </cell>
          <cell r="CM801">
            <v>0</v>
          </cell>
          <cell r="CN801">
            <v>0</v>
          </cell>
          <cell r="CO801">
            <v>0</v>
          </cell>
          <cell r="CP801">
            <v>0</v>
          </cell>
          <cell r="CQ801">
            <v>0</v>
          </cell>
          <cell r="CR801">
            <v>0</v>
          </cell>
          <cell r="CS801">
            <v>0</v>
          </cell>
          <cell r="CT801">
            <v>0</v>
          </cell>
          <cell r="CU801">
            <v>0</v>
          </cell>
          <cell r="CV801">
            <v>0</v>
          </cell>
          <cell r="CW801">
            <v>0</v>
          </cell>
          <cell r="CX801">
            <v>0</v>
          </cell>
          <cell r="CY801">
            <v>0</v>
          </cell>
          <cell r="CZ801">
            <v>0</v>
          </cell>
          <cell r="DA801">
            <v>0</v>
          </cell>
          <cell r="DB801">
            <v>0</v>
          </cell>
          <cell r="DC801">
            <v>0</v>
          </cell>
          <cell r="DD801">
            <v>0</v>
          </cell>
          <cell r="DE801">
            <v>0</v>
          </cell>
          <cell r="DF801">
            <v>0</v>
          </cell>
          <cell r="DG801">
            <v>0</v>
          </cell>
          <cell r="DH801">
            <v>0</v>
          </cell>
          <cell r="DI801">
            <v>0</v>
          </cell>
          <cell r="DJ801">
            <v>0</v>
          </cell>
          <cell r="DK801">
            <v>0</v>
          </cell>
          <cell r="DL801">
            <v>0</v>
          </cell>
          <cell r="DM801">
            <v>0</v>
          </cell>
          <cell r="DN801">
            <v>0</v>
          </cell>
          <cell r="DO801">
            <v>0</v>
          </cell>
          <cell r="DP801">
            <v>0</v>
          </cell>
          <cell r="DQ801">
            <v>0</v>
          </cell>
          <cell r="DR801">
            <v>0</v>
          </cell>
          <cell r="DS801">
            <v>0</v>
          </cell>
          <cell r="DT801">
            <v>0</v>
          </cell>
          <cell r="DU801">
            <v>0</v>
          </cell>
          <cell r="DV801">
            <v>0</v>
          </cell>
          <cell r="DW801">
            <v>0</v>
          </cell>
          <cell r="DX801">
            <v>0</v>
          </cell>
          <cell r="DY801">
            <v>0</v>
          </cell>
          <cell r="DZ801">
            <v>0</v>
          </cell>
          <cell r="EA801">
            <v>0</v>
          </cell>
          <cell r="EB801">
            <v>0</v>
          </cell>
          <cell r="EC801">
            <v>0</v>
          </cell>
          <cell r="ED801">
            <v>0</v>
          </cell>
        </row>
        <row r="802">
          <cell r="F802">
            <v>0</v>
          </cell>
          <cell r="G802">
            <v>0</v>
          </cell>
          <cell r="H802">
            <v>0</v>
          </cell>
          <cell r="I802">
            <v>0</v>
          </cell>
          <cell r="J802">
            <v>0</v>
          </cell>
          <cell r="K802">
            <v>0</v>
          </cell>
          <cell r="L802">
            <v>0</v>
          </cell>
          <cell r="M802">
            <v>0</v>
          </cell>
          <cell r="N802">
            <v>0</v>
          </cell>
          <cell r="O802">
            <v>0</v>
          </cell>
          <cell r="P802">
            <v>0</v>
          </cell>
          <cell r="Q802">
            <v>0</v>
          </cell>
          <cell r="R802">
            <v>0</v>
          </cell>
          <cell r="S802">
            <v>0</v>
          </cell>
          <cell r="T802">
            <v>0</v>
          </cell>
          <cell r="U802">
            <v>0</v>
          </cell>
          <cell r="V802">
            <v>0</v>
          </cell>
          <cell r="W802">
            <v>0</v>
          </cell>
          <cell r="X802">
            <v>0</v>
          </cell>
          <cell r="Y802">
            <v>0</v>
          </cell>
          <cell r="Z802">
            <v>0</v>
          </cell>
          <cell r="AA802">
            <v>0</v>
          </cell>
          <cell r="AB802">
            <v>0</v>
          </cell>
          <cell r="AC802">
            <v>0</v>
          </cell>
          <cell r="AD802">
            <v>0</v>
          </cell>
          <cell r="AE802">
            <v>0</v>
          </cell>
          <cell r="AF802">
            <v>0</v>
          </cell>
          <cell r="AG802">
            <v>0</v>
          </cell>
          <cell r="AH802">
            <v>0</v>
          </cell>
          <cell r="AI802">
            <v>0</v>
          </cell>
          <cell r="AJ802">
            <v>0</v>
          </cell>
          <cell r="AK802">
            <v>0</v>
          </cell>
          <cell r="AL802">
            <v>0</v>
          </cell>
          <cell r="AM802">
            <v>0</v>
          </cell>
          <cell r="AN802">
            <v>0</v>
          </cell>
          <cell r="AO802">
            <v>0</v>
          </cell>
          <cell r="AP802">
            <v>0</v>
          </cell>
          <cell r="AQ802">
            <v>0</v>
          </cell>
          <cell r="AR802">
            <v>0</v>
          </cell>
          <cell r="AS802">
            <v>0</v>
          </cell>
          <cell r="AT802">
            <v>0</v>
          </cell>
          <cell r="AU802">
            <v>0</v>
          </cell>
          <cell r="AV802">
            <v>0</v>
          </cell>
          <cell r="AW802">
            <v>0</v>
          </cell>
          <cell r="AX802">
            <v>0</v>
          </cell>
          <cell r="AY802">
            <v>0</v>
          </cell>
          <cell r="AZ802">
            <v>0</v>
          </cell>
          <cell r="BA802">
            <v>0</v>
          </cell>
          <cell r="BB802">
            <v>0</v>
          </cell>
          <cell r="BC802">
            <v>0</v>
          </cell>
          <cell r="BD802">
            <v>0</v>
          </cell>
          <cell r="BE802">
            <v>0</v>
          </cell>
          <cell r="BF802">
            <v>0</v>
          </cell>
          <cell r="BG802">
            <v>0</v>
          </cell>
          <cell r="BH802">
            <v>0</v>
          </cell>
          <cell r="BI802">
            <v>0</v>
          </cell>
          <cell r="BJ802">
            <v>0</v>
          </cell>
          <cell r="BK802">
            <v>0</v>
          </cell>
          <cell r="BL802">
            <v>0</v>
          </cell>
          <cell r="BM802">
            <v>0</v>
          </cell>
          <cell r="BN802">
            <v>0</v>
          </cell>
          <cell r="BO802">
            <v>0</v>
          </cell>
          <cell r="BP802">
            <v>0</v>
          </cell>
          <cell r="BQ802">
            <v>0</v>
          </cell>
          <cell r="BR802">
            <v>0</v>
          </cell>
          <cell r="BS802">
            <v>0</v>
          </cell>
          <cell r="BT802">
            <v>0</v>
          </cell>
          <cell r="BU802">
            <v>0</v>
          </cell>
          <cell r="BV802">
            <v>0</v>
          </cell>
          <cell r="BW802">
            <v>0</v>
          </cell>
          <cell r="BX802">
            <v>0</v>
          </cell>
          <cell r="BY802">
            <v>0</v>
          </cell>
          <cell r="BZ802">
            <v>0</v>
          </cell>
          <cell r="CA802">
            <v>0</v>
          </cell>
          <cell r="CB802">
            <v>0</v>
          </cell>
          <cell r="CC802">
            <v>0</v>
          </cell>
          <cell r="CD802">
            <v>0</v>
          </cell>
          <cell r="CE802">
            <v>0</v>
          </cell>
          <cell r="CF802">
            <v>0</v>
          </cell>
          <cell r="CG802">
            <v>0</v>
          </cell>
          <cell r="CH802">
            <v>0</v>
          </cell>
          <cell r="CI802">
            <v>0</v>
          </cell>
          <cell r="CJ802">
            <v>0</v>
          </cell>
          <cell r="CK802">
            <v>0</v>
          </cell>
          <cell r="CL802">
            <v>0</v>
          </cell>
          <cell r="CM802">
            <v>0</v>
          </cell>
          <cell r="CN802">
            <v>0</v>
          </cell>
          <cell r="CO802">
            <v>0</v>
          </cell>
          <cell r="CP802">
            <v>0</v>
          </cell>
          <cell r="CQ802">
            <v>0</v>
          </cell>
          <cell r="CR802">
            <v>0</v>
          </cell>
          <cell r="CS802">
            <v>0</v>
          </cell>
          <cell r="CT802">
            <v>0</v>
          </cell>
          <cell r="CU802">
            <v>0</v>
          </cell>
          <cell r="CV802">
            <v>0</v>
          </cell>
          <cell r="CW802">
            <v>0</v>
          </cell>
          <cell r="CX802">
            <v>0</v>
          </cell>
          <cell r="CY802">
            <v>0</v>
          </cell>
          <cell r="CZ802">
            <v>0</v>
          </cell>
          <cell r="DA802">
            <v>0</v>
          </cell>
          <cell r="DB802">
            <v>0</v>
          </cell>
          <cell r="DC802">
            <v>0</v>
          </cell>
          <cell r="DD802">
            <v>0</v>
          </cell>
          <cell r="DE802">
            <v>0</v>
          </cell>
          <cell r="DF802">
            <v>0</v>
          </cell>
          <cell r="DG802">
            <v>0</v>
          </cell>
          <cell r="DH802">
            <v>0</v>
          </cell>
          <cell r="DI802">
            <v>0</v>
          </cell>
          <cell r="DJ802">
            <v>0</v>
          </cell>
          <cell r="DK802">
            <v>0</v>
          </cell>
          <cell r="DL802">
            <v>0</v>
          </cell>
          <cell r="DM802">
            <v>0</v>
          </cell>
          <cell r="DN802">
            <v>0</v>
          </cell>
          <cell r="DO802">
            <v>0</v>
          </cell>
          <cell r="DP802">
            <v>0</v>
          </cell>
          <cell r="DQ802">
            <v>0</v>
          </cell>
          <cell r="DR802">
            <v>0</v>
          </cell>
          <cell r="DS802">
            <v>0</v>
          </cell>
          <cell r="DT802">
            <v>0</v>
          </cell>
          <cell r="DU802">
            <v>0</v>
          </cell>
          <cell r="DV802">
            <v>0</v>
          </cell>
          <cell r="DW802">
            <v>0</v>
          </cell>
          <cell r="DX802">
            <v>0</v>
          </cell>
          <cell r="DY802">
            <v>0</v>
          </cell>
          <cell r="DZ802">
            <v>0</v>
          </cell>
          <cell r="EA802">
            <v>0</v>
          </cell>
          <cell r="EB802">
            <v>0</v>
          </cell>
          <cell r="EC802">
            <v>0</v>
          </cell>
          <cell r="ED802">
            <v>0</v>
          </cell>
        </row>
        <row r="803">
          <cell r="F803">
            <v>0</v>
          </cell>
          <cell r="G803">
            <v>0</v>
          </cell>
          <cell r="H803">
            <v>0</v>
          </cell>
          <cell r="I803">
            <v>0</v>
          </cell>
          <cell r="J803">
            <v>0</v>
          </cell>
          <cell r="K803">
            <v>0</v>
          </cell>
          <cell r="L803">
            <v>0</v>
          </cell>
          <cell r="M803">
            <v>0</v>
          </cell>
          <cell r="N803">
            <v>0</v>
          </cell>
          <cell r="O803">
            <v>0</v>
          </cell>
          <cell r="P803">
            <v>0</v>
          </cell>
          <cell r="Q803">
            <v>0</v>
          </cell>
          <cell r="R803">
            <v>0</v>
          </cell>
          <cell r="S803">
            <v>0</v>
          </cell>
          <cell r="T803">
            <v>0</v>
          </cell>
          <cell r="U803">
            <v>0</v>
          </cell>
          <cell r="V803">
            <v>0</v>
          </cell>
          <cell r="W803">
            <v>0</v>
          </cell>
          <cell r="X803">
            <v>0</v>
          </cell>
          <cell r="Y803">
            <v>0</v>
          </cell>
          <cell r="Z803">
            <v>0</v>
          </cell>
          <cell r="AA803">
            <v>0</v>
          </cell>
          <cell r="AB803">
            <v>0</v>
          </cell>
          <cell r="AC803">
            <v>0</v>
          </cell>
          <cell r="AD803">
            <v>0</v>
          </cell>
          <cell r="AE803">
            <v>0</v>
          </cell>
          <cell r="AF803">
            <v>0</v>
          </cell>
          <cell r="AG803">
            <v>0</v>
          </cell>
          <cell r="AH803">
            <v>0</v>
          </cell>
          <cell r="AI803">
            <v>0</v>
          </cell>
          <cell r="AJ803">
            <v>0</v>
          </cell>
          <cell r="AK803">
            <v>0</v>
          </cell>
          <cell r="AL803">
            <v>0</v>
          </cell>
          <cell r="AM803">
            <v>0</v>
          </cell>
          <cell r="AN803">
            <v>0</v>
          </cell>
          <cell r="AO803">
            <v>0</v>
          </cell>
          <cell r="AP803">
            <v>0</v>
          </cell>
          <cell r="AQ803">
            <v>0</v>
          </cell>
          <cell r="AR803">
            <v>0</v>
          </cell>
          <cell r="AS803">
            <v>0</v>
          </cell>
          <cell r="AT803">
            <v>0</v>
          </cell>
          <cell r="AU803">
            <v>0</v>
          </cell>
          <cell r="AV803">
            <v>0</v>
          </cell>
          <cell r="AW803">
            <v>0</v>
          </cell>
          <cell r="AX803">
            <v>0</v>
          </cell>
          <cell r="AY803">
            <v>0</v>
          </cell>
          <cell r="AZ803">
            <v>0</v>
          </cell>
          <cell r="BA803">
            <v>0</v>
          </cell>
          <cell r="BB803">
            <v>0</v>
          </cell>
          <cell r="BC803">
            <v>0</v>
          </cell>
          <cell r="BD803">
            <v>0</v>
          </cell>
          <cell r="BE803">
            <v>0</v>
          </cell>
          <cell r="BF803">
            <v>0</v>
          </cell>
          <cell r="BG803">
            <v>0</v>
          </cell>
          <cell r="BH803">
            <v>0</v>
          </cell>
          <cell r="BI803">
            <v>0</v>
          </cell>
          <cell r="BJ803">
            <v>0</v>
          </cell>
          <cell r="BK803">
            <v>0</v>
          </cell>
          <cell r="BL803">
            <v>0</v>
          </cell>
          <cell r="BM803">
            <v>0</v>
          </cell>
          <cell r="BN803">
            <v>0</v>
          </cell>
          <cell r="BO803">
            <v>0</v>
          </cell>
          <cell r="BP803">
            <v>0</v>
          </cell>
          <cell r="BQ803">
            <v>0</v>
          </cell>
          <cell r="BR803">
            <v>0</v>
          </cell>
          <cell r="BS803">
            <v>0</v>
          </cell>
          <cell r="BT803">
            <v>0</v>
          </cell>
          <cell r="BU803">
            <v>0</v>
          </cell>
          <cell r="BV803">
            <v>0</v>
          </cell>
          <cell r="BW803">
            <v>0</v>
          </cell>
          <cell r="BX803">
            <v>0</v>
          </cell>
          <cell r="BY803">
            <v>0</v>
          </cell>
          <cell r="BZ803">
            <v>0</v>
          </cell>
          <cell r="CA803">
            <v>0</v>
          </cell>
          <cell r="CB803">
            <v>0</v>
          </cell>
          <cell r="CC803">
            <v>0</v>
          </cell>
          <cell r="CD803">
            <v>0</v>
          </cell>
          <cell r="CE803">
            <v>0</v>
          </cell>
          <cell r="CF803">
            <v>0</v>
          </cell>
          <cell r="CG803">
            <v>0</v>
          </cell>
          <cell r="CH803">
            <v>0</v>
          </cell>
          <cell r="CI803">
            <v>0</v>
          </cell>
          <cell r="CJ803">
            <v>0</v>
          </cell>
          <cell r="CK803">
            <v>0</v>
          </cell>
          <cell r="CL803">
            <v>0</v>
          </cell>
          <cell r="CM803">
            <v>0</v>
          </cell>
          <cell r="CN803">
            <v>0</v>
          </cell>
          <cell r="CO803">
            <v>0</v>
          </cell>
          <cell r="CP803">
            <v>0</v>
          </cell>
          <cell r="CQ803">
            <v>0</v>
          </cell>
          <cell r="CR803">
            <v>0</v>
          </cell>
          <cell r="CS803">
            <v>0</v>
          </cell>
          <cell r="CT803">
            <v>0</v>
          </cell>
          <cell r="CU803">
            <v>0</v>
          </cell>
          <cell r="CV803">
            <v>0</v>
          </cell>
          <cell r="CW803">
            <v>0</v>
          </cell>
          <cell r="CX803">
            <v>0</v>
          </cell>
          <cell r="CY803">
            <v>0</v>
          </cell>
          <cell r="CZ803">
            <v>0</v>
          </cell>
          <cell r="DA803">
            <v>0</v>
          </cell>
          <cell r="DB803">
            <v>0</v>
          </cell>
          <cell r="DC803">
            <v>0</v>
          </cell>
          <cell r="DD803">
            <v>0</v>
          </cell>
          <cell r="DE803">
            <v>0</v>
          </cell>
          <cell r="DF803">
            <v>0</v>
          </cell>
          <cell r="DG803">
            <v>0</v>
          </cell>
          <cell r="DH803">
            <v>0</v>
          </cell>
          <cell r="DI803">
            <v>0</v>
          </cell>
          <cell r="DJ803">
            <v>0</v>
          </cell>
          <cell r="DK803">
            <v>0</v>
          </cell>
          <cell r="DL803">
            <v>0</v>
          </cell>
          <cell r="DM803">
            <v>0</v>
          </cell>
          <cell r="DN803">
            <v>0</v>
          </cell>
          <cell r="DO803">
            <v>0</v>
          </cell>
          <cell r="DP803">
            <v>0</v>
          </cell>
          <cell r="DQ803">
            <v>0</v>
          </cell>
          <cell r="DR803">
            <v>0</v>
          </cell>
          <cell r="DS803">
            <v>0</v>
          </cell>
          <cell r="DT803">
            <v>0</v>
          </cell>
          <cell r="DU803">
            <v>0</v>
          </cell>
          <cell r="DV803">
            <v>0</v>
          </cell>
          <cell r="DW803">
            <v>0</v>
          </cell>
          <cell r="DX803">
            <v>0</v>
          </cell>
          <cell r="DY803">
            <v>0</v>
          </cell>
          <cell r="DZ803">
            <v>0</v>
          </cell>
          <cell r="EA803">
            <v>0</v>
          </cell>
          <cell r="EB803">
            <v>0</v>
          </cell>
          <cell r="EC803">
            <v>0</v>
          </cell>
          <cell r="ED803">
            <v>0</v>
          </cell>
        </row>
        <row r="804">
          <cell r="F804">
            <v>0</v>
          </cell>
          <cell r="G804">
            <v>0</v>
          </cell>
          <cell r="H804">
            <v>0</v>
          </cell>
          <cell r="I804">
            <v>0</v>
          </cell>
          <cell r="J804">
            <v>0</v>
          </cell>
          <cell r="K804">
            <v>0</v>
          </cell>
          <cell r="L804">
            <v>0</v>
          </cell>
          <cell r="M804">
            <v>0</v>
          </cell>
          <cell r="N804">
            <v>0</v>
          </cell>
          <cell r="O804">
            <v>0</v>
          </cell>
          <cell r="P804">
            <v>0</v>
          </cell>
          <cell r="Q804">
            <v>0</v>
          </cell>
          <cell r="R804">
            <v>0</v>
          </cell>
          <cell r="S804">
            <v>0</v>
          </cell>
          <cell r="T804">
            <v>0</v>
          </cell>
          <cell r="U804">
            <v>0</v>
          </cell>
          <cell r="V804">
            <v>0</v>
          </cell>
          <cell r="W804">
            <v>0</v>
          </cell>
          <cell r="X804">
            <v>0</v>
          </cell>
          <cell r="Y804">
            <v>0</v>
          </cell>
          <cell r="Z804">
            <v>0</v>
          </cell>
          <cell r="AA804">
            <v>0</v>
          </cell>
          <cell r="AB804">
            <v>0</v>
          </cell>
          <cell r="AC804">
            <v>0</v>
          </cell>
          <cell r="AD804">
            <v>0</v>
          </cell>
          <cell r="AE804">
            <v>0</v>
          </cell>
          <cell r="AF804">
            <v>0</v>
          </cell>
          <cell r="AG804">
            <v>0</v>
          </cell>
          <cell r="AH804">
            <v>0</v>
          </cell>
          <cell r="AI804">
            <v>0</v>
          </cell>
          <cell r="AJ804">
            <v>0</v>
          </cell>
          <cell r="AK804">
            <v>0</v>
          </cell>
          <cell r="AL804">
            <v>0</v>
          </cell>
          <cell r="AM804">
            <v>0</v>
          </cell>
          <cell r="AN804">
            <v>0</v>
          </cell>
          <cell r="AO804">
            <v>0</v>
          </cell>
          <cell r="AP804">
            <v>0</v>
          </cell>
          <cell r="AQ804">
            <v>0</v>
          </cell>
          <cell r="AR804">
            <v>0</v>
          </cell>
          <cell r="AS804">
            <v>0</v>
          </cell>
          <cell r="AT804">
            <v>0</v>
          </cell>
          <cell r="AU804">
            <v>0</v>
          </cell>
          <cell r="AV804">
            <v>0</v>
          </cell>
          <cell r="AW804">
            <v>0</v>
          </cell>
          <cell r="AX804">
            <v>0</v>
          </cell>
          <cell r="AY804">
            <v>0</v>
          </cell>
          <cell r="AZ804">
            <v>0</v>
          </cell>
          <cell r="BA804">
            <v>0</v>
          </cell>
          <cell r="BB804">
            <v>0</v>
          </cell>
          <cell r="BC804">
            <v>0</v>
          </cell>
          <cell r="BD804">
            <v>0</v>
          </cell>
          <cell r="BE804">
            <v>0</v>
          </cell>
          <cell r="BF804">
            <v>0</v>
          </cell>
          <cell r="BG804">
            <v>0</v>
          </cell>
          <cell r="BH804">
            <v>0</v>
          </cell>
          <cell r="BI804">
            <v>0</v>
          </cell>
          <cell r="BJ804">
            <v>0</v>
          </cell>
          <cell r="BK804">
            <v>0</v>
          </cell>
          <cell r="BL804">
            <v>0</v>
          </cell>
          <cell r="BM804">
            <v>0</v>
          </cell>
          <cell r="BN804">
            <v>0</v>
          </cell>
          <cell r="BO804">
            <v>0</v>
          </cell>
          <cell r="BP804">
            <v>0</v>
          </cell>
          <cell r="BQ804">
            <v>0</v>
          </cell>
          <cell r="BR804">
            <v>0</v>
          </cell>
          <cell r="BS804">
            <v>0</v>
          </cell>
          <cell r="BT804">
            <v>0</v>
          </cell>
          <cell r="BU804">
            <v>0</v>
          </cell>
          <cell r="BV804">
            <v>0</v>
          </cell>
          <cell r="BW804">
            <v>0</v>
          </cell>
          <cell r="BX804">
            <v>0</v>
          </cell>
          <cell r="BY804">
            <v>0</v>
          </cell>
          <cell r="BZ804">
            <v>0</v>
          </cell>
          <cell r="CA804">
            <v>0</v>
          </cell>
          <cell r="CB804">
            <v>0</v>
          </cell>
          <cell r="CC804">
            <v>0</v>
          </cell>
          <cell r="CD804">
            <v>0</v>
          </cell>
          <cell r="CE804">
            <v>0</v>
          </cell>
          <cell r="CF804">
            <v>0</v>
          </cell>
          <cell r="CG804">
            <v>0</v>
          </cell>
          <cell r="CH804">
            <v>0</v>
          </cell>
          <cell r="CI804">
            <v>0</v>
          </cell>
          <cell r="CJ804">
            <v>0</v>
          </cell>
          <cell r="CK804">
            <v>0</v>
          </cell>
          <cell r="CL804">
            <v>0</v>
          </cell>
          <cell r="CM804">
            <v>0</v>
          </cell>
          <cell r="CN804">
            <v>0</v>
          </cell>
          <cell r="CO804">
            <v>0</v>
          </cell>
          <cell r="CP804">
            <v>0</v>
          </cell>
          <cell r="CQ804">
            <v>0</v>
          </cell>
          <cell r="CR804">
            <v>0</v>
          </cell>
          <cell r="CS804">
            <v>0</v>
          </cell>
          <cell r="CT804">
            <v>0</v>
          </cell>
          <cell r="CU804">
            <v>0</v>
          </cell>
          <cell r="CV804">
            <v>0</v>
          </cell>
          <cell r="CW804">
            <v>0</v>
          </cell>
          <cell r="CX804">
            <v>0</v>
          </cell>
          <cell r="CY804">
            <v>0</v>
          </cell>
          <cell r="CZ804">
            <v>0</v>
          </cell>
          <cell r="DA804">
            <v>0</v>
          </cell>
          <cell r="DB804">
            <v>0</v>
          </cell>
          <cell r="DC804">
            <v>0</v>
          </cell>
          <cell r="DD804">
            <v>0</v>
          </cell>
          <cell r="DE804">
            <v>0</v>
          </cell>
          <cell r="DF804">
            <v>0</v>
          </cell>
          <cell r="DG804">
            <v>0</v>
          </cell>
          <cell r="DH804">
            <v>0</v>
          </cell>
          <cell r="DI804">
            <v>0</v>
          </cell>
          <cell r="DJ804">
            <v>0</v>
          </cell>
          <cell r="DK804">
            <v>0</v>
          </cell>
          <cell r="DL804">
            <v>0</v>
          </cell>
          <cell r="DM804">
            <v>0</v>
          </cell>
          <cell r="DN804">
            <v>0</v>
          </cell>
          <cell r="DO804">
            <v>0</v>
          </cell>
          <cell r="DP804">
            <v>0</v>
          </cell>
          <cell r="DQ804">
            <v>0</v>
          </cell>
          <cell r="DR804">
            <v>0</v>
          </cell>
          <cell r="DS804">
            <v>0</v>
          </cell>
          <cell r="DT804">
            <v>0</v>
          </cell>
          <cell r="DU804">
            <v>0</v>
          </cell>
          <cell r="DV804">
            <v>0</v>
          </cell>
          <cell r="DW804">
            <v>0</v>
          </cell>
          <cell r="DX804">
            <v>0</v>
          </cell>
          <cell r="DY804">
            <v>0</v>
          </cell>
          <cell r="DZ804">
            <v>0</v>
          </cell>
          <cell r="EA804">
            <v>0</v>
          </cell>
          <cell r="EB804">
            <v>0</v>
          </cell>
          <cell r="EC804">
            <v>0</v>
          </cell>
          <cell r="ED804">
            <v>0</v>
          </cell>
        </row>
        <row r="806">
          <cell r="F806">
            <v>0</v>
          </cell>
          <cell r="G806">
            <v>0</v>
          </cell>
          <cell r="H806">
            <v>0</v>
          </cell>
          <cell r="I806">
            <v>0</v>
          </cell>
          <cell r="J806">
            <v>0</v>
          </cell>
          <cell r="K806">
            <v>0</v>
          </cell>
          <cell r="L806">
            <v>0</v>
          </cell>
          <cell r="M806">
            <v>0</v>
          </cell>
          <cell r="N806">
            <v>0</v>
          </cell>
          <cell r="O806">
            <v>0</v>
          </cell>
          <cell r="P806">
            <v>0</v>
          </cell>
          <cell r="Q806">
            <v>0</v>
          </cell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V806">
            <v>0</v>
          </cell>
          <cell r="W806">
            <v>0</v>
          </cell>
          <cell r="X806">
            <v>0</v>
          </cell>
          <cell r="Y806">
            <v>0</v>
          </cell>
          <cell r="Z806">
            <v>0</v>
          </cell>
          <cell r="AA806">
            <v>0</v>
          </cell>
          <cell r="AB806">
            <v>0</v>
          </cell>
          <cell r="AC806">
            <v>0</v>
          </cell>
          <cell r="AD806">
            <v>0</v>
          </cell>
          <cell r="AE806">
            <v>0</v>
          </cell>
          <cell r="AF806">
            <v>0</v>
          </cell>
          <cell r="AG806">
            <v>0</v>
          </cell>
          <cell r="AH806">
            <v>0</v>
          </cell>
          <cell r="AI806">
            <v>0</v>
          </cell>
          <cell r="AJ806">
            <v>0</v>
          </cell>
          <cell r="AK806">
            <v>0</v>
          </cell>
          <cell r="AL806">
            <v>0</v>
          </cell>
          <cell r="AM806">
            <v>0</v>
          </cell>
          <cell r="AN806">
            <v>0</v>
          </cell>
          <cell r="AO806">
            <v>0</v>
          </cell>
          <cell r="AP806">
            <v>0</v>
          </cell>
          <cell r="AQ806">
            <v>0</v>
          </cell>
          <cell r="AR806">
            <v>0</v>
          </cell>
          <cell r="AS806">
            <v>0</v>
          </cell>
          <cell r="AT806">
            <v>0</v>
          </cell>
          <cell r="AU806">
            <v>0</v>
          </cell>
          <cell r="AV806">
            <v>0</v>
          </cell>
          <cell r="AW806">
            <v>0</v>
          </cell>
          <cell r="AX806">
            <v>0</v>
          </cell>
          <cell r="AY806">
            <v>0</v>
          </cell>
          <cell r="AZ806">
            <v>0</v>
          </cell>
          <cell r="BA806">
            <v>0</v>
          </cell>
          <cell r="BB806">
            <v>0</v>
          </cell>
          <cell r="BC806">
            <v>0</v>
          </cell>
          <cell r="BD806">
            <v>0</v>
          </cell>
          <cell r="BE806">
            <v>0</v>
          </cell>
          <cell r="BF806">
            <v>0</v>
          </cell>
          <cell r="BG806">
            <v>0</v>
          </cell>
          <cell r="BH806">
            <v>0</v>
          </cell>
          <cell r="BI806">
            <v>0</v>
          </cell>
          <cell r="BJ806">
            <v>0</v>
          </cell>
          <cell r="BK806">
            <v>0</v>
          </cell>
          <cell r="BL806">
            <v>0</v>
          </cell>
          <cell r="BM806">
            <v>0</v>
          </cell>
          <cell r="BN806">
            <v>0</v>
          </cell>
          <cell r="BO806">
            <v>0</v>
          </cell>
          <cell r="BP806">
            <v>0</v>
          </cell>
          <cell r="BQ806">
            <v>0</v>
          </cell>
          <cell r="BR806">
            <v>0</v>
          </cell>
          <cell r="BS806">
            <v>0</v>
          </cell>
          <cell r="BT806">
            <v>0</v>
          </cell>
          <cell r="BU806">
            <v>0</v>
          </cell>
          <cell r="BV806">
            <v>0</v>
          </cell>
          <cell r="BW806">
            <v>0</v>
          </cell>
          <cell r="BX806">
            <v>0</v>
          </cell>
          <cell r="BY806">
            <v>0</v>
          </cell>
          <cell r="BZ806">
            <v>0</v>
          </cell>
          <cell r="CA806">
            <v>0</v>
          </cell>
          <cell r="CB806">
            <v>0</v>
          </cell>
          <cell r="CC806">
            <v>0</v>
          </cell>
          <cell r="CD806">
            <v>0</v>
          </cell>
          <cell r="CE806">
            <v>0</v>
          </cell>
          <cell r="CF806">
            <v>0</v>
          </cell>
          <cell r="CG806">
            <v>0</v>
          </cell>
          <cell r="CH806">
            <v>0</v>
          </cell>
          <cell r="CI806">
            <v>0</v>
          </cell>
          <cell r="CJ806">
            <v>0</v>
          </cell>
          <cell r="CK806">
            <v>0</v>
          </cell>
          <cell r="CL806">
            <v>0</v>
          </cell>
          <cell r="CM806">
            <v>0</v>
          </cell>
          <cell r="CN806">
            <v>0</v>
          </cell>
          <cell r="CO806">
            <v>0</v>
          </cell>
          <cell r="CP806">
            <v>0</v>
          </cell>
          <cell r="CQ806">
            <v>0</v>
          </cell>
          <cell r="CR806">
            <v>0</v>
          </cell>
          <cell r="CS806">
            <v>0</v>
          </cell>
          <cell r="CT806">
            <v>0</v>
          </cell>
          <cell r="CU806">
            <v>0</v>
          </cell>
          <cell r="CV806">
            <v>0</v>
          </cell>
          <cell r="CW806">
            <v>0</v>
          </cell>
          <cell r="CX806">
            <v>0</v>
          </cell>
          <cell r="CY806">
            <v>0</v>
          </cell>
          <cell r="CZ806">
            <v>0</v>
          </cell>
          <cell r="DA806">
            <v>0</v>
          </cell>
          <cell r="DB806">
            <v>0</v>
          </cell>
          <cell r="DC806">
            <v>0</v>
          </cell>
          <cell r="DD806">
            <v>0</v>
          </cell>
          <cell r="DE806">
            <v>0</v>
          </cell>
          <cell r="DF806">
            <v>0</v>
          </cell>
          <cell r="DG806">
            <v>0</v>
          </cell>
          <cell r="DH806">
            <v>0</v>
          </cell>
          <cell r="DI806">
            <v>0</v>
          </cell>
          <cell r="DJ806">
            <v>0</v>
          </cell>
          <cell r="DK806">
            <v>0</v>
          </cell>
          <cell r="DL806">
            <v>0</v>
          </cell>
          <cell r="DM806">
            <v>0</v>
          </cell>
          <cell r="DN806">
            <v>0</v>
          </cell>
          <cell r="DO806">
            <v>0</v>
          </cell>
          <cell r="DP806">
            <v>0</v>
          </cell>
          <cell r="DQ806">
            <v>0</v>
          </cell>
          <cell r="DR806">
            <v>0</v>
          </cell>
          <cell r="DS806">
            <v>0</v>
          </cell>
          <cell r="DT806">
            <v>0</v>
          </cell>
          <cell r="DU806">
            <v>0</v>
          </cell>
          <cell r="DV806">
            <v>0</v>
          </cell>
          <cell r="DW806">
            <v>0</v>
          </cell>
          <cell r="DX806">
            <v>0</v>
          </cell>
          <cell r="DY806">
            <v>0</v>
          </cell>
          <cell r="DZ806">
            <v>0</v>
          </cell>
          <cell r="EA806">
            <v>0</v>
          </cell>
          <cell r="EB806">
            <v>0</v>
          </cell>
          <cell r="EC806">
            <v>0</v>
          </cell>
          <cell r="ED806">
            <v>0</v>
          </cell>
        </row>
        <row r="807">
          <cell r="F807">
            <v>0</v>
          </cell>
          <cell r="G807">
            <v>0</v>
          </cell>
          <cell r="H807">
            <v>0</v>
          </cell>
          <cell r="I807">
            <v>0</v>
          </cell>
          <cell r="J807">
            <v>0</v>
          </cell>
          <cell r="K807">
            <v>0</v>
          </cell>
          <cell r="L807">
            <v>0</v>
          </cell>
          <cell r="M807">
            <v>0</v>
          </cell>
          <cell r="N807">
            <v>0</v>
          </cell>
          <cell r="O807">
            <v>0</v>
          </cell>
          <cell r="P807">
            <v>0</v>
          </cell>
          <cell r="Q807">
            <v>0</v>
          </cell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>
            <v>0</v>
          </cell>
          <cell r="W807">
            <v>0</v>
          </cell>
          <cell r="X807">
            <v>0</v>
          </cell>
          <cell r="Y807">
            <v>0</v>
          </cell>
          <cell r="Z807">
            <v>0</v>
          </cell>
          <cell r="AA807">
            <v>0</v>
          </cell>
          <cell r="AB807">
            <v>0</v>
          </cell>
          <cell r="AC807">
            <v>0</v>
          </cell>
          <cell r="AD807">
            <v>0</v>
          </cell>
          <cell r="AE807">
            <v>0</v>
          </cell>
          <cell r="AF807">
            <v>0</v>
          </cell>
          <cell r="AG807">
            <v>0</v>
          </cell>
          <cell r="AH807">
            <v>0</v>
          </cell>
          <cell r="AI807">
            <v>0</v>
          </cell>
          <cell r="AJ807">
            <v>0</v>
          </cell>
          <cell r="AK807">
            <v>0</v>
          </cell>
          <cell r="AL807">
            <v>0</v>
          </cell>
          <cell r="AM807">
            <v>0</v>
          </cell>
          <cell r="AN807">
            <v>0</v>
          </cell>
          <cell r="AO807">
            <v>0</v>
          </cell>
          <cell r="AP807">
            <v>0</v>
          </cell>
          <cell r="AQ807">
            <v>0</v>
          </cell>
          <cell r="AR807">
            <v>0</v>
          </cell>
          <cell r="AS807">
            <v>0</v>
          </cell>
          <cell r="AT807">
            <v>0</v>
          </cell>
          <cell r="AU807">
            <v>0</v>
          </cell>
          <cell r="AV807">
            <v>0</v>
          </cell>
          <cell r="AW807">
            <v>0</v>
          </cell>
          <cell r="AX807">
            <v>0</v>
          </cell>
          <cell r="AY807">
            <v>0</v>
          </cell>
          <cell r="AZ807">
            <v>0</v>
          </cell>
          <cell r="BA807">
            <v>0</v>
          </cell>
          <cell r="BB807">
            <v>0</v>
          </cell>
          <cell r="BC807">
            <v>0</v>
          </cell>
          <cell r="BD807">
            <v>0</v>
          </cell>
          <cell r="BE807">
            <v>0</v>
          </cell>
          <cell r="BF807">
            <v>0</v>
          </cell>
          <cell r="BG807">
            <v>0</v>
          </cell>
          <cell r="BH807">
            <v>0</v>
          </cell>
          <cell r="BI807">
            <v>0</v>
          </cell>
          <cell r="BJ807">
            <v>0</v>
          </cell>
          <cell r="BK807">
            <v>0</v>
          </cell>
          <cell r="BL807">
            <v>0</v>
          </cell>
          <cell r="BM807">
            <v>0</v>
          </cell>
          <cell r="BN807">
            <v>0</v>
          </cell>
          <cell r="BO807">
            <v>0</v>
          </cell>
          <cell r="BP807">
            <v>0</v>
          </cell>
          <cell r="BQ807">
            <v>0</v>
          </cell>
          <cell r="BR807">
            <v>0</v>
          </cell>
          <cell r="BS807">
            <v>0</v>
          </cell>
          <cell r="BT807">
            <v>0</v>
          </cell>
          <cell r="BU807">
            <v>0</v>
          </cell>
          <cell r="BV807">
            <v>0</v>
          </cell>
          <cell r="BW807">
            <v>0</v>
          </cell>
          <cell r="BX807">
            <v>0</v>
          </cell>
          <cell r="BY807">
            <v>0</v>
          </cell>
          <cell r="BZ807">
            <v>0</v>
          </cell>
          <cell r="CA807">
            <v>0</v>
          </cell>
          <cell r="CB807">
            <v>0</v>
          </cell>
          <cell r="CC807">
            <v>0</v>
          </cell>
          <cell r="CD807">
            <v>0</v>
          </cell>
          <cell r="CE807">
            <v>0</v>
          </cell>
          <cell r="CF807">
            <v>0</v>
          </cell>
          <cell r="CG807">
            <v>0</v>
          </cell>
          <cell r="CH807">
            <v>0</v>
          </cell>
          <cell r="CI807">
            <v>0</v>
          </cell>
          <cell r="CJ807">
            <v>0</v>
          </cell>
          <cell r="CK807">
            <v>0</v>
          </cell>
          <cell r="CL807">
            <v>0</v>
          </cell>
          <cell r="CM807">
            <v>0</v>
          </cell>
          <cell r="CN807">
            <v>0</v>
          </cell>
          <cell r="CO807">
            <v>0</v>
          </cell>
          <cell r="CP807">
            <v>0</v>
          </cell>
          <cell r="CQ807">
            <v>0</v>
          </cell>
          <cell r="CR807">
            <v>0</v>
          </cell>
          <cell r="CS807">
            <v>0</v>
          </cell>
          <cell r="CT807">
            <v>0</v>
          </cell>
          <cell r="CU807">
            <v>0</v>
          </cell>
          <cell r="CV807">
            <v>0</v>
          </cell>
          <cell r="CW807">
            <v>0</v>
          </cell>
          <cell r="CX807">
            <v>0</v>
          </cell>
          <cell r="CY807">
            <v>0</v>
          </cell>
          <cell r="CZ807">
            <v>0</v>
          </cell>
          <cell r="DA807">
            <v>0</v>
          </cell>
          <cell r="DB807">
            <v>0</v>
          </cell>
          <cell r="DC807">
            <v>0</v>
          </cell>
          <cell r="DD807">
            <v>0</v>
          </cell>
          <cell r="DE807">
            <v>0</v>
          </cell>
          <cell r="DF807">
            <v>0</v>
          </cell>
          <cell r="DG807">
            <v>0</v>
          </cell>
          <cell r="DH807">
            <v>0</v>
          </cell>
          <cell r="DI807">
            <v>0</v>
          </cell>
          <cell r="DJ807">
            <v>0</v>
          </cell>
          <cell r="DK807">
            <v>0</v>
          </cell>
          <cell r="DL807">
            <v>0</v>
          </cell>
          <cell r="DM807">
            <v>0</v>
          </cell>
          <cell r="DN807">
            <v>0</v>
          </cell>
          <cell r="DO807">
            <v>0</v>
          </cell>
          <cell r="DP807">
            <v>0</v>
          </cell>
          <cell r="DQ807">
            <v>0</v>
          </cell>
          <cell r="DR807">
            <v>0</v>
          </cell>
          <cell r="DS807">
            <v>0</v>
          </cell>
          <cell r="DT807">
            <v>0</v>
          </cell>
          <cell r="DU807">
            <v>0</v>
          </cell>
          <cell r="DV807">
            <v>0</v>
          </cell>
          <cell r="DW807">
            <v>0</v>
          </cell>
          <cell r="DX807">
            <v>0</v>
          </cell>
          <cell r="DY807">
            <v>0</v>
          </cell>
          <cell r="DZ807">
            <v>0</v>
          </cell>
          <cell r="EA807">
            <v>0</v>
          </cell>
          <cell r="EB807">
            <v>0</v>
          </cell>
          <cell r="EC807">
            <v>0</v>
          </cell>
          <cell r="ED807">
            <v>0</v>
          </cell>
        </row>
        <row r="808">
          <cell r="F808">
            <v>0</v>
          </cell>
          <cell r="G808">
            <v>0</v>
          </cell>
          <cell r="H808">
            <v>0</v>
          </cell>
          <cell r="I808">
            <v>0</v>
          </cell>
          <cell r="J808">
            <v>0</v>
          </cell>
          <cell r="K808">
            <v>0</v>
          </cell>
          <cell r="L808">
            <v>0</v>
          </cell>
          <cell r="M808">
            <v>0</v>
          </cell>
          <cell r="N808">
            <v>0</v>
          </cell>
          <cell r="O808">
            <v>0</v>
          </cell>
          <cell r="P808">
            <v>0</v>
          </cell>
          <cell r="Q808">
            <v>0</v>
          </cell>
          <cell r="R808">
            <v>0</v>
          </cell>
          <cell r="S808">
            <v>0</v>
          </cell>
          <cell r="T808">
            <v>0</v>
          </cell>
          <cell r="U808">
            <v>0</v>
          </cell>
          <cell r="V808">
            <v>0</v>
          </cell>
          <cell r="W808">
            <v>0</v>
          </cell>
          <cell r="X808">
            <v>0</v>
          </cell>
          <cell r="Y808">
            <v>0</v>
          </cell>
          <cell r="Z808">
            <v>0</v>
          </cell>
          <cell r="AA808">
            <v>0</v>
          </cell>
          <cell r="AB808">
            <v>0</v>
          </cell>
          <cell r="AC808">
            <v>0</v>
          </cell>
          <cell r="AD808">
            <v>0</v>
          </cell>
          <cell r="AE808">
            <v>0</v>
          </cell>
          <cell r="AF808">
            <v>0</v>
          </cell>
          <cell r="AG808">
            <v>0</v>
          </cell>
          <cell r="AH808">
            <v>0</v>
          </cell>
          <cell r="AI808">
            <v>0</v>
          </cell>
          <cell r="AJ808">
            <v>0</v>
          </cell>
          <cell r="AK808">
            <v>0</v>
          </cell>
          <cell r="AL808">
            <v>0</v>
          </cell>
          <cell r="AM808">
            <v>0</v>
          </cell>
          <cell r="AN808">
            <v>0</v>
          </cell>
          <cell r="AO808">
            <v>0</v>
          </cell>
          <cell r="AP808">
            <v>0</v>
          </cell>
          <cell r="AQ808">
            <v>0</v>
          </cell>
          <cell r="AR808">
            <v>0</v>
          </cell>
          <cell r="AS808">
            <v>0</v>
          </cell>
          <cell r="AT808">
            <v>0</v>
          </cell>
          <cell r="AU808">
            <v>0</v>
          </cell>
          <cell r="AV808">
            <v>0</v>
          </cell>
          <cell r="AW808">
            <v>0</v>
          </cell>
          <cell r="AX808">
            <v>0</v>
          </cell>
          <cell r="AY808">
            <v>0</v>
          </cell>
          <cell r="AZ808">
            <v>0</v>
          </cell>
          <cell r="BA808">
            <v>0</v>
          </cell>
          <cell r="BB808">
            <v>0</v>
          </cell>
          <cell r="BC808">
            <v>0</v>
          </cell>
          <cell r="BD808">
            <v>0</v>
          </cell>
          <cell r="BE808">
            <v>0</v>
          </cell>
          <cell r="BF808">
            <v>0</v>
          </cell>
          <cell r="BG808">
            <v>0</v>
          </cell>
          <cell r="BH808">
            <v>0</v>
          </cell>
          <cell r="BI808">
            <v>0</v>
          </cell>
          <cell r="BJ808">
            <v>0</v>
          </cell>
          <cell r="BK808">
            <v>0</v>
          </cell>
          <cell r="BL808">
            <v>0</v>
          </cell>
          <cell r="BM808">
            <v>0</v>
          </cell>
          <cell r="BN808">
            <v>0</v>
          </cell>
          <cell r="BO808">
            <v>0</v>
          </cell>
          <cell r="BP808">
            <v>0</v>
          </cell>
          <cell r="BQ808">
            <v>0</v>
          </cell>
          <cell r="BR808">
            <v>0</v>
          </cell>
          <cell r="BS808">
            <v>0</v>
          </cell>
          <cell r="BT808">
            <v>0</v>
          </cell>
          <cell r="BU808">
            <v>0</v>
          </cell>
          <cell r="BV808">
            <v>0</v>
          </cell>
          <cell r="BW808">
            <v>0</v>
          </cell>
          <cell r="BX808">
            <v>0</v>
          </cell>
          <cell r="BY808">
            <v>0</v>
          </cell>
          <cell r="BZ808">
            <v>0</v>
          </cell>
          <cell r="CA808">
            <v>0</v>
          </cell>
          <cell r="CB808">
            <v>0</v>
          </cell>
          <cell r="CC808">
            <v>0</v>
          </cell>
          <cell r="CD808">
            <v>0</v>
          </cell>
          <cell r="CE808">
            <v>0</v>
          </cell>
          <cell r="CF808">
            <v>0</v>
          </cell>
          <cell r="CG808">
            <v>0</v>
          </cell>
          <cell r="CH808">
            <v>0</v>
          </cell>
          <cell r="CI808">
            <v>0</v>
          </cell>
          <cell r="CJ808">
            <v>0</v>
          </cell>
          <cell r="CK808">
            <v>0</v>
          </cell>
          <cell r="CL808">
            <v>0</v>
          </cell>
          <cell r="CM808">
            <v>0</v>
          </cell>
          <cell r="CN808">
            <v>0</v>
          </cell>
          <cell r="CO808">
            <v>0</v>
          </cell>
          <cell r="CP808">
            <v>0</v>
          </cell>
          <cell r="CQ808">
            <v>0</v>
          </cell>
          <cell r="CR808">
            <v>0</v>
          </cell>
          <cell r="CS808">
            <v>0</v>
          </cell>
          <cell r="CT808">
            <v>0</v>
          </cell>
          <cell r="CU808">
            <v>0</v>
          </cell>
          <cell r="CV808">
            <v>0</v>
          </cell>
          <cell r="CW808">
            <v>0</v>
          </cell>
          <cell r="CX808">
            <v>0</v>
          </cell>
          <cell r="CY808">
            <v>0</v>
          </cell>
          <cell r="CZ808">
            <v>0</v>
          </cell>
          <cell r="DA808">
            <v>0</v>
          </cell>
          <cell r="DB808">
            <v>0</v>
          </cell>
          <cell r="DC808">
            <v>0</v>
          </cell>
          <cell r="DD808">
            <v>0</v>
          </cell>
          <cell r="DE808">
            <v>0</v>
          </cell>
          <cell r="DF808">
            <v>0</v>
          </cell>
          <cell r="DG808">
            <v>0</v>
          </cell>
          <cell r="DH808">
            <v>0</v>
          </cell>
          <cell r="DI808">
            <v>0</v>
          </cell>
          <cell r="DJ808">
            <v>0</v>
          </cell>
          <cell r="DK808">
            <v>0</v>
          </cell>
          <cell r="DL808">
            <v>0</v>
          </cell>
          <cell r="DM808">
            <v>0</v>
          </cell>
          <cell r="DN808">
            <v>0</v>
          </cell>
          <cell r="DO808">
            <v>0</v>
          </cell>
          <cell r="DP808">
            <v>0</v>
          </cell>
          <cell r="DQ808">
            <v>0</v>
          </cell>
          <cell r="DR808">
            <v>0</v>
          </cell>
          <cell r="DS808">
            <v>0</v>
          </cell>
          <cell r="DT808">
            <v>0</v>
          </cell>
          <cell r="DU808">
            <v>0</v>
          </cell>
          <cell r="DV808">
            <v>0</v>
          </cell>
          <cell r="DW808">
            <v>0</v>
          </cell>
          <cell r="DX808">
            <v>0</v>
          </cell>
          <cell r="DY808">
            <v>0</v>
          </cell>
          <cell r="DZ808">
            <v>0</v>
          </cell>
          <cell r="EA808">
            <v>0</v>
          </cell>
          <cell r="EB808">
            <v>0</v>
          </cell>
          <cell r="EC808">
            <v>0</v>
          </cell>
          <cell r="ED808">
            <v>0</v>
          </cell>
        </row>
        <row r="809">
          <cell r="F809">
            <v>0</v>
          </cell>
          <cell r="G809">
            <v>0</v>
          </cell>
          <cell r="H809">
            <v>0</v>
          </cell>
          <cell r="I809">
            <v>0</v>
          </cell>
          <cell r="J809">
            <v>0</v>
          </cell>
          <cell r="K809">
            <v>0</v>
          </cell>
          <cell r="L809">
            <v>0</v>
          </cell>
          <cell r="M809">
            <v>0</v>
          </cell>
          <cell r="N809">
            <v>0</v>
          </cell>
          <cell r="O809">
            <v>0</v>
          </cell>
          <cell r="P809">
            <v>0</v>
          </cell>
          <cell r="Q809">
            <v>0</v>
          </cell>
          <cell r="R809">
            <v>0</v>
          </cell>
          <cell r="S809">
            <v>0</v>
          </cell>
          <cell r="T809">
            <v>0</v>
          </cell>
          <cell r="U809">
            <v>0</v>
          </cell>
          <cell r="V809">
            <v>0</v>
          </cell>
          <cell r="W809">
            <v>0</v>
          </cell>
          <cell r="X809">
            <v>0</v>
          </cell>
          <cell r="Y809">
            <v>0</v>
          </cell>
          <cell r="Z809">
            <v>0</v>
          </cell>
          <cell r="AA809">
            <v>0</v>
          </cell>
          <cell r="AB809">
            <v>0</v>
          </cell>
          <cell r="AC809">
            <v>0</v>
          </cell>
          <cell r="AD809">
            <v>0</v>
          </cell>
          <cell r="AE809">
            <v>0</v>
          </cell>
          <cell r="AF809">
            <v>0</v>
          </cell>
          <cell r="AG809">
            <v>0</v>
          </cell>
          <cell r="AH809">
            <v>0</v>
          </cell>
          <cell r="AI809">
            <v>0</v>
          </cell>
          <cell r="AJ809">
            <v>0</v>
          </cell>
          <cell r="AK809">
            <v>0</v>
          </cell>
          <cell r="AL809">
            <v>0</v>
          </cell>
          <cell r="AM809">
            <v>0</v>
          </cell>
          <cell r="AN809">
            <v>0</v>
          </cell>
          <cell r="AO809">
            <v>0</v>
          </cell>
          <cell r="AP809">
            <v>0</v>
          </cell>
          <cell r="AQ809">
            <v>0</v>
          </cell>
          <cell r="AR809">
            <v>0</v>
          </cell>
          <cell r="AS809">
            <v>0</v>
          </cell>
          <cell r="AT809">
            <v>0</v>
          </cell>
          <cell r="AU809">
            <v>0</v>
          </cell>
          <cell r="AV809">
            <v>0</v>
          </cell>
          <cell r="AW809">
            <v>0</v>
          </cell>
          <cell r="AX809">
            <v>0</v>
          </cell>
          <cell r="AY809">
            <v>0</v>
          </cell>
          <cell r="AZ809">
            <v>0</v>
          </cell>
          <cell r="BA809">
            <v>0</v>
          </cell>
          <cell r="BB809">
            <v>0</v>
          </cell>
          <cell r="BC809">
            <v>0</v>
          </cell>
          <cell r="BD809">
            <v>0</v>
          </cell>
          <cell r="BE809">
            <v>0</v>
          </cell>
          <cell r="BF809">
            <v>0</v>
          </cell>
          <cell r="BG809">
            <v>0</v>
          </cell>
          <cell r="BH809">
            <v>0</v>
          </cell>
          <cell r="BI809">
            <v>0</v>
          </cell>
          <cell r="BJ809">
            <v>0</v>
          </cell>
          <cell r="BK809">
            <v>0</v>
          </cell>
          <cell r="BL809">
            <v>0</v>
          </cell>
          <cell r="BM809">
            <v>0</v>
          </cell>
          <cell r="BN809">
            <v>0</v>
          </cell>
          <cell r="BO809">
            <v>0</v>
          </cell>
          <cell r="BP809">
            <v>0</v>
          </cell>
          <cell r="BQ809">
            <v>0</v>
          </cell>
          <cell r="BR809">
            <v>0</v>
          </cell>
          <cell r="BS809">
            <v>0</v>
          </cell>
          <cell r="BT809">
            <v>0</v>
          </cell>
          <cell r="BU809">
            <v>0</v>
          </cell>
          <cell r="BV809">
            <v>0</v>
          </cell>
          <cell r="BW809">
            <v>0</v>
          </cell>
          <cell r="BX809">
            <v>0</v>
          </cell>
          <cell r="BY809">
            <v>0</v>
          </cell>
          <cell r="BZ809">
            <v>0</v>
          </cell>
          <cell r="CA809">
            <v>0</v>
          </cell>
          <cell r="CB809">
            <v>0</v>
          </cell>
          <cell r="CC809">
            <v>0</v>
          </cell>
          <cell r="CD809">
            <v>0</v>
          </cell>
          <cell r="CE809">
            <v>0</v>
          </cell>
          <cell r="CF809">
            <v>0</v>
          </cell>
          <cell r="CG809">
            <v>0</v>
          </cell>
          <cell r="CH809">
            <v>0</v>
          </cell>
          <cell r="CI809">
            <v>0</v>
          </cell>
          <cell r="CJ809">
            <v>0</v>
          </cell>
          <cell r="CK809">
            <v>0</v>
          </cell>
          <cell r="CL809">
            <v>0</v>
          </cell>
          <cell r="CM809">
            <v>0</v>
          </cell>
          <cell r="CN809">
            <v>0</v>
          </cell>
          <cell r="CO809">
            <v>0</v>
          </cell>
          <cell r="CP809">
            <v>0</v>
          </cell>
          <cell r="CQ809">
            <v>0</v>
          </cell>
          <cell r="CR809">
            <v>0</v>
          </cell>
          <cell r="CS809">
            <v>0</v>
          </cell>
          <cell r="CT809">
            <v>0</v>
          </cell>
          <cell r="CU809">
            <v>0</v>
          </cell>
          <cell r="CV809">
            <v>0</v>
          </cell>
          <cell r="CW809">
            <v>0</v>
          </cell>
          <cell r="CX809">
            <v>0</v>
          </cell>
          <cell r="CY809">
            <v>0</v>
          </cell>
          <cell r="CZ809">
            <v>0</v>
          </cell>
          <cell r="DA809">
            <v>0</v>
          </cell>
          <cell r="DB809">
            <v>0</v>
          </cell>
          <cell r="DC809">
            <v>0</v>
          </cell>
          <cell r="DD809">
            <v>0</v>
          </cell>
          <cell r="DE809">
            <v>0</v>
          </cell>
          <cell r="DF809">
            <v>0</v>
          </cell>
          <cell r="DG809">
            <v>0</v>
          </cell>
          <cell r="DH809">
            <v>0</v>
          </cell>
          <cell r="DI809">
            <v>0</v>
          </cell>
          <cell r="DJ809">
            <v>0</v>
          </cell>
          <cell r="DK809">
            <v>0</v>
          </cell>
          <cell r="DL809">
            <v>0</v>
          </cell>
          <cell r="DM809">
            <v>0</v>
          </cell>
          <cell r="DN809">
            <v>0</v>
          </cell>
          <cell r="DO809">
            <v>0</v>
          </cell>
          <cell r="DP809">
            <v>0</v>
          </cell>
          <cell r="DQ809">
            <v>0</v>
          </cell>
          <cell r="DR809">
            <v>0</v>
          </cell>
          <cell r="DS809">
            <v>0</v>
          </cell>
          <cell r="DT809">
            <v>0</v>
          </cell>
          <cell r="DU809">
            <v>0</v>
          </cell>
          <cell r="DV809">
            <v>0</v>
          </cell>
          <cell r="DW809">
            <v>0</v>
          </cell>
          <cell r="DX809">
            <v>0</v>
          </cell>
          <cell r="DY809">
            <v>0</v>
          </cell>
          <cell r="DZ809">
            <v>0</v>
          </cell>
          <cell r="EA809">
            <v>0</v>
          </cell>
          <cell r="EB809">
            <v>0</v>
          </cell>
          <cell r="EC809">
            <v>0</v>
          </cell>
          <cell r="ED809">
            <v>0</v>
          </cell>
        </row>
        <row r="810">
          <cell r="F810">
            <v>0</v>
          </cell>
          <cell r="G810">
            <v>0</v>
          </cell>
          <cell r="H810">
            <v>0</v>
          </cell>
          <cell r="I810">
            <v>0</v>
          </cell>
          <cell r="J810">
            <v>0</v>
          </cell>
          <cell r="K810">
            <v>0</v>
          </cell>
          <cell r="L810">
            <v>0</v>
          </cell>
          <cell r="M810">
            <v>0</v>
          </cell>
          <cell r="N810">
            <v>0</v>
          </cell>
          <cell r="O810">
            <v>0</v>
          </cell>
          <cell r="P810">
            <v>0</v>
          </cell>
          <cell r="Q810">
            <v>0</v>
          </cell>
          <cell r="R810">
            <v>0</v>
          </cell>
          <cell r="S810">
            <v>0</v>
          </cell>
          <cell r="T810">
            <v>0</v>
          </cell>
          <cell r="U810">
            <v>0</v>
          </cell>
          <cell r="V810">
            <v>0</v>
          </cell>
          <cell r="W810">
            <v>0</v>
          </cell>
          <cell r="X810">
            <v>0</v>
          </cell>
          <cell r="Y810">
            <v>0</v>
          </cell>
          <cell r="Z810">
            <v>0</v>
          </cell>
          <cell r="AA810">
            <v>0</v>
          </cell>
          <cell r="AB810">
            <v>0</v>
          </cell>
          <cell r="AC810">
            <v>0</v>
          </cell>
          <cell r="AD810">
            <v>0</v>
          </cell>
          <cell r="AE810">
            <v>0</v>
          </cell>
          <cell r="AF810">
            <v>0</v>
          </cell>
          <cell r="AG810">
            <v>0</v>
          </cell>
          <cell r="AH810">
            <v>0</v>
          </cell>
          <cell r="AI810">
            <v>0</v>
          </cell>
          <cell r="AJ810">
            <v>0</v>
          </cell>
          <cell r="AK810">
            <v>0</v>
          </cell>
          <cell r="AL810">
            <v>0</v>
          </cell>
          <cell r="AM810">
            <v>0</v>
          </cell>
          <cell r="AN810">
            <v>0</v>
          </cell>
          <cell r="AO810">
            <v>0</v>
          </cell>
          <cell r="AP810">
            <v>0</v>
          </cell>
          <cell r="AQ810">
            <v>0</v>
          </cell>
          <cell r="AR810">
            <v>0</v>
          </cell>
          <cell r="AS810">
            <v>0</v>
          </cell>
          <cell r="AT810">
            <v>0</v>
          </cell>
          <cell r="AU810">
            <v>0</v>
          </cell>
          <cell r="AV810">
            <v>0</v>
          </cell>
          <cell r="AW810">
            <v>0</v>
          </cell>
          <cell r="AX810">
            <v>0</v>
          </cell>
          <cell r="AY810">
            <v>0</v>
          </cell>
          <cell r="AZ810">
            <v>0</v>
          </cell>
          <cell r="BA810">
            <v>0</v>
          </cell>
          <cell r="BB810">
            <v>0</v>
          </cell>
          <cell r="BC810">
            <v>0</v>
          </cell>
          <cell r="BD810">
            <v>0</v>
          </cell>
          <cell r="BE810">
            <v>0</v>
          </cell>
          <cell r="BF810">
            <v>0</v>
          </cell>
          <cell r="BG810">
            <v>0</v>
          </cell>
          <cell r="BH810">
            <v>0</v>
          </cell>
          <cell r="BI810">
            <v>0</v>
          </cell>
          <cell r="BJ810">
            <v>0</v>
          </cell>
          <cell r="BK810">
            <v>0</v>
          </cell>
          <cell r="BL810">
            <v>0</v>
          </cell>
          <cell r="BM810">
            <v>0</v>
          </cell>
          <cell r="BN810">
            <v>0</v>
          </cell>
          <cell r="BO810">
            <v>0</v>
          </cell>
          <cell r="BP810">
            <v>0</v>
          </cell>
          <cell r="BQ810">
            <v>0</v>
          </cell>
          <cell r="BR810">
            <v>0</v>
          </cell>
          <cell r="BS810">
            <v>0</v>
          </cell>
          <cell r="BT810">
            <v>0</v>
          </cell>
          <cell r="BU810">
            <v>0</v>
          </cell>
          <cell r="BV810">
            <v>0</v>
          </cell>
          <cell r="BW810">
            <v>0</v>
          </cell>
          <cell r="BX810">
            <v>0</v>
          </cell>
          <cell r="BY810">
            <v>0</v>
          </cell>
          <cell r="BZ810">
            <v>0</v>
          </cell>
          <cell r="CA810">
            <v>0</v>
          </cell>
          <cell r="CB810">
            <v>0</v>
          </cell>
          <cell r="CC810">
            <v>0</v>
          </cell>
          <cell r="CD810">
            <v>0</v>
          </cell>
          <cell r="CE810">
            <v>0</v>
          </cell>
          <cell r="CF810">
            <v>0</v>
          </cell>
          <cell r="CG810">
            <v>0</v>
          </cell>
          <cell r="CH810">
            <v>0</v>
          </cell>
          <cell r="CI810">
            <v>0</v>
          </cell>
          <cell r="CJ810">
            <v>0</v>
          </cell>
          <cell r="CK810">
            <v>0</v>
          </cell>
          <cell r="CL810">
            <v>0</v>
          </cell>
          <cell r="CM810">
            <v>0</v>
          </cell>
          <cell r="CN810">
            <v>0</v>
          </cell>
          <cell r="CO810">
            <v>0</v>
          </cell>
          <cell r="CP810">
            <v>0</v>
          </cell>
          <cell r="CQ810">
            <v>0</v>
          </cell>
          <cell r="CR810">
            <v>0</v>
          </cell>
          <cell r="CS810">
            <v>0</v>
          </cell>
          <cell r="CT810">
            <v>0</v>
          </cell>
          <cell r="CU810">
            <v>0</v>
          </cell>
          <cell r="CV810">
            <v>0</v>
          </cell>
          <cell r="CW810">
            <v>0</v>
          </cell>
          <cell r="CX810">
            <v>0</v>
          </cell>
          <cell r="CY810">
            <v>0</v>
          </cell>
          <cell r="CZ810">
            <v>0</v>
          </cell>
          <cell r="DA810">
            <v>0</v>
          </cell>
          <cell r="DB810">
            <v>0</v>
          </cell>
          <cell r="DC810">
            <v>0</v>
          </cell>
          <cell r="DD810">
            <v>0</v>
          </cell>
          <cell r="DE810">
            <v>0</v>
          </cell>
          <cell r="DF810">
            <v>0</v>
          </cell>
          <cell r="DG810">
            <v>0</v>
          </cell>
          <cell r="DH810">
            <v>0</v>
          </cell>
          <cell r="DI810">
            <v>0</v>
          </cell>
          <cell r="DJ810">
            <v>0</v>
          </cell>
          <cell r="DK810">
            <v>0</v>
          </cell>
          <cell r="DL810">
            <v>0</v>
          </cell>
          <cell r="DM810">
            <v>0</v>
          </cell>
          <cell r="DN810">
            <v>0</v>
          </cell>
          <cell r="DO810">
            <v>0</v>
          </cell>
          <cell r="DP810">
            <v>0</v>
          </cell>
          <cell r="DQ810">
            <v>0</v>
          </cell>
          <cell r="DR810">
            <v>0</v>
          </cell>
          <cell r="DS810">
            <v>0</v>
          </cell>
          <cell r="DT810">
            <v>0</v>
          </cell>
          <cell r="DU810">
            <v>0</v>
          </cell>
          <cell r="DV810">
            <v>0</v>
          </cell>
          <cell r="DW810">
            <v>0</v>
          </cell>
          <cell r="DX810">
            <v>0</v>
          </cell>
          <cell r="DY810">
            <v>0</v>
          </cell>
          <cell r="DZ810">
            <v>0</v>
          </cell>
          <cell r="EA810">
            <v>0</v>
          </cell>
          <cell r="EB810">
            <v>0</v>
          </cell>
          <cell r="EC810">
            <v>0</v>
          </cell>
          <cell r="ED810">
            <v>0</v>
          </cell>
        </row>
        <row r="811">
          <cell r="F811">
            <v>0</v>
          </cell>
          <cell r="G811">
            <v>0</v>
          </cell>
          <cell r="H811">
            <v>0</v>
          </cell>
          <cell r="I811">
            <v>0</v>
          </cell>
          <cell r="J811">
            <v>0</v>
          </cell>
          <cell r="K811">
            <v>0</v>
          </cell>
          <cell r="L811">
            <v>0</v>
          </cell>
          <cell r="M811">
            <v>0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R811">
            <v>0</v>
          </cell>
          <cell r="S811">
            <v>0</v>
          </cell>
          <cell r="T811">
            <v>0</v>
          </cell>
          <cell r="U811">
            <v>0</v>
          </cell>
          <cell r="V811">
            <v>0</v>
          </cell>
          <cell r="W811">
            <v>0</v>
          </cell>
          <cell r="X811">
            <v>0</v>
          </cell>
          <cell r="Y811">
            <v>0</v>
          </cell>
          <cell r="Z811">
            <v>0</v>
          </cell>
          <cell r="AA811">
            <v>0</v>
          </cell>
          <cell r="AB811">
            <v>0</v>
          </cell>
          <cell r="AC811">
            <v>0</v>
          </cell>
          <cell r="AD811">
            <v>0</v>
          </cell>
          <cell r="AE811">
            <v>0</v>
          </cell>
          <cell r="AF811">
            <v>0</v>
          </cell>
          <cell r="AG811">
            <v>0</v>
          </cell>
          <cell r="AH811">
            <v>0</v>
          </cell>
          <cell r="AI811">
            <v>0</v>
          </cell>
          <cell r="AJ811">
            <v>0</v>
          </cell>
          <cell r="AK811">
            <v>0</v>
          </cell>
          <cell r="AL811">
            <v>0</v>
          </cell>
          <cell r="AM811">
            <v>0</v>
          </cell>
          <cell r="AN811">
            <v>0</v>
          </cell>
          <cell r="AO811">
            <v>0</v>
          </cell>
          <cell r="AP811">
            <v>0</v>
          </cell>
          <cell r="AQ811">
            <v>0</v>
          </cell>
          <cell r="AR811">
            <v>0</v>
          </cell>
          <cell r="AS811">
            <v>0</v>
          </cell>
          <cell r="AT811">
            <v>0</v>
          </cell>
          <cell r="AU811">
            <v>0</v>
          </cell>
          <cell r="AV811">
            <v>0</v>
          </cell>
          <cell r="AW811">
            <v>0</v>
          </cell>
          <cell r="AX811">
            <v>0</v>
          </cell>
          <cell r="AY811">
            <v>0</v>
          </cell>
          <cell r="AZ811">
            <v>0</v>
          </cell>
          <cell r="BA811">
            <v>0</v>
          </cell>
          <cell r="BB811">
            <v>0</v>
          </cell>
          <cell r="BC811">
            <v>0</v>
          </cell>
          <cell r="BD811">
            <v>0</v>
          </cell>
          <cell r="BE811">
            <v>0</v>
          </cell>
          <cell r="BF811">
            <v>0</v>
          </cell>
          <cell r="BG811">
            <v>0</v>
          </cell>
          <cell r="BH811">
            <v>0</v>
          </cell>
          <cell r="BI811">
            <v>0</v>
          </cell>
          <cell r="BJ811">
            <v>0</v>
          </cell>
          <cell r="BK811">
            <v>0</v>
          </cell>
          <cell r="BL811">
            <v>0</v>
          </cell>
          <cell r="BM811">
            <v>0</v>
          </cell>
          <cell r="BN811">
            <v>0</v>
          </cell>
          <cell r="BO811">
            <v>0</v>
          </cell>
          <cell r="BP811">
            <v>0</v>
          </cell>
          <cell r="BQ811">
            <v>0</v>
          </cell>
          <cell r="BR811">
            <v>0</v>
          </cell>
          <cell r="BS811">
            <v>0</v>
          </cell>
          <cell r="BT811">
            <v>0</v>
          </cell>
          <cell r="BU811">
            <v>0</v>
          </cell>
          <cell r="BV811">
            <v>0</v>
          </cell>
          <cell r="BW811">
            <v>0</v>
          </cell>
          <cell r="BX811">
            <v>0</v>
          </cell>
          <cell r="BY811">
            <v>0</v>
          </cell>
          <cell r="BZ811">
            <v>0</v>
          </cell>
          <cell r="CA811">
            <v>0</v>
          </cell>
          <cell r="CB811">
            <v>0</v>
          </cell>
          <cell r="CC811">
            <v>0</v>
          </cell>
          <cell r="CD811">
            <v>0</v>
          </cell>
          <cell r="CE811">
            <v>0</v>
          </cell>
          <cell r="CF811">
            <v>0</v>
          </cell>
          <cell r="CG811">
            <v>0</v>
          </cell>
          <cell r="CH811">
            <v>0</v>
          </cell>
          <cell r="CI811">
            <v>0</v>
          </cell>
          <cell r="CJ811">
            <v>0</v>
          </cell>
          <cell r="CK811">
            <v>0</v>
          </cell>
          <cell r="CL811">
            <v>0</v>
          </cell>
          <cell r="CM811">
            <v>0</v>
          </cell>
          <cell r="CN811">
            <v>0</v>
          </cell>
          <cell r="CO811">
            <v>0</v>
          </cell>
          <cell r="CP811">
            <v>0</v>
          </cell>
          <cell r="CQ811">
            <v>0</v>
          </cell>
          <cell r="CR811">
            <v>0</v>
          </cell>
          <cell r="CS811">
            <v>0</v>
          </cell>
          <cell r="CT811">
            <v>0</v>
          </cell>
          <cell r="CU811">
            <v>0</v>
          </cell>
          <cell r="CV811">
            <v>0</v>
          </cell>
          <cell r="CW811">
            <v>0</v>
          </cell>
          <cell r="CX811">
            <v>0</v>
          </cell>
          <cell r="CY811">
            <v>0</v>
          </cell>
          <cell r="CZ811">
            <v>0</v>
          </cell>
          <cell r="DA811">
            <v>0</v>
          </cell>
          <cell r="DB811">
            <v>0</v>
          </cell>
          <cell r="DC811">
            <v>0</v>
          </cell>
          <cell r="DD811">
            <v>0</v>
          </cell>
          <cell r="DE811">
            <v>0</v>
          </cell>
          <cell r="DF811">
            <v>0</v>
          </cell>
          <cell r="DG811">
            <v>0</v>
          </cell>
          <cell r="DH811">
            <v>0</v>
          </cell>
          <cell r="DI811">
            <v>0</v>
          </cell>
          <cell r="DJ811">
            <v>0</v>
          </cell>
          <cell r="DK811">
            <v>0</v>
          </cell>
          <cell r="DL811">
            <v>0</v>
          </cell>
          <cell r="DM811">
            <v>0</v>
          </cell>
          <cell r="DN811">
            <v>0</v>
          </cell>
          <cell r="DO811">
            <v>0</v>
          </cell>
          <cell r="DP811">
            <v>0</v>
          </cell>
          <cell r="DQ811">
            <v>0</v>
          </cell>
          <cell r="DR811">
            <v>0</v>
          </cell>
          <cell r="DS811">
            <v>0</v>
          </cell>
          <cell r="DT811">
            <v>0</v>
          </cell>
          <cell r="DU811">
            <v>0</v>
          </cell>
          <cell r="DV811">
            <v>0</v>
          </cell>
          <cell r="DW811">
            <v>0</v>
          </cell>
          <cell r="DX811">
            <v>0</v>
          </cell>
          <cell r="DY811">
            <v>0</v>
          </cell>
          <cell r="DZ811">
            <v>0</v>
          </cell>
          <cell r="EA811">
            <v>0</v>
          </cell>
          <cell r="EB811">
            <v>0</v>
          </cell>
          <cell r="EC811">
            <v>0</v>
          </cell>
          <cell r="ED811">
            <v>0</v>
          </cell>
        </row>
        <row r="812">
          <cell r="F812">
            <v>0</v>
          </cell>
          <cell r="G812">
            <v>0</v>
          </cell>
          <cell r="H812">
            <v>0</v>
          </cell>
          <cell r="I812">
            <v>0</v>
          </cell>
          <cell r="J812">
            <v>0</v>
          </cell>
          <cell r="K812">
            <v>0</v>
          </cell>
          <cell r="L812">
            <v>0</v>
          </cell>
          <cell r="M812">
            <v>0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R812">
            <v>0</v>
          </cell>
          <cell r="S812">
            <v>0</v>
          </cell>
          <cell r="T812">
            <v>0</v>
          </cell>
          <cell r="U812">
            <v>0</v>
          </cell>
          <cell r="V812">
            <v>0</v>
          </cell>
          <cell r="W812">
            <v>0</v>
          </cell>
          <cell r="X812">
            <v>0</v>
          </cell>
          <cell r="Y812">
            <v>0</v>
          </cell>
          <cell r="Z812">
            <v>0</v>
          </cell>
          <cell r="AA812">
            <v>0</v>
          </cell>
          <cell r="AB812">
            <v>0</v>
          </cell>
          <cell r="AC812">
            <v>0</v>
          </cell>
          <cell r="AD812">
            <v>0</v>
          </cell>
          <cell r="AE812">
            <v>0</v>
          </cell>
          <cell r="AF812">
            <v>0</v>
          </cell>
          <cell r="AG812">
            <v>0</v>
          </cell>
          <cell r="AH812">
            <v>0</v>
          </cell>
          <cell r="AI812">
            <v>0</v>
          </cell>
          <cell r="AJ812">
            <v>0</v>
          </cell>
          <cell r="AK812">
            <v>0</v>
          </cell>
          <cell r="AL812">
            <v>0</v>
          </cell>
          <cell r="AM812">
            <v>0</v>
          </cell>
          <cell r="AN812">
            <v>0</v>
          </cell>
          <cell r="AO812">
            <v>0</v>
          </cell>
          <cell r="AP812">
            <v>0</v>
          </cell>
          <cell r="AQ812">
            <v>0</v>
          </cell>
          <cell r="AR812">
            <v>0</v>
          </cell>
          <cell r="AS812">
            <v>0</v>
          </cell>
          <cell r="AT812">
            <v>0</v>
          </cell>
          <cell r="AU812">
            <v>0</v>
          </cell>
          <cell r="AV812">
            <v>0</v>
          </cell>
          <cell r="AW812">
            <v>0</v>
          </cell>
          <cell r="AX812">
            <v>0</v>
          </cell>
          <cell r="AY812">
            <v>0</v>
          </cell>
          <cell r="AZ812">
            <v>0</v>
          </cell>
          <cell r="BA812">
            <v>0</v>
          </cell>
          <cell r="BB812">
            <v>0</v>
          </cell>
          <cell r="BC812">
            <v>0</v>
          </cell>
          <cell r="BD812">
            <v>0</v>
          </cell>
          <cell r="BE812">
            <v>0</v>
          </cell>
          <cell r="BF812">
            <v>0</v>
          </cell>
          <cell r="BG812">
            <v>0</v>
          </cell>
          <cell r="BH812">
            <v>0</v>
          </cell>
          <cell r="BI812">
            <v>0</v>
          </cell>
          <cell r="BJ812">
            <v>0</v>
          </cell>
          <cell r="BK812">
            <v>0</v>
          </cell>
          <cell r="BL812">
            <v>0</v>
          </cell>
          <cell r="BM812">
            <v>0</v>
          </cell>
          <cell r="BN812">
            <v>0</v>
          </cell>
          <cell r="BO812">
            <v>0</v>
          </cell>
          <cell r="BP812">
            <v>0</v>
          </cell>
          <cell r="BQ812">
            <v>0</v>
          </cell>
          <cell r="BR812">
            <v>0</v>
          </cell>
          <cell r="BS812">
            <v>0</v>
          </cell>
          <cell r="BT812">
            <v>0</v>
          </cell>
          <cell r="BU812">
            <v>0</v>
          </cell>
          <cell r="BV812">
            <v>0</v>
          </cell>
          <cell r="BW812">
            <v>0</v>
          </cell>
          <cell r="BX812">
            <v>0</v>
          </cell>
          <cell r="BY812">
            <v>0</v>
          </cell>
          <cell r="BZ812">
            <v>0</v>
          </cell>
          <cell r="CA812">
            <v>0</v>
          </cell>
          <cell r="CB812">
            <v>0</v>
          </cell>
          <cell r="CC812">
            <v>0</v>
          </cell>
          <cell r="CD812">
            <v>0</v>
          </cell>
          <cell r="CE812">
            <v>0</v>
          </cell>
          <cell r="CF812">
            <v>0</v>
          </cell>
          <cell r="CG812">
            <v>0</v>
          </cell>
          <cell r="CH812">
            <v>0</v>
          </cell>
          <cell r="CI812">
            <v>0</v>
          </cell>
          <cell r="CJ812">
            <v>0</v>
          </cell>
          <cell r="CK812">
            <v>0</v>
          </cell>
          <cell r="CL812">
            <v>0</v>
          </cell>
          <cell r="CM812">
            <v>0</v>
          </cell>
          <cell r="CN812">
            <v>0</v>
          </cell>
          <cell r="CO812">
            <v>0</v>
          </cell>
          <cell r="CP812">
            <v>0</v>
          </cell>
          <cell r="CQ812">
            <v>0</v>
          </cell>
          <cell r="CR812">
            <v>0</v>
          </cell>
          <cell r="CS812">
            <v>0</v>
          </cell>
          <cell r="CT812">
            <v>0</v>
          </cell>
          <cell r="CU812">
            <v>0</v>
          </cell>
          <cell r="CV812">
            <v>0</v>
          </cell>
          <cell r="CW812">
            <v>0</v>
          </cell>
          <cell r="CX812">
            <v>0</v>
          </cell>
          <cell r="CY812">
            <v>0</v>
          </cell>
          <cell r="CZ812">
            <v>0</v>
          </cell>
          <cell r="DA812">
            <v>0</v>
          </cell>
          <cell r="DB812">
            <v>0</v>
          </cell>
          <cell r="DC812">
            <v>0</v>
          </cell>
          <cell r="DD812">
            <v>0</v>
          </cell>
          <cell r="DE812">
            <v>0</v>
          </cell>
          <cell r="DF812">
            <v>0</v>
          </cell>
          <cell r="DG812">
            <v>0</v>
          </cell>
          <cell r="DH812">
            <v>0</v>
          </cell>
          <cell r="DI812">
            <v>0</v>
          </cell>
          <cell r="DJ812">
            <v>0</v>
          </cell>
          <cell r="DK812">
            <v>0</v>
          </cell>
          <cell r="DL812">
            <v>0</v>
          </cell>
          <cell r="DM812">
            <v>0</v>
          </cell>
          <cell r="DN812">
            <v>0</v>
          </cell>
          <cell r="DO812">
            <v>0</v>
          </cell>
          <cell r="DP812">
            <v>0</v>
          </cell>
          <cell r="DQ812">
            <v>0</v>
          </cell>
          <cell r="DR812">
            <v>0</v>
          </cell>
          <cell r="DS812">
            <v>0</v>
          </cell>
          <cell r="DT812">
            <v>0</v>
          </cell>
          <cell r="DU812">
            <v>0</v>
          </cell>
          <cell r="DV812">
            <v>0</v>
          </cell>
          <cell r="DW812">
            <v>0</v>
          </cell>
          <cell r="DX812">
            <v>0</v>
          </cell>
          <cell r="DY812">
            <v>0</v>
          </cell>
          <cell r="DZ812">
            <v>0</v>
          </cell>
          <cell r="EA812">
            <v>0</v>
          </cell>
          <cell r="EB812">
            <v>0</v>
          </cell>
          <cell r="EC812">
            <v>0</v>
          </cell>
          <cell r="ED812">
            <v>0</v>
          </cell>
        </row>
        <row r="813">
          <cell r="F813">
            <v>0</v>
          </cell>
          <cell r="G813">
            <v>0</v>
          </cell>
          <cell r="H813">
            <v>0</v>
          </cell>
          <cell r="I813">
            <v>0</v>
          </cell>
          <cell r="J813">
            <v>0</v>
          </cell>
          <cell r="K813">
            <v>0</v>
          </cell>
          <cell r="L813">
            <v>0</v>
          </cell>
          <cell r="M813">
            <v>0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R813">
            <v>0</v>
          </cell>
          <cell r="S813">
            <v>0</v>
          </cell>
          <cell r="T813">
            <v>0</v>
          </cell>
          <cell r="U813">
            <v>0</v>
          </cell>
          <cell r="V813">
            <v>0</v>
          </cell>
          <cell r="W813">
            <v>0</v>
          </cell>
          <cell r="X813">
            <v>0</v>
          </cell>
          <cell r="Y813">
            <v>0</v>
          </cell>
          <cell r="Z813">
            <v>0</v>
          </cell>
          <cell r="AA813">
            <v>0</v>
          </cell>
          <cell r="AB813">
            <v>0</v>
          </cell>
          <cell r="AC813">
            <v>0</v>
          </cell>
          <cell r="AD813">
            <v>0</v>
          </cell>
          <cell r="AE813">
            <v>0</v>
          </cell>
          <cell r="AF813">
            <v>0</v>
          </cell>
          <cell r="AG813">
            <v>0</v>
          </cell>
          <cell r="AH813">
            <v>0</v>
          </cell>
          <cell r="AI813">
            <v>0</v>
          </cell>
          <cell r="AJ813">
            <v>0</v>
          </cell>
          <cell r="AK813">
            <v>0</v>
          </cell>
          <cell r="AL813">
            <v>0</v>
          </cell>
          <cell r="AM813">
            <v>0</v>
          </cell>
          <cell r="AN813">
            <v>0</v>
          </cell>
          <cell r="AO813">
            <v>0</v>
          </cell>
          <cell r="AP813">
            <v>0</v>
          </cell>
          <cell r="AQ813">
            <v>0</v>
          </cell>
          <cell r="AR813">
            <v>0</v>
          </cell>
          <cell r="AS813">
            <v>0</v>
          </cell>
          <cell r="AT813">
            <v>0</v>
          </cell>
          <cell r="AU813">
            <v>0</v>
          </cell>
          <cell r="AV813">
            <v>0</v>
          </cell>
          <cell r="AW813">
            <v>0</v>
          </cell>
          <cell r="AX813">
            <v>0</v>
          </cell>
          <cell r="AY813">
            <v>0</v>
          </cell>
          <cell r="AZ813">
            <v>0</v>
          </cell>
          <cell r="BA813">
            <v>0</v>
          </cell>
          <cell r="BB813">
            <v>0</v>
          </cell>
          <cell r="BC813">
            <v>0</v>
          </cell>
          <cell r="BD813">
            <v>0</v>
          </cell>
          <cell r="BE813">
            <v>0</v>
          </cell>
          <cell r="BF813">
            <v>0</v>
          </cell>
          <cell r="BG813">
            <v>0</v>
          </cell>
          <cell r="BH813">
            <v>0</v>
          </cell>
          <cell r="BI813">
            <v>0</v>
          </cell>
          <cell r="BJ813">
            <v>0</v>
          </cell>
          <cell r="BK813">
            <v>0</v>
          </cell>
          <cell r="BL813">
            <v>0</v>
          </cell>
          <cell r="BM813">
            <v>0</v>
          </cell>
          <cell r="BN813">
            <v>0</v>
          </cell>
          <cell r="BO813">
            <v>0</v>
          </cell>
          <cell r="BP813">
            <v>0</v>
          </cell>
          <cell r="BQ813">
            <v>0</v>
          </cell>
          <cell r="BR813">
            <v>0</v>
          </cell>
          <cell r="BS813">
            <v>0</v>
          </cell>
          <cell r="BT813">
            <v>0</v>
          </cell>
          <cell r="BU813">
            <v>0</v>
          </cell>
          <cell r="BV813">
            <v>0</v>
          </cell>
          <cell r="BW813">
            <v>0</v>
          </cell>
          <cell r="BX813">
            <v>0</v>
          </cell>
          <cell r="BY813">
            <v>0</v>
          </cell>
          <cell r="BZ813">
            <v>0</v>
          </cell>
          <cell r="CA813">
            <v>0</v>
          </cell>
          <cell r="CB813">
            <v>0</v>
          </cell>
          <cell r="CC813">
            <v>0</v>
          </cell>
          <cell r="CD813">
            <v>0</v>
          </cell>
          <cell r="CE813">
            <v>0</v>
          </cell>
          <cell r="CF813">
            <v>0</v>
          </cell>
          <cell r="CG813">
            <v>0</v>
          </cell>
          <cell r="CH813">
            <v>0</v>
          </cell>
          <cell r="CI813">
            <v>0</v>
          </cell>
          <cell r="CJ813">
            <v>0</v>
          </cell>
          <cell r="CK813">
            <v>0</v>
          </cell>
          <cell r="CL813">
            <v>0</v>
          </cell>
          <cell r="CM813">
            <v>0</v>
          </cell>
          <cell r="CN813">
            <v>0</v>
          </cell>
          <cell r="CO813">
            <v>0</v>
          </cell>
          <cell r="CP813">
            <v>0</v>
          </cell>
          <cell r="CQ813">
            <v>0</v>
          </cell>
          <cell r="CR813">
            <v>0</v>
          </cell>
          <cell r="CS813">
            <v>0</v>
          </cell>
          <cell r="CT813">
            <v>0</v>
          </cell>
          <cell r="CU813">
            <v>0</v>
          </cell>
          <cell r="CV813">
            <v>0</v>
          </cell>
          <cell r="CW813">
            <v>0</v>
          </cell>
          <cell r="CX813">
            <v>0</v>
          </cell>
          <cell r="CY813">
            <v>0</v>
          </cell>
          <cell r="CZ813">
            <v>0</v>
          </cell>
          <cell r="DA813">
            <v>0</v>
          </cell>
          <cell r="DB813">
            <v>0</v>
          </cell>
          <cell r="DC813">
            <v>0</v>
          </cell>
          <cell r="DD813">
            <v>0</v>
          </cell>
          <cell r="DE813">
            <v>0</v>
          </cell>
          <cell r="DF813">
            <v>0</v>
          </cell>
          <cell r="DG813">
            <v>0</v>
          </cell>
          <cell r="DH813">
            <v>0</v>
          </cell>
          <cell r="DI813">
            <v>0</v>
          </cell>
          <cell r="DJ813">
            <v>0</v>
          </cell>
          <cell r="DK813">
            <v>0</v>
          </cell>
          <cell r="DL813">
            <v>0</v>
          </cell>
          <cell r="DM813">
            <v>0</v>
          </cell>
          <cell r="DN813">
            <v>0</v>
          </cell>
          <cell r="DO813">
            <v>0</v>
          </cell>
          <cell r="DP813">
            <v>0</v>
          </cell>
          <cell r="DQ813">
            <v>0</v>
          </cell>
          <cell r="DR813">
            <v>0</v>
          </cell>
          <cell r="DS813">
            <v>0</v>
          </cell>
          <cell r="DT813">
            <v>0</v>
          </cell>
          <cell r="DU813">
            <v>0</v>
          </cell>
          <cell r="DV813">
            <v>0</v>
          </cell>
          <cell r="DW813">
            <v>0</v>
          </cell>
          <cell r="DX813">
            <v>0</v>
          </cell>
          <cell r="DY813">
            <v>0</v>
          </cell>
          <cell r="DZ813">
            <v>0</v>
          </cell>
          <cell r="EA813">
            <v>0</v>
          </cell>
          <cell r="EB813">
            <v>0</v>
          </cell>
          <cell r="EC813">
            <v>0</v>
          </cell>
          <cell r="ED813">
            <v>0</v>
          </cell>
        </row>
        <row r="814">
          <cell r="F814">
            <v>0</v>
          </cell>
          <cell r="G814">
            <v>0</v>
          </cell>
          <cell r="H814">
            <v>0</v>
          </cell>
          <cell r="I814">
            <v>0</v>
          </cell>
          <cell r="J814">
            <v>0</v>
          </cell>
          <cell r="K814">
            <v>0</v>
          </cell>
          <cell r="L814">
            <v>0</v>
          </cell>
          <cell r="M814">
            <v>0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R814">
            <v>0</v>
          </cell>
          <cell r="S814">
            <v>0</v>
          </cell>
          <cell r="T814">
            <v>0</v>
          </cell>
          <cell r="U814">
            <v>0</v>
          </cell>
          <cell r="V814">
            <v>0</v>
          </cell>
          <cell r="W814">
            <v>0</v>
          </cell>
          <cell r="X814">
            <v>0</v>
          </cell>
          <cell r="Y814">
            <v>0</v>
          </cell>
          <cell r="Z814">
            <v>0</v>
          </cell>
          <cell r="AA814">
            <v>0</v>
          </cell>
          <cell r="AB814">
            <v>0</v>
          </cell>
          <cell r="AC814">
            <v>0</v>
          </cell>
          <cell r="AD814">
            <v>0</v>
          </cell>
          <cell r="AE814">
            <v>0</v>
          </cell>
          <cell r="AF814">
            <v>0</v>
          </cell>
          <cell r="AG814">
            <v>0</v>
          </cell>
          <cell r="AH814">
            <v>0</v>
          </cell>
          <cell r="AI814">
            <v>0</v>
          </cell>
          <cell r="AJ814">
            <v>0</v>
          </cell>
          <cell r="AK814">
            <v>0</v>
          </cell>
          <cell r="AL814">
            <v>0</v>
          </cell>
          <cell r="AM814">
            <v>0</v>
          </cell>
          <cell r="AN814">
            <v>0</v>
          </cell>
          <cell r="AO814">
            <v>0</v>
          </cell>
          <cell r="AP814">
            <v>0</v>
          </cell>
          <cell r="AQ814">
            <v>0</v>
          </cell>
          <cell r="AR814">
            <v>0</v>
          </cell>
          <cell r="AS814">
            <v>0</v>
          </cell>
          <cell r="AT814">
            <v>0</v>
          </cell>
          <cell r="AU814">
            <v>0</v>
          </cell>
          <cell r="AV814">
            <v>0</v>
          </cell>
          <cell r="AW814">
            <v>0</v>
          </cell>
          <cell r="AX814">
            <v>0</v>
          </cell>
          <cell r="AY814">
            <v>0</v>
          </cell>
          <cell r="AZ814">
            <v>0</v>
          </cell>
          <cell r="BA814">
            <v>0</v>
          </cell>
          <cell r="BB814">
            <v>0</v>
          </cell>
          <cell r="BC814">
            <v>0</v>
          </cell>
          <cell r="BD814">
            <v>0</v>
          </cell>
          <cell r="BE814">
            <v>0</v>
          </cell>
          <cell r="BF814">
            <v>0</v>
          </cell>
          <cell r="BG814">
            <v>0</v>
          </cell>
          <cell r="BH814">
            <v>0</v>
          </cell>
          <cell r="BI814">
            <v>0</v>
          </cell>
          <cell r="BJ814">
            <v>0</v>
          </cell>
          <cell r="BK814">
            <v>0</v>
          </cell>
          <cell r="BL814">
            <v>0</v>
          </cell>
          <cell r="BM814">
            <v>0</v>
          </cell>
          <cell r="BN814">
            <v>0</v>
          </cell>
          <cell r="BO814">
            <v>0</v>
          </cell>
          <cell r="BP814">
            <v>0</v>
          </cell>
          <cell r="BQ814">
            <v>0</v>
          </cell>
          <cell r="BR814">
            <v>0</v>
          </cell>
          <cell r="BS814">
            <v>0</v>
          </cell>
          <cell r="BT814">
            <v>0</v>
          </cell>
          <cell r="BU814">
            <v>0</v>
          </cell>
          <cell r="BV814">
            <v>0</v>
          </cell>
          <cell r="BW814">
            <v>0</v>
          </cell>
          <cell r="BX814">
            <v>0</v>
          </cell>
          <cell r="BY814">
            <v>0</v>
          </cell>
          <cell r="BZ814">
            <v>0</v>
          </cell>
          <cell r="CA814">
            <v>0</v>
          </cell>
          <cell r="CB814">
            <v>0</v>
          </cell>
          <cell r="CC814">
            <v>0</v>
          </cell>
          <cell r="CD814">
            <v>0</v>
          </cell>
          <cell r="CE814">
            <v>0</v>
          </cell>
          <cell r="CF814">
            <v>0</v>
          </cell>
          <cell r="CG814">
            <v>0</v>
          </cell>
          <cell r="CH814">
            <v>0</v>
          </cell>
          <cell r="CI814">
            <v>0</v>
          </cell>
          <cell r="CJ814">
            <v>0</v>
          </cell>
          <cell r="CK814">
            <v>0</v>
          </cell>
          <cell r="CL814">
            <v>0</v>
          </cell>
          <cell r="CM814">
            <v>0</v>
          </cell>
          <cell r="CN814">
            <v>0</v>
          </cell>
          <cell r="CO814">
            <v>0</v>
          </cell>
          <cell r="CP814">
            <v>0</v>
          </cell>
          <cell r="CQ814">
            <v>0</v>
          </cell>
          <cell r="CR814">
            <v>0</v>
          </cell>
          <cell r="CS814">
            <v>0</v>
          </cell>
          <cell r="CT814">
            <v>0</v>
          </cell>
          <cell r="CU814">
            <v>0</v>
          </cell>
          <cell r="CV814">
            <v>0</v>
          </cell>
          <cell r="CW814">
            <v>0</v>
          </cell>
          <cell r="CX814">
            <v>0</v>
          </cell>
          <cell r="CY814">
            <v>0</v>
          </cell>
          <cell r="CZ814">
            <v>0</v>
          </cell>
          <cell r="DA814">
            <v>0</v>
          </cell>
          <cell r="DB814">
            <v>0</v>
          </cell>
          <cell r="DC814">
            <v>0</v>
          </cell>
          <cell r="DD814">
            <v>0</v>
          </cell>
          <cell r="DE814">
            <v>0</v>
          </cell>
          <cell r="DF814">
            <v>0</v>
          </cell>
          <cell r="DG814">
            <v>0</v>
          </cell>
          <cell r="DH814">
            <v>0</v>
          </cell>
          <cell r="DI814">
            <v>0</v>
          </cell>
          <cell r="DJ814">
            <v>0</v>
          </cell>
          <cell r="DK814">
            <v>0</v>
          </cell>
          <cell r="DL814">
            <v>0</v>
          </cell>
          <cell r="DM814">
            <v>0</v>
          </cell>
          <cell r="DN814">
            <v>0</v>
          </cell>
          <cell r="DO814">
            <v>0</v>
          </cell>
          <cell r="DP814">
            <v>0</v>
          </cell>
          <cell r="DQ814">
            <v>0</v>
          </cell>
          <cell r="DR814">
            <v>0</v>
          </cell>
          <cell r="DS814">
            <v>0</v>
          </cell>
          <cell r="DT814">
            <v>0</v>
          </cell>
          <cell r="DU814">
            <v>0</v>
          </cell>
          <cell r="DV814">
            <v>0</v>
          </cell>
          <cell r="DW814">
            <v>0</v>
          </cell>
          <cell r="DX814">
            <v>0</v>
          </cell>
          <cell r="DY814">
            <v>0</v>
          </cell>
          <cell r="DZ814">
            <v>0</v>
          </cell>
          <cell r="EA814">
            <v>0</v>
          </cell>
          <cell r="EB814">
            <v>0</v>
          </cell>
          <cell r="EC814">
            <v>0</v>
          </cell>
          <cell r="ED814">
            <v>0</v>
          </cell>
        </row>
        <row r="815">
          <cell r="F815">
            <v>0</v>
          </cell>
          <cell r="G815">
            <v>0</v>
          </cell>
          <cell r="H815">
            <v>0</v>
          </cell>
          <cell r="I815">
            <v>0</v>
          </cell>
          <cell r="J815">
            <v>0</v>
          </cell>
          <cell r="K815">
            <v>0</v>
          </cell>
          <cell r="L815">
            <v>0</v>
          </cell>
          <cell r="M815">
            <v>0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R815">
            <v>0</v>
          </cell>
          <cell r="S815">
            <v>0</v>
          </cell>
          <cell r="T815">
            <v>0</v>
          </cell>
          <cell r="U815">
            <v>0</v>
          </cell>
          <cell r="V815">
            <v>0</v>
          </cell>
          <cell r="W815">
            <v>0</v>
          </cell>
          <cell r="X815">
            <v>0</v>
          </cell>
          <cell r="Y815">
            <v>0</v>
          </cell>
          <cell r="Z815">
            <v>0</v>
          </cell>
          <cell r="AA815">
            <v>0</v>
          </cell>
          <cell r="AB815">
            <v>0</v>
          </cell>
          <cell r="AC815">
            <v>0</v>
          </cell>
          <cell r="AD815">
            <v>0</v>
          </cell>
          <cell r="AE815">
            <v>0</v>
          </cell>
          <cell r="AF815">
            <v>0</v>
          </cell>
          <cell r="AG815">
            <v>0</v>
          </cell>
          <cell r="AH815">
            <v>0</v>
          </cell>
          <cell r="AI815">
            <v>0</v>
          </cell>
          <cell r="AJ815">
            <v>0</v>
          </cell>
          <cell r="AK815">
            <v>0</v>
          </cell>
          <cell r="AL815">
            <v>0</v>
          </cell>
          <cell r="AM815">
            <v>0</v>
          </cell>
          <cell r="AN815">
            <v>0</v>
          </cell>
          <cell r="AO815">
            <v>0</v>
          </cell>
          <cell r="AP815">
            <v>0</v>
          </cell>
          <cell r="AQ815">
            <v>0</v>
          </cell>
          <cell r="AR815">
            <v>0</v>
          </cell>
          <cell r="AS815">
            <v>0</v>
          </cell>
          <cell r="AT815">
            <v>0</v>
          </cell>
          <cell r="AU815">
            <v>0</v>
          </cell>
          <cell r="AV815">
            <v>0</v>
          </cell>
          <cell r="AW815">
            <v>0</v>
          </cell>
          <cell r="AX815">
            <v>0</v>
          </cell>
          <cell r="AY815">
            <v>0</v>
          </cell>
          <cell r="AZ815">
            <v>0</v>
          </cell>
          <cell r="BA815">
            <v>0</v>
          </cell>
          <cell r="BB815">
            <v>0</v>
          </cell>
          <cell r="BC815">
            <v>0</v>
          </cell>
          <cell r="BD815">
            <v>0</v>
          </cell>
          <cell r="BE815">
            <v>0</v>
          </cell>
          <cell r="BF815">
            <v>0</v>
          </cell>
          <cell r="BG815">
            <v>0</v>
          </cell>
          <cell r="BH815">
            <v>0</v>
          </cell>
          <cell r="BI815">
            <v>0</v>
          </cell>
          <cell r="BJ815">
            <v>0</v>
          </cell>
          <cell r="BK815">
            <v>0</v>
          </cell>
          <cell r="BL815">
            <v>0</v>
          </cell>
          <cell r="BM815">
            <v>0</v>
          </cell>
          <cell r="BN815">
            <v>0</v>
          </cell>
          <cell r="BO815">
            <v>0</v>
          </cell>
          <cell r="BP815">
            <v>0</v>
          </cell>
          <cell r="BQ815">
            <v>0</v>
          </cell>
          <cell r="BR815">
            <v>0</v>
          </cell>
          <cell r="BS815">
            <v>0</v>
          </cell>
          <cell r="BT815">
            <v>0</v>
          </cell>
          <cell r="BU815">
            <v>0</v>
          </cell>
          <cell r="BV815">
            <v>0</v>
          </cell>
          <cell r="BW815">
            <v>0</v>
          </cell>
          <cell r="BX815">
            <v>0</v>
          </cell>
          <cell r="BY815">
            <v>0</v>
          </cell>
          <cell r="BZ815">
            <v>0</v>
          </cell>
          <cell r="CA815">
            <v>0</v>
          </cell>
          <cell r="CB815">
            <v>0</v>
          </cell>
          <cell r="CC815">
            <v>0</v>
          </cell>
          <cell r="CD815">
            <v>0</v>
          </cell>
          <cell r="CE815">
            <v>0</v>
          </cell>
          <cell r="CF815">
            <v>0</v>
          </cell>
          <cell r="CG815">
            <v>0</v>
          </cell>
          <cell r="CH815">
            <v>0</v>
          </cell>
          <cell r="CI815">
            <v>0</v>
          </cell>
          <cell r="CJ815">
            <v>0</v>
          </cell>
          <cell r="CK815">
            <v>0</v>
          </cell>
          <cell r="CL815">
            <v>0</v>
          </cell>
          <cell r="CM815">
            <v>0</v>
          </cell>
          <cell r="CN815">
            <v>0</v>
          </cell>
          <cell r="CO815">
            <v>0</v>
          </cell>
          <cell r="CP815">
            <v>0</v>
          </cell>
          <cell r="CQ815">
            <v>0</v>
          </cell>
          <cell r="CR815">
            <v>0</v>
          </cell>
          <cell r="CS815">
            <v>0</v>
          </cell>
          <cell r="CT815">
            <v>0</v>
          </cell>
          <cell r="CU815">
            <v>0</v>
          </cell>
          <cell r="CV815">
            <v>0</v>
          </cell>
          <cell r="CW815">
            <v>0</v>
          </cell>
          <cell r="CX815">
            <v>0</v>
          </cell>
          <cell r="CY815">
            <v>0</v>
          </cell>
          <cell r="CZ815">
            <v>0</v>
          </cell>
          <cell r="DA815">
            <v>0</v>
          </cell>
          <cell r="DB815">
            <v>0</v>
          </cell>
          <cell r="DC815">
            <v>0</v>
          </cell>
          <cell r="DD815">
            <v>0</v>
          </cell>
          <cell r="DE815">
            <v>0</v>
          </cell>
          <cell r="DF815">
            <v>0</v>
          </cell>
          <cell r="DG815">
            <v>0</v>
          </cell>
          <cell r="DH815">
            <v>0</v>
          </cell>
          <cell r="DI815">
            <v>0</v>
          </cell>
          <cell r="DJ815">
            <v>0</v>
          </cell>
          <cell r="DK815">
            <v>0</v>
          </cell>
          <cell r="DL815">
            <v>0</v>
          </cell>
          <cell r="DM815">
            <v>0</v>
          </cell>
          <cell r="DN815">
            <v>0</v>
          </cell>
          <cell r="DO815">
            <v>0</v>
          </cell>
          <cell r="DP815">
            <v>0</v>
          </cell>
          <cell r="DQ815">
            <v>0</v>
          </cell>
          <cell r="DR815">
            <v>0</v>
          </cell>
          <cell r="DS815">
            <v>0</v>
          </cell>
          <cell r="DT815">
            <v>0</v>
          </cell>
          <cell r="DU815">
            <v>0</v>
          </cell>
          <cell r="DV815">
            <v>0</v>
          </cell>
          <cell r="DW815">
            <v>0</v>
          </cell>
          <cell r="DX815">
            <v>0</v>
          </cell>
          <cell r="DY815">
            <v>0</v>
          </cell>
          <cell r="DZ815">
            <v>0</v>
          </cell>
          <cell r="EA815">
            <v>0</v>
          </cell>
          <cell r="EB815">
            <v>0</v>
          </cell>
          <cell r="EC815">
            <v>0</v>
          </cell>
          <cell r="ED815">
            <v>0</v>
          </cell>
        </row>
        <row r="816">
          <cell r="F816">
            <v>0</v>
          </cell>
          <cell r="G816">
            <v>0</v>
          </cell>
          <cell r="H816">
            <v>0</v>
          </cell>
          <cell r="I816">
            <v>0</v>
          </cell>
          <cell r="J816">
            <v>0</v>
          </cell>
          <cell r="K816">
            <v>0</v>
          </cell>
          <cell r="L816">
            <v>0</v>
          </cell>
          <cell r="M816">
            <v>0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R816">
            <v>0</v>
          </cell>
          <cell r="S816">
            <v>0</v>
          </cell>
          <cell r="T816">
            <v>0</v>
          </cell>
          <cell r="U816">
            <v>0</v>
          </cell>
          <cell r="V816">
            <v>0</v>
          </cell>
          <cell r="W816">
            <v>0</v>
          </cell>
          <cell r="X816">
            <v>0</v>
          </cell>
          <cell r="Y816">
            <v>0</v>
          </cell>
          <cell r="Z816">
            <v>0</v>
          </cell>
          <cell r="AA816">
            <v>0</v>
          </cell>
          <cell r="AB816">
            <v>0</v>
          </cell>
          <cell r="AC816">
            <v>0</v>
          </cell>
          <cell r="AD816">
            <v>0</v>
          </cell>
          <cell r="AE816">
            <v>0</v>
          </cell>
          <cell r="AF816">
            <v>0</v>
          </cell>
          <cell r="AG816">
            <v>0</v>
          </cell>
          <cell r="AH816">
            <v>0</v>
          </cell>
          <cell r="AI816">
            <v>0</v>
          </cell>
          <cell r="AJ816">
            <v>0</v>
          </cell>
          <cell r="AK816">
            <v>0</v>
          </cell>
          <cell r="AL816">
            <v>0</v>
          </cell>
          <cell r="AM816">
            <v>0</v>
          </cell>
          <cell r="AN816">
            <v>0</v>
          </cell>
          <cell r="AO816">
            <v>0</v>
          </cell>
          <cell r="AP816">
            <v>0</v>
          </cell>
          <cell r="AQ816">
            <v>0</v>
          </cell>
          <cell r="AR816">
            <v>0</v>
          </cell>
          <cell r="AS816">
            <v>0</v>
          </cell>
          <cell r="AT816">
            <v>0</v>
          </cell>
          <cell r="AU816">
            <v>0</v>
          </cell>
          <cell r="AV816">
            <v>0</v>
          </cell>
          <cell r="AW816">
            <v>0</v>
          </cell>
          <cell r="AX816">
            <v>0</v>
          </cell>
          <cell r="AY816">
            <v>0</v>
          </cell>
          <cell r="AZ816">
            <v>0</v>
          </cell>
          <cell r="BA816">
            <v>0</v>
          </cell>
          <cell r="BB816">
            <v>0</v>
          </cell>
          <cell r="BC816">
            <v>0</v>
          </cell>
          <cell r="BD816">
            <v>0</v>
          </cell>
          <cell r="BE816">
            <v>0</v>
          </cell>
          <cell r="BF816">
            <v>0</v>
          </cell>
          <cell r="BG816">
            <v>0</v>
          </cell>
          <cell r="BH816">
            <v>0</v>
          </cell>
          <cell r="BI816">
            <v>0</v>
          </cell>
          <cell r="BJ816">
            <v>0</v>
          </cell>
          <cell r="BK816">
            <v>0</v>
          </cell>
          <cell r="BL816">
            <v>0</v>
          </cell>
          <cell r="BM816">
            <v>0</v>
          </cell>
          <cell r="BN816">
            <v>0</v>
          </cell>
          <cell r="BO816">
            <v>0</v>
          </cell>
          <cell r="BP816">
            <v>0</v>
          </cell>
          <cell r="BQ816">
            <v>0</v>
          </cell>
          <cell r="BR816">
            <v>0</v>
          </cell>
          <cell r="BS816">
            <v>0</v>
          </cell>
          <cell r="BT816">
            <v>0</v>
          </cell>
          <cell r="BU816">
            <v>0</v>
          </cell>
          <cell r="BV816">
            <v>0</v>
          </cell>
          <cell r="BW816">
            <v>0</v>
          </cell>
          <cell r="BX816">
            <v>0</v>
          </cell>
          <cell r="BY816">
            <v>0</v>
          </cell>
          <cell r="BZ816">
            <v>0</v>
          </cell>
          <cell r="CA816">
            <v>0</v>
          </cell>
          <cell r="CB816">
            <v>0</v>
          </cell>
          <cell r="CC816">
            <v>0</v>
          </cell>
          <cell r="CD816">
            <v>0</v>
          </cell>
          <cell r="CE816">
            <v>0</v>
          </cell>
          <cell r="CF816">
            <v>0</v>
          </cell>
          <cell r="CG816">
            <v>0</v>
          </cell>
          <cell r="CH816">
            <v>0</v>
          </cell>
          <cell r="CI816">
            <v>0</v>
          </cell>
          <cell r="CJ816">
            <v>0</v>
          </cell>
          <cell r="CK816">
            <v>0</v>
          </cell>
          <cell r="CL816">
            <v>0</v>
          </cell>
          <cell r="CM816">
            <v>0</v>
          </cell>
          <cell r="CN816">
            <v>0</v>
          </cell>
          <cell r="CO816">
            <v>0</v>
          </cell>
          <cell r="CP816">
            <v>0</v>
          </cell>
          <cell r="CQ816">
            <v>0</v>
          </cell>
          <cell r="CR816">
            <v>0</v>
          </cell>
          <cell r="CS816">
            <v>0</v>
          </cell>
          <cell r="CT816">
            <v>0</v>
          </cell>
          <cell r="CU816">
            <v>0</v>
          </cell>
          <cell r="CV816">
            <v>0</v>
          </cell>
          <cell r="CW816">
            <v>0</v>
          </cell>
          <cell r="CX816">
            <v>0</v>
          </cell>
          <cell r="CY816">
            <v>0</v>
          </cell>
          <cell r="CZ816">
            <v>0</v>
          </cell>
          <cell r="DA816">
            <v>0</v>
          </cell>
          <cell r="DB816">
            <v>0</v>
          </cell>
          <cell r="DC816">
            <v>0</v>
          </cell>
          <cell r="DD816">
            <v>0</v>
          </cell>
          <cell r="DE816">
            <v>0</v>
          </cell>
          <cell r="DF816">
            <v>0</v>
          </cell>
          <cell r="DG816">
            <v>0</v>
          </cell>
          <cell r="DH816">
            <v>0</v>
          </cell>
          <cell r="DI816">
            <v>0</v>
          </cell>
          <cell r="DJ816">
            <v>0</v>
          </cell>
          <cell r="DK816">
            <v>0</v>
          </cell>
          <cell r="DL816">
            <v>0</v>
          </cell>
          <cell r="DM816">
            <v>0</v>
          </cell>
          <cell r="DN816">
            <v>0</v>
          </cell>
          <cell r="DO816">
            <v>0</v>
          </cell>
          <cell r="DP816">
            <v>0</v>
          </cell>
          <cell r="DQ816">
            <v>0</v>
          </cell>
          <cell r="DR816">
            <v>0</v>
          </cell>
          <cell r="DS816">
            <v>0</v>
          </cell>
          <cell r="DT816">
            <v>0</v>
          </cell>
          <cell r="DU816">
            <v>0</v>
          </cell>
          <cell r="DV816">
            <v>0</v>
          </cell>
          <cell r="DW816">
            <v>0</v>
          </cell>
          <cell r="DX816">
            <v>0</v>
          </cell>
          <cell r="DY816">
            <v>0</v>
          </cell>
          <cell r="DZ816">
            <v>0</v>
          </cell>
          <cell r="EA816">
            <v>0</v>
          </cell>
          <cell r="EB816">
            <v>0</v>
          </cell>
          <cell r="EC816">
            <v>0</v>
          </cell>
          <cell r="ED816">
            <v>0</v>
          </cell>
        </row>
        <row r="817">
          <cell r="F817">
            <v>0</v>
          </cell>
          <cell r="G817">
            <v>0</v>
          </cell>
          <cell r="H817">
            <v>0</v>
          </cell>
          <cell r="I817">
            <v>0</v>
          </cell>
          <cell r="J817">
            <v>0</v>
          </cell>
          <cell r="K817">
            <v>0</v>
          </cell>
          <cell r="L817">
            <v>0</v>
          </cell>
          <cell r="M817">
            <v>0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0</v>
          </cell>
          <cell r="W817">
            <v>0</v>
          </cell>
          <cell r="X817">
            <v>0</v>
          </cell>
          <cell r="Y817">
            <v>0</v>
          </cell>
          <cell r="Z817">
            <v>0</v>
          </cell>
          <cell r="AA817">
            <v>0</v>
          </cell>
          <cell r="AB817">
            <v>0</v>
          </cell>
          <cell r="AC817">
            <v>0</v>
          </cell>
          <cell r="AD817">
            <v>0</v>
          </cell>
          <cell r="AE817">
            <v>0</v>
          </cell>
          <cell r="AF817">
            <v>0</v>
          </cell>
          <cell r="AG817">
            <v>0</v>
          </cell>
          <cell r="AH817">
            <v>0</v>
          </cell>
          <cell r="AI817">
            <v>0</v>
          </cell>
          <cell r="AJ817">
            <v>0</v>
          </cell>
          <cell r="AK817">
            <v>0</v>
          </cell>
          <cell r="AL817">
            <v>0</v>
          </cell>
          <cell r="AM817">
            <v>0</v>
          </cell>
          <cell r="AN817">
            <v>0</v>
          </cell>
          <cell r="AO817">
            <v>0</v>
          </cell>
          <cell r="AP817">
            <v>0</v>
          </cell>
          <cell r="AQ817">
            <v>0</v>
          </cell>
          <cell r="AR817">
            <v>0</v>
          </cell>
          <cell r="AS817">
            <v>0</v>
          </cell>
          <cell r="AT817">
            <v>0</v>
          </cell>
          <cell r="AU817">
            <v>0</v>
          </cell>
          <cell r="AV817">
            <v>0</v>
          </cell>
          <cell r="AW817">
            <v>0</v>
          </cell>
          <cell r="AX817">
            <v>0</v>
          </cell>
          <cell r="AY817">
            <v>0</v>
          </cell>
          <cell r="AZ817">
            <v>0</v>
          </cell>
          <cell r="BA817">
            <v>0</v>
          </cell>
          <cell r="BB817">
            <v>0</v>
          </cell>
          <cell r="BC817">
            <v>0</v>
          </cell>
          <cell r="BD817">
            <v>0</v>
          </cell>
          <cell r="BE817">
            <v>0</v>
          </cell>
          <cell r="BF817">
            <v>0</v>
          </cell>
          <cell r="BG817">
            <v>0</v>
          </cell>
          <cell r="BH817">
            <v>0</v>
          </cell>
          <cell r="BI817">
            <v>0</v>
          </cell>
          <cell r="BJ817">
            <v>0</v>
          </cell>
          <cell r="BK817">
            <v>0</v>
          </cell>
          <cell r="BL817">
            <v>0</v>
          </cell>
          <cell r="BM817">
            <v>0</v>
          </cell>
          <cell r="BN817">
            <v>0</v>
          </cell>
          <cell r="BO817">
            <v>0</v>
          </cell>
          <cell r="BP817">
            <v>0</v>
          </cell>
          <cell r="BQ817">
            <v>0</v>
          </cell>
          <cell r="BR817">
            <v>0</v>
          </cell>
          <cell r="BS817">
            <v>0</v>
          </cell>
          <cell r="BT817">
            <v>0</v>
          </cell>
          <cell r="BU817">
            <v>0</v>
          </cell>
          <cell r="BV817">
            <v>0</v>
          </cell>
          <cell r="BW817">
            <v>0</v>
          </cell>
          <cell r="BX817">
            <v>0</v>
          </cell>
          <cell r="BY817">
            <v>0</v>
          </cell>
          <cell r="BZ817">
            <v>0</v>
          </cell>
          <cell r="CA817">
            <v>0</v>
          </cell>
          <cell r="CB817">
            <v>0</v>
          </cell>
          <cell r="CC817">
            <v>0</v>
          </cell>
          <cell r="CD817">
            <v>0</v>
          </cell>
          <cell r="CE817">
            <v>0</v>
          </cell>
          <cell r="CF817">
            <v>0</v>
          </cell>
          <cell r="CG817">
            <v>0</v>
          </cell>
          <cell r="CH817">
            <v>0</v>
          </cell>
          <cell r="CI817">
            <v>0</v>
          </cell>
          <cell r="CJ817">
            <v>0</v>
          </cell>
          <cell r="CK817">
            <v>0</v>
          </cell>
          <cell r="CL817">
            <v>0</v>
          </cell>
          <cell r="CM817">
            <v>0</v>
          </cell>
          <cell r="CN817">
            <v>0</v>
          </cell>
          <cell r="CO817">
            <v>0</v>
          </cell>
          <cell r="CP817">
            <v>0</v>
          </cell>
          <cell r="CQ817">
            <v>0</v>
          </cell>
          <cell r="CR817">
            <v>0</v>
          </cell>
          <cell r="CS817">
            <v>0</v>
          </cell>
          <cell r="CT817">
            <v>0</v>
          </cell>
          <cell r="CU817">
            <v>0</v>
          </cell>
          <cell r="CV817">
            <v>0</v>
          </cell>
          <cell r="CW817">
            <v>0</v>
          </cell>
          <cell r="CX817">
            <v>0</v>
          </cell>
          <cell r="CY817">
            <v>0</v>
          </cell>
          <cell r="CZ817">
            <v>0</v>
          </cell>
          <cell r="DA817">
            <v>0</v>
          </cell>
          <cell r="DB817">
            <v>0</v>
          </cell>
          <cell r="DC817">
            <v>0</v>
          </cell>
          <cell r="DD817">
            <v>0</v>
          </cell>
          <cell r="DE817">
            <v>0</v>
          </cell>
          <cell r="DF817">
            <v>0</v>
          </cell>
          <cell r="DG817">
            <v>0</v>
          </cell>
          <cell r="DH817">
            <v>0</v>
          </cell>
          <cell r="DI817">
            <v>0</v>
          </cell>
          <cell r="DJ817">
            <v>0</v>
          </cell>
          <cell r="DK817">
            <v>0</v>
          </cell>
          <cell r="DL817">
            <v>0</v>
          </cell>
          <cell r="DM817">
            <v>0</v>
          </cell>
          <cell r="DN817">
            <v>0</v>
          </cell>
          <cell r="DO817">
            <v>0</v>
          </cell>
          <cell r="DP817">
            <v>0</v>
          </cell>
          <cell r="DQ817">
            <v>0</v>
          </cell>
          <cell r="DR817">
            <v>0</v>
          </cell>
          <cell r="DS817">
            <v>0</v>
          </cell>
          <cell r="DT817">
            <v>0</v>
          </cell>
          <cell r="DU817">
            <v>0</v>
          </cell>
          <cell r="DV817">
            <v>0</v>
          </cell>
          <cell r="DW817">
            <v>0</v>
          </cell>
          <cell r="DX817">
            <v>0</v>
          </cell>
          <cell r="DY817">
            <v>0</v>
          </cell>
          <cell r="DZ817">
            <v>0</v>
          </cell>
          <cell r="EA817">
            <v>0</v>
          </cell>
          <cell r="EB817">
            <v>0</v>
          </cell>
          <cell r="EC817">
            <v>0</v>
          </cell>
          <cell r="ED817">
            <v>0</v>
          </cell>
        </row>
        <row r="818">
          <cell r="F818">
            <v>0</v>
          </cell>
          <cell r="G818">
            <v>0</v>
          </cell>
          <cell r="H818">
            <v>0</v>
          </cell>
          <cell r="I818">
            <v>0</v>
          </cell>
          <cell r="J818">
            <v>0</v>
          </cell>
          <cell r="K818">
            <v>0</v>
          </cell>
          <cell r="L818">
            <v>0</v>
          </cell>
          <cell r="M818">
            <v>0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R818">
            <v>0</v>
          </cell>
          <cell r="S818">
            <v>0</v>
          </cell>
          <cell r="T818">
            <v>0</v>
          </cell>
          <cell r="U818">
            <v>0</v>
          </cell>
          <cell r="V818">
            <v>0</v>
          </cell>
          <cell r="W818">
            <v>0</v>
          </cell>
          <cell r="X818">
            <v>0</v>
          </cell>
          <cell r="Y818">
            <v>0</v>
          </cell>
          <cell r="Z818">
            <v>0</v>
          </cell>
          <cell r="AA818">
            <v>0</v>
          </cell>
          <cell r="AB818">
            <v>0</v>
          </cell>
          <cell r="AC818">
            <v>0</v>
          </cell>
          <cell r="AD818">
            <v>0</v>
          </cell>
          <cell r="AE818">
            <v>0</v>
          </cell>
          <cell r="AF818">
            <v>0</v>
          </cell>
          <cell r="AG818">
            <v>0</v>
          </cell>
          <cell r="AH818">
            <v>0</v>
          </cell>
          <cell r="AI818">
            <v>0</v>
          </cell>
          <cell r="AJ818">
            <v>0</v>
          </cell>
          <cell r="AK818">
            <v>0</v>
          </cell>
          <cell r="AL818">
            <v>0</v>
          </cell>
          <cell r="AM818">
            <v>0</v>
          </cell>
          <cell r="AN818">
            <v>0</v>
          </cell>
          <cell r="AO818">
            <v>0</v>
          </cell>
          <cell r="AP818">
            <v>0</v>
          </cell>
          <cell r="AQ818">
            <v>0</v>
          </cell>
          <cell r="AR818">
            <v>0</v>
          </cell>
          <cell r="AS818">
            <v>0</v>
          </cell>
          <cell r="AT818">
            <v>0</v>
          </cell>
          <cell r="AU818">
            <v>0</v>
          </cell>
          <cell r="AV818">
            <v>0</v>
          </cell>
          <cell r="AW818">
            <v>0</v>
          </cell>
          <cell r="AX818">
            <v>0</v>
          </cell>
          <cell r="AY818">
            <v>0</v>
          </cell>
          <cell r="AZ818">
            <v>0</v>
          </cell>
          <cell r="BA818">
            <v>0</v>
          </cell>
          <cell r="BB818">
            <v>0</v>
          </cell>
          <cell r="BC818">
            <v>0</v>
          </cell>
          <cell r="BD818">
            <v>0</v>
          </cell>
          <cell r="BE818">
            <v>0</v>
          </cell>
          <cell r="BF818">
            <v>0</v>
          </cell>
          <cell r="BG818">
            <v>0</v>
          </cell>
          <cell r="BH818">
            <v>0</v>
          </cell>
          <cell r="BI818">
            <v>0</v>
          </cell>
          <cell r="BJ818">
            <v>0</v>
          </cell>
          <cell r="BK818">
            <v>0</v>
          </cell>
          <cell r="BL818">
            <v>0</v>
          </cell>
          <cell r="BM818">
            <v>0</v>
          </cell>
          <cell r="BN818">
            <v>0</v>
          </cell>
          <cell r="BO818">
            <v>0</v>
          </cell>
          <cell r="BP818">
            <v>0</v>
          </cell>
          <cell r="BQ818">
            <v>0</v>
          </cell>
          <cell r="BR818">
            <v>0</v>
          </cell>
          <cell r="BS818">
            <v>0</v>
          </cell>
          <cell r="BT818">
            <v>0</v>
          </cell>
          <cell r="BU818">
            <v>0</v>
          </cell>
          <cell r="BV818">
            <v>0</v>
          </cell>
          <cell r="BW818">
            <v>0</v>
          </cell>
          <cell r="BX818">
            <v>0</v>
          </cell>
          <cell r="BY818">
            <v>0</v>
          </cell>
          <cell r="BZ818">
            <v>0</v>
          </cell>
          <cell r="CA818">
            <v>0</v>
          </cell>
          <cell r="CB818">
            <v>0</v>
          </cell>
          <cell r="CC818">
            <v>0</v>
          </cell>
          <cell r="CD818">
            <v>0</v>
          </cell>
          <cell r="CE818">
            <v>0</v>
          </cell>
          <cell r="CF818">
            <v>0</v>
          </cell>
          <cell r="CG818">
            <v>0</v>
          </cell>
          <cell r="CH818">
            <v>0</v>
          </cell>
          <cell r="CI818">
            <v>0</v>
          </cell>
          <cell r="CJ818">
            <v>0</v>
          </cell>
          <cell r="CK818">
            <v>0</v>
          </cell>
          <cell r="CL818">
            <v>0</v>
          </cell>
          <cell r="CM818">
            <v>0</v>
          </cell>
          <cell r="CN818">
            <v>0</v>
          </cell>
          <cell r="CO818">
            <v>0</v>
          </cell>
          <cell r="CP818">
            <v>0</v>
          </cell>
          <cell r="CQ818">
            <v>0</v>
          </cell>
          <cell r="CR818">
            <v>0</v>
          </cell>
          <cell r="CS818">
            <v>0</v>
          </cell>
          <cell r="CT818">
            <v>0</v>
          </cell>
          <cell r="CU818">
            <v>0</v>
          </cell>
          <cell r="CV818">
            <v>0</v>
          </cell>
          <cell r="CW818">
            <v>0</v>
          </cell>
          <cell r="CX818">
            <v>0</v>
          </cell>
          <cell r="CY818">
            <v>0</v>
          </cell>
          <cell r="CZ818">
            <v>0</v>
          </cell>
          <cell r="DA818">
            <v>0</v>
          </cell>
          <cell r="DB818">
            <v>0</v>
          </cell>
          <cell r="DC818">
            <v>0</v>
          </cell>
          <cell r="DD818">
            <v>0</v>
          </cell>
          <cell r="DE818">
            <v>0</v>
          </cell>
          <cell r="DF818">
            <v>0</v>
          </cell>
          <cell r="DG818">
            <v>0</v>
          </cell>
          <cell r="DH818">
            <v>0</v>
          </cell>
          <cell r="DI818">
            <v>0</v>
          </cell>
          <cell r="DJ818">
            <v>0</v>
          </cell>
          <cell r="DK818">
            <v>0</v>
          </cell>
          <cell r="DL818">
            <v>0</v>
          </cell>
          <cell r="DM818">
            <v>0</v>
          </cell>
          <cell r="DN818">
            <v>0</v>
          </cell>
          <cell r="DO818">
            <v>0</v>
          </cell>
          <cell r="DP818">
            <v>0</v>
          </cell>
          <cell r="DQ818">
            <v>0</v>
          </cell>
          <cell r="DR818">
            <v>0</v>
          </cell>
          <cell r="DS818">
            <v>0</v>
          </cell>
          <cell r="DT818">
            <v>0</v>
          </cell>
          <cell r="DU818">
            <v>0</v>
          </cell>
          <cell r="DV818">
            <v>0</v>
          </cell>
          <cell r="DW818">
            <v>0</v>
          </cell>
          <cell r="DX818">
            <v>0</v>
          </cell>
          <cell r="DY818">
            <v>0</v>
          </cell>
          <cell r="DZ818">
            <v>0</v>
          </cell>
          <cell r="EA818">
            <v>0</v>
          </cell>
          <cell r="EB818">
            <v>0</v>
          </cell>
          <cell r="EC818">
            <v>0</v>
          </cell>
          <cell r="ED818">
            <v>0</v>
          </cell>
        </row>
        <row r="819">
          <cell r="F819">
            <v>0</v>
          </cell>
          <cell r="G819">
            <v>0</v>
          </cell>
          <cell r="H819">
            <v>0</v>
          </cell>
          <cell r="I819">
            <v>0</v>
          </cell>
          <cell r="J819">
            <v>0</v>
          </cell>
          <cell r="K819">
            <v>0</v>
          </cell>
          <cell r="L819">
            <v>0</v>
          </cell>
          <cell r="M819">
            <v>0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R819">
            <v>0</v>
          </cell>
          <cell r="S819">
            <v>0</v>
          </cell>
          <cell r="T819">
            <v>0</v>
          </cell>
          <cell r="U819">
            <v>0</v>
          </cell>
          <cell r="V819">
            <v>0</v>
          </cell>
          <cell r="W819">
            <v>0</v>
          </cell>
          <cell r="X819">
            <v>0</v>
          </cell>
          <cell r="Y819">
            <v>0</v>
          </cell>
          <cell r="Z819">
            <v>0</v>
          </cell>
          <cell r="AA819">
            <v>0</v>
          </cell>
          <cell r="AB819">
            <v>0</v>
          </cell>
          <cell r="AC819">
            <v>0</v>
          </cell>
          <cell r="AD819">
            <v>0</v>
          </cell>
          <cell r="AE819">
            <v>0</v>
          </cell>
          <cell r="AF819">
            <v>0</v>
          </cell>
          <cell r="AG819">
            <v>0</v>
          </cell>
          <cell r="AH819">
            <v>0</v>
          </cell>
          <cell r="AI819">
            <v>0</v>
          </cell>
          <cell r="AJ819">
            <v>0</v>
          </cell>
          <cell r="AK819">
            <v>0</v>
          </cell>
          <cell r="AL819">
            <v>0</v>
          </cell>
          <cell r="AM819">
            <v>0</v>
          </cell>
          <cell r="AN819">
            <v>0</v>
          </cell>
          <cell r="AO819">
            <v>0</v>
          </cell>
          <cell r="AP819">
            <v>0</v>
          </cell>
          <cell r="AQ819">
            <v>0</v>
          </cell>
          <cell r="AR819">
            <v>0</v>
          </cell>
          <cell r="AS819">
            <v>0</v>
          </cell>
          <cell r="AT819">
            <v>0</v>
          </cell>
          <cell r="AU819">
            <v>0</v>
          </cell>
          <cell r="AV819">
            <v>0</v>
          </cell>
          <cell r="AW819">
            <v>0</v>
          </cell>
          <cell r="AX819">
            <v>0</v>
          </cell>
          <cell r="AY819">
            <v>0</v>
          </cell>
          <cell r="AZ819">
            <v>0</v>
          </cell>
          <cell r="BA819">
            <v>0</v>
          </cell>
          <cell r="BB819">
            <v>0</v>
          </cell>
          <cell r="BC819">
            <v>0</v>
          </cell>
          <cell r="BD819">
            <v>0</v>
          </cell>
          <cell r="BE819">
            <v>0</v>
          </cell>
          <cell r="BF819">
            <v>0</v>
          </cell>
          <cell r="BG819">
            <v>0</v>
          </cell>
          <cell r="BH819">
            <v>0</v>
          </cell>
          <cell r="BI819">
            <v>0</v>
          </cell>
          <cell r="BJ819">
            <v>0</v>
          </cell>
          <cell r="BK819">
            <v>0</v>
          </cell>
          <cell r="BL819">
            <v>0</v>
          </cell>
          <cell r="BM819">
            <v>0</v>
          </cell>
          <cell r="BN819">
            <v>0</v>
          </cell>
          <cell r="BO819">
            <v>0</v>
          </cell>
          <cell r="BP819">
            <v>0</v>
          </cell>
          <cell r="BQ819">
            <v>0</v>
          </cell>
          <cell r="BR819">
            <v>0</v>
          </cell>
          <cell r="BS819">
            <v>0</v>
          </cell>
          <cell r="BT819">
            <v>0</v>
          </cell>
          <cell r="BU819">
            <v>0</v>
          </cell>
          <cell r="BV819">
            <v>0</v>
          </cell>
          <cell r="BW819">
            <v>0</v>
          </cell>
          <cell r="BX819">
            <v>0</v>
          </cell>
          <cell r="BY819">
            <v>0</v>
          </cell>
          <cell r="BZ819">
            <v>0</v>
          </cell>
          <cell r="CA819">
            <v>0</v>
          </cell>
          <cell r="CB819">
            <v>0</v>
          </cell>
          <cell r="CC819">
            <v>0</v>
          </cell>
          <cell r="CD819">
            <v>0</v>
          </cell>
          <cell r="CE819">
            <v>0</v>
          </cell>
          <cell r="CF819">
            <v>0</v>
          </cell>
          <cell r="CG819">
            <v>0</v>
          </cell>
          <cell r="CH819">
            <v>0</v>
          </cell>
          <cell r="CI819">
            <v>0</v>
          </cell>
          <cell r="CJ819">
            <v>0</v>
          </cell>
          <cell r="CK819">
            <v>0</v>
          </cell>
          <cell r="CL819">
            <v>0</v>
          </cell>
          <cell r="CM819">
            <v>0</v>
          </cell>
          <cell r="CN819">
            <v>0</v>
          </cell>
          <cell r="CO819">
            <v>0</v>
          </cell>
          <cell r="CP819">
            <v>0</v>
          </cell>
          <cell r="CQ819">
            <v>0</v>
          </cell>
          <cell r="CR819">
            <v>0</v>
          </cell>
          <cell r="CS819">
            <v>0</v>
          </cell>
          <cell r="CT819">
            <v>0</v>
          </cell>
          <cell r="CU819">
            <v>0</v>
          </cell>
          <cell r="CV819">
            <v>0</v>
          </cell>
          <cell r="CW819">
            <v>0</v>
          </cell>
          <cell r="CX819">
            <v>0</v>
          </cell>
          <cell r="CY819">
            <v>0</v>
          </cell>
          <cell r="CZ819">
            <v>0</v>
          </cell>
          <cell r="DA819">
            <v>0</v>
          </cell>
          <cell r="DB819">
            <v>0</v>
          </cell>
          <cell r="DC819">
            <v>0</v>
          </cell>
          <cell r="DD819">
            <v>0</v>
          </cell>
          <cell r="DE819">
            <v>0</v>
          </cell>
          <cell r="DF819">
            <v>0</v>
          </cell>
          <cell r="DG819">
            <v>0</v>
          </cell>
          <cell r="DH819">
            <v>0</v>
          </cell>
          <cell r="DI819">
            <v>0</v>
          </cell>
          <cell r="DJ819">
            <v>0</v>
          </cell>
          <cell r="DK819">
            <v>0</v>
          </cell>
          <cell r="DL819">
            <v>0</v>
          </cell>
          <cell r="DM819">
            <v>0</v>
          </cell>
          <cell r="DN819">
            <v>0</v>
          </cell>
          <cell r="DO819">
            <v>0</v>
          </cell>
          <cell r="DP819">
            <v>0</v>
          </cell>
          <cell r="DQ819">
            <v>0</v>
          </cell>
          <cell r="DR819">
            <v>0</v>
          </cell>
          <cell r="DS819">
            <v>0</v>
          </cell>
          <cell r="DT819">
            <v>0</v>
          </cell>
          <cell r="DU819">
            <v>0</v>
          </cell>
          <cell r="DV819">
            <v>0</v>
          </cell>
          <cell r="DW819">
            <v>0</v>
          </cell>
          <cell r="DX819">
            <v>0</v>
          </cell>
          <cell r="DY819">
            <v>0</v>
          </cell>
          <cell r="DZ819">
            <v>0</v>
          </cell>
          <cell r="EA819">
            <v>0</v>
          </cell>
          <cell r="EB819">
            <v>0</v>
          </cell>
          <cell r="EC819">
            <v>0</v>
          </cell>
          <cell r="ED819">
            <v>0</v>
          </cell>
        </row>
        <row r="820">
          <cell r="F820">
            <v>0</v>
          </cell>
          <cell r="G820">
            <v>0</v>
          </cell>
          <cell r="H820">
            <v>0</v>
          </cell>
          <cell r="I820">
            <v>0</v>
          </cell>
          <cell r="J820">
            <v>0</v>
          </cell>
          <cell r="K820">
            <v>0</v>
          </cell>
          <cell r="L820">
            <v>0</v>
          </cell>
          <cell r="M820">
            <v>0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0</v>
          </cell>
          <cell r="W820">
            <v>0</v>
          </cell>
          <cell r="X820">
            <v>0</v>
          </cell>
          <cell r="Y820">
            <v>0</v>
          </cell>
          <cell r="Z820">
            <v>0</v>
          </cell>
          <cell r="AA820">
            <v>0</v>
          </cell>
          <cell r="AB820">
            <v>0</v>
          </cell>
          <cell r="AC820">
            <v>0</v>
          </cell>
          <cell r="AD820">
            <v>0</v>
          </cell>
          <cell r="AE820">
            <v>0</v>
          </cell>
          <cell r="AF820">
            <v>0</v>
          </cell>
          <cell r="AG820">
            <v>0</v>
          </cell>
          <cell r="AH820">
            <v>0</v>
          </cell>
          <cell r="AI820">
            <v>0</v>
          </cell>
          <cell r="AJ820">
            <v>0</v>
          </cell>
          <cell r="AK820">
            <v>0</v>
          </cell>
          <cell r="AL820">
            <v>0</v>
          </cell>
          <cell r="AM820">
            <v>0</v>
          </cell>
          <cell r="AN820">
            <v>0</v>
          </cell>
          <cell r="AO820">
            <v>0</v>
          </cell>
          <cell r="AP820">
            <v>0</v>
          </cell>
          <cell r="AQ820">
            <v>0</v>
          </cell>
          <cell r="AR820">
            <v>0</v>
          </cell>
          <cell r="AS820">
            <v>0</v>
          </cell>
          <cell r="AT820">
            <v>0</v>
          </cell>
          <cell r="AU820">
            <v>0</v>
          </cell>
          <cell r="AV820">
            <v>0</v>
          </cell>
          <cell r="AW820">
            <v>0</v>
          </cell>
          <cell r="AX820">
            <v>0</v>
          </cell>
          <cell r="AY820">
            <v>0</v>
          </cell>
          <cell r="AZ820">
            <v>0</v>
          </cell>
          <cell r="BA820">
            <v>0</v>
          </cell>
          <cell r="BB820">
            <v>0</v>
          </cell>
          <cell r="BC820">
            <v>0</v>
          </cell>
          <cell r="BD820">
            <v>0</v>
          </cell>
          <cell r="BE820">
            <v>0</v>
          </cell>
          <cell r="BF820">
            <v>0</v>
          </cell>
          <cell r="BG820">
            <v>0</v>
          </cell>
          <cell r="BH820">
            <v>0</v>
          </cell>
          <cell r="BI820">
            <v>0</v>
          </cell>
          <cell r="BJ820">
            <v>0</v>
          </cell>
          <cell r="BK820">
            <v>0</v>
          </cell>
          <cell r="BL820">
            <v>0</v>
          </cell>
          <cell r="BM820">
            <v>0</v>
          </cell>
          <cell r="BN820">
            <v>0</v>
          </cell>
          <cell r="BO820">
            <v>0</v>
          </cell>
          <cell r="BP820">
            <v>0</v>
          </cell>
          <cell r="BQ820">
            <v>0</v>
          </cell>
          <cell r="BR820">
            <v>0</v>
          </cell>
          <cell r="BS820">
            <v>0</v>
          </cell>
          <cell r="BT820">
            <v>0</v>
          </cell>
          <cell r="BU820">
            <v>0</v>
          </cell>
          <cell r="BV820">
            <v>0</v>
          </cell>
          <cell r="BW820">
            <v>0</v>
          </cell>
          <cell r="BX820">
            <v>0</v>
          </cell>
          <cell r="BY820">
            <v>0</v>
          </cell>
          <cell r="BZ820">
            <v>0</v>
          </cell>
          <cell r="CA820">
            <v>0</v>
          </cell>
          <cell r="CB820">
            <v>0</v>
          </cell>
          <cell r="CC820">
            <v>0</v>
          </cell>
          <cell r="CD820">
            <v>0</v>
          </cell>
          <cell r="CE820">
            <v>0</v>
          </cell>
          <cell r="CF820">
            <v>0</v>
          </cell>
          <cell r="CG820">
            <v>0</v>
          </cell>
          <cell r="CH820">
            <v>0</v>
          </cell>
          <cell r="CI820">
            <v>0</v>
          </cell>
          <cell r="CJ820">
            <v>0</v>
          </cell>
          <cell r="CK820">
            <v>0</v>
          </cell>
          <cell r="CL820">
            <v>0</v>
          </cell>
          <cell r="CM820">
            <v>0</v>
          </cell>
          <cell r="CN820">
            <v>0</v>
          </cell>
          <cell r="CO820">
            <v>0</v>
          </cell>
          <cell r="CP820">
            <v>0</v>
          </cell>
          <cell r="CQ820">
            <v>0</v>
          </cell>
          <cell r="CR820">
            <v>0</v>
          </cell>
          <cell r="CS820">
            <v>0</v>
          </cell>
          <cell r="CT820">
            <v>0</v>
          </cell>
          <cell r="CU820">
            <v>0</v>
          </cell>
          <cell r="CV820">
            <v>0</v>
          </cell>
          <cell r="CW820">
            <v>0</v>
          </cell>
          <cell r="CX820">
            <v>0</v>
          </cell>
          <cell r="CY820">
            <v>0</v>
          </cell>
          <cell r="CZ820">
            <v>0</v>
          </cell>
          <cell r="DA820">
            <v>0</v>
          </cell>
          <cell r="DB820">
            <v>0</v>
          </cell>
          <cell r="DC820">
            <v>0</v>
          </cell>
          <cell r="DD820">
            <v>0</v>
          </cell>
          <cell r="DE820">
            <v>0</v>
          </cell>
          <cell r="DF820">
            <v>0</v>
          </cell>
          <cell r="DG820">
            <v>0</v>
          </cell>
          <cell r="DH820">
            <v>0</v>
          </cell>
          <cell r="DI820">
            <v>0</v>
          </cell>
          <cell r="DJ820">
            <v>0</v>
          </cell>
          <cell r="DK820">
            <v>0</v>
          </cell>
          <cell r="DL820">
            <v>0</v>
          </cell>
          <cell r="DM820">
            <v>0</v>
          </cell>
          <cell r="DN820">
            <v>0</v>
          </cell>
          <cell r="DO820">
            <v>0</v>
          </cell>
          <cell r="DP820">
            <v>0</v>
          </cell>
          <cell r="DQ820">
            <v>0</v>
          </cell>
          <cell r="DR820">
            <v>0</v>
          </cell>
          <cell r="DS820">
            <v>0</v>
          </cell>
          <cell r="DT820">
            <v>0</v>
          </cell>
          <cell r="DU820">
            <v>0</v>
          </cell>
          <cell r="DV820">
            <v>0</v>
          </cell>
          <cell r="DW820">
            <v>0</v>
          </cell>
          <cell r="DX820">
            <v>0</v>
          </cell>
          <cell r="DY820">
            <v>0</v>
          </cell>
          <cell r="DZ820">
            <v>0</v>
          </cell>
          <cell r="EA820">
            <v>0</v>
          </cell>
          <cell r="EB820">
            <v>0</v>
          </cell>
          <cell r="EC820">
            <v>0</v>
          </cell>
          <cell r="ED820">
            <v>0</v>
          </cell>
        </row>
        <row r="821">
          <cell r="F821">
            <v>0</v>
          </cell>
          <cell r="G821">
            <v>0</v>
          </cell>
          <cell r="H821">
            <v>0</v>
          </cell>
          <cell r="I821">
            <v>0</v>
          </cell>
          <cell r="J821">
            <v>0</v>
          </cell>
          <cell r="K821">
            <v>0</v>
          </cell>
          <cell r="L821">
            <v>0</v>
          </cell>
          <cell r="M821">
            <v>0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R821">
            <v>0</v>
          </cell>
          <cell r="S821">
            <v>0</v>
          </cell>
          <cell r="T821">
            <v>0</v>
          </cell>
          <cell r="U821">
            <v>0</v>
          </cell>
          <cell r="V821">
            <v>0</v>
          </cell>
          <cell r="W821">
            <v>0</v>
          </cell>
          <cell r="X821">
            <v>0</v>
          </cell>
          <cell r="Y821">
            <v>0</v>
          </cell>
          <cell r="Z821">
            <v>0</v>
          </cell>
          <cell r="AA821">
            <v>0</v>
          </cell>
          <cell r="AB821">
            <v>0</v>
          </cell>
          <cell r="AC821">
            <v>0</v>
          </cell>
          <cell r="AD821">
            <v>0</v>
          </cell>
          <cell r="AE821">
            <v>0</v>
          </cell>
          <cell r="AF821">
            <v>0</v>
          </cell>
          <cell r="AG821">
            <v>0</v>
          </cell>
          <cell r="AH821">
            <v>0</v>
          </cell>
          <cell r="AI821">
            <v>0</v>
          </cell>
          <cell r="AJ821">
            <v>0</v>
          </cell>
          <cell r="AK821">
            <v>0</v>
          </cell>
          <cell r="AL821">
            <v>0</v>
          </cell>
          <cell r="AM821">
            <v>0</v>
          </cell>
          <cell r="AN821">
            <v>0</v>
          </cell>
          <cell r="AO821">
            <v>0</v>
          </cell>
          <cell r="AP821">
            <v>0</v>
          </cell>
          <cell r="AQ821">
            <v>0</v>
          </cell>
          <cell r="AR821">
            <v>0</v>
          </cell>
          <cell r="AS821">
            <v>0</v>
          </cell>
          <cell r="AT821">
            <v>0</v>
          </cell>
          <cell r="AU821">
            <v>0</v>
          </cell>
          <cell r="AV821">
            <v>0</v>
          </cell>
          <cell r="AW821">
            <v>0</v>
          </cell>
          <cell r="AX821">
            <v>0</v>
          </cell>
          <cell r="AY821">
            <v>0</v>
          </cell>
          <cell r="AZ821">
            <v>0</v>
          </cell>
          <cell r="BA821">
            <v>0</v>
          </cell>
          <cell r="BB821">
            <v>0</v>
          </cell>
          <cell r="BC821">
            <v>0</v>
          </cell>
          <cell r="BD821">
            <v>0</v>
          </cell>
          <cell r="BE821">
            <v>0</v>
          </cell>
          <cell r="BF821">
            <v>0</v>
          </cell>
          <cell r="BG821">
            <v>0</v>
          </cell>
          <cell r="BH821">
            <v>0</v>
          </cell>
          <cell r="BI821">
            <v>0</v>
          </cell>
          <cell r="BJ821">
            <v>0</v>
          </cell>
          <cell r="BK821">
            <v>0</v>
          </cell>
          <cell r="BL821">
            <v>0</v>
          </cell>
          <cell r="BM821">
            <v>0</v>
          </cell>
          <cell r="BN821">
            <v>0</v>
          </cell>
          <cell r="BO821">
            <v>0</v>
          </cell>
          <cell r="BP821">
            <v>0</v>
          </cell>
          <cell r="BQ821">
            <v>0</v>
          </cell>
          <cell r="BR821">
            <v>0</v>
          </cell>
          <cell r="BS821">
            <v>0</v>
          </cell>
          <cell r="BT821">
            <v>0</v>
          </cell>
          <cell r="BU821">
            <v>0</v>
          </cell>
          <cell r="BV821">
            <v>0</v>
          </cell>
          <cell r="BW821">
            <v>0</v>
          </cell>
          <cell r="BX821">
            <v>0</v>
          </cell>
          <cell r="BY821">
            <v>0</v>
          </cell>
          <cell r="BZ821">
            <v>0</v>
          </cell>
          <cell r="CA821">
            <v>0</v>
          </cell>
          <cell r="CB821">
            <v>0</v>
          </cell>
          <cell r="CC821">
            <v>0</v>
          </cell>
          <cell r="CD821">
            <v>0</v>
          </cell>
          <cell r="CE821">
            <v>0</v>
          </cell>
          <cell r="CF821">
            <v>0</v>
          </cell>
          <cell r="CG821">
            <v>0</v>
          </cell>
          <cell r="CH821">
            <v>0</v>
          </cell>
          <cell r="CI821">
            <v>0</v>
          </cell>
          <cell r="CJ821">
            <v>0</v>
          </cell>
          <cell r="CK821">
            <v>0</v>
          </cell>
          <cell r="CL821">
            <v>0</v>
          </cell>
          <cell r="CM821">
            <v>0</v>
          </cell>
          <cell r="CN821">
            <v>0</v>
          </cell>
          <cell r="CO821">
            <v>0</v>
          </cell>
          <cell r="CP821">
            <v>0</v>
          </cell>
          <cell r="CQ821">
            <v>0</v>
          </cell>
          <cell r="CR821">
            <v>0</v>
          </cell>
          <cell r="CS821">
            <v>0</v>
          </cell>
          <cell r="CT821">
            <v>0</v>
          </cell>
          <cell r="CU821">
            <v>0</v>
          </cell>
          <cell r="CV821">
            <v>0</v>
          </cell>
          <cell r="CW821">
            <v>0</v>
          </cell>
          <cell r="CX821">
            <v>0</v>
          </cell>
          <cell r="CY821">
            <v>0</v>
          </cell>
          <cell r="CZ821">
            <v>0</v>
          </cell>
          <cell r="DA821">
            <v>0</v>
          </cell>
          <cell r="DB821">
            <v>0</v>
          </cell>
          <cell r="DC821">
            <v>0</v>
          </cell>
          <cell r="DD821">
            <v>0</v>
          </cell>
          <cell r="DE821">
            <v>0</v>
          </cell>
          <cell r="DF821">
            <v>0</v>
          </cell>
          <cell r="DG821">
            <v>0</v>
          </cell>
          <cell r="DH821">
            <v>0</v>
          </cell>
          <cell r="DI821">
            <v>0</v>
          </cell>
          <cell r="DJ821">
            <v>0</v>
          </cell>
          <cell r="DK821">
            <v>0</v>
          </cell>
          <cell r="DL821">
            <v>0</v>
          </cell>
          <cell r="DM821">
            <v>0</v>
          </cell>
          <cell r="DN821">
            <v>0</v>
          </cell>
          <cell r="DO821">
            <v>0</v>
          </cell>
          <cell r="DP821">
            <v>0</v>
          </cell>
          <cell r="DQ821">
            <v>0</v>
          </cell>
          <cell r="DR821">
            <v>0</v>
          </cell>
          <cell r="DS821">
            <v>0</v>
          </cell>
          <cell r="DT821">
            <v>0</v>
          </cell>
          <cell r="DU821">
            <v>0</v>
          </cell>
          <cell r="DV821">
            <v>0</v>
          </cell>
          <cell r="DW821">
            <v>0</v>
          </cell>
          <cell r="DX821">
            <v>0</v>
          </cell>
          <cell r="DY821">
            <v>0</v>
          </cell>
          <cell r="DZ821">
            <v>0</v>
          </cell>
          <cell r="EA821">
            <v>0</v>
          </cell>
          <cell r="EB821">
            <v>0</v>
          </cell>
          <cell r="EC821">
            <v>0</v>
          </cell>
          <cell r="ED821">
            <v>0</v>
          </cell>
        </row>
        <row r="822">
          <cell r="F822">
            <v>0</v>
          </cell>
          <cell r="G822">
            <v>0</v>
          </cell>
          <cell r="H822">
            <v>0</v>
          </cell>
          <cell r="I822">
            <v>0</v>
          </cell>
          <cell r="J822">
            <v>0</v>
          </cell>
          <cell r="K822">
            <v>0</v>
          </cell>
          <cell r="L822">
            <v>0</v>
          </cell>
          <cell r="M822">
            <v>0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R822">
            <v>0</v>
          </cell>
          <cell r="S822">
            <v>0</v>
          </cell>
          <cell r="T822">
            <v>0</v>
          </cell>
          <cell r="U822">
            <v>0</v>
          </cell>
          <cell r="V822">
            <v>0</v>
          </cell>
          <cell r="W822">
            <v>0</v>
          </cell>
          <cell r="X822">
            <v>0</v>
          </cell>
          <cell r="Y822">
            <v>0</v>
          </cell>
          <cell r="Z822">
            <v>0</v>
          </cell>
          <cell r="AA822">
            <v>0</v>
          </cell>
          <cell r="AB822">
            <v>0</v>
          </cell>
          <cell r="AC822">
            <v>0</v>
          </cell>
          <cell r="AD822">
            <v>0</v>
          </cell>
          <cell r="AE822">
            <v>0</v>
          </cell>
          <cell r="AF822">
            <v>0</v>
          </cell>
          <cell r="AG822">
            <v>0</v>
          </cell>
          <cell r="AH822">
            <v>0</v>
          </cell>
          <cell r="AI822">
            <v>0</v>
          </cell>
          <cell r="AJ822">
            <v>0</v>
          </cell>
          <cell r="AK822">
            <v>0</v>
          </cell>
          <cell r="AL822">
            <v>0</v>
          </cell>
          <cell r="AM822">
            <v>0</v>
          </cell>
          <cell r="AN822">
            <v>0</v>
          </cell>
          <cell r="AO822">
            <v>0</v>
          </cell>
          <cell r="AP822">
            <v>0</v>
          </cell>
          <cell r="AQ822">
            <v>0</v>
          </cell>
          <cell r="AR822">
            <v>0</v>
          </cell>
          <cell r="AS822">
            <v>0</v>
          </cell>
          <cell r="AT822">
            <v>0</v>
          </cell>
          <cell r="AU822">
            <v>0</v>
          </cell>
          <cell r="AV822">
            <v>0</v>
          </cell>
          <cell r="AW822">
            <v>0</v>
          </cell>
          <cell r="AX822">
            <v>0</v>
          </cell>
          <cell r="AY822">
            <v>0</v>
          </cell>
          <cell r="AZ822">
            <v>0</v>
          </cell>
          <cell r="BA822">
            <v>0</v>
          </cell>
          <cell r="BB822">
            <v>0</v>
          </cell>
          <cell r="BC822">
            <v>0</v>
          </cell>
          <cell r="BD822">
            <v>0</v>
          </cell>
          <cell r="BE822">
            <v>0</v>
          </cell>
          <cell r="BF822">
            <v>0</v>
          </cell>
          <cell r="BG822">
            <v>0</v>
          </cell>
          <cell r="BH822">
            <v>0</v>
          </cell>
          <cell r="BI822">
            <v>0</v>
          </cell>
          <cell r="BJ822">
            <v>0</v>
          </cell>
          <cell r="BK822">
            <v>0</v>
          </cell>
          <cell r="BL822">
            <v>0</v>
          </cell>
          <cell r="BM822">
            <v>0</v>
          </cell>
          <cell r="BN822">
            <v>0</v>
          </cell>
          <cell r="BO822">
            <v>0</v>
          </cell>
          <cell r="BP822">
            <v>0</v>
          </cell>
          <cell r="BQ822">
            <v>0</v>
          </cell>
          <cell r="BR822">
            <v>0</v>
          </cell>
          <cell r="BS822">
            <v>0</v>
          </cell>
          <cell r="BT822">
            <v>0</v>
          </cell>
          <cell r="BU822">
            <v>0</v>
          </cell>
          <cell r="BV822">
            <v>0</v>
          </cell>
          <cell r="BW822">
            <v>0</v>
          </cell>
          <cell r="BX822">
            <v>0</v>
          </cell>
          <cell r="BY822">
            <v>0</v>
          </cell>
          <cell r="BZ822">
            <v>0</v>
          </cell>
          <cell r="CA822">
            <v>0</v>
          </cell>
          <cell r="CB822">
            <v>0</v>
          </cell>
          <cell r="CC822">
            <v>0</v>
          </cell>
          <cell r="CD822">
            <v>0</v>
          </cell>
          <cell r="CE822">
            <v>0</v>
          </cell>
          <cell r="CF822">
            <v>0</v>
          </cell>
          <cell r="CG822">
            <v>0</v>
          </cell>
          <cell r="CH822">
            <v>0</v>
          </cell>
          <cell r="CI822">
            <v>0</v>
          </cell>
          <cell r="CJ822">
            <v>0</v>
          </cell>
          <cell r="CK822">
            <v>0</v>
          </cell>
          <cell r="CL822">
            <v>0</v>
          </cell>
          <cell r="CM822">
            <v>0</v>
          </cell>
          <cell r="CN822">
            <v>0</v>
          </cell>
          <cell r="CO822">
            <v>0</v>
          </cell>
          <cell r="CP822">
            <v>0</v>
          </cell>
          <cell r="CQ822">
            <v>0</v>
          </cell>
          <cell r="CR822">
            <v>0</v>
          </cell>
          <cell r="CS822">
            <v>0</v>
          </cell>
          <cell r="CT822">
            <v>0</v>
          </cell>
          <cell r="CU822">
            <v>0</v>
          </cell>
          <cell r="CV822">
            <v>0</v>
          </cell>
          <cell r="CW822">
            <v>0</v>
          </cell>
          <cell r="CX822">
            <v>0</v>
          </cell>
          <cell r="CY822">
            <v>0</v>
          </cell>
          <cell r="CZ822">
            <v>0</v>
          </cell>
          <cell r="DA822">
            <v>0</v>
          </cell>
          <cell r="DB822">
            <v>0</v>
          </cell>
          <cell r="DC822">
            <v>0</v>
          </cell>
          <cell r="DD822">
            <v>0</v>
          </cell>
          <cell r="DE822">
            <v>0</v>
          </cell>
          <cell r="DF822">
            <v>0</v>
          </cell>
          <cell r="DG822">
            <v>0</v>
          </cell>
          <cell r="DH822">
            <v>0</v>
          </cell>
          <cell r="DI822">
            <v>0</v>
          </cell>
          <cell r="DJ822">
            <v>0</v>
          </cell>
          <cell r="DK822">
            <v>0</v>
          </cell>
          <cell r="DL822">
            <v>0</v>
          </cell>
          <cell r="DM822">
            <v>0</v>
          </cell>
          <cell r="DN822">
            <v>0</v>
          </cell>
          <cell r="DO822">
            <v>0</v>
          </cell>
          <cell r="DP822">
            <v>0</v>
          </cell>
          <cell r="DQ822">
            <v>0</v>
          </cell>
          <cell r="DR822">
            <v>0</v>
          </cell>
          <cell r="DS822">
            <v>0</v>
          </cell>
          <cell r="DT822">
            <v>0</v>
          </cell>
          <cell r="DU822">
            <v>0</v>
          </cell>
          <cell r="DV822">
            <v>0</v>
          </cell>
          <cell r="DW822">
            <v>0</v>
          </cell>
          <cell r="DX822">
            <v>0</v>
          </cell>
          <cell r="DY822">
            <v>0</v>
          </cell>
          <cell r="DZ822">
            <v>0</v>
          </cell>
          <cell r="EA822">
            <v>0</v>
          </cell>
          <cell r="EB822">
            <v>0</v>
          </cell>
          <cell r="EC822">
            <v>0</v>
          </cell>
          <cell r="ED822">
            <v>0</v>
          </cell>
        </row>
        <row r="823">
          <cell r="F823">
            <v>0</v>
          </cell>
          <cell r="G823">
            <v>0</v>
          </cell>
          <cell r="H823">
            <v>0</v>
          </cell>
          <cell r="I823">
            <v>0</v>
          </cell>
          <cell r="J823">
            <v>0</v>
          </cell>
          <cell r="K823">
            <v>0</v>
          </cell>
          <cell r="L823">
            <v>0</v>
          </cell>
          <cell r="M823">
            <v>0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R823">
            <v>0</v>
          </cell>
          <cell r="S823">
            <v>0</v>
          </cell>
          <cell r="T823">
            <v>0</v>
          </cell>
          <cell r="U823">
            <v>0</v>
          </cell>
          <cell r="V823">
            <v>0</v>
          </cell>
          <cell r="W823">
            <v>0</v>
          </cell>
          <cell r="X823">
            <v>0</v>
          </cell>
          <cell r="Y823">
            <v>0</v>
          </cell>
          <cell r="Z823">
            <v>0</v>
          </cell>
          <cell r="AA823">
            <v>0</v>
          </cell>
          <cell r="AB823">
            <v>0</v>
          </cell>
          <cell r="AC823">
            <v>0</v>
          </cell>
          <cell r="AD823">
            <v>0</v>
          </cell>
          <cell r="AE823">
            <v>0</v>
          </cell>
          <cell r="AF823">
            <v>0</v>
          </cell>
          <cell r="AG823">
            <v>0</v>
          </cell>
          <cell r="AH823">
            <v>0</v>
          </cell>
          <cell r="AI823">
            <v>0</v>
          </cell>
          <cell r="AJ823">
            <v>0</v>
          </cell>
          <cell r="AK823">
            <v>0</v>
          </cell>
          <cell r="AL823">
            <v>0</v>
          </cell>
          <cell r="AM823">
            <v>0</v>
          </cell>
          <cell r="AN823">
            <v>0</v>
          </cell>
          <cell r="AO823">
            <v>0</v>
          </cell>
          <cell r="AP823">
            <v>0</v>
          </cell>
          <cell r="AQ823">
            <v>0</v>
          </cell>
          <cell r="AR823">
            <v>0</v>
          </cell>
          <cell r="AS823">
            <v>0</v>
          </cell>
          <cell r="AT823">
            <v>0</v>
          </cell>
          <cell r="AU823">
            <v>0</v>
          </cell>
          <cell r="AV823">
            <v>0</v>
          </cell>
          <cell r="AW823">
            <v>0</v>
          </cell>
          <cell r="AX823">
            <v>0</v>
          </cell>
          <cell r="AY823">
            <v>0</v>
          </cell>
          <cell r="AZ823">
            <v>0</v>
          </cell>
          <cell r="BA823">
            <v>0</v>
          </cell>
          <cell r="BB823">
            <v>0</v>
          </cell>
          <cell r="BC823">
            <v>0</v>
          </cell>
          <cell r="BD823">
            <v>0</v>
          </cell>
          <cell r="BE823">
            <v>0</v>
          </cell>
          <cell r="BF823">
            <v>0</v>
          </cell>
          <cell r="BG823">
            <v>0</v>
          </cell>
          <cell r="BH823">
            <v>0</v>
          </cell>
          <cell r="BI823">
            <v>0</v>
          </cell>
          <cell r="BJ823">
            <v>0</v>
          </cell>
          <cell r="BK823">
            <v>0</v>
          </cell>
          <cell r="BL823">
            <v>0</v>
          </cell>
          <cell r="BM823">
            <v>0</v>
          </cell>
          <cell r="BN823">
            <v>0</v>
          </cell>
          <cell r="BO823">
            <v>0</v>
          </cell>
          <cell r="BP823">
            <v>0</v>
          </cell>
          <cell r="BQ823">
            <v>0</v>
          </cell>
          <cell r="BR823">
            <v>0</v>
          </cell>
          <cell r="BS823">
            <v>0</v>
          </cell>
          <cell r="BT823">
            <v>0</v>
          </cell>
          <cell r="BU823">
            <v>0</v>
          </cell>
          <cell r="BV823">
            <v>0</v>
          </cell>
          <cell r="BW823">
            <v>0</v>
          </cell>
          <cell r="BX823">
            <v>0</v>
          </cell>
          <cell r="BY823">
            <v>0</v>
          </cell>
          <cell r="BZ823">
            <v>0</v>
          </cell>
          <cell r="CA823">
            <v>0</v>
          </cell>
          <cell r="CB823">
            <v>0</v>
          </cell>
          <cell r="CC823">
            <v>0</v>
          </cell>
          <cell r="CD823">
            <v>0</v>
          </cell>
          <cell r="CE823">
            <v>0</v>
          </cell>
          <cell r="CF823">
            <v>0</v>
          </cell>
          <cell r="CG823">
            <v>0</v>
          </cell>
          <cell r="CH823">
            <v>0</v>
          </cell>
          <cell r="CI823">
            <v>0</v>
          </cell>
          <cell r="CJ823">
            <v>0</v>
          </cell>
          <cell r="CK823">
            <v>0</v>
          </cell>
          <cell r="CL823">
            <v>0</v>
          </cell>
          <cell r="CM823">
            <v>0</v>
          </cell>
          <cell r="CN823">
            <v>0</v>
          </cell>
          <cell r="CO823">
            <v>0</v>
          </cell>
          <cell r="CP823">
            <v>0</v>
          </cell>
          <cell r="CQ823">
            <v>0</v>
          </cell>
          <cell r="CR823">
            <v>0</v>
          </cell>
          <cell r="CS823">
            <v>0</v>
          </cell>
          <cell r="CT823">
            <v>0</v>
          </cell>
          <cell r="CU823">
            <v>0</v>
          </cell>
          <cell r="CV823">
            <v>0</v>
          </cell>
          <cell r="CW823">
            <v>0</v>
          </cell>
          <cell r="CX823">
            <v>0</v>
          </cell>
          <cell r="CY823">
            <v>0</v>
          </cell>
          <cell r="CZ823">
            <v>0</v>
          </cell>
          <cell r="DA823">
            <v>0</v>
          </cell>
          <cell r="DB823">
            <v>0</v>
          </cell>
          <cell r="DC823">
            <v>0</v>
          </cell>
          <cell r="DD823">
            <v>0</v>
          </cell>
          <cell r="DE823">
            <v>0</v>
          </cell>
          <cell r="DF823">
            <v>0</v>
          </cell>
          <cell r="DG823">
            <v>0</v>
          </cell>
          <cell r="DH823">
            <v>0</v>
          </cell>
          <cell r="DI823">
            <v>0</v>
          </cell>
          <cell r="DJ823">
            <v>0</v>
          </cell>
          <cell r="DK823">
            <v>0</v>
          </cell>
          <cell r="DL823">
            <v>0</v>
          </cell>
          <cell r="DM823">
            <v>0</v>
          </cell>
          <cell r="DN823">
            <v>0</v>
          </cell>
          <cell r="DO823">
            <v>0</v>
          </cell>
          <cell r="DP823">
            <v>0</v>
          </cell>
          <cell r="DQ823">
            <v>0</v>
          </cell>
          <cell r="DR823">
            <v>0</v>
          </cell>
          <cell r="DS823">
            <v>0</v>
          </cell>
          <cell r="DT823">
            <v>0</v>
          </cell>
          <cell r="DU823">
            <v>0</v>
          </cell>
          <cell r="DV823">
            <v>0</v>
          </cell>
          <cell r="DW823">
            <v>0</v>
          </cell>
          <cell r="DX823">
            <v>0</v>
          </cell>
          <cell r="DY823">
            <v>0</v>
          </cell>
          <cell r="DZ823">
            <v>0</v>
          </cell>
          <cell r="EA823">
            <v>0</v>
          </cell>
          <cell r="EB823">
            <v>0</v>
          </cell>
          <cell r="EC823">
            <v>0</v>
          </cell>
          <cell r="ED823">
            <v>0</v>
          </cell>
        </row>
        <row r="825">
          <cell r="A825" t="str">
            <v>Peak Capacity (Nameplate)</v>
          </cell>
        </row>
        <row r="826">
          <cell r="F826">
            <v>0</v>
          </cell>
          <cell r="G826">
            <v>0</v>
          </cell>
          <cell r="H826">
            <v>0</v>
          </cell>
          <cell r="I826">
            <v>0</v>
          </cell>
          <cell r="J826">
            <v>0</v>
          </cell>
          <cell r="K826">
            <v>0</v>
          </cell>
          <cell r="L826">
            <v>0</v>
          </cell>
          <cell r="M826">
            <v>0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>
            <v>0</v>
          </cell>
          <cell r="W826">
            <v>0</v>
          </cell>
          <cell r="X826">
            <v>0</v>
          </cell>
          <cell r="Y826">
            <v>0</v>
          </cell>
          <cell r="Z826">
            <v>0</v>
          </cell>
          <cell r="AA826">
            <v>0</v>
          </cell>
          <cell r="AB826">
            <v>0</v>
          </cell>
          <cell r="AC826">
            <v>0</v>
          </cell>
          <cell r="AD826">
            <v>0</v>
          </cell>
          <cell r="AE826">
            <v>0</v>
          </cell>
          <cell r="AF826">
            <v>0</v>
          </cell>
          <cell r="AG826">
            <v>0</v>
          </cell>
          <cell r="AH826">
            <v>0</v>
          </cell>
          <cell r="AI826">
            <v>0</v>
          </cell>
          <cell r="AJ826">
            <v>0</v>
          </cell>
          <cell r="AK826">
            <v>0</v>
          </cell>
          <cell r="AL826">
            <v>0</v>
          </cell>
          <cell r="AM826">
            <v>0</v>
          </cell>
          <cell r="AN826">
            <v>0</v>
          </cell>
          <cell r="AO826">
            <v>0</v>
          </cell>
          <cell r="AP826">
            <v>0</v>
          </cell>
          <cell r="AQ826">
            <v>0</v>
          </cell>
          <cell r="AR826">
            <v>0</v>
          </cell>
          <cell r="AS826">
            <v>0</v>
          </cell>
          <cell r="AT826">
            <v>0</v>
          </cell>
          <cell r="AU826">
            <v>0</v>
          </cell>
          <cell r="AV826">
            <v>0</v>
          </cell>
          <cell r="AW826">
            <v>0</v>
          </cell>
          <cell r="AX826">
            <v>0</v>
          </cell>
          <cell r="AY826">
            <v>0</v>
          </cell>
          <cell r="AZ826">
            <v>0</v>
          </cell>
          <cell r="BA826">
            <v>0</v>
          </cell>
          <cell r="BB826">
            <v>0</v>
          </cell>
          <cell r="BC826">
            <v>0</v>
          </cell>
          <cell r="BD826">
            <v>0</v>
          </cell>
          <cell r="BE826">
            <v>0</v>
          </cell>
          <cell r="BF826">
            <v>0</v>
          </cell>
          <cell r="BG826">
            <v>0</v>
          </cell>
          <cell r="BH826">
            <v>0</v>
          </cell>
          <cell r="BI826">
            <v>0</v>
          </cell>
          <cell r="BJ826">
            <v>0</v>
          </cell>
          <cell r="BK826">
            <v>0</v>
          </cell>
          <cell r="BL826">
            <v>0</v>
          </cell>
          <cell r="BM826">
            <v>0</v>
          </cell>
          <cell r="BN826">
            <v>0</v>
          </cell>
          <cell r="BO826">
            <v>0</v>
          </cell>
          <cell r="BP826">
            <v>0</v>
          </cell>
          <cell r="BQ826">
            <v>0</v>
          </cell>
          <cell r="BR826">
            <v>0</v>
          </cell>
          <cell r="BS826">
            <v>0</v>
          </cell>
          <cell r="BT826">
            <v>0</v>
          </cell>
          <cell r="BU826">
            <v>0</v>
          </cell>
          <cell r="BV826">
            <v>0</v>
          </cell>
          <cell r="BW826">
            <v>0</v>
          </cell>
          <cell r="BX826">
            <v>0</v>
          </cell>
          <cell r="BY826">
            <v>0</v>
          </cell>
          <cell r="BZ826">
            <v>0</v>
          </cell>
          <cell r="CA826">
            <v>0</v>
          </cell>
          <cell r="CB826">
            <v>0</v>
          </cell>
          <cell r="CC826">
            <v>0</v>
          </cell>
          <cell r="CD826">
            <v>0</v>
          </cell>
          <cell r="CE826">
            <v>0</v>
          </cell>
          <cell r="CF826">
            <v>0</v>
          </cell>
          <cell r="CG826">
            <v>0</v>
          </cell>
          <cell r="CH826">
            <v>0</v>
          </cell>
          <cell r="CI826">
            <v>0</v>
          </cell>
          <cell r="CJ826">
            <v>0</v>
          </cell>
          <cell r="CK826">
            <v>0</v>
          </cell>
          <cell r="CL826">
            <v>0</v>
          </cell>
          <cell r="CM826">
            <v>0</v>
          </cell>
          <cell r="CN826">
            <v>0</v>
          </cell>
          <cell r="CO826">
            <v>0</v>
          </cell>
          <cell r="CP826">
            <v>0</v>
          </cell>
          <cell r="CQ826">
            <v>0</v>
          </cell>
          <cell r="CR826">
            <v>0</v>
          </cell>
          <cell r="CS826">
            <v>0</v>
          </cell>
          <cell r="CT826">
            <v>0</v>
          </cell>
          <cell r="CU826">
            <v>0</v>
          </cell>
          <cell r="CV826">
            <v>0</v>
          </cell>
          <cell r="CW826">
            <v>0</v>
          </cell>
          <cell r="CX826">
            <v>0</v>
          </cell>
          <cell r="CY826">
            <v>0</v>
          </cell>
          <cell r="CZ826">
            <v>0</v>
          </cell>
          <cell r="DA826">
            <v>0</v>
          </cell>
          <cell r="DB826">
            <v>0</v>
          </cell>
          <cell r="DC826">
            <v>0</v>
          </cell>
          <cell r="DD826">
            <v>0</v>
          </cell>
          <cell r="DE826">
            <v>0</v>
          </cell>
          <cell r="DF826">
            <v>0</v>
          </cell>
          <cell r="DG826">
            <v>0</v>
          </cell>
          <cell r="DH826">
            <v>0</v>
          </cell>
          <cell r="DI826">
            <v>0</v>
          </cell>
          <cell r="DJ826">
            <v>0</v>
          </cell>
          <cell r="DK826">
            <v>0</v>
          </cell>
          <cell r="DL826">
            <v>0</v>
          </cell>
          <cell r="DM826">
            <v>0</v>
          </cell>
          <cell r="DN826">
            <v>0</v>
          </cell>
          <cell r="DO826">
            <v>0</v>
          </cell>
          <cell r="DP826">
            <v>0</v>
          </cell>
          <cell r="DQ826">
            <v>0</v>
          </cell>
          <cell r="DR826">
            <v>0</v>
          </cell>
          <cell r="DS826">
            <v>0</v>
          </cell>
          <cell r="DT826">
            <v>0</v>
          </cell>
          <cell r="DU826">
            <v>0</v>
          </cell>
          <cell r="DV826">
            <v>0</v>
          </cell>
          <cell r="DW826">
            <v>0</v>
          </cell>
          <cell r="DX826">
            <v>0</v>
          </cell>
          <cell r="DY826">
            <v>0</v>
          </cell>
          <cell r="DZ826">
            <v>0</v>
          </cell>
          <cell r="EA826">
            <v>0</v>
          </cell>
          <cell r="EB826">
            <v>0</v>
          </cell>
          <cell r="EC826">
            <v>0</v>
          </cell>
          <cell r="ED826">
            <v>0</v>
          </cell>
        </row>
        <row r="828">
          <cell r="F828">
            <v>0</v>
          </cell>
          <cell r="G828">
            <v>0</v>
          </cell>
          <cell r="H828">
            <v>0</v>
          </cell>
          <cell r="I828">
            <v>0</v>
          </cell>
          <cell r="J828">
            <v>0</v>
          </cell>
          <cell r="K828">
            <v>0</v>
          </cell>
          <cell r="L828">
            <v>0</v>
          </cell>
          <cell r="M828">
            <v>0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R828">
            <v>0</v>
          </cell>
          <cell r="S828">
            <v>0</v>
          </cell>
          <cell r="T828">
            <v>0</v>
          </cell>
          <cell r="U828">
            <v>0</v>
          </cell>
          <cell r="V828">
            <v>0</v>
          </cell>
          <cell r="W828">
            <v>0</v>
          </cell>
          <cell r="X828">
            <v>0</v>
          </cell>
          <cell r="Y828">
            <v>0</v>
          </cell>
          <cell r="Z828">
            <v>0</v>
          </cell>
          <cell r="AA828">
            <v>0</v>
          </cell>
          <cell r="AB828">
            <v>0</v>
          </cell>
          <cell r="AC828">
            <v>0</v>
          </cell>
          <cell r="AD828">
            <v>0</v>
          </cell>
          <cell r="AE828">
            <v>0</v>
          </cell>
          <cell r="AF828">
            <v>0</v>
          </cell>
          <cell r="AG828">
            <v>0</v>
          </cell>
          <cell r="AH828">
            <v>0</v>
          </cell>
          <cell r="AI828">
            <v>0</v>
          </cell>
          <cell r="AJ828">
            <v>0</v>
          </cell>
          <cell r="AK828">
            <v>0</v>
          </cell>
          <cell r="AL828">
            <v>0</v>
          </cell>
          <cell r="AM828">
            <v>0</v>
          </cell>
          <cell r="AN828">
            <v>0</v>
          </cell>
          <cell r="AO828">
            <v>0</v>
          </cell>
          <cell r="AP828">
            <v>0</v>
          </cell>
          <cell r="AQ828">
            <v>0</v>
          </cell>
          <cell r="AR828">
            <v>0</v>
          </cell>
          <cell r="AS828">
            <v>0</v>
          </cell>
          <cell r="AT828">
            <v>0</v>
          </cell>
          <cell r="AU828">
            <v>0</v>
          </cell>
          <cell r="AV828">
            <v>0</v>
          </cell>
          <cell r="AW828">
            <v>0</v>
          </cell>
          <cell r="AX828">
            <v>0</v>
          </cell>
          <cell r="AY828">
            <v>0</v>
          </cell>
          <cell r="AZ828">
            <v>0</v>
          </cell>
          <cell r="BA828">
            <v>0</v>
          </cell>
          <cell r="BB828">
            <v>0</v>
          </cell>
          <cell r="BC828">
            <v>0</v>
          </cell>
          <cell r="BD828">
            <v>0</v>
          </cell>
          <cell r="BE828">
            <v>0</v>
          </cell>
          <cell r="BF828">
            <v>0</v>
          </cell>
          <cell r="BG828">
            <v>0</v>
          </cell>
          <cell r="BH828">
            <v>0</v>
          </cell>
          <cell r="BI828">
            <v>0</v>
          </cell>
          <cell r="BJ828">
            <v>0</v>
          </cell>
          <cell r="BK828">
            <v>0</v>
          </cell>
          <cell r="BL828">
            <v>0</v>
          </cell>
          <cell r="BM828">
            <v>0</v>
          </cell>
          <cell r="BN828">
            <v>0</v>
          </cell>
          <cell r="BO828">
            <v>0</v>
          </cell>
          <cell r="BP828">
            <v>0</v>
          </cell>
          <cell r="BQ828">
            <v>0</v>
          </cell>
          <cell r="BR828">
            <v>0</v>
          </cell>
          <cell r="BS828">
            <v>0</v>
          </cell>
          <cell r="BT828">
            <v>0</v>
          </cell>
          <cell r="BU828">
            <v>0</v>
          </cell>
          <cell r="BV828">
            <v>0</v>
          </cell>
          <cell r="BW828">
            <v>0</v>
          </cell>
          <cell r="BX828">
            <v>0</v>
          </cell>
          <cell r="BY828">
            <v>0</v>
          </cell>
          <cell r="BZ828">
            <v>0</v>
          </cell>
          <cell r="CA828">
            <v>0</v>
          </cell>
          <cell r="CB828">
            <v>0</v>
          </cell>
          <cell r="CC828">
            <v>0</v>
          </cell>
          <cell r="CD828">
            <v>0</v>
          </cell>
          <cell r="CE828">
            <v>0</v>
          </cell>
          <cell r="CF828">
            <v>0</v>
          </cell>
          <cell r="CG828">
            <v>0</v>
          </cell>
          <cell r="CH828">
            <v>0</v>
          </cell>
          <cell r="CI828">
            <v>0</v>
          </cell>
          <cell r="CJ828">
            <v>0</v>
          </cell>
          <cell r="CK828">
            <v>0</v>
          </cell>
          <cell r="CL828">
            <v>0</v>
          </cell>
          <cell r="CM828">
            <v>0</v>
          </cell>
          <cell r="CN828">
            <v>0</v>
          </cell>
          <cell r="CO828">
            <v>0</v>
          </cell>
          <cell r="CP828">
            <v>0</v>
          </cell>
          <cell r="CQ828">
            <v>0</v>
          </cell>
          <cell r="CR828">
            <v>0</v>
          </cell>
          <cell r="CS828">
            <v>0</v>
          </cell>
          <cell r="CT828">
            <v>0</v>
          </cell>
          <cell r="CU828">
            <v>0</v>
          </cell>
          <cell r="CV828">
            <v>0</v>
          </cell>
          <cell r="CW828">
            <v>0</v>
          </cell>
          <cell r="CX828">
            <v>0</v>
          </cell>
          <cell r="CY828">
            <v>0</v>
          </cell>
          <cell r="CZ828">
            <v>0</v>
          </cell>
          <cell r="DA828">
            <v>0</v>
          </cell>
          <cell r="DB828">
            <v>0</v>
          </cell>
          <cell r="DC828">
            <v>0</v>
          </cell>
          <cell r="DD828">
            <v>0</v>
          </cell>
          <cell r="DE828">
            <v>0</v>
          </cell>
          <cell r="DF828">
            <v>0</v>
          </cell>
          <cell r="DG828">
            <v>0</v>
          </cell>
          <cell r="DH828">
            <v>0</v>
          </cell>
          <cell r="DI828">
            <v>0</v>
          </cell>
          <cell r="DJ828">
            <v>0</v>
          </cell>
          <cell r="DK828">
            <v>0</v>
          </cell>
          <cell r="DL828">
            <v>0</v>
          </cell>
          <cell r="DM828">
            <v>0</v>
          </cell>
          <cell r="DN828">
            <v>0</v>
          </cell>
          <cell r="DO828">
            <v>0</v>
          </cell>
          <cell r="DP828">
            <v>0</v>
          </cell>
          <cell r="DQ828">
            <v>0</v>
          </cell>
          <cell r="DR828">
            <v>0</v>
          </cell>
          <cell r="DS828">
            <v>0</v>
          </cell>
          <cell r="DT828">
            <v>0</v>
          </cell>
          <cell r="DU828">
            <v>0</v>
          </cell>
          <cell r="DV828">
            <v>0</v>
          </cell>
          <cell r="DW828">
            <v>0</v>
          </cell>
          <cell r="DX828">
            <v>0</v>
          </cell>
          <cell r="DY828">
            <v>0</v>
          </cell>
          <cell r="DZ828">
            <v>0</v>
          </cell>
          <cell r="EA828">
            <v>0</v>
          </cell>
          <cell r="EB828">
            <v>0</v>
          </cell>
          <cell r="EC828">
            <v>0</v>
          </cell>
          <cell r="ED828">
            <v>0</v>
          </cell>
        </row>
        <row r="829">
          <cell r="F829">
            <v>0</v>
          </cell>
          <cell r="G829">
            <v>0</v>
          </cell>
          <cell r="H829">
            <v>0</v>
          </cell>
          <cell r="I829">
            <v>0</v>
          </cell>
          <cell r="J829">
            <v>0</v>
          </cell>
          <cell r="K829">
            <v>0</v>
          </cell>
          <cell r="L829">
            <v>0</v>
          </cell>
          <cell r="M829">
            <v>0</v>
          </cell>
          <cell r="N829">
            <v>0</v>
          </cell>
          <cell r="O829">
            <v>0</v>
          </cell>
          <cell r="P829">
            <v>0</v>
          </cell>
          <cell r="Q829">
            <v>0</v>
          </cell>
          <cell r="R829">
            <v>0</v>
          </cell>
          <cell r="S829">
            <v>0</v>
          </cell>
          <cell r="T829">
            <v>0</v>
          </cell>
          <cell r="U829">
            <v>0</v>
          </cell>
          <cell r="V829">
            <v>0</v>
          </cell>
          <cell r="W829">
            <v>0</v>
          </cell>
          <cell r="X829">
            <v>0</v>
          </cell>
          <cell r="Y829">
            <v>0</v>
          </cell>
          <cell r="Z829">
            <v>0</v>
          </cell>
          <cell r="AA829">
            <v>0</v>
          </cell>
          <cell r="AB829">
            <v>0</v>
          </cell>
          <cell r="AC829">
            <v>0</v>
          </cell>
          <cell r="AD829">
            <v>0</v>
          </cell>
          <cell r="AE829">
            <v>0</v>
          </cell>
          <cell r="AF829">
            <v>0</v>
          </cell>
          <cell r="AG829">
            <v>0</v>
          </cell>
          <cell r="AH829">
            <v>0</v>
          </cell>
          <cell r="AI829">
            <v>0</v>
          </cell>
          <cell r="AJ829">
            <v>0</v>
          </cell>
          <cell r="AK829">
            <v>0</v>
          </cell>
          <cell r="AL829">
            <v>0</v>
          </cell>
          <cell r="AM829">
            <v>0</v>
          </cell>
          <cell r="AN829">
            <v>0</v>
          </cell>
          <cell r="AO829">
            <v>0</v>
          </cell>
          <cell r="AP829">
            <v>0</v>
          </cell>
          <cell r="AQ829">
            <v>0</v>
          </cell>
          <cell r="AR829">
            <v>0</v>
          </cell>
          <cell r="AS829">
            <v>0</v>
          </cell>
          <cell r="AT829">
            <v>0</v>
          </cell>
          <cell r="AU829">
            <v>0</v>
          </cell>
          <cell r="AV829">
            <v>0</v>
          </cell>
          <cell r="AW829">
            <v>0</v>
          </cell>
          <cell r="AX829">
            <v>0</v>
          </cell>
          <cell r="AY829">
            <v>0</v>
          </cell>
          <cell r="AZ829">
            <v>0</v>
          </cell>
          <cell r="BA829">
            <v>0</v>
          </cell>
          <cell r="BB829">
            <v>0</v>
          </cell>
          <cell r="BC829">
            <v>0</v>
          </cell>
          <cell r="BD829">
            <v>0</v>
          </cell>
          <cell r="BE829">
            <v>0</v>
          </cell>
          <cell r="BF829">
            <v>0</v>
          </cell>
          <cell r="BG829">
            <v>0</v>
          </cell>
          <cell r="BH829">
            <v>0</v>
          </cell>
          <cell r="BI829">
            <v>0</v>
          </cell>
          <cell r="BJ829">
            <v>0</v>
          </cell>
          <cell r="BK829">
            <v>0</v>
          </cell>
          <cell r="BL829">
            <v>0</v>
          </cell>
          <cell r="BM829">
            <v>0</v>
          </cell>
          <cell r="BN829">
            <v>0</v>
          </cell>
          <cell r="BO829">
            <v>0</v>
          </cell>
          <cell r="BP829">
            <v>0</v>
          </cell>
          <cell r="BQ829">
            <v>0</v>
          </cell>
          <cell r="BR829">
            <v>0</v>
          </cell>
          <cell r="BS829">
            <v>0</v>
          </cell>
          <cell r="BT829">
            <v>0</v>
          </cell>
          <cell r="BU829">
            <v>0</v>
          </cell>
          <cell r="BV829">
            <v>0</v>
          </cell>
          <cell r="BW829">
            <v>0</v>
          </cell>
          <cell r="BX829">
            <v>0</v>
          </cell>
          <cell r="BY829">
            <v>0</v>
          </cell>
          <cell r="BZ829">
            <v>0</v>
          </cell>
          <cell r="CA829">
            <v>0</v>
          </cell>
          <cell r="CB829">
            <v>0</v>
          </cell>
          <cell r="CC829">
            <v>0</v>
          </cell>
          <cell r="CD829">
            <v>0</v>
          </cell>
          <cell r="CE829">
            <v>0</v>
          </cell>
          <cell r="CF829">
            <v>0</v>
          </cell>
          <cell r="CG829">
            <v>0</v>
          </cell>
          <cell r="CH829">
            <v>0</v>
          </cell>
          <cell r="CI829">
            <v>0</v>
          </cell>
          <cell r="CJ829">
            <v>0</v>
          </cell>
          <cell r="CK829">
            <v>0</v>
          </cell>
          <cell r="CL829">
            <v>0</v>
          </cell>
          <cell r="CM829">
            <v>0</v>
          </cell>
          <cell r="CN829">
            <v>0</v>
          </cell>
          <cell r="CO829">
            <v>0</v>
          </cell>
          <cell r="CP829">
            <v>0</v>
          </cell>
          <cell r="CQ829">
            <v>0</v>
          </cell>
          <cell r="CR829">
            <v>0</v>
          </cell>
          <cell r="CS829">
            <v>0</v>
          </cell>
          <cell r="CT829">
            <v>0</v>
          </cell>
          <cell r="CU829">
            <v>0</v>
          </cell>
          <cell r="CV829">
            <v>0</v>
          </cell>
          <cell r="CW829">
            <v>0</v>
          </cell>
          <cell r="CX829">
            <v>0</v>
          </cell>
          <cell r="CY829">
            <v>0</v>
          </cell>
          <cell r="CZ829">
            <v>0</v>
          </cell>
          <cell r="DA829">
            <v>0</v>
          </cell>
          <cell r="DB829">
            <v>0</v>
          </cell>
          <cell r="DC829">
            <v>0</v>
          </cell>
          <cell r="DD829">
            <v>0</v>
          </cell>
          <cell r="DE829">
            <v>0</v>
          </cell>
          <cell r="DF829">
            <v>0</v>
          </cell>
          <cell r="DG829">
            <v>0</v>
          </cell>
          <cell r="DH829">
            <v>0</v>
          </cell>
          <cell r="DI829">
            <v>0</v>
          </cell>
          <cell r="DJ829">
            <v>0</v>
          </cell>
          <cell r="DK829">
            <v>0</v>
          </cell>
          <cell r="DL829">
            <v>0</v>
          </cell>
          <cell r="DM829">
            <v>0</v>
          </cell>
          <cell r="DN829">
            <v>0</v>
          </cell>
          <cell r="DO829">
            <v>0</v>
          </cell>
          <cell r="DP829">
            <v>0</v>
          </cell>
          <cell r="DQ829">
            <v>0</v>
          </cell>
          <cell r="DR829">
            <v>0</v>
          </cell>
          <cell r="DS829">
            <v>0</v>
          </cell>
          <cell r="DT829">
            <v>0</v>
          </cell>
          <cell r="DU829">
            <v>0</v>
          </cell>
          <cell r="DV829">
            <v>0</v>
          </cell>
          <cell r="DW829">
            <v>0</v>
          </cell>
          <cell r="DX829">
            <v>0</v>
          </cell>
          <cell r="DY829">
            <v>0</v>
          </cell>
          <cell r="DZ829">
            <v>0</v>
          </cell>
          <cell r="EA829">
            <v>0</v>
          </cell>
          <cell r="EB829">
            <v>0</v>
          </cell>
          <cell r="EC829">
            <v>0</v>
          </cell>
          <cell r="ED829">
            <v>0</v>
          </cell>
        </row>
        <row r="830">
          <cell r="F830">
            <v>0</v>
          </cell>
          <cell r="G830">
            <v>0</v>
          </cell>
          <cell r="H830">
            <v>0</v>
          </cell>
          <cell r="I830">
            <v>0</v>
          </cell>
          <cell r="J830">
            <v>0</v>
          </cell>
          <cell r="K830">
            <v>0</v>
          </cell>
          <cell r="L830">
            <v>0</v>
          </cell>
          <cell r="M830">
            <v>0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R830">
            <v>0</v>
          </cell>
          <cell r="S830">
            <v>0</v>
          </cell>
          <cell r="T830">
            <v>0</v>
          </cell>
          <cell r="U830">
            <v>0</v>
          </cell>
          <cell r="V830">
            <v>0</v>
          </cell>
          <cell r="W830">
            <v>0</v>
          </cell>
          <cell r="X830">
            <v>0</v>
          </cell>
          <cell r="Y830">
            <v>0</v>
          </cell>
          <cell r="Z830">
            <v>0</v>
          </cell>
          <cell r="AA830">
            <v>0</v>
          </cell>
          <cell r="AB830">
            <v>0</v>
          </cell>
          <cell r="AC830">
            <v>0</v>
          </cell>
          <cell r="AD830">
            <v>0</v>
          </cell>
          <cell r="AE830">
            <v>0</v>
          </cell>
          <cell r="AF830">
            <v>0</v>
          </cell>
          <cell r="AG830">
            <v>0</v>
          </cell>
          <cell r="AH830">
            <v>0</v>
          </cell>
          <cell r="AI830">
            <v>0</v>
          </cell>
          <cell r="AJ830">
            <v>0</v>
          </cell>
          <cell r="AK830">
            <v>0</v>
          </cell>
          <cell r="AL830">
            <v>0</v>
          </cell>
          <cell r="AM830">
            <v>0</v>
          </cell>
          <cell r="AN830">
            <v>0</v>
          </cell>
          <cell r="AO830">
            <v>0</v>
          </cell>
          <cell r="AP830">
            <v>0</v>
          </cell>
          <cell r="AQ830">
            <v>0</v>
          </cell>
          <cell r="AR830">
            <v>0</v>
          </cell>
          <cell r="AS830">
            <v>0</v>
          </cell>
          <cell r="AT830">
            <v>0</v>
          </cell>
          <cell r="AU830">
            <v>0</v>
          </cell>
          <cell r="AV830">
            <v>0</v>
          </cell>
          <cell r="AW830">
            <v>0</v>
          </cell>
          <cell r="AX830">
            <v>0</v>
          </cell>
          <cell r="AY830">
            <v>0</v>
          </cell>
          <cell r="AZ830">
            <v>0</v>
          </cell>
          <cell r="BA830">
            <v>0</v>
          </cell>
          <cell r="BB830">
            <v>0</v>
          </cell>
          <cell r="BC830">
            <v>0</v>
          </cell>
          <cell r="BD830">
            <v>0</v>
          </cell>
          <cell r="BE830">
            <v>0</v>
          </cell>
          <cell r="BF830">
            <v>0</v>
          </cell>
          <cell r="BG830">
            <v>0</v>
          </cell>
          <cell r="BH830">
            <v>0</v>
          </cell>
          <cell r="BI830">
            <v>0</v>
          </cell>
          <cell r="BJ830">
            <v>0</v>
          </cell>
          <cell r="BK830">
            <v>0</v>
          </cell>
          <cell r="BL830">
            <v>0</v>
          </cell>
          <cell r="BM830">
            <v>0</v>
          </cell>
          <cell r="BN830">
            <v>0</v>
          </cell>
          <cell r="BO830">
            <v>0</v>
          </cell>
          <cell r="BP830">
            <v>0</v>
          </cell>
          <cell r="BQ830">
            <v>0</v>
          </cell>
          <cell r="BR830">
            <v>0</v>
          </cell>
          <cell r="BS830">
            <v>0</v>
          </cell>
          <cell r="BT830">
            <v>0</v>
          </cell>
          <cell r="BU830">
            <v>0</v>
          </cell>
          <cell r="BV830">
            <v>0</v>
          </cell>
          <cell r="BW830">
            <v>0</v>
          </cell>
          <cell r="BX830">
            <v>0</v>
          </cell>
          <cell r="BY830">
            <v>0</v>
          </cell>
          <cell r="BZ830">
            <v>0</v>
          </cell>
          <cell r="CA830">
            <v>0</v>
          </cell>
          <cell r="CB830">
            <v>0</v>
          </cell>
          <cell r="CC830">
            <v>0</v>
          </cell>
          <cell r="CD830">
            <v>0</v>
          </cell>
          <cell r="CE830">
            <v>0</v>
          </cell>
          <cell r="CF830">
            <v>0</v>
          </cell>
          <cell r="CG830">
            <v>0</v>
          </cell>
          <cell r="CH830">
            <v>0</v>
          </cell>
          <cell r="CI830">
            <v>0</v>
          </cell>
          <cell r="CJ830">
            <v>0</v>
          </cell>
          <cell r="CK830">
            <v>0</v>
          </cell>
          <cell r="CL830">
            <v>0</v>
          </cell>
          <cell r="CM830">
            <v>0</v>
          </cell>
          <cell r="CN830">
            <v>0</v>
          </cell>
          <cell r="CO830">
            <v>0</v>
          </cell>
          <cell r="CP830">
            <v>0</v>
          </cell>
          <cell r="CQ830">
            <v>0</v>
          </cell>
          <cell r="CR830">
            <v>0</v>
          </cell>
          <cell r="CS830">
            <v>0</v>
          </cell>
          <cell r="CT830">
            <v>0</v>
          </cell>
          <cell r="CU830">
            <v>0</v>
          </cell>
          <cell r="CV830">
            <v>0</v>
          </cell>
          <cell r="CW830">
            <v>0</v>
          </cell>
          <cell r="CX830">
            <v>0</v>
          </cell>
          <cell r="CY830">
            <v>0</v>
          </cell>
          <cell r="CZ830">
            <v>0</v>
          </cell>
          <cell r="DA830">
            <v>0</v>
          </cell>
          <cell r="DB830">
            <v>0</v>
          </cell>
          <cell r="DC830">
            <v>0</v>
          </cell>
          <cell r="DD830">
            <v>0</v>
          </cell>
          <cell r="DE830">
            <v>0</v>
          </cell>
          <cell r="DF830">
            <v>0</v>
          </cell>
          <cell r="DG830">
            <v>0</v>
          </cell>
          <cell r="DH830">
            <v>0</v>
          </cell>
          <cell r="DI830">
            <v>0</v>
          </cell>
          <cell r="DJ830">
            <v>0</v>
          </cell>
          <cell r="DK830">
            <v>0</v>
          </cell>
          <cell r="DL830">
            <v>0</v>
          </cell>
          <cell r="DM830">
            <v>0</v>
          </cell>
          <cell r="DN830">
            <v>0</v>
          </cell>
          <cell r="DO830">
            <v>0</v>
          </cell>
          <cell r="DP830">
            <v>0</v>
          </cell>
          <cell r="DQ830">
            <v>0</v>
          </cell>
          <cell r="DR830">
            <v>0</v>
          </cell>
          <cell r="DS830">
            <v>0</v>
          </cell>
          <cell r="DT830">
            <v>0</v>
          </cell>
          <cell r="DU830">
            <v>0</v>
          </cell>
          <cell r="DV830">
            <v>0</v>
          </cell>
          <cell r="DW830">
            <v>0</v>
          </cell>
          <cell r="DX830">
            <v>0</v>
          </cell>
          <cell r="DY830">
            <v>0</v>
          </cell>
          <cell r="DZ830">
            <v>0</v>
          </cell>
          <cell r="EA830">
            <v>0</v>
          </cell>
          <cell r="EB830">
            <v>0</v>
          </cell>
          <cell r="EC830">
            <v>0</v>
          </cell>
          <cell r="ED830">
            <v>0</v>
          </cell>
        </row>
        <row r="831">
          <cell r="F831">
            <v>0</v>
          </cell>
          <cell r="G831">
            <v>0</v>
          </cell>
          <cell r="H831">
            <v>0</v>
          </cell>
          <cell r="I831">
            <v>0</v>
          </cell>
          <cell r="J831">
            <v>0</v>
          </cell>
          <cell r="K831">
            <v>0</v>
          </cell>
          <cell r="L831">
            <v>0</v>
          </cell>
          <cell r="M831">
            <v>0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R831">
            <v>0</v>
          </cell>
          <cell r="S831">
            <v>0</v>
          </cell>
          <cell r="T831">
            <v>0</v>
          </cell>
          <cell r="U831">
            <v>0</v>
          </cell>
          <cell r="V831">
            <v>0</v>
          </cell>
          <cell r="W831">
            <v>0</v>
          </cell>
          <cell r="X831">
            <v>0</v>
          </cell>
          <cell r="Y831">
            <v>0</v>
          </cell>
          <cell r="Z831">
            <v>0</v>
          </cell>
          <cell r="AA831">
            <v>0</v>
          </cell>
          <cell r="AB831">
            <v>0</v>
          </cell>
          <cell r="AC831">
            <v>0</v>
          </cell>
          <cell r="AD831">
            <v>0</v>
          </cell>
          <cell r="AE831">
            <v>0</v>
          </cell>
          <cell r="AF831">
            <v>0</v>
          </cell>
          <cell r="AG831">
            <v>0</v>
          </cell>
          <cell r="AH831">
            <v>0</v>
          </cell>
          <cell r="AI831">
            <v>0</v>
          </cell>
          <cell r="AJ831">
            <v>0</v>
          </cell>
          <cell r="AK831">
            <v>0</v>
          </cell>
          <cell r="AL831">
            <v>0</v>
          </cell>
          <cell r="AM831">
            <v>0</v>
          </cell>
          <cell r="AN831">
            <v>0</v>
          </cell>
          <cell r="AO831">
            <v>0</v>
          </cell>
          <cell r="AP831">
            <v>0</v>
          </cell>
          <cell r="AQ831">
            <v>0</v>
          </cell>
          <cell r="AR831">
            <v>0</v>
          </cell>
          <cell r="AS831">
            <v>0</v>
          </cell>
          <cell r="AT831">
            <v>0</v>
          </cell>
          <cell r="AU831">
            <v>0</v>
          </cell>
          <cell r="AV831">
            <v>0</v>
          </cell>
          <cell r="AW831">
            <v>0</v>
          </cell>
          <cell r="AX831">
            <v>0</v>
          </cell>
          <cell r="AY831">
            <v>0</v>
          </cell>
          <cell r="AZ831">
            <v>0</v>
          </cell>
          <cell r="BA831">
            <v>0</v>
          </cell>
          <cell r="BB831">
            <v>0</v>
          </cell>
          <cell r="BC831">
            <v>0</v>
          </cell>
          <cell r="BD831">
            <v>0</v>
          </cell>
          <cell r="BE831">
            <v>0</v>
          </cell>
          <cell r="BF831">
            <v>0</v>
          </cell>
          <cell r="BG831">
            <v>0</v>
          </cell>
          <cell r="BH831">
            <v>0</v>
          </cell>
          <cell r="BI831">
            <v>0</v>
          </cell>
          <cell r="BJ831">
            <v>0</v>
          </cell>
          <cell r="BK831">
            <v>0</v>
          </cell>
          <cell r="BL831">
            <v>0</v>
          </cell>
          <cell r="BM831">
            <v>0</v>
          </cell>
          <cell r="BN831">
            <v>0</v>
          </cell>
          <cell r="BO831">
            <v>0</v>
          </cell>
          <cell r="BP831">
            <v>0</v>
          </cell>
          <cell r="BQ831">
            <v>0</v>
          </cell>
          <cell r="BR831">
            <v>0</v>
          </cell>
          <cell r="BS831">
            <v>0</v>
          </cell>
          <cell r="BT831">
            <v>0</v>
          </cell>
          <cell r="BU831">
            <v>0</v>
          </cell>
          <cell r="BV831">
            <v>0</v>
          </cell>
          <cell r="BW831">
            <v>0</v>
          </cell>
          <cell r="BX831">
            <v>0</v>
          </cell>
          <cell r="BY831">
            <v>0</v>
          </cell>
          <cell r="BZ831">
            <v>0</v>
          </cell>
          <cell r="CA831">
            <v>0</v>
          </cell>
          <cell r="CB831">
            <v>0</v>
          </cell>
          <cell r="CC831">
            <v>0</v>
          </cell>
          <cell r="CD831">
            <v>0</v>
          </cell>
          <cell r="CE831">
            <v>0</v>
          </cell>
          <cell r="CF831">
            <v>0</v>
          </cell>
          <cell r="CG831">
            <v>0</v>
          </cell>
          <cell r="CH831">
            <v>0</v>
          </cell>
          <cell r="CI831">
            <v>0</v>
          </cell>
          <cell r="CJ831">
            <v>0</v>
          </cell>
          <cell r="CK831">
            <v>0</v>
          </cell>
          <cell r="CL831">
            <v>0</v>
          </cell>
          <cell r="CM831">
            <v>0</v>
          </cell>
          <cell r="CN831">
            <v>0</v>
          </cell>
          <cell r="CO831">
            <v>0</v>
          </cell>
          <cell r="CP831">
            <v>0</v>
          </cell>
          <cell r="CQ831">
            <v>0</v>
          </cell>
          <cell r="CR831">
            <v>0</v>
          </cell>
          <cell r="CS831">
            <v>0</v>
          </cell>
          <cell r="CT831">
            <v>0</v>
          </cell>
          <cell r="CU831">
            <v>0</v>
          </cell>
          <cell r="CV831">
            <v>0</v>
          </cell>
          <cell r="CW831">
            <v>0</v>
          </cell>
          <cell r="CX831">
            <v>0</v>
          </cell>
          <cell r="CY831">
            <v>0</v>
          </cell>
          <cell r="CZ831">
            <v>0</v>
          </cell>
          <cell r="DA831">
            <v>0</v>
          </cell>
          <cell r="DB831">
            <v>0</v>
          </cell>
          <cell r="DC831">
            <v>0</v>
          </cell>
          <cell r="DD831">
            <v>0</v>
          </cell>
          <cell r="DE831">
            <v>0</v>
          </cell>
          <cell r="DF831">
            <v>0</v>
          </cell>
          <cell r="DG831">
            <v>0</v>
          </cell>
          <cell r="DH831">
            <v>0</v>
          </cell>
          <cell r="DI831">
            <v>0</v>
          </cell>
          <cell r="DJ831">
            <v>0</v>
          </cell>
          <cell r="DK831">
            <v>0</v>
          </cell>
          <cell r="DL831">
            <v>0</v>
          </cell>
          <cell r="DM831">
            <v>0</v>
          </cell>
          <cell r="DN831">
            <v>0</v>
          </cell>
          <cell r="DO831">
            <v>0</v>
          </cell>
          <cell r="DP831">
            <v>0</v>
          </cell>
          <cell r="DQ831">
            <v>0</v>
          </cell>
          <cell r="DR831">
            <v>0</v>
          </cell>
          <cell r="DS831">
            <v>0</v>
          </cell>
          <cell r="DT831">
            <v>0</v>
          </cell>
          <cell r="DU831">
            <v>0</v>
          </cell>
          <cell r="DV831">
            <v>0</v>
          </cell>
          <cell r="DW831">
            <v>0</v>
          </cell>
          <cell r="DX831">
            <v>0</v>
          </cell>
          <cell r="DY831">
            <v>0</v>
          </cell>
          <cell r="DZ831">
            <v>0</v>
          </cell>
          <cell r="EA831">
            <v>0</v>
          </cell>
          <cell r="EB831">
            <v>0</v>
          </cell>
          <cell r="EC831">
            <v>0</v>
          </cell>
          <cell r="ED831">
            <v>0</v>
          </cell>
        </row>
        <row r="832">
          <cell r="F832">
            <v>0</v>
          </cell>
          <cell r="G832">
            <v>0</v>
          </cell>
          <cell r="H832">
            <v>0</v>
          </cell>
          <cell r="I832">
            <v>0</v>
          </cell>
          <cell r="J832">
            <v>0</v>
          </cell>
          <cell r="K832">
            <v>0</v>
          </cell>
          <cell r="L832">
            <v>0</v>
          </cell>
          <cell r="M832">
            <v>0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R832">
            <v>0</v>
          </cell>
          <cell r="S832">
            <v>0</v>
          </cell>
          <cell r="T832">
            <v>0</v>
          </cell>
          <cell r="U832">
            <v>0</v>
          </cell>
          <cell r="V832">
            <v>0</v>
          </cell>
          <cell r="W832">
            <v>0</v>
          </cell>
          <cell r="X832">
            <v>0</v>
          </cell>
          <cell r="Y832">
            <v>0</v>
          </cell>
          <cell r="Z832">
            <v>0</v>
          </cell>
          <cell r="AA832">
            <v>0</v>
          </cell>
          <cell r="AB832">
            <v>0</v>
          </cell>
          <cell r="AC832">
            <v>0</v>
          </cell>
          <cell r="AD832">
            <v>0</v>
          </cell>
          <cell r="AE832">
            <v>0</v>
          </cell>
          <cell r="AF832">
            <v>0</v>
          </cell>
          <cell r="AG832">
            <v>0</v>
          </cell>
          <cell r="AH832">
            <v>0</v>
          </cell>
          <cell r="AI832">
            <v>0</v>
          </cell>
          <cell r="AJ832">
            <v>0</v>
          </cell>
          <cell r="AK832">
            <v>0</v>
          </cell>
          <cell r="AL832">
            <v>0</v>
          </cell>
          <cell r="AM832">
            <v>0</v>
          </cell>
          <cell r="AN832">
            <v>0</v>
          </cell>
          <cell r="AO832">
            <v>0</v>
          </cell>
          <cell r="AP832">
            <v>0</v>
          </cell>
          <cell r="AQ832">
            <v>0</v>
          </cell>
          <cell r="AR832">
            <v>0</v>
          </cell>
          <cell r="AS832">
            <v>0</v>
          </cell>
          <cell r="AT832">
            <v>0</v>
          </cell>
          <cell r="AU832">
            <v>0</v>
          </cell>
          <cell r="AV832">
            <v>0</v>
          </cell>
          <cell r="AW832">
            <v>0</v>
          </cell>
          <cell r="AX832">
            <v>0</v>
          </cell>
          <cell r="AY832">
            <v>0</v>
          </cell>
          <cell r="AZ832">
            <v>0</v>
          </cell>
          <cell r="BA832">
            <v>0</v>
          </cell>
          <cell r="BB832">
            <v>0</v>
          </cell>
          <cell r="BC832">
            <v>0</v>
          </cell>
          <cell r="BD832">
            <v>0</v>
          </cell>
          <cell r="BE832">
            <v>0</v>
          </cell>
          <cell r="BF832">
            <v>0</v>
          </cell>
          <cell r="BG832">
            <v>0</v>
          </cell>
          <cell r="BH832">
            <v>0</v>
          </cell>
          <cell r="BI832">
            <v>0</v>
          </cell>
          <cell r="BJ832">
            <v>0</v>
          </cell>
          <cell r="BK832">
            <v>0</v>
          </cell>
          <cell r="BL832">
            <v>0</v>
          </cell>
          <cell r="BM832">
            <v>0</v>
          </cell>
          <cell r="BN832">
            <v>0</v>
          </cell>
          <cell r="BO832">
            <v>0</v>
          </cell>
          <cell r="BP832">
            <v>0</v>
          </cell>
          <cell r="BQ832">
            <v>0</v>
          </cell>
          <cell r="BR832">
            <v>0</v>
          </cell>
          <cell r="BS832">
            <v>0</v>
          </cell>
          <cell r="BT832">
            <v>0</v>
          </cell>
          <cell r="BU832">
            <v>0</v>
          </cell>
          <cell r="BV832">
            <v>0</v>
          </cell>
          <cell r="BW832">
            <v>0</v>
          </cell>
          <cell r="BX832">
            <v>0</v>
          </cell>
          <cell r="BY832">
            <v>0</v>
          </cell>
          <cell r="BZ832">
            <v>0</v>
          </cell>
          <cell r="CA832">
            <v>0</v>
          </cell>
          <cell r="CB832">
            <v>0</v>
          </cell>
          <cell r="CC832">
            <v>0</v>
          </cell>
          <cell r="CD832">
            <v>0</v>
          </cell>
          <cell r="CE832">
            <v>0</v>
          </cell>
          <cell r="CF832">
            <v>0</v>
          </cell>
          <cell r="CG832">
            <v>0</v>
          </cell>
          <cell r="CH832">
            <v>0</v>
          </cell>
          <cell r="CI832">
            <v>0</v>
          </cell>
          <cell r="CJ832">
            <v>0</v>
          </cell>
          <cell r="CK832">
            <v>0</v>
          </cell>
          <cell r="CL832">
            <v>0</v>
          </cell>
          <cell r="CM832">
            <v>0</v>
          </cell>
          <cell r="CN832">
            <v>0</v>
          </cell>
          <cell r="CO832">
            <v>0</v>
          </cell>
          <cell r="CP832">
            <v>0</v>
          </cell>
          <cell r="CQ832">
            <v>0</v>
          </cell>
          <cell r="CR832">
            <v>0</v>
          </cell>
          <cell r="CS832">
            <v>0</v>
          </cell>
          <cell r="CT832">
            <v>0</v>
          </cell>
          <cell r="CU832">
            <v>0</v>
          </cell>
          <cell r="CV832">
            <v>0</v>
          </cell>
          <cell r="CW832">
            <v>0</v>
          </cell>
          <cell r="CX832">
            <v>0</v>
          </cell>
          <cell r="CY832">
            <v>0</v>
          </cell>
          <cell r="CZ832">
            <v>0</v>
          </cell>
          <cell r="DA832">
            <v>0</v>
          </cell>
          <cell r="DB832">
            <v>0</v>
          </cell>
          <cell r="DC832">
            <v>0</v>
          </cell>
          <cell r="DD832">
            <v>0</v>
          </cell>
          <cell r="DE832">
            <v>0</v>
          </cell>
          <cell r="DF832">
            <v>0</v>
          </cell>
          <cell r="DG832">
            <v>0</v>
          </cell>
          <cell r="DH832">
            <v>0</v>
          </cell>
          <cell r="DI832">
            <v>0</v>
          </cell>
          <cell r="DJ832">
            <v>0</v>
          </cell>
          <cell r="DK832">
            <v>0</v>
          </cell>
          <cell r="DL832">
            <v>0</v>
          </cell>
          <cell r="DM832">
            <v>0</v>
          </cell>
          <cell r="DN832">
            <v>0</v>
          </cell>
          <cell r="DO832">
            <v>0</v>
          </cell>
          <cell r="DP832">
            <v>0</v>
          </cell>
          <cell r="DQ832">
            <v>0</v>
          </cell>
          <cell r="DR832">
            <v>0</v>
          </cell>
          <cell r="DS832">
            <v>0</v>
          </cell>
          <cell r="DT832">
            <v>0</v>
          </cell>
          <cell r="DU832">
            <v>0</v>
          </cell>
          <cell r="DV832">
            <v>0</v>
          </cell>
          <cell r="DW832">
            <v>0</v>
          </cell>
          <cell r="DX832">
            <v>0</v>
          </cell>
          <cell r="DY832">
            <v>0</v>
          </cell>
          <cell r="DZ832">
            <v>0</v>
          </cell>
          <cell r="EA832">
            <v>0</v>
          </cell>
          <cell r="EB832">
            <v>0</v>
          </cell>
          <cell r="EC832">
            <v>0</v>
          </cell>
          <cell r="ED832">
            <v>0</v>
          </cell>
        </row>
        <row r="833">
          <cell r="F833">
            <v>0</v>
          </cell>
          <cell r="G833">
            <v>0</v>
          </cell>
          <cell r="H833">
            <v>0</v>
          </cell>
          <cell r="I833">
            <v>0</v>
          </cell>
          <cell r="J833">
            <v>0</v>
          </cell>
          <cell r="K833">
            <v>0</v>
          </cell>
          <cell r="L833">
            <v>0</v>
          </cell>
          <cell r="M833">
            <v>0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R833">
            <v>0</v>
          </cell>
          <cell r="S833">
            <v>0</v>
          </cell>
          <cell r="T833">
            <v>0</v>
          </cell>
          <cell r="U833">
            <v>0</v>
          </cell>
          <cell r="V833">
            <v>0</v>
          </cell>
          <cell r="W833">
            <v>0</v>
          </cell>
          <cell r="X833">
            <v>0</v>
          </cell>
          <cell r="Y833">
            <v>0</v>
          </cell>
          <cell r="Z833">
            <v>0</v>
          </cell>
          <cell r="AA833">
            <v>0</v>
          </cell>
          <cell r="AB833">
            <v>0</v>
          </cell>
          <cell r="AC833">
            <v>0</v>
          </cell>
          <cell r="AD833">
            <v>0</v>
          </cell>
          <cell r="AE833">
            <v>0</v>
          </cell>
          <cell r="AF833">
            <v>0</v>
          </cell>
          <cell r="AG833">
            <v>0</v>
          </cell>
          <cell r="AH833">
            <v>0</v>
          </cell>
          <cell r="AI833">
            <v>0</v>
          </cell>
          <cell r="AJ833">
            <v>0</v>
          </cell>
          <cell r="AK833">
            <v>0</v>
          </cell>
          <cell r="AL833">
            <v>0</v>
          </cell>
          <cell r="AM833">
            <v>0</v>
          </cell>
          <cell r="AN833">
            <v>0</v>
          </cell>
          <cell r="AO833">
            <v>0</v>
          </cell>
          <cell r="AP833">
            <v>0</v>
          </cell>
          <cell r="AQ833">
            <v>0</v>
          </cell>
          <cell r="AR833">
            <v>0</v>
          </cell>
          <cell r="AS833">
            <v>0</v>
          </cell>
          <cell r="AT833">
            <v>0</v>
          </cell>
          <cell r="AU833">
            <v>0</v>
          </cell>
          <cell r="AV833">
            <v>0</v>
          </cell>
          <cell r="AW833">
            <v>0</v>
          </cell>
          <cell r="AX833">
            <v>0</v>
          </cell>
          <cell r="AY833">
            <v>0</v>
          </cell>
          <cell r="AZ833">
            <v>0</v>
          </cell>
          <cell r="BA833">
            <v>0</v>
          </cell>
          <cell r="BB833">
            <v>0</v>
          </cell>
          <cell r="BC833">
            <v>0</v>
          </cell>
          <cell r="BD833">
            <v>0</v>
          </cell>
          <cell r="BE833">
            <v>0</v>
          </cell>
          <cell r="BF833">
            <v>0</v>
          </cell>
          <cell r="BG833">
            <v>0</v>
          </cell>
          <cell r="BH833">
            <v>0</v>
          </cell>
          <cell r="BI833">
            <v>0</v>
          </cell>
          <cell r="BJ833">
            <v>0</v>
          </cell>
          <cell r="BK833">
            <v>0</v>
          </cell>
          <cell r="BL833">
            <v>0</v>
          </cell>
          <cell r="BM833">
            <v>0</v>
          </cell>
          <cell r="BN833">
            <v>0</v>
          </cell>
          <cell r="BO833">
            <v>0</v>
          </cell>
          <cell r="BP833">
            <v>0</v>
          </cell>
          <cell r="BQ833">
            <v>0</v>
          </cell>
          <cell r="BR833">
            <v>0</v>
          </cell>
          <cell r="BS833">
            <v>0</v>
          </cell>
          <cell r="BT833">
            <v>0</v>
          </cell>
          <cell r="BU833">
            <v>0</v>
          </cell>
          <cell r="BV833">
            <v>0</v>
          </cell>
          <cell r="BW833">
            <v>0</v>
          </cell>
          <cell r="BX833">
            <v>0</v>
          </cell>
          <cell r="BY833">
            <v>0</v>
          </cell>
          <cell r="BZ833">
            <v>0</v>
          </cell>
          <cell r="CA833">
            <v>0</v>
          </cell>
          <cell r="CB833">
            <v>0</v>
          </cell>
          <cell r="CC833">
            <v>0</v>
          </cell>
          <cell r="CD833">
            <v>0</v>
          </cell>
          <cell r="CE833">
            <v>0</v>
          </cell>
          <cell r="CF833">
            <v>0</v>
          </cell>
          <cell r="CG833">
            <v>0</v>
          </cell>
          <cell r="CH833">
            <v>0</v>
          </cell>
          <cell r="CI833">
            <v>0</v>
          </cell>
          <cell r="CJ833">
            <v>0</v>
          </cell>
          <cell r="CK833">
            <v>0</v>
          </cell>
          <cell r="CL833">
            <v>0</v>
          </cell>
          <cell r="CM833">
            <v>0</v>
          </cell>
          <cell r="CN833">
            <v>0</v>
          </cell>
          <cell r="CO833">
            <v>0</v>
          </cell>
          <cell r="CP833">
            <v>0</v>
          </cell>
          <cell r="CQ833">
            <v>0</v>
          </cell>
          <cell r="CR833">
            <v>0</v>
          </cell>
          <cell r="CS833">
            <v>0</v>
          </cell>
          <cell r="CT833">
            <v>0</v>
          </cell>
          <cell r="CU833">
            <v>0</v>
          </cell>
          <cell r="CV833">
            <v>0</v>
          </cell>
          <cell r="CW833">
            <v>0</v>
          </cell>
          <cell r="CX833">
            <v>0</v>
          </cell>
          <cell r="CY833">
            <v>0</v>
          </cell>
          <cell r="CZ833">
            <v>0</v>
          </cell>
          <cell r="DA833">
            <v>0</v>
          </cell>
          <cell r="DB833">
            <v>0</v>
          </cell>
          <cell r="DC833">
            <v>0</v>
          </cell>
          <cell r="DD833">
            <v>0</v>
          </cell>
          <cell r="DE833">
            <v>0</v>
          </cell>
          <cell r="DF833">
            <v>0</v>
          </cell>
          <cell r="DG833">
            <v>0</v>
          </cell>
          <cell r="DH833">
            <v>0</v>
          </cell>
          <cell r="DI833">
            <v>0</v>
          </cell>
          <cell r="DJ833">
            <v>0</v>
          </cell>
          <cell r="DK833">
            <v>0</v>
          </cell>
          <cell r="DL833">
            <v>0</v>
          </cell>
          <cell r="DM833">
            <v>0</v>
          </cell>
          <cell r="DN833">
            <v>0</v>
          </cell>
          <cell r="DO833">
            <v>0</v>
          </cell>
          <cell r="DP833">
            <v>0</v>
          </cell>
          <cell r="DQ833">
            <v>0</v>
          </cell>
          <cell r="DR833">
            <v>0</v>
          </cell>
          <cell r="DS833">
            <v>0</v>
          </cell>
          <cell r="DT833">
            <v>0</v>
          </cell>
          <cell r="DU833">
            <v>0</v>
          </cell>
          <cell r="DV833">
            <v>0</v>
          </cell>
          <cell r="DW833">
            <v>0</v>
          </cell>
          <cell r="DX833">
            <v>0</v>
          </cell>
          <cell r="DY833">
            <v>0</v>
          </cell>
          <cell r="DZ833">
            <v>0</v>
          </cell>
          <cell r="EA833">
            <v>0</v>
          </cell>
          <cell r="EB833">
            <v>0</v>
          </cell>
          <cell r="EC833">
            <v>0</v>
          </cell>
          <cell r="ED833">
            <v>0</v>
          </cell>
        </row>
        <row r="834">
          <cell r="F834">
            <v>0</v>
          </cell>
          <cell r="G834">
            <v>0</v>
          </cell>
          <cell r="H834">
            <v>0</v>
          </cell>
          <cell r="I834">
            <v>0</v>
          </cell>
          <cell r="J834">
            <v>0</v>
          </cell>
          <cell r="K834">
            <v>0</v>
          </cell>
          <cell r="L834">
            <v>0</v>
          </cell>
          <cell r="M834">
            <v>0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R834">
            <v>0</v>
          </cell>
          <cell r="S834">
            <v>0</v>
          </cell>
          <cell r="T834">
            <v>0</v>
          </cell>
          <cell r="U834">
            <v>0</v>
          </cell>
          <cell r="V834">
            <v>0</v>
          </cell>
          <cell r="W834">
            <v>0</v>
          </cell>
          <cell r="X834">
            <v>0</v>
          </cell>
          <cell r="Y834">
            <v>0</v>
          </cell>
          <cell r="Z834">
            <v>0</v>
          </cell>
          <cell r="AA834">
            <v>0</v>
          </cell>
          <cell r="AB834">
            <v>0</v>
          </cell>
          <cell r="AC834">
            <v>0</v>
          </cell>
          <cell r="AD834">
            <v>0</v>
          </cell>
          <cell r="AE834">
            <v>0</v>
          </cell>
          <cell r="AF834">
            <v>0</v>
          </cell>
          <cell r="AG834">
            <v>0</v>
          </cell>
          <cell r="AH834">
            <v>0</v>
          </cell>
          <cell r="AI834">
            <v>0</v>
          </cell>
          <cell r="AJ834">
            <v>0</v>
          </cell>
          <cell r="AK834">
            <v>0</v>
          </cell>
          <cell r="AL834">
            <v>0</v>
          </cell>
          <cell r="AM834">
            <v>0</v>
          </cell>
          <cell r="AN834">
            <v>0</v>
          </cell>
          <cell r="AO834">
            <v>0</v>
          </cell>
          <cell r="AP834">
            <v>0</v>
          </cell>
          <cell r="AQ834">
            <v>0</v>
          </cell>
          <cell r="AR834">
            <v>0</v>
          </cell>
          <cell r="AS834">
            <v>0</v>
          </cell>
          <cell r="AT834">
            <v>0</v>
          </cell>
          <cell r="AU834">
            <v>0</v>
          </cell>
          <cell r="AV834">
            <v>0</v>
          </cell>
          <cell r="AW834">
            <v>0</v>
          </cell>
          <cell r="AX834">
            <v>0</v>
          </cell>
          <cell r="AY834">
            <v>0</v>
          </cell>
          <cell r="AZ834">
            <v>0</v>
          </cell>
          <cell r="BA834">
            <v>0</v>
          </cell>
          <cell r="BB834">
            <v>0</v>
          </cell>
          <cell r="BC834">
            <v>0</v>
          </cell>
          <cell r="BD834">
            <v>0</v>
          </cell>
          <cell r="BE834">
            <v>0</v>
          </cell>
          <cell r="BF834">
            <v>0</v>
          </cell>
          <cell r="BG834">
            <v>0</v>
          </cell>
          <cell r="BH834">
            <v>0</v>
          </cell>
          <cell r="BI834">
            <v>0</v>
          </cell>
          <cell r="BJ834">
            <v>0</v>
          </cell>
          <cell r="BK834">
            <v>0</v>
          </cell>
          <cell r="BL834">
            <v>0</v>
          </cell>
          <cell r="BM834">
            <v>0</v>
          </cell>
          <cell r="BN834">
            <v>0</v>
          </cell>
          <cell r="BO834">
            <v>0</v>
          </cell>
          <cell r="BP834">
            <v>0</v>
          </cell>
          <cell r="BQ834">
            <v>0</v>
          </cell>
          <cell r="BR834">
            <v>0</v>
          </cell>
          <cell r="BS834">
            <v>0</v>
          </cell>
          <cell r="BT834">
            <v>0</v>
          </cell>
          <cell r="BU834">
            <v>0</v>
          </cell>
          <cell r="BV834">
            <v>0</v>
          </cell>
          <cell r="BW834">
            <v>0</v>
          </cell>
          <cell r="BX834">
            <v>0</v>
          </cell>
          <cell r="BY834">
            <v>0</v>
          </cell>
          <cell r="BZ834">
            <v>0</v>
          </cell>
          <cell r="CA834">
            <v>0</v>
          </cell>
          <cell r="CB834">
            <v>0</v>
          </cell>
          <cell r="CC834">
            <v>0</v>
          </cell>
          <cell r="CD834">
            <v>0</v>
          </cell>
          <cell r="CE834">
            <v>0</v>
          </cell>
          <cell r="CF834">
            <v>0</v>
          </cell>
          <cell r="CG834">
            <v>0</v>
          </cell>
          <cell r="CH834">
            <v>0</v>
          </cell>
          <cell r="CI834">
            <v>0</v>
          </cell>
          <cell r="CJ834">
            <v>0</v>
          </cell>
          <cell r="CK834">
            <v>0</v>
          </cell>
          <cell r="CL834">
            <v>0</v>
          </cell>
          <cell r="CM834">
            <v>0</v>
          </cell>
          <cell r="CN834">
            <v>0</v>
          </cell>
          <cell r="CO834">
            <v>0</v>
          </cell>
          <cell r="CP834">
            <v>0</v>
          </cell>
          <cell r="CQ834">
            <v>0</v>
          </cell>
          <cell r="CR834">
            <v>0</v>
          </cell>
          <cell r="CS834">
            <v>0</v>
          </cell>
          <cell r="CT834">
            <v>0</v>
          </cell>
          <cell r="CU834">
            <v>0</v>
          </cell>
          <cell r="CV834">
            <v>0</v>
          </cell>
          <cell r="CW834">
            <v>0</v>
          </cell>
          <cell r="CX834">
            <v>0</v>
          </cell>
          <cell r="CY834">
            <v>0</v>
          </cell>
          <cell r="CZ834">
            <v>0</v>
          </cell>
          <cell r="DA834">
            <v>0</v>
          </cell>
          <cell r="DB834">
            <v>0</v>
          </cell>
          <cell r="DC834">
            <v>0</v>
          </cell>
          <cell r="DD834">
            <v>0</v>
          </cell>
          <cell r="DE834">
            <v>0</v>
          </cell>
          <cell r="DF834">
            <v>0</v>
          </cell>
          <cell r="DG834">
            <v>0</v>
          </cell>
          <cell r="DH834">
            <v>0</v>
          </cell>
          <cell r="DI834">
            <v>0</v>
          </cell>
          <cell r="DJ834">
            <v>0</v>
          </cell>
          <cell r="DK834">
            <v>0</v>
          </cell>
          <cell r="DL834">
            <v>0</v>
          </cell>
          <cell r="DM834">
            <v>0</v>
          </cell>
          <cell r="DN834">
            <v>0</v>
          </cell>
          <cell r="DO834">
            <v>0</v>
          </cell>
          <cell r="DP834">
            <v>0</v>
          </cell>
          <cell r="DQ834">
            <v>0</v>
          </cell>
          <cell r="DR834">
            <v>0</v>
          </cell>
          <cell r="DS834">
            <v>0</v>
          </cell>
          <cell r="DT834">
            <v>0</v>
          </cell>
          <cell r="DU834">
            <v>0</v>
          </cell>
          <cell r="DV834">
            <v>0</v>
          </cell>
          <cell r="DW834">
            <v>0</v>
          </cell>
          <cell r="DX834">
            <v>0</v>
          </cell>
          <cell r="DY834">
            <v>0</v>
          </cell>
          <cell r="DZ834">
            <v>0</v>
          </cell>
          <cell r="EA834">
            <v>0</v>
          </cell>
          <cell r="EB834">
            <v>0</v>
          </cell>
          <cell r="EC834">
            <v>0</v>
          </cell>
          <cell r="ED834">
            <v>0</v>
          </cell>
        </row>
        <row r="835">
          <cell r="F835">
            <v>0</v>
          </cell>
          <cell r="G835">
            <v>0</v>
          </cell>
          <cell r="H835">
            <v>0</v>
          </cell>
          <cell r="I835">
            <v>0</v>
          </cell>
          <cell r="J835">
            <v>0</v>
          </cell>
          <cell r="K835">
            <v>0</v>
          </cell>
          <cell r="L835">
            <v>0</v>
          </cell>
          <cell r="M835">
            <v>0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R835">
            <v>0</v>
          </cell>
          <cell r="S835">
            <v>0</v>
          </cell>
          <cell r="T835">
            <v>0</v>
          </cell>
          <cell r="U835">
            <v>0</v>
          </cell>
          <cell r="V835">
            <v>0</v>
          </cell>
          <cell r="W835">
            <v>0</v>
          </cell>
          <cell r="X835">
            <v>0</v>
          </cell>
          <cell r="Y835">
            <v>0</v>
          </cell>
          <cell r="Z835">
            <v>0</v>
          </cell>
          <cell r="AA835">
            <v>0</v>
          </cell>
          <cell r="AB835">
            <v>0</v>
          </cell>
          <cell r="AC835">
            <v>0</v>
          </cell>
          <cell r="AD835">
            <v>0</v>
          </cell>
          <cell r="AE835">
            <v>0</v>
          </cell>
          <cell r="AF835">
            <v>0</v>
          </cell>
          <cell r="AG835">
            <v>0</v>
          </cell>
          <cell r="AH835">
            <v>0</v>
          </cell>
          <cell r="AI835">
            <v>0</v>
          </cell>
          <cell r="AJ835">
            <v>0</v>
          </cell>
          <cell r="AK835">
            <v>0</v>
          </cell>
          <cell r="AL835">
            <v>0</v>
          </cell>
          <cell r="AM835">
            <v>0</v>
          </cell>
          <cell r="AN835">
            <v>0</v>
          </cell>
          <cell r="AO835">
            <v>0</v>
          </cell>
          <cell r="AP835">
            <v>0</v>
          </cell>
          <cell r="AQ835">
            <v>0</v>
          </cell>
          <cell r="AR835">
            <v>0</v>
          </cell>
          <cell r="AS835">
            <v>0</v>
          </cell>
          <cell r="AT835">
            <v>0</v>
          </cell>
          <cell r="AU835">
            <v>0</v>
          </cell>
          <cell r="AV835">
            <v>0</v>
          </cell>
          <cell r="AW835">
            <v>0</v>
          </cell>
          <cell r="AX835">
            <v>0</v>
          </cell>
          <cell r="AY835">
            <v>0</v>
          </cell>
          <cell r="AZ835">
            <v>0</v>
          </cell>
          <cell r="BA835">
            <v>0</v>
          </cell>
          <cell r="BB835">
            <v>0</v>
          </cell>
          <cell r="BC835">
            <v>0</v>
          </cell>
          <cell r="BD835">
            <v>0</v>
          </cell>
          <cell r="BE835">
            <v>0</v>
          </cell>
          <cell r="BF835">
            <v>0</v>
          </cell>
          <cell r="BG835">
            <v>0</v>
          </cell>
          <cell r="BH835">
            <v>0</v>
          </cell>
          <cell r="BI835">
            <v>0</v>
          </cell>
          <cell r="BJ835">
            <v>0</v>
          </cell>
          <cell r="BK835">
            <v>0</v>
          </cell>
          <cell r="BL835">
            <v>0</v>
          </cell>
          <cell r="BM835">
            <v>0</v>
          </cell>
          <cell r="BN835">
            <v>0</v>
          </cell>
          <cell r="BO835">
            <v>0</v>
          </cell>
          <cell r="BP835">
            <v>0</v>
          </cell>
          <cell r="BQ835">
            <v>0</v>
          </cell>
          <cell r="BR835">
            <v>0</v>
          </cell>
          <cell r="BS835">
            <v>0</v>
          </cell>
          <cell r="BT835">
            <v>0</v>
          </cell>
          <cell r="BU835">
            <v>0</v>
          </cell>
          <cell r="BV835">
            <v>0</v>
          </cell>
          <cell r="BW835">
            <v>0</v>
          </cell>
          <cell r="BX835">
            <v>0</v>
          </cell>
          <cell r="BY835">
            <v>0</v>
          </cell>
          <cell r="BZ835">
            <v>0</v>
          </cell>
          <cell r="CA835">
            <v>0</v>
          </cell>
          <cell r="CB835">
            <v>0</v>
          </cell>
          <cell r="CC835">
            <v>0</v>
          </cell>
          <cell r="CD835">
            <v>0</v>
          </cell>
          <cell r="CE835">
            <v>0</v>
          </cell>
          <cell r="CF835">
            <v>0</v>
          </cell>
          <cell r="CG835">
            <v>0</v>
          </cell>
          <cell r="CH835">
            <v>0</v>
          </cell>
          <cell r="CI835">
            <v>0</v>
          </cell>
          <cell r="CJ835">
            <v>0</v>
          </cell>
          <cell r="CK835">
            <v>0</v>
          </cell>
          <cell r="CL835">
            <v>0</v>
          </cell>
          <cell r="CM835">
            <v>0</v>
          </cell>
          <cell r="CN835">
            <v>0</v>
          </cell>
          <cell r="CO835">
            <v>0</v>
          </cell>
          <cell r="CP835">
            <v>0</v>
          </cell>
          <cell r="CQ835">
            <v>0</v>
          </cell>
          <cell r="CR835">
            <v>0</v>
          </cell>
          <cell r="CS835">
            <v>0</v>
          </cell>
          <cell r="CT835">
            <v>0</v>
          </cell>
          <cell r="CU835">
            <v>0</v>
          </cell>
          <cell r="CV835">
            <v>0</v>
          </cell>
          <cell r="CW835">
            <v>0</v>
          </cell>
          <cell r="CX835">
            <v>0</v>
          </cell>
          <cell r="CY835">
            <v>0</v>
          </cell>
          <cell r="CZ835">
            <v>0</v>
          </cell>
          <cell r="DA835">
            <v>0</v>
          </cell>
          <cell r="DB835">
            <v>0</v>
          </cell>
          <cell r="DC835">
            <v>0</v>
          </cell>
          <cell r="DD835">
            <v>0</v>
          </cell>
          <cell r="DE835">
            <v>0</v>
          </cell>
          <cell r="DF835">
            <v>0</v>
          </cell>
          <cell r="DG835">
            <v>0</v>
          </cell>
          <cell r="DH835">
            <v>0</v>
          </cell>
          <cell r="DI835">
            <v>0</v>
          </cell>
          <cell r="DJ835">
            <v>0</v>
          </cell>
          <cell r="DK835">
            <v>0</v>
          </cell>
          <cell r="DL835">
            <v>0</v>
          </cell>
          <cell r="DM835">
            <v>0</v>
          </cell>
          <cell r="DN835">
            <v>0</v>
          </cell>
          <cell r="DO835">
            <v>0</v>
          </cell>
          <cell r="DP835">
            <v>0</v>
          </cell>
          <cell r="DQ835">
            <v>0</v>
          </cell>
          <cell r="DR835">
            <v>0</v>
          </cell>
          <cell r="DS835">
            <v>0</v>
          </cell>
          <cell r="DT835">
            <v>0</v>
          </cell>
          <cell r="DU835">
            <v>0</v>
          </cell>
          <cell r="DV835">
            <v>0</v>
          </cell>
          <cell r="DW835">
            <v>0</v>
          </cell>
          <cell r="DX835">
            <v>0</v>
          </cell>
          <cell r="DY835">
            <v>0</v>
          </cell>
          <cell r="DZ835">
            <v>0</v>
          </cell>
          <cell r="EA835">
            <v>0</v>
          </cell>
          <cell r="EB835">
            <v>0</v>
          </cell>
          <cell r="EC835">
            <v>0</v>
          </cell>
          <cell r="ED835">
            <v>0</v>
          </cell>
        </row>
        <row r="836">
          <cell r="F836">
            <v>0</v>
          </cell>
          <cell r="G836">
            <v>0</v>
          </cell>
          <cell r="H836">
            <v>0</v>
          </cell>
          <cell r="I836">
            <v>0</v>
          </cell>
          <cell r="J836">
            <v>0</v>
          </cell>
          <cell r="K836">
            <v>0</v>
          </cell>
          <cell r="L836">
            <v>0</v>
          </cell>
          <cell r="M836">
            <v>0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>
            <v>0</v>
          </cell>
          <cell r="W836">
            <v>0</v>
          </cell>
          <cell r="X836">
            <v>0</v>
          </cell>
          <cell r="Y836">
            <v>0</v>
          </cell>
          <cell r="Z836">
            <v>0</v>
          </cell>
          <cell r="AA836">
            <v>0</v>
          </cell>
          <cell r="AB836">
            <v>0</v>
          </cell>
          <cell r="AC836">
            <v>0</v>
          </cell>
          <cell r="AD836">
            <v>0</v>
          </cell>
          <cell r="AE836">
            <v>0</v>
          </cell>
          <cell r="AF836">
            <v>0</v>
          </cell>
          <cell r="AG836">
            <v>0</v>
          </cell>
          <cell r="AH836">
            <v>0</v>
          </cell>
          <cell r="AI836">
            <v>0</v>
          </cell>
          <cell r="AJ836">
            <v>0</v>
          </cell>
          <cell r="AK836">
            <v>0</v>
          </cell>
          <cell r="AL836">
            <v>0</v>
          </cell>
          <cell r="AM836">
            <v>0</v>
          </cell>
          <cell r="AN836">
            <v>0</v>
          </cell>
          <cell r="AO836">
            <v>0</v>
          </cell>
          <cell r="AP836">
            <v>0</v>
          </cell>
          <cell r="AQ836">
            <v>0</v>
          </cell>
          <cell r="AR836">
            <v>0</v>
          </cell>
          <cell r="AS836">
            <v>0</v>
          </cell>
          <cell r="AT836">
            <v>0</v>
          </cell>
          <cell r="AU836">
            <v>0</v>
          </cell>
          <cell r="AV836">
            <v>0</v>
          </cell>
          <cell r="AW836">
            <v>0</v>
          </cell>
          <cell r="AX836">
            <v>0</v>
          </cell>
          <cell r="AY836">
            <v>0</v>
          </cell>
          <cell r="AZ836">
            <v>0</v>
          </cell>
          <cell r="BA836">
            <v>0</v>
          </cell>
          <cell r="BB836">
            <v>0</v>
          </cell>
          <cell r="BC836">
            <v>0</v>
          </cell>
          <cell r="BD836">
            <v>0</v>
          </cell>
          <cell r="BE836">
            <v>0</v>
          </cell>
          <cell r="BF836">
            <v>0</v>
          </cell>
          <cell r="BG836">
            <v>0</v>
          </cell>
          <cell r="BH836">
            <v>0</v>
          </cell>
          <cell r="BI836">
            <v>0</v>
          </cell>
          <cell r="BJ836">
            <v>0</v>
          </cell>
          <cell r="BK836">
            <v>0</v>
          </cell>
          <cell r="BL836">
            <v>0</v>
          </cell>
          <cell r="BM836">
            <v>0</v>
          </cell>
          <cell r="BN836">
            <v>0</v>
          </cell>
          <cell r="BO836">
            <v>0</v>
          </cell>
          <cell r="BP836">
            <v>0</v>
          </cell>
          <cell r="BQ836">
            <v>0</v>
          </cell>
          <cell r="BR836">
            <v>0</v>
          </cell>
          <cell r="BS836">
            <v>0</v>
          </cell>
          <cell r="BT836">
            <v>0</v>
          </cell>
          <cell r="BU836">
            <v>0</v>
          </cell>
          <cell r="BV836">
            <v>0</v>
          </cell>
          <cell r="BW836">
            <v>0</v>
          </cell>
          <cell r="BX836">
            <v>0</v>
          </cell>
          <cell r="BY836">
            <v>0</v>
          </cell>
          <cell r="BZ836">
            <v>0</v>
          </cell>
          <cell r="CA836">
            <v>0</v>
          </cell>
          <cell r="CB836">
            <v>0</v>
          </cell>
          <cell r="CC836">
            <v>0</v>
          </cell>
          <cell r="CD836">
            <v>0</v>
          </cell>
          <cell r="CE836">
            <v>0</v>
          </cell>
          <cell r="CF836">
            <v>0</v>
          </cell>
          <cell r="CG836">
            <v>0</v>
          </cell>
          <cell r="CH836">
            <v>0</v>
          </cell>
          <cell r="CI836">
            <v>0</v>
          </cell>
          <cell r="CJ836">
            <v>0</v>
          </cell>
          <cell r="CK836">
            <v>0</v>
          </cell>
          <cell r="CL836">
            <v>0</v>
          </cell>
          <cell r="CM836">
            <v>0</v>
          </cell>
          <cell r="CN836">
            <v>0</v>
          </cell>
          <cell r="CO836">
            <v>0</v>
          </cell>
          <cell r="CP836">
            <v>0</v>
          </cell>
          <cell r="CQ836">
            <v>0</v>
          </cell>
          <cell r="CR836">
            <v>0</v>
          </cell>
          <cell r="CS836">
            <v>0</v>
          </cell>
          <cell r="CT836">
            <v>0</v>
          </cell>
          <cell r="CU836">
            <v>0</v>
          </cell>
          <cell r="CV836">
            <v>0</v>
          </cell>
          <cell r="CW836">
            <v>0</v>
          </cell>
          <cell r="CX836">
            <v>0</v>
          </cell>
          <cell r="CY836">
            <v>0</v>
          </cell>
          <cell r="CZ836">
            <v>0</v>
          </cell>
          <cell r="DA836">
            <v>0</v>
          </cell>
          <cell r="DB836">
            <v>0</v>
          </cell>
          <cell r="DC836">
            <v>0</v>
          </cell>
          <cell r="DD836">
            <v>0</v>
          </cell>
          <cell r="DE836">
            <v>0</v>
          </cell>
          <cell r="DF836">
            <v>0</v>
          </cell>
          <cell r="DG836">
            <v>0</v>
          </cell>
          <cell r="DH836">
            <v>0</v>
          </cell>
          <cell r="DI836">
            <v>0</v>
          </cell>
          <cell r="DJ836">
            <v>0</v>
          </cell>
          <cell r="DK836">
            <v>0</v>
          </cell>
          <cell r="DL836">
            <v>0</v>
          </cell>
          <cell r="DM836">
            <v>0</v>
          </cell>
          <cell r="DN836">
            <v>0</v>
          </cell>
          <cell r="DO836">
            <v>0</v>
          </cell>
          <cell r="DP836">
            <v>0</v>
          </cell>
          <cell r="DQ836">
            <v>0</v>
          </cell>
          <cell r="DR836">
            <v>0</v>
          </cell>
          <cell r="DS836">
            <v>0</v>
          </cell>
          <cell r="DT836">
            <v>0</v>
          </cell>
          <cell r="DU836">
            <v>0</v>
          </cell>
          <cell r="DV836">
            <v>0</v>
          </cell>
          <cell r="DW836">
            <v>0</v>
          </cell>
          <cell r="DX836">
            <v>0</v>
          </cell>
          <cell r="DY836">
            <v>0</v>
          </cell>
          <cell r="DZ836">
            <v>0</v>
          </cell>
          <cell r="EA836">
            <v>0</v>
          </cell>
          <cell r="EB836">
            <v>0</v>
          </cell>
          <cell r="EC836">
            <v>0</v>
          </cell>
          <cell r="ED836">
            <v>0</v>
          </cell>
        </row>
        <row r="837">
          <cell r="F837">
            <v>0</v>
          </cell>
          <cell r="G837">
            <v>0</v>
          </cell>
          <cell r="H837">
            <v>0</v>
          </cell>
          <cell r="I837">
            <v>0</v>
          </cell>
          <cell r="J837">
            <v>0</v>
          </cell>
          <cell r="K837">
            <v>0</v>
          </cell>
          <cell r="L837">
            <v>0</v>
          </cell>
          <cell r="M837">
            <v>0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R837">
            <v>0</v>
          </cell>
          <cell r="S837">
            <v>0</v>
          </cell>
          <cell r="T837">
            <v>0</v>
          </cell>
          <cell r="U837">
            <v>0</v>
          </cell>
          <cell r="V837">
            <v>0</v>
          </cell>
          <cell r="W837">
            <v>0</v>
          </cell>
          <cell r="X837">
            <v>0</v>
          </cell>
          <cell r="Y837">
            <v>0</v>
          </cell>
          <cell r="Z837">
            <v>0</v>
          </cell>
          <cell r="AA837">
            <v>0</v>
          </cell>
          <cell r="AB837">
            <v>0</v>
          </cell>
          <cell r="AC837">
            <v>0</v>
          </cell>
          <cell r="AD837">
            <v>0</v>
          </cell>
          <cell r="AE837">
            <v>0</v>
          </cell>
          <cell r="AF837">
            <v>0</v>
          </cell>
          <cell r="AG837">
            <v>0</v>
          </cell>
          <cell r="AH837">
            <v>0</v>
          </cell>
          <cell r="AI837">
            <v>0</v>
          </cell>
          <cell r="AJ837">
            <v>0</v>
          </cell>
          <cell r="AK837">
            <v>0</v>
          </cell>
          <cell r="AL837">
            <v>0</v>
          </cell>
          <cell r="AM837">
            <v>0</v>
          </cell>
          <cell r="AN837">
            <v>0</v>
          </cell>
          <cell r="AO837">
            <v>0</v>
          </cell>
          <cell r="AP837">
            <v>0</v>
          </cell>
          <cell r="AQ837">
            <v>0</v>
          </cell>
          <cell r="AR837">
            <v>0</v>
          </cell>
          <cell r="AS837">
            <v>0</v>
          </cell>
          <cell r="AT837">
            <v>0</v>
          </cell>
          <cell r="AU837">
            <v>0</v>
          </cell>
          <cell r="AV837">
            <v>0</v>
          </cell>
          <cell r="AW837">
            <v>0</v>
          </cell>
          <cell r="AX837">
            <v>0</v>
          </cell>
          <cell r="AY837">
            <v>0</v>
          </cell>
          <cell r="AZ837">
            <v>0</v>
          </cell>
          <cell r="BA837">
            <v>0</v>
          </cell>
          <cell r="BB837">
            <v>0</v>
          </cell>
          <cell r="BC837">
            <v>0</v>
          </cell>
          <cell r="BD837">
            <v>0</v>
          </cell>
          <cell r="BE837">
            <v>0</v>
          </cell>
          <cell r="BF837">
            <v>0</v>
          </cell>
          <cell r="BG837">
            <v>0</v>
          </cell>
          <cell r="BH837">
            <v>0</v>
          </cell>
          <cell r="BI837">
            <v>0</v>
          </cell>
          <cell r="BJ837">
            <v>0</v>
          </cell>
          <cell r="BK837">
            <v>0</v>
          </cell>
          <cell r="BL837">
            <v>0</v>
          </cell>
          <cell r="BM837">
            <v>0</v>
          </cell>
          <cell r="BN837">
            <v>0</v>
          </cell>
          <cell r="BO837">
            <v>0</v>
          </cell>
          <cell r="BP837">
            <v>0</v>
          </cell>
          <cell r="BQ837">
            <v>0</v>
          </cell>
          <cell r="BR837">
            <v>0</v>
          </cell>
          <cell r="BS837">
            <v>0</v>
          </cell>
          <cell r="BT837">
            <v>0</v>
          </cell>
          <cell r="BU837">
            <v>0</v>
          </cell>
          <cell r="BV837">
            <v>0</v>
          </cell>
          <cell r="BW837">
            <v>0</v>
          </cell>
          <cell r="BX837">
            <v>0</v>
          </cell>
          <cell r="BY837">
            <v>0</v>
          </cell>
          <cell r="BZ837">
            <v>0</v>
          </cell>
          <cell r="CA837">
            <v>0</v>
          </cell>
          <cell r="CB837">
            <v>0</v>
          </cell>
          <cell r="CC837">
            <v>0</v>
          </cell>
          <cell r="CD837">
            <v>0</v>
          </cell>
          <cell r="CE837">
            <v>0</v>
          </cell>
          <cell r="CF837">
            <v>0</v>
          </cell>
          <cell r="CG837">
            <v>0</v>
          </cell>
          <cell r="CH837">
            <v>0</v>
          </cell>
          <cell r="CI837">
            <v>0</v>
          </cell>
          <cell r="CJ837">
            <v>0</v>
          </cell>
          <cell r="CK837">
            <v>0</v>
          </cell>
          <cell r="CL837">
            <v>0</v>
          </cell>
          <cell r="CM837">
            <v>0</v>
          </cell>
          <cell r="CN837">
            <v>0</v>
          </cell>
          <cell r="CO837">
            <v>0</v>
          </cell>
          <cell r="CP837">
            <v>0</v>
          </cell>
          <cell r="CQ837">
            <v>0</v>
          </cell>
          <cell r="CR837">
            <v>0</v>
          </cell>
          <cell r="CS837">
            <v>0</v>
          </cell>
          <cell r="CT837">
            <v>0</v>
          </cell>
          <cell r="CU837">
            <v>0</v>
          </cell>
          <cell r="CV837">
            <v>0</v>
          </cell>
          <cell r="CW837">
            <v>0</v>
          </cell>
          <cell r="CX837">
            <v>0</v>
          </cell>
          <cell r="CY837">
            <v>0</v>
          </cell>
          <cell r="CZ837">
            <v>0</v>
          </cell>
          <cell r="DA837">
            <v>0</v>
          </cell>
          <cell r="DB837">
            <v>0</v>
          </cell>
          <cell r="DC837">
            <v>0</v>
          </cell>
          <cell r="DD837">
            <v>0</v>
          </cell>
          <cell r="DE837">
            <v>0</v>
          </cell>
          <cell r="DF837">
            <v>0</v>
          </cell>
          <cell r="DG837">
            <v>0</v>
          </cell>
          <cell r="DH837">
            <v>0</v>
          </cell>
          <cell r="DI837">
            <v>0</v>
          </cell>
          <cell r="DJ837">
            <v>0</v>
          </cell>
          <cell r="DK837">
            <v>0</v>
          </cell>
          <cell r="DL837">
            <v>0</v>
          </cell>
          <cell r="DM837">
            <v>0</v>
          </cell>
          <cell r="DN837">
            <v>0</v>
          </cell>
          <cell r="DO837">
            <v>0</v>
          </cell>
          <cell r="DP837">
            <v>0</v>
          </cell>
          <cell r="DQ837">
            <v>0</v>
          </cell>
          <cell r="DR837">
            <v>0</v>
          </cell>
          <cell r="DS837">
            <v>0</v>
          </cell>
          <cell r="DT837">
            <v>0</v>
          </cell>
          <cell r="DU837">
            <v>0</v>
          </cell>
          <cell r="DV837">
            <v>0</v>
          </cell>
          <cell r="DW837">
            <v>0</v>
          </cell>
          <cell r="DX837">
            <v>0</v>
          </cell>
          <cell r="DY837">
            <v>0</v>
          </cell>
          <cell r="DZ837">
            <v>0</v>
          </cell>
          <cell r="EA837">
            <v>0</v>
          </cell>
          <cell r="EB837">
            <v>0</v>
          </cell>
          <cell r="EC837">
            <v>0</v>
          </cell>
          <cell r="ED837">
            <v>0</v>
          </cell>
        </row>
        <row r="839">
          <cell r="F839">
            <v>0</v>
          </cell>
          <cell r="G839">
            <v>0</v>
          </cell>
          <cell r="H839">
            <v>0</v>
          </cell>
          <cell r="I839">
            <v>0</v>
          </cell>
          <cell r="J839">
            <v>0</v>
          </cell>
          <cell r="K839">
            <v>0</v>
          </cell>
          <cell r="L839">
            <v>0</v>
          </cell>
          <cell r="M839">
            <v>0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R839">
            <v>0</v>
          </cell>
          <cell r="S839">
            <v>0</v>
          </cell>
          <cell r="T839">
            <v>0</v>
          </cell>
          <cell r="U839">
            <v>0</v>
          </cell>
          <cell r="V839">
            <v>0</v>
          </cell>
          <cell r="W839">
            <v>0</v>
          </cell>
          <cell r="X839">
            <v>0</v>
          </cell>
          <cell r="Y839">
            <v>0</v>
          </cell>
          <cell r="Z839">
            <v>0</v>
          </cell>
          <cell r="AA839">
            <v>0</v>
          </cell>
          <cell r="AB839">
            <v>0</v>
          </cell>
          <cell r="AC839">
            <v>0</v>
          </cell>
          <cell r="AD839">
            <v>0</v>
          </cell>
          <cell r="AE839">
            <v>0</v>
          </cell>
          <cell r="AF839">
            <v>0</v>
          </cell>
          <cell r="AG839">
            <v>0</v>
          </cell>
          <cell r="AH839">
            <v>0</v>
          </cell>
          <cell r="AI839">
            <v>0</v>
          </cell>
          <cell r="AJ839">
            <v>0</v>
          </cell>
          <cell r="AK839">
            <v>0</v>
          </cell>
          <cell r="AL839">
            <v>0</v>
          </cell>
          <cell r="AM839">
            <v>0</v>
          </cell>
          <cell r="AN839">
            <v>0</v>
          </cell>
          <cell r="AO839">
            <v>0</v>
          </cell>
          <cell r="AP839">
            <v>0</v>
          </cell>
          <cell r="AQ839">
            <v>0</v>
          </cell>
          <cell r="AR839">
            <v>0</v>
          </cell>
          <cell r="AS839">
            <v>0</v>
          </cell>
          <cell r="AT839">
            <v>0</v>
          </cell>
          <cell r="AU839">
            <v>0</v>
          </cell>
          <cell r="AV839">
            <v>0</v>
          </cell>
          <cell r="AW839">
            <v>0</v>
          </cell>
          <cell r="AX839">
            <v>0</v>
          </cell>
          <cell r="AY839">
            <v>0</v>
          </cell>
          <cell r="AZ839">
            <v>0</v>
          </cell>
          <cell r="BA839">
            <v>0</v>
          </cell>
          <cell r="BB839">
            <v>0</v>
          </cell>
          <cell r="BC839">
            <v>0</v>
          </cell>
          <cell r="BD839">
            <v>0</v>
          </cell>
          <cell r="BE839">
            <v>0</v>
          </cell>
          <cell r="BF839">
            <v>0</v>
          </cell>
          <cell r="BG839">
            <v>0</v>
          </cell>
          <cell r="BH839">
            <v>0</v>
          </cell>
          <cell r="BI839">
            <v>0</v>
          </cell>
          <cell r="BJ839">
            <v>0</v>
          </cell>
          <cell r="BK839">
            <v>0</v>
          </cell>
          <cell r="BL839">
            <v>0</v>
          </cell>
          <cell r="BM839">
            <v>0</v>
          </cell>
          <cell r="BN839">
            <v>0</v>
          </cell>
          <cell r="BO839">
            <v>0</v>
          </cell>
          <cell r="BP839">
            <v>0</v>
          </cell>
          <cell r="BQ839">
            <v>0</v>
          </cell>
          <cell r="BR839">
            <v>0</v>
          </cell>
          <cell r="BS839">
            <v>0</v>
          </cell>
          <cell r="BT839">
            <v>0</v>
          </cell>
          <cell r="BU839">
            <v>0</v>
          </cell>
          <cell r="BV839">
            <v>0</v>
          </cell>
          <cell r="BW839">
            <v>0</v>
          </cell>
          <cell r="BX839">
            <v>0</v>
          </cell>
          <cell r="BY839">
            <v>0</v>
          </cell>
          <cell r="BZ839">
            <v>0</v>
          </cell>
          <cell r="CA839">
            <v>0</v>
          </cell>
          <cell r="CB839">
            <v>0</v>
          </cell>
          <cell r="CC839">
            <v>0</v>
          </cell>
          <cell r="CD839">
            <v>0</v>
          </cell>
          <cell r="CE839">
            <v>0</v>
          </cell>
          <cell r="CF839">
            <v>0</v>
          </cell>
          <cell r="CG839">
            <v>0</v>
          </cell>
          <cell r="CH839">
            <v>0</v>
          </cell>
          <cell r="CI839">
            <v>0</v>
          </cell>
          <cell r="CJ839">
            <v>0</v>
          </cell>
          <cell r="CK839">
            <v>0</v>
          </cell>
          <cell r="CL839">
            <v>0</v>
          </cell>
          <cell r="CM839">
            <v>0</v>
          </cell>
          <cell r="CN839">
            <v>0</v>
          </cell>
          <cell r="CO839">
            <v>0</v>
          </cell>
          <cell r="CP839">
            <v>0</v>
          </cell>
          <cell r="CQ839">
            <v>0</v>
          </cell>
          <cell r="CR839">
            <v>0</v>
          </cell>
          <cell r="CS839">
            <v>0</v>
          </cell>
          <cell r="CT839">
            <v>0</v>
          </cell>
          <cell r="CU839">
            <v>0</v>
          </cell>
          <cell r="CV839">
            <v>0</v>
          </cell>
          <cell r="CW839">
            <v>0</v>
          </cell>
          <cell r="CX839">
            <v>0</v>
          </cell>
          <cell r="CY839">
            <v>0</v>
          </cell>
          <cell r="CZ839">
            <v>0</v>
          </cell>
          <cell r="DA839">
            <v>0</v>
          </cell>
          <cell r="DB839">
            <v>0</v>
          </cell>
          <cell r="DC839">
            <v>0</v>
          </cell>
          <cell r="DD839">
            <v>0</v>
          </cell>
          <cell r="DE839">
            <v>0</v>
          </cell>
          <cell r="DF839">
            <v>0</v>
          </cell>
          <cell r="DG839">
            <v>0</v>
          </cell>
          <cell r="DH839">
            <v>0</v>
          </cell>
          <cell r="DI839">
            <v>0</v>
          </cell>
          <cell r="DJ839">
            <v>0</v>
          </cell>
          <cell r="DK839">
            <v>0</v>
          </cell>
          <cell r="DL839">
            <v>0</v>
          </cell>
          <cell r="DM839">
            <v>0</v>
          </cell>
          <cell r="DN839">
            <v>0</v>
          </cell>
          <cell r="DO839">
            <v>0</v>
          </cell>
          <cell r="DP839">
            <v>0</v>
          </cell>
          <cell r="DQ839">
            <v>0</v>
          </cell>
          <cell r="DR839">
            <v>0</v>
          </cell>
          <cell r="DS839">
            <v>0</v>
          </cell>
          <cell r="DT839">
            <v>0</v>
          </cell>
          <cell r="DU839">
            <v>0</v>
          </cell>
          <cell r="DV839">
            <v>0</v>
          </cell>
          <cell r="DW839">
            <v>0</v>
          </cell>
          <cell r="DX839">
            <v>0</v>
          </cell>
          <cell r="DY839">
            <v>0</v>
          </cell>
          <cell r="DZ839">
            <v>0</v>
          </cell>
          <cell r="EA839">
            <v>0</v>
          </cell>
          <cell r="EB839">
            <v>0</v>
          </cell>
          <cell r="EC839">
            <v>0</v>
          </cell>
          <cell r="ED839">
            <v>0</v>
          </cell>
        </row>
        <row r="840">
          <cell r="F840">
            <v>0</v>
          </cell>
          <cell r="G840">
            <v>0</v>
          </cell>
          <cell r="H840">
            <v>0</v>
          </cell>
          <cell r="I840">
            <v>0</v>
          </cell>
          <cell r="J840">
            <v>0</v>
          </cell>
          <cell r="K840">
            <v>0</v>
          </cell>
          <cell r="L840">
            <v>0</v>
          </cell>
          <cell r="M840">
            <v>0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R840">
            <v>0</v>
          </cell>
          <cell r="S840">
            <v>0</v>
          </cell>
          <cell r="T840">
            <v>0</v>
          </cell>
          <cell r="U840">
            <v>0</v>
          </cell>
          <cell r="V840">
            <v>0</v>
          </cell>
          <cell r="W840">
            <v>0</v>
          </cell>
          <cell r="X840">
            <v>0</v>
          </cell>
          <cell r="Y840">
            <v>0</v>
          </cell>
          <cell r="Z840">
            <v>0</v>
          </cell>
          <cell r="AA840">
            <v>0</v>
          </cell>
          <cell r="AB840">
            <v>0</v>
          </cell>
          <cell r="AC840">
            <v>0</v>
          </cell>
          <cell r="AD840">
            <v>0</v>
          </cell>
          <cell r="AE840">
            <v>0</v>
          </cell>
          <cell r="AF840">
            <v>0</v>
          </cell>
          <cell r="AG840">
            <v>0</v>
          </cell>
          <cell r="AH840">
            <v>0</v>
          </cell>
          <cell r="AI840">
            <v>0</v>
          </cell>
          <cell r="AJ840">
            <v>0</v>
          </cell>
          <cell r="AK840">
            <v>0</v>
          </cell>
          <cell r="AL840">
            <v>0</v>
          </cell>
          <cell r="AM840">
            <v>0</v>
          </cell>
          <cell r="AN840">
            <v>0</v>
          </cell>
          <cell r="AO840">
            <v>0</v>
          </cell>
          <cell r="AP840">
            <v>0</v>
          </cell>
          <cell r="AQ840">
            <v>0</v>
          </cell>
          <cell r="AR840">
            <v>0</v>
          </cell>
          <cell r="AS840">
            <v>0</v>
          </cell>
          <cell r="AT840">
            <v>0</v>
          </cell>
          <cell r="AU840">
            <v>0</v>
          </cell>
          <cell r="AV840">
            <v>0</v>
          </cell>
          <cell r="AW840">
            <v>0</v>
          </cell>
          <cell r="AX840">
            <v>0</v>
          </cell>
          <cell r="AY840">
            <v>0</v>
          </cell>
          <cell r="AZ840">
            <v>0</v>
          </cell>
          <cell r="BA840">
            <v>0</v>
          </cell>
          <cell r="BB840">
            <v>0</v>
          </cell>
          <cell r="BC840">
            <v>0</v>
          </cell>
          <cell r="BD840">
            <v>0</v>
          </cell>
          <cell r="BE840">
            <v>0</v>
          </cell>
          <cell r="BF840">
            <v>0</v>
          </cell>
          <cell r="BG840">
            <v>0</v>
          </cell>
          <cell r="BH840">
            <v>0</v>
          </cell>
          <cell r="BI840">
            <v>0</v>
          </cell>
          <cell r="BJ840">
            <v>0</v>
          </cell>
          <cell r="BK840">
            <v>0</v>
          </cell>
          <cell r="BL840">
            <v>0</v>
          </cell>
          <cell r="BM840">
            <v>0</v>
          </cell>
          <cell r="BN840">
            <v>0</v>
          </cell>
          <cell r="BO840">
            <v>0</v>
          </cell>
          <cell r="BP840">
            <v>0</v>
          </cell>
          <cell r="BQ840">
            <v>0</v>
          </cell>
          <cell r="BR840">
            <v>0</v>
          </cell>
          <cell r="BS840">
            <v>0</v>
          </cell>
          <cell r="BT840">
            <v>0</v>
          </cell>
          <cell r="BU840">
            <v>0</v>
          </cell>
          <cell r="BV840">
            <v>0</v>
          </cell>
          <cell r="BW840">
            <v>0</v>
          </cell>
          <cell r="BX840">
            <v>0</v>
          </cell>
          <cell r="BY840">
            <v>0</v>
          </cell>
          <cell r="BZ840">
            <v>0</v>
          </cell>
          <cell r="CA840">
            <v>0</v>
          </cell>
          <cell r="CB840">
            <v>0</v>
          </cell>
          <cell r="CC840">
            <v>0</v>
          </cell>
          <cell r="CD840">
            <v>0</v>
          </cell>
          <cell r="CE840">
            <v>0</v>
          </cell>
          <cell r="CF840">
            <v>0</v>
          </cell>
          <cell r="CG840">
            <v>0</v>
          </cell>
          <cell r="CH840">
            <v>0</v>
          </cell>
          <cell r="CI840">
            <v>0</v>
          </cell>
          <cell r="CJ840">
            <v>0</v>
          </cell>
          <cell r="CK840">
            <v>0</v>
          </cell>
          <cell r="CL840">
            <v>0</v>
          </cell>
          <cell r="CM840">
            <v>0</v>
          </cell>
          <cell r="CN840">
            <v>0</v>
          </cell>
          <cell r="CO840">
            <v>0</v>
          </cell>
          <cell r="CP840">
            <v>0</v>
          </cell>
          <cell r="CQ840">
            <v>0</v>
          </cell>
          <cell r="CR840">
            <v>0</v>
          </cell>
          <cell r="CS840">
            <v>0</v>
          </cell>
          <cell r="CT840">
            <v>0</v>
          </cell>
          <cell r="CU840">
            <v>0</v>
          </cell>
          <cell r="CV840">
            <v>0</v>
          </cell>
          <cell r="CW840">
            <v>0</v>
          </cell>
          <cell r="CX840">
            <v>0</v>
          </cell>
          <cell r="CY840">
            <v>0</v>
          </cell>
          <cell r="CZ840">
            <v>0</v>
          </cell>
          <cell r="DA840">
            <v>0</v>
          </cell>
          <cell r="DB840">
            <v>0</v>
          </cell>
          <cell r="DC840">
            <v>0</v>
          </cell>
          <cell r="DD840">
            <v>0</v>
          </cell>
          <cell r="DE840">
            <v>0</v>
          </cell>
          <cell r="DF840">
            <v>0</v>
          </cell>
          <cell r="DG840">
            <v>0</v>
          </cell>
          <cell r="DH840">
            <v>0</v>
          </cell>
          <cell r="DI840">
            <v>0</v>
          </cell>
          <cell r="DJ840">
            <v>0</v>
          </cell>
          <cell r="DK840">
            <v>0</v>
          </cell>
          <cell r="DL840">
            <v>0</v>
          </cell>
          <cell r="DM840">
            <v>0</v>
          </cell>
          <cell r="DN840">
            <v>0</v>
          </cell>
          <cell r="DO840">
            <v>0</v>
          </cell>
          <cell r="DP840">
            <v>0</v>
          </cell>
          <cell r="DQ840">
            <v>0</v>
          </cell>
          <cell r="DR840">
            <v>0</v>
          </cell>
          <cell r="DS840">
            <v>0</v>
          </cell>
          <cell r="DT840">
            <v>0</v>
          </cell>
          <cell r="DU840">
            <v>0</v>
          </cell>
          <cell r="DV840">
            <v>0</v>
          </cell>
          <cell r="DW840">
            <v>0</v>
          </cell>
          <cell r="DX840">
            <v>0</v>
          </cell>
          <cell r="DY840">
            <v>0</v>
          </cell>
          <cell r="DZ840">
            <v>0</v>
          </cell>
          <cell r="EA840">
            <v>0</v>
          </cell>
          <cell r="EB840">
            <v>0</v>
          </cell>
          <cell r="EC840">
            <v>0</v>
          </cell>
          <cell r="ED840">
            <v>0</v>
          </cell>
        </row>
        <row r="841">
          <cell r="F841">
            <v>0</v>
          </cell>
          <cell r="G841">
            <v>0</v>
          </cell>
          <cell r="H841">
            <v>0</v>
          </cell>
          <cell r="I841">
            <v>0</v>
          </cell>
          <cell r="J841">
            <v>0</v>
          </cell>
          <cell r="K841">
            <v>0</v>
          </cell>
          <cell r="L841">
            <v>0</v>
          </cell>
          <cell r="M841">
            <v>0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R841">
            <v>0</v>
          </cell>
          <cell r="S841">
            <v>0</v>
          </cell>
          <cell r="T841">
            <v>0</v>
          </cell>
          <cell r="U841">
            <v>0</v>
          </cell>
          <cell r="V841">
            <v>0</v>
          </cell>
          <cell r="W841">
            <v>0</v>
          </cell>
          <cell r="X841">
            <v>0</v>
          </cell>
          <cell r="Y841">
            <v>0</v>
          </cell>
          <cell r="Z841">
            <v>0</v>
          </cell>
          <cell r="AA841">
            <v>0</v>
          </cell>
          <cell r="AB841">
            <v>0</v>
          </cell>
          <cell r="AC841">
            <v>0</v>
          </cell>
          <cell r="AD841">
            <v>0</v>
          </cell>
          <cell r="AE841">
            <v>0</v>
          </cell>
          <cell r="AF841">
            <v>0</v>
          </cell>
          <cell r="AG841">
            <v>0</v>
          </cell>
          <cell r="AH841">
            <v>0</v>
          </cell>
          <cell r="AI841">
            <v>0</v>
          </cell>
          <cell r="AJ841">
            <v>0</v>
          </cell>
          <cell r="AK841">
            <v>0</v>
          </cell>
          <cell r="AL841">
            <v>0</v>
          </cell>
          <cell r="AM841">
            <v>0</v>
          </cell>
          <cell r="AN841">
            <v>0</v>
          </cell>
          <cell r="AO841">
            <v>0</v>
          </cell>
          <cell r="AP841">
            <v>0</v>
          </cell>
          <cell r="AQ841">
            <v>0</v>
          </cell>
          <cell r="AR841">
            <v>0</v>
          </cell>
          <cell r="AS841">
            <v>0</v>
          </cell>
          <cell r="AT841">
            <v>0</v>
          </cell>
          <cell r="AU841">
            <v>0</v>
          </cell>
          <cell r="AV841">
            <v>0</v>
          </cell>
          <cell r="AW841">
            <v>0</v>
          </cell>
          <cell r="AX841">
            <v>0</v>
          </cell>
          <cell r="AY841">
            <v>0</v>
          </cell>
          <cell r="AZ841">
            <v>0</v>
          </cell>
          <cell r="BA841">
            <v>0</v>
          </cell>
          <cell r="BB841">
            <v>0</v>
          </cell>
          <cell r="BC841">
            <v>0</v>
          </cell>
          <cell r="BD841">
            <v>0</v>
          </cell>
          <cell r="BE841">
            <v>0</v>
          </cell>
          <cell r="BF841">
            <v>0</v>
          </cell>
          <cell r="BG841">
            <v>0</v>
          </cell>
          <cell r="BH841">
            <v>0</v>
          </cell>
          <cell r="BI841">
            <v>0</v>
          </cell>
          <cell r="BJ841">
            <v>0</v>
          </cell>
          <cell r="BK841">
            <v>0</v>
          </cell>
          <cell r="BL841">
            <v>0</v>
          </cell>
          <cell r="BM841">
            <v>0</v>
          </cell>
          <cell r="BN841">
            <v>0</v>
          </cell>
          <cell r="BO841">
            <v>0</v>
          </cell>
          <cell r="BP841">
            <v>0</v>
          </cell>
          <cell r="BQ841">
            <v>0</v>
          </cell>
          <cell r="BR841">
            <v>0</v>
          </cell>
          <cell r="BS841">
            <v>0</v>
          </cell>
          <cell r="BT841">
            <v>0</v>
          </cell>
          <cell r="BU841">
            <v>0</v>
          </cell>
          <cell r="BV841">
            <v>0</v>
          </cell>
          <cell r="BW841">
            <v>0</v>
          </cell>
          <cell r="BX841">
            <v>0</v>
          </cell>
          <cell r="BY841">
            <v>0</v>
          </cell>
          <cell r="BZ841">
            <v>0</v>
          </cell>
          <cell r="CA841">
            <v>0</v>
          </cell>
          <cell r="CB841">
            <v>0</v>
          </cell>
          <cell r="CC841">
            <v>0</v>
          </cell>
          <cell r="CD841">
            <v>0</v>
          </cell>
          <cell r="CE841">
            <v>0</v>
          </cell>
          <cell r="CF841">
            <v>0</v>
          </cell>
          <cell r="CG841">
            <v>0</v>
          </cell>
          <cell r="CH841">
            <v>0</v>
          </cell>
          <cell r="CI841">
            <v>0</v>
          </cell>
          <cell r="CJ841">
            <v>0</v>
          </cell>
          <cell r="CK841">
            <v>0</v>
          </cell>
          <cell r="CL841">
            <v>0</v>
          </cell>
          <cell r="CM841">
            <v>0</v>
          </cell>
          <cell r="CN841">
            <v>0</v>
          </cell>
          <cell r="CO841">
            <v>0</v>
          </cell>
          <cell r="CP841">
            <v>0</v>
          </cell>
          <cell r="CQ841">
            <v>0</v>
          </cell>
          <cell r="CR841">
            <v>0</v>
          </cell>
          <cell r="CS841">
            <v>0</v>
          </cell>
          <cell r="CT841">
            <v>0</v>
          </cell>
          <cell r="CU841">
            <v>0</v>
          </cell>
          <cell r="CV841">
            <v>0</v>
          </cell>
          <cell r="CW841">
            <v>0</v>
          </cell>
          <cell r="CX841">
            <v>0</v>
          </cell>
          <cell r="CY841">
            <v>0</v>
          </cell>
          <cell r="CZ841">
            <v>0</v>
          </cell>
          <cell r="DA841">
            <v>0</v>
          </cell>
          <cell r="DB841">
            <v>0</v>
          </cell>
          <cell r="DC841">
            <v>0</v>
          </cell>
          <cell r="DD841">
            <v>0</v>
          </cell>
          <cell r="DE841">
            <v>0</v>
          </cell>
          <cell r="DF841">
            <v>0</v>
          </cell>
          <cell r="DG841">
            <v>0</v>
          </cell>
          <cell r="DH841">
            <v>0</v>
          </cell>
          <cell r="DI841">
            <v>0</v>
          </cell>
          <cell r="DJ841">
            <v>0</v>
          </cell>
          <cell r="DK841">
            <v>0</v>
          </cell>
          <cell r="DL841">
            <v>0</v>
          </cell>
          <cell r="DM841">
            <v>0</v>
          </cell>
          <cell r="DN841">
            <v>0</v>
          </cell>
          <cell r="DO841">
            <v>0</v>
          </cell>
          <cell r="DP841">
            <v>0</v>
          </cell>
          <cell r="DQ841">
            <v>0</v>
          </cell>
          <cell r="DR841">
            <v>0</v>
          </cell>
          <cell r="DS841">
            <v>0</v>
          </cell>
          <cell r="DT841">
            <v>0</v>
          </cell>
          <cell r="DU841">
            <v>0</v>
          </cell>
          <cell r="DV841">
            <v>0</v>
          </cell>
          <cell r="DW841">
            <v>0</v>
          </cell>
          <cell r="DX841">
            <v>0</v>
          </cell>
          <cell r="DY841">
            <v>0</v>
          </cell>
          <cell r="DZ841">
            <v>0</v>
          </cell>
          <cell r="EA841">
            <v>0</v>
          </cell>
          <cell r="EB841">
            <v>0</v>
          </cell>
          <cell r="EC841">
            <v>0</v>
          </cell>
          <cell r="ED841">
            <v>0</v>
          </cell>
        </row>
        <row r="842">
          <cell r="F842">
            <v>0</v>
          </cell>
          <cell r="G842">
            <v>0</v>
          </cell>
          <cell r="H842">
            <v>0</v>
          </cell>
          <cell r="I842">
            <v>0</v>
          </cell>
          <cell r="J842">
            <v>0</v>
          </cell>
          <cell r="K842">
            <v>0</v>
          </cell>
          <cell r="L842">
            <v>0</v>
          </cell>
          <cell r="M842">
            <v>0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  <cell r="W842">
            <v>0</v>
          </cell>
          <cell r="X842">
            <v>0</v>
          </cell>
          <cell r="Y842">
            <v>0</v>
          </cell>
          <cell r="Z842">
            <v>0</v>
          </cell>
          <cell r="AA842">
            <v>0</v>
          </cell>
          <cell r="AB842">
            <v>0</v>
          </cell>
          <cell r="AC842">
            <v>0</v>
          </cell>
          <cell r="AD842">
            <v>0</v>
          </cell>
          <cell r="AE842">
            <v>0</v>
          </cell>
          <cell r="AF842">
            <v>0</v>
          </cell>
          <cell r="AG842">
            <v>0</v>
          </cell>
          <cell r="AH842">
            <v>0</v>
          </cell>
          <cell r="AI842">
            <v>0</v>
          </cell>
          <cell r="AJ842">
            <v>0</v>
          </cell>
          <cell r="AK842">
            <v>0</v>
          </cell>
          <cell r="AL842">
            <v>0</v>
          </cell>
          <cell r="AM842">
            <v>0</v>
          </cell>
          <cell r="AN842">
            <v>0</v>
          </cell>
          <cell r="AO842">
            <v>0</v>
          </cell>
          <cell r="AP842">
            <v>0</v>
          </cell>
          <cell r="AQ842">
            <v>0</v>
          </cell>
          <cell r="AR842">
            <v>0</v>
          </cell>
          <cell r="AS842">
            <v>0</v>
          </cell>
          <cell r="AT842">
            <v>0</v>
          </cell>
          <cell r="AU842">
            <v>0</v>
          </cell>
          <cell r="AV842">
            <v>0</v>
          </cell>
          <cell r="AW842">
            <v>0</v>
          </cell>
          <cell r="AX842">
            <v>0</v>
          </cell>
          <cell r="AY842">
            <v>0</v>
          </cell>
          <cell r="AZ842">
            <v>0</v>
          </cell>
          <cell r="BA842">
            <v>0</v>
          </cell>
          <cell r="BB842">
            <v>0</v>
          </cell>
          <cell r="BC842">
            <v>0</v>
          </cell>
          <cell r="BD842">
            <v>0</v>
          </cell>
          <cell r="BE842">
            <v>0</v>
          </cell>
          <cell r="BF842">
            <v>0</v>
          </cell>
          <cell r="BG842">
            <v>0</v>
          </cell>
          <cell r="BH842">
            <v>0</v>
          </cell>
          <cell r="BI842">
            <v>0</v>
          </cell>
          <cell r="BJ842">
            <v>0</v>
          </cell>
          <cell r="BK842">
            <v>0</v>
          </cell>
          <cell r="BL842">
            <v>0</v>
          </cell>
          <cell r="BM842">
            <v>0</v>
          </cell>
          <cell r="BN842">
            <v>0</v>
          </cell>
          <cell r="BO842">
            <v>0</v>
          </cell>
          <cell r="BP842">
            <v>0</v>
          </cell>
          <cell r="BQ842">
            <v>0</v>
          </cell>
          <cell r="BR842">
            <v>0</v>
          </cell>
          <cell r="BS842">
            <v>0</v>
          </cell>
          <cell r="BT842">
            <v>0</v>
          </cell>
          <cell r="BU842">
            <v>0</v>
          </cell>
          <cell r="BV842">
            <v>0</v>
          </cell>
          <cell r="BW842">
            <v>0</v>
          </cell>
          <cell r="BX842">
            <v>0</v>
          </cell>
          <cell r="BY842">
            <v>0</v>
          </cell>
          <cell r="BZ842">
            <v>0</v>
          </cell>
          <cell r="CA842">
            <v>0</v>
          </cell>
          <cell r="CB842">
            <v>0</v>
          </cell>
          <cell r="CC842">
            <v>0</v>
          </cell>
          <cell r="CD842">
            <v>0</v>
          </cell>
          <cell r="CE842">
            <v>0</v>
          </cell>
          <cell r="CF842">
            <v>0</v>
          </cell>
          <cell r="CG842">
            <v>0</v>
          </cell>
          <cell r="CH842">
            <v>0</v>
          </cell>
          <cell r="CI842">
            <v>0</v>
          </cell>
          <cell r="CJ842">
            <v>0</v>
          </cell>
          <cell r="CK842">
            <v>0</v>
          </cell>
          <cell r="CL842">
            <v>0</v>
          </cell>
          <cell r="CM842">
            <v>0</v>
          </cell>
          <cell r="CN842">
            <v>0</v>
          </cell>
          <cell r="CO842">
            <v>0</v>
          </cell>
          <cell r="CP842">
            <v>0</v>
          </cell>
          <cell r="CQ842">
            <v>0</v>
          </cell>
          <cell r="CR842">
            <v>0</v>
          </cell>
          <cell r="CS842">
            <v>0</v>
          </cell>
          <cell r="CT842">
            <v>0</v>
          </cell>
          <cell r="CU842">
            <v>0</v>
          </cell>
          <cell r="CV842">
            <v>0</v>
          </cell>
          <cell r="CW842">
            <v>0</v>
          </cell>
          <cell r="CX842">
            <v>0</v>
          </cell>
          <cell r="CY842">
            <v>0</v>
          </cell>
          <cell r="CZ842">
            <v>0</v>
          </cell>
          <cell r="DA842">
            <v>0</v>
          </cell>
          <cell r="DB842">
            <v>0</v>
          </cell>
          <cell r="DC842">
            <v>0</v>
          </cell>
          <cell r="DD842">
            <v>0</v>
          </cell>
          <cell r="DE842">
            <v>0</v>
          </cell>
          <cell r="DF842">
            <v>0</v>
          </cell>
          <cell r="DG842">
            <v>0</v>
          </cell>
          <cell r="DH842">
            <v>0</v>
          </cell>
          <cell r="DI842">
            <v>0</v>
          </cell>
          <cell r="DJ842">
            <v>0</v>
          </cell>
          <cell r="DK842">
            <v>0</v>
          </cell>
          <cell r="DL842">
            <v>0</v>
          </cell>
          <cell r="DM842">
            <v>0</v>
          </cell>
          <cell r="DN842">
            <v>0</v>
          </cell>
          <cell r="DO842">
            <v>0</v>
          </cell>
          <cell r="DP842">
            <v>0</v>
          </cell>
          <cell r="DQ842">
            <v>0</v>
          </cell>
          <cell r="DR842">
            <v>0</v>
          </cell>
          <cell r="DS842">
            <v>0</v>
          </cell>
          <cell r="DT842">
            <v>0</v>
          </cell>
          <cell r="DU842">
            <v>0</v>
          </cell>
          <cell r="DV842">
            <v>0</v>
          </cell>
          <cell r="DW842">
            <v>0</v>
          </cell>
          <cell r="DX842">
            <v>0</v>
          </cell>
          <cell r="DY842">
            <v>0</v>
          </cell>
          <cell r="DZ842">
            <v>0</v>
          </cell>
          <cell r="EA842">
            <v>0</v>
          </cell>
          <cell r="EB842">
            <v>0</v>
          </cell>
          <cell r="EC842">
            <v>0</v>
          </cell>
          <cell r="ED842">
            <v>0</v>
          </cell>
        </row>
        <row r="843">
          <cell r="F843">
            <v>0</v>
          </cell>
          <cell r="G843">
            <v>0</v>
          </cell>
          <cell r="H843">
            <v>0</v>
          </cell>
          <cell r="I843">
            <v>0</v>
          </cell>
          <cell r="J843">
            <v>0</v>
          </cell>
          <cell r="K843">
            <v>0</v>
          </cell>
          <cell r="L843">
            <v>0</v>
          </cell>
          <cell r="M843">
            <v>0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R843">
            <v>0</v>
          </cell>
          <cell r="S843">
            <v>0</v>
          </cell>
          <cell r="T843">
            <v>0</v>
          </cell>
          <cell r="U843">
            <v>0</v>
          </cell>
          <cell r="V843">
            <v>0</v>
          </cell>
          <cell r="W843">
            <v>0</v>
          </cell>
          <cell r="X843">
            <v>0</v>
          </cell>
          <cell r="Y843">
            <v>0</v>
          </cell>
          <cell r="Z843">
            <v>0</v>
          </cell>
          <cell r="AA843">
            <v>0</v>
          </cell>
          <cell r="AB843">
            <v>0</v>
          </cell>
          <cell r="AC843">
            <v>0</v>
          </cell>
          <cell r="AD843">
            <v>0</v>
          </cell>
          <cell r="AE843">
            <v>0</v>
          </cell>
          <cell r="AF843">
            <v>0</v>
          </cell>
          <cell r="AG843">
            <v>0</v>
          </cell>
          <cell r="AH843">
            <v>0</v>
          </cell>
          <cell r="AI843">
            <v>0</v>
          </cell>
          <cell r="AJ843">
            <v>0</v>
          </cell>
          <cell r="AK843">
            <v>0</v>
          </cell>
          <cell r="AL843">
            <v>0</v>
          </cell>
          <cell r="AM843">
            <v>0</v>
          </cell>
          <cell r="AN843">
            <v>0</v>
          </cell>
          <cell r="AO843">
            <v>0</v>
          </cell>
          <cell r="AP843">
            <v>0</v>
          </cell>
          <cell r="AQ843">
            <v>0</v>
          </cell>
          <cell r="AR843">
            <v>0</v>
          </cell>
          <cell r="AS843">
            <v>0</v>
          </cell>
          <cell r="AT843">
            <v>0</v>
          </cell>
          <cell r="AU843">
            <v>0</v>
          </cell>
          <cell r="AV843">
            <v>0</v>
          </cell>
          <cell r="AW843">
            <v>0</v>
          </cell>
          <cell r="AX843">
            <v>0</v>
          </cell>
          <cell r="AY843">
            <v>0</v>
          </cell>
          <cell r="AZ843">
            <v>0</v>
          </cell>
          <cell r="BA843">
            <v>0</v>
          </cell>
          <cell r="BB843">
            <v>0</v>
          </cell>
          <cell r="BC843">
            <v>0</v>
          </cell>
          <cell r="BD843">
            <v>0</v>
          </cell>
          <cell r="BE843">
            <v>0</v>
          </cell>
          <cell r="BF843">
            <v>0</v>
          </cell>
          <cell r="BG843">
            <v>0</v>
          </cell>
          <cell r="BH843">
            <v>0</v>
          </cell>
          <cell r="BI843">
            <v>0</v>
          </cell>
          <cell r="BJ843">
            <v>0</v>
          </cell>
          <cell r="BK843">
            <v>0</v>
          </cell>
          <cell r="BL843">
            <v>0</v>
          </cell>
          <cell r="BM843">
            <v>0</v>
          </cell>
          <cell r="BN843">
            <v>0</v>
          </cell>
          <cell r="BO843">
            <v>0</v>
          </cell>
          <cell r="BP843">
            <v>0</v>
          </cell>
          <cell r="BQ843">
            <v>0</v>
          </cell>
          <cell r="BR843">
            <v>0</v>
          </cell>
          <cell r="BS843">
            <v>0</v>
          </cell>
          <cell r="BT843">
            <v>0</v>
          </cell>
          <cell r="BU843">
            <v>0</v>
          </cell>
          <cell r="BV843">
            <v>0</v>
          </cell>
          <cell r="BW843">
            <v>0</v>
          </cell>
          <cell r="BX843">
            <v>0</v>
          </cell>
          <cell r="BY843">
            <v>0</v>
          </cell>
          <cell r="BZ843">
            <v>0</v>
          </cell>
          <cell r="CA843">
            <v>0</v>
          </cell>
          <cell r="CB843">
            <v>0</v>
          </cell>
          <cell r="CC843">
            <v>0</v>
          </cell>
          <cell r="CD843">
            <v>0</v>
          </cell>
          <cell r="CE843">
            <v>0</v>
          </cell>
          <cell r="CF843">
            <v>0</v>
          </cell>
          <cell r="CG843">
            <v>0</v>
          </cell>
          <cell r="CH843">
            <v>0</v>
          </cell>
          <cell r="CI843">
            <v>0</v>
          </cell>
          <cell r="CJ843">
            <v>0</v>
          </cell>
          <cell r="CK843">
            <v>0</v>
          </cell>
          <cell r="CL843">
            <v>0</v>
          </cell>
          <cell r="CM843">
            <v>0</v>
          </cell>
          <cell r="CN843">
            <v>0</v>
          </cell>
          <cell r="CO843">
            <v>0</v>
          </cell>
          <cell r="CP843">
            <v>0</v>
          </cell>
          <cell r="CQ843">
            <v>0</v>
          </cell>
          <cell r="CR843">
            <v>0</v>
          </cell>
          <cell r="CS843">
            <v>0</v>
          </cell>
          <cell r="CT843">
            <v>0</v>
          </cell>
          <cell r="CU843">
            <v>0</v>
          </cell>
          <cell r="CV843">
            <v>0</v>
          </cell>
          <cell r="CW843">
            <v>0</v>
          </cell>
          <cell r="CX843">
            <v>0</v>
          </cell>
          <cell r="CY843">
            <v>0</v>
          </cell>
          <cell r="CZ843">
            <v>0</v>
          </cell>
          <cell r="DA843">
            <v>0</v>
          </cell>
          <cell r="DB843">
            <v>0</v>
          </cell>
          <cell r="DC843">
            <v>0</v>
          </cell>
          <cell r="DD843">
            <v>0</v>
          </cell>
          <cell r="DE843">
            <v>0</v>
          </cell>
          <cell r="DF843">
            <v>0</v>
          </cell>
          <cell r="DG843">
            <v>0</v>
          </cell>
          <cell r="DH843">
            <v>0</v>
          </cell>
          <cell r="DI843">
            <v>0</v>
          </cell>
          <cell r="DJ843">
            <v>0</v>
          </cell>
          <cell r="DK843">
            <v>0</v>
          </cell>
          <cell r="DL843">
            <v>0</v>
          </cell>
          <cell r="DM843">
            <v>0</v>
          </cell>
          <cell r="DN843">
            <v>0</v>
          </cell>
          <cell r="DO843">
            <v>0</v>
          </cell>
          <cell r="DP843">
            <v>0</v>
          </cell>
          <cell r="DQ843">
            <v>0</v>
          </cell>
          <cell r="DR843">
            <v>0</v>
          </cell>
          <cell r="DS843">
            <v>0</v>
          </cell>
          <cell r="DT843">
            <v>0</v>
          </cell>
          <cell r="DU843">
            <v>0</v>
          </cell>
          <cell r="DV843">
            <v>0</v>
          </cell>
          <cell r="DW843">
            <v>0</v>
          </cell>
          <cell r="DX843">
            <v>0</v>
          </cell>
          <cell r="DY843">
            <v>0</v>
          </cell>
          <cell r="DZ843">
            <v>0</v>
          </cell>
          <cell r="EA843">
            <v>0</v>
          </cell>
          <cell r="EB843">
            <v>0</v>
          </cell>
          <cell r="EC843">
            <v>0</v>
          </cell>
          <cell r="ED843">
            <v>0</v>
          </cell>
        </row>
        <row r="844">
          <cell r="F844">
            <v>0</v>
          </cell>
          <cell r="G844">
            <v>0</v>
          </cell>
          <cell r="H844">
            <v>0</v>
          </cell>
          <cell r="I844">
            <v>0</v>
          </cell>
          <cell r="J844">
            <v>0</v>
          </cell>
          <cell r="K844">
            <v>0</v>
          </cell>
          <cell r="L844">
            <v>0</v>
          </cell>
          <cell r="M844">
            <v>0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R844">
            <v>0</v>
          </cell>
          <cell r="S844">
            <v>0</v>
          </cell>
          <cell r="T844">
            <v>0</v>
          </cell>
          <cell r="U844">
            <v>0</v>
          </cell>
          <cell r="V844">
            <v>0</v>
          </cell>
          <cell r="W844">
            <v>0</v>
          </cell>
          <cell r="X844">
            <v>0</v>
          </cell>
          <cell r="Y844">
            <v>0</v>
          </cell>
          <cell r="Z844">
            <v>0</v>
          </cell>
          <cell r="AA844">
            <v>0</v>
          </cell>
          <cell r="AB844">
            <v>0</v>
          </cell>
          <cell r="AC844">
            <v>0</v>
          </cell>
          <cell r="AD844">
            <v>0</v>
          </cell>
          <cell r="AE844">
            <v>0</v>
          </cell>
          <cell r="AF844">
            <v>0</v>
          </cell>
          <cell r="AG844">
            <v>0</v>
          </cell>
          <cell r="AH844">
            <v>0</v>
          </cell>
          <cell r="AI844">
            <v>0</v>
          </cell>
          <cell r="AJ844">
            <v>0</v>
          </cell>
          <cell r="AK844">
            <v>0</v>
          </cell>
          <cell r="AL844">
            <v>0</v>
          </cell>
          <cell r="AM844">
            <v>0</v>
          </cell>
          <cell r="AN844">
            <v>0</v>
          </cell>
          <cell r="AO844">
            <v>0</v>
          </cell>
          <cell r="AP844">
            <v>0</v>
          </cell>
          <cell r="AQ844">
            <v>0</v>
          </cell>
          <cell r="AR844">
            <v>0</v>
          </cell>
          <cell r="AS844">
            <v>0</v>
          </cell>
          <cell r="AT844">
            <v>0</v>
          </cell>
          <cell r="AU844">
            <v>0</v>
          </cell>
          <cell r="AV844">
            <v>0</v>
          </cell>
          <cell r="AW844">
            <v>0</v>
          </cell>
          <cell r="AX844">
            <v>0</v>
          </cell>
          <cell r="AY844">
            <v>0</v>
          </cell>
          <cell r="AZ844">
            <v>0</v>
          </cell>
          <cell r="BA844">
            <v>0</v>
          </cell>
          <cell r="BB844">
            <v>0</v>
          </cell>
          <cell r="BC844">
            <v>0</v>
          </cell>
          <cell r="BD844">
            <v>0</v>
          </cell>
          <cell r="BE844">
            <v>0</v>
          </cell>
          <cell r="BF844">
            <v>0</v>
          </cell>
          <cell r="BG844">
            <v>0</v>
          </cell>
          <cell r="BH844">
            <v>0</v>
          </cell>
          <cell r="BI844">
            <v>0</v>
          </cell>
          <cell r="BJ844">
            <v>0</v>
          </cell>
          <cell r="BK844">
            <v>0</v>
          </cell>
          <cell r="BL844">
            <v>0</v>
          </cell>
          <cell r="BM844">
            <v>0</v>
          </cell>
          <cell r="BN844">
            <v>0</v>
          </cell>
          <cell r="BO844">
            <v>0</v>
          </cell>
          <cell r="BP844">
            <v>0</v>
          </cell>
          <cell r="BQ844">
            <v>0</v>
          </cell>
          <cell r="BR844">
            <v>0</v>
          </cell>
          <cell r="BS844">
            <v>0</v>
          </cell>
          <cell r="BT844">
            <v>0</v>
          </cell>
          <cell r="BU844">
            <v>0</v>
          </cell>
          <cell r="BV844">
            <v>0</v>
          </cell>
          <cell r="BW844">
            <v>0</v>
          </cell>
          <cell r="BX844">
            <v>0</v>
          </cell>
          <cell r="BY844">
            <v>0</v>
          </cell>
          <cell r="BZ844">
            <v>0</v>
          </cell>
          <cell r="CA844">
            <v>0</v>
          </cell>
          <cell r="CB844">
            <v>0</v>
          </cell>
          <cell r="CC844">
            <v>0</v>
          </cell>
          <cell r="CD844">
            <v>0</v>
          </cell>
          <cell r="CE844">
            <v>0</v>
          </cell>
          <cell r="CF844">
            <v>0</v>
          </cell>
          <cell r="CG844">
            <v>0</v>
          </cell>
          <cell r="CH844">
            <v>0</v>
          </cell>
          <cell r="CI844">
            <v>0</v>
          </cell>
          <cell r="CJ844">
            <v>0</v>
          </cell>
          <cell r="CK844">
            <v>0</v>
          </cell>
          <cell r="CL844">
            <v>0</v>
          </cell>
          <cell r="CM844">
            <v>0</v>
          </cell>
          <cell r="CN844">
            <v>0</v>
          </cell>
          <cell r="CO844">
            <v>0</v>
          </cell>
          <cell r="CP844">
            <v>0</v>
          </cell>
          <cell r="CQ844">
            <v>0</v>
          </cell>
          <cell r="CR844">
            <v>0</v>
          </cell>
          <cell r="CS844">
            <v>0</v>
          </cell>
          <cell r="CT844">
            <v>0</v>
          </cell>
          <cell r="CU844">
            <v>0</v>
          </cell>
          <cell r="CV844">
            <v>0</v>
          </cell>
          <cell r="CW844">
            <v>0</v>
          </cell>
          <cell r="CX844">
            <v>0</v>
          </cell>
          <cell r="CY844">
            <v>0</v>
          </cell>
          <cell r="CZ844">
            <v>0</v>
          </cell>
          <cell r="DA844">
            <v>0</v>
          </cell>
          <cell r="DB844">
            <v>0</v>
          </cell>
          <cell r="DC844">
            <v>0</v>
          </cell>
          <cell r="DD844">
            <v>0</v>
          </cell>
          <cell r="DE844">
            <v>0</v>
          </cell>
          <cell r="DF844">
            <v>0</v>
          </cell>
          <cell r="DG844">
            <v>0</v>
          </cell>
          <cell r="DH844">
            <v>0</v>
          </cell>
          <cell r="DI844">
            <v>0</v>
          </cell>
          <cell r="DJ844">
            <v>0</v>
          </cell>
          <cell r="DK844">
            <v>0</v>
          </cell>
          <cell r="DL844">
            <v>0</v>
          </cell>
          <cell r="DM844">
            <v>0</v>
          </cell>
          <cell r="DN844">
            <v>0</v>
          </cell>
          <cell r="DO844">
            <v>0</v>
          </cell>
          <cell r="DP844">
            <v>0</v>
          </cell>
          <cell r="DQ844">
            <v>0</v>
          </cell>
          <cell r="DR844">
            <v>0</v>
          </cell>
          <cell r="DS844">
            <v>0</v>
          </cell>
          <cell r="DT844">
            <v>0</v>
          </cell>
          <cell r="DU844">
            <v>0</v>
          </cell>
          <cell r="DV844">
            <v>0</v>
          </cell>
          <cell r="DW844">
            <v>0</v>
          </cell>
          <cell r="DX844">
            <v>0</v>
          </cell>
          <cell r="DY844">
            <v>0</v>
          </cell>
          <cell r="DZ844">
            <v>0</v>
          </cell>
          <cell r="EA844">
            <v>0</v>
          </cell>
          <cell r="EB844">
            <v>0</v>
          </cell>
          <cell r="EC844">
            <v>0</v>
          </cell>
          <cell r="ED844">
            <v>0</v>
          </cell>
        </row>
        <row r="845">
          <cell r="F845">
            <v>0</v>
          </cell>
          <cell r="G845">
            <v>0</v>
          </cell>
          <cell r="H845">
            <v>0</v>
          </cell>
          <cell r="I845">
            <v>0</v>
          </cell>
          <cell r="J845">
            <v>0</v>
          </cell>
          <cell r="K845">
            <v>0</v>
          </cell>
          <cell r="L845">
            <v>0</v>
          </cell>
          <cell r="M845">
            <v>0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R845">
            <v>0</v>
          </cell>
          <cell r="S845">
            <v>0</v>
          </cell>
          <cell r="T845">
            <v>0</v>
          </cell>
          <cell r="U845">
            <v>0</v>
          </cell>
          <cell r="V845">
            <v>0</v>
          </cell>
          <cell r="W845">
            <v>0</v>
          </cell>
          <cell r="X845">
            <v>0</v>
          </cell>
          <cell r="Y845">
            <v>0</v>
          </cell>
          <cell r="Z845">
            <v>0</v>
          </cell>
          <cell r="AA845">
            <v>0</v>
          </cell>
          <cell r="AB845">
            <v>0</v>
          </cell>
          <cell r="AC845">
            <v>0</v>
          </cell>
          <cell r="AD845">
            <v>0</v>
          </cell>
          <cell r="AE845">
            <v>0</v>
          </cell>
          <cell r="AF845">
            <v>0</v>
          </cell>
          <cell r="AG845">
            <v>0</v>
          </cell>
          <cell r="AH845">
            <v>0</v>
          </cell>
          <cell r="AI845">
            <v>0</v>
          </cell>
          <cell r="AJ845">
            <v>0</v>
          </cell>
          <cell r="AK845">
            <v>0</v>
          </cell>
          <cell r="AL845">
            <v>0</v>
          </cell>
          <cell r="AM845">
            <v>0</v>
          </cell>
          <cell r="AN845">
            <v>0</v>
          </cell>
          <cell r="AO845">
            <v>0</v>
          </cell>
          <cell r="AP845">
            <v>0</v>
          </cell>
          <cell r="AQ845">
            <v>0</v>
          </cell>
          <cell r="AR845">
            <v>0</v>
          </cell>
          <cell r="AS845">
            <v>0</v>
          </cell>
          <cell r="AT845">
            <v>0</v>
          </cell>
          <cell r="AU845">
            <v>0</v>
          </cell>
          <cell r="AV845">
            <v>0</v>
          </cell>
          <cell r="AW845">
            <v>0</v>
          </cell>
          <cell r="AX845">
            <v>0</v>
          </cell>
          <cell r="AY845">
            <v>0</v>
          </cell>
          <cell r="AZ845">
            <v>0</v>
          </cell>
          <cell r="BA845">
            <v>0</v>
          </cell>
          <cell r="BB845">
            <v>0</v>
          </cell>
          <cell r="BC845">
            <v>0</v>
          </cell>
          <cell r="BD845">
            <v>0</v>
          </cell>
          <cell r="BE845">
            <v>0</v>
          </cell>
          <cell r="BF845">
            <v>0</v>
          </cell>
          <cell r="BG845">
            <v>0</v>
          </cell>
          <cell r="BH845">
            <v>0</v>
          </cell>
          <cell r="BI845">
            <v>0</v>
          </cell>
          <cell r="BJ845">
            <v>0</v>
          </cell>
          <cell r="BK845">
            <v>0</v>
          </cell>
          <cell r="BL845">
            <v>0</v>
          </cell>
          <cell r="BM845">
            <v>0</v>
          </cell>
          <cell r="BN845">
            <v>0</v>
          </cell>
          <cell r="BO845">
            <v>0</v>
          </cell>
          <cell r="BP845">
            <v>0</v>
          </cell>
          <cell r="BQ845">
            <v>0</v>
          </cell>
          <cell r="BR845">
            <v>0</v>
          </cell>
          <cell r="BS845">
            <v>0</v>
          </cell>
          <cell r="BT845">
            <v>0</v>
          </cell>
          <cell r="BU845">
            <v>0</v>
          </cell>
          <cell r="BV845">
            <v>0</v>
          </cell>
          <cell r="BW845">
            <v>0</v>
          </cell>
          <cell r="BX845">
            <v>0</v>
          </cell>
          <cell r="BY845">
            <v>0</v>
          </cell>
          <cell r="BZ845">
            <v>0</v>
          </cell>
          <cell r="CA845">
            <v>0</v>
          </cell>
          <cell r="CB845">
            <v>0</v>
          </cell>
          <cell r="CC845">
            <v>0</v>
          </cell>
          <cell r="CD845">
            <v>0</v>
          </cell>
          <cell r="CE845">
            <v>0</v>
          </cell>
          <cell r="CF845">
            <v>0</v>
          </cell>
          <cell r="CG845">
            <v>0</v>
          </cell>
          <cell r="CH845">
            <v>0</v>
          </cell>
          <cell r="CI845">
            <v>0</v>
          </cell>
          <cell r="CJ845">
            <v>0</v>
          </cell>
          <cell r="CK845">
            <v>0</v>
          </cell>
          <cell r="CL845">
            <v>0</v>
          </cell>
          <cell r="CM845">
            <v>0</v>
          </cell>
          <cell r="CN845">
            <v>0</v>
          </cell>
          <cell r="CO845">
            <v>0</v>
          </cell>
          <cell r="CP845">
            <v>0</v>
          </cell>
          <cell r="CQ845">
            <v>0</v>
          </cell>
          <cell r="CR845">
            <v>0</v>
          </cell>
          <cell r="CS845">
            <v>0</v>
          </cell>
          <cell r="CT845">
            <v>0</v>
          </cell>
          <cell r="CU845">
            <v>0</v>
          </cell>
          <cell r="CV845">
            <v>0</v>
          </cell>
          <cell r="CW845">
            <v>0</v>
          </cell>
          <cell r="CX845">
            <v>0</v>
          </cell>
          <cell r="CY845">
            <v>0</v>
          </cell>
          <cell r="CZ845">
            <v>0</v>
          </cell>
          <cell r="DA845">
            <v>0</v>
          </cell>
          <cell r="DB845">
            <v>0</v>
          </cell>
          <cell r="DC845">
            <v>0</v>
          </cell>
          <cell r="DD845">
            <v>0</v>
          </cell>
          <cell r="DE845">
            <v>0</v>
          </cell>
          <cell r="DF845">
            <v>0</v>
          </cell>
          <cell r="DG845">
            <v>0</v>
          </cell>
          <cell r="DH845">
            <v>0</v>
          </cell>
          <cell r="DI845">
            <v>0</v>
          </cell>
          <cell r="DJ845">
            <v>0</v>
          </cell>
          <cell r="DK845">
            <v>0</v>
          </cell>
          <cell r="DL845">
            <v>0</v>
          </cell>
          <cell r="DM845">
            <v>0</v>
          </cell>
          <cell r="DN845">
            <v>0</v>
          </cell>
          <cell r="DO845">
            <v>0</v>
          </cell>
          <cell r="DP845">
            <v>0</v>
          </cell>
          <cell r="DQ845">
            <v>0</v>
          </cell>
          <cell r="DR845">
            <v>0</v>
          </cell>
          <cell r="DS845">
            <v>0</v>
          </cell>
          <cell r="DT845">
            <v>0</v>
          </cell>
          <cell r="DU845">
            <v>0</v>
          </cell>
          <cell r="DV845">
            <v>0</v>
          </cell>
          <cell r="DW845">
            <v>0</v>
          </cell>
          <cell r="DX845">
            <v>0</v>
          </cell>
          <cell r="DY845">
            <v>0</v>
          </cell>
          <cell r="DZ845">
            <v>0</v>
          </cell>
          <cell r="EA845">
            <v>0</v>
          </cell>
          <cell r="EB845">
            <v>0</v>
          </cell>
          <cell r="EC845">
            <v>0</v>
          </cell>
          <cell r="ED845">
            <v>0</v>
          </cell>
        </row>
        <row r="846">
          <cell r="F846">
            <v>0</v>
          </cell>
          <cell r="G846">
            <v>0</v>
          </cell>
          <cell r="H846">
            <v>0</v>
          </cell>
          <cell r="I846">
            <v>0</v>
          </cell>
          <cell r="J846">
            <v>0</v>
          </cell>
          <cell r="K846">
            <v>0</v>
          </cell>
          <cell r="L846">
            <v>0</v>
          </cell>
          <cell r="M846">
            <v>0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R846">
            <v>0</v>
          </cell>
          <cell r="S846">
            <v>0</v>
          </cell>
          <cell r="T846">
            <v>0</v>
          </cell>
          <cell r="U846">
            <v>0</v>
          </cell>
          <cell r="V846">
            <v>0</v>
          </cell>
          <cell r="W846">
            <v>0</v>
          </cell>
          <cell r="X846">
            <v>0</v>
          </cell>
          <cell r="Y846">
            <v>0</v>
          </cell>
          <cell r="Z846">
            <v>0</v>
          </cell>
          <cell r="AA846">
            <v>0</v>
          </cell>
          <cell r="AB846">
            <v>0</v>
          </cell>
          <cell r="AC846">
            <v>0</v>
          </cell>
          <cell r="AD846">
            <v>0</v>
          </cell>
          <cell r="AE846">
            <v>0</v>
          </cell>
          <cell r="AF846">
            <v>0</v>
          </cell>
          <cell r="AG846">
            <v>0</v>
          </cell>
          <cell r="AH846">
            <v>0</v>
          </cell>
          <cell r="AI846">
            <v>0</v>
          </cell>
          <cell r="AJ846">
            <v>0</v>
          </cell>
          <cell r="AK846">
            <v>0</v>
          </cell>
          <cell r="AL846">
            <v>0</v>
          </cell>
          <cell r="AM846">
            <v>0</v>
          </cell>
          <cell r="AN846">
            <v>0</v>
          </cell>
          <cell r="AO846">
            <v>0</v>
          </cell>
          <cell r="AP846">
            <v>0</v>
          </cell>
          <cell r="AQ846">
            <v>0</v>
          </cell>
          <cell r="AR846">
            <v>0</v>
          </cell>
          <cell r="AS846">
            <v>0</v>
          </cell>
          <cell r="AT846">
            <v>0</v>
          </cell>
          <cell r="AU846">
            <v>0</v>
          </cell>
          <cell r="AV846">
            <v>0</v>
          </cell>
          <cell r="AW846">
            <v>0</v>
          </cell>
          <cell r="AX846">
            <v>0</v>
          </cell>
          <cell r="AY846">
            <v>0</v>
          </cell>
          <cell r="AZ846">
            <v>0</v>
          </cell>
          <cell r="BA846">
            <v>0</v>
          </cell>
          <cell r="BB846">
            <v>0</v>
          </cell>
          <cell r="BC846">
            <v>0</v>
          </cell>
          <cell r="BD846">
            <v>0</v>
          </cell>
          <cell r="BE846">
            <v>0</v>
          </cell>
          <cell r="BF846">
            <v>0</v>
          </cell>
          <cell r="BG846">
            <v>0</v>
          </cell>
          <cell r="BH846">
            <v>0</v>
          </cell>
          <cell r="BI846">
            <v>0</v>
          </cell>
          <cell r="BJ846">
            <v>0</v>
          </cell>
          <cell r="BK846">
            <v>0</v>
          </cell>
          <cell r="BL846">
            <v>0</v>
          </cell>
          <cell r="BM846">
            <v>0</v>
          </cell>
          <cell r="BN846">
            <v>0</v>
          </cell>
          <cell r="BO846">
            <v>0</v>
          </cell>
          <cell r="BP846">
            <v>0</v>
          </cell>
          <cell r="BQ846">
            <v>0</v>
          </cell>
          <cell r="BR846">
            <v>0</v>
          </cell>
          <cell r="BS846">
            <v>0</v>
          </cell>
          <cell r="BT846">
            <v>0</v>
          </cell>
          <cell r="BU846">
            <v>0</v>
          </cell>
          <cell r="BV846">
            <v>0</v>
          </cell>
          <cell r="BW846">
            <v>0</v>
          </cell>
          <cell r="BX846">
            <v>0</v>
          </cell>
          <cell r="BY846">
            <v>0</v>
          </cell>
          <cell r="BZ846">
            <v>0</v>
          </cell>
          <cell r="CA846">
            <v>0</v>
          </cell>
          <cell r="CB846">
            <v>0</v>
          </cell>
          <cell r="CC846">
            <v>0</v>
          </cell>
          <cell r="CD846">
            <v>0</v>
          </cell>
          <cell r="CE846">
            <v>0</v>
          </cell>
          <cell r="CF846">
            <v>0</v>
          </cell>
          <cell r="CG846">
            <v>0</v>
          </cell>
          <cell r="CH846">
            <v>0</v>
          </cell>
          <cell r="CI846">
            <v>0</v>
          </cell>
          <cell r="CJ846">
            <v>0</v>
          </cell>
          <cell r="CK846">
            <v>0</v>
          </cell>
          <cell r="CL846">
            <v>0</v>
          </cell>
          <cell r="CM846">
            <v>0</v>
          </cell>
          <cell r="CN846">
            <v>0</v>
          </cell>
          <cell r="CO846">
            <v>0</v>
          </cell>
          <cell r="CP846">
            <v>0</v>
          </cell>
          <cell r="CQ846">
            <v>0</v>
          </cell>
          <cell r="CR846">
            <v>0</v>
          </cell>
          <cell r="CS846">
            <v>0</v>
          </cell>
          <cell r="CT846">
            <v>0</v>
          </cell>
          <cell r="CU846">
            <v>0</v>
          </cell>
          <cell r="CV846">
            <v>0</v>
          </cell>
          <cell r="CW846">
            <v>0</v>
          </cell>
          <cell r="CX846">
            <v>0</v>
          </cell>
          <cell r="CY846">
            <v>0</v>
          </cell>
          <cell r="CZ846">
            <v>0</v>
          </cell>
          <cell r="DA846">
            <v>0</v>
          </cell>
          <cell r="DB846">
            <v>0</v>
          </cell>
          <cell r="DC846">
            <v>0</v>
          </cell>
          <cell r="DD846">
            <v>0</v>
          </cell>
          <cell r="DE846">
            <v>0</v>
          </cell>
          <cell r="DF846">
            <v>0</v>
          </cell>
          <cell r="DG846">
            <v>0</v>
          </cell>
          <cell r="DH846">
            <v>0</v>
          </cell>
          <cell r="DI846">
            <v>0</v>
          </cell>
          <cell r="DJ846">
            <v>0</v>
          </cell>
          <cell r="DK846">
            <v>0</v>
          </cell>
          <cell r="DL846">
            <v>0</v>
          </cell>
          <cell r="DM846">
            <v>0</v>
          </cell>
          <cell r="DN846">
            <v>0</v>
          </cell>
          <cell r="DO846">
            <v>0</v>
          </cell>
          <cell r="DP846">
            <v>0</v>
          </cell>
          <cell r="DQ846">
            <v>0</v>
          </cell>
          <cell r="DR846">
            <v>0</v>
          </cell>
          <cell r="DS846">
            <v>0</v>
          </cell>
          <cell r="DT846">
            <v>0</v>
          </cell>
          <cell r="DU846">
            <v>0</v>
          </cell>
          <cell r="DV846">
            <v>0</v>
          </cell>
          <cell r="DW846">
            <v>0</v>
          </cell>
          <cell r="DX846">
            <v>0</v>
          </cell>
          <cell r="DY846">
            <v>0</v>
          </cell>
          <cell r="DZ846">
            <v>0</v>
          </cell>
          <cell r="EA846">
            <v>0</v>
          </cell>
          <cell r="EB846">
            <v>0</v>
          </cell>
          <cell r="EC846">
            <v>0</v>
          </cell>
          <cell r="ED846">
            <v>0</v>
          </cell>
        </row>
        <row r="847">
          <cell r="F847">
            <v>0</v>
          </cell>
          <cell r="G847">
            <v>0</v>
          </cell>
          <cell r="H847">
            <v>0</v>
          </cell>
          <cell r="I847">
            <v>0</v>
          </cell>
          <cell r="J847">
            <v>0</v>
          </cell>
          <cell r="K847">
            <v>0</v>
          </cell>
          <cell r="L847">
            <v>0</v>
          </cell>
          <cell r="M847">
            <v>0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R847">
            <v>0</v>
          </cell>
          <cell r="S847">
            <v>0</v>
          </cell>
          <cell r="T847">
            <v>0</v>
          </cell>
          <cell r="U847">
            <v>0</v>
          </cell>
          <cell r="V847">
            <v>0</v>
          </cell>
          <cell r="W847">
            <v>0</v>
          </cell>
          <cell r="X847">
            <v>0</v>
          </cell>
          <cell r="Y847">
            <v>0</v>
          </cell>
          <cell r="Z847">
            <v>0</v>
          </cell>
          <cell r="AA847">
            <v>0</v>
          </cell>
          <cell r="AB847">
            <v>0</v>
          </cell>
          <cell r="AC847">
            <v>0</v>
          </cell>
          <cell r="AD847">
            <v>0</v>
          </cell>
          <cell r="AE847">
            <v>0</v>
          </cell>
          <cell r="AF847">
            <v>0</v>
          </cell>
          <cell r="AG847">
            <v>0</v>
          </cell>
          <cell r="AH847">
            <v>0</v>
          </cell>
          <cell r="AI847">
            <v>0</v>
          </cell>
          <cell r="AJ847">
            <v>0</v>
          </cell>
          <cell r="AK847">
            <v>0</v>
          </cell>
          <cell r="AL847">
            <v>0</v>
          </cell>
          <cell r="AM847">
            <v>0</v>
          </cell>
          <cell r="AN847">
            <v>0</v>
          </cell>
          <cell r="AO847">
            <v>0</v>
          </cell>
          <cell r="AP847">
            <v>0</v>
          </cell>
          <cell r="AQ847">
            <v>0</v>
          </cell>
          <cell r="AR847">
            <v>0</v>
          </cell>
          <cell r="AS847">
            <v>0</v>
          </cell>
          <cell r="AT847">
            <v>0</v>
          </cell>
          <cell r="AU847">
            <v>0</v>
          </cell>
          <cell r="AV847">
            <v>0</v>
          </cell>
          <cell r="AW847">
            <v>0</v>
          </cell>
          <cell r="AX847">
            <v>0</v>
          </cell>
          <cell r="AY847">
            <v>0</v>
          </cell>
          <cell r="AZ847">
            <v>0</v>
          </cell>
          <cell r="BA847">
            <v>0</v>
          </cell>
          <cell r="BB847">
            <v>0</v>
          </cell>
          <cell r="BC847">
            <v>0</v>
          </cell>
          <cell r="BD847">
            <v>0</v>
          </cell>
          <cell r="BE847">
            <v>0</v>
          </cell>
          <cell r="BF847">
            <v>0</v>
          </cell>
          <cell r="BG847">
            <v>0</v>
          </cell>
          <cell r="BH847">
            <v>0</v>
          </cell>
          <cell r="BI847">
            <v>0</v>
          </cell>
          <cell r="BJ847">
            <v>0</v>
          </cell>
          <cell r="BK847">
            <v>0</v>
          </cell>
          <cell r="BL847">
            <v>0</v>
          </cell>
          <cell r="BM847">
            <v>0</v>
          </cell>
          <cell r="BN847">
            <v>0</v>
          </cell>
          <cell r="BO847">
            <v>0</v>
          </cell>
          <cell r="BP847">
            <v>0</v>
          </cell>
          <cell r="BQ847">
            <v>0</v>
          </cell>
          <cell r="BR847">
            <v>0</v>
          </cell>
          <cell r="BS847">
            <v>0</v>
          </cell>
          <cell r="BT847">
            <v>0</v>
          </cell>
          <cell r="BU847">
            <v>0</v>
          </cell>
          <cell r="BV847">
            <v>0</v>
          </cell>
          <cell r="BW847">
            <v>0</v>
          </cell>
          <cell r="BX847">
            <v>0</v>
          </cell>
          <cell r="BY847">
            <v>0</v>
          </cell>
          <cell r="BZ847">
            <v>0</v>
          </cell>
          <cell r="CA847">
            <v>0</v>
          </cell>
          <cell r="CB847">
            <v>0</v>
          </cell>
          <cell r="CC847">
            <v>0</v>
          </cell>
          <cell r="CD847">
            <v>0</v>
          </cell>
          <cell r="CE847">
            <v>0</v>
          </cell>
          <cell r="CF847">
            <v>0</v>
          </cell>
          <cell r="CG847">
            <v>0</v>
          </cell>
          <cell r="CH847">
            <v>0</v>
          </cell>
          <cell r="CI847">
            <v>0</v>
          </cell>
          <cell r="CJ847">
            <v>0</v>
          </cell>
          <cell r="CK847">
            <v>0</v>
          </cell>
          <cell r="CL847">
            <v>0</v>
          </cell>
          <cell r="CM847">
            <v>0</v>
          </cell>
          <cell r="CN847">
            <v>0</v>
          </cell>
          <cell r="CO847">
            <v>0</v>
          </cell>
          <cell r="CP847">
            <v>0</v>
          </cell>
          <cell r="CQ847">
            <v>0</v>
          </cell>
          <cell r="CR847">
            <v>0</v>
          </cell>
          <cell r="CS847">
            <v>0</v>
          </cell>
          <cell r="CT847">
            <v>0</v>
          </cell>
          <cell r="CU847">
            <v>0</v>
          </cell>
          <cell r="CV847">
            <v>0</v>
          </cell>
          <cell r="CW847">
            <v>0</v>
          </cell>
          <cell r="CX847">
            <v>0</v>
          </cell>
          <cell r="CY847">
            <v>0</v>
          </cell>
          <cell r="CZ847">
            <v>0</v>
          </cell>
          <cell r="DA847">
            <v>0</v>
          </cell>
          <cell r="DB847">
            <v>0</v>
          </cell>
          <cell r="DC847">
            <v>0</v>
          </cell>
          <cell r="DD847">
            <v>0</v>
          </cell>
          <cell r="DE847">
            <v>0</v>
          </cell>
          <cell r="DF847">
            <v>0</v>
          </cell>
          <cell r="DG847">
            <v>0</v>
          </cell>
          <cell r="DH847">
            <v>0</v>
          </cell>
          <cell r="DI847">
            <v>0</v>
          </cell>
          <cell r="DJ847">
            <v>0</v>
          </cell>
          <cell r="DK847">
            <v>0</v>
          </cell>
          <cell r="DL847">
            <v>0</v>
          </cell>
          <cell r="DM847">
            <v>0</v>
          </cell>
          <cell r="DN847">
            <v>0</v>
          </cell>
          <cell r="DO847">
            <v>0</v>
          </cell>
          <cell r="DP847">
            <v>0</v>
          </cell>
          <cell r="DQ847">
            <v>0</v>
          </cell>
          <cell r="DR847">
            <v>0</v>
          </cell>
          <cell r="DS847">
            <v>0</v>
          </cell>
          <cell r="DT847">
            <v>0</v>
          </cell>
          <cell r="DU847">
            <v>0</v>
          </cell>
          <cell r="DV847">
            <v>0</v>
          </cell>
          <cell r="DW847">
            <v>0</v>
          </cell>
          <cell r="DX847">
            <v>0</v>
          </cell>
          <cell r="DY847">
            <v>0</v>
          </cell>
          <cell r="DZ847">
            <v>0</v>
          </cell>
          <cell r="EA847">
            <v>0</v>
          </cell>
          <cell r="EB847">
            <v>0</v>
          </cell>
          <cell r="EC847">
            <v>0</v>
          </cell>
          <cell r="ED847">
            <v>0</v>
          </cell>
        </row>
        <row r="848">
          <cell r="F848">
            <v>0</v>
          </cell>
          <cell r="G848">
            <v>0</v>
          </cell>
          <cell r="H848">
            <v>0</v>
          </cell>
          <cell r="I848">
            <v>0</v>
          </cell>
          <cell r="J848">
            <v>0</v>
          </cell>
          <cell r="K848">
            <v>0</v>
          </cell>
          <cell r="L848">
            <v>0</v>
          </cell>
          <cell r="M848">
            <v>0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R848">
            <v>0</v>
          </cell>
          <cell r="S848">
            <v>0</v>
          </cell>
          <cell r="T848">
            <v>0</v>
          </cell>
          <cell r="U848">
            <v>0</v>
          </cell>
          <cell r="V848">
            <v>0</v>
          </cell>
          <cell r="W848">
            <v>0</v>
          </cell>
          <cell r="X848">
            <v>0</v>
          </cell>
          <cell r="Y848">
            <v>0</v>
          </cell>
          <cell r="Z848">
            <v>0</v>
          </cell>
          <cell r="AA848">
            <v>0</v>
          </cell>
          <cell r="AB848">
            <v>0</v>
          </cell>
          <cell r="AC848">
            <v>0</v>
          </cell>
          <cell r="AD848">
            <v>0</v>
          </cell>
          <cell r="AE848">
            <v>0</v>
          </cell>
          <cell r="AF848">
            <v>0</v>
          </cell>
          <cell r="AG848">
            <v>0</v>
          </cell>
          <cell r="AH848">
            <v>0</v>
          </cell>
          <cell r="AI848">
            <v>0</v>
          </cell>
          <cell r="AJ848">
            <v>0</v>
          </cell>
          <cell r="AK848">
            <v>0</v>
          </cell>
          <cell r="AL848">
            <v>0</v>
          </cell>
          <cell r="AM848">
            <v>0</v>
          </cell>
          <cell r="AN848">
            <v>0</v>
          </cell>
          <cell r="AO848">
            <v>0</v>
          </cell>
          <cell r="AP848">
            <v>0</v>
          </cell>
          <cell r="AQ848">
            <v>0</v>
          </cell>
          <cell r="AR848">
            <v>0</v>
          </cell>
          <cell r="AS848">
            <v>0</v>
          </cell>
          <cell r="AT848">
            <v>0</v>
          </cell>
          <cell r="AU848">
            <v>0</v>
          </cell>
          <cell r="AV848">
            <v>0</v>
          </cell>
          <cell r="AW848">
            <v>0</v>
          </cell>
          <cell r="AX848">
            <v>0</v>
          </cell>
          <cell r="AY848">
            <v>0</v>
          </cell>
          <cell r="AZ848">
            <v>0</v>
          </cell>
          <cell r="BA848">
            <v>0</v>
          </cell>
          <cell r="BB848">
            <v>0</v>
          </cell>
          <cell r="BC848">
            <v>0</v>
          </cell>
          <cell r="BD848">
            <v>0</v>
          </cell>
          <cell r="BE848">
            <v>0</v>
          </cell>
          <cell r="BF848">
            <v>0</v>
          </cell>
          <cell r="BG848">
            <v>0</v>
          </cell>
          <cell r="BH848">
            <v>0</v>
          </cell>
          <cell r="BI848">
            <v>0</v>
          </cell>
          <cell r="BJ848">
            <v>0</v>
          </cell>
          <cell r="BK848">
            <v>0</v>
          </cell>
          <cell r="BL848">
            <v>0</v>
          </cell>
          <cell r="BM848">
            <v>0</v>
          </cell>
          <cell r="BN848">
            <v>0</v>
          </cell>
          <cell r="BO848">
            <v>0</v>
          </cell>
          <cell r="BP848">
            <v>0</v>
          </cell>
          <cell r="BQ848">
            <v>0</v>
          </cell>
          <cell r="BR848">
            <v>0</v>
          </cell>
          <cell r="BS848">
            <v>0</v>
          </cell>
          <cell r="BT848">
            <v>0</v>
          </cell>
          <cell r="BU848">
            <v>0</v>
          </cell>
          <cell r="BV848">
            <v>0</v>
          </cell>
          <cell r="BW848">
            <v>0</v>
          </cell>
          <cell r="BX848">
            <v>0</v>
          </cell>
          <cell r="BY848">
            <v>0</v>
          </cell>
          <cell r="BZ848">
            <v>0</v>
          </cell>
          <cell r="CA848">
            <v>0</v>
          </cell>
          <cell r="CB848">
            <v>0</v>
          </cell>
          <cell r="CC848">
            <v>0</v>
          </cell>
          <cell r="CD848">
            <v>0</v>
          </cell>
          <cell r="CE848">
            <v>0</v>
          </cell>
          <cell r="CF848">
            <v>0</v>
          </cell>
          <cell r="CG848">
            <v>0</v>
          </cell>
          <cell r="CH848">
            <v>0</v>
          </cell>
          <cell r="CI848">
            <v>0</v>
          </cell>
          <cell r="CJ848">
            <v>0</v>
          </cell>
          <cell r="CK848">
            <v>0</v>
          </cell>
          <cell r="CL848">
            <v>0</v>
          </cell>
          <cell r="CM848">
            <v>0</v>
          </cell>
          <cell r="CN848">
            <v>0</v>
          </cell>
          <cell r="CO848">
            <v>0</v>
          </cell>
          <cell r="CP848">
            <v>0</v>
          </cell>
          <cell r="CQ848">
            <v>0</v>
          </cell>
          <cell r="CR848">
            <v>0</v>
          </cell>
          <cell r="CS848">
            <v>0</v>
          </cell>
          <cell r="CT848">
            <v>0</v>
          </cell>
          <cell r="CU848">
            <v>0</v>
          </cell>
          <cell r="CV848">
            <v>0</v>
          </cell>
          <cell r="CW848">
            <v>0</v>
          </cell>
          <cell r="CX848">
            <v>0</v>
          </cell>
          <cell r="CY848">
            <v>0</v>
          </cell>
          <cell r="CZ848">
            <v>0</v>
          </cell>
          <cell r="DA848">
            <v>0</v>
          </cell>
          <cell r="DB848">
            <v>0</v>
          </cell>
          <cell r="DC848">
            <v>0</v>
          </cell>
          <cell r="DD848">
            <v>0</v>
          </cell>
          <cell r="DE848">
            <v>0</v>
          </cell>
          <cell r="DF848">
            <v>0</v>
          </cell>
          <cell r="DG848">
            <v>0</v>
          </cell>
          <cell r="DH848">
            <v>0</v>
          </cell>
          <cell r="DI848">
            <v>0</v>
          </cell>
          <cell r="DJ848">
            <v>0</v>
          </cell>
          <cell r="DK848">
            <v>0</v>
          </cell>
          <cell r="DL848">
            <v>0</v>
          </cell>
          <cell r="DM848">
            <v>0</v>
          </cell>
          <cell r="DN848">
            <v>0</v>
          </cell>
          <cell r="DO848">
            <v>0</v>
          </cell>
          <cell r="DP848">
            <v>0</v>
          </cell>
          <cell r="DQ848">
            <v>0</v>
          </cell>
          <cell r="DR848">
            <v>0</v>
          </cell>
          <cell r="DS848">
            <v>0</v>
          </cell>
          <cell r="DT848">
            <v>0</v>
          </cell>
          <cell r="DU848">
            <v>0</v>
          </cell>
          <cell r="DV848">
            <v>0</v>
          </cell>
          <cell r="DW848">
            <v>0</v>
          </cell>
          <cell r="DX848">
            <v>0</v>
          </cell>
          <cell r="DY848">
            <v>0</v>
          </cell>
          <cell r="DZ848">
            <v>0</v>
          </cell>
          <cell r="EA848">
            <v>0</v>
          </cell>
          <cell r="EB848">
            <v>0</v>
          </cell>
          <cell r="EC848">
            <v>0</v>
          </cell>
          <cell r="ED848">
            <v>0</v>
          </cell>
        </row>
        <row r="849">
          <cell r="F849">
            <v>0</v>
          </cell>
          <cell r="G849">
            <v>0</v>
          </cell>
          <cell r="H849">
            <v>0</v>
          </cell>
          <cell r="I849">
            <v>0</v>
          </cell>
          <cell r="J849">
            <v>0</v>
          </cell>
          <cell r="K849">
            <v>0</v>
          </cell>
          <cell r="L849">
            <v>0</v>
          </cell>
          <cell r="M849">
            <v>0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R849">
            <v>0</v>
          </cell>
          <cell r="S849">
            <v>0</v>
          </cell>
          <cell r="T849">
            <v>0</v>
          </cell>
          <cell r="U849">
            <v>0</v>
          </cell>
          <cell r="V849">
            <v>0</v>
          </cell>
          <cell r="W849">
            <v>0</v>
          </cell>
          <cell r="X849">
            <v>0</v>
          </cell>
          <cell r="Y849">
            <v>0</v>
          </cell>
          <cell r="Z849">
            <v>0</v>
          </cell>
          <cell r="AA849">
            <v>0</v>
          </cell>
          <cell r="AB849">
            <v>0</v>
          </cell>
          <cell r="AC849">
            <v>0</v>
          </cell>
          <cell r="AD849">
            <v>0</v>
          </cell>
          <cell r="AE849">
            <v>0</v>
          </cell>
          <cell r="AF849">
            <v>0</v>
          </cell>
          <cell r="AG849">
            <v>0</v>
          </cell>
          <cell r="AH849">
            <v>0</v>
          </cell>
          <cell r="AI849">
            <v>0</v>
          </cell>
          <cell r="AJ849">
            <v>0</v>
          </cell>
          <cell r="AK849">
            <v>0</v>
          </cell>
          <cell r="AL849">
            <v>0</v>
          </cell>
          <cell r="AM849">
            <v>0</v>
          </cell>
          <cell r="AN849">
            <v>0</v>
          </cell>
          <cell r="AO849">
            <v>0</v>
          </cell>
          <cell r="AP849">
            <v>0</v>
          </cell>
          <cell r="AQ849">
            <v>0</v>
          </cell>
          <cell r="AR849">
            <v>0</v>
          </cell>
          <cell r="AS849">
            <v>0</v>
          </cell>
          <cell r="AT849">
            <v>0</v>
          </cell>
          <cell r="AU849">
            <v>0</v>
          </cell>
          <cell r="AV849">
            <v>0</v>
          </cell>
          <cell r="AW849">
            <v>0</v>
          </cell>
          <cell r="AX849">
            <v>0</v>
          </cell>
          <cell r="AY849">
            <v>0</v>
          </cell>
          <cell r="AZ849">
            <v>0</v>
          </cell>
          <cell r="BA849">
            <v>0</v>
          </cell>
          <cell r="BB849">
            <v>0</v>
          </cell>
          <cell r="BC849">
            <v>0</v>
          </cell>
          <cell r="BD849">
            <v>0</v>
          </cell>
          <cell r="BE849">
            <v>0</v>
          </cell>
          <cell r="BF849">
            <v>0</v>
          </cell>
          <cell r="BG849">
            <v>0</v>
          </cell>
          <cell r="BH849">
            <v>0</v>
          </cell>
          <cell r="BI849">
            <v>0</v>
          </cell>
          <cell r="BJ849">
            <v>0</v>
          </cell>
          <cell r="BK849">
            <v>0</v>
          </cell>
          <cell r="BL849">
            <v>0</v>
          </cell>
          <cell r="BM849">
            <v>0</v>
          </cell>
          <cell r="BN849">
            <v>0</v>
          </cell>
          <cell r="BO849">
            <v>0</v>
          </cell>
          <cell r="BP849">
            <v>0</v>
          </cell>
          <cell r="BQ849">
            <v>0</v>
          </cell>
          <cell r="BR849">
            <v>0</v>
          </cell>
          <cell r="BS849">
            <v>0</v>
          </cell>
          <cell r="BT849">
            <v>0</v>
          </cell>
          <cell r="BU849">
            <v>0</v>
          </cell>
          <cell r="BV849">
            <v>0</v>
          </cell>
          <cell r="BW849">
            <v>0</v>
          </cell>
          <cell r="BX849">
            <v>0</v>
          </cell>
          <cell r="BY849">
            <v>0</v>
          </cell>
          <cell r="BZ849">
            <v>0</v>
          </cell>
          <cell r="CA849">
            <v>0</v>
          </cell>
          <cell r="CB849">
            <v>0</v>
          </cell>
          <cell r="CC849">
            <v>0</v>
          </cell>
          <cell r="CD849">
            <v>0</v>
          </cell>
          <cell r="CE849">
            <v>0</v>
          </cell>
          <cell r="CF849">
            <v>0</v>
          </cell>
          <cell r="CG849">
            <v>0</v>
          </cell>
          <cell r="CH849">
            <v>0</v>
          </cell>
          <cell r="CI849">
            <v>0</v>
          </cell>
          <cell r="CJ849">
            <v>0</v>
          </cell>
          <cell r="CK849">
            <v>0</v>
          </cell>
          <cell r="CL849">
            <v>0</v>
          </cell>
          <cell r="CM849">
            <v>0</v>
          </cell>
          <cell r="CN849">
            <v>0</v>
          </cell>
          <cell r="CO849">
            <v>0</v>
          </cell>
          <cell r="CP849">
            <v>0</v>
          </cell>
          <cell r="CQ849">
            <v>0</v>
          </cell>
          <cell r="CR849">
            <v>0</v>
          </cell>
          <cell r="CS849">
            <v>0</v>
          </cell>
          <cell r="CT849">
            <v>0</v>
          </cell>
          <cell r="CU849">
            <v>0</v>
          </cell>
          <cell r="CV849">
            <v>0</v>
          </cell>
          <cell r="CW849">
            <v>0</v>
          </cell>
          <cell r="CX849">
            <v>0</v>
          </cell>
          <cell r="CY849">
            <v>0</v>
          </cell>
          <cell r="CZ849">
            <v>0</v>
          </cell>
          <cell r="DA849">
            <v>0</v>
          </cell>
          <cell r="DB849">
            <v>0</v>
          </cell>
          <cell r="DC849">
            <v>0</v>
          </cell>
          <cell r="DD849">
            <v>0</v>
          </cell>
          <cell r="DE849">
            <v>0</v>
          </cell>
          <cell r="DF849">
            <v>0</v>
          </cell>
          <cell r="DG849">
            <v>0</v>
          </cell>
          <cell r="DH849">
            <v>0</v>
          </cell>
          <cell r="DI849">
            <v>0</v>
          </cell>
          <cell r="DJ849">
            <v>0</v>
          </cell>
          <cell r="DK849">
            <v>0</v>
          </cell>
          <cell r="DL849">
            <v>0</v>
          </cell>
          <cell r="DM849">
            <v>0</v>
          </cell>
          <cell r="DN849">
            <v>0</v>
          </cell>
          <cell r="DO849">
            <v>0</v>
          </cell>
          <cell r="DP849">
            <v>0</v>
          </cell>
          <cell r="DQ849">
            <v>0</v>
          </cell>
          <cell r="DR849">
            <v>0</v>
          </cell>
          <cell r="DS849">
            <v>0</v>
          </cell>
          <cell r="DT849">
            <v>0</v>
          </cell>
          <cell r="DU849">
            <v>0</v>
          </cell>
          <cell r="DV849">
            <v>0</v>
          </cell>
          <cell r="DW849">
            <v>0</v>
          </cell>
          <cell r="DX849">
            <v>0</v>
          </cell>
          <cell r="DY849">
            <v>0</v>
          </cell>
          <cell r="DZ849">
            <v>0</v>
          </cell>
          <cell r="EA849">
            <v>0</v>
          </cell>
          <cell r="EB849">
            <v>0</v>
          </cell>
          <cell r="EC849">
            <v>0</v>
          </cell>
          <cell r="ED849">
            <v>0</v>
          </cell>
        </row>
        <row r="850">
          <cell r="F850">
            <v>0</v>
          </cell>
          <cell r="G850">
            <v>0</v>
          </cell>
          <cell r="H850">
            <v>0</v>
          </cell>
          <cell r="I850">
            <v>0</v>
          </cell>
          <cell r="J850">
            <v>0</v>
          </cell>
          <cell r="K850">
            <v>0</v>
          </cell>
          <cell r="L850">
            <v>0</v>
          </cell>
          <cell r="M850">
            <v>0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R850">
            <v>0</v>
          </cell>
          <cell r="S850">
            <v>0</v>
          </cell>
          <cell r="T850">
            <v>0</v>
          </cell>
          <cell r="U850">
            <v>0</v>
          </cell>
          <cell r="V850">
            <v>0</v>
          </cell>
          <cell r="W850">
            <v>0</v>
          </cell>
          <cell r="X850">
            <v>0</v>
          </cell>
          <cell r="Y850">
            <v>0</v>
          </cell>
          <cell r="Z850">
            <v>0</v>
          </cell>
          <cell r="AA850">
            <v>0</v>
          </cell>
          <cell r="AB850">
            <v>0</v>
          </cell>
          <cell r="AC850">
            <v>0</v>
          </cell>
          <cell r="AD850">
            <v>0</v>
          </cell>
          <cell r="AE850">
            <v>0</v>
          </cell>
          <cell r="AF850">
            <v>0</v>
          </cell>
          <cell r="AG850">
            <v>0</v>
          </cell>
          <cell r="AH850">
            <v>0</v>
          </cell>
          <cell r="AI850">
            <v>0</v>
          </cell>
          <cell r="AJ850">
            <v>0</v>
          </cell>
          <cell r="AK850">
            <v>0</v>
          </cell>
          <cell r="AL850">
            <v>0</v>
          </cell>
          <cell r="AM850">
            <v>0</v>
          </cell>
          <cell r="AN850">
            <v>0</v>
          </cell>
          <cell r="AO850">
            <v>0</v>
          </cell>
          <cell r="AP850">
            <v>0</v>
          </cell>
          <cell r="AQ850">
            <v>0</v>
          </cell>
          <cell r="AR850">
            <v>0</v>
          </cell>
          <cell r="AS850">
            <v>0</v>
          </cell>
          <cell r="AT850">
            <v>0</v>
          </cell>
          <cell r="AU850">
            <v>0</v>
          </cell>
          <cell r="AV850">
            <v>0</v>
          </cell>
          <cell r="AW850">
            <v>0</v>
          </cell>
          <cell r="AX850">
            <v>0</v>
          </cell>
          <cell r="AY850">
            <v>0</v>
          </cell>
          <cell r="AZ850">
            <v>0</v>
          </cell>
          <cell r="BA850">
            <v>0</v>
          </cell>
          <cell r="BB850">
            <v>0</v>
          </cell>
          <cell r="BC850">
            <v>0</v>
          </cell>
          <cell r="BD850">
            <v>0</v>
          </cell>
          <cell r="BE850">
            <v>0</v>
          </cell>
          <cell r="BF850">
            <v>0</v>
          </cell>
          <cell r="BG850">
            <v>0</v>
          </cell>
          <cell r="BH850">
            <v>0</v>
          </cell>
          <cell r="BI850">
            <v>0</v>
          </cell>
          <cell r="BJ850">
            <v>0</v>
          </cell>
          <cell r="BK850">
            <v>0</v>
          </cell>
          <cell r="BL850">
            <v>0</v>
          </cell>
          <cell r="BM850">
            <v>0</v>
          </cell>
          <cell r="BN850">
            <v>0</v>
          </cell>
          <cell r="BO850">
            <v>0</v>
          </cell>
          <cell r="BP850">
            <v>0</v>
          </cell>
          <cell r="BQ850">
            <v>0</v>
          </cell>
          <cell r="BR850">
            <v>0</v>
          </cell>
          <cell r="BS850">
            <v>0</v>
          </cell>
          <cell r="BT850">
            <v>0</v>
          </cell>
          <cell r="BU850">
            <v>0</v>
          </cell>
          <cell r="BV850">
            <v>0</v>
          </cell>
          <cell r="BW850">
            <v>0</v>
          </cell>
          <cell r="BX850">
            <v>0</v>
          </cell>
          <cell r="BY850">
            <v>0</v>
          </cell>
          <cell r="BZ850">
            <v>0</v>
          </cell>
          <cell r="CA850">
            <v>0</v>
          </cell>
          <cell r="CB850">
            <v>0</v>
          </cell>
          <cell r="CC850">
            <v>0</v>
          </cell>
          <cell r="CD850">
            <v>0</v>
          </cell>
          <cell r="CE850">
            <v>0</v>
          </cell>
          <cell r="CF850">
            <v>0</v>
          </cell>
          <cell r="CG850">
            <v>0</v>
          </cell>
          <cell r="CH850">
            <v>0</v>
          </cell>
          <cell r="CI850">
            <v>0</v>
          </cell>
          <cell r="CJ850">
            <v>0</v>
          </cell>
          <cell r="CK850">
            <v>0</v>
          </cell>
          <cell r="CL850">
            <v>0</v>
          </cell>
          <cell r="CM850">
            <v>0</v>
          </cell>
          <cell r="CN850">
            <v>0</v>
          </cell>
          <cell r="CO850">
            <v>0</v>
          </cell>
          <cell r="CP850">
            <v>0</v>
          </cell>
          <cell r="CQ850">
            <v>0</v>
          </cell>
          <cell r="CR850">
            <v>0</v>
          </cell>
          <cell r="CS850">
            <v>0</v>
          </cell>
          <cell r="CT850">
            <v>0</v>
          </cell>
          <cell r="CU850">
            <v>0</v>
          </cell>
          <cell r="CV850">
            <v>0</v>
          </cell>
          <cell r="CW850">
            <v>0</v>
          </cell>
          <cell r="CX850">
            <v>0</v>
          </cell>
          <cell r="CY850">
            <v>0</v>
          </cell>
          <cell r="CZ850">
            <v>0</v>
          </cell>
          <cell r="DA850">
            <v>0</v>
          </cell>
          <cell r="DB850">
            <v>0</v>
          </cell>
          <cell r="DC850">
            <v>0</v>
          </cell>
          <cell r="DD850">
            <v>0</v>
          </cell>
          <cell r="DE850">
            <v>0</v>
          </cell>
          <cell r="DF850">
            <v>0</v>
          </cell>
          <cell r="DG850">
            <v>0</v>
          </cell>
          <cell r="DH850">
            <v>0</v>
          </cell>
          <cell r="DI850">
            <v>0</v>
          </cell>
          <cell r="DJ850">
            <v>0</v>
          </cell>
          <cell r="DK850">
            <v>0</v>
          </cell>
          <cell r="DL850">
            <v>0</v>
          </cell>
          <cell r="DM850">
            <v>0</v>
          </cell>
          <cell r="DN850">
            <v>0</v>
          </cell>
          <cell r="DO850">
            <v>0</v>
          </cell>
          <cell r="DP850">
            <v>0</v>
          </cell>
          <cell r="DQ850">
            <v>0</v>
          </cell>
          <cell r="DR850">
            <v>0</v>
          </cell>
          <cell r="DS850">
            <v>0</v>
          </cell>
          <cell r="DT850">
            <v>0</v>
          </cell>
          <cell r="DU850">
            <v>0</v>
          </cell>
          <cell r="DV850">
            <v>0</v>
          </cell>
          <cell r="DW850">
            <v>0</v>
          </cell>
          <cell r="DX850">
            <v>0</v>
          </cell>
          <cell r="DY850">
            <v>0</v>
          </cell>
          <cell r="DZ850">
            <v>0</v>
          </cell>
          <cell r="EA850">
            <v>0</v>
          </cell>
          <cell r="EB850">
            <v>0</v>
          </cell>
          <cell r="EC850">
            <v>0</v>
          </cell>
          <cell r="ED850">
            <v>0</v>
          </cell>
        </row>
        <row r="851">
          <cell r="F851">
            <v>0</v>
          </cell>
          <cell r="G851">
            <v>0</v>
          </cell>
          <cell r="H851">
            <v>0</v>
          </cell>
          <cell r="I851">
            <v>0</v>
          </cell>
          <cell r="J851">
            <v>0</v>
          </cell>
          <cell r="K851">
            <v>0</v>
          </cell>
          <cell r="L851">
            <v>0</v>
          </cell>
          <cell r="M851">
            <v>0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R851">
            <v>0</v>
          </cell>
          <cell r="S851">
            <v>0</v>
          </cell>
          <cell r="T851">
            <v>0</v>
          </cell>
          <cell r="U851">
            <v>0</v>
          </cell>
          <cell r="V851">
            <v>0</v>
          </cell>
          <cell r="W851">
            <v>0</v>
          </cell>
          <cell r="X851">
            <v>0</v>
          </cell>
          <cell r="Y851">
            <v>0</v>
          </cell>
          <cell r="Z851">
            <v>0</v>
          </cell>
          <cell r="AA851">
            <v>0</v>
          </cell>
          <cell r="AB851">
            <v>0</v>
          </cell>
          <cell r="AC851">
            <v>0</v>
          </cell>
          <cell r="AD851">
            <v>0</v>
          </cell>
          <cell r="AE851">
            <v>0</v>
          </cell>
          <cell r="AF851">
            <v>0</v>
          </cell>
          <cell r="AG851">
            <v>0</v>
          </cell>
          <cell r="AH851">
            <v>0</v>
          </cell>
          <cell r="AI851">
            <v>0</v>
          </cell>
          <cell r="AJ851">
            <v>0</v>
          </cell>
          <cell r="AK851">
            <v>0</v>
          </cell>
          <cell r="AL851">
            <v>0</v>
          </cell>
          <cell r="AM851">
            <v>0</v>
          </cell>
          <cell r="AN851">
            <v>0</v>
          </cell>
          <cell r="AO851">
            <v>0</v>
          </cell>
          <cell r="AP851">
            <v>0</v>
          </cell>
          <cell r="AQ851">
            <v>0</v>
          </cell>
          <cell r="AR851">
            <v>0</v>
          </cell>
          <cell r="AS851">
            <v>0</v>
          </cell>
          <cell r="AT851">
            <v>0</v>
          </cell>
          <cell r="AU851">
            <v>0</v>
          </cell>
          <cell r="AV851">
            <v>0</v>
          </cell>
          <cell r="AW851">
            <v>0</v>
          </cell>
          <cell r="AX851">
            <v>0</v>
          </cell>
          <cell r="AY851">
            <v>0</v>
          </cell>
          <cell r="AZ851">
            <v>0</v>
          </cell>
          <cell r="BA851">
            <v>0</v>
          </cell>
          <cell r="BB851">
            <v>0</v>
          </cell>
          <cell r="BC851">
            <v>0</v>
          </cell>
          <cell r="BD851">
            <v>0</v>
          </cell>
          <cell r="BE851">
            <v>0</v>
          </cell>
          <cell r="BF851">
            <v>0</v>
          </cell>
          <cell r="BG851">
            <v>0</v>
          </cell>
          <cell r="BH851">
            <v>0</v>
          </cell>
          <cell r="BI851">
            <v>0</v>
          </cell>
          <cell r="BJ851">
            <v>0</v>
          </cell>
          <cell r="BK851">
            <v>0</v>
          </cell>
          <cell r="BL851">
            <v>0</v>
          </cell>
          <cell r="BM851">
            <v>0</v>
          </cell>
          <cell r="BN851">
            <v>0</v>
          </cell>
          <cell r="BO851">
            <v>0</v>
          </cell>
          <cell r="BP851">
            <v>0</v>
          </cell>
          <cell r="BQ851">
            <v>0</v>
          </cell>
          <cell r="BR851">
            <v>0</v>
          </cell>
          <cell r="BS851">
            <v>0</v>
          </cell>
          <cell r="BT851">
            <v>0</v>
          </cell>
          <cell r="BU851">
            <v>0</v>
          </cell>
          <cell r="BV851">
            <v>0</v>
          </cell>
          <cell r="BW851">
            <v>0</v>
          </cell>
          <cell r="BX851">
            <v>0</v>
          </cell>
          <cell r="BY851">
            <v>0</v>
          </cell>
          <cell r="BZ851">
            <v>0</v>
          </cell>
          <cell r="CA851">
            <v>0</v>
          </cell>
          <cell r="CB851">
            <v>0</v>
          </cell>
          <cell r="CC851">
            <v>0</v>
          </cell>
          <cell r="CD851">
            <v>0</v>
          </cell>
          <cell r="CE851">
            <v>0</v>
          </cell>
          <cell r="CF851">
            <v>0</v>
          </cell>
          <cell r="CG851">
            <v>0</v>
          </cell>
          <cell r="CH851">
            <v>0</v>
          </cell>
          <cell r="CI851">
            <v>0</v>
          </cell>
          <cell r="CJ851">
            <v>0</v>
          </cell>
          <cell r="CK851">
            <v>0</v>
          </cell>
          <cell r="CL851">
            <v>0</v>
          </cell>
          <cell r="CM851">
            <v>0</v>
          </cell>
          <cell r="CN851">
            <v>0</v>
          </cell>
          <cell r="CO851">
            <v>0</v>
          </cell>
          <cell r="CP851">
            <v>0</v>
          </cell>
          <cell r="CQ851">
            <v>0</v>
          </cell>
          <cell r="CR851">
            <v>0</v>
          </cell>
          <cell r="CS851">
            <v>0</v>
          </cell>
          <cell r="CT851">
            <v>0</v>
          </cell>
          <cell r="CU851">
            <v>0</v>
          </cell>
          <cell r="CV851">
            <v>0</v>
          </cell>
          <cell r="CW851">
            <v>0</v>
          </cell>
          <cell r="CX851">
            <v>0</v>
          </cell>
          <cell r="CY851">
            <v>0</v>
          </cell>
          <cell r="CZ851">
            <v>0</v>
          </cell>
          <cell r="DA851">
            <v>0</v>
          </cell>
          <cell r="DB851">
            <v>0</v>
          </cell>
          <cell r="DC851">
            <v>0</v>
          </cell>
          <cell r="DD851">
            <v>0</v>
          </cell>
          <cell r="DE851">
            <v>0</v>
          </cell>
          <cell r="DF851">
            <v>0</v>
          </cell>
          <cell r="DG851">
            <v>0</v>
          </cell>
          <cell r="DH851">
            <v>0</v>
          </cell>
          <cell r="DI851">
            <v>0</v>
          </cell>
          <cell r="DJ851">
            <v>0</v>
          </cell>
          <cell r="DK851">
            <v>0</v>
          </cell>
          <cell r="DL851">
            <v>0</v>
          </cell>
          <cell r="DM851">
            <v>0</v>
          </cell>
          <cell r="DN851">
            <v>0</v>
          </cell>
          <cell r="DO851">
            <v>0</v>
          </cell>
          <cell r="DP851">
            <v>0</v>
          </cell>
          <cell r="DQ851">
            <v>0</v>
          </cell>
          <cell r="DR851">
            <v>0</v>
          </cell>
          <cell r="DS851">
            <v>0</v>
          </cell>
          <cell r="DT851">
            <v>0</v>
          </cell>
          <cell r="DU851">
            <v>0</v>
          </cell>
          <cell r="DV851">
            <v>0</v>
          </cell>
          <cell r="DW851">
            <v>0</v>
          </cell>
          <cell r="DX851">
            <v>0</v>
          </cell>
          <cell r="DY851">
            <v>0</v>
          </cell>
          <cell r="DZ851">
            <v>0</v>
          </cell>
          <cell r="EA851">
            <v>0</v>
          </cell>
          <cell r="EB851">
            <v>0</v>
          </cell>
          <cell r="EC851">
            <v>0</v>
          </cell>
          <cell r="ED851">
            <v>0</v>
          </cell>
        </row>
        <row r="852">
          <cell r="F852">
            <v>0</v>
          </cell>
          <cell r="G852">
            <v>0</v>
          </cell>
          <cell r="H852">
            <v>0</v>
          </cell>
          <cell r="I852">
            <v>0</v>
          </cell>
          <cell r="J852">
            <v>0</v>
          </cell>
          <cell r="K852">
            <v>0</v>
          </cell>
          <cell r="L852">
            <v>0</v>
          </cell>
          <cell r="M852">
            <v>0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R852">
            <v>0</v>
          </cell>
          <cell r="S852">
            <v>0</v>
          </cell>
          <cell r="T852">
            <v>0</v>
          </cell>
          <cell r="U852">
            <v>0</v>
          </cell>
          <cell r="V852">
            <v>0</v>
          </cell>
          <cell r="W852">
            <v>0</v>
          </cell>
          <cell r="X852">
            <v>0</v>
          </cell>
          <cell r="Y852">
            <v>0</v>
          </cell>
          <cell r="Z852">
            <v>0</v>
          </cell>
          <cell r="AA852">
            <v>0</v>
          </cell>
          <cell r="AB852">
            <v>0</v>
          </cell>
          <cell r="AC852">
            <v>0</v>
          </cell>
          <cell r="AD852">
            <v>0</v>
          </cell>
          <cell r="AE852">
            <v>0</v>
          </cell>
          <cell r="AF852">
            <v>0</v>
          </cell>
          <cell r="AG852">
            <v>0</v>
          </cell>
          <cell r="AH852">
            <v>0</v>
          </cell>
          <cell r="AI852">
            <v>0</v>
          </cell>
          <cell r="AJ852">
            <v>0</v>
          </cell>
          <cell r="AK852">
            <v>0</v>
          </cell>
          <cell r="AL852">
            <v>0</v>
          </cell>
          <cell r="AM852">
            <v>0</v>
          </cell>
          <cell r="AN852">
            <v>0</v>
          </cell>
          <cell r="AO852">
            <v>0</v>
          </cell>
          <cell r="AP852">
            <v>0</v>
          </cell>
          <cell r="AQ852">
            <v>0</v>
          </cell>
          <cell r="AR852">
            <v>0</v>
          </cell>
          <cell r="AS852">
            <v>0</v>
          </cell>
          <cell r="AT852">
            <v>0</v>
          </cell>
          <cell r="AU852">
            <v>0</v>
          </cell>
          <cell r="AV852">
            <v>0</v>
          </cell>
          <cell r="AW852">
            <v>0</v>
          </cell>
          <cell r="AX852">
            <v>0</v>
          </cell>
          <cell r="AY852">
            <v>0</v>
          </cell>
          <cell r="AZ852">
            <v>0</v>
          </cell>
          <cell r="BA852">
            <v>0</v>
          </cell>
          <cell r="BB852">
            <v>0</v>
          </cell>
          <cell r="BC852">
            <v>0</v>
          </cell>
          <cell r="BD852">
            <v>0</v>
          </cell>
          <cell r="BE852">
            <v>0</v>
          </cell>
          <cell r="BF852">
            <v>0</v>
          </cell>
          <cell r="BG852">
            <v>0</v>
          </cell>
          <cell r="BH852">
            <v>0</v>
          </cell>
          <cell r="BI852">
            <v>0</v>
          </cell>
          <cell r="BJ852">
            <v>0</v>
          </cell>
          <cell r="BK852">
            <v>0</v>
          </cell>
          <cell r="BL852">
            <v>0</v>
          </cell>
          <cell r="BM852">
            <v>0</v>
          </cell>
          <cell r="BN852">
            <v>0</v>
          </cell>
          <cell r="BO852">
            <v>0</v>
          </cell>
          <cell r="BP852">
            <v>0</v>
          </cell>
          <cell r="BQ852">
            <v>0</v>
          </cell>
          <cell r="BR852">
            <v>0</v>
          </cell>
          <cell r="BS852">
            <v>0</v>
          </cell>
          <cell r="BT852">
            <v>0</v>
          </cell>
          <cell r="BU852">
            <v>0</v>
          </cell>
          <cell r="BV852">
            <v>0</v>
          </cell>
          <cell r="BW852">
            <v>0</v>
          </cell>
          <cell r="BX852">
            <v>0</v>
          </cell>
          <cell r="BY852">
            <v>0</v>
          </cell>
          <cell r="BZ852">
            <v>0</v>
          </cell>
          <cell r="CA852">
            <v>0</v>
          </cell>
          <cell r="CB852">
            <v>0</v>
          </cell>
          <cell r="CC852">
            <v>0</v>
          </cell>
          <cell r="CD852">
            <v>0</v>
          </cell>
          <cell r="CE852">
            <v>0</v>
          </cell>
          <cell r="CF852">
            <v>0</v>
          </cell>
          <cell r="CG852">
            <v>0</v>
          </cell>
          <cell r="CH852">
            <v>0</v>
          </cell>
          <cell r="CI852">
            <v>0</v>
          </cell>
          <cell r="CJ852">
            <v>0</v>
          </cell>
          <cell r="CK852">
            <v>0</v>
          </cell>
          <cell r="CL852">
            <v>0</v>
          </cell>
          <cell r="CM852">
            <v>0</v>
          </cell>
          <cell r="CN852">
            <v>0</v>
          </cell>
          <cell r="CO852">
            <v>0</v>
          </cell>
          <cell r="CP852">
            <v>0</v>
          </cell>
          <cell r="CQ852">
            <v>0</v>
          </cell>
          <cell r="CR852">
            <v>0</v>
          </cell>
          <cell r="CS852">
            <v>0</v>
          </cell>
          <cell r="CT852">
            <v>0</v>
          </cell>
          <cell r="CU852">
            <v>0</v>
          </cell>
          <cell r="CV852">
            <v>0</v>
          </cell>
          <cell r="CW852">
            <v>0</v>
          </cell>
          <cell r="CX852">
            <v>0</v>
          </cell>
          <cell r="CY852">
            <v>0</v>
          </cell>
          <cell r="CZ852">
            <v>0</v>
          </cell>
          <cell r="DA852">
            <v>0</v>
          </cell>
          <cell r="DB852">
            <v>0</v>
          </cell>
          <cell r="DC852">
            <v>0</v>
          </cell>
          <cell r="DD852">
            <v>0</v>
          </cell>
          <cell r="DE852">
            <v>0</v>
          </cell>
          <cell r="DF852">
            <v>0</v>
          </cell>
          <cell r="DG852">
            <v>0</v>
          </cell>
          <cell r="DH852">
            <v>0</v>
          </cell>
          <cell r="DI852">
            <v>0</v>
          </cell>
          <cell r="DJ852">
            <v>0</v>
          </cell>
          <cell r="DK852">
            <v>0</v>
          </cell>
          <cell r="DL852">
            <v>0</v>
          </cell>
          <cell r="DM852">
            <v>0</v>
          </cell>
          <cell r="DN852">
            <v>0</v>
          </cell>
          <cell r="DO852">
            <v>0</v>
          </cell>
          <cell r="DP852">
            <v>0</v>
          </cell>
          <cell r="DQ852">
            <v>0</v>
          </cell>
          <cell r="DR852">
            <v>0</v>
          </cell>
          <cell r="DS852">
            <v>0</v>
          </cell>
          <cell r="DT852">
            <v>0</v>
          </cell>
          <cell r="DU852">
            <v>0</v>
          </cell>
          <cell r="DV852">
            <v>0</v>
          </cell>
          <cell r="DW852">
            <v>0</v>
          </cell>
          <cell r="DX852">
            <v>0</v>
          </cell>
          <cell r="DY852">
            <v>0</v>
          </cell>
          <cell r="DZ852">
            <v>0</v>
          </cell>
          <cell r="EA852">
            <v>0</v>
          </cell>
          <cell r="EB852">
            <v>0</v>
          </cell>
          <cell r="EC852">
            <v>0</v>
          </cell>
          <cell r="ED852">
            <v>0</v>
          </cell>
        </row>
        <row r="853">
          <cell r="F853">
            <v>0</v>
          </cell>
          <cell r="G853">
            <v>0</v>
          </cell>
          <cell r="H853">
            <v>0</v>
          </cell>
          <cell r="I853">
            <v>0</v>
          </cell>
          <cell r="J853">
            <v>0</v>
          </cell>
          <cell r="K853">
            <v>0</v>
          </cell>
          <cell r="L853">
            <v>0</v>
          </cell>
          <cell r="M853">
            <v>0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R853">
            <v>0</v>
          </cell>
          <cell r="S853">
            <v>0</v>
          </cell>
          <cell r="T853">
            <v>0</v>
          </cell>
          <cell r="U853">
            <v>0</v>
          </cell>
          <cell r="V853">
            <v>0</v>
          </cell>
          <cell r="W853">
            <v>0</v>
          </cell>
          <cell r="X853">
            <v>0</v>
          </cell>
          <cell r="Y853">
            <v>0</v>
          </cell>
          <cell r="Z853">
            <v>0</v>
          </cell>
          <cell r="AA853">
            <v>0</v>
          </cell>
          <cell r="AB853">
            <v>0</v>
          </cell>
          <cell r="AC853">
            <v>0</v>
          </cell>
          <cell r="AD853">
            <v>0</v>
          </cell>
          <cell r="AE853">
            <v>0</v>
          </cell>
          <cell r="AF853">
            <v>0</v>
          </cell>
          <cell r="AG853">
            <v>0</v>
          </cell>
          <cell r="AH853">
            <v>0</v>
          </cell>
          <cell r="AI853">
            <v>0</v>
          </cell>
          <cell r="AJ853">
            <v>0</v>
          </cell>
          <cell r="AK853">
            <v>0</v>
          </cell>
          <cell r="AL853">
            <v>0</v>
          </cell>
          <cell r="AM853">
            <v>0</v>
          </cell>
          <cell r="AN853">
            <v>0</v>
          </cell>
          <cell r="AO853">
            <v>0</v>
          </cell>
          <cell r="AP853">
            <v>0</v>
          </cell>
          <cell r="AQ853">
            <v>0</v>
          </cell>
          <cell r="AR853">
            <v>0</v>
          </cell>
          <cell r="AS853">
            <v>0</v>
          </cell>
          <cell r="AT853">
            <v>0</v>
          </cell>
          <cell r="AU853">
            <v>0</v>
          </cell>
          <cell r="AV853">
            <v>0</v>
          </cell>
          <cell r="AW853">
            <v>0</v>
          </cell>
          <cell r="AX853">
            <v>0</v>
          </cell>
          <cell r="AY853">
            <v>0</v>
          </cell>
          <cell r="AZ853">
            <v>0</v>
          </cell>
          <cell r="BA853">
            <v>0</v>
          </cell>
          <cell r="BB853">
            <v>0</v>
          </cell>
          <cell r="BC853">
            <v>0</v>
          </cell>
          <cell r="BD853">
            <v>0</v>
          </cell>
          <cell r="BE853">
            <v>0</v>
          </cell>
          <cell r="BF853">
            <v>0</v>
          </cell>
          <cell r="BG853">
            <v>0</v>
          </cell>
          <cell r="BH853">
            <v>0</v>
          </cell>
          <cell r="BI853">
            <v>0</v>
          </cell>
          <cell r="BJ853">
            <v>0</v>
          </cell>
          <cell r="BK853">
            <v>0</v>
          </cell>
          <cell r="BL853">
            <v>0</v>
          </cell>
          <cell r="BM853">
            <v>0</v>
          </cell>
          <cell r="BN853">
            <v>0</v>
          </cell>
          <cell r="BO853">
            <v>0</v>
          </cell>
          <cell r="BP853">
            <v>0</v>
          </cell>
          <cell r="BQ853">
            <v>0</v>
          </cell>
          <cell r="BR853">
            <v>0</v>
          </cell>
          <cell r="BS853">
            <v>0</v>
          </cell>
          <cell r="BT853">
            <v>0</v>
          </cell>
          <cell r="BU853">
            <v>0</v>
          </cell>
          <cell r="BV853">
            <v>0</v>
          </cell>
          <cell r="BW853">
            <v>0</v>
          </cell>
          <cell r="BX853">
            <v>0</v>
          </cell>
          <cell r="BY853">
            <v>0</v>
          </cell>
          <cell r="BZ853">
            <v>0</v>
          </cell>
          <cell r="CA853">
            <v>0</v>
          </cell>
          <cell r="CB853">
            <v>0</v>
          </cell>
          <cell r="CC853">
            <v>0</v>
          </cell>
          <cell r="CD853">
            <v>0</v>
          </cell>
          <cell r="CE853">
            <v>0</v>
          </cell>
          <cell r="CF853">
            <v>0</v>
          </cell>
          <cell r="CG853">
            <v>0</v>
          </cell>
          <cell r="CH853">
            <v>0</v>
          </cell>
          <cell r="CI853">
            <v>0</v>
          </cell>
          <cell r="CJ853">
            <v>0</v>
          </cell>
          <cell r="CK853">
            <v>0</v>
          </cell>
          <cell r="CL853">
            <v>0</v>
          </cell>
          <cell r="CM853">
            <v>0</v>
          </cell>
          <cell r="CN853">
            <v>0</v>
          </cell>
          <cell r="CO853">
            <v>0</v>
          </cell>
          <cell r="CP853">
            <v>0</v>
          </cell>
          <cell r="CQ853">
            <v>0</v>
          </cell>
          <cell r="CR853">
            <v>0</v>
          </cell>
          <cell r="CS853">
            <v>0</v>
          </cell>
          <cell r="CT853">
            <v>0</v>
          </cell>
          <cell r="CU853">
            <v>0</v>
          </cell>
          <cell r="CV853">
            <v>0</v>
          </cell>
          <cell r="CW853">
            <v>0</v>
          </cell>
          <cell r="CX853">
            <v>0</v>
          </cell>
          <cell r="CY853">
            <v>0</v>
          </cell>
          <cell r="CZ853">
            <v>0</v>
          </cell>
          <cell r="DA853">
            <v>0</v>
          </cell>
          <cell r="DB853">
            <v>0</v>
          </cell>
          <cell r="DC853">
            <v>0</v>
          </cell>
          <cell r="DD853">
            <v>0</v>
          </cell>
          <cell r="DE853">
            <v>0</v>
          </cell>
          <cell r="DF853">
            <v>0</v>
          </cell>
          <cell r="DG853">
            <v>0</v>
          </cell>
          <cell r="DH853">
            <v>0</v>
          </cell>
          <cell r="DI853">
            <v>0</v>
          </cell>
          <cell r="DJ853">
            <v>0</v>
          </cell>
          <cell r="DK853">
            <v>0</v>
          </cell>
          <cell r="DL853">
            <v>0</v>
          </cell>
          <cell r="DM853">
            <v>0</v>
          </cell>
          <cell r="DN853">
            <v>0</v>
          </cell>
          <cell r="DO853">
            <v>0</v>
          </cell>
          <cell r="DP853">
            <v>0</v>
          </cell>
          <cell r="DQ853">
            <v>0</v>
          </cell>
          <cell r="DR853">
            <v>0</v>
          </cell>
          <cell r="DS853">
            <v>0</v>
          </cell>
          <cell r="DT853">
            <v>0</v>
          </cell>
          <cell r="DU853">
            <v>0</v>
          </cell>
          <cell r="DV853">
            <v>0</v>
          </cell>
          <cell r="DW853">
            <v>0</v>
          </cell>
          <cell r="DX853">
            <v>0</v>
          </cell>
          <cell r="DY853">
            <v>0</v>
          </cell>
          <cell r="DZ853">
            <v>0</v>
          </cell>
          <cell r="EA853">
            <v>0</v>
          </cell>
          <cell r="EB853">
            <v>0</v>
          </cell>
          <cell r="EC853">
            <v>0</v>
          </cell>
          <cell r="ED853">
            <v>0</v>
          </cell>
        </row>
        <row r="854">
          <cell r="F854">
            <v>0</v>
          </cell>
          <cell r="G854">
            <v>0</v>
          </cell>
          <cell r="H854">
            <v>0</v>
          </cell>
          <cell r="I854">
            <v>0</v>
          </cell>
          <cell r="J854">
            <v>0</v>
          </cell>
          <cell r="K854">
            <v>0</v>
          </cell>
          <cell r="L854">
            <v>0</v>
          </cell>
          <cell r="M854">
            <v>0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R854">
            <v>0</v>
          </cell>
          <cell r="S854">
            <v>0</v>
          </cell>
          <cell r="T854">
            <v>0</v>
          </cell>
          <cell r="U854">
            <v>0</v>
          </cell>
          <cell r="V854">
            <v>0</v>
          </cell>
          <cell r="W854">
            <v>0</v>
          </cell>
          <cell r="X854">
            <v>0</v>
          </cell>
          <cell r="Y854">
            <v>0</v>
          </cell>
          <cell r="Z854">
            <v>0</v>
          </cell>
          <cell r="AA854">
            <v>0</v>
          </cell>
          <cell r="AB854">
            <v>0</v>
          </cell>
          <cell r="AC854">
            <v>0</v>
          </cell>
          <cell r="AD854">
            <v>0</v>
          </cell>
          <cell r="AE854">
            <v>0</v>
          </cell>
          <cell r="AF854">
            <v>0</v>
          </cell>
          <cell r="AG854">
            <v>0</v>
          </cell>
          <cell r="AH854">
            <v>0</v>
          </cell>
          <cell r="AI854">
            <v>0</v>
          </cell>
          <cell r="AJ854">
            <v>0</v>
          </cell>
          <cell r="AK854">
            <v>0</v>
          </cell>
          <cell r="AL854">
            <v>0</v>
          </cell>
          <cell r="AM854">
            <v>0</v>
          </cell>
          <cell r="AN854">
            <v>0</v>
          </cell>
          <cell r="AO854">
            <v>0</v>
          </cell>
          <cell r="AP854">
            <v>0</v>
          </cell>
          <cell r="AQ854">
            <v>0</v>
          </cell>
          <cell r="AR854">
            <v>0</v>
          </cell>
          <cell r="AS854">
            <v>0</v>
          </cell>
          <cell r="AT854">
            <v>0</v>
          </cell>
          <cell r="AU854">
            <v>0</v>
          </cell>
          <cell r="AV854">
            <v>0</v>
          </cell>
          <cell r="AW854">
            <v>0</v>
          </cell>
          <cell r="AX854">
            <v>0</v>
          </cell>
          <cell r="AY854">
            <v>0</v>
          </cell>
          <cell r="AZ854">
            <v>0</v>
          </cell>
          <cell r="BA854">
            <v>0</v>
          </cell>
          <cell r="BB854">
            <v>0</v>
          </cell>
          <cell r="BC854">
            <v>0</v>
          </cell>
          <cell r="BD854">
            <v>0</v>
          </cell>
          <cell r="BE854">
            <v>0</v>
          </cell>
          <cell r="BF854">
            <v>0</v>
          </cell>
          <cell r="BG854">
            <v>0</v>
          </cell>
          <cell r="BH854">
            <v>0</v>
          </cell>
          <cell r="BI854">
            <v>0</v>
          </cell>
          <cell r="BJ854">
            <v>0</v>
          </cell>
          <cell r="BK854">
            <v>0</v>
          </cell>
          <cell r="BL854">
            <v>0</v>
          </cell>
          <cell r="BM854">
            <v>0</v>
          </cell>
          <cell r="BN854">
            <v>0</v>
          </cell>
          <cell r="BO854">
            <v>0</v>
          </cell>
          <cell r="BP854">
            <v>0</v>
          </cell>
          <cell r="BQ854">
            <v>0</v>
          </cell>
          <cell r="BR854">
            <v>0</v>
          </cell>
          <cell r="BS854">
            <v>0</v>
          </cell>
          <cell r="BT854">
            <v>0</v>
          </cell>
          <cell r="BU854">
            <v>0</v>
          </cell>
          <cell r="BV854">
            <v>0</v>
          </cell>
          <cell r="BW854">
            <v>0</v>
          </cell>
          <cell r="BX854">
            <v>0</v>
          </cell>
          <cell r="BY854">
            <v>0</v>
          </cell>
          <cell r="BZ854">
            <v>0</v>
          </cell>
          <cell r="CA854">
            <v>0</v>
          </cell>
          <cell r="CB854">
            <v>0</v>
          </cell>
          <cell r="CC854">
            <v>0</v>
          </cell>
          <cell r="CD854">
            <v>0</v>
          </cell>
          <cell r="CE854">
            <v>0</v>
          </cell>
          <cell r="CF854">
            <v>0</v>
          </cell>
          <cell r="CG854">
            <v>0</v>
          </cell>
          <cell r="CH854">
            <v>0</v>
          </cell>
          <cell r="CI854">
            <v>0</v>
          </cell>
          <cell r="CJ854">
            <v>0</v>
          </cell>
          <cell r="CK854">
            <v>0</v>
          </cell>
          <cell r="CL854">
            <v>0</v>
          </cell>
          <cell r="CM854">
            <v>0</v>
          </cell>
          <cell r="CN854">
            <v>0</v>
          </cell>
          <cell r="CO854">
            <v>0</v>
          </cell>
          <cell r="CP854">
            <v>0</v>
          </cell>
          <cell r="CQ854">
            <v>0</v>
          </cell>
          <cell r="CR854">
            <v>0</v>
          </cell>
          <cell r="CS854">
            <v>0</v>
          </cell>
          <cell r="CT854">
            <v>0</v>
          </cell>
          <cell r="CU854">
            <v>0</v>
          </cell>
          <cell r="CV854">
            <v>0</v>
          </cell>
          <cell r="CW854">
            <v>0</v>
          </cell>
          <cell r="CX854">
            <v>0</v>
          </cell>
          <cell r="CY854">
            <v>0</v>
          </cell>
          <cell r="CZ854">
            <v>0</v>
          </cell>
          <cell r="DA854">
            <v>0</v>
          </cell>
          <cell r="DB854">
            <v>0</v>
          </cell>
          <cell r="DC854">
            <v>0</v>
          </cell>
          <cell r="DD854">
            <v>0</v>
          </cell>
          <cell r="DE854">
            <v>0</v>
          </cell>
          <cell r="DF854">
            <v>0</v>
          </cell>
          <cell r="DG854">
            <v>0</v>
          </cell>
          <cell r="DH854">
            <v>0</v>
          </cell>
          <cell r="DI854">
            <v>0</v>
          </cell>
          <cell r="DJ854">
            <v>0</v>
          </cell>
          <cell r="DK854">
            <v>0</v>
          </cell>
          <cell r="DL854">
            <v>0</v>
          </cell>
          <cell r="DM854">
            <v>0</v>
          </cell>
          <cell r="DN854">
            <v>0</v>
          </cell>
          <cell r="DO854">
            <v>0</v>
          </cell>
          <cell r="DP854">
            <v>0</v>
          </cell>
          <cell r="DQ854">
            <v>0</v>
          </cell>
          <cell r="DR854">
            <v>0</v>
          </cell>
          <cell r="DS854">
            <v>0</v>
          </cell>
          <cell r="DT854">
            <v>0</v>
          </cell>
          <cell r="DU854">
            <v>0</v>
          </cell>
          <cell r="DV854">
            <v>0</v>
          </cell>
          <cell r="DW854">
            <v>0</v>
          </cell>
          <cell r="DX854">
            <v>0</v>
          </cell>
          <cell r="DY854">
            <v>0</v>
          </cell>
          <cell r="DZ854">
            <v>0</v>
          </cell>
          <cell r="EA854">
            <v>0</v>
          </cell>
          <cell r="EB854">
            <v>0</v>
          </cell>
          <cell r="EC854">
            <v>0</v>
          </cell>
          <cell r="ED854">
            <v>0</v>
          </cell>
        </row>
        <row r="855">
          <cell r="F855">
            <v>0</v>
          </cell>
          <cell r="G855">
            <v>0</v>
          </cell>
          <cell r="H855">
            <v>0</v>
          </cell>
          <cell r="I855">
            <v>0</v>
          </cell>
          <cell r="J855">
            <v>0</v>
          </cell>
          <cell r="K855">
            <v>0</v>
          </cell>
          <cell r="L855">
            <v>0</v>
          </cell>
          <cell r="M855">
            <v>0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R855">
            <v>0</v>
          </cell>
          <cell r="S855">
            <v>0</v>
          </cell>
          <cell r="T855">
            <v>0</v>
          </cell>
          <cell r="U855">
            <v>0</v>
          </cell>
          <cell r="V855">
            <v>0</v>
          </cell>
          <cell r="W855">
            <v>0</v>
          </cell>
          <cell r="X855">
            <v>0</v>
          </cell>
          <cell r="Y855">
            <v>0</v>
          </cell>
          <cell r="Z855">
            <v>0</v>
          </cell>
          <cell r="AA855">
            <v>0</v>
          </cell>
          <cell r="AB855">
            <v>0</v>
          </cell>
          <cell r="AC855">
            <v>0</v>
          </cell>
          <cell r="AD855">
            <v>0</v>
          </cell>
          <cell r="AE855">
            <v>0</v>
          </cell>
          <cell r="AF855">
            <v>0</v>
          </cell>
          <cell r="AG855">
            <v>0</v>
          </cell>
          <cell r="AH855">
            <v>0</v>
          </cell>
          <cell r="AI855">
            <v>0</v>
          </cell>
          <cell r="AJ855">
            <v>0</v>
          </cell>
          <cell r="AK855">
            <v>0</v>
          </cell>
          <cell r="AL855">
            <v>0</v>
          </cell>
          <cell r="AM855">
            <v>0</v>
          </cell>
          <cell r="AN855">
            <v>0</v>
          </cell>
          <cell r="AO855">
            <v>0</v>
          </cell>
          <cell r="AP855">
            <v>0</v>
          </cell>
          <cell r="AQ855">
            <v>0</v>
          </cell>
          <cell r="AR855">
            <v>0</v>
          </cell>
          <cell r="AS855">
            <v>0</v>
          </cell>
          <cell r="AT855">
            <v>0</v>
          </cell>
          <cell r="AU855">
            <v>0</v>
          </cell>
          <cell r="AV855">
            <v>0</v>
          </cell>
          <cell r="AW855">
            <v>0</v>
          </cell>
          <cell r="AX855">
            <v>0</v>
          </cell>
          <cell r="AY855">
            <v>0</v>
          </cell>
          <cell r="AZ855">
            <v>0</v>
          </cell>
          <cell r="BA855">
            <v>0</v>
          </cell>
          <cell r="BB855">
            <v>0</v>
          </cell>
          <cell r="BC855">
            <v>0</v>
          </cell>
          <cell r="BD855">
            <v>0</v>
          </cell>
          <cell r="BE855">
            <v>0</v>
          </cell>
          <cell r="BF855">
            <v>0</v>
          </cell>
          <cell r="BG855">
            <v>0</v>
          </cell>
          <cell r="BH855">
            <v>0</v>
          </cell>
          <cell r="BI855">
            <v>0</v>
          </cell>
          <cell r="BJ855">
            <v>0</v>
          </cell>
          <cell r="BK855">
            <v>0</v>
          </cell>
          <cell r="BL855">
            <v>0</v>
          </cell>
          <cell r="BM855">
            <v>0</v>
          </cell>
          <cell r="BN855">
            <v>0</v>
          </cell>
          <cell r="BO855">
            <v>0</v>
          </cell>
          <cell r="BP855">
            <v>0</v>
          </cell>
          <cell r="BQ855">
            <v>0</v>
          </cell>
          <cell r="BR855">
            <v>0</v>
          </cell>
          <cell r="BS855">
            <v>0</v>
          </cell>
          <cell r="BT855">
            <v>0</v>
          </cell>
          <cell r="BU855">
            <v>0</v>
          </cell>
          <cell r="BV855">
            <v>0</v>
          </cell>
          <cell r="BW855">
            <v>0</v>
          </cell>
          <cell r="BX855">
            <v>0</v>
          </cell>
          <cell r="BY855">
            <v>0</v>
          </cell>
          <cell r="BZ855">
            <v>0</v>
          </cell>
          <cell r="CA855">
            <v>0</v>
          </cell>
          <cell r="CB855">
            <v>0</v>
          </cell>
          <cell r="CC855">
            <v>0</v>
          </cell>
          <cell r="CD855">
            <v>0</v>
          </cell>
          <cell r="CE855">
            <v>0</v>
          </cell>
          <cell r="CF855">
            <v>0</v>
          </cell>
          <cell r="CG855">
            <v>0</v>
          </cell>
          <cell r="CH855">
            <v>0</v>
          </cell>
          <cell r="CI855">
            <v>0</v>
          </cell>
          <cell r="CJ855">
            <v>0</v>
          </cell>
          <cell r="CK855">
            <v>0</v>
          </cell>
          <cell r="CL855">
            <v>0</v>
          </cell>
          <cell r="CM855">
            <v>0</v>
          </cell>
          <cell r="CN855">
            <v>0</v>
          </cell>
          <cell r="CO855">
            <v>0</v>
          </cell>
          <cell r="CP855">
            <v>0</v>
          </cell>
          <cell r="CQ855">
            <v>0</v>
          </cell>
          <cell r="CR855">
            <v>0</v>
          </cell>
          <cell r="CS855">
            <v>0</v>
          </cell>
          <cell r="CT855">
            <v>0</v>
          </cell>
          <cell r="CU855">
            <v>0</v>
          </cell>
          <cell r="CV855">
            <v>0</v>
          </cell>
          <cell r="CW855">
            <v>0</v>
          </cell>
          <cell r="CX855">
            <v>0</v>
          </cell>
          <cell r="CY855">
            <v>0</v>
          </cell>
          <cell r="CZ855">
            <v>0</v>
          </cell>
          <cell r="DA855">
            <v>0</v>
          </cell>
          <cell r="DB855">
            <v>0</v>
          </cell>
          <cell r="DC855">
            <v>0</v>
          </cell>
          <cell r="DD855">
            <v>0</v>
          </cell>
          <cell r="DE855">
            <v>0</v>
          </cell>
          <cell r="DF855">
            <v>0</v>
          </cell>
          <cell r="DG855">
            <v>0</v>
          </cell>
          <cell r="DH855">
            <v>0</v>
          </cell>
          <cell r="DI855">
            <v>0</v>
          </cell>
          <cell r="DJ855">
            <v>0</v>
          </cell>
          <cell r="DK855">
            <v>0</v>
          </cell>
          <cell r="DL855">
            <v>0</v>
          </cell>
          <cell r="DM855">
            <v>0</v>
          </cell>
          <cell r="DN855">
            <v>0</v>
          </cell>
          <cell r="DO855">
            <v>0</v>
          </cell>
          <cell r="DP855">
            <v>0</v>
          </cell>
          <cell r="DQ855">
            <v>0</v>
          </cell>
          <cell r="DR855">
            <v>0</v>
          </cell>
          <cell r="DS855">
            <v>0</v>
          </cell>
          <cell r="DT855">
            <v>0</v>
          </cell>
          <cell r="DU855">
            <v>0</v>
          </cell>
          <cell r="DV855">
            <v>0</v>
          </cell>
          <cell r="DW855">
            <v>0</v>
          </cell>
          <cell r="DX855">
            <v>0</v>
          </cell>
          <cell r="DY855">
            <v>0</v>
          </cell>
          <cell r="DZ855">
            <v>0</v>
          </cell>
          <cell r="EA855">
            <v>0</v>
          </cell>
          <cell r="EB855">
            <v>0</v>
          </cell>
          <cell r="EC855">
            <v>0</v>
          </cell>
          <cell r="ED855">
            <v>0</v>
          </cell>
        </row>
        <row r="856">
          <cell r="F856">
            <v>0</v>
          </cell>
          <cell r="G856">
            <v>0</v>
          </cell>
          <cell r="H856">
            <v>0</v>
          </cell>
          <cell r="I856">
            <v>0</v>
          </cell>
          <cell r="J856">
            <v>0</v>
          </cell>
          <cell r="K856">
            <v>0</v>
          </cell>
          <cell r="L856">
            <v>0</v>
          </cell>
          <cell r="M856">
            <v>0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R856">
            <v>0</v>
          </cell>
          <cell r="S856">
            <v>0</v>
          </cell>
          <cell r="T856">
            <v>0</v>
          </cell>
          <cell r="U856">
            <v>0</v>
          </cell>
          <cell r="V856">
            <v>0</v>
          </cell>
          <cell r="W856">
            <v>0</v>
          </cell>
          <cell r="X856">
            <v>0</v>
          </cell>
          <cell r="Y856">
            <v>0</v>
          </cell>
          <cell r="Z856">
            <v>0</v>
          </cell>
          <cell r="AA856">
            <v>0</v>
          </cell>
          <cell r="AB856">
            <v>0</v>
          </cell>
          <cell r="AC856">
            <v>0</v>
          </cell>
          <cell r="AD856">
            <v>0</v>
          </cell>
          <cell r="AE856">
            <v>0</v>
          </cell>
          <cell r="AF856">
            <v>0</v>
          </cell>
          <cell r="AG856">
            <v>0</v>
          </cell>
          <cell r="AH856">
            <v>0</v>
          </cell>
          <cell r="AI856">
            <v>0</v>
          </cell>
          <cell r="AJ856">
            <v>0</v>
          </cell>
          <cell r="AK856">
            <v>0</v>
          </cell>
          <cell r="AL856">
            <v>0</v>
          </cell>
          <cell r="AM856">
            <v>0</v>
          </cell>
          <cell r="AN856">
            <v>0</v>
          </cell>
          <cell r="AO856">
            <v>0</v>
          </cell>
          <cell r="AP856">
            <v>0</v>
          </cell>
          <cell r="AQ856">
            <v>0</v>
          </cell>
          <cell r="AR856">
            <v>0</v>
          </cell>
          <cell r="AS856">
            <v>0</v>
          </cell>
          <cell r="AT856">
            <v>0</v>
          </cell>
          <cell r="AU856">
            <v>0</v>
          </cell>
          <cell r="AV856">
            <v>0</v>
          </cell>
          <cell r="AW856">
            <v>0</v>
          </cell>
          <cell r="AX856">
            <v>0</v>
          </cell>
          <cell r="AY856">
            <v>0</v>
          </cell>
          <cell r="AZ856">
            <v>0</v>
          </cell>
          <cell r="BA856">
            <v>0</v>
          </cell>
          <cell r="BB856">
            <v>0</v>
          </cell>
          <cell r="BC856">
            <v>0</v>
          </cell>
          <cell r="BD856">
            <v>0</v>
          </cell>
          <cell r="BE856">
            <v>0</v>
          </cell>
          <cell r="BF856">
            <v>0</v>
          </cell>
          <cell r="BG856">
            <v>0</v>
          </cell>
          <cell r="BH856">
            <v>0</v>
          </cell>
          <cell r="BI856">
            <v>0</v>
          </cell>
          <cell r="BJ856">
            <v>0</v>
          </cell>
          <cell r="BK856">
            <v>0</v>
          </cell>
          <cell r="BL856">
            <v>0</v>
          </cell>
          <cell r="BM856">
            <v>0</v>
          </cell>
          <cell r="BN856">
            <v>0</v>
          </cell>
          <cell r="BO856">
            <v>0</v>
          </cell>
          <cell r="BP856">
            <v>0</v>
          </cell>
          <cell r="BQ856">
            <v>0</v>
          </cell>
          <cell r="BR856">
            <v>0</v>
          </cell>
          <cell r="BS856">
            <v>0</v>
          </cell>
          <cell r="BT856">
            <v>0</v>
          </cell>
          <cell r="BU856">
            <v>0</v>
          </cell>
          <cell r="BV856">
            <v>0</v>
          </cell>
          <cell r="BW856">
            <v>0</v>
          </cell>
          <cell r="BX856">
            <v>0</v>
          </cell>
          <cell r="BY856">
            <v>0</v>
          </cell>
          <cell r="BZ856">
            <v>0</v>
          </cell>
          <cell r="CA856">
            <v>0</v>
          </cell>
          <cell r="CB856">
            <v>0</v>
          </cell>
          <cell r="CC856">
            <v>0</v>
          </cell>
          <cell r="CD856">
            <v>0</v>
          </cell>
          <cell r="CE856">
            <v>0</v>
          </cell>
          <cell r="CF856">
            <v>0</v>
          </cell>
          <cell r="CG856">
            <v>0</v>
          </cell>
          <cell r="CH856">
            <v>0</v>
          </cell>
          <cell r="CI856">
            <v>0</v>
          </cell>
          <cell r="CJ856">
            <v>0</v>
          </cell>
          <cell r="CK856">
            <v>0</v>
          </cell>
          <cell r="CL856">
            <v>0</v>
          </cell>
          <cell r="CM856">
            <v>0</v>
          </cell>
          <cell r="CN856">
            <v>0</v>
          </cell>
          <cell r="CO856">
            <v>0</v>
          </cell>
          <cell r="CP856">
            <v>0</v>
          </cell>
          <cell r="CQ856">
            <v>0</v>
          </cell>
          <cell r="CR856">
            <v>0</v>
          </cell>
          <cell r="CS856">
            <v>0</v>
          </cell>
          <cell r="CT856">
            <v>0</v>
          </cell>
          <cell r="CU856">
            <v>0</v>
          </cell>
          <cell r="CV856">
            <v>0</v>
          </cell>
          <cell r="CW856">
            <v>0</v>
          </cell>
          <cell r="CX856">
            <v>0</v>
          </cell>
          <cell r="CY856">
            <v>0</v>
          </cell>
          <cell r="CZ856">
            <v>0</v>
          </cell>
          <cell r="DA856">
            <v>0</v>
          </cell>
          <cell r="DB856">
            <v>0</v>
          </cell>
          <cell r="DC856">
            <v>0</v>
          </cell>
          <cell r="DD856">
            <v>0</v>
          </cell>
          <cell r="DE856">
            <v>0</v>
          </cell>
          <cell r="DF856">
            <v>0</v>
          </cell>
          <cell r="DG856">
            <v>0</v>
          </cell>
          <cell r="DH856">
            <v>0</v>
          </cell>
          <cell r="DI856">
            <v>0</v>
          </cell>
          <cell r="DJ856">
            <v>0</v>
          </cell>
          <cell r="DK856">
            <v>0</v>
          </cell>
          <cell r="DL856">
            <v>0</v>
          </cell>
          <cell r="DM856">
            <v>0</v>
          </cell>
          <cell r="DN856">
            <v>0</v>
          </cell>
          <cell r="DO856">
            <v>0</v>
          </cell>
          <cell r="DP856">
            <v>0</v>
          </cell>
          <cell r="DQ856">
            <v>0</v>
          </cell>
          <cell r="DR856">
            <v>0</v>
          </cell>
          <cell r="DS856">
            <v>0</v>
          </cell>
          <cell r="DT856">
            <v>0</v>
          </cell>
          <cell r="DU856">
            <v>0</v>
          </cell>
          <cell r="DV856">
            <v>0</v>
          </cell>
          <cell r="DW856">
            <v>0</v>
          </cell>
          <cell r="DX856">
            <v>0</v>
          </cell>
          <cell r="DY856">
            <v>0</v>
          </cell>
          <cell r="DZ856">
            <v>0</v>
          </cell>
          <cell r="EA856">
            <v>0</v>
          </cell>
          <cell r="EB856">
            <v>0</v>
          </cell>
          <cell r="EC856">
            <v>0</v>
          </cell>
          <cell r="ED856">
            <v>0</v>
          </cell>
        </row>
        <row r="857">
          <cell r="F857">
            <v>0</v>
          </cell>
          <cell r="G857">
            <v>0</v>
          </cell>
          <cell r="H857">
            <v>0</v>
          </cell>
          <cell r="I857">
            <v>0</v>
          </cell>
          <cell r="J857">
            <v>0</v>
          </cell>
          <cell r="K857">
            <v>0</v>
          </cell>
          <cell r="L857">
            <v>0</v>
          </cell>
          <cell r="M857">
            <v>0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R857">
            <v>0</v>
          </cell>
          <cell r="S857">
            <v>0</v>
          </cell>
          <cell r="T857">
            <v>0</v>
          </cell>
          <cell r="U857">
            <v>0</v>
          </cell>
          <cell r="V857">
            <v>0</v>
          </cell>
          <cell r="W857">
            <v>0</v>
          </cell>
          <cell r="X857">
            <v>0</v>
          </cell>
          <cell r="Y857">
            <v>0</v>
          </cell>
          <cell r="Z857">
            <v>0</v>
          </cell>
          <cell r="AA857">
            <v>0</v>
          </cell>
          <cell r="AB857">
            <v>0</v>
          </cell>
          <cell r="AC857">
            <v>0</v>
          </cell>
          <cell r="AD857">
            <v>0</v>
          </cell>
          <cell r="AE857">
            <v>0</v>
          </cell>
          <cell r="AF857">
            <v>0</v>
          </cell>
          <cell r="AG857">
            <v>0</v>
          </cell>
          <cell r="AH857">
            <v>0</v>
          </cell>
          <cell r="AI857">
            <v>0</v>
          </cell>
          <cell r="AJ857">
            <v>0</v>
          </cell>
          <cell r="AK857">
            <v>0</v>
          </cell>
          <cell r="AL857">
            <v>0</v>
          </cell>
          <cell r="AM857">
            <v>0</v>
          </cell>
          <cell r="AN857">
            <v>0</v>
          </cell>
          <cell r="AO857">
            <v>0</v>
          </cell>
          <cell r="AP857">
            <v>0</v>
          </cell>
          <cell r="AQ857">
            <v>0</v>
          </cell>
          <cell r="AR857">
            <v>0</v>
          </cell>
          <cell r="AS857">
            <v>0</v>
          </cell>
          <cell r="AT857">
            <v>0</v>
          </cell>
          <cell r="AU857">
            <v>0</v>
          </cell>
          <cell r="AV857">
            <v>0</v>
          </cell>
          <cell r="AW857">
            <v>0</v>
          </cell>
          <cell r="AX857">
            <v>0</v>
          </cell>
          <cell r="AY857">
            <v>0</v>
          </cell>
          <cell r="AZ857">
            <v>0</v>
          </cell>
          <cell r="BA857">
            <v>0</v>
          </cell>
          <cell r="BB857">
            <v>0</v>
          </cell>
          <cell r="BC857">
            <v>0</v>
          </cell>
          <cell r="BD857">
            <v>0</v>
          </cell>
          <cell r="BE857">
            <v>0</v>
          </cell>
          <cell r="BF857">
            <v>0</v>
          </cell>
          <cell r="BG857">
            <v>0</v>
          </cell>
          <cell r="BH857">
            <v>0</v>
          </cell>
          <cell r="BI857">
            <v>0</v>
          </cell>
          <cell r="BJ857">
            <v>0</v>
          </cell>
          <cell r="BK857">
            <v>0</v>
          </cell>
          <cell r="BL857">
            <v>0</v>
          </cell>
          <cell r="BM857">
            <v>0</v>
          </cell>
          <cell r="BN857">
            <v>0</v>
          </cell>
          <cell r="BO857">
            <v>0</v>
          </cell>
          <cell r="BP857">
            <v>0</v>
          </cell>
          <cell r="BQ857">
            <v>0</v>
          </cell>
          <cell r="BR857">
            <v>0</v>
          </cell>
          <cell r="BS857">
            <v>0</v>
          </cell>
          <cell r="BT857">
            <v>0</v>
          </cell>
          <cell r="BU857">
            <v>0</v>
          </cell>
          <cell r="BV857">
            <v>0</v>
          </cell>
          <cell r="BW857">
            <v>0</v>
          </cell>
          <cell r="BX857">
            <v>0</v>
          </cell>
          <cell r="BY857">
            <v>0</v>
          </cell>
          <cell r="BZ857">
            <v>0</v>
          </cell>
          <cell r="CA857">
            <v>0</v>
          </cell>
          <cell r="CB857">
            <v>0</v>
          </cell>
          <cell r="CC857">
            <v>0</v>
          </cell>
          <cell r="CD857">
            <v>0</v>
          </cell>
          <cell r="CE857">
            <v>0</v>
          </cell>
          <cell r="CF857">
            <v>0</v>
          </cell>
          <cell r="CG857">
            <v>0</v>
          </cell>
          <cell r="CH857">
            <v>0</v>
          </cell>
          <cell r="CI857">
            <v>0</v>
          </cell>
          <cell r="CJ857">
            <v>0</v>
          </cell>
          <cell r="CK857">
            <v>0</v>
          </cell>
          <cell r="CL857">
            <v>0</v>
          </cell>
          <cell r="CM857">
            <v>0</v>
          </cell>
          <cell r="CN857">
            <v>0</v>
          </cell>
          <cell r="CO857">
            <v>0</v>
          </cell>
          <cell r="CP857">
            <v>0</v>
          </cell>
          <cell r="CQ857">
            <v>0</v>
          </cell>
          <cell r="CR857">
            <v>0</v>
          </cell>
          <cell r="CS857">
            <v>0</v>
          </cell>
          <cell r="CT857">
            <v>0</v>
          </cell>
          <cell r="CU857">
            <v>0</v>
          </cell>
          <cell r="CV857">
            <v>0</v>
          </cell>
          <cell r="CW857">
            <v>0</v>
          </cell>
          <cell r="CX857">
            <v>0</v>
          </cell>
          <cell r="CY857">
            <v>0</v>
          </cell>
          <cell r="CZ857">
            <v>0</v>
          </cell>
          <cell r="DA857">
            <v>0</v>
          </cell>
          <cell r="DB857">
            <v>0</v>
          </cell>
          <cell r="DC857">
            <v>0</v>
          </cell>
          <cell r="DD857">
            <v>0</v>
          </cell>
          <cell r="DE857">
            <v>0</v>
          </cell>
          <cell r="DF857">
            <v>0</v>
          </cell>
          <cell r="DG857">
            <v>0</v>
          </cell>
          <cell r="DH857">
            <v>0</v>
          </cell>
          <cell r="DI857">
            <v>0</v>
          </cell>
          <cell r="DJ857">
            <v>0</v>
          </cell>
          <cell r="DK857">
            <v>0</v>
          </cell>
          <cell r="DL857">
            <v>0</v>
          </cell>
          <cell r="DM857">
            <v>0</v>
          </cell>
          <cell r="DN857">
            <v>0</v>
          </cell>
          <cell r="DO857">
            <v>0</v>
          </cell>
          <cell r="DP857">
            <v>0</v>
          </cell>
          <cell r="DQ857">
            <v>0</v>
          </cell>
          <cell r="DR857">
            <v>0</v>
          </cell>
          <cell r="DS857">
            <v>0</v>
          </cell>
          <cell r="DT857">
            <v>0</v>
          </cell>
          <cell r="DU857">
            <v>0</v>
          </cell>
          <cell r="DV857">
            <v>0</v>
          </cell>
          <cell r="DW857">
            <v>0</v>
          </cell>
          <cell r="DX857">
            <v>0</v>
          </cell>
          <cell r="DY857">
            <v>0</v>
          </cell>
          <cell r="DZ857">
            <v>0</v>
          </cell>
          <cell r="EA857">
            <v>0</v>
          </cell>
          <cell r="EB857">
            <v>0</v>
          </cell>
          <cell r="EC857">
            <v>0</v>
          </cell>
          <cell r="ED857">
            <v>0</v>
          </cell>
        </row>
        <row r="858">
          <cell r="F858">
            <v>0</v>
          </cell>
          <cell r="G858">
            <v>0</v>
          </cell>
          <cell r="H858">
            <v>0</v>
          </cell>
          <cell r="I858">
            <v>0</v>
          </cell>
          <cell r="J858">
            <v>0</v>
          </cell>
          <cell r="K858">
            <v>0</v>
          </cell>
          <cell r="L858">
            <v>0</v>
          </cell>
          <cell r="M858">
            <v>0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  <cell r="X858">
            <v>0</v>
          </cell>
          <cell r="Y858">
            <v>0</v>
          </cell>
          <cell r="Z858">
            <v>0</v>
          </cell>
          <cell r="AA858">
            <v>0</v>
          </cell>
          <cell r="AB858">
            <v>0</v>
          </cell>
          <cell r="AC858">
            <v>0</v>
          </cell>
          <cell r="AD858">
            <v>0</v>
          </cell>
          <cell r="AE858">
            <v>0</v>
          </cell>
          <cell r="AF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  <cell r="AK858">
            <v>0</v>
          </cell>
          <cell r="AL858">
            <v>0</v>
          </cell>
          <cell r="AM858">
            <v>0</v>
          </cell>
          <cell r="AN858">
            <v>0</v>
          </cell>
          <cell r="AO858">
            <v>0</v>
          </cell>
          <cell r="AP858">
            <v>0</v>
          </cell>
          <cell r="AQ858">
            <v>0</v>
          </cell>
          <cell r="AR858">
            <v>0</v>
          </cell>
          <cell r="AS858">
            <v>0</v>
          </cell>
          <cell r="AT858">
            <v>0</v>
          </cell>
          <cell r="AU858">
            <v>0</v>
          </cell>
          <cell r="AV858">
            <v>0</v>
          </cell>
          <cell r="AW858">
            <v>0</v>
          </cell>
          <cell r="AX858">
            <v>0</v>
          </cell>
          <cell r="AY858">
            <v>0</v>
          </cell>
          <cell r="AZ858">
            <v>0</v>
          </cell>
          <cell r="BA858">
            <v>0</v>
          </cell>
          <cell r="BB858">
            <v>0</v>
          </cell>
          <cell r="BC858">
            <v>0</v>
          </cell>
          <cell r="BD858">
            <v>0</v>
          </cell>
          <cell r="BE858">
            <v>0</v>
          </cell>
          <cell r="BF858">
            <v>0</v>
          </cell>
          <cell r="BG858">
            <v>0</v>
          </cell>
          <cell r="BH858">
            <v>0</v>
          </cell>
          <cell r="BI858">
            <v>0</v>
          </cell>
          <cell r="BJ858">
            <v>0</v>
          </cell>
          <cell r="BK858">
            <v>0</v>
          </cell>
          <cell r="BL858">
            <v>0</v>
          </cell>
          <cell r="BM858">
            <v>0</v>
          </cell>
          <cell r="BN858">
            <v>0</v>
          </cell>
          <cell r="BO858">
            <v>0</v>
          </cell>
          <cell r="BP858">
            <v>0</v>
          </cell>
          <cell r="BQ858">
            <v>0</v>
          </cell>
          <cell r="BR858">
            <v>0</v>
          </cell>
          <cell r="BS858">
            <v>0</v>
          </cell>
          <cell r="BT858">
            <v>0</v>
          </cell>
          <cell r="BU858">
            <v>0</v>
          </cell>
          <cell r="BV858">
            <v>0</v>
          </cell>
          <cell r="BW858">
            <v>0</v>
          </cell>
          <cell r="BX858">
            <v>0</v>
          </cell>
          <cell r="BY858">
            <v>0</v>
          </cell>
          <cell r="BZ858">
            <v>0</v>
          </cell>
          <cell r="CA858">
            <v>0</v>
          </cell>
          <cell r="CB858">
            <v>0</v>
          </cell>
          <cell r="CC858">
            <v>0</v>
          </cell>
          <cell r="CD858">
            <v>0</v>
          </cell>
          <cell r="CE858">
            <v>0</v>
          </cell>
          <cell r="CF858">
            <v>0</v>
          </cell>
          <cell r="CG858">
            <v>0</v>
          </cell>
          <cell r="CH858">
            <v>0</v>
          </cell>
          <cell r="CI858">
            <v>0</v>
          </cell>
          <cell r="CJ858">
            <v>0</v>
          </cell>
          <cell r="CK858">
            <v>0</v>
          </cell>
          <cell r="CL858">
            <v>0</v>
          </cell>
          <cell r="CM858">
            <v>0</v>
          </cell>
          <cell r="CN858">
            <v>0</v>
          </cell>
          <cell r="CO858">
            <v>0</v>
          </cell>
          <cell r="CP858">
            <v>0</v>
          </cell>
          <cell r="CQ858">
            <v>0</v>
          </cell>
          <cell r="CR858">
            <v>0</v>
          </cell>
          <cell r="CS858">
            <v>0</v>
          </cell>
          <cell r="CT858">
            <v>0</v>
          </cell>
          <cell r="CU858">
            <v>0</v>
          </cell>
          <cell r="CV858">
            <v>0</v>
          </cell>
          <cell r="CW858">
            <v>0</v>
          </cell>
          <cell r="CX858">
            <v>0</v>
          </cell>
          <cell r="CY858">
            <v>0</v>
          </cell>
          <cell r="CZ858">
            <v>0</v>
          </cell>
          <cell r="DA858">
            <v>0</v>
          </cell>
          <cell r="DB858">
            <v>0</v>
          </cell>
          <cell r="DC858">
            <v>0</v>
          </cell>
          <cell r="DD858">
            <v>0</v>
          </cell>
          <cell r="DE858">
            <v>0</v>
          </cell>
          <cell r="DF858">
            <v>0</v>
          </cell>
          <cell r="DG858">
            <v>0</v>
          </cell>
          <cell r="DH858">
            <v>0</v>
          </cell>
          <cell r="DI858">
            <v>0</v>
          </cell>
          <cell r="DJ858">
            <v>0</v>
          </cell>
          <cell r="DK858">
            <v>0</v>
          </cell>
          <cell r="DL858">
            <v>0</v>
          </cell>
          <cell r="DM858">
            <v>0</v>
          </cell>
          <cell r="DN858">
            <v>0</v>
          </cell>
          <cell r="DO858">
            <v>0</v>
          </cell>
          <cell r="DP858">
            <v>0</v>
          </cell>
          <cell r="DQ858">
            <v>0</v>
          </cell>
          <cell r="DR858">
            <v>0</v>
          </cell>
          <cell r="DS858">
            <v>0</v>
          </cell>
          <cell r="DT858">
            <v>0</v>
          </cell>
          <cell r="DU858">
            <v>0</v>
          </cell>
          <cell r="DV858">
            <v>0</v>
          </cell>
          <cell r="DW858">
            <v>0</v>
          </cell>
          <cell r="DX858">
            <v>0</v>
          </cell>
          <cell r="DY858">
            <v>0</v>
          </cell>
          <cell r="DZ858">
            <v>0</v>
          </cell>
          <cell r="EA858">
            <v>0</v>
          </cell>
          <cell r="EB858">
            <v>0</v>
          </cell>
          <cell r="EC858">
            <v>0</v>
          </cell>
          <cell r="ED858">
            <v>0</v>
          </cell>
        </row>
        <row r="859">
          <cell r="F859">
            <v>0</v>
          </cell>
          <cell r="G859">
            <v>0</v>
          </cell>
          <cell r="H859">
            <v>0</v>
          </cell>
          <cell r="I859">
            <v>0</v>
          </cell>
          <cell r="J859">
            <v>0</v>
          </cell>
          <cell r="K859">
            <v>0</v>
          </cell>
          <cell r="L859">
            <v>0</v>
          </cell>
          <cell r="M859">
            <v>0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R859">
            <v>0</v>
          </cell>
          <cell r="S859">
            <v>0</v>
          </cell>
          <cell r="T859">
            <v>0</v>
          </cell>
          <cell r="U859">
            <v>0</v>
          </cell>
          <cell r="V859">
            <v>0</v>
          </cell>
          <cell r="W859">
            <v>0</v>
          </cell>
          <cell r="X859">
            <v>0</v>
          </cell>
          <cell r="Y859">
            <v>0</v>
          </cell>
          <cell r="Z859">
            <v>0</v>
          </cell>
          <cell r="AA859">
            <v>0</v>
          </cell>
          <cell r="AB859">
            <v>0</v>
          </cell>
          <cell r="AC859">
            <v>0</v>
          </cell>
          <cell r="AD859">
            <v>0</v>
          </cell>
          <cell r="AE859">
            <v>0</v>
          </cell>
          <cell r="AF859">
            <v>0</v>
          </cell>
          <cell r="AG859">
            <v>0</v>
          </cell>
          <cell r="AH859">
            <v>0</v>
          </cell>
          <cell r="AI859">
            <v>0</v>
          </cell>
          <cell r="AJ859">
            <v>0</v>
          </cell>
          <cell r="AK859">
            <v>0</v>
          </cell>
          <cell r="AL859">
            <v>0</v>
          </cell>
          <cell r="AM859">
            <v>0</v>
          </cell>
          <cell r="AN859">
            <v>0</v>
          </cell>
          <cell r="AO859">
            <v>0</v>
          </cell>
          <cell r="AP859">
            <v>0</v>
          </cell>
          <cell r="AQ859">
            <v>0</v>
          </cell>
          <cell r="AR859">
            <v>0</v>
          </cell>
          <cell r="AS859">
            <v>0</v>
          </cell>
          <cell r="AT859">
            <v>0</v>
          </cell>
          <cell r="AU859">
            <v>0</v>
          </cell>
          <cell r="AV859">
            <v>0</v>
          </cell>
          <cell r="AW859">
            <v>0</v>
          </cell>
          <cell r="AX859">
            <v>0</v>
          </cell>
          <cell r="AY859">
            <v>0</v>
          </cell>
          <cell r="AZ859">
            <v>0</v>
          </cell>
          <cell r="BA859">
            <v>0</v>
          </cell>
          <cell r="BB859">
            <v>0</v>
          </cell>
          <cell r="BC859">
            <v>0</v>
          </cell>
          <cell r="BD859">
            <v>0</v>
          </cell>
          <cell r="BE859">
            <v>0</v>
          </cell>
          <cell r="BF859">
            <v>0</v>
          </cell>
          <cell r="BG859">
            <v>0</v>
          </cell>
          <cell r="BH859">
            <v>0</v>
          </cell>
          <cell r="BI859">
            <v>0</v>
          </cell>
          <cell r="BJ859">
            <v>0</v>
          </cell>
          <cell r="BK859">
            <v>0</v>
          </cell>
          <cell r="BL859">
            <v>0</v>
          </cell>
          <cell r="BM859">
            <v>0</v>
          </cell>
          <cell r="BN859">
            <v>0</v>
          </cell>
          <cell r="BO859">
            <v>0</v>
          </cell>
          <cell r="BP859">
            <v>0</v>
          </cell>
          <cell r="BQ859">
            <v>0</v>
          </cell>
          <cell r="BR859">
            <v>0</v>
          </cell>
          <cell r="BS859">
            <v>0</v>
          </cell>
          <cell r="BT859">
            <v>0</v>
          </cell>
          <cell r="BU859">
            <v>0</v>
          </cell>
          <cell r="BV859">
            <v>0</v>
          </cell>
          <cell r="BW859">
            <v>0</v>
          </cell>
          <cell r="BX859">
            <v>0</v>
          </cell>
          <cell r="BY859">
            <v>0</v>
          </cell>
          <cell r="BZ859">
            <v>0</v>
          </cell>
          <cell r="CA859">
            <v>0</v>
          </cell>
          <cell r="CB859">
            <v>0</v>
          </cell>
          <cell r="CC859">
            <v>0</v>
          </cell>
          <cell r="CD859">
            <v>0</v>
          </cell>
          <cell r="CE859">
            <v>0</v>
          </cell>
          <cell r="CF859">
            <v>0</v>
          </cell>
          <cell r="CG859">
            <v>0</v>
          </cell>
          <cell r="CH859">
            <v>0</v>
          </cell>
          <cell r="CI859">
            <v>0</v>
          </cell>
          <cell r="CJ859">
            <v>0</v>
          </cell>
          <cell r="CK859">
            <v>0</v>
          </cell>
          <cell r="CL859">
            <v>0</v>
          </cell>
          <cell r="CM859">
            <v>0</v>
          </cell>
          <cell r="CN859">
            <v>0</v>
          </cell>
          <cell r="CO859">
            <v>0</v>
          </cell>
          <cell r="CP859">
            <v>0</v>
          </cell>
          <cell r="CQ859">
            <v>0</v>
          </cell>
          <cell r="CR859">
            <v>0</v>
          </cell>
          <cell r="CS859">
            <v>0</v>
          </cell>
          <cell r="CT859">
            <v>0</v>
          </cell>
          <cell r="CU859">
            <v>0</v>
          </cell>
          <cell r="CV859">
            <v>0</v>
          </cell>
          <cell r="CW859">
            <v>0</v>
          </cell>
          <cell r="CX859">
            <v>0</v>
          </cell>
          <cell r="CY859">
            <v>0</v>
          </cell>
          <cell r="CZ859">
            <v>0</v>
          </cell>
          <cell r="DA859">
            <v>0</v>
          </cell>
          <cell r="DB859">
            <v>0</v>
          </cell>
          <cell r="DC859">
            <v>0</v>
          </cell>
          <cell r="DD859">
            <v>0</v>
          </cell>
          <cell r="DE859">
            <v>0</v>
          </cell>
          <cell r="DF859">
            <v>0</v>
          </cell>
          <cell r="DG859">
            <v>0</v>
          </cell>
          <cell r="DH859">
            <v>0</v>
          </cell>
          <cell r="DI859">
            <v>0</v>
          </cell>
          <cell r="DJ859">
            <v>0</v>
          </cell>
          <cell r="DK859">
            <v>0</v>
          </cell>
          <cell r="DL859">
            <v>0</v>
          </cell>
          <cell r="DM859">
            <v>0</v>
          </cell>
          <cell r="DN859">
            <v>0</v>
          </cell>
          <cell r="DO859">
            <v>0</v>
          </cell>
          <cell r="DP859">
            <v>0</v>
          </cell>
          <cell r="DQ859">
            <v>0</v>
          </cell>
          <cell r="DR859">
            <v>0</v>
          </cell>
          <cell r="DS859">
            <v>0</v>
          </cell>
          <cell r="DT859">
            <v>0</v>
          </cell>
          <cell r="DU859">
            <v>0</v>
          </cell>
          <cell r="DV859">
            <v>0</v>
          </cell>
          <cell r="DW859">
            <v>0</v>
          </cell>
          <cell r="DX859">
            <v>0</v>
          </cell>
          <cell r="DY859">
            <v>0</v>
          </cell>
          <cell r="DZ859">
            <v>0</v>
          </cell>
          <cell r="EA859">
            <v>0</v>
          </cell>
          <cell r="EB859">
            <v>0</v>
          </cell>
          <cell r="EC859">
            <v>0</v>
          </cell>
          <cell r="ED859">
            <v>0</v>
          </cell>
        </row>
        <row r="860">
          <cell r="F860">
            <v>0</v>
          </cell>
          <cell r="G860">
            <v>0</v>
          </cell>
          <cell r="H860">
            <v>0</v>
          </cell>
          <cell r="I860">
            <v>0</v>
          </cell>
          <cell r="J860">
            <v>0</v>
          </cell>
          <cell r="K860">
            <v>0</v>
          </cell>
          <cell r="L860">
            <v>0</v>
          </cell>
          <cell r="M860">
            <v>0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R860">
            <v>0</v>
          </cell>
          <cell r="S860">
            <v>0</v>
          </cell>
          <cell r="T860">
            <v>0</v>
          </cell>
          <cell r="U860">
            <v>0</v>
          </cell>
          <cell r="V860">
            <v>0</v>
          </cell>
          <cell r="W860">
            <v>0</v>
          </cell>
          <cell r="X860">
            <v>0</v>
          </cell>
          <cell r="Y860">
            <v>0</v>
          </cell>
          <cell r="Z860">
            <v>0</v>
          </cell>
          <cell r="AA860">
            <v>0</v>
          </cell>
          <cell r="AB860">
            <v>0</v>
          </cell>
          <cell r="AC860">
            <v>0</v>
          </cell>
          <cell r="AD860">
            <v>0</v>
          </cell>
          <cell r="AE860">
            <v>0</v>
          </cell>
          <cell r="AF860">
            <v>0</v>
          </cell>
          <cell r="AG860">
            <v>0</v>
          </cell>
          <cell r="AH860">
            <v>0</v>
          </cell>
          <cell r="AI860">
            <v>0</v>
          </cell>
          <cell r="AJ860">
            <v>0</v>
          </cell>
          <cell r="AK860">
            <v>0</v>
          </cell>
          <cell r="AL860">
            <v>0</v>
          </cell>
          <cell r="AM860">
            <v>0</v>
          </cell>
          <cell r="AN860">
            <v>0</v>
          </cell>
          <cell r="AO860">
            <v>0</v>
          </cell>
          <cell r="AP860">
            <v>0</v>
          </cell>
          <cell r="AQ860">
            <v>0</v>
          </cell>
          <cell r="AR860">
            <v>0</v>
          </cell>
          <cell r="AS860">
            <v>0</v>
          </cell>
          <cell r="AT860">
            <v>0</v>
          </cell>
          <cell r="AU860">
            <v>0</v>
          </cell>
          <cell r="AV860">
            <v>0</v>
          </cell>
          <cell r="AW860">
            <v>0</v>
          </cell>
          <cell r="AX860">
            <v>0</v>
          </cell>
          <cell r="AY860">
            <v>0</v>
          </cell>
          <cell r="AZ860">
            <v>0</v>
          </cell>
          <cell r="BA860">
            <v>0</v>
          </cell>
          <cell r="BB860">
            <v>0</v>
          </cell>
          <cell r="BC860">
            <v>0</v>
          </cell>
          <cell r="BD860">
            <v>0</v>
          </cell>
          <cell r="BE860">
            <v>0</v>
          </cell>
          <cell r="BF860">
            <v>0</v>
          </cell>
          <cell r="BG860">
            <v>0</v>
          </cell>
          <cell r="BH860">
            <v>0</v>
          </cell>
          <cell r="BI860">
            <v>0</v>
          </cell>
          <cell r="BJ860">
            <v>0</v>
          </cell>
          <cell r="BK860">
            <v>0</v>
          </cell>
          <cell r="BL860">
            <v>0</v>
          </cell>
          <cell r="BM860">
            <v>0</v>
          </cell>
          <cell r="BN860">
            <v>0</v>
          </cell>
          <cell r="BO860">
            <v>0</v>
          </cell>
          <cell r="BP860">
            <v>0</v>
          </cell>
          <cell r="BQ860">
            <v>0</v>
          </cell>
          <cell r="BR860">
            <v>0</v>
          </cell>
          <cell r="BS860">
            <v>0</v>
          </cell>
          <cell r="BT860">
            <v>0</v>
          </cell>
          <cell r="BU860">
            <v>0</v>
          </cell>
          <cell r="BV860">
            <v>0</v>
          </cell>
          <cell r="BW860">
            <v>0</v>
          </cell>
          <cell r="BX860">
            <v>0</v>
          </cell>
          <cell r="BY860">
            <v>0</v>
          </cell>
          <cell r="BZ860">
            <v>0</v>
          </cell>
          <cell r="CA860">
            <v>0</v>
          </cell>
          <cell r="CB860">
            <v>0</v>
          </cell>
          <cell r="CC860">
            <v>0</v>
          </cell>
          <cell r="CD860">
            <v>0</v>
          </cell>
          <cell r="CE860">
            <v>0</v>
          </cell>
          <cell r="CF860">
            <v>0</v>
          </cell>
          <cell r="CG860">
            <v>0</v>
          </cell>
          <cell r="CH860">
            <v>0</v>
          </cell>
          <cell r="CI860">
            <v>0</v>
          </cell>
          <cell r="CJ860">
            <v>0</v>
          </cell>
          <cell r="CK860">
            <v>0</v>
          </cell>
          <cell r="CL860">
            <v>0</v>
          </cell>
          <cell r="CM860">
            <v>0</v>
          </cell>
          <cell r="CN860">
            <v>0</v>
          </cell>
          <cell r="CO860">
            <v>0</v>
          </cell>
          <cell r="CP860">
            <v>0</v>
          </cell>
          <cell r="CQ860">
            <v>0</v>
          </cell>
          <cell r="CR860">
            <v>0</v>
          </cell>
          <cell r="CS860">
            <v>0</v>
          </cell>
          <cell r="CT860">
            <v>0</v>
          </cell>
          <cell r="CU860">
            <v>0</v>
          </cell>
          <cell r="CV860">
            <v>0</v>
          </cell>
          <cell r="CW860">
            <v>0</v>
          </cell>
          <cell r="CX860">
            <v>0</v>
          </cell>
          <cell r="CY860">
            <v>0</v>
          </cell>
          <cell r="CZ860">
            <v>0</v>
          </cell>
          <cell r="DA860">
            <v>0</v>
          </cell>
          <cell r="DB860">
            <v>0</v>
          </cell>
          <cell r="DC860">
            <v>0</v>
          </cell>
          <cell r="DD860">
            <v>0</v>
          </cell>
          <cell r="DE860">
            <v>0</v>
          </cell>
          <cell r="DF860">
            <v>0</v>
          </cell>
          <cell r="DG860">
            <v>0</v>
          </cell>
          <cell r="DH860">
            <v>0</v>
          </cell>
          <cell r="DI860">
            <v>0</v>
          </cell>
          <cell r="DJ860">
            <v>0</v>
          </cell>
          <cell r="DK860">
            <v>0</v>
          </cell>
          <cell r="DL860">
            <v>0</v>
          </cell>
          <cell r="DM860">
            <v>0</v>
          </cell>
          <cell r="DN860">
            <v>0</v>
          </cell>
          <cell r="DO860">
            <v>0</v>
          </cell>
          <cell r="DP860">
            <v>0</v>
          </cell>
          <cell r="DQ860">
            <v>0</v>
          </cell>
          <cell r="DR860">
            <v>0</v>
          </cell>
          <cell r="DS860">
            <v>0</v>
          </cell>
          <cell r="DT860">
            <v>0</v>
          </cell>
          <cell r="DU860">
            <v>0</v>
          </cell>
          <cell r="DV860">
            <v>0</v>
          </cell>
          <cell r="DW860">
            <v>0</v>
          </cell>
          <cell r="DX860">
            <v>0</v>
          </cell>
          <cell r="DY860">
            <v>0</v>
          </cell>
          <cell r="DZ860">
            <v>0</v>
          </cell>
          <cell r="EA860">
            <v>0</v>
          </cell>
          <cell r="EB860">
            <v>0</v>
          </cell>
          <cell r="EC860">
            <v>0</v>
          </cell>
          <cell r="ED860">
            <v>0</v>
          </cell>
        </row>
        <row r="861">
          <cell r="F861">
            <v>0</v>
          </cell>
          <cell r="G861">
            <v>0</v>
          </cell>
          <cell r="H861">
            <v>0</v>
          </cell>
          <cell r="I861">
            <v>0</v>
          </cell>
          <cell r="J861">
            <v>0</v>
          </cell>
          <cell r="K861">
            <v>0</v>
          </cell>
          <cell r="L861">
            <v>0</v>
          </cell>
          <cell r="M861">
            <v>0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R861">
            <v>0</v>
          </cell>
          <cell r="S861">
            <v>0</v>
          </cell>
          <cell r="T861">
            <v>0</v>
          </cell>
          <cell r="U861">
            <v>0</v>
          </cell>
          <cell r="V861">
            <v>0</v>
          </cell>
          <cell r="W861">
            <v>0</v>
          </cell>
          <cell r="X861">
            <v>0</v>
          </cell>
          <cell r="Y861">
            <v>0</v>
          </cell>
          <cell r="Z861">
            <v>0</v>
          </cell>
          <cell r="AA861">
            <v>0</v>
          </cell>
          <cell r="AB861">
            <v>0</v>
          </cell>
          <cell r="AC861">
            <v>0</v>
          </cell>
          <cell r="AD861">
            <v>0</v>
          </cell>
          <cell r="AE861">
            <v>0</v>
          </cell>
          <cell r="AF861">
            <v>0</v>
          </cell>
          <cell r="AG861">
            <v>0</v>
          </cell>
          <cell r="AH861">
            <v>0</v>
          </cell>
          <cell r="AI861">
            <v>0</v>
          </cell>
          <cell r="AJ861">
            <v>0</v>
          </cell>
          <cell r="AK861">
            <v>0</v>
          </cell>
          <cell r="AL861">
            <v>0</v>
          </cell>
          <cell r="AM861">
            <v>0</v>
          </cell>
          <cell r="AN861">
            <v>0</v>
          </cell>
          <cell r="AO861">
            <v>0</v>
          </cell>
          <cell r="AP861">
            <v>0</v>
          </cell>
          <cell r="AQ861">
            <v>0</v>
          </cell>
          <cell r="AR861">
            <v>0</v>
          </cell>
          <cell r="AS861">
            <v>0</v>
          </cell>
          <cell r="AT861">
            <v>0</v>
          </cell>
          <cell r="AU861">
            <v>0</v>
          </cell>
          <cell r="AV861">
            <v>0</v>
          </cell>
          <cell r="AW861">
            <v>0</v>
          </cell>
          <cell r="AX861">
            <v>0</v>
          </cell>
          <cell r="AY861">
            <v>0</v>
          </cell>
          <cell r="AZ861">
            <v>0</v>
          </cell>
          <cell r="BA861">
            <v>0</v>
          </cell>
          <cell r="BB861">
            <v>0</v>
          </cell>
          <cell r="BC861">
            <v>0</v>
          </cell>
          <cell r="BD861">
            <v>0</v>
          </cell>
          <cell r="BE861">
            <v>0</v>
          </cell>
          <cell r="BF861">
            <v>0</v>
          </cell>
          <cell r="BG861">
            <v>0</v>
          </cell>
          <cell r="BH861">
            <v>0</v>
          </cell>
          <cell r="BI861">
            <v>0</v>
          </cell>
          <cell r="BJ861">
            <v>0</v>
          </cell>
          <cell r="BK861">
            <v>0</v>
          </cell>
          <cell r="BL861">
            <v>0</v>
          </cell>
          <cell r="BM861">
            <v>0</v>
          </cell>
          <cell r="BN861">
            <v>0</v>
          </cell>
          <cell r="BO861">
            <v>0</v>
          </cell>
          <cell r="BP861">
            <v>0</v>
          </cell>
          <cell r="BQ861">
            <v>0</v>
          </cell>
          <cell r="BR861">
            <v>0</v>
          </cell>
          <cell r="BS861">
            <v>0</v>
          </cell>
          <cell r="BT861">
            <v>0</v>
          </cell>
          <cell r="BU861">
            <v>0</v>
          </cell>
          <cell r="BV861">
            <v>0</v>
          </cell>
          <cell r="BW861">
            <v>0</v>
          </cell>
          <cell r="BX861">
            <v>0</v>
          </cell>
          <cell r="BY861">
            <v>0</v>
          </cell>
          <cell r="BZ861">
            <v>0</v>
          </cell>
          <cell r="CA861">
            <v>0</v>
          </cell>
          <cell r="CB861">
            <v>0</v>
          </cell>
          <cell r="CC861">
            <v>0</v>
          </cell>
          <cell r="CD861">
            <v>0</v>
          </cell>
          <cell r="CE861">
            <v>0</v>
          </cell>
          <cell r="CF861">
            <v>0</v>
          </cell>
          <cell r="CG861">
            <v>0</v>
          </cell>
          <cell r="CH861">
            <v>0</v>
          </cell>
          <cell r="CI861">
            <v>0</v>
          </cell>
          <cell r="CJ861">
            <v>0</v>
          </cell>
          <cell r="CK861">
            <v>0</v>
          </cell>
          <cell r="CL861">
            <v>0</v>
          </cell>
          <cell r="CM861">
            <v>0</v>
          </cell>
          <cell r="CN861">
            <v>0</v>
          </cell>
          <cell r="CO861">
            <v>0</v>
          </cell>
          <cell r="CP861">
            <v>0</v>
          </cell>
          <cell r="CQ861">
            <v>0</v>
          </cell>
          <cell r="CR861">
            <v>0</v>
          </cell>
          <cell r="CS861">
            <v>0</v>
          </cell>
          <cell r="CT861">
            <v>0</v>
          </cell>
          <cell r="CU861">
            <v>0</v>
          </cell>
          <cell r="CV861">
            <v>0</v>
          </cell>
          <cell r="CW861">
            <v>0</v>
          </cell>
          <cell r="CX861">
            <v>0</v>
          </cell>
          <cell r="CY861">
            <v>0</v>
          </cell>
          <cell r="CZ861">
            <v>0</v>
          </cell>
          <cell r="DA861">
            <v>0</v>
          </cell>
          <cell r="DB861">
            <v>0</v>
          </cell>
          <cell r="DC861">
            <v>0</v>
          </cell>
          <cell r="DD861">
            <v>0</v>
          </cell>
          <cell r="DE861">
            <v>0</v>
          </cell>
          <cell r="DF861">
            <v>0</v>
          </cell>
          <cell r="DG861">
            <v>0</v>
          </cell>
          <cell r="DH861">
            <v>0</v>
          </cell>
          <cell r="DI861">
            <v>0</v>
          </cell>
          <cell r="DJ861">
            <v>0</v>
          </cell>
          <cell r="DK861">
            <v>0</v>
          </cell>
          <cell r="DL861">
            <v>0</v>
          </cell>
          <cell r="DM861">
            <v>0</v>
          </cell>
          <cell r="DN861">
            <v>0</v>
          </cell>
          <cell r="DO861">
            <v>0</v>
          </cell>
          <cell r="DP861">
            <v>0</v>
          </cell>
          <cell r="DQ861">
            <v>0</v>
          </cell>
          <cell r="DR861">
            <v>0</v>
          </cell>
          <cell r="DS861">
            <v>0</v>
          </cell>
          <cell r="DT861">
            <v>0</v>
          </cell>
          <cell r="DU861">
            <v>0</v>
          </cell>
          <cell r="DV861">
            <v>0</v>
          </cell>
          <cell r="DW861">
            <v>0</v>
          </cell>
          <cell r="DX861">
            <v>0</v>
          </cell>
          <cell r="DY861">
            <v>0</v>
          </cell>
          <cell r="DZ861">
            <v>0</v>
          </cell>
          <cell r="EA861">
            <v>0</v>
          </cell>
          <cell r="EB861">
            <v>0</v>
          </cell>
          <cell r="EC861">
            <v>0</v>
          </cell>
          <cell r="ED861">
            <v>0</v>
          </cell>
        </row>
        <row r="862">
          <cell r="F862">
            <v>0</v>
          </cell>
          <cell r="G862">
            <v>0</v>
          </cell>
          <cell r="H862">
            <v>0</v>
          </cell>
          <cell r="I862">
            <v>0</v>
          </cell>
          <cell r="J862">
            <v>0</v>
          </cell>
          <cell r="K862">
            <v>0</v>
          </cell>
          <cell r="L862">
            <v>0</v>
          </cell>
          <cell r="M862">
            <v>0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R862">
            <v>0</v>
          </cell>
          <cell r="S862">
            <v>0</v>
          </cell>
          <cell r="T862">
            <v>0</v>
          </cell>
          <cell r="U862">
            <v>0</v>
          </cell>
          <cell r="V862">
            <v>0</v>
          </cell>
          <cell r="W862">
            <v>0</v>
          </cell>
          <cell r="X862">
            <v>0</v>
          </cell>
          <cell r="Y862">
            <v>0</v>
          </cell>
          <cell r="Z862">
            <v>0</v>
          </cell>
          <cell r="AA862">
            <v>0</v>
          </cell>
          <cell r="AB862">
            <v>0</v>
          </cell>
          <cell r="AC862">
            <v>0</v>
          </cell>
          <cell r="AD862">
            <v>0</v>
          </cell>
          <cell r="AE862">
            <v>0</v>
          </cell>
          <cell r="AF862">
            <v>0</v>
          </cell>
          <cell r="AG862">
            <v>0</v>
          </cell>
          <cell r="AH862">
            <v>0</v>
          </cell>
          <cell r="AI862">
            <v>0</v>
          </cell>
          <cell r="AJ862">
            <v>0</v>
          </cell>
          <cell r="AK862">
            <v>0</v>
          </cell>
          <cell r="AL862">
            <v>0</v>
          </cell>
          <cell r="AM862">
            <v>0</v>
          </cell>
          <cell r="AN862">
            <v>0</v>
          </cell>
          <cell r="AO862">
            <v>0</v>
          </cell>
          <cell r="AP862">
            <v>0</v>
          </cell>
          <cell r="AQ862">
            <v>0</v>
          </cell>
          <cell r="AR862">
            <v>0</v>
          </cell>
          <cell r="AS862">
            <v>0</v>
          </cell>
          <cell r="AT862">
            <v>0</v>
          </cell>
          <cell r="AU862">
            <v>0</v>
          </cell>
          <cell r="AV862">
            <v>0</v>
          </cell>
          <cell r="AW862">
            <v>0</v>
          </cell>
          <cell r="AX862">
            <v>0</v>
          </cell>
          <cell r="AY862">
            <v>0</v>
          </cell>
          <cell r="AZ862">
            <v>0</v>
          </cell>
          <cell r="BA862">
            <v>0</v>
          </cell>
          <cell r="BB862">
            <v>0</v>
          </cell>
          <cell r="BC862">
            <v>0</v>
          </cell>
          <cell r="BD862">
            <v>0</v>
          </cell>
          <cell r="BE862">
            <v>0</v>
          </cell>
          <cell r="BF862">
            <v>0</v>
          </cell>
          <cell r="BG862">
            <v>0</v>
          </cell>
          <cell r="BH862">
            <v>0</v>
          </cell>
          <cell r="BI862">
            <v>0</v>
          </cell>
          <cell r="BJ862">
            <v>0</v>
          </cell>
          <cell r="BK862">
            <v>0</v>
          </cell>
          <cell r="BL862">
            <v>0</v>
          </cell>
          <cell r="BM862">
            <v>0</v>
          </cell>
          <cell r="BN862">
            <v>0</v>
          </cell>
          <cell r="BO862">
            <v>0</v>
          </cell>
          <cell r="BP862">
            <v>0</v>
          </cell>
          <cell r="BQ862">
            <v>0</v>
          </cell>
          <cell r="BR862">
            <v>0</v>
          </cell>
          <cell r="BS862">
            <v>0</v>
          </cell>
          <cell r="BT862">
            <v>0</v>
          </cell>
          <cell r="BU862">
            <v>0</v>
          </cell>
          <cell r="BV862">
            <v>0</v>
          </cell>
          <cell r="BW862">
            <v>0</v>
          </cell>
          <cell r="BX862">
            <v>0</v>
          </cell>
          <cell r="BY862">
            <v>0</v>
          </cell>
          <cell r="BZ862">
            <v>0</v>
          </cell>
          <cell r="CA862">
            <v>0</v>
          </cell>
          <cell r="CB862">
            <v>0</v>
          </cell>
          <cell r="CC862">
            <v>0</v>
          </cell>
          <cell r="CD862">
            <v>0</v>
          </cell>
          <cell r="CE862">
            <v>0</v>
          </cell>
          <cell r="CF862">
            <v>0</v>
          </cell>
          <cell r="CG862">
            <v>0</v>
          </cell>
          <cell r="CH862">
            <v>0</v>
          </cell>
          <cell r="CI862">
            <v>0</v>
          </cell>
          <cell r="CJ862">
            <v>0</v>
          </cell>
          <cell r="CK862">
            <v>0</v>
          </cell>
          <cell r="CL862">
            <v>0</v>
          </cell>
          <cell r="CM862">
            <v>0</v>
          </cell>
          <cell r="CN862">
            <v>0</v>
          </cell>
          <cell r="CO862">
            <v>0</v>
          </cell>
          <cell r="CP862">
            <v>0</v>
          </cell>
          <cell r="CQ862">
            <v>0</v>
          </cell>
          <cell r="CR862">
            <v>0</v>
          </cell>
          <cell r="CS862">
            <v>0</v>
          </cell>
          <cell r="CT862">
            <v>0</v>
          </cell>
          <cell r="CU862">
            <v>0</v>
          </cell>
          <cell r="CV862">
            <v>0</v>
          </cell>
          <cell r="CW862">
            <v>0</v>
          </cell>
          <cell r="CX862">
            <v>0</v>
          </cell>
          <cell r="CY862">
            <v>0</v>
          </cell>
          <cell r="CZ862">
            <v>0</v>
          </cell>
          <cell r="DA862">
            <v>0</v>
          </cell>
          <cell r="DB862">
            <v>0</v>
          </cell>
          <cell r="DC862">
            <v>0</v>
          </cell>
          <cell r="DD862">
            <v>0</v>
          </cell>
          <cell r="DE862">
            <v>0</v>
          </cell>
          <cell r="DF862">
            <v>0</v>
          </cell>
          <cell r="DG862">
            <v>0</v>
          </cell>
          <cell r="DH862">
            <v>0</v>
          </cell>
          <cell r="DI862">
            <v>0</v>
          </cell>
          <cell r="DJ862">
            <v>0</v>
          </cell>
          <cell r="DK862">
            <v>0</v>
          </cell>
          <cell r="DL862">
            <v>0</v>
          </cell>
          <cell r="DM862">
            <v>0</v>
          </cell>
          <cell r="DN862">
            <v>0</v>
          </cell>
          <cell r="DO862">
            <v>0</v>
          </cell>
          <cell r="DP862">
            <v>0</v>
          </cell>
          <cell r="DQ862">
            <v>0</v>
          </cell>
          <cell r="DR862">
            <v>0</v>
          </cell>
          <cell r="DS862">
            <v>0</v>
          </cell>
          <cell r="DT862">
            <v>0</v>
          </cell>
          <cell r="DU862">
            <v>0</v>
          </cell>
          <cell r="DV862">
            <v>0</v>
          </cell>
          <cell r="DW862">
            <v>0</v>
          </cell>
          <cell r="DX862">
            <v>0</v>
          </cell>
          <cell r="DY862">
            <v>0</v>
          </cell>
          <cell r="DZ862">
            <v>0</v>
          </cell>
          <cell r="EA862">
            <v>0</v>
          </cell>
          <cell r="EB862">
            <v>0</v>
          </cell>
          <cell r="EC862">
            <v>0</v>
          </cell>
          <cell r="ED862">
            <v>0</v>
          </cell>
        </row>
        <row r="863">
          <cell r="F863">
            <v>0</v>
          </cell>
          <cell r="G863">
            <v>0</v>
          </cell>
          <cell r="H863">
            <v>0</v>
          </cell>
          <cell r="I863">
            <v>0</v>
          </cell>
          <cell r="J863">
            <v>0</v>
          </cell>
          <cell r="K863">
            <v>0</v>
          </cell>
          <cell r="L863">
            <v>0</v>
          </cell>
          <cell r="M863">
            <v>0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R863">
            <v>0</v>
          </cell>
          <cell r="S863">
            <v>0</v>
          </cell>
          <cell r="T863">
            <v>0</v>
          </cell>
          <cell r="U863">
            <v>0</v>
          </cell>
          <cell r="V863">
            <v>0</v>
          </cell>
          <cell r="W863">
            <v>0</v>
          </cell>
          <cell r="X863">
            <v>0</v>
          </cell>
          <cell r="Y863">
            <v>0</v>
          </cell>
          <cell r="Z863">
            <v>0</v>
          </cell>
          <cell r="AA863">
            <v>0</v>
          </cell>
          <cell r="AB863">
            <v>0</v>
          </cell>
          <cell r="AC863">
            <v>0</v>
          </cell>
          <cell r="AD863">
            <v>0</v>
          </cell>
          <cell r="AE863">
            <v>0</v>
          </cell>
          <cell r="AF863">
            <v>0</v>
          </cell>
          <cell r="AG863">
            <v>0</v>
          </cell>
          <cell r="AH863">
            <v>0</v>
          </cell>
          <cell r="AI863">
            <v>0</v>
          </cell>
          <cell r="AJ863">
            <v>0</v>
          </cell>
          <cell r="AK863">
            <v>0</v>
          </cell>
          <cell r="AL863">
            <v>0</v>
          </cell>
          <cell r="AM863">
            <v>0</v>
          </cell>
          <cell r="AN863">
            <v>0</v>
          </cell>
          <cell r="AO863">
            <v>0</v>
          </cell>
          <cell r="AP863">
            <v>0</v>
          </cell>
          <cell r="AQ863">
            <v>0</v>
          </cell>
          <cell r="AR863">
            <v>0</v>
          </cell>
          <cell r="AS863">
            <v>0</v>
          </cell>
          <cell r="AT863">
            <v>0</v>
          </cell>
          <cell r="AU863">
            <v>0</v>
          </cell>
          <cell r="AV863">
            <v>0</v>
          </cell>
          <cell r="AW863">
            <v>0</v>
          </cell>
          <cell r="AX863">
            <v>0</v>
          </cell>
          <cell r="AY863">
            <v>0</v>
          </cell>
          <cell r="AZ863">
            <v>0</v>
          </cell>
          <cell r="BA863">
            <v>0</v>
          </cell>
          <cell r="BB863">
            <v>0</v>
          </cell>
          <cell r="BC863">
            <v>0</v>
          </cell>
          <cell r="BD863">
            <v>0</v>
          </cell>
          <cell r="BE863">
            <v>0</v>
          </cell>
          <cell r="BF863">
            <v>0</v>
          </cell>
          <cell r="BG863">
            <v>0</v>
          </cell>
          <cell r="BH863">
            <v>0</v>
          </cell>
          <cell r="BI863">
            <v>0</v>
          </cell>
          <cell r="BJ863">
            <v>0</v>
          </cell>
          <cell r="BK863">
            <v>0</v>
          </cell>
          <cell r="BL863">
            <v>0</v>
          </cell>
          <cell r="BM863">
            <v>0</v>
          </cell>
          <cell r="BN863">
            <v>0</v>
          </cell>
          <cell r="BO863">
            <v>0</v>
          </cell>
          <cell r="BP863">
            <v>0</v>
          </cell>
          <cell r="BQ863">
            <v>0</v>
          </cell>
          <cell r="BR863">
            <v>0</v>
          </cell>
          <cell r="BS863">
            <v>0</v>
          </cell>
          <cell r="BT863">
            <v>0</v>
          </cell>
          <cell r="BU863">
            <v>0</v>
          </cell>
          <cell r="BV863">
            <v>0</v>
          </cell>
          <cell r="BW863">
            <v>0</v>
          </cell>
          <cell r="BX863">
            <v>0</v>
          </cell>
          <cell r="BY863">
            <v>0</v>
          </cell>
          <cell r="BZ863">
            <v>0</v>
          </cell>
          <cell r="CA863">
            <v>0</v>
          </cell>
          <cell r="CB863">
            <v>0</v>
          </cell>
          <cell r="CC863">
            <v>0</v>
          </cell>
          <cell r="CD863">
            <v>0</v>
          </cell>
          <cell r="CE863">
            <v>0</v>
          </cell>
          <cell r="CF863">
            <v>0</v>
          </cell>
          <cell r="CG863">
            <v>0</v>
          </cell>
          <cell r="CH863">
            <v>0</v>
          </cell>
          <cell r="CI863">
            <v>0</v>
          </cell>
          <cell r="CJ863">
            <v>0</v>
          </cell>
          <cell r="CK863">
            <v>0</v>
          </cell>
          <cell r="CL863">
            <v>0</v>
          </cell>
          <cell r="CM863">
            <v>0</v>
          </cell>
          <cell r="CN863">
            <v>0</v>
          </cell>
          <cell r="CO863">
            <v>0</v>
          </cell>
          <cell r="CP863">
            <v>0</v>
          </cell>
          <cell r="CQ863">
            <v>0</v>
          </cell>
          <cell r="CR863">
            <v>0</v>
          </cell>
          <cell r="CS863">
            <v>0</v>
          </cell>
          <cell r="CT863">
            <v>0</v>
          </cell>
          <cell r="CU863">
            <v>0</v>
          </cell>
          <cell r="CV863">
            <v>0</v>
          </cell>
          <cell r="CW863">
            <v>0</v>
          </cell>
          <cell r="CX863">
            <v>0</v>
          </cell>
          <cell r="CY863">
            <v>0</v>
          </cell>
          <cell r="CZ863">
            <v>0</v>
          </cell>
          <cell r="DA863">
            <v>0</v>
          </cell>
          <cell r="DB863">
            <v>0</v>
          </cell>
          <cell r="DC863">
            <v>0</v>
          </cell>
          <cell r="DD863">
            <v>0</v>
          </cell>
          <cell r="DE863">
            <v>0</v>
          </cell>
          <cell r="DF863">
            <v>0</v>
          </cell>
          <cell r="DG863">
            <v>0</v>
          </cell>
          <cell r="DH863">
            <v>0</v>
          </cell>
          <cell r="DI863">
            <v>0</v>
          </cell>
          <cell r="DJ863">
            <v>0</v>
          </cell>
          <cell r="DK863">
            <v>0</v>
          </cell>
          <cell r="DL863">
            <v>0</v>
          </cell>
          <cell r="DM863">
            <v>0</v>
          </cell>
          <cell r="DN863">
            <v>0</v>
          </cell>
          <cell r="DO863">
            <v>0</v>
          </cell>
          <cell r="DP863">
            <v>0</v>
          </cell>
          <cell r="DQ863">
            <v>0</v>
          </cell>
          <cell r="DR863">
            <v>0</v>
          </cell>
          <cell r="DS863">
            <v>0</v>
          </cell>
          <cell r="DT863">
            <v>0</v>
          </cell>
          <cell r="DU863">
            <v>0</v>
          </cell>
          <cell r="DV863">
            <v>0</v>
          </cell>
          <cell r="DW863">
            <v>0</v>
          </cell>
          <cell r="DX863">
            <v>0</v>
          </cell>
          <cell r="DY863">
            <v>0</v>
          </cell>
          <cell r="DZ863">
            <v>0</v>
          </cell>
          <cell r="EA863">
            <v>0</v>
          </cell>
          <cell r="EB863">
            <v>0</v>
          </cell>
          <cell r="EC863">
            <v>0</v>
          </cell>
          <cell r="ED863">
            <v>0</v>
          </cell>
        </row>
        <row r="864">
          <cell r="F864">
            <v>0</v>
          </cell>
          <cell r="G864">
            <v>0</v>
          </cell>
          <cell r="H864">
            <v>0</v>
          </cell>
          <cell r="I864">
            <v>0</v>
          </cell>
          <cell r="J864">
            <v>0</v>
          </cell>
          <cell r="K864">
            <v>0</v>
          </cell>
          <cell r="L864">
            <v>0</v>
          </cell>
          <cell r="M864">
            <v>0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R864">
            <v>0</v>
          </cell>
          <cell r="S864">
            <v>0</v>
          </cell>
          <cell r="T864">
            <v>0</v>
          </cell>
          <cell r="U864">
            <v>0</v>
          </cell>
          <cell r="V864">
            <v>0</v>
          </cell>
          <cell r="W864">
            <v>0</v>
          </cell>
          <cell r="X864">
            <v>0</v>
          </cell>
          <cell r="Y864">
            <v>0</v>
          </cell>
          <cell r="Z864">
            <v>0</v>
          </cell>
          <cell r="AA864">
            <v>0</v>
          </cell>
          <cell r="AB864">
            <v>0</v>
          </cell>
          <cell r="AC864">
            <v>0</v>
          </cell>
          <cell r="AD864">
            <v>0</v>
          </cell>
          <cell r="AE864">
            <v>0</v>
          </cell>
          <cell r="AF864">
            <v>0</v>
          </cell>
          <cell r="AG864">
            <v>0</v>
          </cell>
          <cell r="AH864">
            <v>0</v>
          </cell>
          <cell r="AI864">
            <v>0</v>
          </cell>
          <cell r="AJ864">
            <v>0</v>
          </cell>
          <cell r="AK864">
            <v>0</v>
          </cell>
          <cell r="AL864">
            <v>0</v>
          </cell>
          <cell r="AM864">
            <v>0</v>
          </cell>
          <cell r="AN864">
            <v>0</v>
          </cell>
          <cell r="AO864">
            <v>0</v>
          </cell>
          <cell r="AP864">
            <v>0</v>
          </cell>
          <cell r="AQ864">
            <v>0</v>
          </cell>
          <cell r="AR864">
            <v>0</v>
          </cell>
          <cell r="AS864">
            <v>0</v>
          </cell>
          <cell r="AT864">
            <v>0</v>
          </cell>
          <cell r="AU864">
            <v>0</v>
          </cell>
          <cell r="AV864">
            <v>0</v>
          </cell>
          <cell r="AW864">
            <v>0</v>
          </cell>
          <cell r="AX864">
            <v>0</v>
          </cell>
          <cell r="AY864">
            <v>0</v>
          </cell>
          <cell r="AZ864">
            <v>0</v>
          </cell>
          <cell r="BA864">
            <v>0</v>
          </cell>
          <cell r="BB864">
            <v>0</v>
          </cell>
          <cell r="BC864">
            <v>0</v>
          </cell>
          <cell r="BD864">
            <v>0</v>
          </cell>
          <cell r="BE864">
            <v>0</v>
          </cell>
          <cell r="BF864">
            <v>0</v>
          </cell>
          <cell r="BG864">
            <v>0</v>
          </cell>
          <cell r="BH864">
            <v>0</v>
          </cell>
          <cell r="BI864">
            <v>0</v>
          </cell>
          <cell r="BJ864">
            <v>0</v>
          </cell>
          <cell r="BK864">
            <v>0</v>
          </cell>
          <cell r="BL864">
            <v>0</v>
          </cell>
          <cell r="BM864">
            <v>0</v>
          </cell>
          <cell r="BN864">
            <v>0</v>
          </cell>
          <cell r="BO864">
            <v>0</v>
          </cell>
          <cell r="BP864">
            <v>0</v>
          </cell>
          <cell r="BQ864">
            <v>0</v>
          </cell>
          <cell r="BR864">
            <v>0</v>
          </cell>
          <cell r="BS864">
            <v>0</v>
          </cell>
          <cell r="BT864">
            <v>0</v>
          </cell>
          <cell r="BU864">
            <v>0</v>
          </cell>
          <cell r="BV864">
            <v>0</v>
          </cell>
          <cell r="BW864">
            <v>0</v>
          </cell>
          <cell r="BX864">
            <v>0</v>
          </cell>
          <cell r="BY864">
            <v>0</v>
          </cell>
          <cell r="BZ864">
            <v>0</v>
          </cell>
          <cell r="CA864">
            <v>0</v>
          </cell>
          <cell r="CB864">
            <v>0</v>
          </cell>
          <cell r="CC864">
            <v>0</v>
          </cell>
          <cell r="CD864">
            <v>0</v>
          </cell>
          <cell r="CE864">
            <v>0</v>
          </cell>
          <cell r="CF864">
            <v>0</v>
          </cell>
          <cell r="CG864">
            <v>0</v>
          </cell>
          <cell r="CH864">
            <v>0</v>
          </cell>
          <cell r="CI864">
            <v>0</v>
          </cell>
          <cell r="CJ864">
            <v>0</v>
          </cell>
          <cell r="CK864">
            <v>0</v>
          </cell>
          <cell r="CL864">
            <v>0</v>
          </cell>
          <cell r="CM864">
            <v>0</v>
          </cell>
          <cell r="CN864">
            <v>0</v>
          </cell>
          <cell r="CO864">
            <v>0</v>
          </cell>
          <cell r="CP864">
            <v>0</v>
          </cell>
          <cell r="CQ864">
            <v>0</v>
          </cell>
          <cell r="CR864">
            <v>0</v>
          </cell>
          <cell r="CS864">
            <v>0</v>
          </cell>
          <cell r="CT864">
            <v>0</v>
          </cell>
          <cell r="CU864">
            <v>0</v>
          </cell>
          <cell r="CV864">
            <v>0</v>
          </cell>
          <cell r="CW864">
            <v>0</v>
          </cell>
          <cell r="CX864">
            <v>0</v>
          </cell>
          <cell r="CY864">
            <v>0</v>
          </cell>
          <cell r="CZ864">
            <v>0</v>
          </cell>
          <cell r="DA864">
            <v>0</v>
          </cell>
          <cell r="DB864">
            <v>0</v>
          </cell>
          <cell r="DC864">
            <v>0</v>
          </cell>
          <cell r="DD864">
            <v>0</v>
          </cell>
          <cell r="DE864">
            <v>0</v>
          </cell>
          <cell r="DF864">
            <v>0</v>
          </cell>
          <cell r="DG864">
            <v>0</v>
          </cell>
          <cell r="DH864">
            <v>0</v>
          </cell>
          <cell r="DI864">
            <v>0</v>
          </cell>
          <cell r="DJ864">
            <v>0</v>
          </cell>
          <cell r="DK864">
            <v>0</v>
          </cell>
          <cell r="DL864">
            <v>0</v>
          </cell>
          <cell r="DM864">
            <v>0</v>
          </cell>
          <cell r="DN864">
            <v>0</v>
          </cell>
          <cell r="DO864">
            <v>0</v>
          </cell>
          <cell r="DP864">
            <v>0</v>
          </cell>
          <cell r="DQ864">
            <v>0</v>
          </cell>
          <cell r="DR864">
            <v>0</v>
          </cell>
          <cell r="DS864">
            <v>0</v>
          </cell>
          <cell r="DT864">
            <v>0</v>
          </cell>
          <cell r="DU864">
            <v>0</v>
          </cell>
          <cell r="DV864">
            <v>0</v>
          </cell>
          <cell r="DW864">
            <v>0</v>
          </cell>
          <cell r="DX864">
            <v>0</v>
          </cell>
          <cell r="DY864">
            <v>0</v>
          </cell>
          <cell r="DZ864">
            <v>0</v>
          </cell>
          <cell r="EA864">
            <v>0</v>
          </cell>
          <cell r="EB864">
            <v>0</v>
          </cell>
          <cell r="EC864">
            <v>0</v>
          </cell>
          <cell r="ED864">
            <v>0</v>
          </cell>
        </row>
        <row r="865">
          <cell r="F865">
            <v>0</v>
          </cell>
          <cell r="G865">
            <v>0</v>
          </cell>
          <cell r="H865">
            <v>0</v>
          </cell>
          <cell r="I865">
            <v>0</v>
          </cell>
          <cell r="J865">
            <v>0</v>
          </cell>
          <cell r="K865">
            <v>0</v>
          </cell>
          <cell r="L865">
            <v>0</v>
          </cell>
          <cell r="M865">
            <v>0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R865">
            <v>0</v>
          </cell>
          <cell r="S865">
            <v>0</v>
          </cell>
          <cell r="T865">
            <v>0</v>
          </cell>
          <cell r="U865">
            <v>0</v>
          </cell>
          <cell r="V865">
            <v>0</v>
          </cell>
          <cell r="W865">
            <v>0</v>
          </cell>
          <cell r="X865">
            <v>0</v>
          </cell>
          <cell r="Y865">
            <v>0</v>
          </cell>
          <cell r="Z865">
            <v>0</v>
          </cell>
          <cell r="AA865">
            <v>0</v>
          </cell>
          <cell r="AB865">
            <v>0</v>
          </cell>
          <cell r="AC865">
            <v>0</v>
          </cell>
          <cell r="AD865">
            <v>0</v>
          </cell>
          <cell r="AE865">
            <v>0</v>
          </cell>
          <cell r="AF865">
            <v>0</v>
          </cell>
          <cell r="AG865">
            <v>0</v>
          </cell>
          <cell r="AH865">
            <v>0</v>
          </cell>
          <cell r="AI865">
            <v>0</v>
          </cell>
          <cell r="AJ865">
            <v>0</v>
          </cell>
          <cell r="AK865">
            <v>0</v>
          </cell>
          <cell r="AL865">
            <v>0</v>
          </cell>
          <cell r="AM865">
            <v>0</v>
          </cell>
          <cell r="AN865">
            <v>0</v>
          </cell>
          <cell r="AO865">
            <v>0</v>
          </cell>
          <cell r="AP865">
            <v>0</v>
          </cell>
          <cell r="AQ865">
            <v>0</v>
          </cell>
          <cell r="AR865">
            <v>0</v>
          </cell>
          <cell r="AS865">
            <v>0</v>
          </cell>
          <cell r="AT865">
            <v>0</v>
          </cell>
          <cell r="AU865">
            <v>0</v>
          </cell>
          <cell r="AV865">
            <v>0</v>
          </cell>
          <cell r="AW865">
            <v>0</v>
          </cell>
          <cell r="AX865">
            <v>0</v>
          </cell>
          <cell r="AY865">
            <v>0</v>
          </cell>
          <cell r="AZ865">
            <v>0</v>
          </cell>
          <cell r="BA865">
            <v>0</v>
          </cell>
          <cell r="BB865">
            <v>0</v>
          </cell>
          <cell r="BC865">
            <v>0</v>
          </cell>
          <cell r="BD865">
            <v>0</v>
          </cell>
          <cell r="BE865">
            <v>0</v>
          </cell>
          <cell r="BF865">
            <v>0</v>
          </cell>
          <cell r="BG865">
            <v>0</v>
          </cell>
          <cell r="BH865">
            <v>0</v>
          </cell>
          <cell r="BI865">
            <v>0</v>
          </cell>
          <cell r="BJ865">
            <v>0</v>
          </cell>
          <cell r="BK865">
            <v>0</v>
          </cell>
          <cell r="BL865">
            <v>0</v>
          </cell>
          <cell r="BM865">
            <v>0</v>
          </cell>
          <cell r="BN865">
            <v>0</v>
          </cell>
          <cell r="BO865">
            <v>0</v>
          </cell>
          <cell r="BP865">
            <v>0</v>
          </cell>
          <cell r="BQ865">
            <v>0</v>
          </cell>
          <cell r="BR865">
            <v>0</v>
          </cell>
          <cell r="BS865">
            <v>0</v>
          </cell>
          <cell r="BT865">
            <v>0</v>
          </cell>
          <cell r="BU865">
            <v>0</v>
          </cell>
          <cell r="BV865">
            <v>0</v>
          </cell>
          <cell r="BW865">
            <v>0</v>
          </cell>
          <cell r="BX865">
            <v>0</v>
          </cell>
          <cell r="BY865">
            <v>0</v>
          </cell>
          <cell r="BZ865">
            <v>0</v>
          </cell>
          <cell r="CA865">
            <v>0</v>
          </cell>
          <cell r="CB865">
            <v>0</v>
          </cell>
          <cell r="CC865">
            <v>0</v>
          </cell>
          <cell r="CD865">
            <v>0</v>
          </cell>
          <cell r="CE865">
            <v>0</v>
          </cell>
          <cell r="CF865">
            <v>0</v>
          </cell>
          <cell r="CG865">
            <v>0</v>
          </cell>
          <cell r="CH865">
            <v>0</v>
          </cell>
          <cell r="CI865">
            <v>0</v>
          </cell>
          <cell r="CJ865">
            <v>0</v>
          </cell>
          <cell r="CK865">
            <v>0</v>
          </cell>
          <cell r="CL865">
            <v>0</v>
          </cell>
          <cell r="CM865">
            <v>0</v>
          </cell>
          <cell r="CN865">
            <v>0</v>
          </cell>
          <cell r="CO865">
            <v>0</v>
          </cell>
          <cell r="CP865">
            <v>0</v>
          </cell>
          <cell r="CQ865">
            <v>0</v>
          </cell>
          <cell r="CR865">
            <v>0</v>
          </cell>
          <cell r="CS865">
            <v>0</v>
          </cell>
          <cell r="CT865">
            <v>0</v>
          </cell>
          <cell r="CU865">
            <v>0</v>
          </cell>
          <cell r="CV865">
            <v>0</v>
          </cell>
          <cell r="CW865">
            <v>0</v>
          </cell>
          <cell r="CX865">
            <v>0</v>
          </cell>
          <cell r="CY865">
            <v>0</v>
          </cell>
          <cell r="CZ865">
            <v>0</v>
          </cell>
          <cell r="DA865">
            <v>0</v>
          </cell>
          <cell r="DB865">
            <v>0</v>
          </cell>
          <cell r="DC865">
            <v>0</v>
          </cell>
          <cell r="DD865">
            <v>0</v>
          </cell>
          <cell r="DE865">
            <v>0</v>
          </cell>
          <cell r="DF865">
            <v>0</v>
          </cell>
          <cell r="DG865">
            <v>0</v>
          </cell>
          <cell r="DH865">
            <v>0</v>
          </cell>
          <cell r="DI865">
            <v>0</v>
          </cell>
          <cell r="DJ865">
            <v>0</v>
          </cell>
          <cell r="DK865">
            <v>0</v>
          </cell>
          <cell r="DL865">
            <v>0</v>
          </cell>
          <cell r="DM865">
            <v>0</v>
          </cell>
          <cell r="DN865">
            <v>0</v>
          </cell>
          <cell r="DO865">
            <v>0</v>
          </cell>
          <cell r="DP865">
            <v>0</v>
          </cell>
          <cell r="DQ865">
            <v>0</v>
          </cell>
          <cell r="DR865">
            <v>0</v>
          </cell>
          <cell r="DS865">
            <v>0</v>
          </cell>
          <cell r="DT865">
            <v>0</v>
          </cell>
          <cell r="DU865">
            <v>0</v>
          </cell>
          <cell r="DV865">
            <v>0</v>
          </cell>
          <cell r="DW865">
            <v>0</v>
          </cell>
          <cell r="DX865">
            <v>0</v>
          </cell>
          <cell r="DY865">
            <v>0</v>
          </cell>
          <cell r="DZ865">
            <v>0</v>
          </cell>
          <cell r="EA865">
            <v>0</v>
          </cell>
          <cell r="EB865">
            <v>0</v>
          </cell>
          <cell r="EC865">
            <v>0</v>
          </cell>
          <cell r="ED865">
            <v>0</v>
          </cell>
        </row>
        <row r="867">
          <cell r="A867" t="str">
            <v>Capacity Factor</v>
          </cell>
        </row>
        <row r="868">
          <cell r="F868">
            <v>0</v>
          </cell>
          <cell r="G868">
            <v>0</v>
          </cell>
          <cell r="H868">
            <v>0</v>
          </cell>
          <cell r="I868">
            <v>0</v>
          </cell>
          <cell r="J868">
            <v>0</v>
          </cell>
          <cell r="K868">
            <v>0</v>
          </cell>
          <cell r="L868">
            <v>0</v>
          </cell>
          <cell r="M868">
            <v>0</v>
          </cell>
          <cell r="N868">
            <v>0</v>
          </cell>
          <cell r="O868">
            <v>0</v>
          </cell>
          <cell r="P868">
            <v>0</v>
          </cell>
          <cell r="Q868">
            <v>0</v>
          </cell>
          <cell r="R868">
            <v>0</v>
          </cell>
          <cell r="S868">
            <v>0</v>
          </cell>
          <cell r="T868">
            <v>0</v>
          </cell>
          <cell r="U868">
            <v>0</v>
          </cell>
          <cell r="V868">
            <v>0</v>
          </cell>
          <cell r="W868">
            <v>0</v>
          </cell>
          <cell r="X868">
            <v>0</v>
          </cell>
          <cell r="Y868">
            <v>0</v>
          </cell>
          <cell r="Z868">
            <v>0</v>
          </cell>
          <cell r="AA868">
            <v>0</v>
          </cell>
          <cell r="AB868">
            <v>0</v>
          </cell>
          <cell r="AC868">
            <v>0</v>
          </cell>
          <cell r="AD868">
            <v>0</v>
          </cell>
          <cell r="AE868">
            <v>0</v>
          </cell>
          <cell r="AF868">
            <v>0</v>
          </cell>
          <cell r="AG868">
            <v>0</v>
          </cell>
          <cell r="AH868">
            <v>0</v>
          </cell>
          <cell r="AI868">
            <v>0</v>
          </cell>
          <cell r="AJ868">
            <v>0</v>
          </cell>
          <cell r="AK868">
            <v>0</v>
          </cell>
          <cell r="AL868">
            <v>0</v>
          </cell>
          <cell r="AM868">
            <v>0</v>
          </cell>
          <cell r="AN868">
            <v>0</v>
          </cell>
          <cell r="AO868">
            <v>0</v>
          </cell>
          <cell r="AP868">
            <v>0</v>
          </cell>
          <cell r="AQ868">
            <v>0</v>
          </cell>
          <cell r="AR868">
            <v>0</v>
          </cell>
          <cell r="AS868">
            <v>0</v>
          </cell>
          <cell r="AT868">
            <v>0</v>
          </cell>
          <cell r="AU868">
            <v>0</v>
          </cell>
          <cell r="AV868">
            <v>0</v>
          </cell>
          <cell r="AW868">
            <v>0</v>
          </cell>
          <cell r="AX868">
            <v>0</v>
          </cell>
          <cell r="AY868">
            <v>0</v>
          </cell>
          <cell r="AZ868">
            <v>0</v>
          </cell>
          <cell r="BA868">
            <v>0</v>
          </cell>
          <cell r="BB868">
            <v>0</v>
          </cell>
          <cell r="BC868">
            <v>0</v>
          </cell>
          <cell r="BD868">
            <v>0</v>
          </cell>
          <cell r="BE868">
            <v>0</v>
          </cell>
          <cell r="BF868">
            <v>0</v>
          </cell>
          <cell r="BG868">
            <v>0</v>
          </cell>
          <cell r="BH868">
            <v>0</v>
          </cell>
          <cell r="BI868">
            <v>0</v>
          </cell>
          <cell r="BJ868">
            <v>0</v>
          </cell>
          <cell r="BK868">
            <v>0</v>
          </cell>
          <cell r="BL868">
            <v>0</v>
          </cell>
          <cell r="BM868">
            <v>0</v>
          </cell>
          <cell r="BN868">
            <v>0</v>
          </cell>
          <cell r="BO868">
            <v>0</v>
          </cell>
          <cell r="BP868">
            <v>0</v>
          </cell>
          <cell r="BQ868">
            <v>0</v>
          </cell>
          <cell r="BR868">
            <v>0</v>
          </cell>
          <cell r="BS868">
            <v>0</v>
          </cell>
          <cell r="BT868">
            <v>0</v>
          </cell>
          <cell r="BU868">
            <v>0</v>
          </cell>
          <cell r="BV868">
            <v>0</v>
          </cell>
          <cell r="BW868">
            <v>0</v>
          </cell>
          <cell r="BX868">
            <v>0</v>
          </cell>
          <cell r="BY868">
            <v>0</v>
          </cell>
          <cell r="BZ868">
            <v>0</v>
          </cell>
          <cell r="CA868">
            <v>0</v>
          </cell>
          <cell r="CB868">
            <v>0</v>
          </cell>
          <cell r="CC868">
            <v>0</v>
          </cell>
          <cell r="CD868">
            <v>0</v>
          </cell>
          <cell r="CE868">
            <v>0</v>
          </cell>
          <cell r="CF868">
            <v>0</v>
          </cell>
          <cell r="CG868">
            <v>0</v>
          </cell>
          <cell r="CH868">
            <v>0</v>
          </cell>
          <cell r="CI868">
            <v>0</v>
          </cell>
          <cell r="CJ868">
            <v>0</v>
          </cell>
          <cell r="CK868">
            <v>0</v>
          </cell>
          <cell r="CL868">
            <v>0</v>
          </cell>
          <cell r="CM868">
            <v>0</v>
          </cell>
          <cell r="CN868">
            <v>0</v>
          </cell>
          <cell r="CO868">
            <v>0</v>
          </cell>
          <cell r="CP868">
            <v>0</v>
          </cell>
          <cell r="CQ868">
            <v>0</v>
          </cell>
          <cell r="CR868">
            <v>0</v>
          </cell>
          <cell r="CS868">
            <v>0</v>
          </cell>
          <cell r="CT868">
            <v>0</v>
          </cell>
          <cell r="CU868">
            <v>0</v>
          </cell>
          <cell r="CV868">
            <v>0</v>
          </cell>
          <cell r="CW868">
            <v>0</v>
          </cell>
          <cell r="CX868">
            <v>0</v>
          </cell>
          <cell r="CY868">
            <v>0</v>
          </cell>
          <cell r="CZ868">
            <v>0</v>
          </cell>
          <cell r="DA868">
            <v>0</v>
          </cell>
          <cell r="DB868">
            <v>0</v>
          </cell>
          <cell r="DC868">
            <v>0</v>
          </cell>
          <cell r="DD868">
            <v>0</v>
          </cell>
          <cell r="DE868">
            <v>0</v>
          </cell>
          <cell r="DF868">
            <v>0</v>
          </cell>
          <cell r="DG868">
            <v>0</v>
          </cell>
          <cell r="DH868">
            <v>0</v>
          </cell>
          <cell r="DI868">
            <v>0</v>
          </cell>
          <cell r="DJ868">
            <v>0</v>
          </cell>
          <cell r="DK868">
            <v>0</v>
          </cell>
          <cell r="DL868">
            <v>0</v>
          </cell>
          <cell r="DM868">
            <v>0</v>
          </cell>
          <cell r="DN868">
            <v>0</v>
          </cell>
          <cell r="DO868">
            <v>0</v>
          </cell>
          <cell r="DP868">
            <v>0</v>
          </cell>
          <cell r="DQ868">
            <v>0</v>
          </cell>
          <cell r="DR868">
            <v>0</v>
          </cell>
          <cell r="DS868">
            <v>0</v>
          </cell>
          <cell r="DT868">
            <v>0</v>
          </cell>
          <cell r="DU868">
            <v>0</v>
          </cell>
          <cell r="DV868">
            <v>0</v>
          </cell>
          <cell r="DW868">
            <v>0</v>
          </cell>
          <cell r="DX868">
            <v>0</v>
          </cell>
          <cell r="DY868">
            <v>0</v>
          </cell>
          <cell r="DZ868">
            <v>0</v>
          </cell>
          <cell r="EA868">
            <v>0</v>
          </cell>
          <cell r="EB868">
            <v>0</v>
          </cell>
          <cell r="EC868">
            <v>0</v>
          </cell>
          <cell r="ED868">
            <v>0</v>
          </cell>
        </row>
        <row r="870">
          <cell r="F870">
            <v>0</v>
          </cell>
          <cell r="G870">
            <v>0</v>
          </cell>
          <cell r="H870">
            <v>0</v>
          </cell>
          <cell r="I870">
            <v>0</v>
          </cell>
          <cell r="J870">
            <v>0</v>
          </cell>
          <cell r="K870">
            <v>0</v>
          </cell>
          <cell r="L870">
            <v>0</v>
          </cell>
          <cell r="M870">
            <v>0</v>
          </cell>
          <cell r="N870">
            <v>0</v>
          </cell>
          <cell r="O870">
            <v>0</v>
          </cell>
          <cell r="P870">
            <v>0</v>
          </cell>
          <cell r="Q870">
            <v>0</v>
          </cell>
          <cell r="R870">
            <v>0</v>
          </cell>
          <cell r="S870">
            <v>0</v>
          </cell>
          <cell r="T870">
            <v>0</v>
          </cell>
          <cell r="U870">
            <v>0</v>
          </cell>
          <cell r="V870">
            <v>0</v>
          </cell>
          <cell r="W870">
            <v>0</v>
          </cell>
          <cell r="X870">
            <v>0</v>
          </cell>
          <cell r="Y870">
            <v>0</v>
          </cell>
          <cell r="Z870">
            <v>0</v>
          </cell>
          <cell r="AA870">
            <v>0</v>
          </cell>
          <cell r="AB870">
            <v>0</v>
          </cell>
          <cell r="AC870">
            <v>0</v>
          </cell>
          <cell r="AD870">
            <v>0</v>
          </cell>
          <cell r="AE870">
            <v>0</v>
          </cell>
          <cell r="AF870">
            <v>0</v>
          </cell>
          <cell r="AG870">
            <v>0</v>
          </cell>
          <cell r="AH870">
            <v>0</v>
          </cell>
          <cell r="AI870">
            <v>0</v>
          </cell>
          <cell r="AJ870">
            <v>0</v>
          </cell>
          <cell r="AK870">
            <v>0</v>
          </cell>
          <cell r="AL870">
            <v>0</v>
          </cell>
          <cell r="AM870">
            <v>0</v>
          </cell>
          <cell r="AN870">
            <v>0</v>
          </cell>
          <cell r="AO870">
            <v>0</v>
          </cell>
          <cell r="AP870">
            <v>0</v>
          </cell>
          <cell r="AQ870">
            <v>0</v>
          </cell>
          <cell r="AR870">
            <v>0</v>
          </cell>
          <cell r="AS870">
            <v>0</v>
          </cell>
          <cell r="AT870">
            <v>0</v>
          </cell>
          <cell r="AU870">
            <v>0</v>
          </cell>
          <cell r="AV870">
            <v>0</v>
          </cell>
          <cell r="AW870">
            <v>0</v>
          </cell>
          <cell r="AX870">
            <v>0</v>
          </cell>
          <cell r="AY870">
            <v>0</v>
          </cell>
          <cell r="AZ870">
            <v>0</v>
          </cell>
          <cell r="BA870">
            <v>0</v>
          </cell>
          <cell r="BB870">
            <v>0</v>
          </cell>
          <cell r="BC870">
            <v>0</v>
          </cell>
          <cell r="BD870">
            <v>0</v>
          </cell>
          <cell r="BE870">
            <v>0</v>
          </cell>
          <cell r="BF870">
            <v>0</v>
          </cell>
          <cell r="BG870">
            <v>0</v>
          </cell>
          <cell r="BH870">
            <v>0</v>
          </cell>
          <cell r="BI870">
            <v>0</v>
          </cell>
          <cell r="BJ870">
            <v>0</v>
          </cell>
          <cell r="BK870">
            <v>0</v>
          </cell>
          <cell r="BL870">
            <v>0</v>
          </cell>
          <cell r="BM870">
            <v>0</v>
          </cell>
          <cell r="BN870">
            <v>0</v>
          </cell>
          <cell r="BO870">
            <v>0</v>
          </cell>
          <cell r="BP870">
            <v>0</v>
          </cell>
          <cell r="BQ870">
            <v>0</v>
          </cell>
          <cell r="BR870">
            <v>0</v>
          </cell>
          <cell r="BS870">
            <v>0</v>
          </cell>
          <cell r="BT870">
            <v>0</v>
          </cell>
          <cell r="BU870">
            <v>0</v>
          </cell>
          <cell r="BV870">
            <v>0</v>
          </cell>
          <cell r="BW870">
            <v>0</v>
          </cell>
          <cell r="BX870">
            <v>0</v>
          </cell>
          <cell r="BY870">
            <v>0</v>
          </cell>
          <cell r="BZ870">
            <v>0</v>
          </cell>
          <cell r="CA870">
            <v>0</v>
          </cell>
          <cell r="CB870">
            <v>0</v>
          </cell>
          <cell r="CC870">
            <v>0</v>
          </cell>
          <cell r="CD870">
            <v>0</v>
          </cell>
          <cell r="CE870">
            <v>0</v>
          </cell>
          <cell r="CF870">
            <v>0</v>
          </cell>
          <cell r="CG870">
            <v>0</v>
          </cell>
          <cell r="CH870">
            <v>0</v>
          </cell>
          <cell r="CI870">
            <v>0</v>
          </cell>
          <cell r="CJ870">
            <v>0</v>
          </cell>
          <cell r="CK870">
            <v>0</v>
          </cell>
          <cell r="CL870">
            <v>0</v>
          </cell>
          <cell r="CM870">
            <v>0</v>
          </cell>
          <cell r="CN870">
            <v>0</v>
          </cell>
          <cell r="CO870">
            <v>0</v>
          </cell>
          <cell r="CP870">
            <v>0</v>
          </cell>
          <cell r="CQ870">
            <v>0</v>
          </cell>
          <cell r="CR870">
            <v>0</v>
          </cell>
          <cell r="CS870">
            <v>0</v>
          </cell>
          <cell r="CT870">
            <v>0</v>
          </cell>
          <cell r="CU870">
            <v>0</v>
          </cell>
          <cell r="CV870">
            <v>0</v>
          </cell>
          <cell r="CW870">
            <v>0</v>
          </cell>
          <cell r="CX870">
            <v>0</v>
          </cell>
          <cell r="CY870">
            <v>0</v>
          </cell>
          <cell r="CZ870">
            <v>0</v>
          </cell>
          <cell r="DA870">
            <v>0</v>
          </cell>
          <cell r="DB870">
            <v>0</v>
          </cell>
          <cell r="DC870">
            <v>0</v>
          </cell>
          <cell r="DD870">
            <v>0</v>
          </cell>
          <cell r="DE870">
            <v>0</v>
          </cell>
          <cell r="DF870">
            <v>0</v>
          </cell>
          <cell r="DG870">
            <v>0</v>
          </cell>
          <cell r="DH870">
            <v>0</v>
          </cell>
          <cell r="DI870">
            <v>0</v>
          </cell>
          <cell r="DJ870">
            <v>0</v>
          </cell>
          <cell r="DK870">
            <v>0</v>
          </cell>
          <cell r="DL870">
            <v>0</v>
          </cell>
          <cell r="DM870">
            <v>0</v>
          </cell>
          <cell r="DN870">
            <v>0</v>
          </cell>
          <cell r="DO870">
            <v>0</v>
          </cell>
          <cell r="DP870">
            <v>0</v>
          </cell>
          <cell r="DQ870">
            <v>0</v>
          </cell>
          <cell r="DR870">
            <v>0</v>
          </cell>
          <cell r="DS870">
            <v>0</v>
          </cell>
          <cell r="DT870">
            <v>0</v>
          </cell>
          <cell r="DU870">
            <v>0</v>
          </cell>
          <cell r="DV870">
            <v>0</v>
          </cell>
          <cell r="DW870">
            <v>0</v>
          </cell>
          <cell r="DX870">
            <v>0</v>
          </cell>
          <cell r="DY870">
            <v>0</v>
          </cell>
          <cell r="DZ870">
            <v>0</v>
          </cell>
          <cell r="EA870">
            <v>0</v>
          </cell>
          <cell r="EB870">
            <v>0</v>
          </cell>
          <cell r="EC870">
            <v>0</v>
          </cell>
          <cell r="ED870">
            <v>0</v>
          </cell>
        </row>
        <row r="871">
          <cell r="F871">
            <v>0</v>
          </cell>
          <cell r="G871">
            <v>-2E-3</v>
          </cell>
          <cell r="H871">
            <v>-3.0000000000000001E-3</v>
          </cell>
          <cell r="I871">
            <v>-3.0000000000000001E-3</v>
          </cell>
          <cell r="J871">
            <v>-2E-3</v>
          </cell>
          <cell r="K871">
            <v>-2E-3</v>
          </cell>
          <cell r="L871">
            <v>-1E-3</v>
          </cell>
          <cell r="M871">
            <v>0</v>
          </cell>
          <cell r="N871">
            <v>0</v>
          </cell>
          <cell r="O871">
            <v>0</v>
          </cell>
          <cell r="P871">
            <v>0</v>
          </cell>
          <cell r="Q871">
            <v>0</v>
          </cell>
          <cell r="R871">
            <v>-1E-3</v>
          </cell>
          <cell r="S871">
            <v>0</v>
          </cell>
          <cell r="T871">
            <v>0</v>
          </cell>
          <cell r="U871">
            <v>-3.0000000000000001E-3</v>
          </cell>
          <cell r="V871">
            <v>-2E-3</v>
          </cell>
          <cell r="W871">
            <v>-1E-3</v>
          </cell>
          <cell r="X871">
            <v>0</v>
          </cell>
          <cell r="Y871">
            <v>0</v>
          </cell>
          <cell r="Z871">
            <v>0</v>
          </cell>
          <cell r="AA871">
            <v>0</v>
          </cell>
          <cell r="AB871">
            <v>0</v>
          </cell>
          <cell r="AC871">
            <v>0</v>
          </cell>
          <cell r="AD871">
            <v>0</v>
          </cell>
          <cell r="AE871">
            <v>0</v>
          </cell>
          <cell r="AF871">
            <v>0</v>
          </cell>
          <cell r="AG871">
            <v>0</v>
          </cell>
          <cell r="AH871">
            <v>0</v>
          </cell>
          <cell r="AI871">
            <v>0</v>
          </cell>
          <cell r="AJ871">
            <v>0</v>
          </cell>
          <cell r="AK871">
            <v>0</v>
          </cell>
          <cell r="AL871">
            <v>0</v>
          </cell>
          <cell r="AM871">
            <v>0</v>
          </cell>
          <cell r="AN871">
            <v>0</v>
          </cell>
          <cell r="AO871">
            <v>0</v>
          </cell>
          <cell r="AP871">
            <v>0</v>
          </cell>
          <cell r="AQ871">
            <v>0</v>
          </cell>
          <cell r="AR871">
            <v>0</v>
          </cell>
          <cell r="AS871">
            <v>0</v>
          </cell>
          <cell r="AT871">
            <v>0</v>
          </cell>
          <cell r="AU871">
            <v>0</v>
          </cell>
          <cell r="AV871">
            <v>0</v>
          </cell>
          <cell r="AW871">
            <v>0</v>
          </cell>
          <cell r="AX871">
            <v>0</v>
          </cell>
          <cell r="AY871">
            <v>0</v>
          </cell>
          <cell r="AZ871">
            <v>0</v>
          </cell>
          <cell r="BA871">
            <v>0</v>
          </cell>
          <cell r="BB871">
            <v>0</v>
          </cell>
          <cell r="BC871">
            <v>0</v>
          </cell>
          <cell r="BD871">
            <v>0</v>
          </cell>
          <cell r="BE871">
            <v>0</v>
          </cell>
          <cell r="BF871">
            <v>0</v>
          </cell>
          <cell r="BG871">
            <v>0</v>
          </cell>
          <cell r="BH871">
            <v>0</v>
          </cell>
          <cell r="BI871">
            <v>0</v>
          </cell>
          <cell r="BJ871">
            <v>0</v>
          </cell>
          <cell r="BK871">
            <v>0</v>
          </cell>
          <cell r="BL871">
            <v>0</v>
          </cell>
          <cell r="BM871">
            <v>0</v>
          </cell>
          <cell r="BN871">
            <v>0</v>
          </cell>
          <cell r="BO871">
            <v>0</v>
          </cell>
          <cell r="BP871">
            <v>0</v>
          </cell>
          <cell r="BQ871">
            <v>0</v>
          </cell>
          <cell r="BR871">
            <v>0</v>
          </cell>
          <cell r="BS871">
            <v>0</v>
          </cell>
          <cell r="BT871">
            <v>0</v>
          </cell>
          <cell r="BU871">
            <v>0</v>
          </cell>
          <cell r="BV871">
            <v>0</v>
          </cell>
          <cell r="BW871">
            <v>0</v>
          </cell>
          <cell r="BX871">
            <v>0</v>
          </cell>
          <cell r="BY871">
            <v>0</v>
          </cell>
          <cell r="BZ871">
            <v>0</v>
          </cell>
          <cell r="CA871">
            <v>0</v>
          </cell>
          <cell r="CB871">
            <v>0</v>
          </cell>
          <cell r="CC871">
            <v>0</v>
          </cell>
          <cell r="CD871">
            <v>0</v>
          </cell>
          <cell r="CE871">
            <v>0</v>
          </cell>
          <cell r="CF871">
            <v>0</v>
          </cell>
          <cell r="CG871">
            <v>0</v>
          </cell>
          <cell r="CH871">
            <v>0</v>
          </cell>
          <cell r="CI871">
            <v>0</v>
          </cell>
          <cell r="CJ871">
            <v>0</v>
          </cell>
          <cell r="CK871">
            <v>0</v>
          </cell>
          <cell r="CL871">
            <v>0</v>
          </cell>
          <cell r="CM871">
            <v>0</v>
          </cell>
          <cell r="CN871">
            <v>0</v>
          </cell>
          <cell r="CO871">
            <v>0</v>
          </cell>
          <cell r="CP871">
            <v>0</v>
          </cell>
          <cell r="CQ871">
            <v>0</v>
          </cell>
          <cell r="CR871">
            <v>0</v>
          </cell>
          <cell r="CS871">
            <v>0</v>
          </cell>
          <cell r="CT871">
            <v>0</v>
          </cell>
          <cell r="CU871">
            <v>0</v>
          </cell>
          <cell r="CV871">
            <v>0</v>
          </cell>
          <cell r="CW871">
            <v>0</v>
          </cell>
          <cell r="CX871">
            <v>0</v>
          </cell>
          <cell r="CY871">
            <v>0</v>
          </cell>
          <cell r="CZ871">
            <v>0</v>
          </cell>
          <cell r="DA871">
            <v>0</v>
          </cell>
          <cell r="DB871">
            <v>0</v>
          </cell>
          <cell r="DC871">
            <v>0</v>
          </cell>
          <cell r="DD871">
            <v>0</v>
          </cell>
          <cell r="DE871">
            <v>0</v>
          </cell>
          <cell r="DF871">
            <v>0</v>
          </cell>
          <cell r="DG871">
            <v>0</v>
          </cell>
          <cell r="DH871">
            <v>0</v>
          </cell>
          <cell r="DI871">
            <v>0</v>
          </cell>
          <cell r="DJ871">
            <v>0</v>
          </cell>
          <cell r="DK871">
            <v>0</v>
          </cell>
          <cell r="DL871">
            <v>0</v>
          </cell>
          <cell r="DM871">
            <v>0</v>
          </cell>
          <cell r="DN871">
            <v>0</v>
          </cell>
          <cell r="DO871">
            <v>0</v>
          </cell>
          <cell r="DP871">
            <v>0</v>
          </cell>
          <cell r="DQ871">
            <v>0</v>
          </cell>
          <cell r="DR871">
            <v>0</v>
          </cell>
          <cell r="DS871">
            <v>0</v>
          </cell>
          <cell r="DT871">
            <v>0</v>
          </cell>
          <cell r="DU871">
            <v>0</v>
          </cell>
          <cell r="DV871">
            <v>0</v>
          </cell>
          <cell r="DW871">
            <v>0</v>
          </cell>
          <cell r="DX871">
            <v>0</v>
          </cell>
          <cell r="DY871">
            <v>0</v>
          </cell>
          <cell r="DZ871">
            <v>0</v>
          </cell>
          <cell r="EA871">
            <v>0</v>
          </cell>
          <cell r="EB871">
            <v>0</v>
          </cell>
          <cell r="EC871">
            <v>0</v>
          </cell>
          <cell r="ED871">
            <v>0</v>
          </cell>
        </row>
        <row r="872">
          <cell r="F872">
            <v>-2E-3</v>
          </cell>
          <cell r="G872">
            <v>-1E-3</v>
          </cell>
          <cell r="H872">
            <v>-2E-3</v>
          </cell>
          <cell r="I872">
            <v>0</v>
          </cell>
          <cell r="J872">
            <v>0</v>
          </cell>
          <cell r="K872">
            <v>-1E-3</v>
          </cell>
          <cell r="L872">
            <v>-2E-3</v>
          </cell>
          <cell r="M872">
            <v>-1E-3</v>
          </cell>
          <cell r="N872">
            <v>-2E-3</v>
          </cell>
          <cell r="O872">
            <v>-1E-3</v>
          </cell>
          <cell r="P872">
            <v>-2E-3</v>
          </cell>
          <cell r="Q872">
            <v>-1E-3</v>
          </cell>
          <cell r="R872">
            <v>-2E-3</v>
          </cell>
          <cell r="S872">
            <v>-4.0000000000000001E-3</v>
          </cell>
          <cell r="T872">
            <v>-5.0000000000000001E-3</v>
          </cell>
          <cell r="U872">
            <v>-1E-3</v>
          </cell>
          <cell r="V872">
            <v>-1E-3</v>
          </cell>
          <cell r="W872">
            <v>0</v>
          </cell>
          <cell r="X872">
            <v>-2E-3</v>
          </cell>
          <cell r="Y872">
            <v>-1E-3</v>
          </cell>
          <cell r="Z872">
            <v>-2E-3</v>
          </cell>
          <cell r="AA872">
            <v>-3.0000000000000001E-3</v>
          </cell>
          <cell r="AB872">
            <v>-1E-3</v>
          </cell>
          <cell r="AC872">
            <v>-1E-3</v>
          </cell>
          <cell r="AD872">
            <v>-1E-3</v>
          </cell>
          <cell r="AE872">
            <v>0</v>
          </cell>
          <cell r="AF872">
            <v>0</v>
          </cell>
          <cell r="AG872">
            <v>0</v>
          </cell>
          <cell r="AH872">
            <v>0</v>
          </cell>
          <cell r="AI872">
            <v>0</v>
          </cell>
          <cell r="AJ872">
            <v>0</v>
          </cell>
          <cell r="AK872">
            <v>0</v>
          </cell>
          <cell r="AL872">
            <v>0</v>
          </cell>
          <cell r="AM872">
            <v>0</v>
          </cell>
          <cell r="AN872">
            <v>0</v>
          </cell>
          <cell r="AO872">
            <v>0</v>
          </cell>
          <cell r="AP872">
            <v>0</v>
          </cell>
          <cell r="AQ872">
            <v>0</v>
          </cell>
          <cell r="AR872">
            <v>0</v>
          </cell>
          <cell r="AS872">
            <v>0</v>
          </cell>
          <cell r="AT872">
            <v>0</v>
          </cell>
          <cell r="AU872">
            <v>0</v>
          </cell>
          <cell r="AV872">
            <v>0</v>
          </cell>
          <cell r="AW872">
            <v>0</v>
          </cell>
          <cell r="AX872">
            <v>0</v>
          </cell>
          <cell r="AY872">
            <v>0</v>
          </cell>
          <cell r="AZ872">
            <v>0</v>
          </cell>
          <cell r="BA872">
            <v>0</v>
          </cell>
          <cell r="BB872">
            <v>0</v>
          </cell>
          <cell r="BC872">
            <v>0</v>
          </cell>
          <cell r="BD872">
            <v>0</v>
          </cell>
          <cell r="BE872">
            <v>0</v>
          </cell>
          <cell r="BF872">
            <v>0</v>
          </cell>
          <cell r="BG872">
            <v>0</v>
          </cell>
          <cell r="BH872">
            <v>0</v>
          </cell>
          <cell r="BI872">
            <v>0</v>
          </cell>
          <cell r="BJ872">
            <v>0</v>
          </cell>
          <cell r="BK872">
            <v>0</v>
          </cell>
          <cell r="BL872">
            <v>0</v>
          </cell>
          <cell r="BM872">
            <v>0</v>
          </cell>
          <cell r="BN872">
            <v>0</v>
          </cell>
          <cell r="BO872">
            <v>0</v>
          </cell>
          <cell r="BP872">
            <v>0</v>
          </cell>
          <cell r="BQ872">
            <v>0</v>
          </cell>
          <cell r="BR872">
            <v>0</v>
          </cell>
          <cell r="BS872">
            <v>0</v>
          </cell>
          <cell r="BT872">
            <v>0</v>
          </cell>
          <cell r="BU872">
            <v>0</v>
          </cell>
          <cell r="BV872">
            <v>0</v>
          </cell>
          <cell r="BW872">
            <v>0</v>
          </cell>
          <cell r="BX872">
            <v>0</v>
          </cell>
          <cell r="BY872">
            <v>0</v>
          </cell>
          <cell r="BZ872">
            <v>0</v>
          </cell>
          <cell r="CA872">
            <v>0</v>
          </cell>
          <cell r="CB872">
            <v>0</v>
          </cell>
          <cell r="CC872">
            <v>0</v>
          </cell>
          <cell r="CD872">
            <v>0</v>
          </cell>
          <cell r="CE872">
            <v>0</v>
          </cell>
          <cell r="CF872">
            <v>0</v>
          </cell>
          <cell r="CG872">
            <v>0</v>
          </cell>
          <cell r="CH872">
            <v>0</v>
          </cell>
          <cell r="CI872">
            <v>0</v>
          </cell>
          <cell r="CJ872">
            <v>0</v>
          </cell>
          <cell r="CK872">
            <v>0</v>
          </cell>
          <cell r="CL872">
            <v>0</v>
          </cell>
          <cell r="CM872">
            <v>0</v>
          </cell>
          <cell r="CN872">
            <v>0</v>
          </cell>
          <cell r="CO872">
            <v>0</v>
          </cell>
          <cell r="CP872">
            <v>0</v>
          </cell>
          <cell r="CQ872">
            <v>0</v>
          </cell>
          <cell r="CR872">
            <v>0</v>
          </cell>
          <cell r="CS872">
            <v>0</v>
          </cell>
          <cell r="CT872">
            <v>0</v>
          </cell>
          <cell r="CU872">
            <v>0</v>
          </cell>
          <cell r="CV872">
            <v>0</v>
          </cell>
          <cell r="CW872">
            <v>0</v>
          </cell>
          <cell r="CX872">
            <v>0</v>
          </cell>
          <cell r="CY872">
            <v>0</v>
          </cell>
          <cell r="CZ872">
            <v>0</v>
          </cell>
          <cell r="DA872">
            <v>0</v>
          </cell>
          <cell r="DB872">
            <v>0</v>
          </cell>
          <cell r="DC872">
            <v>0</v>
          </cell>
          <cell r="DD872">
            <v>0</v>
          </cell>
          <cell r="DE872">
            <v>0</v>
          </cell>
          <cell r="DF872">
            <v>0</v>
          </cell>
          <cell r="DG872">
            <v>0</v>
          </cell>
          <cell r="DH872">
            <v>0</v>
          </cell>
          <cell r="DI872">
            <v>0</v>
          </cell>
          <cell r="DJ872">
            <v>0</v>
          </cell>
          <cell r="DK872">
            <v>0</v>
          </cell>
          <cell r="DL872">
            <v>0</v>
          </cell>
          <cell r="DM872">
            <v>0</v>
          </cell>
          <cell r="DN872">
            <v>0</v>
          </cell>
          <cell r="DO872">
            <v>0</v>
          </cell>
          <cell r="DP872">
            <v>0</v>
          </cell>
          <cell r="DQ872">
            <v>0</v>
          </cell>
          <cell r="DR872">
            <v>0</v>
          </cell>
          <cell r="DS872">
            <v>0</v>
          </cell>
          <cell r="DT872">
            <v>0</v>
          </cell>
          <cell r="DU872">
            <v>0</v>
          </cell>
          <cell r="DV872">
            <v>0</v>
          </cell>
          <cell r="DW872">
            <v>0</v>
          </cell>
          <cell r="DX872">
            <v>0</v>
          </cell>
          <cell r="DY872">
            <v>0</v>
          </cell>
          <cell r="DZ872">
            <v>0</v>
          </cell>
          <cell r="EA872">
            <v>0</v>
          </cell>
          <cell r="EB872">
            <v>0</v>
          </cell>
          <cell r="EC872">
            <v>0</v>
          </cell>
          <cell r="ED872">
            <v>0</v>
          </cell>
        </row>
        <row r="873">
          <cell r="F873">
            <v>0</v>
          </cell>
          <cell r="G873">
            <v>0</v>
          </cell>
          <cell r="H873">
            <v>-1E-3</v>
          </cell>
          <cell r="I873">
            <v>-1E-3</v>
          </cell>
          <cell r="J873">
            <v>-1E-3</v>
          </cell>
          <cell r="K873">
            <v>-1E-3</v>
          </cell>
          <cell r="L873">
            <v>0</v>
          </cell>
          <cell r="M873">
            <v>0</v>
          </cell>
          <cell r="N873">
            <v>0</v>
          </cell>
          <cell r="O873">
            <v>0</v>
          </cell>
          <cell r="P873">
            <v>0</v>
          </cell>
          <cell r="Q873">
            <v>0</v>
          </cell>
          <cell r="R873">
            <v>0</v>
          </cell>
          <cell r="S873">
            <v>0</v>
          </cell>
          <cell r="T873">
            <v>0</v>
          </cell>
          <cell r="U873">
            <v>0</v>
          </cell>
          <cell r="V873">
            <v>-1E-3</v>
          </cell>
          <cell r="W873">
            <v>-2E-3</v>
          </cell>
          <cell r="X873">
            <v>0</v>
          </cell>
          <cell r="Y873">
            <v>0</v>
          </cell>
          <cell r="Z873">
            <v>0</v>
          </cell>
          <cell r="AA873">
            <v>0</v>
          </cell>
          <cell r="AB873">
            <v>0</v>
          </cell>
          <cell r="AC873">
            <v>0</v>
          </cell>
          <cell r="AD873">
            <v>0</v>
          </cell>
          <cell r="AE873">
            <v>0</v>
          </cell>
          <cell r="AF873">
            <v>0</v>
          </cell>
          <cell r="AG873">
            <v>0</v>
          </cell>
          <cell r="AH873">
            <v>0</v>
          </cell>
          <cell r="AI873">
            <v>0</v>
          </cell>
          <cell r="AJ873">
            <v>0</v>
          </cell>
          <cell r="AK873">
            <v>0</v>
          </cell>
          <cell r="AL873">
            <v>0</v>
          </cell>
          <cell r="AM873">
            <v>0</v>
          </cell>
          <cell r="AN873">
            <v>0</v>
          </cell>
          <cell r="AO873">
            <v>0</v>
          </cell>
          <cell r="AP873">
            <v>0</v>
          </cell>
          <cell r="AQ873">
            <v>0</v>
          </cell>
          <cell r="AR873">
            <v>0</v>
          </cell>
          <cell r="AS873">
            <v>0</v>
          </cell>
          <cell r="AT873">
            <v>0</v>
          </cell>
          <cell r="AU873">
            <v>0</v>
          </cell>
          <cell r="AV873">
            <v>0</v>
          </cell>
          <cell r="AW873">
            <v>0</v>
          </cell>
          <cell r="AX873">
            <v>0</v>
          </cell>
          <cell r="AY873">
            <v>0</v>
          </cell>
          <cell r="AZ873">
            <v>0</v>
          </cell>
          <cell r="BA873">
            <v>0</v>
          </cell>
          <cell r="BB873">
            <v>0</v>
          </cell>
          <cell r="BC873">
            <v>0</v>
          </cell>
          <cell r="BD873">
            <v>0</v>
          </cell>
          <cell r="BE873">
            <v>0</v>
          </cell>
          <cell r="BF873">
            <v>0</v>
          </cell>
          <cell r="BG873">
            <v>0</v>
          </cell>
          <cell r="BH873">
            <v>0</v>
          </cell>
          <cell r="BI873">
            <v>0</v>
          </cell>
          <cell r="BJ873">
            <v>0</v>
          </cell>
          <cell r="BK873">
            <v>0</v>
          </cell>
          <cell r="BL873">
            <v>0</v>
          </cell>
          <cell r="BM873">
            <v>0</v>
          </cell>
          <cell r="BN873">
            <v>0</v>
          </cell>
          <cell r="BO873">
            <v>0</v>
          </cell>
          <cell r="BP873">
            <v>0</v>
          </cell>
          <cell r="BQ873">
            <v>0</v>
          </cell>
          <cell r="BR873">
            <v>0</v>
          </cell>
          <cell r="BS873">
            <v>0</v>
          </cell>
          <cell r="BT873">
            <v>0</v>
          </cell>
          <cell r="BU873">
            <v>0</v>
          </cell>
          <cell r="BV873">
            <v>0</v>
          </cell>
          <cell r="BW873">
            <v>0</v>
          </cell>
          <cell r="BX873">
            <v>0</v>
          </cell>
          <cell r="BY873">
            <v>0</v>
          </cell>
          <cell r="BZ873">
            <v>0</v>
          </cell>
          <cell r="CA873">
            <v>0</v>
          </cell>
          <cell r="CB873">
            <v>0</v>
          </cell>
          <cell r="CC873">
            <v>0</v>
          </cell>
          <cell r="CD873">
            <v>0</v>
          </cell>
          <cell r="CE873">
            <v>0</v>
          </cell>
          <cell r="CF873">
            <v>0</v>
          </cell>
          <cell r="CG873">
            <v>0</v>
          </cell>
          <cell r="CH873">
            <v>0</v>
          </cell>
          <cell r="CI873">
            <v>0</v>
          </cell>
          <cell r="CJ873">
            <v>0</v>
          </cell>
          <cell r="CK873">
            <v>0</v>
          </cell>
          <cell r="CL873">
            <v>0</v>
          </cell>
          <cell r="CM873">
            <v>0</v>
          </cell>
          <cell r="CN873">
            <v>0</v>
          </cell>
          <cell r="CO873">
            <v>0</v>
          </cell>
          <cell r="CP873">
            <v>0</v>
          </cell>
          <cell r="CQ873">
            <v>0</v>
          </cell>
          <cell r="CR873">
            <v>0</v>
          </cell>
          <cell r="CS873">
            <v>0</v>
          </cell>
          <cell r="CT873">
            <v>0</v>
          </cell>
          <cell r="CU873">
            <v>0</v>
          </cell>
          <cell r="CV873">
            <v>0</v>
          </cell>
          <cell r="CW873">
            <v>0</v>
          </cell>
          <cell r="CX873">
            <v>0</v>
          </cell>
          <cell r="CY873">
            <v>0</v>
          </cell>
          <cell r="CZ873">
            <v>0</v>
          </cell>
          <cell r="DA873">
            <v>0</v>
          </cell>
          <cell r="DB873">
            <v>0</v>
          </cell>
          <cell r="DC873">
            <v>0</v>
          </cell>
          <cell r="DD873">
            <v>0</v>
          </cell>
          <cell r="DE873">
            <v>0</v>
          </cell>
          <cell r="DF873">
            <v>0</v>
          </cell>
          <cell r="DG873">
            <v>0</v>
          </cell>
          <cell r="DH873">
            <v>0</v>
          </cell>
          <cell r="DI873">
            <v>0</v>
          </cell>
          <cell r="DJ873">
            <v>0</v>
          </cell>
          <cell r="DK873">
            <v>0</v>
          </cell>
          <cell r="DL873">
            <v>0</v>
          </cell>
          <cell r="DM873">
            <v>0</v>
          </cell>
          <cell r="DN873">
            <v>0</v>
          </cell>
          <cell r="DO873">
            <v>0</v>
          </cell>
          <cell r="DP873">
            <v>0</v>
          </cell>
          <cell r="DQ873">
            <v>0</v>
          </cell>
          <cell r="DR873">
            <v>0</v>
          </cell>
          <cell r="DS873">
            <v>0</v>
          </cell>
          <cell r="DT873">
            <v>0</v>
          </cell>
          <cell r="DU873">
            <v>0</v>
          </cell>
          <cell r="DV873">
            <v>0</v>
          </cell>
          <cell r="DW873">
            <v>0</v>
          </cell>
          <cell r="DX873">
            <v>0</v>
          </cell>
          <cell r="DY873">
            <v>0</v>
          </cell>
          <cell r="DZ873">
            <v>0</v>
          </cell>
          <cell r="EA873">
            <v>0</v>
          </cell>
          <cell r="EB873">
            <v>0</v>
          </cell>
          <cell r="EC873">
            <v>0</v>
          </cell>
          <cell r="ED873">
            <v>0</v>
          </cell>
        </row>
        <row r="874">
          <cell r="F874">
            <v>-5.0000000000000001E-3</v>
          </cell>
          <cell r="G874">
            <v>-2E-3</v>
          </cell>
          <cell r="H874">
            <v>-1E-3</v>
          </cell>
          <cell r="I874">
            <v>-1E-3</v>
          </cell>
          <cell r="J874">
            <v>0</v>
          </cell>
          <cell r="K874">
            <v>-1E-3</v>
          </cell>
          <cell r="L874">
            <v>0</v>
          </cell>
          <cell r="M874">
            <v>-1E-3</v>
          </cell>
          <cell r="N874">
            <v>0</v>
          </cell>
          <cell r="O874">
            <v>-1E-3</v>
          </cell>
          <cell r="P874">
            <v>-2E-3</v>
          </cell>
          <cell r="Q874">
            <v>-3.0000000000000001E-3</v>
          </cell>
          <cell r="R874">
            <v>-1E-3</v>
          </cell>
          <cell r="S874">
            <v>-4.0000000000000001E-3</v>
          </cell>
          <cell r="T874">
            <v>-4.0000000000000001E-3</v>
          </cell>
          <cell r="U874">
            <v>0</v>
          </cell>
          <cell r="V874">
            <v>0</v>
          </cell>
          <cell r="W874">
            <v>0</v>
          </cell>
          <cell r="X874">
            <v>0</v>
          </cell>
          <cell r="Y874">
            <v>0</v>
          </cell>
          <cell r="Z874">
            <v>0</v>
          </cell>
          <cell r="AA874">
            <v>0</v>
          </cell>
          <cell r="AB874">
            <v>-1E-3</v>
          </cell>
          <cell r="AC874">
            <v>0</v>
          </cell>
          <cell r="AD874">
            <v>0</v>
          </cell>
          <cell r="AE874">
            <v>0</v>
          </cell>
          <cell r="AF874">
            <v>0</v>
          </cell>
          <cell r="AG874">
            <v>0</v>
          </cell>
          <cell r="AH874">
            <v>0</v>
          </cell>
          <cell r="AI874">
            <v>0</v>
          </cell>
          <cell r="AJ874">
            <v>0</v>
          </cell>
          <cell r="AK874">
            <v>0</v>
          </cell>
          <cell r="AL874">
            <v>0</v>
          </cell>
          <cell r="AM874">
            <v>0</v>
          </cell>
          <cell r="AN874">
            <v>0</v>
          </cell>
          <cell r="AO874">
            <v>0</v>
          </cell>
          <cell r="AP874">
            <v>0</v>
          </cell>
          <cell r="AQ874">
            <v>0</v>
          </cell>
          <cell r="AR874">
            <v>0</v>
          </cell>
          <cell r="AS874">
            <v>0</v>
          </cell>
          <cell r="AT874">
            <v>0</v>
          </cell>
          <cell r="AU874">
            <v>0</v>
          </cell>
          <cell r="AV874">
            <v>0</v>
          </cell>
          <cell r="AW874">
            <v>0</v>
          </cell>
          <cell r="AX874">
            <v>0</v>
          </cell>
          <cell r="AY874">
            <v>0</v>
          </cell>
          <cell r="AZ874">
            <v>0</v>
          </cell>
          <cell r="BA874">
            <v>0</v>
          </cell>
          <cell r="BB874">
            <v>0</v>
          </cell>
          <cell r="BC874">
            <v>0</v>
          </cell>
          <cell r="BD874">
            <v>0</v>
          </cell>
          <cell r="BE874">
            <v>0</v>
          </cell>
          <cell r="BF874">
            <v>0</v>
          </cell>
          <cell r="BG874">
            <v>0</v>
          </cell>
          <cell r="BH874">
            <v>0</v>
          </cell>
          <cell r="BI874">
            <v>0</v>
          </cell>
          <cell r="BJ874">
            <v>0</v>
          </cell>
          <cell r="BK874">
            <v>0</v>
          </cell>
          <cell r="BL874">
            <v>0</v>
          </cell>
          <cell r="BM874">
            <v>0</v>
          </cell>
          <cell r="BN874">
            <v>0</v>
          </cell>
          <cell r="BO874">
            <v>0</v>
          </cell>
          <cell r="BP874">
            <v>0</v>
          </cell>
          <cell r="BQ874">
            <v>0</v>
          </cell>
          <cell r="BR874">
            <v>0</v>
          </cell>
          <cell r="BS874">
            <v>0</v>
          </cell>
          <cell r="BT874">
            <v>0</v>
          </cell>
          <cell r="BU874">
            <v>0</v>
          </cell>
          <cell r="BV874">
            <v>0</v>
          </cell>
          <cell r="BW874">
            <v>0</v>
          </cell>
          <cell r="BX874">
            <v>0</v>
          </cell>
          <cell r="BY874">
            <v>0</v>
          </cell>
          <cell r="BZ874">
            <v>0</v>
          </cell>
          <cell r="CA874">
            <v>0</v>
          </cell>
          <cell r="CB874">
            <v>0</v>
          </cell>
          <cell r="CC874">
            <v>0</v>
          </cell>
          <cell r="CD874">
            <v>0</v>
          </cell>
          <cell r="CE874">
            <v>0</v>
          </cell>
          <cell r="CF874">
            <v>0</v>
          </cell>
          <cell r="CG874">
            <v>0</v>
          </cell>
          <cell r="CH874">
            <v>0</v>
          </cell>
          <cell r="CI874">
            <v>0</v>
          </cell>
          <cell r="CJ874">
            <v>0</v>
          </cell>
          <cell r="CK874">
            <v>0</v>
          </cell>
          <cell r="CL874">
            <v>0</v>
          </cell>
          <cell r="CM874">
            <v>0</v>
          </cell>
          <cell r="CN874">
            <v>0</v>
          </cell>
          <cell r="CO874">
            <v>0</v>
          </cell>
          <cell r="CP874">
            <v>0</v>
          </cell>
          <cell r="CQ874">
            <v>0</v>
          </cell>
          <cell r="CR874">
            <v>0</v>
          </cell>
          <cell r="CS874">
            <v>0</v>
          </cell>
          <cell r="CT874">
            <v>0</v>
          </cell>
          <cell r="CU874">
            <v>0</v>
          </cell>
          <cell r="CV874">
            <v>0</v>
          </cell>
          <cell r="CW874">
            <v>0</v>
          </cell>
          <cell r="CX874">
            <v>0</v>
          </cell>
          <cell r="CY874">
            <v>0</v>
          </cell>
          <cell r="CZ874">
            <v>0</v>
          </cell>
          <cell r="DA874">
            <v>0</v>
          </cell>
          <cell r="DB874">
            <v>0</v>
          </cell>
          <cell r="DC874">
            <v>0</v>
          </cell>
          <cell r="DD874">
            <v>0</v>
          </cell>
          <cell r="DE874">
            <v>0</v>
          </cell>
          <cell r="DF874">
            <v>-1E-3</v>
          </cell>
          <cell r="DG874">
            <v>0</v>
          </cell>
          <cell r="DH874">
            <v>0</v>
          </cell>
          <cell r="DI874">
            <v>0</v>
          </cell>
          <cell r="DJ874">
            <v>-1E-3</v>
          </cell>
          <cell r="DK874">
            <v>0</v>
          </cell>
          <cell r="DL874">
            <v>0</v>
          </cell>
          <cell r="DM874">
            <v>0</v>
          </cell>
          <cell r="DN874">
            <v>0</v>
          </cell>
          <cell r="DO874">
            <v>0</v>
          </cell>
          <cell r="DP874">
            <v>-1E-3</v>
          </cell>
          <cell r="DQ874">
            <v>-1E-3</v>
          </cell>
          <cell r="DR874">
            <v>0</v>
          </cell>
          <cell r="DS874">
            <v>0</v>
          </cell>
          <cell r="DT874">
            <v>0</v>
          </cell>
          <cell r="DU874">
            <v>0</v>
          </cell>
          <cell r="DV874">
            <v>0</v>
          </cell>
          <cell r="DW874">
            <v>0</v>
          </cell>
          <cell r="DX874">
            <v>0</v>
          </cell>
          <cell r="DY874">
            <v>-1E-3</v>
          </cell>
          <cell r="DZ874">
            <v>0</v>
          </cell>
          <cell r="EA874">
            <v>0</v>
          </cell>
          <cell r="EB874">
            <v>0</v>
          </cell>
          <cell r="EC874">
            <v>0</v>
          </cell>
          <cell r="ED874">
            <v>0</v>
          </cell>
        </row>
        <row r="875">
          <cell r="F875">
            <v>-6.0000000000000001E-3</v>
          </cell>
          <cell r="G875">
            <v>-6.0000000000000001E-3</v>
          </cell>
          <cell r="H875">
            <v>-7.0000000000000001E-3</v>
          </cell>
          <cell r="I875">
            <v>-5.0000000000000001E-3</v>
          </cell>
          <cell r="J875">
            <v>-5.0000000000000001E-3</v>
          </cell>
          <cell r="K875">
            <v>-7.0000000000000001E-3</v>
          </cell>
          <cell r="L875">
            <v>-1E-3</v>
          </cell>
          <cell r="M875">
            <v>-1E-3</v>
          </cell>
          <cell r="N875">
            <v>-4.0000000000000001E-3</v>
          </cell>
          <cell r="O875">
            <v>-8.0000000000000002E-3</v>
          </cell>
          <cell r="P875">
            <v>-4.0000000000000001E-3</v>
          </cell>
          <cell r="Q875">
            <v>-4.0000000000000001E-3</v>
          </cell>
          <cell r="R875">
            <v>-4.0000000000000001E-3</v>
          </cell>
          <cell r="S875">
            <v>-4.0000000000000001E-3</v>
          </cell>
          <cell r="T875">
            <v>-6.0000000000000001E-3</v>
          </cell>
          <cell r="U875">
            <v>-6.0000000000000001E-3</v>
          </cell>
          <cell r="V875">
            <v>-4.0000000000000001E-3</v>
          </cell>
          <cell r="W875">
            <v>-4.0000000000000001E-3</v>
          </cell>
          <cell r="X875">
            <v>-6.0000000000000001E-3</v>
          </cell>
          <cell r="Y875">
            <v>-2E-3</v>
          </cell>
          <cell r="Z875">
            <v>-2E-3</v>
          </cell>
          <cell r="AA875">
            <v>-6.0000000000000001E-3</v>
          </cell>
          <cell r="AB875">
            <v>-6.0000000000000001E-3</v>
          </cell>
          <cell r="AC875">
            <v>-4.0000000000000001E-3</v>
          </cell>
          <cell r="AD875">
            <v>-3.0000000000000001E-3</v>
          </cell>
          <cell r="AE875">
            <v>0</v>
          </cell>
          <cell r="AF875">
            <v>0</v>
          </cell>
          <cell r="AG875">
            <v>0</v>
          </cell>
          <cell r="AH875">
            <v>0</v>
          </cell>
          <cell r="AI875">
            <v>0</v>
          </cell>
          <cell r="AJ875">
            <v>0</v>
          </cell>
          <cell r="AK875">
            <v>0</v>
          </cell>
          <cell r="AL875">
            <v>0</v>
          </cell>
          <cell r="AM875">
            <v>0</v>
          </cell>
          <cell r="AN875">
            <v>0</v>
          </cell>
          <cell r="AO875">
            <v>1E-3</v>
          </cell>
          <cell r="AP875">
            <v>0</v>
          </cell>
          <cell r="AQ875">
            <v>1E-3</v>
          </cell>
          <cell r="AR875">
            <v>0</v>
          </cell>
          <cell r="AS875">
            <v>0</v>
          </cell>
          <cell r="AT875">
            <v>0</v>
          </cell>
          <cell r="AU875">
            <v>0</v>
          </cell>
          <cell r="AV875">
            <v>0</v>
          </cell>
          <cell r="AW875">
            <v>0</v>
          </cell>
          <cell r="AX875">
            <v>0</v>
          </cell>
          <cell r="AY875">
            <v>0</v>
          </cell>
          <cell r="AZ875">
            <v>0</v>
          </cell>
          <cell r="BA875">
            <v>0</v>
          </cell>
          <cell r="BB875">
            <v>0</v>
          </cell>
          <cell r="BC875">
            <v>0</v>
          </cell>
          <cell r="BD875">
            <v>0</v>
          </cell>
          <cell r="BE875">
            <v>0</v>
          </cell>
          <cell r="BF875">
            <v>0</v>
          </cell>
          <cell r="BG875">
            <v>0</v>
          </cell>
          <cell r="BH875">
            <v>0</v>
          </cell>
          <cell r="BI875">
            <v>0</v>
          </cell>
          <cell r="BJ875">
            <v>0</v>
          </cell>
          <cell r="BK875">
            <v>0</v>
          </cell>
          <cell r="BL875">
            <v>0</v>
          </cell>
          <cell r="BM875">
            <v>0</v>
          </cell>
          <cell r="BN875">
            <v>0</v>
          </cell>
          <cell r="BO875">
            <v>0</v>
          </cell>
          <cell r="BP875">
            <v>0</v>
          </cell>
          <cell r="BQ875">
            <v>0</v>
          </cell>
          <cell r="BR875">
            <v>0</v>
          </cell>
          <cell r="BS875">
            <v>0</v>
          </cell>
          <cell r="BT875">
            <v>0</v>
          </cell>
          <cell r="BU875">
            <v>0</v>
          </cell>
          <cell r="BV875">
            <v>0</v>
          </cell>
          <cell r="BW875">
            <v>0</v>
          </cell>
          <cell r="BX875">
            <v>0</v>
          </cell>
          <cell r="BY875">
            <v>0</v>
          </cell>
          <cell r="BZ875">
            <v>0</v>
          </cell>
          <cell r="CA875">
            <v>0</v>
          </cell>
          <cell r="CB875">
            <v>0</v>
          </cell>
          <cell r="CC875">
            <v>0</v>
          </cell>
          <cell r="CD875">
            <v>0</v>
          </cell>
          <cell r="CE875">
            <v>0</v>
          </cell>
          <cell r="CF875">
            <v>0</v>
          </cell>
          <cell r="CG875">
            <v>0</v>
          </cell>
          <cell r="CH875">
            <v>1E-3</v>
          </cell>
          <cell r="CI875">
            <v>0</v>
          </cell>
          <cell r="CJ875">
            <v>0</v>
          </cell>
          <cell r="CK875">
            <v>0</v>
          </cell>
          <cell r="CL875">
            <v>0</v>
          </cell>
          <cell r="CM875">
            <v>0</v>
          </cell>
          <cell r="CN875">
            <v>0</v>
          </cell>
          <cell r="CO875">
            <v>0</v>
          </cell>
          <cell r="CP875">
            <v>0</v>
          </cell>
          <cell r="CQ875">
            <v>0</v>
          </cell>
          <cell r="CR875">
            <v>0</v>
          </cell>
          <cell r="CS875">
            <v>0</v>
          </cell>
          <cell r="CT875">
            <v>0</v>
          </cell>
          <cell r="CU875">
            <v>1E-3</v>
          </cell>
          <cell r="CV875">
            <v>0</v>
          </cell>
          <cell r="CW875">
            <v>0</v>
          </cell>
          <cell r="CX875">
            <v>0</v>
          </cell>
          <cell r="CY875">
            <v>0</v>
          </cell>
          <cell r="CZ875">
            <v>0</v>
          </cell>
          <cell r="DA875">
            <v>0</v>
          </cell>
          <cell r="DB875">
            <v>0</v>
          </cell>
          <cell r="DC875">
            <v>0</v>
          </cell>
          <cell r="DD875">
            <v>1E-3</v>
          </cell>
          <cell r="DE875">
            <v>0</v>
          </cell>
          <cell r="DF875">
            <v>1E-3</v>
          </cell>
          <cell r="DG875">
            <v>0</v>
          </cell>
          <cell r="DH875">
            <v>1E-3</v>
          </cell>
          <cell r="DI875">
            <v>1E-3</v>
          </cell>
          <cell r="DJ875">
            <v>0</v>
          </cell>
          <cell r="DK875">
            <v>0</v>
          </cell>
          <cell r="DL875">
            <v>0</v>
          </cell>
          <cell r="DM875">
            <v>0</v>
          </cell>
          <cell r="DN875">
            <v>0</v>
          </cell>
          <cell r="DO875">
            <v>0</v>
          </cell>
          <cell r="DP875">
            <v>0</v>
          </cell>
          <cell r="DQ875">
            <v>1E-3</v>
          </cell>
          <cell r="DR875">
            <v>0</v>
          </cell>
          <cell r="DS875">
            <v>0</v>
          </cell>
          <cell r="DT875">
            <v>0</v>
          </cell>
          <cell r="DU875">
            <v>1E-3</v>
          </cell>
          <cell r="DV875">
            <v>1E-3</v>
          </cell>
          <cell r="DW875">
            <v>0</v>
          </cell>
          <cell r="DX875">
            <v>0</v>
          </cell>
          <cell r="DY875">
            <v>0</v>
          </cell>
          <cell r="DZ875">
            <v>0</v>
          </cell>
          <cell r="EA875">
            <v>0</v>
          </cell>
          <cell r="EB875">
            <v>0</v>
          </cell>
          <cell r="EC875">
            <v>0</v>
          </cell>
          <cell r="ED875">
            <v>0</v>
          </cell>
        </row>
        <row r="876">
          <cell r="F876">
            <v>-6.0000000000000001E-3</v>
          </cell>
          <cell r="G876">
            <v>-8.0000000000000002E-3</v>
          </cell>
          <cell r="H876">
            <v>-6.0000000000000001E-3</v>
          </cell>
          <cell r="I876">
            <v>-4.0000000000000001E-3</v>
          </cell>
          <cell r="J876">
            <v>-4.0000000000000001E-3</v>
          </cell>
          <cell r="K876">
            <v>-5.0000000000000001E-3</v>
          </cell>
          <cell r="L876">
            <v>-1E-3</v>
          </cell>
          <cell r="M876">
            <v>-1E-3</v>
          </cell>
          <cell r="N876">
            <v>-3.0000000000000001E-3</v>
          </cell>
          <cell r="O876">
            <v>-4.0000000000000001E-3</v>
          </cell>
          <cell r="P876">
            <v>-3.0000000000000001E-3</v>
          </cell>
          <cell r="Q876">
            <v>-3.0000000000000001E-3</v>
          </cell>
          <cell r="R876">
            <v>-3.0000000000000001E-3</v>
          </cell>
          <cell r="S876">
            <v>-1E-3</v>
          </cell>
          <cell r="T876">
            <v>-3.0000000000000001E-3</v>
          </cell>
          <cell r="U876">
            <v>-5.0000000000000001E-3</v>
          </cell>
          <cell r="V876">
            <v>-7.0000000000000001E-3</v>
          </cell>
          <cell r="W876">
            <v>-5.0000000000000001E-3</v>
          </cell>
          <cell r="X876">
            <v>-6.0000000000000001E-3</v>
          </cell>
          <cell r="Y876">
            <v>0</v>
          </cell>
          <cell r="Z876">
            <v>-1E-3</v>
          </cell>
          <cell r="AA876">
            <v>-2E-3</v>
          </cell>
          <cell r="AB876">
            <v>-4.0000000000000001E-3</v>
          </cell>
          <cell r="AC876">
            <v>-1E-3</v>
          </cell>
          <cell r="AD876">
            <v>-1E-3</v>
          </cell>
          <cell r="AE876">
            <v>0</v>
          </cell>
          <cell r="AF876">
            <v>0</v>
          </cell>
          <cell r="AG876">
            <v>0</v>
          </cell>
          <cell r="AH876">
            <v>0</v>
          </cell>
          <cell r="AI876">
            <v>0</v>
          </cell>
          <cell r="AJ876">
            <v>0</v>
          </cell>
          <cell r="AK876">
            <v>0</v>
          </cell>
          <cell r="AL876">
            <v>0</v>
          </cell>
          <cell r="AM876">
            <v>0</v>
          </cell>
          <cell r="AN876">
            <v>0</v>
          </cell>
          <cell r="AO876">
            <v>0</v>
          </cell>
          <cell r="AP876">
            <v>0</v>
          </cell>
          <cell r="AQ876">
            <v>0</v>
          </cell>
          <cell r="AR876">
            <v>0</v>
          </cell>
          <cell r="AS876">
            <v>0</v>
          </cell>
          <cell r="AT876">
            <v>0</v>
          </cell>
          <cell r="AU876">
            <v>0</v>
          </cell>
          <cell r="AV876">
            <v>0</v>
          </cell>
          <cell r="AW876">
            <v>0</v>
          </cell>
          <cell r="AX876">
            <v>0</v>
          </cell>
          <cell r="AY876">
            <v>0</v>
          </cell>
          <cell r="AZ876">
            <v>0</v>
          </cell>
          <cell r="BA876">
            <v>0</v>
          </cell>
          <cell r="BB876">
            <v>0</v>
          </cell>
          <cell r="BC876">
            <v>0</v>
          </cell>
          <cell r="BD876">
            <v>0</v>
          </cell>
          <cell r="BE876">
            <v>0</v>
          </cell>
          <cell r="BF876">
            <v>0</v>
          </cell>
          <cell r="BG876">
            <v>0</v>
          </cell>
          <cell r="BH876">
            <v>0</v>
          </cell>
          <cell r="BI876">
            <v>0</v>
          </cell>
          <cell r="BJ876">
            <v>0</v>
          </cell>
          <cell r="BK876">
            <v>0</v>
          </cell>
          <cell r="BL876">
            <v>0</v>
          </cell>
          <cell r="BM876">
            <v>0</v>
          </cell>
          <cell r="BN876">
            <v>0</v>
          </cell>
          <cell r="BO876">
            <v>0</v>
          </cell>
          <cell r="BP876">
            <v>0</v>
          </cell>
          <cell r="BQ876">
            <v>0</v>
          </cell>
          <cell r="BR876">
            <v>0</v>
          </cell>
          <cell r="BS876">
            <v>0</v>
          </cell>
          <cell r="BT876">
            <v>0</v>
          </cell>
          <cell r="BU876">
            <v>0</v>
          </cell>
          <cell r="BV876">
            <v>0</v>
          </cell>
          <cell r="BW876">
            <v>0</v>
          </cell>
          <cell r="BX876">
            <v>0</v>
          </cell>
          <cell r="BY876">
            <v>0</v>
          </cell>
          <cell r="BZ876">
            <v>0</v>
          </cell>
          <cell r="CA876">
            <v>0</v>
          </cell>
          <cell r="CB876">
            <v>0</v>
          </cell>
          <cell r="CC876">
            <v>0</v>
          </cell>
          <cell r="CD876">
            <v>0</v>
          </cell>
          <cell r="CE876">
            <v>0</v>
          </cell>
          <cell r="CF876">
            <v>0</v>
          </cell>
          <cell r="CG876">
            <v>0</v>
          </cell>
          <cell r="CH876">
            <v>0</v>
          </cell>
          <cell r="CI876">
            <v>0</v>
          </cell>
          <cell r="CJ876">
            <v>0</v>
          </cell>
          <cell r="CK876">
            <v>0</v>
          </cell>
          <cell r="CL876">
            <v>0</v>
          </cell>
          <cell r="CM876">
            <v>0</v>
          </cell>
          <cell r="CN876">
            <v>0</v>
          </cell>
          <cell r="CO876">
            <v>0</v>
          </cell>
          <cell r="CP876">
            <v>0</v>
          </cell>
          <cell r="CQ876">
            <v>0</v>
          </cell>
          <cell r="CR876">
            <v>0</v>
          </cell>
          <cell r="CS876">
            <v>0</v>
          </cell>
          <cell r="CT876">
            <v>0</v>
          </cell>
          <cell r="CU876">
            <v>0</v>
          </cell>
          <cell r="CV876">
            <v>0</v>
          </cell>
          <cell r="CW876">
            <v>0</v>
          </cell>
          <cell r="CX876">
            <v>0</v>
          </cell>
          <cell r="CY876">
            <v>0</v>
          </cell>
          <cell r="CZ876">
            <v>0</v>
          </cell>
          <cell r="DA876">
            <v>0</v>
          </cell>
          <cell r="DB876">
            <v>0</v>
          </cell>
          <cell r="DC876">
            <v>0</v>
          </cell>
          <cell r="DD876">
            <v>0</v>
          </cell>
          <cell r="DE876">
            <v>0</v>
          </cell>
          <cell r="DF876">
            <v>0</v>
          </cell>
          <cell r="DG876">
            <v>0</v>
          </cell>
          <cell r="DH876">
            <v>0</v>
          </cell>
          <cell r="DI876">
            <v>0</v>
          </cell>
          <cell r="DJ876">
            <v>0</v>
          </cell>
          <cell r="DK876">
            <v>0</v>
          </cell>
          <cell r="DL876">
            <v>0</v>
          </cell>
          <cell r="DM876">
            <v>0</v>
          </cell>
          <cell r="DN876">
            <v>0</v>
          </cell>
          <cell r="DO876">
            <v>0</v>
          </cell>
          <cell r="DP876">
            <v>0</v>
          </cell>
          <cell r="DQ876">
            <v>0</v>
          </cell>
          <cell r="DR876">
            <v>0</v>
          </cell>
          <cell r="DS876">
            <v>0</v>
          </cell>
          <cell r="DT876">
            <v>0</v>
          </cell>
          <cell r="DU876">
            <v>1E-3</v>
          </cell>
          <cell r="DV876">
            <v>1E-3</v>
          </cell>
          <cell r="DW876">
            <v>0</v>
          </cell>
          <cell r="DX876">
            <v>0</v>
          </cell>
          <cell r="DY876">
            <v>0</v>
          </cell>
          <cell r="DZ876">
            <v>0</v>
          </cell>
          <cell r="EA876">
            <v>0</v>
          </cell>
          <cell r="EB876">
            <v>0</v>
          </cell>
          <cell r="EC876">
            <v>0</v>
          </cell>
          <cell r="ED876">
            <v>0</v>
          </cell>
        </row>
        <row r="877">
          <cell r="F877">
            <v>-5.0000000000000001E-3</v>
          </cell>
          <cell r="G877">
            <v>-6.0000000000000001E-3</v>
          </cell>
          <cell r="H877">
            <v>-2E-3</v>
          </cell>
          <cell r="I877">
            <v>-2E-3</v>
          </cell>
          <cell r="J877">
            <v>-1E-3</v>
          </cell>
          <cell r="K877">
            <v>-1E-3</v>
          </cell>
          <cell r="L877">
            <v>0</v>
          </cell>
          <cell r="M877">
            <v>-2E-3</v>
          </cell>
          <cell r="N877">
            <v>-1E-3</v>
          </cell>
          <cell r="O877">
            <v>-3.0000000000000001E-3</v>
          </cell>
          <cell r="P877">
            <v>-4.0000000000000001E-3</v>
          </cell>
          <cell r="Q877">
            <v>-4.0000000000000001E-3</v>
          </cell>
          <cell r="R877">
            <v>-3.0000000000000001E-3</v>
          </cell>
          <cell r="S877">
            <v>-6.0000000000000001E-3</v>
          </cell>
          <cell r="T877">
            <v>-6.0000000000000001E-3</v>
          </cell>
          <cell r="U877">
            <v>-4.0000000000000001E-3</v>
          </cell>
          <cell r="V877">
            <v>-1E-3</v>
          </cell>
          <cell r="W877">
            <v>-1E-3</v>
          </cell>
          <cell r="X877">
            <v>-2E-3</v>
          </cell>
          <cell r="Y877">
            <v>-2E-3</v>
          </cell>
          <cell r="Z877">
            <v>-4.0000000000000001E-3</v>
          </cell>
          <cell r="AA877">
            <v>-3.0000000000000001E-3</v>
          </cell>
          <cell r="AB877">
            <v>-4.0000000000000001E-3</v>
          </cell>
          <cell r="AC877">
            <v>-4.0000000000000001E-3</v>
          </cell>
          <cell r="AD877">
            <v>-5.0000000000000001E-3</v>
          </cell>
          <cell r="AE877">
            <v>0</v>
          </cell>
          <cell r="AF877">
            <v>-1E-3</v>
          </cell>
          <cell r="AG877">
            <v>-1E-3</v>
          </cell>
          <cell r="AH877">
            <v>0</v>
          </cell>
          <cell r="AI877">
            <v>0</v>
          </cell>
          <cell r="AJ877">
            <v>0</v>
          </cell>
          <cell r="AK877">
            <v>0</v>
          </cell>
          <cell r="AL877">
            <v>0</v>
          </cell>
          <cell r="AM877">
            <v>0</v>
          </cell>
          <cell r="AN877">
            <v>0</v>
          </cell>
          <cell r="AO877">
            <v>0</v>
          </cell>
          <cell r="AP877">
            <v>-1E-3</v>
          </cell>
          <cell r="AQ877">
            <v>-2E-3</v>
          </cell>
          <cell r="AR877">
            <v>0</v>
          </cell>
          <cell r="AS877">
            <v>0</v>
          </cell>
          <cell r="AT877">
            <v>0</v>
          </cell>
          <cell r="AU877">
            <v>0</v>
          </cell>
          <cell r="AV877">
            <v>0</v>
          </cell>
          <cell r="AW877">
            <v>0</v>
          </cell>
          <cell r="AX877">
            <v>0</v>
          </cell>
          <cell r="AY877">
            <v>0</v>
          </cell>
          <cell r="AZ877">
            <v>0</v>
          </cell>
          <cell r="BA877">
            <v>0</v>
          </cell>
          <cell r="BB877">
            <v>0</v>
          </cell>
          <cell r="BC877">
            <v>0</v>
          </cell>
          <cell r="BD877">
            <v>0</v>
          </cell>
          <cell r="BE877">
            <v>0</v>
          </cell>
          <cell r="BF877">
            <v>0</v>
          </cell>
          <cell r="BG877">
            <v>0</v>
          </cell>
          <cell r="BH877">
            <v>0</v>
          </cell>
          <cell r="BI877">
            <v>0</v>
          </cell>
          <cell r="BJ877">
            <v>0</v>
          </cell>
          <cell r="BK877">
            <v>0</v>
          </cell>
          <cell r="BL877">
            <v>0</v>
          </cell>
          <cell r="BM877">
            <v>0</v>
          </cell>
          <cell r="BN877">
            <v>0</v>
          </cell>
          <cell r="BO877">
            <v>0</v>
          </cell>
          <cell r="BP877">
            <v>0</v>
          </cell>
          <cell r="BQ877">
            <v>0</v>
          </cell>
          <cell r="BR877">
            <v>0</v>
          </cell>
          <cell r="BS877">
            <v>0</v>
          </cell>
          <cell r="BT877">
            <v>0</v>
          </cell>
          <cell r="BU877">
            <v>0</v>
          </cell>
          <cell r="BV877">
            <v>0</v>
          </cell>
          <cell r="BW877">
            <v>0</v>
          </cell>
          <cell r="BX877">
            <v>0</v>
          </cell>
          <cell r="BY877">
            <v>0</v>
          </cell>
          <cell r="BZ877">
            <v>0</v>
          </cell>
          <cell r="CA877">
            <v>0</v>
          </cell>
          <cell r="CB877">
            <v>0</v>
          </cell>
          <cell r="CC877">
            <v>0</v>
          </cell>
          <cell r="CD877">
            <v>0</v>
          </cell>
          <cell r="CE877">
            <v>0</v>
          </cell>
          <cell r="CF877">
            <v>0</v>
          </cell>
          <cell r="CG877">
            <v>0</v>
          </cell>
          <cell r="CH877">
            <v>-1E-3</v>
          </cell>
          <cell r="CI877">
            <v>0</v>
          </cell>
          <cell r="CJ877">
            <v>0</v>
          </cell>
          <cell r="CK877">
            <v>0</v>
          </cell>
          <cell r="CL877">
            <v>0</v>
          </cell>
          <cell r="CM877">
            <v>0</v>
          </cell>
          <cell r="CN877">
            <v>0</v>
          </cell>
          <cell r="CO877">
            <v>0</v>
          </cell>
          <cell r="CP877">
            <v>0</v>
          </cell>
          <cell r="CQ877">
            <v>0</v>
          </cell>
          <cell r="CR877">
            <v>0</v>
          </cell>
          <cell r="CS877">
            <v>0</v>
          </cell>
          <cell r="CT877">
            <v>0</v>
          </cell>
          <cell r="CU877">
            <v>0</v>
          </cell>
          <cell r="CV877">
            <v>-1E-3</v>
          </cell>
          <cell r="CW877">
            <v>0</v>
          </cell>
          <cell r="CX877">
            <v>0</v>
          </cell>
          <cell r="CY877">
            <v>0</v>
          </cell>
          <cell r="CZ877">
            <v>0</v>
          </cell>
          <cell r="DA877">
            <v>0</v>
          </cell>
          <cell r="DB877">
            <v>0</v>
          </cell>
          <cell r="DC877">
            <v>0</v>
          </cell>
          <cell r="DD877">
            <v>0</v>
          </cell>
          <cell r="DE877">
            <v>0</v>
          </cell>
          <cell r="DF877">
            <v>-1E-3</v>
          </cell>
          <cell r="DG877">
            <v>0</v>
          </cell>
          <cell r="DH877">
            <v>-1E-3</v>
          </cell>
          <cell r="DI877">
            <v>0</v>
          </cell>
          <cell r="DJ877">
            <v>0</v>
          </cell>
          <cell r="DK877">
            <v>0</v>
          </cell>
          <cell r="DL877">
            <v>0</v>
          </cell>
          <cell r="DM877">
            <v>0</v>
          </cell>
          <cell r="DN877">
            <v>0</v>
          </cell>
          <cell r="DO877">
            <v>0</v>
          </cell>
          <cell r="DP877">
            <v>-1E-3</v>
          </cell>
          <cell r="DQ877">
            <v>-1E-3</v>
          </cell>
          <cell r="DR877">
            <v>0</v>
          </cell>
          <cell r="DS877">
            <v>0</v>
          </cell>
          <cell r="DT877">
            <v>0</v>
          </cell>
          <cell r="DU877">
            <v>-1E-3</v>
          </cell>
          <cell r="DV877">
            <v>-1E-3</v>
          </cell>
          <cell r="DW877">
            <v>0</v>
          </cell>
          <cell r="DX877">
            <v>0</v>
          </cell>
          <cell r="DY877">
            <v>-1E-3</v>
          </cell>
          <cell r="DZ877">
            <v>0</v>
          </cell>
          <cell r="EA877">
            <v>0</v>
          </cell>
          <cell r="EB877">
            <v>0</v>
          </cell>
          <cell r="EC877">
            <v>0</v>
          </cell>
          <cell r="ED877">
            <v>0</v>
          </cell>
        </row>
        <row r="878">
          <cell r="F878">
            <v>0</v>
          </cell>
          <cell r="G878">
            <v>0</v>
          </cell>
          <cell r="H878">
            <v>-2E-3</v>
          </cell>
          <cell r="I878">
            <v>-2E-3</v>
          </cell>
          <cell r="J878">
            <v>-5.0000000000000001E-3</v>
          </cell>
          <cell r="K878">
            <v>-2E-3</v>
          </cell>
          <cell r="L878">
            <v>0</v>
          </cell>
          <cell r="M878">
            <v>0</v>
          </cell>
          <cell r="N878">
            <v>-1E-3</v>
          </cell>
          <cell r="O878">
            <v>0</v>
          </cell>
          <cell r="P878">
            <v>0</v>
          </cell>
          <cell r="Q878">
            <v>0</v>
          </cell>
          <cell r="R878">
            <v>-2E-3</v>
          </cell>
          <cell r="S878">
            <v>-4.0000000000000001E-3</v>
          </cell>
          <cell r="T878">
            <v>-5.0000000000000001E-3</v>
          </cell>
          <cell r="U878">
            <v>-3.0000000000000001E-3</v>
          </cell>
          <cell r="V878">
            <v>-1E-3</v>
          </cell>
          <cell r="W878">
            <v>-1E-3</v>
          </cell>
          <cell r="X878">
            <v>-1E-3</v>
          </cell>
          <cell r="Y878">
            <v>-1E-3</v>
          </cell>
          <cell r="Z878">
            <v>-3.0000000000000001E-3</v>
          </cell>
          <cell r="AA878">
            <v>-1E-3</v>
          </cell>
          <cell r="AB878">
            <v>0</v>
          </cell>
          <cell r="AC878">
            <v>-2E-3</v>
          </cell>
          <cell r="AD878">
            <v>-3.0000000000000001E-3</v>
          </cell>
          <cell r="AE878">
            <v>0</v>
          </cell>
          <cell r="AF878">
            <v>0</v>
          </cell>
          <cell r="AG878">
            <v>0</v>
          </cell>
          <cell r="AH878">
            <v>0</v>
          </cell>
          <cell r="AI878">
            <v>0</v>
          </cell>
          <cell r="AJ878">
            <v>0</v>
          </cell>
          <cell r="AK878">
            <v>0</v>
          </cell>
          <cell r="AL878">
            <v>0</v>
          </cell>
          <cell r="AM878">
            <v>0</v>
          </cell>
          <cell r="AN878">
            <v>0</v>
          </cell>
          <cell r="AO878">
            <v>0</v>
          </cell>
          <cell r="AP878">
            <v>0</v>
          </cell>
          <cell r="AQ878">
            <v>1E-3</v>
          </cell>
          <cell r="AR878">
            <v>0</v>
          </cell>
          <cell r="AS878">
            <v>0</v>
          </cell>
          <cell r="AT878">
            <v>0</v>
          </cell>
          <cell r="AU878">
            <v>0</v>
          </cell>
          <cell r="AV878">
            <v>0</v>
          </cell>
          <cell r="AW878">
            <v>0</v>
          </cell>
          <cell r="AX878">
            <v>0</v>
          </cell>
          <cell r="AY878">
            <v>0</v>
          </cell>
          <cell r="AZ878">
            <v>0</v>
          </cell>
          <cell r="BA878">
            <v>0</v>
          </cell>
          <cell r="BB878">
            <v>0</v>
          </cell>
          <cell r="BC878">
            <v>0</v>
          </cell>
          <cell r="BD878">
            <v>0</v>
          </cell>
          <cell r="BE878">
            <v>0</v>
          </cell>
          <cell r="BF878">
            <v>0</v>
          </cell>
          <cell r="BG878">
            <v>0</v>
          </cell>
          <cell r="BH878">
            <v>0</v>
          </cell>
          <cell r="BI878">
            <v>0</v>
          </cell>
          <cell r="BJ878">
            <v>0</v>
          </cell>
          <cell r="BK878">
            <v>0</v>
          </cell>
          <cell r="BL878">
            <v>0</v>
          </cell>
          <cell r="BM878">
            <v>0</v>
          </cell>
          <cell r="BN878">
            <v>0</v>
          </cell>
          <cell r="BO878">
            <v>0</v>
          </cell>
          <cell r="BP878">
            <v>0</v>
          </cell>
          <cell r="BQ878">
            <v>0</v>
          </cell>
          <cell r="BR878">
            <v>0</v>
          </cell>
          <cell r="BS878">
            <v>0</v>
          </cell>
          <cell r="BT878">
            <v>0</v>
          </cell>
          <cell r="BU878">
            <v>0</v>
          </cell>
          <cell r="BV878">
            <v>0</v>
          </cell>
          <cell r="BW878">
            <v>0</v>
          </cell>
          <cell r="BX878">
            <v>0</v>
          </cell>
          <cell r="BY878">
            <v>0</v>
          </cell>
          <cell r="BZ878">
            <v>0</v>
          </cell>
          <cell r="CA878">
            <v>0</v>
          </cell>
          <cell r="CB878">
            <v>0</v>
          </cell>
          <cell r="CC878">
            <v>0</v>
          </cell>
          <cell r="CD878">
            <v>0</v>
          </cell>
          <cell r="CE878">
            <v>0</v>
          </cell>
          <cell r="CF878">
            <v>0</v>
          </cell>
          <cell r="CG878">
            <v>0</v>
          </cell>
          <cell r="CH878">
            <v>0</v>
          </cell>
          <cell r="CI878">
            <v>0</v>
          </cell>
          <cell r="CJ878">
            <v>0</v>
          </cell>
          <cell r="CK878">
            <v>0</v>
          </cell>
          <cell r="CL878">
            <v>0</v>
          </cell>
          <cell r="CM878">
            <v>0</v>
          </cell>
          <cell r="CN878">
            <v>0</v>
          </cell>
          <cell r="CO878">
            <v>0</v>
          </cell>
          <cell r="CP878">
            <v>0</v>
          </cell>
          <cell r="CQ878">
            <v>0</v>
          </cell>
          <cell r="CR878">
            <v>0</v>
          </cell>
          <cell r="CS878">
            <v>0</v>
          </cell>
          <cell r="CT878">
            <v>0</v>
          </cell>
          <cell r="CU878">
            <v>0</v>
          </cell>
          <cell r="CV878">
            <v>0</v>
          </cell>
          <cell r="CW878">
            <v>0</v>
          </cell>
          <cell r="CX878">
            <v>0</v>
          </cell>
          <cell r="CY878">
            <v>0</v>
          </cell>
          <cell r="CZ878">
            <v>0</v>
          </cell>
          <cell r="DA878">
            <v>0</v>
          </cell>
          <cell r="DB878">
            <v>0</v>
          </cell>
          <cell r="DC878">
            <v>0</v>
          </cell>
          <cell r="DD878">
            <v>0</v>
          </cell>
          <cell r="DE878">
            <v>0</v>
          </cell>
          <cell r="DF878">
            <v>0</v>
          </cell>
          <cell r="DG878">
            <v>0</v>
          </cell>
          <cell r="DH878">
            <v>0</v>
          </cell>
          <cell r="DI878">
            <v>0</v>
          </cell>
          <cell r="DJ878">
            <v>0</v>
          </cell>
          <cell r="DK878">
            <v>0</v>
          </cell>
          <cell r="DL878">
            <v>0</v>
          </cell>
          <cell r="DM878">
            <v>0</v>
          </cell>
          <cell r="DN878">
            <v>0</v>
          </cell>
          <cell r="DO878">
            <v>0</v>
          </cell>
          <cell r="DP878">
            <v>0</v>
          </cell>
          <cell r="DQ878">
            <v>0</v>
          </cell>
          <cell r="DR878">
            <v>0</v>
          </cell>
          <cell r="DS878">
            <v>0</v>
          </cell>
          <cell r="DT878">
            <v>0</v>
          </cell>
          <cell r="DU878">
            <v>0</v>
          </cell>
          <cell r="DV878">
            <v>0</v>
          </cell>
          <cell r="DW878">
            <v>0</v>
          </cell>
          <cell r="DX878">
            <v>0</v>
          </cell>
          <cell r="DY878">
            <v>0</v>
          </cell>
          <cell r="DZ878">
            <v>0</v>
          </cell>
          <cell r="EA878">
            <v>0</v>
          </cell>
          <cell r="EB878">
            <v>0</v>
          </cell>
          <cell r="EC878">
            <v>0</v>
          </cell>
          <cell r="ED878">
            <v>0</v>
          </cell>
        </row>
        <row r="879">
          <cell r="F879">
            <v>0</v>
          </cell>
          <cell r="G879">
            <v>0</v>
          </cell>
          <cell r="H879">
            <v>0</v>
          </cell>
          <cell r="I879">
            <v>-1E-3</v>
          </cell>
          <cell r="J879">
            <v>-6.0000000000000001E-3</v>
          </cell>
          <cell r="K879">
            <v>-2E-3</v>
          </cell>
          <cell r="L879">
            <v>0</v>
          </cell>
          <cell r="M879">
            <v>0</v>
          </cell>
          <cell r="N879">
            <v>0</v>
          </cell>
          <cell r="O879">
            <v>0</v>
          </cell>
          <cell r="P879">
            <v>0</v>
          </cell>
          <cell r="Q879">
            <v>0</v>
          </cell>
          <cell r="R879">
            <v>-1E-3</v>
          </cell>
          <cell r="S879">
            <v>0</v>
          </cell>
          <cell r="T879">
            <v>0</v>
          </cell>
          <cell r="U879">
            <v>0</v>
          </cell>
          <cell r="V879">
            <v>-1E-3</v>
          </cell>
          <cell r="W879">
            <v>-5.0000000000000001E-3</v>
          </cell>
          <cell r="X879">
            <v>-1E-3</v>
          </cell>
          <cell r="Y879">
            <v>0</v>
          </cell>
          <cell r="Z879">
            <v>0</v>
          </cell>
          <cell r="AA879">
            <v>0</v>
          </cell>
          <cell r="AB879">
            <v>-1E-3</v>
          </cell>
          <cell r="AC879">
            <v>0</v>
          </cell>
          <cell r="AD879">
            <v>0</v>
          </cell>
          <cell r="AE879">
            <v>0</v>
          </cell>
          <cell r="AF879">
            <v>0</v>
          </cell>
          <cell r="AG879">
            <v>0</v>
          </cell>
          <cell r="AH879">
            <v>0</v>
          </cell>
          <cell r="AI879">
            <v>0</v>
          </cell>
          <cell r="AJ879">
            <v>0</v>
          </cell>
          <cell r="AK879">
            <v>0</v>
          </cell>
          <cell r="AL879">
            <v>0</v>
          </cell>
          <cell r="AM879">
            <v>0</v>
          </cell>
          <cell r="AN879">
            <v>0</v>
          </cell>
          <cell r="AO879">
            <v>0</v>
          </cell>
          <cell r="AP879">
            <v>0</v>
          </cell>
          <cell r="AQ879">
            <v>0</v>
          </cell>
          <cell r="AR879">
            <v>0</v>
          </cell>
          <cell r="AS879">
            <v>0</v>
          </cell>
          <cell r="AT879">
            <v>0</v>
          </cell>
          <cell r="AU879">
            <v>0</v>
          </cell>
          <cell r="AV879">
            <v>0</v>
          </cell>
          <cell r="AW879">
            <v>0</v>
          </cell>
          <cell r="AX879">
            <v>0</v>
          </cell>
          <cell r="AY879">
            <v>0</v>
          </cell>
          <cell r="AZ879">
            <v>0</v>
          </cell>
          <cell r="BA879">
            <v>0</v>
          </cell>
          <cell r="BB879">
            <v>0</v>
          </cell>
          <cell r="BC879">
            <v>0</v>
          </cell>
          <cell r="BD879">
            <v>0</v>
          </cell>
          <cell r="BE879">
            <v>0</v>
          </cell>
          <cell r="BF879">
            <v>0</v>
          </cell>
          <cell r="BG879">
            <v>0</v>
          </cell>
          <cell r="BH879">
            <v>0</v>
          </cell>
          <cell r="BI879">
            <v>0</v>
          </cell>
          <cell r="BJ879">
            <v>0</v>
          </cell>
          <cell r="BK879">
            <v>0</v>
          </cell>
          <cell r="BL879">
            <v>0</v>
          </cell>
          <cell r="BM879">
            <v>0</v>
          </cell>
          <cell r="BN879">
            <v>0</v>
          </cell>
          <cell r="BO879">
            <v>0</v>
          </cell>
          <cell r="BP879">
            <v>0</v>
          </cell>
          <cell r="BQ879">
            <v>0</v>
          </cell>
          <cell r="BR879">
            <v>0</v>
          </cell>
          <cell r="BS879">
            <v>0</v>
          </cell>
          <cell r="BT879">
            <v>0</v>
          </cell>
          <cell r="BU879">
            <v>0</v>
          </cell>
          <cell r="BV879">
            <v>0</v>
          </cell>
          <cell r="BW879">
            <v>0</v>
          </cell>
          <cell r="BX879">
            <v>0</v>
          </cell>
          <cell r="BY879">
            <v>0</v>
          </cell>
          <cell r="BZ879">
            <v>0</v>
          </cell>
          <cell r="CA879">
            <v>0</v>
          </cell>
          <cell r="CB879">
            <v>0</v>
          </cell>
          <cell r="CC879">
            <v>0</v>
          </cell>
          <cell r="CD879">
            <v>0</v>
          </cell>
          <cell r="CE879">
            <v>0</v>
          </cell>
          <cell r="CF879">
            <v>0</v>
          </cell>
          <cell r="CG879">
            <v>0</v>
          </cell>
          <cell r="CH879">
            <v>0</v>
          </cell>
          <cell r="CI879">
            <v>0</v>
          </cell>
          <cell r="CJ879">
            <v>0</v>
          </cell>
          <cell r="CK879">
            <v>0</v>
          </cell>
          <cell r="CL879">
            <v>0</v>
          </cell>
          <cell r="CM879">
            <v>0</v>
          </cell>
          <cell r="CN879">
            <v>0</v>
          </cell>
          <cell r="CO879">
            <v>0</v>
          </cell>
          <cell r="CP879">
            <v>0</v>
          </cell>
          <cell r="CQ879">
            <v>0</v>
          </cell>
          <cell r="CR879">
            <v>0</v>
          </cell>
          <cell r="CS879">
            <v>0</v>
          </cell>
          <cell r="CT879">
            <v>0</v>
          </cell>
          <cell r="CU879">
            <v>1E-3</v>
          </cell>
          <cell r="CV879">
            <v>0</v>
          </cell>
          <cell r="CW879">
            <v>1E-3</v>
          </cell>
          <cell r="CX879">
            <v>0</v>
          </cell>
          <cell r="CY879">
            <v>0</v>
          </cell>
          <cell r="CZ879">
            <v>0</v>
          </cell>
          <cell r="DA879">
            <v>0</v>
          </cell>
          <cell r="DB879">
            <v>0</v>
          </cell>
          <cell r="DC879">
            <v>0</v>
          </cell>
          <cell r="DD879">
            <v>0</v>
          </cell>
          <cell r="DE879">
            <v>0</v>
          </cell>
          <cell r="DF879">
            <v>0</v>
          </cell>
          <cell r="DG879">
            <v>0</v>
          </cell>
          <cell r="DH879">
            <v>0</v>
          </cell>
          <cell r="DI879">
            <v>0</v>
          </cell>
          <cell r="DJ879">
            <v>0</v>
          </cell>
          <cell r="DK879">
            <v>0</v>
          </cell>
          <cell r="DL879">
            <v>0</v>
          </cell>
          <cell r="DM879">
            <v>0</v>
          </cell>
          <cell r="DN879">
            <v>0</v>
          </cell>
          <cell r="DO879">
            <v>0</v>
          </cell>
          <cell r="DP879">
            <v>0</v>
          </cell>
          <cell r="DQ879">
            <v>0</v>
          </cell>
          <cell r="DR879">
            <v>0</v>
          </cell>
          <cell r="DS879">
            <v>0</v>
          </cell>
          <cell r="DT879">
            <v>0</v>
          </cell>
          <cell r="DU879">
            <v>1E-3</v>
          </cell>
          <cell r="DV879">
            <v>0</v>
          </cell>
          <cell r="DW879">
            <v>1E-3</v>
          </cell>
          <cell r="DX879">
            <v>0</v>
          </cell>
          <cell r="DY879">
            <v>0</v>
          </cell>
          <cell r="DZ879">
            <v>0</v>
          </cell>
          <cell r="EA879">
            <v>0</v>
          </cell>
          <cell r="EB879">
            <v>0</v>
          </cell>
          <cell r="EC879">
            <v>0</v>
          </cell>
          <cell r="ED879">
            <v>0</v>
          </cell>
        </row>
        <row r="881">
          <cell r="F881">
            <v>0</v>
          </cell>
          <cell r="G881">
            <v>0</v>
          </cell>
          <cell r="H881">
            <v>0</v>
          </cell>
          <cell r="I881">
            <v>0</v>
          </cell>
          <cell r="J881">
            <v>0</v>
          </cell>
          <cell r="K881">
            <v>0</v>
          </cell>
          <cell r="L881">
            <v>0</v>
          </cell>
          <cell r="M881">
            <v>-1E-3</v>
          </cell>
          <cell r="N881">
            <v>0</v>
          </cell>
          <cell r="O881">
            <v>-1E-3</v>
          </cell>
          <cell r="P881">
            <v>0</v>
          </cell>
          <cell r="Q881">
            <v>0</v>
          </cell>
          <cell r="R881">
            <v>-1E-3</v>
          </cell>
          <cell r="S881">
            <v>0</v>
          </cell>
          <cell r="T881">
            <v>-1E-3</v>
          </cell>
          <cell r="U881">
            <v>-2E-3</v>
          </cell>
          <cell r="V881">
            <v>0</v>
          </cell>
          <cell r="W881">
            <v>0</v>
          </cell>
          <cell r="X881">
            <v>0</v>
          </cell>
          <cell r="Y881">
            <v>0</v>
          </cell>
          <cell r="Z881">
            <v>0</v>
          </cell>
          <cell r="AA881">
            <v>-1E-3</v>
          </cell>
          <cell r="AB881">
            <v>-4.0000000000000001E-3</v>
          </cell>
          <cell r="AC881">
            <v>-2E-3</v>
          </cell>
          <cell r="AD881">
            <v>-1E-3</v>
          </cell>
          <cell r="AE881">
            <v>0</v>
          </cell>
          <cell r="AF881">
            <v>0</v>
          </cell>
          <cell r="AG881">
            <v>0</v>
          </cell>
          <cell r="AH881">
            <v>0</v>
          </cell>
          <cell r="AI881">
            <v>0</v>
          </cell>
          <cell r="AJ881">
            <v>0</v>
          </cell>
          <cell r="AK881">
            <v>0</v>
          </cell>
          <cell r="AL881">
            <v>0</v>
          </cell>
          <cell r="AM881">
            <v>0</v>
          </cell>
          <cell r="AN881">
            <v>0</v>
          </cell>
          <cell r="AO881">
            <v>0</v>
          </cell>
          <cell r="AP881">
            <v>0</v>
          </cell>
          <cell r="AQ881">
            <v>0</v>
          </cell>
          <cell r="AR881">
            <v>0</v>
          </cell>
          <cell r="AS881">
            <v>0</v>
          </cell>
          <cell r="AT881">
            <v>0</v>
          </cell>
          <cell r="AU881">
            <v>0</v>
          </cell>
          <cell r="AV881">
            <v>0</v>
          </cell>
          <cell r="AW881">
            <v>0</v>
          </cell>
          <cell r="AX881">
            <v>0</v>
          </cell>
          <cell r="AY881">
            <v>0</v>
          </cell>
          <cell r="AZ881">
            <v>0</v>
          </cell>
          <cell r="BA881">
            <v>0</v>
          </cell>
          <cell r="BB881">
            <v>0</v>
          </cell>
          <cell r="BC881">
            <v>0</v>
          </cell>
          <cell r="BD881">
            <v>0</v>
          </cell>
          <cell r="BE881">
            <v>0</v>
          </cell>
          <cell r="BF881">
            <v>0</v>
          </cell>
          <cell r="BG881">
            <v>0</v>
          </cell>
          <cell r="BH881">
            <v>0</v>
          </cell>
          <cell r="BI881">
            <v>0</v>
          </cell>
          <cell r="BJ881">
            <v>0</v>
          </cell>
          <cell r="BK881">
            <v>0</v>
          </cell>
          <cell r="BL881">
            <v>0</v>
          </cell>
          <cell r="BM881">
            <v>0</v>
          </cell>
          <cell r="BN881">
            <v>0</v>
          </cell>
          <cell r="BO881">
            <v>0</v>
          </cell>
          <cell r="BP881">
            <v>0</v>
          </cell>
          <cell r="BQ881">
            <v>0</v>
          </cell>
          <cell r="BR881">
            <v>0</v>
          </cell>
          <cell r="BS881">
            <v>0</v>
          </cell>
          <cell r="BT881">
            <v>0</v>
          </cell>
          <cell r="BU881">
            <v>0</v>
          </cell>
          <cell r="BV881">
            <v>0</v>
          </cell>
          <cell r="BW881">
            <v>0</v>
          </cell>
          <cell r="BX881">
            <v>0</v>
          </cell>
          <cell r="BY881">
            <v>0</v>
          </cell>
          <cell r="BZ881">
            <v>0</v>
          </cell>
          <cell r="CA881">
            <v>0</v>
          </cell>
          <cell r="CB881">
            <v>0</v>
          </cell>
          <cell r="CC881">
            <v>0</v>
          </cell>
          <cell r="CD881">
            <v>0</v>
          </cell>
          <cell r="CE881">
            <v>0</v>
          </cell>
          <cell r="CF881">
            <v>0</v>
          </cell>
          <cell r="CG881">
            <v>0</v>
          </cell>
          <cell r="CH881">
            <v>0</v>
          </cell>
          <cell r="CI881">
            <v>0</v>
          </cell>
          <cell r="CJ881">
            <v>0</v>
          </cell>
          <cell r="CK881">
            <v>0</v>
          </cell>
          <cell r="CL881">
            <v>0</v>
          </cell>
          <cell r="CM881">
            <v>0</v>
          </cell>
          <cell r="CN881">
            <v>0</v>
          </cell>
          <cell r="CO881">
            <v>0</v>
          </cell>
          <cell r="CP881">
            <v>0</v>
          </cell>
          <cell r="CQ881">
            <v>0</v>
          </cell>
          <cell r="CR881">
            <v>0</v>
          </cell>
          <cell r="CS881">
            <v>0</v>
          </cell>
          <cell r="CT881">
            <v>0</v>
          </cell>
          <cell r="CU881">
            <v>0</v>
          </cell>
          <cell r="CV881">
            <v>0</v>
          </cell>
          <cell r="CW881">
            <v>0</v>
          </cell>
          <cell r="CX881">
            <v>0</v>
          </cell>
          <cell r="CY881">
            <v>0</v>
          </cell>
          <cell r="CZ881">
            <v>0</v>
          </cell>
          <cell r="DA881">
            <v>0</v>
          </cell>
          <cell r="DB881">
            <v>0</v>
          </cell>
          <cell r="DC881">
            <v>0</v>
          </cell>
          <cell r="DD881">
            <v>0</v>
          </cell>
          <cell r="DE881">
            <v>0</v>
          </cell>
          <cell r="DF881">
            <v>-1E-3</v>
          </cell>
          <cell r="DG881">
            <v>0</v>
          </cell>
          <cell r="DH881">
            <v>0</v>
          </cell>
          <cell r="DI881">
            <v>0</v>
          </cell>
          <cell r="DJ881">
            <v>0</v>
          </cell>
          <cell r="DK881">
            <v>0</v>
          </cell>
          <cell r="DL881">
            <v>0</v>
          </cell>
          <cell r="DM881">
            <v>0</v>
          </cell>
          <cell r="DN881">
            <v>0</v>
          </cell>
          <cell r="DO881">
            <v>0</v>
          </cell>
          <cell r="DP881">
            <v>-1E-3</v>
          </cell>
          <cell r="DQ881">
            <v>0</v>
          </cell>
          <cell r="DR881">
            <v>0</v>
          </cell>
          <cell r="DS881">
            <v>0</v>
          </cell>
          <cell r="DT881">
            <v>0</v>
          </cell>
          <cell r="DU881">
            <v>0</v>
          </cell>
          <cell r="DV881">
            <v>0</v>
          </cell>
          <cell r="DW881">
            <v>0</v>
          </cell>
          <cell r="DX881">
            <v>0</v>
          </cell>
          <cell r="DY881">
            <v>0</v>
          </cell>
          <cell r="DZ881">
            <v>0</v>
          </cell>
          <cell r="EA881">
            <v>0</v>
          </cell>
          <cell r="EB881">
            <v>0</v>
          </cell>
          <cell r="EC881">
            <v>0</v>
          </cell>
          <cell r="ED881">
            <v>-1E-3</v>
          </cell>
        </row>
        <row r="882">
          <cell r="F882">
            <v>0</v>
          </cell>
          <cell r="G882">
            <v>0</v>
          </cell>
          <cell r="H882">
            <v>0</v>
          </cell>
          <cell r="I882">
            <v>0</v>
          </cell>
          <cell r="J882">
            <v>0</v>
          </cell>
          <cell r="K882">
            <v>0</v>
          </cell>
          <cell r="L882">
            <v>0</v>
          </cell>
          <cell r="M882">
            <v>0</v>
          </cell>
          <cell r="N882">
            <v>0</v>
          </cell>
          <cell r="O882">
            <v>0</v>
          </cell>
          <cell r="P882">
            <v>0</v>
          </cell>
          <cell r="Q882">
            <v>0</v>
          </cell>
          <cell r="R882">
            <v>0</v>
          </cell>
          <cell r="S882">
            <v>0</v>
          </cell>
          <cell r="T882">
            <v>0</v>
          </cell>
          <cell r="U882">
            <v>0</v>
          </cell>
          <cell r="V882">
            <v>0</v>
          </cell>
          <cell r="W882">
            <v>0</v>
          </cell>
          <cell r="X882">
            <v>0</v>
          </cell>
          <cell r="Y882">
            <v>0</v>
          </cell>
          <cell r="Z882">
            <v>0</v>
          </cell>
          <cell r="AA882">
            <v>0</v>
          </cell>
          <cell r="AB882">
            <v>0</v>
          </cell>
          <cell r="AC882">
            <v>0</v>
          </cell>
          <cell r="AD882">
            <v>0</v>
          </cell>
          <cell r="AE882">
            <v>0</v>
          </cell>
          <cell r="AF882">
            <v>0</v>
          </cell>
          <cell r="AG882">
            <v>0</v>
          </cell>
          <cell r="AH882">
            <v>0</v>
          </cell>
          <cell r="AI882">
            <v>0</v>
          </cell>
          <cell r="AJ882">
            <v>0</v>
          </cell>
          <cell r="AK882">
            <v>0</v>
          </cell>
          <cell r="AL882">
            <v>0</v>
          </cell>
          <cell r="AM882">
            <v>0</v>
          </cell>
          <cell r="AN882">
            <v>0</v>
          </cell>
          <cell r="AO882">
            <v>0</v>
          </cell>
          <cell r="AP882">
            <v>0</v>
          </cell>
          <cell r="AQ882">
            <v>0</v>
          </cell>
          <cell r="AR882">
            <v>0</v>
          </cell>
          <cell r="AS882">
            <v>0</v>
          </cell>
          <cell r="AT882">
            <v>0</v>
          </cell>
          <cell r="AU882">
            <v>0</v>
          </cell>
          <cell r="AV882">
            <v>0</v>
          </cell>
          <cell r="AW882">
            <v>0</v>
          </cell>
          <cell r="AX882">
            <v>0</v>
          </cell>
          <cell r="AY882">
            <v>0</v>
          </cell>
          <cell r="AZ882">
            <v>0</v>
          </cell>
          <cell r="BA882">
            <v>0</v>
          </cell>
          <cell r="BB882">
            <v>0</v>
          </cell>
          <cell r="BC882">
            <v>0</v>
          </cell>
          <cell r="BD882">
            <v>0</v>
          </cell>
          <cell r="BE882">
            <v>0</v>
          </cell>
          <cell r="BF882">
            <v>0</v>
          </cell>
          <cell r="BG882">
            <v>0</v>
          </cell>
          <cell r="BH882">
            <v>0</v>
          </cell>
          <cell r="BI882">
            <v>0</v>
          </cell>
          <cell r="BJ882">
            <v>0</v>
          </cell>
          <cell r="BK882">
            <v>0</v>
          </cell>
          <cell r="BL882">
            <v>0</v>
          </cell>
          <cell r="BM882">
            <v>0</v>
          </cell>
          <cell r="BN882">
            <v>0</v>
          </cell>
          <cell r="BO882">
            <v>0</v>
          </cell>
          <cell r="BP882">
            <v>0</v>
          </cell>
          <cell r="BQ882">
            <v>0</v>
          </cell>
          <cell r="BR882">
            <v>0</v>
          </cell>
          <cell r="BS882">
            <v>0</v>
          </cell>
          <cell r="BT882">
            <v>0</v>
          </cell>
          <cell r="BU882">
            <v>0</v>
          </cell>
          <cell r="BV882">
            <v>0</v>
          </cell>
          <cell r="BW882">
            <v>0</v>
          </cell>
          <cell r="BX882">
            <v>0</v>
          </cell>
          <cell r="BY882">
            <v>0</v>
          </cell>
          <cell r="BZ882">
            <v>0</v>
          </cell>
          <cell r="CA882">
            <v>0</v>
          </cell>
          <cell r="CB882">
            <v>0</v>
          </cell>
          <cell r="CC882">
            <v>0</v>
          </cell>
          <cell r="CD882">
            <v>0</v>
          </cell>
          <cell r="CE882">
            <v>0</v>
          </cell>
          <cell r="CF882">
            <v>0</v>
          </cell>
          <cell r="CG882">
            <v>0</v>
          </cell>
          <cell r="CH882">
            <v>0</v>
          </cell>
          <cell r="CI882">
            <v>0</v>
          </cell>
          <cell r="CJ882">
            <v>0</v>
          </cell>
          <cell r="CK882">
            <v>0</v>
          </cell>
          <cell r="CL882">
            <v>0</v>
          </cell>
          <cell r="CM882">
            <v>0</v>
          </cell>
          <cell r="CN882">
            <v>0</v>
          </cell>
          <cell r="CO882">
            <v>0</v>
          </cell>
          <cell r="CP882">
            <v>0</v>
          </cell>
          <cell r="CQ882">
            <v>0</v>
          </cell>
          <cell r="CR882">
            <v>0</v>
          </cell>
          <cell r="CS882">
            <v>0</v>
          </cell>
          <cell r="CT882">
            <v>0</v>
          </cell>
          <cell r="CU882">
            <v>0</v>
          </cell>
          <cell r="CV882">
            <v>0</v>
          </cell>
          <cell r="CW882">
            <v>0</v>
          </cell>
          <cell r="CX882">
            <v>0</v>
          </cell>
          <cell r="CY882">
            <v>0</v>
          </cell>
          <cell r="CZ882">
            <v>0</v>
          </cell>
          <cell r="DA882">
            <v>0</v>
          </cell>
          <cell r="DB882">
            <v>0</v>
          </cell>
          <cell r="DC882">
            <v>0</v>
          </cell>
          <cell r="DD882">
            <v>0</v>
          </cell>
          <cell r="DE882">
            <v>0</v>
          </cell>
          <cell r="DF882">
            <v>0</v>
          </cell>
          <cell r="DG882">
            <v>0</v>
          </cell>
          <cell r="DH882">
            <v>0</v>
          </cell>
          <cell r="DI882">
            <v>0</v>
          </cell>
          <cell r="DJ882">
            <v>0</v>
          </cell>
          <cell r="DK882">
            <v>0</v>
          </cell>
          <cell r="DL882">
            <v>0</v>
          </cell>
          <cell r="DM882">
            <v>0</v>
          </cell>
          <cell r="DN882">
            <v>0</v>
          </cell>
          <cell r="DO882">
            <v>0</v>
          </cell>
          <cell r="DP882">
            <v>0</v>
          </cell>
          <cell r="DQ882">
            <v>0</v>
          </cell>
          <cell r="DR882">
            <v>0</v>
          </cell>
          <cell r="DS882">
            <v>0</v>
          </cell>
          <cell r="DT882">
            <v>0</v>
          </cell>
          <cell r="DU882">
            <v>0</v>
          </cell>
          <cell r="DV882">
            <v>0</v>
          </cell>
          <cell r="DW882">
            <v>0</v>
          </cell>
          <cell r="DX882">
            <v>0</v>
          </cell>
          <cell r="DY882">
            <v>0</v>
          </cell>
          <cell r="DZ882">
            <v>0</v>
          </cell>
          <cell r="EA882">
            <v>0</v>
          </cell>
          <cell r="EB882">
            <v>0</v>
          </cell>
          <cell r="EC882">
            <v>0</v>
          </cell>
          <cell r="ED882">
            <v>0</v>
          </cell>
        </row>
        <row r="883">
          <cell r="F883">
            <v>-2E-3</v>
          </cell>
          <cell r="G883">
            <v>-2E-3</v>
          </cell>
          <cell r="H883">
            <v>-2E-3</v>
          </cell>
          <cell r="I883">
            <v>-1E-3</v>
          </cell>
          <cell r="J883">
            <v>-3.0000000000000001E-3</v>
          </cell>
          <cell r="K883">
            <v>-2E-3</v>
          </cell>
          <cell r="L883">
            <v>-3.0000000000000001E-3</v>
          </cell>
          <cell r="M883">
            <v>-2E-3</v>
          </cell>
          <cell r="N883">
            <v>-4.0000000000000001E-3</v>
          </cell>
          <cell r="O883">
            <v>-2E-3</v>
          </cell>
          <cell r="P883">
            <v>-2E-3</v>
          </cell>
          <cell r="Q883">
            <v>-1E-3</v>
          </cell>
          <cell r="R883">
            <v>-2E-3</v>
          </cell>
          <cell r="S883">
            <v>-2E-3</v>
          </cell>
          <cell r="T883">
            <v>-3.0000000000000001E-3</v>
          </cell>
          <cell r="U883">
            <v>-3.0000000000000001E-3</v>
          </cell>
          <cell r="V883">
            <v>-3.0000000000000001E-3</v>
          </cell>
          <cell r="W883">
            <v>-3.0000000000000001E-3</v>
          </cell>
          <cell r="X883">
            <v>-2E-3</v>
          </cell>
          <cell r="Y883">
            <v>-1E-3</v>
          </cell>
          <cell r="Z883">
            <v>-1E-3</v>
          </cell>
          <cell r="AA883">
            <v>-1E-3</v>
          </cell>
          <cell r="AB883">
            <v>-1E-3</v>
          </cell>
          <cell r="AC883">
            <v>-3.0000000000000001E-3</v>
          </cell>
          <cell r="AD883">
            <v>-1E-3</v>
          </cell>
          <cell r="AE883">
            <v>1E-3</v>
          </cell>
          <cell r="AF883">
            <v>3.0000000000000001E-3</v>
          </cell>
          <cell r="AG883">
            <v>2E-3</v>
          </cell>
          <cell r="AH883">
            <v>1E-3</v>
          </cell>
          <cell r="AI883">
            <v>0</v>
          </cell>
          <cell r="AJ883">
            <v>0</v>
          </cell>
          <cell r="AK883">
            <v>0</v>
          </cell>
          <cell r="AL883">
            <v>0</v>
          </cell>
          <cell r="AM883">
            <v>0</v>
          </cell>
          <cell r="AN883">
            <v>0</v>
          </cell>
          <cell r="AO883">
            <v>0</v>
          </cell>
          <cell r="AP883">
            <v>1E-3</v>
          </cell>
          <cell r="AQ883">
            <v>1E-3</v>
          </cell>
          <cell r="AR883">
            <v>0</v>
          </cell>
          <cell r="AS883">
            <v>0</v>
          </cell>
          <cell r="AT883">
            <v>0</v>
          </cell>
          <cell r="AU883">
            <v>0</v>
          </cell>
          <cell r="AV883">
            <v>0</v>
          </cell>
          <cell r="AW883">
            <v>0</v>
          </cell>
          <cell r="AX883">
            <v>0</v>
          </cell>
          <cell r="AY883">
            <v>0</v>
          </cell>
          <cell r="AZ883">
            <v>0</v>
          </cell>
          <cell r="BA883">
            <v>0</v>
          </cell>
          <cell r="BB883">
            <v>0</v>
          </cell>
          <cell r="BC883">
            <v>0</v>
          </cell>
          <cell r="BD883">
            <v>0</v>
          </cell>
          <cell r="BE883">
            <v>0</v>
          </cell>
          <cell r="BF883">
            <v>0</v>
          </cell>
          <cell r="BG883">
            <v>0</v>
          </cell>
          <cell r="BH883">
            <v>0</v>
          </cell>
          <cell r="BI883">
            <v>0</v>
          </cell>
          <cell r="BJ883">
            <v>0</v>
          </cell>
          <cell r="BK883">
            <v>0</v>
          </cell>
          <cell r="BL883">
            <v>0</v>
          </cell>
          <cell r="BM883">
            <v>0</v>
          </cell>
          <cell r="BN883">
            <v>0</v>
          </cell>
          <cell r="BO883">
            <v>0</v>
          </cell>
          <cell r="BP883">
            <v>0</v>
          </cell>
          <cell r="BQ883">
            <v>0</v>
          </cell>
          <cell r="BR883">
            <v>0</v>
          </cell>
          <cell r="BS883">
            <v>0</v>
          </cell>
          <cell r="BT883">
            <v>0</v>
          </cell>
          <cell r="BU883">
            <v>0</v>
          </cell>
          <cell r="BV883">
            <v>0</v>
          </cell>
          <cell r="BW883">
            <v>0</v>
          </cell>
          <cell r="BX883">
            <v>0</v>
          </cell>
          <cell r="BY883">
            <v>0</v>
          </cell>
          <cell r="BZ883">
            <v>0</v>
          </cell>
          <cell r="CA883">
            <v>0</v>
          </cell>
          <cell r="CB883">
            <v>0</v>
          </cell>
          <cell r="CC883">
            <v>0</v>
          </cell>
          <cell r="CD883">
            <v>0</v>
          </cell>
          <cell r="CE883">
            <v>0</v>
          </cell>
          <cell r="CF883">
            <v>0</v>
          </cell>
          <cell r="CG883">
            <v>0</v>
          </cell>
          <cell r="CH883">
            <v>0</v>
          </cell>
          <cell r="CI883">
            <v>0</v>
          </cell>
          <cell r="CJ883">
            <v>0</v>
          </cell>
          <cell r="CK883">
            <v>0</v>
          </cell>
          <cell r="CL883">
            <v>0</v>
          </cell>
          <cell r="CM883">
            <v>0</v>
          </cell>
          <cell r="CN883">
            <v>0</v>
          </cell>
          <cell r="CO883">
            <v>0</v>
          </cell>
          <cell r="CP883">
            <v>0</v>
          </cell>
          <cell r="CQ883">
            <v>1E-3</v>
          </cell>
          <cell r="CR883">
            <v>0</v>
          </cell>
          <cell r="CS883">
            <v>0</v>
          </cell>
          <cell r="CT883">
            <v>0</v>
          </cell>
          <cell r="CU883">
            <v>0</v>
          </cell>
          <cell r="CV883">
            <v>0</v>
          </cell>
          <cell r="CW883">
            <v>0</v>
          </cell>
          <cell r="CX883">
            <v>0</v>
          </cell>
          <cell r="CY883">
            <v>0</v>
          </cell>
          <cell r="CZ883">
            <v>0</v>
          </cell>
          <cell r="DA883">
            <v>0</v>
          </cell>
          <cell r="DB883">
            <v>0</v>
          </cell>
          <cell r="DC883">
            <v>0</v>
          </cell>
          <cell r="DD883">
            <v>1E-3</v>
          </cell>
          <cell r="DE883">
            <v>1E-3</v>
          </cell>
          <cell r="DF883">
            <v>0</v>
          </cell>
          <cell r="DG883">
            <v>0</v>
          </cell>
          <cell r="DH883">
            <v>1E-3</v>
          </cell>
          <cell r="DI883">
            <v>0</v>
          </cell>
          <cell r="DJ883">
            <v>0</v>
          </cell>
          <cell r="DK883">
            <v>0</v>
          </cell>
          <cell r="DL883">
            <v>1E-3</v>
          </cell>
          <cell r="DM883">
            <v>0</v>
          </cell>
          <cell r="DN883">
            <v>0</v>
          </cell>
          <cell r="DO883">
            <v>0</v>
          </cell>
          <cell r="DP883">
            <v>1E-3</v>
          </cell>
          <cell r="DQ883">
            <v>2E-3</v>
          </cell>
          <cell r="DR883">
            <v>0</v>
          </cell>
          <cell r="DS883">
            <v>1E-3</v>
          </cell>
          <cell r="DT883">
            <v>0</v>
          </cell>
          <cell r="DU883">
            <v>1E-3</v>
          </cell>
          <cell r="DV883">
            <v>0</v>
          </cell>
          <cell r="DW883">
            <v>0</v>
          </cell>
          <cell r="DX883">
            <v>0</v>
          </cell>
          <cell r="DY883">
            <v>1E-3</v>
          </cell>
          <cell r="DZ883">
            <v>1E-3</v>
          </cell>
          <cell r="EA883">
            <v>0</v>
          </cell>
          <cell r="EB883">
            <v>0</v>
          </cell>
          <cell r="EC883">
            <v>1E-3</v>
          </cell>
          <cell r="ED883">
            <v>1E-3</v>
          </cell>
        </row>
        <row r="884">
          <cell r="F884">
            <v>0</v>
          </cell>
          <cell r="G884">
            <v>0</v>
          </cell>
          <cell r="H884">
            <v>0</v>
          </cell>
          <cell r="I884">
            <v>0</v>
          </cell>
          <cell r="J884">
            <v>0</v>
          </cell>
          <cell r="K884">
            <v>0</v>
          </cell>
          <cell r="L884">
            <v>0</v>
          </cell>
          <cell r="M884">
            <v>0</v>
          </cell>
          <cell r="N884">
            <v>0</v>
          </cell>
          <cell r="O884">
            <v>0</v>
          </cell>
          <cell r="P884">
            <v>0</v>
          </cell>
          <cell r="Q884">
            <v>0</v>
          </cell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>
            <v>0</v>
          </cell>
          <cell r="W884">
            <v>0</v>
          </cell>
          <cell r="X884">
            <v>0</v>
          </cell>
          <cell r="Y884">
            <v>0</v>
          </cell>
          <cell r="Z884">
            <v>0</v>
          </cell>
          <cell r="AA884">
            <v>0</v>
          </cell>
          <cell r="AB884">
            <v>0</v>
          </cell>
          <cell r="AC884">
            <v>0</v>
          </cell>
          <cell r="AD884">
            <v>0</v>
          </cell>
          <cell r="AE884">
            <v>0</v>
          </cell>
          <cell r="AF884">
            <v>0</v>
          </cell>
          <cell r="AG884">
            <v>0</v>
          </cell>
          <cell r="AH884">
            <v>0</v>
          </cell>
          <cell r="AI884">
            <v>0</v>
          </cell>
          <cell r="AJ884">
            <v>0</v>
          </cell>
          <cell r="AK884">
            <v>0</v>
          </cell>
          <cell r="AL884">
            <v>0</v>
          </cell>
          <cell r="AM884">
            <v>0</v>
          </cell>
          <cell r="AN884">
            <v>0</v>
          </cell>
          <cell r="AO884">
            <v>0</v>
          </cell>
          <cell r="AP884">
            <v>0</v>
          </cell>
          <cell r="AQ884">
            <v>0</v>
          </cell>
          <cell r="AR884">
            <v>0</v>
          </cell>
          <cell r="AS884">
            <v>0</v>
          </cell>
          <cell r="AT884">
            <v>0</v>
          </cell>
          <cell r="AU884">
            <v>0</v>
          </cell>
          <cell r="AV884">
            <v>0</v>
          </cell>
          <cell r="AW884">
            <v>0</v>
          </cell>
          <cell r="AX884">
            <v>0</v>
          </cell>
          <cell r="AY884">
            <v>0</v>
          </cell>
          <cell r="AZ884">
            <v>0</v>
          </cell>
          <cell r="BA884">
            <v>0</v>
          </cell>
          <cell r="BB884">
            <v>0</v>
          </cell>
          <cell r="BC884">
            <v>0</v>
          </cell>
          <cell r="BD884">
            <v>0</v>
          </cell>
          <cell r="BE884">
            <v>0</v>
          </cell>
          <cell r="BF884">
            <v>0</v>
          </cell>
          <cell r="BG884">
            <v>0</v>
          </cell>
          <cell r="BH884">
            <v>0</v>
          </cell>
          <cell r="BI884">
            <v>0</v>
          </cell>
          <cell r="BJ884">
            <v>0</v>
          </cell>
          <cell r="BK884">
            <v>0</v>
          </cell>
          <cell r="BL884">
            <v>0</v>
          </cell>
          <cell r="BM884">
            <v>0</v>
          </cell>
          <cell r="BN884">
            <v>0</v>
          </cell>
          <cell r="BO884">
            <v>0</v>
          </cell>
          <cell r="BP884">
            <v>0</v>
          </cell>
          <cell r="BQ884">
            <v>0</v>
          </cell>
          <cell r="BR884">
            <v>0</v>
          </cell>
          <cell r="BS884">
            <v>0</v>
          </cell>
          <cell r="BT884">
            <v>0</v>
          </cell>
          <cell r="BU884">
            <v>0</v>
          </cell>
          <cell r="BV884">
            <v>0</v>
          </cell>
          <cell r="BW884">
            <v>0</v>
          </cell>
          <cell r="BX884">
            <v>0</v>
          </cell>
          <cell r="BY884">
            <v>0</v>
          </cell>
          <cell r="BZ884">
            <v>0</v>
          </cell>
          <cell r="CA884">
            <v>0</v>
          </cell>
          <cell r="CB884">
            <v>0</v>
          </cell>
          <cell r="CC884">
            <v>0</v>
          </cell>
          <cell r="CD884">
            <v>0</v>
          </cell>
          <cell r="CE884">
            <v>0</v>
          </cell>
          <cell r="CF884">
            <v>0</v>
          </cell>
          <cell r="CG884">
            <v>0</v>
          </cell>
          <cell r="CH884">
            <v>0</v>
          </cell>
          <cell r="CI884">
            <v>0</v>
          </cell>
          <cell r="CJ884">
            <v>0</v>
          </cell>
          <cell r="CK884">
            <v>0</v>
          </cell>
          <cell r="CL884">
            <v>0</v>
          </cell>
          <cell r="CM884">
            <v>0</v>
          </cell>
          <cell r="CN884">
            <v>0</v>
          </cell>
          <cell r="CO884">
            <v>0</v>
          </cell>
          <cell r="CP884">
            <v>0</v>
          </cell>
          <cell r="CQ884">
            <v>0</v>
          </cell>
          <cell r="CR884">
            <v>0</v>
          </cell>
          <cell r="CS884">
            <v>0</v>
          </cell>
          <cell r="CT884">
            <v>0</v>
          </cell>
          <cell r="CU884">
            <v>0</v>
          </cell>
          <cell r="CV884">
            <v>0</v>
          </cell>
          <cell r="CW884">
            <v>0</v>
          </cell>
          <cell r="CX884">
            <v>0</v>
          </cell>
          <cell r="CY884">
            <v>0</v>
          </cell>
          <cell r="CZ884">
            <v>0</v>
          </cell>
          <cell r="DA884">
            <v>0</v>
          </cell>
          <cell r="DB884">
            <v>0</v>
          </cell>
          <cell r="DC884">
            <v>0</v>
          </cell>
          <cell r="DD884">
            <v>0</v>
          </cell>
          <cell r="DE884">
            <v>0</v>
          </cell>
          <cell r="DF884">
            <v>0</v>
          </cell>
          <cell r="DG884">
            <v>0</v>
          </cell>
          <cell r="DH884">
            <v>0</v>
          </cell>
          <cell r="DI884">
            <v>0</v>
          </cell>
          <cell r="DJ884">
            <v>0</v>
          </cell>
          <cell r="DK884">
            <v>0</v>
          </cell>
          <cell r="DL884">
            <v>0</v>
          </cell>
          <cell r="DM884">
            <v>-1E-3</v>
          </cell>
          <cell r="DN884">
            <v>0</v>
          </cell>
          <cell r="DO884">
            <v>0</v>
          </cell>
          <cell r="DP884">
            <v>0</v>
          </cell>
          <cell r="DQ884">
            <v>0</v>
          </cell>
          <cell r="DR884">
            <v>0</v>
          </cell>
          <cell r="DS884">
            <v>0</v>
          </cell>
          <cell r="DT884">
            <v>0</v>
          </cell>
          <cell r="DU884">
            <v>0</v>
          </cell>
          <cell r="DV884">
            <v>0</v>
          </cell>
          <cell r="DW884">
            <v>0</v>
          </cell>
          <cell r="DX884">
            <v>0</v>
          </cell>
          <cell r="DY884">
            <v>0</v>
          </cell>
          <cell r="DZ884">
            <v>0</v>
          </cell>
          <cell r="EA884">
            <v>0</v>
          </cell>
          <cell r="EB884">
            <v>0</v>
          </cell>
          <cell r="EC884">
            <v>0</v>
          </cell>
          <cell r="ED884">
            <v>0</v>
          </cell>
        </row>
        <row r="885">
          <cell r="F885">
            <v>0</v>
          </cell>
          <cell r="G885">
            <v>-1E-3</v>
          </cell>
          <cell r="H885">
            <v>-1E-3</v>
          </cell>
          <cell r="I885">
            <v>0</v>
          </cell>
          <cell r="J885">
            <v>0</v>
          </cell>
          <cell r="K885">
            <v>-1E-3</v>
          </cell>
          <cell r="L885">
            <v>-6.0000000000000001E-3</v>
          </cell>
          <cell r="M885">
            <v>-6.0000000000000001E-3</v>
          </cell>
          <cell r="N885">
            <v>-2E-3</v>
          </cell>
          <cell r="O885">
            <v>-1E-3</v>
          </cell>
          <cell r="P885">
            <v>-2E-3</v>
          </cell>
          <cell r="Q885">
            <v>-1E-3</v>
          </cell>
          <cell r="R885">
            <v>-2E-3</v>
          </cell>
          <cell r="S885">
            <v>-1E-3</v>
          </cell>
          <cell r="T885">
            <v>-2E-3</v>
          </cell>
          <cell r="U885">
            <v>-3.0000000000000001E-3</v>
          </cell>
          <cell r="V885">
            <v>-1E-3</v>
          </cell>
          <cell r="W885">
            <v>-1E-3</v>
          </cell>
          <cell r="X885">
            <v>-4.0000000000000001E-3</v>
          </cell>
          <cell r="Y885">
            <v>-6.0000000000000001E-3</v>
          </cell>
          <cell r="Z885">
            <v>-3.0000000000000001E-3</v>
          </cell>
          <cell r="AA885">
            <v>-4.0000000000000001E-3</v>
          </cell>
          <cell r="AB885">
            <v>-1E-3</v>
          </cell>
          <cell r="AC885">
            <v>-2E-3</v>
          </cell>
          <cell r="AD885">
            <v>-1E-3</v>
          </cell>
          <cell r="AE885">
            <v>1E-3</v>
          </cell>
          <cell r="AF885">
            <v>0</v>
          </cell>
          <cell r="AG885">
            <v>0</v>
          </cell>
          <cell r="AH885">
            <v>1E-3</v>
          </cell>
          <cell r="AI885">
            <v>0</v>
          </cell>
          <cell r="AJ885">
            <v>0</v>
          </cell>
          <cell r="AK885">
            <v>2E-3</v>
          </cell>
          <cell r="AL885">
            <v>-1E-3</v>
          </cell>
          <cell r="AM885">
            <v>0</v>
          </cell>
          <cell r="AN885">
            <v>0</v>
          </cell>
          <cell r="AO885">
            <v>1E-3</v>
          </cell>
          <cell r="AP885">
            <v>2E-3</v>
          </cell>
          <cell r="AQ885">
            <v>2E-3</v>
          </cell>
          <cell r="AR885">
            <v>0</v>
          </cell>
          <cell r="AS885">
            <v>0</v>
          </cell>
          <cell r="AT885">
            <v>1E-3</v>
          </cell>
          <cell r="AU885">
            <v>0</v>
          </cell>
          <cell r="AV885">
            <v>0</v>
          </cell>
          <cell r="AW885">
            <v>0</v>
          </cell>
          <cell r="AX885">
            <v>1E-3</v>
          </cell>
          <cell r="AY885">
            <v>1E-3</v>
          </cell>
          <cell r="AZ885">
            <v>1E-3</v>
          </cell>
          <cell r="BA885">
            <v>0</v>
          </cell>
          <cell r="BB885">
            <v>0</v>
          </cell>
          <cell r="BC885">
            <v>0</v>
          </cell>
          <cell r="BD885">
            <v>0</v>
          </cell>
          <cell r="BE885">
            <v>0</v>
          </cell>
          <cell r="BF885">
            <v>0</v>
          </cell>
          <cell r="BG885">
            <v>0</v>
          </cell>
          <cell r="BH885">
            <v>0</v>
          </cell>
          <cell r="BI885">
            <v>0</v>
          </cell>
          <cell r="BJ885">
            <v>0</v>
          </cell>
          <cell r="BK885">
            <v>0</v>
          </cell>
          <cell r="BL885">
            <v>0</v>
          </cell>
          <cell r="BM885">
            <v>0</v>
          </cell>
          <cell r="BN885">
            <v>0</v>
          </cell>
          <cell r="BO885">
            <v>0</v>
          </cell>
          <cell r="BP885">
            <v>0</v>
          </cell>
          <cell r="BQ885">
            <v>0</v>
          </cell>
          <cell r="BR885">
            <v>0</v>
          </cell>
          <cell r="BS885">
            <v>0</v>
          </cell>
          <cell r="BT885">
            <v>0</v>
          </cell>
          <cell r="BU885">
            <v>0</v>
          </cell>
          <cell r="BV885">
            <v>0</v>
          </cell>
          <cell r="BW885">
            <v>0</v>
          </cell>
          <cell r="BX885">
            <v>0</v>
          </cell>
          <cell r="BY885">
            <v>0</v>
          </cell>
          <cell r="BZ885">
            <v>0</v>
          </cell>
          <cell r="CA885">
            <v>0</v>
          </cell>
          <cell r="CB885">
            <v>0</v>
          </cell>
          <cell r="CC885">
            <v>0</v>
          </cell>
          <cell r="CD885">
            <v>0</v>
          </cell>
          <cell r="CE885">
            <v>0</v>
          </cell>
          <cell r="CF885">
            <v>0</v>
          </cell>
          <cell r="CG885">
            <v>0</v>
          </cell>
          <cell r="CH885">
            <v>0</v>
          </cell>
          <cell r="CI885">
            <v>0</v>
          </cell>
          <cell r="CJ885">
            <v>0</v>
          </cell>
          <cell r="CK885">
            <v>0</v>
          </cell>
          <cell r="CL885">
            <v>0</v>
          </cell>
          <cell r="CM885">
            <v>0</v>
          </cell>
          <cell r="CN885">
            <v>0</v>
          </cell>
          <cell r="CO885">
            <v>0</v>
          </cell>
          <cell r="CP885">
            <v>1E-3</v>
          </cell>
          <cell r="CQ885">
            <v>0</v>
          </cell>
          <cell r="CR885">
            <v>0</v>
          </cell>
          <cell r="CS885">
            <v>0</v>
          </cell>
          <cell r="CT885">
            <v>0</v>
          </cell>
          <cell r="CU885">
            <v>0</v>
          </cell>
          <cell r="CV885">
            <v>1E-3</v>
          </cell>
          <cell r="CW885">
            <v>0</v>
          </cell>
          <cell r="CX885">
            <v>0</v>
          </cell>
          <cell r="CY885">
            <v>0</v>
          </cell>
          <cell r="CZ885">
            <v>0</v>
          </cell>
          <cell r="DA885">
            <v>1E-3</v>
          </cell>
          <cell r="DB885">
            <v>1E-3</v>
          </cell>
          <cell r="DC885">
            <v>1E-3</v>
          </cell>
          <cell r="DD885">
            <v>1E-3</v>
          </cell>
          <cell r="DE885">
            <v>1E-3</v>
          </cell>
          <cell r="DF885">
            <v>0</v>
          </cell>
          <cell r="DG885">
            <v>1E-3</v>
          </cell>
          <cell r="DH885">
            <v>1E-3</v>
          </cell>
          <cell r="DI885">
            <v>1E-3</v>
          </cell>
          <cell r="DJ885">
            <v>0</v>
          </cell>
          <cell r="DK885">
            <v>0</v>
          </cell>
          <cell r="DL885">
            <v>0</v>
          </cell>
          <cell r="DM885">
            <v>2E-3</v>
          </cell>
          <cell r="DN885">
            <v>1E-3</v>
          </cell>
          <cell r="DO885">
            <v>1E-3</v>
          </cell>
          <cell r="DP885">
            <v>1E-3</v>
          </cell>
          <cell r="DQ885">
            <v>1E-3</v>
          </cell>
          <cell r="DR885">
            <v>0</v>
          </cell>
          <cell r="DS885">
            <v>0</v>
          </cell>
          <cell r="DT885">
            <v>1E-3</v>
          </cell>
          <cell r="DU885">
            <v>0</v>
          </cell>
          <cell r="DV885">
            <v>0</v>
          </cell>
          <cell r="DW885">
            <v>0</v>
          </cell>
          <cell r="DX885">
            <v>0</v>
          </cell>
          <cell r="DY885">
            <v>0</v>
          </cell>
          <cell r="DZ885">
            <v>2E-3</v>
          </cell>
          <cell r="EA885">
            <v>0</v>
          </cell>
          <cell r="EB885">
            <v>0</v>
          </cell>
          <cell r="EC885">
            <v>1E-3</v>
          </cell>
          <cell r="ED885">
            <v>0</v>
          </cell>
        </row>
        <row r="886">
          <cell r="F886">
            <v>0</v>
          </cell>
          <cell r="G886">
            <v>0</v>
          </cell>
          <cell r="H886">
            <v>0</v>
          </cell>
          <cell r="I886">
            <v>-1E-3</v>
          </cell>
          <cell r="J886">
            <v>0</v>
          </cell>
          <cell r="K886">
            <v>0</v>
          </cell>
          <cell r="L886">
            <v>0</v>
          </cell>
          <cell r="M886">
            <v>0</v>
          </cell>
          <cell r="N886">
            <v>0</v>
          </cell>
          <cell r="O886">
            <v>-1E-3</v>
          </cell>
          <cell r="P886">
            <v>-2E-3</v>
          </cell>
          <cell r="Q886">
            <v>-2E-3</v>
          </cell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V886">
            <v>0</v>
          </cell>
          <cell r="W886">
            <v>0</v>
          </cell>
          <cell r="X886">
            <v>0</v>
          </cell>
          <cell r="Y886">
            <v>0</v>
          </cell>
          <cell r="Z886">
            <v>0</v>
          </cell>
          <cell r="AA886">
            <v>0</v>
          </cell>
          <cell r="AB886">
            <v>0</v>
          </cell>
          <cell r="AC886">
            <v>-1E-3</v>
          </cell>
          <cell r="AD886">
            <v>0</v>
          </cell>
          <cell r="AE886">
            <v>0</v>
          </cell>
          <cell r="AF886">
            <v>0</v>
          </cell>
          <cell r="AG886">
            <v>0</v>
          </cell>
          <cell r="AH886">
            <v>0</v>
          </cell>
          <cell r="AI886">
            <v>0</v>
          </cell>
          <cell r="AJ886">
            <v>0</v>
          </cell>
          <cell r="AK886">
            <v>0</v>
          </cell>
          <cell r="AL886">
            <v>0</v>
          </cell>
          <cell r="AM886">
            <v>0</v>
          </cell>
          <cell r="AN886">
            <v>0</v>
          </cell>
          <cell r="AO886">
            <v>0</v>
          </cell>
          <cell r="AP886">
            <v>0</v>
          </cell>
          <cell r="AQ886">
            <v>0</v>
          </cell>
          <cell r="AR886">
            <v>0</v>
          </cell>
          <cell r="AS886">
            <v>0</v>
          </cell>
          <cell r="AT886">
            <v>0</v>
          </cell>
          <cell r="AU886">
            <v>0</v>
          </cell>
          <cell r="AV886">
            <v>0</v>
          </cell>
          <cell r="AW886">
            <v>0</v>
          </cell>
          <cell r="AX886">
            <v>0</v>
          </cell>
          <cell r="AY886">
            <v>0</v>
          </cell>
          <cell r="AZ886">
            <v>0</v>
          </cell>
          <cell r="BA886">
            <v>0</v>
          </cell>
          <cell r="BB886">
            <v>0</v>
          </cell>
          <cell r="BC886">
            <v>0</v>
          </cell>
          <cell r="BD886">
            <v>0</v>
          </cell>
          <cell r="BE886">
            <v>0</v>
          </cell>
          <cell r="BF886">
            <v>0</v>
          </cell>
          <cell r="BG886">
            <v>0</v>
          </cell>
          <cell r="BH886">
            <v>0</v>
          </cell>
          <cell r="BI886">
            <v>0</v>
          </cell>
          <cell r="BJ886">
            <v>0</v>
          </cell>
          <cell r="BK886">
            <v>0</v>
          </cell>
          <cell r="BL886">
            <v>0</v>
          </cell>
          <cell r="BM886">
            <v>0</v>
          </cell>
          <cell r="BN886">
            <v>0</v>
          </cell>
          <cell r="BO886">
            <v>0</v>
          </cell>
          <cell r="BP886">
            <v>0</v>
          </cell>
          <cell r="BQ886">
            <v>0</v>
          </cell>
          <cell r="BR886">
            <v>0</v>
          </cell>
          <cell r="BS886">
            <v>0</v>
          </cell>
          <cell r="BT886">
            <v>0</v>
          </cell>
          <cell r="BU886">
            <v>0</v>
          </cell>
          <cell r="BV886">
            <v>0</v>
          </cell>
          <cell r="BW886">
            <v>0</v>
          </cell>
          <cell r="BX886">
            <v>0</v>
          </cell>
          <cell r="BY886">
            <v>0</v>
          </cell>
          <cell r="BZ886">
            <v>0</v>
          </cell>
          <cell r="CA886">
            <v>0</v>
          </cell>
          <cell r="CB886">
            <v>0</v>
          </cell>
          <cell r="CC886">
            <v>0</v>
          </cell>
          <cell r="CD886">
            <v>0</v>
          </cell>
          <cell r="CE886">
            <v>0</v>
          </cell>
          <cell r="CF886">
            <v>0</v>
          </cell>
          <cell r="CG886">
            <v>0</v>
          </cell>
          <cell r="CH886">
            <v>0</v>
          </cell>
          <cell r="CI886">
            <v>0</v>
          </cell>
          <cell r="CJ886">
            <v>0</v>
          </cell>
          <cell r="CK886">
            <v>0</v>
          </cell>
          <cell r="CL886">
            <v>0</v>
          </cell>
          <cell r="CM886">
            <v>0</v>
          </cell>
          <cell r="CN886">
            <v>0</v>
          </cell>
          <cell r="CO886">
            <v>0</v>
          </cell>
          <cell r="CP886">
            <v>0</v>
          </cell>
          <cell r="CQ886">
            <v>0</v>
          </cell>
          <cell r="CR886">
            <v>0</v>
          </cell>
          <cell r="CS886">
            <v>0</v>
          </cell>
          <cell r="CT886">
            <v>0</v>
          </cell>
          <cell r="CU886">
            <v>0</v>
          </cell>
          <cell r="CV886">
            <v>0</v>
          </cell>
          <cell r="CW886">
            <v>0</v>
          </cell>
          <cell r="CX886">
            <v>0</v>
          </cell>
          <cell r="CY886">
            <v>0</v>
          </cell>
          <cell r="CZ886">
            <v>0</v>
          </cell>
          <cell r="DA886">
            <v>0</v>
          </cell>
          <cell r="DB886">
            <v>0</v>
          </cell>
          <cell r="DC886">
            <v>0</v>
          </cell>
          <cell r="DD886">
            <v>0</v>
          </cell>
          <cell r="DE886">
            <v>0</v>
          </cell>
          <cell r="DF886">
            <v>0</v>
          </cell>
          <cell r="DG886">
            <v>0</v>
          </cell>
          <cell r="DH886">
            <v>0</v>
          </cell>
          <cell r="DI886">
            <v>0</v>
          </cell>
          <cell r="DJ886">
            <v>0</v>
          </cell>
          <cell r="DK886">
            <v>0</v>
          </cell>
          <cell r="DL886">
            <v>0</v>
          </cell>
          <cell r="DM886">
            <v>0</v>
          </cell>
          <cell r="DN886">
            <v>0</v>
          </cell>
          <cell r="DO886">
            <v>0</v>
          </cell>
          <cell r="DP886">
            <v>0</v>
          </cell>
          <cell r="DQ886">
            <v>-1E-3</v>
          </cell>
          <cell r="DR886">
            <v>0</v>
          </cell>
          <cell r="DS886">
            <v>0</v>
          </cell>
          <cell r="DT886">
            <v>0</v>
          </cell>
          <cell r="DU886">
            <v>0</v>
          </cell>
          <cell r="DV886">
            <v>0</v>
          </cell>
          <cell r="DW886">
            <v>0</v>
          </cell>
          <cell r="DX886">
            <v>0</v>
          </cell>
          <cell r="DY886">
            <v>0</v>
          </cell>
          <cell r="DZ886">
            <v>0</v>
          </cell>
          <cell r="EA886">
            <v>0</v>
          </cell>
          <cell r="EB886">
            <v>0</v>
          </cell>
          <cell r="EC886">
            <v>0</v>
          </cell>
          <cell r="ED886">
            <v>0</v>
          </cell>
        </row>
        <row r="887">
          <cell r="F887">
            <v>-1E-3</v>
          </cell>
          <cell r="G887">
            <v>-2E-3</v>
          </cell>
          <cell r="H887">
            <v>-4.0000000000000001E-3</v>
          </cell>
          <cell r="I887">
            <v>-3.0000000000000001E-3</v>
          </cell>
          <cell r="J887">
            <v>-5.0000000000000001E-3</v>
          </cell>
          <cell r="K887">
            <v>-1E-3</v>
          </cell>
          <cell r="L887">
            <v>-1E-3</v>
          </cell>
          <cell r="M887">
            <v>-2E-3</v>
          </cell>
          <cell r="N887">
            <v>-3.0000000000000001E-3</v>
          </cell>
          <cell r="O887">
            <v>-4.0000000000000001E-3</v>
          </cell>
          <cell r="P887">
            <v>-2E-3</v>
          </cell>
          <cell r="Q887">
            <v>-3.0000000000000001E-3</v>
          </cell>
          <cell r="R887">
            <v>-2E-3</v>
          </cell>
          <cell r="S887">
            <v>-3.0000000000000001E-3</v>
          </cell>
          <cell r="T887">
            <v>-3.0000000000000001E-3</v>
          </cell>
          <cell r="U887">
            <v>-4.0000000000000001E-3</v>
          </cell>
          <cell r="V887">
            <v>-2E-3</v>
          </cell>
          <cell r="W887">
            <v>-3.0000000000000001E-3</v>
          </cell>
          <cell r="X887">
            <v>0</v>
          </cell>
          <cell r="Y887">
            <v>0</v>
          </cell>
          <cell r="Z887">
            <v>0</v>
          </cell>
          <cell r="AA887">
            <v>0</v>
          </cell>
          <cell r="AB887">
            <v>0</v>
          </cell>
          <cell r="AC887">
            <v>-3.0000000000000001E-3</v>
          </cell>
          <cell r="AD887">
            <v>-2E-3</v>
          </cell>
          <cell r="AE887">
            <v>0</v>
          </cell>
          <cell r="AF887">
            <v>1E-3</v>
          </cell>
          <cell r="AG887">
            <v>1E-3</v>
          </cell>
          <cell r="AH887">
            <v>0</v>
          </cell>
          <cell r="AI887">
            <v>0</v>
          </cell>
          <cell r="AJ887">
            <v>0</v>
          </cell>
          <cell r="AK887">
            <v>0</v>
          </cell>
          <cell r="AL887">
            <v>0</v>
          </cell>
          <cell r="AM887">
            <v>0</v>
          </cell>
          <cell r="AN887">
            <v>0</v>
          </cell>
          <cell r="AO887">
            <v>0</v>
          </cell>
          <cell r="AP887">
            <v>0</v>
          </cell>
          <cell r="AQ887">
            <v>1E-3</v>
          </cell>
          <cell r="AR887">
            <v>0</v>
          </cell>
          <cell r="AS887">
            <v>1E-3</v>
          </cell>
          <cell r="AT887">
            <v>0</v>
          </cell>
          <cell r="AU887">
            <v>0</v>
          </cell>
          <cell r="AV887">
            <v>0</v>
          </cell>
          <cell r="AW887">
            <v>0</v>
          </cell>
          <cell r="AX887">
            <v>0</v>
          </cell>
          <cell r="AY887">
            <v>0</v>
          </cell>
          <cell r="AZ887">
            <v>0</v>
          </cell>
          <cell r="BA887">
            <v>0</v>
          </cell>
          <cell r="BB887">
            <v>0</v>
          </cell>
          <cell r="BC887">
            <v>0</v>
          </cell>
          <cell r="BD887">
            <v>0</v>
          </cell>
          <cell r="BE887">
            <v>0</v>
          </cell>
          <cell r="BF887">
            <v>0</v>
          </cell>
          <cell r="BG887">
            <v>0</v>
          </cell>
          <cell r="BH887">
            <v>0</v>
          </cell>
          <cell r="BI887">
            <v>0</v>
          </cell>
          <cell r="BJ887">
            <v>0</v>
          </cell>
          <cell r="BK887">
            <v>0</v>
          </cell>
          <cell r="BL887">
            <v>0</v>
          </cell>
          <cell r="BM887">
            <v>0</v>
          </cell>
          <cell r="BN887">
            <v>0</v>
          </cell>
          <cell r="BO887">
            <v>0</v>
          </cell>
          <cell r="BP887">
            <v>0</v>
          </cell>
          <cell r="BQ887">
            <v>0</v>
          </cell>
          <cell r="BR887">
            <v>0</v>
          </cell>
          <cell r="BS887">
            <v>0</v>
          </cell>
          <cell r="BT887">
            <v>0</v>
          </cell>
          <cell r="BU887">
            <v>0</v>
          </cell>
          <cell r="BV887">
            <v>0</v>
          </cell>
          <cell r="BW887">
            <v>0</v>
          </cell>
          <cell r="BX887">
            <v>0</v>
          </cell>
          <cell r="BY887">
            <v>0</v>
          </cell>
          <cell r="BZ887">
            <v>0</v>
          </cell>
          <cell r="CA887">
            <v>0</v>
          </cell>
          <cell r="CB887">
            <v>0</v>
          </cell>
          <cell r="CC887">
            <v>0</v>
          </cell>
          <cell r="CD887">
            <v>0</v>
          </cell>
          <cell r="CE887">
            <v>0</v>
          </cell>
          <cell r="CF887">
            <v>0</v>
          </cell>
          <cell r="CG887">
            <v>0</v>
          </cell>
          <cell r="CH887">
            <v>0</v>
          </cell>
          <cell r="CI887">
            <v>0</v>
          </cell>
          <cell r="CJ887">
            <v>0</v>
          </cell>
          <cell r="CK887">
            <v>0</v>
          </cell>
          <cell r="CL887">
            <v>0</v>
          </cell>
          <cell r="CM887">
            <v>0</v>
          </cell>
          <cell r="CN887">
            <v>0</v>
          </cell>
          <cell r="CO887">
            <v>0</v>
          </cell>
          <cell r="CP887">
            <v>0</v>
          </cell>
          <cell r="CQ887">
            <v>0</v>
          </cell>
          <cell r="CR887">
            <v>0</v>
          </cell>
          <cell r="CS887">
            <v>0</v>
          </cell>
          <cell r="CT887">
            <v>0</v>
          </cell>
          <cell r="CU887">
            <v>0</v>
          </cell>
          <cell r="CV887">
            <v>1E-3</v>
          </cell>
          <cell r="CW887">
            <v>0</v>
          </cell>
          <cell r="CX887">
            <v>0</v>
          </cell>
          <cell r="CY887">
            <v>0</v>
          </cell>
          <cell r="CZ887">
            <v>0</v>
          </cell>
          <cell r="DA887">
            <v>0</v>
          </cell>
          <cell r="DB887">
            <v>0</v>
          </cell>
          <cell r="DC887">
            <v>0</v>
          </cell>
          <cell r="DD887">
            <v>0</v>
          </cell>
          <cell r="DE887">
            <v>0</v>
          </cell>
          <cell r="DF887">
            <v>0</v>
          </cell>
          <cell r="DG887">
            <v>0</v>
          </cell>
          <cell r="DH887">
            <v>1E-3</v>
          </cell>
          <cell r="DI887">
            <v>1E-3</v>
          </cell>
          <cell r="DJ887">
            <v>1E-3</v>
          </cell>
          <cell r="DK887">
            <v>0</v>
          </cell>
          <cell r="DL887">
            <v>0</v>
          </cell>
          <cell r="DM887">
            <v>0</v>
          </cell>
          <cell r="DN887">
            <v>0</v>
          </cell>
          <cell r="DO887">
            <v>0</v>
          </cell>
          <cell r="DP887">
            <v>1E-3</v>
          </cell>
          <cell r="DQ887">
            <v>1E-3</v>
          </cell>
          <cell r="DR887">
            <v>0</v>
          </cell>
          <cell r="DS887">
            <v>0</v>
          </cell>
          <cell r="DT887">
            <v>0</v>
          </cell>
          <cell r="DU887">
            <v>1E-3</v>
          </cell>
          <cell r="DV887">
            <v>1E-3</v>
          </cell>
          <cell r="DW887">
            <v>1E-3</v>
          </cell>
          <cell r="DX887">
            <v>0</v>
          </cell>
          <cell r="DY887">
            <v>1E-3</v>
          </cell>
          <cell r="DZ887">
            <v>0</v>
          </cell>
          <cell r="EA887">
            <v>0</v>
          </cell>
          <cell r="EB887">
            <v>0</v>
          </cell>
          <cell r="EC887">
            <v>0</v>
          </cell>
          <cell r="ED887">
            <v>0</v>
          </cell>
        </row>
        <row r="888">
          <cell r="F888">
            <v>0</v>
          </cell>
          <cell r="G888">
            <v>-1E-3</v>
          </cell>
          <cell r="H888">
            <v>-1E-3</v>
          </cell>
          <cell r="I888">
            <v>0</v>
          </cell>
          <cell r="J888">
            <v>-1E-3</v>
          </cell>
          <cell r="K888">
            <v>-2E-3</v>
          </cell>
          <cell r="L888">
            <v>-7.0000000000000001E-3</v>
          </cell>
          <cell r="M888">
            <v>-5.0000000000000001E-3</v>
          </cell>
          <cell r="N888">
            <v>-4.0000000000000001E-3</v>
          </cell>
          <cell r="O888">
            <v>-2E-3</v>
          </cell>
          <cell r="P888">
            <v>-1E-3</v>
          </cell>
          <cell r="Q888">
            <v>-1E-3</v>
          </cell>
          <cell r="R888">
            <v>-2E-3</v>
          </cell>
          <cell r="S888">
            <v>-1E-3</v>
          </cell>
          <cell r="T888">
            <v>-1E-3</v>
          </cell>
          <cell r="U888">
            <v>-3.0000000000000001E-3</v>
          </cell>
          <cell r="V888">
            <v>-1E-3</v>
          </cell>
          <cell r="W888">
            <v>-3.0000000000000001E-3</v>
          </cell>
          <cell r="X888">
            <v>-1E-3</v>
          </cell>
          <cell r="Y888">
            <v>-2E-3</v>
          </cell>
          <cell r="Z888">
            <v>-1E-3</v>
          </cell>
          <cell r="AA888">
            <v>-2E-3</v>
          </cell>
          <cell r="AB888">
            <v>-3.0000000000000001E-3</v>
          </cell>
          <cell r="AC888">
            <v>-1E-3</v>
          </cell>
          <cell r="AD888">
            <v>-2E-3</v>
          </cell>
          <cell r="AE888">
            <v>0</v>
          </cell>
          <cell r="AF888">
            <v>0</v>
          </cell>
          <cell r="AG888">
            <v>0</v>
          </cell>
          <cell r="AH888">
            <v>0</v>
          </cell>
          <cell r="AI888">
            <v>0</v>
          </cell>
          <cell r="AJ888">
            <v>0</v>
          </cell>
          <cell r="AK888">
            <v>0</v>
          </cell>
          <cell r="AL888">
            <v>0</v>
          </cell>
          <cell r="AM888">
            <v>0</v>
          </cell>
          <cell r="AN888">
            <v>0</v>
          </cell>
          <cell r="AO888">
            <v>1E-3</v>
          </cell>
          <cell r="AP888">
            <v>1E-3</v>
          </cell>
          <cell r="AQ888">
            <v>3.0000000000000001E-3</v>
          </cell>
          <cell r="AR888">
            <v>0</v>
          </cell>
          <cell r="AS888">
            <v>0</v>
          </cell>
          <cell r="AT888">
            <v>0</v>
          </cell>
          <cell r="AU888">
            <v>0</v>
          </cell>
          <cell r="AV888">
            <v>0</v>
          </cell>
          <cell r="AW888">
            <v>0</v>
          </cell>
          <cell r="AX888">
            <v>0</v>
          </cell>
          <cell r="AY888">
            <v>0</v>
          </cell>
          <cell r="AZ888">
            <v>0</v>
          </cell>
          <cell r="BA888">
            <v>0</v>
          </cell>
          <cell r="BB888">
            <v>0</v>
          </cell>
          <cell r="BC888">
            <v>0</v>
          </cell>
          <cell r="BD888">
            <v>0</v>
          </cell>
          <cell r="BE888">
            <v>0</v>
          </cell>
          <cell r="BF888">
            <v>0</v>
          </cell>
          <cell r="BG888">
            <v>0</v>
          </cell>
          <cell r="BH888">
            <v>0</v>
          </cell>
          <cell r="BI888">
            <v>0</v>
          </cell>
          <cell r="BJ888">
            <v>0</v>
          </cell>
          <cell r="BK888">
            <v>0</v>
          </cell>
          <cell r="BL888">
            <v>0</v>
          </cell>
          <cell r="BM888">
            <v>0</v>
          </cell>
          <cell r="BN888">
            <v>0</v>
          </cell>
          <cell r="BO888">
            <v>0</v>
          </cell>
          <cell r="BP888">
            <v>0</v>
          </cell>
          <cell r="BQ888">
            <v>0</v>
          </cell>
          <cell r="BR888">
            <v>0</v>
          </cell>
          <cell r="BS888">
            <v>0</v>
          </cell>
          <cell r="BT888">
            <v>0</v>
          </cell>
          <cell r="BU888">
            <v>0</v>
          </cell>
          <cell r="BV888">
            <v>0</v>
          </cell>
          <cell r="BW888">
            <v>0</v>
          </cell>
          <cell r="BX888">
            <v>0</v>
          </cell>
          <cell r="BY888">
            <v>0</v>
          </cell>
          <cell r="BZ888">
            <v>0</v>
          </cell>
          <cell r="CA888">
            <v>0</v>
          </cell>
          <cell r="CB888">
            <v>0</v>
          </cell>
          <cell r="CC888">
            <v>0</v>
          </cell>
          <cell r="CD888">
            <v>0</v>
          </cell>
          <cell r="CE888">
            <v>0</v>
          </cell>
          <cell r="CF888">
            <v>0</v>
          </cell>
          <cell r="CG888">
            <v>0</v>
          </cell>
          <cell r="CH888">
            <v>0</v>
          </cell>
          <cell r="CI888">
            <v>0</v>
          </cell>
          <cell r="CJ888">
            <v>0</v>
          </cell>
          <cell r="CK888">
            <v>0</v>
          </cell>
          <cell r="CL888">
            <v>1E-3</v>
          </cell>
          <cell r="CM888">
            <v>1E-3</v>
          </cell>
          <cell r="CN888">
            <v>0</v>
          </cell>
          <cell r="CO888">
            <v>0</v>
          </cell>
          <cell r="CP888">
            <v>0</v>
          </cell>
          <cell r="CQ888">
            <v>0</v>
          </cell>
          <cell r="CR888">
            <v>0</v>
          </cell>
          <cell r="CS888">
            <v>0</v>
          </cell>
          <cell r="CT888">
            <v>0</v>
          </cell>
          <cell r="CU888">
            <v>0</v>
          </cell>
          <cell r="CV888">
            <v>0</v>
          </cell>
          <cell r="CW888">
            <v>0</v>
          </cell>
          <cell r="CX888">
            <v>0</v>
          </cell>
          <cell r="CY888">
            <v>1E-3</v>
          </cell>
          <cell r="CZ888">
            <v>1E-3</v>
          </cell>
          <cell r="DA888">
            <v>1E-3</v>
          </cell>
          <cell r="DB888">
            <v>0</v>
          </cell>
          <cell r="DC888">
            <v>0</v>
          </cell>
          <cell r="DD888">
            <v>1E-3</v>
          </cell>
          <cell r="DE888">
            <v>1E-3</v>
          </cell>
          <cell r="DF888">
            <v>0</v>
          </cell>
          <cell r="DG888">
            <v>1E-3</v>
          </cell>
          <cell r="DH888">
            <v>0</v>
          </cell>
          <cell r="DI888">
            <v>1E-3</v>
          </cell>
          <cell r="DJ888">
            <v>0</v>
          </cell>
          <cell r="DK888">
            <v>0</v>
          </cell>
          <cell r="DL888">
            <v>1E-3</v>
          </cell>
          <cell r="DM888">
            <v>1E-3</v>
          </cell>
          <cell r="DN888">
            <v>1E-3</v>
          </cell>
          <cell r="DO888">
            <v>1E-3</v>
          </cell>
          <cell r="DP888">
            <v>1E-3</v>
          </cell>
          <cell r="DQ888">
            <v>1E-3</v>
          </cell>
          <cell r="DR888">
            <v>1E-3</v>
          </cell>
          <cell r="DS888">
            <v>0</v>
          </cell>
          <cell r="DT888">
            <v>0</v>
          </cell>
          <cell r="DU888">
            <v>1E-3</v>
          </cell>
          <cell r="DV888">
            <v>0</v>
          </cell>
          <cell r="DW888">
            <v>0</v>
          </cell>
          <cell r="DX888">
            <v>1E-3</v>
          </cell>
          <cell r="DY888">
            <v>1E-3</v>
          </cell>
          <cell r="DZ888">
            <v>1E-3</v>
          </cell>
          <cell r="EA888">
            <v>1E-3</v>
          </cell>
          <cell r="EB888">
            <v>0</v>
          </cell>
          <cell r="EC888">
            <v>0</v>
          </cell>
          <cell r="ED888">
            <v>1E-3</v>
          </cell>
        </row>
        <row r="889">
          <cell r="F889">
            <v>-1E-3</v>
          </cell>
          <cell r="G889">
            <v>-1E-3</v>
          </cell>
          <cell r="H889">
            <v>-1E-3</v>
          </cell>
          <cell r="I889">
            <v>0</v>
          </cell>
          <cell r="J889">
            <v>-1E-3</v>
          </cell>
          <cell r="K889">
            <v>-1E-3</v>
          </cell>
          <cell r="L889">
            <v>0</v>
          </cell>
          <cell r="M889">
            <v>-2E-3</v>
          </cell>
          <cell r="N889">
            <v>-1E-3</v>
          </cell>
          <cell r="O889">
            <v>0</v>
          </cell>
          <cell r="P889">
            <v>-1E-3</v>
          </cell>
          <cell r="Q889">
            <v>-1E-3</v>
          </cell>
          <cell r="R889">
            <v>-2E-3</v>
          </cell>
          <cell r="S889">
            <v>0</v>
          </cell>
          <cell r="T889">
            <v>-1E-3</v>
          </cell>
          <cell r="U889">
            <v>-2E-3</v>
          </cell>
          <cell r="V889">
            <v>-1E-3</v>
          </cell>
          <cell r="W889">
            <v>-1E-3</v>
          </cell>
          <cell r="X889">
            <v>-3.0000000000000001E-3</v>
          </cell>
          <cell r="Y889">
            <v>-6.0000000000000001E-3</v>
          </cell>
          <cell r="Z889">
            <v>-6.0000000000000001E-3</v>
          </cell>
          <cell r="AA889">
            <v>-3.0000000000000001E-3</v>
          </cell>
          <cell r="AB889">
            <v>-2E-3</v>
          </cell>
          <cell r="AC889">
            <v>0</v>
          </cell>
          <cell r="AD889">
            <v>-1E-3</v>
          </cell>
          <cell r="AE889">
            <v>0</v>
          </cell>
          <cell r="AF889">
            <v>0</v>
          </cell>
          <cell r="AG889">
            <v>0</v>
          </cell>
          <cell r="AH889">
            <v>0</v>
          </cell>
          <cell r="AI889">
            <v>0</v>
          </cell>
          <cell r="AJ889">
            <v>0</v>
          </cell>
          <cell r="AK889">
            <v>0</v>
          </cell>
          <cell r="AL889">
            <v>1E-3</v>
          </cell>
          <cell r="AM889">
            <v>0</v>
          </cell>
          <cell r="AN889">
            <v>0</v>
          </cell>
          <cell r="AO889">
            <v>0</v>
          </cell>
          <cell r="AP889">
            <v>0</v>
          </cell>
          <cell r="AQ889">
            <v>0</v>
          </cell>
          <cell r="AR889">
            <v>0</v>
          </cell>
          <cell r="AS889">
            <v>0</v>
          </cell>
          <cell r="AT889">
            <v>0</v>
          </cell>
          <cell r="AU889">
            <v>0</v>
          </cell>
          <cell r="AV889">
            <v>0</v>
          </cell>
          <cell r="AW889">
            <v>0</v>
          </cell>
          <cell r="AX889">
            <v>0</v>
          </cell>
          <cell r="AY889">
            <v>0</v>
          </cell>
          <cell r="AZ889">
            <v>0</v>
          </cell>
          <cell r="BA889">
            <v>0</v>
          </cell>
          <cell r="BB889">
            <v>0</v>
          </cell>
          <cell r="BC889">
            <v>0</v>
          </cell>
          <cell r="BD889">
            <v>0</v>
          </cell>
          <cell r="BE889">
            <v>0</v>
          </cell>
          <cell r="BF889">
            <v>0</v>
          </cell>
          <cell r="BG889">
            <v>0</v>
          </cell>
          <cell r="BH889">
            <v>0</v>
          </cell>
          <cell r="BI889">
            <v>0</v>
          </cell>
          <cell r="BJ889">
            <v>0</v>
          </cell>
          <cell r="BK889">
            <v>0</v>
          </cell>
          <cell r="BL889">
            <v>0</v>
          </cell>
          <cell r="BM889">
            <v>0</v>
          </cell>
          <cell r="BN889">
            <v>0</v>
          </cell>
          <cell r="BO889">
            <v>0</v>
          </cell>
          <cell r="BP889">
            <v>0</v>
          </cell>
          <cell r="BQ889">
            <v>0</v>
          </cell>
          <cell r="BR889">
            <v>0</v>
          </cell>
          <cell r="BS889">
            <v>0</v>
          </cell>
          <cell r="BT889">
            <v>0</v>
          </cell>
          <cell r="BU889">
            <v>0</v>
          </cell>
          <cell r="BV889">
            <v>0</v>
          </cell>
          <cell r="BW889">
            <v>0</v>
          </cell>
          <cell r="BX889">
            <v>0</v>
          </cell>
          <cell r="BY889">
            <v>0</v>
          </cell>
          <cell r="BZ889">
            <v>0</v>
          </cell>
          <cell r="CA889">
            <v>0</v>
          </cell>
          <cell r="CB889">
            <v>0</v>
          </cell>
          <cell r="CC889">
            <v>0</v>
          </cell>
          <cell r="CD889">
            <v>0</v>
          </cell>
          <cell r="CE889">
            <v>0</v>
          </cell>
          <cell r="CF889">
            <v>0</v>
          </cell>
          <cell r="CG889">
            <v>0</v>
          </cell>
          <cell r="CH889">
            <v>0</v>
          </cell>
          <cell r="CI889">
            <v>0</v>
          </cell>
          <cell r="CJ889">
            <v>0</v>
          </cell>
          <cell r="CK889">
            <v>0</v>
          </cell>
          <cell r="CL889">
            <v>0</v>
          </cell>
          <cell r="CM889">
            <v>-1E-3</v>
          </cell>
          <cell r="CN889">
            <v>0</v>
          </cell>
          <cell r="CO889">
            <v>0</v>
          </cell>
          <cell r="CP889">
            <v>0</v>
          </cell>
          <cell r="CQ889">
            <v>0</v>
          </cell>
          <cell r="CR889">
            <v>0</v>
          </cell>
          <cell r="CS889">
            <v>0</v>
          </cell>
          <cell r="CT889">
            <v>1E-3</v>
          </cell>
          <cell r="CU889">
            <v>0</v>
          </cell>
          <cell r="CV889">
            <v>0</v>
          </cell>
          <cell r="CW889">
            <v>0</v>
          </cell>
          <cell r="CX889">
            <v>0</v>
          </cell>
          <cell r="CY889">
            <v>0</v>
          </cell>
          <cell r="CZ889">
            <v>0</v>
          </cell>
          <cell r="DA889">
            <v>0</v>
          </cell>
          <cell r="DB889">
            <v>0</v>
          </cell>
          <cell r="DC889">
            <v>0</v>
          </cell>
          <cell r="DD889">
            <v>0</v>
          </cell>
          <cell r="DE889">
            <v>0</v>
          </cell>
          <cell r="DF889">
            <v>0</v>
          </cell>
          <cell r="DG889">
            <v>1E-3</v>
          </cell>
          <cell r="DH889">
            <v>0</v>
          </cell>
          <cell r="DI889">
            <v>0</v>
          </cell>
          <cell r="DJ889">
            <v>0</v>
          </cell>
          <cell r="DK889">
            <v>0</v>
          </cell>
          <cell r="DL889">
            <v>-1E-3</v>
          </cell>
          <cell r="DM889">
            <v>0</v>
          </cell>
          <cell r="DN889">
            <v>0</v>
          </cell>
          <cell r="DO889">
            <v>0</v>
          </cell>
          <cell r="DP889">
            <v>0</v>
          </cell>
          <cell r="DQ889">
            <v>0</v>
          </cell>
          <cell r="DR889">
            <v>0</v>
          </cell>
          <cell r="DS889">
            <v>0</v>
          </cell>
          <cell r="DT889">
            <v>0</v>
          </cell>
          <cell r="DU889">
            <v>0</v>
          </cell>
          <cell r="DV889">
            <v>0</v>
          </cell>
          <cell r="DW889">
            <v>0</v>
          </cell>
          <cell r="DX889">
            <v>0</v>
          </cell>
          <cell r="DY889">
            <v>0</v>
          </cell>
          <cell r="DZ889">
            <v>0</v>
          </cell>
          <cell r="EA889">
            <v>0</v>
          </cell>
          <cell r="EB889">
            <v>0</v>
          </cell>
          <cell r="EC889">
            <v>0</v>
          </cell>
          <cell r="ED889">
            <v>0</v>
          </cell>
        </row>
        <row r="891">
          <cell r="F891">
            <v>0</v>
          </cell>
          <cell r="G891">
            <v>0</v>
          </cell>
          <cell r="H891">
            <v>0</v>
          </cell>
          <cell r="I891">
            <v>0</v>
          </cell>
          <cell r="J891">
            <v>0</v>
          </cell>
          <cell r="K891">
            <v>0</v>
          </cell>
          <cell r="L891">
            <v>0</v>
          </cell>
          <cell r="M891">
            <v>0</v>
          </cell>
          <cell r="N891">
            <v>0</v>
          </cell>
          <cell r="O891">
            <v>0</v>
          </cell>
          <cell r="P891">
            <v>0</v>
          </cell>
          <cell r="Q891">
            <v>0</v>
          </cell>
          <cell r="R891">
            <v>0</v>
          </cell>
          <cell r="S891">
            <v>0</v>
          </cell>
          <cell r="T891">
            <v>0</v>
          </cell>
          <cell r="U891">
            <v>0</v>
          </cell>
          <cell r="V891">
            <v>0</v>
          </cell>
          <cell r="W891">
            <v>0</v>
          </cell>
          <cell r="X891">
            <v>0</v>
          </cell>
          <cell r="Y891">
            <v>0</v>
          </cell>
          <cell r="Z891">
            <v>0</v>
          </cell>
          <cell r="AA891">
            <v>0</v>
          </cell>
          <cell r="AB891">
            <v>0</v>
          </cell>
          <cell r="AC891">
            <v>0</v>
          </cell>
          <cell r="AD891">
            <v>0</v>
          </cell>
          <cell r="AE891">
            <v>0</v>
          </cell>
          <cell r="AF891">
            <v>0</v>
          </cell>
          <cell r="AG891">
            <v>0</v>
          </cell>
          <cell r="AH891">
            <v>0</v>
          </cell>
          <cell r="AI891">
            <v>0</v>
          </cell>
          <cell r="AJ891">
            <v>0</v>
          </cell>
          <cell r="AK891">
            <v>0</v>
          </cell>
          <cell r="AL891">
            <v>0</v>
          </cell>
          <cell r="AM891">
            <v>0</v>
          </cell>
          <cell r="AN891">
            <v>0</v>
          </cell>
          <cell r="AO891">
            <v>0</v>
          </cell>
          <cell r="AP891">
            <v>0</v>
          </cell>
          <cell r="AQ891">
            <v>0</v>
          </cell>
          <cell r="AR891">
            <v>0</v>
          </cell>
          <cell r="AS891">
            <v>0</v>
          </cell>
          <cell r="AT891">
            <v>0</v>
          </cell>
          <cell r="AU891">
            <v>0</v>
          </cell>
          <cell r="AV891">
            <v>0</v>
          </cell>
          <cell r="AW891">
            <v>0</v>
          </cell>
          <cell r="AX891">
            <v>0</v>
          </cell>
          <cell r="AY891">
            <v>0</v>
          </cell>
          <cell r="AZ891">
            <v>0</v>
          </cell>
          <cell r="BA891">
            <v>0</v>
          </cell>
          <cell r="BB891">
            <v>0</v>
          </cell>
          <cell r="BC891">
            <v>0</v>
          </cell>
          <cell r="BD891">
            <v>0</v>
          </cell>
          <cell r="BE891">
            <v>0</v>
          </cell>
          <cell r="BF891">
            <v>0</v>
          </cell>
          <cell r="BG891">
            <v>0</v>
          </cell>
          <cell r="BH891">
            <v>0</v>
          </cell>
          <cell r="BI891">
            <v>0</v>
          </cell>
          <cell r="BJ891">
            <v>0</v>
          </cell>
          <cell r="BK891">
            <v>0</v>
          </cell>
          <cell r="BL891">
            <v>0</v>
          </cell>
          <cell r="BM891">
            <v>0</v>
          </cell>
          <cell r="BN891">
            <v>0</v>
          </cell>
          <cell r="BO891">
            <v>0</v>
          </cell>
          <cell r="BP891">
            <v>0</v>
          </cell>
          <cell r="BQ891">
            <v>0</v>
          </cell>
          <cell r="BR891">
            <v>0</v>
          </cell>
          <cell r="BS891">
            <v>0</v>
          </cell>
          <cell r="BT891">
            <v>0</v>
          </cell>
          <cell r="BU891">
            <v>0</v>
          </cell>
          <cell r="BV891">
            <v>0</v>
          </cell>
          <cell r="BW891">
            <v>0</v>
          </cell>
          <cell r="BX891">
            <v>0</v>
          </cell>
          <cell r="BY891">
            <v>0</v>
          </cell>
          <cell r="BZ891">
            <v>0</v>
          </cell>
          <cell r="CA891">
            <v>0</v>
          </cell>
          <cell r="CB891">
            <v>0</v>
          </cell>
          <cell r="CC891">
            <v>0</v>
          </cell>
          <cell r="CD891">
            <v>0</v>
          </cell>
          <cell r="CE891">
            <v>0</v>
          </cell>
          <cell r="CF891">
            <v>0</v>
          </cell>
          <cell r="CG891">
            <v>0</v>
          </cell>
          <cell r="CH891">
            <v>0</v>
          </cell>
          <cell r="CI891">
            <v>0</v>
          </cell>
          <cell r="CJ891">
            <v>0</v>
          </cell>
          <cell r="CK891">
            <v>0</v>
          </cell>
          <cell r="CL891">
            <v>0</v>
          </cell>
          <cell r="CM891">
            <v>0</v>
          </cell>
          <cell r="CN891">
            <v>0</v>
          </cell>
          <cell r="CO891">
            <v>0</v>
          </cell>
          <cell r="CP891">
            <v>0</v>
          </cell>
          <cell r="CQ891">
            <v>0</v>
          </cell>
          <cell r="CR891">
            <v>0</v>
          </cell>
          <cell r="CS891">
            <v>0</v>
          </cell>
          <cell r="CT891">
            <v>0</v>
          </cell>
          <cell r="CU891">
            <v>0</v>
          </cell>
          <cell r="CV891">
            <v>0</v>
          </cell>
          <cell r="CW891">
            <v>0</v>
          </cell>
          <cell r="CX891">
            <v>0</v>
          </cell>
          <cell r="CY891">
            <v>0</v>
          </cell>
          <cell r="CZ891">
            <v>0</v>
          </cell>
          <cell r="DA891">
            <v>0</v>
          </cell>
          <cell r="DB891">
            <v>0</v>
          </cell>
          <cell r="DC891">
            <v>0</v>
          </cell>
          <cell r="DD891">
            <v>0</v>
          </cell>
          <cell r="DE891">
            <v>0</v>
          </cell>
          <cell r="DF891">
            <v>0</v>
          </cell>
          <cell r="DG891">
            <v>0</v>
          </cell>
          <cell r="DH891">
            <v>0</v>
          </cell>
          <cell r="DI891">
            <v>0</v>
          </cell>
          <cell r="DJ891">
            <v>0</v>
          </cell>
          <cell r="DK891">
            <v>0</v>
          </cell>
          <cell r="DL891">
            <v>0</v>
          </cell>
          <cell r="DM891">
            <v>0</v>
          </cell>
          <cell r="DN891">
            <v>0</v>
          </cell>
          <cell r="DO891">
            <v>0</v>
          </cell>
          <cell r="DP891">
            <v>0</v>
          </cell>
          <cell r="DQ891">
            <v>0</v>
          </cell>
          <cell r="DR891">
            <v>0</v>
          </cell>
          <cell r="DS891">
            <v>0</v>
          </cell>
          <cell r="DT891">
            <v>0</v>
          </cell>
          <cell r="DU891">
            <v>0</v>
          </cell>
          <cell r="DV891">
            <v>0</v>
          </cell>
          <cell r="DW891">
            <v>0</v>
          </cell>
          <cell r="DX891">
            <v>0</v>
          </cell>
          <cell r="DY891">
            <v>0</v>
          </cell>
          <cell r="DZ891">
            <v>0</v>
          </cell>
          <cell r="EA891">
            <v>0</v>
          </cell>
          <cell r="EB891">
            <v>0</v>
          </cell>
          <cell r="EC891">
            <v>0</v>
          </cell>
          <cell r="ED891">
            <v>0</v>
          </cell>
        </row>
        <row r="892">
          <cell r="F892">
            <v>0</v>
          </cell>
          <cell r="G892">
            <v>0</v>
          </cell>
          <cell r="H892">
            <v>0</v>
          </cell>
          <cell r="I892">
            <v>0</v>
          </cell>
          <cell r="J892">
            <v>0</v>
          </cell>
          <cell r="K892">
            <v>0</v>
          </cell>
          <cell r="L892">
            <v>0</v>
          </cell>
          <cell r="M892">
            <v>0</v>
          </cell>
          <cell r="N892">
            <v>0</v>
          </cell>
          <cell r="O892">
            <v>0</v>
          </cell>
          <cell r="P892">
            <v>0</v>
          </cell>
          <cell r="Q892">
            <v>0</v>
          </cell>
          <cell r="R892">
            <v>0</v>
          </cell>
          <cell r="S892">
            <v>0</v>
          </cell>
          <cell r="T892">
            <v>0</v>
          </cell>
          <cell r="U892">
            <v>0</v>
          </cell>
          <cell r="V892">
            <v>0</v>
          </cell>
          <cell r="W892">
            <v>0</v>
          </cell>
          <cell r="X892">
            <v>0</v>
          </cell>
          <cell r="Y892">
            <v>0</v>
          </cell>
          <cell r="Z892">
            <v>0</v>
          </cell>
          <cell r="AA892">
            <v>0</v>
          </cell>
          <cell r="AB892">
            <v>0</v>
          </cell>
          <cell r="AC892">
            <v>0</v>
          </cell>
          <cell r="AD892">
            <v>0</v>
          </cell>
          <cell r="AE892">
            <v>0</v>
          </cell>
          <cell r="AF892">
            <v>0</v>
          </cell>
          <cell r="AG892">
            <v>0</v>
          </cell>
          <cell r="AH892">
            <v>0</v>
          </cell>
          <cell r="AI892">
            <v>0</v>
          </cell>
          <cell r="AJ892">
            <v>0</v>
          </cell>
          <cell r="AK892">
            <v>0</v>
          </cell>
          <cell r="AL892">
            <v>0</v>
          </cell>
          <cell r="AM892">
            <v>0</v>
          </cell>
          <cell r="AN892">
            <v>0</v>
          </cell>
          <cell r="AO892">
            <v>0</v>
          </cell>
          <cell r="AP892">
            <v>0</v>
          </cell>
          <cell r="AQ892">
            <v>0</v>
          </cell>
          <cell r="AR892">
            <v>0</v>
          </cell>
          <cell r="AS892">
            <v>0</v>
          </cell>
          <cell r="AT892">
            <v>0</v>
          </cell>
          <cell r="AU892">
            <v>0</v>
          </cell>
          <cell r="AV892">
            <v>0</v>
          </cell>
          <cell r="AW892">
            <v>0</v>
          </cell>
          <cell r="AX892">
            <v>0</v>
          </cell>
          <cell r="AY892">
            <v>0</v>
          </cell>
          <cell r="AZ892">
            <v>0</v>
          </cell>
          <cell r="BA892">
            <v>0</v>
          </cell>
          <cell r="BB892">
            <v>0</v>
          </cell>
          <cell r="BC892">
            <v>0</v>
          </cell>
          <cell r="BD892">
            <v>0</v>
          </cell>
          <cell r="BE892">
            <v>0</v>
          </cell>
          <cell r="BF892">
            <v>0</v>
          </cell>
          <cell r="BG892">
            <v>0</v>
          </cell>
          <cell r="BH892">
            <v>0</v>
          </cell>
          <cell r="BI892">
            <v>0</v>
          </cell>
          <cell r="BJ892">
            <v>0</v>
          </cell>
          <cell r="BK892">
            <v>0</v>
          </cell>
          <cell r="BL892">
            <v>0</v>
          </cell>
          <cell r="BM892">
            <v>0</v>
          </cell>
          <cell r="BN892">
            <v>0</v>
          </cell>
          <cell r="BO892">
            <v>0</v>
          </cell>
          <cell r="BP892">
            <v>0</v>
          </cell>
          <cell r="BQ892">
            <v>0</v>
          </cell>
          <cell r="BR892">
            <v>0</v>
          </cell>
          <cell r="BS892">
            <v>0</v>
          </cell>
          <cell r="BT892">
            <v>0</v>
          </cell>
          <cell r="BU892">
            <v>0</v>
          </cell>
          <cell r="BV892">
            <v>0</v>
          </cell>
          <cell r="BW892">
            <v>0</v>
          </cell>
          <cell r="BX892">
            <v>0</v>
          </cell>
          <cell r="BY892">
            <v>0</v>
          </cell>
          <cell r="BZ892">
            <v>0</v>
          </cell>
          <cell r="CA892">
            <v>0</v>
          </cell>
          <cell r="CB892">
            <v>0</v>
          </cell>
          <cell r="CC892">
            <v>0</v>
          </cell>
          <cell r="CD892">
            <v>0</v>
          </cell>
          <cell r="CE892">
            <v>0</v>
          </cell>
          <cell r="CF892">
            <v>0</v>
          </cell>
          <cell r="CG892">
            <v>0</v>
          </cell>
          <cell r="CH892">
            <v>0</v>
          </cell>
          <cell r="CI892">
            <v>0</v>
          </cell>
          <cell r="CJ892">
            <v>0</v>
          </cell>
          <cell r="CK892">
            <v>0</v>
          </cell>
          <cell r="CL892">
            <v>0</v>
          </cell>
          <cell r="CM892">
            <v>0</v>
          </cell>
          <cell r="CN892">
            <v>0</v>
          </cell>
          <cell r="CO892">
            <v>0</v>
          </cell>
          <cell r="CP892">
            <v>0</v>
          </cell>
          <cell r="CQ892">
            <v>0</v>
          </cell>
          <cell r="CR892">
            <v>0</v>
          </cell>
          <cell r="CS892">
            <v>0</v>
          </cell>
          <cell r="CT892">
            <v>0</v>
          </cell>
          <cell r="CU892">
            <v>0</v>
          </cell>
          <cell r="CV892">
            <v>0</v>
          </cell>
          <cell r="CW892">
            <v>0</v>
          </cell>
          <cell r="CX892">
            <v>0</v>
          </cell>
          <cell r="CY892">
            <v>0</v>
          </cell>
          <cell r="CZ892">
            <v>0</v>
          </cell>
          <cell r="DA892">
            <v>0</v>
          </cell>
          <cell r="DB892">
            <v>0</v>
          </cell>
          <cell r="DC892">
            <v>0</v>
          </cell>
          <cell r="DD892">
            <v>0</v>
          </cell>
          <cell r="DE892">
            <v>0</v>
          </cell>
          <cell r="DF892">
            <v>0</v>
          </cell>
          <cell r="DG892">
            <v>0</v>
          </cell>
          <cell r="DH892">
            <v>0</v>
          </cell>
          <cell r="DI892">
            <v>0</v>
          </cell>
          <cell r="DJ892">
            <v>0</v>
          </cell>
          <cell r="DK892">
            <v>0</v>
          </cell>
          <cell r="DL892">
            <v>0</v>
          </cell>
          <cell r="DM892">
            <v>0</v>
          </cell>
          <cell r="DN892">
            <v>0</v>
          </cell>
          <cell r="DO892">
            <v>0</v>
          </cell>
          <cell r="DP892">
            <v>0</v>
          </cell>
          <cell r="DQ892">
            <v>0</v>
          </cell>
          <cell r="DR892">
            <v>0</v>
          </cell>
          <cell r="DS892">
            <v>0</v>
          </cell>
          <cell r="DT892">
            <v>0</v>
          </cell>
          <cell r="DU892">
            <v>0</v>
          </cell>
          <cell r="DV892">
            <v>0</v>
          </cell>
          <cell r="DW892">
            <v>0</v>
          </cell>
          <cell r="DX892">
            <v>0</v>
          </cell>
          <cell r="DY892">
            <v>0</v>
          </cell>
          <cell r="DZ892">
            <v>0</v>
          </cell>
          <cell r="EA892">
            <v>0</v>
          </cell>
          <cell r="EB892">
            <v>0</v>
          </cell>
          <cell r="EC892">
            <v>0</v>
          </cell>
          <cell r="ED892">
            <v>0</v>
          </cell>
        </row>
        <row r="893">
          <cell r="F893">
            <v>0</v>
          </cell>
          <cell r="G893">
            <v>0</v>
          </cell>
          <cell r="H893">
            <v>0</v>
          </cell>
          <cell r="I893">
            <v>0</v>
          </cell>
          <cell r="J893">
            <v>0</v>
          </cell>
          <cell r="K893">
            <v>0</v>
          </cell>
          <cell r="L893">
            <v>0</v>
          </cell>
          <cell r="M893">
            <v>0</v>
          </cell>
          <cell r="N893">
            <v>0</v>
          </cell>
          <cell r="O893">
            <v>0</v>
          </cell>
          <cell r="P893">
            <v>0</v>
          </cell>
          <cell r="Q893">
            <v>0</v>
          </cell>
          <cell r="R893">
            <v>0</v>
          </cell>
          <cell r="S893">
            <v>0</v>
          </cell>
          <cell r="T893">
            <v>0</v>
          </cell>
          <cell r="U893">
            <v>0</v>
          </cell>
          <cell r="V893">
            <v>0</v>
          </cell>
          <cell r="W893">
            <v>0</v>
          </cell>
          <cell r="X893">
            <v>0</v>
          </cell>
          <cell r="Y893">
            <v>0</v>
          </cell>
          <cell r="Z893">
            <v>0</v>
          </cell>
          <cell r="AA893">
            <v>0</v>
          </cell>
          <cell r="AB893">
            <v>0</v>
          </cell>
          <cell r="AC893">
            <v>0</v>
          </cell>
          <cell r="AD893">
            <v>0</v>
          </cell>
          <cell r="AE893">
            <v>0</v>
          </cell>
          <cell r="AF893">
            <v>0</v>
          </cell>
          <cell r="AG893">
            <v>0</v>
          </cell>
          <cell r="AH893">
            <v>0</v>
          </cell>
          <cell r="AI893">
            <v>0</v>
          </cell>
          <cell r="AJ893">
            <v>0</v>
          </cell>
          <cell r="AK893">
            <v>0</v>
          </cell>
          <cell r="AL893">
            <v>0</v>
          </cell>
          <cell r="AM893">
            <v>0</v>
          </cell>
          <cell r="AN893">
            <v>0</v>
          </cell>
          <cell r="AO893">
            <v>0</v>
          </cell>
          <cell r="AP893">
            <v>0</v>
          </cell>
          <cell r="AQ893">
            <v>0</v>
          </cell>
          <cell r="AR893">
            <v>0</v>
          </cell>
          <cell r="AS893">
            <v>0</v>
          </cell>
          <cell r="AT893">
            <v>0</v>
          </cell>
          <cell r="AU893">
            <v>0</v>
          </cell>
          <cell r="AV893">
            <v>0</v>
          </cell>
          <cell r="AW893">
            <v>0</v>
          </cell>
          <cell r="AX893">
            <v>0</v>
          </cell>
          <cell r="AY893">
            <v>0</v>
          </cell>
          <cell r="AZ893">
            <v>0</v>
          </cell>
          <cell r="BA893">
            <v>0</v>
          </cell>
          <cell r="BB893">
            <v>0</v>
          </cell>
          <cell r="BC893">
            <v>0</v>
          </cell>
          <cell r="BD893">
            <v>0</v>
          </cell>
          <cell r="BE893">
            <v>0</v>
          </cell>
          <cell r="BF893">
            <v>0</v>
          </cell>
          <cell r="BG893">
            <v>0</v>
          </cell>
          <cell r="BH893">
            <v>0</v>
          </cell>
          <cell r="BI893">
            <v>0</v>
          </cell>
          <cell r="BJ893">
            <v>0</v>
          </cell>
          <cell r="BK893">
            <v>0</v>
          </cell>
          <cell r="BL893">
            <v>0</v>
          </cell>
          <cell r="BM893">
            <v>0</v>
          </cell>
          <cell r="BN893">
            <v>0</v>
          </cell>
          <cell r="BO893">
            <v>0</v>
          </cell>
          <cell r="BP893">
            <v>0</v>
          </cell>
          <cell r="BQ893">
            <v>0</v>
          </cell>
          <cell r="BR893">
            <v>0</v>
          </cell>
          <cell r="BS893">
            <v>0</v>
          </cell>
          <cell r="BT893">
            <v>0</v>
          </cell>
          <cell r="BU893">
            <v>0</v>
          </cell>
          <cell r="BV893">
            <v>0</v>
          </cell>
          <cell r="BW893">
            <v>0</v>
          </cell>
          <cell r="BX893">
            <v>0</v>
          </cell>
          <cell r="BY893">
            <v>0</v>
          </cell>
          <cell r="BZ893">
            <v>0</v>
          </cell>
          <cell r="CA893">
            <v>0</v>
          </cell>
          <cell r="CB893">
            <v>0</v>
          </cell>
          <cell r="CC893">
            <v>0</v>
          </cell>
          <cell r="CD893">
            <v>0</v>
          </cell>
          <cell r="CE893">
            <v>0</v>
          </cell>
          <cell r="CF893">
            <v>0</v>
          </cell>
          <cell r="CG893">
            <v>0</v>
          </cell>
          <cell r="CH893">
            <v>0</v>
          </cell>
          <cell r="CI893">
            <v>0</v>
          </cell>
          <cell r="CJ893">
            <v>0</v>
          </cell>
          <cell r="CK893">
            <v>0</v>
          </cell>
          <cell r="CL893">
            <v>0</v>
          </cell>
          <cell r="CM893">
            <v>0</v>
          </cell>
          <cell r="CN893">
            <v>0</v>
          </cell>
          <cell r="CO893">
            <v>0</v>
          </cell>
          <cell r="CP893">
            <v>0</v>
          </cell>
          <cell r="CQ893">
            <v>0</v>
          </cell>
          <cell r="CR893">
            <v>0</v>
          </cell>
          <cell r="CS893">
            <v>0</v>
          </cell>
          <cell r="CT893">
            <v>0</v>
          </cell>
          <cell r="CU893">
            <v>0</v>
          </cell>
          <cell r="CV893">
            <v>0</v>
          </cell>
          <cell r="CW893">
            <v>0</v>
          </cell>
          <cell r="CX893">
            <v>0</v>
          </cell>
          <cell r="CY893">
            <v>0</v>
          </cell>
          <cell r="CZ893">
            <v>0</v>
          </cell>
          <cell r="DA893">
            <v>0</v>
          </cell>
          <cell r="DB893">
            <v>0</v>
          </cell>
          <cell r="DC893">
            <v>0</v>
          </cell>
          <cell r="DD893">
            <v>0</v>
          </cell>
          <cell r="DE893">
            <v>0</v>
          </cell>
          <cell r="DF893">
            <v>0</v>
          </cell>
          <cell r="DG893">
            <v>0</v>
          </cell>
          <cell r="DH893">
            <v>0</v>
          </cell>
          <cell r="DI893">
            <v>0</v>
          </cell>
          <cell r="DJ893">
            <v>0</v>
          </cell>
          <cell r="DK893">
            <v>0</v>
          </cell>
          <cell r="DL893">
            <v>0</v>
          </cell>
          <cell r="DM893">
            <v>0</v>
          </cell>
          <cell r="DN893">
            <v>0</v>
          </cell>
          <cell r="DO893">
            <v>0</v>
          </cell>
          <cell r="DP893">
            <v>0</v>
          </cell>
          <cell r="DQ893">
            <v>0</v>
          </cell>
          <cell r="DR893">
            <v>0</v>
          </cell>
          <cell r="DS893">
            <v>0</v>
          </cell>
          <cell r="DT893">
            <v>0</v>
          </cell>
          <cell r="DU893">
            <v>0</v>
          </cell>
          <cell r="DV893">
            <v>0</v>
          </cell>
          <cell r="DW893">
            <v>0</v>
          </cell>
          <cell r="DX893">
            <v>0</v>
          </cell>
          <cell r="DY893">
            <v>0</v>
          </cell>
          <cell r="DZ893">
            <v>0</v>
          </cell>
          <cell r="EA893">
            <v>0</v>
          </cell>
          <cell r="EB893">
            <v>0</v>
          </cell>
          <cell r="EC893">
            <v>0</v>
          </cell>
          <cell r="ED893">
            <v>0</v>
          </cell>
        </row>
        <row r="894">
          <cell r="F894">
            <v>0</v>
          </cell>
          <cell r="G894">
            <v>0</v>
          </cell>
          <cell r="H894">
            <v>0</v>
          </cell>
          <cell r="I894">
            <v>0</v>
          </cell>
          <cell r="J894">
            <v>0</v>
          </cell>
          <cell r="K894">
            <v>0</v>
          </cell>
          <cell r="L894">
            <v>0</v>
          </cell>
          <cell r="M894">
            <v>0</v>
          </cell>
          <cell r="N894">
            <v>0</v>
          </cell>
          <cell r="O894">
            <v>0</v>
          </cell>
          <cell r="P894">
            <v>0</v>
          </cell>
          <cell r="Q894">
            <v>0</v>
          </cell>
          <cell r="R894">
            <v>0</v>
          </cell>
          <cell r="S894">
            <v>0</v>
          </cell>
          <cell r="T894">
            <v>0</v>
          </cell>
          <cell r="U894">
            <v>0</v>
          </cell>
          <cell r="V894">
            <v>0</v>
          </cell>
          <cell r="W894">
            <v>0</v>
          </cell>
          <cell r="X894">
            <v>0</v>
          </cell>
          <cell r="Y894">
            <v>0</v>
          </cell>
          <cell r="Z894">
            <v>0</v>
          </cell>
          <cell r="AA894">
            <v>0</v>
          </cell>
          <cell r="AB894">
            <v>0</v>
          </cell>
          <cell r="AC894">
            <v>0</v>
          </cell>
          <cell r="AD894">
            <v>0</v>
          </cell>
          <cell r="AE894">
            <v>0</v>
          </cell>
          <cell r="AF894">
            <v>0</v>
          </cell>
          <cell r="AG894">
            <v>0</v>
          </cell>
          <cell r="AH894">
            <v>0</v>
          </cell>
          <cell r="AI894">
            <v>0</v>
          </cell>
          <cell r="AJ894">
            <v>0</v>
          </cell>
          <cell r="AK894">
            <v>0</v>
          </cell>
          <cell r="AL894">
            <v>0</v>
          </cell>
          <cell r="AM894">
            <v>0</v>
          </cell>
          <cell r="AN894">
            <v>0</v>
          </cell>
          <cell r="AO894">
            <v>0</v>
          </cell>
          <cell r="AP894">
            <v>0</v>
          </cell>
          <cell r="AQ894">
            <v>0</v>
          </cell>
          <cell r="AR894">
            <v>0</v>
          </cell>
          <cell r="AS894">
            <v>0</v>
          </cell>
          <cell r="AT894">
            <v>0</v>
          </cell>
          <cell r="AU894">
            <v>0</v>
          </cell>
          <cell r="AV894">
            <v>0</v>
          </cell>
          <cell r="AW894">
            <v>0</v>
          </cell>
          <cell r="AX894">
            <v>0</v>
          </cell>
          <cell r="AY894">
            <v>0</v>
          </cell>
          <cell r="AZ894">
            <v>0</v>
          </cell>
          <cell r="BA894">
            <v>0</v>
          </cell>
          <cell r="BB894">
            <v>0</v>
          </cell>
          <cell r="BC894">
            <v>0</v>
          </cell>
          <cell r="BD894">
            <v>0</v>
          </cell>
          <cell r="BE894">
            <v>0</v>
          </cell>
          <cell r="BF894">
            <v>0</v>
          </cell>
          <cell r="BG894">
            <v>0</v>
          </cell>
          <cell r="BH894">
            <v>0</v>
          </cell>
          <cell r="BI894">
            <v>0</v>
          </cell>
          <cell r="BJ894">
            <v>0</v>
          </cell>
          <cell r="BK894">
            <v>0</v>
          </cell>
          <cell r="BL894">
            <v>0</v>
          </cell>
          <cell r="BM894">
            <v>0</v>
          </cell>
          <cell r="BN894">
            <v>0</v>
          </cell>
          <cell r="BO894">
            <v>0</v>
          </cell>
          <cell r="BP894">
            <v>0</v>
          </cell>
          <cell r="BQ894">
            <v>0</v>
          </cell>
          <cell r="BR894">
            <v>0</v>
          </cell>
          <cell r="BS894">
            <v>0</v>
          </cell>
          <cell r="BT894">
            <v>0</v>
          </cell>
          <cell r="BU894">
            <v>0</v>
          </cell>
          <cell r="BV894">
            <v>0</v>
          </cell>
          <cell r="BW894">
            <v>0</v>
          </cell>
          <cell r="BX894">
            <v>0</v>
          </cell>
          <cell r="BY894">
            <v>0</v>
          </cell>
          <cell r="BZ894">
            <v>0</v>
          </cell>
          <cell r="CA894">
            <v>0</v>
          </cell>
          <cell r="CB894">
            <v>0</v>
          </cell>
          <cell r="CC894">
            <v>0</v>
          </cell>
          <cell r="CD894">
            <v>0</v>
          </cell>
          <cell r="CE894">
            <v>0</v>
          </cell>
          <cell r="CF894">
            <v>0</v>
          </cell>
          <cell r="CG894">
            <v>0</v>
          </cell>
          <cell r="CH894">
            <v>0</v>
          </cell>
          <cell r="CI894">
            <v>0</v>
          </cell>
          <cell r="CJ894">
            <v>0</v>
          </cell>
          <cell r="CK894">
            <v>0</v>
          </cell>
          <cell r="CL894">
            <v>0</v>
          </cell>
          <cell r="CM894">
            <v>0</v>
          </cell>
          <cell r="CN894">
            <v>0</v>
          </cell>
          <cell r="CO894">
            <v>0</v>
          </cell>
          <cell r="CP894">
            <v>0</v>
          </cell>
          <cell r="CQ894">
            <v>0</v>
          </cell>
          <cell r="CR894">
            <v>0</v>
          </cell>
          <cell r="CS894">
            <v>0</v>
          </cell>
          <cell r="CT894">
            <v>0</v>
          </cell>
          <cell r="CU894">
            <v>0</v>
          </cell>
          <cell r="CV894">
            <v>0</v>
          </cell>
          <cell r="CW894">
            <v>0</v>
          </cell>
          <cell r="CX894">
            <v>0</v>
          </cell>
          <cell r="CY894">
            <v>0</v>
          </cell>
          <cell r="CZ894">
            <v>0</v>
          </cell>
          <cell r="DA894">
            <v>0</v>
          </cell>
          <cell r="DB894">
            <v>0</v>
          </cell>
          <cell r="DC894">
            <v>0</v>
          </cell>
          <cell r="DD894">
            <v>0</v>
          </cell>
          <cell r="DE894">
            <v>0</v>
          </cell>
          <cell r="DF894">
            <v>0</v>
          </cell>
          <cell r="DG894">
            <v>0</v>
          </cell>
          <cell r="DH894">
            <v>0</v>
          </cell>
          <cell r="DI894">
            <v>0</v>
          </cell>
          <cell r="DJ894">
            <v>0</v>
          </cell>
          <cell r="DK894">
            <v>0</v>
          </cell>
          <cell r="DL894">
            <v>0</v>
          </cell>
          <cell r="DM894">
            <v>0</v>
          </cell>
          <cell r="DN894">
            <v>0</v>
          </cell>
          <cell r="DO894">
            <v>0</v>
          </cell>
          <cell r="DP894">
            <v>0</v>
          </cell>
          <cell r="DQ894">
            <v>0</v>
          </cell>
          <cell r="DR894">
            <v>0</v>
          </cell>
          <cell r="DS894">
            <v>0</v>
          </cell>
          <cell r="DT894">
            <v>0</v>
          </cell>
          <cell r="DU894">
            <v>0</v>
          </cell>
          <cell r="DV894">
            <v>0</v>
          </cell>
          <cell r="DW894">
            <v>0</v>
          </cell>
          <cell r="DX894">
            <v>0</v>
          </cell>
          <cell r="DY894">
            <v>0</v>
          </cell>
          <cell r="DZ894">
            <v>0</v>
          </cell>
          <cell r="EA894">
            <v>0</v>
          </cell>
          <cell r="EB894">
            <v>0</v>
          </cell>
          <cell r="EC894">
            <v>0</v>
          </cell>
          <cell r="ED894">
            <v>0</v>
          </cell>
        </row>
        <row r="895">
          <cell r="F895">
            <v>0</v>
          </cell>
          <cell r="G895">
            <v>0</v>
          </cell>
          <cell r="H895">
            <v>0</v>
          </cell>
          <cell r="I895">
            <v>0</v>
          </cell>
          <cell r="J895">
            <v>0</v>
          </cell>
          <cell r="K895">
            <v>0</v>
          </cell>
          <cell r="L895">
            <v>0</v>
          </cell>
          <cell r="M895">
            <v>0</v>
          </cell>
          <cell r="N895">
            <v>0</v>
          </cell>
          <cell r="O895">
            <v>0</v>
          </cell>
          <cell r="P895">
            <v>0</v>
          </cell>
          <cell r="Q895">
            <v>0</v>
          </cell>
          <cell r="R895">
            <v>0</v>
          </cell>
          <cell r="S895">
            <v>0</v>
          </cell>
          <cell r="T895">
            <v>0</v>
          </cell>
          <cell r="U895">
            <v>0</v>
          </cell>
          <cell r="V895">
            <v>0</v>
          </cell>
          <cell r="W895">
            <v>0</v>
          </cell>
          <cell r="X895">
            <v>0</v>
          </cell>
          <cell r="Y895">
            <v>0</v>
          </cell>
          <cell r="Z895">
            <v>0</v>
          </cell>
          <cell r="AA895">
            <v>0</v>
          </cell>
          <cell r="AB895">
            <v>0</v>
          </cell>
          <cell r="AC895">
            <v>0</v>
          </cell>
          <cell r="AD895">
            <v>0</v>
          </cell>
          <cell r="AE895">
            <v>0</v>
          </cell>
          <cell r="AF895">
            <v>0</v>
          </cell>
          <cell r="AG895">
            <v>0</v>
          </cell>
          <cell r="AH895">
            <v>0</v>
          </cell>
          <cell r="AI895">
            <v>0</v>
          </cell>
          <cell r="AJ895">
            <v>0</v>
          </cell>
          <cell r="AK895">
            <v>0</v>
          </cell>
          <cell r="AL895">
            <v>0</v>
          </cell>
          <cell r="AM895">
            <v>0</v>
          </cell>
          <cell r="AN895">
            <v>0</v>
          </cell>
          <cell r="AO895">
            <v>0</v>
          </cell>
          <cell r="AP895">
            <v>0</v>
          </cell>
          <cell r="AQ895">
            <v>0</v>
          </cell>
          <cell r="AR895">
            <v>0</v>
          </cell>
          <cell r="AS895">
            <v>0</v>
          </cell>
          <cell r="AT895">
            <v>0</v>
          </cell>
          <cell r="AU895">
            <v>0</v>
          </cell>
          <cell r="AV895">
            <v>0</v>
          </cell>
          <cell r="AW895">
            <v>0</v>
          </cell>
          <cell r="AX895">
            <v>0</v>
          </cell>
          <cell r="AY895">
            <v>0</v>
          </cell>
          <cell r="AZ895">
            <v>0</v>
          </cell>
          <cell r="BA895">
            <v>0</v>
          </cell>
          <cell r="BB895">
            <v>0</v>
          </cell>
          <cell r="BC895">
            <v>0</v>
          </cell>
          <cell r="BD895">
            <v>0</v>
          </cell>
          <cell r="BE895">
            <v>0</v>
          </cell>
          <cell r="BF895">
            <v>0</v>
          </cell>
          <cell r="BG895">
            <v>0</v>
          </cell>
          <cell r="BH895">
            <v>0</v>
          </cell>
          <cell r="BI895">
            <v>0</v>
          </cell>
          <cell r="BJ895">
            <v>0</v>
          </cell>
          <cell r="BK895">
            <v>0</v>
          </cell>
          <cell r="BL895">
            <v>0</v>
          </cell>
          <cell r="BM895">
            <v>0</v>
          </cell>
          <cell r="BN895">
            <v>0</v>
          </cell>
          <cell r="BO895">
            <v>0</v>
          </cell>
          <cell r="BP895">
            <v>0</v>
          </cell>
          <cell r="BQ895">
            <v>0</v>
          </cell>
          <cell r="BR895">
            <v>0</v>
          </cell>
          <cell r="BS895">
            <v>0</v>
          </cell>
          <cell r="BT895">
            <v>0</v>
          </cell>
          <cell r="BU895">
            <v>0</v>
          </cell>
          <cell r="BV895">
            <v>0</v>
          </cell>
          <cell r="BW895">
            <v>0</v>
          </cell>
          <cell r="BX895">
            <v>0</v>
          </cell>
          <cell r="BY895">
            <v>0</v>
          </cell>
          <cell r="BZ895">
            <v>0</v>
          </cell>
          <cell r="CA895">
            <v>0</v>
          </cell>
          <cell r="CB895">
            <v>0</v>
          </cell>
          <cell r="CC895">
            <v>0</v>
          </cell>
          <cell r="CD895">
            <v>0</v>
          </cell>
          <cell r="CE895">
            <v>0</v>
          </cell>
          <cell r="CF895">
            <v>0</v>
          </cell>
          <cell r="CG895">
            <v>0</v>
          </cell>
          <cell r="CH895">
            <v>0</v>
          </cell>
          <cell r="CI895">
            <v>0</v>
          </cell>
          <cell r="CJ895">
            <v>0</v>
          </cell>
          <cell r="CK895">
            <v>0</v>
          </cell>
          <cell r="CL895">
            <v>0</v>
          </cell>
          <cell r="CM895">
            <v>0</v>
          </cell>
          <cell r="CN895">
            <v>0</v>
          </cell>
          <cell r="CO895">
            <v>0</v>
          </cell>
          <cell r="CP895">
            <v>0</v>
          </cell>
          <cell r="CQ895">
            <v>0</v>
          </cell>
          <cell r="CR895">
            <v>0</v>
          </cell>
          <cell r="CS895">
            <v>0</v>
          </cell>
          <cell r="CT895">
            <v>0</v>
          </cell>
          <cell r="CU895">
            <v>0</v>
          </cell>
          <cell r="CV895">
            <v>0</v>
          </cell>
          <cell r="CW895">
            <v>0</v>
          </cell>
          <cell r="CX895">
            <v>0</v>
          </cell>
          <cell r="CY895">
            <v>0</v>
          </cell>
          <cell r="CZ895">
            <v>0</v>
          </cell>
          <cell r="DA895">
            <v>0</v>
          </cell>
          <cell r="DB895">
            <v>0</v>
          </cell>
          <cell r="DC895">
            <v>0</v>
          </cell>
          <cell r="DD895">
            <v>0</v>
          </cell>
          <cell r="DE895">
            <v>0</v>
          </cell>
          <cell r="DF895">
            <v>0</v>
          </cell>
          <cell r="DG895">
            <v>0</v>
          </cell>
          <cell r="DH895">
            <v>0</v>
          </cell>
          <cell r="DI895">
            <v>0</v>
          </cell>
          <cell r="DJ895">
            <v>0</v>
          </cell>
          <cell r="DK895">
            <v>0</v>
          </cell>
          <cell r="DL895">
            <v>0</v>
          </cell>
          <cell r="DM895">
            <v>0</v>
          </cell>
          <cell r="DN895">
            <v>0</v>
          </cell>
          <cell r="DO895">
            <v>0</v>
          </cell>
          <cell r="DP895">
            <v>0</v>
          </cell>
          <cell r="DQ895">
            <v>0</v>
          </cell>
          <cell r="DR895">
            <v>0</v>
          </cell>
          <cell r="DS895">
            <v>0</v>
          </cell>
          <cell r="DT895">
            <v>0</v>
          </cell>
          <cell r="DU895">
            <v>0</v>
          </cell>
          <cell r="DV895">
            <v>0</v>
          </cell>
          <cell r="DW895">
            <v>0</v>
          </cell>
          <cell r="DX895">
            <v>0</v>
          </cell>
          <cell r="DY895">
            <v>0</v>
          </cell>
          <cell r="DZ895">
            <v>0</v>
          </cell>
          <cell r="EA895">
            <v>0</v>
          </cell>
          <cell r="EB895">
            <v>0</v>
          </cell>
          <cell r="EC895">
            <v>0</v>
          </cell>
          <cell r="ED895">
            <v>0</v>
          </cell>
        </row>
        <row r="896">
          <cell r="F896">
            <v>0</v>
          </cell>
          <cell r="G896">
            <v>0</v>
          </cell>
          <cell r="H896">
            <v>0</v>
          </cell>
          <cell r="I896">
            <v>0</v>
          </cell>
          <cell r="J896">
            <v>0</v>
          </cell>
          <cell r="K896">
            <v>0</v>
          </cell>
          <cell r="L896">
            <v>0</v>
          </cell>
          <cell r="M896">
            <v>0</v>
          </cell>
          <cell r="N896">
            <v>0</v>
          </cell>
          <cell r="O896">
            <v>0</v>
          </cell>
          <cell r="P896">
            <v>0</v>
          </cell>
          <cell r="Q896">
            <v>0</v>
          </cell>
          <cell r="R896">
            <v>0</v>
          </cell>
          <cell r="S896">
            <v>0</v>
          </cell>
          <cell r="T896">
            <v>0</v>
          </cell>
          <cell r="U896">
            <v>0</v>
          </cell>
          <cell r="V896">
            <v>0</v>
          </cell>
          <cell r="W896">
            <v>0</v>
          </cell>
          <cell r="X896">
            <v>0</v>
          </cell>
          <cell r="Y896">
            <v>0</v>
          </cell>
          <cell r="Z896">
            <v>0</v>
          </cell>
          <cell r="AA896">
            <v>0</v>
          </cell>
          <cell r="AB896">
            <v>0</v>
          </cell>
          <cell r="AC896">
            <v>0</v>
          </cell>
          <cell r="AD896">
            <v>0</v>
          </cell>
          <cell r="AE896">
            <v>0</v>
          </cell>
          <cell r="AF896">
            <v>0</v>
          </cell>
          <cell r="AG896">
            <v>0</v>
          </cell>
          <cell r="AH896">
            <v>0</v>
          </cell>
          <cell r="AI896">
            <v>0</v>
          </cell>
          <cell r="AJ896">
            <v>0</v>
          </cell>
          <cell r="AK896">
            <v>0</v>
          </cell>
          <cell r="AL896">
            <v>0</v>
          </cell>
          <cell r="AM896">
            <v>0</v>
          </cell>
          <cell r="AN896">
            <v>0</v>
          </cell>
          <cell r="AO896">
            <v>0</v>
          </cell>
          <cell r="AP896">
            <v>0</v>
          </cell>
          <cell r="AQ896">
            <v>0</v>
          </cell>
          <cell r="AR896">
            <v>0</v>
          </cell>
          <cell r="AS896">
            <v>0</v>
          </cell>
          <cell r="AT896">
            <v>0</v>
          </cell>
          <cell r="AU896">
            <v>0</v>
          </cell>
          <cell r="AV896">
            <v>0</v>
          </cell>
          <cell r="AW896">
            <v>0</v>
          </cell>
          <cell r="AX896">
            <v>0</v>
          </cell>
          <cell r="AY896">
            <v>0</v>
          </cell>
          <cell r="AZ896">
            <v>0</v>
          </cell>
          <cell r="BA896">
            <v>0</v>
          </cell>
          <cell r="BB896">
            <v>0</v>
          </cell>
          <cell r="BC896">
            <v>0</v>
          </cell>
          <cell r="BD896">
            <v>0</v>
          </cell>
          <cell r="BE896">
            <v>0</v>
          </cell>
          <cell r="BF896">
            <v>0</v>
          </cell>
          <cell r="BG896">
            <v>0</v>
          </cell>
          <cell r="BH896">
            <v>0</v>
          </cell>
          <cell r="BI896">
            <v>0</v>
          </cell>
          <cell r="BJ896">
            <v>0</v>
          </cell>
          <cell r="BK896">
            <v>0</v>
          </cell>
          <cell r="BL896">
            <v>0</v>
          </cell>
          <cell r="BM896">
            <v>0</v>
          </cell>
          <cell r="BN896">
            <v>0</v>
          </cell>
          <cell r="BO896">
            <v>0</v>
          </cell>
          <cell r="BP896">
            <v>0</v>
          </cell>
          <cell r="BQ896">
            <v>0</v>
          </cell>
          <cell r="BR896">
            <v>0</v>
          </cell>
          <cell r="BS896">
            <v>0</v>
          </cell>
          <cell r="BT896">
            <v>0</v>
          </cell>
          <cell r="BU896">
            <v>0</v>
          </cell>
          <cell r="BV896">
            <v>0</v>
          </cell>
          <cell r="BW896">
            <v>0</v>
          </cell>
          <cell r="BX896">
            <v>0</v>
          </cell>
          <cell r="BY896">
            <v>0</v>
          </cell>
          <cell r="BZ896">
            <v>0</v>
          </cell>
          <cell r="CA896">
            <v>0</v>
          </cell>
          <cell r="CB896">
            <v>0</v>
          </cell>
          <cell r="CC896">
            <v>0</v>
          </cell>
          <cell r="CD896">
            <v>0</v>
          </cell>
          <cell r="CE896">
            <v>0</v>
          </cell>
          <cell r="CF896">
            <v>0</v>
          </cell>
          <cell r="CG896">
            <v>0</v>
          </cell>
          <cell r="CH896">
            <v>0</v>
          </cell>
          <cell r="CI896">
            <v>0</v>
          </cell>
          <cell r="CJ896">
            <v>0</v>
          </cell>
          <cell r="CK896">
            <v>0</v>
          </cell>
          <cell r="CL896">
            <v>0</v>
          </cell>
          <cell r="CM896">
            <v>0</v>
          </cell>
          <cell r="CN896">
            <v>0</v>
          </cell>
          <cell r="CO896">
            <v>0</v>
          </cell>
          <cell r="CP896">
            <v>0</v>
          </cell>
          <cell r="CQ896">
            <v>0</v>
          </cell>
          <cell r="CR896">
            <v>0</v>
          </cell>
          <cell r="CS896">
            <v>0</v>
          </cell>
          <cell r="CT896">
            <v>0</v>
          </cell>
          <cell r="CU896">
            <v>0</v>
          </cell>
          <cell r="CV896">
            <v>0</v>
          </cell>
          <cell r="CW896">
            <v>0</v>
          </cell>
          <cell r="CX896">
            <v>0</v>
          </cell>
          <cell r="CY896">
            <v>0</v>
          </cell>
          <cell r="CZ896">
            <v>0</v>
          </cell>
          <cell r="DA896">
            <v>0</v>
          </cell>
          <cell r="DB896">
            <v>0</v>
          </cell>
          <cell r="DC896">
            <v>0</v>
          </cell>
          <cell r="DD896">
            <v>0</v>
          </cell>
          <cell r="DE896">
            <v>0</v>
          </cell>
          <cell r="DF896">
            <v>0</v>
          </cell>
          <cell r="DG896">
            <v>0</v>
          </cell>
          <cell r="DH896">
            <v>0</v>
          </cell>
          <cell r="DI896">
            <v>0</v>
          </cell>
          <cell r="DJ896">
            <v>0</v>
          </cell>
          <cell r="DK896">
            <v>0</v>
          </cell>
          <cell r="DL896">
            <v>0</v>
          </cell>
          <cell r="DM896">
            <v>0</v>
          </cell>
          <cell r="DN896">
            <v>0</v>
          </cell>
          <cell r="DO896">
            <v>0</v>
          </cell>
          <cell r="DP896">
            <v>0</v>
          </cell>
          <cell r="DQ896">
            <v>0</v>
          </cell>
          <cell r="DR896">
            <v>0</v>
          </cell>
          <cell r="DS896">
            <v>0</v>
          </cell>
          <cell r="DT896">
            <v>0</v>
          </cell>
          <cell r="DU896">
            <v>0</v>
          </cell>
          <cell r="DV896">
            <v>0</v>
          </cell>
          <cell r="DW896">
            <v>0</v>
          </cell>
          <cell r="DX896">
            <v>0</v>
          </cell>
          <cell r="DY896">
            <v>0</v>
          </cell>
          <cell r="DZ896">
            <v>0</v>
          </cell>
          <cell r="EA896">
            <v>0</v>
          </cell>
          <cell r="EB896">
            <v>0</v>
          </cell>
          <cell r="EC896">
            <v>0</v>
          </cell>
          <cell r="ED896">
            <v>0</v>
          </cell>
        </row>
        <row r="897">
          <cell r="F897">
            <v>0</v>
          </cell>
          <cell r="G897">
            <v>0</v>
          </cell>
          <cell r="H897">
            <v>0</v>
          </cell>
          <cell r="I897">
            <v>0</v>
          </cell>
          <cell r="J897">
            <v>0</v>
          </cell>
          <cell r="K897">
            <v>0</v>
          </cell>
          <cell r="L897">
            <v>0</v>
          </cell>
          <cell r="M897">
            <v>0</v>
          </cell>
          <cell r="N897">
            <v>0</v>
          </cell>
          <cell r="O897">
            <v>0</v>
          </cell>
          <cell r="P897">
            <v>0</v>
          </cell>
          <cell r="Q897">
            <v>0</v>
          </cell>
          <cell r="R897">
            <v>0</v>
          </cell>
          <cell r="S897">
            <v>0</v>
          </cell>
          <cell r="T897">
            <v>0</v>
          </cell>
          <cell r="U897">
            <v>0</v>
          </cell>
          <cell r="V897">
            <v>0</v>
          </cell>
          <cell r="W897">
            <v>0</v>
          </cell>
          <cell r="X897">
            <v>0</v>
          </cell>
          <cell r="Y897">
            <v>0</v>
          </cell>
          <cell r="Z897">
            <v>0</v>
          </cell>
          <cell r="AA897">
            <v>0</v>
          </cell>
          <cell r="AB897">
            <v>0</v>
          </cell>
          <cell r="AC897">
            <v>0</v>
          </cell>
          <cell r="AD897">
            <v>0</v>
          </cell>
          <cell r="AE897">
            <v>0</v>
          </cell>
          <cell r="AF897">
            <v>0</v>
          </cell>
          <cell r="AG897">
            <v>0</v>
          </cell>
          <cell r="AH897">
            <v>0</v>
          </cell>
          <cell r="AI897">
            <v>0</v>
          </cell>
          <cell r="AJ897">
            <v>0</v>
          </cell>
          <cell r="AK897">
            <v>0</v>
          </cell>
          <cell r="AL897">
            <v>0</v>
          </cell>
          <cell r="AM897">
            <v>0</v>
          </cell>
          <cell r="AN897">
            <v>0</v>
          </cell>
          <cell r="AO897">
            <v>0</v>
          </cell>
          <cell r="AP897">
            <v>0</v>
          </cell>
          <cell r="AQ897">
            <v>0</v>
          </cell>
          <cell r="AR897">
            <v>0</v>
          </cell>
          <cell r="AS897">
            <v>0</v>
          </cell>
          <cell r="AT897">
            <v>0</v>
          </cell>
          <cell r="AU897">
            <v>0</v>
          </cell>
          <cell r="AV897">
            <v>0</v>
          </cell>
          <cell r="AW897">
            <v>0</v>
          </cell>
          <cell r="AX897">
            <v>0</v>
          </cell>
          <cell r="AY897">
            <v>0</v>
          </cell>
          <cell r="AZ897">
            <v>0</v>
          </cell>
          <cell r="BA897">
            <v>0</v>
          </cell>
          <cell r="BB897">
            <v>0</v>
          </cell>
          <cell r="BC897">
            <v>0</v>
          </cell>
          <cell r="BD897">
            <v>0</v>
          </cell>
          <cell r="BE897">
            <v>0</v>
          </cell>
          <cell r="BF897">
            <v>0</v>
          </cell>
          <cell r="BG897">
            <v>0</v>
          </cell>
          <cell r="BH897">
            <v>0</v>
          </cell>
          <cell r="BI897">
            <v>0</v>
          </cell>
          <cell r="BJ897">
            <v>0</v>
          </cell>
          <cell r="BK897">
            <v>0</v>
          </cell>
          <cell r="BL897">
            <v>0</v>
          </cell>
          <cell r="BM897">
            <v>0</v>
          </cell>
          <cell r="BN897">
            <v>0</v>
          </cell>
          <cell r="BO897">
            <v>0</v>
          </cell>
          <cell r="BP897">
            <v>0</v>
          </cell>
          <cell r="BQ897">
            <v>0</v>
          </cell>
          <cell r="BR897">
            <v>0</v>
          </cell>
          <cell r="BS897">
            <v>0</v>
          </cell>
          <cell r="BT897">
            <v>0</v>
          </cell>
          <cell r="BU897">
            <v>0</v>
          </cell>
          <cell r="BV897">
            <v>0</v>
          </cell>
          <cell r="BW897">
            <v>0</v>
          </cell>
          <cell r="BX897">
            <v>0</v>
          </cell>
          <cell r="BY897">
            <v>0</v>
          </cell>
          <cell r="BZ897">
            <v>0</v>
          </cell>
          <cell r="CA897">
            <v>0</v>
          </cell>
          <cell r="CB897">
            <v>0</v>
          </cell>
          <cell r="CC897">
            <v>0</v>
          </cell>
          <cell r="CD897">
            <v>0</v>
          </cell>
          <cell r="CE897">
            <v>0</v>
          </cell>
          <cell r="CF897">
            <v>0</v>
          </cell>
          <cell r="CG897">
            <v>0</v>
          </cell>
          <cell r="CH897">
            <v>0</v>
          </cell>
          <cell r="CI897">
            <v>0</v>
          </cell>
          <cell r="CJ897">
            <v>0</v>
          </cell>
          <cell r="CK897">
            <v>0</v>
          </cell>
          <cell r="CL897">
            <v>0</v>
          </cell>
          <cell r="CM897">
            <v>0</v>
          </cell>
          <cell r="CN897">
            <v>0</v>
          </cell>
          <cell r="CO897">
            <v>0</v>
          </cell>
          <cell r="CP897">
            <v>0</v>
          </cell>
          <cell r="CQ897">
            <v>0</v>
          </cell>
          <cell r="CR897">
            <v>0</v>
          </cell>
          <cell r="CS897">
            <v>0</v>
          </cell>
          <cell r="CT897">
            <v>0</v>
          </cell>
          <cell r="CU897">
            <v>0</v>
          </cell>
          <cell r="CV897">
            <v>0</v>
          </cell>
          <cell r="CW897">
            <v>0</v>
          </cell>
          <cell r="CX897">
            <v>0</v>
          </cell>
          <cell r="CY897">
            <v>0</v>
          </cell>
          <cell r="CZ897">
            <v>0</v>
          </cell>
          <cell r="DA897">
            <v>0</v>
          </cell>
          <cell r="DB897">
            <v>0</v>
          </cell>
          <cell r="DC897">
            <v>0</v>
          </cell>
          <cell r="DD897">
            <v>0</v>
          </cell>
          <cell r="DE897">
            <v>0</v>
          </cell>
          <cell r="DF897">
            <v>0</v>
          </cell>
          <cell r="DG897">
            <v>0</v>
          </cell>
          <cell r="DH897">
            <v>0</v>
          </cell>
          <cell r="DI897">
            <v>0</v>
          </cell>
          <cell r="DJ897">
            <v>0</v>
          </cell>
          <cell r="DK897">
            <v>0</v>
          </cell>
          <cell r="DL897">
            <v>0</v>
          </cell>
          <cell r="DM897">
            <v>0</v>
          </cell>
          <cell r="DN897">
            <v>0</v>
          </cell>
          <cell r="DO897">
            <v>0</v>
          </cell>
          <cell r="DP897">
            <v>0</v>
          </cell>
          <cell r="DQ897">
            <v>0</v>
          </cell>
          <cell r="DR897">
            <v>0</v>
          </cell>
          <cell r="DS897">
            <v>0</v>
          </cell>
          <cell r="DT897">
            <v>0</v>
          </cell>
          <cell r="DU897">
            <v>0</v>
          </cell>
          <cell r="DV897">
            <v>0</v>
          </cell>
          <cell r="DW897">
            <v>0</v>
          </cell>
          <cell r="DX897">
            <v>0</v>
          </cell>
          <cell r="DY897">
            <v>0</v>
          </cell>
          <cell r="DZ897">
            <v>0</v>
          </cell>
          <cell r="EA897">
            <v>0</v>
          </cell>
          <cell r="EB897">
            <v>0</v>
          </cell>
          <cell r="EC897">
            <v>0</v>
          </cell>
          <cell r="ED897">
            <v>0</v>
          </cell>
        </row>
        <row r="898">
          <cell r="F898">
            <v>0</v>
          </cell>
          <cell r="G898">
            <v>0</v>
          </cell>
          <cell r="H898">
            <v>0</v>
          </cell>
          <cell r="I898">
            <v>0</v>
          </cell>
          <cell r="J898">
            <v>0</v>
          </cell>
          <cell r="K898">
            <v>0</v>
          </cell>
          <cell r="L898">
            <v>0</v>
          </cell>
          <cell r="M898">
            <v>0</v>
          </cell>
          <cell r="N898">
            <v>0</v>
          </cell>
          <cell r="O898">
            <v>0</v>
          </cell>
          <cell r="P898">
            <v>0</v>
          </cell>
          <cell r="Q898">
            <v>0</v>
          </cell>
          <cell r="R898">
            <v>0</v>
          </cell>
          <cell r="S898">
            <v>0</v>
          </cell>
          <cell r="T898">
            <v>0</v>
          </cell>
          <cell r="U898">
            <v>0</v>
          </cell>
          <cell r="V898">
            <v>0</v>
          </cell>
          <cell r="W898">
            <v>0</v>
          </cell>
          <cell r="X898">
            <v>0</v>
          </cell>
          <cell r="Y898">
            <v>0</v>
          </cell>
          <cell r="Z898">
            <v>0</v>
          </cell>
          <cell r="AA898">
            <v>0</v>
          </cell>
          <cell r="AB898">
            <v>0</v>
          </cell>
          <cell r="AC898">
            <v>0</v>
          </cell>
          <cell r="AD898">
            <v>0</v>
          </cell>
          <cell r="AE898">
            <v>0</v>
          </cell>
          <cell r="AF898">
            <v>0</v>
          </cell>
          <cell r="AG898">
            <v>0</v>
          </cell>
          <cell r="AH898">
            <v>0</v>
          </cell>
          <cell r="AI898">
            <v>0</v>
          </cell>
          <cell r="AJ898">
            <v>0</v>
          </cell>
          <cell r="AK898">
            <v>0</v>
          </cell>
          <cell r="AL898">
            <v>0</v>
          </cell>
          <cell r="AM898">
            <v>0</v>
          </cell>
          <cell r="AN898">
            <v>0</v>
          </cell>
          <cell r="AO898">
            <v>0</v>
          </cell>
          <cell r="AP898">
            <v>0</v>
          </cell>
          <cell r="AQ898">
            <v>0</v>
          </cell>
          <cell r="AR898">
            <v>0</v>
          </cell>
          <cell r="AS898">
            <v>0</v>
          </cell>
          <cell r="AT898">
            <v>0</v>
          </cell>
          <cell r="AU898">
            <v>0</v>
          </cell>
          <cell r="AV898">
            <v>0</v>
          </cell>
          <cell r="AW898">
            <v>0</v>
          </cell>
          <cell r="AX898">
            <v>0</v>
          </cell>
          <cell r="AY898">
            <v>0</v>
          </cell>
          <cell r="AZ898">
            <v>0</v>
          </cell>
          <cell r="BA898">
            <v>0</v>
          </cell>
          <cell r="BB898">
            <v>0</v>
          </cell>
          <cell r="BC898">
            <v>0</v>
          </cell>
          <cell r="BD898">
            <v>0</v>
          </cell>
          <cell r="BE898">
            <v>0</v>
          </cell>
          <cell r="BF898">
            <v>0</v>
          </cell>
          <cell r="BG898">
            <v>0</v>
          </cell>
          <cell r="BH898">
            <v>0</v>
          </cell>
          <cell r="BI898">
            <v>0</v>
          </cell>
          <cell r="BJ898">
            <v>0</v>
          </cell>
          <cell r="BK898">
            <v>0</v>
          </cell>
          <cell r="BL898">
            <v>0</v>
          </cell>
          <cell r="BM898">
            <v>0</v>
          </cell>
          <cell r="BN898">
            <v>0</v>
          </cell>
          <cell r="BO898">
            <v>0</v>
          </cell>
          <cell r="BP898">
            <v>0</v>
          </cell>
          <cell r="BQ898">
            <v>0</v>
          </cell>
          <cell r="BR898">
            <v>0</v>
          </cell>
          <cell r="BS898">
            <v>0</v>
          </cell>
          <cell r="BT898">
            <v>0</v>
          </cell>
          <cell r="BU898">
            <v>0</v>
          </cell>
          <cell r="BV898">
            <v>0</v>
          </cell>
          <cell r="BW898">
            <v>0</v>
          </cell>
          <cell r="BX898">
            <v>0</v>
          </cell>
          <cell r="BY898">
            <v>0</v>
          </cell>
          <cell r="BZ898">
            <v>0</v>
          </cell>
          <cell r="CA898">
            <v>0</v>
          </cell>
          <cell r="CB898">
            <v>0</v>
          </cell>
          <cell r="CC898">
            <v>0</v>
          </cell>
          <cell r="CD898">
            <v>0</v>
          </cell>
          <cell r="CE898">
            <v>0</v>
          </cell>
          <cell r="CF898">
            <v>0</v>
          </cell>
          <cell r="CG898">
            <v>0</v>
          </cell>
          <cell r="CH898">
            <v>0</v>
          </cell>
          <cell r="CI898">
            <v>0</v>
          </cell>
          <cell r="CJ898">
            <v>0</v>
          </cell>
          <cell r="CK898">
            <v>0</v>
          </cell>
          <cell r="CL898">
            <v>0</v>
          </cell>
          <cell r="CM898">
            <v>0</v>
          </cell>
          <cell r="CN898">
            <v>0</v>
          </cell>
          <cell r="CO898">
            <v>0</v>
          </cell>
          <cell r="CP898">
            <v>0</v>
          </cell>
          <cell r="CQ898">
            <v>0</v>
          </cell>
          <cell r="CR898">
            <v>0</v>
          </cell>
          <cell r="CS898">
            <v>0</v>
          </cell>
          <cell r="CT898">
            <v>0</v>
          </cell>
          <cell r="CU898">
            <v>0</v>
          </cell>
          <cell r="CV898">
            <v>0</v>
          </cell>
          <cell r="CW898">
            <v>0</v>
          </cell>
          <cell r="CX898">
            <v>0</v>
          </cell>
          <cell r="CY898">
            <v>0</v>
          </cell>
          <cell r="CZ898">
            <v>0</v>
          </cell>
          <cell r="DA898">
            <v>0</v>
          </cell>
          <cell r="DB898">
            <v>0</v>
          </cell>
          <cell r="DC898">
            <v>0</v>
          </cell>
          <cell r="DD898">
            <v>0</v>
          </cell>
          <cell r="DE898">
            <v>0</v>
          </cell>
          <cell r="DF898">
            <v>0</v>
          </cell>
          <cell r="DG898">
            <v>0</v>
          </cell>
          <cell r="DH898">
            <v>0</v>
          </cell>
          <cell r="DI898">
            <v>0</v>
          </cell>
          <cell r="DJ898">
            <v>0</v>
          </cell>
          <cell r="DK898">
            <v>0</v>
          </cell>
          <cell r="DL898">
            <v>0</v>
          </cell>
          <cell r="DM898">
            <v>0</v>
          </cell>
          <cell r="DN898">
            <v>0</v>
          </cell>
          <cell r="DO898">
            <v>0</v>
          </cell>
          <cell r="DP898">
            <v>0</v>
          </cell>
          <cell r="DQ898">
            <v>0</v>
          </cell>
          <cell r="DR898">
            <v>0</v>
          </cell>
          <cell r="DS898">
            <v>0</v>
          </cell>
          <cell r="DT898">
            <v>0</v>
          </cell>
          <cell r="DU898">
            <v>0</v>
          </cell>
          <cell r="DV898">
            <v>0</v>
          </cell>
          <cell r="DW898">
            <v>0</v>
          </cell>
          <cell r="DX898">
            <v>0</v>
          </cell>
          <cell r="DY898">
            <v>0</v>
          </cell>
          <cell r="DZ898">
            <v>0</v>
          </cell>
          <cell r="EA898">
            <v>0</v>
          </cell>
          <cell r="EB898">
            <v>0</v>
          </cell>
          <cell r="EC898">
            <v>0</v>
          </cell>
          <cell r="ED898">
            <v>0</v>
          </cell>
        </row>
        <row r="900">
          <cell r="F900">
            <v>0</v>
          </cell>
          <cell r="G900">
            <v>0</v>
          </cell>
          <cell r="H900">
            <v>0</v>
          </cell>
          <cell r="I900">
            <v>0</v>
          </cell>
          <cell r="J900">
            <v>0</v>
          </cell>
          <cell r="K900">
            <v>0</v>
          </cell>
          <cell r="L900">
            <v>0</v>
          </cell>
          <cell r="M900">
            <v>0</v>
          </cell>
          <cell r="N900">
            <v>0</v>
          </cell>
          <cell r="O900">
            <v>0</v>
          </cell>
          <cell r="P900">
            <v>0</v>
          </cell>
          <cell r="Q900">
            <v>0</v>
          </cell>
          <cell r="R900">
            <v>0</v>
          </cell>
          <cell r="S900">
            <v>0</v>
          </cell>
          <cell r="T900">
            <v>0</v>
          </cell>
          <cell r="U900">
            <v>0</v>
          </cell>
          <cell r="V900">
            <v>0</v>
          </cell>
          <cell r="W900">
            <v>0</v>
          </cell>
          <cell r="X900">
            <v>0</v>
          </cell>
          <cell r="Y900">
            <v>0</v>
          </cell>
          <cell r="Z900">
            <v>0</v>
          </cell>
          <cell r="AA900">
            <v>0</v>
          </cell>
          <cell r="AB900">
            <v>0</v>
          </cell>
          <cell r="AC900">
            <v>0</v>
          </cell>
          <cell r="AD900">
            <v>0</v>
          </cell>
          <cell r="AE900">
            <v>0</v>
          </cell>
          <cell r="AF900">
            <v>0</v>
          </cell>
          <cell r="AG900">
            <v>0</v>
          </cell>
          <cell r="AH900">
            <v>0</v>
          </cell>
          <cell r="AI900">
            <v>0</v>
          </cell>
          <cell r="AJ900">
            <v>0</v>
          </cell>
          <cell r="AK900">
            <v>0</v>
          </cell>
          <cell r="AL900">
            <v>0</v>
          </cell>
          <cell r="AM900">
            <v>0</v>
          </cell>
          <cell r="AN900">
            <v>0</v>
          </cell>
          <cell r="AO900">
            <v>0</v>
          </cell>
          <cell r="AP900">
            <v>0</v>
          </cell>
          <cell r="AQ900">
            <v>0</v>
          </cell>
          <cell r="AR900">
            <v>0</v>
          </cell>
          <cell r="AS900">
            <v>0</v>
          </cell>
          <cell r="AT900">
            <v>0</v>
          </cell>
          <cell r="AU900">
            <v>0</v>
          </cell>
          <cell r="AV900">
            <v>0</v>
          </cell>
          <cell r="AW900">
            <v>0</v>
          </cell>
          <cell r="AX900">
            <v>0</v>
          </cell>
          <cell r="AY900">
            <v>0</v>
          </cell>
          <cell r="AZ900">
            <v>0</v>
          </cell>
          <cell r="BA900">
            <v>0</v>
          </cell>
          <cell r="BB900">
            <v>0</v>
          </cell>
          <cell r="BC900">
            <v>0</v>
          </cell>
          <cell r="BD900">
            <v>0</v>
          </cell>
          <cell r="BE900">
            <v>0</v>
          </cell>
          <cell r="BF900">
            <v>0</v>
          </cell>
          <cell r="BG900">
            <v>0</v>
          </cell>
          <cell r="BH900">
            <v>0</v>
          </cell>
          <cell r="BI900">
            <v>0</v>
          </cell>
          <cell r="BJ900">
            <v>0</v>
          </cell>
          <cell r="BK900">
            <v>0</v>
          </cell>
          <cell r="BL900">
            <v>0</v>
          </cell>
          <cell r="BM900">
            <v>0</v>
          </cell>
          <cell r="BN900">
            <v>0</v>
          </cell>
          <cell r="BO900">
            <v>0</v>
          </cell>
          <cell r="BP900">
            <v>0</v>
          </cell>
          <cell r="BQ900">
            <v>0</v>
          </cell>
          <cell r="BR900">
            <v>0</v>
          </cell>
          <cell r="BS900">
            <v>0</v>
          </cell>
          <cell r="BT900">
            <v>0</v>
          </cell>
          <cell r="BU900">
            <v>0</v>
          </cell>
          <cell r="BV900">
            <v>0</v>
          </cell>
          <cell r="BW900">
            <v>0</v>
          </cell>
          <cell r="BX900">
            <v>0</v>
          </cell>
          <cell r="BY900">
            <v>0</v>
          </cell>
          <cell r="BZ900">
            <v>0</v>
          </cell>
          <cell r="CA900">
            <v>0</v>
          </cell>
          <cell r="CB900">
            <v>0</v>
          </cell>
          <cell r="CC900">
            <v>0</v>
          </cell>
          <cell r="CD900">
            <v>0</v>
          </cell>
          <cell r="CE900">
            <v>0</v>
          </cell>
          <cell r="CF900">
            <v>0</v>
          </cell>
          <cell r="CG900">
            <v>0</v>
          </cell>
          <cell r="CH900">
            <v>0</v>
          </cell>
          <cell r="CI900">
            <v>0</v>
          </cell>
          <cell r="CJ900">
            <v>0</v>
          </cell>
          <cell r="CK900">
            <v>0</v>
          </cell>
          <cell r="CL900">
            <v>0</v>
          </cell>
          <cell r="CM900">
            <v>0</v>
          </cell>
          <cell r="CN900">
            <v>0</v>
          </cell>
          <cell r="CO900">
            <v>0</v>
          </cell>
          <cell r="CP900">
            <v>0</v>
          </cell>
          <cell r="CQ900">
            <v>0</v>
          </cell>
          <cell r="CR900">
            <v>0</v>
          </cell>
          <cell r="CS900">
            <v>0</v>
          </cell>
          <cell r="CT900">
            <v>0</v>
          </cell>
          <cell r="CU900">
            <v>0</v>
          </cell>
          <cell r="CV900">
            <v>0</v>
          </cell>
          <cell r="CW900">
            <v>0</v>
          </cell>
          <cell r="CX900">
            <v>0</v>
          </cell>
          <cell r="CY900">
            <v>0</v>
          </cell>
          <cell r="CZ900">
            <v>0</v>
          </cell>
          <cell r="DA900">
            <v>0</v>
          </cell>
          <cell r="DB900">
            <v>0</v>
          </cell>
          <cell r="DC900">
            <v>0</v>
          </cell>
          <cell r="DD900">
            <v>0</v>
          </cell>
          <cell r="DE900">
            <v>0</v>
          </cell>
          <cell r="DF900">
            <v>0</v>
          </cell>
          <cell r="DG900">
            <v>0</v>
          </cell>
          <cell r="DH900">
            <v>0</v>
          </cell>
          <cell r="DI900">
            <v>0</v>
          </cell>
          <cell r="DJ900">
            <v>0</v>
          </cell>
          <cell r="DK900">
            <v>0</v>
          </cell>
          <cell r="DL900">
            <v>0</v>
          </cell>
          <cell r="DM900">
            <v>0</v>
          </cell>
          <cell r="DN900">
            <v>0</v>
          </cell>
          <cell r="DO900">
            <v>0</v>
          </cell>
          <cell r="DP900">
            <v>0</v>
          </cell>
          <cell r="DQ900">
            <v>0</v>
          </cell>
          <cell r="DR900">
            <v>0</v>
          </cell>
          <cell r="DS900">
            <v>0</v>
          </cell>
          <cell r="DT900">
            <v>0</v>
          </cell>
          <cell r="DU900">
            <v>0</v>
          </cell>
          <cell r="DV900">
            <v>0</v>
          </cell>
          <cell r="DW900">
            <v>0</v>
          </cell>
          <cell r="DX900">
            <v>0</v>
          </cell>
          <cell r="DY900">
            <v>0</v>
          </cell>
          <cell r="DZ900">
            <v>0</v>
          </cell>
          <cell r="EA900">
            <v>0</v>
          </cell>
          <cell r="EB900">
            <v>0</v>
          </cell>
          <cell r="EC900">
            <v>0</v>
          </cell>
          <cell r="ED900">
            <v>0</v>
          </cell>
        </row>
        <row r="901">
          <cell r="F901">
            <v>0</v>
          </cell>
          <cell r="G901">
            <v>0</v>
          </cell>
          <cell r="H901">
            <v>0</v>
          </cell>
          <cell r="I901">
            <v>0</v>
          </cell>
          <cell r="J901">
            <v>0</v>
          </cell>
          <cell r="K901">
            <v>0</v>
          </cell>
          <cell r="L901">
            <v>0</v>
          </cell>
          <cell r="M901">
            <v>0</v>
          </cell>
          <cell r="N901">
            <v>0</v>
          </cell>
          <cell r="O901">
            <v>0</v>
          </cell>
          <cell r="P901">
            <v>0</v>
          </cell>
          <cell r="Q901">
            <v>0</v>
          </cell>
          <cell r="R901">
            <v>0</v>
          </cell>
          <cell r="S901">
            <v>0</v>
          </cell>
          <cell r="T901">
            <v>0</v>
          </cell>
          <cell r="U901">
            <v>0</v>
          </cell>
          <cell r="V901">
            <v>0</v>
          </cell>
          <cell r="W901">
            <v>0</v>
          </cell>
          <cell r="X901">
            <v>0</v>
          </cell>
          <cell r="Y901">
            <v>0</v>
          </cell>
          <cell r="Z901">
            <v>0</v>
          </cell>
          <cell r="AA901">
            <v>0</v>
          </cell>
          <cell r="AB901">
            <v>0</v>
          </cell>
          <cell r="AC901">
            <v>0</v>
          </cell>
          <cell r="AD901">
            <v>0</v>
          </cell>
          <cell r="AE901">
            <v>0</v>
          </cell>
          <cell r="AF901">
            <v>0</v>
          </cell>
          <cell r="AG901">
            <v>0</v>
          </cell>
          <cell r="AH901">
            <v>0</v>
          </cell>
          <cell r="AI901">
            <v>0</v>
          </cell>
          <cell r="AJ901">
            <v>0</v>
          </cell>
          <cell r="AK901">
            <v>0</v>
          </cell>
          <cell r="AL901">
            <v>0</v>
          </cell>
          <cell r="AM901">
            <v>0</v>
          </cell>
          <cell r="AN901">
            <v>0</v>
          </cell>
          <cell r="AO901">
            <v>0</v>
          </cell>
          <cell r="AP901">
            <v>0</v>
          </cell>
          <cell r="AQ901">
            <v>0</v>
          </cell>
          <cell r="AR901">
            <v>0</v>
          </cell>
          <cell r="AS901">
            <v>0</v>
          </cell>
          <cell r="AT901">
            <v>0</v>
          </cell>
          <cell r="AU901">
            <v>0</v>
          </cell>
          <cell r="AV901">
            <v>0</v>
          </cell>
          <cell r="AW901">
            <v>0</v>
          </cell>
          <cell r="AX901">
            <v>0</v>
          </cell>
          <cell r="AY901">
            <v>0</v>
          </cell>
          <cell r="AZ901">
            <v>0</v>
          </cell>
          <cell r="BA901">
            <v>0</v>
          </cell>
          <cell r="BB901">
            <v>0</v>
          </cell>
          <cell r="BC901">
            <v>0</v>
          </cell>
          <cell r="BD901">
            <v>0</v>
          </cell>
          <cell r="BE901">
            <v>0</v>
          </cell>
          <cell r="BF901">
            <v>0</v>
          </cell>
          <cell r="BG901">
            <v>0</v>
          </cell>
          <cell r="BH901">
            <v>0</v>
          </cell>
          <cell r="BI901">
            <v>0</v>
          </cell>
          <cell r="BJ901">
            <v>0</v>
          </cell>
          <cell r="BK901">
            <v>0</v>
          </cell>
          <cell r="BL901">
            <v>0</v>
          </cell>
          <cell r="BM901">
            <v>0</v>
          </cell>
          <cell r="BN901">
            <v>0</v>
          </cell>
          <cell r="BO901">
            <v>0</v>
          </cell>
          <cell r="BP901">
            <v>0</v>
          </cell>
          <cell r="BQ901">
            <v>0</v>
          </cell>
          <cell r="BR901">
            <v>0</v>
          </cell>
          <cell r="BS901">
            <v>0</v>
          </cell>
          <cell r="BT901">
            <v>0</v>
          </cell>
          <cell r="BU901">
            <v>0</v>
          </cell>
          <cell r="BV901">
            <v>0</v>
          </cell>
          <cell r="BW901">
            <v>0</v>
          </cell>
          <cell r="BX901">
            <v>0</v>
          </cell>
          <cell r="BY901">
            <v>0</v>
          </cell>
          <cell r="BZ901">
            <v>0</v>
          </cell>
          <cell r="CA901">
            <v>0</v>
          </cell>
          <cell r="CB901">
            <v>0</v>
          </cell>
          <cell r="CC901">
            <v>0</v>
          </cell>
          <cell r="CD901">
            <v>0</v>
          </cell>
          <cell r="CE901">
            <v>0</v>
          </cell>
          <cell r="CF901">
            <v>0</v>
          </cell>
          <cell r="CG901">
            <v>0</v>
          </cell>
          <cell r="CH901">
            <v>0</v>
          </cell>
          <cell r="CI901">
            <v>0</v>
          </cell>
          <cell r="CJ901">
            <v>0</v>
          </cell>
          <cell r="CK901">
            <v>0</v>
          </cell>
          <cell r="CL901">
            <v>0</v>
          </cell>
          <cell r="CM901">
            <v>0</v>
          </cell>
          <cell r="CN901">
            <v>0</v>
          </cell>
          <cell r="CO901">
            <v>0</v>
          </cell>
          <cell r="CP901">
            <v>0</v>
          </cell>
          <cell r="CQ901">
            <v>0</v>
          </cell>
          <cell r="CR901">
            <v>0</v>
          </cell>
          <cell r="CS901">
            <v>0</v>
          </cell>
          <cell r="CT901">
            <v>0</v>
          </cell>
          <cell r="CU901">
            <v>0</v>
          </cell>
          <cell r="CV901">
            <v>0</v>
          </cell>
          <cell r="CW901">
            <v>0</v>
          </cell>
          <cell r="CX901">
            <v>0</v>
          </cell>
          <cell r="CY901">
            <v>0</v>
          </cell>
          <cell r="CZ901">
            <v>0</v>
          </cell>
          <cell r="DA901">
            <v>0</v>
          </cell>
          <cell r="DB901">
            <v>0</v>
          </cell>
          <cell r="DC901">
            <v>0</v>
          </cell>
          <cell r="DD901">
            <v>0</v>
          </cell>
          <cell r="DE901">
            <v>0</v>
          </cell>
          <cell r="DF901">
            <v>0</v>
          </cell>
          <cell r="DG901">
            <v>0</v>
          </cell>
          <cell r="DH901">
            <v>0</v>
          </cell>
          <cell r="DI901">
            <v>0</v>
          </cell>
          <cell r="DJ901">
            <v>0</v>
          </cell>
          <cell r="DK901">
            <v>0</v>
          </cell>
          <cell r="DL901">
            <v>0</v>
          </cell>
          <cell r="DM901">
            <v>0</v>
          </cell>
          <cell r="DN901">
            <v>0</v>
          </cell>
          <cell r="DO901">
            <v>0</v>
          </cell>
          <cell r="DP901">
            <v>0</v>
          </cell>
          <cell r="DQ901">
            <v>0</v>
          </cell>
          <cell r="DR901">
            <v>3.3599654795657408E-6</v>
          </cell>
          <cell r="DS901">
            <v>0</v>
          </cell>
          <cell r="DT901">
            <v>0</v>
          </cell>
          <cell r="DU901">
            <v>0</v>
          </cell>
          <cell r="DV901">
            <v>0</v>
          </cell>
          <cell r="DW901">
            <v>0</v>
          </cell>
          <cell r="DX901">
            <v>0</v>
          </cell>
          <cell r="DY901">
            <v>0</v>
          </cell>
          <cell r="DZ901">
            <v>0</v>
          </cell>
          <cell r="EA901">
            <v>0</v>
          </cell>
          <cell r="EB901">
            <v>0</v>
          </cell>
          <cell r="EC901">
            <v>1.4930841111149284E-5</v>
          </cell>
          <cell r="ED901">
            <v>2.5111682795619927E-5</v>
          </cell>
        </row>
        <row r="902">
          <cell r="F902">
            <v>0</v>
          </cell>
          <cell r="G902">
            <v>0</v>
          </cell>
          <cell r="H902">
            <v>0</v>
          </cell>
          <cell r="I902">
            <v>0</v>
          </cell>
          <cell r="J902">
            <v>0</v>
          </cell>
          <cell r="K902">
            <v>0</v>
          </cell>
          <cell r="L902">
            <v>0</v>
          </cell>
          <cell r="M902">
            <v>0</v>
          </cell>
          <cell r="N902">
            <v>0</v>
          </cell>
          <cell r="O902">
            <v>-1.9321143010753161E-4</v>
          </cell>
          <cell r="P902">
            <v>0</v>
          </cell>
          <cell r="Q902">
            <v>0</v>
          </cell>
          <cell r="R902">
            <v>0</v>
          </cell>
          <cell r="S902">
            <v>0</v>
          </cell>
          <cell r="T902">
            <v>0</v>
          </cell>
          <cell r="U902">
            <v>0</v>
          </cell>
          <cell r="V902">
            <v>0</v>
          </cell>
          <cell r="W902">
            <v>0</v>
          </cell>
          <cell r="X902">
            <v>0</v>
          </cell>
          <cell r="Y902">
            <v>0</v>
          </cell>
          <cell r="Z902">
            <v>0</v>
          </cell>
          <cell r="AA902">
            <v>0</v>
          </cell>
          <cell r="AB902">
            <v>0</v>
          </cell>
          <cell r="AC902">
            <v>0</v>
          </cell>
          <cell r="AD902">
            <v>0</v>
          </cell>
          <cell r="AE902">
            <v>0</v>
          </cell>
          <cell r="AF902">
            <v>0</v>
          </cell>
          <cell r="AG902">
            <v>0</v>
          </cell>
          <cell r="AH902">
            <v>0</v>
          </cell>
          <cell r="AI902">
            <v>0</v>
          </cell>
          <cell r="AJ902">
            <v>0</v>
          </cell>
          <cell r="AK902">
            <v>0</v>
          </cell>
          <cell r="AL902">
            <v>0</v>
          </cell>
          <cell r="AM902">
            <v>0</v>
          </cell>
          <cell r="AN902">
            <v>0</v>
          </cell>
          <cell r="AO902">
            <v>0</v>
          </cell>
          <cell r="AP902">
            <v>0</v>
          </cell>
          <cell r="AQ902">
            <v>0</v>
          </cell>
          <cell r="AR902">
            <v>0</v>
          </cell>
          <cell r="AS902">
            <v>0</v>
          </cell>
          <cell r="AT902">
            <v>0</v>
          </cell>
          <cell r="AU902">
            <v>0</v>
          </cell>
          <cell r="AV902">
            <v>0</v>
          </cell>
          <cell r="AW902">
            <v>0</v>
          </cell>
          <cell r="AX902">
            <v>0</v>
          </cell>
          <cell r="AY902">
            <v>0</v>
          </cell>
          <cell r="AZ902">
            <v>0</v>
          </cell>
          <cell r="BA902">
            <v>0</v>
          </cell>
          <cell r="BB902">
            <v>0</v>
          </cell>
          <cell r="BC902">
            <v>0</v>
          </cell>
          <cell r="BD902">
            <v>0</v>
          </cell>
          <cell r="BE902">
            <v>-1.8064050228361328E-5</v>
          </cell>
          <cell r="BF902">
            <v>0</v>
          </cell>
          <cell r="BG902">
            <v>0</v>
          </cell>
          <cell r="BH902">
            <v>0</v>
          </cell>
          <cell r="BI902">
            <v>0</v>
          </cell>
          <cell r="BJ902">
            <v>0</v>
          </cell>
          <cell r="BK902">
            <v>0</v>
          </cell>
          <cell r="BL902">
            <v>0</v>
          </cell>
          <cell r="BM902">
            <v>0</v>
          </cell>
          <cell r="BN902">
            <v>0</v>
          </cell>
          <cell r="BO902">
            <v>-2.1268962365594835E-4</v>
          </cell>
          <cell r="BP902">
            <v>0</v>
          </cell>
          <cell r="BQ902">
            <v>0</v>
          </cell>
          <cell r="BR902">
            <v>0</v>
          </cell>
          <cell r="BS902">
            <v>0</v>
          </cell>
          <cell r="BT902">
            <v>0</v>
          </cell>
          <cell r="BU902">
            <v>0</v>
          </cell>
          <cell r="BV902">
            <v>0</v>
          </cell>
          <cell r="BW902">
            <v>0</v>
          </cell>
          <cell r="BX902">
            <v>0</v>
          </cell>
          <cell r="BY902">
            <v>0</v>
          </cell>
          <cell r="BZ902">
            <v>0</v>
          </cell>
          <cell r="CA902">
            <v>0</v>
          </cell>
          <cell r="CB902">
            <v>0</v>
          </cell>
          <cell r="CC902">
            <v>0</v>
          </cell>
          <cell r="CD902">
            <v>0</v>
          </cell>
          <cell r="CE902">
            <v>0</v>
          </cell>
          <cell r="CF902">
            <v>0</v>
          </cell>
          <cell r="CG902">
            <v>0</v>
          </cell>
          <cell r="CH902">
            <v>0</v>
          </cell>
          <cell r="CI902">
            <v>0</v>
          </cell>
          <cell r="CJ902">
            <v>0</v>
          </cell>
          <cell r="CK902">
            <v>0</v>
          </cell>
          <cell r="CL902">
            <v>0</v>
          </cell>
          <cell r="CM902">
            <v>0</v>
          </cell>
          <cell r="CN902">
            <v>0</v>
          </cell>
          <cell r="CO902">
            <v>0</v>
          </cell>
          <cell r="CP902">
            <v>0</v>
          </cell>
          <cell r="CQ902">
            <v>0</v>
          </cell>
          <cell r="CR902">
            <v>0</v>
          </cell>
          <cell r="CS902">
            <v>0</v>
          </cell>
          <cell r="CT902">
            <v>0</v>
          </cell>
          <cell r="CU902">
            <v>0</v>
          </cell>
          <cell r="CV902">
            <v>0</v>
          </cell>
          <cell r="CW902">
            <v>0</v>
          </cell>
          <cell r="CX902">
            <v>0</v>
          </cell>
          <cell r="CY902">
            <v>0</v>
          </cell>
          <cell r="CZ902">
            <v>0</v>
          </cell>
          <cell r="DA902">
            <v>0</v>
          </cell>
          <cell r="DB902">
            <v>0</v>
          </cell>
          <cell r="DC902">
            <v>0</v>
          </cell>
          <cell r="DD902">
            <v>0</v>
          </cell>
          <cell r="DE902">
            <v>0</v>
          </cell>
          <cell r="DF902">
            <v>0</v>
          </cell>
          <cell r="DG902">
            <v>0</v>
          </cell>
          <cell r="DH902">
            <v>0</v>
          </cell>
          <cell r="DI902">
            <v>0</v>
          </cell>
          <cell r="DJ902">
            <v>0</v>
          </cell>
          <cell r="DK902">
            <v>0</v>
          </cell>
          <cell r="DL902">
            <v>0</v>
          </cell>
          <cell r="DM902">
            <v>0</v>
          </cell>
          <cell r="DN902">
            <v>0</v>
          </cell>
          <cell r="DO902">
            <v>0</v>
          </cell>
          <cell r="DP902">
            <v>0</v>
          </cell>
          <cell r="DQ902">
            <v>0</v>
          </cell>
          <cell r="DR902">
            <v>2.350512785409542E-6</v>
          </cell>
          <cell r="DS902">
            <v>0</v>
          </cell>
          <cell r="DT902">
            <v>0</v>
          </cell>
          <cell r="DU902">
            <v>0</v>
          </cell>
          <cell r="DV902">
            <v>0</v>
          </cell>
          <cell r="DW902">
            <v>0</v>
          </cell>
          <cell r="DX902">
            <v>0</v>
          </cell>
          <cell r="DY902">
            <v>0</v>
          </cell>
          <cell r="DZ902">
            <v>0</v>
          </cell>
          <cell r="EA902">
            <v>0</v>
          </cell>
          <cell r="EB902">
            <v>0</v>
          </cell>
          <cell r="EC902">
            <v>-2.5740666665940992E-6</v>
          </cell>
          <cell r="ED902">
            <v>3.0166424731192798E-5</v>
          </cell>
        </row>
        <row r="903">
          <cell r="F903">
            <v>0</v>
          </cell>
          <cell r="G903">
            <v>0</v>
          </cell>
          <cell r="H903">
            <v>0</v>
          </cell>
          <cell r="I903">
            <v>0</v>
          </cell>
          <cell r="J903">
            <v>0</v>
          </cell>
          <cell r="K903">
            <v>0</v>
          </cell>
          <cell r="L903">
            <v>0</v>
          </cell>
          <cell r="M903">
            <v>0</v>
          </cell>
          <cell r="N903">
            <v>0</v>
          </cell>
          <cell r="O903">
            <v>0</v>
          </cell>
          <cell r="P903">
            <v>0</v>
          </cell>
          <cell r="Q903">
            <v>0</v>
          </cell>
          <cell r="R903">
            <v>0</v>
          </cell>
          <cell r="S903">
            <v>0</v>
          </cell>
          <cell r="T903">
            <v>0</v>
          </cell>
          <cell r="U903">
            <v>0</v>
          </cell>
          <cell r="V903">
            <v>0</v>
          </cell>
          <cell r="W903">
            <v>0</v>
          </cell>
          <cell r="X903">
            <v>0</v>
          </cell>
          <cell r="Y903">
            <v>0</v>
          </cell>
          <cell r="Z903">
            <v>0</v>
          </cell>
          <cell r="AA903">
            <v>0</v>
          </cell>
          <cell r="AB903">
            <v>0</v>
          </cell>
          <cell r="AC903">
            <v>0</v>
          </cell>
          <cell r="AD903">
            <v>0</v>
          </cell>
          <cell r="AE903">
            <v>0</v>
          </cell>
          <cell r="AF903">
            <v>0</v>
          </cell>
          <cell r="AG903">
            <v>0</v>
          </cell>
          <cell r="AH903">
            <v>0</v>
          </cell>
          <cell r="AI903">
            <v>0</v>
          </cell>
          <cell r="AJ903">
            <v>0</v>
          </cell>
          <cell r="AK903">
            <v>0</v>
          </cell>
          <cell r="AL903">
            <v>0</v>
          </cell>
          <cell r="AM903">
            <v>0</v>
          </cell>
          <cell r="AN903">
            <v>0</v>
          </cell>
          <cell r="AO903">
            <v>0</v>
          </cell>
          <cell r="AP903">
            <v>0</v>
          </cell>
          <cell r="AQ903">
            <v>0</v>
          </cell>
          <cell r="AR903">
            <v>0</v>
          </cell>
          <cell r="AS903">
            <v>0</v>
          </cell>
          <cell r="AT903">
            <v>0</v>
          </cell>
          <cell r="AU903">
            <v>0</v>
          </cell>
          <cell r="AV903">
            <v>0</v>
          </cell>
          <cell r="AW903">
            <v>0</v>
          </cell>
          <cell r="AX903">
            <v>0</v>
          </cell>
          <cell r="AY903">
            <v>0</v>
          </cell>
          <cell r="AZ903">
            <v>0</v>
          </cell>
          <cell r="BA903">
            <v>0</v>
          </cell>
          <cell r="BB903">
            <v>0</v>
          </cell>
          <cell r="BC903">
            <v>0</v>
          </cell>
          <cell r="BD903">
            <v>0</v>
          </cell>
          <cell r="BE903">
            <v>0</v>
          </cell>
          <cell r="BF903">
            <v>0</v>
          </cell>
          <cell r="BG903">
            <v>0</v>
          </cell>
          <cell r="BH903">
            <v>0</v>
          </cell>
          <cell r="BI903">
            <v>0</v>
          </cell>
          <cell r="BJ903">
            <v>0</v>
          </cell>
          <cell r="BK903">
            <v>0</v>
          </cell>
          <cell r="BL903">
            <v>0</v>
          </cell>
          <cell r="BM903">
            <v>0</v>
          </cell>
          <cell r="BN903">
            <v>0</v>
          </cell>
          <cell r="BO903">
            <v>0</v>
          </cell>
          <cell r="BP903">
            <v>0</v>
          </cell>
          <cell r="BQ903">
            <v>0</v>
          </cell>
          <cell r="BR903">
            <v>0</v>
          </cell>
          <cell r="BS903">
            <v>0</v>
          </cell>
          <cell r="BT903">
            <v>0</v>
          </cell>
          <cell r="BU903">
            <v>0</v>
          </cell>
          <cell r="BV903">
            <v>0</v>
          </cell>
          <cell r="BW903">
            <v>0</v>
          </cell>
          <cell r="BX903">
            <v>0</v>
          </cell>
          <cell r="BY903">
            <v>0</v>
          </cell>
          <cell r="BZ903">
            <v>0</v>
          </cell>
          <cell r="CA903">
            <v>0</v>
          </cell>
          <cell r="CB903">
            <v>0</v>
          </cell>
          <cell r="CC903">
            <v>0</v>
          </cell>
          <cell r="CD903">
            <v>0</v>
          </cell>
          <cell r="CE903">
            <v>0</v>
          </cell>
          <cell r="CF903">
            <v>0</v>
          </cell>
          <cell r="CG903">
            <v>0</v>
          </cell>
          <cell r="CH903">
            <v>0</v>
          </cell>
          <cell r="CI903">
            <v>0</v>
          </cell>
          <cell r="CJ903">
            <v>0</v>
          </cell>
          <cell r="CK903">
            <v>0</v>
          </cell>
          <cell r="CL903">
            <v>0</v>
          </cell>
          <cell r="CM903">
            <v>0</v>
          </cell>
          <cell r="CN903">
            <v>0</v>
          </cell>
          <cell r="CO903">
            <v>0</v>
          </cell>
          <cell r="CP903">
            <v>0</v>
          </cell>
          <cell r="CQ903">
            <v>0</v>
          </cell>
          <cell r="CR903">
            <v>0</v>
          </cell>
          <cell r="CS903">
            <v>0</v>
          </cell>
          <cell r="CT903">
            <v>0</v>
          </cell>
          <cell r="CU903">
            <v>0</v>
          </cell>
          <cell r="CV903">
            <v>0</v>
          </cell>
          <cell r="CW903">
            <v>0</v>
          </cell>
          <cell r="CX903">
            <v>0</v>
          </cell>
          <cell r="CY903">
            <v>0</v>
          </cell>
          <cell r="CZ903">
            <v>0</v>
          </cell>
          <cell r="DA903">
            <v>0</v>
          </cell>
          <cell r="DB903">
            <v>0</v>
          </cell>
          <cell r="DC903">
            <v>0</v>
          </cell>
          <cell r="DD903">
            <v>0</v>
          </cell>
          <cell r="DE903">
            <v>0</v>
          </cell>
          <cell r="DF903">
            <v>0</v>
          </cell>
          <cell r="DG903">
            <v>0</v>
          </cell>
          <cell r="DH903">
            <v>0</v>
          </cell>
          <cell r="DI903">
            <v>0</v>
          </cell>
          <cell r="DJ903">
            <v>0</v>
          </cell>
          <cell r="DK903">
            <v>0</v>
          </cell>
          <cell r="DL903">
            <v>0</v>
          </cell>
          <cell r="DM903">
            <v>0</v>
          </cell>
          <cell r="DN903">
            <v>0</v>
          </cell>
          <cell r="DO903">
            <v>0</v>
          </cell>
          <cell r="DP903">
            <v>0</v>
          </cell>
          <cell r="DQ903">
            <v>0</v>
          </cell>
          <cell r="DR903">
            <v>-6.3727057997287062E-7</v>
          </cell>
          <cell r="DS903">
            <v>0</v>
          </cell>
          <cell r="DT903">
            <v>0</v>
          </cell>
          <cell r="DU903">
            <v>0</v>
          </cell>
          <cell r="DV903">
            <v>0</v>
          </cell>
          <cell r="DW903">
            <v>0</v>
          </cell>
          <cell r="DX903">
            <v>0</v>
          </cell>
          <cell r="DY903">
            <v>0</v>
          </cell>
          <cell r="DZ903">
            <v>0</v>
          </cell>
          <cell r="EA903">
            <v>0</v>
          </cell>
          <cell r="EB903">
            <v>0</v>
          </cell>
          <cell r="EC903">
            <v>-6.9115575388800643E-5</v>
          </cell>
          <cell r="ED903">
            <v>5.9382693548326593E-5</v>
          </cell>
        </row>
        <row r="904">
          <cell r="F904">
            <v>0</v>
          </cell>
          <cell r="G904">
            <v>0</v>
          </cell>
          <cell r="H904">
            <v>0</v>
          </cell>
          <cell r="I904">
            <v>0</v>
          </cell>
          <cell r="J904">
            <v>0</v>
          </cell>
          <cell r="K904">
            <v>0</v>
          </cell>
          <cell r="L904">
            <v>0</v>
          </cell>
          <cell r="M904">
            <v>0</v>
          </cell>
          <cell r="N904">
            <v>0</v>
          </cell>
          <cell r="O904">
            <v>0</v>
          </cell>
          <cell r="P904">
            <v>0</v>
          </cell>
          <cell r="Q904">
            <v>0</v>
          </cell>
          <cell r="R904">
            <v>0</v>
          </cell>
          <cell r="S904">
            <v>0</v>
          </cell>
          <cell r="T904">
            <v>0</v>
          </cell>
          <cell r="U904">
            <v>0</v>
          </cell>
          <cell r="V904">
            <v>0</v>
          </cell>
          <cell r="W904">
            <v>0</v>
          </cell>
          <cell r="X904">
            <v>0</v>
          </cell>
          <cell r="Y904">
            <v>0</v>
          </cell>
          <cell r="Z904">
            <v>0</v>
          </cell>
          <cell r="AA904">
            <v>0</v>
          </cell>
          <cell r="AB904">
            <v>0</v>
          </cell>
          <cell r="AC904">
            <v>0</v>
          </cell>
          <cell r="AD904">
            <v>0</v>
          </cell>
          <cell r="AE904">
            <v>0</v>
          </cell>
          <cell r="AF904">
            <v>0</v>
          </cell>
          <cell r="AG904">
            <v>0</v>
          </cell>
          <cell r="AH904">
            <v>0</v>
          </cell>
          <cell r="AI904">
            <v>0</v>
          </cell>
          <cell r="AJ904">
            <v>0</v>
          </cell>
          <cell r="AK904">
            <v>0</v>
          </cell>
          <cell r="AL904">
            <v>0</v>
          </cell>
          <cell r="AM904">
            <v>0</v>
          </cell>
          <cell r="AN904">
            <v>0</v>
          </cell>
          <cell r="AO904">
            <v>0</v>
          </cell>
          <cell r="AP904">
            <v>0</v>
          </cell>
          <cell r="AQ904">
            <v>0</v>
          </cell>
          <cell r="AR904">
            <v>0</v>
          </cell>
          <cell r="AS904">
            <v>0</v>
          </cell>
          <cell r="AT904">
            <v>0</v>
          </cell>
          <cell r="AU904">
            <v>0</v>
          </cell>
          <cell r="AV904">
            <v>0</v>
          </cell>
          <cell r="AW904">
            <v>0</v>
          </cell>
          <cell r="AX904">
            <v>0</v>
          </cell>
          <cell r="AY904">
            <v>0</v>
          </cell>
          <cell r="AZ904">
            <v>0</v>
          </cell>
          <cell r="BA904">
            <v>0</v>
          </cell>
          <cell r="BB904">
            <v>0</v>
          </cell>
          <cell r="BC904">
            <v>0</v>
          </cell>
          <cell r="BD904">
            <v>0</v>
          </cell>
          <cell r="BE904">
            <v>0</v>
          </cell>
          <cell r="BF904">
            <v>0</v>
          </cell>
          <cell r="BG904">
            <v>0</v>
          </cell>
          <cell r="BH904">
            <v>0</v>
          </cell>
          <cell r="BI904">
            <v>0</v>
          </cell>
          <cell r="BJ904">
            <v>0</v>
          </cell>
          <cell r="BK904">
            <v>0</v>
          </cell>
          <cell r="BL904">
            <v>0</v>
          </cell>
          <cell r="BM904">
            <v>0</v>
          </cell>
          <cell r="BN904">
            <v>0</v>
          </cell>
          <cell r="BO904">
            <v>0</v>
          </cell>
          <cell r="BP904">
            <v>0</v>
          </cell>
          <cell r="BQ904">
            <v>0</v>
          </cell>
          <cell r="BR904">
            <v>0</v>
          </cell>
          <cell r="BS904">
            <v>0</v>
          </cell>
          <cell r="BT904">
            <v>0</v>
          </cell>
          <cell r="BU904">
            <v>0</v>
          </cell>
          <cell r="BV904">
            <v>0</v>
          </cell>
          <cell r="BW904">
            <v>0</v>
          </cell>
          <cell r="BX904">
            <v>0</v>
          </cell>
          <cell r="BY904">
            <v>0</v>
          </cell>
          <cell r="BZ904">
            <v>0</v>
          </cell>
          <cell r="CA904">
            <v>0</v>
          </cell>
          <cell r="CB904">
            <v>0</v>
          </cell>
          <cell r="CC904">
            <v>0</v>
          </cell>
          <cell r="CD904">
            <v>0</v>
          </cell>
          <cell r="CE904">
            <v>0</v>
          </cell>
          <cell r="CF904">
            <v>0</v>
          </cell>
          <cell r="CG904">
            <v>0</v>
          </cell>
          <cell r="CH904">
            <v>0</v>
          </cell>
          <cell r="CI904">
            <v>0</v>
          </cell>
          <cell r="CJ904">
            <v>0</v>
          </cell>
          <cell r="CK904">
            <v>0</v>
          </cell>
          <cell r="CL904">
            <v>0</v>
          </cell>
          <cell r="CM904">
            <v>0</v>
          </cell>
          <cell r="CN904">
            <v>0</v>
          </cell>
          <cell r="CO904">
            <v>0</v>
          </cell>
          <cell r="CP904">
            <v>0</v>
          </cell>
          <cell r="CQ904">
            <v>0</v>
          </cell>
          <cell r="CR904">
            <v>0</v>
          </cell>
          <cell r="CS904">
            <v>0</v>
          </cell>
          <cell r="CT904">
            <v>0</v>
          </cell>
          <cell r="CU904">
            <v>0</v>
          </cell>
          <cell r="CV904">
            <v>0</v>
          </cell>
          <cell r="CW904">
            <v>0</v>
          </cell>
          <cell r="CX904">
            <v>0</v>
          </cell>
          <cell r="CY904">
            <v>0</v>
          </cell>
          <cell r="CZ904">
            <v>0</v>
          </cell>
          <cell r="DA904">
            <v>0</v>
          </cell>
          <cell r="DB904">
            <v>0</v>
          </cell>
          <cell r="DC904">
            <v>0</v>
          </cell>
          <cell r="DD904">
            <v>0</v>
          </cell>
          <cell r="DE904">
            <v>0</v>
          </cell>
          <cell r="DF904">
            <v>0</v>
          </cell>
          <cell r="DG904">
            <v>0</v>
          </cell>
          <cell r="DH904">
            <v>0</v>
          </cell>
          <cell r="DI904">
            <v>0</v>
          </cell>
          <cell r="DJ904">
            <v>0</v>
          </cell>
          <cell r="DK904">
            <v>0</v>
          </cell>
          <cell r="DL904">
            <v>0</v>
          </cell>
          <cell r="DM904">
            <v>0</v>
          </cell>
          <cell r="DN904">
            <v>0</v>
          </cell>
          <cell r="DO904">
            <v>0</v>
          </cell>
          <cell r="DP904">
            <v>0</v>
          </cell>
          <cell r="DQ904">
            <v>0</v>
          </cell>
          <cell r="DR904">
            <v>0</v>
          </cell>
          <cell r="DS904">
            <v>0</v>
          </cell>
          <cell r="DT904">
            <v>0</v>
          </cell>
          <cell r="DU904">
            <v>0</v>
          </cell>
          <cell r="DV904">
            <v>0</v>
          </cell>
          <cell r="DW904">
            <v>0</v>
          </cell>
          <cell r="DX904">
            <v>0</v>
          </cell>
          <cell r="DY904">
            <v>0</v>
          </cell>
          <cell r="DZ904">
            <v>0</v>
          </cell>
          <cell r="EA904">
            <v>0</v>
          </cell>
          <cell r="EB904">
            <v>0</v>
          </cell>
          <cell r="EC904">
            <v>0</v>
          </cell>
          <cell r="ED904">
            <v>0</v>
          </cell>
        </row>
        <row r="905">
          <cell r="F905">
            <v>0</v>
          </cell>
          <cell r="G905">
            <v>0</v>
          </cell>
          <cell r="H905">
            <v>0</v>
          </cell>
          <cell r="I905">
            <v>0</v>
          </cell>
          <cell r="J905">
            <v>0</v>
          </cell>
          <cell r="K905">
            <v>0</v>
          </cell>
          <cell r="L905">
            <v>0</v>
          </cell>
          <cell r="M905">
            <v>0</v>
          </cell>
          <cell r="N905">
            <v>0</v>
          </cell>
          <cell r="O905">
            <v>0</v>
          </cell>
          <cell r="P905">
            <v>0</v>
          </cell>
          <cell r="Q905">
            <v>0</v>
          </cell>
          <cell r="R905">
            <v>0</v>
          </cell>
          <cell r="S905">
            <v>0</v>
          </cell>
          <cell r="T905">
            <v>0</v>
          </cell>
          <cell r="U905">
            <v>0</v>
          </cell>
          <cell r="V905">
            <v>0</v>
          </cell>
          <cell r="W905">
            <v>0</v>
          </cell>
          <cell r="X905">
            <v>0</v>
          </cell>
          <cell r="Y905">
            <v>0</v>
          </cell>
          <cell r="Z905">
            <v>0</v>
          </cell>
          <cell r="AA905">
            <v>0</v>
          </cell>
          <cell r="AB905">
            <v>0</v>
          </cell>
          <cell r="AC905">
            <v>0</v>
          </cell>
          <cell r="AD905">
            <v>0</v>
          </cell>
          <cell r="AE905">
            <v>0</v>
          </cell>
          <cell r="AF905">
            <v>0</v>
          </cell>
          <cell r="AG905">
            <v>0</v>
          </cell>
          <cell r="AH905">
            <v>0</v>
          </cell>
          <cell r="AI905">
            <v>0</v>
          </cell>
          <cell r="AJ905">
            <v>0</v>
          </cell>
          <cell r="AK905">
            <v>0</v>
          </cell>
          <cell r="AL905">
            <v>0</v>
          </cell>
          <cell r="AM905">
            <v>0</v>
          </cell>
          <cell r="AN905">
            <v>0</v>
          </cell>
          <cell r="AO905">
            <v>0</v>
          </cell>
          <cell r="AP905">
            <v>0</v>
          </cell>
          <cell r="AQ905">
            <v>0</v>
          </cell>
          <cell r="AR905">
            <v>0</v>
          </cell>
          <cell r="AS905">
            <v>0</v>
          </cell>
          <cell r="AT905">
            <v>0</v>
          </cell>
          <cell r="AU905">
            <v>0</v>
          </cell>
          <cell r="AV905">
            <v>0</v>
          </cell>
          <cell r="AW905">
            <v>0</v>
          </cell>
          <cell r="AX905">
            <v>0</v>
          </cell>
          <cell r="AY905">
            <v>0</v>
          </cell>
          <cell r="AZ905">
            <v>0</v>
          </cell>
          <cell r="BA905">
            <v>0</v>
          </cell>
          <cell r="BB905">
            <v>0</v>
          </cell>
          <cell r="BC905">
            <v>0</v>
          </cell>
          <cell r="BD905">
            <v>0</v>
          </cell>
          <cell r="BE905">
            <v>0</v>
          </cell>
          <cell r="BF905">
            <v>0</v>
          </cell>
          <cell r="BG905">
            <v>0</v>
          </cell>
          <cell r="BH905">
            <v>0</v>
          </cell>
          <cell r="BI905">
            <v>0</v>
          </cell>
          <cell r="BJ905">
            <v>0</v>
          </cell>
          <cell r="BK905">
            <v>0</v>
          </cell>
          <cell r="BL905">
            <v>0</v>
          </cell>
          <cell r="BM905">
            <v>0</v>
          </cell>
          <cell r="BN905">
            <v>0</v>
          </cell>
          <cell r="BO905">
            <v>0</v>
          </cell>
          <cell r="BP905">
            <v>0</v>
          </cell>
          <cell r="BQ905">
            <v>0</v>
          </cell>
          <cell r="BR905">
            <v>0</v>
          </cell>
          <cell r="BS905">
            <v>0</v>
          </cell>
          <cell r="BT905">
            <v>0</v>
          </cell>
          <cell r="BU905">
            <v>0</v>
          </cell>
          <cell r="BV905">
            <v>0</v>
          </cell>
          <cell r="BW905">
            <v>0</v>
          </cell>
          <cell r="BX905">
            <v>0</v>
          </cell>
          <cell r="BY905">
            <v>0</v>
          </cell>
          <cell r="BZ905">
            <v>0</v>
          </cell>
          <cell r="CA905">
            <v>0</v>
          </cell>
          <cell r="CB905">
            <v>0</v>
          </cell>
          <cell r="CC905">
            <v>0</v>
          </cell>
          <cell r="CD905">
            <v>0</v>
          </cell>
          <cell r="CE905">
            <v>0</v>
          </cell>
          <cell r="CF905">
            <v>0</v>
          </cell>
          <cell r="CG905">
            <v>0</v>
          </cell>
          <cell r="CH905">
            <v>0</v>
          </cell>
          <cell r="CI905">
            <v>0</v>
          </cell>
          <cell r="CJ905">
            <v>0</v>
          </cell>
          <cell r="CK905">
            <v>0</v>
          </cell>
          <cell r="CL905">
            <v>0</v>
          </cell>
          <cell r="CM905">
            <v>0</v>
          </cell>
          <cell r="CN905">
            <v>0</v>
          </cell>
          <cell r="CO905">
            <v>0</v>
          </cell>
          <cell r="CP905">
            <v>0</v>
          </cell>
          <cell r="CQ905">
            <v>0</v>
          </cell>
          <cell r="CR905">
            <v>0</v>
          </cell>
          <cell r="CS905">
            <v>0</v>
          </cell>
          <cell r="CT905">
            <v>0</v>
          </cell>
          <cell r="CU905">
            <v>0</v>
          </cell>
          <cell r="CV905">
            <v>0</v>
          </cell>
          <cell r="CW905">
            <v>0</v>
          </cell>
          <cell r="CX905">
            <v>0</v>
          </cell>
          <cell r="CY905">
            <v>0</v>
          </cell>
          <cell r="CZ905">
            <v>0</v>
          </cell>
          <cell r="DA905">
            <v>0</v>
          </cell>
          <cell r="DB905">
            <v>0</v>
          </cell>
          <cell r="DC905">
            <v>0</v>
          </cell>
          <cell r="DD905">
            <v>0</v>
          </cell>
          <cell r="DE905">
            <v>0</v>
          </cell>
          <cell r="DF905">
            <v>0</v>
          </cell>
          <cell r="DG905">
            <v>0</v>
          </cell>
          <cell r="DH905">
            <v>0</v>
          </cell>
          <cell r="DI905">
            <v>0</v>
          </cell>
          <cell r="DJ905">
            <v>0</v>
          </cell>
          <cell r="DK905">
            <v>0</v>
          </cell>
          <cell r="DL905">
            <v>0</v>
          </cell>
          <cell r="DM905">
            <v>0</v>
          </cell>
          <cell r="DN905">
            <v>0</v>
          </cell>
          <cell r="DO905">
            <v>0</v>
          </cell>
          <cell r="DP905">
            <v>0</v>
          </cell>
          <cell r="DQ905">
            <v>0</v>
          </cell>
          <cell r="DR905">
            <v>4.5545651815581678E-6</v>
          </cell>
          <cell r="DS905">
            <v>0</v>
          </cell>
          <cell r="DT905">
            <v>0</v>
          </cell>
          <cell r="DU905">
            <v>0</v>
          </cell>
          <cell r="DV905">
            <v>0</v>
          </cell>
          <cell r="DW905">
            <v>0</v>
          </cell>
          <cell r="DX905">
            <v>0</v>
          </cell>
          <cell r="DY905">
            <v>0</v>
          </cell>
          <cell r="DZ905">
            <v>0</v>
          </cell>
          <cell r="EA905">
            <v>0</v>
          </cell>
          <cell r="EB905">
            <v>0</v>
          </cell>
          <cell r="EC905">
            <v>0</v>
          </cell>
          <cell r="ED905">
            <v>5.3626331977030262E-5</v>
          </cell>
        </row>
        <row r="906">
          <cell r="F906">
            <v>0</v>
          </cell>
          <cell r="G906">
            <v>0</v>
          </cell>
          <cell r="H906">
            <v>0</v>
          </cell>
          <cell r="I906">
            <v>0</v>
          </cell>
          <cell r="J906">
            <v>0</v>
          </cell>
          <cell r="K906">
            <v>0</v>
          </cell>
          <cell r="L906">
            <v>0</v>
          </cell>
          <cell r="M906">
            <v>0</v>
          </cell>
          <cell r="N906">
            <v>0</v>
          </cell>
          <cell r="O906">
            <v>0</v>
          </cell>
          <cell r="P906">
            <v>0</v>
          </cell>
          <cell r="Q906">
            <v>0</v>
          </cell>
          <cell r="R906">
            <v>0</v>
          </cell>
          <cell r="S906">
            <v>0</v>
          </cell>
          <cell r="T906">
            <v>0</v>
          </cell>
          <cell r="U906">
            <v>0</v>
          </cell>
          <cell r="V906">
            <v>0</v>
          </cell>
          <cell r="W906">
            <v>0</v>
          </cell>
          <cell r="X906">
            <v>0</v>
          </cell>
          <cell r="Y906">
            <v>0</v>
          </cell>
          <cell r="Z906">
            <v>0</v>
          </cell>
          <cell r="AA906">
            <v>0</v>
          </cell>
          <cell r="AB906">
            <v>0</v>
          </cell>
          <cell r="AC906">
            <v>0</v>
          </cell>
          <cell r="AD906">
            <v>0</v>
          </cell>
          <cell r="AE906">
            <v>0</v>
          </cell>
          <cell r="AF906">
            <v>0</v>
          </cell>
          <cell r="AG906">
            <v>0</v>
          </cell>
          <cell r="AH906">
            <v>0</v>
          </cell>
          <cell r="AI906">
            <v>0</v>
          </cell>
          <cell r="AJ906">
            <v>0</v>
          </cell>
          <cell r="AK906">
            <v>0</v>
          </cell>
          <cell r="AL906">
            <v>0</v>
          </cell>
          <cell r="AM906">
            <v>0</v>
          </cell>
          <cell r="AN906">
            <v>0</v>
          </cell>
          <cell r="AO906">
            <v>0</v>
          </cell>
          <cell r="AP906">
            <v>0</v>
          </cell>
          <cell r="AQ906">
            <v>0</v>
          </cell>
          <cell r="AR906">
            <v>0</v>
          </cell>
          <cell r="AS906">
            <v>0</v>
          </cell>
          <cell r="AT906">
            <v>0</v>
          </cell>
          <cell r="AU906">
            <v>0</v>
          </cell>
          <cell r="AV906">
            <v>0</v>
          </cell>
          <cell r="AW906">
            <v>0</v>
          </cell>
          <cell r="AX906">
            <v>0</v>
          </cell>
          <cell r="AY906">
            <v>0</v>
          </cell>
          <cell r="AZ906">
            <v>0</v>
          </cell>
          <cell r="BA906">
            <v>0</v>
          </cell>
          <cell r="BB906">
            <v>0</v>
          </cell>
          <cell r="BC906">
            <v>0</v>
          </cell>
          <cell r="BD906">
            <v>0</v>
          </cell>
          <cell r="BE906">
            <v>0</v>
          </cell>
          <cell r="BF906">
            <v>0</v>
          </cell>
          <cell r="BG906">
            <v>0</v>
          </cell>
          <cell r="BH906">
            <v>0</v>
          </cell>
          <cell r="BI906">
            <v>0</v>
          </cell>
          <cell r="BJ906">
            <v>0</v>
          </cell>
          <cell r="BK906">
            <v>0</v>
          </cell>
          <cell r="BL906">
            <v>0</v>
          </cell>
          <cell r="BM906">
            <v>0</v>
          </cell>
          <cell r="BN906">
            <v>0</v>
          </cell>
          <cell r="BO906">
            <v>0</v>
          </cell>
          <cell r="BP906">
            <v>0</v>
          </cell>
          <cell r="BQ906">
            <v>0</v>
          </cell>
          <cell r="BR906">
            <v>0</v>
          </cell>
          <cell r="BS906">
            <v>0</v>
          </cell>
          <cell r="BT906">
            <v>0</v>
          </cell>
          <cell r="BU906">
            <v>0</v>
          </cell>
          <cell r="BV906">
            <v>0</v>
          </cell>
          <cell r="BW906">
            <v>0</v>
          </cell>
          <cell r="BX906">
            <v>0</v>
          </cell>
          <cell r="BY906">
            <v>0</v>
          </cell>
          <cell r="BZ906">
            <v>0</v>
          </cell>
          <cell r="CA906">
            <v>0</v>
          </cell>
          <cell r="CB906">
            <v>0</v>
          </cell>
          <cell r="CC906">
            <v>0</v>
          </cell>
          <cell r="CD906">
            <v>0</v>
          </cell>
          <cell r="CE906">
            <v>0</v>
          </cell>
          <cell r="CF906">
            <v>0</v>
          </cell>
          <cell r="CG906">
            <v>0</v>
          </cell>
          <cell r="CH906">
            <v>0</v>
          </cell>
          <cell r="CI906">
            <v>0</v>
          </cell>
          <cell r="CJ906">
            <v>0</v>
          </cell>
          <cell r="CK906">
            <v>0</v>
          </cell>
          <cell r="CL906">
            <v>0</v>
          </cell>
          <cell r="CM906">
            <v>0</v>
          </cell>
          <cell r="CN906">
            <v>0</v>
          </cell>
          <cell r="CO906">
            <v>0</v>
          </cell>
          <cell r="CP906">
            <v>0</v>
          </cell>
          <cell r="CQ906">
            <v>0</v>
          </cell>
          <cell r="CR906">
            <v>0</v>
          </cell>
          <cell r="CS906">
            <v>0</v>
          </cell>
          <cell r="CT906">
            <v>0</v>
          </cell>
          <cell r="CU906">
            <v>0</v>
          </cell>
          <cell r="CV906">
            <v>0</v>
          </cell>
          <cell r="CW906">
            <v>0</v>
          </cell>
          <cell r="CX906">
            <v>0</v>
          </cell>
          <cell r="CY906">
            <v>0</v>
          </cell>
          <cell r="CZ906">
            <v>0</v>
          </cell>
          <cell r="DA906">
            <v>0</v>
          </cell>
          <cell r="DB906">
            <v>0</v>
          </cell>
          <cell r="DC906">
            <v>0</v>
          </cell>
          <cell r="DD906">
            <v>0</v>
          </cell>
          <cell r="DE906">
            <v>0</v>
          </cell>
          <cell r="DF906">
            <v>0</v>
          </cell>
          <cell r="DG906">
            <v>0</v>
          </cell>
          <cell r="DH906">
            <v>0</v>
          </cell>
          <cell r="DI906">
            <v>0</v>
          </cell>
          <cell r="DJ906">
            <v>0</v>
          </cell>
          <cell r="DK906">
            <v>0</v>
          </cell>
          <cell r="DL906">
            <v>0</v>
          </cell>
          <cell r="DM906">
            <v>0</v>
          </cell>
          <cell r="DN906">
            <v>0</v>
          </cell>
          <cell r="DO906">
            <v>0</v>
          </cell>
          <cell r="DP906">
            <v>0</v>
          </cell>
          <cell r="DQ906">
            <v>0</v>
          </cell>
          <cell r="DR906">
            <v>6.8631408136621275E-6</v>
          </cell>
          <cell r="DS906">
            <v>0</v>
          </cell>
          <cell r="DT906">
            <v>0</v>
          </cell>
          <cell r="DU906">
            <v>0</v>
          </cell>
          <cell r="DV906">
            <v>0</v>
          </cell>
          <cell r="DW906">
            <v>0</v>
          </cell>
          <cell r="DX906">
            <v>0</v>
          </cell>
          <cell r="DY906">
            <v>0</v>
          </cell>
          <cell r="DZ906">
            <v>0</v>
          </cell>
          <cell r="EA906">
            <v>0</v>
          </cell>
          <cell r="EB906">
            <v>4.0650849306489434E-5</v>
          </cell>
          <cell r="EC906">
            <v>2.0125063741271987E-5</v>
          </cell>
          <cell r="ED906">
            <v>2.0681230845198684E-5</v>
          </cell>
        </row>
        <row r="907">
          <cell r="F907">
            <v>0</v>
          </cell>
          <cell r="G907">
            <v>0</v>
          </cell>
          <cell r="H907">
            <v>0</v>
          </cell>
          <cell r="I907">
            <v>0</v>
          </cell>
          <cell r="J907">
            <v>0</v>
          </cell>
          <cell r="K907">
            <v>0</v>
          </cell>
          <cell r="L907">
            <v>0</v>
          </cell>
          <cell r="M907">
            <v>0</v>
          </cell>
          <cell r="N907">
            <v>0</v>
          </cell>
          <cell r="O907">
            <v>0</v>
          </cell>
          <cell r="P907">
            <v>0</v>
          </cell>
          <cell r="Q907">
            <v>0</v>
          </cell>
          <cell r="R907">
            <v>0</v>
          </cell>
          <cell r="S907">
            <v>0</v>
          </cell>
          <cell r="T907">
            <v>0</v>
          </cell>
          <cell r="U907">
            <v>0</v>
          </cell>
          <cell r="V907">
            <v>0</v>
          </cell>
          <cell r="W907">
            <v>0</v>
          </cell>
          <cell r="X907">
            <v>0</v>
          </cell>
          <cell r="Y907">
            <v>0</v>
          </cell>
          <cell r="Z907">
            <v>0</v>
          </cell>
          <cell r="AA907">
            <v>0</v>
          </cell>
          <cell r="AB907">
            <v>0</v>
          </cell>
          <cell r="AC907">
            <v>0</v>
          </cell>
          <cell r="AD907">
            <v>0</v>
          </cell>
          <cell r="AE907">
            <v>0</v>
          </cell>
          <cell r="AF907">
            <v>0</v>
          </cell>
          <cell r="AG907">
            <v>0</v>
          </cell>
          <cell r="AH907">
            <v>0</v>
          </cell>
          <cell r="AI907">
            <v>0</v>
          </cell>
          <cell r="AJ907">
            <v>0</v>
          </cell>
          <cell r="AK907">
            <v>0</v>
          </cell>
          <cell r="AL907">
            <v>0</v>
          </cell>
          <cell r="AM907">
            <v>0</v>
          </cell>
          <cell r="AN907">
            <v>0</v>
          </cell>
          <cell r="AO907">
            <v>0</v>
          </cell>
          <cell r="AP907">
            <v>0</v>
          </cell>
          <cell r="AQ907">
            <v>0</v>
          </cell>
          <cell r="AR907">
            <v>1.5200782758628684E-6</v>
          </cell>
          <cell r="AS907">
            <v>0</v>
          </cell>
          <cell r="AT907">
            <v>8.5639585511998462E-7</v>
          </cell>
          <cell r="AU907">
            <v>0</v>
          </cell>
          <cell r="AV907">
            <v>1.3058695286172206E-5</v>
          </cell>
          <cell r="AW907">
            <v>-7.5926917019741857E-6</v>
          </cell>
          <cell r="AX907">
            <v>0</v>
          </cell>
          <cell r="AY907">
            <v>0</v>
          </cell>
          <cell r="AZ907">
            <v>0</v>
          </cell>
          <cell r="BA907">
            <v>0</v>
          </cell>
          <cell r="BB907">
            <v>3.9233266808103018E-6</v>
          </cell>
          <cell r="BC907">
            <v>7.6857651514217196E-6</v>
          </cell>
          <cell r="BD907">
            <v>7.3966682945236784E-7</v>
          </cell>
          <cell r="BE907">
            <v>6.5450890190943412E-7</v>
          </cell>
          <cell r="BF907">
            <v>3.219538123100385E-6</v>
          </cell>
          <cell r="BG907">
            <v>0</v>
          </cell>
          <cell r="BH907">
            <v>0</v>
          </cell>
          <cell r="BI907">
            <v>0</v>
          </cell>
          <cell r="BJ907">
            <v>0</v>
          </cell>
          <cell r="BK907">
            <v>7.3233992704757611E-5</v>
          </cell>
          <cell r="BL907">
            <v>0</v>
          </cell>
          <cell r="BM907">
            <v>0</v>
          </cell>
          <cell r="BN907">
            <v>0</v>
          </cell>
          <cell r="BO907">
            <v>0</v>
          </cell>
          <cell r="BP907">
            <v>0</v>
          </cell>
          <cell r="BQ907">
            <v>-6.6384829477628138E-5</v>
          </cell>
          <cell r="BR907">
            <v>5.76614081448934E-6</v>
          </cell>
          <cell r="BS907">
            <v>4.9159055609759861E-5</v>
          </cell>
          <cell r="BT907">
            <v>1.519119167903149E-6</v>
          </cell>
          <cell r="BU907">
            <v>0</v>
          </cell>
          <cell r="BV907">
            <v>0</v>
          </cell>
          <cell r="BW907">
            <v>1.2624178614084602E-5</v>
          </cell>
          <cell r="BX907">
            <v>0</v>
          </cell>
          <cell r="BY907">
            <v>0</v>
          </cell>
          <cell r="BZ907">
            <v>0</v>
          </cell>
          <cell r="CA907">
            <v>0</v>
          </cell>
          <cell r="CB907">
            <v>2.9752973281227391E-6</v>
          </cell>
          <cell r="CC907">
            <v>1.8197194163738217E-6</v>
          </cell>
          <cell r="CD907">
            <v>0</v>
          </cell>
          <cell r="CE907">
            <v>-1.4454116508133552E-6</v>
          </cell>
          <cell r="CF907">
            <v>0</v>
          </cell>
          <cell r="CG907">
            <v>0</v>
          </cell>
          <cell r="CH907">
            <v>0</v>
          </cell>
          <cell r="CI907">
            <v>0</v>
          </cell>
          <cell r="CJ907">
            <v>0</v>
          </cell>
          <cell r="CK907">
            <v>0</v>
          </cell>
          <cell r="CL907">
            <v>0</v>
          </cell>
          <cell r="CM907">
            <v>0</v>
          </cell>
          <cell r="CN907">
            <v>-1.8348970258097452E-5</v>
          </cell>
          <cell r="CO907">
            <v>0</v>
          </cell>
          <cell r="CP907">
            <v>0</v>
          </cell>
          <cell r="CQ907">
            <v>7.3851145865333478E-7</v>
          </cell>
          <cell r="CR907">
            <v>1.0881880737612093E-6</v>
          </cell>
          <cell r="CS907">
            <v>0</v>
          </cell>
          <cell r="CT907">
            <v>0</v>
          </cell>
          <cell r="CU907">
            <v>0</v>
          </cell>
          <cell r="CV907">
            <v>9.6880718294389823E-6</v>
          </cell>
          <cell r="CW907">
            <v>0</v>
          </cell>
          <cell r="CX907">
            <v>0</v>
          </cell>
          <cell r="CY907">
            <v>0</v>
          </cell>
          <cell r="CZ907">
            <v>0</v>
          </cell>
          <cell r="DA907">
            <v>0</v>
          </cell>
          <cell r="DB907">
            <v>0</v>
          </cell>
          <cell r="DC907">
            <v>3.5878226711805183E-6</v>
          </cell>
          <cell r="DD907">
            <v>0</v>
          </cell>
          <cell r="DE907">
            <v>2.2155136075341364E-5</v>
          </cell>
          <cell r="DF907">
            <v>0</v>
          </cell>
          <cell r="DG907">
            <v>1.6881956469427806E-5</v>
          </cell>
          <cell r="DH907">
            <v>6.1736192570882586E-5</v>
          </cell>
          <cell r="DI907">
            <v>-2.6078287037045733E-5</v>
          </cell>
          <cell r="DJ907">
            <v>0</v>
          </cell>
          <cell r="DK907">
            <v>-5.8246501122294347E-6</v>
          </cell>
          <cell r="DL907">
            <v>0</v>
          </cell>
          <cell r="DM907">
            <v>0</v>
          </cell>
          <cell r="DN907">
            <v>2.4189678731745268E-6</v>
          </cell>
          <cell r="DO907">
            <v>3.2510196046553475E-5</v>
          </cell>
          <cell r="DP907">
            <v>1.4028250420877741E-4</v>
          </cell>
          <cell r="DQ907">
            <v>4.4139864233683213E-5</v>
          </cell>
          <cell r="DR907">
            <v>3.947237331186626E-5</v>
          </cell>
          <cell r="DS907">
            <v>-1.0955031905063306E-4</v>
          </cell>
          <cell r="DT907">
            <v>4.0682472041858597E-4</v>
          </cell>
          <cell r="DU907">
            <v>1.0832823342299402E-4</v>
          </cell>
          <cell r="DV907">
            <v>9.5746778899785667E-6</v>
          </cell>
          <cell r="DW907">
            <v>2.4796364179402453E-5</v>
          </cell>
          <cell r="DX907">
            <v>-7.2745108726068874E-5</v>
          </cell>
          <cell r="DY907">
            <v>1.452409172369995E-5</v>
          </cell>
          <cell r="DZ907">
            <v>1.4352001194761765E-5</v>
          </cell>
          <cell r="EA907">
            <v>3.1841509259333822E-5</v>
          </cell>
          <cell r="EB907">
            <v>4.7577219778383029E-5</v>
          </cell>
          <cell r="EC907">
            <v>3.0925589226127315E-6</v>
          </cell>
          <cell r="ED907">
            <v>2.4598698001643271E-5</v>
          </cell>
        </row>
        <row r="908">
          <cell r="F908">
            <v>0</v>
          </cell>
          <cell r="G908">
            <v>0</v>
          </cell>
          <cell r="H908">
            <v>0</v>
          </cell>
          <cell r="I908">
            <v>0</v>
          </cell>
          <cell r="J908">
            <v>0</v>
          </cell>
          <cell r="K908">
            <v>0</v>
          </cell>
          <cell r="L908">
            <v>0</v>
          </cell>
          <cell r="M908">
            <v>0</v>
          </cell>
          <cell r="N908">
            <v>0</v>
          </cell>
          <cell r="O908">
            <v>0</v>
          </cell>
          <cell r="P908">
            <v>0</v>
          </cell>
          <cell r="Q908">
            <v>0</v>
          </cell>
          <cell r="R908">
            <v>0</v>
          </cell>
          <cell r="S908">
            <v>0</v>
          </cell>
          <cell r="T908">
            <v>0</v>
          </cell>
          <cell r="U908">
            <v>0</v>
          </cell>
          <cell r="V908">
            <v>0</v>
          </cell>
          <cell r="W908">
            <v>0</v>
          </cell>
          <cell r="X908">
            <v>0</v>
          </cell>
          <cell r="Y908">
            <v>0</v>
          </cell>
          <cell r="Z908">
            <v>0</v>
          </cell>
          <cell r="AA908">
            <v>0</v>
          </cell>
          <cell r="AB908">
            <v>0</v>
          </cell>
          <cell r="AC908">
            <v>0</v>
          </cell>
          <cell r="AD908">
            <v>0</v>
          </cell>
          <cell r="AE908">
            <v>0</v>
          </cell>
          <cell r="AF908">
            <v>0</v>
          </cell>
          <cell r="AG908">
            <v>0</v>
          </cell>
          <cell r="AH908">
            <v>0</v>
          </cell>
          <cell r="AI908">
            <v>0</v>
          </cell>
          <cell r="AJ908">
            <v>0</v>
          </cell>
          <cell r="AK908">
            <v>0</v>
          </cell>
          <cell r="AL908">
            <v>0</v>
          </cell>
          <cell r="AM908">
            <v>0</v>
          </cell>
          <cell r="AN908">
            <v>0</v>
          </cell>
          <cell r="AO908">
            <v>0</v>
          </cell>
          <cell r="AP908">
            <v>0</v>
          </cell>
          <cell r="AQ908">
            <v>0</v>
          </cell>
          <cell r="AR908">
            <v>2.723257029046966E-6</v>
          </cell>
          <cell r="AS908">
            <v>0</v>
          </cell>
          <cell r="AT908">
            <v>0</v>
          </cell>
          <cell r="AU908">
            <v>0</v>
          </cell>
          <cell r="AV908">
            <v>0</v>
          </cell>
          <cell r="AW908">
            <v>0</v>
          </cell>
          <cell r="AX908">
            <v>0</v>
          </cell>
          <cell r="AY908">
            <v>0</v>
          </cell>
          <cell r="AZ908">
            <v>1.5060262613775244E-5</v>
          </cell>
          <cell r="BA908">
            <v>0</v>
          </cell>
          <cell r="BB908">
            <v>0</v>
          </cell>
          <cell r="BC908">
            <v>1.7661464387475068E-5</v>
          </cell>
          <cell r="BD908">
            <v>0</v>
          </cell>
          <cell r="BE908">
            <v>2.2447564102523465E-5</v>
          </cell>
          <cell r="BF908">
            <v>0</v>
          </cell>
          <cell r="BG908">
            <v>0</v>
          </cell>
          <cell r="BH908">
            <v>-6.3777064378212067E-5</v>
          </cell>
          <cell r="BI908">
            <v>0</v>
          </cell>
          <cell r="BJ908">
            <v>0</v>
          </cell>
          <cell r="BK908">
            <v>1.3114967236471653E-4</v>
          </cell>
          <cell r="BL908">
            <v>0</v>
          </cell>
          <cell r="BM908">
            <v>0</v>
          </cell>
          <cell r="BN908">
            <v>0</v>
          </cell>
          <cell r="BO908">
            <v>0</v>
          </cell>
          <cell r="BP908">
            <v>0</v>
          </cell>
          <cell r="BQ908">
            <v>2.0115999103947901E-4</v>
          </cell>
          <cell r="BR908">
            <v>6.3221096651688846E-6</v>
          </cell>
          <cell r="BS908">
            <v>1.3331868624233412E-5</v>
          </cell>
          <cell r="BT908">
            <v>0</v>
          </cell>
          <cell r="BU908">
            <v>2.4594185966397841E-5</v>
          </cell>
          <cell r="BV908">
            <v>0</v>
          </cell>
          <cell r="BW908">
            <v>0</v>
          </cell>
          <cell r="BX908">
            <v>0</v>
          </cell>
          <cell r="BY908">
            <v>0</v>
          </cell>
          <cell r="BZ908">
            <v>0</v>
          </cell>
          <cell r="CA908">
            <v>0</v>
          </cell>
          <cell r="CB908">
            <v>0</v>
          </cell>
          <cell r="CC908">
            <v>3.7728744515685975E-5</v>
          </cell>
          <cell r="CD908">
            <v>0</v>
          </cell>
          <cell r="CE908">
            <v>2.3116087108365768E-6</v>
          </cell>
          <cell r="CF908">
            <v>0</v>
          </cell>
          <cell r="CG908">
            <v>8.5306509462479418E-6</v>
          </cell>
          <cell r="CH908">
            <v>0</v>
          </cell>
          <cell r="CI908">
            <v>0</v>
          </cell>
          <cell r="CJ908">
            <v>0</v>
          </cell>
          <cell r="CK908">
            <v>0</v>
          </cell>
          <cell r="CL908">
            <v>0</v>
          </cell>
          <cell r="CM908">
            <v>0</v>
          </cell>
          <cell r="CN908">
            <v>6.5958333332893915E-6</v>
          </cell>
          <cell r="CO908">
            <v>1.3129159773861421E-5</v>
          </cell>
          <cell r="CP908">
            <v>0</v>
          </cell>
          <cell r="CQ908">
            <v>0</v>
          </cell>
          <cell r="CR908">
            <v>-1.154996263630359E-6</v>
          </cell>
          <cell r="CS908">
            <v>-6.2847863247839086E-5</v>
          </cell>
          <cell r="CT908">
            <v>4.4072922192772701E-5</v>
          </cell>
          <cell r="CU908">
            <v>0</v>
          </cell>
          <cell r="CV908">
            <v>8.2480128205109082E-6</v>
          </cell>
          <cell r="CW908">
            <v>0</v>
          </cell>
          <cell r="CX908">
            <v>0</v>
          </cell>
          <cell r="CY908">
            <v>0</v>
          </cell>
          <cell r="CZ908">
            <v>0</v>
          </cell>
          <cell r="DA908">
            <v>0</v>
          </cell>
          <cell r="DB908">
            <v>0</v>
          </cell>
          <cell r="DC908">
            <v>0</v>
          </cell>
          <cell r="DD908">
            <v>0</v>
          </cell>
          <cell r="DE908">
            <v>1.3226359911022723E-5</v>
          </cell>
          <cell r="DF908">
            <v>0</v>
          </cell>
          <cell r="DG908">
            <v>0</v>
          </cell>
          <cell r="DH908">
            <v>1.2376735938796068E-4</v>
          </cell>
          <cell r="DI908">
            <v>0</v>
          </cell>
          <cell r="DJ908">
            <v>0</v>
          </cell>
          <cell r="DK908">
            <v>-1.4127211538483841E-5</v>
          </cell>
          <cell r="DL908">
            <v>0</v>
          </cell>
          <cell r="DM908">
            <v>0</v>
          </cell>
          <cell r="DN908">
            <v>2.2079266381813678E-5</v>
          </cell>
          <cell r="DO908">
            <v>4.0625241246261545E-5</v>
          </cell>
          <cell r="DP908">
            <v>-4.3798240740799965E-5</v>
          </cell>
          <cell r="DQ908">
            <v>2.6026978218962604E-5</v>
          </cell>
          <cell r="DR908">
            <v>1.9058854935027902E-5</v>
          </cell>
          <cell r="DS908">
            <v>0</v>
          </cell>
          <cell r="DT908">
            <v>3.6825816544516776E-5</v>
          </cell>
          <cell r="DU908">
            <v>4.7360283981223716E-5</v>
          </cell>
          <cell r="DV908">
            <v>1.3358881766378783E-4</v>
          </cell>
          <cell r="DW908">
            <v>2.9306692859110139E-5</v>
          </cell>
          <cell r="DX908">
            <v>-4.4782094017092877E-5</v>
          </cell>
          <cell r="DY908">
            <v>0</v>
          </cell>
          <cell r="DZ908">
            <v>0</v>
          </cell>
          <cell r="EA908">
            <v>0</v>
          </cell>
          <cell r="EB908">
            <v>4.4972773642348862E-6</v>
          </cell>
          <cell r="EC908">
            <v>6.1253561278729052E-8</v>
          </cell>
          <cell r="ED908">
            <v>2.3975096498485282E-5</v>
          </cell>
        </row>
        <row r="909">
          <cell r="F909">
            <v>0</v>
          </cell>
          <cell r="G909">
            <v>0</v>
          </cell>
          <cell r="H909">
            <v>0</v>
          </cell>
          <cell r="I909">
            <v>0</v>
          </cell>
          <cell r="J909">
            <v>0</v>
          </cell>
          <cell r="K909">
            <v>0</v>
          </cell>
          <cell r="L909">
            <v>0</v>
          </cell>
          <cell r="M909">
            <v>0</v>
          </cell>
          <cell r="N909">
            <v>0</v>
          </cell>
          <cell r="O909">
            <v>0</v>
          </cell>
          <cell r="P909">
            <v>0</v>
          </cell>
          <cell r="Q909">
            <v>0</v>
          </cell>
          <cell r="R909">
            <v>0</v>
          </cell>
          <cell r="S909">
            <v>0</v>
          </cell>
          <cell r="T909">
            <v>0</v>
          </cell>
          <cell r="U909">
            <v>0</v>
          </cell>
          <cell r="V909">
            <v>0</v>
          </cell>
          <cell r="W909">
            <v>0</v>
          </cell>
          <cell r="X909">
            <v>0</v>
          </cell>
          <cell r="Y909">
            <v>0</v>
          </cell>
          <cell r="Z909">
            <v>0</v>
          </cell>
          <cell r="AA909">
            <v>0</v>
          </cell>
          <cell r="AB909">
            <v>0</v>
          </cell>
          <cell r="AC909">
            <v>0</v>
          </cell>
          <cell r="AD909">
            <v>0</v>
          </cell>
          <cell r="AE909">
            <v>0</v>
          </cell>
          <cell r="AF909">
            <v>0</v>
          </cell>
          <cell r="AG909">
            <v>0</v>
          </cell>
          <cell r="AH909">
            <v>0</v>
          </cell>
          <cell r="AI909">
            <v>0</v>
          </cell>
          <cell r="AJ909">
            <v>0</v>
          </cell>
          <cell r="AK909">
            <v>0</v>
          </cell>
          <cell r="AL909">
            <v>0</v>
          </cell>
          <cell r="AM909">
            <v>0</v>
          </cell>
          <cell r="AN909">
            <v>0</v>
          </cell>
          <cell r="AO909">
            <v>0</v>
          </cell>
          <cell r="AP909">
            <v>0</v>
          </cell>
          <cell r="AQ909">
            <v>0</v>
          </cell>
          <cell r="AR909">
            <v>0</v>
          </cell>
          <cell r="AS909">
            <v>0</v>
          </cell>
          <cell r="AT909">
            <v>0</v>
          </cell>
          <cell r="AU909">
            <v>0</v>
          </cell>
          <cell r="AV909">
            <v>0</v>
          </cell>
          <cell r="AW909">
            <v>0</v>
          </cell>
          <cell r="AX909">
            <v>0</v>
          </cell>
          <cell r="AY909">
            <v>0</v>
          </cell>
          <cell r="AZ909">
            <v>0</v>
          </cell>
          <cell r="BA909">
            <v>0</v>
          </cell>
          <cell r="BB909">
            <v>0</v>
          </cell>
          <cell r="BC909">
            <v>0</v>
          </cell>
          <cell r="BD909">
            <v>0</v>
          </cell>
          <cell r="BE909">
            <v>0</v>
          </cell>
          <cell r="BF909">
            <v>0</v>
          </cell>
          <cell r="BG909">
            <v>0</v>
          </cell>
          <cell r="BH909">
            <v>0</v>
          </cell>
          <cell r="BI909">
            <v>0</v>
          </cell>
          <cell r="BJ909">
            <v>0</v>
          </cell>
          <cell r="BK909">
            <v>0</v>
          </cell>
          <cell r="BL909">
            <v>0</v>
          </cell>
          <cell r="BM909">
            <v>0</v>
          </cell>
          <cell r="BN909">
            <v>0</v>
          </cell>
          <cell r="BO909">
            <v>0</v>
          </cell>
          <cell r="BP909">
            <v>0</v>
          </cell>
          <cell r="BQ909">
            <v>0</v>
          </cell>
          <cell r="BR909">
            <v>0</v>
          </cell>
          <cell r="BS909">
            <v>0</v>
          </cell>
          <cell r="BT909">
            <v>0</v>
          </cell>
          <cell r="BU909">
            <v>0</v>
          </cell>
          <cell r="BV909">
            <v>0</v>
          </cell>
          <cell r="BW909">
            <v>0</v>
          </cell>
          <cell r="BX909">
            <v>0</v>
          </cell>
          <cell r="BY909">
            <v>0</v>
          </cell>
          <cell r="BZ909">
            <v>0</v>
          </cell>
          <cell r="CA909">
            <v>0</v>
          </cell>
          <cell r="CB909">
            <v>0</v>
          </cell>
          <cell r="CC909">
            <v>0</v>
          </cell>
          <cell r="CD909">
            <v>0</v>
          </cell>
          <cell r="CE909">
            <v>0</v>
          </cell>
          <cell r="CF909">
            <v>0</v>
          </cell>
          <cell r="CG909">
            <v>0</v>
          </cell>
          <cell r="CH909">
            <v>0</v>
          </cell>
          <cell r="CI909">
            <v>0</v>
          </cell>
          <cell r="CJ909">
            <v>0</v>
          </cell>
          <cell r="CK909">
            <v>0</v>
          </cell>
          <cell r="CL909">
            <v>0</v>
          </cell>
          <cell r="CM909">
            <v>0</v>
          </cell>
          <cell r="CN909">
            <v>0</v>
          </cell>
          <cell r="CO909">
            <v>0</v>
          </cell>
          <cell r="CP909">
            <v>0</v>
          </cell>
          <cell r="CQ909">
            <v>0</v>
          </cell>
          <cell r="CR909">
            <v>0</v>
          </cell>
          <cell r="CS909">
            <v>0</v>
          </cell>
          <cell r="CT909">
            <v>0</v>
          </cell>
          <cell r="CU909">
            <v>0</v>
          </cell>
          <cell r="CV909">
            <v>0</v>
          </cell>
          <cell r="CW909">
            <v>0</v>
          </cell>
          <cell r="CX909">
            <v>0</v>
          </cell>
          <cell r="CY909">
            <v>0</v>
          </cell>
          <cell r="CZ909">
            <v>0</v>
          </cell>
          <cell r="DA909">
            <v>0</v>
          </cell>
          <cell r="DB909">
            <v>0</v>
          </cell>
          <cell r="DC909">
            <v>0</v>
          </cell>
          <cell r="DD909">
            <v>0</v>
          </cell>
          <cell r="DE909">
            <v>-2.4373020499068865E-6</v>
          </cell>
          <cell r="DF909">
            <v>0</v>
          </cell>
          <cell r="DG909">
            <v>0</v>
          </cell>
          <cell r="DH909">
            <v>0</v>
          </cell>
          <cell r="DI909">
            <v>0</v>
          </cell>
          <cell r="DJ909">
            <v>0</v>
          </cell>
          <cell r="DK909">
            <v>0</v>
          </cell>
          <cell r="DL909">
            <v>0</v>
          </cell>
          <cell r="DM909">
            <v>0</v>
          </cell>
          <cell r="DN909">
            <v>0</v>
          </cell>
          <cell r="DO909">
            <v>-2.9158687943175998E-5</v>
          </cell>
          <cell r="DP909">
            <v>0</v>
          </cell>
          <cell r="DQ909">
            <v>4.614218714338314E-7</v>
          </cell>
          <cell r="DR909">
            <v>2.4155965826222481E-5</v>
          </cell>
          <cell r="DS909">
            <v>0</v>
          </cell>
          <cell r="DT909">
            <v>0</v>
          </cell>
          <cell r="DU909">
            <v>0</v>
          </cell>
          <cell r="DV909">
            <v>0</v>
          </cell>
          <cell r="DW909">
            <v>0</v>
          </cell>
          <cell r="DX909">
            <v>0</v>
          </cell>
          <cell r="DY909">
            <v>2.3585277967863583E-6</v>
          </cell>
          <cell r="DZ909">
            <v>3.6072923816077296E-5</v>
          </cell>
          <cell r="EA909">
            <v>1.0622628546097523E-4</v>
          </cell>
          <cell r="EB909">
            <v>1.7234473661625893E-4</v>
          </cell>
          <cell r="EC909">
            <v>-3.0130762411373357E-5</v>
          </cell>
          <cell r="ED909">
            <v>0</v>
          </cell>
        </row>
        <row r="910">
          <cell r="F910">
            <v>0</v>
          </cell>
          <cell r="G910">
            <v>0</v>
          </cell>
          <cell r="H910">
            <v>0</v>
          </cell>
          <cell r="I910">
            <v>0</v>
          </cell>
          <cell r="J910">
            <v>0</v>
          </cell>
          <cell r="K910">
            <v>0</v>
          </cell>
          <cell r="L910">
            <v>0</v>
          </cell>
          <cell r="M910">
            <v>0</v>
          </cell>
          <cell r="N910">
            <v>0</v>
          </cell>
          <cell r="O910">
            <v>0</v>
          </cell>
          <cell r="P910">
            <v>0</v>
          </cell>
          <cell r="Q910">
            <v>0</v>
          </cell>
          <cell r="R910">
            <v>0</v>
          </cell>
          <cell r="S910">
            <v>0</v>
          </cell>
          <cell r="T910">
            <v>0</v>
          </cell>
          <cell r="U910">
            <v>0</v>
          </cell>
          <cell r="V910">
            <v>0</v>
          </cell>
          <cell r="W910">
            <v>0</v>
          </cell>
          <cell r="X910">
            <v>0</v>
          </cell>
          <cell r="Y910">
            <v>0</v>
          </cell>
          <cell r="Z910">
            <v>0</v>
          </cell>
          <cell r="AA910">
            <v>0</v>
          </cell>
          <cell r="AB910">
            <v>0</v>
          </cell>
          <cell r="AC910">
            <v>0</v>
          </cell>
          <cell r="AD910">
            <v>0</v>
          </cell>
          <cell r="AE910">
            <v>0</v>
          </cell>
          <cell r="AF910">
            <v>0</v>
          </cell>
          <cell r="AG910">
            <v>0</v>
          </cell>
          <cell r="AH910">
            <v>0</v>
          </cell>
          <cell r="AI910">
            <v>0</v>
          </cell>
          <cell r="AJ910">
            <v>0</v>
          </cell>
          <cell r="AK910">
            <v>0</v>
          </cell>
          <cell r="AL910">
            <v>0</v>
          </cell>
          <cell r="AM910">
            <v>0</v>
          </cell>
          <cell r="AN910">
            <v>0</v>
          </cell>
          <cell r="AO910">
            <v>0</v>
          </cell>
          <cell r="AP910">
            <v>0</v>
          </cell>
          <cell r="AQ910">
            <v>0</v>
          </cell>
          <cell r="AR910">
            <v>0</v>
          </cell>
          <cell r="AS910">
            <v>0</v>
          </cell>
          <cell r="AT910">
            <v>0</v>
          </cell>
          <cell r="AU910">
            <v>0</v>
          </cell>
          <cell r="AV910">
            <v>0</v>
          </cell>
          <cell r="AW910">
            <v>0</v>
          </cell>
          <cell r="AX910">
            <v>0</v>
          </cell>
          <cell r="AY910">
            <v>0</v>
          </cell>
          <cell r="AZ910">
            <v>0</v>
          </cell>
          <cell r="BA910">
            <v>0</v>
          </cell>
          <cell r="BB910">
            <v>0</v>
          </cell>
          <cell r="BC910">
            <v>0</v>
          </cell>
          <cell r="BD910">
            <v>0</v>
          </cell>
          <cell r="BE910">
            <v>0</v>
          </cell>
          <cell r="BF910">
            <v>0</v>
          </cell>
          <cell r="BG910">
            <v>0</v>
          </cell>
          <cell r="BH910">
            <v>0</v>
          </cell>
          <cell r="BI910">
            <v>0</v>
          </cell>
          <cell r="BJ910">
            <v>0</v>
          </cell>
          <cell r="BK910">
            <v>0</v>
          </cell>
          <cell r="BL910">
            <v>0</v>
          </cell>
          <cell r="BM910">
            <v>0</v>
          </cell>
          <cell r="BN910">
            <v>0</v>
          </cell>
          <cell r="BO910">
            <v>0</v>
          </cell>
          <cell r="BP910">
            <v>0</v>
          </cell>
          <cell r="BQ910">
            <v>0</v>
          </cell>
          <cell r="BR910">
            <v>0</v>
          </cell>
          <cell r="BS910">
            <v>0</v>
          </cell>
          <cell r="BT910">
            <v>0</v>
          </cell>
          <cell r="BU910">
            <v>0</v>
          </cell>
          <cell r="BV910">
            <v>0</v>
          </cell>
          <cell r="BW910">
            <v>0</v>
          </cell>
          <cell r="BX910">
            <v>0</v>
          </cell>
          <cell r="BY910">
            <v>0</v>
          </cell>
          <cell r="BZ910">
            <v>0</v>
          </cell>
          <cell r="CA910">
            <v>0</v>
          </cell>
          <cell r="CB910">
            <v>0</v>
          </cell>
          <cell r="CC910">
            <v>0</v>
          </cell>
          <cell r="CD910">
            <v>0</v>
          </cell>
          <cell r="CE910">
            <v>0</v>
          </cell>
          <cell r="CF910">
            <v>0</v>
          </cell>
          <cell r="CG910">
            <v>0</v>
          </cell>
          <cell r="CH910">
            <v>0</v>
          </cell>
          <cell r="CI910">
            <v>0</v>
          </cell>
          <cell r="CJ910">
            <v>0</v>
          </cell>
          <cell r="CK910">
            <v>0</v>
          </cell>
          <cell r="CL910">
            <v>0</v>
          </cell>
          <cell r="CM910">
            <v>0</v>
          </cell>
          <cell r="CN910">
            <v>0</v>
          </cell>
          <cell r="CO910">
            <v>0</v>
          </cell>
          <cell r="CP910">
            <v>0</v>
          </cell>
          <cell r="CQ910">
            <v>0</v>
          </cell>
          <cell r="CR910">
            <v>0</v>
          </cell>
          <cell r="CS910">
            <v>0</v>
          </cell>
          <cell r="CT910">
            <v>0</v>
          </cell>
          <cell r="CU910">
            <v>0</v>
          </cell>
          <cell r="CV910">
            <v>0</v>
          </cell>
          <cell r="CW910">
            <v>0</v>
          </cell>
          <cell r="CX910">
            <v>0</v>
          </cell>
          <cell r="CY910">
            <v>0</v>
          </cell>
          <cell r="CZ910">
            <v>0</v>
          </cell>
          <cell r="DA910">
            <v>0</v>
          </cell>
          <cell r="DB910">
            <v>0</v>
          </cell>
          <cell r="DC910">
            <v>0</v>
          </cell>
          <cell r="DD910">
            <v>0</v>
          </cell>
          <cell r="DE910">
            <v>2.4329435912018305E-6</v>
          </cell>
          <cell r="DF910">
            <v>0</v>
          </cell>
          <cell r="DG910">
            <v>0</v>
          </cell>
          <cell r="DH910">
            <v>0</v>
          </cell>
          <cell r="DI910">
            <v>0</v>
          </cell>
          <cell r="DJ910">
            <v>0</v>
          </cell>
          <cell r="DK910">
            <v>0</v>
          </cell>
          <cell r="DL910">
            <v>0</v>
          </cell>
          <cell r="DM910">
            <v>0</v>
          </cell>
          <cell r="DN910">
            <v>0</v>
          </cell>
          <cell r="DO910">
            <v>0</v>
          </cell>
          <cell r="DP910">
            <v>1.0571422558947052E-5</v>
          </cell>
          <cell r="DQ910">
            <v>1.8415539806693193E-5</v>
          </cell>
          <cell r="DR910">
            <v>3.4346274964125456E-5</v>
          </cell>
          <cell r="DS910">
            <v>-2.3910915200386906E-4</v>
          </cell>
          <cell r="DT910">
            <v>2.7518566167628045E-4</v>
          </cell>
          <cell r="DU910">
            <v>-5.9336515694563552E-5</v>
          </cell>
          <cell r="DV910">
            <v>3.0620103815881539E-5</v>
          </cell>
          <cell r="DW910">
            <v>4.2573653198652028E-5</v>
          </cell>
          <cell r="DX910">
            <v>-2.6647516835065499E-5</v>
          </cell>
          <cell r="DY910">
            <v>0</v>
          </cell>
          <cell r="DZ910">
            <v>1.4194251656349244E-4</v>
          </cell>
          <cell r="EA910">
            <v>5.2454405162216666E-6</v>
          </cell>
          <cell r="EB910">
            <v>3.4126907516002225E-5</v>
          </cell>
          <cell r="EC910">
            <v>5.972140852972263E-5</v>
          </cell>
          <cell r="ED910">
            <v>1.6893190507227818E-4</v>
          </cell>
        </row>
        <row r="911">
          <cell r="F911">
            <v>0</v>
          </cell>
          <cell r="G911">
            <v>0</v>
          </cell>
          <cell r="H911">
            <v>0</v>
          </cell>
          <cell r="I911">
            <v>0</v>
          </cell>
          <cell r="J911">
            <v>0</v>
          </cell>
          <cell r="K911">
            <v>0</v>
          </cell>
          <cell r="L911">
            <v>0</v>
          </cell>
          <cell r="M911">
            <v>0</v>
          </cell>
          <cell r="N911">
            <v>0</v>
          </cell>
          <cell r="O911">
            <v>0</v>
          </cell>
          <cell r="P911">
            <v>0</v>
          </cell>
          <cell r="Q911">
            <v>0</v>
          </cell>
          <cell r="R911">
            <v>0</v>
          </cell>
          <cell r="S911">
            <v>0</v>
          </cell>
          <cell r="T911">
            <v>0</v>
          </cell>
          <cell r="U911">
            <v>0</v>
          </cell>
          <cell r="V911">
            <v>0</v>
          </cell>
          <cell r="W911">
            <v>0</v>
          </cell>
          <cell r="X911">
            <v>0</v>
          </cell>
          <cell r="Y911">
            <v>0</v>
          </cell>
          <cell r="Z911">
            <v>0</v>
          </cell>
          <cell r="AA911">
            <v>0</v>
          </cell>
          <cell r="AB911">
            <v>0</v>
          </cell>
          <cell r="AC911">
            <v>0</v>
          </cell>
          <cell r="AD911">
            <v>0</v>
          </cell>
          <cell r="AE911">
            <v>0</v>
          </cell>
          <cell r="AF911">
            <v>0</v>
          </cell>
          <cell r="AG911">
            <v>0</v>
          </cell>
          <cell r="AH911">
            <v>0</v>
          </cell>
          <cell r="AI911">
            <v>0</v>
          </cell>
          <cell r="AJ911">
            <v>0</v>
          </cell>
          <cell r="AK911">
            <v>0</v>
          </cell>
          <cell r="AL911">
            <v>0</v>
          </cell>
          <cell r="AM911">
            <v>0</v>
          </cell>
          <cell r="AN911">
            <v>0</v>
          </cell>
          <cell r="AO911">
            <v>0</v>
          </cell>
          <cell r="AP911">
            <v>0</v>
          </cell>
          <cell r="AQ911">
            <v>0</v>
          </cell>
          <cell r="AR911">
            <v>-1.1205652067913796E-6</v>
          </cell>
          <cell r="AS911">
            <v>0</v>
          </cell>
          <cell r="AT911">
            <v>0</v>
          </cell>
          <cell r="AU911">
            <v>0</v>
          </cell>
          <cell r="AV911">
            <v>0</v>
          </cell>
          <cell r="AW911">
            <v>-1.3229898892630487E-5</v>
          </cell>
          <cell r="AX911">
            <v>0</v>
          </cell>
          <cell r="AY911">
            <v>0</v>
          </cell>
          <cell r="AZ911">
            <v>0</v>
          </cell>
          <cell r="BA911">
            <v>0</v>
          </cell>
          <cell r="BB911">
            <v>0</v>
          </cell>
          <cell r="BC911">
            <v>0</v>
          </cell>
          <cell r="BD911">
            <v>0</v>
          </cell>
          <cell r="BE911">
            <v>-1.123670460512205E-6</v>
          </cell>
          <cell r="BF911">
            <v>0</v>
          </cell>
          <cell r="BG911">
            <v>0</v>
          </cell>
          <cell r="BH911">
            <v>0</v>
          </cell>
          <cell r="BI911">
            <v>0</v>
          </cell>
          <cell r="BJ911">
            <v>0</v>
          </cell>
          <cell r="BK911">
            <v>-1.3671323935815494E-5</v>
          </cell>
          <cell r="BL911">
            <v>0</v>
          </cell>
          <cell r="BM911">
            <v>0</v>
          </cell>
          <cell r="BN911">
            <v>0</v>
          </cell>
          <cell r="BO911">
            <v>0</v>
          </cell>
          <cell r="BP911">
            <v>0</v>
          </cell>
          <cell r="BQ911">
            <v>0</v>
          </cell>
          <cell r="BR911">
            <v>0</v>
          </cell>
          <cell r="BS911">
            <v>0</v>
          </cell>
          <cell r="BT911">
            <v>0</v>
          </cell>
          <cell r="BU911">
            <v>0</v>
          </cell>
          <cell r="BV911">
            <v>0</v>
          </cell>
          <cell r="BW911">
            <v>0</v>
          </cell>
          <cell r="BX911">
            <v>0</v>
          </cell>
          <cell r="BY911">
            <v>0</v>
          </cell>
          <cell r="BZ911">
            <v>0</v>
          </cell>
          <cell r="CA911">
            <v>0</v>
          </cell>
          <cell r="CB911">
            <v>0</v>
          </cell>
          <cell r="CC911">
            <v>0</v>
          </cell>
          <cell r="CD911">
            <v>0</v>
          </cell>
          <cell r="CE911">
            <v>1.8173962335055194E-11</v>
          </cell>
          <cell r="CF911">
            <v>0</v>
          </cell>
          <cell r="CG911">
            <v>0</v>
          </cell>
          <cell r="CH911">
            <v>0</v>
          </cell>
          <cell r="CI911">
            <v>0</v>
          </cell>
          <cell r="CJ911">
            <v>-1.3230139624509363E-5</v>
          </cell>
          <cell r="CK911">
            <v>0</v>
          </cell>
          <cell r="CL911">
            <v>0</v>
          </cell>
          <cell r="CM911">
            <v>1.3230353608284506E-5</v>
          </cell>
          <cell r="CN911">
            <v>0</v>
          </cell>
          <cell r="CO911">
            <v>0</v>
          </cell>
          <cell r="CP911">
            <v>0</v>
          </cell>
          <cell r="CQ911">
            <v>0</v>
          </cell>
          <cell r="CR911">
            <v>5.7503352998145019E-6</v>
          </cell>
          <cell r="CS911">
            <v>0</v>
          </cell>
          <cell r="CT911">
            <v>-2.9153571224349584E-5</v>
          </cell>
          <cell r="CU911">
            <v>-5.4545605306821621E-5</v>
          </cell>
          <cell r="CV911">
            <v>-3.8433609729160434E-5</v>
          </cell>
          <cell r="CW911">
            <v>1.9090951158190483E-4</v>
          </cell>
          <cell r="CX911">
            <v>2.4041804864594063E-5</v>
          </cell>
          <cell r="CY911">
            <v>-8.1818060236438228E-5</v>
          </cell>
          <cell r="CZ911">
            <v>2.7272802653466321E-5</v>
          </cell>
          <cell r="DA911">
            <v>2.8181744057498292E-5</v>
          </cell>
          <cell r="DB911">
            <v>0</v>
          </cell>
          <cell r="DC911">
            <v>0</v>
          </cell>
          <cell r="DD911">
            <v>0</v>
          </cell>
          <cell r="DE911">
            <v>1.6941123605729302E-5</v>
          </cell>
          <cell r="DF911">
            <v>0</v>
          </cell>
          <cell r="DG911">
            <v>3.0194933072824615E-5</v>
          </cell>
          <cell r="DH911">
            <v>0</v>
          </cell>
          <cell r="DI911">
            <v>8.8437037036315225E-6</v>
          </cell>
          <cell r="DJ911">
            <v>5.4545752420698257E-5</v>
          </cell>
          <cell r="DK911">
            <v>5.6363681592008774E-5</v>
          </cell>
          <cell r="DL911">
            <v>-2.7272642165565575E-5</v>
          </cell>
          <cell r="DM911">
            <v>0</v>
          </cell>
          <cell r="DN911">
            <v>2.8181730237775149E-5</v>
          </cell>
          <cell r="DO911">
            <v>5.454555181078069E-5</v>
          </cell>
          <cell r="DP911">
            <v>0</v>
          </cell>
          <cell r="DQ911">
            <v>0</v>
          </cell>
          <cell r="DR911">
            <v>6.1181932489329238E-5</v>
          </cell>
          <cell r="DS911">
            <v>0</v>
          </cell>
          <cell r="DT911">
            <v>0</v>
          </cell>
          <cell r="DU911">
            <v>1.367414673941747E-4</v>
          </cell>
          <cell r="DV911">
            <v>9.5562692509654212E-5</v>
          </cell>
          <cell r="DW911">
            <v>6.5519003637770634E-5</v>
          </cell>
          <cell r="DX911">
            <v>9.1210372588079736E-12</v>
          </cell>
          <cell r="DY911">
            <v>2.0700081581342955E-4</v>
          </cell>
          <cell r="DZ911">
            <v>2.1862698195845853E-4</v>
          </cell>
          <cell r="EA911">
            <v>-1.9347712321149402E-10</v>
          </cell>
          <cell r="EB911">
            <v>-2.0060980654434957E-10</v>
          </cell>
          <cell r="EC911">
            <v>0</v>
          </cell>
          <cell r="ED911">
            <v>0</v>
          </cell>
        </row>
        <row r="912">
          <cell r="F912">
            <v>0</v>
          </cell>
          <cell r="G912">
            <v>0</v>
          </cell>
          <cell r="H912">
            <v>0</v>
          </cell>
          <cell r="I912">
            <v>0</v>
          </cell>
          <cell r="J912">
            <v>0</v>
          </cell>
          <cell r="K912">
            <v>0</v>
          </cell>
          <cell r="L912">
            <v>0</v>
          </cell>
          <cell r="M912">
            <v>0</v>
          </cell>
          <cell r="N912">
            <v>0</v>
          </cell>
          <cell r="O912">
            <v>0</v>
          </cell>
          <cell r="P912">
            <v>0</v>
          </cell>
          <cell r="Q912">
            <v>0</v>
          </cell>
          <cell r="R912">
            <v>0</v>
          </cell>
          <cell r="S912">
            <v>0</v>
          </cell>
          <cell r="T912">
            <v>0</v>
          </cell>
          <cell r="U912">
            <v>0</v>
          </cell>
          <cell r="V912">
            <v>0</v>
          </cell>
          <cell r="W912">
            <v>0</v>
          </cell>
          <cell r="X912">
            <v>0</v>
          </cell>
          <cell r="Y912">
            <v>0</v>
          </cell>
          <cell r="Z912">
            <v>0</v>
          </cell>
          <cell r="AA912">
            <v>0</v>
          </cell>
          <cell r="AB912">
            <v>0</v>
          </cell>
          <cell r="AC912">
            <v>0</v>
          </cell>
          <cell r="AD912">
            <v>0</v>
          </cell>
          <cell r="AE912">
            <v>0</v>
          </cell>
          <cell r="AF912">
            <v>0</v>
          </cell>
          <cell r="AG912">
            <v>0</v>
          </cell>
          <cell r="AH912">
            <v>0</v>
          </cell>
          <cell r="AI912">
            <v>0</v>
          </cell>
          <cell r="AJ912">
            <v>0</v>
          </cell>
          <cell r="AK912">
            <v>0</v>
          </cell>
          <cell r="AL912">
            <v>0</v>
          </cell>
          <cell r="AM912">
            <v>0</v>
          </cell>
          <cell r="AN912">
            <v>0</v>
          </cell>
          <cell r="AO912">
            <v>0</v>
          </cell>
          <cell r="AP912">
            <v>0</v>
          </cell>
          <cell r="AQ912">
            <v>0</v>
          </cell>
          <cell r="AR912">
            <v>0</v>
          </cell>
          <cell r="AS912">
            <v>0</v>
          </cell>
          <cell r="AT912">
            <v>0</v>
          </cell>
          <cell r="AU912">
            <v>0</v>
          </cell>
          <cell r="AV912">
            <v>0</v>
          </cell>
          <cell r="AW912">
            <v>0</v>
          </cell>
          <cell r="AX912">
            <v>0</v>
          </cell>
          <cell r="AY912">
            <v>0</v>
          </cell>
          <cell r="AZ912">
            <v>0</v>
          </cell>
          <cell r="BA912">
            <v>0</v>
          </cell>
          <cell r="BB912">
            <v>0</v>
          </cell>
          <cell r="BC912">
            <v>0</v>
          </cell>
          <cell r="BD912">
            <v>0</v>
          </cell>
          <cell r="BE912">
            <v>0</v>
          </cell>
          <cell r="BF912">
            <v>0</v>
          </cell>
          <cell r="BG912">
            <v>0</v>
          </cell>
          <cell r="BH912">
            <v>0</v>
          </cell>
          <cell r="BI912">
            <v>0</v>
          </cell>
          <cell r="BJ912">
            <v>0</v>
          </cell>
          <cell r="BK912">
            <v>0</v>
          </cell>
          <cell r="BL912">
            <v>0</v>
          </cell>
          <cell r="BM912">
            <v>0</v>
          </cell>
          <cell r="BN912">
            <v>0</v>
          </cell>
          <cell r="BO912">
            <v>0</v>
          </cell>
          <cell r="BP912">
            <v>0</v>
          </cell>
          <cell r="BQ912">
            <v>0</v>
          </cell>
          <cell r="BR912">
            <v>0</v>
          </cell>
          <cell r="BS912">
            <v>0</v>
          </cell>
          <cell r="BT912">
            <v>0</v>
          </cell>
          <cell r="BU912">
            <v>0</v>
          </cell>
          <cell r="BV912">
            <v>0</v>
          </cell>
          <cell r="BW912">
            <v>0</v>
          </cell>
          <cell r="BX912">
            <v>0</v>
          </cell>
          <cell r="BY912">
            <v>0</v>
          </cell>
          <cell r="BZ912">
            <v>0</v>
          </cell>
          <cell r="CA912">
            <v>0</v>
          </cell>
          <cell r="CB912">
            <v>0</v>
          </cell>
          <cell r="CC912">
            <v>0</v>
          </cell>
          <cell r="CD912">
            <v>0</v>
          </cell>
          <cell r="CE912">
            <v>0</v>
          </cell>
          <cell r="CF912">
            <v>0</v>
          </cell>
          <cell r="CG912">
            <v>0</v>
          </cell>
          <cell r="CH912">
            <v>0</v>
          </cell>
          <cell r="CI912">
            <v>0</v>
          </cell>
          <cell r="CJ912">
            <v>0</v>
          </cell>
          <cell r="CK912">
            <v>0</v>
          </cell>
          <cell r="CL912">
            <v>0</v>
          </cell>
          <cell r="CM912">
            <v>0</v>
          </cell>
          <cell r="CN912">
            <v>0</v>
          </cell>
          <cell r="CO912">
            <v>0</v>
          </cell>
          <cell r="CP912">
            <v>0</v>
          </cell>
          <cell r="CQ912">
            <v>0</v>
          </cell>
          <cell r="CR912">
            <v>0</v>
          </cell>
          <cell r="CS912">
            <v>0</v>
          </cell>
          <cell r="CT912">
            <v>0</v>
          </cell>
          <cell r="CU912">
            <v>0</v>
          </cell>
          <cell r="CV912">
            <v>0</v>
          </cell>
          <cell r="CW912">
            <v>0</v>
          </cell>
          <cell r="CX912">
            <v>0</v>
          </cell>
          <cell r="CY912">
            <v>0</v>
          </cell>
          <cell r="CZ912">
            <v>0</v>
          </cell>
          <cell r="DA912">
            <v>0</v>
          </cell>
          <cell r="DB912">
            <v>0</v>
          </cell>
          <cell r="DC912">
            <v>0</v>
          </cell>
          <cell r="DD912">
            <v>0</v>
          </cell>
          <cell r="DE912">
            <v>-7.0204179838384562E-5</v>
          </cell>
          <cell r="DF912">
            <v>0</v>
          </cell>
          <cell r="DG912">
            <v>0</v>
          </cell>
          <cell r="DH912">
            <v>0</v>
          </cell>
          <cell r="DI912">
            <v>0</v>
          </cell>
          <cell r="DJ912">
            <v>0</v>
          </cell>
          <cell r="DK912">
            <v>0</v>
          </cell>
          <cell r="DL912">
            <v>0</v>
          </cell>
          <cell r="DM912">
            <v>0</v>
          </cell>
          <cell r="DN912">
            <v>0</v>
          </cell>
          <cell r="DO912">
            <v>0</v>
          </cell>
          <cell r="DP912">
            <v>2.2280982903133406E-7</v>
          </cell>
          <cell r="DQ912">
            <v>-8.2681322373867605E-4</v>
          </cell>
          <cell r="DR912">
            <v>1.2727177873639306E-4</v>
          </cell>
          <cell r="DS912">
            <v>3.3294601254479916E-4</v>
          </cell>
          <cell r="DT912">
            <v>8.9336462148925655E-5</v>
          </cell>
          <cell r="DU912">
            <v>5.9757017679901159E-4</v>
          </cell>
          <cell r="DV912">
            <v>-1.6463906695157737E-4</v>
          </cell>
          <cell r="DW912">
            <v>1.7450238446037325E-4</v>
          </cell>
          <cell r="DX912">
            <v>3.9418499999999135E-4</v>
          </cell>
          <cell r="DY912">
            <v>3.7110301212006647E-6</v>
          </cell>
          <cell r="DZ912">
            <v>6.3685811276581461E-5</v>
          </cell>
          <cell r="EA912">
            <v>8.7135149572370452E-6</v>
          </cell>
          <cell r="EB912">
            <v>1.300821098704219E-5</v>
          </cell>
          <cell r="EC912">
            <v>1.8954148860994557E-6</v>
          </cell>
          <cell r="ED912">
            <v>0</v>
          </cell>
        </row>
        <row r="913">
          <cell r="F913">
            <v>0</v>
          </cell>
          <cell r="G913">
            <v>0</v>
          </cell>
          <cell r="H913">
            <v>0</v>
          </cell>
          <cell r="I913">
            <v>0</v>
          </cell>
          <cell r="J913">
            <v>0</v>
          </cell>
          <cell r="K913">
            <v>0</v>
          </cell>
          <cell r="L913">
            <v>0</v>
          </cell>
          <cell r="M913">
            <v>0</v>
          </cell>
          <cell r="N913">
            <v>0</v>
          </cell>
          <cell r="O913">
            <v>0</v>
          </cell>
          <cell r="P913">
            <v>0</v>
          </cell>
          <cell r="Q913">
            <v>0</v>
          </cell>
          <cell r="R913">
            <v>0</v>
          </cell>
          <cell r="S913">
            <v>0</v>
          </cell>
          <cell r="T913">
            <v>0</v>
          </cell>
          <cell r="U913">
            <v>0</v>
          </cell>
          <cell r="V913">
            <v>0</v>
          </cell>
          <cell r="W913">
            <v>0</v>
          </cell>
          <cell r="X913">
            <v>0</v>
          </cell>
          <cell r="Y913">
            <v>0</v>
          </cell>
          <cell r="Z913">
            <v>0</v>
          </cell>
          <cell r="AA913">
            <v>0</v>
          </cell>
          <cell r="AB913">
            <v>0</v>
          </cell>
          <cell r="AC913">
            <v>0</v>
          </cell>
          <cell r="AD913">
            <v>0</v>
          </cell>
          <cell r="AE913">
            <v>0</v>
          </cell>
          <cell r="AF913">
            <v>0</v>
          </cell>
          <cell r="AG913">
            <v>0</v>
          </cell>
          <cell r="AH913">
            <v>0</v>
          </cell>
          <cell r="AI913">
            <v>0</v>
          </cell>
          <cell r="AJ913">
            <v>0</v>
          </cell>
          <cell r="AK913">
            <v>0</v>
          </cell>
          <cell r="AL913">
            <v>0</v>
          </cell>
          <cell r="AM913">
            <v>0</v>
          </cell>
          <cell r="AN913">
            <v>0</v>
          </cell>
          <cell r="AO913">
            <v>0</v>
          </cell>
          <cell r="AP913">
            <v>0</v>
          </cell>
          <cell r="AQ913">
            <v>0</v>
          </cell>
          <cell r="AR913">
            <v>0</v>
          </cell>
          <cell r="AS913">
            <v>0</v>
          </cell>
          <cell r="AT913">
            <v>0</v>
          </cell>
          <cell r="AU913">
            <v>0</v>
          </cell>
          <cell r="AV913">
            <v>0</v>
          </cell>
          <cell r="AW913">
            <v>0</v>
          </cell>
          <cell r="AX913">
            <v>0</v>
          </cell>
          <cell r="AY913">
            <v>0</v>
          </cell>
          <cell r="AZ913">
            <v>0</v>
          </cell>
          <cell r="BA913">
            <v>0</v>
          </cell>
          <cell r="BB913">
            <v>0</v>
          </cell>
          <cell r="BC913">
            <v>0</v>
          </cell>
          <cell r="BD913">
            <v>0</v>
          </cell>
          <cell r="BE913">
            <v>0</v>
          </cell>
          <cell r="BF913">
            <v>0</v>
          </cell>
          <cell r="BG913">
            <v>0</v>
          </cell>
          <cell r="BH913">
            <v>0</v>
          </cell>
          <cell r="BI913">
            <v>0</v>
          </cell>
          <cell r="BJ913">
            <v>0</v>
          </cell>
          <cell r="BK913">
            <v>0</v>
          </cell>
          <cell r="BL913">
            <v>0</v>
          </cell>
          <cell r="BM913">
            <v>0</v>
          </cell>
          <cell r="BN913">
            <v>0</v>
          </cell>
          <cell r="BO913">
            <v>0</v>
          </cell>
          <cell r="BP913">
            <v>0</v>
          </cell>
          <cell r="BQ913">
            <v>0</v>
          </cell>
          <cell r="BR913">
            <v>0</v>
          </cell>
          <cell r="BS913">
            <v>0</v>
          </cell>
          <cell r="BT913">
            <v>0</v>
          </cell>
          <cell r="BU913">
            <v>0</v>
          </cell>
          <cell r="BV913">
            <v>0</v>
          </cell>
          <cell r="BW913">
            <v>0</v>
          </cell>
          <cell r="BX913">
            <v>0</v>
          </cell>
          <cell r="BY913">
            <v>0</v>
          </cell>
          <cell r="BZ913">
            <v>0</v>
          </cell>
          <cell r="CA913">
            <v>0</v>
          </cell>
          <cell r="CB913">
            <v>0</v>
          </cell>
          <cell r="CC913">
            <v>0</v>
          </cell>
          <cell r="CD913">
            <v>0</v>
          </cell>
          <cell r="CE913">
            <v>0</v>
          </cell>
          <cell r="CF913">
            <v>0</v>
          </cell>
          <cell r="CG913">
            <v>0</v>
          </cell>
          <cell r="CH913">
            <v>0</v>
          </cell>
          <cell r="CI913">
            <v>0</v>
          </cell>
          <cell r="CJ913">
            <v>0</v>
          </cell>
          <cell r="CK913">
            <v>0</v>
          </cell>
          <cell r="CL913">
            <v>0</v>
          </cell>
          <cell r="CM913">
            <v>0</v>
          </cell>
          <cell r="CN913">
            <v>0</v>
          </cell>
          <cell r="CO913">
            <v>0</v>
          </cell>
          <cell r="CP913">
            <v>0</v>
          </cell>
          <cell r="CQ913">
            <v>0</v>
          </cell>
          <cell r="CR913">
            <v>0</v>
          </cell>
          <cell r="CS913">
            <v>0</v>
          </cell>
          <cell r="CT913">
            <v>0</v>
          </cell>
          <cell r="CU913">
            <v>0</v>
          </cell>
          <cell r="CV913">
            <v>0</v>
          </cell>
          <cell r="CW913">
            <v>0</v>
          </cell>
          <cell r="CX913">
            <v>0</v>
          </cell>
          <cell r="CY913">
            <v>0</v>
          </cell>
          <cell r="CZ913">
            <v>0</v>
          </cell>
          <cell r="DA913">
            <v>0</v>
          </cell>
          <cell r="DB913">
            <v>0</v>
          </cell>
          <cell r="DC913">
            <v>0</v>
          </cell>
          <cell r="DD913">
            <v>0</v>
          </cell>
          <cell r="DE913">
            <v>-6.19619709343322E-5</v>
          </cell>
          <cell r="DF913">
            <v>0</v>
          </cell>
          <cell r="DG913">
            <v>0</v>
          </cell>
          <cell r="DH913">
            <v>0</v>
          </cell>
          <cell r="DI913">
            <v>0</v>
          </cell>
          <cell r="DJ913">
            <v>0</v>
          </cell>
          <cell r="DK913">
            <v>0</v>
          </cell>
          <cell r="DL913">
            <v>0</v>
          </cell>
          <cell r="DM913">
            <v>0</v>
          </cell>
          <cell r="DN913">
            <v>0</v>
          </cell>
          <cell r="DO913">
            <v>0</v>
          </cell>
          <cell r="DP913">
            <v>9.1952101139436415E-6</v>
          </cell>
          <cell r="DQ913">
            <v>-7.3845082885298785E-4</v>
          </cell>
          <cell r="DR913">
            <v>3.4320458669956366E-4</v>
          </cell>
          <cell r="DS913">
            <v>4.4380631375684487E-5</v>
          </cell>
          <cell r="DT913">
            <v>-6.8349358972596974E-7</v>
          </cell>
          <cell r="DU913">
            <v>1.6175522987317836E-3</v>
          </cell>
          <cell r="DV913">
            <v>8.4029024216558668E-7</v>
          </cell>
          <cell r="DW913">
            <v>9.9026087331127721E-4</v>
          </cell>
          <cell r="DX913">
            <v>-4.4523644943006424E-5</v>
          </cell>
          <cell r="DY913">
            <v>0</v>
          </cell>
          <cell r="DZ913">
            <v>-2.7840346015989281E-4</v>
          </cell>
          <cell r="EA913">
            <v>6.8712037037038654E-4</v>
          </cell>
          <cell r="EB913">
            <v>1.0451032533774773E-3</v>
          </cell>
          <cell r="EC913">
            <v>0</v>
          </cell>
          <cell r="ED913">
            <v>0</v>
          </cell>
        </row>
        <row r="914">
          <cell r="F914">
            <v>0</v>
          </cell>
          <cell r="G914">
            <v>0</v>
          </cell>
          <cell r="H914">
            <v>0</v>
          </cell>
          <cell r="I914">
            <v>0</v>
          </cell>
          <cell r="J914">
            <v>0</v>
          </cell>
          <cell r="K914">
            <v>0</v>
          </cell>
          <cell r="L914">
            <v>0</v>
          </cell>
          <cell r="M914">
            <v>0</v>
          </cell>
          <cell r="N914">
            <v>0</v>
          </cell>
          <cell r="O914">
            <v>0</v>
          </cell>
          <cell r="P914">
            <v>0</v>
          </cell>
          <cell r="Q914">
            <v>0</v>
          </cell>
          <cell r="R914">
            <v>0</v>
          </cell>
          <cell r="S914">
            <v>0</v>
          </cell>
          <cell r="T914">
            <v>0</v>
          </cell>
          <cell r="U914">
            <v>0</v>
          </cell>
          <cell r="V914">
            <v>0</v>
          </cell>
          <cell r="W914">
            <v>0</v>
          </cell>
          <cell r="X914">
            <v>0</v>
          </cell>
          <cell r="Y914">
            <v>0</v>
          </cell>
          <cell r="Z914">
            <v>0</v>
          </cell>
          <cell r="AA914">
            <v>0</v>
          </cell>
          <cell r="AB914">
            <v>0</v>
          </cell>
          <cell r="AC914">
            <v>0</v>
          </cell>
          <cell r="AD914">
            <v>0</v>
          </cell>
          <cell r="AE914">
            <v>0</v>
          </cell>
          <cell r="AF914">
            <v>0</v>
          </cell>
          <cell r="AG914">
            <v>0</v>
          </cell>
          <cell r="AH914">
            <v>0</v>
          </cell>
          <cell r="AI914">
            <v>0</v>
          </cell>
          <cell r="AJ914">
            <v>0</v>
          </cell>
          <cell r="AK914">
            <v>0</v>
          </cell>
          <cell r="AL914">
            <v>0</v>
          </cell>
          <cell r="AM914">
            <v>0</v>
          </cell>
          <cell r="AN914">
            <v>0</v>
          </cell>
          <cell r="AO914">
            <v>0</v>
          </cell>
          <cell r="AP914">
            <v>0</v>
          </cell>
          <cell r="AQ914">
            <v>0</v>
          </cell>
          <cell r="AR914">
            <v>0</v>
          </cell>
          <cell r="AS914">
            <v>0</v>
          </cell>
          <cell r="AT914">
            <v>0</v>
          </cell>
          <cell r="AU914">
            <v>0</v>
          </cell>
          <cell r="AV914">
            <v>0</v>
          </cell>
          <cell r="AW914">
            <v>0</v>
          </cell>
          <cell r="AX914">
            <v>0</v>
          </cell>
          <cell r="AY914">
            <v>0</v>
          </cell>
          <cell r="AZ914">
            <v>0</v>
          </cell>
          <cell r="BA914">
            <v>0</v>
          </cell>
          <cell r="BB914">
            <v>0</v>
          </cell>
          <cell r="BC914">
            <v>0</v>
          </cell>
          <cell r="BD914">
            <v>0</v>
          </cell>
          <cell r="BE914">
            <v>0</v>
          </cell>
          <cell r="BF914">
            <v>0</v>
          </cell>
          <cell r="BG914">
            <v>0</v>
          </cell>
          <cell r="BH914">
            <v>0</v>
          </cell>
          <cell r="BI914">
            <v>0</v>
          </cell>
          <cell r="BJ914">
            <v>0</v>
          </cell>
          <cell r="BK914">
            <v>0</v>
          </cell>
          <cell r="BL914">
            <v>0</v>
          </cell>
          <cell r="BM914">
            <v>0</v>
          </cell>
          <cell r="BN914">
            <v>0</v>
          </cell>
          <cell r="BO914">
            <v>0</v>
          </cell>
          <cell r="BP914">
            <v>0</v>
          </cell>
          <cell r="BQ914">
            <v>0</v>
          </cell>
          <cell r="BR914">
            <v>0</v>
          </cell>
          <cell r="BS914">
            <v>0</v>
          </cell>
          <cell r="BT914">
            <v>0</v>
          </cell>
          <cell r="BU914">
            <v>0</v>
          </cell>
          <cell r="BV914">
            <v>0</v>
          </cell>
          <cell r="BW914">
            <v>0</v>
          </cell>
          <cell r="BX914">
            <v>0</v>
          </cell>
          <cell r="BY914">
            <v>0</v>
          </cell>
          <cell r="BZ914">
            <v>0</v>
          </cell>
          <cell r="CA914">
            <v>0</v>
          </cell>
          <cell r="CB914">
            <v>0</v>
          </cell>
          <cell r="CC914">
            <v>0</v>
          </cell>
          <cell r="CD914">
            <v>0</v>
          </cell>
          <cell r="CE914">
            <v>0</v>
          </cell>
          <cell r="CF914">
            <v>0</v>
          </cell>
          <cell r="CG914">
            <v>0</v>
          </cell>
          <cell r="CH914">
            <v>0</v>
          </cell>
          <cell r="CI914">
            <v>0</v>
          </cell>
          <cell r="CJ914">
            <v>0</v>
          </cell>
          <cell r="CK914">
            <v>0</v>
          </cell>
          <cell r="CL914">
            <v>0</v>
          </cell>
          <cell r="CM914">
            <v>0</v>
          </cell>
          <cell r="CN914">
            <v>0</v>
          </cell>
          <cell r="CO914">
            <v>0</v>
          </cell>
          <cell r="CP914">
            <v>0</v>
          </cell>
          <cell r="CQ914">
            <v>0</v>
          </cell>
          <cell r="CR914">
            <v>0</v>
          </cell>
          <cell r="CS914">
            <v>0</v>
          </cell>
          <cell r="CT914">
            <v>0</v>
          </cell>
          <cell r="CU914">
            <v>0</v>
          </cell>
          <cell r="CV914">
            <v>0</v>
          </cell>
          <cell r="CW914">
            <v>0</v>
          </cell>
          <cell r="CX914">
            <v>0</v>
          </cell>
          <cell r="CY914">
            <v>0</v>
          </cell>
          <cell r="CZ914">
            <v>0</v>
          </cell>
          <cell r="DA914">
            <v>0</v>
          </cell>
          <cell r="DB914">
            <v>0</v>
          </cell>
          <cell r="DC914">
            <v>0</v>
          </cell>
          <cell r="DD914">
            <v>0</v>
          </cell>
          <cell r="DE914">
            <v>6.2151982696545538E-6</v>
          </cell>
          <cell r="DF914">
            <v>0</v>
          </cell>
          <cell r="DG914">
            <v>0</v>
          </cell>
          <cell r="DH914">
            <v>0</v>
          </cell>
          <cell r="DI914">
            <v>0</v>
          </cell>
          <cell r="DJ914">
            <v>0</v>
          </cell>
          <cell r="DK914">
            <v>0</v>
          </cell>
          <cell r="DL914">
            <v>0</v>
          </cell>
          <cell r="DM914">
            <v>0</v>
          </cell>
          <cell r="DN914">
            <v>0</v>
          </cell>
          <cell r="DO914">
            <v>0</v>
          </cell>
          <cell r="DP914">
            <v>7.5618245614028634E-5</v>
          </cell>
          <cell r="DQ914">
            <v>0</v>
          </cell>
          <cell r="DR914">
            <v>2.5027506344699191E-5</v>
          </cell>
          <cell r="DS914">
            <v>1.0676984059609929E-4</v>
          </cell>
          <cell r="DT914">
            <v>5.4351388888895791E-4</v>
          </cell>
          <cell r="DU914">
            <v>3.4661384644363302E-5</v>
          </cell>
          <cell r="DV914">
            <v>1.2804312865499767E-4</v>
          </cell>
          <cell r="DW914">
            <v>0</v>
          </cell>
          <cell r="DX914">
            <v>0</v>
          </cell>
          <cell r="DY914">
            <v>0</v>
          </cell>
          <cell r="DZ914">
            <v>-1.7754749103943146E-4</v>
          </cell>
          <cell r="EA914">
            <v>2.5422263157381941E-6</v>
          </cell>
          <cell r="EB914">
            <v>1.4428131956234491E-4</v>
          </cell>
          <cell r="EC914">
            <v>3.9001020955220511E-5</v>
          </cell>
          <cell r="ED914">
            <v>-4.6851796830793546E-4</v>
          </cell>
        </row>
        <row r="916">
          <cell r="F916">
            <v>0</v>
          </cell>
          <cell r="G916">
            <v>0</v>
          </cell>
          <cell r="H916">
            <v>0</v>
          </cell>
          <cell r="I916">
            <v>0</v>
          </cell>
          <cell r="J916">
            <v>0</v>
          </cell>
          <cell r="K916">
            <v>0</v>
          </cell>
          <cell r="L916">
            <v>0</v>
          </cell>
          <cell r="M916">
            <v>0</v>
          </cell>
          <cell r="N916">
            <v>0</v>
          </cell>
          <cell r="O916">
            <v>0</v>
          </cell>
          <cell r="P916">
            <v>0</v>
          </cell>
          <cell r="Q916">
            <v>0</v>
          </cell>
          <cell r="R916">
            <v>0</v>
          </cell>
          <cell r="S916">
            <v>0</v>
          </cell>
          <cell r="T916">
            <v>0</v>
          </cell>
          <cell r="U916">
            <v>0</v>
          </cell>
          <cell r="V916">
            <v>0</v>
          </cell>
          <cell r="W916">
            <v>0</v>
          </cell>
          <cell r="X916">
            <v>0</v>
          </cell>
          <cell r="Y916">
            <v>0</v>
          </cell>
          <cell r="Z916">
            <v>0</v>
          </cell>
          <cell r="AA916">
            <v>0</v>
          </cell>
          <cell r="AB916">
            <v>0</v>
          </cell>
          <cell r="AC916">
            <v>0</v>
          </cell>
          <cell r="AD916">
            <v>0</v>
          </cell>
          <cell r="AE916">
            <v>0</v>
          </cell>
          <cell r="AF916">
            <v>0</v>
          </cell>
          <cell r="AG916">
            <v>0</v>
          </cell>
          <cell r="AH916">
            <v>0</v>
          </cell>
          <cell r="AI916">
            <v>0</v>
          </cell>
          <cell r="AJ916">
            <v>0</v>
          </cell>
          <cell r="AK916">
            <v>0</v>
          </cell>
          <cell r="AL916">
            <v>0</v>
          </cell>
          <cell r="AM916">
            <v>0</v>
          </cell>
          <cell r="AN916">
            <v>0</v>
          </cell>
          <cell r="AO916">
            <v>0</v>
          </cell>
          <cell r="AP916">
            <v>0</v>
          </cell>
          <cell r="AQ916">
            <v>0</v>
          </cell>
          <cell r="AR916">
            <v>1.0195764565956722E-7</v>
          </cell>
          <cell r="AS916">
            <v>0</v>
          </cell>
          <cell r="AT916">
            <v>0</v>
          </cell>
          <cell r="AU916">
            <v>0</v>
          </cell>
          <cell r="AV916">
            <v>1.2438832772132535E-6</v>
          </cell>
          <cell r="AW916">
            <v>0</v>
          </cell>
          <cell r="AX916">
            <v>0</v>
          </cell>
          <cell r="AY916">
            <v>0</v>
          </cell>
          <cell r="AZ916">
            <v>0</v>
          </cell>
          <cell r="BA916">
            <v>0</v>
          </cell>
          <cell r="BB916">
            <v>0</v>
          </cell>
          <cell r="BC916">
            <v>0</v>
          </cell>
          <cell r="BD916">
            <v>0</v>
          </cell>
          <cell r="BE916">
            <v>3.7709388404083555E-6</v>
          </cell>
          <cell r="BF916">
            <v>0</v>
          </cell>
          <cell r="BG916">
            <v>0</v>
          </cell>
          <cell r="BH916">
            <v>0</v>
          </cell>
          <cell r="BI916">
            <v>5.3153058361399275E-6</v>
          </cell>
          <cell r="BJ916">
            <v>0</v>
          </cell>
          <cell r="BK916">
            <v>2.8431565656628077E-5</v>
          </cell>
          <cell r="BL916">
            <v>0</v>
          </cell>
          <cell r="BM916">
            <v>0</v>
          </cell>
          <cell r="BN916">
            <v>0</v>
          </cell>
          <cell r="BO916">
            <v>0</v>
          </cell>
          <cell r="BP916">
            <v>1.2132884399551624E-5</v>
          </cell>
          <cell r="BQ916">
            <v>0</v>
          </cell>
          <cell r="BR916">
            <v>8.8146257091747948E-6</v>
          </cell>
          <cell r="BS916">
            <v>0</v>
          </cell>
          <cell r="BT916">
            <v>2.5495144901466205E-5</v>
          </cell>
          <cell r="BU916">
            <v>0</v>
          </cell>
          <cell r="BV916">
            <v>0</v>
          </cell>
          <cell r="BW916">
            <v>0</v>
          </cell>
          <cell r="BX916">
            <v>7.6614492143634028E-5</v>
          </cell>
          <cell r="BY916">
            <v>0</v>
          </cell>
          <cell r="BZ916">
            <v>0</v>
          </cell>
          <cell r="CA916">
            <v>0</v>
          </cell>
          <cell r="CB916">
            <v>0</v>
          </cell>
          <cell r="CC916">
            <v>6.8346520762929686E-6</v>
          </cell>
          <cell r="CD916">
            <v>0</v>
          </cell>
          <cell r="CE916">
            <v>0</v>
          </cell>
          <cell r="CF916">
            <v>0</v>
          </cell>
          <cell r="CG916">
            <v>0</v>
          </cell>
          <cell r="CH916">
            <v>0</v>
          </cell>
          <cell r="CI916">
            <v>0</v>
          </cell>
          <cell r="CJ916">
            <v>0</v>
          </cell>
          <cell r="CK916">
            <v>0</v>
          </cell>
          <cell r="CL916">
            <v>0</v>
          </cell>
          <cell r="CM916">
            <v>0</v>
          </cell>
          <cell r="CN916">
            <v>0</v>
          </cell>
          <cell r="CO916">
            <v>0</v>
          </cell>
          <cell r="CP916">
            <v>0</v>
          </cell>
          <cell r="CQ916">
            <v>0</v>
          </cell>
          <cell r="CR916">
            <v>5.5984365504579969E-7</v>
          </cell>
          <cell r="CS916">
            <v>0</v>
          </cell>
          <cell r="CT916">
            <v>4.9381748519761182E-6</v>
          </cell>
          <cell r="CU916">
            <v>1.9901840990210751E-6</v>
          </cell>
          <cell r="CV916">
            <v>0</v>
          </cell>
          <cell r="CW916">
            <v>0</v>
          </cell>
          <cell r="CX916">
            <v>0</v>
          </cell>
          <cell r="CY916">
            <v>0</v>
          </cell>
          <cell r="CZ916">
            <v>0</v>
          </cell>
          <cell r="DA916">
            <v>0</v>
          </cell>
          <cell r="DB916">
            <v>0</v>
          </cell>
          <cell r="DC916">
            <v>0</v>
          </cell>
          <cell r="DD916">
            <v>0</v>
          </cell>
          <cell r="DE916">
            <v>5.8492597205250796E-6</v>
          </cell>
          <cell r="DF916">
            <v>1.7634218529405388E-5</v>
          </cell>
          <cell r="DG916">
            <v>-1.6287908850332045E-5</v>
          </cell>
          <cell r="DH916">
            <v>0</v>
          </cell>
          <cell r="DI916">
            <v>0</v>
          </cell>
          <cell r="DJ916">
            <v>0</v>
          </cell>
          <cell r="DK916">
            <v>0</v>
          </cell>
          <cell r="DL916">
            <v>0</v>
          </cell>
          <cell r="DM916">
            <v>0</v>
          </cell>
          <cell r="DN916">
            <v>2.1458193041890006E-6</v>
          </cell>
          <cell r="DO916">
            <v>2.1038109590532095E-5</v>
          </cell>
          <cell r="DP916">
            <v>4.3694177890019059E-5</v>
          </cell>
          <cell r="DQ916">
            <v>5.4835994356405848E-7</v>
          </cell>
          <cell r="DR916">
            <v>-3.0951612921492622E-5</v>
          </cell>
          <cell r="DS916">
            <v>9.2327441078010608E-6</v>
          </cell>
          <cell r="DT916">
            <v>7.8501043169809659E-5</v>
          </cell>
          <cell r="DU916">
            <v>3.5036018790124412E-5</v>
          </cell>
          <cell r="DV916">
            <v>3.4461517957301568E-5</v>
          </cell>
          <cell r="DW916">
            <v>1.7646907244456278E-5</v>
          </cell>
          <cell r="DX916">
            <v>0</v>
          </cell>
          <cell r="DY916">
            <v>6.9889078961327122E-6</v>
          </cell>
          <cell r="DZ916">
            <v>-2.1462073693925832E-4</v>
          </cell>
          <cell r="EA916">
            <v>2.0903492003399027E-5</v>
          </cell>
          <cell r="EB916">
            <v>-2.6359944878900921E-4</v>
          </cell>
          <cell r="EC916">
            <v>-1.1674658950616701E-4</v>
          </cell>
          <cell r="ED916">
            <v>3.3382687085914409E-5</v>
          </cell>
        </row>
        <row r="917">
          <cell r="F917">
            <v>0</v>
          </cell>
          <cell r="G917">
            <v>0</v>
          </cell>
          <cell r="H917">
            <v>0</v>
          </cell>
          <cell r="I917">
            <v>0</v>
          </cell>
          <cell r="J917">
            <v>0</v>
          </cell>
          <cell r="K917">
            <v>0</v>
          </cell>
          <cell r="L917">
            <v>0</v>
          </cell>
          <cell r="M917">
            <v>0</v>
          </cell>
          <cell r="N917">
            <v>0</v>
          </cell>
          <cell r="O917">
            <v>0</v>
          </cell>
          <cell r="P917">
            <v>0</v>
          </cell>
          <cell r="Q917">
            <v>0</v>
          </cell>
          <cell r="R917">
            <v>0</v>
          </cell>
          <cell r="S917">
            <v>0</v>
          </cell>
          <cell r="T917">
            <v>0</v>
          </cell>
          <cell r="U917">
            <v>0</v>
          </cell>
          <cell r="V917">
            <v>0</v>
          </cell>
          <cell r="W917">
            <v>0</v>
          </cell>
          <cell r="X917">
            <v>0</v>
          </cell>
          <cell r="Y917">
            <v>0</v>
          </cell>
          <cell r="Z917">
            <v>0</v>
          </cell>
          <cell r="AA917">
            <v>0</v>
          </cell>
          <cell r="AB917">
            <v>0</v>
          </cell>
          <cell r="AC917">
            <v>0</v>
          </cell>
          <cell r="AD917">
            <v>0</v>
          </cell>
          <cell r="AE917">
            <v>0</v>
          </cell>
          <cell r="AF917">
            <v>0</v>
          </cell>
          <cell r="AG917">
            <v>0</v>
          </cell>
          <cell r="AH917">
            <v>0</v>
          </cell>
          <cell r="AI917">
            <v>0</v>
          </cell>
          <cell r="AJ917">
            <v>0</v>
          </cell>
          <cell r="AK917">
            <v>0</v>
          </cell>
          <cell r="AL917">
            <v>0</v>
          </cell>
          <cell r="AM917">
            <v>0</v>
          </cell>
          <cell r="AN917">
            <v>0</v>
          </cell>
          <cell r="AO917">
            <v>0</v>
          </cell>
          <cell r="AP917">
            <v>0</v>
          </cell>
          <cell r="AQ917">
            <v>0</v>
          </cell>
          <cell r="AR917">
            <v>0</v>
          </cell>
          <cell r="AS917">
            <v>0</v>
          </cell>
          <cell r="AT917">
            <v>0</v>
          </cell>
          <cell r="AU917">
            <v>0</v>
          </cell>
          <cell r="AV917">
            <v>0</v>
          </cell>
          <cell r="AW917">
            <v>0</v>
          </cell>
          <cell r="AX917">
            <v>0</v>
          </cell>
          <cell r="AY917">
            <v>0</v>
          </cell>
          <cell r="AZ917">
            <v>0</v>
          </cell>
          <cell r="BA917">
            <v>0</v>
          </cell>
          <cell r="BB917">
            <v>0</v>
          </cell>
          <cell r="BC917">
            <v>0</v>
          </cell>
          <cell r="BD917">
            <v>0</v>
          </cell>
          <cell r="BE917">
            <v>0</v>
          </cell>
          <cell r="BF917">
            <v>0</v>
          </cell>
          <cell r="BG917">
            <v>0</v>
          </cell>
          <cell r="BH917">
            <v>0</v>
          </cell>
          <cell r="BI917">
            <v>0</v>
          </cell>
          <cell r="BJ917">
            <v>0</v>
          </cell>
          <cell r="BK917">
            <v>0</v>
          </cell>
          <cell r="BL917">
            <v>0</v>
          </cell>
          <cell r="BM917">
            <v>0</v>
          </cell>
          <cell r="BN917">
            <v>0</v>
          </cell>
          <cell r="BO917">
            <v>0</v>
          </cell>
          <cell r="BP917">
            <v>0</v>
          </cell>
          <cell r="BQ917">
            <v>0</v>
          </cell>
          <cell r="BR917">
            <v>0</v>
          </cell>
          <cell r="BS917">
            <v>0</v>
          </cell>
          <cell r="BT917">
            <v>0</v>
          </cell>
          <cell r="BU917">
            <v>0</v>
          </cell>
          <cell r="BV917">
            <v>0</v>
          </cell>
          <cell r="BW917">
            <v>0</v>
          </cell>
          <cell r="BX917">
            <v>0</v>
          </cell>
          <cell r="BY917">
            <v>0</v>
          </cell>
          <cell r="BZ917">
            <v>0</v>
          </cell>
          <cell r="CA917">
            <v>0</v>
          </cell>
          <cell r="CB917">
            <v>0</v>
          </cell>
          <cell r="CC917">
            <v>0</v>
          </cell>
          <cell r="CD917">
            <v>0</v>
          </cell>
          <cell r="CE917">
            <v>0</v>
          </cell>
          <cell r="CF917">
            <v>0</v>
          </cell>
          <cell r="CG917">
            <v>0</v>
          </cell>
          <cell r="CH917">
            <v>0</v>
          </cell>
          <cell r="CI917">
            <v>0</v>
          </cell>
          <cell r="CJ917">
            <v>0</v>
          </cell>
          <cell r="CK917">
            <v>0</v>
          </cell>
          <cell r="CL917">
            <v>0</v>
          </cell>
          <cell r="CM917">
            <v>0</v>
          </cell>
          <cell r="CN917">
            <v>0</v>
          </cell>
          <cell r="CO917">
            <v>0</v>
          </cell>
          <cell r="CP917">
            <v>0</v>
          </cell>
          <cell r="CQ917">
            <v>0</v>
          </cell>
          <cell r="CR917">
            <v>0</v>
          </cell>
          <cell r="CS917">
            <v>0</v>
          </cell>
          <cell r="CT917">
            <v>0</v>
          </cell>
          <cell r="CU917">
            <v>0</v>
          </cell>
          <cell r="CV917">
            <v>0</v>
          </cell>
          <cell r="CW917">
            <v>0</v>
          </cell>
          <cell r="CX917">
            <v>0</v>
          </cell>
          <cell r="CY917">
            <v>0</v>
          </cell>
          <cell r="CZ917">
            <v>0</v>
          </cell>
          <cell r="DA917">
            <v>0</v>
          </cell>
          <cell r="DB917">
            <v>0</v>
          </cell>
          <cell r="DC917">
            <v>0</v>
          </cell>
          <cell r="DD917">
            <v>0</v>
          </cell>
          <cell r="DE917">
            <v>3.6923286402701372E-5</v>
          </cell>
          <cell r="DF917">
            <v>0</v>
          </cell>
          <cell r="DG917">
            <v>0</v>
          </cell>
          <cell r="DH917">
            <v>0</v>
          </cell>
          <cell r="DI917">
            <v>0</v>
          </cell>
          <cell r="DJ917">
            <v>0</v>
          </cell>
          <cell r="DK917">
            <v>0</v>
          </cell>
          <cell r="DL917">
            <v>9.3517405235221673E-6</v>
          </cell>
          <cell r="DM917">
            <v>6.6076589008362552E-4</v>
          </cell>
          <cell r="DN917">
            <v>3.8758838383834426E-5</v>
          </cell>
          <cell r="DO917">
            <v>3.4462609970642433E-5</v>
          </cell>
          <cell r="DP917">
            <v>-3.5569806818186445E-4</v>
          </cell>
          <cell r="DQ917">
            <v>3.6877063647300368E-5</v>
          </cell>
          <cell r="DR917">
            <v>4.0222252755850452E-5</v>
          </cell>
          <cell r="DS917">
            <v>-5.8167083469062852E-5</v>
          </cell>
          <cell r="DT917">
            <v>1.2774091660650022E-4</v>
          </cell>
          <cell r="DU917">
            <v>7.805522700121692E-5</v>
          </cell>
          <cell r="DV917">
            <v>6.3525547138065797E-5</v>
          </cell>
          <cell r="DW917">
            <v>-1.0859287770176307E-4</v>
          </cell>
          <cell r="DX917">
            <v>5.7718714927046388E-5</v>
          </cell>
          <cell r="DY917">
            <v>1.261791300100068E-5</v>
          </cell>
          <cell r="DZ917">
            <v>8.0637911372138937E-6</v>
          </cell>
          <cell r="EA917">
            <v>-7.4639021043709786E-5</v>
          </cell>
          <cell r="EB917">
            <v>3.3429795943301643E-4</v>
          </cell>
          <cell r="EC917">
            <v>4.8389884960697849E-5</v>
          </cell>
          <cell r="ED917">
            <v>0</v>
          </cell>
        </row>
        <row r="918">
          <cell r="F918">
            <v>0</v>
          </cell>
          <cell r="G918">
            <v>0</v>
          </cell>
          <cell r="H918">
            <v>0</v>
          </cell>
          <cell r="I918">
            <v>0</v>
          </cell>
          <cell r="J918">
            <v>0</v>
          </cell>
          <cell r="K918">
            <v>0</v>
          </cell>
          <cell r="L918">
            <v>0</v>
          </cell>
          <cell r="M918">
            <v>0</v>
          </cell>
          <cell r="N918">
            <v>0</v>
          </cell>
          <cell r="O918">
            <v>0</v>
          </cell>
          <cell r="P918">
            <v>0</v>
          </cell>
          <cell r="Q918">
            <v>0</v>
          </cell>
          <cell r="R918">
            <v>0</v>
          </cell>
          <cell r="S918">
            <v>0</v>
          </cell>
          <cell r="T918">
            <v>0</v>
          </cell>
          <cell r="U918">
            <v>0</v>
          </cell>
          <cell r="V918">
            <v>0</v>
          </cell>
          <cell r="W918">
            <v>0</v>
          </cell>
          <cell r="X918">
            <v>0</v>
          </cell>
          <cell r="Y918">
            <v>0</v>
          </cell>
          <cell r="Z918">
            <v>0</v>
          </cell>
          <cell r="AA918">
            <v>0</v>
          </cell>
          <cell r="AB918">
            <v>0</v>
          </cell>
          <cell r="AC918">
            <v>0</v>
          </cell>
          <cell r="AD918">
            <v>0</v>
          </cell>
          <cell r="AE918">
            <v>0</v>
          </cell>
          <cell r="AF918">
            <v>0</v>
          </cell>
          <cell r="AG918">
            <v>0</v>
          </cell>
          <cell r="AH918">
            <v>0</v>
          </cell>
          <cell r="AI918">
            <v>0</v>
          </cell>
          <cell r="AJ918">
            <v>0</v>
          </cell>
          <cell r="AK918">
            <v>0</v>
          </cell>
          <cell r="AL918">
            <v>0</v>
          </cell>
          <cell r="AM918">
            <v>0</v>
          </cell>
          <cell r="AN918">
            <v>0</v>
          </cell>
          <cell r="AO918">
            <v>0</v>
          </cell>
          <cell r="AP918">
            <v>0</v>
          </cell>
          <cell r="AQ918">
            <v>0</v>
          </cell>
          <cell r="AR918">
            <v>0</v>
          </cell>
          <cell r="AS918">
            <v>0</v>
          </cell>
          <cell r="AT918">
            <v>0</v>
          </cell>
          <cell r="AU918">
            <v>0</v>
          </cell>
          <cell r="AV918">
            <v>0</v>
          </cell>
          <cell r="AW918">
            <v>0</v>
          </cell>
          <cell r="AX918">
            <v>0</v>
          </cell>
          <cell r="AY918">
            <v>0</v>
          </cell>
          <cell r="AZ918">
            <v>0</v>
          </cell>
          <cell r="BA918">
            <v>0</v>
          </cell>
          <cell r="BB918">
            <v>0</v>
          </cell>
          <cell r="BC918">
            <v>0</v>
          </cell>
          <cell r="BD918">
            <v>0</v>
          </cell>
          <cell r="BE918">
            <v>0</v>
          </cell>
          <cell r="BF918">
            <v>0</v>
          </cell>
          <cell r="BG918">
            <v>0</v>
          </cell>
          <cell r="BH918">
            <v>0</v>
          </cell>
          <cell r="BI918">
            <v>0</v>
          </cell>
          <cell r="BJ918">
            <v>0</v>
          </cell>
          <cell r="BK918">
            <v>0</v>
          </cell>
          <cell r="BL918">
            <v>0</v>
          </cell>
          <cell r="BM918">
            <v>0</v>
          </cell>
          <cell r="BN918">
            <v>0</v>
          </cell>
          <cell r="BO918">
            <v>0</v>
          </cell>
          <cell r="BP918">
            <v>0</v>
          </cell>
          <cell r="BQ918">
            <v>0</v>
          </cell>
          <cell r="BR918">
            <v>0</v>
          </cell>
          <cell r="BS918">
            <v>0</v>
          </cell>
          <cell r="BT918">
            <v>0</v>
          </cell>
          <cell r="BU918">
            <v>0</v>
          </cell>
          <cell r="BV918">
            <v>0</v>
          </cell>
          <cell r="BW918">
            <v>0</v>
          </cell>
          <cell r="BX918">
            <v>0</v>
          </cell>
          <cell r="BY918">
            <v>0</v>
          </cell>
          <cell r="BZ918">
            <v>0</v>
          </cell>
          <cell r="CA918">
            <v>0</v>
          </cell>
          <cell r="CB918">
            <v>0</v>
          </cell>
          <cell r="CC918">
            <v>0</v>
          </cell>
          <cell r="CD918">
            <v>0</v>
          </cell>
          <cell r="CE918">
            <v>0</v>
          </cell>
          <cell r="CF918">
            <v>0</v>
          </cell>
          <cell r="CG918">
            <v>0</v>
          </cell>
          <cell r="CH918">
            <v>0</v>
          </cell>
          <cell r="CI918">
            <v>0</v>
          </cell>
          <cell r="CJ918">
            <v>0</v>
          </cell>
          <cell r="CK918">
            <v>0</v>
          </cell>
          <cell r="CL918">
            <v>0</v>
          </cell>
          <cell r="CM918">
            <v>0</v>
          </cell>
          <cell r="CN918">
            <v>0</v>
          </cell>
          <cell r="CO918">
            <v>0</v>
          </cell>
          <cell r="CP918">
            <v>0</v>
          </cell>
          <cell r="CQ918">
            <v>0</v>
          </cell>
          <cell r="CR918">
            <v>0</v>
          </cell>
          <cell r="CS918">
            <v>0</v>
          </cell>
          <cell r="CT918">
            <v>0</v>
          </cell>
          <cell r="CU918">
            <v>0</v>
          </cell>
          <cell r="CV918">
            <v>0</v>
          </cell>
          <cell r="CW918">
            <v>0</v>
          </cell>
          <cell r="CX918">
            <v>0</v>
          </cell>
          <cell r="CY918">
            <v>0</v>
          </cell>
          <cell r="CZ918">
            <v>0</v>
          </cell>
          <cell r="DA918">
            <v>0</v>
          </cell>
          <cell r="DB918">
            <v>0</v>
          </cell>
          <cell r="DC918">
            <v>0</v>
          </cell>
          <cell r="DD918">
            <v>0</v>
          </cell>
          <cell r="DE918">
            <v>-5.7091188502500501E-5</v>
          </cell>
          <cell r="DF918">
            <v>0</v>
          </cell>
          <cell r="DG918">
            <v>0</v>
          </cell>
          <cell r="DH918">
            <v>0</v>
          </cell>
          <cell r="DI918">
            <v>0</v>
          </cell>
          <cell r="DJ918">
            <v>0</v>
          </cell>
          <cell r="DK918">
            <v>0</v>
          </cell>
          <cell r="DL918">
            <v>0</v>
          </cell>
          <cell r="DM918">
            <v>4.1967879790438811E-5</v>
          </cell>
          <cell r="DN918">
            <v>-5.9246480769231669E-4</v>
          </cell>
          <cell r="DO918">
            <v>0</v>
          </cell>
          <cell r="DP918">
            <v>-1.4551146153840566E-4</v>
          </cell>
          <cell r="DQ918">
            <v>0</v>
          </cell>
          <cell r="DR918">
            <v>-5.767384029969902E-5</v>
          </cell>
          <cell r="DS918">
            <v>-1.1742553074165496E-3</v>
          </cell>
          <cell r="DT918">
            <v>8.791406440789018E-5</v>
          </cell>
          <cell r="DU918">
            <v>1.9816206920314494E-4</v>
          </cell>
          <cell r="DV918">
            <v>1.3293430199434741E-4</v>
          </cell>
          <cell r="DW918">
            <v>1.1697911497077218E-5</v>
          </cell>
          <cell r="DX918">
            <v>0</v>
          </cell>
          <cell r="DY918">
            <v>0</v>
          </cell>
          <cell r="DZ918">
            <v>3.8572601323449973E-5</v>
          </cell>
          <cell r="EA918">
            <v>0</v>
          </cell>
          <cell r="EB918">
            <v>3.1979080507227309E-5</v>
          </cell>
          <cell r="EC918">
            <v>0</v>
          </cell>
          <cell r="ED918">
            <v>6.7283360905001643E-6</v>
          </cell>
        </row>
        <row r="920">
          <cell r="A920" t="str">
            <v>Integration Charge</v>
          </cell>
        </row>
        <row r="922">
          <cell r="F922">
            <v>0</v>
          </cell>
          <cell r="G922">
            <v>0</v>
          </cell>
          <cell r="H922">
            <v>0</v>
          </cell>
          <cell r="I922">
            <v>0</v>
          </cell>
          <cell r="J922">
            <v>0</v>
          </cell>
          <cell r="K922">
            <v>0</v>
          </cell>
          <cell r="L922">
            <v>0</v>
          </cell>
          <cell r="M922">
            <v>0</v>
          </cell>
          <cell r="N922">
            <v>0</v>
          </cell>
          <cell r="O922">
            <v>0</v>
          </cell>
          <cell r="P922">
            <v>0</v>
          </cell>
          <cell r="Q922">
            <v>0</v>
          </cell>
          <cell r="R922">
            <v>0</v>
          </cell>
          <cell r="S922">
            <v>0</v>
          </cell>
          <cell r="T922">
            <v>0</v>
          </cell>
          <cell r="U922">
            <v>0</v>
          </cell>
          <cell r="V922">
            <v>0</v>
          </cell>
          <cell r="W922">
            <v>0</v>
          </cell>
          <cell r="X922">
            <v>0</v>
          </cell>
          <cell r="Y922">
            <v>0</v>
          </cell>
          <cell r="Z922">
            <v>0</v>
          </cell>
          <cell r="AA922">
            <v>0</v>
          </cell>
          <cell r="AB922">
            <v>0</v>
          </cell>
          <cell r="AC922">
            <v>0</v>
          </cell>
          <cell r="AD922">
            <v>0</v>
          </cell>
          <cell r="AE922">
            <v>0</v>
          </cell>
          <cell r="AF922">
            <v>0</v>
          </cell>
          <cell r="AG922">
            <v>0</v>
          </cell>
          <cell r="AH922">
            <v>0</v>
          </cell>
          <cell r="AI922">
            <v>0</v>
          </cell>
          <cell r="AJ922">
            <v>0</v>
          </cell>
          <cell r="AK922">
            <v>0</v>
          </cell>
          <cell r="AL922">
            <v>0</v>
          </cell>
          <cell r="AM922">
            <v>0</v>
          </cell>
          <cell r="AN922">
            <v>0</v>
          </cell>
          <cell r="AO922">
            <v>0</v>
          </cell>
          <cell r="AP922">
            <v>0</v>
          </cell>
          <cell r="AQ922">
            <v>0</v>
          </cell>
          <cell r="AR922">
            <v>0</v>
          </cell>
          <cell r="AS922">
            <v>0</v>
          </cell>
          <cell r="AT922">
            <v>0</v>
          </cell>
          <cell r="AU922">
            <v>0</v>
          </cell>
          <cell r="AV922">
            <v>0</v>
          </cell>
          <cell r="AW922">
            <v>0</v>
          </cell>
          <cell r="AX922">
            <v>0</v>
          </cell>
          <cell r="AY922">
            <v>0</v>
          </cell>
          <cell r="AZ922">
            <v>0</v>
          </cell>
          <cell r="BA922">
            <v>0</v>
          </cell>
          <cell r="BB922">
            <v>0</v>
          </cell>
          <cell r="BC922">
            <v>0</v>
          </cell>
          <cell r="BD922">
            <v>0</v>
          </cell>
          <cell r="BE922">
            <v>0</v>
          </cell>
          <cell r="BF922">
            <v>0</v>
          </cell>
          <cell r="BG922">
            <v>0</v>
          </cell>
          <cell r="BH922">
            <v>0</v>
          </cell>
          <cell r="BI922">
            <v>0</v>
          </cell>
          <cell r="BJ922">
            <v>0</v>
          </cell>
          <cell r="BK922">
            <v>0</v>
          </cell>
          <cell r="BL922">
            <v>0</v>
          </cell>
          <cell r="BM922">
            <v>0</v>
          </cell>
          <cell r="BN922">
            <v>0</v>
          </cell>
          <cell r="BO922">
            <v>0</v>
          </cell>
          <cell r="BP922">
            <v>0</v>
          </cell>
          <cell r="BQ922">
            <v>0</v>
          </cell>
          <cell r="BR922">
            <v>0</v>
          </cell>
          <cell r="BS922">
            <v>0</v>
          </cell>
          <cell r="BT922">
            <v>0</v>
          </cell>
          <cell r="BU922">
            <v>0</v>
          </cell>
          <cell r="BV922">
            <v>0</v>
          </cell>
          <cell r="BW922">
            <v>0</v>
          </cell>
          <cell r="BX922">
            <v>0</v>
          </cell>
          <cell r="BY922">
            <v>0</v>
          </cell>
          <cell r="BZ922">
            <v>0</v>
          </cell>
          <cell r="CA922">
            <v>0</v>
          </cell>
          <cell r="CB922">
            <v>0</v>
          </cell>
          <cell r="CC922">
            <v>0</v>
          </cell>
          <cell r="CD922">
            <v>0</v>
          </cell>
          <cell r="CE922">
            <v>0</v>
          </cell>
          <cell r="CF922">
            <v>0</v>
          </cell>
          <cell r="CG922">
            <v>0</v>
          </cell>
          <cell r="CH922">
            <v>0</v>
          </cell>
          <cell r="CI922">
            <v>0</v>
          </cell>
          <cell r="CJ922">
            <v>0</v>
          </cell>
          <cell r="CK922">
            <v>0</v>
          </cell>
          <cell r="CL922">
            <v>0</v>
          </cell>
          <cell r="CM922">
            <v>0</v>
          </cell>
          <cell r="CN922">
            <v>0</v>
          </cell>
          <cell r="CO922">
            <v>0</v>
          </cell>
          <cell r="CP922">
            <v>0</v>
          </cell>
          <cell r="CQ922">
            <v>0</v>
          </cell>
          <cell r="CR922">
            <v>0</v>
          </cell>
          <cell r="CS922">
            <v>0</v>
          </cell>
          <cell r="CT922">
            <v>0</v>
          </cell>
          <cell r="CU922">
            <v>0</v>
          </cell>
          <cell r="CV922">
            <v>0</v>
          </cell>
          <cell r="CW922">
            <v>0</v>
          </cell>
          <cell r="CX922">
            <v>0</v>
          </cell>
          <cell r="CY922">
            <v>0</v>
          </cell>
          <cell r="CZ922">
            <v>0</v>
          </cell>
          <cell r="DA922">
            <v>0</v>
          </cell>
          <cell r="DB922">
            <v>0</v>
          </cell>
          <cell r="DC922">
            <v>0</v>
          </cell>
          <cell r="DD922">
            <v>0</v>
          </cell>
          <cell r="DE922">
            <v>0</v>
          </cell>
          <cell r="DF922">
            <v>0</v>
          </cell>
          <cell r="DG922">
            <v>0</v>
          </cell>
          <cell r="DH922">
            <v>0</v>
          </cell>
          <cell r="DI922">
            <v>0</v>
          </cell>
          <cell r="DJ922">
            <v>0</v>
          </cell>
          <cell r="DK922">
            <v>0</v>
          </cell>
          <cell r="DL922">
            <v>0</v>
          </cell>
          <cell r="DM922">
            <v>0</v>
          </cell>
          <cell r="DN922">
            <v>0</v>
          </cell>
          <cell r="DO922">
            <v>0</v>
          </cell>
          <cell r="DP922">
            <v>0</v>
          </cell>
          <cell r="DQ922">
            <v>0</v>
          </cell>
          <cell r="DR922">
            <v>0</v>
          </cell>
          <cell r="DS922">
            <v>0</v>
          </cell>
          <cell r="DT922">
            <v>0</v>
          </cell>
          <cell r="DU922">
            <v>0</v>
          </cell>
          <cell r="DV922">
            <v>0</v>
          </cell>
          <cell r="DW922">
            <v>0</v>
          </cell>
          <cell r="DX922">
            <v>0</v>
          </cell>
          <cell r="DY922">
            <v>0</v>
          </cell>
          <cell r="DZ922">
            <v>0</v>
          </cell>
          <cell r="EA922">
            <v>0</v>
          </cell>
          <cell r="EB922">
            <v>0</v>
          </cell>
          <cell r="EC922">
            <v>0</v>
          </cell>
          <cell r="ED922">
            <v>0</v>
          </cell>
        </row>
        <row r="923">
          <cell r="F923">
            <v>0</v>
          </cell>
          <cell r="G923">
            <v>0</v>
          </cell>
          <cell r="H923">
            <v>0</v>
          </cell>
          <cell r="I923">
            <v>0</v>
          </cell>
          <cell r="J923">
            <v>0</v>
          </cell>
          <cell r="K923">
            <v>0</v>
          </cell>
          <cell r="L923">
            <v>0</v>
          </cell>
          <cell r="M923">
            <v>0</v>
          </cell>
          <cell r="N923">
            <v>0</v>
          </cell>
          <cell r="O923">
            <v>0</v>
          </cell>
          <cell r="P923">
            <v>0</v>
          </cell>
          <cell r="Q923">
            <v>0</v>
          </cell>
          <cell r="R923">
            <v>0</v>
          </cell>
          <cell r="S923">
            <v>0</v>
          </cell>
          <cell r="T923">
            <v>0</v>
          </cell>
          <cell r="U923">
            <v>0</v>
          </cell>
          <cell r="V923">
            <v>0</v>
          </cell>
          <cell r="W923">
            <v>0</v>
          </cell>
          <cell r="X923">
            <v>0</v>
          </cell>
          <cell r="Y923">
            <v>0</v>
          </cell>
          <cell r="Z923">
            <v>0</v>
          </cell>
          <cell r="AA923">
            <v>0</v>
          </cell>
          <cell r="AB923">
            <v>0</v>
          </cell>
          <cell r="AC923">
            <v>0</v>
          </cell>
          <cell r="AD923">
            <v>0</v>
          </cell>
          <cell r="AE923">
            <v>0</v>
          </cell>
          <cell r="AF923">
            <v>0</v>
          </cell>
          <cell r="AG923">
            <v>0</v>
          </cell>
          <cell r="AH923">
            <v>0</v>
          </cell>
          <cell r="AI923">
            <v>0</v>
          </cell>
          <cell r="AJ923">
            <v>0</v>
          </cell>
          <cell r="AK923">
            <v>0</v>
          </cell>
          <cell r="AL923">
            <v>0</v>
          </cell>
          <cell r="AM923">
            <v>0</v>
          </cell>
          <cell r="AN923">
            <v>0</v>
          </cell>
          <cell r="AO923">
            <v>0</v>
          </cell>
          <cell r="AP923">
            <v>0</v>
          </cell>
          <cell r="AQ923">
            <v>0</v>
          </cell>
          <cell r="AR923">
            <v>0</v>
          </cell>
          <cell r="AS923">
            <v>0</v>
          </cell>
          <cell r="AT923">
            <v>0</v>
          </cell>
          <cell r="AU923">
            <v>0</v>
          </cell>
          <cell r="AV923">
            <v>0</v>
          </cell>
          <cell r="AW923">
            <v>0</v>
          </cell>
          <cell r="AX923">
            <v>0</v>
          </cell>
          <cell r="AY923">
            <v>0</v>
          </cell>
          <cell r="AZ923">
            <v>0</v>
          </cell>
          <cell r="BA923">
            <v>0</v>
          </cell>
          <cell r="BB923">
            <v>0</v>
          </cell>
          <cell r="BC923">
            <v>0</v>
          </cell>
          <cell r="BD923">
            <v>0</v>
          </cell>
          <cell r="BE923">
            <v>0</v>
          </cell>
          <cell r="BF923">
            <v>0</v>
          </cell>
          <cell r="BG923">
            <v>0</v>
          </cell>
          <cell r="BH923">
            <v>0</v>
          </cell>
          <cell r="BI923">
            <v>0</v>
          </cell>
          <cell r="BJ923">
            <v>0</v>
          </cell>
          <cell r="BK923">
            <v>0</v>
          </cell>
          <cell r="BL923">
            <v>0</v>
          </cell>
          <cell r="BM923">
            <v>0</v>
          </cell>
          <cell r="BN923">
            <v>0</v>
          </cell>
          <cell r="BO923">
            <v>0</v>
          </cell>
          <cell r="BP923">
            <v>0</v>
          </cell>
          <cell r="BQ923">
            <v>0</v>
          </cell>
          <cell r="BR923">
            <v>0</v>
          </cell>
          <cell r="BS923">
            <v>0</v>
          </cell>
          <cell r="BT923">
            <v>0</v>
          </cell>
          <cell r="BU923">
            <v>0</v>
          </cell>
          <cell r="BV923">
            <v>0</v>
          </cell>
          <cell r="BW923">
            <v>0</v>
          </cell>
          <cell r="BX923">
            <v>0</v>
          </cell>
          <cell r="BY923">
            <v>0</v>
          </cell>
          <cell r="BZ923">
            <v>0</v>
          </cell>
          <cell r="CA923">
            <v>0</v>
          </cell>
          <cell r="CB923">
            <v>0</v>
          </cell>
          <cell r="CC923">
            <v>0</v>
          </cell>
          <cell r="CD923">
            <v>0</v>
          </cell>
          <cell r="CE923">
            <v>0</v>
          </cell>
          <cell r="CF923">
            <v>0</v>
          </cell>
          <cell r="CG923">
            <v>0</v>
          </cell>
          <cell r="CH923">
            <v>0</v>
          </cell>
          <cell r="CI923">
            <v>0</v>
          </cell>
          <cell r="CJ923">
            <v>0</v>
          </cell>
          <cell r="CK923">
            <v>0</v>
          </cell>
          <cell r="CL923">
            <v>0</v>
          </cell>
          <cell r="CM923">
            <v>0</v>
          </cell>
          <cell r="CN923">
            <v>0</v>
          </cell>
          <cell r="CO923">
            <v>0</v>
          </cell>
          <cell r="CP923">
            <v>0</v>
          </cell>
          <cell r="CQ923">
            <v>0</v>
          </cell>
          <cell r="CR923">
            <v>0</v>
          </cell>
          <cell r="CS923">
            <v>0</v>
          </cell>
          <cell r="CT923">
            <v>0</v>
          </cell>
          <cell r="CU923">
            <v>0</v>
          </cell>
          <cell r="CV923">
            <v>0</v>
          </cell>
          <cell r="CW923">
            <v>0</v>
          </cell>
          <cell r="CX923">
            <v>0</v>
          </cell>
          <cell r="CY923">
            <v>0</v>
          </cell>
          <cell r="CZ923">
            <v>0</v>
          </cell>
          <cell r="DA923">
            <v>0</v>
          </cell>
          <cell r="DB923">
            <v>0</v>
          </cell>
          <cell r="DC923">
            <v>0</v>
          </cell>
          <cell r="DD923">
            <v>0</v>
          </cell>
          <cell r="DE923">
            <v>0</v>
          </cell>
          <cell r="DF923">
            <v>0</v>
          </cell>
          <cell r="DG923">
            <v>0</v>
          </cell>
          <cell r="DH923">
            <v>0</v>
          </cell>
          <cell r="DI923">
            <v>0</v>
          </cell>
          <cell r="DJ923">
            <v>0</v>
          </cell>
          <cell r="DK923">
            <v>0</v>
          </cell>
          <cell r="DL923">
            <v>0</v>
          </cell>
          <cell r="DM923">
            <v>0</v>
          </cell>
          <cell r="DN923">
            <v>0</v>
          </cell>
          <cell r="DO923">
            <v>0</v>
          </cell>
          <cell r="DP923">
            <v>0</v>
          </cell>
          <cell r="DQ923">
            <v>0</v>
          </cell>
          <cell r="DR923">
            <v>0</v>
          </cell>
          <cell r="DS923">
            <v>0</v>
          </cell>
          <cell r="DT923">
            <v>0</v>
          </cell>
          <cell r="DU923">
            <v>0</v>
          </cell>
          <cell r="DV923">
            <v>0</v>
          </cell>
          <cell r="DW923">
            <v>0</v>
          </cell>
          <cell r="DX923">
            <v>0</v>
          </cell>
          <cell r="DY923">
            <v>0</v>
          </cell>
          <cell r="DZ923">
            <v>0</v>
          </cell>
          <cell r="EA923">
            <v>0</v>
          </cell>
          <cell r="EB923">
            <v>0</v>
          </cell>
          <cell r="EC923">
            <v>0</v>
          </cell>
          <cell r="ED923">
            <v>0</v>
          </cell>
        </row>
        <row r="924">
          <cell r="F924">
            <v>0</v>
          </cell>
          <cell r="G924">
            <v>0</v>
          </cell>
          <cell r="H924">
            <v>0</v>
          </cell>
          <cell r="I924">
            <v>0</v>
          </cell>
          <cell r="J924">
            <v>0</v>
          </cell>
          <cell r="K924">
            <v>0</v>
          </cell>
          <cell r="L924">
            <v>0</v>
          </cell>
          <cell r="M924">
            <v>0</v>
          </cell>
          <cell r="N924">
            <v>0</v>
          </cell>
          <cell r="O924">
            <v>0</v>
          </cell>
          <cell r="P924">
            <v>0</v>
          </cell>
          <cell r="Q924">
            <v>0</v>
          </cell>
          <cell r="R924">
            <v>0</v>
          </cell>
          <cell r="S924">
            <v>0</v>
          </cell>
          <cell r="T924">
            <v>0</v>
          </cell>
          <cell r="U924">
            <v>0</v>
          </cell>
          <cell r="V924">
            <v>0</v>
          </cell>
          <cell r="W924">
            <v>0</v>
          </cell>
          <cell r="X924">
            <v>0</v>
          </cell>
          <cell r="Y924">
            <v>0</v>
          </cell>
          <cell r="Z924">
            <v>0</v>
          </cell>
          <cell r="AA924">
            <v>0</v>
          </cell>
          <cell r="AB924">
            <v>0</v>
          </cell>
          <cell r="AC924">
            <v>0</v>
          </cell>
          <cell r="AD924">
            <v>0</v>
          </cell>
          <cell r="AE924">
            <v>0</v>
          </cell>
          <cell r="AF924">
            <v>0</v>
          </cell>
          <cell r="AG924">
            <v>0</v>
          </cell>
          <cell r="AH924">
            <v>0</v>
          </cell>
          <cell r="AI924">
            <v>0</v>
          </cell>
          <cell r="AJ924">
            <v>0</v>
          </cell>
          <cell r="AK924">
            <v>0</v>
          </cell>
          <cell r="AL924">
            <v>0</v>
          </cell>
          <cell r="AM924">
            <v>0</v>
          </cell>
          <cell r="AN924">
            <v>0</v>
          </cell>
          <cell r="AO924">
            <v>0</v>
          </cell>
          <cell r="AP924">
            <v>0</v>
          </cell>
          <cell r="AQ924">
            <v>0</v>
          </cell>
          <cell r="AR924">
            <v>0</v>
          </cell>
          <cell r="AS924">
            <v>0</v>
          </cell>
          <cell r="AT924">
            <v>0</v>
          </cell>
          <cell r="AU924">
            <v>0</v>
          </cell>
          <cell r="AV924">
            <v>0</v>
          </cell>
          <cell r="AW924">
            <v>0</v>
          </cell>
          <cell r="AX924">
            <v>0</v>
          </cell>
          <cell r="AY924">
            <v>0</v>
          </cell>
          <cell r="AZ924">
            <v>0</v>
          </cell>
          <cell r="BA924">
            <v>0</v>
          </cell>
          <cell r="BB924">
            <v>0</v>
          </cell>
          <cell r="BC924">
            <v>0</v>
          </cell>
          <cell r="BD924">
            <v>0</v>
          </cell>
          <cell r="BE924">
            <v>0</v>
          </cell>
          <cell r="BF924">
            <v>0</v>
          </cell>
          <cell r="BG924">
            <v>0</v>
          </cell>
          <cell r="BH924">
            <v>0</v>
          </cell>
          <cell r="BI924">
            <v>0</v>
          </cell>
          <cell r="BJ924">
            <v>0</v>
          </cell>
          <cell r="BK924">
            <v>0</v>
          </cell>
          <cell r="BL924">
            <v>0</v>
          </cell>
          <cell r="BM924">
            <v>0</v>
          </cell>
          <cell r="BN924">
            <v>0</v>
          </cell>
          <cell r="BO924">
            <v>0</v>
          </cell>
          <cell r="BP924">
            <v>0</v>
          </cell>
          <cell r="BQ924">
            <v>0</v>
          </cell>
          <cell r="BR924">
            <v>0</v>
          </cell>
          <cell r="BS924">
            <v>0</v>
          </cell>
          <cell r="BT924">
            <v>0</v>
          </cell>
          <cell r="BU924">
            <v>0</v>
          </cell>
          <cell r="BV924">
            <v>0</v>
          </cell>
          <cell r="BW924">
            <v>0</v>
          </cell>
          <cell r="BX924">
            <v>0</v>
          </cell>
          <cell r="BY924">
            <v>0</v>
          </cell>
          <cell r="BZ924">
            <v>0</v>
          </cell>
          <cell r="CA924">
            <v>0</v>
          </cell>
          <cell r="CB924">
            <v>0</v>
          </cell>
          <cell r="CC924">
            <v>0</v>
          </cell>
          <cell r="CD924">
            <v>0</v>
          </cell>
          <cell r="CE924">
            <v>0</v>
          </cell>
          <cell r="CF924">
            <v>0</v>
          </cell>
          <cell r="CG924">
            <v>0</v>
          </cell>
          <cell r="CH924">
            <v>0</v>
          </cell>
          <cell r="CI924">
            <v>0</v>
          </cell>
          <cell r="CJ924">
            <v>0</v>
          </cell>
          <cell r="CK924">
            <v>0</v>
          </cell>
          <cell r="CL924">
            <v>0</v>
          </cell>
          <cell r="CM924">
            <v>0</v>
          </cell>
          <cell r="CN924">
            <v>0</v>
          </cell>
          <cell r="CO924">
            <v>0</v>
          </cell>
          <cell r="CP924">
            <v>0</v>
          </cell>
          <cell r="CQ924">
            <v>0</v>
          </cell>
          <cell r="CR924">
            <v>0</v>
          </cell>
          <cell r="CS924">
            <v>0</v>
          </cell>
          <cell r="CT924">
            <v>0</v>
          </cell>
          <cell r="CU924">
            <v>0</v>
          </cell>
          <cell r="CV924">
            <v>0</v>
          </cell>
          <cell r="CW924">
            <v>0</v>
          </cell>
          <cell r="CX924">
            <v>0</v>
          </cell>
          <cell r="CY924">
            <v>0</v>
          </cell>
          <cell r="CZ924">
            <v>0</v>
          </cell>
          <cell r="DA924">
            <v>0</v>
          </cell>
          <cell r="DB924">
            <v>0</v>
          </cell>
          <cell r="DC924">
            <v>0</v>
          </cell>
          <cell r="DD924">
            <v>0</v>
          </cell>
          <cell r="DE924">
            <v>0</v>
          </cell>
          <cell r="DF924">
            <v>0</v>
          </cell>
          <cell r="DG924">
            <v>0</v>
          </cell>
          <cell r="DH924">
            <v>0</v>
          </cell>
          <cell r="DI924">
            <v>0</v>
          </cell>
          <cell r="DJ924">
            <v>0</v>
          </cell>
          <cell r="DK924">
            <v>0</v>
          </cell>
          <cell r="DL924">
            <v>0</v>
          </cell>
          <cell r="DM924">
            <v>0</v>
          </cell>
          <cell r="DN924">
            <v>0</v>
          </cell>
          <cell r="DO924">
            <v>0</v>
          </cell>
          <cell r="DP924">
            <v>0</v>
          </cell>
          <cell r="DQ924">
            <v>0</v>
          </cell>
          <cell r="DR924">
            <v>0</v>
          </cell>
          <cell r="DS924">
            <v>0</v>
          </cell>
          <cell r="DT924">
            <v>0</v>
          </cell>
          <cell r="DU924">
            <v>0</v>
          </cell>
          <cell r="DV924">
            <v>0</v>
          </cell>
          <cell r="DW924">
            <v>0</v>
          </cell>
          <cell r="DX924">
            <v>0</v>
          </cell>
          <cell r="DY924">
            <v>0</v>
          </cell>
          <cell r="DZ924">
            <v>0</v>
          </cell>
          <cell r="EA924">
            <v>0</v>
          </cell>
          <cell r="EB924">
            <v>0</v>
          </cell>
          <cell r="EC924">
            <v>0</v>
          </cell>
          <cell r="ED924">
            <v>0</v>
          </cell>
        </row>
        <row r="927">
          <cell r="F927">
            <v>21103.33</v>
          </cell>
          <cell r="G927">
            <v>19989.16</v>
          </cell>
          <cell r="H927">
            <v>25353.81</v>
          </cell>
          <cell r="I927">
            <v>20477.3</v>
          </cell>
          <cell r="J927">
            <v>20492.39</v>
          </cell>
          <cell r="K927">
            <v>16540.37</v>
          </cell>
          <cell r="L927">
            <v>12029.79</v>
          </cell>
          <cell r="M927">
            <v>9611.2199999999993</v>
          </cell>
          <cell r="N927">
            <v>12511.57</v>
          </cell>
          <cell r="O927">
            <v>17534.71</v>
          </cell>
          <cell r="P927">
            <v>15352.42</v>
          </cell>
          <cell r="Q927">
            <v>15433.12</v>
          </cell>
          <cell r="R927">
            <v>206429.19</v>
          </cell>
          <cell r="S927">
            <v>21103.33</v>
          </cell>
          <cell r="T927">
            <v>19989.16</v>
          </cell>
          <cell r="U927">
            <v>25353.81</v>
          </cell>
          <cell r="V927">
            <v>20477.3</v>
          </cell>
          <cell r="W927">
            <v>20492.39</v>
          </cell>
          <cell r="X927">
            <v>16540.37</v>
          </cell>
          <cell r="Y927">
            <v>12029.79</v>
          </cell>
          <cell r="Z927">
            <v>9611.2199999999993</v>
          </cell>
          <cell r="AA927">
            <v>12511.57</v>
          </cell>
          <cell r="AB927">
            <v>17534.71</v>
          </cell>
          <cell r="AC927">
            <v>15352.42</v>
          </cell>
          <cell r="AD927">
            <v>15433.12</v>
          </cell>
          <cell r="AE927">
            <v>206429.19</v>
          </cell>
          <cell r="AF927">
            <v>21103.33</v>
          </cell>
          <cell r="AG927">
            <v>19989.16</v>
          </cell>
          <cell r="AH927">
            <v>25353.81</v>
          </cell>
          <cell r="AI927">
            <v>20477.3</v>
          </cell>
          <cell r="AJ927">
            <v>20492.39</v>
          </cell>
          <cell r="AK927">
            <v>16540.37</v>
          </cell>
          <cell r="AL927">
            <v>12029.79</v>
          </cell>
          <cell r="AM927">
            <v>9611.2199999999993</v>
          </cell>
          <cell r="AN927">
            <v>12511.57</v>
          </cell>
          <cell r="AO927">
            <v>17534.71</v>
          </cell>
          <cell r="AP927">
            <v>15352.42</v>
          </cell>
          <cell r="AQ927">
            <v>15433.12</v>
          </cell>
          <cell r="AR927">
            <v>206592.04</v>
          </cell>
          <cell r="AS927">
            <v>21103.33</v>
          </cell>
          <cell r="AT927">
            <v>20152.009999999998</v>
          </cell>
          <cell r="AU927">
            <v>25353.81</v>
          </cell>
          <cell r="AV927">
            <v>20477.3</v>
          </cell>
          <cell r="AW927">
            <v>20492.39</v>
          </cell>
          <cell r="AX927">
            <v>16540.37</v>
          </cell>
          <cell r="AY927">
            <v>12029.79</v>
          </cell>
          <cell r="AZ927">
            <v>9611.2199999999993</v>
          </cell>
          <cell r="BA927">
            <v>12511.57</v>
          </cell>
          <cell r="BB927">
            <v>17534.71</v>
          </cell>
          <cell r="BC927">
            <v>15352.42</v>
          </cell>
          <cell r="BD927">
            <v>15433.12</v>
          </cell>
          <cell r="BE927">
            <v>206429.19</v>
          </cell>
          <cell r="BF927">
            <v>21103.33</v>
          </cell>
          <cell r="BG927">
            <v>19989.16</v>
          </cell>
          <cell r="BH927">
            <v>25353.81</v>
          </cell>
          <cell r="BI927">
            <v>20477.3</v>
          </cell>
          <cell r="BJ927">
            <v>20492.39</v>
          </cell>
          <cell r="BK927">
            <v>16540.37</v>
          </cell>
          <cell r="BL927">
            <v>12029.79</v>
          </cell>
          <cell r="BM927">
            <v>9611.2199999999993</v>
          </cell>
          <cell r="BN927">
            <v>12511.57</v>
          </cell>
          <cell r="BO927">
            <v>17534.71</v>
          </cell>
          <cell r="BP927">
            <v>15352.42</v>
          </cell>
          <cell r="BQ927">
            <v>15433.12</v>
          </cell>
          <cell r="BR927">
            <v>206429.19</v>
          </cell>
          <cell r="BS927">
            <v>21103.33</v>
          </cell>
          <cell r="BT927">
            <v>19989.16</v>
          </cell>
          <cell r="BU927">
            <v>25353.81</v>
          </cell>
          <cell r="BV927">
            <v>20477.3</v>
          </cell>
          <cell r="BW927">
            <v>20492.39</v>
          </cell>
          <cell r="BX927">
            <v>16540.37</v>
          </cell>
          <cell r="BY927">
            <v>12029.79</v>
          </cell>
          <cell r="BZ927">
            <v>9611.2199999999993</v>
          </cell>
          <cell r="CA927">
            <v>12511.57</v>
          </cell>
          <cell r="CB927">
            <v>17534.71</v>
          </cell>
          <cell r="CC927">
            <v>15352.42</v>
          </cell>
          <cell r="CD927">
            <v>15433.12</v>
          </cell>
          <cell r="CE927">
            <v>206429.19</v>
          </cell>
          <cell r="CF927">
            <v>21103.33</v>
          </cell>
          <cell r="CG927">
            <v>19989.16</v>
          </cell>
          <cell r="CH927">
            <v>25353.81</v>
          </cell>
          <cell r="CI927">
            <v>20477.3</v>
          </cell>
          <cell r="CJ927">
            <v>20492.39</v>
          </cell>
          <cell r="CK927">
            <v>16540.37</v>
          </cell>
          <cell r="CL927">
            <v>12029.79</v>
          </cell>
          <cell r="CM927">
            <v>9611.2199999999993</v>
          </cell>
          <cell r="CN927">
            <v>12511.57</v>
          </cell>
          <cell r="CO927">
            <v>17534.71</v>
          </cell>
          <cell r="CP927">
            <v>15352.42</v>
          </cell>
          <cell r="CQ927">
            <v>15433.12</v>
          </cell>
          <cell r="CR927">
            <v>206592.04</v>
          </cell>
          <cell r="CS927">
            <v>21103.33</v>
          </cell>
          <cell r="CT927">
            <v>20152.009999999998</v>
          </cell>
          <cell r="CU927">
            <v>25353.81</v>
          </cell>
          <cell r="CV927">
            <v>20477.3</v>
          </cell>
          <cell r="CW927">
            <v>20492.39</v>
          </cell>
          <cell r="CX927">
            <v>16540.37</v>
          </cell>
          <cell r="CY927">
            <v>12029.79</v>
          </cell>
          <cell r="CZ927">
            <v>9611.2199999999993</v>
          </cell>
          <cell r="DA927">
            <v>12511.57</v>
          </cell>
          <cell r="DB927">
            <v>17534.71</v>
          </cell>
          <cell r="DC927">
            <v>15352.42</v>
          </cell>
          <cell r="DD927">
            <v>15433.12</v>
          </cell>
          <cell r="DE927">
            <v>206429.19</v>
          </cell>
          <cell r="DF927">
            <v>21103.33</v>
          </cell>
          <cell r="DG927">
            <v>19989.16</v>
          </cell>
          <cell r="DH927">
            <v>25353.81</v>
          </cell>
          <cell r="DI927">
            <v>20477.3</v>
          </cell>
          <cell r="DJ927">
            <v>20492.39</v>
          </cell>
          <cell r="DK927">
            <v>16540.37</v>
          </cell>
          <cell r="DL927">
            <v>12029.79</v>
          </cell>
          <cell r="DM927">
            <v>9611.2199999999993</v>
          </cell>
          <cell r="DN927">
            <v>12511.57</v>
          </cell>
          <cell r="DO927">
            <v>17534.71</v>
          </cell>
          <cell r="DP927">
            <v>15352.42</v>
          </cell>
          <cell r="DQ927">
            <v>15433.12</v>
          </cell>
          <cell r="DR927">
            <v>206429.19</v>
          </cell>
          <cell r="DS927">
            <v>21103.33</v>
          </cell>
          <cell r="DT927">
            <v>19989.16</v>
          </cell>
          <cell r="DU927">
            <v>25353.81</v>
          </cell>
          <cell r="DV927">
            <v>20477.3</v>
          </cell>
          <cell r="DW927">
            <v>20492.39</v>
          </cell>
          <cell r="DX927">
            <v>16540.37</v>
          </cell>
          <cell r="DY927">
            <v>12029.79</v>
          </cell>
          <cell r="DZ927">
            <v>9611.2199999999993</v>
          </cell>
          <cell r="EA927">
            <v>12511.57</v>
          </cell>
          <cell r="EB927">
            <v>17534.71</v>
          </cell>
          <cell r="EC927">
            <v>15352.42</v>
          </cell>
          <cell r="ED927">
            <v>15433.12</v>
          </cell>
        </row>
        <row r="928">
          <cell r="F928">
            <v>0</v>
          </cell>
          <cell r="G928">
            <v>0</v>
          </cell>
          <cell r="H928">
            <v>0</v>
          </cell>
          <cell r="I928">
            <v>0</v>
          </cell>
          <cell r="J928">
            <v>0</v>
          </cell>
          <cell r="K928">
            <v>0</v>
          </cell>
          <cell r="L928">
            <v>0</v>
          </cell>
          <cell r="M928">
            <v>0</v>
          </cell>
          <cell r="N928">
            <v>0</v>
          </cell>
          <cell r="O928">
            <v>0</v>
          </cell>
          <cell r="P928">
            <v>0</v>
          </cell>
          <cell r="Q928">
            <v>0</v>
          </cell>
          <cell r="R928">
            <v>0</v>
          </cell>
          <cell r="S928">
            <v>0</v>
          </cell>
          <cell r="T928">
            <v>0</v>
          </cell>
          <cell r="U928">
            <v>0</v>
          </cell>
          <cell r="V928">
            <v>0</v>
          </cell>
          <cell r="W928">
            <v>0</v>
          </cell>
          <cell r="X928">
            <v>0</v>
          </cell>
          <cell r="Y928">
            <v>0</v>
          </cell>
          <cell r="Z928">
            <v>0</v>
          </cell>
          <cell r="AA928">
            <v>0</v>
          </cell>
          <cell r="AB928">
            <v>0</v>
          </cell>
          <cell r="AC928">
            <v>0</v>
          </cell>
          <cell r="AD928">
            <v>0</v>
          </cell>
          <cell r="AE928">
            <v>0</v>
          </cell>
          <cell r="AF928">
            <v>0</v>
          </cell>
          <cell r="AG928">
            <v>0</v>
          </cell>
          <cell r="AH928">
            <v>0</v>
          </cell>
          <cell r="AI928">
            <v>0</v>
          </cell>
          <cell r="AJ928">
            <v>0</v>
          </cell>
          <cell r="AK928">
            <v>0</v>
          </cell>
          <cell r="AL928">
            <v>0</v>
          </cell>
          <cell r="AM928">
            <v>0</v>
          </cell>
          <cell r="AN928">
            <v>0</v>
          </cell>
          <cell r="AO928">
            <v>0</v>
          </cell>
          <cell r="AP928">
            <v>0</v>
          </cell>
          <cell r="AQ928">
            <v>0</v>
          </cell>
          <cell r="AR928">
            <v>0</v>
          </cell>
          <cell r="AS928">
            <v>0</v>
          </cell>
          <cell r="AT928">
            <v>0</v>
          </cell>
          <cell r="AU928">
            <v>0</v>
          </cell>
          <cell r="AV928">
            <v>0</v>
          </cell>
          <cell r="AW928">
            <v>0</v>
          </cell>
          <cell r="AX928">
            <v>0</v>
          </cell>
          <cell r="AY928">
            <v>0</v>
          </cell>
          <cell r="AZ928">
            <v>0</v>
          </cell>
          <cell r="BA928">
            <v>0</v>
          </cell>
          <cell r="BB928">
            <v>0</v>
          </cell>
          <cell r="BC928">
            <v>0</v>
          </cell>
          <cell r="BD928">
            <v>0</v>
          </cell>
          <cell r="BE928">
            <v>0</v>
          </cell>
          <cell r="BF928">
            <v>0</v>
          </cell>
          <cell r="BG928">
            <v>0</v>
          </cell>
          <cell r="BH928">
            <v>0</v>
          </cell>
          <cell r="BI928">
            <v>0</v>
          </cell>
          <cell r="BJ928">
            <v>0</v>
          </cell>
          <cell r="BK928">
            <v>0</v>
          </cell>
          <cell r="BL928">
            <v>0</v>
          </cell>
          <cell r="BM928">
            <v>0</v>
          </cell>
          <cell r="BN928">
            <v>0</v>
          </cell>
          <cell r="BO928">
            <v>0</v>
          </cell>
          <cell r="BP928">
            <v>0</v>
          </cell>
          <cell r="BQ928">
            <v>0</v>
          </cell>
          <cell r="BR928">
            <v>0</v>
          </cell>
          <cell r="BS928">
            <v>0</v>
          </cell>
          <cell r="BT928">
            <v>0</v>
          </cell>
          <cell r="BU928">
            <v>0</v>
          </cell>
          <cell r="BV928">
            <v>0</v>
          </cell>
          <cell r="BW928">
            <v>0</v>
          </cell>
          <cell r="BX928">
            <v>0</v>
          </cell>
          <cell r="BY928">
            <v>0</v>
          </cell>
          <cell r="BZ928">
            <v>0</v>
          </cell>
          <cell r="CA928">
            <v>0</v>
          </cell>
          <cell r="CB928">
            <v>0</v>
          </cell>
          <cell r="CC928">
            <v>0</v>
          </cell>
          <cell r="CD928">
            <v>0</v>
          </cell>
          <cell r="CE928">
            <v>0</v>
          </cell>
          <cell r="CF928">
            <v>0</v>
          </cell>
          <cell r="CG928">
            <v>0</v>
          </cell>
          <cell r="CH928">
            <v>0</v>
          </cell>
          <cell r="CI928">
            <v>0</v>
          </cell>
          <cell r="CJ928">
            <v>0</v>
          </cell>
          <cell r="CK928">
            <v>0</v>
          </cell>
          <cell r="CL928">
            <v>0</v>
          </cell>
          <cell r="CM928">
            <v>0</v>
          </cell>
          <cell r="CN928">
            <v>0</v>
          </cell>
          <cell r="CO928">
            <v>0</v>
          </cell>
          <cell r="CP928">
            <v>0</v>
          </cell>
          <cell r="CQ928">
            <v>0</v>
          </cell>
          <cell r="CR928">
            <v>0</v>
          </cell>
          <cell r="CS928">
            <v>0</v>
          </cell>
          <cell r="CT928">
            <v>0</v>
          </cell>
          <cell r="CU928">
            <v>0</v>
          </cell>
          <cell r="CV928">
            <v>0</v>
          </cell>
          <cell r="CW928">
            <v>0</v>
          </cell>
          <cell r="CX928">
            <v>0</v>
          </cell>
          <cell r="CY928">
            <v>0</v>
          </cell>
          <cell r="CZ928">
            <v>0</v>
          </cell>
          <cell r="DA928">
            <v>0</v>
          </cell>
          <cell r="DB928">
            <v>0</v>
          </cell>
          <cell r="DC928">
            <v>0</v>
          </cell>
          <cell r="DD928">
            <v>0</v>
          </cell>
          <cell r="DE928">
            <v>0</v>
          </cell>
          <cell r="DF928">
            <v>0</v>
          </cell>
          <cell r="DG928">
            <v>0</v>
          </cell>
          <cell r="DH928">
            <v>0</v>
          </cell>
          <cell r="DI928">
            <v>0</v>
          </cell>
          <cell r="DJ928">
            <v>0</v>
          </cell>
          <cell r="DK928">
            <v>0</v>
          </cell>
          <cell r="DL928">
            <v>0</v>
          </cell>
          <cell r="DM928">
            <v>0</v>
          </cell>
          <cell r="DN928">
            <v>0</v>
          </cell>
          <cell r="DO928">
            <v>0</v>
          </cell>
          <cell r="DP928">
            <v>0</v>
          </cell>
          <cell r="DQ928">
            <v>0</v>
          </cell>
          <cell r="DR928">
            <v>0</v>
          </cell>
          <cell r="DS928">
            <v>0</v>
          </cell>
          <cell r="DT928">
            <v>0</v>
          </cell>
          <cell r="DU928">
            <v>0</v>
          </cell>
          <cell r="DV928">
            <v>0</v>
          </cell>
          <cell r="DW928">
            <v>0</v>
          </cell>
          <cell r="DX928">
            <v>0</v>
          </cell>
          <cell r="DY928">
            <v>0</v>
          </cell>
          <cell r="DZ928">
            <v>0</v>
          </cell>
          <cell r="EA928">
            <v>0</v>
          </cell>
          <cell r="EB928">
            <v>0</v>
          </cell>
          <cell r="EC928">
            <v>0</v>
          </cell>
          <cell r="ED928">
            <v>0</v>
          </cell>
        </row>
        <row r="929">
          <cell r="F929">
            <v>0</v>
          </cell>
          <cell r="G929">
            <v>0</v>
          </cell>
          <cell r="H929">
            <v>0</v>
          </cell>
          <cell r="I929">
            <v>0</v>
          </cell>
          <cell r="J929">
            <v>0</v>
          </cell>
          <cell r="K929">
            <v>0</v>
          </cell>
          <cell r="L929">
            <v>0</v>
          </cell>
          <cell r="M929">
            <v>0</v>
          </cell>
          <cell r="N929">
            <v>0</v>
          </cell>
          <cell r="O929">
            <v>0</v>
          </cell>
          <cell r="P929">
            <v>0</v>
          </cell>
          <cell r="Q929">
            <v>0</v>
          </cell>
          <cell r="R929">
            <v>0</v>
          </cell>
          <cell r="S929">
            <v>0</v>
          </cell>
          <cell r="T929">
            <v>0</v>
          </cell>
          <cell r="U929">
            <v>0</v>
          </cell>
          <cell r="V929">
            <v>0</v>
          </cell>
          <cell r="W929">
            <v>0</v>
          </cell>
          <cell r="X929">
            <v>0</v>
          </cell>
          <cell r="Y929">
            <v>0</v>
          </cell>
          <cell r="Z929">
            <v>0</v>
          </cell>
          <cell r="AA929">
            <v>0</v>
          </cell>
          <cell r="AB929">
            <v>0</v>
          </cell>
          <cell r="AC929">
            <v>0</v>
          </cell>
          <cell r="AD929">
            <v>0</v>
          </cell>
          <cell r="AE929">
            <v>0</v>
          </cell>
          <cell r="AF929">
            <v>0</v>
          </cell>
          <cell r="AG929">
            <v>0</v>
          </cell>
          <cell r="AH929">
            <v>0</v>
          </cell>
          <cell r="AI929">
            <v>0</v>
          </cell>
          <cell r="AJ929">
            <v>0</v>
          </cell>
          <cell r="AK929">
            <v>0</v>
          </cell>
          <cell r="AL929">
            <v>0</v>
          </cell>
          <cell r="AM929">
            <v>0</v>
          </cell>
          <cell r="AN929">
            <v>0</v>
          </cell>
          <cell r="AO929">
            <v>0</v>
          </cell>
          <cell r="AP929">
            <v>0</v>
          </cell>
          <cell r="AQ929">
            <v>0</v>
          </cell>
          <cell r="AR929">
            <v>0</v>
          </cell>
          <cell r="AS929">
            <v>0</v>
          </cell>
          <cell r="AT929">
            <v>0</v>
          </cell>
          <cell r="AU929">
            <v>0</v>
          </cell>
          <cell r="AV929">
            <v>0</v>
          </cell>
          <cell r="AW929">
            <v>0</v>
          </cell>
          <cell r="AX929">
            <v>0</v>
          </cell>
          <cell r="AY929">
            <v>0</v>
          </cell>
          <cell r="AZ929">
            <v>0</v>
          </cell>
          <cell r="BA929">
            <v>0</v>
          </cell>
          <cell r="BB929">
            <v>0</v>
          </cell>
          <cell r="BC929">
            <v>0</v>
          </cell>
          <cell r="BD929">
            <v>0</v>
          </cell>
          <cell r="BE929">
            <v>0</v>
          </cell>
          <cell r="BF929">
            <v>0</v>
          </cell>
          <cell r="BG929">
            <v>0</v>
          </cell>
          <cell r="BH929">
            <v>0</v>
          </cell>
          <cell r="BI929">
            <v>0</v>
          </cell>
          <cell r="BJ929">
            <v>0</v>
          </cell>
          <cell r="BK929">
            <v>0</v>
          </cell>
          <cell r="BL929">
            <v>0</v>
          </cell>
          <cell r="BM929">
            <v>0</v>
          </cell>
          <cell r="BN929">
            <v>0</v>
          </cell>
          <cell r="BO929">
            <v>0</v>
          </cell>
          <cell r="BP929">
            <v>0</v>
          </cell>
          <cell r="BQ929">
            <v>0</v>
          </cell>
          <cell r="BR929">
            <v>0</v>
          </cell>
          <cell r="BS929">
            <v>0</v>
          </cell>
          <cell r="BT929">
            <v>0</v>
          </cell>
          <cell r="BU929">
            <v>0</v>
          </cell>
          <cell r="BV929">
            <v>0</v>
          </cell>
          <cell r="BW929">
            <v>0</v>
          </cell>
          <cell r="BX929">
            <v>0</v>
          </cell>
          <cell r="BY929">
            <v>0</v>
          </cell>
          <cell r="BZ929">
            <v>0</v>
          </cell>
          <cell r="CA929">
            <v>0</v>
          </cell>
          <cell r="CB929">
            <v>0</v>
          </cell>
          <cell r="CC929">
            <v>0</v>
          </cell>
          <cell r="CD929">
            <v>0</v>
          </cell>
          <cell r="CE929">
            <v>0</v>
          </cell>
          <cell r="CF929">
            <v>0</v>
          </cell>
          <cell r="CG929">
            <v>0</v>
          </cell>
          <cell r="CH929">
            <v>0</v>
          </cell>
          <cell r="CI929">
            <v>0</v>
          </cell>
          <cell r="CJ929">
            <v>0</v>
          </cell>
          <cell r="CK929">
            <v>0</v>
          </cell>
          <cell r="CL929">
            <v>0</v>
          </cell>
          <cell r="CM929">
            <v>0</v>
          </cell>
          <cell r="CN929">
            <v>0</v>
          </cell>
          <cell r="CO929">
            <v>0</v>
          </cell>
          <cell r="CP929">
            <v>0</v>
          </cell>
          <cell r="CQ929">
            <v>0</v>
          </cell>
          <cell r="CR929">
            <v>0</v>
          </cell>
          <cell r="CS929">
            <v>0</v>
          </cell>
          <cell r="CT929">
            <v>0</v>
          </cell>
          <cell r="CU929">
            <v>0</v>
          </cell>
          <cell r="CV929">
            <v>0</v>
          </cell>
          <cell r="CW929">
            <v>0</v>
          </cell>
          <cell r="CX929">
            <v>0</v>
          </cell>
          <cell r="CY929">
            <v>0</v>
          </cell>
          <cell r="CZ929">
            <v>0</v>
          </cell>
          <cell r="DA929">
            <v>0</v>
          </cell>
          <cell r="DB929">
            <v>0</v>
          </cell>
          <cell r="DC929">
            <v>0</v>
          </cell>
          <cell r="DD929">
            <v>0</v>
          </cell>
          <cell r="DE929">
            <v>0</v>
          </cell>
          <cell r="DF929">
            <v>0</v>
          </cell>
          <cell r="DG929">
            <v>0</v>
          </cell>
          <cell r="DH929">
            <v>0</v>
          </cell>
          <cell r="DI929">
            <v>0</v>
          </cell>
          <cell r="DJ929">
            <v>0</v>
          </cell>
          <cell r="DK929">
            <v>0</v>
          </cell>
          <cell r="DL929">
            <v>0</v>
          </cell>
          <cell r="DM929">
            <v>0</v>
          </cell>
          <cell r="DN929">
            <v>0</v>
          </cell>
          <cell r="DO929">
            <v>0</v>
          </cell>
          <cell r="DP929">
            <v>0</v>
          </cell>
          <cell r="DQ929">
            <v>0</v>
          </cell>
          <cell r="DR929">
            <v>0</v>
          </cell>
          <cell r="DS929">
            <v>0</v>
          </cell>
          <cell r="DT929">
            <v>0</v>
          </cell>
          <cell r="DU929">
            <v>0</v>
          </cell>
          <cell r="DV929">
            <v>0</v>
          </cell>
          <cell r="DW929">
            <v>0</v>
          </cell>
          <cell r="DX929">
            <v>0</v>
          </cell>
          <cell r="DY929">
            <v>0</v>
          </cell>
          <cell r="DZ929">
            <v>0</v>
          </cell>
          <cell r="EA929">
            <v>0</v>
          </cell>
          <cell r="EB929">
            <v>0</v>
          </cell>
          <cell r="EC929">
            <v>0</v>
          </cell>
          <cell r="ED929">
            <v>0</v>
          </cell>
        </row>
        <row r="930">
          <cell r="F930">
            <v>21103.33</v>
          </cell>
          <cell r="G930">
            <v>19989.16</v>
          </cell>
          <cell r="H930">
            <v>25353.81</v>
          </cell>
          <cell r="I930">
            <v>20477.3</v>
          </cell>
          <cell r="J930">
            <v>20492.39</v>
          </cell>
          <cell r="K930">
            <v>16540.37</v>
          </cell>
          <cell r="L930">
            <v>12029.79</v>
          </cell>
          <cell r="M930">
            <v>9611.2199999999993</v>
          </cell>
          <cell r="N930">
            <v>12511.57</v>
          </cell>
          <cell r="O930">
            <v>17534.71</v>
          </cell>
          <cell r="P930">
            <v>15352.42</v>
          </cell>
          <cell r="Q930">
            <v>15433.12</v>
          </cell>
          <cell r="R930">
            <v>206429.19</v>
          </cell>
          <cell r="S930">
            <v>21103.33</v>
          </cell>
          <cell r="T930">
            <v>19989.16</v>
          </cell>
          <cell r="U930">
            <v>25353.81</v>
          </cell>
          <cell r="V930">
            <v>20477.3</v>
          </cell>
          <cell r="W930">
            <v>20492.39</v>
          </cell>
          <cell r="X930">
            <v>16540.37</v>
          </cell>
          <cell r="Y930">
            <v>12029.79</v>
          </cell>
          <cell r="Z930">
            <v>9611.2199999999993</v>
          </cell>
          <cell r="AA930">
            <v>12511.57</v>
          </cell>
          <cell r="AB930">
            <v>17534.71</v>
          </cell>
          <cell r="AC930">
            <v>15352.42</v>
          </cell>
          <cell r="AD930">
            <v>15433.12</v>
          </cell>
          <cell r="AE930">
            <v>206429.19</v>
          </cell>
          <cell r="AF930">
            <v>21103.33</v>
          </cell>
          <cell r="AG930">
            <v>19989.16</v>
          </cell>
          <cell r="AH930">
            <v>25353.81</v>
          </cell>
          <cell r="AI930">
            <v>20477.3</v>
          </cell>
          <cell r="AJ930">
            <v>20492.39</v>
          </cell>
          <cell r="AK930">
            <v>16540.37</v>
          </cell>
          <cell r="AL930">
            <v>12029.79</v>
          </cell>
          <cell r="AM930">
            <v>9611.2199999999993</v>
          </cell>
          <cell r="AN930">
            <v>12511.57</v>
          </cell>
          <cell r="AO930">
            <v>17534.71</v>
          </cell>
          <cell r="AP930">
            <v>15352.42</v>
          </cell>
          <cell r="AQ930">
            <v>15433.12</v>
          </cell>
          <cell r="AR930">
            <v>206592.04</v>
          </cell>
          <cell r="AS930">
            <v>21103.33</v>
          </cell>
          <cell r="AT930">
            <v>20152.009999999998</v>
          </cell>
          <cell r="AU930">
            <v>25353.81</v>
          </cell>
          <cell r="AV930">
            <v>20477.3</v>
          </cell>
          <cell r="AW930">
            <v>20492.39</v>
          </cell>
          <cell r="AX930">
            <v>16540.37</v>
          </cell>
          <cell r="AY930">
            <v>12029.79</v>
          </cell>
          <cell r="AZ930">
            <v>9611.2199999999993</v>
          </cell>
          <cell r="BA930">
            <v>12511.57</v>
          </cell>
          <cell r="BB930">
            <v>17534.71</v>
          </cell>
          <cell r="BC930">
            <v>15352.42</v>
          </cell>
          <cell r="BD930">
            <v>15433.12</v>
          </cell>
          <cell r="BE930">
            <v>206429.19</v>
          </cell>
          <cell r="BF930">
            <v>21103.33</v>
          </cell>
          <cell r="BG930">
            <v>19989.16</v>
          </cell>
          <cell r="BH930">
            <v>25353.81</v>
          </cell>
          <cell r="BI930">
            <v>20477.3</v>
          </cell>
          <cell r="BJ930">
            <v>20492.39</v>
          </cell>
          <cell r="BK930">
            <v>16540.37</v>
          </cell>
          <cell r="BL930">
            <v>12029.79</v>
          </cell>
          <cell r="BM930">
            <v>9611.2199999999993</v>
          </cell>
          <cell r="BN930">
            <v>12511.57</v>
          </cell>
          <cell r="BO930">
            <v>17534.71</v>
          </cell>
          <cell r="BP930">
            <v>15352.42</v>
          </cell>
          <cell r="BQ930">
            <v>15433.12</v>
          </cell>
          <cell r="BR930">
            <v>206429.19</v>
          </cell>
          <cell r="BS930">
            <v>21103.33</v>
          </cell>
          <cell r="BT930">
            <v>19989.16</v>
          </cell>
          <cell r="BU930">
            <v>25353.81</v>
          </cell>
          <cell r="BV930">
            <v>20477.3</v>
          </cell>
          <cell r="BW930">
            <v>20492.39</v>
          </cell>
          <cell r="BX930">
            <v>16540.37</v>
          </cell>
          <cell r="BY930">
            <v>12029.79</v>
          </cell>
          <cell r="BZ930">
            <v>9611.2199999999993</v>
          </cell>
          <cell r="CA930">
            <v>12511.57</v>
          </cell>
          <cell r="CB930">
            <v>17534.71</v>
          </cell>
          <cell r="CC930">
            <v>15352.42</v>
          </cell>
          <cell r="CD930">
            <v>15433.12</v>
          </cell>
          <cell r="CE930">
            <v>206429.19</v>
          </cell>
          <cell r="CF930">
            <v>21103.33</v>
          </cell>
          <cell r="CG930">
            <v>19989.16</v>
          </cell>
          <cell r="CH930">
            <v>25353.81</v>
          </cell>
          <cell r="CI930">
            <v>20477.3</v>
          </cell>
          <cell r="CJ930">
            <v>20492.39</v>
          </cell>
          <cell r="CK930">
            <v>16540.37</v>
          </cell>
          <cell r="CL930">
            <v>12029.79</v>
          </cell>
          <cell r="CM930">
            <v>9611.2199999999993</v>
          </cell>
          <cell r="CN930">
            <v>12511.57</v>
          </cell>
          <cell r="CO930">
            <v>17534.71</v>
          </cell>
          <cell r="CP930">
            <v>15352.42</v>
          </cell>
          <cell r="CQ930">
            <v>15433.12</v>
          </cell>
          <cell r="CR930">
            <v>206592.04</v>
          </cell>
          <cell r="CS930">
            <v>21103.33</v>
          </cell>
          <cell r="CT930">
            <v>20152.009999999998</v>
          </cell>
          <cell r="CU930">
            <v>25353.81</v>
          </cell>
          <cell r="CV930">
            <v>20477.3</v>
          </cell>
          <cell r="CW930">
            <v>20492.39</v>
          </cell>
          <cell r="CX930">
            <v>16540.37</v>
          </cell>
          <cell r="CY930">
            <v>12029.79</v>
          </cell>
          <cell r="CZ930">
            <v>9611.2199999999993</v>
          </cell>
          <cell r="DA930">
            <v>12511.57</v>
          </cell>
          <cell r="DB930">
            <v>17534.71</v>
          </cell>
          <cell r="DC930">
            <v>15352.42</v>
          </cell>
          <cell r="DD930">
            <v>15433.12</v>
          </cell>
          <cell r="DE930">
            <v>206429.19</v>
          </cell>
          <cell r="DF930">
            <v>21103.33</v>
          </cell>
          <cell r="DG930">
            <v>19989.16</v>
          </cell>
          <cell r="DH930">
            <v>25353.81</v>
          </cell>
          <cell r="DI930">
            <v>20477.3</v>
          </cell>
          <cell r="DJ930">
            <v>20492.39</v>
          </cell>
          <cell r="DK930">
            <v>16540.37</v>
          </cell>
          <cell r="DL930">
            <v>12029.79</v>
          </cell>
          <cell r="DM930">
            <v>9611.2199999999993</v>
          </cell>
          <cell r="DN930">
            <v>12511.57</v>
          </cell>
          <cell r="DO930">
            <v>17534.71</v>
          </cell>
          <cell r="DP930">
            <v>15352.42</v>
          </cell>
          <cell r="DQ930">
            <v>15433.12</v>
          </cell>
          <cell r="DR930">
            <v>206429.19</v>
          </cell>
          <cell r="DS930">
            <v>21103.33</v>
          </cell>
          <cell r="DT930">
            <v>19989.16</v>
          </cell>
          <cell r="DU930">
            <v>25353.81</v>
          </cell>
          <cell r="DV930">
            <v>20477.3</v>
          </cell>
          <cell r="DW930">
            <v>20492.39</v>
          </cell>
          <cell r="DX930">
            <v>16540.37</v>
          </cell>
          <cell r="DY930">
            <v>12029.79</v>
          </cell>
          <cell r="DZ930">
            <v>9611.2199999999993</v>
          </cell>
          <cell r="EA930">
            <v>12511.57</v>
          </cell>
          <cell r="EB930">
            <v>17534.71</v>
          </cell>
          <cell r="EC930">
            <v>15352.42</v>
          </cell>
          <cell r="ED930">
            <v>15433.12</v>
          </cell>
        </row>
        <row r="931">
          <cell r="F931">
            <v>0</v>
          </cell>
          <cell r="G931">
            <v>0</v>
          </cell>
          <cell r="H931">
            <v>0</v>
          </cell>
          <cell r="I931">
            <v>0</v>
          </cell>
          <cell r="J931">
            <v>0</v>
          </cell>
          <cell r="K931">
            <v>0</v>
          </cell>
          <cell r="L931">
            <v>0</v>
          </cell>
          <cell r="M931">
            <v>0</v>
          </cell>
          <cell r="N931">
            <v>0</v>
          </cell>
          <cell r="O931">
            <v>0</v>
          </cell>
          <cell r="P931">
            <v>0</v>
          </cell>
          <cell r="Q931">
            <v>0</v>
          </cell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V931">
            <v>0</v>
          </cell>
          <cell r="W931">
            <v>0</v>
          </cell>
          <cell r="X931">
            <v>0</v>
          </cell>
          <cell r="Y931">
            <v>0</v>
          </cell>
          <cell r="Z931">
            <v>0</v>
          </cell>
          <cell r="AA931">
            <v>0</v>
          </cell>
          <cell r="AB931">
            <v>0</v>
          </cell>
          <cell r="AC931">
            <v>0</v>
          </cell>
          <cell r="AD931">
            <v>0</v>
          </cell>
          <cell r="AE931">
            <v>0</v>
          </cell>
          <cell r="AF931">
            <v>0</v>
          </cell>
          <cell r="AG931">
            <v>0</v>
          </cell>
          <cell r="AH931">
            <v>0</v>
          </cell>
          <cell r="AI931">
            <v>0</v>
          </cell>
          <cell r="AJ931">
            <v>0</v>
          </cell>
          <cell r="AK931">
            <v>0</v>
          </cell>
          <cell r="AL931">
            <v>0</v>
          </cell>
          <cell r="AM931">
            <v>0</v>
          </cell>
          <cell r="AN931">
            <v>0</v>
          </cell>
          <cell r="AO931">
            <v>0</v>
          </cell>
          <cell r="AP931">
            <v>0</v>
          </cell>
          <cell r="AQ931">
            <v>0</v>
          </cell>
          <cell r="AR931">
            <v>0</v>
          </cell>
          <cell r="AS931">
            <v>0</v>
          </cell>
          <cell r="AT931">
            <v>0</v>
          </cell>
          <cell r="AU931">
            <v>0</v>
          </cell>
          <cell r="AV931">
            <v>0</v>
          </cell>
          <cell r="AW931">
            <v>0</v>
          </cell>
          <cell r="AX931">
            <v>0</v>
          </cell>
          <cell r="AY931">
            <v>0</v>
          </cell>
          <cell r="AZ931">
            <v>0</v>
          </cell>
          <cell r="BA931">
            <v>0</v>
          </cell>
          <cell r="BB931">
            <v>0</v>
          </cell>
          <cell r="BC931">
            <v>0</v>
          </cell>
          <cell r="BD931">
            <v>0</v>
          </cell>
          <cell r="BE931">
            <v>0</v>
          </cell>
          <cell r="BF931">
            <v>0</v>
          </cell>
          <cell r="BG931">
            <v>0</v>
          </cell>
          <cell r="BH931">
            <v>0</v>
          </cell>
          <cell r="BI931">
            <v>0</v>
          </cell>
          <cell r="BJ931">
            <v>0</v>
          </cell>
          <cell r="BK931">
            <v>0</v>
          </cell>
          <cell r="BL931">
            <v>0</v>
          </cell>
          <cell r="BM931">
            <v>0</v>
          </cell>
          <cell r="BN931">
            <v>0</v>
          </cell>
          <cell r="BO931">
            <v>0</v>
          </cell>
          <cell r="BP931">
            <v>0</v>
          </cell>
          <cell r="BQ931">
            <v>0</v>
          </cell>
          <cell r="BR931">
            <v>0</v>
          </cell>
          <cell r="BS931">
            <v>0</v>
          </cell>
          <cell r="BT931">
            <v>0</v>
          </cell>
          <cell r="BU931">
            <v>0</v>
          </cell>
          <cell r="BV931">
            <v>0</v>
          </cell>
          <cell r="BW931">
            <v>0</v>
          </cell>
          <cell r="BX931">
            <v>0</v>
          </cell>
          <cell r="BY931">
            <v>0</v>
          </cell>
          <cell r="BZ931">
            <v>0</v>
          </cell>
          <cell r="CA931">
            <v>0</v>
          </cell>
          <cell r="CB931">
            <v>0</v>
          </cell>
          <cell r="CC931">
            <v>0</v>
          </cell>
          <cell r="CD931">
            <v>0</v>
          </cell>
          <cell r="CE931">
            <v>0</v>
          </cell>
          <cell r="CF931">
            <v>0</v>
          </cell>
          <cell r="CG931">
            <v>0</v>
          </cell>
          <cell r="CH931">
            <v>0</v>
          </cell>
          <cell r="CI931">
            <v>0</v>
          </cell>
          <cell r="CJ931">
            <v>0</v>
          </cell>
          <cell r="CK931">
            <v>0</v>
          </cell>
          <cell r="CL931">
            <v>0</v>
          </cell>
          <cell r="CM931">
            <v>0</v>
          </cell>
          <cell r="CN931">
            <v>0</v>
          </cell>
          <cell r="CO931">
            <v>0</v>
          </cell>
          <cell r="CP931">
            <v>0</v>
          </cell>
          <cell r="CQ931">
            <v>0</v>
          </cell>
          <cell r="CR931">
            <v>0</v>
          </cell>
          <cell r="CS931">
            <v>0</v>
          </cell>
          <cell r="CT931">
            <v>0</v>
          </cell>
          <cell r="CU931">
            <v>0</v>
          </cell>
          <cell r="CV931">
            <v>0</v>
          </cell>
          <cell r="CW931">
            <v>0</v>
          </cell>
          <cell r="CX931">
            <v>0</v>
          </cell>
          <cell r="CY931">
            <v>0</v>
          </cell>
          <cell r="CZ931">
            <v>0</v>
          </cell>
          <cell r="DA931">
            <v>0</v>
          </cell>
          <cell r="DB931">
            <v>0</v>
          </cell>
          <cell r="DC931">
            <v>0</v>
          </cell>
          <cell r="DD931">
            <v>0</v>
          </cell>
          <cell r="DE931">
            <v>0</v>
          </cell>
          <cell r="DF931">
            <v>0</v>
          </cell>
          <cell r="DG931">
            <v>0</v>
          </cell>
          <cell r="DH931">
            <v>0</v>
          </cell>
          <cell r="DI931">
            <v>0</v>
          </cell>
          <cell r="DJ931">
            <v>0</v>
          </cell>
          <cell r="DK931">
            <v>0</v>
          </cell>
          <cell r="DL931">
            <v>0</v>
          </cell>
          <cell r="DM931">
            <v>0</v>
          </cell>
          <cell r="DN931">
            <v>0</v>
          </cell>
          <cell r="DO931">
            <v>0</v>
          </cell>
          <cell r="DP931">
            <v>0</v>
          </cell>
          <cell r="DQ931">
            <v>0</v>
          </cell>
          <cell r="DR931">
            <v>0</v>
          </cell>
          <cell r="DS931">
            <v>0</v>
          </cell>
          <cell r="DT931">
            <v>0</v>
          </cell>
          <cell r="DU931">
            <v>0</v>
          </cell>
          <cell r="DV931">
            <v>0</v>
          </cell>
          <cell r="DW931">
            <v>0</v>
          </cell>
          <cell r="DX931">
            <v>0</v>
          </cell>
          <cell r="DY931">
            <v>0</v>
          </cell>
          <cell r="DZ931">
            <v>0</v>
          </cell>
          <cell r="EA931">
            <v>0</v>
          </cell>
          <cell r="EB931">
            <v>0</v>
          </cell>
          <cell r="EC931">
            <v>0</v>
          </cell>
          <cell r="ED931">
            <v>0</v>
          </cell>
        </row>
        <row r="932">
          <cell r="F932">
            <v>0</v>
          </cell>
          <cell r="G932">
            <v>0</v>
          </cell>
          <cell r="H932">
            <v>0</v>
          </cell>
          <cell r="I932">
            <v>0</v>
          </cell>
          <cell r="J932">
            <v>0</v>
          </cell>
          <cell r="K932">
            <v>0</v>
          </cell>
          <cell r="L932">
            <v>0</v>
          </cell>
          <cell r="M932">
            <v>0</v>
          </cell>
          <cell r="N932">
            <v>0</v>
          </cell>
          <cell r="O932">
            <v>0</v>
          </cell>
          <cell r="P932">
            <v>0</v>
          </cell>
          <cell r="Q932">
            <v>0</v>
          </cell>
          <cell r="R932">
            <v>0</v>
          </cell>
          <cell r="S932">
            <v>0</v>
          </cell>
          <cell r="T932">
            <v>0</v>
          </cell>
          <cell r="U932">
            <v>0</v>
          </cell>
          <cell r="V932">
            <v>0</v>
          </cell>
          <cell r="W932">
            <v>0</v>
          </cell>
          <cell r="X932">
            <v>0</v>
          </cell>
          <cell r="Y932">
            <v>0</v>
          </cell>
          <cell r="Z932">
            <v>0</v>
          </cell>
          <cell r="AA932">
            <v>0</v>
          </cell>
          <cell r="AB932">
            <v>0</v>
          </cell>
          <cell r="AC932">
            <v>0</v>
          </cell>
          <cell r="AD932">
            <v>0</v>
          </cell>
          <cell r="AE932">
            <v>0</v>
          </cell>
          <cell r="AF932">
            <v>0</v>
          </cell>
          <cell r="AG932">
            <v>0</v>
          </cell>
          <cell r="AH932">
            <v>0</v>
          </cell>
          <cell r="AI932">
            <v>0</v>
          </cell>
          <cell r="AJ932">
            <v>0</v>
          </cell>
          <cell r="AK932">
            <v>0</v>
          </cell>
          <cell r="AL932">
            <v>0</v>
          </cell>
          <cell r="AM932">
            <v>0</v>
          </cell>
          <cell r="AN932">
            <v>0</v>
          </cell>
          <cell r="AO932">
            <v>0</v>
          </cell>
          <cell r="AP932">
            <v>0</v>
          </cell>
          <cell r="AQ932">
            <v>0</v>
          </cell>
          <cell r="AR932">
            <v>0</v>
          </cell>
          <cell r="AS932">
            <v>0</v>
          </cell>
          <cell r="AT932">
            <v>0</v>
          </cell>
          <cell r="AU932">
            <v>0</v>
          </cell>
          <cell r="AV932">
            <v>0</v>
          </cell>
          <cell r="AW932">
            <v>0</v>
          </cell>
          <cell r="AX932">
            <v>0</v>
          </cell>
          <cell r="AY932">
            <v>0</v>
          </cell>
          <cell r="AZ932">
            <v>0</v>
          </cell>
          <cell r="BA932">
            <v>0</v>
          </cell>
          <cell r="BB932">
            <v>0</v>
          </cell>
          <cell r="BC932">
            <v>0</v>
          </cell>
          <cell r="BD932">
            <v>0</v>
          </cell>
          <cell r="BE932">
            <v>0</v>
          </cell>
          <cell r="BF932">
            <v>0</v>
          </cell>
          <cell r="BG932">
            <v>0</v>
          </cell>
          <cell r="BH932">
            <v>0</v>
          </cell>
          <cell r="BI932">
            <v>0</v>
          </cell>
          <cell r="BJ932">
            <v>0</v>
          </cell>
          <cell r="BK932">
            <v>0</v>
          </cell>
          <cell r="BL932">
            <v>0</v>
          </cell>
          <cell r="BM932">
            <v>0</v>
          </cell>
          <cell r="BN932">
            <v>0</v>
          </cell>
          <cell r="BO932">
            <v>0</v>
          </cell>
          <cell r="BP932">
            <v>0</v>
          </cell>
          <cell r="BQ932">
            <v>0</v>
          </cell>
          <cell r="BR932">
            <v>0</v>
          </cell>
          <cell r="BS932">
            <v>0</v>
          </cell>
          <cell r="BT932">
            <v>0</v>
          </cell>
          <cell r="BU932">
            <v>0</v>
          </cell>
          <cell r="BV932">
            <v>0</v>
          </cell>
          <cell r="BW932">
            <v>0</v>
          </cell>
          <cell r="BX932">
            <v>0</v>
          </cell>
          <cell r="BY932">
            <v>0</v>
          </cell>
          <cell r="BZ932">
            <v>0</v>
          </cell>
          <cell r="CA932">
            <v>0</v>
          </cell>
          <cell r="CB932">
            <v>0</v>
          </cell>
          <cell r="CC932">
            <v>0</v>
          </cell>
          <cell r="CD932">
            <v>0</v>
          </cell>
          <cell r="CE932">
            <v>0</v>
          </cell>
          <cell r="CF932">
            <v>0</v>
          </cell>
          <cell r="CG932">
            <v>0</v>
          </cell>
          <cell r="CH932">
            <v>0</v>
          </cell>
          <cell r="CI932">
            <v>0</v>
          </cell>
          <cell r="CJ932">
            <v>0</v>
          </cell>
          <cell r="CK932">
            <v>0</v>
          </cell>
          <cell r="CL932">
            <v>0</v>
          </cell>
          <cell r="CM932">
            <v>0</v>
          </cell>
          <cell r="CN932">
            <v>0</v>
          </cell>
          <cell r="CO932">
            <v>0</v>
          </cell>
          <cell r="CP932">
            <v>0</v>
          </cell>
          <cell r="CQ932">
            <v>0</v>
          </cell>
          <cell r="CR932">
            <v>0</v>
          </cell>
          <cell r="CS932">
            <v>0</v>
          </cell>
          <cell r="CT932">
            <v>0</v>
          </cell>
          <cell r="CU932">
            <v>0</v>
          </cell>
          <cell r="CV932">
            <v>0</v>
          </cell>
          <cell r="CW932">
            <v>0</v>
          </cell>
          <cell r="CX932">
            <v>0</v>
          </cell>
          <cell r="CY932">
            <v>0</v>
          </cell>
          <cell r="CZ932">
            <v>0</v>
          </cell>
          <cell r="DA932">
            <v>0</v>
          </cell>
          <cell r="DB932">
            <v>0</v>
          </cell>
          <cell r="DC932">
            <v>0</v>
          </cell>
          <cell r="DD932">
            <v>0</v>
          </cell>
          <cell r="DE932">
            <v>0</v>
          </cell>
          <cell r="DF932">
            <v>0</v>
          </cell>
          <cell r="DG932">
            <v>0</v>
          </cell>
          <cell r="DH932">
            <v>0</v>
          </cell>
          <cell r="DI932">
            <v>0</v>
          </cell>
          <cell r="DJ932">
            <v>0</v>
          </cell>
          <cell r="DK932">
            <v>0</v>
          </cell>
          <cell r="DL932">
            <v>0</v>
          </cell>
          <cell r="DM932">
            <v>0</v>
          </cell>
          <cell r="DN932">
            <v>0</v>
          </cell>
          <cell r="DO932">
            <v>0</v>
          </cell>
          <cell r="DP932">
            <v>0</v>
          </cell>
          <cell r="DQ932">
            <v>0</v>
          </cell>
          <cell r="DR932">
            <v>0</v>
          </cell>
          <cell r="DS932">
            <v>0</v>
          </cell>
          <cell r="DT932">
            <v>0</v>
          </cell>
          <cell r="DU932">
            <v>0</v>
          </cell>
          <cell r="DV932">
            <v>0</v>
          </cell>
          <cell r="DW932">
            <v>0</v>
          </cell>
          <cell r="DX932">
            <v>0</v>
          </cell>
          <cell r="DY932">
            <v>0</v>
          </cell>
          <cell r="DZ932">
            <v>0</v>
          </cell>
          <cell r="EA932">
            <v>0</v>
          </cell>
          <cell r="EB932">
            <v>0</v>
          </cell>
          <cell r="EC932">
            <v>0</v>
          </cell>
          <cell r="ED932">
            <v>0</v>
          </cell>
        </row>
        <row r="935">
          <cell r="F935">
            <v>0</v>
          </cell>
          <cell r="G935">
            <v>0</v>
          </cell>
          <cell r="H935">
            <v>0</v>
          </cell>
          <cell r="I935">
            <v>0</v>
          </cell>
          <cell r="J935">
            <v>0</v>
          </cell>
          <cell r="K935">
            <v>0</v>
          </cell>
          <cell r="L935">
            <v>0</v>
          </cell>
          <cell r="M935">
            <v>0</v>
          </cell>
          <cell r="N935">
            <v>0</v>
          </cell>
          <cell r="O935">
            <v>0</v>
          </cell>
          <cell r="P935">
            <v>0</v>
          </cell>
          <cell r="Q935">
            <v>0</v>
          </cell>
          <cell r="R935">
            <v>0</v>
          </cell>
          <cell r="S935">
            <v>0</v>
          </cell>
          <cell r="T935">
            <v>0</v>
          </cell>
          <cell r="U935">
            <v>0</v>
          </cell>
          <cell r="V935">
            <v>0</v>
          </cell>
          <cell r="W935">
            <v>0</v>
          </cell>
          <cell r="X935">
            <v>0</v>
          </cell>
          <cell r="Y935">
            <v>0</v>
          </cell>
          <cell r="Z935">
            <v>0</v>
          </cell>
          <cell r="AA935">
            <v>0</v>
          </cell>
          <cell r="AB935">
            <v>0</v>
          </cell>
          <cell r="AC935">
            <v>0</v>
          </cell>
          <cell r="AD935">
            <v>0</v>
          </cell>
          <cell r="AE935">
            <v>0</v>
          </cell>
          <cell r="AF935">
            <v>0</v>
          </cell>
          <cell r="AG935">
            <v>0</v>
          </cell>
          <cell r="AH935">
            <v>0</v>
          </cell>
          <cell r="AI935">
            <v>0</v>
          </cell>
          <cell r="AJ935">
            <v>0</v>
          </cell>
          <cell r="AK935">
            <v>0</v>
          </cell>
          <cell r="AL935">
            <v>0</v>
          </cell>
          <cell r="AM935">
            <v>0</v>
          </cell>
          <cell r="AN935">
            <v>0</v>
          </cell>
          <cell r="AO935">
            <v>0</v>
          </cell>
          <cell r="AP935">
            <v>0</v>
          </cell>
          <cell r="AQ935">
            <v>0</v>
          </cell>
          <cell r="AR935">
            <v>0</v>
          </cell>
          <cell r="AS935">
            <v>0</v>
          </cell>
          <cell r="AT935">
            <v>0</v>
          </cell>
          <cell r="AU935">
            <v>0</v>
          </cell>
          <cell r="AV935">
            <v>0</v>
          </cell>
          <cell r="AW935">
            <v>0</v>
          </cell>
          <cell r="AX935">
            <v>0</v>
          </cell>
          <cell r="AY935">
            <v>0</v>
          </cell>
          <cell r="AZ935">
            <v>0</v>
          </cell>
          <cell r="BA935">
            <v>0</v>
          </cell>
          <cell r="BB935">
            <v>0</v>
          </cell>
          <cell r="BC935">
            <v>0</v>
          </cell>
          <cell r="BD935">
            <v>0</v>
          </cell>
          <cell r="BE935">
            <v>0</v>
          </cell>
          <cell r="BF935">
            <v>0</v>
          </cell>
          <cell r="BG935">
            <v>0</v>
          </cell>
          <cell r="BH935">
            <v>0</v>
          </cell>
          <cell r="BI935">
            <v>0</v>
          </cell>
          <cell r="BJ935">
            <v>0</v>
          </cell>
          <cell r="BK935">
            <v>0</v>
          </cell>
          <cell r="BL935">
            <v>0</v>
          </cell>
          <cell r="BM935">
            <v>0</v>
          </cell>
          <cell r="BN935">
            <v>0</v>
          </cell>
          <cell r="BO935">
            <v>0</v>
          </cell>
          <cell r="BP935">
            <v>0</v>
          </cell>
          <cell r="BQ935">
            <v>0</v>
          </cell>
          <cell r="BR935">
            <v>0</v>
          </cell>
          <cell r="BS935">
            <v>0</v>
          </cell>
          <cell r="BT935">
            <v>0</v>
          </cell>
          <cell r="BU935">
            <v>0</v>
          </cell>
          <cell r="BV935">
            <v>0</v>
          </cell>
          <cell r="BW935">
            <v>0</v>
          </cell>
          <cell r="BX935">
            <v>0</v>
          </cell>
          <cell r="BY935">
            <v>0</v>
          </cell>
          <cell r="BZ935">
            <v>0</v>
          </cell>
          <cell r="CA935">
            <v>0</v>
          </cell>
          <cell r="CB935">
            <v>0</v>
          </cell>
          <cell r="CC935">
            <v>0</v>
          </cell>
          <cell r="CD935">
            <v>0</v>
          </cell>
          <cell r="CE935">
            <v>0</v>
          </cell>
          <cell r="CF935">
            <v>0</v>
          </cell>
          <cell r="CG935">
            <v>0</v>
          </cell>
          <cell r="CH935">
            <v>0</v>
          </cell>
          <cell r="CI935">
            <v>0</v>
          </cell>
          <cell r="CJ935">
            <v>0</v>
          </cell>
          <cell r="CK935">
            <v>0</v>
          </cell>
          <cell r="CL935">
            <v>0</v>
          </cell>
          <cell r="CM935">
            <v>0</v>
          </cell>
          <cell r="CN935">
            <v>0</v>
          </cell>
          <cell r="CO935">
            <v>0</v>
          </cell>
          <cell r="CP935">
            <v>0</v>
          </cell>
          <cell r="CQ935">
            <v>0</v>
          </cell>
          <cell r="CR935">
            <v>0</v>
          </cell>
          <cell r="CS935">
            <v>0</v>
          </cell>
          <cell r="CT935">
            <v>0</v>
          </cell>
          <cell r="CU935">
            <v>0</v>
          </cell>
          <cell r="CV935">
            <v>0</v>
          </cell>
          <cell r="CW935">
            <v>0</v>
          </cell>
          <cell r="CX935">
            <v>0</v>
          </cell>
          <cell r="CY935">
            <v>0</v>
          </cell>
          <cell r="CZ935">
            <v>0</v>
          </cell>
          <cell r="DA935">
            <v>0</v>
          </cell>
          <cell r="DB935">
            <v>0</v>
          </cell>
          <cell r="DC935">
            <v>0</v>
          </cell>
          <cell r="DD935">
            <v>0</v>
          </cell>
          <cell r="DE935">
            <v>0</v>
          </cell>
          <cell r="DF935">
            <v>0</v>
          </cell>
          <cell r="DG935">
            <v>0</v>
          </cell>
          <cell r="DH935">
            <v>0</v>
          </cell>
          <cell r="DI935">
            <v>0</v>
          </cell>
          <cell r="DJ935">
            <v>0</v>
          </cell>
          <cell r="DK935">
            <v>0</v>
          </cell>
          <cell r="DL935">
            <v>0</v>
          </cell>
          <cell r="DM935">
            <v>0</v>
          </cell>
          <cell r="DN935">
            <v>0</v>
          </cell>
          <cell r="DO935">
            <v>0</v>
          </cell>
          <cell r="DP935">
            <v>0</v>
          </cell>
          <cell r="DQ935">
            <v>0</v>
          </cell>
          <cell r="DR935">
            <v>0</v>
          </cell>
          <cell r="DS935">
            <v>0</v>
          </cell>
          <cell r="DT935">
            <v>0</v>
          </cell>
          <cell r="DU935">
            <v>0</v>
          </cell>
          <cell r="DV935">
            <v>0</v>
          </cell>
          <cell r="DW935">
            <v>0</v>
          </cell>
          <cell r="DX935">
            <v>0</v>
          </cell>
          <cell r="DY935">
            <v>0</v>
          </cell>
          <cell r="DZ935">
            <v>0</v>
          </cell>
          <cell r="EA935">
            <v>0</v>
          </cell>
          <cell r="EB935">
            <v>0</v>
          </cell>
          <cell r="EC935">
            <v>0</v>
          </cell>
          <cell r="ED935">
            <v>0</v>
          </cell>
        </row>
        <row r="936">
          <cell r="F936">
            <v>0</v>
          </cell>
          <cell r="G936">
            <v>0</v>
          </cell>
          <cell r="H936">
            <v>0</v>
          </cell>
          <cell r="I936">
            <v>0</v>
          </cell>
          <cell r="J936">
            <v>0</v>
          </cell>
          <cell r="K936">
            <v>0</v>
          </cell>
          <cell r="L936">
            <v>0</v>
          </cell>
          <cell r="M936">
            <v>0</v>
          </cell>
          <cell r="N936">
            <v>0</v>
          </cell>
          <cell r="O936">
            <v>0</v>
          </cell>
          <cell r="P936">
            <v>0</v>
          </cell>
          <cell r="Q936">
            <v>0</v>
          </cell>
          <cell r="R936">
            <v>0</v>
          </cell>
          <cell r="S936">
            <v>0</v>
          </cell>
          <cell r="T936">
            <v>0</v>
          </cell>
          <cell r="U936">
            <v>0</v>
          </cell>
          <cell r="V936">
            <v>0</v>
          </cell>
          <cell r="W936">
            <v>0</v>
          </cell>
          <cell r="X936">
            <v>0</v>
          </cell>
          <cell r="Y936">
            <v>0</v>
          </cell>
          <cell r="Z936">
            <v>0</v>
          </cell>
          <cell r="AA936">
            <v>0</v>
          </cell>
          <cell r="AB936">
            <v>0</v>
          </cell>
          <cell r="AC936">
            <v>0</v>
          </cell>
          <cell r="AD936">
            <v>0</v>
          </cell>
          <cell r="AE936">
            <v>0</v>
          </cell>
          <cell r="AF936">
            <v>0</v>
          </cell>
          <cell r="AG936">
            <v>0</v>
          </cell>
          <cell r="AH936">
            <v>0</v>
          </cell>
          <cell r="AI936">
            <v>0</v>
          </cell>
          <cell r="AJ936">
            <v>0</v>
          </cell>
          <cell r="AK936">
            <v>0</v>
          </cell>
          <cell r="AL936">
            <v>0</v>
          </cell>
          <cell r="AM936">
            <v>0</v>
          </cell>
          <cell r="AN936">
            <v>0</v>
          </cell>
          <cell r="AO936">
            <v>0</v>
          </cell>
          <cell r="AP936">
            <v>0</v>
          </cell>
          <cell r="AQ936">
            <v>0</v>
          </cell>
          <cell r="AR936">
            <v>0</v>
          </cell>
          <cell r="AS936">
            <v>0</v>
          </cell>
          <cell r="AT936">
            <v>0</v>
          </cell>
          <cell r="AU936">
            <v>0</v>
          </cell>
          <cell r="AV936">
            <v>0</v>
          </cell>
          <cell r="AW936">
            <v>0</v>
          </cell>
          <cell r="AX936">
            <v>0</v>
          </cell>
          <cell r="AY936">
            <v>0</v>
          </cell>
          <cell r="AZ936">
            <v>0</v>
          </cell>
          <cell r="BA936">
            <v>0</v>
          </cell>
          <cell r="BB936">
            <v>0</v>
          </cell>
          <cell r="BC936">
            <v>0</v>
          </cell>
          <cell r="BD936">
            <v>0</v>
          </cell>
          <cell r="BE936">
            <v>0</v>
          </cell>
          <cell r="BF936">
            <v>0</v>
          </cell>
          <cell r="BG936">
            <v>0</v>
          </cell>
          <cell r="BH936">
            <v>0</v>
          </cell>
          <cell r="BI936">
            <v>0</v>
          </cell>
          <cell r="BJ936">
            <v>0</v>
          </cell>
          <cell r="BK936">
            <v>0</v>
          </cell>
          <cell r="BL936">
            <v>0</v>
          </cell>
          <cell r="BM936">
            <v>0</v>
          </cell>
          <cell r="BN936">
            <v>0</v>
          </cell>
          <cell r="BO936">
            <v>0</v>
          </cell>
          <cell r="BP936">
            <v>0</v>
          </cell>
          <cell r="BQ936">
            <v>0</v>
          </cell>
          <cell r="BR936">
            <v>0</v>
          </cell>
          <cell r="BS936">
            <v>0</v>
          </cell>
          <cell r="BT936">
            <v>0</v>
          </cell>
          <cell r="BU936">
            <v>0</v>
          </cell>
          <cell r="BV936">
            <v>0</v>
          </cell>
          <cell r="BW936">
            <v>0</v>
          </cell>
          <cell r="BX936">
            <v>0</v>
          </cell>
          <cell r="BY936">
            <v>0</v>
          </cell>
          <cell r="BZ936">
            <v>0</v>
          </cell>
          <cell r="CA936">
            <v>0</v>
          </cell>
          <cell r="CB936">
            <v>0</v>
          </cell>
          <cell r="CC936">
            <v>0</v>
          </cell>
          <cell r="CD936">
            <v>0</v>
          </cell>
          <cell r="CE936">
            <v>0</v>
          </cell>
          <cell r="CF936">
            <v>0</v>
          </cell>
          <cell r="CG936">
            <v>0</v>
          </cell>
          <cell r="CH936">
            <v>0</v>
          </cell>
          <cell r="CI936">
            <v>0</v>
          </cell>
          <cell r="CJ936">
            <v>0</v>
          </cell>
          <cell r="CK936">
            <v>0</v>
          </cell>
          <cell r="CL936">
            <v>0</v>
          </cell>
          <cell r="CM936">
            <v>0</v>
          </cell>
          <cell r="CN936">
            <v>0</v>
          </cell>
          <cell r="CO936">
            <v>0</v>
          </cell>
          <cell r="CP936">
            <v>0</v>
          </cell>
          <cell r="CQ936">
            <v>0</v>
          </cell>
          <cell r="CR936">
            <v>0</v>
          </cell>
          <cell r="CS936">
            <v>0</v>
          </cell>
          <cell r="CT936">
            <v>0</v>
          </cell>
          <cell r="CU936">
            <v>0</v>
          </cell>
          <cell r="CV936">
            <v>0</v>
          </cell>
          <cell r="CW936">
            <v>0</v>
          </cell>
          <cell r="CX936">
            <v>0</v>
          </cell>
          <cell r="CY936">
            <v>0</v>
          </cell>
          <cell r="CZ936">
            <v>0</v>
          </cell>
          <cell r="DA936">
            <v>0</v>
          </cell>
          <cell r="DB936">
            <v>0</v>
          </cell>
          <cell r="DC936">
            <v>0</v>
          </cell>
          <cell r="DD936">
            <v>0</v>
          </cell>
          <cell r="DE936">
            <v>0</v>
          </cell>
          <cell r="DF936">
            <v>0</v>
          </cell>
          <cell r="DG936">
            <v>0</v>
          </cell>
          <cell r="DH936">
            <v>0</v>
          </cell>
          <cell r="DI936">
            <v>0</v>
          </cell>
          <cell r="DJ936">
            <v>0</v>
          </cell>
          <cell r="DK936">
            <v>0</v>
          </cell>
          <cell r="DL936">
            <v>0</v>
          </cell>
          <cell r="DM936">
            <v>0</v>
          </cell>
          <cell r="DN936">
            <v>0</v>
          </cell>
          <cell r="DO936">
            <v>0</v>
          </cell>
          <cell r="DP936">
            <v>0</v>
          </cell>
          <cell r="DQ936">
            <v>0</v>
          </cell>
          <cell r="DR936">
            <v>0</v>
          </cell>
          <cell r="DS936">
            <v>0</v>
          </cell>
          <cell r="DT936">
            <v>0</v>
          </cell>
          <cell r="DU936">
            <v>0</v>
          </cell>
          <cell r="DV936">
            <v>0</v>
          </cell>
          <cell r="DW936">
            <v>0</v>
          </cell>
          <cell r="DX936">
            <v>0</v>
          </cell>
          <cell r="DY936">
            <v>0</v>
          </cell>
          <cell r="DZ936">
            <v>0</v>
          </cell>
          <cell r="EA936">
            <v>0</v>
          </cell>
          <cell r="EB936">
            <v>0</v>
          </cell>
          <cell r="EC936">
            <v>0</v>
          </cell>
          <cell r="ED936">
            <v>0</v>
          </cell>
        </row>
        <row r="938">
          <cell r="F938">
            <v>0</v>
          </cell>
          <cell r="G938">
            <v>0</v>
          </cell>
          <cell r="H938">
            <v>0</v>
          </cell>
          <cell r="I938">
            <v>0</v>
          </cell>
          <cell r="J938">
            <v>0</v>
          </cell>
          <cell r="K938">
            <v>0</v>
          </cell>
          <cell r="L938">
            <v>0</v>
          </cell>
          <cell r="M938">
            <v>0</v>
          </cell>
          <cell r="N938">
            <v>0</v>
          </cell>
          <cell r="O938">
            <v>0</v>
          </cell>
          <cell r="P938">
            <v>0</v>
          </cell>
          <cell r="Q938">
            <v>0</v>
          </cell>
          <cell r="R938">
            <v>0</v>
          </cell>
          <cell r="S938">
            <v>0</v>
          </cell>
          <cell r="T938">
            <v>0</v>
          </cell>
          <cell r="U938">
            <v>0</v>
          </cell>
          <cell r="V938">
            <v>0</v>
          </cell>
          <cell r="W938">
            <v>0</v>
          </cell>
          <cell r="X938">
            <v>0</v>
          </cell>
          <cell r="Y938">
            <v>0</v>
          </cell>
          <cell r="Z938">
            <v>0</v>
          </cell>
          <cell r="AA938">
            <v>0</v>
          </cell>
          <cell r="AB938">
            <v>0</v>
          </cell>
          <cell r="AC938">
            <v>0</v>
          </cell>
          <cell r="AD938">
            <v>0</v>
          </cell>
          <cell r="AE938">
            <v>0</v>
          </cell>
          <cell r="AF938">
            <v>0</v>
          </cell>
          <cell r="AG938">
            <v>0</v>
          </cell>
          <cell r="AH938">
            <v>0</v>
          </cell>
          <cell r="AI938">
            <v>0</v>
          </cell>
          <cell r="AJ938">
            <v>0</v>
          </cell>
          <cell r="AK938">
            <v>0</v>
          </cell>
          <cell r="AL938">
            <v>0</v>
          </cell>
          <cell r="AM938">
            <v>0</v>
          </cell>
          <cell r="AN938">
            <v>0</v>
          </cell>
          <cell r="AO938">
            <v>0</v>
          </cell>
          <cell r="AP938">
            <v>0</v>
          </cell>
          <cell r="AQ938">
            <v>0</v>
          </cell>
          <cell r="AR938">
            <v>0</v>
          </cell>
          <cell r="AS938">
            <v>0</v>
          </cell>
          <cell r="AT938">
            <v>0</v>
          </cell>
          <cell r="AU938">
            <v>0</v>
          </cell>
          <cell r="AV938">
            <v>0</v>
          </cell>
          <cell r="AW938">
            <v>0</v>
          </cell>
          <cell r="AX938">
            <v>0</v>
          </cell>
          <cell r="AY938">
            <v>0</v>
          </cell>
          <cell r="AZ938">
            <v>0</v>
          </cell>
          <cell r="BA938">
            <v>0</v>
          </cell>
          <cell r="BB938">
            <v>0</v>
          </cell>
          <cell r="BC938">
            <v>0</v>
          </cell>
          <cell r="BD938">
            <v>0</v>
          </cell>
          <cell r="BE938">
            <v>0</v>
          </cell>
          <cell r="BF938">
            <v>0</v>
          </cell>
          <cell r="BG938">
            <v>0</v>
          </cell>
          <cell r="BH938">
            <v>0</v>
          </cell>
          <cell r="BI938">
            <v>0</v>
          </cell>
          <cell r="BJ938">
            <v>0</v>
          </cell>
          <cell r="BK938">
            <v>0</v>
          </cell>
          <cell r="BL938">
            <v>0</v>
          </cell>
          <cell r="BM938">
            <v>0</v>
          </cell>
          <cell r="BN938">
            <v>0</v>
          </cell>
          <cell r="BO938">
            <v>0</v>
          </cell>
          <cell r="BP938">
            <v>0</v>
          </cell>
          <cell r="BQ938">
            <v>0</v>
          </cell>
          <cell r="BR938">
            <v>0</v>
          </cell>
          <cell r="BS938">
            <v>0</v>
          </cell>
          <cell r="BT938">
            <v>0</v>
          </cell>
          <cell r="BU938">
            <v>0</v>
          </cell>
          <cell r="BV938">
            <v>0</v>
          </cell>
          <cell r="BW938">
            <v>0</v>
          </cell>
          <cell r="BX938">
            <v>0</v>
          </cell>
          <cell r="BY938">
            <v>0</v>
          </cell>
          <cell r="BZ938">
            <v>0</v>
          </cell>
          <cell r="CA938">
            <v>0</v>
          </cell>
          <cell r="CB938">
            <v>0</v>
          </cell>
          <cell r="CC938">
            <v>0</v>
          </cell>
          <cell r="CD938">
            <v>0</v>
          </cell>
          <cell r="CE938">
            <v>0</v>
          </cell>
          <cell r="CF938">
            <v>0</v>
          </cell>
          <cell r="CG938">
            <v>0</v>
          </cell>
          <cell r="CH938">
            <v>0</v>
          </cell>
          <cell r="CI938">
            <v>0</v>
          </cell>
          <cell r="CJ938">
            <v>0</v>
          </cell>
          <cell r="CK938">
            <v>0</v>
          </cell>
          <cell r="CL938">
            <v>0</v>
          </cell>
          <cell r="CM938">
            <v>0</v>
          </cell>
          <cell r="CN938">
            <v>0</v>
          </cell>
          <cell r="CO938">
            <v>0</v>
          </cell>
          <cell r="CP938">
            <v>0</v>
          </cell>
          <cell r="CQ938">
            <v>0</v>
          </cell>
          <cell r="CR938">
            <v>0</v>
          </cell>
          <cell r="CS938">
            <v>0</v>
          </cell>
          <cell r="CT938">
            <v>0</v>
          </cell>
          <cell r="CU938">
            <v>0</v>
          </cell>
          <cell r="CV938">
            <v>0</v>
          </cell>
          <cell r="CW938">
            <v>0</v>
          </cell>
          <cell r="CX938">
            <v>0</v>
          </cell>
          <cell r="CY938">
            <v>0</v>
          </cell>
          <cell r="CZ938">
            <v>0</v>
          </cell>
          <cell r="DA938">
            <v>0</v>
          </cell>
          <cell r="DB938">
            <v>0</v>
          </cell>
          <cell r="DC938">
            <v>0</v>
          </cell>
          <cell r="DD938">
            <v>0</v>
          </cell>
          <cell r="DE938">
            <v>0</v>
          </cell>
          <cell r="DF938">
            <v>0</v>
          </cell>
          <cell r="DG938">
            <v>0</v>
          </cell>
          <cell r="DH938">
            <v>0</v>
          </cell>
          <cell r="DI938">
            <v>0</v>
          </cell>
          <cell r="DJ938">
            <v>0</v>
          </cell>
          <cell r="DK938">
            <v>0</v>
          </cell>
          <cell r="DL938">
            <v>0</v>
          </cell>
          <cell r="DM938">
            <v>0</v>
          </cell>
          <cell r="DN938">
            <v>0</v>
          </cell>
          <cell r="DO938">
            <v>0</v>
          </cell>
          <cell r="DP938">
            <v>0</v>
          </cell>
          <cell r="DQ938">
            <v>0</v>
          </cell>
          <cell r="DR938">
            <v>0</v>
          </cell>
          <cell r="DS938">
            <v>0</v>
          </cell>
          <cell r="DT938">
            <v>0</v>
          </cell>
          <cell r="DU938">
            <v>0</v>
          </cell>
          <cell r="DV938">
            <v>0</v>
          </cell>
          <cell r="DW938">
            <v>0</v>
          </cell>
          <cell r="DX938">
            <v>0</v>
          </cell>
          <cell r="DY938">
            <v>0</v>
          </cell>
          <cell r="DZ938">
            <v>0</v>
          </cell>
          <cell r="EA938">
            <v>0</v>
          </cell>
          <cell r="EB938">
            <v>0</v>
          </cell>
          <cell r="EC938">
            <v>0</v>
          </cell>
          <cell r="ED938">
            <v>0</v>
          </cell>
        </row>
        <row r="939">
          <cell r="F939">
            <v>0</v>
          </cell>
          <cell r="G939">
            <v>0</v>
          </cell>
          <cell r="H939">
            <v>0</v>
          </cell>
          <cell r="I939">
            <v>0</v>
          </cell>
          <cell r="J939">
            <v>0</v>
          </cell>
          <cell r="K939">
            <v>0</v>
          </cell>
          <cell r="L939">
            <v>0</v>
          </cell>
          <cell r="M939">
            <v>0</v>
          </cell>
          <cell r="N939">
            <v>0</v>
          </cell>
          <cell r="O939">
            <v>0</v>
          </cell>
          <cell r="P939">
            <v>0</v>
          </cell>
          <cell r="Q939">
            <v>0</v>
          </cell>
          <cell r="R939">
            <v>0</v>
          </cell>
          <cell r="S939">
            <v>0</v>
          </cell>
          <cell r="T939">
            <v>0</v>
          </cell>
          <cell r="U939">
            <v>0</v>
          </cell>
          <cell r="V939">
            <v>0</v>
          </cell>
          <cell r="W939">
            <v>0</v>
          </cell>
          <cell r="X939">
            <v>0</v>
          </cell>
          <cell r="Y939">
            <v>0</v>
          </cell>
          <cell r="Z939">
            <v>0</v>
          </cell>
          <cell r="AA939">
            <v>0</v>
          </cell>
          <cell r="AB939">
            <v>0</v>
          </cell>
          <cell r="AC939">
            <v>0</v>
          </cell>
          <cell r="AD939">
            <v>0</v>
          </cell>
          <cell r="AE939">
            <v>0</v>
          </cell>
          <cell r="AF939">
            <v>0</v>
          </cell>
          <cell r="AG939">
            <v>0</v>
          </cell>
          <cell r="AH939">
            <v>0</v>
          </cell>
          <cell r="AI939">
            <v>0</v>
          </cell>
          <cell r="AJ939">
            <v>0</v>
          </cell>
          <cell r="AK939">
            <v>0</v>
          </cell>
          <cell r="AL939">
            <v>0</v>
          </cell>
          <cell r="AM939">
            <v>0</v>
          </cell>
          <cell r="AN939">
            <v>0</v>
          </cell>
          <cell r="AO939">
            <v>0</v>
          </cell>
          <cell r="AP939">
            <v>0</v>
          </cell>
          <cell r="AQ939">
            <v>0</v>
          </cell>
          <cell r="AR939">
            <v>0</v>
          </cell>
          <cell r="AS939">
            <v>0</v>
          </cell>
          <cell r="AT939">
            <v>0</v>
          </cell>
          <cell r="AU939">
            <v>0</v>
          </cell>
          <cell r="AV939">
            <v>0</v>
          </cell>
          <cell r="AW939">
            <v>0</v>
          </cell>
          <cell r="AX939">
            <v>0</v>
          </cell>
          <cell r="AY939">
            <v>0</v>
          </cell>
          <cell r="AZ939">
            <v>0</v>
          </cell>
          <cell r="BA939">
            <v>0</v>
          </cell>
          <cell r="BB939">
            <v>0</v>
          </cell>
          <cell r="BC939">
            <v>0</v>
          </cell>
          <cell r="BD939">
            <v>0</v>
          </cell>
          <cell r="BE939">
            <v>0</v>
          </cell>
          <cell r="BF939">
            <v>0</v>
          </cell>
          <cell r="BG939">
            <v>0</v>
          </cell>
          <cell r="BH939">
            <v>0</v>
          </cell>
          <cell r="BI939">
            <v>0</v>
          </cell>
          <cell r="BJ939">
            <v>0</v>
          </cell>
          <cell r="BK939">
            <v>0</v>
          </cell>
          <cell r="BL939">
            <v>0</v>
          </cell>
          <cell r="BM939">
            <v>0</v>
          </cell>
          <cell r="BN939">
            <v>0</v>
          </cell>
          <cell r="BO939">
            <v>0</v>
          </cell>
          <cell r="BP939">
            <v>0</v>
          </cell>
          <cell r="BQ939">
            <v>0</v>
          </cell>
          <cell r="BR939">
            <v>0</v>
          </cell>
          <cell r="BS939">
            <v>0</v>
          </cell>
          <cell r="BT939">
            <v>0</v>
          </cell>
          <cell r="BU939">
            <v>0</v>
          </cell>
          <cell r="BV939">
            <v>0</v>
          </cell>
          <cell r="BW939">
            <v>0</v>
          </cell>
          <cell r="BX939">
            <v>0</v>
          </cell>
          <cell r="BY939">
            <v>0</v>
          </cell>
          <cell r="BZ939">
            <v>0</v>
          </cell>
          <cell r="CA939">
            <v>0</v>
          </cell>
          <cell r="CB939">
            <v>0</v>
          </cell>
          <cell r="CC939">
            <v>0</v>
          </cell>
          <cell r="CD939">
            <v>0</v>
          </cell>
          <cell r="CE939">
            <v>0</v>
          </cell>
          <cell r="CF939">
            <v>0</v>
          </cell>
          <cell r="CG939">
            <v>0</v>
          </cell>
          <cell r="CH939">
            <v>0</v>
          </cell>
          <cell r="CI939">
            <v>0</v>
          </cell>
          <cell r="CJ939">
            <v>0</v>
          </cell>
          <cell r="CK939">
            <v>0</v>
          </cell>
          <cell r="CL939">
            <v>0</v>
          </cell>
          <cell r="CM939">
            <v>0</v>
          </cell>
          <cell r="CN939">
            <v>0</v>
          </cell>
          <cell r="CO939">
            <v>0</v>
          </cell>
          <cell r="CP939">
            <v>0</v>
          </cell>
          <cell r="CQ939">
            <v>0</v>
          </cell>
          <cell r="CR939">
            <v>0</v>
          </cell>
          <cell r="CS939">
            <v>0</v>
          </cell>
          <cell r="CT939">
            <v>0</v>
          </cell>
          <cell r="CU939">
            <v>0</v>
          </cell>
          <cell r="CV939">
            <v>0</v>
          </cell>
          <cell r="CW939">
            <v>0</v>
          </cell>
          <cell r="CX939">
            <v>0</v>
          </cell>
          <cell r="CY939">
            <v>0</v>
          </cell>
          <cell r="CZ939">
            <v>0</v>
          </cell>
          <cell r="DA939">
            <v>0</v>
          </cell>
          <cell r="DB939">
            <v>0</v>
          </cell>
          <cell r="DC939">
            <v>0</v>
          </cell>
          <cell r="DD939">
            <v>0</v>
          </cell>
          <cell r="DE939">
            <v>0</v>
          </cell>
          <cell r="DF939">
            <v>0</v>
          </cell>
          <cell r="DG939">
            <v>0</v>
          </cell>
          <cell r="DH939">
            <v>0</v>
          </cell>
          <cell r="DI939">
            <v>0</v>
          </cell>
          <cell r="DJ939">
            <v>0</v>
          </cell>
          <cell r="DK939">
            <v>0</v>
          </cell>
          <cell r="DL939">
            <v>0</v>
          </cell>
          <cell r="DM939">
            <v>0</v>
          </cell>
          <cell r="DN939">
            <v>0</v>
          </cell>
          <cell r="DO939">
            <v>0</v>
          </cell>
          <cell r="DP939">
            <v>0</v>
          </cell>
          <cell r="DQ939">
            <v>0</v>
          </cell>
          <cell r="DR939">
            <v>0</v>
          </cell>
          <cell r="DS939">
            <v>0</v>
          </cell>
          <cell r="DT939">
            <v>0</v>
          </cell>
          <cell r="DU939">
            <v>0</v>
          </cell>
          <cell r="DV939">
            <v>0</v>
          </cell>
          <cell r="DW939">
            <v>0</v>
          </cell>
          <cell r="DX939">
            <v>0</v>
          </cell>
          <cell r="DY939">
            <v>0</v>
          </cell>
          <cell r="DZ939">
            <v>0</v>
          </cell>
          <cell r="EA939">
            <v>0</v>
          </cell>
          <cell r="EB939">
            <v>0</v>
          </cell>
          <cell r="EC939">
            <v>0</v>
          </cell>
          <cell r="ED939">
            <v>0</v>
          </cell>
        </row>
        <row r="940">
          <cell r="F940">
            <v>0</v>
          </cell>
          <cell r="G940">
            <v>0</v>
          </cell>
          <cell r="H940">
            <v>0</v>
          </cell>
          <cell r="I940">
            <v>0</v>
          </cell>
          <cell r="J940">
            <v>0</v>
          </cell>
          <cell r="K940">
            <v>0</v>
          </cell>
          <cell r="L940">
            <v>0</v>
          </cell>
          <cell r="M940">
            <v>0</v>
          </cell>
          <cell r="N940">
            <v>0</v>
          </cell>
          <cell r="O940">
            <v>0</v>
          </cell>
          <cell r="P940">
            <v>0</v>
          </cell>
          <cell r="Q940">
            <v>0</v>
          </cell>
          <cell r="R940">
            <v>0</v>
          </cell>
          <cell r="S940">
            <v>0</v>
          </cell>
          <cell r="T940">
            <v>0</v>
          </cell>
          <cell r="U940">
            <v>0</v>
          </cell>
          <cell r="V940">
            <v>0</v>
          </cell>
          <cell r="W940">
            <v>0</v>
          </cell>
          <cell r="X940">
            <v>0</v>
          </cell>
          <cell r="Y940">
            <v>0</v>
          </cell>
          <cell r="Z940">
            <v>0</v>
          </cell>
          <cell r="AA940">
            <v>0</v>
          </cell>
          <cell r="AB940">
            <v>0</v>
          </cell>
          <cell r="AC940">
            <v>0</v>
          </cell>
          <cell r="AD940">
            <v>0</v>
          </cell>
          <cell r="AE940">
            <v>0</v>
          </cell>
          <cell r="AF940">
            <v>0</v>
          </cell>
          <cell r="AG940">
            <v>0</v>
          </cell>
          <cell r="AH940">
            <v>0</v>
          </cell>
          <cell r="AI940">
            <v>0</v>
          </cell>
          <cell r="AJ940">
            <v>0</v>
          </cell>
          <cell r="AK940">
            <v>0</v>
          </cell>
          <cell r="AL940">
            <v>0</v>
          </cell>
          <cell r="AM940">
            <v>0</v>
          </cell>
          <cell r="AN940">
            <v>0</v>
          </cell>
          <cell r="AO940">
            <v>0</v>
          </cell>
          <cell r="AP940">
            <v>0</v>
          </cell>
          <cell r="AQ940">
            <v>0</v>
          </cell>
          <cell r="AR940">
            <v>0</v>
          </cell>
          <cell r="AS940">
            <v>0</v>
          </cell>
          <cell r="AT940">
            <v>0</v>
          </cell>
          <cell r="AU940">
            <v>0</v>
          </cell>
          <cell r="AV940">
            <v>0</v>
          </cell>
          <cell r="AW940">
            <v>0</v>
          </cell>
          <cell r="AX940">
            <v>0</v>
          </cell>
          <cell r="AY940">
            <v>0</v>
          </cell>
          <cell r="AZ940">
            <v>0</v>
          </cell>
          <cell r="BA940">
            <v>0</v>
          </cell>
          <cell r="BB940">
            <v>0</v>
          </cell>
          <cell r="BC940">
            <v>0</v>
          </cell>
          <cell r="BD940">
            <v>0</v>
          </cell>
          <cell r="BE940">
            <v>0</v>
          </cell>
          <cell r="BF940">
            <v>0</v>
          </cell>
          <cell r="BG940">
            <v>0</v>
          </cell>
          <cell r="BH940">
            <v>0</v>
          </cell>
          <cell r="BI940">
            <v>0</v>
          </cell>
          <cell r="BJ940">
            <v>0</v>
          </cell>
          <cell r="BK940">
            <v>0</v>
          </cell>
          <cell r="BL940">
            <v>0</v>
          </cell>
          <cell r="BM940">
            <v>0</v>
          </cell>
          <cell r="BN940">
            <v>0</v>
          </cell>
          <cell r="BO940">
            <v>0</v>
          </cell>
          <cell r="BP940">
            <v>0</v>
          </cell>
          <cell r="BQ940">
            <v>0</v>
          </cell>
          <cell r="BR940">
            <v>0</v>
          </cell>
          <cell r="BS940">
            <v>0</v>
          </cell>
          <cell r="BT940">
            <v>0</v>
          </cell>
          <cell r="BU940">
            <v>0</v>
          </cell>
          <cell r="BV940">
            <v>0</v>
          </cell>
          <cell r="BW940">
            <v>0</v>
          </cell>
          <cell r="BX940">
            <v>0</v>
          </cell>
          <cell r="BY940">
            <v>0</v>
          </cell>
          <cell r="BZ940">
            <v>0</v>
          </cell>
          <cell r="CA940">
            <v>0</v>
          </cell>
          <cell r="CB940">
            <v>0</v>
          </cell>
          <cell r="CC940">
            <v>0</v>
          </cell>
          <cell r="CD940">
            <v>0</v>
          </cell>
          <cell r="CE940">
            <v>0</v>
          </cell>
          <cell r="CF940">
            <v>0</v>
          </cell>
          <cell r="CG940">
            <v>0</v>
          </cell>
          <cell r="CH940">
            <v>0</v>
          </cell>
          <cell r="CI940">
            <v>0</v>
          </cell>
          <cell r="CJ940">
            <v>0</v>
          </cell>
          <cell r="CK940">
            <v>0</v>
          </cell>
          <cell r="CL940">
            <v>0</v>
          </cell>
          <cell r="CM940">
            <v>0</v>
          </cell>
          <cell r="CN940">
            <v>0</v>
          </cell>
          <cell r="CO940">
            <v>0</v>
          </cell>
          <cell r="CP940">
            <v>0</v>
          </cell>
          <cell r="CQ940">
            <v>0</v>
          </cell>
          <cell r="CR940">
            <v>0</v>
          </cell>
          <cell r="CS940">
            <v>0</v>
          </cell>
          <cell r="CT940">
            <v>0</v>
          </cell>
          <cell r="CU940">
            <v>0</v>
          </cell>
          <cell r="CV940">
            <v>0</v>
          </cell>
          <cell r="CW940">
            <v>0</v>
          </cell>
          <cell r="CX940">
            <v>0</v>
          </cell>
          <cell r="CY940">
            <v>0</v>
          </cell>
          <cell r="CZ940">
            <v>0</v>
          </cell>
          <cell r="DA940">
            <v>0</v>
          </cell>
          <cell r="DB940">
            <v>0</v>
          </cell>
          <cell r="DC940">
            <v>0</v>
          </cell>
          <cell r="DD940">
            <v>0</v>
          </cell>
          <cell r="DE940">
            <v>0</v>
          </cell>
          <cell r="DF940">
            <v>0</v>
          </cell>
          <cell r="DG940">
            <v>0</v>
          </cell>
          <cell r="DH940">
            <v>0</v>
          </cell>
          <cell r="DI940">
            <v>0</v>
          </cell>
          <cell r="DJ940">
            <v>0</v>
          </cell>
          <cell r="DK940">
            <v>0</v>
          </cell>
          <cell r="DL940">
            <v>0</v>
          </cell>
          <cell r="DM940">
            <v>0</v>
          </cell>
          <cell r="DN940">
            <v>0</v>
          </cell>
          <cell r="DO940">
            <v>0</v>
          </cell>
          <cell r="DP940">
            <v>0</v>
          </cell>
          <cell r="DQ940">
            <v>0</v>
          </cell>
          <cell r="DR940">
            <v>0</v>
          </cell>
          <cell r="DS940">
            <v>0</v>
          </cell>
          <cell r="DT940">
            <v>0</v>
          </cell>
          <cell r="DU940">
            <v>0</v>
          </cell>
          <cell r="DV940">
            <v>0</v>
          </cell>
          <cell r="DW940">
            <v>0</v>
          </cell>
          <cell r="DX940">
            <v>0</v>
          </cell>
          <cell r="DY940">
            <v>0</v>
          </cell>
          <cell r="DZ940">
            <v>0</v>
          </cell>
          <cell r="EA940">
            <v>0</v>
          </cell>
          <cell r="EB940">
            <v>0</v>
          </cell>
          <cell r="EC940">
            <v>0</v>
          </cell>
          <cell r="ED940">
            <v>0</v>
          </cell>
        </row>
        <row r="943">
          <cell r="F943">
            <v>0</v>
          </cell>
          <cell r="G943">
            <v>0</v>
          </cell>
          <cell r="H943">
            <v>0</v>
          </cell>
          <cell r="I943">
            <v>0</v>
          </cell>
          <cell r="J943">
            <v>0</v>
          </cell>
          <cell r="K943">
            <v>0</v>
          </cell>
          <cell r="L943">
            <v>0</v>
          </cell>
          <cell r="M943">
            <v>0</v>
          </cell>
          <cell r="N943">
            <v>0</v>
          </cell>
          <cell r="O943">
            <v>0</v>
          </cell>
          <cell r="P943">
            <v>0</v>
          </cell>
          <cell r="Q943">
            <v>0</v>
          </cell>
          <cell r="R943">
            <v>0</v>
          </cell>
          <cell r="S943">
            <v>0</v>
          </cell>
          <cell r="T943">
            <v>0</v>
          </cell>
          <cell r="U943">
            <v>0</v>
          </cell>
          <cell r="V943">
            <v>0</v>
          </cell>
          <cell r="W943">
            <v>0</v>
          </cell>
          <cell r="X943">
            <v>0</v>
          </cell>
          <cell r="Y943">
            <v>0</v>
          </cell>
          <cell r="Z943">
            <v>0</v>
          </cell>
          <cell r="AA943">
            <v>0</v>
          </cell>
          <cell r="AB943">
            <v>0</v>
          </cell>
          <cell r="AC943">
            <v>0</v>
          </cell>
          <cell r="AD943">
            <v>0</v>
          </cell>
          <cell r="AE943">
            <v>0</v>
          </cell>
          <cell r="AF943">
            <v>0</v>
          </cell>
          <cell r="AG943">
            <v>0</v>
          </cell>
          <cell r="AH943">
            <v>0</v>
          </cell>
          <cell r="AI943">
            <v>0</v>
          </cell>
          <cell r="AJ943">
            <v>0</v>
          </cell>
          <cell r="AK943">
            <v>0</v>
          </cell>
          <cell r="AL943">
            <v>0</v>
          </cell>
          <cell r="AM943">
            <v>0</v>
          </cell>
          <cell r="AN943">
            <v>0</v>
          </cell>
          <cell r="AO943">
            <v>0</v>
          </cell>
          <cell r="AP943">
            <v>0</v>
          </cell>
          <cell r="AQ943">
            <v>0</v>
          </cell>
          <cell r="AR943">
            <v>0</v>
          </cell>
          <cell r="AS943">
            <v>0</v>
          </cell>
          <cell r="AT943">
            <v>0</v>
          </cell>
          <cell r="AU943">
            <v>0</v>
          </cell>
          <cell r="AV943">
            <v>0</v>
          </cell>
          <cell r="AW943">
            <v>0</v>
          </cell>
          <cell r="AX943">
            <v>0</v>
          </cell>
          <cell r="AY943">
            <v>0</v>
          </cell>
          <cell r="AZ943">
            <v>0</v>
          </cell>
          <cell r="BA943">
            <v>0</v>
          </cell>
          <cell r="BB943">
            <v>0</v>
          </cell>
          <cell r="BC943">
            <v>0</v>
          </cell>
          <cell r="BD943">
            <v>0</v>
          </cell>
          <cell r="BE943">
            <v>0</v>
          </cell>
          <cell r="BF943">
            <v>0</v>
          </cell>
          <cell r="BG943">
            <v>0</v>
          </cell>
          <cell r="BH943">
            <v>0</v>
          </cell>
          <cell r="BI943">
            <v>0</v>
          </cell>
          <cell r="BJ943">
            <v>0</v>
          </cell>
          <cell r="BK943">
            <v>0</v>
          </cell>
          <cell r="BL943">
            <v>0</v>
          </cell>
          <cell r="BM943">
            <v>0</v>
          </cell>
          <cell r="BN943">
            <v>0</v>
          </cell>
          <cell r="BO943">
            <v>0</v>
          </cell>
          <cell r="BP943">
            <v>0</v>
          </cell>
          <cell r="BQ943">
            <v>0</v>
          </cell>
          <cell r="BR943">
            <v>0</v>
          </cell>
          <cell r="BS943">
            <v>0</v>
          </cell>
          <cell r="BT943">
            <v>0</v>
          </cell>
          <cell r="BU943">
            <v>0</v>
          </cell>
          <cell r="BV943">
            <v>0</v>
          </cell>
          <cell r="BW943">
            <v>0</v>
          </cell>
          <cell r="BX943">
            <v>0</v>
          </cell>
          <cell r="BY943">
            <v>0</v>
          </cell>
          <cell r="BZ943">
            <v>0</v>
          </cell>
          <cell r="CA943">
            <v>0</v>
          </cell>
          <cell r="CB943">
            <v>0</v>
          </cell>
          <cell r="CC943">
            <v>0</v>
          </cell>
          <cell r="CD943">
            <v>0</v>
          </cell>
          <cell r="CE943">
            <v>0</v>
          </cell>
          <cell r="CF943">
            <v>0</v>
          </cell>
          <cell r="CG943">
            <v>0</v>
          </cell>
          <cell r="CH943">
            <v>0</v>
          </cell>
          <cell r="CI943">
            <v>0</v>
          </cell>
          <cell r="CJ943">
            <v>0</v>
          </cell>
          <cell r="CK943">
            <v>0</v>
          </cell>
          <cell r="CL943">
            <v>0</v>
          </cell>
          <cell r="CM943">
            <v>0</v>
          </cell>
          <cell r="CN943">
            <v>0</v>
          </cell>
          <cell r="CO943">
            <v>0</v>
          </cell>
          <cell r="CP943">
            <v>0</v>
          </cell>
          <cell r="CQ943">
            <v>0</v>
          </cell>
          <cell r="CR943">
            <v>0</v>
          </cell>
          <cell r="CS943">
            <v>0</v>
          </cell>
          <cell r="CT943">
            <v>0</v>
          </cell>
          <cell r="CU943">
            <v>0</v>
          </cell>
          <cell r="CV943">
            <v>0</v>
          </cell>
          <cell r="CW943">
            <v>0</v>
          </cell>
          <cell r="CX943">
            <v>0</v>
          </cell>
          <cell r="CY943">
            <v>0</v>
          </cell>
          <cell r="CZ943">
            <v>0</v>
          </cell>
          <cell r="DA943">
            <v>0</v>
          </cell>
          <cell r="DB943">
            <v>0</v>
          </cell>
          <cell r="DC943">
            <v>0</v>
          </cell>
          <cell r="DD943">
            <v>0</v>
          </cell>
          <cell r="DE943">
            <v>0</v>
          </cell>
          <cell r="DF943">
            <v>0</v>
          </cell>
          <cell r="DG943">
            <v>0</v>
          </cell>
          <cell r="DH943">
            <v>0</v>
          </cell>
          <cell r="DI943">
            <v>0</v>
          </cell>
          <cell r="DJ943">
            <v>0</v>
          </cell>
          <cell r="DK943">
            <v>0</v>
          </cell>
          <cell r="DL943">
            <v>0</v>
          </cell>
          <cell r="DM943">
            <v>0</v>
          </cell>
          <cell r="DN943">
            <v>0</v>
          </cell>
          <cell r="DO943">
            <v>0</v>
          </cell>
          <cell r="DP943">
            <v>0</v>
          </cell>
          <cell r="DQ943">
            <v>0</v>
          </cell>
          <cell r="DR943">
            <v>0</v>
          </cell>
          <cell r="DS943">
            <v>0</v>
          </cell>
          <cell r="DT943">
            <v>0</v>
          </cell>
          <cell r="DU943">
            <v>0</v>
          </cell>
          <cell r="DV943">
            <v>0</v>
          </cell>
          <cell r="DW943">
            <v>0</v>
          </cell>
          <cell r="DX943">
            <v>0</v>
          </cell>
          <cell r="DY943">
            <v>0</v>
          </cell>
          <cell r="DZ943">
            <v>0</v>
          </cell>
          <cell r="EA943">
            <v>0</v>
          </cell>
          <cell r="EB943">
            <v>0</v>
          </cell>
          <cell r="EC943">
            <v>0</v>
          </cell>
          <cell r="ED943">
            <v>0</v>
          </cell>
        </row>
        <row r="946">
          <cell r="F946">
            <v>0</v>
          </cell>
          <cell r="G946">
            <v>0</v>
          </cell>
          <cell r="H946">
            <v>0</v>
          </cell>
          <cell r="I946">
            <v>0</v>
          </cell>
          <cell r="J946">
            <v>0</v>
          </cell>
          <cell r="K946">
            <v>0</v>
          </cell>
          <cell r="L946">
            <v>0</v>
          </cell>
          <cell r="M946">
            <v>0</v>
          </cell>
          <cell r="N946">
            <v>0</v>
          </cell>
          <cell r="O946">
            <v>0</v>
          </cell>
          <cell r="P946">
            <v>0</v>
          </cell>
          <cell r="Q946">
            <v>0</v>
          </cell>
          <cell r="R946">
            <v>0</v>
          </cell>
          <cell r="S946">
            <v>0</v>
          </cell>
          <cell r="T946">
            <v>0</v>
          </cell>
          <cell r="U946">
            <v>0</v>
          </cell>
          <cell r="V946">
            <v>0</v>
          </cell>
          <cell r="W946">
            <v>0</v>
          </cell>
          <cell r="X946">
            <v>0</v>
          </cell>
          <cell r="Y946">
            <v>0</v>
          </cell>
          <cell r="Z946">
            <v>0</v>
          </cell>
          <cell r="AA946">
            <v>0</v>
          </cell>
          <cell r="AB946">
            <v>0</v>
          </cell>
          <cell r="AC946">
            <v>0</v>
          </cell>
          <cell r="AD946">
            <v>0</v>
          </cell>
          <cell r="AE946">
            <v>0</v>
          </cell>
          <cell r="AF946">
            <v>0</v>
          </cell>
          <cell r="AG946">
            <v>0</v>
          </cell>
          <cell r="AH946">
            <v>0</v>
          </cell>
          <cell r="AI946">
            <v>0</v>
          </cell>
          <cell r="AJ946">
            <v>0</v>
          </cell>
          <cell r="AK946">
            <v>0</v>
          </cell>
          <cell r="AL946">
            <v>0</v>
          </cell>
          <cell r="AM946">
            <v>0</v>
          </cell>
          <cell r="AN946">
            <v>0</v>
          </cell>
          <cell r="AO946">
            <v>0</v>
          </cell>
          <cell r="AP946">
            <v>0</v>
          </cell>
          <cell r="AQ946">
            <v>0</v>
          </cell>
          <cell r="AR946">
            <v>0</v>
          </cell>
          <cell r="AS946">
            <v>0</v>
          </cell>
          <cell r="AT946">
            <v>0</v>
          </cell>
          <cell r="AU946">
            <v>0</v>
          </cell>
          <cell r="AV946">
            <v>0</v>
          </cell>
          <cell r="AW946">
            <v>0</v>
          </cell>
          <cell r="AX946">
            <v>0</v>
          </cell>
          <cell r="AY946">
            <v>0</v>
          </cell>
          <cell r="AZ946">
            <v>0</v>
          </cell>
          <cell r="BA946">
            <v>0</v>
          </cell>
          <cell r="BB946">
            <v>0</v>
          </cell>
          <cell r="BC946">
            <v>0</v>
          </cell>
          <cell r="BD946">
            <v>0</v>
          </cell>
          <cell r="BE946">
            <v>0</v>
          </cell>
          <cell r="BF946">
            <v>0</v>
          </cell>
          <cell r="BG946">
            <v>0</v>
          </cell>
          <cell r="BH946">
            <v>0</v>
          </cell>
          <cell r="BI946">
            <v>0</v>
          </cell>
          <cell r="BJ946">
            <v>0</v>
          </cell>
          <cell r="BK946">
            <v>0</v>
          </cell>
          <cell r="BL946">
            <v>0</v>
          </cell>
          <cell r="BM946">
            <v>0</v>
          </cell>
          <cell r="BN946">
            <v>0</v>
          </cell>
          <cell r="BO946">
            <v>0</v>
          </cell>
          <cell r="BP946">
            <v>0</v>
          </cell>
          <cell r="BQ946">
            <v>0</v>
          </cell>
          <cell r="BR946">
            <v>0</v>
          </cell>
          <cell r="BS946">
            <v>0</v>
          </cell>
          <cell r="BT946">
            <v>0</v>
          </cell>
          <cell r="BU946">
            <v>0</v>
          </cell>
          <cell r="BV946">
            <v>0</v>
          </cell>
          <cell r="BW946">
            <v>0</v>
          </cell>
          <cell r="BX946">
            <v>0</v>
          </cell>
          <cell r="BY946">
            <v>0</v>
          </cell>
          <cell r="BZ946">
            <v>0</v>
          </cell>
          <cell r="CA946">
            <v>0</v>
          </cell>
          <cell r="CB946">
            <v>0</v>
          </cell>
          <cell r="CC946">
            <v>0</v>
          </cell>
          <cell r="CD946">
            <v>0</v>
          </cell>
          <cell r="CE946">
            <v>0</v>
          </cell>
          <cell r="CF946">
            <v>0</v>
          </cell>
          <cell r="CG946">
            <v>0</v>
          </cell>
          <cell r="CH946">
            <v>0</v>
          </cell>
          <cell r="CI946">
            <v>0</v>
          </cell>
          <cell r="CJ946">
            <v>0</v>
          </cell>
          <cell r="CK946">
            <v>0</v>
          </cell>
          <cell r="CL946">
            <v>0</v>
          </cell>
          <cell r="CM946">
            <v>0</v>
          </cell>
          <cell r="CN946">
            <v>0</v>
          </cell>
          <cell r="CO946">
            <v>0</v>
          </cell>
          <cell r="CP946">
            <v>0</v>
          </cell>
          <cell r="CQ946">
            <v>0</v>
          </cell>
          <cell r="CR946">
            <v>0</v>
          </cell>
          <cell r="CS946">
            <v>0</v>
          </cell>
          <cell r="CT946">
            <v>0</v>
          </cell>
          <cell r="CU946">
            <v>0</v>
          </cell>
          <cell r="CV946">
            <v>0</v>
          </cell>
          <cell r="CW946">
            <v>0</v>
          </cell>
          <cell r="CX946">
            <v>0</v>
          </cell>
          <cell r="CY946">
            <v>0</v>
          </cell>
          <cell r="CZ946">
            <v>0</v>
          </cell>
          <cell r="DA946">
            <v>0</v>
          </cell>
          <cell r="DB946">
            <v>0</v>
          </cell>
          <cell r="DC946">
            <v>0</v>
          </cell>
          <cell r="DD946">
            <v>0</v>
          </cell>
          <cell r="DE946">
            <v>0</v>
          </cell>
          <cell r="DF946">
            <v>0</v>
          </cell>
          <cell r="DG946">
            <v>0</v>
          </cell>
          <cell r="DH946">
            <v>0</v>
          </cell>
          <cell r="DI946">
            <v>0</v>
          </cell>
          <cell r="DJ946">
            <v>0</v>
          </cell>
          <cell r="DK946">
            <v>0</v>
          </cell>
          <cell r="DL946">
            <v>0</v>
          </cell>
          <cell r="DM946">
            <v>0</v>
          </cell>
          <cell r="DN946">
            <v>0</v>
          </cell>
          <cell r="DO946">
            <v>0</v>
          </cell>
          <cell r="DP946">
            <v>0</v>
          </cell>
          <cell r="DQ946">
            <v>0</v>
          </cell>
          <cell r="DR946">
            <v>0</v>
          </cell>
          <cell r="DS946">
            <v>0</v>
          </cell>
          <cell r="DT946">
            <v>0</v>
          </cell>
          <cell r="DU946">
            <v>0</v>
          </cell>
          <cell r="DV946">
            <v>0</v>
          </cell>
          <cell r="DW946">
            <v>0</v>
          </cell>
          <cell r="DX946">
            <v>0</v>
          </cell>
          <cell r="DY946">
            <v>0</v>
          </cell>
          <cell r="DZ946">
            <v>0</v>
          </cell>
          <cell r="EA946">
            <v>0</v>
          </cell>
          <cell r="EB946">
            <v>0</v>
          </cell>
          <cell r="EC946">
            <v>0</v>
          </cell>
          <cell r="ED946">
            <v>0</v>
          </cell>
        </row>
        <row r="947">
          <cell r="F947">
            <v>0</v>
          </cell>
          <cell r="G947">
            <v>0</v>
          </cell>
          <cell r="H947">
            <v>0</v>
          </cell>
          <cell r="I947">
            <v>0</v>
          </cell>
          <cell r="J947">
            <v>0</v>
          </cell>
          <cell r="K947">
            <v>0</v>
          </cell>
          <cell r="L947">
            <v>0</v>
          </cell>
          <cell r="M947">
            <v>0</v>
          </cell>
          <cell r="N947">
            <v>0</v>
          </cell>
          <cell r="O947">
            <v>0</v>
          </cell>
          <cell r="P947">
            <v>0</v>
          </cell>
          <cell r="Q947">
            <v>0</v>
          </cell>
          <cell r="R947">
            <v>0</v>
          </cell>
          <cell r="S947">
            <v>0</v>
          </cell>
          <cell r="T947">
            <v>0</v>
          </cell>
          <cell r="U947">
            <v>0</v>
          </cell>
          <cell r="V947">
            <v>0</v>
          </cell>
          <cell r="W947">
            <v>0</v>
          </cell>
          <cell r="X947">
            <v>0</v>
          </cell>
          <cell r="Y947">
            <v>0</v>
          </cell>
          <cell r="Z947">
            <v>0</v>
          </cell>
          <cell r="AA947">
            <v>0</v>
          </cell>
          <cell r="AB947">
            <v>0</v>
          </cell>
          <cell r="AC947">
            <v>0</v>
          </cell>
          <cell r="AD947">
            <v>0</v>
          </cell>
          <cell r="AE947">
            <v>0</v>
          </cell>
          <cell r="AF947">
            <v>0</v>
          </cell>
          <cell r="AG947">
            <v>0</v>
          </cell>
          <cell r="AH947">
            <v>0</v>
          </cell>
          <cell r="AI947">
            <v>0</v>
          </cell>
          <cell r="AJ947">
            <v>0</v>
          </cell>
          <cell r="AK947">
            <v>0</v>
          </cell>
          <cell r="AL947">
            <v>0</v>
          </cell>
          <cell r="AM947">
            <v>0</v>
          </cell>
          <cell r="AN947">
            <v>0</v>
          </cell>
          <cell r="AO947">
            <v>0</v>
          </cell>
          <cell r="AP947">
            <v>0</v>
          </cell>
          <cell r="AQ947">
            <v>0</v>
          </cell>
          <cell r="AR947">
            <v>0</v>
          </cell>
          <cell r="AS947">
            <v>0</v>
          </cell>
          <cell r="AT947">
            <v>0</v>
          </cell>
          <cell r="AU947">
            <v>0</v>
          </cell>
          <cell r="AV947">
            <v>0</v>
          </cell>
          <cell r="AW947">
            <v>0</v>
          </cell>
          <cell r="AX947">
            <v>0</v>
          </cell>
          <cell r="AY947">
            <v>0</v>
          </cell>
          <cell r="AZ947">
            <v>0</v>
          </cell>
          <cell r="BA947">
            <v>0</v>
          </cell>
          <cell r="BB947">
            <v>0</v>
          </cell>
          <cell r="BC947">
            <v>0</v>
          </cell>
          <cell r="BD947">
            <v>0</v>
          </cell>
          <cell r="BE947">
            <v>0</v>
          </cell>
          <cell r="BF947">
            <v>0</v>
          </cell>
          <cell r="BG947">
            <v>0</v>
          </cell>
          <cell r="BH947">
            <v>0</v>
          </cell>
          <cell r="BI947">
            <v>0</v>
          </cell>
          <cell r="BJ947">
            <v>0</v>
          </cell>
          <cell r="BK947">
            <v>0</v>
          </cell>
          <cell r="BL947">
            <v>0</v>
          </cell>
          <cell r="BM947">
            <v>0</v>
          </cell>
          <cell r="BN947">
            <v>0</v>
          </cell>
          <cell r="BO947">
            <v>0</v>
          </cell>
          <cell r="BP947">
            <v>0</v>
          </cell>
          <cell r="BQ947">
            <v>0</v>
          </cell>
          <cell r="BR947">
            <v>0</v>
          </cell>
          <cell r="BS947">
            <v>0</v>
          </cell>
          <cell r="BT947">
            <v>0</v>
          </cell>
          <cell r="BU947">
            <v>0</v>
          </cell>
          <cell r="BV947">
            <v>0</v>
          </cell>
          <cell r="BW947">
            <v>0</v>
          </cell>
          <cell r="BX947">
            <v>0</v>
          </cell>
          <cell r="BY947">
            <v>0</v>
          </cell>
          <cell r="BZ947">
            <v>0</v>
          </cell>
          <cell r="CA947">
            <v>0</v>
          </cell>
          <cell r="CB947">
            <v>0</v>
          </cell>
          <cell r="CC947">
            <v>0</v>
          </cell>
          <cell r="CD947">
            <v>0</v>
          </cell>
          <cell r="CE947">
            <v>0</v>
          </cell>
          <cell r="CF947">
            <v>0</v>
          </cell>
          <cell r="CG947">
            <v>0</v>
          </cell>
          <cell r="CH947">
            <v>0</v>
          </cell>
          <cell r="CI947">
            <v>0</v>
          </cell>
          <cell r="CJ947">
            <v>0</v>
          </cell>
          <cell r="CK947">
            <v>0</v>
          </cell>
          <cell r="CL947">
            <v>0</v>
          </cell>
          <cell r="CM947">
            <v>0</v>
          </cell>
          <cell r="CN947">
            <v>0</v>
          </cell>
          <cell r="CO947">
            <v>0</v>
          </cell>
          <cell r="CP947">
            <v>0</v>
          </cell>
          <cell r="CQ947">
            <v>0</v>
          </cell>
          <cell r="CR947">
            <v>0</v>
          </cell>
          <cell r="CS947">
            <v>0</v>
          </cell>
          <cell r="CT947">
            <v>0</v>
          </cell>
          <cell r="CU947">
            <v>0</v>
          </cell>
          <cell r="CV947">
            <v>0</v>
          </cell>
          <cell r="CW947">
            <v>0</v>
          </cell>
          <cell r="CX947">
            <v>0</v>
          </cell>
          <cell r="CY947">
            <v>0</v>
          </cell>
          <cell r="CZ947">
            <v>0</v>
          </cell>
          <cell r="DA947">
            <v>0</v>
          </cell>
          <cell r="DB947">
            <v>0</v>
          </cell>
          <cell r="DC947">
            <v>0</v>
          </cell>
          <cell r="DD947">
            <v>0</v>
          </cell>
          <cell r="DE947">
            <v>0</v>
          </cell>
          <cell r="DF947">
            <v>0</v>
          </cell>
          <cell r="DG947">
            <v>0</v>
          </cell>
          <cell r="DH947">
            <v>0</v>
          </cell>
          <cell r="DI947">
            <v>0</v>
          </cell>
          <cell r="DJ947">
            <v>0</v>
          </cell>
          <cell r="DK947">
            <v>0</v>
          </cell>
          <cell r="DL947">
            <v>0</v>
          </cell>
          <cell r="DM947">
            <v>0</v>
          </cell>
          <cell r="DN947">
            <v>0</v>
          </cell>
          <cell r="DO947">
            <v>0</v>
          </cell>
          <cell r="DP947">
            <v>0</v>
          </cell>
          <cell r="DQ947">
            <v>0</v>
          </cell>
          <cell r="DR947">
            <v>0</v>
          </cell>
          <cell r="DS947">
            <v>0</v>
          </cell>
          <cell r="DT947">
            <v>0</v>
          </cell>
          <cell r="DU947">
            <v>0</v>
          </cell>
          <cell r="DV947">
            <v>0</v>
          </cell>
          <cell r="DW947">
            <v>0</v>
          </cell>
          <cell r="DX947">
            <v>0</v>
          </cell>
          <cell r="DY947">
            <v>0</v>
          </cell>
          <cell r="DZ947">
            <v>0</v>
          </cell>
          <cell r="EA947">
            <v>0</v>
          </cell>
          <cell r="EB947">
            <v>0</v>
          </cell>
          <cell r="EC947">
            <v>0</v>
          </cell>
          <cell r="ED947">
            <v>0</v>
          </cell>
        </row>
        <row r="950">
          <cell r="F950">
            <v>0</v>
          </cell>
          <cell r="G950">
            <v>0</v>
          </cell>
          <cell r="H950">
            <v>0</v>
          </cell>
          <cell r="I950">
            <v>0</v>
          </cell>
          <cell r="J950">
            <v>0</v>
          </cell>
          <cell r="K950">
            <v>0</v>
          </cell>
          <cell r="L950">
            <v>0</v>
          </cell>
          <cell r="M950">
            <v>0</v>
          </cell>
          <cell r="N950">
            <v>0</v>
          </cell>
          <cell r="O950">
            <v>0</v>
          </cell>
          <cell r="P950">
            <v>0</v>
          </cell>
          <cell r="Q950">
            <v>0</v>
          </cell>
          <cell r="R950">
            <v>0</v>
          </cell>
          <cell r="S950">
            <v>0</v>
          </cell>
          <cell r="T950">
            <v>0</v>
          </cell>
          <cell r="U950">
            <v>0</v>
          </cell>
          <cell r="V950">
            <v>0</v>
          </cell>
          <cell r="W950">
            <v>0</v>
          </cell>
          <cell r="X950">
            <v>0</v>
          </cell>
          <cell r="Y950">
            <v>0</v>
          </cell>
          <cell r="Z950">
            <v>0</v>
          </cell>
          <cell r="AA950">
            <v>0</v>
          </cell>
          <cell r="AB950">
            <v>0</v>
          </cell>
          <cell r="AC950">
            <v>0</v>
          </cell>
          <cell r="AD950">
            <v>0</v>
          </cell>
          <cell r="AE950">
            <v>0</v>
          </cell>
          <cell r="AF950">
            <v>0</v>
          </cell>
          <cell r="AG950">
            <v>0</v>
          </cell>
          <cell r="AH950">
            <v>0</v>
          </cell>
          <cell r="AI950">
            <v>0</v>
          </cell>
          <cell r="AJ950">
            <v>0</v>
          </cell>
          <cell r="AK950">
            <v>0</v>
          </cell>
          <cell r="AL950">
            <v>0</v>
          </cell>
          <cell r="AM950">
            <v>0</v>
          </cell>
          <cell r="AN950">
            <v>0</v>
          </cell>
          <cell r="AO950">
            <v>0</v>
          </cell>
          <cell r="AP950">
            <v>0</v>
          </cell>
          <cell r="AQ950">
            <v>0</v>
          </cell>
          <cell r="AR950">
            <v>0</v>
          </cell>
          <cell r="AS950">
            <v>0</v>
          </cell>
          <cell r="AT950">
            <v>0</v>
          </cell>
          <cell r="AU950">
            <v>0</v>
          </cell>
          <cell r="AV950">
            <v>0</v>
          </cell>
          <cell r="AW950">
            <v>0</v>
          </cell>
          <cell r="AX950">
            <v>0</v>
          </cell>
          <cell r="AY950">
            <v>0</v>
          </cell>
          <cell r="AZ950">
            <v>0</v>
          </cell>
          <cell r="BA950">
            <v>0</v>
          </cell>
          <cell r="BB950">
            <v>0</v>
          </cell>
          <cell r="BC950">
            <v>0</v>
          </cell>
          <cell r="BD950">
            <v>0</v>
          </cell>
          <cell r="BE950">
            <v>-8.5008090000000038</v>
          </cell>
          <cell r="BF950">
            <v>0</v>
          </cell>
          <cell r="BG950">
            <v>0</v>
          </cell>
          <cell r="BH950">
            <v>-1.4662930000000003</v>
          </cell>
          <cell r="BI950">
            <v>-7.0345159999999964</v>
          </cell>
          <cell r="BJ950">
            <v>0</v>
          </cell>
          <cell r="BK950">
            <v>0</v>
          </cell>
          <cell r="BL950">
            <v>0</v>
          </cell>
          <cell r="BM950">
            <v>0</v>
          </cell>
          <cell r="BN950">
            <v>0</v>
          </cell>
          <cell r="BO950">
            <v>0</v>
          </cell>
          <cell r="BP950">
            <v>0</v>
          </cell>
          <cell r="BQ950">
            <v>0</v>
          </cell>
          <cell r="BR950">
            <v>-25.719841400000007</v>
          </cell>
          <cell r="BS950">
            <v>0</v>
          </cell>
          <cell r="BT950">
            <v>0</v>
          </cell>
          <cell r="BU950">
            <v>-5.2116319999999998</v>
          </cell>
          <cell r="BV950">
            <v>-20.508209400000005</v>
          </cell>
          <cell r="BW950">
            <v>0</v>
          </cell>
          <cell r="BX950">
            <v>0</v>
          </cell>
          <cell r="BY950">
            <v>0</v>
          </cell>
          <cell r="BZ950">
            <v>0</v>
          </cell>
          <cell r="CA950">
            <v>0</v>
          </cell>
          <cell r="CB950">
            <v>0</v>
          </cell>
          <cell r="CC950">
            <v>0</v>
          </cell>
          <cell r="CD950">
            <v>0</v>
          </cell>
          <cell r="CE950">
            <v>-20.806013699999994</v>
          </cell>
          <cell r="CF950">
            <v>0</v>
          </cell>
          <cell r="CG950">
            <v>0</v>
          </cell>
          <cell r="CH950">
            <v>3.1775764000000208</v>
          </cell>
          <cell r="CI950">
            <v>-23.983590100000001</v>
          </cell>
          <cell r="CJ950">
            <v>0</v>
          </cell>
          <cell r="CK950">
            <v>0</v>
          </cell>
          <cell r="CL950">
            <v>0</v>
          </cell>
          <cell r="CM950">
            <v>0</v>
          </cell>
          <cell r="CN950">
            <v>0</v>
          </cell>
          <cell r="CO950">
            <v>0</v>
          </cell>
          <cell r="CP950">
            <v>0</v>
          </cell>
          <cell r="CQ950">
            <v>0</v>
          </cell>
          <cell r="CR950">
            <v>-437.9706855000004</v>
          </cell>
          <cell r="CS950">
            <v>0</v>
          </cell>
          <cell r="CT950">
            <v>0</v>
          </cell>
          <cell r="CU950">
            <v>-99.542944100000113</v>
          </cell>
          <cell r="CV950">
            <v>-352.97159140000031</v>
          </cell>
          <cell r="CW950">
            <v>14.543849999999992</v>
          </cell>
          <cell r="CX950">
            <v>0</v>
          </cell>
          <cell r="CY950">
            <v>0</v>
          </cell>
          <cell r="CZ950">
            <v>0</v>
          </cell>
          <cell r="DA950">
            <v>0</v>
          </cell>
          <cell r="DB950">
            <v>0</v>
          </cell>
          <cell r="DC950">
            <v>0</v>
          </cell>
          <cell r="DD950">
            <v>0</v>
          </cell>
          <cell r="DE950">
            <v>-369.81212563999998</v>
          </cell>
          <cell r="DF950">
            <v>0</v>
          </cell>
          <cell r="DG950">
            <v>0</v>
          </cell>
          <cell r="DH950">
            <v>-44.499823599999957</v>
          </cell>
          <cell r="DI950">
            <v>-318.36261819999982</v>
          </cell>
          <cell r="DJ950">
            <v>-6.6463619999999963</v>
          </cell>
          <cell r="DK950">
            <v>0</v>
          </cell>
          <cell r="DL950">
            <v>0</v>
          </cell>
          <cell r="DM950">
            <v>0</v>
          </cell>
          <cell r="DN950">
            <v>0</v>
          </cell>
          <cell r="DO950">
            <v>0</v>
          </cell>
          <cell r="DP950">
            <v>0</v>
          </cell>
          <cell r="DQ950">
            <v>-0.30332184000000001</v>
          </cell>
          <cell r="DR950">
            <v>-525.93191409999918</v>
          </cell>
          <cell r="DS950">
            <v>0</v>
          </cell>
          <cell r="DT950">
            <v>0</v>
          </cell>
          <cell r="DU950">
            <v>-285.72050909999984</v>
          </cell>
          <cell r="DV950">
            <v>-235.44777900000008</v>
          </cell>
          <cell r="DW950">
            <v>-4.7636260000000021</v>
          </cell>
          <cell r="DX950">
            <v>0</v>
          </cell>
          <cell r="DY950">
            <v>0</v>
          </cell>
          <cell r="DZ950">
            <v>0</v>
          </cell>
          <cell r="EA950">
            <v>0</v>
          </cell>
          <cell r="EB950">
            <v>0</v>
          </cell>
          <cell r="EC950">
            <v>0</v>
          </cell>
          <cell r="ED950">
            <v>0</v>
          </cell>
        </row>
        <row r="951">
          <cell r="F951">
            <v>0</v>
          </cell>
          <cell r="G951">
            <v>0</v>
          </cell>
          <cell r="H951">
            <v>0</v>
          </cell>
          <cell r="I951">
            <v>0</v>
          </cell>
          <cell r="J951">
            <v>0</v>
          </cell>
          <cell r="K951">
            <v>0</v>
          </cell>
          <cell r="L951">
            <v>-8.2434593128368761E-3</v>
          </cell>
          <cell r="M951">
            <v>-0.27180893070986656</v>
          </cell>
          <cell r="N951">
            <v>-0.12707330712515841</v>
          </cell>
          <cell r="O951">
            <v>0</v>
          </cell>
          <cell r="P951">
            <v>0</v>
          </cell>
          <cell r="Q951">
            <v>-0.34492620352949288</v>
          </cell>
          <cell r="R951">
            <v>7.428495452419881E-2</v>
          </cell>
          <cell r="S951">
            <v>0</v>
          </cell>
          <cell r="T951">
            <v>0</v>
          </cell>
          <cell r="U951">
            <v>0</v>
          </cell>
          <cell r="V951">
            <v>0</v>
          </cell>
          <cell r="W951">
            <v>0</v>
          </cell>
          <cell r="X951">
            <v>0</v>
          </cell>
          <cell r="Y951">
            <v>1.2183447432227155</v>
          </cell>
          <cell r="Z951">
            <v>-3.4029679057141493E-3</v>
          </cell>
          <cell r="AA951">
            <v>-1.2290223772794207E-2</v>
          </cell>
          <cell r="AB951">
            <v>0</v>
          </cell>
          <cell r="AC951">
            <v>0</v>
          </cell>
          <cell r="AD951">
            <v>-0.31123209725391376</v>
          </cell>
          <cell r="AE951">
            <v>-4.2277815120321804E-3</v>
          </cell>
          <cell r="AF951">
            <v>0</v>
          </cell>
          <cell r="AG951">
            <v>0</v>
          </cell>
          <cell r="AH951">
            <v>0</v>
          </cell>
          <cell r="AI951">
            <v>0</v>
          </cell>
          <cell r="AJ951">
            <v>0</v>
          </cell>
          <cell r="AK951">
            <v>0</v>
          </cell>
          <cell r="AL951">
            <v>-3.7579192113483373E-2</v>
          </cell>
          <cell r="AM951">
            <v>1.3925189405256333E-2</v>
          </cell>
          <cell r="AN951">
            <v>1.3133977312094203E-3</v>
          </cell>
          <cell r="AO951">
            <v>0</v>
          </cell>
          <cell r="AP951">
            <v>0</v>
          </cell>
          <cell r="AQ951">
            <v>-2.8392773167393415E-2</v>
          </cell>
          <cell r="AR951">
            <v>2.3052613754330764E-3</v>
          </cell>
          <cell r="AS951">
            <v>0</v>
          </cell>
          <cell r="AT951">
            <v>0</v>
          </cell>
          <cell r="AU951">
            <v>0</v>
          </cell>
          <cell r="AV951">
            <v>0</v>
          </cell>
          <cell r="AW951">
            <v>0</v>
          </cell>
          <cell r="AX951">
            <v>0</v>
          </cell>
          <cell r="AY951">
            <v>0.13116805053792291</v>
          </cell>
          <cell r="AZ951">
            <v>9.5485974043185706E-4</v>
          </cell>
          <cell r="BA951">
            <v>2.3420510417793139E-3</v>
          </cell>
          <cell r="BB951">
            <v>0</v>
          </cell>
          <cell r="BC951">
            <v>0</v>
          </cell>
          <cell r="BD951">
            <v>-0.10680182481494782</v>
          </cell>
          <cell r="BE951">
            <v>0</v>
          </cell>
          <cell r="BF951">
            <v>0</v>
          </cell>
          <cell r="BG951">
            <v>0</v>
          </cell>
          <cell r="BH951">
            <v>0</v>
          </cell>
          <cell r="BI951">
            <v>0</v>
          </cell>
          <cell r="BJ951">
            <v>0</v>
          </cell>
          <cell r="BK951">
            <v>0</v>
          </cell>
          <cell r="BL951">
            <v>1.8280622933360746E-2</v>
          </cell>
          <cell r="BM951">
            <v>-2.8775444643258652E-4</v>
          </cell>
          <cell r="BN951">
            <v>-0.47557163450427709</v>
          </cell>
          <cell r="BO951">
            <v>0</v>
          </cell>
          <cell r="BP951">
            <v>0</v>
          </cell>
          <cell r="BQ951">
            <v>-6.5135372605062969E-2</v>
          </cell>
          <cell r="BR951">
            <v>0</v>
          </cell>
          <cell r="BS951">
            <v>0</v>
          </cell>
          <cell r="BT951">
            <v>0</v>
          </cell>
          <cell r="BU951">
            <v>0</v>
          </cell>
          <cell r="BV951">
            <v>0</v>
          </cell>
          <cell r="BW951">
            <v>0</v>
          </cell>
          <cell r="BX951">
            <v>0</v>
          </cell>
          <cell r="BY951">
            <v>1.0207750082429357E-2</v>
          </cell>
          <cell r="BZ951">
            <v>-7.3495462113086774E-2</v>
          </cell>
          <cell r="CA951">
            <v>-5.2287875789872373E-2</v>
          </cell>
          <cell r="CB951">
            <v>0</v>
          </cell>
          <cell r="CC951">
            <v>0</v>
          </cell>
          <cell r="CD951">
            <v>0.14289026238513713</v>
          </cell>
          <cell r="CE951">
            <v>0</v>
          </cell>
          <cell r="CF951">
            <v>0</v>
          </cell>
          <cell r="CG951">
            <v>0</v>
          </cell>
          <cell r="CH951">
            <v>0</v>
          </cell>
          <cell r="CI951">
            <v>0</v>
          </cell>
          <cell r="CJ951">
            <v>0</v>
          </cell>
          <cell r="CK951">
            <v>8.1110595517586148E-4</v>
          </cell>
          <cell r="CL951">
            <v>-0.19722856230873731</v>
          </cell>
          <cell r="CM951">
            <v>-5.140193000008253E-2</v>
          </cell>
          <cell r="CN951">
            <v>-1.0171017231641599E-2</v>
          </cell>
          <cell r="CO951">
            <v>0</v>
          </cell>
          <cell r="CP951">
            <v>0</v>
          </cell>
          <cell r="CQ951">
            <v>-2.8513618413516184E-2</v>
          </cell>
          <cell r="CR951">
            <v>0</v>
          </cell>
          <cell r="CS951">
            <v>0</v>
          </cell>
          <cell r="CT951">
            <v>0</v>
          </cell>
          <cell r="CU951">
            <v>0</v>
          </cell>
          <cell r="CV951">
            <v>0</v>
          </cell>
          <cell r="CW951">
            <v>0</v>
          </cell>
          <cell r="CX951">
            <v>-0.40941078128376773</v>
          </cell>
          <cell r="CY951">
            <v>-0.22430083048760707</v>
          </cell>
          <cell r="CZ951">
            <v>2.0383114195198004E-2</v>
          </cell>
          <cell r="DA951">
            <v>-0.17158059089943833</v>
          </cell>
          <cell r="DB951">
            <v>0</v>
          </cell>
          <cell r="DC951">
            <v>0</v>
          </cell>
          <cell r="DD951">
            <v>-6.0672638813624502E-2</v>
          </cell>
          <cell r="DE951">
            <v>-1.5112139546168506E-3</v>
          </cell>
          <cell r="DF951">
            <v>0</v>
          </cell>
          <cell r="DG951">
            <v>-2.3597604058341659E-2</v>
          </cell>
          <cell r="DH951">
            <v>0</v>
          </cell>
          <cell r="DI951">
            <v>0</v>
          </cell>
          <cell r="DJ951">
            <v>0</v>
          </cell>
          <cell r="DK951">
            <v>-0.89600284682050813</v>
          </cell>
          <cell r="DL951">
            <v>0.21139192105965776</v>
          </cell>
          <cell r="DM951">
            <v>-0.51235696096782135</v>
          </cell>
          <cell r="DN951">
            <v>-5.8046908106767603E-2</v>
          </cell>
          <cell r="DO951">
            <v>0</v>
          </cell>
          <cell r="DP951">
            <v>0</v>
          </cell>
          <cell r="DQ951">
            <v>-0.10943901593748251</v>
          </cell>
          <cell r="DR951">
            <v>0</v>
          </cell>
          <cell r="DS951">
            <v>0</v>
          </cell>
          <cell r="DT951">
            <v>-0.50180264036529465</v>
          </cell>
          <cell r="DU951">
            <v>0</v>
          </cell>
          <cell r="DV951">
            <v>0</v>
          </cell>
          <cell r="DW951">
            <v>0</v>
          </cell>
          <cell r="DX951">
            <v>-1.6211579959736255</v>
          </cell>
          <cell r="DY951">
            <v>-0.83912870581116294</v>
          </cell>
          <cell r="DZ951">
            <v>-0.80725625501600007</v>
          </cell>
          <cell r="EA951">
            <v>3.9812512345591244E-2</v>
          </cell>
          <cell r="EB951">
            <v>0</v>
          </cell>
          <cell r="EC951">
            <v>0</v>
          </cell>
          <cell r="ED951">
            <v>-9.1074825956734884E-2</v>
          </cell>
        </row>
        <row r="952">
          <cell r="F952">
            <v>0</v>
          </cell>
          <cell r="G952">
            <v>0</v>
          </cell>
          <cell r="H952">
            <v>0</v>
          </cell>
          <cell r="I952">
            <v>0</v>
          </cell>
          <cell r="J952">
            <v>0</v>
          </cell>
          <cell r="K952">
            <v>0</v>
          </cell>
          <cell r="L952">
            <v>0</v>
          </cell>
          <cell r="M952">
            <v>0</v>
          </cell>
          <cell r="N952">
            <v>0</v>
          </cell>
          <cell r="O952">
            <v>0</v>
          </cell>
          <cell r="P952">
            <v>0</v>
          </cell>
          <cell r="Q952">
            <v>0</v>
          </cell>
          <cell r="R952">
            <v>0</v>
          </cell>
          <cell r="S952">
            <v>0</v>
          </cell>
          <cell r="T952">
            <v>0</v>
          </cell>
          <cell r="U952">
            <v>0</v>
          </cell>
          <cell r="V952">
            <v>0</v>
          </cell>
          <cell r="W952">
            <v>0</v>
          </cell>
          <cell r="X952">
            <v>0</v>
          </cell>
          <cell r="Y952">
            <v>0</v>
          </cell>
          <cell r="Z952">
            <v>0</v>
          </cell>
          <cell r="AA952">
            <v>0</v>
          </cell>
          <cell r="AB952">
            <v>0</v>
          </cell>
          <cell r="AC952">
            <v>0</v>
          </cell>
          <cell r="AD952">
            <v>0</v>
          </cell>
          <cell r="AE952">
            <v>0</v>
          </cell>
          <cell r="AF952">
            <v>0</v>
          </cell>
          <cell r="AG952">
            <v>0</v>
          </cell>
          <cell r="AH952">
            <v>0</v>
          </cell>
          <cell r="AI952">
            <v>0</v>
          </cell>
          <cell r="AJ952">
            <v>0</v>
          </cell>
          <cell r="AK952">
            <v>0</v>
          </cell>
          <cell r="AL952">
            <v>0</v>
          </cell>
          <cell r="AM952">
            <v>0</v>
          </cell>
          <cell r="AN952">
            <v>0</v>
          </cell>
          <cell r="AO952">
            <v>0</v>
          </cell>
          <cell r="AP952">
            <v>0</v>
          </cell>
          <cell r="AQ952">
            <v>0</v>
          </cell>
          <cell r="AR952">
            <v>0</v>
          </cell>
          <cell r="AS952">
            <v>0</v>
          </cell>
          <cell r="AT952">
            <v>0</v>
          </cell>
          <cell r="AU952">
            <v>0</v>
          </cell>
          <cell r="AV952">
            <v>0</v>
          </cell>
          <cell r="AW952">
            <v>0</v>
          </cell>
          <cell r="AX952">
            <v>0</v>
          </cell>
          <cell r="AY952">
            <v>0</v>
          </cell>
          <cell r="AZ952">
            <v>0</v>
          </cell>
          <cell r="BA952">
            <v>0</v>
          </cell>
          <cell r="BB952">
            <v>0</v>
          </cell>
          <cell r="BC952">
            <v>0</v>
          </cell>
          <cell r="BD952">
            <v>0</v>
          </cell>
          <cell r="BE952">
            <v>0</v>
          </cell>
          <cell r="BF952">
            <v>0</v>
          </cell>
          <cell r="BG952">
            <v>0</v>
          </cell>
          <cell r="BH952">
            <v>0</v>
          </cell>
          <cell r="BI952">
            <v>0</v>
          </cell>
          <cell r="BJ952">
            <v>0</v>
          </cell>
          <cell r="BK952">
            <v>0</v>
          </cell>
          <cell r="BL952">
            <v>0</v>
          </cell>
          <cell r="BM952">
            <v>0</v>
          </cell>
          <cell r="BN952">
            <v>0</v>
          </cell>
          <cell r="BO952">
            <v>0</v>
          </cell>
          <cell r="BP952">
            <v>0</v>
          </cell>
          <cell r="BQ952">
            <v>0</v>
          </cell>
          <cell r="BR952">
            <v>0</v>
          </cell>
          <cell r="BS952">
            <v>0</v>
          </cell>
          <cell r="BT952">
            <v>0</v>
          </cell>
          <cell r="BU952">
            <v>0</v>
          </cell>
          <cell r="BV952">
            <v>0</v>
          </cell>
          <cell r="BW952">
            <v>0</v>
          </cell>
          <cell r="BX952">
            <v>0</v>
          </cell>
          <cell r="BY952">
            <v>0</v>
          </cell>
          <cell r="BZ952">
            <v>0</v>
          </cell>
          <cell r="CA952">
            <v>0</v>
          </cell>
          <cell r="CB952">
            <v>0</v>
          </cell>
          <cell r="CC952">
            <v>0</v>
          </cell>
          <cell r="CD952">
            <v>0</v>
          </cell>
          <cell r="CE952">
            <v>0</v>
          </cell>
          <cell r="CF952">
            <v>0</v>
          </cell>
          <cell r="CG952">
            <v>0</v>
          </cell>
          <cell r="CH952">
            <v>0</v>
          </cell>
          <cell r="CI952">
            <v>0</v>
          </cell>
          <cell r="CJ952">
            <v>0</v>
          </cell>
          <cell r="CK952">
            <v>0</v>
          </cell>
          <cell r="CL952">
            <v>0</v>
          </cell>
          <cell r="CM952">
            <v>0</v>
          </cell>
          <cell r="CN952">
            <v>0</v>
          </cell>
          <cell r="CO952">
            <v>0</v>
          </cell>
          <cell r="CP952">
            <v>0</v>
          </cell>
          <cell r="CQ952">
            <v>0</v>
          </cell>
          <cell r="CR952">
            <v>0</v>
          </cell>
          <cell r="CS952">
            <v>0</v>
          </cell>
          <cell r="CT952">
            <v>0</v>
          </cell>
          <cell r="CU952">
            <v>0</v>
          </cell>
          <cell r="CV952">
            <v>0</v>
          </cell>
          <cell r="CW952">
            <v>0</v>
          </cell>
          <cell r="CX952">
            <v>0</v>
          </cell>
          <cell r="CY952">
            <v>0</v>
          </cell>
          <cell r="CZ952">
            <v>0</v>
          </cell>
          <cell r="DA952">
            <v>0</v>
          </cell>
          <cell r="DB952">
            <v>0</v>
          </cell>
          <cell r="DC952">
            <v>0</v>
          </cell>
          <cell r="DD952">
            <v>0</v>
          </cell>
          <cell r="DE952">
            <v>-4.0346138253688641</v>
          </cell>
          <cell r="DF952">
            <v>0</v>
          </cell>
          <cell r="DG952">
            <v>0</v>
          </cell>
          <cell r="DH952">
            <v>0</v>
          </cell>
          <cell r="DI952">
            <v>0</v>
          </cell>
          <cell r="DJ952">
            <v>0</v>
          </cell>
          <cell r="DK952">
            <v>0</v>
          </cell>
          <cell r="DL952">
            <v>0</v>
          </cell>
          <cell r="DM952">
            <v>0</v>
          </cell>
          <cell r="DN952">
            <v>0</v>
          </cell>
          <cell r="DO952">
            <v>0</v>
          </cell>
          <cell r="DP952">
            <v>0</v>
          </cell>
          <cell r="DQ952">
            <v>-4.0346138253688641</v>
          </cell>
          <cell r="DR952">
            <v>0</v>
          </cell>
          <cell r="DS952">
            <v>0</v>
          </cell>
          <cell r="DT952">
            <v>0</v>
          </cell>
          <cell r="DU952">
            <v>0</v>
          </cell>
          <cell r="DV952">
            <v>0</v>
          </cell>
          <cell r="DW952">
            <v>0</v>
          </cell>
          <cell r="DX952">
            <v>0</v>
          </cell>
          <cell r="DY952">
            <v>0</v>
          </cell>
          <cell r="DZ952">
            <v>0</v>
          </cell>
          <cell r="EA952">
            <v>0</v>
          </cell>
          <cell r="EB952">
            <v>0</v>
          </cell>
          <cell r="EC952">
            <v>0</v>
          </cell>
          <cell r="ED952">
            <v>0</v>
          </cell>
        </row>
        <row r="954">
          <cell r="F954">
            <v>0</v>
          </cell>
          <cell r="G954">
            <v>0</v>
          </cell>
          <cell r="H954">
            <v>0</v>
          </cell>
          <cell r="I954">
            <v>0</v>
          </cell>
          <cell r="J954">
            <v>0</v>
          </cell>
          <cell r="K954">
            <v>0</v>
          </cell>
          <cell r="L954">
            <v>0</v>
          </cell>
          <cell r="M954">
            <v>0</v>
          </cell>
          <cell r="N954">
            <v>0</v>
          </cell>
          <cell r="O954">
            <v>0</v>
          </cell>
          <cell r="P954">
            <v>0</v>
          </cell>
          <cell r="Q954">
            <v>0</v>
          </cell>
          <cell r="R954">
            <v>0</v>
          </cell>
          <cell r="S954">
            <v>0</v>
          </cell>
          <cell r="T954">
            <v>0</v>
          </cell>
          <cell r="U954">
            <v>0</v>
          </cell>
          <cell r="V954">
            <v>0</v>
          </cell>
          <cell r="W954">
            <v>0</v>
          </cell>
          <cell r="X954">
            <v>0</v>
          </cell>
          <cell r="Y954">
            <v>0</v>
          </cell>
          <cell r="Z954">
            <v>0</v>
          </cell>
          <cell r="AA954">
            <v>0</v>
          </cell>
          <cell r="AB954">
            <v>0</v>
          </cell>
          <cell r="AC954">
            <v>0</v>
          </cell>
          <cell r="AD954">
            <v>0</v>
          </cell>
          <cell r="AE954">
            <v>0</v>
          </cell>
          <cell r="AF954">
            <v>0</v>
          </cell>
          <cell r="AG954">
            <v>0</v>
          </cell>
          <cell r="AH954">
            <v>0</v>
          </cell>
          <cell r="AI954">
            <v>0</v>
          </cell>
          <cell r="AJ954">
            <v>0</v>
          </cell>
          <cell r="AK954">
            <v>0</v>
          </cell>
          <cell r="AL954">
            <v>0</v>
          </cell>
          <cell r="AM954">
            <v>0</v>
          </cell>
          <cell r="AN954">
            <v>0</v>
          </cell>
          <cell r="AO954">
            <v>0</v>
          </cell>
          <cell r="AP954">
            <v>0</v>
          </cell>
          <cell r="AQ954">
            <v>0</v>
          </cell>
          <cell r="AR954">
            <v>-0.11638199999998733</v>
          </cell>
          <cell r="AS954">
            <v>0</v>
          </cell>
          <cell r="AT954">
            <v>0</v>
          </cell>
          <cell r="AU954">
            <v>0</v>
          </cell>
          <cell r="AV954">
            <v>0</v>
          </cell>
          <cell r="AW954">
            <v>-0.11638199999998733</v>
          </cell>
          <cell r="AX954">
            <v>0</v>
          </cell>
          <cell r="AY954">
            <v>0</v>
          </cell>
          <cell r="AZ954">
            <v>0</v>
          </cell>
          <cell r="BA954">
            <v>0</v>
          </cell>
          <cell r="BB954">
            <v>0</v>
          </cell>
          <cell r="BC954">
            <v>0</v>
          </cell>
          <cell r="BD954">
            <v>0</v>
          </cell>
          <cell r="BE954">
            <v>2.1588579999999524</v>
          </cell>
          <cell r="BF954">
            <v>0</v>
          </cell>
          <cell r="BG954">
            <v>0</v>
          </cell>
          <cell r="BH954">
            <v>0</v>
          </cell>
          <cell r="BI954">
            <v>2.2666550000000001</v>
          </cell>
          <cell r="BJ954">
            <v>-0.10779700000000503</v>
          </cell>
          <cell r="BK954">
            <v>0</v>
          </cell>
          <cell r="BL954">
            <v>0</v>
          </cell>
          <cell r="BM954">
            <v>0</v>
          </cell>
          <cell r="BN954">
            <v>0</v>
          </cell>
          <cell r="BO954">
            <v>0</v>
          </cell>
          <cell r="BP954">
            <v>0</v>
          </cell>
          <cell r="BQ954">
            <v>0</v>
          </cell>
          <cell r="BR954">
            <v>-0.10837199999997438</v>
          </cell>
          <cell r="BS954">
            <v>0</v>
          </cell>
          <cell r="BT954">
            <v>0</v>
          </cell>
          <cell r="BU954">
            <v>0</v>
          </cell>
          <cell r="BV954">
            <v>0</v>
          </cell>
          <cell r="BW954">
            <v>-0.10837199999997438</v>
          </cell>
          <cell r="BX954">
            <v>0</v>
          </cell>
          <cell r="BY954">
            <v>0</v>
          </cell>
          <cell r="BZ954">
            <v>0</v>
          </cell>
          <cell r="CA954">
            <v>0</v>
          </cell>
          <cell r="CB954">
            <v>0</v>
          </cell>
          <cell r="CC954">
            <v>0</v>
          </cell>
          <cell r="CD954">
            <v>0</v>
          </cell>
          <cell r="CE954">
            <v>2.1885449999999764</v>
          </cell>
          <cell r="CF954">
            <v>0</v>
          </cell>
          <cell r="CG954">
            <v>0</v>
          </cell>
          <cell r="CH954">
            <v>0</v>
          </cell>
          <cell r="CI954">
            <v>2.2670060000000021</v>
          </cell>
          <cell r="CJ954">
            <v>-7.8461000000004333E-2</v>
          </cell>
          <cell r="CK954">
            <v>0</v>
          </cell>
          <cell r="CL954">
            <v>0</v>
          </cell>
          <cell r="CM954">
            <v>0</v>
          </cell>
          <cell r="CN954">
            <v>0</v>
          </cell>
          <cell r="CO954">
            <v>0</v>
          </cell>
          <cell r="CP954">
            <v>0</v>
          </cell>
          <cell r="CQ954">
            <v>0</v>
          </cell>
          <cell r="CR954">
            <v>-4.1617999999999711E-2</v>
          </cell>
          <cell r="CS954">
            <v>0</v>
          </cell>
          <cell r="CT954">
            <v>0</v>
          </cell>
          <cell r="CU954">
            <v>0</v>
          </cell>
          <cell r="CV954">
            <v>0</v>
          </cell>
          <cell r="CW954">
            <v>-4.1617999999999711E-2</v>
          </cell>
          <cell r="CX954">
            <v>0</v>
          </cell>
          <cell r="CY954">
            <v>0</v>
          </cell>
          <cell r="CZ954">
            <v>0</v>
          </cell>
          <cell r="DA954">
            <v>0</v>
          </cell>
          <cell r="DB954">
            <v>0</v>
          </cell>
          <cell r="DC954">
            <v>0</v>
          </cell>
          <cell r="DD954">
            <v>0</v>
          </cell>
          <cell r="DE954">
            <v>-0.11672500000000241</v>
          </cell>
          <cell r="DF954">
            <v>0</v>
          </cell>
          <cell r="DG954">
            <v>0</v>
          </cell>
          <cell r="DH954">
            <v>0</v>
          </cell>
          <cell r="DI954">
            <v>-3.4966000000000719E-2</v>
          </cell>
          <cell r="DJ954">
            <v>-8.1759000000005244E-2</v>
          </cell>
          <cell r="DK954">
            <v>0</v>
          </cell>
          <cell r="DL954">
            <v>0</v>
          </cell>
          <cell r="DM954">
            <v>0</v>
          </cell>
          <cell r="DN954">
            <v>0</v>
          </cell>
          <cell r="DO954">
            <v>0</v>
          </cell>
          <cell r="DP954">
            <v>0</v>
          </cell>
          <cell r="DQ954">
            <v>0</v>
          </cell>
          <cell r="DR954">
            <v>-0.1342159999999808</v>
          </cell>
          <cell r="DS954">
            <v>0</v>
          </cell>
          <cell r="DT954">
            <v>0</v>
          </cell>
          <cell r="DU954">
            <v>0</v>
          </cell>
          <cell r="DV954">
            <v>0</v>
          </cell>
          <cell r="DW954">
            <v>-0.1342159999999808</v>
          </cell>
          <cell r="DX954">
            <v>0</v>
          </cell>
          <cell r="DY954">
            <v>0</v>
          </cell>
          <cell r="DZ954">
            <v>0</v>
          </cell>
          <cell r="EA954">
            <v>0</v>
          </cell>
          <cell r="EB954">
            <v>0</v>
          </cell>
          <cell r="EC954">
            <v>0</v>
          </cell>
          <cell r="ED954">
            <v>0</v>
          </cell>
        </row>
        <row r="955">
          <cell r="F955">
            <v>0</v>
          </cell>
          <cell r="G955">
            <v>0</v>
          </cell>
          <cell r="H955">
            <v>0</v>
          </cell>
          <cell r="I955">
            <v>0</v>
          </cell>
          <cell r="J955">
            <v>0</v>
          </cell>
          <cell r="K955">
            <v>0</v>
          </cell>
          <cell r="L955">
            <v>0</v>
          </cell>
          <cell r="M955">
            <v>-0.24211153141087749</v>
          </cell>
          <cell r="N955">
            <v>-5.5375930965674058E-2</v>
          </cell>
          <cell r="O955">
            <v>-0.26030217515972254</v>
          </cell>
          <cell r="P955">
            <v>0</v>
          </cell>
          <cell r="Q955">
            <v>-0.1588215351954716</v>
          </cell>
          <cell r="R955">
            <v>-9.627966699989976E-2</v>
          </cell>
          <cell r="S955">
            <v>9.3035718814643786E-2</v>
          </cell>
          <cell r="T955">
            <v>-0.27699471504383055</v>
          </cell>
          <cell r="U955">
            <v>0</v>
          </cell>
          <cell r="V955">
            <v>0</v>
          </cell>
          <cell r="W955">
            <v>0</v>
          </cell>
          <cell r="X955">
            <v>0</v>
          </cell>
          <cell r="Y955">
            <v>-1.3829614029603476E-2</v>
          </cell>
          <cell r="Z955">
            <v>-0.24415252569009027</v>
          </cell>
          <cell r="AA955">
            <v>-0.23675446262708633</v>
          </cell>
          <cell r="AB955">
            <v>-0.1942472246272402</v>
          </cell>
          <cell r="AC955">
            <v>-0.17801786366396399</v>
          </cell>
          <cell r="AD955">
            <v>-0.10439531713161188</v>
          </cell>
          <cell r="AE955">
            <v>-4.3435204973656383E-2</v>
          </cell>
          <cell r="AF955">
            <v>-0.14804964042603785</v>
          </cell>
          <cell r="AG955">
            <v>-8.5184457649447154E-2</v>
          </cell>
          <cell r="AH955">
            <v>0</v>
          </cell>
          <cell r="AI955">
            <v>0</v>
          </cell>
          <cell r="AJ955">
            <v>0</v>
          </cell>
          <cell r="AK955">
            <v>0</v>
          </cell>
          <cell r="AL955">
            <v>-2.8664180531421835E-2</v>
          </cell>
          <cell r="AM955">
            <v>-4.3927197099506543E-2</v>
          </cell>
          <cell r="AN955">
            <v>-1.4316590860261158E-2</v>
          </cell>
          <cell r="AO955">
            <v>-6.9442792145238741E-2</v>
          </cell>
          <cell r="AP955">
            <v>-8.3714475962587187E-2</v>
          </cell>
          <cell r="AQ955">
            <v>-4.7923125009383227E-2</v>
          </cell>
          <cell r="AR955">
            <v>0</v>
          </cell>
          <cell r="AS955">
            <v>0</v>
          </cell>
          <cell r="AT955">
            <v>-4.2279109326216258E-2</v>
          </cell>
          <cell r="AU955">
            <v>0</v>
          </cell>
          <cell r="AV955">
            <v>0</v>
          </cell>
          <cell r="AW955">
            <v>0</v>
          </cell>
          <cell r="AX955">
            <v>0</v>
          </cell>
          <cell r="AY955">
            <v>-0.15797838758118132</v>
          </cell>
          <cell r="AZ955">
            <v>-1.6282803514428679E-2</v>
          </cell>
          <cell r="BA955">
            <v>-6.9784167468952774E-2</v>
          </cell>
          <cell r="BB955">
            <v>-1.3283808016062437E-2</v>
          </cell>
          <cell r="BC955">
            <v>-7.1289410736774528E-2</v>
          </cell>
          <cell r="BD955">
            <v>-3.352977854513739E-2</v>
          </cell>
          <cell r="BE955">
            <v>0</v>
          </cell>
          <cell r="BF955">
            <v>-3.1130456262040695E-2</v>
          </cell>
          <cell r="BG955">
            <v>-4.6927339146947133E-2</v>
          </cell>
          <cell r="BH955">
            <v>0</v>
          </cell>
          <cell r="BI955">
            <v>0</v>
          </cell>
          <cell r="BJ955">
            <v>0</v>
          </cell>
          <cell r="BK955">
            <v>0</v>
          </cell>
          <cell r="BL955">
            <v>-0.18968760748271762</v>
          </cell>
          <cell r="BM955">
            <v>-0.30624502941174114</v>
          </cell>
          <cell r="BN955">
            <v>-0.13507297864882872</v>
          </cell>
          <cell r="BO955">
            <v>-3.4326473666489221E-2</v>
          </cell>
          <cell r="BP955">
            <v>-5.7920592765128731E-2</v>
          </cell>
          <cell r="BQ955">
            <v>-1.5278487715661981E-2</v>
          </cell>
          <cell r="BR955">
            <v>0</v>
          </cell>
          <cell r="BS955">
            <v>-4.0042498326876341E-2</v>
          </cell>
          <cell r="BT955">
            <v>-0.10358543590844249</v>
          </cell>
          <cell r="BU955">
            <v>0</v>
          </cell>
          <cell r="BV955">
            <v>0</v>
          </cell>
          <cell r="BW955">
            <v>0</v>
          </cell>
          <cell r="BX955">
            <v>0</v>
          </cell>
          <cell r="BY955">
            <v>-0.15912747469218402</v>
          </cell>
          <cell r="BZ955">
            <v>-1.0300429551477919E-2</v>
          </cell>
          <cell r="CA955">
            <v>-0.11284819404937707</v>
          </cell>
          <cell r="CB955">
            <v>-2.1600438929468169E-2</v>
          </cell>
          <cell r="CC955">
            <v>-4.1727500709114906E-2</v>
          </cell>
          <cell r="CD955">
            <v>-2.2588056050587113E-2</v>
          </cell>
          <cell r="CE955">
            <v>0</v>
          </cell>
          <cell r="CF955">
            <v>-3.3481892496059373E-2</v>
          </cell>
          <cell r="CG955">
            <v>-9.5613775629892928E-2</v>
          </cell>
          <cell r="CH955">
            <v>0</v>
          </cell>
          <cell r="CI955">
            <v>0</v>
          </cell>
          <cell r="CJ955">
            <v>0</v>
          </cell>
          <cell r="CK955">
            <v>0</v>
          </cell>
          <cell r="CL955">
            <v>-0.2007576984510564</v>
          </cell>
          <cell r="CM955">
            <v>6.4939815030669479E-2</v>
          </cell>
          <cell r="CN955">
            <v>-0.12313494275265313</v>
          </cell>
          <cell r="CO955">
            <v>-2.9302406192030617E-2</v>
          </cell>
          <cell r="CP955">
            <v>-2.5200298454517878E-2</v>
          </cell>
          <cell r="CQ955">
            <v>1.2183392448442021E-2</v>
          </cell>
          <cell r="CR955">
            <v>0</v>
          </cell>
          <cell r="CS955">
            <v>-5.6042845467953128E-2</v>
          </cell>
          <cell r="CT955">
            <v>-1.6334257070671043E-2</v>
          </cell>
          <cell r="CU955">
            <v>0</v>
          </cell>
          <cell r="CV955">
            <v>0</v>
          </cell>
          <cell r="CW955">
            <v>0</v>
          </cell>
          <cell r="CX955">
            <v>-4.0812734726834776E-2</v>
          </cell>
          <cell r="CY955">
            <v>-0.15324082563752839</v>
          </cell>
          <cell r="CZ955">
            <v>-6.2276912009821217E-2</v>
          </cell>
          <cell r="DA955">
            <v>-7.0267086645220189E-2</v>
          </cell>
          <cell r="DB955">
            <v>-1.4695382741425789E-2</v>
          </cell>
          <cell r="DC955">
            <v>-2.9312566645614879E-2</v>
          </cell>
          <cell r="DD955">
            <v>8.1598491128112016E-3</v>
          </cell>
          <cell r="DE955">
            <v>0</v>
          </cell>
          <cell r="DF955">
            <v>-6.8465843127803794E-2</v>
          </cell>
          <cell r="DG955">
            <v>-4.5815687284857631E-2</v>
          </cell>
          <cell r="DH955">
            <v>0</v>
          </cell>
          <cell r="DI955">
            <v>0</v>
          </cell>
          <cell r="DJ955">
            <v>0</v>
          </cell>
          <cell r="DK955">
            <v>0</v>
          </cell>
          <cell r="DL955">
            <v>-2.7175863861444327E-2</v>
          </cell>
          <cell r="DM955">
            <v>0.13541646613239777</v>
          </cell>
          <cell r="DN955">
            <v>-4.6405044141714313E-2</v>
          </cell>
          <cell r="DO955">
            <v>-3.5661138536969617E-2</v>
          </cell>
          <cell r="DP955">
            <v>-2.8107081503861764E-2</v>
          </cell>
          <cell r="DQ955">
            <v>-3.2641620657479109E-2</v>
          </cell>
          <cell r="DR955">
            <v>0</v>
          </cell>
          <cell r="DS955">
            <v>-0.10182165307301716</v>
          </cell>
          <cell r="DT955">
            <v>-6.2844906342078843E-3</v>
          </cell>
          <cell r="DU955">
            <v>0</v>
          </cell>
          <cell r="DV955">
            <v>0</v>
          </cell>
          <cell r="DW955">
            <v>0</v>
          </cell>
          <cell r="DX955">
            <v>0</v>
          </cell>
          <cell r="DY955">
            <v>-5.3682675817107395E-2</v>
          </cell>
          <cell r="DZ955">
            <v>0.34561806380207827</v>
          </cell>
          <cell r="EA955">
            <v>-8.3506274995862384E-2</v>
          </cell>
          <cell r="EB955">
            <v>-0.12737875139749377</v>
          </cell>
          <cell r="EC955">
            <v>-7.4242977243308417E-2</v>
          </cell>
          <cell r="ED955">
            <v>-4.4780863974967389E-2</v>
          </cell>
        </row>
        <row r="956">
          <cell r="F956">
            <v>0</v>
          </cell>
          <cell r="G956">
            <v>0</v>
          </cell>
          <cell r="H956">
            <v>0</v>
          </cell>
          <cell r="I956">
            <v>0</v>
          </cell>
          <cell r="J956">
            <v>0</v>
          </cell>
          <cell r="K956">
            <v>0</v>
          </cell>
          <cell r="L956">
            <v>0</v>
          </cell>
          <cell r="M956">
            <v>0</v>
          </cell>
          <cell r="N956">
            <v>0</v>
          </cell>
          <cell r="O956">
            <v>0</v>
          </cell>
          <cell r="P956">
            <v>0</v>
          </cell>
          <cell r="Q956">
            <v>0</v>
          </cell>
          <cell r="R956">
            <v>0</v>
          </cell>
          <cell r="S956">
            <v>0</v>
          </cell>
          <cell r="T956">
            <v>0</v>
          </cell>
          <cell r="U956">
            <v>0</v>
          </cell>
          <cell r="V956">
            <v>0</v>
          </cell>
          <cell r="W956">
            <v>0</v>
          </cell>
          <cell r="X956">
            <v>0</v>
          </cell>
          <cell r="Y956">
            <v>0</v>
          </cell>
          <cell r="Z956">
            <v>0</v>
          </cell>
          <cell r="AA956">
            <v>0</v>
          </cell>
          <cell r="AB956">
            <v>0</v>
          </cell>
          <cell r="AC956">
            <v>0</v>
          </cell>
          <cell r="AD956">
            <v>0</v>
          </cell>
          <cell r="AE956">
            <v>0</v>
          </cell>
          <cell r="AF956">
            <v>0</v>
          </cell>
          <cell r="AG956">
            <v>0</v>
          </cell>
          <cell r="AH956">
            <v>0</v>
          </cell>
          <cell r="AI956">
            <v>0</v>
          </cell>
          <cell r="AJ956">
            <v>0</v>
          </cell>
          <cell r="AK956">
            <v>0</v>
          </cell>
          <cell r="AL956">
            <v>0</v>
          </cell>
          <cell r="AM956">
            <v>0</v>
          </cell>
          <cell r="AN956">
            <v>0</v>
          </cell>
          <cell r="AO956">
            <v>0</v>
          </cell>
          <cell r="AP956">
            <v>0</v>
          </cell>
          <cell r="AQ956">
            <v>0</v>
          </cell>
          <cell r="AR956">
            <v>0</v>
          </cell>
          <cell r="AS956">
            <v>0</v>
          </cell>
          <cell r="AT956">
            <v>0</v>
          </cell>
          <cell r="AU956">
            <v>0</v>
          </cell>
          <cell r="AV956">
            <v>0</v>
          </cell>
          <cell r="AW956">
            <v>0</v>
          </cell>
          <cell r="AX956">
            <v>0</v>
          </cell>
          <cell r="AY956">
            <v>0</v>
          </cell>
          <cell r="AZ956">
            <v>0</v>
          </cell>
          <cell r="BA956">
            <v>0</v>
          </cell>
          <cell r="BB956">
            <v>0</v>
          </cell>
          <cell r="BC956">
            <v>0</v>
          </cell>
          <cell r="BD956">
            <v>0</v>
          </cell>
          <cell r="BE956">
            <v>0</v>
          </cell>
          <cell r="BF956">
            <v>0</v>
          </cell>
          <cell r="BG956">
            <v>0</v>
          </cell>
          <cell r="BH956">
            <v>0</v>
          </cell>
          <cell r="BI956">
            <v>0</v>
          </cell>
          <cell r="BJ956">
            <v>0</v>
          </cell>
          <cell r="BK956">
            <v>0</v>
          </cell>
          <cell r="BL956">
            <v>0</v>
          </cell>
          <cell r="BM956">
            <v>0</v>
          </cell>
          <cell r="BN956">
            <v>0</v>
          </cell>
          <cell r="BO956">
            <v>0</v>
          </cell>
          <cell r="BP956">
            <v>0</v>
          </cell>
          <cell r="BQ956">
            <v>0</v>
          </cell>
          <cell r="BR956">
            <v>0</v>
          </cell>
          <cell r="BS956">
            <v>0</v>
          </cell>
          <cell r="BT956">
            <v>0</v>
          </cell>
          <cell r="BU956">
            <v>0</v>
          </cell>
          <cell r="BV956">
            <v>0</v>
          </cell>
          <cell r="BW956">
            <v>0</v>
          </cell>
          <cell r="BX956">
            <v>0</v>
          </cell>
          <cell r="BY956">
            <v>0</v>
          </cell>
          <cell r="BZ956">
            <v>0</v>
          </cell>
          <cell r="CA956">
            <v>0</v>
          </cell>
          <cell r="CB956">
            <v>0</v>
          </cell>
          <cell r="CC956">
            <v>0</v>
          </cell>
          <cell r="CD956">
            <v>0</v>
          </cell>
          <cell r="CE956">
            <v>0</v>
          </cell>
          <cell r="CF956">
            <v>0</v>
          </cell>
          <cell r="CG956">
            <v>0</v>
          </cell>
          <cell r="CH956">
            <v>0</v>
          </cell>
          <cell r="CI956">
            <v>0</v>
          </cell>
          <cell r="CJ956">
            <v>0</v>
          </cell>
          <cell r="CK956">
            <v>0</v>
          </cell>
          <cell r="CL956">
            <v>0</v>
          </cell>
          <cell r="CM956">
            <v>0</v>
          </cell>
          <cell r="CN956">
            <v>0</v>
          </cell>
          <cell r="CO956">
            <v>0</v>
          </cell>
          <cell r="CP956">
            <v>0</v>
          </cell>
          <cell r="CQ956">
            <v>0</v>
          </cell>
          <cell r="CR956">
            <v>0</v>
          </cell>
          <cell r="CS956">
            <v>0</v>
          </cell>
          <cell r="CT956">
            <v>0</v>
          </cell>
          <cell r="CU956">
            <v>0</v>
          </cell>
          <cell r="CV956">
            <v>0</v>
          </cell>
          <cell r="CW956">
            <v>0</v>
          </cell>
          <cell r="CX956">
            <v>0</v>
          </cell>
          <cell r="CY956">
            <v>0</v>
          </cell>
          <cell r="CZ956">
            <v>0</v>
          </cell>
          <cell r="DA956">
            <v>0</v>
          </cell>
          <cell r="DB956">
            <v>0</v>
          </cell>
          <cell r="DC956">
            <v>0</v>
          </cell>
          <cell r="DD956">
            <v>0</v>
          </cell>
          <cell r="DE956">
            <v>0</v>
          </cell>
          <cell r="DF956">
            <v>0</v>
          </cell>
          <cell r="DG956">
            <v>0</v>
          </cell>
          <cell r="DH956">
            <v>0</v>
          </cell>
          <cell r="DI956">
            <v>0</v>
          </cell>
          <cell r="DJ956">
            <v>0</v>
          </cell>
          <cell r="DK956">
            <v>0</v>
          </cell>
          <cell r="DL956">
            <v>0</v>
          </cell>
          <cell r="DM956">
            <v>0</v>
          </cell>
          <cell r="DN956">
            <v>0</v>
          </cell>
          <cell r="DO956">
            <v>0</v>
          </cell>
          <cell r="DP956">
            <v>0</v>
          </cell>
          <cell r="DQ956">
            <v>0</v>
          </cell>
          <cell r="DR956">
            <v>0</v>
          </cell>
          <cell r="DS956">
            <v>0</v>
          </cell>
          <cell r="DT956">
            <v>0</v>
          </cell>
          <cell r="DU956">
            <v>0</v>
          </cell>
          <cell r="DV956">
            <v>0</v>
          </cell>
          <cell r="DW956">
            <v>0</v>
          </cell>
          <cell r="DX956">
            <v>0</v>
          </cell>
          <cell r="DY956">
            <v>0</v>
          </cell>
          <cell r="DZ956">
            <v>0</v>
          </cell>
          <cell r="EA956">
            <v>0</v>
          </cell>
          <cell r="EB956">
            <v>0</v>
          </cell>
          <cell r="EC956">
            <v>0</v>
          </cell>
          <cell r="ED956">
            <v>0</v>
          </cell>
        </row>
        <row r="957">
          <cell r="F957">
            <v>0</v>
          </cell>
          <cell r="G957">
            <v>0</v>
          </cell>
          <cell r="H957">
            <v>0</v>
          </cell>
          <cell r="I957">
            <v>0</v>
          </cell>
          <cell r="J957">
            <v>0</v>
          </cell>
          <cell r="K957">
            <v>0</v>
          </cell>
          <cell r="L957">
            <v>0</v>
          </cell>
          <cell r="M957">
            <v>0</v>
          </cell>
          <cell r="N957">
            <v>0</v>
          </cell>
          <cell r="O957">
            <v>0</v>
          </cell>
          <cell r="P957">
            <v>0</v>
          </cell>
          <cell r="Q957">
            <v>0</v>
          </cell>
          <cell r="R957">
            <v>0</v>
          </cell>
          <cell r="S957">
            <v>0</v>
          </cell>
          <cell r="T957">
            <v>0</v>
          </cell>
          <cell r="U957">
            <v>0</v>
          </cell>
          <cell r="V957">
            <v>0</v>
          </cell>
          <cell r="W957">
            <v>0</v>
          </cell>
          <cell r="X957">
            <v>0</v>
          </cell>
          <cell r="Y957">
            <v>0</v>
          </cell>
          <cell r="Z957">
            <v>0</v>
          </cell>
          <cell r="AA957">
            <v>0</v>
          </cell>
          <cell r="AB957">
            <v>0</v>
          </cell>
          <cell r="AC957">
            <v>0</v>
          </cell>
          <cell r="AD957">
            <v>0</v>
          </cell>
          <cell r="AE957">
            <v>0</v>
          </cell>
          <cell r="AF957">
            <v>0</v>
          </cell>
          <cell r="AG957">
            <v>0</v>
          </cell>
          <cell r="AH957">
            <v>0</v>
          </cell>
          <cell r="AI957">
            <v>0</v>
          </cell>
          <cell r="AJ957">
            <v>0</v>
          </cell>
          <cell r="AK957">
            <v>0</v>
          </cell>
          <cell r="AL957">
            <v>0</v>
          </cell>
          <cell r="AM957">
            <v>0</v>
          </cell>
          <cell r="AN957">
            <v>0</v>
          </cell>
          <cell r="AO957">
            <v>0</v>
          </cell>
          <cell r="AP957">
            <v>0</v>
          </cell>
          <cell r="AQ957">
            <v>0</v>
          </cell>
          <cell r="AR957">
            <v>0</v>
          </cell>
          <cell r="AS957">
            <v>0</v>
          </cell>
          <cell r="AT957">
            <v>0</v>
          </cell>
          <cell r="AU957">
            <v>0</v>
          </cell>
          <cell r="AV957">
            <v>0</v>
          </cell>
          <cell r="AW957">
            <v>0</v>
          </cell>
          <cell r="AX957">
            <v>0</v>
          </cell>
          <cell r="AY957">
            <v>0</v>
          </cell>
          <cell r="AZ957">
            <v>0</v>
          </cell>
          <cell r="BA957">
            <v>0</v>
          </cell>
          <cell r="BB957">
            <v>0</v>
          </cell>
          <cell r="BC957">
            <v>0</v>
          </cell>
          <cell r="BD957">
            <v>0</v>
          </cell>
          <cell r="BE957">
            <v>0</v>
          </cell>
          <cell r="BF957">
            <v>0</v>
          </cell>
          <cell r="BG957">
            <v>0</v>
          </cell>
          <cell r="BH957">
            <v>0</v>
          </cell>
          <cell r="BI957">
            <v>0</v>
          </cell>
          <cell r="BJ957">
            <v>0</v>
          </cell>
          <cell r="BK957">
            <v>0</v>
          </cell>
          <cell r="BL957">
            <v>0</v>
          </cell>
          <cell r="BM957">
            <v>0</v>
          </cell>
          <cell r="BN957">
            <v>0</v>
          </cell>
          <cell r="BO957">
            <v>0</v>
          </cell>
          <cell r="BP957">
            <v>0</v>
          </cell>
          <cell r="BQ957">
            <v>0</v>
          </cell>
          <cell r="BR957">
            <v>0</v>
          </cell>
          <cell r="BS957">
            <v>0</v>
          </cell>
          <cell r="BT957">
            <v>0</v>
          </cell>
          <cell r="BU957">
            <v>0</v>
          </cell>
          <cell r="BV957">
            <v>0</v>
          </cell>
          <cell r="BW957">
            <v>0</v>
          </cell>
          <cell r="BX957">
            <v>0</v>
          </cell>
          <cell r="BY957">
            <v>0</v>
          </cell>
          <cell r="BZ957">
            <v>0</v>
          </cell>
          <cell r="CA957">
            <v>0</v>
          </cell>
          <cell r="CB957">
            <v>0</v>
          </cell>
          <cell r="CC957">
            <v>0</v>
          </cell>
          <cell r="CD957">
            <v>0</v>
          </cell>
          <cell r="CE957">
            <v>0</v>
          </cell>
          <cell r="CF957">
            <v>0</v>
          </cell>
          <cell r="CG957">
            <v>0</v>
          </cell>
          <cell r="CH957">
            <v>0</v>
          </cell>
          <cell r="CI957">
            <v>0</v>
          </cell>
          <cell r="CJ957">
            <v>0</v>
          </cell>
          <cell r="CK957">
            <v>0</v>
          </cell>
          <cell r="CL957">
            <v>0</v>
          </cell>
          <cell r="CM957">
            <v>0</v>
          </cell>
          <cell r="CN957">
            <v>0</v>
          </cell>
          <cell r="CO957">
            <v>0</v>
          </cell>
          <cell r="CP957">
            <v>0</v>
          </cell>
          <cell r="CQ957">
            <v>0</v>
          </cell>
          <cell r="CR957">
            <v>0</v>
          </cell>
          <cell r="CS957">
            <v>0</v>
          </cell>
          <cell r="CT957">
            <v>0</v>
          </cell>
          <cell r="CU957">
            <v>0</v>
          </cell>
          <cell r="CV957">
            <v>0</v>
          </cell>
          <cell r="CW957">
            <v>0</v>
          </cell>
          <cell r="CX957">
            <v>0</v>
          </cell>
          <cell r="CY957">
            <v>0</v>
          </cell>
          <cell r="CZ957">
            <v>0</v>
          </cell>
          <cell r="DA957">
            <v>0</v>
          </cell>
          <cell r="DB957">
            <v>0</v>
          </cell>
          <cell r="DC957">
            <v>0</v>
          </cell>
          <cell r="DD957">
            <v>0</v>
          </cell>
          <cell r="DE957">
            <v>-4.0346138253688641</v>
          </cell>
          <cell r="DF957">
            <v>0</v>
          </cell>
          <cell r="DG957">
            <v>0</v>
          </cell>
          <cell r="DH957">
            <v>0</v>
          </cell>
          <cell r="DI957">
            <v>0</v>
          </cell>
          <cell r="DJ957">
            <v>0</v>
          </cell>
          <cell r="DK957">
            <v>0</v>
          </cell>
          <cell r="DL957">
            <v>0</v>
          </cell>
          <cell r="DM957">
            <v>0</v>
          </cell>
          <cell r="DN957">
            <v>0</v>
          </cell>
          <cell r="DO957">
            <v>0</v>
          </cell>
          <cell r="DP957">
            <v>0</v>
          </cell>
          <cell r="DQ957">
            <v>-4.0346138253688641</v>
          </cell>
          <cell r="DR957">
            <v>0</v>
          </cell>
          <cell r="DS957">
            <v>0</v>
          </cell>
          <cell r="DT957">
            <v>0</v>
          </cell>
          <cell r="DU957">
            <v>0</v>
          </cell>
          <cell r="DV957">
            <v>0</v>
          </cell>
          <cell r="DW957">
            <v>0</v>
          </cell>
          <cell r="DX957">
            <v>0</v>
          </cell>
          <cell r="DY957">
            <v>0</v>
          </cell>
          <cell r="DZ957">
            <v>0</v>
          </cell>
          <cell r="EA957">
            <v>0</v>
          </cell>
          <cell r="EB957">
            <v>0</v>
          </cell>
          <cell r="EC957">
            <v>0</v>
          </cell>
          <cell r="ED957">
            <v>0</v>
          </cell>
        </row>
        <row r="961">
          <cell r="F961">
            <v>0</v>
          </cell>
          <cell r="G961">
            <v>0</v>
          </cell>
          <cell r="H961">
            <v>0</v>
          </cell>
          <cell r="I961">
            <v>0</v>
          </cell>
          <cell r="J961">
            <v>0</v>
          </cell>
          <cell r="K961">
            <v>0</v>
          </cell>
          <cell r="L961">
            <v>0</v>
          </cell>
          <cell r="M961">
            <v>0</v>
          </cell>
          <cell r="N961">
            <v>0</v>
          </cell>
          <cell r="O961">
            <v>0</v>
          </cell>
          <cell r="P961">
            <v>0</v>
          </cell>
          <cell r="Q961">
            <v>0</v>
          </cell>
          <cell r="R961">
            <v>0</v>
          </cell>
          <cell r="S961">
            <v>0</v>
          </cell>
          <cell r="T961">
            <v>0</v>
          </cell>
          <cell r="U961">
            <v>0</v>
          </cell>
          <cell r="V961">
            <v>0</v>
          </cell>
          <cell r="W961">
            <v>0</v>
          </cell>
          <cell r="X961">
            <v>0</v>
          </cell>
          <cell r="Y961">
            <v>0</v>
          </cell>
          <cell r="Z961">
            <v>0</v>
          </cell>
          <cell r="AA961">
            <v>0</v>
          </cell>
          <cell r="AB961">
            <v>0</v>
          </cell>
          <cell r="AC961">
            <v>0</v>
          </cell>
          <cell r="AD961">
            <v>0</v>
          </cell>
          <cell r="AE961">
            <v>0</v>
          </cell>
          <cell r="AF961">
            <v>0</v>
          </cell>
          <cell r="AG961">
            <v>0</v>
          </cell>
          <cell r="AH961">
            <v>0</v>
          </cell>
          <cell r="AI961">
            <v>0</v>
          </cell>
          <cell r="AJ961">
            <v>0</v>
          </cell>
          <cell r="AK961">
            <v>0</v>
          </cell>
          <cell r="AL961">
            <v>0</v>
          </cell>
          <cell r="AM961">
            <v>0</v>
          </cell>
          <cell r="AN961">
            <v>0</v>
          </cell>
          <cell r="AO961">
            <v>0</v>
          </cell>
          <cell r="AP961">
            <v>0</v>
          </cell>
          <cell r="AQ961">
            <v>0</v>
          </cell>
          <cell r="AR961">
            <v>0</v>
          </cell>
          <cell r="AS961">
            <v>0</v>
          </cell>
          <cell r="AT961">
            <v>0</v>
          </cell>
          <cell r="AU961">
            <v>0</v>
          </cell>
          <cell r="AV961">
            <v>0</v>
          </cell>
          <cell r="AW961">
            <v>0</v>
          </cell>
          <cell r="AX961">
            <v>0</v>
          </cell>
          <cell r="AY961">
            <v>0</v>
          </cell>
          <cell r="AZ961">
            <v>0</v>
          </cell>
          <cell r="BA961">
            <v>0</v>
          </cell>
          <cell r="BB961">
            <v>0</v>
          </cell>
          <cell r="BC961">
            <v>0</v>
          </cell>
          <cell r="BD961">
            <v>0</v>
          </cell>
          <cell r="BE961">
            <v>0</v>
          </cell>
          <cell r="BF961">
            <v>0</v>
          </cell>
          <cell r="BG961">
            <v>0</v>
          </cell>
          <cell r="BH961">
            <v>0</v>
          </cell>
          <cell r="BI961">
            <v>0</v>
          </cell>
          <cell r="BJ961">
            <v>0</v>
          </cell>
          <cell r="BK961">
            <v>0</v>
          </cell>
          <cell r="BL961">
            <v>0</v>
          </cell>
          <cell r="BM961">
            <v>0</v>
          </cell>
          <cell r="BN961">
            <v>0</v>
          </cell>
          <cell r="BO961">
            <v>0</v>
          </cell>
          <cell r="BP961">
            <v>0</v>
          </cell>
          <cell r="BQ961">
            <v>0</v>
          </cell>
          <cell r="BR961">
            <v>0</v>
          </cell>
          <cell r="BS961">
            <v>0</v>
          </cell>
          <cell r="BT961">
            <v>0</v>
          </cell>
          <cell r="BU961">
            <v>0</v>
          </cell>
          <cell r="BV961">
            <v>0</v>
          </cell>
          <cell r="BW961">
            <v>0</v>
          </cell>
          <cell r="BX961">
            <v>0</v>
          </cell>
          <cell r="BY961">
            <v>0</v>
          </cell>
          <cell r="BZ961">
            <v>0</v>
          </cell>
          <cell r="CA961">
            <v>0</v>
          </cell>
          <cell r="CB961">
            <v>0</v>
          </cell>
          <cell r="CC961">
            <v>0</v>
          </cell>
          <cell r="CD961">
            <v>0</v>
          </cell>
          <cell r="CE961">
            <v>0</v>
          </cell>
          <cell r="CF961">
            <v>0</v>
          </cell>
          <cell r="CG961">
            <v>0</v>
          </cell>
          <cell r="CH961">
            <v>0</v>
          </cell>
          <cell r="CI961">
            <v>0</v>
          </cell>
          <cell r="CJ961">
            <v>0</v>
          </cell>
          <cell r="CK961">
            <v>0</v>
          </cell>
          <cell r="CL961">
            <v>0</v>
          </cell>
          <cell r="CM961">
            <v>0</v>
          </cell>
          <cell r="CN961">
            <v>0</v>
          </cell>
          <cell r="CO961">
            <v>0</v>
          </cell>
          <cell r="CP961">
            <v>0</v>
          </cell>
          <cell r="CQ961">
            <v>0</v>
          </cell>
          <cell r="CR961">
            <v>0</v>
          </cell>
          <cell r="CS961">
            <v>0</v>
          </cell>
          <cell r="CT961">
            <v>0</v>
          </cell>
          <cell r="CU961">
            <v>0</v>
          </cell>
          <cell r="CV961">
            <v>0</v>
          </cell>
          <cell r="CW961">
            <v>0</v>
          </cell>
          <cell r="CX961">
            <v>0</v>
          </cell>
          <cell r="CY961">
            <v>0</v>
          </cell>
          <cell r="CZ961">
            <v>0</v>
          </cell>
          <cell r="DA961">
            <v>0</v>
          </cell>
          <cell r="DB961">
            <v>0</v>
          </cell>
          <cell r="DC961">
            <v>0</v>
          </cell>
          <cell r="DD961">
            <v>0</v>
          </cell>
          <cell r="DE961">
            <v>0</v>
          </cell>
          <cell r="DF961">
            <v>0</v>
          </cell>
          <cell r="DG961">
            <v>0</v>
          </cell>
          <cell r="DH961">
            <v>0</v>
          </cell>
          <cell r="DI961">
            <v>0</v>
          </cell>
          <cell r="DJ961">
            <v>0</v>
          </cell>
          <cell r="DK961">
            <v>0</v>
          </cell>
          <cell r="DL961">
            <v>0</v>
          </cell>
          <cell r="DM961">
            <v>0</v>
          </cell>
          <cell r="DN961">
            <v>0</v>
          </cell>
          <cell r="DO961">
            <v>0</v>
          </cell>
          <cell r="DP961">
            <v>0</v>
          </cell>
          <cell r="DQ961">
            <v>0</v>
          </cell>
          <cell r="DR961">
            <v>0</v>
          </cell>
          <cell r="DS961">
            <v>0</v>
          </cell>
          <cell r="DT961">
            <v>0</v>
          </cell>
          <cell r="DU961">
            <v>0</v>
          </cell>
          <cell r="DV961">
            <v>0</v>
          </cell>
          <cell r="DW961">
            <v>0</v>
          </cell>
          <cell r="DX961">
            <v>0</v>
          </cell>
          <cell r="DY961">
            <v>0</v>
          </cell>
          <cell r="DZ961">
            <v>0</v>
          </cell>
          <cell r="EA961">
            <v>0</v>
          </cell>
          <cell r="EB961">
            <v>0</v>
          </cell>
          <cell r="EC961">
            <v>0</v>
          </cell>
          <cell r="ED961">
            <v>0</v>
          </cell>
        </row>
        <row r="962">
          <cell r="F962">
            <v>0</v>
          </cell>
          <cell r="G962">
            <v>0</v>
          </cell>
          <cell r="H962">
            <v>0</v>
          </cell>
          <cell r="I962">
            <v>0</v>
          </cell>
          <cell r="J962">
            <v>0</v>
          </cell>
          <cell r="K962">
            <v>0</v>
          </cell>
          <cell r="L962">
            <v>0</v>
          </cell>
          <cell r="M962">
            <v>0</v>
          </cell>
          <cell r="N962">
            <v>0</v>
          </cell>
          <cell r="O962">
            <v>0</v>
          </cell>
          <cell r="P962">
            <v>0</v>
          </cell>
          <cell r="Q962">
            <v>0</v>
          </cell>
          <cell r="R962">
            <v>0</v>
          </cell>
          <cell r="S962">
            <v>0</v>
          </cell>
          <cell r="T962">
            <v>0</v>
          </cell>
          <cell r="U962">
            <v>0</v>
          </cell>
          <cell r="V962">
            <v>0</v>
          </cell>
          <cell r="W962">
            <v>0</v>
          </cell>
          <cell r="X962">
            <v>0</v>
          </cell>
          <cell r="Y962">
            <v>0</v>
          </cell>
          <cell r="Z962">
            <v>0</v>
          </cell>
          <cell r="AA962">
            <v>0</v>
          </cell>
          <cell r="AB962">
            <v>0</v>
          </cell>
          <cell r="AC962">
            <v>0</v>
          </cell>
          <cell r="AD962">
            <v>0</v>
          </cell>
          <cell r="AE962">
            <v>0</v>
          </cell>
          <cell r="AF962">
            <v>0</v>
          </cell>
          <cell r="AG962">
            <v>0</v>
          </cell>
          <cell r="AH962">
            <v>0</v>
          </cell>
          <cell r="AI962">
            <v>0</v>
          </cell>
          <cell r="AJ962">
            <v>0</v>
          </cell>
          <cell r="AK962">
            <v>0</v>
          </cell>
          <cell r="AL962">
            <v>0</v>
          </cell>
          <cell r="AM962">
            <v>0</v>
          </cell>
          <cell r="AN962">
            <v>0</v>
          </cell>
          <cell r="AO962">
            <v>0</v>
          </cell>
          <cell r="AP962">
            <v>0</v>
          </cell>
          <cell r="AQ962">
            <v>0</v>
          </cell>
          <cell r="AR962">
            <v>0</v>
          </cell>
          <cell r="AS962">
            <v>0</v>
          </cell>
          <cell r="AT962">
            <v>0</v>
          </cell>
          <cell r="AU962">
            <v>0</v>
          </cell>
          <cell r="AV962">
            <v>0</v>
          </cell>
          <cell r="AW962">
            <v>0</v>
          </cell>
          <cell r="AX962">
            <v>0</v>
          </cell>
          <cell r="AY962">
            <v>0</v>
          </cell>
          <cell r="AZ962">
            <v>0</v>
          </cell>
          <cell r="BA962">
            <v>0</v>
          </cell>
          <cell r="BB962">
            <v>0</v>
          </cell>
          <cell r="BC962">
            <v>0</v>
          </cell>
          <cell r="BD962">
            <v>0</v>
          </cell>
          <cell r="BE962">
            <v>0</v>
          </cell>
          <cell r="BF962">
            <v>0</v>
          </cell>
          <cell r="BG962">
            <v>0</v>
          </cell>
          <cell r="BH962">
            <v>0</v>
          </cell>
          <cell r="BI962">
            <v>0</v>
          </cell>
          <cell r="BJ962">
            <v>0</v>
          </cell>
          <cell r="BK962">
            <v>0</v>
          </cell>
          <cell r="BL962">
            <v>0</v>
          </cell>
          <cell r="BM962">
            <v>0</v>
          </cell>
          <cell r="BN962">
            <v>0</v>
          </cell>
          <cell r="BO962">
            <v>0</v>
          </cell>
          <cell r="BP962">
            <v>0</v>
          </cell>
          <cell r="BQ962">
            <v>0</v>
          </cell>
          <cell r="BR962">
            <v>0</v>
          </cell>
          <cell r="BS962">
            <v>0</v>
          </cell>
          <cell r="BT962">
            <v>0</v>
          </cell>
          <cell r="BU962">
            <v>0</v>
          </cell>
          <cell r="BV962">
            <v>0</v>
          </cell>
          <cell r="BW962">
            <v>0</v>
          </cell>
          <cell r="BX962">
            <v>0</v>
          </cell>
          <cell r="BY962">
            <v>0</v>
          </cell>
          <cell r="BZ962">
            <v>0</v>
          </cell>
          <cell r="CA962">
            <v>0</v>
          </cell>
          <cell r="CB962">
            <v>0</v>
          </cell>
          <cell r="CC962">
            <v>0</v>
          </cell>
          <cell r="CD962">
            <v>0</v>
          </cell>
          <cell r="CE962">
            <v>0</v>
          </cell>
          <cell r="CF962">
            <v>0</v>
          </cell>
          <cell r="CG962">
            <v>0</v>
          </cell>
          <cell r="CH962">
            <v>0</v>
          </cell>
          <cell r="CI962">
            <v>0</v>
          </cell>
          <cell r="CJ962">
            <v>0</v>
          </cell>
          <cell r="CK962">
            <v>0</v>
          </cell>
          <cell r="CL962">
            <v>0</v>
          </cell>
          <cell r="CM962">
            <v>0</v>
          </cell>
          <cell r="CN962">
            <v>0</v>
          </cell>
          <cell r="CO962">
            <v>0</v>
          </cell>
          <cell r="CP962">
            <v>0</v>
          </cell>
          <cell r="CQ962">
            <v>0</v>
          </cell>
          <cell r="CR962">
            <v>0</v>
          </cell>
          <cell r="CS962">
            <v>0</v>
          </cell>
          <cell r="CT962">
            <v>0</v>
          </cell>
          <cell r="CU962">
            <v>0</v>
          </cell>
          <cell r="CV962">
            <v>0</v>
          </cell>
          <cell r="CW962">
            <v>0</v>
          </cell>
          <cell r="CX962">
            <v>0</v>
          </cell>
          <cell r="CY962">
            <v>0</v>
          </cell>
          <cell r="CZ962">
            <v>0</v>
          </cell>
          <cell r="DA962">
            <v>0</v>
          </cell>
          <cell r="DB962">
            <v>0</v>
          </cell>
          <cell r="DC962">
            <v>0</v>
          </cell>
          <cell r="DD962">
            <v>0</v>
          </cell>
          <cell r="DE962">
            <v>0</v>
          </cell>
          <cell r="DF962">
            <v>0</v>
          </cell>
          <cell r="DG962">
            <v>0</v>
          </cell>
          <cell r="DH962">
            <v>0</v>
          </cell>
          <cell r="DI962">
            <v>0</v>
          </cell>
          <cell r="DJ962">
            <v>0</v>
          </cell>
          <cell r="DK962">
            <v>0</v>
          </cell>
          <cell r="DL962">
            <v>0</v>
          </cell>
          <cell r="DM962">
            <v>0</v>
          </cell>
          <cell r="DN962">
            <v>0</v>
          </cell>
          <cell r="DO962">
            <v>0</v>
          </cell>
          <cell r="DP962">
            <v>0</v>
          </cell>
          <cell r="DQ962">
            <v>0</v>
          </cell>
          <cell r="DR962">
            <v>0</v>
          </cell>
          <cell r="DS962">
            <v>0</v>
          </cell>
          <cell r="DT962">
            <v>0</v>
          </cell>
          <cell r="DU962">
            <v>0</v>
          </cell>
          <cell r="DV962">
            <v>0</v>
          </cell>
          <cell r="DW962">
            <v>0</v>
          </cell>
          <cell r="DX962">
            <v>0</v>
          </cell>
          <cell r="DY962">
            <v>0</v>
          </cell>
          <cell r="DZ962">
            <v>0</v>
          </cell>
          <cell r="EA962">
            <v>0</v>
          </cell>
          <cell r="EB962">
            <v>0</v>
          </cell>
          <cell r="EC962">
            <v>0</v>
          </cell>
          <cell r="ED962">
            <v>0</v>
          </cell>
        </row>
        <row r="963">
          <cell r="F963">
            <v>0</v>
          </cell>
          <cell r="G963">
            <v>0</v>
          </cell>
          <cell r="H963">
            <v>0</v>
          </cell>
          <cell r="I963">
            <v>0</v>
          </cell>
          <cell r="J963">
            <v>0</v>
          </cell>
          <cell r="K963">
            <v>0</v>
          </cell>
          <cell r="L963">
            <v>0</v>
          </cell>
          <cell r="M963">
            <v>0</v>
          </cell>
          <cell r="N963">
            <v>0</v>
          </cell>
          <cell r="O963">
            <v>0</v>
          </cell>
          <cell r="P963">
            <v>0</v>
          </cell>
          <cell r="Q963">
            <v>0</v>
          </cell>
          <cell r="R963">
            <v>0</v>
          </cell>
          <cell r="S963">
            <v>0</v>
          </cell>
          <cell r="T963">
            <v>0</v>
          </cell>
          <cell r="U963">
            <v>0</v>
          </cell>
          <cell r="V963">
            <v>0</v>
          </cell>
          <cell r="W963">
            <v>0</v>
          </cell>
          <cell r="X963">
            <v>0</v>
          </cell>
          <cell r="Y963">
            <v>0</v>
          </cell>
          <cell r="Z963">
            <v>0</v>
          </cell>
          <cell r="AA963">
            <v>0</v>
          </cell>
          <cell r="AB963">
            <v>0</v>
          </cell>
          <cell r="AC963">
            <v>0</v>
          </cell>
          <cell r="AD963">
            <v>0</v>
          </cell>
          <cell r="AE963">
            <v>0</v>
          </cell>
          <cell r="AF963">
            <v>0</v>
          </cell>
          <cell r="AG963">
            <v>0</v>
          </cell>
          <cell r="AH963">
            <v>0</v>
          </cell>
          <cell r="AI963">
            <v>0</v>
          </cell>
          <cell r="AJ963">
            <v>0</v>
          </cell>
          <cell r="AK963">
            <v>0</v>
          </cell>
          <cell r="AL963">
            <v>0</v>
          </cell>
          <cell r="AM963">
            <v>0</v>
          </cell>
          <cell r="AN963">
            <v>0</v>
          </cell>
          <cell r="AO963">
            <v>0</v>
          </cell>
          <cell r="AP963">
            <v>0</v>
          </cell>
          <cell r="AQ963">
            <v>0</v>
          </cell>
          <cell r="AR963">
            <v>0</v>
          </cell>
          <cell r="AS963">
            <v>0</v>
          </cell>
          <cell r="AT963">
            <v>0</v>
          </cell>
          <cell r="AU963">
            <v>0</v>
          </cell>
          <cell r="AV963">
            <v>0</v>
          </cell>
          <cell r="AW963">
            <v>0</v>
          </cell>
          <cell r="AX963">
            <v>0</v>
          </cell>
          <cell r="AY963">
            <v>0</v>
          </cell>
          <cell r="AZ963">
            <v>0</v>
          </cell>
          <cell r="BA963">
            <v>0</v>
          </cell>
          <cell r="BB963">
            <v>0</v>
          </cell>
          <cell r="BC963">
            <v>0</v>
          </cell>
          <cell r="BD963">
            <v>0</v>
          </cell>
          <cell r="BE963">
            <v>0</v>
          </cell>
          <cell r="BF963">
            <v>0</v>
          </cell>
          <cell r="BG963">
            <v>0</v>
          </cell>
          <cell r="BH963">
            <v>0</v>
          </cell>
          <cell r="BI963">
            <v>0</v>
          </cell>
          <cell r="BJ963">
            <v>0</v>
          </cell>
          <cell r="BK963">
            <v>0</v>
          </cell>
          <cell r="BL963">
            <v>0</v>
          </cell>
          <cell r="BM963">
            <v>0</v>
          </cell>
          <cell r="BN963">
            <v>0</v>
          </cell>
          <cell r="BO963">
            <v>0</v>
          </cell>
          <cell r="BP963">
            <v>0</v>
          </cell>
          <cell r="BQ963">
            <v>0</v>
          </cell>
          <cell r="BR963">
            <v>0</v>
          </cell>
          <cell r="BS963">
            <v>0</v>
          </cell>
          <cell r="BT963">
            <v>0</v>
          </cell>
          <cell r="BU963">
            <v>0</v>
          </cell>
          <cell r="BV963">
            <v>0</v>
          </cell>
          <cell r="BW963">
            <v>0</v>
          </cell>
          <cell r="BX963">
            <v>0</v>
          </cell>
          <cell r="BY963">
            <v>0</v>
          </cell>
          <cell r="BZ963">
            <v>0</v>
          </cell>
          <cell r="CA963">
            <v>0</v>
          </cell>
          <cell r="CB963">
            <v>0</v>
          </cell>
          <cell r="CC963">
            <v>0</v>
          </cell>
          <cell r="CD963">
            <v>0</v>
          </cell>
          <cell r="CE963">
            <v>0</v>
          </cell>
          <cell r="CF963">
            <v>0</v>
          </cell>
          <cell r="CG963">
            <v>0</v>
          </cell>
          <cell r="CH963">
            <v>0</v>
          </cell>
          <cell r="CI963">
            <v>0</v>
          </cell>
          <cell r="CJ963">
            <v>0</v>
          </cell>
          <cell r="CK963">
            <v>0</v>
          </cell>
          <cell r="CL963">
            <v>0</v>
          </cell>
          <cell r="CM963">
            <v>0</v>
          </cell>
          <cell r="CN963">
            <v>0</v>
          </cell>
          <cell r="CO963">
            <v>0</v>
          </cell>
          <cell r="CP963">
            <v>0</v>
          </cell>
          <cell r="CQ963">
            <v>0</v>
          </cell>
          <cell r="CR963">
            <v>0</v>
          </cell>
          <cell r="CS963">
            <v>0</v>
          </cell>
          <cell r="CT963">
            <v>0</v>
          </cell>
          <cell r="CU963">
            <v>0</v>
          </cell>
          <cell r="CV963">
            <v>0</v>
          </cell>
          <cell r="CW963">
            <v>0</v>
          </cell>
          <cell r="CX963">
            <v>0</v>
          </cell>
          <cell r="CY963">
            <v>0</v>
          </cell>
          <cell r="CZ963">
            <v>0</v>
          </cell>
          <cell r="DA963">
            <v>0</v>
          </cell>
          <cell r="DB963">
            <v>0</v>
          </cell>
          <cell r="DC963">
            <v>0</v>
          </cell>
          <cell r="DD963">
            <v>0</v>
          </cell>
          <cell r="DE963">
            <v>0</v>
          </cell>
          <cell r="DF963">
            <v>0</v>
          </cell>
          <cell r="DG963">
            <v>0</v>
          </cell>
          <cell r="DH963">
            <v>0</v>
          </cell>
          <cell r="DI963">
            <v>0</v>
          </cell>
          <cell r="DJ963">
            <v>0</v>
          </cell>
          <cell r="DK963">
            <v>0</v>
          </cell>
          <cell r="DL963">
            <v>0</v>
          </cell>
          <cell r="DM963">
            <v>0</v>
          </cell>
          <cell r="DN963">
            <v>0</v>
          </cell>
          <cell r="DO963">
            <v>0</v>
          </cell>
          <cell r="DP963">
            <v>0</v>
          </cell>
          <cell r="DQ963">
            <v>0</v>
          </cell>
          <cell r="DR963">
            <v>0</v>
          </cell>
          <cell r="DS963">
            <v>0</v>
          </cell>
          <cell r="DT963">
            <v>0</v>
          </cell>
          <cell r="DU963">
            <v>0</v>
          </cell>
          <cell r="DV963">
            <v>0</v>
          </cell>
          <cell r="DW963">
            <v>0</v>
          </cell>
          <cell r="DX963">
            <v>0</v>
          </cell>
          <cell r="DY963">
            <v>0</v>
          </cell>
          <cell r="DZ963">
            <v>0</v>
          </cell>
          <cell r="EA963">
            <v>0</v>
          </cell>
          <cell r="EB963">
            <v>0</v>
          </cell>
          <cell r="EC963">
            <v>0</v>
          </cell>
          <cell r="ED963">
            <v>0</v>
          </cell>
        </row>
        <row r="964">
          <cell r="F964">
            <v>0</v>
          </cell>
          <cell r="G964">
            <v>0</v>
          </cell>
          <cell r="H964">
            <v>0</v>
          </cell>
          <cell r="I964">
            <v>0</v>
          </cell>
          <cell r="J964">
            <v>0</v>
          </cell>
          <cell r="K964">
            <v>0</v>
          </cell>
          <cell r="L964">
            <v>0</v>
          </cell>
          <cell r="M964">
            <v>0</v>
          </cell>
          <cell r="N964">
            <v>0</v>
          </cell>
          <cell r="O964">
            <v>0</v>
          </cell>
          <cell r="P964">
            <v>0</v>
          </cell>
          <cell r="Q964">
            <v>0</v>
          </cell>
          <cell r="R964">
            <v>0</v>
          </cell>
          <cell r="S964">
            <v>0</v>
          </cell>
          <cell r="T964">
            <v>0</v>
          </cell>
          <cell r="U964">
            <v>0</v>
          </cell>
          <cell r="V964">
            <v>0</v>
          </cell>
          <cell r="W964">
            <v>0</v>
          </cell>
          <cell r="X964">
            <v>0</v>
          </cell>
          <cell r="Y964">
            <v>0</v>
          </cell>
          <cell r="Z964">
            <v>0</v>
          </cell>
          <cell r="AA964">
            <v>0</v>
          </cell>
          <cell r="AB964">
            <v>0</v>
          </cell>
          <cell r="AC964">
            <v>0</v>
          </cell>
          <cell r="AD964">
            <v>0</v>
          </cell>
          <cell r="AE964">
            <v>0</v>
          </cell>
          <cell r="AF964">
            <v>0</v>
          </cell>
          <cell r="AG964">
            <v>0</v>
          </cell>
          <cell r="AH964">
            <v>0</v>
          </cell>
          <cell r="AI964">
            <v>0</v>
          </cell>
          <cell r="AJ964">
            <v>0</v>
          </cell>
          <cell r="AK964">
            <v>0</v>
          </cell>
          <cell r="AL964">
            <v>0</v>
          </cell>
          <cell r="AM964">
            <v>0</v>
          </cell>
          <cell r="AN964">
            <v>0</v>
          </cell>
          <cell r="AO964">
            <v>0</v>
          </cell>
          <cell r="AP964">
            <v>0</v>
          </cell>
          <cell r="AQ964">
            <v>0</v>
          </cell>
          <cell r="AR964">
            <v>0</v>
          </cell>
          <cell r="AS964">
            <v>0</v>
          </cell>
          <cell r="AT964">
            <v>0</v>
          </cell>
          <cell r="AU964">
            <v>0</v>
          </cell>
          <cell r="AV964">
            <v>0</v>
          </cell>
          <cell r="AW964">
            <v>0</v>
          </cell>
          <cell r="AX964">
            <v>0</v>
          </cell>
          <cell r="AY964">
            <v>0</v>
          </cell>
          <cell r="AZ964">
            <v>0</v>
          </cell>
          <cell r="BA964">
            <v>0</v>
          </cell>
          <cell r="BB964">
            <v>0</v>
          </cell>
          <cell r="BC964">
            <v>0</v>
          </cell>
          <cell r="BD964">
            <v>0</v>
          </cell>
          <cell r="BE964">
            <v>0</v>
          </cell>
          <cell r="BF964">
            <v>0</v>
          </cell>
          <cell r="BG964">
            <v>0</v>
          </cell>
          <cell r="BH964">
            <v>0</v>
          </cell>
          <cell r="BI964">
            <v>0</v>
          </cell>
          <cell r="BJ964">
            <v>0</v>
          </cell>
          <cell r="BK964">
            <v>0</v>
          </cell>
          <cell r="BL964">
            <v>0</v>
          </cell>
          <cell r="BM964">
            <v>0</v>
          </cell>
          <cell r="BN964">
            <v>0</v>
          </cell>
          <cell r="BO964">
            <v>0</v>
          </cell>
          <cell r="BP964">
            <v>0</v>
          </cell>
          <cell r="BQ964">
            <v>0</v>
          </cell>
          <cell r="BR964">
            <v>0</v>
          </cell>
          <cell r="BS964">
            <v>0</v>
          </cell>
          <cell r="BT964">
            <v>0</v>
          </cell>
          <cell r="BU964">
            <v>0</v>
          </cell>
          <cell r="BV964">
            <v>0</v>
          </cell>
          <cell r="BW964">
            <v>0</v>
          </cell>
          <cell r="BX964">
            <v>0</v>
          </cell>
          <cell r="BY964">
            <v>0</v>
          </cell>
          <cell r="BZ964">
            <v>0</v>
          </cell>
          <cell r="CA964">
            <v>0</v>
          </cell>
          <cell r="CB964">
            <v>0</v>
          </cell>
          <cell r="CC964">
            <v>0</v>
          </cell>
          <cell r="CD964">
            <v>0</v>
          </cell>
          <cell r="CE964">
            <v>0</v>
          </cell>
          <cell r="CF964">
            <v>0</v>
          </cell>
          <cell r="CG964">
            <v>0</v>
          </cell>
          <cell r="CH964">
            <v>0</v>
          </cell>
          <cell r="CI964">
            <v>0</v>
          </cell>
          <cell r="CJ964">
            <v>0</v>
          </cell>
          <cell r="CK964">
            <v>0</v>
          </cell>
          <cell r="CL964">
            <v>0</v>
          </cell>
          <cell r="CM964">
            <v>0</v>
          </cell>
          <cell r="CN964">
            <v>0</v>
          </cell>
          <cell r="CO964">
            <v>0</v>
          </cell>
          <cell r="CP964">
            <v>0</v>
          </cell>
          <cell r="CQ964">
            <v>0</v>
          </cell>
          <cell r="CR964">
            <v>0</v>
          </cell>
          <cell r="CS964">
            <v>0</v>
          </cell>
          <cell r="CT964">
            <v>0</v>
          </cell>
          <cell r="CU964">
            <v>0</v>
          </cell>
          <cell r="CV964">
            <v>0</v>
          </cell>
          <cell r="CW964">
            <v>0</v>
          </cell>
          <cell r="CX964">
            <v>0</v>
          </cell>
          <cell r="CY964">
            <v>0</v>
          </cell>
          <cell r="CZ964">
            <v>0</v>
          </cell>
          <cell r="DA964">
            <v>0</v>
          </cell>
          <cell r="DB964">
            <v>0</v>
          </cell>
          <cell r="DC964">
            <v>0</v>
          </cell>
          <cell r="DD964">
            <v>0</v>
          </cell>
          <cell r="DE964">
            <v>0</v>
          </cell>
          <cell r="DF964">
            <v>0</v>
          </cell>
          <cell r="DG964">
            <v>0</v>
          </cell>
          <cell r="DH964">
            <v>0</v>
          </cell>
          <cell r="DI964">
            <v>0</v>
          </cell>
          <cell r="DJ964">
            <v>0</v>
          </cell>
          <cell r="DK964">
            <v>0</v>
          </cell>
          <cell r="DL964">
            <v>0</v>
          </cell>
          <cell r="DM964">
            <v>0</v>
          </cell>
          <cell r="DN964">
            <v>0</v>
          </cell>
          <cell r="DO964">
            <v>0</v>
          </cell>
          <cell r="DP964">
            <v>0</v>
          </cell>
          <cell r="DQ964">
            <v>0</v>
          </cell>
          <cell r="DR964">
            <v>0</v>
          </cell>
          <cell r="DS964">
            <v>0</v>
          </cell>
          <cell r="DT964">
            <v>0</v>
          </cell>
          <cell r="DU964">
            <v>0</v>
          </cell>
          <cell r="DV964">
            <v>0</v>
          </cell>
          <cell r="DW964">
            <v>0</v>
          </cell>
          <cell r="DX964">
            <v>0</v>
          </cell>
          <cell r="DY964">
            <v>0</v>
          </cell>
          <cell r="DZ964">
            <v>0</v>
          </cell>
          <cell r="EA964">
            <v>0</v>
          </cell>
          <cell r="EB964">
            <v>0</v>
          </cell>
          <cell r="EC964">
            <v>0</v>
          </cell>
          <cell r="ED964">
            <v>0</v>
          </cell>
        </row>
        <row r="966">
          <cell r="F966">
            <v>0</v>
          </cell>
          <cell r="G966">
            <v>0</v>
          </cell>
          <cell r="H966">
            <v>0</v>
          </cell>
          <cell r="I966">
            <v>0</v>
          </cell>
          <cell r="J966">
            <v>0</v>
          </cell>
          <cell r="K966">
            <v>0</v>
          </cell>
          <cell r="L966">
            <v>0</v>
          </cell>
          <cell r="M966">
            <v>0</v>
          </cell>
          <cell r="N966">
            <v>0</v>
          </cell>
          <cell r="O966">
            <v>0</v>
          </cell>
          <cell r="P966">
            <v>0</v>
          </cell>
          <cell r="Q966">
            <v>0</v>
          </cell>
          <cell r="R966">
            <v>0</v>
          </cell>
          <cell r="S966">
            <v>0</v>
          </cell>
          <cell r="T966">
            <v>0</v>
          </cell>
          <cell r="U966">
            <v>0</v>
          </cell>
          <cell r="V966">
            <v>0</v>
          </cell>
          <cell r="W966">
            <v>0</v>
          </cell>
          <cell r="X966">
            <v>0</v>
          </cell>
          <cell r="Y966">
            <v>0</v>
          </cell>
          <cell r="Z966">
            <v>0</v>
          </cell>
          <cell r="AA966">
            <v>0</v>
          </cell>
          <cell r="AB966">
            <v>0</v>
          </cell>
          <cell r="AC966">
            <v>0</v>
          </cell>
          <cell r="AD966">
            <v>0</v>
          </cell>
          <cell r="AE966">
            <v>0</v>
          </cell>
          <cell r="AF966">
            <v>0</v>
          </cell>
          <cell r="AG966">
            <v>0</v>
          </cell>
          <cell r="AH966">
            <v>0</v>
          </cell>
          <cell r="AI966">
            <v>0</v>
          </cell>
          <cell r="AJ966">
            <v>0</v>
          </cell>
          <cell r="AK966">
            <v>0</v>
          </cell>
          <cell r="AL966">
            <v>0</v>
          </cell>
          <cell r="AM966">
            <v>0</v>
          </cell>
          <cell r="AN966">
            <v>0</v>
          </cell>
          <cell r="AO966">
            <v>0</v>
          </cell>
          <cell r="AP966">
            <v>0</v>
          </cell>
          <cell r="AQ966">
            <v>0</v>
          </cell>
          <cell r="AR966">
            <v>0</v>
          </cell>
          <cell r="AS966">
            <v>0</v>
          </cell>
          <cell r="AT966">
            <v>0</v>
          </cell>
          <cell r="AU966">
            <v>0</v>
          </cell>
          <cell r="AV966">
            <v>0</v>
          </cell>
          <cell r="AW966">
            <v>0</v>
          </cell>
          <cell r="AX966">
            <v>0</v>
          </cell>
          <cell r="AY966">
            <v>0</v>
          </cell>
          <cell r="AZ966">
            <v>0</v>
          </cell>
          <cell r="BA966">
            <v>0</v>
          </cell>
          <cell r="BB966">
            <v>0</v>
          </cell>
          <cell r="BC966">
            <v>0</v>
          </cell>
          <cell r="BD966">
            <v>0</v>
          </cell>
          <cell r="BE966">
            <v>0</v>
          </cell>
          <cell r="BF966">
            <v>0</v>
          </cell>
          <cell r="BG966">
            <v>0</v>
          </cell>
          <cell r="BH966">
            <v>0</v>
          </cell>
          <cell r="BI966">
            <v>0</v>
          </cell>
          <cell r="BJ966">
            <v>0</v>
          </cell>
          <cell r="BK966">
            <v>0</v>
          </cell>
          <cell r="BL966">
            <v>0</v>
          </cell>
          <cell r="BM966">
            <v>0</v>
          </cell>
          <cell r="BN966">
            <v>0</v>
          </cell>
          <cell r="BO966">
            <v>0</v>
          </cell>
          <cell r="BP966">
            <v>0</v>
          </cell>
          <cell r="BQ966">
            <v>0</v>
          </cell>
          <cell r="BR966">
            <v>0</v>
          </cell>
          <cell r="BS966">
            <v>0</v>
          </cell>
          <cell r="BT966">
            <v>0</v>
          </cell>
          <cell r="BU966">
            <v>0</v>
          </cell>
          <cell r="BV966">
            <v>0</v>
          </cell>
          <cell r="BW966">
            <v>0</v>
          </cell>
          <cell r="BX966">
            <v>0</v>
          </cell>
          <cell r="BY966">
            <v>0</v>
          </cell>
          <cell r="BZ966">
            <v>0</v>
          </cell>
          <cell r="CA966">
            <v>0</v>
          </cell>
          <cell r="CB966">
            <v>0</v>
          </cell>
          <cell r="CC966">
            <v>0</v>
          </cell>
          <cell r="CD966">
            <v>0</v>
          </cell>
          <cell r="CE966">
            <v>0</v>
          </cell>
          <cell r="CF966">
            <v>0</v>
          </cell>
          <cell r="CG966">
            <v>0</v>
          </cell>
          <cell r="CH966">
            <v>0</v>
          </cell>
          <cell r="CI966">
            <v>0</v>
          </cell>
          <cell r="CJ966">
            <v>0</v>
          </cell>
          <cell r="CK966">
            <v>0</v>
          </cell>
          <cell r="CL966">
            <v>0</v>
          </cell>
          <cell r="CM966">
            <v>0</v>
          </cell>
          <cell r="CN966">
            <v>0</v>
          </cell>
          <cell r="CO966">
            <v>0</v>
          </cell>
          <cell r="CP966">
            <v>0</v>
          </cell>
          <cell r="CQ966">
            <v>0</v>
          </cell>
          <cell r="CR966">
            <v>0</v>
          </cell>
          <cell r="CS966">
            <v>0</v>
          </cell>
          <cell r="CT966">
            <v>0</v>
          </cell>
          <cell r="CU966">
            <v>0</v>
          </cell>
          <cell r="CV966">
            <v>0</v>
          </cell>
          <cell r="CW966">
            <v>0</v>
          </cell>
          <cell r="CX966">
            <v>0</v>
          </cell>
          <cell r="CY966">
            <v>0</v>
          </cell>
          <cell r="CZ966">
            <v>0</v>
          </cell>
          <cell r="DA966">
            <v>0</v>
          </cell>
          <cell r="DB966">
            <v>0</v>
          </cell>
          <cell r="DC966">
            <v>0</v>
          </cell>
          <cell r="DD966">
            <v>0</v>
          </cell>
          <cell r="DE966">
            <v>-4.0346138253688641</v>
          </cell>
          <cell r="DF966">
            <v>0</v>
          </cell>
          <cell r="DG966">
            <v>0</v>
          </cell>
          <cell r="DH966">
            <v>0</v>
          </cell>
          <cell r="DI966">
            <v>0</v>
          </cell>
          <cell r="DJ966">
            <v>0</v>
          </cell>
          <cell r="DK966">
            <v>0</v>
          </cell>
          <cell r="DL966">
            <v>0</v>
          </cell>
          <cell r="DM966">
            <v>0</v>
          </cell>
          <cell r="DN966">
            <v>0</v>
          </cell>
          <cell r="DO966">
            <v>0</v>
          </cell>
          <cell r="DP966">
            <v>0</v>
          </cell>
          <cell r="DQ966">
            <v>-4.0346138253688641</v>
          </cell>
          <cell r="DR966">
            <v>0</v>
          </cell>
          <cell r="DS966">
            <v>0</v>
          </cell>
          <cell r="DT966">
            <v>0</v>
          </cell>
          <cell r="DU966">
            <v>0</v>
          </cell>
          <cell r="DV966">
            <v>0</v>
          </cell>
          <cell r="DW966">
            <v>0</v>
          </cell>
          <cell r="DX966">
            <v>0</v>
          </cell>
          <cell r="DY966">
            <v>0</v>
          </cell>
          <cell r="DZ966">
            <v>0</v>
          </cell>
          <cell r="EA966">
            <v>0</v>
          </cell>
          <cell r="EB966">
            <v>0</v>
          </cell>
          <cell r="EC966">
            <v>0</v>
          </cell>
          <cell r="ED966">
            <v>0</v>
          </cell>
        </row>
        <row r="968">
          <cell r="A968" t="str">
            <v>Additional Fixed Costs</v>
          </cell>
        </row>
        <row r="969">
          <cell r="F969">
            <v>0</v>
          </cell>
          <cell r="G969">
            <v>0</v>
          </cell>
          <cell r="H969">
            <v>0</v>
          </cell>
          <cell r="I969">
            <v>0</v>
          </cell>
          <cell r="J969">
            <v>0</v>
          </cell>
          <cell r="K969">
            <v>0</v>
          </cell>
          <cell r="L969">
            <v>0</v>
          </cell>
          <cell r="M969">
            <v>0</v>
          </cell>
          <cell r="N969">
            <v>0</v>
          </cell>
          <cell r="O969">
            <v>0</v>
          </cell>
          <cell r="P969">
            <v>0</v>
          </cell>
          <cell r="Q969">
            <v>0</v>
          </cell>
          <cell r="R969">
            <v>0</v>
          </cell>
          <cell r="S969">
            <v>0</v>
          </cell>
          <cell r="T969">
            <v>0</v>
          </cell>
          <cell r="U969">
            <v>0</v>
          </cell>
          <cell r="V969">
            <v>0</v>
          </cell>
          <cell r="W969">
            <v>0</v>
          </cell>
          <cell r="X969">
            <v>0</v>
          </cell>
          <cell r="Y969">
            <v>0</v>
          </cell>
          <cell r="Z969">
            <v>0</v>
          </cell>
          <cell r="AA969">
            <v>0</v>
          </cell>
          <cell r="AB969">
            <v>0</v>
          </cell>
          <cell r="AC969">
            <v>0</v>
          </cell>
          <cell r="AD969">
            <v>0</v>
          </cell>
          <cell r="AE969">
            <v>0</v>
          </cell>
          <cell r="AF969">
            <v>0</v>
          </cell>
          <cell r="AG969">
            <v>0</v>
          </cell>
          <cell r="AH969">
            <v>0</v>
          </cell>
          <cell r="AI969">
            <v>0</v>
          </cell>
          <cell r="AJ969">
            <v>0</v>
          </cell>
          <cell r="AK969">
            <v>0</v>
          </cell>
          <cell r="AL969">
            <v>0</v>
          </cell>
          <cell r="AM969">
            <v>0</v>
          </cell>
          <cell r="AN969">
            <v>0</v>
          </cell>
          <cell r="AO969">
            <v>0</v>
          </cell>
          <cell r="AP969">
            <v>0</v>
          </cell>
          <cell r="AQ969">
            <v>0</v>
          </cell>
          <cell r="AR969">
            <v>0</v>
          </cell>
          <cell r="AS969">
            <v>0</v>
          </cell>
          <cell r="AT969">
            <v>0</v>
          </cell>
          <cell r="AU969">
            <v>0</v>
          </cell>
          <cell r="AV969">
            <v>0</v>
          </cell>
          <cell r="AW969">
            <v>0</v>
          </cell>
          <cell r="AX969">
            <v>0</v>
          </cell>
          <cell r="AY969">
            <v>0</v>
          </cell>
          <cell r="AZ969">
            <v>0</v>
          </cell>
          <cell r="BA969">
            <v>0</v>
          </cell>
          <cell r="BB969">
            <v>0</v>
          </cell>
          <cell r="BC969">
            <v>0</v>
          </cell>
          <cell r="BD969">
            <v>0</v>
          </cell>
          <cell r="BE969">
            <v>0</v>
          </cell>
          <cell r="BF969">
            <v>0</v>
          </cell>
          <cell r="BG969">
            <v>0</v>
          </cell>
          <cell r="BH969">
            <v>0</v>
          </cell>
          <cell r="BI969">
            <v>0</v>
          </cell>
          <cell r="BJ969">
            <v>0</v>
          </cell>
          <cell r="BK969">
            <v>0</v>
          </cell>
          <cell r="BL969">
            <v>0</v>
          </cell>
          <cell r="BM969">
            <v>0</v>
          </cell>
          <cell r="BN969">
            <v>0</v>
          </cell>
          <cell r="BO969">
            <v>0</v>
          </cell>
          <cell r="BP969">
            <v>0</v>
          </cell>
          <cell r="BQ969">
            <v>0</v>
          </cell>
          <cell r="BR969">
            <v>0</v>
          </cell>
          <cell r="BS969">
            <v>0</v>
          </cell>
          <cell r="BT969">
            <v>0</v>
          </cell>
          <cell r="BU969">
            <v>0</v>
          </cell>
          <cell r="BV969">
            <v>0</v>
          </cell>
          <cell r="BW969">
            <v>0</v>
          </cell>
          <cell r="BX969">
            <v>0</v>
          </cell>
          <cell r="BY969">
            <v>0</v>
          </cell>
          <cell r="BZ969">
            <v>0</v>
          </cell>
          <cell r="CA969">
            <v>0</v>
          </cell>
          <cell r="CB969">
            <v>0</v>
          </cell>
          <cell r="CC969">
            <v>0</v>
          </cell>
          <cell r="CD969">
            <v>0</v>
          </cell>
          <cell r="CE969">
            <v>0</v>
          </cell>
          <cell r="CF969">
            <v>0</v>
          </cell>
          <cell r="CG969">
            <v>0</v>
          </cell>
          <cell r="CH969">
            <v>0</v>
          </cell>
          <cell r="CI969">
            <v>0</v>
          </cell>
          <cell r="CJ969">
            <v>0</v>
          </cell>
          <cell r="CK969">
            <v>0</v>
          </cell>
          <cell r="CL969">
            <v>0</v>
          </cell>
          <cell r="CM969">
            <v>0</v>
          </cell>
          <cell r="CN969">
            <v>0</v>
          </cell>
          <cell r="CO969">
            <v>0</v>
          </cell>
          <cell r="CP969">
            <v>0</v>
          </cell>
          <cell r="CQ969">
            <v>0</v>
          </cell>
          <cell r="CR969">
            <v>0</v>
          </cell>
          <cell r="CS969">
            <v>0</v>
          </cell>
          <cell r="CT969">
            <v>0</v>
          </cell>
          <cell r="CU969">
            <v>0</v>
          </cell>
          <cell r="CV969">
            <v>0</v>
          </cell>
          <cell r="CW969">
            <v>0</v>
          </cell>
          <cell r="CX969">
            <v>0</v>
          </cell>
          <cell r="CY969">
            <v>0</v>
          </cell>
          <cell r="CZ969">
            <v>0</v>
          </cell>
          <cell r="DA969">
            <v>0</v>
          </cell>
          <cell r="DB969">
            <v>0</v>
          </cell>
          <cell r="DC969">
            <v>0</v>
          </cell>
          <cell r="DD969">
            <v>0</v>
          </cell>
          <cell r="DE969">
            <v>0</v>
          </cell>
          <cell r="DF969">
            <v>0</v>
          </cell>
          <cell r="DG969">
            <v>0</v>
          </cell>
          <cell r="DH969">
            <v>0</v>
          </cell>
          <cell r="DI969">
            <v>0</v>
          </cell>
          <cell r="DJ969">
            <v>0</v>
          </cell>
          <cell r="DK969">
            <v>0</v>
          </cell>
          <cell r="DL969">
            <v>0</v>
          </cell>
          <cell r="DM969">
            <v>0</v>
          </cell>
          <cell r="DN969">
            <v>0</v>
          </cell>
          <cell r="DO969">
            <v>0</v>
          </cell>
          <cell r="DP969">
            <v>0</v>
          </cell>
          <cell r="DQ969">
            <v>0</v>
          </cell>
          <cell r="DR969">
            <v>0</v>
          </cell>
          <cell r="DS969">
            <v>0</v>
          </cell>
          <cell r="DT969">
            <v>0</v>
          </cell>
          <cell r="DU969">
            <v>0</v>
          </cell>
          <cell r="DV969">
            <v>0</v>
          </cell>
          <cell r="DW969">
            <v>0</v>
          </cell>
          <cell r="DX969">
            <v>0</v>
          </cell>
          <cell r="DY969">
            <v>0</v>
          </cell>
          <cell r="DZ969">
            <v>0</v>
          </cell>
          <cell r="EA969">
            <v>0</v>
          </cell>
          <cell r="EB969">
            <v>0</v>
          </cell>
          <cell r="EC969">
            <v>0</v>
          </cell>
          <cell r="ED969">
            <v>0</v>
          </cell>
        </row>
        <row r="971">
          <cell r="F971">
            <v>0</v>
          </cell>
          <cell r="G971">
            <v>0</v>
          </cell>
          <cell r="H971">
            <v>0</v>
          </cell>
          <cell r="I971">
            <v>0</v>
          </cell>
          <cell r="J971">
            <v>0</v>
          </cell>
          <cell r="K971">
            <v>0</v>
          </cell>
          <cell r="L971">
            <v>0</v>
          </cell>
          <cell r="M971">
            <v>0</v>
          </cell>
          <cell r="N971">
            <v>0</v>
          </cell>
          <cell r="O971">
            <v>0</v>
          </cell>
          <cell r="P971">
            <v>0</v>
          </cell>
          <cell r="Q971">
            <v>0</v>
          </cell>
          <cell r="R971">
            <v>0</v>
          </cell>
          <cell r="S971">
            <v>0</v>
          </cell>
          <cell r="T971">
            <v>0</v>
          </cell>
          <cell r="U971">
            <v>0</v>
          </cell>
          <cell r="V971">
            <v>0</v>
          </cell>
          <cell r="W971">
            <v>0</v>
          </cell>
          <cell r="X971">
            <v>0</v>
          </cell>
          <cell r="Y971">
            <v>0</v>
          </cell>
          <cell r="Z971">
            <v>0</v>
          </cell>
          <cell r="AA971">
            <v>0</v>
          </cell>
          <cell r="AB971">
            <v>0</v>
          </cell>
          <cell r="AC971">
            <v>0</v>
          </cell>
          <cell r="AD971">
            <v>0</v>
          </cell>
          <cell r="AE971">
            <v>0</v>
          </cell>
          <cell r="AF971">
            <v>0</v>
          </cell>
          <cell r="AG971">
            <v>0</v>
          </cell>
          <cell r="AH971">
            <v>0</v>
          </cell>
          <cell r="AI971">
            <v>0</v>
          </cell>
          <cell r="AJ971">
            <v>0</v>
          </cell>
          <cell r="AK971">
            <v>0</v>
          </cell>
          <cell r="AL971">
            <v>0</v>
          </cell>
          <cell r="AM971">
            <v>0</v>
          </cell>
          <cell r="AN971">
            <v>0</v>
          </cell>
          <cell r="AO971">
            <v>0</v>
          </cell>
          <cell r="AP971">
            <v>0</v>
          </cell>
          <cell r="AQ971">
            <v>0</v>
          </cell>
          <cell r="AR971">
            <v>0</v>
          </cell>
          <cell r="AS971">
            <v>0</v>
          </cell>
          <cell r="AT971">
            <v>0</v>
          </cell>
          <cell r="AU971">
            <v>0</v>
          </cell>
          <cell r="AV971">
            <v>0</v>
          </cell>
          <cell r="AW971">
            <v>0</v>
          </cell>
          <cell r="AX971">
            <v>0</v>
          </cell>
          <cell r="AY971">
            <v>0</v>
          </cell>
          <cell r="AZ971">
            <v>0</v>
          </cell>
          <cell r="BA971">
            <v>0</v>
          </cell>
          <cell r="BB971">
            <v>0</v>
          </cell>
          <cell r="BC971">
            <v>0</v>
          </cell>
          <cell r="BD971">
            <v>0</v>
          </cell>
          <cell r="BE971">
            <v>0</v>
          </cell>
          <cell r="BF971">
            <v>0</v>
          </cell>
          <cell r="BG971">
            <v>0</v>
          </cell>
          <cell r="BH971">
            <v>0</v>
          </cell>
          <cell r="BI971">
            <v>0</v>
          </cell>
          <cell r="BJ971">
            <v>0</v>
          </cell>
          <cell r="BK971">
            <v>0</v>
          </cell>
          <cell r="BL971">
            <v>0</v>
          </cell>
          <cell r="BM971">
            <v>0</v>
          </cell>
          <cell r="BN971">
            <v>0</v>
          </cell>
          <cell r="BO971">
            <v>0</v>
          </cell>
          <cell r="BP971">
            <v>0</v>
          </cell>
          <cell r="BQ971">
            <v>0</v>
          </cell>
          <cell r="BR971">
            <v>0</v>
          </cell>
          <cell r="BS971">
            <v>0</v>
          </cell>
          <cell r="BT971">
            <v>0</v>
          </cell>
          <cell r="BU971">
            <v>0</v>
          </cell>
          <cell r="BV971">
            <v>0</v>
          </cell>
          <cell r="BW971">
            <v>0</v>
          </cell>
          <cell r="BX971">
            <v>0</v>
          </cell>
          <cell r="BY971">
            <v>0</v>
          </cell>
          <cell r="BZ971">
            <v>0</v>
          </cell>
          <cell r="CA971">
            <v>0</v>
          </cell>
          <cell r="CB971">
            <v>0</v>
          </cell>
          <cell r="CC971">
            <v>0</v>
          </cell>
          <cell r="CD971">
            <v>0</v>
          </cell>
          <cell r="CE971">
            <v>0</v>
          </cell>
          <cell r="CF971">
            <v>0</v>
          </cell>
          <cell r="CG971">
            <v>0</v>
          </cell>
          <cell r="CH971">
            <v>0</v>
          </cell>
          <cell r="CI971">
            <v>0</v>
          </cell>
          <cell r="CJ971">
            <v>0</v>
          </cell>
          <cell r="CK971">
            <v>0</v>
          </cell>
          <cell r="CL971">
            <v>0</v>
          </cell>
          <cell r="CM971">
            <v>0</v>
          </cell>
          <cell r="CN971">
            <v>0</v>
          </cell>
          <cell r="CO971">
            <v>0</v>
          </cell>
          <cell r="CP971">
            <v>0</v>
          </cell>
          <cell r="CQ971">
            <v>0</v>
          </cell>
          <cell r="CR971">
            <v>0</v>
          </cell>
          <cell r="CS971">
            <v>0</v>
          </cell>
          <cell r="CT971">
            <v>0</v>
          </cell>
          <cell r="CU971">
            <v>0</v>
          </cell>
          <cell r="CV971">
            <v>0</v>
          </cell>
          <cell r="CW971">
            <v>0</v>
          </cell>
          <cell r="CX971">
            <v>0</v>
          </cell>
          <cell r="CY971">
            <v>0</v>
          </cell>
          <cell r="CZ971">
            <v>0</v>
          </cell>
          <cell r="DA971">
            <v>0</v>
          </cell>
          <cell r="DB971">
            <v>0</v>
          </cell>
          <cell r="DC971">
            <v>0</v>
          </cell>
          <cell r="DD971">
            <v>0</v>
          </cell>
          <cell r="DE971">
            <v>0</v>
          </cell>
          <cell r="DF971">
            <v>0</v>
          </cell>
          <cell r="DG971">
            <v>0</v>
          </cell>
          <cell r="DH971">
            <v>0</v>
          </cell>
          <cell r="DI971">
            <v>0</v>
          </cell>
          <cell r="DJ971">
            <v>0</v>
          </cell>
          <cell r="DK971">
            <v>0</v>
          </cell>
          <cell r="DL971">
            <v>0</v>
          </cell>
          <cell r="DM971">
            <v>0</v>
          </cell>
          <cell r="DN971">
            <v>0</v>
          </cell>
          <cell r="DO971">
            <v>0</v>
          </cell>
          <cell r="DP971">
            <v>0</v>
          </cell>
          <cell r="DQ971">
            <v>0</v>
          </cell>
          <cell r="DR971">
            <v>0</v>
          </cell>
          <cell r="DS971">
            <v>0</v>
          </cell>
          <cell r="DT971">
            <v>0</v>
          </cell>
          <cell r="DU971">
            <v>0</v>
          </cell>
          <cell r="DV971">
            <v>0</v>
          </cell>
          <cell r="DW971">
            <v>0</v>
          </cell>
          <cell r="DX971">
            <v>0</v>
          </cell>
          <cell r="DY971">
            <v>0</v>
          </cell>
          <cell r="DZ971">
            <v>0</v>
          </cell>
          <cell r="EA971">
            <v>0</v>
          </cell>
          <cell r="EB971">
            <v>0</v>
          </cell>
          <cell r="EC971">
            <v>0</v>
          </cell>
          <cell r="ED971">
            <v>0</v>
          </cell>
        </row>
        <row r="972">
          <cell r="F972">
            <v>0</v>
          </cell>
          <cell r="G972">
            <v>0</v>
          </cell>
          <cell r="H972">
            <v>0</v>
          </cell>
          <cell r="I972">
            <v>0</v>
          </cell>
          <cell r="J972">
            <v>0</v>
          </cell>
          <cell r="K972">
            <v>0</v>
          </cell>
          <cell r="L972">
            <v>0</v>
          </cell>
          <cell r="M972">
            <v>0</v>
          </cell>
          <cell r="N972">
            <v>0</v>
          </cell>
          <cell r="O972">
            <v>0</v>
          </cell>
          <cell r="P972">
            <v>0</v>
          </cell>
          <cell r="Q972">
            <v>0</v>
          </cell>
          <cell r="R972">
            <v>0</v>
          </cell>
          <cell r="S972">
            <v>0</v>
          </cell>
          <cell r="T972">
            <v>0</v>
          </cell>
          <cell r="U972">
            <v>0</v>
          </cell>
          <cell r="V972">
            <v>0</v>
          </cell>
          <cell r="W972">
            <v>0</v>
          </cell>
          <cell r="X972">
            <v>0</v>
          </cell>
          <cell r="Y972">
            <v>0</v>
          </cell>
          <cell r="Z972">
            <v>0</v>
          </cell>
          <cell r="AA972">
            <v>0</v>
          </cell>
          <cell r="AB972">
            <v>0</v>
          </cell>
          <cell r="AC972">
            <v>0</v>
          </cell>
          <cell r="AD972">
            <v>0</v>
          </cell>
          <cell r="AE972">
            <v>0</v>
          </cell>
          <cell r="AF972">
            <v>0</v>
          </cell>
          <cell r="AG972">
            <v>0</v>
          </cell>
          <cell r="AH972">
            <v>0</v>
          </cell>
          <cell r="AI972">
            <v>0</v>
          </cell>
          <cell r="AJ972">
            <v>0</v>
          </cell>
          <cell r="AK972">
            <v>0</v>
          </cell>
          <cell r="AL972">
            <v>0</v>
          </cell>
          <cell r="AM972">
            <v>0</v>
          </cell>
          <cell r="AN972">
            <v>0</v>
          </cell>
          <cell r="AO972">
            <v>0</v>
          </cell>
          <cell r="AP972">
            <v>0</v>
          </cell>
          <cell r="AQ972">
            <v>0</v>
          </cell>
          <cell r="AR972">
            <v>0</v>
          </cell>
          <cell r="AS972">
            <v>0</v>
          </cell>
          <cell r="AT972">
            <v>0</v>
          </cell>
          <cell r="AU972">
            <v>0</v>
          </cell>
          <cell r="AV972">
            <v>0</v>
          </cell>
          <cell r="AW972">
            <v>0</v>
          </cell>
          <cell r="AX972">
            <v>0</v>
          </cell>
          <cell r="AY972">
            <v>0</v>
          </cell>
          <cell r="AZ972">
            <v>0</v>
          </cell>
          <cell r="BA972">
            <v>0</v>
          </cell>
          <cell r="BB972">
            <v>0</v>
          </cell>
          <cell r="BC972">
            <v>0</v>
          </cell>
          <cell r="BD972">
            <v>0</v>
          </cell>
          <cell r="BE972">
            <v>0</v>
          </cell>
          <cell r="BF972">
            <v>0</v>
          </cell>
          <cell r="BG972">
            <v>0</v>
          </cell>
          <cell r="BH972">
            <v>0</v>
          </cell>
          <cell r="BI972">
            <v>0</v>
          </cell>
          <cell r="BJ972">
            <v>0</v>
          </cell>
          <cell r="BK972">
            <v>0</v>
          </cell>
          <cell r="BL972">
            <v>0</v>
          </cell>
          <cell r="BM972">
            <v>0</v>
          </cell>
          <cell r="BN972">
            <v>0</v>
          </cell>
          <cell r="BO972">
            <v>0</v>
          </cell>
          <cell r="BP972">
            <v>0</v>
          </cell>
          <cell r="BQ972">
            <v>0</v>
          </cell>
          <cell r="BR972">
            <v>0</v>
          </cell>
          <cell r="BS972">
            <v>0</v>
          </cell>
          <cell r="BT972">
            <v>0</v>
          </cell>
          <cell r="BU972">
            <v>0</v>
          </cell>
          <cell r="BV972">
            <v>0</v>
          </cell>
          <cell r="BW972">
            <v>0</v>
          </cell>
          <cell r="BX972">
            <v>0</v>
          </cell>
          <cell r="BY972">
            <v>0</v>
          </cell>
          <cell r="BZ972">
            <v>0</v>
          </cell>
          <cell r="CA972">
            <v>0</v>
          </cell>
          <cell r="CB972">
            <v>0</v>
          </cell>
          <cell r="CC972">
            <v>0</v>
          </cell>
          <cell r="CD972">
            <v>0</v>
          </cell>
          <cell r="CE972">
            <v>0</v>
          </cell>
          <cell r="CF972">
            <v>0</v>
          </cell>
          <cell r="CG972">
            <v>0</v>
          </cell>
          <cell r="CH972">
            <v>0</v>
          </cell>
          <cell r="CI972">
            <v>0</v>
          </cell>
          <cell r="CJ972">
            <v>0</v>
          </cell>
          <cell r="CK972">
            <v>0</v>
          </cell>
          <cell r="CL972">
            <v>0</v>
          </cell>
          <cell r="CM972">
            <v>0</v>
          </cell>
          <cell r="CN972">
            <v>0</v>
          </cell>
          <cell r="CO972">
            <v>0</v>
          </cell>
          <cell r="CP972">
            <v>0</v>
          </cell>
          <cell r="CQ972">
            <v>0</v>
          </cell>
          <cell r="CR972">
            <v>0</v>
          </cell>
          <cell r="CS972">
            <v>0</v>
          </cell>
          <cell r="CT972">
            <v>0</v>
          </cell>
          <cell r="CU972">
            <v>0</v>
          </cell>
          <cell r="CV972">
            <v>0</v>
          </cell>
          <cell r="CW972">
            <v>0</v>
          </cell>
          <cell r="CX972">
            <v>0</v>
          </cell>
          <cell r="CY972">
            <v>0</v>
          </cell>
          <cell r="CZ972">
            <v>0</v>
          </cell>
          <cell r="DA972">
            <v>0</v>
          </cell>
          <cell r="DB972">
            <v>0</v>
          </cell>
          <cell r="DC972">
            <v>0</v>
          </cell>
          <cell r="DD972">
            <v>0</v>
          </cell>
          <cell r="DE972">
            <v>0</v>
          </cell>
          <cell r="DF972">
            <v>0</v>
          </cell>
          <cell r="DG972">
            <v>0</v>
          </cell>
          <cell r="DH972">
            <v>0</v>
          </cell>
          <cell r="DI972">
            <v>0</v>
          </cell>
          <cell r="DJ972">
            <v>0</v>
          </cell>
          <cell r="DK972">
            <v>0</v>
          </cell>
          <cell r="DL972">
            <v>0</v>
          </cell>
          <cell r="DM972">
            <v>0</v>
          </cell>
          <cell r="DN972">
            <v>0</v>
          </cell>
          <cell r="DO972">
            <v>0</v>
          </cell>
          <cell r="DP972">
            <v>0</v>
          </cell>
          <cell r="DQ972">
            <v>0</v>
          </cell>
          <cell r="DR972">
            <v>0</v>
          </cell>
          <cell r="DS972">
            <v>0</v>
          </cell>
          <cell r="DT972">
            <v>0</v>
          </cell>
          <cell r="DU972">
            <v>0</v>
          </cell>
          <cell r="DV972">
            <v>0</v>
          </cell>
          <cell r="DW972">
            <v>0</v>
          </cell>
          <cell r="DX972">
            <v>0</v>
          </cell>
          <cell r="DY972">
            <v>0</v>
          </cell>
          <cell r="DZ972">
            <v>0</v>
          </cell>
          <cell r="EA972">
            <v>0</v>
          </cell>
          <cell r="EB972">
            <v>0</v>
          </cell>
          <cell r="EC972">
            <v>0</v>
          </cell>
          <cell r="ED972">
            <v>0</v>
          </cell>
        </row>
        <row r="973">
          <cell r="F973">
            <v>0</v>
          </cell>
          <cell r="G973">
            <v>0</v>
          </cell>
          <cell r="H973">
            <v>0</v>
          </cell>
          <cell r="I973">
            <v>0</v>
          </cell>
          <cell r="J973">
            <v>0</v>
          </cell>
          <cell r="K973">
            <v>0</v>
          </cell>
          <cell r="L973">
            <v>0</v>
          </cell>
          <cell r="M973">
            <v>0</v>
          </cell>
          <cell r="N973">
            <v>0</v>
          </cell>
          <cell r="O973">
            <v>0</v>
          </cell>
          <cell r="P973">
            <v>0</v>
          </cell>
          <cell r="Q973">
            <v>0</v>
          </cell>
          <cell r="R973">
            <v>0</v>
          </cell>
          <cell r="S973">
            <v>0</v>
          </cell>
          <cell r="T973">
            <v>0</v>
          </cell>
          <cell r="U973">
            <v>0</v>
          </cell>
          <cell r="V973">
            <v>0</v>
          </cell>
          <cell r="W973">
            <v>0</v>
          </cell>
          <cell r="X973">
            <v>0</v>
          </cell>
          <cell r="Y973">
            <v>0</v>
          </cell>
          <cell r="Z973">
            <v>0</v>
          </cell>
          <cell r="AA973">
            <v>0</v>
          </cell>
          <cell r="AB973">
            <v>0</v>
          </cell>
          <cell r="AC973">
            <v>0</v>
          </cell>
          <cell r="AD973">
            <v>0</v>
          </cell>
          <cell r="AE973">
            <v>0</v>
          </cell>
          <cell r="AF973">
            <v>0</v>
          </cell>
          <cell r="AG973">
            <v>0</v>
          </cell>
          <cell r="AH973">
            <v>0</v>
          </cell>
          <cell r="AI973">
            <v>0</v>
          </cell>
          <cell r="AJ973">
            <v>0</v>
          </cell>
          <cell r="AK973">
            <v>0</v>
          </cell>
          <cell r="AL973">
            <v>0</v>
          </cell>
          <cell r="AM973">
            <v>0</v>
          </cell>
          <cell r="AN973">
            <v>0</v>
          </cell>
          <cell r="AO973">
            <v>0</v>
          </cell>
          <cell r="AP973">
            <v>0</v>
          </cell>
          <cell r="AQ973">
            <v>0</v>
          </cell>
          <cell r="AR973">
            <v>0</v>
          </cell>
          <cell r="AS973">
            <v>0</v>
          </cell>
          <cell r="AT973">
            <v>0</v>
          </cell>
          <cell r="AU973">
            <v>0</v>
          </cell>
          <cell r="AV973">
            <v>0</v>
          </cell>
          <cell r="AW973">
            <v>0</v>
          </cell>
          <cell r="AX973">
            <v>0</v>
          </cell>
          <cell r="AY973">
            <v>0</v>
          </cell>
          <cell r="AZ973">
            <v>0</v>
          </cell>
          <cell r="BA973">
            <v>0</v>
          </cell>
          <cell r="BB973">
            <v>0</v>
          </cell>
          <cell r="BC973">
            <v>0</v>
          </cell>
          <cell r="BD973">
            <v>0</v>
          </cell>
          <cell r="BE973">
            <v>0</v>
          </cell>
          <cell r="BF973">
            <v>0</v>
          </cell>
          <cell r="BG973">
            <v>0</v>
          </cell>
          <cell r="BH973">
            <v>0</v>
          </cell>
          <cell r="BI973">
            <v>0</v>
          </cell>
          <cell r="BJ973">
            <v>0</v>
          </cell>
          <cell r="BK973">
            <v>0</v>
          </cell>
          <cell r="BL973">
            <v>0</v>
          </cell>
          <cell r="BM973">
            <v>0</v>
          </cell>
          <cell r="BN973">
            <v>0</v>
          </cell>
          <cell r="BO973">
            <v>0</v>
          </cell>
          <cell r="BP973">
            <v>0</v>
          </cell>
          <cell r="BQ973">
            <v>0</v>
          </cell>
          <cell r="BR973">
            <v>0</v>
          </cell>
          <cell r="BS973">
            <v>0</v>
          </cell>
          <cell r="BT973">
            <v>0</v>
          </cell>
          <cell r="BU973">
            <v>0</v>
          </cell>
          <cell r="BV973">
            <v>0</v>
          </cell>
          <cell r="BW973">
            <v>0</v>
          </cell>
          <cell r="BX973">
            <v>0</v>
          </cell>
          <cell r="BY973">
            <v>0</v>
          </cell>
          <cell r="BZ973">
            <v>0</v>
          </cell>
          <cell r="CA973">
            <v>0</v>
          </cell>
          <cell r="CB973">
            <v>0</v>
          </cell>
          <cell r="CC973">
            <v>0</v>
          </cell>
          <cell r="CD973">
            <v>0</v>
          </cell>
          <cell r="CE973">
            <v>0</v>
          </cell>
          <cell r="CF973">
            <v>0</v>
          </cell>
          <cell r="CG973">
            <v>0</v>
          </cell>
          <cell r="CH973">
            <v>0</v>
          </cell>
          <cell r="CI973">
            <v>0</v>
          </cell>
          <cell r="CJ973">
            <v>0</v>
          </cell>
          <cell r="CK973">
            <v>0</v>
          </cell>
          <cell r="CL973">
            <v>0</v>
          </cell>
          <cell r="CM973">
            <v>0</v>
          </cell>
          <cell r="CN973">
            <v>0</v>
          </cell>
          <cell r="CO973">
            <v>0</v>
          </cell>
          <cell r="CP973">
            <v>0</v>
          </cell>
          <cell r="CQ973">
            <v>0</v>
          </cell>
          <cell r="CR973">
            <v>0</v>
          </cell>
          <cell r="CS973">
            <v>0</v>
          </cell>
          <cell r="CT973">
            <v>0</v>
          </cell>
          <cell r="CU973">
            <v>0</v>
          </cell>
          <cell r="CV973">
            <v>0</v>
          </cell>
          <cell r="CW973">
            <v>0</v>
          </cell>
          <cell r="CX973">
            <v>0</v>
          </cell>
          <cell r="CY973">
            <v>0</v>
          </cell>
          <cell r="CZ973">
            <v>0</v>
          </cell>
          <cell r="DA973">
            <v>0</v>
          </cell>
          <cell r="DB973">
            <v>0</v>
          </cell>
          <cell r="DC973">
            <v>0</v>
          </cell>
          <cell r="DD973">
            <v>0</v>
          </cell>
          <cell r="DE973">
            <v>0</v>
          </cell>
          <cell r="DF973">
            <v>0</v>
          </cell>
          <cell r="DG973">
            <v>0</v>
          </cell>
          <cell r="DH973">
            <v>0</v>
          </cell>
          <cell r="DI973">
            <v>0</v>
          </cell>
          <cell r="DJ973">
            <v>0</v>
          </cell>
          <cell r="DK973">
            <v>0</v>
          </cell>
          <cell r="DL973">
            <v>0</v>
          </cell>
          <cell r="DM973">
            <v>0</v>
          </cell>
          <cell r="DN973">
            <v>0</v>
          </cell>
          <cell r="DO973">
            <v>0</v>
          </cell>
          <cell r="DP973">
            <v>0</v>
          </cell>
          <cell r="DQ973">
            <v>0</v>
          </cell>
          <cell r="DR973">
            <v>0</v>
          </cell>
          <cell r="DS973">
            <v>0</v>
          </cell>
          <cell r="DT973">
            <v>0</v>
          </cell>
          <cell r="DU973">
            <v>0</v>
          </cell>
          <cell r="DV973">
            <v>0</v>
          </cell>
          <cell r="DW973">
            <v>0</v>
          </cell>
          <cell r="DX973">
            <v>0</v>
          </cell>
          <cell r="DY973">
            <v>0</v>
          </cell>
          <cell r="DZ973">
            <v>0</v>
          </cell>
          <cell r="EA973">
            <v>0</v>
          </cell>
          <cell r="EB973">
            <v>0</v>
          </cell>
          <cell r="EC973">
            <v>0</v>
          </cell>
          <cell r="ED973">
            <v>0</v>
          </cell>
        </row>
        <row r="974">
          <cell r="F974">
            <v>0</v>
          </cell>
          <cell r="G974">
            <v>0</v>
          </cell>
          <cell r="H974">
            <v>0</v>
          </cell>
          <cell r="I974">
            <v>0</v>
          </cell>
          <cell r="J974">
            <v>0</v>
          </cell>
          <cell r="K974">
            <v>0</v>
          </cell>
          <cell r="L974">
            <v>0</v>
          </cell>
          <cell r="M974">
            <v>0</v>
          </cell>
          <cell r="N974">
            <v>0</v>
          </cell>
          <cell r="O974">
            <v>0</v>
          </cell>
          <cell r="P974">
            <v>0</v>
          </cell>
          <cell r="Q974">
            <v>0</v>
          </cell>
          <cell r="R974">
            <v>0</v>
          </cell>
          <cell r="S974">
            <v>0</v>
          </cell>
          <cell r="T974">
            <v>0</v>
          </cell>
          <cell r="U974">
            <v>0</v>
          </cell>
          <cell r="V974">
            <v>0</v>
          </cell>
          <cell r="W974">
            <v>0</v>
          </cell>
          <cell r="X974">
            <v>0</v>
          </cell>
          <cell r="Y974">
            <v>0</v>
          </cell>
          <cell r="Z974">
            <v>0</v>
          </cell>
          <cell r="AA974">
            <v>0</v>
          </cell>
          <cell r="AB974">
            <v>0</v>
          </cell>
          <cell r="AC974">
            <v>0</v>
          </cell>
          <cell r="AD974">
            <v>0</v>
          </cell>
          <cell r="AE974">
            <v>0</v>
          </cell>
          <cell r="AF974">
            <v>0</v>
          </cell>
          <cell r="AG974">
            <v>0</v>
          </cell>
          <cell r="AH974">
            <v>0</v>
          </cell>
          <cell r="AI974">
            <v>0</v>
          </cell>
          <cell r="AJ974">
            <v>0</v>
          </cell>
          <cell r="AK974">
            <v>0</v>
          </cell>
          <cell r="AL974">
            <v>0</v>
          </cell>
          <cell r="AM974">
            <v>0</v>
          </cell>
          <cell r="AN974">
            <v>0</v>
          </cell>
          <cell r="AO974">
            <v>0</v>
          </cell>
          <cell r="AP974">
            <v>0</v>
          </cell>
          <cell r="AQ974">
            <v>0</v>
          </cell>
          <cell r="AR974">
            <v>0</v>
          </cell>
          <cell r="AS974">
            <v>0</v>
          </cell>
          <cell r="AT974">
            <v>0</v>
          </cell>
          <cell r="AU974">
            <v>0</v>
          </cell>
          <cell r="AV974">
            <v>0</v>
          </cell>
          <cell r="AW974">
            <v>0</v>
          </cell>
          <cell r="AX974">
            <v>0</v>
          </cell>
          <cell r="AY974">
            <v>0</v>
          </cell>
          <cell r="AZ974">
            <v>0</v>
          </cell>
          <cell r="BA974">
            <v>0</v>
          </cell>
          <cell r="BB974">
            <v>0</v>
          </cell>
          <cell r="BC974">
            <v>0</v>
          </cell>
          <cell r="BD974">
            <v>0</v>
          </cell>
          <cell r="BE974">
            <v>0</v>
          </cell>
          <cell r="BF974">
            <v>0</v>
          </cell>
          <cell r="BG974">
            <v>0</v>
          </cell>
          <cell r="BH974">
            <v>0</v>
          </cell>
          <cell r="BI974">
            <v>0</v>
          </cell>
          <cell r="BJ974">
            <v>0</v>
          </cell>
          <cell r="BK974">
            <v>0</v>
          </cell>
          <cell r="BL974">
            <v>0</v>
          </cell>
          <cell r="BM974">
            <v>0</v>
          </cell>
          <cell r="BN974">
            <v>0</v>
          </cell>
          <cell r="BO974">
            <v>0</v>
          </cell>
          <cell r="BP974">
            <v>0</v>
          </cell>
          <cell r="BQ974">
            <v>0</v>
          </cell>
          <cell r="BR974">
            <v>0</v>
          </cell>
          <cell r="BS974">
            <v>0</v>
          </cell>
          <cell r="BT974">
            <v>0</v>
          </cell>
          <cell r="BU974">
            <v>0</v>
          </cell>
          <cell r="BV974">
            <v>0</v>
          </cell>
          <cell r="BW974">
            <v>0</v>
          </cell>
          <cell r="BX974">
            <v>0</v>
          </cell>
          <cell r="BY974">
            <v>0</v>
          </cell>
          <cell r="BZ974">
            <v>0</v>
          </cell>
          <cell r="CA974">
            <v>0</v>
          </cell>
          <cell r="CB974">
            <v>0</v>
          </cell>
          <cell r="CC974">
            <v>0</v>
          </cell>
          <cell r="CD974">
            <v>0</v>
          </cell>
          <cell r="CE974">
            <v>0</v>
          </cell>
          <cell r="CF974">
            <v>0</v>
          </cell>
          <cell r="CG974">
            <v>0</v>
          </cell>
          <cell r="CH974">
            <v>0</v>
          </cell>
          <cell r="CI974">
            <v>0</v>
          </cell>
          <cell r="CJ974">
            <v>0</v>
          </cell>
          <cell r="CK974">
            <v>0</v>
          </cell>
          <cell r="CL974">
            <v>0</v>
          </cell>
          <cell r="CM974">
            <v>0</v>
          </cell>
          <cell r="CN974">
            <v>0</v>
          </cell>
          <cell r="CO974">
            <v>0</v>
          </cell>
          <cell r="CP974">
            <v>0</v>
          </cell>
          <cell r="CQ974">
            <v>0</v>
          </cell>
          <cell r="CR974">
            <v>0</v>
          </cell>
          <cell r="CS974">
            <v>0</v>
          </cell>
          <cell r="CT974">
            <v>0</v>
          </cell>
          <cell r="CU974">
            <v>0</v>
          </cell>
          <cell r="CV974">
            <v>0</v>
          </cell>
          <cell r="CW974">
            <v>0</v>
          </cell>
          <cell r="CX974">
            <v>0</v>
          </cell>
          <cell r="CY974">
            <v>0</v>
          </cell>
          <cell r="CZ974">
            <v>0</v>
          </cell>
          <cell r="DA974">
            <v>0</v>
          </cell>
          <cell r="DB974">
            <v>0</v>
          </cell>
          <cell r="DC974">
            <v>0</v>
          </cell>
          <cell r="DD974">
            <v>0</v>
          </cell>
          <cell r="DE974">
            <v>0</v>
          </cell>
          <cell r="DF974">
            <v>0</v>
          </cell>
          <cell r="DG974">
            <v>0</v>
          </cell>
          <cell r="DH974">
            <v>0</v>
          </cell>
          <cell r="DI974">
            <v>0</v>
          </cell>
          <cell r="DJ974">
            <v>0</v>
          </cell>
          <cell r="DK974">
            <v>0</v>
          </cell>
          <cell r="DL974">
            <v>0</v>
          </cell>
          <cell r="DM974">
            <v>0</v>
          </cell>
          <cell r="DN974">
            <v>0</v>
          </cell>
          <cell r="DO974">
            <v>0</v>
          </cell>
          <cell r="DP974">
            <v>0</v>
          </cell>
          <cell r="DQ974">
            <v>0</v>
          </cell>
          <cell r="DR974">
            <v>0</v>
          </cell>
          <cell r="DS974">
            <v>0</v>
          </cell>
          <cell r="DT974">
            <v>0</v>
          </cell>
          <cell r="DU974">
            <v>0</v>
          </cell>
          <cell r="DV974">
            <v>0</v>
          </cell>
          <cell r="DW974">
            <v>0</v>
          </cell>
          <cell r="DX974">
            <v>0</v>
          </cell>
          <cell r="DY974">
            <v>0</v>
          </cell>
          <cell r="DZ974">
            <v>0</v>
          </cell>
          <cell r="EA974">
            <v>0</v>
          </cell>
          <cell r="EB974">
            <v>0</v>
          </cell>
          <cell r="EC974">
            <v>0</v>
          </cell>
          <cell r="ED974">
            <v>0</v>
          </cell>
        </row>
        <row r="975">
          <cell r="F975">
            <v>0</v>
          </cell>
          <cell r="G975">
            <v>0</v>
          </cell>
          <cell r="H975">
            <v>0</v>
          </cell>
          <cell r="I975">
            <v>0</v>
          </cell>
          <cell r="J975">
            <v>0</v>
          </cell>
          <cell r="K975">
            <v>0</v>
          </cell>
          <cell r="L975">
            <v>0</v>
          </cell>
          <cell r="M975">
            <v>0</v>
          </cell>
          <cell r="N975">
            <v>0</v>
          </cell>
          <cell r="O975">
            <v>0</v>
          </cell>
          <cell r="P975">
            <v>0</v>
          </cell>
          <cell r="Q975">
            <v>0</v>
          </cell>
          <cell r="R975">
            <v>0</v>
          </cell>
          <cell r="S975">
            <v>0</v>
          </cell>
          <cell r="T975">
            <v>0</v>
          </cell>
          <cell r="U975">
            <v>0</v>
          </cell>
          <cell r="V975">
            <v>0</v>
          </cell>
          <cell r="W975">
            <v>0</v>
          </cell>
          <cell r="X975">
            <v>0</v>
          </cell>
          <cell r="Y975">
            <v>0</v>
          </cell>
          <cell r="Z975">
            <v>0</v>
          </cell>
          <cell r="AA975">
            <v>0</v>
          </cell>
          <cell r="AB975">
            <v>0</v>
          </cell>
          <cell r="AC975">
            <v>0</v>
          </cell>
          <cell r="AD975">
            <v>0</v>
          </cell>
          <cell r="AE975">
            <v>0</v>
          </cell>
          <cell r="AF975">
            <v>0</v>
          </cell>
          <cell r="AG975">
            <v>0</v>
          </cell>
          <cell r="AH975">
            <v>0</v>
          </cell>
          <cell r="AI975">
            <v>0</v>
          </cell>
          <cell r="AJ975">
            <v>0</v>
          </cell>
          <cell r="AK975">
            <v>0</v>
          </cell>
          <cell r="AL975">
            <v>0</v>
          </cell>
          <cell r="AM975">
            <v>0</v>
          </cell>
          <cell r="AN975">
            <v>0</v>
          </cell>
          <cell r="AO975">
            <v>0</v>
          </cell>
          <cell r="AP975">
            <v>0</v>
          </cell>
          <cell r="AQ975">
            <v>0</v>
          </cell>
          <cell r="AR975">
            <v>0</v>
          </cell>
          <cell r="AS975">
            <v>0</v>
          </cell>
          <cell r="AT975">
            <v>0</v>
          </cell>
          <cell r="AU975">
            <v>0</v>
          </cell>
          <cell r="AV975">
            <v>0</v>
          </cell>
          <cell r="AW975">
            <v>0</v>
          </cell>
          <cell r="AX975">
            <v>0</v>
          </cell>
          <cell r="AY975">
            <v>0</v>
          </cell>
          <cell r="AZ975">
            <v>0</v>
          </cell>
          <cell r="BA975">
            <v>0</v>
          </cell>
          <cell r="BB975">
            <v>0</v>
          </cell>
          <cell r="BC975">
            <v>0</v>
          </cell>
          <cell r="BD975">
            <v>0</v>
          </cell>
          <cell r="BE975">
            <v>0</v>
          </cell>
          <cell r="BF975">
            <v>0</v>
          </cell>
          <cell r="BG975">
            <v>0</v>
          </cell>
          <cell r="BH975">
            <v>0</v>
          </cell>
          <cell r="BI975">
            <v>0</v>
          </cell>
          <cell r="BJ975">
            <v>0</v>
          </cell>
          <cell r="BK975">
            <v>0</v>
          </cell>
          <cell r="BL975">
            <v>0</v>
          </cell>
          <cell r="BM975">
            <v>0</v>
          </cell>
          <cell r="BN975">
            <v>0</v>
          </cell>
          <cell r="BO975">
            <v>0</v>
          </cell>
          <cell r="BP975">
            <v>0</v>
          </cell>
          <cell r="BQ975">
            <v>0</v>
          </cell>
          <cell r="BR975">
            <v>0</v>
          </cell>
          <cell r="BS975">
            <v>0</v>
          </cell>
          <cell r="BT975">
            <v>0</v>
          </cell>
          <cell r="BU975">
            <v>0</v>
          </cell>
          <cell r="BV975">
            <v>0</v>
          </cell>
          <cell r="BW975">
            <v>0</v>
          </cell>
          <cell r="BX975">
            <v>0</v>
          </cell>
          <cell r="BY975">
            <v>0</v>
          </cell>
          <cell r="BZ975">
            <v>0</v>
          </cell>
          <cell r="CA975">
            <v>0</v>
          </cell>
          <cell r="CB975">
            <v>0</v>
          </cell>
          <cell r="CC975">
            <v>0</v>
          </cell>
          <cell r="CD975">
            <v>0</v>
          </cell>
          <cell r="CE975">
            <v>0</v>
          </cell>
          <cell r="CF975">
            <v>0</v>
          </cell>
          <cell r="CG975">
            <v>0</v>
          </cell>
          <cell r="CH975">
            <v>0</v>
          </cell>
          <cell r="CI975">
            <v>0</v>
          </cell>
          <cell r="CJ975">
            <v>0</v>
          </cell>
          <cell r="CK975">
            <v>0</v>
          </cell>
          <cell r="CL975">
            <v>0</v>
          </cell>
          <cell r="CM975">
            <v>0</v>
          </cell>
          <cell r="CN975">
            <v>0</v>
          </cell>
          <cell r="CO975">
            <v>0</v>
          </cell>
          <cell r="CP975">
            <v>0</v>
          </cell>
          <cell r="CQ975">
            <v>0</v>
          </cell>
          <cell r="CR975">
            <v>0</v>
          </cell>
          <cell r="CS975">
            <v>0</v>
          </cell>
          <cell r="CT975">
            <v>0</v>
          </cell>
          <cell r="CU975">
            <v>0</v>
          </cell>
          <cell r="CV975">
            <v>0</v>
          </cell>
          <cell r="CW975">
            <v>0</v>
          </cell>
          <cell r="CX975">
            <v>0</v>
          </cell>
          <cell r="CY975">
            <v>0</v>
          </cell>
          <cell r="CZ975">
            <v>0</v>
          </cell>
          <cell r="DA975">
            <v>0</v>
          </cell>
          <cell r="DB975">
            <v>0</v>
          </cell>
          <cell r="DC975">
            <v>0</v>
          </cell>
          <cell r="DD975">
            <v>0</v>
          </cell>
          <cell r="DE975">
            <v>0</v>
          </cell>
          <cell r="DF975">
            <v>0</v>
          </cell>
          <cell r="DG975">
            <v>0</v>
          </cell>
          <cell r="DH975">
            <v>0</v>
          </cell>
          <cell r="DI975">
            <v>0</v>
          </cell>
          <cell r="DJ975">
            <v>0</v>
          </cell>
          <cell r="DK975">
            <v>0</v>
          </cell>
          <cell r="DL975">
            <v>0</v>
          </cell>
          <cell r="DM975">
            <v>0</v>
          </cell>
          <cell r="DN975">
            <v>0</v>
          </cell>
          <cell r="DO975">
            <v>0</v>
          </cell>
          <cell r="DP975">
            <v>0</v>
          </cell>
          <cell r="DQ975">
            <v>0</v>
          </cell>
          <cell r="DR975">
            <v>0</v>
          </cell>
          <cell r="DS975">
            <v>0</v>
          </cell>
          <cell r="DT975">
            <v>0</v>
          </cell>
          <cell r="DU975">
            <v>0</v>
          </cell>
          <cell r="DV975">
            <v>0</v>
          </cell>
          <cell r="DW975">
            <v>0</v>
          </cell>
          <cell r="DX975">
            <v>0</v>
          </cell>
          <cell r="DY975">
            <v>0</v>
          </cell>
          <cell r="DZ975">
            <v>0</v>
          </cell>
          <cell r="EA975">
            <v>0</v>
          </cell>
          <cell r="EB975">
            <v>0</v>
          </cell>
          <cell r="EC975">
            <v>0</v>
          </cell>
          <cell r="ED975">
            <v>0</v>
          </cell>
        </row>
        <row r="976">
          <cell r="F976">
            <v>0</v>
          </cell>
          <cell r="G976">
            <v>0</v>
          </cell>
          <cell r="H976">
            <v>0</v>
          </cell>
          <cell r="I976">
            <v>0</v>
          </cell>
          <cell r="J976">
            <v>0</v>
          </cell>
          <cell r="K976">
            <v>0</v>
          </cell>
          <cell r="L976">
            <v>0</v>
          </cell>
          <cell r="M976">
            <v>0</v>
          </cell>
          <cell r="N976">
            <v>0</v>
          </cell>
          <cell r="O976">
            <v>0</v>
          </cell>
          <cell r="P976">
            <v>0</v>
          </cell>
          <cell r="Q976">
            <v>0</v>
          </cell>
          <cell r="R976">
            <v>0</v>
          </cell>
          <cell r="S976">
            <v>0</v>
          </cell>
          <cell r="T976">
            <v>0</v>
          </cell>
          <cell r="U976">
            <v>0</v>
          </cell>
          <cell r="V976">
            <v>0</v>
          </cell>
          <cell r="W976">
            <v>0</v>
          </cell>
          <cell r="X976">
            <v>0</v>
          </cell>
          <cell r="Y976">
            <v>0</v>
          </cell>
          <cell r="Z976">
            <v>0</v>
          </cell>
          <cell r="AA976">
            <v>0</v>
          </cell>
          <cell r="AB976">
            <v>0</v>
          </cell>
          <cell r="AC976">
            <v>0</v>
          </cell>
          <cell r="AD976">
            <v>0</v>
          </cell>
          <cell r="AE976">
            <v>0</v>
          </cell>
          <cell r="AF976">
            <v>0</v>
          </cell>
          <cell r="AG976">
            <v>0</v>
          </cell>
          <cell r="AH976">
            <v>0</v>
          </cell>
          <cell r="AI976">
            <v>0</v>
          </cell>
          <cell r="AJ976">
            <v>0</v>
          </cell>
          <cell r="AK976">
            <v>0</v>
          </cell>
          <cell r="AL976">
            <v>0</v>
          </cell>
          <cell r="AM976">
            <v>0</v>
          </cell>
          <cell r="AN976">
            <v>0</v>
          </cell>
          <cell r="AO976">
            <v>0</v>
          </cell>
          <cell r="AP976">
            <v>0</v>
          </cell>
          <cell r="AQ976">
            <v>0</v>
          </cell>
          <cell r="AR976">
            <v>0</v>
          </cell>
          <cell r="AS976">
            <v>0</v>
          </cell>
          <cell r="AT976">
            <v>0</v>
          </cell>
          <cell r="AU976">
            <v>0</v>
          </cell>
          <cell r="AV976">
            <v>0</v>
          </cell>
          <cell r="AW976">
            <v>0</v>
          </cell>
          <cell r="AX976">
            <v>0</v>
          </cell>
          <cell r="AY976">
            <v>0</v>
          </cell>
          <cell r="AZ976">
            <v>0</v>
          </cell>
          <cell r="BA976">
            <v>0</v>
          </cell>
          <cell r="BB976">
            <v>0</v>
          </cell>
          <cell r="BC976">
            <v>0</v>
          </cell>
          <cell r="BD976">
            <v>0</v>
          </cell>
          <cell r="BE976">
            <v>0</v>
          </cell>
          <cell r="BF976">
            <v>0</v>
          </cell>
          <cell r="BG976">
            <v>0</v>
          </cell>
          <cell r="BH976">
            <v>0</v>
          </cell>
          <cell r="BI976">
            <v>0</v>
          </cell>
          <cell r="BJ976">
            <v>0</v>
          </cell>
          <cell r="BK976">
            <v>0</v>
          </cell>
          <cell r="BL976">
            <v>0</v>
          </cell>
          <cell r="BM976">
            <v>0</v>
          </cell>
          <cell r="BN976">
            <v>0</v>
          </cell>
          <cell r="BO976">
            <v>0</v>
          </cell>
          <cell r="BP976">
            <v>0</v>
          </cell>
          <cell r="BQ976">
            <v>0</v>
          </cell>
          <cell r="BR976">
            <v>0</v>
          </cell>
          <cell r="BS976">
            <v>0</v>
          </cell>
          <cell r="BT976">
            <v>0</v>
          </cell>
          <cell r="BU976">
            <v>0</v>
          </cell>
          <cell r="BV976">
            <v>0</v>
          </cell>
          <cell r="BW976">
            <v>0</v>
          </cell>
          <cell r="BX976">
            <v>0</v>
          </cell>
          <cell r="BY976">
            <v>0</v>
          </cell>
          <cell r="BZ976">
            <v>0</v>
          </cell>
          <cell r="CA976">
            <v>0</v>
          </cell>
          <cell r="CB976">
            <v>0</v>
          </cell>
          <cell r="CC976">
            <v>0</v>
          </cell>
          <cell r="CD976">
            <v>0</v>
          </cell>
          <cell r="CE976">
            <v>0</v>
          </cell>
          <cell r="CF976">
            <v>0</v>
          </cell>
          <cell r="CG976">
            <v>0</v>
          </cell>
          <cell r="CH976">
            <v>0</v>
          </cell>
          <cell r="CI976">
            <v>0</v>
          </cell>
          <cell r="CJ976">
            <v>0</v>
          </cell>
          <cell r="CK976">
            <v>0</v>
          </cell>
          <cell r="CL976">
            <v>0</v>
          </cell>
          <cell r="CM976">
            <v>0</v>
          </cell>
          <cell r="CN976">
            <v>0</v>
          </cell>
          <cell r="CO976">
            <v>0</v>
          </cell>
          <cell r="CP976">
            <v>0</v>
          </cell>
          <cell r="CQ976">
            <v>0</v>
          </cell>
          <cell r="CR976">
            <v>0</v>
          </cell>
          <cell r="CS976">
            <v>0</v>
          </cell>
          <cell r="CT976">
            <v>0</v>
          </cell>
          <cell r="CU976">
            <v>0</v>
          </cell>
          <cell r="CV976">
            <v>0</v>
          </cell>
          <cell r="CW976">
            <v>0</v>
          </cell>
          <cell r="CX976">
            <v>0</v>
          </cell>
          <cell r="CY976">
            <v>0</v>
          </cell>
          <cell r="CZ976">
            <v>0</v>
          </cell>
          <cell r="DA976">
            <v>0</v>
          </cell>
          <cell r="DB976">
            <v>0</v>
          </cell>
          <cell r="DC976">
            <v>0</v>
          </cell>
          <cell r="DD976">
            <v>0</v>
          </cell>
          <cell r="DE976">
            <v>0</v>
          </cell>
          <cell r="DF976">
            <v>0</v>
          </cell>
          <cell r="DG976">
            <v>0</v>
          </cell>
          <cell r="DH976">
            <v>0</v>
          </cell>
          <cell r="DI976">
            <v>0</v>
          </cell>
          <cell r="DJ976">
            <v>0</v>
          </cell>
          <cell r="DK976">
            <v>0</v>
          </cell>
          <cell r="DL976">
            <v>0</v>
          </cell>
          <cell r="DM976">
            <v>0</v>
          </cell>
          <cell r="DN976">
            <v>0</v>
          </cell>
          <cell r="DO976">
            <v>0</v>
          </cell>
          <cell r="DP976">
            <v>0</v>
          </cell>
          <cell r="DQ976">
            <v>0</v>
          </cell>
          <cell r="DR976">
            <v>0</v>
          </cell>
          <cell r="DS976">
            <v>0</v>
          </cell>
          <cell r="DT976">
            <v>0</v>
          </cell>
          <cell r="DU976">
            <v>0</v>
          </cell>
          <cell r="DV976">
            <v>0</v>
          </cell>
          <cell r="DW976">
            <v>0</v>
          </cell>
          <cell r="DX976">
            <v>0</v>
          </cell>
          <cell r="DY976">
            <v>0</v>
          </cell>
          <cell r="DZ976">
            <v>0</v>
          </cell>
          <cell r="EA976">
            <v>0</v>
          </cell>
          <cell r="EB976">
            <v>0</v>
          </cell>
          <cell r="EC976">
            <v>0</v>
          </cell>
          <cell r="ED976">
            <v>0</v>
          </cell>
        </row>
        <row r="977">
          <cell r="F977">
            <v>0</v>
          </cell>
          <cell r="G977">
            <v>0</v>
          </cell>
          <cell r="H977">
            <v>0</v>
          </cell>
          <cell r="I977">
            <v>0</v>
          </cell>
          <cell r="J977">
            <v>0</v>
          </cell>
          <cell r="K977">
            <v>0</v>
          </cell>
          <cell r="L977">
            <v>0</v>
          </cell>
          <cell r="M977">
            <v>0</v>
          </cell>
          <cell r="N977">
            <v>0</v>
          </cell>
          <cell r="O977">
            <v>0</v>
          </cell>
          <cell r="P977">
            <v>0</v>
          </cell>
          <cell r="Q977">
            <v>0</v>
          </cell>
          <cell r="R977">
            <v>0</v>
          </cell>
          <cell r="S977">
            <v>0</v>
          </cell>
          <cell r="T977">
            <v>0</v>
          </cell>
          <cell r="U977">
            <v>0</v>
          </cell>
          <cell r="V977">
            <v>0</v>
          </cell>
          <cell r="W977">
            <v>0</v>
          </cell>
          <cell r="X977">
            <v>0</v>
          </cell>
          <cell r="Y977">
            <v>0</v>
          </cell>
          <cell r="Z977">
            <v>0</v>
          </cell>
          <cell r="AA977">
            <v>0</v>
          </cell>
          <cell r="AB977">
            <v>0</v>
          </cell>
          <cell r="AC977">
            <v>0</v>
          </cell>
          <cell r="AD977">
            <v>0</v>
          </cell>
          <cell r="AE977">
            <v>0</v>
          </cell>
          <cell r="AF977">
            <v>0</v>
          </cell>
          <cell r="AG977">
            <v>0</v>
          </cell>
          <cell r="AH977">
            <v>0</v>
          </cell>
          <cell r="AI977">
            <v>0</v>
          </cell>
          <cell r="AJ977">
            <v>0</v>
          </cell>
          <cell r="AK977">
            <v>0</v>
          </cell>
          <cell r="AL977">
            <v>0</v>
          </cell>
          <cell r="AM977">
            <v>0</v>
          </cell>
          <cell r="AN977">
            <v>0</v>
          </cell>
          <cell r="AO977">
            <v>0</v>
          </cell>
          <cell r="AP977">
            <v>0</v>
          </cell>
          <cell r="AQ977">
            <v>0</v>
          </cell>
          <cell r="AR977">
            <v>0</v>
          </cell>
          <cell r="AS977">
            <v>0</v>
          </cell>
          <cell r="AT977">
            <v>0</v>
          </cell>
          <cell r="AU977">
            <v>0</v>
          </cell>
          <cell r="AV977">
            <v>0</v>
          </cell>
          <cell r="AW977">
            <v>0</v>
          </cell>
          <cell r="AX977">
            <v>0</v>
          </cell>
          <cell r="AY977">
            <v>0</v>
          </cell>
          <cell r="AZ977">
            <v>0</v>
          </cell>
          <cell r="BA977">
            <v>0</v>
          </cell>
          <cell r="BB977">
            <v>0</v>
          </cell>
          <cell r="BC977">
            <v>0</v>
          </cell>
          <cell r="BD977">
            <v>0</v>
          </cell>
          <cell r="BE977">
            <v>0</v>
          </cell>
          <cell r="BF977">
            <v>0</v>
          </cell>
          <cell r="BG977">
            <v>0</v>
          </cell>
          <cell r="BH977">
            <v>0</v>
          </cell>
          <cell r="BI977">
            <v>0</v>
          </cell>
          <cell r="BJ977">
            <v>0</v>
          </cell>
          <cell r="BK977">
            <v>0</v>
          </cell>
          <cell r="BL977">
            <v>0</v>
          </cell>
          <cell r="BM977">
            <v>0</v>
          </cell>
          <cell r="BN977">
            <v>0</v>
          </cell>
          <cell r="BO977">
            <v>0</v>
          </cell>
          <cell r="BP977">
            <v>0</v>
          </cell>
          <cell r="BQ977">
            <v>0</v>
          </cell>
          <cell r="BR977">
            <v>0</v>
          </cell>
          <cell r="BS977">
            <v>0</v>
          </cell>
          <cell r="BT977">
            <v>0</v>
          </cell>
          <cell r="BU977">
            <v>0</v>
          </cell>
          <cell r="BV977">
            <v>0</v>
          </cell>
          <cell r="BW977">
            <v>0</v>
          </cell>
          <cell r="BX977">
            <v>0</v>
          </cell>
          <cell r="BY977">
            <v>0</v>
          </cell>
          <cell r="BZ977">
            <v>0</v>
          </cell>
          <cell r="CA977">
            <v>0</v>
          </cell>
          <cell r="CB977">
            <v>0</v>
          </cell>
          <cell r="CC977">
            <v>0</v>
          </cell>
          <cell r="CD977">
            <v>0</v>
          </cell>
          <cell r="CE977">
            <v>0</v>
          </cell>
          <cell r="CF977">
            <v>0</v>
          </cell>
          <cell r="CG977">
            <v>0</v>
          </cell>
          <cell r="CH977">
            <v>0</v>
          </cell>
          <cell r="CI977">
            <v>0</v>
          </cell>
          <cell r="CJ977">
            <v>0</v>
          </cell>
          <cell r="CK977">
            <v>0</v>
          </cell>
          <cell r="CL977">
            <v>0</v>
          </cell>
          <cell r="CM977">
            <v>0</v>
          </cell>
          <cell r="CN977">
            <v>0</v>
          </cell>
          <cell r="CO977">
            <v>0</v>
          </cell>
          <cell r="CP977">
            <v>0</v>
          </cell>
          <cell r="CQ977">
            <v>0</v>
          </cell>
          <cell r="CR977">
            <v>0</v>
          </cell>
          <cell r="CS977">
            <v>0</v>
          </cell>
          <cell r="CT977">
            <v>0</v>
          </cell>
          <cell r="CU977">
            <v>0</v>
          </cell>
          <cell r="CV977">
            <v>0</v>
          </cell>
          <cell r="CW977">
            <v>0</v>
          </cell>
          <cell r="CX977">
            <v>0</v>
          </cell>
          <cell r="CY977">
            <v>0</v>
          </cell>
          <cell r="CZ977">
            <v>0</v>
          </cell>
          <cell r="DA977">
            <v>0</v>
          </cell>
          <cell r="DB977">
            <v>0</v>
          </cell>
          <cell r="DC977">
            <v>0</v>
          </cell>
          <cell r="DD977">
            <v>0</v>
          </cell>
          <cell r="DE977">
            <v>0</v>
          </cell>
          <cell r="DF977">
            <v>0</v>
          </cell>
          <cell r="DG977">
            <v>0</v>
          </cell>
          <cell r="DH977">
            <v>0</v>
          </cell>
          <cell r="DI977">
            <v>0</v>
          </cell>
          <cell r="DJ977">
            <v>0</v>
          </cell>
          <cell r="DK977">
            <v>0</v>
          </cell>
          <cell r="DL977">
            <v>0</v>
          </cell>
          <cell r="DM977">
            <v>0</v>
          </cell>
          <cell r="DN977">
            <v>0</v>
          </cell>
          <cell r="DO977">
            <v>0</v>
          </cell>
          <cell r="DP977">
            <v>0</v>
          </cell>
          <cell r="DQ977">
            <v>0</v>
          </cell>
          <cell r="DR977">
            <v>0</v>
          </cell>
          <cell r="DS977">
            <v>0</v>
          </cell>
          <cell r="DT977">
            <v>0</v>
          </cell>
          <cell r="DU977">
            <v>0</v>
          </cell>
          <cell r="DV977">
            <v>0</v>
          </cell>
          <cell r="DW977">
            <v>0</v>
          </cell>
          <cell r="DX977">
            <v>0</v>
          </cell>
          <cell r="DY977">
            <v>0</v>
          </cell>
          <cell r="DZ977">
            <v>0</v>
          </cell>
          <cell r="EA977">
            <v>0</v>
          </cell>
          <cell r="EB977">
            <v>0</v>
          </cell>
          <cell r="EC977">
            <v>0</v>
          </cell>
          <cell r="ED977">
            <v>0</v>
          </cell>
        </row>
        <row r="978">
          <cell r="F978">
            <v>0</v>
          </cell>
          <cell r="G978">
            <v>0</v>
          </cell>
          <cell r="H978">
            <v>0</v>
          </cell>
          <cell r="I978">
            <v>0</v>
          </cell>
          <cell r="J978">
            <v>0</v>
          </cell>
          <cell r="K978">
            <v>0</v>
          </cell>
          <cell r="L978">
            <v>0</v>
          </cell>
          <cell r="M978">
            <v>0</v>
          </cell>
          <cell r="N978">
            <v>0</v>
          </cell>
          <cell r="O978">
            <v>0</v>
          </cell>
          <cell r="P978">
            <v>0</v>
          </cell>
          <cell r="Q978">
            <v>0</v>
          </cell>
          <cell r="R978">
            <v>0</v>
          </cell>
          <cell r="S978">
            <v>0</v>
          </cell>
          <cell r="T978">
            <v>0</v>
          </cell>
          <cell r="U978">
            <v>0</v>
          </cell>
          <cell r="V978">
            <v>0</v>
          </cell>
          <cell r="W978">
            <v>0</v>
          </cell>
          <cell r="X978">
            <v>0</v>
          </cell>
          <cell r="Y978">
            <v>0</v>
          </cell>
          <cell r="Z978">
            <v>0</v>
          </cell>
          <cell r="AA978">
            <v>0</v>
          </cell>
          <cell r="AB978">
            <v>0</v>
          </cell>
          <cell r="AC978">
            <v>0</v>
          </cell>
          <cell r="AD978">
            <v>0</v>
          </cell>
          <cell r="AE978">
            <v>0</v>
          </cell>
          <cell r="AF978">
            <v>0</v>
          </cell>
          <cell r="AG978">
            <v>0</v>
          </cell>
          <cell r="AH978">
            <v>0</v>
          </cell>
          <cell r="AI978">
            <v>0</v>
          </cell>
          <cell r="AJ978">
            <v>0</v>
          </cell>
          <cell r="AK978">
            <v>0</v>
          </cell>
          <cell r="AL978">
            <v>0</v>
          </cell>
          <cell r="AM978">
            <v>0</v>
          </cell>
          <cell r="AN978">
            <v>0</v>
          </cell>
          <cell r="AO978">
            <v>0</v>
          </cell>
          <cell r="AP978">
            <v>0</v>
          </cell>
          <cell r="AQ978">
            <v>0</v>
          </cell>
          <cell r="AR978">
            <v>0</v>
          </cell>
          <cell r="AS978">
            <v>0</v>
          </cell>
          <cell r="AT978">
            <v>0</v>
          </cell>
          <cell r="AU978">
            <v>0</v>
          </cell>
          <cell r="AV978">
            <v>0</v>
          </cell>
          <cell r="AW978">
            <v>0</v>
          </cell>
          <cell r="AX978">
            <v>0</v>
          </cell>
          <cell r="AY978">
            <v>0</v>
          </cell>
          <cell r="AZ978">
            <v>0</v>
          </cell>
          <cell r="BA978">
            <v>0</v>
          </cell>
          <cell r="BB978">
            <v>0</v>
          </cell>
          <cell r="BC978">
            <v>0</v>
          </cell>
          <cell r="BD978">
            <v>0</v>
          </cell>
          <cell r="BE978">
            <v>0</v>
          </cell>
          <cell r="BF978">
            <v>0</v>
          </cell>
          <cell r="BG978">
            <v>0</v>
          </cell>
          <cell r="BH978">
            <v>0</v>
          </cell>
          <cell r="BI978">
            <v>0</v>
          </cell>
          <cell r="BJ978">
            <v>0</v>
          </cell>
          <cell r="BK978">
            <v>0</v>
          </cell>
          <cell r="BL978">
            <v>0</v>
          </cell>
          <cell r="BM978">
            <v>0</v>
          </cell>
          <cell r="BN978">
            <v>0</v>
          </cell>
          <cell r="BO978">
            <v>0</v>
          </cell>
          <cell r="BP978">
            <v>0</v>
          </cell>
          <cell r="BQ978">
            <v>0</v>
          </cell>
          <cell r="BR978">
            <v>0</v>
          </cell>
          <cell r="BS978">
            <v>0</v>
          </cell>
          <cell r="BT978">
            <v>0</v>
          </cell>
          <cell r="BU978">
            <v>0</v>
          </cell>
          <cell r="BV978">
            <v>0</v>
          </cell>
          <cell r="BW978">
            <v>0</v>
          </cell>
          <cell r="BX978">
            <v>0</v>
          </cell>
          <cell r="BY978">
            <v>0</v>
          </cell>
          <cell r="BZ978">
            <v>0</v>
          </cell>
          <cell r="CA978">
            <v>0</v>
          </cell>
          <cell r="CB978">
            <v>0</v>
          </cell>
          <cell r="CC978">
            <v>0</v>
          </cell>
          <cell r="CD978">
            <v>0</v>
          </cell>
          <cell r="CE978">
            <v>0</v>
          </cell>
          <cell r="CF978">
            <v>0</v>
          </cell>
          <cell r="CG978">
            <v>0</v>
          </cell>
          <cell r="CH978">
            <v>0</v>
          </cell>
          <cell r="CI978">
            <v>0</v>
          </cell>
          <cell r="CJ978">
            <v>0</v>
          </cell>
          <cell r="CK978">
            <v>0</v>
          </cell>
          <cell r="CL978">
            <v>0</v>
          </cell>
          <cell r="CM978">
            <v>0</v>
          </cell>
          <cell r="CN978">
            <v>0</v>
          </cell>
          <cell r="CO978">
            <v>0</v>
          </cell>
          <cell r="CP978">
            <v>0</v>
          </cell>
          <cell r="CQ978">
            <v>0</v>
          </cell>
          <cell r="CR978">
            <v>0</v>
          </cell>
          <cell r="CS978">
            <v>0</v>
          </cell>
          <cell r="CT978">
            <v>0</v>
          </cell>
          <cell r="CU978">
            <v>0</v>
          </cell>
          <cell r="CV978">
            <v>0</v>
          </cell>
          <cell r="CW978">
            <v>0</v>
          </cell>
          <cell r="CX978">
            <v>0</v>
          </cell>
          <cell r="CY978">
            <v>0</v>
          </cell>
          <cell r="CZ978">
            <v>0</v>
          </cell>
          <cell r="DA978">
            <v>0</v>
          </cell>
          <cell r="DB978">
            <v>0</v>
          </cell>
          <cell r="DC978">
            <v>0</v>
          </cell>
          <cell r="DD978">
            <v>0</v>
          </cell>
          <cell r="DE978">
            <v>0</v>
          </cell>
          <cell r="DF978">
            <v>0</v>
          </cell>
          <cell r="DG978">
            <v>0</v>
          </cell>
          <cell r="DH978">
            <v>0</v>
          </cell>
          <cell r="DI978">
            <v>0</v>
          </cell>
          <cell r="DJ978">
            <v>0</v>
          </cell>
          <cell r="DK978">
            <v>0</v>
          </cell>
          <cell r="DL978">
            <v>0</v>
          </cell>
          <cell r="DM978">
            <v>0</v>
          </cell>
          <cell r="DN978">
            <v>0</v>
          </cell>
          <cell r="DO978">
            <v>0</v>
          </cell>
          <cell r="DP978">
            <v>0</v>
          </cell>
          <cell r="DQ978">
            <v>0</v>
          </cell>
          <cell r="DR978">
            <v>0</v>
          </cell>
          <cell r="DS978">
            <v>0</v>
          </cell>
          <cell r="DT978">
            <v>0</v>
          </cell>
          <cell r="DU978">
            <v>0</v>
          </cell>
          <cell r="DV978">
            <v>0</v>
          </cell>
          <cell r="DW978">
            <v>0</v>
          </cell>
          <cell r="DX978">
            <v>0</v>
          </cell>
          <cell r="DY978">
            <v>0</v>
          </cell>
          <cell r="DZ978">
            <v>0</v>
          </cell>
          <cell r="EA978">
            <v>0</v>
          </cell>
          <cell r="EB978">
            <v>0</v>
          </cell>
          <cell r="EC978">
            <v>0</v>
          </cell>
          <cell r="ED978">
            <v>0</v>
          </cell>
        </row>
        <row r="979">
          <cell r="F979">
            <v>0</v>
          </cell>
          <cell r="G979">
            <v>0</v>
          </cell>
          <cell r="H979">
            <v>0</v>
          </cell>
          <cell r="I979">
            <v>0</v>
          </cell>
          <cell r="J979">
            <v>0</v>
          </cell>
          <cell r="K979">
            <v>0</v>
          </cell>
          <cell r="L979">
            <v>0</v>
          </cell>
          <cell r="M979">
            <v>0</v>
          </cell>
          <cell r="N979">
            <v>0</v>
          </cell>
          <cell r="O979">
            <v>0</v>
          </cell>
          <cell r="P979">
            <v>0</v>
          </cell>
          <cell r="Q979">
            <v>0</v>
          </cell>
          <cell r="R979">
            <v>0</v>
          </cell>
          <cell r="S979">
            <v>0</v>
          </cell>
          <cell r="T979">
            <v>0</v>
          </cell>
          <cell r="U979">
            <v>0</v>
          </cell>
          <cell r="V979">
            <v>0</v>
          </cell>
          <cell r="W979">
            <v>0</v>
          </cell>
          <cell r="X979">
            <v>0</v>
          </cell>
          <cell r="Y979">
            <v>0</v>
          </cell>
          <cell r="Z979">
            <v>0</v>
          </cell>
          <cell r="AA979">
            <v>0</v>
          </cell>
          <cell r="AB979">
            <v>0</v>
          </cell>
          <cell r="AC979">
            <v>0</v>
          </cell>
          <cell r="AD979">
            <v>0</v>
          </cell>
          <cell r="AE979">
            <v>0</v>
          </cell>
          <cell r="AF979">
            <v>0</v>
          </cell>
          <cell r="AG979">
            <v>0</v>
          </cell>
          <cell r="AH979">
            <v>0</v>
          </cell>
          <cell r="AI979">
            <v>0</v>
          </cell>
          <cell r="AJ979">
            <v>0</v>
          </cell>
          <cell r="AK979">
            <v>0</v>
          </cell>
          <cell r="AL979">
            <v>0</v>
          </cell>
          <cell r="AM979">
            <v>0</v>
          </cell>
          <cell r="AN979">
            <v>0</v>
          </cell>
          <cell r="AO979">
            <v>0</v>
          </cell>
          <cell r="AP979">
            <v>0</v>
          </cell>
          <cell r="AQ979">
            <v>0</v>
          </cell>
          <cell r="AR979">
            <v>0</v>
          </cell>
          <cell r="AS979">
            <v>0</v>
          </cell>
          <cell r="AT979">
            <v>0</v>
          </cell>
          <cell r="AU979">
            <v>0</v>
          </cell>
          <cell r="AV979">
            <v>0</v>
          </cell>
          <cell r="AW979">
            <v>0</v>
          </cell>
          <cell r="AX979">
            <v>0</v>
          </cell>
          <cell r="AY979">
            <v>0</v>
          </cell>
          <cell r="AZ979">
            <v>0</v>
          </cell>
          <cell r="BA979">
            <v>0</v>
          </cell>
          <cell r="BB979">
            <v>0</v>
          </cell>
          <cell r="BC979">
            <v>0</v>
          </cell>
          <cell r="BD979">
            <v>0</v>
          </cell>
          <cell r="BE979">
            <v>0</v>
          </cell>
          <cell r="BF979">
            <v>0</v>
          </cell>
          <cell r="BG979">
            <v>0</v>
          </cell>
          <cell r="BH979">
            <v>0</v>
          </cell>
          <cell r="BI979">
            <v>0</v>
          </cell>
          <cell r="BJ979">
            <v>0</v>
          </cell>
          <cell r="BK979">
            <v>0</v>
          </cell>
          <cell r="BL979">
            <v>0</v>
          </cell>
          <cell r="BM979">
            <v>0</v>
          </cell>
          <cell r="BN979">
            <v>0</v>
          </cell>
          <cell r="BO979">
            <v>0</v>
          </cell>
          <cell r="BP979">
            <v>0</v>
          </cell>
          <cell r="BQ979">
            <v>0</v>
          </cell>
          <cell r="BR979">
            <v>0</v>
          </cell>
          <cell r="BS979">
            <v>0</v>
          </cell>
          <cell r="BT979">
            <v>0</v>
          </cell>
          <cell r="BU979">
            <v>0</v>
          </cell>
          <cell r="BV979">
            <v>0</v>
          </cell>
          <cell r="BW979">
            <v>0</v>
          </cell>
          <cell r="BX979">
            <v>0</v>
          </cell>
          <cell r="BY979">
            <v>0</v>
          </cell>
          <cell r="BZ979">
            <v>0</v>
          </cell>
          <cell r="CA979">
            <v>0</v>
          </cell>
          <cell r="CB979">
            <v>0</v>
          </cell>
          <cell r="CC979">
            <v>0</v>
          </cell>
          <cell r="CD979">
            <v>0</v>
          </cell>
          <cell r="CE979">
            <v>0</v>
          </cell>
          <cell r="CF979">
            <v>0</v>
          </cell>
          <cell r="CG979">
            <v>0</v>
          </cell>
          <cell r="CH979">
            <v>0</v>
          </cell>
          <cell r="CI979">
            <v>0</v>
          </cell>
          <cell r="CJ979">
            <v>0</v>
          </cell>
          <cell r="CK979">
            <v>0</v>
          </cell>
          <cell r="CL979">
            <v>0</v>
          </cell>
          <cell r="CM979">
            <v>0</v>
          </cell>
          <cell r="CN979">
            <v>0</v>
          </cell>
          <cell r="CO979">
            <v>0</v>
          </cell>
          <cell r="CP979">
            <v>0</v>
          </cell>
          <cell r="CQ979">
            <v>0</v>
          </cell>
          <cell r="CR979">
            <v>0</v>
          </cell>
          <cell r="CS979">
            <v>0</v>
          </cell>
          <cell r="CT979">
            <v>0</v>
          </cell>
          <cell r="CU979">
            <v>0</v>
          </cell>
          <cell r="CV979">
            <v>0</v>
          </cell>
          <cell r="CW979">
            <v>0</v>
          </cell>
          <cell r="CX979">
            <v>0</v>
          </cell>
          <cell r="CY979">
            <v>0</v>
          </cell>
          <cell r="CZ979">
            <v>0</v>
          </cell>
          <cell r="DA979">
            <v>0</v>
          </cell>
          <cell r="DB979">
            <v>0</v>
          </cell>
          <cell r="DC979">
            <v>0</v>
          </cell>
          <cell r="DD979">
            <v>0</v>
          </cell>
          <cell r="DE979">
            <v>0</v>
          </cell>
          <cell r="DF979">
            <v>0</v>
          </cell>
          <cell r="DG979">
            <v>0</v>
          </cell>
          <cell r="DH979">
            <v>0</v>
          </cell>
          <cell r="DI979">
            <v>0</v>
          </cell>
          <cell r="DJ979">
            <v>0</v>
          </cell>
          <cell r="DK979">
            <v>0</v>
          </cell>
          <cell r="DL979">
            <v>0</v>
          </cell>
          <cell r="DM979">
            <v>0</v>
          </cell>
          <cell r="DN979">
            <v>0</v>
          </cell>
          <cell r="DO979">
            <v>0</v>
          </cell>
          <cell r="DP979">
            <v>0</v>
          </cell>
          <cell r="DQ979">
            <v>0</v>
          </cell>
          <cell r="DR979">
            <v>0</v>
          </cell>
          <cell r="DS979">
            <v>0</v>
          </cell>
          <cell r="DT979">
            <v>0</v>
          </cell>
          <cell r="DU979">
            <v>0</v>
          </cell>
          <cell r="DV979">
            <v>0</v>
          </cell>
          <cell r="DW979">
            <v>0</v>
          </cell>
          <cell r="DX979">
            <v>0</v>
          </cell>
          <cell r="DY979">
            <v>0</v>
          </cell>
          <cell r="DZ979">
            <v>0</v>
          </cell>
          <cell r="EA979">
            <v>0</v>
          </cell>
          <cell r="EB979">
            <v>0</v>
          </cell>
          <cell r="EC979">
            <v>0</v>
          </cell>
          <cell r="ED979">
            <v>0</v>
          </cell>
        </row>
        <row r="980">
          <cell r="F980">
            <v>0</v>
          </cell>
          <cell r="G980">
            <v>0</v>
          </cell>
          <cell r="H980">
            <v>0</v>
          </cell>
          <cell r="I980">
            <v>0</v>
          </cell>
          <cell r="J980">
            <v>0</v>
          </cell>
          <cell r="K980">
            <v>0</v>
          </cell>
          <cell r="L980">
            <v>0</v>
          </cell>
          <cell r="M980">
            <v>0</v>
          </cell>
          <cell r="N980">
            <v>0</v>
          </cell>
          <cell r="O980">
            <v>0</v>
          </cell>
          <cell r="P980">
            <v>0</v>
          </cell>
          <cell r="Q980">
            <v>0</v>
          </cell>
          <cell r="R980">
            <v>0</v>
          </cell>
          <cell r="S980">
            <v>0</v>
          </cell>
          <cell r="T980">
            <v>0</v>
          </cell>
          <cell r="U980">
            <v>0</v>
          </cell>
          <cell r="V980">
            <v>0</v>
          </cell>
          <cell r="W980">
            <v>0</v>
          </cell>
          <cell r="X980">
            <v>0</v>
          </cell>
          <cell r="Y980">
            <v>0</v>
          </cell>
          <cell r="Z980">
            <v>0</v>
          </cell>
          <cell r="AA980">
            <v>0</v>
          </cell>
          <cell r="AB980">
            <v>0</v>
          </cell>
          <cell r="AC980">
            <v>0</v>
          </cell>
          <cell r="AD980">
            <v>0</v>
          </cell>
          <cell r="AE980">
            <v>0</v>
          </cell>
          <cell r="AF980">
            <v>0</v>
          </cell>
          <cell r="AG980">
            <v>0</v>
          </cell>
          <cell r="AH980">
            <v>0</v>
          </cell>
          <cell r="AI980">
            <v>0</v>
          </cell>
          <cell r="AJ980">
            <v>0</v>
          </cell>
          <cell r="AK980">
            <v>0</v>
          </cell>
          <cell r="AL980">
            <v>0</v>
          </cell>
          <cell r="AM980">
            <v>0</v>
          </cell>
          <cell r="AN980">
            <v>0</v>
          </cell>
          <cell r="AO980">
            <v>0</v>
          </cell>
          <cell r="AP980">
            <v>0</v>
          </cell>
          <cell r="AQ980">
            <v>0</v>
          </cell>
          <cell r="AR980">
            <v>0</v>
          </cell>
          <cell r="AS980">
            <v>0</v>
          </cell>
          <cell r="AT980">
            <v>0</v>
          </cell>
          <cell r="AU980">
            <v>0</v>
          </cell>
          <cell r="AV980">
            <v>0</v>
          </cell>
          <cell r="AW980">
            <v>0</v>
          </cell>
          <cell r="AX980">
            <v>0</v>
          </cell>
          <cell r="AY980">
            <v>0</v>
          </cell>
          <cell r="AZ980">
            <v>0</v>
          </cell>
          <cell r="BA980">
            <v>0</v>
          </cell>
          <cell r="BB980">
            <v>0</v>
          </cell>
          <cell r="BC980">
            <v>0</v>
          </cell>
          <cell r="BD980">
            <v>0</v>
          </cell>
          <cell r="BE980">
            <v>0</v>
          </cell>
          <cell r="BF980">
            <v>0</v>
          </cell>
          <cell r="BG980">
            <v>0</v>
          </cell>
          <cell r="BH980">
            <v>0</v>
          </cell>
          <cell r="BI980">
            <v>0</v>
          </cell>
          <cell r="BJ980">
            <v>0</v>
          </cell>
          <cell r="BK980">
            <v>0</v>
          </cell>
          <cell r="BL980">
            <v>0</v>
          </cell>
          <cell r="BM980">
            <v>0</v>
          </cell>
          <cell r="BN980">
            <v>0</v>
          </cell>
          <cell r="BO980">
            <v>0</v>
          </cell>
          <cell r="BP980">
            <v>0</v>
          </cell>
          <cell r="BQ980">
            <v>0</v>
          </cell>
          <cell r="BR980">
            <v>0</v>
          </cell>
          <cell r="BS980">
            <v>0</v>
          </cell>
          <cell r="BT980">
            <v>0</v>
          </cell>
          <cell r="BU980">
            <v>0</v>
          </cell>
          <cell r="BV980">
            <v>0</v>
          </cell>
          <cell r="BW980">
            <v>0</v>
          </cell>
          <cell r="BX980">
            <v>0</v>
          </cell>
          <cell r="BY980">
            <v>0</v>
          </cell>
          <cell r="BZ980">
            <v>0</v>
          </cell>
          <cell r="CA980">
            <v>0</v>
          </cell>
          <cell r="CB980">
            <v>0</v>
          </cell>
          <cell r="CC980">
            <v>0</v>
          </cell>
          <cell r="CD980">
            <v>0</v>
          </cell>
          <cell r="CE980">
            <v>0</v>
          </cell>
          <cell r="CF980">
            <v>0</v>
          </cell>
          <cell r="CG980">
            <v>0</v>
          </cell>
          <cell r="CH980">
            <v>0</v>
          </cell>
          <cell r="CI980">
            <v>0</v>
          </cell>
          <cell r="CJ980">
            <v>0</v>
          </cell>
          <cell r="CK980">
            <v>0</v>
          </cell>
          <cell r="CL980">
            <v>0</v>
          </cell>
          <cell r="CM980">
            <v>0</v>
          </cell>
          <cell r="CN980">
            <v>0</v>
          </cell>
          <cell r="CO980">
            <v>0</v>
          </cell>
          <cell r="CP980">
            <v>0</v>
          </cell>
          <cell r="CQ980">
            <v>0</v>
          </cell>
          <cell r="CR980">
            <v>0</v>
          </cell>
          <cell r="CS980">
            <v>0</v>
          </cell>
          <cell r="CT980">
            <v>0</v>
          </cell>
          <cell r="CU980">
            <v>0</v>
          </cell>
          <cell r="CV980">
            <v>0</v>
          </cell>
          <cell r="CW980">
            <v>0</v>
          </cell>
          <cell r="CX980">
            <v>0</v>
          </cell>
          <cell r="CY980">
            <v>0</v>
          </cell>
          <cell r="CZ980">
            <v>0</v>
          </cell>
          <cell r="DA980">
            <v>0</v>
          </cell>
          <cell r="DB980">
            <v>0</v>
          </cell>
          <cell r="DC980">
            <v>0</v>
          </cell>
          <cell r="DD980">
            <v>0</v>
          </cell>
          <cell r="DE980">
            <v>0</v>
          </cell>
          <cell r="DF980">
            <v>0</v>
          </cell>
          <cell r="DG980">
            <v>0</v>
          </cell>
          <cell r="DH980">
            <v>0</v>
          </cell>
          <cell r="DI980">
            <v>0</v>
          </cell>
          <cell r="DJ980">
            <v>0</v>
          </cell>
          <cell r="DK980">
            <v>0</v>
          </cell>
          <cell r="DL980">
            <v>0</v>
          </cell>
          <cell r="DM980">
            <v>0</v>
          </cell>
          <cell r="DN980">
            <v>0</v>
          </cell>
          <cell r="DO980">
            <v>0</v>
          </cell>
          <cell r="DP980">
            <v>0</v>
          </cell>
          <cell r="DQ980">
            <v>0</v>
          </cell>
          <cell r="DR980">
            <v>0</v>
          </cell>
          <cell r="DS980">
            <v>0</v>
          </cell>
          <cell r="DT980">
            <v>0</v>
          </cell>
          <cell r="DU980">
            <v>0</v>
          </cell>
          <cell r="DV980">
            <v>0</v>
          </cell>
          <cell r="DW980">
            <v>0</v>
          </cell>
          <cell r="DX980">
            <v>0</v>
          </cell>
          <cell r="DY980">
            <v>0</v>
          </cell>
          <cell r="DZ980">
            <v>0</v>
          </cell>
          <cell r="EA980">
            <v>0</v>
          </cell>
          <cell r="EB980">
            <v>0</v>
          </cell>
          <cell r="EC980">
            <v>0</v>
          </cell>
          <cell r="ED980">
            <v>0</v>
          </cell>
        </row>
        <row r="981">
          <cell r="J981" t="str">
            <v>Mills / kWh</v>
          </cell>
          <cell r="W981" t="str">
            <v>Mills / kWh</v>
          </cell>
          <cell r="AJ981" t="str">
            <v>Mills / kWh</v>
          </cell>
          <cell r="AW981" t="str">
            <v>Mills / kWh</v>
          </cell>
          <cell r="BJ981" t="str">
            <v>Mills / kWh</v>
          </cell>
          <cell r="BW981" t="str">
            <v>Mills / kWh</v>
          </cell>
          <cell r="CJ981" t="str">
            <v>Mills / kWh</v>
          </cell>
          <cell r="CW981" t="str">
            <v>Mills / kWh</v>
          </cell>
          <cell r="DJ981" t="str">
            <v>Mills / kWh</v>
          </cell>
          <cell r="DW981" t="str">
            <v>Mills / kWh</v>
          </cell>
        </row>
        <row r="982">
          <cell r="A982" t="str">
            <v>Special Sales For Resale</v>
          </cell>
        </row>
        <row r="984">
          <cell r="F984">
            <v>0</v>
          </cell>
          <cell r="G984">
            <v>0</v>
          </cell>
          <cell r="H984">
            <v>0</v>
          </cell>
          <cell r="I984">
            <v>0</v>
          </cell>
          <cell r="J984">
            <v>0</v>
          </cell>
          <cell r="K984">
            <v>0</v>
          </cell>
          <cell r="L984">
            <v>0</v>
          </cell>
          <cell r="M984">
            <v>0</v>
          </cell>
          <cell r="N984">
            <v>0</v>
          </cell>
          <cell r="O984">
            <v>0</v>
          </cell>
          <cell r="P984">
            <v>0</v>
          </cell>
          <cell r="Q984">
            <v>0</v>
          </cell>
          <cell r="R984">
            <v>0</v>
          </cell>
          <cell r="S984">
            <v>0</v>
          </cell>
          <cell r="T984">
            <v>0</v>
          </cell>
          <cell r="U984">
            <v>0</v>
          </cell>
          <cell r="V984">
            <v>0</v>
          </cell>
          <cell r="W984">
            <v>0</v>
          </cell>
          <cell r="X984">
            <v>0</v>
          </cell>
          <cell r="Y984">
            <v>0</v>
          </cell>
          <cell r="Z984">
            <v>0</v>
          </cell>
          <cell r="AA984">
            <v>0</v>
          </cell>
          <cell r="AB984">
            <v>0</v>
          </cell>
          <cell r="AC984">
            <v>0</v>
          </cell>
          <cell r="AD984">
            <v>0</v>
          </cell>
          <cell r="AE984">
            <v>0</v>
          </cell>
          <cell r="AF984">
            <v>0</v>
          </cell>
          <cell r="AG984">
            <v>0</v>
          </cell>
          <cell r="AH984">
            <v>0</v>
          </cell>
          <cell r="AI984">
            <v>0</v>
          </cell>
          <cell r="AJ984">
            <v>0</v>
          </cell>
          <cell r="AK984">
            <v>0</v>
          </cell>
          <cell r="AL984">
            <v>0</v>
          </cell>
          <cell r="AM984">
            <v>0</v>
          </cell>
          <cell r="AN984">
            <v>0</v>
          </cell>
          <cell r="AO984">
            <v>0</v>
          </cell>
          <cell r="AP984">
            <v>0</v>
          </cell>
          <cell r="AQ984">
            <v>0</v>
          </cell>
          <cell r="AR984">
            <v>0</v>
          </cell>
          <cell r="AS984">
            <v>0</v>
          </cell>
          <cell r="AT984">
            <v>0</v>
          </cell>
          <cell r="AU984">
            <v>0</v>
          </cell>
          <cell r="AV984">
            <v>0</v>
          </cell>
          <cell r="AW984">
            <v>0</v>
          </cell>
          <cell r="AX984">
            <v>0</v>
          </cell>
          <cell r="AY984">
            <v>0</v>
          </cell>
          <cell r="AZ984">
            <v>0</v>
          </cell>
          <cell r="BA984">
            <v>0</v>
          </cell>
          <cell r="BB984">
            <v>0</v>
          </cell>
          <cell r="BC984">
            <v>0</v>
          </cell>
          <cell r="BD984">
            <v>0</v>
          </cell>
          <cell r="BE984">
            <v>0</v>
          </cell>
          <cell r="BF984">
            <v>0</v>
          </cell>
          <cell r="BG984">
            <v>0</v>
          </cell>
          <cell r="BH984">
            <v>0</v>
          </cell>
          <cell r="BI984">
            <v>0</v>
          </cell>
          <cell r="BJ984">
            <v>0</v>
          </cell>
          <cell r="BK984">
            <v>0</v>
          </cell>
          <cell r="BL984">
            <v>0</v>
          </cell>
          <cell r="BM984">
            <v>0</v>
          </cell>
          <cell r="BN984">
            <v>0</v>
          </cell>
          <cell r="BO984">
            <v>0</v>
          </cell>
          <cell r="BP984">
            <v>0</v>
          </cell>
          <cell r="BQ984">
            <v>0</v>
          </cell>
          <cell r="BR984">
            <v>0</v>
          </cell>
          <cell r="BS984">
            <v>0</v>
          </cell>
          <cell r="BT984">
            <v>0</v>
          </cell>
          <cell r="BU984">
            <v>0</v>
          </cell>
          <cell r="BV984">
            <v>0</v>
          </cell>
          <cell r="BW984">
            <v>0</v>
          </cell>
          <cell r="BX984">
            <v>0</v>
          </cell>
          <cell r="BY984">
            <v>0</v>
          </cell>
          <cell r="BZ984">
            <v>0</v>
          </cell>
          <cell r="CA984">
            <v>0</v>
          </cell>
          <cell r="CB984">
            <v>0</v>
          </cell>
          <cell r="CC984">
            <v>0</v>
          </cell>
          <cell r="CD984">
            <v>0</v>
          </cell>
          <cell r="CE984">
            <v>0</v>
          </cell>
          <cell r="CF984">
            <v>0</v>
          </cell>
          <cell r="CG984">
            <v>0</v>
          </cell>
          <cell r="CH984">
            <v>0</v>
          </cell>
          <cell r="CI984">
            <v>0</v>
          </cell>
          <cell r="CJ984">
            <v>0</v>
          </cell>
          <cell r="CK984">
            <v>0</v>
          </cell>
          <cell r="CL984">
            <v>0</v>
          </cell>
          <cell r="CM984">
            <v>0</v>
          </cell>
          <cell r="CN984">
            <v>0</v>
          </cell>
          <cell r="CO984">
            <v>0</v>
          </cell>
          <cell r="CP984">
            <v>0</v>
          </cell>
          <cell r="CQ984">
            <v>0</v>
          </cell>
          <cell r="CR984">
            <v>0</v>
          </cell>
          <cell r="CS984">
            <v>0</v>
          </cell>
          <cell r="CT984">
            <v>0</v>
          </cell>
          <cell r="CU984">
            <v>0</v>
          </cell>
          <cell r="CV984">
            <v>0</v>
          </cell>
          <cell r="CW984">
            <v>0</v>
          </cell>
          <cell r="CX984">
            <v>0</v>
          </cell>
          <cell r="CY984">
            <v>0</v>
          </cell>
          <cell r="CZ984">
            <v>0</v>
          </cell>
          <cell r="DA984">
            <v>0</v>
          </cell>
          <cell r="DB984">
            <v>0</v>
          </cell>
          <cell r="DC984">
            <v>0</v>
          </cell>
          <cell r="DD984">
            <v>0</v>
          </cell>
          <cell r="DE984">
            <v>0</v>
          </cell>
          <cell r="DF984">
            <v>0</v>
          </cell>
          <cell r="DG984">
            <v>0</v>
          </cell>
          <cell r="DH984">
            <v>0</v>
          </cell>
          <cell r="DI984">
            <v>0</v>
          </cell>
          <cell r="DJ984">
            <v>0</v>
          </cell>
          <cell r="DK984">
            <v>0</v>
          </cell>
          <cell r="DL984">
            <v>0</v>
          </cell>
          <cell r="DM984">
            <v>0</v>
          </cell>
          <cell r="DN984">
            <v>0</v>
          </cell>
          <cell r="DO984">
            <v>0</v>
          </cell>
          <cell r="DP984">
            <v>0</v>
          </cell>
          <cell r="DQ984">
            <v>0</v>
          </cell>
          <cell r="DR984">
            <v>0</v>
          </cell>
          <cell r="DS984">
            <v>0</v>
          </cell>
          <cell r="DT984">
            <v>0</v>
          </cell>
          <cell r="DU984">
            <v>0</v>
          </cell>
          <cell r="DV984">
            <v>0</v>
          </cell>
          <cell r="DW984">
            <v>0</v>
          </cell>
          <cell r="DX984">
            <v>0</v>
          </cell>
          <cell r="DY984">
            <v>0</v>
          </cell>
          <cell r="DZ984">
            <v>0</v>
          </cell>
          <cell r="EA984">
            <v>0</v>
          </cell>
          <cell r="EB984">
            <v>0</v>
          </cell>
          <cell r="EC984">
            <v>0</v>
          </cell>
          <cell r="ED984">
            <v>0</v>
          </cell>
        </row>
        <row r="985">
          <cell r="F985">
            <v>0</v>
          </cell>
          <cell r="G985">
            <v>0</v>
          </cell>
          <cell r="H985">
            <v>0</v>
          </cell>
          <cell r="I985">
            <v>0</v>
          </cell>
          <cell r="J985">
            <v>0</v>
          </cell>
          <cell r="K985">
            <v>0</v>
          </cell>
          <cell r="L985">
            <v>0</v>
          </cell>
          <cell r="M985">
            <v>0</v>
          </cell>
          <cell r="N985">
            <v>0</v>
          </cell>
          <cell r="O985">
            <v>0</v>
          </cell>
          <cell r="P985">
            <v>0</v>
          </cell>
          <cell r="Q985">
            <v>0</v>
          </cell>
          <cell r="R985">
            <v>0</v>
          </cell>
          <cell r="S985">
            <v>0</v>
          </cell>
          <cell r="T985">
            <v>0</v>
          </cell>
          <cell r="U985">
            <v>0</v>
          </cell>
          <cell r="V985">
            <v>0</v>
          </cell>
          <cell r="W985">
            <v>0</v>
          </cell>
          <cell r="X985">
            <v>0</v>
          </cell>
          <cell r="Y985">
            <v>0</v>
          </cell>
          <cell r="Z985">
            <v>0</v>
          </cell>
          <cell r="AA985">
            <v>0</v>
          </cell>
          <cell r="AB985">
            <v>0</v>
          </cell>
          <cell r="AC985">
            <v>0</v>
          </cell>
          <cell r="AD985">
            <v>0</v>
          </cell>
          <cell r="AE985">
            <v>0</v>
          </cell>
          <cell r="AF985">
            <v>0</v>
          </cell>
          <cell r="AG985">
            <v>0</v>
          </cell>
          <cell r="AH985">
            <v>0</v>
          </cell>
          <cell r="AI985">
            <v>0</v>
          </cell>
          <cell r="AJ985">
            <v>0</v>
          </cell>
          <cell r="AK985">
            <v>0</v>
          </cell>
          <cell r="AL985">
            <v>0</v>
          </cell>
          <cell r="AM985">
            <v>0</v>
          </cell>
          <cell r="AN985">
            <v>0</v>
          </cell>
          <cell r="AO985">
            <v>0</v>
          </cell>
          <cell r="AP985">
            <v>0</v>
          </cell>
          <cell r="AQ985">
            <v>0</v>
          </cell>
          <cell r="AR985">
            <v>0</v>
          </cell>
          <cell r="AS985">
            <v>0</v>
          </cell>
          <cell r="AT985">
            <v>0</v>
          </cell>
          <cell r="AU985">
            <v>0</v>
          </cell>
          <cell r="AV985">
            <v>0</v>
          </cell>
          <cell r="AW985">
            <v>0</v>
          </cell>
          <cell r="AX985">
            <v>0</v>
          </cell>
          <cell r="AY985">
            <v>0</v>
          </cell>
          <cell r="AZ985">
            <v>0</v>
          </cell>
          <cell r="BA985">
            <v>0</v>
          </cell>
          <cell r="BB985">
            <v>0</v>
          </cell>
          <cell r="BC985">
            <v>0</v>
          </cell>
          <cell r="BD985">
            <v>0</v>
          </cell>
          <cell r="BE985">
            <v>0</v>
          </cell>
          <cell r="BF985">
            <v>0</v>
          </cell>
          <cell r="BG985">
            <v>0</v>
          </cell>
          <cell r="BH985">
            <v>0</v>
          </cell>
          <cell r="BI985">
            <v>0</v>
          </cell>
          <cell r="BJ985">
            <v>0</v>
          </cell>
          <cell r="BK985">
            <v>0</v>
          </cell>
          <cell r="BL985">
            <v>0</v>
          </cell>
          <cell r="BM985">
            <v>0</v>
          </cell>
          <cell r="BN985">
            <v>0</v>
          </cell>
          <cell r="BO985">
            <v>0</v>
          </cell>
          <cell r="BP985">
            <v>0</v>
          </cell>
          <cell r="BQ985">
            <v>0</v>
          </cell>
          <cell r="BR985">
            <v>0</v>
          </cell>
          <cell r="BS985">
            <v>0</v>
          </cell>
          <cell r="BT985">
            <v>0</v>
          </cell>
          <cell r="BU985">
            <v>0</v>
          </cell>
          <cell r="BV985">
            <v>0</v>
          </cell>
          <cell r="BW985">
            <v>0</v>
          </cell>
          <cell r="BX985">
            <v>0</v>
          </cell>
          <cell r="BY985">
            <v>0</v>
          </cell>
          <cell r="BZ985">
            <v>0</v>
          </cell>
          <cell r="CA985">
            <v>0</v>
          </cell>
          <cell r="CB985">
            <v>0</v>
          </cell>
          <cell r="CC985">
            <v>0</v>
          </cell>
          <cell r="CD985">
            <v>0</v>
          </cell>
          <cell r="CE985">
            <v>0</v>
          </cell>
          <cell r="CF985">
            <v>0</v>
          </cell>
          <cell r="CG985">
            <v>0</v>
          </cell>
          <cell r="CH985">
            <v>0</v>
          </cell>
          <cell r="CI985">
            <v>0</v>
          </cell>
          <cell r="CJ985">
            <v>0</v>
          </cell>
          <cell r="CK985">
            <v>0</v>
          </cell>
          <cell r="CL985">
            <v>0</v>
          </cell>
          <cell r="CM985">
            <v>0</v>
          </cell>
          <cell r="CN985">
            <v>0</v>
          </cell>
          <cell r="CO985">
            <v>0</v>
          </cell>
          <cell r="CP985">
            <v>0</v>
          </cell>
          <cell r="CQ985">
            <v>0</v>
          </cell>
          <cell r="CR985">
            <v>0</v>
          </cell>
          <cell r="CS985">
            <v>0</v>
          </cell>
          <cell r="CT985">
            <v>0</v>
          </cell>
          <cell r="CU985">
            <v>0</v>
          </cell>
          <cell r="CV985">
            <v>0</v>
          </cell>
          <cell r="CW985">
            <v>0</v>
          </cell>
          <cell r="CX985">
            <v>0</v>
          </cell>
          <cell r="CY985">
            <v>0</v>
          </cell>
          <cell r="CZ985">
            <v>0</v>
          </cell>
          <cell r="DA985">
            <v>0</v>
          </cell>
          <cell r="DB985">
            <v>0</v>
          </cell>
          <cell r="DC985">
            <v>0</v>
          </cell>
          <cell r="DD985">
            <v>0</v>
          </cell>
          <cell r="DE985">
            <v>0</v>
          </cell>
          <cell r="DF985">
            <v>0</v>
          </cell>
          <cell r="DG985">
            <v>0</v>
          </cell>
          <cell r="DH985">
            <v>0</v>
          </cell>
          <cell r="DI985">
            <v>0</v>
          </cell>
          <cell r="DJ985">
            <v>0</v>
          </cell>
          <cell r="DK985">
            <v>0</v>
          </cell>
          <cell r="DL985">
            <v>0</v>
          </cell>
          <cell r="DM985">
            <v>0</v>
          </cell>
          <cell r="DN985">
            <v>0</v>
          </cell>
          <cell r="DO985">
            <v>0</v>
          </cell>
          <cell r="DP985">
            <v>0</v>
          </cell>
          <cell r="DQ985">
            <v>0</v>
          </cell>
          <cell r="DR985">
            <v>0</v>
          </cell>
          <cell r="DS985">
            <v>0</v>
          </cell>
          <cell r="DT985">
            <v>0</v>
          </cell>
          <cell r="DU985">
            <v>0</v>
          </cell>
          <cell r="DV985">
            <v>0</v>
          </cell>
          <cell r="DW985">
            <v>0</v>
          </cell>
          <cell r="DX985">
            <v>0</v>
          </cell>
          <cell r="DY985">
            <v>0</v>
          </cell>
          <cell r="DZ985">
            <v>0</v>
          </cell>
          <cell r="EA985">
            <v>0</v>
          </cell>
          <cell r="EB985">
            <v>0</v>
          </cell>
          <cell r="EC985">
            <v>0</v>
          </cell>
          <cell r="ED985">
            <v>0</v>
          </cell>
        </row>
        <row r="986">
          <cell r="F986">
            <v>0</v>
          </cell>
          <cell r="G986">
            <v>0</v>
          </cell>
          <cell r="H986">
            <v>0</v>
          </cell>
          <cell r="I986">
            <v>0</v>
          </cell>
          <cell r="J986">
            <v>0</v>
          </cell>
          <cell r="K986">
            <v>0</v>
          </cell>
          <cell r="L986">
            <v>0</v>
          </cell>
          <cell r="M986">
            <v>0</v>
          </cell>
          <cell r="N986">
            <v>0</v>
          </cell>
          <cell r="O986">
            <v>0</v>
          </cell>
          <cell r="P986">
            <v>0</v>
          </cell>
          <cell r="Q986">
            <v>0</v>
          </cell>
          <cell r="R986">
            <v>0</v>
          </cell>
          <cell r="S986">
            <v>0</v>
          </cell>
          <cell r="T986">
            <v>0</v>
          </cell>
          <cell r="U986">
            <v>0</v>
          </cell>
          <cell r="V986">
            <v>0</v>
          </cell>
          <cell r="W986">
            <v>0</v>
          </cell>
          <cell r="X986">
            <v>0</v>
          </cell>
          <cell r="Y986">
            <v>0</v>
          </cell>
          <cell r="Z986">
            <v>0</v>
          </cell>
          <cell r="AA986">
            <v>0</v>
          </cell>
          <cell r="AB986">
            <v>0</v>
          </cell>
          <cell r="AC986">
            <v>0</v>
          </cell>
          <cell r="AD986">
            <v>0</v>
          </cell>
          <cell r="AE986">
            <v>0</v>
          </cell>
          <cell r="AF986">
            <v>0</v>
          </cell>
          <cell r="AG986">
            <v>0</v>
          </cell>
          <cell r="AH986">
            <v>0</v>
          </cell>
          <cell r="AI986">
            <v>0</v>
          </cell>
          <cell r="AJ986">
            <v>0</v>
          </cell>
          <cell r="AK986">
            <v>0</v>
          </cell>
          <cell r="AL986">
            <v>0</v>
          </cell>
          <cell r="AM986">
            <v>0</v>
          </cell>
          <cell r="AN986">
            <v>0</v>
          </cell>
          <cell r="AO986">
            <v>0</v>
          </cell>
          <cell r="AP986">
            <v>0</v>
          </cell>
          <cell r="AQ986">
            <v>0</v>
          </cell>
          <cell r="AR986">
            <v>0</v>
          </cell>
          <cell r="AS986">
            <v>0</v>
          </cell>
          <cell r="AT986">
            <v>0</v>
          </cell>
          <cell r="AU986">
            <v>0</v>
          </cell>
          <cell r="AV986">
            <v>0</v>
          </cell>
          <cell r="AW986">
            <v>0</v>
          </cell>
          <cell r="AX986">
            <v>0</v>
          </cell>
          <cell r="AY986">
            <v>0</v>
          </cell>
          <cell r="AZ986">
            <v>0</v>
          </cell>
          <cell r="BA986">
            <v>0</v>
          </cell>
          <cell r="BB986">
            <v>0</v>
          </cell>
          <cell r="BC986">
            <v>0</v>
          </cell>
          <cell r="BD986">
            <v>0</v>
          </cell>
          <cell r="BE986">
            <v>0</v>
          </cell>
          <cell r="BF986">
            <v>0</v>
          </cell>
          <cell r="BG986">
            <v>0</v>
          </cell>
          <cell r="BH986">
            <v>0</v>
          </cell>
          <cell r="BI986">
            <v>0</v>
          </cell>
          <cell r="BJ986">
            <v>0</v>
          </cell>
          <cell r="BK986">
            <v>0</v>
          </cell>
          <cell r="BL986">
            <v>0</v>
          </cell>
          <cell r="BM986">
            <v>0</v>
          </cell>
          <cell r="BN986">
            <v>0</v>
          </cell>
          <cell r="BO986">
            <v>0</v>
          </cell>
          <cell r="BP986">
            <v>0</v>
          </cell>
          <cell r="BQ986">
            <v>0</v>
          </cell>
          <cell r="BR986">
            <v>0</v>
          </cell>
          <cell r="BS986">
            <v>0</v>
          </cell>
          <cell r="BT986">
            <v>0</v>
          </cell>
          <cell r="BU986">
            <v>0</v>
          </cell>
          <cell r="BV986">
            <v>0</v>
          </cell>
          <cell r="BW986">
            <v>0</v>
          </cell>
          <cell r="BX986">
            <v>0</v>
          </cell>
          <cell r="BY986">
            <v>0</v>
          </cell>
          <cell r="BZ986">
            <v>0</v>
          </cell>
          <cell r="CA986">
            <v>0</v>
          </cell>
          <cell r="CB986">
            <v>0</v>
          </cell>
          <cell r="CC986">
            <v>0</v>
          </cell>
          <cell r="CD986">
            <v>0</v>
          </cell>
          <cell r="CE986">
            <v>0</v>
          </cell>
          <cell r="CF986">
            <v>0</v>
          </cell>
          <cell r="CG986">
            <v>0</v>
          </cell>
          <cell r="CH986">
            <v>0</v>
          </cell>
          <cell r="CI986">
            <v>0</v>
          </cell>
          <cell r="CJ986">
            <v>0</v>
          </cell>
          <cell r="CK986">
            <v>0</v>
          </cell>
          <cell r="CL986">
            <v>0</v>
          </cell>
          <cell r="CM986">
            <v>0</v>
          </cell>
          <cell r="CN986">
            <v>0</v>
          </cell>
          <cell r="CO986">
            <v>0</v>
          </cell>
          <cell r="CP986">
            <v>0</v>
          </cell>
          <cell r="CQ986">
            <v>0</v>
          </cell>
          <cell r="CR986">
            <v>0</v>
          </cell>
          <cell r="CS986">
            <v>0</v>
          </cell>
          <cell r="CT986">
            <v>0</v>
          </cell>
          <cell r="CU986">
            <v>0</v>
          </cell>
          <cell r="CV986">
            <v>0</v>
          </cell>
          <cell r="CW986">
            <v>0</v>
          </cell>
          <cell r="CX986">
            <v>0</v>
          </cell>
          <cell r="CY986">
            <v>0</v>
          </cell>
          <cell r="CZ986">
            <v>0</v>
          </cell>
          <cell r="DA986">
            <v>0</v>
          </cell>
          <cell r="DB986">
            <v>0</v>
          </cell>
          <cell r="DC986">
            <v>0</v>
          </cell>
          <cell r="DD986">
            <v>0</v>
          </cell>
          <cell r="DE986">
            <v>0</v>
          </cell>
          <cell r="DF986">
            <v>0</v>
          </cell>
          <cell r="DG986">
            <v>0</v>
          </cell>
          <cell r="DH986">
            <v>0</v>
          </cell>
          <cell r="DI986">
            <v>0</v>
          </cell>
          <cell r="DJ986">
            <v>0</v>
          </cell>
          <cell r="DK986">
            <v>0</v>
          </cell>
          <cell r="DL986">
            <v>0</v>
          </cell>
          <cell r="DM986">
            <v>0</v>
          </cell>
          <cell r="DN986">
            <v>0</v>
          </cell>
          <cell r="DO986">
            <v>0</v>
          </cell>
          <cell r="DP986">
            <v>0</v>
          </cell>
          <cell r="DQ986">
            <v>0</v>
          </cell>
          <cell r="DR986">
            <v>0</v>
          </cell>
          <cell r="DS986">
            <v>0</v>
          </cell>
          <cell r="DT986">
            <v>0</v>
          </cell>
          <cell r="DU986">
            <v>0</v>
          </cell>
          <cell r="DV986">
            <v>0</v>
          </cell>
          <cell r="DW986">
            <v>0</v>
          </cell>
          <cell r="DX986">
            <v>0</v>
          </cell>
          <cell r="DY986">
            <v>0</v>
          </cell>
          <cell r="DZ986">
            <v>0</v>
          </cell>
          <cell r="EA986">
            <v>0</v>
          </cell>
          <cell r="EB986">
            <v>0</v>
          </cell>
          <cell r="EC986">
            <v>0</v>
          </cell>
          <cell r="ED986">
            <v>0</v>
          </cell>
        </row>
        <row r="987">
          <cell r="F987">
            <v>0</v>
          </cell>
          <cell r="G987">
            <v>0</v>
          </cell>
          <cell r="H987">
            <v>0</v>
          </cell>
          <cell r="I987">
            <v>0</v>
          </cell>
          <cell r="J987">
            <v>0</v>
          </cell>
          <cell r="K987">
            <v>0</v>
          </cell>
          <cell r="L987">
            <v>0</v>
          </cell>
          <cell r="M987">
            <v>0</v>
          </cell>
          <cell r="N987">
            <v>0</v>
          </cell>
          <cell r="O987">
            <v>0</v>
          </cell>
          <cell r="P987">
            <v>0</v>
          </cell>
          <cell r="Q987">
            <v>0</v>
          </cell>
          <cell r="R987">
            <v>0</v>
          </cell>
          <cell r="S987">
            <v>0</v>
          </cell>
          <cell r="T987">
            <v>0</v>
          </cell>
          <cell r="U987">
            <v>0</v>
          </cell>
          <cell r="V987">
            <v>0</v>
          </cell>
          <cell r="W987">
            <v>0</v>
          </cell>
          <cell r="X987">
            <v>0</v>
          </cell>
          <cell r="Y987">
            <v>0</v>
          </cell>
          <cell r="Z987">
            <v>0</v>
          </cell>
          <cell r="AA987">
            <v>0</v>
          </cell>
          <cell r="AB987">
            <v>0</v>
          </cell>
          <cell r="AC987">
            <v>0</v>
          </cell>
          <cell r="AD987">
            <v>0</v>
          </cell>
          <cell r="AE987">
            <v>0</v>
          </cell>
          <cell r="AF987">
            <v>0</v>
          </cell>
          <cell r="AG987">
            <v>0</v>
          </cell>
          <cell r="AH987">
            <v>0</v>
          </cell>
          <cell r="AI987">
            <v>0</v>
          </cell>
          <cell r="AJ987">
            <v>0</v>
          </cell>
          <cell r="AK987">
            <v>0</v>
          </cell>
          <cell r="AL987">
            <v>0</v>
          </cell>
          <cell r="AM987">
            <v>0</v>
          </cell>
          <cell r="AN987">
            <v>0</v>
          </cell>
          <cell r="AO987">
            <v>0</v>
          </cell>
          <cell r="AP987">
            <v>0</v>
          </cell>
          <cell r="AQ987">
            <v>0</v>
          </cell>
          <cell r="AR987">
            <v>0</v>
          </cell>
          <cell r="AS987">
            <v>0</v>
          </cell>
          <cell r="AT987">
            <v>0</v>
          </cell>
          <cell r="AU987">
            <v>0</v>
          </cell>
          <cell r="AV987">
            <v>0</v>
          </cell>
          <cell r="AW987">
            <v>0</v>
          </cell>
          <cell r="AX987">
            <v>0</v>
          </cell>
          <cell r="AY987">
            <v>0</v>
          </cell>
          <cell r="AZ987">
            <v>0</v>
          </cell>
          <cell r="BA987">
            <v>0</v>
          </cell>
          <cell r="BB987">
            <v>0</v>
          </cell>
          <cell r="BC987">
            <v>0</v>
          </cell>
          <cell r="BD987">
            <v>0</v>
          </cell>
          <cell r="BE987">
            <v>0</v>
          </cell>
          <cell r="BF987">
            <v>0</v>
          </cell>
          <cell r="BG987">
            <v>0</v>
          </cell>
          <cell r="BH987">
            <v>0</v>
          </cell>
          <cell r="BI987">
            <v>0</v>
          </cell>
          <cell r="BJ987">
            <v>0</v>
          </cell>
          <cell r="BK987">
            <v>0</v>
          </cell>
          <cell r="BL987">
            <v>0</v>
          </cell>
          <cell r="BM987">
            <v>0</v>
          </cell>
          <cell r="BN987">
            <v>0</v>
          </cell>
          <cell r="BO987">
            <v>0</v>
          </cell>
          <cell r="BP987">
            <v>0</v>
          </cell>
          <cell r="BQ987">
            <v>0</v>
          </cell>
          <cell r="BR987">
            <v>0</v>
          </cell>
          <cell r="BS987">
            <v>0</v>
          </cell>
          <cell r="BT987">
            <v>0</v>
          </cell>
          <cell r="BU987">
            <v>0</v>
          </cell>
          <cell r="BV987">
            <v>0</v>
          </cell>
          <cell r="BW987">
            <v>0</v>
          </cell>
          <cell r="BX987">
            <v>0</v>
          </cell>
          <cell r="BY987">
            <v>0</v>
          </cell>
          <cell r="BZ987">
            <v>0</v>
          </cell>
          <cell r="CA987">
            <v>0</v>
          </cell>
          <cell r="CB987">
            <v>0</v>
          </cell>
          <cell r="CC987">
            <v>0</v>
          </cell>
          <cell r="CD987">
            <v>0</v>
          </cell>
          <cell r="CE987">
            <v>0</v>
          </cell>
          <cell r="CF987">
            <v>0</v>
          </cell>
          <cell r="CG987">
            <v>0</v>
          </cell>
          <cell r="CH987">
            <v>0</v>
          </cell>
          <cell r="CI987">
            <v>0</v>
          </cell>
          <cell r="CJ987">
            <v>0</v>
          </cell>
          <cell r="CK987">
            <v>0</v>
          </cell>
          <cell r="CL987">
            <v>0</v>
          </cell>
          <cell r="CM987">
            <v>0</v>
          </cell>
          <cell r="CN987">
            <v>0</v>
          </cell>
          <cell r="CO987">
            <v>0</v>
          </cell>
          <cell r="CP987">
            <v>0</v>
          </cell>
          <cell r="CQ987">
            <v>0</v>
          </cell>
          <cell r="CR987">
            <v>0</v>
          </cell>
          <cell r="CS987">
            <v>0</v>
          </cell>
          <cell r="CT987">
            <v>0</v>
          </cell>
          <cell r="CU987">
            <v>0</v>
          </cell>
          <cell r="CV987">
            <v>0</v>
          </cell>
          <cell r="CW987">
            <v>0</v>
          </cell>
          <cell r="CX987">
            <v>0</v>
          </cell>
          <cell r="CY987">
            <v>0</v>
          </cell>
          <cell r="CZ987">
            <v>0</v>
          </cell>
          <cell r="DA987">
            <v>0</v>
          </cell>
          <cell r="DB987">
            <v>0</v>
          </cell>
          <cell r="DC987">
            <v>0</v>
          </cell>
          <cell r="DD987">
            <v>0</v>
          </cell>
          <cell r="DE987">
            <v>0</v>
          </cell>
          <cell r="DF987">
            <v>0</v>
          </cell>
          <cell r="DG987">
            <v>0</v>
          </cell>
          <cell r="DH987">
            <v>0</v>
          </cell>
          <cell r="DI987">
            <v>0</v>
          </cell>
          <cell r="DJ987">
            <v>0</v>
          </cell>
          <cell r="DK987">
            <v>0</v>
          </cell>
          <cell r="DL987">
            <v>0</v>
          </cell>
          <cell r="DM987">
            <v>0</v>
          </cell>
          <cell r="DN987">
            <v>0</v>
          </cell>
          <cell r="DO987">
            <v>0</v>
          </cell>
          <cell r="DP987">
            <v>0</v>
          </cell>
          <cell r="DQ987">
            <v>0</v>
          </cell>
          <cell r="DR987">
            <v>0</v>
          </cell>
          <cell r="DS987">
            <v>0</v>
          </cell>
          <cell r="DT987">
            <v>0</v>
          </cell>
          <cell r="DU987">
            <v>0</v>
          </cell>
          <cell r="DV987">
            <v>0</v>
          </cell>
          <cell r="DW987">
            <v>0</v>
          </cell>
          <cell r="DX987">
            <v>0</v>
          </cell>
          <cell r="DY987">
            <v>0</v>
          </cell>
          <cell r="DZ987">
            <v>0</v>
          </cell>
          <cell r="EA987">
            <v>0</v>
          </cell>
          <cell r="EB987">
            <v>0</v>
          </cell>
          <cell r="EC987">
            <v>0</v>
          </cell>
          <cell r="ED987">
            <v>0</v>
          </cell>
        </row>
        <row r="988">
          <cell r="F988">
            <v>0</v>
          </cell>
          <cell r="G988">
            <v>0</v>
          </cell>
          <cell r="H988">
            <v>0</v>
          </cell>
          <cell r="I988">
            <v>0</v>
          </cell>
          <cell r="J988">
            <v>0</v>
          </cell>
          <cell r="K988">
            <v>0</v>
          </cell>
          <cell r="L988">
            <v>0</v>
          </cell>
          <cell r="M988">
            <v>0</v>
          </cell>
          <cell r="N988">
            <v>0</v>
          </cell>
          <cell r="O988">
            <v>0</v>
          </cell>
          <cell r="P988">
            <v>0</v>
          </cell>
          <cell r="Q988">
            <v>0</v>
          </cell>
          <cell r="R988">
            <v>0</v>
          </cell>
          <cell r="S988">
            <v>0</v>
          </cell>
          <cell r="T988">
            <v>0</v>
          </cell>
          <cell r="U988">
            <v>0</v>
          </cell>
          <cell r="V988">
            <v>0</v>
          </cell>
          <cell r="W988">
            <v>0</v>
          </cell>
          <cell r="X988">
            <v>0</v>
          </cell>
          <cell r="Y988">
            <v>0</v>
          </cell>
          <cell r="Z988">
            <v>0</v>
          </cell>
          <cell r="AA988">
            <v>0</v>
          </cell>
          <cell r="AB988">
            <v>0</v>
          </cell>
          <cell r="AC988">
            <v>0</v>
          </cell>
          <cell r="AD988">
            <v>0</v>
          </cell>
          <cell r="AE988">
            <v>0</v>
          </cell>
          <cell r="AF988">
            <v>0</v>
          </cell>
          <cell r="AG988">
            <v>0</v>
          </cell>
          <cell r="AH988">
            <v>0</v>
          </cell>
          <cell r="AI988">
            <v>0</v>
          </cell>
          <cell r="AJ988">
            <v>0</v>
          </cell>
          <cell r="AK988">
            <v>0</v>
          </cell>
          <cell r="AL988">
            <v>0</v>
          </cell>
          <cell r="AM988">
            <v>0</v>
          </cell>
          <cell r="AN988">
            <v>0</v>
          </cell>
          <cell r="AO988">
            <v>0</v>
          </cell>
          <cell r="AP988">
            <v>0</v>
          </cell>
          <cell r="AQ988">
            <v>0</v>
          </cell>
          <cell r="AR988">
            <v>0</v>
          </cell>
          <cell r="AS988">
            <v>0</v>
          </cell>
          <cell r="AT988">
            <v>0</v>
          </cell>
          <cell r="AU988">
            <v>0</v>
          </cell>
          <cell r="AV988">
            <v>0</v>
          </cell>
          <cell r="AW988">
            <v>0</v>
          </cell>
          <cell r="AX988">
            <v>0</v>
          </cell>
          <cell r="AY988">
            <v>0</v>
          </cell>
          <cell r="AZ988">
            <v>0</v>
          </cell>
          <cell r="BA988">
            <v>0</v>
          </cell>
          <cell r="BB988">
            <v>0</v>
          </cell>
          <cell r="BC988">
            <v>0</v>
          </cell>
          <cell r="BD988">
            <v>0</v>
          </cell>
          <cell r="BE988">
            <v>0</v>
          </cell>
          <cell r="BF988">
            <v>0</v>
          </cell>
          <cell r="BG988">
            <v>0</v>
          </cell>
          <cell r="BH988">
            <v>0</v>
          </cell>
          <cell r="BI988">
            <v>0</v>
          </cell>
          <cell r="BJ988">
            <v>0</v>
          </cell>
          <cell r="BK988">
            <v>0</v>
          </cell>
          <cell r="BL988">
            <v>0</v>
          </cell>
          <cell r="BM988">
            <v>0</v>
          </cell>
          <cell r="BN988">
            <v>0</v>
          </cell>
          <cell r="BO988">
            <v>0</v>
          </cell>
          <cell r="BP988">
            <v>0</v>
          </cell>
          <cell r="BQ988">
            <v>0</v>
          </cell>
          <cell r="BR988">
            <v>0</v>
          </cell>
          <cell r="BS988">
            <v>0</v>
          </cell>
          <cell r="BT988">
            <v>0</v>
          </cell>
          <cell r="BU988">
            <v>0</v>
          </cell>
          <cell r="BV988">
            <v>0</v>
          </cell>
          <cell r="BW988">
            <v>0</v>
          </cell>
          <cell r="BX988">
            <v>0</v>
          </cell>
          <cell r="BY988">
            <v>0</v>
          </cell>
          <cell r="BZ988">
            <v>0</v>
          </cell>
          <cell r="CA988">
            <v>0</v>
          </cell>
          <cell r="CB988">
            <v>0</v>
          </cell>
          <cell r="CC988">
            <v>0</v>
          </cell>
          <cell r="CD988">
            <v>0</v>
          </cell>
          <cell r="CE988">
            <v>0</v>
          </cell>
          <cell r="CF988">
            <v>0</v>
          </cell>
          <cell r="CG988">
            <v>0</v>
          </cell>
          <cell r="CH988">
            <v>0</v>
          </cell>
          <cell r="CI988">
            <v>0</v>
          </cell>
          <cell r="CJ988">
            <v>0</v>
          </cell>
          <cell r="CK988">
            <v>0</v>
          </cell>
          <cell r="CL988">
            <v>0</v>
          </cell>
          <cell r="CM988">
            <v>0</v>
          </cell>
          <cell r="CN988">
            <v>0</v>
          </cell>
          <cell r="CO988">
            <v>0</v>
          </cell>
          <cell r="CP988">
            <v>0</v>
          </cell>
          <cell r="CQ988">
            <v>0</v>
          </cell>
          <cell r="CR988">
            <v>0</v>
          </cell>
          <cell r="CS988">
            <v>0</v>
          </cell>
          <cell r="CT988">
            <v>0</v>
          </cell>
          <cell r="CU988">
            <v>0</v>
          </cell>
          <cell r="CV988">
            <v>0</v>
          </cell>
          <cell r="CW988">
            <v>0</v>
          </cell>
          <cell r="CX988">
            <v>0</v>
          </cell>
          <cell r="CY988">
            <v>0</v>
          </cell>
          <cell r="CZ988">
            <v>0</v>
          </cell>
          <cell r="DA988">
            <v>0</v>
          </cell>
          <cell r="DB988">
            <v>0</v>
          </cell>
          <cell r="DC988">
            <v>0</v>
          </cell>
          <cell r="DD988">
            <v>0</v>
          </cell>
          <cell r="DE988">
            <v>0</v>
          </cell>
          <cell r="DF988">
            <v>0</v>
          </cell>
          <cell r="DG988">
            <v>0</v>
          </cell>
          <cell r="DH988">
            <v>0</v>
          </cell>
          <cell r="DI988">
            <v>0</v>
          </cell>
          <cell r="DJ988">
            <v>0</v>
          </cell>
          <cell r="DK988">
            <v>0</v>
          </cell>
          <cell r="DL988">
            <v>0</v>
          </cell>
          <cell r="DM988">
            <v>0</v>
          </cell>
          <cell r="DN988">
            <v>0</v>
          </cell>
          <cell r="DO988">
            <v>0</v>
          </cell>
          <cell r="DP988">
            <v>0</v>
          </cell>
          <cell r="DQ988">
            <v>0</v>
          </cell>
          <cell r="DR988">
            <v>0</v>
          </cell>
          <cell r="DS988">
            <v>0</v>
          </cell>
          <cell r="DT988">
            <v>0</v>
          </cell>
          <cell r="DU988">
            <v>0</v>
          </cell>
          <cell r="DV988">
            <v>0</v>
          </cell>
          <cell r="DW988">
            <v>0</v>
          </cell>
          <cell r="DX988">
            <v>0</v>
          </cell>
          <cell r="DY988">
            <v>0</v>
          </cell>
          <cell r="DZ988">
            <v>0</v>
          </cell>
          <cell r="EA988">
            <v>0</v>
          </cell>
          <cell r="EB988">
            <v>0</v>
          </cell>
          <cell r="EC988">
            <v>0</v>
          </cell>
          <cell r="ED988">
            <v>0</v>
          </cell>
        </row>
        <row r="989">
          <cell r="F989">
            <v>0</v>
          </cell>
          <cell r="G989">
            <v>0</v>
          </cell>
          <cell r="H989">
            <v>0</v>
          </cell>
          <cell r="I989">
            <v>0</v>
          </cell>
          <cell r="J989">
            <v>0</v>
          </cell>
          <cell r="K989">
            <v>0</v>
          </cell>
          <cell r="L989">
            <v>0</v>
          </cell>
          <cell r="M989">
            <v>0</v>
          </cell>
          <cell r="N989">
            <v>0</v>
          </cell>
          <cell r="O989">
            <v>0</v>
          </cell>
          <cell r="P989">
            <v>0</v>
          </cell>
          <cell r="Q989">
            <v>0</v>
          </cell>
          <cell r="R989">
            <v>0</v>
          </cell>
          <cell r="S989">
            <v>0</v>
          </cell>
          <cell r="T989">
            <v>0</v>
          </cell>
          <cell r="U989">
            <v>0</v>
          </cell>
          <cell r="V989">
            <v>0</v>
          </cell>
          <cell r="W989">
            <v>0</v>
          </cell>
          <cell r="X989">
            <v>0</v>
          </cell>
          <cell r="Y989">
            <v>0</v>
          </cell>
          <cell r="Z989">
            <v>0</v>
          </cell>
          <cell r="AA989">
            <v>0</v>
          </cell>
          <cell r="AB989">
            <v>0</v>
          </cell>
          <cell r="AC989">
            <v>0</v>
          </cell>
          <cell r="AD989">
            <v>0</v>
          </cell>
          <cell r="AE989">
            <v>0</v>
          </cell>
          <cell r="AF989">
            <v>0</v>
          </cell>
          <cell r="AG989">
            <v>0</v>
          </cell>
          <cell r="AH989">
            <v>0</v>
          </cell>
          <cell r="AI989">
            <v>0</v>
          </cell>
          <cell r="AJ989">
            <v>0</v>
          </cell>
          <cell r="AK989">
            <v>0</v>
          </cell>
          <cell r="AL989">
            <v>0</v>
          </cell>
          <cell r="AM989">
            <v>0</v>
          </cell>
          <cell r="AN989">
            <v>0</v>
          </cell>
          <cell r="AO989">
            <v>0</v>
          </cell>
          <cell r="AP989">
            <v>0</v>
          </cell>
          <cell r="AQ989">
            <v>0</v>
          </cell>
          <cell r="AR989">
            <v>0</v>
          </cell>
          <cell r="AS989">
            <v>0</v>
          </cell>
          <cell r="AT989">
            <v>0</v>
          </cell>
          <cell r="AU989">
            <v>0</v>
          </cell>
          <cell r="AV989">
            <v>0</v>
          </cell>
          <cell r="AW989">
            <v>0</v>
          </cell>
          <cell r="AX989">
            <v>0</v>
          </cell>
          <cell r="AY989">
            <v>0</v>
          </cell>
          <cell r="AZ989">
            <v>0</v>
          </cell>
          <cell r="BA989">
            <v>0</v>
          </cell>
          <cell r="BB989">
            <v>0</v>
          </cell>
          <cell r="BC989">
            <v>0</v>
          </cell>
          <cell r="BD989">
            <v>0</v>
          </cell>
          <cell r="BE989">
            <v>0</v>
          </cell>
          <cell r="BF989">
            <v>0</v>
          </cell>
          <cell r="BG989">
            <v>0</v>
          </cell>
          <cell r="BH989">
            <v>0</v>
          </cell>
          <cell r="BI989">
            <v>0</v>
          </cell>
          <cell r="BJ989">
            <v>0</v>
          </cell>
          <cell r="BK989">
            <v>0</v>
          </cell>
          <cell r="BL989">
            <v>0</v>
          </cell>
          <cell r="BM989">
            <v>0</v>
          </cell>
          <cell r="BN989">
            <v>0</v>
          </cell>
          <cell r="BO989">
            <v>0</v>
          </cell>
          <cell r="BP989">
            <v>0</v>
          </cell>
          <cell r="BQ989">
            <v>0</v>
          </cell>
          <cell r="BR989">
            <v>0</v>
          </cell>
          <cell r="BS989">
            <v>0</v>
          </cell>
          <cell r="BT989">
            <v>0</v>
          </cell>
          <cell r="BU989">
            <v>0</v>
          </cell>
          <cell r="BV989">
            <v>0</v>
          </cell>
          <cell r="BW989">
            <v>0</v>
          </cell>
          <cell r="BX989">
            <v>0</v>
          </cell>
          <cell r="BY989">
            <v>0</v>
          </cell>
          <cell r="BZ989">
            <v>0</v>
          </cell>
          <cell r="CA989">
            <v>0</v>
          </cell>
          <cell r="CB989">
            <v>0</v>
          </cell>
          <cell r="CC989">
            <v>0</v>
          </cell>
          <cell r="CD989">
            <v>0</v>
          </cell>
          <cell r="CE989">
            <v>0</v>
          </cell>
          <cell r="CF989">
            <v>0</v>
          </cell>
          <cell r="CG989">
            <v>0</v>
          </cell>
          <cell r="CH989">
            <v>0</v>
          </cell>
          <cell r="CI989">
            <v>0</v>
          </cell>
          <cell r="CJ989">
            <v>0</v>
          </cell>
          <cell r="CK989">
            <v>0</v>
          </cell>
          <cell r="CL989">
            <v>0</v>
          </cell>
          <cell r="CM989">
            <v>0</v>
          </cell>
          <cell r="CN989">
            <v>0</v>
          </cell>
          <cell r="CO989">
            <v>0</v>
          </cell>
          <cell r="CP989">
            <v>0</v>
          </cell>
          <cell r="CQ989">
            <v>0</v>
          </cell>
          <cell r="CR989">
            <v>0</v>
          </cell>
          <cell r="CS989">
            <v>0</v>
          </cell>
          <cell r="CT989">
            <v>0</v>
          </cell>
          <cell r="CU989">
            <v>0</v>
          </cell>
          <cell r="CV989">
            <v>0</v>
          </cell>
          <cell r="CW989">
            <v>0</v>
          </cell>
          <cell r="CX989">
            <v>0</v>
          </cell>
          <cell r="CY989">
            <v>0</v>
          </cell>
          <cell r="CZ989">
            <v>0</v>
          </cell>
          <cell r="DA989">
            <v>0</v>
          </cell>
          <cell r="DB989">
            <v>0</v>
          </cell>
          <cell r="DC989">
            <v>0</v>
          </cell>
          <cell r="DD989">
            <v>0</v>
          </cell>
          <cell r="DE989">
            <v>0</v>
          </cell>
          <cell r="DF989">
            <v>0</v>
          </cell>
          <cell r="DG989">
            <v>0</v>
          </cell>
          <cell r="DH989">
            <v>0</v>
          </cell>
          <cell r="DI989">
            <v>0</v>
          </cell>
          <cell r="DJ989">
            <v>0</v>
          </cell>
          <cell r="DK989">
            <v>0</v>
          </cell>
          <cell r="DL989">
            <v>0</v>
          </cell>
          <cell r="DM989">
            <v>0</v>
          </cell>
          <cell r="DN989">
            <v>0</v>
          </cell>
          <cell r="DO989">
            <v>0</v>
          </cell>
          <cell r="DP989">
            <v>0</v>
          </cell>
          <cell r="DQ989">
            <v>0</v>
          </cell>
          <cell r="DR989">
            <v>0</v>
          </cell>
          <cell r="DS989">
            <v>0</v>
          </cell>
          <cell r="DT989">
            <v>0</v>
          </cell>
          <cell r="DU989">
            <v>0</v>
          </cell>
          <cell r="DV989">
            <v>0</v>
          </cell>
          <cell r="DW989">
            <v>0</v>
          </cell>
          <cell r="DX989">
            <v>0</v>
          </cell>
          <cell r="DY989">
            <v>0</v>
          </cell>
          <cell r="DZ989">
            <v>0</v>
          </cell>
          <cell r="EA989">
            <v>0</v>
          </cell>
          <cell r="EB989">
            <v>0</v>
          </cell>
          <cell r="EC989">
            <v>0</v>
          </cell>
          <cell r="ED989">
            <v>0</v>
          </cell>
        </row>
        <row r="990">
          <cell r="F990">
            <v>0</v>
          </cell>
          <cell r="G990">
            <v>0</v>
          </cell>
          <cell r="H990">
            <v>0</v>
          </cell>
          <cell r="I990">
            <v>0</v>
          </cell>
          <cell r="J990">
            <v>0</v>
          </cell>
          <cell r="K990">
            <v>0</v>
          </cell>
          <cell r="L990">
            <v>0</v>
          </cell>
          <cell r="M990">
            <v>0</v>
          </cell>
          <cell r="N990">
            <v>0</v>
          </cell>
          <cell r="O990">
            <v>0</v>
          </cell>
          <cell r="P990">
            <v>0</v>
          </cell>
          <cell r="Q990">
            <v>0</v>
          </cell>
          <cell r="R990">
            <v>0</v>
          </cell>
          <cell r="S990">
            <v>0</v>
          </cell>
          <cell r="T990">
            <v>0</v>
          </cell>
          <cell r="U990">
            <v>0</v>
          </cell>
          <cell r="V990">
            <v>0</v>
          </cell>
          <cell r="W990">
            <v>0</v>
          </cell>
          <cell r="X990">
            <v>0</v>
          </cell>
          <cell r="Y990">
            <v>0</v>
          </cell>
          <cell r="Z990">
            <v>0</v>
          </cell>
          <cell r="AA990">
            <v>0</v>
          </cell>
          <cell r="AB990">
            <v>0</v>
          </cell>
          <cell r="AC990">
            <v>0</v>
          </cell>
          <cell r="AD990">
            <v>0</v>
          </cell>
          <cell r="AE990">
            <v>0</v>
          </cell>
          <cell r="AF990">
            <v>0</v>
          </cell>
          <cell r="AG990">
            <v>0</v>
          </cell>
          <cell r="AH990">
            <v>0</v>
          </cell>
          <cell r="AI990">
            <v>0</v>
          </cell>
          <cell r="AJ990">
            <v>0</v>
          </cell>
          <cell r="AK990">
            <v>0</v>
          </cell>
          <cell r="AL990">
            <v>0</v>
          </cell>
          <cell r="AM990">
            <v>0</v>
          </cell>
          <cell r="AN990">
            <v>0</v>
          </cell>
          <cell r="AO990">
            <v>0</v>
          </cell>
          <cell r="AP990">
            <v>0</v>
          </cell>
          <cell r="AQ990">
            <v>0</v>
          </cell>
          <cell r="AR990">
            <v>0</v>
          </cell>
          <cell r="AS990">
            <v>0</v>
          </cell>
          <cell r="AT990">
            <v>0</v>
          </cell>
          <cell r="AU990">
            <v>0</v>
          </cell>
          <cell r="AV990">
            <v>0</v>
          </cell>
          <cell r="AW990">
            <v>0</v>
          </cell>
          <cell r="AX990">
            <v>0</v>
          </cell>
          <cell r="AY990">
            <v>0</v>
          </cell>
          <cell r="AZ990">
            <v>0</v>
          </cell>
          <cell r="BA990">
            <v>0</v>
          </cell>
          <cell r="BB990">
            <v>0</v>
          </cell>
          <cell r="BC990">
            <v>0</v>
          </cell>
          <cell r="BD990">
            <v>0</v>
          </cell>
          <cell r="BE990">
            <v>0</v>
          </cell>
          <cell r="BF990">
            <v>0</v>
          </cell>
          <cell r="BG990">
            <v>0</v>
          </cell>
          <cell r="BH990">
            <v>0</v>
          </cell>
          <cell r="BI990">
            <v>0</v>
          </cell>
          <cell r="BJ990">
            <v>0</v>
          </cell>
          <cell r="BK990">
            <v>0</v>
          </cell>
          <cell r="BL990">
            <v>0</v>
          </cell>
          <cell r="BM990">
            <v>0</v>
          </cell>
          <cell r="BN990">
            <v>0</v>
          </cell>
          <cell r="BO990">
            <v>0</v>
          </cell>
          <cell r="BP990">
            <v>0</v>
          </cell>
          <cell r="BQ990">
            <v>0</v>
          </cell>
          <cell r="BR990">
            <v>0</v>
          </cell>
          <cell r="BS990">
            <v>0</v>
          </cell>
          <cell r="BT990">
            <v>0</v>
          </cell>
          <cell r="BU990">
            <v>0</v>
          </cell>
          <cell r="BV990">
            <v>0</v>
          </cell>
          <cell r="BW990">
            <v>0</v>
          </cell>
          <cell r="BX990">
            <v>0</v>
          </cell>
          <cell r="BY990">
            <v>0</v>
          </cell>
          <cell r="BZ990">
            <v>0</v>
          </cell>
          <cell r="CA990">
            <v>0</v>
          </cell>
          <cell r="CB990">
            <v>0</v>
          </cell>
          <cell r="CC990">
            <v>0</v>
          </cell>
          <cell r="CD990">
            <v>0</v>
          </cell>
          <cell r="CE990">
            <v>0</v>
          </cell>
          <cell r="CF990">
            <v>0</v>
          </cell>
          <cell r="CG990">
            <v>0</v>
          </cell>
          <cell r="CH990">
            <v>0</v>
          </cell>
          <cell r="CI990">
            <v>0</v>
          </cell>
          <cell r="CJ990">
            <v>0</v>
          </cell>
          <cell r="CK990">
            <v>0</v>
          </cell>
          <cell r="CL990">
            <v>0</v>
          </cell>
          <cell r="CM990">
            <v>0</v>
          </cell>
          <cell r="CN990">
            <v>0</v>
          </cell>
          <cell r="CO990">
            <v>0</v>
          </cell>
          <cell r="CP990">
            <v>0</v>
          </cell>
          <cell r="CQ990">
            <v>0</v>
          </cell>
          <cell r="CR990">
            <v>0</v>
          </cell>
          <cell r="CS990">
            <v>0</v>
          </cell>
          <cell r="CT990">
            <v>0</v>
          </cell>
          <cell r="CU990">
            <v>0</v>
          </cell>
          <cell r="CV990">
            <v>0</v>
          </cell>
          <cell r="CW990">
            <v>0</v>
          </cell>
          <cell r="CX990">
            <v>0</v>
          </cell>
          <cell r="CY990">
            <v>0</v>
          </cell>
          <cell r="CZ990">
            <v>0</v>
          </cell>
          <cell r="DA990">
            <v>0</v>
          </cell>
          <cell r="DB990">
            <v>0</v>
          </cell>
          <cell r="DC990">
            <v>0</v>
          </cell>
          <cell r="DD990">
            <v>0</v>
          </cell>
          <cell r="DE990">
            <v>0</v>
          </cell>
          <cell r="DF990">
            <v>0</v>
          </cell>
          <cell r="DG990">
            <v>0</v>
          </cell>
          <cell r="DH990">
            <v>0</v>
          </cell>
          <cell r="DI990">
            <v>0</v>
          </cell>
          <cell r="DJ990">
            <v>0</v>
          </cell>
          <cell r="DK990">
            <v>0</v>
          </cell>
          <cell r="DL990">
            <v>0</v>
          </cell>
          <cell r="DM990">
            <v>0</v>
          </cell>
          <cell r="DN990">
            <v>0</v>
          </cell>
          <cell r="DO990">
            <v>0</v>
          </cell>
          <cell r="DP990">
            <v>0</v>
          </cell>
          <cell r="DQ990">
            <v>0</v>
          </cell>
          <cell r="DR990">
            <v>0</v>
          </cell>
          <cell r="DS990">
            <v>0</v>
          </cell>
          <cell r="DT990">
            <v>0</v>
          </cell>
          <cell r="DU990">
            <v>0</v>
          </cell>
          <cell r="DV990">
            <v>0</v>
          </cell>
          <cell r="DW990">
            <v>0</v>
          </cell>
          <cell r="DX990">
            <v>0</v>
          </cell>
          <cell r="DY990">
            <v>0</v>
          </cell>
          <cell r="DZ990">
            <v>0</v>
          </cell>
          <cell r="EA990">
            <v>0</v>
          </cell>
          <cell r="EB990">
            <v>0</v>
          </cell>
          <cell r="EC990">
            <v>0</v>
          </cell>
          <cell r="ED990">
            <v>0</v>
          </cell>
        </row>
        <row r="991">
          <cell r="F991">
            <v>0</v>
          </cell>
          <cell r="G991">
            <v>0</v>
          </cell>
          <cell r="H991">
            <v>0</v>
          </cell>
          <cell r="I991">
            <v>0</v>
          </cell>
          <cell r="J991">
            <v>0</v>
          </cell>
          <cell r="K991">
            <v>0</v>
          </cell>
          <cell r="L991">
            <v>0</v>
          </cell>
          <cell r="M991">
            <v>0</v>
          </cell>
          <cell r="N991">
            <v>0</v>
          </cell>
          <cell r="O991">
            <v>0</v>
          </cell>
          <cell r="P991">
            <v>0</v>
          </cell>
          <cell r="Q991">
            <v>0</v>
          </cell>
          <cell r="R991">
            <v>0</v>
          </cell>
          <cell r="S991">
            <v>0</v>
          </cell>
          <cell r="T991">
            <v>0</v>
          </cell>
          <cell r="U991">
            <v>0</v>
          </cell>
          <cell r="V991">
            <v>0</v>
          </cell>
          <cell r="W991">
            <v>0</v>
          </cell>
          <cell r="X991">
            <v>0</v>
          </cell>
          <cell r="Y991">
            <v>0</v>
          </cell>
          <cell r="Z991">
            <v>0</v>
          </cell>
          <cell r="AA991">
            <v>0</v>
          </cell>
          <cell r="AB991">
            <v>0</v>
          </cell>
          <cell r="AC991">
            <v>0</v>
          </cell>
          <cell r="AD991">
            <v>0</v>
          </cell>
          <cell r="AE991">
            <v>0</v>
          </cell>
          <cell r="AF991">
            <v>0</v>
          </cell>
          <cell r="AG991">
            <v>0</v>
          </cell>
          <cell r="AH991">
            <v>0</v>
          </cell>
          <cell r="AI991">
            <v>0</v>
          </cell>
          <cell r="AJ991">
            <v>0</v>
          </cell>
          <cell r="AK991">
            <v>0</v>
          </cell>
          <cell r="AL991">
            <v>0</v>
          </cell>
          <cell r="AM991">
            <v>0</v>
          </cell>
          <cell r="AN991">
            <v>0</v>
          </cell>
          <cell r="AO991">
            <v>0</v>
          </cell>
          <cell r="AP991">
            <v>0</v>
          </cell>
          <cell r="AQ991">
            <v>0</v>
          </cell>
          <cell r="AR991">
            <v>0</v>
          </cell>
          <cell r="AS991">
            <v>0</v>
          </cell>
          <cell r="AT991">
            <v>0</v>
          </cell>
          <cell r="AU991">
            <v>0</v>
          </cell>
          <cell r="AV991">
            <v>0</v>
          </cell>
          <cell r="AW991">
            <v>0</v>
          </cell>
          <cell r="AX991">
            <v>0</v>
          </cell>
          <cell r="AY991">
            <v>0</v>
          </cell>
          <cell r="AZ991">
            <v>0</v>
          </cell>
          <cell r="BA991">
            <v>0</v>
          </cell>
          <cell r="BB991">
            <v>0</v>
          </cell>
          <cell r="BC991">
            <v>0</v>
          </cell>
          <cell r="BD991">
            <v>0</v>
          </cell>
          <cell r="BE991">
            <v>0</v>
          </cell>
          <cell r="BF991">
            <v>0</v>
          </cell>
          <cell r="BG991">
            <v>0</v>
          </cell>
          <cell r="BH991">
            <v>0</v>
          </cell>
          <cell r="BI991">
            <v>0</v>
          </cell>
          <cell r="BJ991">
            <v>0</v>
          </cell>
          <cell r="BK991">
            <v>0</v>
          </cell>
          <cell r="BL991">
            <v>0</v>
          </cell>
          <cell r="BM991">
            <v>0</v>
          </cell>
          <cell r="BN991">
            <v>0</v>
          </cell>
          <cell r="BO991">
            <v>0</v>
          </cell>
          <cell r="BP991">
            <v>0</v>
          </cell>
          <cell r="BQ991">
            <v>0</v>
          </cell>
          <cell r="BR991">
            <v>0</v>
          </cell>
          <cell r="BS991">
            <v>0</v>
          </cell>
          <cell r="BT991">
            <v>0</v>
          </cell>
          <cell r="BU991">
            <v>0</v>
          </cell>
          <cell r="BV991">
            <v>0</v>
          </cell>
          <cell r="BW991">
            <v>0</v>
          </cell>
          <cell r="BX991">
            <v>0</v>
          </cell>
          <cell r="BY991">
            <v>0</v>
          </cell>
          <cell r="BZ991">
            <v>0</v>
          </cell>
          <cell r="CA991">
            <v>0</v>
          </cell>
          <cell r="CB991">
            <v>0</v>
          </cell>
          <cell r="CC991">
            <v>0</v>
          </cell>
          <cell r="CD991">
            <v>0</v>
          </cell>
          <cell r="CE991">
            <v>0</v>
          </cell>
          <cell r="CF991">
            <v>0</v>
          </cell>
          <cell r="CG991">
            <v>0</v>
          </cell>
          <cell r="CH991">
            <v>0</v>
          </cell>
          <cell r="CI991">
            <v>0</v>
          </cell>
          <cell r="CJ991">
            <v>0</v>
          </cell>
          <cell r="CK991">
            <v>0</v>
          </cell>
          <cell r="CL991">
            <v>0</v>
          </cell>
          <cell r="CM991">
            <v>0</v>
          </cell>
          <cell r="CN991">
            <v>0</v>
          </cell>
          <cell r="CO991">
            <v>0</v>
          </cell>
          <cell r="CP991">
            <v>0</v>
          </cell>
          <cell r="CQ991">
            <v>0</v>
          </cell>
          <cell r="CR991">
            <v>0</v>
          </cell>
          <cell r="CS991">
            <v>0</v>
          </cell>
          <cell r="CT991">
            <v>0</v>
          </cell>
          <cell r="CU991">
            <v>0</v>
          </cell>
          <cell r="CV991">
            <v>0</v>
          </cell>
          <cell r="CW991">
            <v>0</v>
          </cell>
          <cell r="CX991">
            <v>0</v>
          </cell>
          <cell r="CY991">
            <v>0</v>
          </cell>
          <cell r="CZ991">
            <v>0</v>
          </cell>
          <cell r="DA991">
            <v>0</v>
          </cell>
          <cell r="DB991">
            <v>0</v>
          </cell>
          <cell r="DC991">
            <v>0</v>
          </cell>
          <cell r="DD991">
            <v>0</v>
          </cell>
          <cell r="DE991">
            <v>0</v>
          </cell>
          <cell r="DF991">
            <v>0</v>
          </cell>
          <cell r="DG991">
            <v>0</v>
          </cell>
          <cell r="DH991">
            <v>0</v>
          </cell>
          <cell r="DI991">
            <v>0</v>
          </cell>
          <cell r="DJ991">
            <v>0</v>
          </cell>
          <cell r="DK991">
            <v>0</v>
          </cell>
          <cell r="DL991">
            <v>0</v>
          </cell>
          <cell r="DM991">
            <v>0</v>
          </cell>
          <cell r="DN991">
            <v>0</v>
          </cell>
          <cell r="DO991">
            <v>0</v>
          </cell>
          <cell r="DP991">
            <v>0</v>
          </cell>
          <cell r="DQ991">
            <v>0</v>
          </cell>
          <cell r="DR991">
            <v>0</v>
          </cell>
          <cell r="DS991">
            <v>0</v>
          </cell>
          <cell r="DT991">
            <v>0</v>
          </cell>
          <cell r="DU991">
            <v>0</v>
          </cell>
          <cell r="DV991">
            <v>0</v>
          </cell>
          <cell r="DW991">
            <v>0</v>
          </cell>
          <cell r="DX991">
            <v>0</v>
          </cell>
          <cell r="DY991">
            <v>0</v>
          </cell>
          <cell r="DZ991">
            <v>0</v>
          </cell>
          <cell r="EA991">
            <v>0</v>
          </cell>
          <cell r="EB991">
            <v>0</v>
          </cell>
          <cell r="EC991">
            <v>0</v>
          </cell>
          <cell r="ED991">
            <v>0</v>
          </cell>
        </row>
        <row r="993">
          <cell r="F993">
            <v>0</v>
          </cell>
          <cell r="G993">
            <v>0</v>
          </cell>
          <cell r="H993">
            <v>0</v>
          </cell>
          <cell r="I993">
            <v>0</v>
          </cell>
          <cell r="J993">
            <v>0</v>
          </cell>
          <cell r="K993">
            <v>0</v>
          </cell>
          <cell r="L993">
            <v>0</v>
          </cell>
          <cell r="M993">
            <v>0</v>
          </cell>
          <cell r="N993">
            <v>0</v>
          </cell>
          <cell r="O993">
            <v>0</v>
          </cell>
          <cell r="P993">
            <v>0</v>
          </cell>
          <cell r="Q993">
            <v>0</v>
          </cell>
          <cell r="R993">
            <v>0</v>
          </cell>
          <cell r="S993">
            <v>0</v>
          </cell>
          <cell r="T993">
            <v>0</v>
          </cell>
          <cell r="U993">
            <v>0</v>
          </cell>
          <cell r="V993">
            <v>0</v>
          </cell>
          <cell r="W993">
            <v>0</v>
          </cell>
          <cell r="X993">
            <v>0</v>
          </cell>
          <cell r="Y993">
            <v>0</v>
          </cell>
          <cell r="Z993">
            <v>0</v>
          </cell>
          <cell r="AA993">
            <v>0</v>
          </cell>
          <cell r="AB993">
            <v>0</v>
          </cell>
          <cell r="AC993">
            <v>0</v>
          </cell>
          <cell r="AD993">
            <v>0</v>
          </cell>
          <cell r="AE993">
            <v>0</v>
          </cell>
          <cell r="AF993">
            <v>0</v>
          </cell>
          <cell r="AG993">
            <v>0</v>
          </cell>
          <cell r="AH993">
            <v>0</v>
          </cell>
          <cell r="AI993">
            <v>0</v>
          </cell>
          <cell r="AJ993">
            <v>0</v>
          </cell>
          <cell r="AK993">
            <v>0</v>
          </cell>
          <cell r="AL993">
            <v>0</v>
          </cell>
          <cell r="AM993">
            <v>0</v>
          </cell>
          <cell r="AN993">
            <v>0</v>
          </cell>
          <cell r="AO993">
            <v>0</v>
          </cell>
          <cell r="AP993">
            <v>0</v>
          </cell>
          <cell r="AQ993">
            <v>0</v>
          </cell>
          <cell r="AR993">
            <v>0</v>
          </cell>
          <cell r="AS993">
            <v>0</v>
          </cell>
          <cell r="AT993">
            <v>0</v>
          </cell>
          <cell r="AU993">
            <v>0</v>
          </cell>
          <cell r="AV993">
            <v>0</v>
          </cell>
          <cell r="AW993">
            <v>0</v>
          </cell>
          <cell r="AX993">
            <v>0</v>
          </cell>
          <cell r="AY993">
            <v>0</v>
          </cell>
          <cell r="AZ993">
            <v>0</v>
          </cell>
          <cell r="BA993">
            <v>0</v>
          </cell>
          <cell r="BB993">
            <v>0</v>
          </cell>
          <cell r="BC993">
            <v>0</v>
          </cell>
          <cell r="BD993">
            <v>0</v>
          </cell>
          <cell r="BE993">
            <v>0</v>
          </cell>
          <cell r="BF993">
            <v>0</v>
          </cell>
          <cell r="BG993">
            <v>0</v>
          </cell>
          <cell r="BH993">
            <v>0</v>
          </cell>
          <cell r="BI993">
            <v>0</v>
          </cell>
          <cell r="BJ993">
            <v>0</v>
          </cell>
          <cell r="BK993">
            <v>0</v>
          </cell>
          <cell r="BL993">
            <v>0</v>
          </cell>
          <cell r="BM993">
            <v>0</v>
          </cell>
          <cell r="BN993">
            <v>0</v>
          </cell>
          <cell r="BO993">
            <v>0</v>
          </cell>
          <cell r="BP993">
            <v>0</v>
          </cell>
          <cell r="BQ993">
            <v>0</v>
          </cell>
          <cell r="BR993">
            <v>0</v>
          </cell>
          <cell r="BS993">
            <v>0</v>
          </cell>
          <cell r="BT993">
            <v>0</v>
          </cell>
          <cell r="BU993">
            <v>0</v>
          </cell>
          <cell r="BV993">
            <v>0</v>
          </cell>
          <cell r="BW993">
            <v>0</v>
          </cell>
          <cell r="BX993">
            <v>0</v>
          </cell>
          <cell r="BY993">
            <v>0</v>
          </cell>
          <cell r="BZ993">
            <v>0</v>
          </cell>
          <cell r="CA993">
            <v>0</v>
          </cell>
          <cell r="CB993">
            <v>0</v>
          </cell>
          <cell r="CC993">
            <v>0</v>
          </cell>
          <cell r="CD993">
            <v>0</v>
          </cell>
          <cell r="CE993">
            <v>0</v>
          </cell>
          <cell r="CF993">
            <v>0</v>
          </cell>
          <cell r="CG993">
            <v>0</v>
          </cell>
          <cell r="CH993">
            <v>0</v>
          </cell>
          <cell r="CI993">
            <v>0</v>
          </cell>
          <cell r="CJ993">
            <v>0</v>
          </cell>
          <cell r="CK993">
            <v>0</v>
          </cell>
          <cell r="CL993">
            <v>0</v>
          </cell>
          <cell r="CM993">
            <v>0</v>
          </cell>
          <cell r="CN993">
            <v>0</v>
          </cell>
          <cell r="CO993">
            <v>0</v>
          </cell>
          <cell r="CP993">
            <v>0</v>
          </cell>
          <cell r="CQ993">
            <v>0</v>
          </cell>
          <cell r="CR993">
            <v>0</v>
          </cell>
          <cell r="CS993">
            <v>0</v>
          </cell>
          <cell r="CT993">
            <v>0</v>
          </cell>
          <cell r="CU993">
            <v>0</v>
          </cell>
          <cell r="CV993">
            <v>0</v>
          </cell>
          <cell r="CW993">
            <v>0</v>
          </cell>
          <cell r="CX993">
            <v>0</v>
          </cell>
          <cell r="CY993">
            <v>0</v>
          </cell>
          <cell r="CZ993">
            <v>0</v>
          </cell>
          <cell r="DA993">
            <v>0</v>
          </cell>
          <cell r="DB993">
            <v>0</v>
          </cell>
          <cell r="DC993">
            <v>0</v>
          </cell>
          <cell r="DD993">
            <v>0</v>
          </cell>
          <cell r="DE993">
            <v>0</v>
          </cell>
          <cell r="DF993">
            <v>0</v>
          </cell>
          <cell r="DG993">
            <v>0</v>
          </cell>
          <cell r="DH993">
            <v>0</v>
          </cell>
          <cell r="DI993">
            <v>0</v>
          </cell>
          <cell r="DJ993">
            <v>0</v>
          </cell>
          <cell r="DK993">
            <v>0</v>
          </cell>
          <cell r="DL993">
            <v>0</v>
          </cell>
          <cell r="DM993">
            <v>0</v>
          </cell>
          <cell r="DN993">
            <v>0</v>
          </cell>
          <cell r="DO993">
            <v>0</v>
          </cell>
          <cell r="DP993">
            <v>0</v>
          </cell>
          <cell r="DQ993">
            <v>0</v>
          </cell>
          <cell r="DR993">
            <v>0</v>
          </cell>
          <cell r="DS993">
            <v>0</v>
          </cell>
          <cell r="DT993">
            <v>0</v>
          </cell>
          <cell r="DU993">
            <v>0</v>
          </cell>
          <cell r="DV993">
            <v>0</v>
          </cell>
          <cell r="DW993">
            <v>0</v>
          </cell>
          <cell r="DX993">
            <v>0</v>
          </cell>
          <cell r="DY993">
            <v>0</v>
          </cell>
          <cell r="DZ993">
            <v>0</v>
          </cell>
          <cell r="EA993">
            <v>0</v>
          </cell>
          <cell r="EB993">
            <v>0</v>
          </cell>
          <cell r="EC993">
            <v>0</v>
          </cell>
          <cell r="ED993">
            <v>0</v>
          </cell>
        </row>
        <row r="996">
          <cell r="F996">
            <v>0</v>
          </cell>
          <cell r="G996">
            <v>0</v>
          </cell>
          <cell r="H996">
            <v>0</v>
          </cell>
          <cell r="I996">
            <v>0</v>
          </cell>
          <cell r="J996">
            <v>0</v>
          </cell>
          <cell r="K996">
            <v>0</v>
          </cell>
          <cell r="L996">
            <v>0</v>
          </cell>
          <cell r="M996">
            <v>0</v>
          </cell>
          <cell r="N996">
            <v>0</v>
          </cell>
          <cell r="O996">
            <v>0</v>
          </cell>
          <cell r="P996">
            <v>0</v>
          </cell>
          <cell r="Q996">
            <v>0</v>
          </cell>
          <cell r="R996">
            <v>0</v>
          </cell>
          <cell r="S996">
            <v>0</v>
          </cell>
          <cell r="T996">
            <v>0</v>
          </cell>
          <cell r="U996">
            <v>0</v>
          </cell>
          <cell r="V996">
            <v>0</v>
          </cell>
          <cell r="W996">
            <v>0</v>
          </cell>
          <cell r="X996">
            <v>0</v>
          </cell>
          <cell r="Y996">
            <v>0</v>
          </cell>
          <cell r="Z996">
            <v>0</v>
          </cell>
          <cell r="AA996">
            <v>0</v>
          </cell>
          <cell r="AB996">
            <v>0</v>
          </cell>
          <cell r="AC996">
            <v>0</v>
          </cell>
          <cell r="AD996">
            <v>0</v>
          </cell>
          <cell r="AE996">
            <v>0</v>
          </cell>
          <cell r="AF996">
            <v>0</v>
          </cell>
          <cell r="AG996">
            <v>0</v>
          </cell>
          <cell r="AH996">
            <v>0</v>
          </cell>
          <cell r="AI996">
            <v>0</v>
          </cell>
          <cell r="AJ996">
            <v>0</v>
          </cell>
          <cell r="AK996">
            <v>0</v>
          </cell>
          <cell r="AL996">
            <v>0</v>
          </cell>
          <cell r="AM996">
            <v>0</v>
          </cell>
          <cell r="AN996">
            <v>0</v>
          </cell>
          <cell r="AO996">
            <v>0</v>
          </cell>
          <cell r="AP996">
            <v>0</v>
          </cell>
          <cell r="AQ996">
            <v>0</v>
          </cell>
          <cell r="AR996">
            <v>0</v>
          </cell>
          <cell r="AS996">
            <v>0</v>
          </cell>
          <cell r="AT996">
            <v>0</v>
          </cell>
          <cell r="AU996">
            <v>0</v>
          </cell>
          <cell r="AV996">
            <v>0</v>
          </cell>
          <cell r="AW996">
            <v>0</v>
          </cell>
          <cell r="AX996">
            <v>0</v>
          </cell>
          <cell r="AY996">
            <v>0</v>
          </cell>
          <cell r="AZ996">
            <v>0</v>
          </cell>
          <cell r="BA996">
            <v>0</v>
          </cell>
          <cell r="BB996">
            <v>0</v>
          </cell>
          <cell r="BC996">
            <v>0</v>
          </cell>
          <cell r="BD996">
            <v>0</v>
          </cell>
          <cell r="BE996">
            <v>0</v>
          </cell>
          <cell r="BF996">
            <v>0</v>
          </cell>
          <cell r="BG996">
            <v>0</v>
          </cell>
          <cell r="BH996">
            <v>0</v>
          </cell>
          <cell r="BI996">
            <v>0</v>
          </cell>
          <cell r="BJ996">
            <v>0</v>
          </cell>
          <cell r="BK996">
            <v>0</v>
          </cell>
          <cell r="BL996">
            <v>0</v>
          </cell>
          <cell r="BM996">
            <v>0</v>
          </cell>
          <cell r="BN996">
            <v>0</v>
          </cell>
          <cell r="BO996">
            <v>0</v>
          </cell>
          <cell r="BP996">
            <v>0</v>
          </cell>
          <cell r="BQ996">
            <v>0</v>
          </cell>
          <cell r="BR996">
            <v>0</v>
          </cell>
          <cell r="BS996">
            <v>0</v>
          </cell>
          <cell r="BT996">
            <v>0</v>
          </cell>
          <cell r="BU996">
            <v>0</v>
          </cell>
          <cell r="BV996">
            <v>0</v>
          </cell>
          <cell r="BW996">
            <v>0</v>
          </cell>
          <cell r="BX996">
            <v>0</v>
          </cell>
          <cell r="BY996">
            <v>0</v>
          </cell>
          <cell r="BZ996">
            <v>0</v>
          </cell>
          <cell r="CA996">
            <v>0</v>
          </cell>
          <cell r="CB996">
            <v>0</v>
          </cell>
          <cell r="CC996">
            <v>0</v>
          </cell>
          <cell r="CD996">
            <v>0</v>
          </cell>
          <cell r="CE996">
            <v>0</v>
          </cell>
          <cell r="CF996">
            <v>0</v>
          </cell>
          <cell r="CG996">
            <v>0</v>
          </cell>
          <cell r="CH996">
            <v>0</v>
          </cell>
          <cell r="CI996">
            <v>0</v>
          </cell>
          <cell r="CJ996">
            <v>0</v>
          </cell>
          <cell r="CK996">
            <v>0</v>
          </cell>
          <cell r="CL996">
            <v>0</v>
          </cell>
          <cell r="CM996">
            <v>0</v>
          </cell>
          <cell r="CN996">
            <v>0</v>
          </cell>
          <cell r="CO996">
            <v>0</v>
          </cell>
          <cell r="CP996">
            <v>0</v>
          </cell>
          <cell r="CQ996">
            <v>0</v>
          </cell>
          <cell r="CR996">
            <v>0</v>
          </cell>
          <cell r="CS996">
            <v>0</v>
          </cell>
          <cell r="CT996">
            <v>0</v>
          </cell>
          <cell r="CU996">
            <v>0</v>
          </cell>
          <cell r="CV996">
            <v>0</v>
          </cell>
          <cell r="CW996">
            <v>0</v>
          </cell>
          <cell r="CX996">
            <v>0</v>
          </cell>
          <cell r="CY996">
            <v>0</v>
          </cell>
          <cell r="CZ996">
            <v>0</v>
          </cell>
          <cell r="DA996">
            <v>0</v>
          </cell>
          <cell r="DB996">
            <v>0</v>
          </cell>
          <cell r="DC996">
            <v>0</v>
          </cell>
          <cell r="DD996">
            <v>0</v>
          </cell>
          <cell r="DE996">
            <v>0</v>
          </cell>
          <cell r="DF996">
            <v>0</v>
          </cell>
          <cell r="DG996">
            <v>0</v>
          </cell>
          <cell r="DH996">
            <v>0</v>
          </cell>
          <cell r="DI996">
            <v>0</v>
          </cell>
          <cell r="DJ996">
            <v>0</v>
          </cell>
          <cell r="DK996">
            <v>0</v>
          </cell>
          <cell r="DL996">
            <v>0</v>
          </cell>
          <cell r="DM996">
            <v>0</v>
          </cell>
          <cell r="DN996">
            <v>0</v>
          </cell>
          <cell r="DO996">
            <v>0</v>
          </cell>
          <cell r="DP996">
            <v>0</v>
          </cell>
          <cell r="DQ996">
            <v>0</v>
          </cell>
          <cell r="DR996">
            <v>0</v>
          </cell>
          <cell r="DS996">
            <v>0</v>
          </cell>
          <cell r="DT996">
            <v>0</v>
          </cell>
          <cell r="DU996">
            <v>0</v>
          </cell>
          <cell r="DV996">
            <v>0</v>
          </cell>
          <cell r="DW996">
            <v>0</v>
          </cell>
          <cell r="DX996">
            <v>0</v>
          </cell>
          <cell r="DY996">
            <v>0</v>
          </cell>
          <cell r="DZ996">
            <v>0</v>
          </cell>
          <cell r="EA996">
            <v>0</v>
          </cell>
          <cell r="EB996">
            <v>0</v>
          </cell>
          <cell r="EC996">
            <v>0</v>
          </cell>
          <cell r="ED996">
            <v>0</v>
          </cell>
        </row>
        <row r="997">
          <cell r="F997">
            <v>0</v>
          </cell>
          <cell r="G997">
            <v>0</v>
          </cell>
          <cell r="H997">
            <v>0</v>
          </cell>
          <cell r="I997">
            <v>0</v>
          </cell>
          <cell r="J997">
            <v>0</v>
          </cell>
          <cell r="K997">
            <v>0</v>
          </cell>
          <cell r="L997">
            <v>0</v>
          </cell>
          <cell r="M997">
            <v>0</v>
          </cell>
          <cell r="N997">
            <v>0</v>
          </cell>
          <cell r="O997">
            <v>0</v>
          </cell>
          <cell r="P997">
            <v>0</v>
          </cell>
          <cell r="Q997">
            <v>0</v>
          </cell>
          <cell r="R997">
            <v>0</v>
          </cell>
          <cell r="S997">
            <v>0</v>
          </cell>
          <cell r="T997">
            <v>0</v>
          </cell>
          <cell r="U997">
            <v>0</v>
          </cell>
          <cell r="V997">
            <v>0</v>
          </cell>
          <cell r="W997">
            <v>0</v>
          </cell>
          <cell r="X997">
            <v>0</v>
          </cell>
          <cell r="Y997">
            <v>0</v>
          </cell>
          <cell r="Z997">
            <v>0</v>
          </cell>
          <cell r="AA997">
            <v>0</v>
          </cell>
          <cell r="AB997">
            <v>0</v>
          </cell>
          <cell r="AC997">
            <v>0</v>
          </cell>
          <cell r="AD997">
            <v>0</v>
          </cell>
          <cell r="AE997">
            <v>0</v>
          </cell>
          <cell r="AF997">
            <v>0</v>
          </cell>
          <cell r="AG997">
            <v>0</v>
          </cell>
          <cell r="AH997">
            <v>0</v>
          </cell>
          <cell r="AI997">
            <v>0</v>
          </cell>
          <cell r="AJ997">
            <v>0</v>
          </cell>
          <cell r="AK997">
            <v>0</v>
          </cell>
          <cell r="AL997">
            <v>0</v>
          </cell>
          <cell r="AM997">
            <v>0</v>
          </cell>
          <cell r="AN997">
            <v>0</v>
          </cell>
          <cell r="AO997">
            <v>0</v>
          </cell>
          <cell r="AP997">
            <v>0</v>
          </cell>
          <cell r="AQ997">
            <v>0</v>
          </cell>
          <cell r="AR997">
            <v>0</v>
          </cell>
          <cell r="AS997">
            <v>0</v>
          </cell>
          <cell r="AT997">
            <v>0</v>
          </cell>
          <cell r="AU997">
            <v>0</v>
          </cell>
          <cell r="AV997">
            <v>0</v>
          </cell>
          <cell r="AW997">
            <v>0</v>
          </cell>
          <cell r="AX997">
            <v>0</v>
          </cell>
          <cell r="AY997">
            <v>0</v>
          </cell>
          <cell r="AZ997">
            <v>0</v>
          </cell>
          <cell r="BA997">
            <v>0</v>
          </cell>
          <cell r="BB997">
            <v>0</v>
          </cell>
          <cell r="BC997">
            <v>0</v>
          </cell>
          <cell r="BD997">
            <v>0</v>
          </cell>
          <cell r="BE997">
            <v>0</v>
          </cell>
          <cell r="BF997">
            <v>0</v>
          </cell>
          <cell r="BG997">
            <v>0</v>
          </cell>
          <cell r="BH997">
            <v>0</v>
          </cell>
          <cell r="BI997">
            <v>0</v>
          </cell>
          <cell r="BJ997">
            <v>0</v>
          </cell>
          <cell r="BK997">
            <v>0</v>
          </cell>
          <cell r="BL997">
            <v>0</v>
          </cell>
          <cell r="BM997">
            <v>0</v>
          </cell>
          <cell r="BN997">
            <v>0</v>
          </cell>
          <cell r="BO997">
            <v>0</v>
          </cell>
          <cell r="BP997">
            <v>0</v>
          </cell>
          <cell r="BQ997">
            <v>0</v>
          </cell>
          <cell r="BR997">
            <v>0</v>
          </cell>
          <cell r="BS997">
            <v>0</v>
          </cell>
          <cell r="BT997">
            <v>0</v>
          </cell>
          <cell r="BU997">
            <v>0</v>
          </cell>
          <cell r="BV997">
            <v>0</v>
          </cell>
          <cell r="BW997">
            <v>0</v>
          </cell>
          <cell r="BX997">
            <v>0</v>
          </cell>
          <cell r="BY997">
            <v>0</v>
          </cell>
          <cell r="BZ997">
            <v>0</v>
          </cell>
          <cell r="CA997">
            <v>0</v>
          </cell>
          <cell r="CB997">
            <v>0</v>
          </cell>
          <cell r="CC997">
            <v>0</v>
          </cell>
          <cell r="CD997">
            <v>0</v>
          </cell>
          <cell r="CE997">
            <v>0</v>
          </cell>
          <cell r="CF997">
            <v>0</v>
          </cell>
          <cell r="CG997">
            <v>0</v>
          </cell>
          <cell r="CH997">
            <v>0</v>
          </cell>
          <cell r="CI997">
            <v>0</v>
          </cell>
          <cell r="CJ997">
            <v>0</v>
          </cell>
          <cell r="CK997">
            <v>0</v>
          </cell>
          <cell r="CL997">
            <v>0</v>
          </cell>
          <cell r="CM997">
            <v>0</v>
          </cell>
          <cell r="CN997">
            <v>0</v>
          </cell>
          <cell r="CO997">
            <v>0</v>
          </cell>
          <cell r="CP997">
            <v>0</v>
          </cell>
          <cell r="CQ997">
            <v>0</v>
          </cell>
          <cell r="CR997">
            <v>0</v>
          </cell>
          <cell r="CS997">
            <v>0</v>
          </cell>
          <cell r="CT997">
            <v>0</v>
          </cell>
          <cell r="CU997">
            <v>0</v>
          </cell>
          <cell r="CV997">
            <v>0</v>
          </cell>
          <cell r="CW997">
            <v>0</v>
          </cell>
          <cell r="CX997">
            <v>0</v>
          </cell>
          <cell r="CY997">
            <v>0</v>
          </cell>
          <cell r="CZ997">
            <v>0</v>
          </cell>
          <cell r="DA997">
            <v>0</v>
          </cell>
          <cell r="DB997">
            <v>0</v>
          </cell>
          <cell r="DC997">
            <v>0</v>
          </cell>
          <cell r="DD997">
            <v>0</v>
          </cell>
          <cell r="DE997">
            <v>0</v>
          </cell>
          <cell r="DF997">
            <v>0</v>
          </cell>
          <cell r="DG997">
            <v>0</v>
          </cell>
          <cell r="DH997">
            <v>0</v>
          </cell>
          <cell r="DI997">
            <v>0</v>
          </cell>
          <cell r="DJ997">
            <v>0</v>
          </cell>
          <cell r="DK997">
            <v>0</v>
          </cell>
          <cell r="DL997">
            <v>0</v>
          </cell>
          <cell r="DM997">
            <v>0</v>
          </cell>
          <cell r="DN997">
            <v>0</v>
          </cell>
          <cell r="DO997">
            <v>0</v>
          </cell>
          <cell r="DP997">
            <v>0</v>
          </cell>
          <cell r="DQ997">
            <v>0</v>
          </cell>
          <cell r="DR997">
            <v>0</v>
          </cell>
          <cell r="DS997">
            <v>0</v>
          </cell>
          <cell r="DT997">
            <v>0</v>
          </cell>
          <cell r="DU997">
            <v>0</v>
          </cell>
          <cell r="DV997">
            <v>0</v>
          </cell>
          <cell r="DW997">
            <v>0</v>
          </cell>
          <cell r="DX997">
            <v>0</v>
          </cell>
          <cell r="DY997">
            <v>0</v>
          </cell>
          <cell r="DZ997">
            <v>0</v>
          </cell>
          <cell r="EA997">
            <v>0</v>
          </cell>
          <cell r="EB997">
            <v>0</v>
          </cell>
          <cell r="EC997">
            <v>0</v>
          </cell>
          <cell r="ED997">
            <v>0</v>
          </cell>
        </row>
      </sheetData>
      <sheetData sheetId="8">
        <row r="3">
          <cell r="F3">
            <v>44197</v>
          </cell>
        </row>
        <row r="89">
          <cell r="EI89" t="str">
            <v>Not Used</v>
          </cell>
          <cell r="EK89" t="str">
            <v>QF - Sch38 - UT - Wind</v>
          </cell>
          <cell r="EM89" t="str">
            <v>Not Used</v>
          </cell>
          <cell r="EO89" t="str">
            <v>Not Used</v>
          </cell>
          <cell r="EQ89">
            <v>2</v>
          </cell>
        </row>
      </sheetData>
      <sheetData sheetId="9" refreshError="1"/>
      <sheetData sheetId="10" refreshError="1"/>
      <sheetData sheetId="11" refreshError="1"/>
      <sheetData sheetId="12">
        <row r="1">
          <cell r="D1">
            <v>2021</v>
          </cell>
          <cell r="E1">
            <v>2021</v>
          </cell>
          <cell r="F1">
            <v>2021</v>
          </cell>
          <cell r="G1">
            <v>2021</v>
          </cell>
          <cell r="H1">
            <v>2021</v>
          </cell>
          <cell r="I1">
            <v>2021</v>
          </cell>
          <cell r="J1">
            <v>2021</v>
          </cell>
          <cell r="K1">
            <v>2021</v>
          </cell>
          <cell r="L1">
            <v>2021</v>
          </cell>
          <cell r="M1">
            <v>2021</v>
          </cell>
          <cell r="N1">
            <v>2021</v>
          </cell>
          <cell r="O1">
            <v>2021</v>
          </cell>
          <cell r="P1">
            <v>2022</v>
          </cell>
          <cell r="Q1">
            <v>2022</v>
          </cell>
          <cell r="R1">
            <v>2022</v>
          </cell>
          <cell r="S1">
            <v>2022</v>
          </cell>
          <cell r="T1">
            <v>2022</v>
          </cell>
          <cell r="U1">
            <v>2022</v>
          </cell>
          <cell r="V1">
            <v>2022</v>
          </cell>
          <cell r="W1">
            <v>2022</v>
          </cell>
          <cell r="X1">
            <v>2022</v>
          </cell>
          <cell r="Y1">
            <v>2022</v>
          </cell>
          <cell r="Z1">
            <v>2022</v>
          </cell>
          <cell r="AA1">
            <v>2022</v>
          </cell>
          <cell r="AB1">
            <v>2023</v>
          </cell>
          <cell r="AC1">
            <v>2023</v>
          </cell>
          <cell r="AD1">
            <v>2023</v>
          </cell>
          <cell r="AE1">
            <v>2023</v>
          </cell>
          <cell r="AF1">
            <v>2023</v>
          </cell>
          <cell r="AG1">
            <v>2023</v>
          </cell>
          <cell r="AH1">
            <v>2023</v>
          </cell>
          <cell r="AI1">
            <v>2023</v>
          </cell>
          <cell r="AJ1">
            <v>2023</v>
          </cell>
          <cell r="AK1">
            <v>2023</v>
          </cell>
          <cell r="AL1">
            <v>2023</v>
          </cell>
          <cell r="AM1">
            <v>2023</v>
          </cell>
          <cell r="AN1">
            <v>2024</v>
          </cell>
          <cell r="AO1">
            <v>2024</v>
          </cell>
          <cell r="AP1">
            <v>2024</v>
          </cell>
          <cell r="AQ1">
            <v>2024</v>
          </cell>
          <cell r="AR1">
            <v>2024</v>
          </cell>
          <cell r="AS1">
            <v>2024</v>
          </cell>
          <cell r="AT1">
            <v>2024</v>
          </cell>
          <cell r="AU1">
            <v>2024</v>
          </cell>
          <cell r="AV1">
            <v>2024</v>
          </cell>
          <cell r="AW1">
            <v>2024</v>
          </cell>
          <cell r="AX1">
            <v>2024</v>
          </cell>
          <cell r="AY1">
            <v>2024</v>
          </cell>
          <cell r="AZ1">
            <v>2025</v>
          </cell>
          <cell r="BA1">
            <v>2025</v>
          </cell>
          <cell r="BB1">
            <v>2025</v>
          </cell>
          <cell r="BC1">
            <v>2025</v>
          </cell>
          <cell r="BD1">
            <v>2025</v>
          </cell>
          <cell r="BE1">
            <v>2025</v>
          </cell>
          <cell r="BF1">
            <v>2025</v>
          </cell>
          <cell r="BG1">
            <v>2025</v>
          </cell>
          <cell r="BH1">
            <v>2025</v>
          </cell>
          <cell r="BI1">
            <v>2025</v>
          </cell>
          <cell r="BJ1">
            <v>2025</v>
          </cell>
          <cell r="BK1">
            <v>2025</v>
          </cell>
          <cell r="BL1">
            <v>2026</v>
          </cell>
          <cell r="BM1">
            <v>2026</v>
          </cell>
          <cell r="BN1">
            <v>2026</v>
          </cell>
          <cell r="BO1">
            <v>2026</v>
          </cell>
          <cell r="BP1">
            <v>2026</v>
          </cell>
          <cell r="BQ1">
            <v>2026</v>
          </cell>
          <cell r="BR1">
            <v>2026</v>
          </cell>
          <cell r="BS1">
            <v>2026</v>
          </cell>
          <cell r="BT1">
            <v>2026</v>
          </cell>
          <cell r="BU1">
            <v>2026</v>
          </cell>
          <cell r="BV1">
            <v>2026</v>
          </cell>
          <cell r="BW1">
            <v>2026</v>
          </cell>
          <cell r="BX1">
            <v>2027</v>
          </cell>
          <cell r="BY1">
            <v>2027</v>
          </cell>
          <cell r="BZ1">
            <v>2027</v>
          </cell>
          <cell r="CA1">
            <v>2027</v>
          </cell>
          <cell r="CB1">
            <v>2027</v>
          </cell>
          <cell r="CC1">
            <v>2027</v>
          </cell>
          <cell r="CD1">
            <v>2027</v>
          </cell>
          <cell r="CE1">
            <v>2027</v>
          </cell>
          <cell r="CF1">
            <v>2027</v>
          </cell>
          <cell r="CG1">
            <v>2027</v>
          </cell>
          <cell r="CH1">
            <v>2027</v>
          </cell>
          <cell r="CI1">
            <v>2027</v>
          </cell>
          <cell r="CJ1">
            <v>2028</v>
          </cell>
          <cell r="CK1">
            <v>2028</v>
          </cell>
          <cell r="CL1">
            <v>2028</v>
          </cell>
          <cell r="CM1">
            <v>2028</v>
          </cell>
          <cell r="CN1">
            <v>2028</v>
          </cell>
          <cell r="CO1">
            <v>2028</v>
          </cell>
          <cell r="CP1">
            <v>2028</v>
          </cell>
          <cell r="CQ1">
            <v>2028</v>
          </cell>
          <cell r="CR1">
            <v>2028</v>
          </cell>
          <cell r="CS1">
            <v>2028</v>
          </cell>
          <cell r="CT1">
            <v>2028</v>
          </cell>
          <cell r="CU1">
            <v>2028</v>
          </cell>
          <cell r="CV1">
            <v>2029</v>
          </cell>
          <cell r="CW1">
            <v>2029</v>
          </cell>
          <cell r="CX1">
            <v>2029</v>
          </cell>
          <cell r="CY1">
            <v>2029</v>
          </cell>
          <cell r="CZ1">
            <v>2029</v>
          </cell>
          <cell r="DA1">
            <v>2029</v>
          </cell>
          <cell r="DB1">
            <v>2029</v>
          </cell>
          <cell r="DC1">
            <v>2029</v>
          </cell>
          <cell r="DD1">
            <v>2029</v>
          </cell>
          <cell r="DE1">
            <v>2029</v>
          </cell>
          <cell r="DF1">
            <v>2029</v>
          </cell>
          <cell r="DG1">
            <v>2029</v>
          </cell>
          <cell r="DH1">
            <v>2030</v>
          </cell>
          <cell r="DI1">
            <v>2030</v>
          </cell>
          <cell r="DJ1">
            <v>2030</v>
          </cell>
          <cell r="DK1">
            <v>2030</v>
          </cell>
          <cell r="DL1">
            <v>2030</v>
          </cell>
          <cell r="DM1">
            <v>2030</v>
          </cell>
          <cell r="DN1">
            <v>2030</v>
          </cell>
          <cell r="DO1">
            <v>2030</v>
          </cell>
          <cell r="DP1">
            <v>2030</v>
          </cell>
          <cell r="DQ1">
            <v>2030</v>
          </cell>
          <cell r="DR1">
            <v>2030</v>
          </cell>
          <cell r="DS1">
            <v>2030</v>
          </cell>
        </row>
        <row r="57">
          <cell r="C57" t="str">
            <v>Hunter Solar_T</v>
          </cell>
          <cell r="D57">
            <v>-1.313824337750704E-2</v>
          </cell>
          <cell r="E57">
            <v>7.8430268349620851E-3</v>
          </cell>
          <cell r="F57">
            <v>2.8461442745610875E-2</v>
          </cell>
          <cell r="G57">
            <v>253.10358653012221</v>
          </cell>
          <cell r="H57">
            <v>-4.5535256054427065E-3</v>
          </cell>
          <cell r="I57">
            <v>-4.706325799488701E-2</v>
          </cell>
          <cell r="J57">
            <v>1.3863079601651424E-2</v>
          </cell>
          <cell r="K57">
            <v>7.5845515595574496E-4</v>
          </cell>
          <cell r="L57">
            <v>-3.1377182595315425E-2</v>
          </cell>
          <cell r="M57">
            <v>1100.3579158077023</v>
          </cell>
          <cell r="N57">
            <v>5.4106728230181103E-3</v>
          </cell>
          <cell r="O57">
            <v>5.1803792804639738E-3</v>
          </cell>
          <cell r="P57">
            <v>-1.313824337750704E-2</v>
          </cell>
          <cell r="Q57">
            <v>7.8430268349620851E-3</v>
          </cell>
          <cell r="R57">
            <v>2.8461442745610875E-2</v>
          </cell>
          <cell r="S57">
            <v>-3.7011509875374077E-2</v>
          </cell>
          <cell r="T57">
            <v>-4.5535256054427065E-3</v>
          </cell>
          <cell r="U57">
            <v>-4.706325799488701E-2</v>
          </cell>
          <cell r="V57">
            <v>1.3863079601651424E-2</v>
          </cell>
          <cell r="W57">
            <v>7.5845515595574496E-4</v>
          </cell>
          <cell r="X57">
            <v>-3.1377182595315425E-2</v>
          </cell>
          <cell r="Y57">
            <v>-2.5647392298997179E-2</v>
          </cell>
          <cell r="Z57">
            <v>5.4106728230181103E-3</v>
          </cell>
          <cell r="AA57">
            <v>5.1803792804639738E-3</v>
          </cell>
          <cell r="AB57">
            <v>-1.313824337750704E-2</v>
          </cell>
          <cell r="AC57">
            <v>7.8430268349620851E-3</v>
          </cell>
          <cell r="AD57">
            <v>1427.0382172427494</v>
          </cell>
          <cell r="AE57">
            <v>-3.7011509875374077E-2</v>
          </cell>
          <cell r="AF57">
            <v>-4.5535256054427065E-3</v>
          </cell>
          <cell r="AG57">
            <v>-4.706325799488701E-2</v>
          </cell>
          <cell r="AH57">
            <v>1049.5030824596035</v>
          </cell>
          <cell r="AI57">
            <v>7.5845515595574496E-4</v>
          </cell>
          <cell r="AJ57">
            <v>-3.1377182595315425E-2</v>
          </cell>
          <cell r="AK57">
            <v>1868.4756931136978</v>
          </cell>
          <cell r="AL57">
            <v>5.4106728230181103E-3</v>
          </cell>
          <cell r="AM57">
            <v>5.1803792804639738E-3</v>
          </cell>
          <cell r="AN57">
            <v>14265.45422150684</v>
          </cell>
          <cell r="AO57">
            <v>23306.066577304868</v>
          </cell>
          <cell r="AP57">
            <v>41663.201562604801</v>
          </cell>
          <cell r="AQ57">
            <v>41473.881793164175</v>
          </cell>
          <cell r="AR57">
            <v>19886.871939894423</v>
          </cell>
          <cell r="AS57">
            <v>21847.134536836027</v>
          </cell>
          <cell r="AT57">
            <v>6350.028569659612</v>
          </cell>
          <cell r="AU57">
            <v>10294.007785455167</v>
          </cell>
          <cell r="AV57">
            <v>23838.675815417435</v>
          </cell>
          <cell r="AW57">
            <v>30102.91397917593</v>
          </cell>
          <cell r="AX57">
            <v>18999.036972249327</v>
          </cell>
          <cell r="AY57">
            <v>11341.238523491291</v>
          </cell>
          <cell r="AZ57">
            <v>12689.296479109435</v>
          </cell>
          <cell r="BA57">
            <v>13210.763792718852</v>
          </cell>
          <cell r="BB57">
            <v>27638.493623608181</v>
          </cell>
          <cell r="BC57">
            <v>34870.341475480163</v>
          </cell>
          <cell r="BD57">
            <v>17293.639477762415</v>
          </cell>
          <cell r="BE57">
            <v>20515.27436333603</v>
          </cell>
          <cell r="BF57">
            <v>10421.781828819607</v>
          </cell>
          <cell r="BG57">
            <v>10666.733009235173</v>
          </cell>
          <cell r="BH57">
            <v>20233.526976913425</v>
          </cell>
          <cell r="BI57">
            <v>30886.688333240414</v>
          </cell>
          <cell r="BJ57">
            <v>16018.33477945332</v>
          </cell>
          <cell r="BK57">
            <v>7891.2602052392913</v>
          </cell>
          <cell r="BL57">
            <v>13541.984556176636</v>
          </cell>
          <cell r="BM57">
            <v>17473.318597906862</v>
          </cell>
          <cell r="BN57">
            <v>36257.261572596784</v>
          </cell>
          <cell r="BO57">
            <v>41764.975530778174</v>
          </cell>
          <cell r="BP57">
            <v>15972.421094644416</v>
          </cell>
          <cell r="BQ57">
            <v>17461.85081626202</v>
          </cell>
          <cell r="BR57">
            <v>13128.547936099623</v>
          </cell>
          <cell r="BS57">
            <v>9722.4086994551744</v>
          </cell>
          <cell r="BT57">
            <v>23200.165214137436</v>
          </cell>
          <cell r="BU57">
            <v>30372.362635549736</v>
          </cell>
          <cell r="BV57">
            <v>11868.987332146835</v>
          </cell>
          <cell r="BW57">
            <v>7251.8703783592855</v>
          </cell>
          <cell r="BX57">
            <v>12733.159073710238</v>
          </cell>
          <cell r="BY57">
            <v>15257.640378376855</v>
          </cell>
          <cell r="BZ57">
            <v>26791.216845222778</v>
          </cell>
          <cell r="CA57">
            <v>34330.752499396156</v>
          </cell>
          <cell r="CB57">
            <v>14873.46705315442</v>
          </cell>
          <cell r="CC57">
            <v>17471.945674962022</v>
          </cell>
          <cell r="CD57">
            <v>9916.2784874796071</v>
          </cell>
          <cell r="CE57">
            <v>8203.5770427351727</v>
          </cell>
          <cell r="CF57">
            <v>21420.210216827436</v>
          </cell>
          <cell r="CG57">
            <v>28513.076267855729</v>
          </cell>
          <cell r="CH57">
            <v>11853.171643732838</v>
          </cell>
          <cell r="CI57">
            <v>7079.3549307392859</v>
          </cell>
          <cell r="CJ57">
            <v>7417.2842616102298</v>
          </cell>
          <cell r="CK57">
            <v>6382.7304318988463</v>
          </cell>
          <cell r="CL57">
            <v>16322.79646505677</v>
          </cell>
          <cell r="CM57">
            <v>24293.644225202155</v>
          </cell>
          <cell r="CN57">
            <v>10959.12267029441</v>
          </cell>
          <cell r="CO57">
            <v>12436.146983142022</v>
          </cell>
          <cell r="CP57">
            <v>6852.9594774596108</v>
          </cell>
          <cell r="CQ57">
            <v>7421.3581501951667</v>
          </cell>
          <cell r="CR57">
            <v>14294.76723633742</v>
          </cell>
          <cell r="CS57">
            <v>23596.117338267726</v>
          </cell>
          <cell r="CT57">
            <v>9858.637347232836</v>
          </cell>
          <cell r="CU57">
            <v>995.2482251772816</v>
          </cell>
          <cell r="CV57">
            <v>1670.8127435766226</v>
          </cell>
          <cell r="CW57">
            <v>6674.6832089068466</v>
          </cell>
          <cell r="CX57">
            <v>18340.749905210767</v>
          </cell>
          <cell r="CY57">
            <v>15526.549269416137</v>
          </cell>
          <cell r="CZ57">
            <v>10429.933115094413</v>
          </cell>
          <cell r="DA57">
            <v>5661.2311348420026</v>
          </cell>
          <cell r="DB57">
            <v>4037.7263146796013</v>
          </cell>
          <cell r="DC57">
            <v>5298.1901546751678</v>
          </cell>
          <cell r="DD57">
            <v>8951.6522645174173</v>
          </cell>
          <cell r="DE57">
            <v>14335.524104323229</v>
          </cell>
          <cell r="DF57">
            <v>983.40118047282056</v>
          </cell>
          <cell r="DG57">
            <v>33.14010827928076</v>
          </cell>
          <cell r="DH57">
            <v>265.84096495661811</v>
          </cell>
          <cell r="DI57">
            <v>7.8430268349620851E-3</v>
          </cell>
          <cell r="DJ57">
            <v>5174.0697947627486</v>
          </cell>
          <cell r="DK57">
            <v>4263.3950721525216</v>
          </cell>
          <cell r="DL57">
            <v>3476.9777353744075</v>
          </cell>
          <cell r="DM57">
            <v>2970.031758802008</v>
          </cell>
          <cell r="DN57">
            <v>546.14114487960433</v>
          </cell>
          <cell r="DO57">
            <v>2087.2238517551623</v>
          </cell>
          <cell r="DP57">
            <v>5139.1488529574181</v>
          </cell>
          <cell r="DQ57">
            <v>10829.23332458991</v>
          </cell>
          <cell r="DR57">
            <v>283.4681242128226</v>
          </cell>
          <cell r="DS57">
            <v>5.1803792804639738E-3</v>
          </cell>
        </row>
        <row r="58">
          <cell r="C58" t="str">
            <v>Milford Solar_T</v>
          </cell>
          <cell r="D58">
            <v>2.1183957602024708E-2</v>
          </cell>
          <cell r="E58">
            <v>-2.3532274081971945E-2</v>
          </cell>
          <cell r="F58">
            <v>7.6171456495940079E-2</v>
          </cell>
          <cell r="G58">
            <v>0.12240298613512982</v>
          </cell>
          <cell r="H58">
            <v>-0.34350113910982988</v>
          </cell>
          <cell r="I58">
            <v>-4.2648477892944278E-2</v>
          </cell>
          <cell r="J58">
            <v>-0.18187675688215643</v>
          </cell>
          <cell r="K58">
            <v>8.6401482303808577E-2</v>
          </cell>
          <cell r="L58">
            <v>-3.8310858299409958E-2</v>
          </cell>
          <cell r="M58">
            <v>1123.8963378809731</v>
          </cell>
          <cell r="N58">
            <v>5.1704416167922219E-3</v>
          </cell>
          <cell r="O58">
            <v>4.1700758396655069E-3</v>
          </cell>
          <cell r="P58">
            <v>2.1183957602024708E-2</v>
          </cell>
          <cell r="Q58">
            <v>-2.3532274081971945E-2</v>
          </cell>
          <cell r="R58">
            <v>7.6171456495940079E-2</v>
          </cell>
          <cell r="S58">
            <v>0.12240298613512982</v>
          </cell>
          <cell r="T58">
            <v>-0.34350113910982988</v>
          </cell>
          <cell r="U58">
            <v>-4.2648477892944278E-2</v>
          </cell>
          <cell r="V58">
            <v>-0.18187675688215643</v>
          </cell>
          <cell r="W58">
            <v>8.6401482303808577E-2</v>
          </cell>
          <cell r="X58">
            <v>-3.8310858299409958E-2</v>
          </cell>
          <cell r="Y58">
            <v>-7.1997879036498347E-2</v>
          </cell>
          <cell r="Z58">
            <v>5.1704416167922219E-3</v>
          </cell>
          <cell r="AA58">
            <v>4.1700758396655069E-3</v>
          </cell>
          <cell r="AB58">
            <v>2.1183957602024708E-2</v>
          </cell>
          <cell r="AC58">
            <v>-2.3532274081971945E-2</v>
          </cell>
          <cell r="AD58">
            <v>718.67237596649306</v>
          </cell>
          <cell r="AE58">
            <v>0.12240298613512982</v>
          </cell>
          <cell r="AF58">
            <v>-0.34350113910982988</v>
          </cell>
          <cell r="AG58">
            <v>-4.2648477892944278E-2</v>
          </cell>
          <cell r="AH58">
            <v>312.39715774311014</v>
          </cell>
          <cell r="AI58">
            <v>8.6401482303808577E-2</v>
          </cell>
          <cell r="AJ58">
            <v>-3.8310858299409958E-2</v>
          </cell>
          <cell r="AK58">
            <v>859.34029208096865</v>
          </cell>
          <cell r="AL58">
            <v>5.1704416167922219E-3</v>
          </cell>
          <cell r="AM58">
            <v>4.1700758396655069E-3</v>
          </cell>
          <cell r="AN58">
            <v>12163.545521901575</v>
          </cell>
          <cell r="AO58">
            <v>20400.503209098086</v>
          </cell>
          <cell r="AP58">
            <v>29368.829831110445</v>
          </cell>
          <cell r="AQ58">
            <v>41202.345659806066</v>
          </cell>
          <cell r="AR58">
            <v>19208.35396926085</v>
          </cell>
          <cell r="AS58">
            <v>20869.258491512071</v>
          </cell>
          <cell r="AT58">
            <v>5721.8819159230961</v>
          </cell>
          <cell r="AU58">
            <v>9852.8449857722862</v>
          </cell>
          <cell r="AV58">
            <v>23655.49670572166</v>
          </cell>
          <cell r="AW58">
            <v>27999.100264631801</v>
          </cell>
          <cell r="AX58">
            <v>17017.788973207582</v>
          </cell>
          <cell r="AY58">
            <v>11027.815833750818</v>
          </cell>
          <cell r="AZ58">
            <v>10029.538959702581</v>
          </cell>
          <cell r="BA58">
            <v>9747.8565410959036</v>
          </cell>
          <cell r="BB58">
            <v>24099.922008841448</v>
          </cell>
          <cell r="BC58">
            <v>34461.014864131066</v>
          </cell>
          <cell r="BD58">
            <v>17016.992271015864</v>
          </cell>
          <cell r="BE58">
            <v>20530.476859544066</v>
          </cell>
          <cell r="BF58">
            <v>10085.201857033097</v>
          </cell>
          <cell r="BG58">
            <v>10206.195789552279</v>
          </cell>
          <cell r="BH58">
            <v>19245.361273520673</v>
          </cell>
          <cell r="BI58">
            <v>27928.798750687602</v>
          </cell>
          <cell r="BJ58">
            <v>16034.122112348787</v>
          </cell>
          <cell r="BK58">
            <v>5788.9428639548305</v>
          </cell>
          <cell r="BL58">
            <v>11916.799305870574</v>
          </cell>
          <cell r="BM58">
            <v>13763.616615169894</v>
          </cell>
          <cell r="BN58">
            <v>27647.107397229847</v>
          </cell>
          <cell r="BO58">
            <v>40577.225737154557</v>
          </cell>
          <cell r="BP58">
            <v>14560.211377140873</v>
          </cell>
          <cell r="BQ58">
            <v>17293.683839822068</v>
          </cell>
          <cell r="BR58">
            <v>13403.653818193081</v>
          </cell>
          <cell r="BS58">
            <v>9841.1641493822844</v>
          </cell>
          <cell r="BT58">
            <v>22834.832290061662</v>
          </cell>
          <cell r="BU58">
            <v>26943.203224187921</v>
          </cell>
          <cell r="BV58">
            <v>11520.738822355595</v>
          </cell>
          <cell r="BW58">
            <v>6266.9892398108304</v>
          </cell>
          <cell r="BX58">
            <v>10916.80384151758</v>
          </cell>
          <cell r="BY58">
            <v>11323.872828175901</v>
          </cell>
          <cell r="BZ58">
            <v>20519.737579156455</v>
          </cell>
          <cell r="CA58">
            <v>32548.691605561078</v>
          </cell>
          <cell r="CB58">
            <v>14540.82022659086</v>
          </cell>
          <cell r="CC58">
            <v>17239.912475492078</v>
          </cell>
          <cell r="CD58">
            <v>9932.8777530130865</v>
          </cell>
          <cell r="CE58">
            <v>7307.4538533122932</v>
          </cell>
          <cell r="CF58">
            <v>21896.96618038166</v>
          </cell>
          <cell r="CG58">
            <v>26508.240586307922</v>
          </cell>
          <cell r="CH58">
            <v>10337.9691474916</v>
          </cell>
          <cell r="CI58">
            <v>5658.3509552858332</v>
          </cell>
          <cell r="CJ58">
            <v>6193.0523782925884</v>
          </cell>
          <cell r="CK58">
            <v>4937.5030115149075</v>
          </cell>
          <cell r="CL58">
            <v>11179.299111370481</v>
          </cell>
          <cell r="CM58">
            <v>22808.352019261096</v>
          </cell>
          <cell r="CN58">
            <v>10992.89594664088</v>
          </cell>
          <cell r="CO58">
            <v>12514.767668102082</v>
          </cell>
          <cell r="CP58">
            <v>6900.8877205331</v>
          </cell>
          <cell r="CQ58">
            <v>7473.2165137322909</v>
          </cell>
          <cell r="CR58">
            <v>13975.406247731677</v>
          </cell>
          <cell r="CS58">
            <v>21023.918697410933</v>
          </cell>
          <cell r="CT58">
            <v>7845.2522605186005</v>
          </cell>
          <cell r="CU58">
            <v>2257.0335529058384</v>
          </cell>
          <cell r="CV58">
            <v>1254.9480667325988</v>
          </cell>
          <cell r="CW58">
            <v>5877.9681547759119</v>
          </cell>
          <cell r="CX58">
            <v>17061.794351227167</v>
          </cell>
          <cell r="CY58">
            <v>11162.426461816118</v>
          </cell>
          <cell r="CZ58">
            <v>11159.048152590874</v>
          </cell>
          <cell r="DA58">
            <v>5492.9521131695983</v>
          </cell>
          <cell r="DB58">
            <v>4108.8404307431056</v>
          </cell>
          <cell r="DC58">
            <v>5453.5574174222893</v>
          </cell>
          <cell r="DD58">
            <v>7220.8849328906981</v>
          </cell>
          <cell r="DE58">
            <v>12288.224260250954</v>
          </cell>
          <cell r="DF58">
            <v>1138.2041698216183</v>
          </cell>
          <cell r="DG58">
            <v>4.1700758396655069E-3</v>
          </cell>
          <cell r="DH58">
            <v>164.94406625759851</v>
          </cell>
          <cell r="DI58">
            <v>-2.3532274081971945E-2</v>
          </cell>
          <cell r="DJ58">
            <v>3558.2545523864974</v>
          </cell>
          <cell r="DK58">
            <v>2524.239333256136</v>
          </cell>
          <cell r="DL58">
            <v>2849.066021490888</v>
          </cell>
          <cell r="DM58">
            <v>1426.2695909121055</v>
          </cell>
          <cell r="DN58">
            <v>323.43770084811126</v>
          </cell>
          <cell r="DO58">
            <v>1214.3309323023029</v>
          </cell>
          <cell r="DP58">
            <v>5008.9720526336914</v>
          </cell>
          <cell r="DQ58">
            <v>9639.6948365909502</v>
          </cell>
          <cell r="DR58">
            <v>420.46855671161978</v>
          </cell>
          <cell r="DS58">
            <v>4.1700758396655069E-3</v>
          </cell>
        </row>
        <row r="59">
          <cell r="C59" t="str">
            <v>Rocket Solar_T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5.4272450051939657E-3</v>
          </cell>
          <cell r="AA59">
            <v>7.6511450015459342E-3</v>
          </cell>
          <cell r="AB59">
            <v>4.7629499931644978E-4</v>
          </cell>
          <cell r="AC59">
            <v>1.822427000661259E-2</v>
          </cell>
          <cell r="AD59">
            <v>306.90640880000416</v>
          </cell>
          <cell r="AE59">
            <v>2.8250739997019911E-2</v>
          </cell>
          <cell r="AF59">
            <v>-4.5075835005263673E-2</v>
          </cell>
          <cell r="AG59">
            <v>3.1992700005503048E-2</v>
          </cell>
          <cell r="AH59">
            <v>-2.3129625005822097E-2</v>
          </cell>
          <cell r="AI59">
            <v>2.8061659995728325E-2</v>
          </cell>
          <cell r="AJ59">
            <v>-8.7747299949114434E-3</v>
          </cell>
          <cell r="AK59">
            <v>-2.4304569997184375E-2</v>
          </cell>
          <cell r="AL59">
            <v>5.4272450051939657E-3</v>
          </cell>
          <cell r="AM59">
            <v>7.6511450015459342E-3</v>
          </cell>
          <cell r="AN59">
            <v>8059.2494512949725</v>
          </cell>
          <cell r="AO59">
            <v>14140.08092601996</v>
          </cell>
          <cell r="AP59">
            <v>29925.285020799918</v>
          </cell>
          <cell r="AQ59">
            <v>32963.139633239894</v>
          </cell>
          <cell r="AR59">
            <v>15885.946179164939</v>
          </cell>
          <cell r="AS59">
            <v>18574.976262699947</v>
          </cell>
          <cell r="AT59">
            <v>4786.0101803749831</v>
          </cell>
          <cell r="AU59">
            <v>9022.6354716599708</v>
          </cell>
          <cell r="AV59">
            <v>22221.379855269945</v>
          </cell>
          <cell r="AW59">
            <v>23506.078754929938</v>
          </cell>
          <cell r="AX59">
            <v>10719.590058244969</v>
          </cell>
          <cell r="AY59">
            <v>6257.5154586449844</v>
          </cell>
          <cell r="AZ59">
            <v>5855.6807712949803</v>
          </cell>
          <cell r="BA59">
            <v>6422.135159269983</v>
          </cell>
          <cell r="BB59">
            <v>21480.465186799942</v>
          </cell>
          <cell r="BC59">
            <v>27434.125440239917</v>
          </cell>
          <cell r="BD59">
            <v>14291.220419164962</v>
          </cell>
          <cell r="BE59">
            <v>19279.000152699955</v>
          </cell>
          <cell r="BF59">
            <v>9445.843630374975</v>
          </cell>
          <cell r="BG59">
            <v>8316.3697066599652</v>
          </cell>
          <cell r="BH59">
            <v>16475.038157769966</v>
          </cell>
          <cell r="BI59">
            <v>23232.652897229935</v>
          </cell>
          <cell r="BJ59">
            <v>9840.1321122449735</v>
          </cell>
          <cell r="BK59">
            <v>2834.2936811449918</v>
          </cell>
          <cell r="BL59">
            <v>7856.8923127949756</v>
          </cell>
          <cell r="BM59">
            <v>8993.6204007699798</v>
          </cell>
          <cell r="BN59">
            <v>23658.571749799936</v>
          </cell>
          <cell r="BO59">
            <v>34329.070165239893</v>
          </cell>
          <cell r="BP59">
            <v>11432.783439164963</v>
          </cell>
          <cell r="BQ59">
            <v>14069.455265699959</v>
          </cell>
          <cell r="BR59">
            <v>13142.978928874962</v>
          </cell>
          <cell r="BS59">
            <v>6948.9941716599769</v>
          </cell>
          <cell r="BT59">
            <v>21874.054467269943</v>
          </cell>
          <cell r="BU59">
            <v>22426.481728429935</v>
          </cell>
          <cell r="BV59">
            <v>7039.3286572449806</v>
          </cell>
          <cell r="BW59">
            <v>2985.0875636449932</v>
          </cell>
          <cell r="BX59">
            <v>7554.5965012949737</v>
          </cell>
          <cell r="BY59">
            <v>7425.6145557699865</v>
          </cell>
          <cell r="BZ59">
            <v>15288.488348799958</v>
          </cell>
          <cell r="CA59">
            <v>24838.01207573992</v>
          </cell>
          <cell r="CB59">
            <v>11568.099496664967</v>
          </cell>
          <cell r="CC59">
            <v>13709.284754699964</v>
          </cell>
          <cell r="CD59">
            <v>9492.3845253749732</v>
          </cell>
          <cell r="CE59">
            <v>5942.5488466599754</v>
          </cell>
          <cell r="CF59">
            <v>19512.077825269953</v>
          </cell>
          <cell r="CG59">
            <v>22725.256953429944</v>
          </cell>
          <cell r="CH59">
            <v>5921.3259957449836</v>
          </cell>
          <cell r="CI59">
            <v>3275.9667931449894</v>
          </cell>
          <cell r="CJ59">
            <v>3780.0972782949866</v>
          </cell>
          <cell r="CK59">
            <v>3628.019729519991</v>
          </cell>
          <cell r="CL59">
            <v>6752.3539287999838</v>
          </cell>
          <cell r="CM59">
            <v>17018.604065739943</v>
          </cell>
          <cell r="CN59">
            <v>8388.4140041649644</v>
          </cell>
          <cell r="CO59">
            <v>10885.294265199978</v>
          </cell>
          <cell r="CP59">
            <v>7167.6980003749832</v>
          </cell>
          <cell r="CQ59">
            <v>6037.6745016599862</v>
          </cell>
          <cell r="CR59">
            <v>10006.442635269985</v>
          </cell>
          <cell r="CS59">
            <v>16371.334255429954</v>
          </cell>
          <cell r="CT59">
            <v>4463.0899022449885</v>
          </cell>
          <cell r="CU59">
            <v>1435.6336511449949</v>
          </cell>
          <cell r="CV59">
            <v>463.63313129499926</v>
          </cell>
          <cell r="CW59">
            <v>3046.2129502699922</v>
          </cell>
          <cell r="CX59">
            <v>9609.5409587999711</v>
          </cell>
          <cell r="CY59">
            <v>7994.3687207399626</v>
          </cell>
          <cell r="CZ59">
            <v>8112.5706786649744</v>
          </cell>
          <cell r="DA59">
            <v>3270.8652361999975</v>
          </cell>
          <cell r="DB59">
            <v>4019.832850374994</v>
          </cell>
          <cell r="DC59">
            <v>3854.8025116599892</v>
          </cell>
          <cell r="DD59">
            <v>4873.3879152700001</v>
          </cell>
          <cell r="DE59">
            <v>8868.7961304299752</v>
          </cell>
          <cell r="DF59">
            <v>1061.551867244995</v>
          </cell>
          <cell r="DG59">
            <v>7.6511450015459342E-3</v>
          </cell>
          <cell r="DH59">
            <v>163.97446129499212</v>
          </cell>
          <cell r="DI59">
            <v>1.822427000661259E-2</v>
          </cell>
          <cell r="DJ59">
            <v>1405.2369888000026</v>
          </cell>
          <cell r="DK59">
            <v>701.28921073999459</v>
          </cell>
          <cell r="DL59">
            <v>1501.856254164991</v>
          </cell>
          <cell r="DM59">
            <v>603.11120770000173</v>
          </cell>
          <cell r="DN59">
            <v>-2.3129625005822097E-2</v>
          </cell>
          <cell r="DO59">
            <v>171.22525165999784</v>
          </cell>
          <cell r="DP59">
            <v>2114.1801682700075</v>
          </cell>
          <cell r="DQ59">
            <v>6413.4994679299871</v>
          </cell>
          <cell r="DR59">
            <v>5.4272450051939657E-3</v>
          </cell>
          <cell r="DS59">
            <v>7.6511450015459342E-3</v>
          </cell>
        </row>
        <row r="60">
          <cell r="C60" t="str">
            <v>Appaloosa Solar I-A_T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8518.7454799999741</v>
          </cell>
          <cell r="AO60">
            <v>18875.591409999943</v>
          </cell>
          <cell r="AP60">
            <v>47566.221534999866</v>
          </cell>
          <cell r="AQ60">
            <v>51061.501004999867</v>
          </cell>
          <cell r="AR60">
            <v>22305.384134999924</v>
          </cell>
          <cell r="AS60">
            <v>25556.771879999942</v>
          </cell>
          <cell r="AT60">
            <v>5183.7679499999867</v>
          </cell>
          <cell r="AU60">
            <v>9994.4584899999682</v>
          </cell>
          <cell r="AV60">
            <v>27112.702589999913</v>
          </cell>
          <cell r="AW60">
            <v>36625.256074999896</v>
          </cell>
          <cell r="AX60">
            <v>19976.802431999946</v>
          </cell>
          <cell r="AY60">
            <v>12179.714919999962</v>
          </cell>
          <cell r="AZ60">
            <v>8698.9474409999748</v>
          </cell>
          <cell r="BA60">
            <v>9188.0300299999835</v>
          </cell>
          <cell r="BB60">
            <v>34466.216716999908</v>
          </cell>
          <cell r="BC60">
            <v>42228.617284999898</v>
          </cell>
          <cell r="BD60">
            <v>17403.483043999935</v>
          </cell>
          <cell r="BE60">
            <v>24065.365993499949</v>
          </cell>
          <cell r="BF60">
            <v>11168.860447499979</v>
          </cell>
          <cell r="BG60">
            <v>9816.7185999999947</v>
          </cell>
          <cell r="BH60">
            <v>21333.626054999924</v>
          </cell>
          <cell r="BI60">
            <v>36482.451547499899</v>
          </cell>
          <cell r="BJ60">
            <v>18598.640599999944</v>
          </cell>
          <cell r="BK60">
            <v>3068.1243199999885</v>
          </cell>
          <cell r="BL60">
            <v>12859.579326999974</v>
          </cell>
          <cell r="BM60">
            <v>8528.6136299999762</v>
          </cell>
          <cell r="BN60">
            <v>35491.842513999902</v>
          </cell>
          <cell r="BO60">
            <v>53365.301102499863</v>
          </cell>
          <cell r="BP60">
            <v>17054.627989999924</v>
          </cell>
          <cell r="BQ60">
            <v>16866.691060999972</v>
          </cell>
          <cell r="BR60">
            <v>12757.220444999948</v>
          </cell>
          <cell r="BS60">
            <v>9564.0390449999995</v>
          </cell>
          <cell r="BT60">
            <v>30215.880636999904</v>
          </cell>
          <cell r="BU60">
            <v>31454.69378999991</v>
          </cell>
          <cell r="BV60">
            <v>11833.33434499997</v>
          </cell>
          <cell r="BW60">
            <v>4905.9803799999781</v>
          </cell>
          <cell r="BX60">
            <v>13847.870949999966</v>
          </cell>
          <cell r="BY60">
            <v>7664.8358549999793</v>
          </cell>
          <cell r="BZ60">
            <v>22206.55720999993</v>
          </cell>
          <cell r="CA60">
            <v>38444.427992499914</v>
          </cell>
          <cell r="CB60">
            <v>17176.490402999942</v>
          </cell>
          <cell r="CC60">
            <v>14946.313859999967</v>
          </cell>
          <cell r="CD60">
            <v>10865.843649999957</v>
          </cell>
          <cell r="CE60">
            <v>6258.612379999995</v>
          </cell>
          <cell r="CF60">
            <v>26949.023764999907</v>
          </cell>
          <cell r="CG60">
            <v>33156.963184999913</v>
          </cell>
          <cell r="CH60">
            <v>10226.375055999968</v>
          </cell>
          <cell r="CI60">
            <v>4121.0361449999864</v>
          </cell>
          <cell r="CJ60">
            <v>6476.6991199999939</v>
          </cell>
          <cell r="CK60">
            <v>5149.6578844999785</v>
          </cell>
          <cell r="CL60">
            <v>9795.8079049999742</v>
          </cell>
          <cell r="CM60">
            <v>27598.169569999929</v>
          </cell>
          <cell r="CN60">
            <v>13186.233539999956</v>
          </cell>
          <cell r="CO60">
            <v>16744.489969999948</v>
          </cell>
          <cell r="CP60">
            <v>10436.712124999947</v>
          </cell>
          <cell r="CQ60">
            <v>8849.7518249999957</v>
          </cell>
          <cell r="CR60">
            <v>13862.326084999946</v>
          </cell>
          <cell r="CS60">
            <v>25140.056579999928</v>
          </cell>
          <cell r="CT60">
            <v>8008.59302999997</v>
          </cell>
          <cell r="CU60">
            <v>2913.2604099999853</v>
          </cell>
          <cell r="CV60">
            <v>998.60705999999198</v>
          </cell>
          <cell r="CW60">
            <v>3579.3249899999946</v>
          </cell>
          <cell r="CX60">
            <v>11705.964649999973</v>
          </cell>
          <cell r="CY60">
            <v>11335.620009999988</v>
          </cell>
          <cell r="CZ60">
            <v>11880.445806499958</v>
          </cell>
          <cell r="DA60">
            <v>2001.579630000009</v>
          </cell>
          <cell r="DB60">
            <v>5977.4272599999867</v>
          </cell>
          <cell r="DC60">
            <v>4236.9402050000162</v>
          </cell>
          <cell r="DD60">
            <v>5989.5426199999756</v>
          </cell>
          <cell r="DE60">
            <v>12351.758264999973</v>
          </cell>
          <cell r="DF60">
            <v>1221.9925850000038</v>
          </cell>
          <cell r="DG60">
            <v>0</v>
          </cell>
          <cell r="DH60">
            <v>368.24635000000751</v>
          </cell>
          <cell r="DI60">
            <v>0</v>
          </cell>
          <cell r="DJ60">
            <v>1502.9862300000016</v>
          </cell>
          <cell r="DK60">
            <v>0</v>
          </cell>
          <cell r="DL60">
            <v>2145.7342924999771</v>
          </cell>
          <cell r="DM60">
            <v>342.15520000001464</v>
          </cell>
          <cell r="DN60">
            <v>0</v>
          </cell>
          <cell r="DO60">
            <v>453.46950000002704</v>
          </cell>
          <cell r="DP60">
            <v>1733.0054435000006</v>
          </cell>
          <cell r="DQ60">
            <v>10376.950084999979</v>
          </cell>
          <cell r="DR60">
            <v>0</v>
          </cell>
          <cell r="DS60">
            <v>0</v>
          </cell>
        </row>
        <row r="61">
          <cell r="C61" t="str">
            <v>Appaloosa Solar I-B_T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4402.6492264999852</v>
          </cell>
          <cell r="AO61">
            <v>11975.532279999972</v>
          </cell>
          <cell r="AP61">
            <v>28529.955426999924</v>
          </cell>
          <cell r="AQ61">
            <v>31438.968242499905</v>
          </cell>
          <cell r="AR61">
            <v>13926.24406499997</v>
          </cell>
          <cell r="AS61">
            <v>15344.662354999957</v>
          </cell>
          <cell r="AT61">
            <v>2469.7568424999849</v>
          </cell>
          <cell r="AU61">
            <v>5757.159414999971</v>
          </cell>
          <cell r="AV61">
            <v>16615.377096199962</v>
          </cell>
          <cell r="AW61">
            <v>22772.298449999933</v>
          </cell>
          <cell r="AX61">
            <v>12162.626174999961</v>
          </cell>
          <cell r="AY61">
            <v>6727.1789349999826</v>
          </cell>
          <cell r="AZ61">
            <v>4129.8444849999823</v>
          </cell>
          <cell r="BA61">
            <v>5404.8002249999836</v>
          </cell>
          <cell r="BB61">
            <v>21884.148996499935</v>
          </cell>
          <cell r="BC61">
            <v>26457.282968999913</v>
          </cell>
          <cell r="BD61">
            <v>9504.0651799999705</v>
          </cell>
          <cell r="BE61">
            <v>14027.430854999962</v>
          </cell>
          <cell r="BF61">
            <v>6584.9641399999737</v>
          </cell>
          <cell r="BG61">
            <v>5997.7099749999807</v>
          </cell>
          <cell r="BH61">
            <v>12505.306629999977</v>
          </cell>
          <cell r="BI61">
            <v>23027.192840999931</v>
          </cell>
          <cell r="BJ61">
            <v>11217.599920499964</v>
          </cell>
          <cell r="BK61">
            <v>916.12601499999721</v>
          </cell>
          <cell r="BL61">
            <v>7258.5120524999793</v>
          </cell>
          <cell r="BM61">
            <v>4690.9759219999842</v>
          </cell>
          <cell r="BN61">
            <v>19429.460546999944</v>
          </cell>
          <cell r="BO61">
            <v>32889.291841999897</v>
          </cell>
          <cell r="BP61">
            <v>9579.5249349999813</v>
          </cell>
          <cell r="BQ61">
            <v>9441.1574749999727</v>
          </cell>
          <cell r="BR61">
            <v>8164.241109999979</v>
          </cell>
          <cell r="BS61">
            <v>6034.2686649999823</v>
          </cell>
          <cell r="BT61">
            <v>18785.927742999957</v>
          </cell>
          <cell r="BU61">
            <v>18507.516102999947</v>
          </cell>
          <cell r="BV61">
            <v>6523.254429999979</v>
          </cell>
          <cell r="BW61">
            <v>2958.4290249999967</v>
          </cell>
          <cell r="BX61">
            <v>8253.3719776999751</v>
          </cell>
          <cell r="BY61">
            <v>4320.6995999999854</v>
          </cell>
          <cell r="BZ61">
            <v>12357.223154999976</v>
          </cell>
          <cell r="CA61">
            <v>23256.177354999934</v>
          </cell>
          <cell r="CB61">
            <v>8219.7168699999693</v>
          </cell>
          <cell r="CC61">
            <v>7983.9872049999713</v>
          </cell>
          <cell r="CD61">
            <v>6888.5101349999768</v>
          </cell>
          <cell r="CE61">
            <v>3718.2471999999766</v>
          </cell>
          <cell r="CF61">
            <v>15908.821589999961</v>
          </cell>
          <cell r="CG61">
            <v>19618.268710499942</v>
          </cell>
          <cell r="CH61">
            <v>5554.4666599999828</v>
          </cell>
          <cell r="CI61">
            <v>2197.5197399999915</v>
          </cell>
          <cell r="CJ61">
            <v>4051.8546599999877</v>
          </cell>
          <cell r="CK61">
            <v>1810.6016549999952</v>
          </cell>
          <cell r="CL61">
            <v>6073.0948249999901</v>
          </cell>
          <cell r="CM61">
            <v>15371.727399999956</v>
          </cell>
          <cell r="CN61">
            <v>7365.7857099999792</v>
          </cell>
          <cell r="CO61">
            <v>9455.8557449999626</v>
          </cell>
          <cell r="CP61">
            <v>6954.6412449999825</v>
          </cell>
          <cell r="CQ61">
            <v>5528.0729449999881</v>
          </cell>
          <cell r="CR61">
            <v>8026.4971964999813</v>
          </cell>
          <cell r="CS61">
            <v>15774.367986499956</v>
          </cell>
          <cell r="CT61">
            <v>4688.7581184999863</v>
          </cell>
          <cell r="CU61">
            <v>1688.6905949999934</v>
          </cell>
          <cell r="CV61">
            <v>339.98248499999949</v>
          </cell>
          <cell r="CW61">
            <v>1516.0678299999975</v>
          </cell>
          <cell r="CX61">
            <v>6571.7492749999828</v>
          </cell>
          <cell r="CY61">
            <v>6245.4641799999808</v>
          </cell>
          <cell r="CZ61">
            <v>6732.840693499983</v>
          </cell>
          <cell r="DA61">
            <v>604.73270499998591</v>
          </cell>
          <cell r="DB61">
            <v>3237.8221949999988</v>
          </cell>
          <cell r="DC61">
            <v>2404.1058749999979</v>
          </cell>
          <cell r="DD61">
            <v>3386.6617035000031</v>
          </cell>
          <cell r="DE61">
            <v>7224.9181734999702</v>
          </cell>
          <cell r="DF61">
            <v>277.48695000000146</v>
          </cell>
          <cell r="DG61">
            <v>0</v>
          </cell>
          <cell r="DH61">
            <v>79.876249999997299</v>
          </cell>
          <cell r="DI61">
            <v>0</v>
          </cell>
          <cell r="DJ61">
            <v>704.24469999999724</v>
          </cell>
          <cell r="DK61">
            <v>0</v>
          </cell>
          <cell r="DL61">
            <v>583.8247500000017</v>
          </cell>
          <cell r="DM61">
            <v>0</v>
          </cell>
          <cell r="DN61">
            <v>0</v>
          </cell>
          <cell r="DO61">
            <v>302.14635000000186</v>
          </cell>
          <cell r="DP61">
            <v>428.25647500001531</v>
          </cell>
          <cell r="DQ61">
            <v>6342.298299999984</v>
          </cell>
          <cell r="DR61">
            <v>0</v>
          </cell>
          <cell r="DS61">
            <v>0</v>
          </cell>
        </row>
        <row r="62">
          <cell r="C62" t="str">
            <v>Elektron Solar 1_T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1.160099998287475E-4</v>
          </cell>
          <cell r="AC62">
            <v>1.4677500189463858E-4</v>
          </cell>
          <cell r="AD62">
            <v>76.524195029996704</v>
          </cell>
          <cell r="AE62">
            <v>-96.536782970001425</v>
          </cell>
          <cell r="AF62">
            <v>155.56554426499315</v>
          </cell>
          <cell r="AG62">
            <v>79.572722620007198</v>
          </cell>
          <cell r="AH62">
            <v>-97.541953934994297</v>
          </cell>
          <cell r="AI62">
            <v>-5.4921924150016661</v>
          </cell>
          <cell r="AJ62">
            <v>-31.071395495000527</v>
          </cell>
          <cell r="AK62">
            <v>-188.30632856999674</v>
          </cell>
          <cell r="AL62">
            <v>-29.680143725001841</v>
          </cell>
          <cell r="AM62">
            <v>-67.397844179998671</v>
          </cell>
          <cell r="AN62">
            <v>440.09574750999877</v>
          </cell>
          <cell r="AO62">
            <v>898.05474981499947</v>
          </cell>
          <cell r="AP62">
            <v>3017.8520705299884</v>
          </cell>
          <cell r="AQ62">
            <v>2810.9668345299915</v>
          </cell>
          <cell r="AR62">
            <v>1457.4426132649892</v>
          </cell>
          <cell r="AS62">
            <v>1667.5037606200019</v>
          </cell>
          <cell r="AT62">
            <v>65.165686065003953</v>
          </cell>
          <cell r="AU62">
            <v>637.94535858499603</v>
          </cell>
          <cell r="AV62">
            <v>1740.8292125049952</v>
          </cell>
          <cell r="AW62">
            <v>2265.6097284299963</v>
          </cell>
          <cell r="AX62">
            <v>996.27747177499543</v>
          </cell>
          <cell r="AY62">
            <v>439.90724381999985</v>
          </cell>
          <cell r="AZ62">
            <v>332.22214950999859</v>
          </cell>
          <cell r="BA62">
            <v>525.39446927500046</v>
          </cell>
          <cell r="BB62">
            <v>2066.3729255299927</v>
          </cell>
          <cell r="BC62">
            <v>2233.9554200299931</v>
          </cell>
          <cell r="BD62">
            <v>997.66775526498975</v>
          </cell>
          <cell r="BE62">
            <v>1565.7794721200025</v>
          </cell>
          <cell r="BF62">
            <v>516.62700006500097</v>
          </cell>
          <cell r="BG62">
            <v>516.20780058499656</v>
          </cell>
          <cell r="BH62">
            <v>1197.1390380049968</v>
          </cell>
          <cell r="BI62">
            <v>2231.8699389299964</v>
          </cell>
          <cell r="BJ62">
            <v>880.89988427499497</v>
          </cell>
          <cell r="BK62">
            <v>-22.199392679998986</v>
          </cell>
          <cell r="BL62">
            <v>488.26310524999803</v>
          </cell>
          <cell r="BM62">
            <v>297.84718407500037</v>
          </cell>
          <cell r="BN62">
            <v>1776.6367369899929</v>
          </cell>
          <cell r="BO62">
            <v>2933.1802543699914</v>
          </cell>
          <cell r="BP62">
            <v>913.32702956498872</v>
          </cell>
          <cell r="BQ62">
            <v>913.61890250000181</v>
          </cell>
          <cell r="BR62">
            <v>642.78009526500045</v>
          </cell>
          <cell r="BS62">
            <v>330.51337318499822</v>
          </cell>
          <cell r="BT62">
            <v>1834.9050856649949</v>
          </cell>
          <cell r="BU62">
            <v>1694.5079368499976</v>
          </cell>
          <cell r="BV62">
            <v>474.4842992349968</v>
          </cell>
          <cell r="BW62">
            <v>95.804399700000729</v>
          </cell>
          <cell r="BX62">
            <v>517.16377690879733</v>
          </cell>
          <cell r="BY62">
            <v>309.58552143100093</v>
          </cell>
          <cell r="BZ62">
            <v>1035.2858832751933</v>
          </cell>
          <cell r="CA62">
            <v>1909.0264351207943</v>
          </cell>
          <cell r="CB62">
            <v>513.32324155099138</v>
          </cell>
          <cell r="CC62">
            <v>512.54345133560571</v>
          </cell>
          <cell r="CD62">
            <v>392.74557542900197</v>
          </cell>
          <cell r="CE62">
            <v>107.80180670699761</v>
          </cell>
          <cell r="CF62">
            <v>1488.2601575741958</v>
          </cell>
          <cell r="CG62">
            <v>1703.9882865503976</v>
          </cell>
          <cell r="CH62">
            <v>396.57991408019711</v>
          </cell>
          <cell r="CI62">
            <v>-41.055426214398835</v>
          </cell>
          <cell r="CJ62">
            <v>145.1432220868044</v>
          </cell>
          <cell r="CK62">
            <v>-364.74828742727721</v>
          </cell>
          <cell r="CL62">
            <v>370.92700662146973</v>
          </cell>
          <cell r="CM62">
            <v>964.73683654534352</v>
          </cell>
          <cell r="CN62">
            <v>522.48396014955995</v>
          </cell>
          <cell r="CO62">
            <v>459.66545984952842</v>
          </cell>
          <cell r="CP62">
            <v>314.9435163346825</v>
          </cell>
          <cell r="CQ62">
            <v>255.20375214888799</v>
          </cell>
          <cell r="CR62">
            <v>412.10507871135286</v>
          </cell>
          <cell r="CS62">
            <v>1194.3664447997969</v>
          </cell>
          <cell r="CT62">
            <v>83.241813181171878</v>
          </cell>
          <cell r="CU62">
            <v>-59.323642666727039</v>
          </cell>
          <cell r="CV62">
            <v>-148.90933571107851</v>
          </cell>
          <cell r="CW62">
            <v>-105.463606518567</v>
          </cell>
          <cell r="CX62">
            <v>303.233068101014</v>
          </cell>
          <cell r="CY62">
            <v>138.13942206026883</v>
          </cell>
          <cell r="CZ62">
            <v>164.12933728263806</v>
          </cell>
          <cell r="DA62">
            <v>-343.77411463661605</v>
          </cell>
          <cell r="DB62">
            <v>-285.73143427666457</v>
          </cell>
          <cell r="DC62">
            <v>-203.70581286143249</v>
          </cell>
          <cell r="DD62">
            <v>-119.14771809467732</v>
          </cell>
          <cell r="DE62">
            <v>146.28099824295148</v>
          </cell>
          <cell r="DF62">
            <v>-217.6464251658586</v>
          </cell>
          <cell r="DG62">
            <v>-207.03102248429272</v>
          </cell>
          <cell r="DH62">
            <v>-189.70804359247214</v>
          </cell>
          <cell r="DI62">
            <v>-245.82384973209784</v>
          </cell>
          <cell r="DJ62">
            <v>-241.97900991183974</v>
          </cell>
          <cell r="DK62">
            <v>-523.02155680238081</v>
          </cell>
          <cell r="DL62">
            <v>-315.97265717744813</v>
          </cell>
          <cell r="DM62">
            <v>-455.30410425033421</v>
          </cell>
          <cell r="DN62">
            <v>-652.74229074995492</v>
          </cell>
          <cell r="DO62">
            <v>-497.57995261169839</v>
          </cell>
          <cell r="DP62">
            <v>-430.45030520417743</v>
          </cell>
          <cell r="DQ62">
            <v>117.0752098688862</v>
          </cell>
          <cell r="DR62">
            <v>-248.42819375865403</v>
          </cell>
          <cell r="DS62">
            <v>-229.89765659277103</v>
          </cell>
        </row>
        <row r="63">
          <cell r="C63" t="str">
            <v>Elektron Solar 2_T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-1.1943799972868839E-3</v>
          </cell>
          <cell r="AC63">
            <v>-1.5144399912969632E-3</v>
          </cell>
          <cell r="AD63">
            <v>521.31726836997439</v>
          </cell>
          <cell r="AE63">
            <v>-657.66138470002079</v>
          </cell>
          <cell r="AF63">
            <v>1059.7849256649504</v>
          </cell>
          <cell r="AG63">
            <v>542.084054300047</v>
          </cell>
          <cell r="AH63">
            <v>-664.50729689995376</v>
          </cell>
          <cell r="AI63">
            <v>-37.420679830029151</v>
          </cell>
          <cell r="AJ63">
            <v>-211.67861926500277</v>
          </cell>
          <cell r="AK63">
            <v>-1282.8407562550055</v>
          </cell>
          <cell r="AL63">
            <v>-202.19828592000283</v>
          </cell>
          <cell r="AM63">
            <v>-459.149572459995</v>
          </cell>
          <cell r="AN63">
            <v>4089.098020619992</v>
          </cell>
          <cell r="AO63">
            <v>7250.9325717599831</v>
          </cell>
          <cell r="AP63">
            <v>22763.125825369916</v>
          </cell>
          <cell r="AQ63">
            <v>21758.689305299926</v>
          </cell>
          <cell r="AR63">
            <v>11284.531455664932</v>
          </cell>
          <cell r="AS63">
            <v>12972.682729300013</v>
          </cell>
          <cell r="AT63">
            <v>462.77386810004697</v>
          </cell>
          <cell r="AU63">
            <v>4964.3252151699598</v>
          </cell>
          <cell r="AV63">
            <v>13700.065125734953</v>
          </cell>
          <cell r="AW63">
            <v>17225.631871244939</v>
          </cell>
          <cell r="AX63">
            <v>8454.9979420799664</v>
          </cell>
          <cell r="AY63">
            <v>3810.1106640399921</v>
          </cell>
          <cell r="AZ63">
            <v>2951.7005236199939</v>
          </cell>
          <cell r="BA63">
            <v>4227.9420605599962</v>
          </cell>
          <cell r="BB63">
            <v>15501.016716369933</v>
          </cell>
          <cell r="BC63">
            <v>16358.378858299928</v>
          </cell>
          <cell r="BD63">
            <v>7994.3954456649362</v>
          </cell>
          <cell r="BE63">
            <v>12692.270476300018</v>
          </cell>
          <cell r="BF63">
            <v>3639.3019356000409</v>
          </cell>
          <cell r="BG63">
            <v>4166.5325701699539</v>
          </cell>
          <cell r="BH63">
            <v>8708.919662734972</v>
          </cell>
          <cell r="BI63">
            <v>17674.248860244938</v>
          </cell>
          <cell r="BJ63">
            <v>7080.4026435799715</v>
          </cell>
          <cell r="BK63">
            <v>8.6157170400019574</v>
          </cell>
          <cell r="BL63">
            <v>4366.3944692549885</v>
          </cell>
          <cell r="BM63">
            <v>2308.8750492599984</v>
          </cell>
          <cell r="BN63">
            <v>13076.947421034947</v>
          </cell>
          <cell r="BO63">
            <v>22695.441201084923</v>
          </cell>
          <cell r="BP63">
            <v>6466.1544059899461</v>
          </cell>
          <cell r="BQ63">
            <v>6865.3636520450518</v>
          </cell>
          <cell r="BR63">
            <v>5272.917994900039</v>
          </cell>
          <cell r="BS63">
            <v>2491.6145251949747</v>
          </cell>
          <cell r="BT63">
            <v>14794.564696199954</v>
          </cell>
          <cell r="BU63">
            <v>12694.130261699956</v>
          </cell>
          <cell r="BV63">
            <v>4073.4502849949763</v>
          </cell>
          <cell r="BW63">
            <v>947.81803565999962</v>
          </cell>
          <cell r="BX63">
            <v>4531.3212505868123</v>
          </cell>
          <cell r="BY63">
            <v>2443.0525007164965</v>
          </cell>
          <cell r="BZ63">
            <v>7102.4377930716382</v>
          </cell>
          <cell r="CA63">
            <v>14188.296995606011</v>
          </cell>
          <cell r="CB63">
            <v>3479.3986623633182</v>
          </cell>
          <cell r="CC63">
            <v>4517.1475553313267</v>
          </cell>
          <cell r="CD63">
            <v>3227.7642878610368</v>
          </cell>
          <cell r="CE63">
            <v>1234.2237230948524</v>
          </cell>
          <cell r="CF63">
            <v>11486.444990112645</v>
          </cell>
          <cell r="CG63">
            <v>12909.142938940186</v>
          </cell>
          <cell r="CH63">
            <v>3461.4439977528982</v>
          </cell>
          <cell r="CI63">
            <v>9.361193586901182</v>
          </cell>
          <cell r="CJ63">
            <v>1204.7629414869891</v>
          </cell>
          <cell r="CK63">
            <v>-2744.8443656092709</v>
          </cell>
          <cell r="CL63">
            <v>3020.9991399931373</v>
          </cell>
          <cell r="CM63">
            <v>6769.8041412170087</v>
          </cell>
          <cell r="CN63">
            <v>3478.6818100973223</v>
          </cell>
          <cell r="CO63">
            <v>3319.0181916761771</v>
          </cell>
          <cell r="CP63">
            <v>2697.7377485622414</v>
          </cell>
          <cell r="CQ63">
            <v>1807.3704992302139</v>
          </cell>
          <cell r="CR63">
            <v>3276.3437152032748</v>
          </cell>
          <cell r="CS63">
            <v>8859.9412424517159</v>
          </cell>
          <cell r="CT63">
            <v>819.32976865954288</v>
          </cell>
          <cell r="CU63">
            <v>-403.43264752583195</v>
          </cell>
          <cell r="CV63">
            <v>-985.38433097983841</v>
          </cell>
          <cell r="CW63">
            <v>-573.16080100243039</v>
          </cell>
          <cell r="CX63">
            <v>2396.2803708850265</v>
          </cell>
          <cell r="CY63">
            <v>1302.4935794124358</v>
          </cell>
          <cell r="CZ63">
            <v>1245.8822537851811</v>
          </cell>
          <cell r="DA63">
            <v>-2312.9037370106862</v>
          </cell>
          <cell r="DB63">
            <v>-1743.1105545400665</v>
          </cell>
          <cell r="DC63">
            <v>-1184.3133038400777</v>
          </cell>
          <cell r="DD63">
            <v>-1006.2234263190629</v>
          </cell>
          <cell r="DE63">
            <v>1011.0876246582001</v>
          </cell>
          <cell r="DF63">
            <v>-1468.8875077358493</v>
          </cell>
          <cell r="DG63">
            <v>-1410.4005996580013</v>
          </cell>
          <cell r="DH63">
            <v>-1292.3880316718405</v>
          </cell>
          <cell r="DI63">
            <v>-1674.6774906446215</v>
          </cell>
          <cell r="DJ63">
            <v>-1590.3607748275363</v>
          </cell>
          <cell r="DK63">
            <v>-3563.0889064331213</v>
          </cell>
          <cell r="DL63">
            <v>-2094.4440580054047</v>
          </cell>
          <cell r="DM63">
            <v>-3101.7643287541346</v>
          </cell>
          <cell r="DN63">
            <v>-4446.8095914518617</v>
          </cell>
          <cell r="DO63">
            <v>-3360.706031670024</v>
          </cell>
          <cell r="DP63">
            <v>-2903.3849110337824</v>
          </cell>
          <cell r="DQ63">
            <v>1264.0793357036418</v>
          </cell>
          <cell r="DR63">
            <v>-1692.4193767742734</v>
          </cell>
          <cell r="DS63">
            <v>-1566.1795445220105</v>
          </cell>
        </row>
        <row r="64">
          <cell r="C64" t="str">
            <v>Castle Solar_T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4.0185000216297224E-5</v>
          </cell>
          <cell r="Q64">
            <v>1.972500285773998E-5</v>
          </cell>
          <cell r="R64">
            <v>231.83793187000381</v>
          </cell>
          <cell r="S64">
            <v>-354.74858475999906</v>
          </cell>
          <cell r="T64">
            <v>544.27856745499707</v>
          </cell>
          <cell r="U64">
            <v>50.429385050010609</v>
          </cell>
          <cell r="V64">
            <v>-398.76834480999037</v>
          </cell>
          <cell r="W64">
            <v>-12.106814534995431</v>
          </cell>
          <cell r="X64">
            <v>35.391737240010926</v>
          </cell>
          <cell r="Y64">
            <v>-533.60017247499252</v>
          </cell>
          <cell r="Z64">
            <v>172.79818881499702</v>
          </cell>
          <cell r="AA64">
            <v>-112.93138492999982</v>
          </cell>
          <cell r="AB64">
            <v>-68.699959815000767</v>
          </cell>
          <cell r="AC64">
            <v>-79.999980274996915</v>
          </cell>
          <cell r="AD64">
            <v>112.11293187000561</v>
          </cell>
          <cell r="AE64">
            <v>-494.22358476000085</v>
          </cell>
          <cell r="AF64">
            <v>387.00356745499795</v>
          </cell>
          <cell r="AG64">
            <v>-112.69561494998892</v>
          </cell>
          <cell r="AH64">
            <v>-551.41834480998864</v>
          </cell>
          <cell r="AI64">
            <v>-145.58181453499358</v>
          </cell>
          <cell r="AJ64">
            <v>-89.858262759989628</v>
          </cell>
          <cell r="AK64">
            <v>-637.00017247499363</v>
          </cell>
          <cell r="AL64">
            <v>101.79818881499813</v>
          </cell>
          <cell r="AM64">
            <v>-174.15638492999912</v>
          </cell>
          <cell r="AN64">
            <v>770.34937518499657</v>
          </cell>
          <cell r="AO64">
            <v>2239.9851398749961</v>
          </cell>
          <cell r="AP64">
            <v>7055.9748918699852</v>
          </cell>
          <cell r="AQ64">
            <v>6243.2904137399828</v>
          </cell>
          <cell r="AR64">
            <v>3212.9198204549903</v>
          </cell>
          <cell r="AS64">
            <v>3091.5251315500022</v>
          </cell>
          <cell r="AT64">
            <v>-228.30509480998833</v>
          </cell>
          <cell r="AU64">
            <v>872.84570046500198</v>
          </cell>
          <cell r="AV64">
            <v>3278.4309922400007</v>
          </cell>
          <cell r="AW64">
            <v>4939.6499155249894</v>
          </cell>
          <cell r="AX64">
            <v>2285.7313053149919</v>
          </cell>
          <cell r="AY64">
            <v>1357.4374475699967</v>
          </cell>
          <cell r="AZ64">
            <v>526.45013268499804</v>
          </cell>
          <cell r="BA64">
            <v>1135.7054067249978</v>
          </cell>
          <cell r="BB64">
            <v>5095.4029977449882</v>
          </cell>
          <cell r="BC64">
            <v>5185.9799363649827</v>
          </cell>
          <cell r="BD64">
            <v>2466.7256205799936</v>
          </cell>
          <cell r="BE64">
            <v>2755.3127669250002</v>
          </cell>
          <cell r="BF64">
            <v>842.31957894001187</v>
          </cell>
          <cell r="BG64">
            <v>692.93943959000251</v>
          </cell>
          <cell r="BH64">
            <v>2453.7580509899976</v>
          </cell>
          <cell r="BI64">
            <v>4715.9567260249905</v>
          </cell>
          <cell r="BJ64">
            <v>2041.6517523149932</v>
          </cell>
          <cell r="BK64">
            <v>-140.69254805499855</v>
          </cell>
          <cell r="BL64">
            <v>1301.2792892724938</v>
          </cell>
          <cell r="BM64">
            <v>597.51572722499816</v>
          </cell>
          <cell r="BN64">
            <v>4140.4742758356151</v>
          </cell>
          <cell r="BO64">
            <v>6830.7959176743534</v>
          </cell>
          <cell r="BP64">
            <v>2243.3749296143724</v>
          </cell>
          <cell r="BQ64">
            <v>1432.6400379406236</v>
          </cell>
          <cell r="BR64">
            <v>1085.1959092712573</v>
          </cell>
          <cell r="BS64">
            <v>392.80337814938207</v>
          </cell>
          <cell r="BT64">
            <v>3645.7554328962474</v>
          </cell>
          <cell r="BU64">
            <v>3663.6249784499942</v>
          </cell>
          <cell r="BV64">
            <v>1019.9370356899948</v>
          </cell>
          <cell r="BW64">
            <v>379.22127372312508</v>
          </cell>
          <cell r="BX64">
            <v>1619.5178110795564</v>
          </cell>
          <cell r="BY64">
            <v>666.66199467499871</v>
          </cell>
          <cell r="BZ64">
            <v>2541.3271978732946</v>
          </cell>
          <cell r="CA64">
            <v>4353.5703095746894</v>
          </cell>
          <cell r="CB64">
            <v>1365.8747949035758</v>
          </cell>
          <cell r="CC64">
            <v>976.68479265117367</v>
          </cell>
          <cell r="CD64">
            <v>555.57608800085131</v>
          </cell>
          <cell r="CE64">
            <v>125.09579355345942</v>
          </cell>
          <cell r="CF64">
            <v>2898.9598139429663</v>
          </cell>
          <cell r="CG64">
            <v>3500.0627345853686</v>
          </cell>
          <cell r="CH64">
            <v>1027.4086881456212</v>
          </cell>
          <cell r="CI64">
            <v>9.1379355473600032</v>
          </cell>
          <cell r="CJ64">
            <v>554.03920874008531</v>
          </cell>
          <cell r="CK64">
            <v>-780.21610492474792</v>
          </cell>
          <cell r="CL64">
            <v>974.20579340578297</v>
          </cell>
          <cell r="CM64">
            <v>2309.8847507330202</v>
          </cell>
          <cell r="CN64">
            <v>1381.8652592563337</v>
          </cell>
          <cell r="CO64">
            <v>1010.9525957981685</v>
          </cell>
          <cell r="CP64">
            <v>501.70436583679788</v>
          </cell>
          <cell r="CQ64">
            <v>456.2821427305185</v>
          </cell>
          <cell r="CR64">
            <v>885.29498661445564</v>
          </cell>
          <cell r="CS64">
            <v>2855.5853610125687</v>
          </cell>
          <cell r="CT64">
            <v>488.65889717396931</v>
          </cell>
          <cell r="CU64">
            <v>-34.544947862527707</v>
          </cell>
          <cell r="CV64">
            <v>-437.65879765268767</v>
          </cell>
          <cell r="CW64">
            <v>-285.81001032324968</v>
          </cell>
          <cell r="CX64">
            <v>755.11330372310351</v>
          </cell>
          <cell r="CY64">
            <v>174.11496899056098</v>
          </cell>
          <cell r="CZ64">
            <v>615.65820884732886</v>
          </cell>
          <cell r="DA64">
            <v>-992.32547779056574</v>
          </cell>
          <cell r="DB64">
            <v>-786.42299771643366</v>
          </cell>
          <cell r="DC64">
            <v>-498.21870445580629</v>
          </cell>
          <cell r="DD64">
            <v>-215.72118018241264</v>
          </cell>
          <cell r="DE64">
            <v>467.8982135451393</v>
          </cell>
          <cell r="DF64">
            <v>-310.66829799032257</v>
          </cell>
          <cell r="DG64">
            <v>-535.13106474786434</v>
          </cell>
          <cell r="DH64">
            <v>-540.07754108849736</v>
          </cell>
          <cell r="DI64">
            <v>-628.91128306800783</v>
          </cell>
          <cell r="DJ64">
            <v>-553.9784197161573</v>
          </cell>
          <cell r="DK64">
            <v>-1451.2161342231871</v>
          </cell>
          <cell r="DL64">
            <v>-687.08502787963232</v>
          </cell>
          <cell r="DM64">
            <v>-1231.9600683013607</v>
          </cell>
          <cell r="DN64">
            <v>-1598.8097244518985</v>
          </cell>
          <cell r="DO64">
            <v>-1048.6006362887035</v>
          </cell>
          <cell r="DP64">
            <v>-864.1254711952954</v>
          </cell>
          <cell r="DQ64">
            <v>284.38144116503884</v>
          </cell>
          <cell r="DR64">
            <v>-385.36059241379581</v>
          </cell>
          <cell r="DS64">
            <v>-594.24506634877446</v>
          </cell>
        </row>
        <row r="65">
          <cell r="C65" t="str">
            <v>Sigurd Solar_T</v>
          </cell>
          <cell r="D65">
            <v>-1.1621791269862999E-3</v>
          </cell>
          <cell r="E65">
            <v>-8.4725649016399798E-3</v>
          </cell>
          <cell r="F65">
            <v>2.7627386509775476E-2</v>
          </cell>
          <cell r="G65">
            <v>-1.9399102798706692E-2</v>
          </cell>
          <cell r="H65">
            <v>6.4708121951843941E-3</v>
          </cell>
          <cell r="I65">
            <v>9.482760002210832E-3</v>
          </cell>
          <cell r="J65">
            <v>-8.4493265936180072E-3</v>
          </cell>
          <cell r="K65">
            <v>-2.2149414176601521E-2</v>
          </cell>
          <cell r="L65">
            <v>-4.5302969978365483E-4</v>
          </cell>
          <cell r="M65">
            <v>1022.4280495269583</v>
          </cell>
          <cell r="N65">
            <v>-2.907330721427564E-3</v>
          </cell>
          <cell r="O65">
            <v>4.3877957434960892E-3</v>
          </cell>
          <cell r="P65">
            <v>-1.1621791269862999E-3</v>
          </cell>
          <cell r="Q65">
            <v>-8.4725649016399798E-3</v>
          </cell>
          <cell r="R65">
            <v>2.7627386509775476E-2</v>
          </cell>
          <cell r="S65">
            <v>-1.9399102798706692E-2</v>
          </cell>
          <cell r="T65">
            <v>6.4708121951843941E-3</v>
          </cell>
          <cell r="U65">
            <v>9.482760002210832E-3</v>
          </cell>
          <cell r="V65">
            <v>-8.4493265936180072E-3</v>
          </cell>
          <cell r="W65">
            <v>-2.2149414176601521E-2</v>
          </cell>
          <cell r="X65">
            <v>-4.5302969978365483E-4</v>
          </cell>
          <cell r="Y65">
            <v>2.8049526960457965E-2</v>
          </cell>
          <cell r="Z65">
            <v>-2.907330721427564E-3</v>
          </cell>
          <cell r="AA65">
            <v>4.3877957434960892E-3</v>
          </cell>
          <cell r="AB65">
            <v>-1.1621791269862999E-3</v>
          </cell>
          <cell r="AC65">
            <v>-8.4725649016399798E-3</v>
          </cell>
          <cell r="AD65">
            <v>344.91254138651522</v>
          </cell>
          <cell r="AE65">
            <v>-1.9399102798706692E-2</v>
          </cell>
          <cell r="AF65">
            <v>6.4708121951843941E-3</v>
          </cell>
          <cell r="AG65">
            <v>9.482760002210832E-3</v>
          </cell>
          <cell r="AH65">
            <v>-8.4493265936180072E-3</v>
          </cell>
          <cell r="AI65">
            <v>-2.2149414176601521E-2</v>
          </cell>
          <cell r="AJ65">
            <v>-4.5302969978365483E-4</v>
          </cell>
          <cell r="AK65">
            <v>259.95853548697085</v>
          </cell>
          <cell r="AL65">
            <v>-2.907330721427564E-3</v>
          </cell>
          <cell r="AM65">
            <v>4.3877957434960892E-3</v>
          </cell>
          <cell r="AN65">
            <v>9934.3902536962578</v>
          </cell>
          <cell r="AO65">
            <v>16532.10531425487</v>
          </cell>
          <cell r="AP65">
            <v>33334.535150546442</v>
          </cell>
          <cell r="AQ65">
            <v>33341.907116407128</v>
          </cell>
          <cell r="AR65">
            <v>15171.111907798158</v>
          </cell>
          <cell r="AS65">
            <v>17852.656058579974</v>
          </cell>
          <cell r="AT65">
            <v>4506.8760166733928</v>
          </cell>
          <cell r="AU65">
            <v>8083.142753585802</v>
          </cell>
          <cell r="AV65">
            <v>21318.801972870257</v>
          </cell>
          <cell r="AW65">
            <v>25720.382941508891</v>
          </cell>
          <cell r="AX65">
            <v>13067.711823175832</v>
          </cell>
          <cell r="AY65">
            <v>8432.4259710077204</v>
          </cell>
          <cell r="AZ65">
            <v>7923.705844846063</v>
          </cell>
          <cell r="BA65">
            <v>7930.3554276350815</v>
          </cell>
          <cell r="BB65">
            <v>22898.857730679669</v>
          </cell>
          <cell r="BC65">
            <v>28037.088372247137</v>
          </cell>
          <cell r="BD65">
            <v>14506.051987852166</v>
          </cell>
          <cell r="BE65">
            <v>18457.183353035969</v>
          </cell>
          <cell r="BF65">
            <v>8548.9537528133897</v>
          </cell>
          <cell r="BG65">
            <v>8373.9410887858012</v>
          </cell>
          <cell r="BH65">
            <v>15913.386918612267</v>
          </cell>
          <cell r="BI65">
            <v>25774.076000551086</v>
          </cell>
          <cell r="BJ65">
            <v>11593.793419221634</v>
          </cell>
          <cell r="BK65">
            <v>5817.0564844157261</v>
          </cell>
          <cell r="BL65">
            <v>10361.543091701253</v>
          </cell>
          <cell r="BM65">
            <v>10834.307356325078</v>
          </cell>
          <cell r="BN65">
            <v>27333.998586188456</v>
          </cell>
          <cell r="BO65">
            <v>35082.020492365125</v>
          </cell>
          <cell r="BP65">
            <v>12563.086258210167</v>
          </cell>
          <cell r="BQ65">
            <v>14502.826371359981</v>
          </cell>
          <cell r="BR65">
            <v>11524.433685641376</v>
          </cell>
          <cell r="BS65">
            <v>7327.7119012258054</v>
          </cell>
          <cell r="BT65">
            <v>20522.327813970256</v>
          </cell>
          <cell r="BU65">
            <v>25313.185494131107</v>
          </cell>
          <cell r="BV65">
            <v>8341.5192130630621</v>
          </cell>
          <cell r="BW65">
            <v>4716.9867343337264</v>
          </cell>
          <cell r="BX65">
            <v>8800.993185164858</v>
          </cell>
          <cell r="BY65">
            <v>9619.4358362450785</v>
          </cell>
          <cell r="BZ65">
            <v>19171.270906682479</v>
          </cell>
          <cell r="CA65">
            <v>26337.024691909141</v>
          </cell>
          <cell r="CB65">
            <v>12372.219825190177</v>
          </cell>
          <cell r="CC65">
            <v>13677.964475579971</v>
          </cell>
          <cell r="CD65">
            <v>8516.3580134933818</v>
          </cell>
          <cell r="CE65">
            <v>5939.5731583258057</v>
          </cell>
          <cell r="CF65">
            <v>18700.726790730263</v>
          </cell>
          <cell r="CG65">
            <v>24607.440043446913</v>
          </cell>
          <cell r="CH65">
            <v>8379.950159249267</v>
          </cell>
          <cell r="CI65">
            <v>5418.2074657637304</v>
          </cell>
          <cell r="CJ65">
            <v>4926.8050351144648</v>
          </cell>
          <cell r="CK65">
            <v>3953.7455266868988</v>
          </cell>
          <cell r="CL65">
            <v>8664.2483043264983</v>
          </cell>
          <cell r="CM65">
            <v>19426.44678030716</v>
          </cell>
          <cell r="CN65">
            <v>9020.7408350921796</v>
          </cell>
          <cell r="CO65">
            <v>10704.425494601977</v>
          </cell>
          <cell r="CP65">
            <v>6136.8215995133978</v>
          </cell>
          <cell r="CQ65">
            <v>6087.7859238658075</v>
          </cell>
          <cell r="CR65">
            <v>10292.625186270287</v>
          </cell>
          <cell r="CS65">
            <v>18932.282098464926</v>
          </cell>
          <cell r="CT65">
            <v>5407.1358174772704</v>
          </cell>
          <cell r="CU65">
            <v>889.96778164374109</v>
          </cell>
          <cell r="CV65">
            <v>495.78857750087582</v>
          </cell>
          <cell r="CW65">
            <v>4761.8191440350874</v>
          </cell>
          <cell r="CX65">
            <v>12396.997770692486</v>
          </cell>
          <cell r="CY65">
            <v>9521.1238058171766</v>
          </cell>
          <cell r="CZ65">
            <v>7728.4077656141817</v>
          </cell>
          <cell r="DA65">
            <v>3485.3944659000063</v>
          </cell>
          <cell r="DB65">
            <v>3748.7915506733984</v>
          </cell>
          <cell r="DC65">
            <v>3775.8395674678013</v>
          </cell>
          <cell r="DD65">
            <v>4979.4103314302856</v>
          </cell>
          <cell r="DE65">
            <v>9870.8407104687449</v>
          </cell>
          <cell r="DF65">
            <v>613.76683157928289</v>
          </cell>
          <cell r="DG65">
            <v>4.3877957434960892E-3</v>
          </cell>
          <cell r="DH65">
            <v>243.39723080087236</v>
          </cell>
          <cell r="DI65">
            <v>-8.4725649016399798E-3</v>
          </cell>
          <cell r="DJ65">
            <v>1799.3560628065195</v>
          </cell>
          <cell r="DK65">
            <v>1590.6665434571953</v>
          </cell>
          <cell r="DL65">
            <v>1671.3493947341906</v>
          </cell>
          <cell r="DM65">
            <v>670.0680777600013</v>
          </cell>
          <cell r="DN65">
            <v>-8.4493265936180072E-3</v>
          </cell>
          <cell r="DO65">
            <v>82.676736425812891</v>
          </cell>
          <cell r="DP65">
            <v>2736.7409930402928</v>
          </cell>
          <cell r="DQ65">
            <v>7031.1442203869274</v>
          </cell>
          <cell r="DR65">
            <v>-2.907330721427564E-3</v>
          </cell>
          <cell r="DS65">
            <v>4.3877957434960892E-3</v>
          </cell>
        </row>
        <row r="66">
          <cell r="C66" t="str">
            <v>Milican Solar_T</v>
          </cell>
          <cell r="D66">
            <v>-4.0181544850747757E-2</v>
          </cell>
          <cell r="E66">
            <v>-2.6152002804192314E-2</v>
          </cell>
          <cell r="F66">
            <v>-2.9970239008416694E-2</v>
          </cell>
          <cell r="G66">
            <v>-0.17222493378982112</v>
          </cell>
          <cell r="H66">
            <v>0.10093998899856163</v>
          </cell>
          <cell r="I66">
            <v>2.6928150904823277E-2</v>
          </cell>
          <cell r="J66">
            <v>-0.25898001110823321</v>
          </cell>
          <cell r="K66">
            <v>-9.2398159001313651E-2</v>
          </cell>
          <cell r="L66">
            <v>-5.573193999533034E-2</v>
          </cell>
          <cell r="M66">
            <v>660.39858275500376</v>
          </cell>
          <cell r="N66">
            <v>2.3158415962370787E-3</v>
          </cell>
          <cell r="O66">
            <v>-1.9701839100462172E-2</v>
          </cell>
          <cell r="P66">
            <v>-4.0181544850747757E-2</v>
          </cell>
          <cell r="Q66">
            <v>-2.6152002804192314E-2</v>
          </cell>
          <cell r="R66">
            <v>-2.9970239008416694E-2</v>
          </cell>
          <cell r="S66">
            <v>-0.17222493378982112</v>
          </cell>
          <cell r="T66">
            <v>0.10093998899856163</v>
          </cell>
          <cell r="U66">
            <v>2.6928150904823277E-2</v>
          </cell>
          <cell r="V66">
            <v>-0.25898001110823321</v>
          </cell>
          <cell r="W66">
            <v>-9.2398159001313651E-2</v>
          </cell>
          <cell r="X66">
            <v>-5.573193999533034E-2</v>
          </cell>
          <cell r="Y66">
            <v>4.0284084998875203E-2</v>
          </cell>
          <cell r="Z66">
            <v>2.3158415962370787E-3</v>
          </cell>
          <cell r="AA66">
            <v>-1.9701839100462172E-2</v>
          </cell>
          <cell r="AB66">
            <v>-4.0181544850747757E-2</v>
          </cell>
          <cell r="AC66">
            <v>-2.6152002804192314E-2</v>
          </cell>
          <cell r="AD66">
            <v>-2.9970239008416694E-2</v>
          </cell>
          <cell r="AE66">
            <v>-0.17222493378982112</v>
          </cell>
          <cell r="AF66">
            <v>0.10093998899856163</v>
          </cell>
          <cell r="AG66">
            <v>2.6928150904823277E-2</v>
          </cell>
          <cell r="AH66">
            <v>-0.25898001110823321</v>
          </cell>
          <cell r="AI66">
            <v>-9.2398159001313651E-2</v>
          </cell>
          <cell r="AJ66">
            <v>-5.573193999533034E-2</v>
          </cell>
          <cell r="AK66">
            <v>4.0284084998875203E-2</v>
          </cell>
          <cell r="AL66">
            <v>2.3158415962370787E-3</v>
          </cell>
          <cell r="AM66">
            <v>-1.9701839100462172E-2</v>
          </cell>
          <cell r="AN66">
            <v>953.88706703450168</v>
          </cell>
          <cell r="AO66">
            <v>7140.5908485782047</v>
          </cell>
          <cell r="AP66">
            <v>18577.104302490003</v>
          </cell>
          <cell r="AQ66">
            <v>19286.531729429622</v>
          </cell>
          <cell r="AR66">
            <v>8994.1019186479916</v>
          </cell>
          <cell r="AS66">
            <v>11127.904973490897</v>
          </cell>
          <cell r="AT66">
            <v>-0.25898001110823321</v>
          </cell>
          <cell r="AU66">
            <v>3292.1119896150039</v>
          </cell>
          <cell r="AV66">
            <v>7818.6362431100106</v>
          </cell>
          <cell r="AW66">
            <v>15613.290961150004</v>
          </cell>
          <cell r="AX66">
            <v>5799.2553668705978</v>
          </cell>
          <cell r="AY66">
            <v>610.33491213484024</v>
          </cell>
          <cell r="AZ66">
            <v>1510.2982197244978</v>
          </cell>
          <cell r="BA66">
            <v>1699.7382379172025</v>
          </cell>
          <cell r="BB66">
            <v>13409.465370529002</v>
          </cell>
          <cell r="BC66">
            <v>13655.555657300622</v>
          </cell>
          <cell r="BD66">
            <v>6274.7073868189891</v>
          </cell>
          <cell r="BE66">
            <v>10004.173249060901</v>
          </cell>
          <cell r="BF66">
            <v>3312.22645167889</v>
          </cell>
          <cell r="BG66">
            <v>3342.8023658750017</v>
          </cell>
          <cell r="BH66">
            <v>7579.0947536059994</v>
          </cell>
          <cell r="BI66">
            <v>10511.969171687997</v>
          </cell>
          <cell r="BJ66">
            <v>4689.527644291592</v>
          </cell>
          <cell r="BK66">
            <v>-1.9701839100462172E-2</v>
          </cell>
          <cell r="BL66">
            <v>2572.109938424499</v>
          </cell>
          <cell r="BM66">
            <v>1753.852945987202</v>
          </cell>
          <cell r="BN66">
            <v>3295.756101055993</v>
          </cell>
          <cell r="BO66">
            <v>24422.747900366219</v>
          </cell>
          <cell r="BP66">
            <v>6452.4460655189914</v>
          </cell>
          <cell r="BQ66">
            <v>3555.5551110908932</v>
          </cell>
          <cell r="BR66">
            <v>8167.6933896089095</v>
          </cell>
          <cell r="BS66">
            <v>3864.3793502450003</v>
          </cell>
          <cell r="BT66">
            <v>10858.494842734999</v>
          </cell>
          <cell r="BU66">
            <v>6570.2867806000031</v>
          </cell>
          <cell r="BV66">
            <v>688.86045576659728</v>
          </cell>
          <cell r="BW66">
            <v>170.2982888068627</v>
          </cell>
          <cell r="BX66">
            <v>3170.0431837631986</v>
          </cell>
          <cell r="BY66">
            <v>1362.660135097203</v>
          </cell>
          <cell r="BZ66">
            <v>982.92329384100094</v>
          </cell>
          <cell r="CA66">
            <v>11538.165731730624</v>
          </cell>
          <cell r="CB66">
            <v>2074.2899811189995</v>
          </cell>
          <cell r="CC66">
            <v>4696.9407664228956</v>
          </cell>
          <cell r="CD66">
            <v>8154.1397967989124</v>
          </cell>
          <cell r="CE66">
            <v>2323.6596874909987</v>
          </cell>
          <cell r="CF66">
            <v>8730.4544454100142</v>
          </cell>
          <cell r="CG66">
            <v>7110.2504550400026</v>
          </cell>
          <cell r="CH66">
            <v>749.72028800159455</v>
          </cell>
          <cell r="CI66">
            <v>938.76388566887977</v>
          </cell>
          <cell r="CJ66">
            <v>922.8765197045019</v>
          </cell>
          <cell r="CK66">
            <v>-2.6092171800146398E-2</v>
          </cell>
          <cell r="CL66">
            <v>3214.8976934209904</v>
          </cell>
          <cell r="CM66">
            <v>3897.8597141262167</v>
          </cell>
          <cell r="CN66">
            <v>0.10093998899856163</v>
          </cell>
          <cell r="CO66">
            <v>974.65399570090028</v>
          </cell>
          <cell r="CP66">
            <v>8492.5830775489085</v>
          </cell>
          <cell r="CQ66">
            <v>528.15435514101353</v>
          </cell>
          <cell r="CR66">
            <v>4027.8342306050154</v>
          </cell>
          <cell r="CS66">
            <v>4914.4387456749973</v>
          </cell>
          <cell r="CT66">
            <v>1712.0946745395966</v>
          </cell>
          <cell r="CU66">
            <v>329.57182433090145</v>
          </cell>
          <cell r="CV66">
            <v>-4.0181544850747757E-2</v>
          </cell>
          <cell r="CW66">
            <v>344.50345631719904</v>
          </cell>
          <cell r="CX66">
            <v>1772.1332012909932</v>
          </cell>
          <cell r="CY66">
            <v>168.81761207060495</v>
          </cell>
          <cell r="CZ66">
            <v>372.84346554798373</v>
          </cell>
          <cell r="DA66">
            <v>2.6928150904823277E-2</v>
          </cell>
          <cell r="DB66">
            <v>-0.25898001110823321</v>
          </cell>
          <cell r="DC66">
            <v>13.247149885016373</v>
          </cell>
          <cell r="DD66">
            <v>-5.573193999533034E-2</v>
          </cell>
          <cell r="DE66">
            <v>13.732920320003426</v>
          </cell>
          <cell r="DF66">
            <v>2.3158415962370787E-3</v>
          </cell>
          <cell r="DG66">
            <v>-1.9701839100462172E-2</v>
          </cell>
          <cell r="DH66">
            <v>-4.0181544850747757E-2</v>
          </cell>
          <cell r="DI66">
            <v>-2.6152002804192314E-2</v>
          </cell>
          <cell r="DJ66">
            <v>-2.9970239008416694E-2</v>
          </cell>
          <cell r="DK66">
            <v>-0.17222493378982112</v>
          </cell>
          <cell r="DL66">
            <v>78.370457707995342</v>
          </cell>
          <cell r="DM66">
            <v>2.6928150904823277E-2</v>
          </cell>
          <cell r="DN66">
            <v>-0.25898001110823321</v>
          </cell>
          <cell r="DO66">
            <v>13.247149885016373</v>
          </cell>
          <cell r="DP66">
            <v>-5.573193999533034E-2</v>
          </cell>
          <cell r="DQ66">
            <v>1100.9987259349998</v>
          </cell>
          <cell r="DR66">
            <v>2.3158415962370787E-3</v>
          </cell>
          <cell r="DS66">
            <v>-1.9701839100462172E-2</v>
          </cell>
        </row>
        <row r="67">
          <cell r="C67" t="str">
            <v>Prineville Solar_T</v>
          </cell>
          <cell r="D67">
            <v>-5.8671933501873372E-2</v>
          </cell>
          <cell r="E67">
            <v>-4.2080288037323055E-3</v>
          </cell>
          <cell r="F67">
            <v>-3.4003102988972397E-2</v>
          </cell>
          <cell r="G67">
            <v>-6.0234540986712111E-2</v>
          </cell>
          <cell r="H67">
            <v>-0.18073417498437272</v>
          </cell>
          <cell r="I67">
            <v>6.3517098782795101E-2</v>
          </cell>
          <cell r="J67">
            <v>0.15783837891180161</v>
          </cell>
          <cell r="K67">
            <v>-0.38897533400002443</v>
          </cell>
          <cell r="L67">
            <v>9.6652525001281936E-2</v>
          </cell>
          <cell r="M67">
            <v>807.00474824960634</v>
          </cell>
          <cell r="N67">
            <v>-5.9261587106520908E-2</v>
          </cell>
          <cell r="O67">
            <v>-1.6876670201068013E-2</v>
          </cell>
          <cell r="P67">
            <v>-5.8671933501873372E-2</v>
          </cell>
          <cell r="Q67">
            <v>-4.2080288037323055E-3</v>
          </cell>
          <cell r="R67">
            <v>-3.4003102988972397E-2</v>
          </cell>
          <cell r="S67">
            <v>-6.0234540986712111E-2</v>
          </cell>
          <cell r="T67">
            <v>-0.18073417498437272</v>
          </cell>
          <cell r="U67">
            <v>6.3517098782795101E-2</v>
          </cell>
          <cell r="V67">
            <v>0.15783837891180161</v>
          </cell>
          <cell r="W67">
            <v>-0.38897533400002443</v>
          </cell>
          <cell r="X67">
            <v>9.6652525001281936E-2</v>
          </cell>
          <cell r="Y67">
            <v>-9.9809310384425809E-2</v>
          </cell>
          <cell r="Z67">
            <v>-5.9261587106520908E-2</v>
          </cell>
          <cell r="AA67">
            <v>-1.6876670201068013E-2</v>
          </cell>
          <cell r="AB67">
            <v>-5.8671933501873372E-2</v>
          </cell>
          <cell r="AC67">
            <v>-4.2080288037323055E-3</v>
          </cell>
          <cell r="AD67">
            <v>-3.4003102988972397E-2</v>
          </cell>
          <cell r="AE67">
            <v>-6.0234540986712111E-2</v>
          </cell>
          <cell r="AF67">
            <v>-0.18073417498437272</v>
          </cell>
          <cell r="AG67">
            <v>6.3517098782795101E-2</v>
          </cell>
          <cell r="AH67">
            <v>0.15783837891180161</v>
          </cell>
          <cell r="AI67">
            <v>-0.38897533400002443</v>
          </cell>
          <cell r="AJ67">
            <v>9.6652525001281936E-2</v>
          </cell>
          <cell r="AK67">
            <v>-9.9809310384425809E-2</v>
          </cell>
          <cell r="AL67">
            <v>-5.9261587106520908E-2</v>
          </cell>
          <cell r="AM67">
            <v>-1.6876670201068013E-2</v>
          </cell>
          <cell r="AN67">
            <v>1165.8524747349941</v>
          </cell>
          <cell r="AO67">
            <v>8433.529857762207</v>
          </cell>
          <cell r="AP67">
            <v>19173.788393792012</v>
          </cell>
          <cell r="AQ67">
            <v>22682.985795707216</v>
          </cell>
          <cell r="AR67">
            <v>9410.6667295940078</v>
          </cell>
          <cell r="AS67">
            <v>12432.528626008785</v>
          </cell>
          <cell r="AT67">
            <v>0.15783837891180161</v>
          </cell>
          <cell r="AU67">
            <v>3882.8122273009908</v>
          </cell>
          <cell r="AV67">
            <v>7995.7402103750028</v>
          </cell>
          <cell r="AW67">
            <v>18535.917375592609</v>
          </cell>
          <cell r="AX67">
            <v>6265.3817125429005</v>
          </cell>
          <cell r="AY67">
            <v>710.3061635635994</v>
          </cell>
          <cell r="AZ67">
            <v>1845.9105502449945</v>
          </cell>
          <cell r="BA67">
            <v>1684.3628395312048</v>
          </cell>
          <cell r="BB67">
            <v>16039.171895435009</v>
          </cell>
          <cell r="BC67">
            <v>16501.5205452472</v>
          </cell>
          <cell r="BD67">
            <v>6915.9947859250206</v>
          </cell>
          <cell r="BE67">
            <v>11025.014204028796</v>
          </cell>
          <cell r="BF67">
            <v>4048.7511154888875</v>
          </cell>
          <cell r="BG67">
            <v>3239.237046060995</v>
          </cell>
          <cell r="BH67">
            <v>8023.0650535350005</v>
          </cell>
          <cell r="BI67">
            <v>12327.016668456608</v>
          </cell>
          <cell r="BJ67">
            <v>5450.5855744128976</v>
          </cell>
          <cell r="BK67">
            <v>-1.6876670201068013E-2</v>
          </cell>
          <cell r="BL67">
            <v>2865.5194674250019</v>
          </cell>
          <cell r="BM67">
            <v>2143.6258679532034</v>
          </cell>
          <cell r="BN67">
            <v>2735.3946091369976</v>
          </cell>
          <cell r="BO67">
            <v>28468.791044809019</v>
          </cell>
          <cell r="BP67">
            <v>7186.0429719050153</v>
          </cell>
          <cell r="BQ67">
            <v>3693.5978209887708</v>
          </cell>
          <cell r="BR67">
            <v>9983.2107147788811</v>
          </cell>
          <cell r="BS67">
            <v>4096.6145631809923</v>
          </cell>
          <cell r="BT67">
            <v>12483.001853164998</v>
          </cell>
          <cell r="BU67">
            <v>7426.8459817496041</v>
          </cell>
          <cell r="BV67">
            <v>437.81793459289293</v>
          </cell>
          <cell r="BW67">
            <v>117.13072479099948</v>
          </cell>
          <cell r="BX67">
            <v>3874.4877709619941</v>
          </cell>
          <cell r="BY67">
            <v>1652.2891653462025</v>
          </cell>
          <cell r="BZ67">
            <v>1201.3533055170074</v>
          </cell>
          <cell r="CA67">
            <v>13292.812275847207</v>
          </cell>
          <cell r="CB67">
            <v>2073.0345128749977</v>
          </cell>
          <cell r="CC67">
            <v>4782.313045308777</v>
          </cell>
          <cell r="CD67">
            <v>9347.7987606089082</v>
          </cell>
          <cell r="CE67">
            <v>2839.7524923859637</v>
          </cell>
          <cell r="CF67">
            <v>9987.3939146050107</v>
          </cell>
          <cell r="CG67">
            <v>8690.1568859596027</v>
          </cell>
          <cell r="CH67">
            <v>468.37315528289031</v>
          </cell>
          <cell r="CI67">
            <v>961.6023206943986</v>
          </cell>
          <cell r="CJ67">
            <v>885.95161246499606</v>
          </cell>
          <cell r="CK67">
            <v>-9.6577418054585029E-3</v>
          </cell>
          <cell r="CL67">
            <v>2836.8595375089994</v>
          </cell>
          <cell r="CM67">
            <v>4356.236059349003</v>
          </cell>
          <cell r="CN67">
            <v>-0.18073417498437272</v>
          </cell>
          <cell r="CO67">
            <v>679.4876704337621</v>
          </cell>
          <cell r="CP67">
            <v>10380.298113978906</v>
          </cell>
          <cell r="CQ67">
            <v>645.24594536600273</v>
          </cell>
          <cell r="CR67">
            <v>3250.5095030699949</v>
          </cell>
          <cell r="CS67">
            <v>5518.8982397596019</v>
          </cell>
          <cell r="CT67">
            <v>2092.4981320478933</v>
          </cell>
          <cell r="CU67">
            <v>368.19657585379952</v>
          </cell>
          <cell r="CV67">
            <v>-5.8671933501873372E-2</v>
          </cell>
          <cell r="CW67">
            <v>421.08755386120129</v>
          </cell>
          <cell r="CX67">
            <v>1757.1744227069969</v>
          </cell>
          <cell r="CY67">
            <v>206.48289954720977</v>
          </cell>
          <cell r="CZ67">
            <v>455.39344067501492</v>
          </cell>
          <cell r="DA67">
            <v>6.3517098782795101E-2</v>
          </cell>
          <cell r="DB67">
            <v>0.15783837891180161</v>
          </cell>
          <cell r="DC67">
            <v>15.914914881002447</v>
          </cell>
          <cell r="DD67">
            <v>9.6652525001281936E-2</v>
          </cell>
          <cell r="DE67">
            <v>16.635634269601603</v>
          </cell>
          <cell r="DF67">
            <v>-5.9261587106520908E-2</v>
          </cell>
          <cell r="DG67">
            <v>-1.6876670201068013E-2</v>
          </cell>
          <cell r="DH67">
            <v>-5.8671933501873372E-2</v>
          </cell>
          <cell r="DI67">
            <v>-4.2080288037323055E-3</v>
          </cell>
          <cell r="DJ67">
            <v>-3.4003102988972397E-2</v>
          </cell>
          <cell r="DK67">
            <v>-6.0234540986712111E-2</v>
          </cell>
          <cell r="DL67">
            <v>95.482007865010559</v>
          </cell>
          <cell r="DM67">
            <v>6.3517098782795101E-2</v>
          </cell>
          <cell r="DN67">
            <v>0.15783837891180161</v>
          </cell>
          <cell r="DO67">
            <v>15.914914881002447</v>
          </cell>
          <cell r="DP67">
            <v>9.6652525001281936E-2</v>
          </cell>
          <cell r="DQ67">
            <v>978.16260252960092</v>
          </cell>
          <cell r="DR67">
            <v>-5.9261587106520908E-2</v>
          </cell>
          <cell r="DS67">
            <v>-1.6876670201068013E-2</v>
          </cell>
        </row>
        <row r="69">
          <cell r="C69" t="str">
            <v>Inputs to non-zero GRID dispatch adjustment :</v>
          </cell>
        </row>
        <row r="70">
          <cell r="D70" t="str">
            <v>Min:</v>
          </cell>
          <cell r="E70">
            <v>-99.99</v>
          </cell>
          <cell r="F70" t="str">
            <v>Max:</v>
          </cell>
          <cell r="G70">
            <v>0.01</v>
          </cell>
        </row>
        <row r="71">
          <cell r="C71" t="str">
            <v>Curtailment Cost ($/MWh)</v>
          </cell>
        </row>
        <row r="72">
          <cell r="C72" t="str">
            <v>Pryor Mountain Wind_T</v>
          </cell>
          <cell r="D72">
            <v>-35.47999999999999</v>
          </cell>
          <cell r="E72">
            <v>-35.47999999999999</v>
          </cell>
          <cell r="F72">
            <v>-35.47999999999999</v>
          </cell>
          <cell r="G72">
            <v>-35.47999999999999</v>
          </cell>
          <cell r="H72">
            <v>-35.47999999999999</v>
          </cell>
          <cell r="I72">
            <v>-35.47999999999999</v>
          </cell>
          <cell r="J72">
            <v>-35.47999999999999</v>
          </cell>
          <cell r="K72">
            <v>-35.47999999999999</v>
          </cell>
          <cell r="L72">
            <v>-35.47999999999999</v>
          </cell>
          <cell r="M72">
            <v>-35.47999999999999</v>
          </cell>
          <cell r="N72">
            <v>-35.47999999999999</v>
          </cell>
          <cell r="O72">
            <v>-35.47999999999999</v>
          </cell>
          <cell r="P72">
            <v>-35.47999999999999</v>
          </cell>
          <cell r="Q72">
            <v>-35.47999999999999</v>
          </cell>
          <cell r="R72">
            <v>-35.47999999999999</v>
          </cell>
          <cell r="S72">
            <v>-35.47999999999999</v>
          </cell>
          <cell r="T72">
            <v>-35.47999999999999</v>
          </cell>
          <cell r="U72">
            <v>-35.47999999999999</v>
          </cell>
          <cell r="V72">
            <v>-35.47999999999999</v>
          </cell>
          <cell r="W72">
            <v>-35.47999999999999</v>
          </cell>
          <cell r="X72">
            <v>-35.47999999999999</v>
          </cell>
          <cell r="Y72">
            <v>-35.47999999999999</v>
          </cell>
          <cell r="Z72">
            <v>-35.47999999999999</v>
          </cell>
          <cell r="AA72">
            <v>-35.47999999999999</v>
          </cell>
          <cell r="AB72">
            <v>-36.799999999999997</v>
          </cell>
          <cell r="AC72">
            <v>-36.799999999999997</v>
          </cell>
          <cell r="AD72">
            <v>-36.799999999999997</v>
          </cell>
          <cell r="AE72">
            <v>-36.799999999999997</v>
          </cell>
          <cell r="AF72">
            <v>-36.799999999999997</v>
          </cell>
          <cell r="AG72">
            <v>-36.799999999999997</v>
          </cell>
          <cell r="AH72">
            <v>-36.799999999999997</v>
          </cell>
          <cell r="AI72">
            <v>-36.799999999999997</v>
          </cell>
          <cell r="AJ72">
            <v>-36.799999999999997</v>
          </cell>
          <cell r="AK72">
            <v>-36.799999999999997</v>
          </cell>
          <cell r="AL72">
            <v>-36.799999999999997</v>
          </cell>
          <cell r="AM72">
            <v>-36.799999999999997</v>
          </cell>
          <cell r="AN72">
            <v>-36.799999999999997</v>
          </cell>
          <cell r="AO72">
            <v>-36.799999999999997</v>
          </cell>
          <cell r="AP72">
            <v>-36.799999999999997</v>
          </cell>
          <cell r="AQ72">
            <v>-36.799999999999997</v>
          </cell>
          <cell r="AR72">
            <v>-36.799999999999997</v>
          </cell>
          <cell r="AS72">
            <v>-36.799999999999997</v>
          </cell>
          <cell r="AT72">
            <v>-36.799999999999997</v>
          </cell>
          <cell r="AU72">
            <v>-36.799999999999997</v>
          </cell>
          <cell r="AV72">
            <v>-36.799999999999997</v>
          </cell>
          <cell r="AW72">
            <v>-36.799999999999997</v>
          </cell>
          <cell r="AX72">
            <v>-36.799999999999997</v>
          </cell>
          <cell r="AY72">
            <v>-36.799999999999997</v>
          </cell>
          <cell r="AZ72">
            <v>-38.129999999999995</v>
          </cell>
          <cell r="BA72">
            <v>-38.129999999999995</v>
          </cell>
          <cell r="BB72">
            <v>-38.129999999999995</v>
          </cell>
          <cell r="BC72">
            <v>-38.129999999999995</v>
          </cell>
          <cell r="BD72">
            <v>-38.129999999999995</v>
          </cell>
          <cell r="BE72">
            <v>-38.129999999999995</v>
          </cell>
          <cell r="BF72">
            <v>-38.129999999999995</v>
          </cell>
          <cell r="BG72">
            <v>-38.129999999999995</v>
          </cell>
          <cell r="BH72">
            <v>-38.129999999999995</v>
          </cell>
          <cell r="BI72">
            <v>-38.129999999999995</v>
          </cell>
          <cell r="BJ72">
            <v>-38.129999999999995</v>
          </cell>
          <cell r="BK72">
            <v>-38.129999999999995</v>
          </cell>
          <cell r="BL72">
            <v>-38.129999999999995</v>
          </cell>
          <cell r="BM72">
            <v>-38.129999999999995</v>
          </cell>
          <cell r="BN72">
            <v>-38.129999999999995</v>
          </cell>
          <cell r="BO72">
            <v>-38.129999999999995</v>
          </cell>
          <cell r="BP72">
            <v>-38.129999999999995</v>
          </cell>
          <cell r="BQ72">
            <v>-38.129999999999995</v>
          </cell>
          <cell r="BR72">
            <v>-38.129999999999995</v>
          </cell>
          <cell r="BS72">
            <v>-38.129999999999995</v>
          </cell>
          <cell r="BT72">
            <v>-38.129999999999995</v>
          </cell>
          <cell r="BU72">
            <v>-38.129999999999995</v>
          </cell>
          <cell r="BV72">
            <v>-38.129999999999995</v>
          </cell>
          <cell r="BW72">
            <v>-38.129999999999995</v>
          </cell>
          <cell r="BX72">
            <v>-39.449999999999989</v>
          </cell>
          <cell r="BY72">
            <v>-39.449999999999989</v>
          </cell>
          <cell r="BZ72">
            <v>-39.449999999999989</v>
          </cell>
          <cell r="CA72">
            <v>-39.449999999999989</v>
          </cell>
          <cell r="CB72">
            <v>-39.449999999999989</v>
          </cell>
          <cell r="CC72">
            <v>-39.449999999999989</v>
          </cell>
          <cell r="CD72">
            <v>-39.449999999999989</v>
          </cell>
          <cell r="CE72">
            <v>-39.449999999999989</v>
          </cell>
          <cell r="CF72">
            <v>-39.449999999999989</v>
          </cell>
          <cell r="CG72">
            <v>-39.449999999999989</v>
          </cell>
          <cell r="CH72">
            <v>-39.449999999999989</v>
          </cell>
          <cell r="CI72">
            <v>-39.449999999999989</v>
          </cell>
          <cell r="CJ72">
            <v>-39.449999999999989</v>
          </cell>
          <cell r="CK72">
            <v>-39.449999999999989</v>
          </cell>
          <cell r="CL72">
            <v>-39.449999999999989</v>
          </cell>
          <cell r="CM72">
            <v>-39.449999999999989</v>
          </cell>
          <cell r="CN72">
            <v>-39.449999999999989</v>
          </cell>
          <cell r="CO72">
            <v>-39.449999999999989</v>
          </cell>
          <cell r="CP72">
            <v>-39.449999999999989</v>
          </cell>
          <cell r="CQ72">
            <v>-39.449999999999989</v>
          </cell>
          <cell r="CR72">
            <v>-39.449999999999989</v>
          </cell>
          <cell r="CS72">
            <v>-39.449999999999989</v>
          </cell>
          <cell r="CT72">
            <v>-39.449999999999989</v>
          </cell>
          <cell r="CU72">
            <v>-39.449999999999989</v>
          </cell>
          <cell r="CV72">
            <v>-40.779999999999994</v>
          </cell>
          <cell r="CW72">
            <v>-40.779999999999994</v>
          </cell>
          <cell r="CX72">
            <v>-40.779999999999994</v>
          </cell>
          <cell r="CY72">
            <v>-40.779999999999994</v>
          </cell>
          <cell r="CZ72">
            <v>-40.779999999999994</v>
          </cell>
          <cell r="DA72">
            <v>-40.779999999999994</v>
          </cell>
          <cell r="DB72">
            <v>-40.779999999999994</v>
          </cell>
          <cell r="DC72">
            <v>-40.779999999999994</v>
          </cell>
          <cell r="DD72">
            <v>-40.779999999999994</v>
          </cell>
          <cell r="DE72">
            <v>-40.779999999999994</v>
          </cell>
          <cell r="DF72">
            <v>-40.779999999999994</v>
          </cell>
          <cell r="DG72">
            <v>-40.779999999999994</v>
          </cell>
          <cell r="DH72">
            <v>-42.11</v>
          </cell>
          <cell r="DI72">
            <v>-42.11</v>
          </cell>
          <cell r="DJ72">
            <v>-42.11</v>
          </cell>
          <cell r="DK72">
            <v>-42.11</v>
          </cell>
          <cell r="DL72">
            <v>-42.11</v>
          </cell>
          <cell r="DM72">
            <v>-42.11</v>
          </cell>
          <cell r="DN72">
            <v>-42.11</v>
          </cell>
          <cell r="DO72">
            <v>-42.11</v>
          </cell>
          <cell r="DP72">
            <v>-42.11</v>
          </cell>
          <cell r="DQ72">
            <v>-42.11</v>
          </cell>
          <cell r="DR72">
            <v>-42.11</v>
          </cell>
          <cell r="DS72">
            <v>-2.25</v>
          </cell>
        </row>
        <row r="73">
          <cell r="C73" t="str">
            <v>Ekola Flats Wind_T</v>
          </cell>
          <cell r="D73">
            <v>-33.480000000000004</v>
          </cell>
          <cell r="E73">
            <v>-33.480000000000004</v>
          </cell>
          <cell r="F73">
            <v>-33.480000000000004</v>
          </cell>
          <cell r="G73">
            <v>-33.480000000000004</v>
          </cell>
          <cell r="H73">
            <v>-33.480000000000004</v>
          </cell>
          <cell r="I73">
            <v>-33.480000000000004</v>
          </cell>
          <cell r="J73">
            <v>-33.480000000000004</v>
          </cell>
          <cell r="K73">
            <v>-33.480000000000004</v>
          </cell>
          <cell r="L73">
            <v>-33.480000000000004</v>
          </cell>
          <cell r="M73">
            <v>-33.480000000000004</v>
          </cell>
          <cell r="N73">
            <v>-33.480000000000004</v>
          </cell>
          <cell r="O73">
            <v>-33.480000000000004</v>
          </cell>
          <cell r="P73">
            <v>-33.480000000000004</v>
          </cell>
          <cell r="Q73">
            <v>-33.480000000000004</v>
          </cell>
          <cell r="R73">
            <v>-33.480000000000004</v>
          </cell>
          <cell r="S73">
            <v>-33.480000000000004</v>
          </cell>
          <cell r="T73">
            <v>-33.480000000000004</v>
          </cell>
          <cell r="U73">
            <v>-33.480000000000004</v>
          </cell>
          <cell r="V73">
            <v>-33.480000000000004</v>
          </cell>
          <cell r="W73">
            <v>-33.480000000000004</v>
          </cell>
          <cell r="X73">
            <v>-33.480000000000004</v>
          </cell>
          <cell r="Y73">
            <v>-33.480000000000004</v>
          </cell>
          <cell r="Z73">
            <v>-33.480000000000004</v>
          </cell>
          <cell r="AA73">
            <v>-33.480000000000004</v>
          </cell>
          <cell r="AB73">
            <v>-34.799999999999997</v>
          </cell>
          <cell r="AC73">
            <v>-34.799999999999997</v>
          </cell>
          <cell r="AD73">
            <v>-34.799999999999997</v>
          </cell>
          <cell r="AE73">
            <v>-34.799999999999997</v>
          </cell>
          <cell r="AF73">
            <v>-34.799999999999997</v>
          </cell>
          <cell r="AG73">
            <v>-34.799999999999997</v>
          </cell>
          <cell r="AH73">
            <v>-34.799999999999997</v>
          </cell>
          <cell r="AI73">
            <v>-34.799999999999997</v>
          </cell>
          <cell r="AJ73">
            <v>-34.799999999999997</v>
          </cell>
          <cell r="AK73">
            <v>-34.799999999999997</v>
          </cell>
          <cell r="AL73">
            <v>-34.799999999999997</v>
          </cell>
          <cell r="AM73">
            <v>-34.799999999999997</v>
          </cell>
          <cell r="AN73">
            <v>-34.799999999999997</v>
          </cell>
          <cell r="AO73">
            <v>-34.799999999999997</v>
          </cell>
          <cell r="AP73">
            <v>-34.799999999999997</v>
          </cell>
          <cell r="AQ73">
            <v>-34.799999999999997</v>
          </cell>
          <cell r="AR73">
            <v>-34.799999999999997</v>
          </cell>
          <cell r="AS73">
            <v>-34.799999999999997</v>
          </cell>
          <cell r="AT73">
            <v>-34.799999999999997</v>
          </cell>
          <cell r="AU73">
            <v>-34.799999999999997</v>
          </cell>
          <cell r="AV73">
            <v>-34.799999999999997</v>
          </cell>
          <cell r="AW73">
            <v>-34.799999999999997</v>
          </cell>
          <cell r="AX73">
            <v>-34.799999999999997</v>
          </cell>
          <cell r="AY73">
            <v>-34.799999999999997</v>
          </cell>
          <cell r="AZ73">
            <v>-36.129999999999995</v>
          </cell>
          <cell r="BA73">
            <v>-36.129999999999995</v>
          </cell>
          <cell r="BB73">
            <v>-36.129999999999995</v>
          </cell>
          <cell r="BC73">
            <v>-36.129999999999995</v>
          </cell>
          <cell r="BD73">
            <v>-36.129999999999995</v>
          </cell>
          <cell r="BE73">
            <v>-36.129999999999995</v>
          </cell>
          <cell r="BF73">
            <v>-36.129999999999995</v>
          </cell>
          <cell r="BG73">
            <v>-36.129999999999995</v>
          </cell>
          <cell r="BH73">
            <v>-36.129999999999995</v>
          </cell>
          <cell r="BI73">
            <v>-36.129999999999995</v>
          </cell>
          <cell r="BJ73">
            <v>-36.129999999999995</v>
          </cell>
          <cell r="BK73">
            <v>-36.129999999999995</v>
          </cell>
          <cell r="BL73">
            <v>-36.129999999999995</v>
          </cell>
          <cell r="BM73">
            <v>-36.129999999999995</v>
          </cell>
          <cell r="BN73">
            <v>-36.129999999999995</v>
          </cell>
          <cell r="BO73">
            <v>-36.129999999999995</v>
          </cell>
          <cell r="BP73">
            <v>-36.129999999999995</v>
          </cell>
          <cell r="BQ73">
            <v>-36.129999999999995</v>
          </cell>
          <cell r="BR73">
            <v>-36.129999999999995</v>
          </cell>
          <cell r="BS73">
            <v>-36.129999999999995</v>
          </cell>
          <cell r="BT73">
            <v>-36.129999999999995</v>
          </cell>
          <cell r="BU73">
            <v>-36.129999999999995</v>
          </cell>
          <cell r="BV73">
            <v>-36.129999999999995</v>
          </cell>
          <cell r="BW73">
            <v>-36.129999999999995</v>
          </cell>
          <cell r="BX73">
            <v>-37.449999999999996</v>
          </cell>
          <cell r="BY73">
            <v>-37.449999999999996</v>
          </cell>
          <cell r="BZ73">
            <v>-37.449999999999996</v>
          </cell>
          <cell r="CA73">
            <v>-37.449999999999996</v>
          </cell>
          <cell r="CB73">
            <v>-37.449999999999996</v>
          </cell>
          <cell r="CC73">
            <v>-37.449999999999996</v>
          </cell>
          <cell r="CD73">
            <v>-37.449999999999996</v>
          </cell>
          <cell r="CE73">
            <v>-37.449999999999996</v>
          </cell>
          <cell r="CF73">
            <v>-37.449999999999996</v>
          </cell>
          <cell r="CG73">
            <v>-37.449999999999996</v>
          </cell>
          <cell r="CH73">
            <v>-37.449999999999996</v>
          </cell>
          <cell r="CI73">
            <v>-37.449999999999996</v>
          </cell>
          <cell r="CJ73">
            <v>-37.449999999999996</v>
          </cell>
          <cell r="CK73">
            <v>-37.449999999999996</v>
          </cell>
          <cell r="CL73">
            <v>-37.449999999999996</v>
          </cell>
          <cell r="CM73">
            <v>-37.449999999999996</v>
          </cell>
          <cell r="CN73">
            <v>-37.449999999999996</v>
          </cell>
          <cell r="CO73">
            <v>-37.449999999999996</v>
          </cell>
          <cell r="CP73">
            <v>-37.449999999999996</v>
          </cell>
          <cell r="CQ73">
            <v>-37.449999999999996</v>
          </cell>
          <cell r="CR73">
            <v>-37.449999999999996</v>
          </cell>
          <cell r="CS73">
            <v>-37.449999999999996</v>
          </cell>
          <cell r="CT73">
            <v>-37.449999999999996</v>
          </cell>
          <cell r="CU73">
            <v>-37.449999999999996</v>
          </cell>
          <cell r="CV73">
            <v>-38.78</v>
          </cell>
          <cell r="CW73">
            <v>-38.78</v>
          </cell>
          <cell r="CX73">
            <v>-38.78</v>
          </cell>
          <cell r="CY73">
            <v>-38.78</v>
          </cell>
          <cell r="CZ73">
            <v>-38.78</v>
          </cell>
          <cell r="DA73">
            <v>-38.78</v>
          </cell>
          <cell r="DB73">
            <v>-38.78</v>
          </cell>
          <cell r="DC73">
            <v>-38.78</v>
          </cell>
          <cell r="DD73">
            <v>-38.78</v>
          </cell>
          <cell r="DE73">
            <v>-38.78</v>
          </cell>
          <cell r="DF73">
            <v>-38.78</v>
          </cell>
          <cell r="DG73">
            <v>-38.78</v>
          </cell>
          <cell r="DH73">
            <v>-40.109999999999992</v>
          </cell>
          <cell r="DI73">
            <v>-40.109999999999992</v>
          </cell>
          <cell r="DJ73">
            <v>-40.109999999999992</v>
          </cell>
          <cell r="DK73">
            <v>-40.109999999999992</v>
          </cell>
          <cell r="DL73">
            <v>-40.109999999999992</v>
          </cell>
          <cell r="DM73">
            <v>-40.109999999999992</v>
          </cell>
          <cell r="DN73">
            <v>-40.109999999999992</v>
          </cell>
          <cell r="DO73">
            <v>-40.109999999999992</v>
          </cell>
          <cell r="DP73">
            <v>-40.109999999999992</v>
          </cell>
          <cell r="DQ73">
            <v>-40.109999999999992</v>
          </cell>
          <cell r="DR73">
            <v>1</v>
          </cell>
          <cell r="DS73">
            <v>1</v>
          </cell>
        </row>
        <row r="74">
          <cell r="C74" t="str">
            <v>TB Flats Wind_T</v>
          </cell>
          <cell r="D74">
            <v>-33.480000000000004</v>
          </cell>
          <cell r="E74">
            <v>-33.480000000000004</v>
          </cell>
          <cell r="F74">
            <v>-33.480000000000004</v>
          </cell>
          <cell r="G74">
            <v>-33.480000000000004</v>
          </cell>
          <cell r="H74">
            <v>-33.480000000000004</v>
          </cell>
          <cell r="I74">
            <v>-33.480000000000004</v>
          </cell>
          <cell r="J74">
            <v>-33.480000000000004</v>
          </cell>
          <cell r="K74">
            <v>-33.480000000000004</v>
          </cell>
          <cell r="L74">
            <v>-33.480000000000004</v>
          </cell>
          <cell r="M74">
            <v>-33.480000000000004</v>
          </cell>
          <cell r="N74">
            <v>-33.480000000000004</v>
          </cell>
          <cell r="O74">
            <v>-33.480000000000004</v>
          </cell>
          <cell r="P74">
            <v>-33.480000000000004</v>
          </cell>
          <cell r="Q74">
            <v>-33.480000000000004</v>
          </cell>
          <cell r="R74">
            <v>-33.480000000000004</v>
          </cell>
          <cell r="S74">
            <v>-33.480000000000004</v>
          </cell>
          <cell r="T74">
            <v>-33.480000000000004</v>
          </cell>
          <cell r="U74">
            <v>-33.480000000000004</v>
          </cell>
          <cell r="V74">
            <v>-33.480000000000004</v>
          </cell>
          <cell r="W74">
            <v>-33.480000000000004</v>
          </cell>
          <cell r="X74">
            <v>-33.480000000000004</v>
          </cell>
          <cell r="Y74">
            <v>-33.480000000000004</v>
          </cell>
          <cell r="Z74">
            <v>-33.480000000000004</v>
          </cell>
          <cell r="AA74">
            <v>-33.480000000000004</v>
          </cell>
          <cell r="AB74">
            <v>-34.799999999999997</v>
          </cell>
          <cell r="AC74">
            <v>-34.799999999999997</v>
          </cell>
          <cell r="AD74">
            <v>-34.799999999999997</v>
          </cell>
          <cell r="AE74">
            <v>-34.799999999999997</v>
          </cell>
          <cell r="AF74">
            <v>-34.799999999999997</v>
          </cell>
          <cell r="AG74">
            <v>-34.799999999999997</v>
          </cell>
          <cell r="AH74">
            <v>-34.799999999999997</v>
          </cell>
          <cell r="AI74">
            <v>-34.799999999999997</v>
          </cell>
          <cell r="AJ74">
            <v>-34.799999999999997</v>
          </cell>
          <cell r="AK74">
            <v>-34.799999999999997</v>
          </cell>
          <cell r="AL74">
            <v>-34.799999999999997</v>
          </cell>
          <cell r="AM74">
            <v>-34.799999999999997</v>
          </cell>
          <cell r="AN74">
            <v>-34.799999999999997</v>
          </cell>
          <cell r="AO74">
            <v>-34.799999999999997</v>
          </cell>
          <cell r="AP74">
            <v>-34.799999999999997</v>
          </cell>
          <cell r="AQ74">
            <v>-34.799999999999997</v>
          </cell>
          <cell r="AR74">
            <v>-34.799999999999997</v>
          </cell>
          <cell r="AS74">
            <v>-34.799999999999997</v>
          </cell>
          <cell r="AT74">
            <v>-34.799999999999997</v>
          </cell>
          <cell r="AU74">
            <v>-34.799999999999997</v>
          </cell>
          <cell r="AV74">
            <v>-34.799999999999997</v>
          </cell>
          <cell r="AW74">
            <v>-34.799999999999997</v>
          </cell>
          <cell r="AX74">
            <v>-34.799999999999997</v>
          </cell>
          <cell r="AY74">
            <v>-34.799999999999997</v>
          </cell>
          <cell r="AZ74">
            <v>-36.129999999999995</v>
          </cell>
          <cell r="BA74">
            <v>-36.129999999999995</v>
          </cell>
          <cell r="BB74">
            <v>-36.129999999999995</v>
          </cell>
          <cell r="BC74">
            <v>-36.129999999999995</v>
          </cell>
          <cell r="BD74">
            <v>-36.129999999999995</v>
          </cell>
          <cell r="BE74">
            <v>-36.129999999999995</v>
          </cell>
          <cell r="BF74">
            <v>-36.129999999999995</v>
          </cell>
          <cell r="BG74">
            <v>-36.129999999999995</v>
          </cell>
          <cell r="BH74">
            <v>-36.129999999999995</v>
          </cell>
          <cell r="BI74">
            <v>-36.129999999999995</v>
          </cell>
          <cell r="BJ74">
            <v>-36.129999999999995</v>
          </cell>
          <cell r="BK74">
            <v>-36.129999999999995</v>
          </cell>
          <cell r="BL74">
            <v>-36.129999999999995</v>
          </cell>
          <cell r="BM74">
            <v>-36.129999999999995</v>
          </cell>
          <cell r="BN74">
            <v>-36.129999999999995</v>
          </cell>
          <cell r="BO74">
            <v>-36.129999999999995</v>
          </cell>
          <cell r="BP74">
            <v>-36.129999999999995</v>
          </cell>
          <cell r="BQ74">
            <v>-36.129999999999995</v>
          </cell>
          <cell r="BR74">
            <v>-36.129999999999995</v>
          </cell>
          <cell r="BS74">
            <v>-36.129999999999995</v>
          </cell>
          <cell r="BT74">
            <v>-36.129999999999995</v>
          </cell>
          <cell r="BU74">
            <v>-36.129999999999995</v>
          </cell>
          <cell r="BV74">
            <v>-36.129999999999995</v>
          </cell>
          <cell r="BW74">
            <v>-36.129999999999995</v>
          </cell>
          <cell r="BX74">
            <v>-37.449999999999996</v>
          </cell>
          <cell r="BY74">
            <v>-37.449999999999996</v>
          </cell>
          <cell r="BZ74">
            <v>-37.449999999999996</v>
          </cell>
          <cell r="CA74">
            <v>-37.449999999999996</v>
          </cell>
          <cell r="CB74">
            <v>-37.449999999999996</v>
          </cell>
          <cell r="CC74">
            <v>-37.449999999999996</v>
          </cell>
          <cell r="CD74">
            <v>-37.449999999999996</v>
          </cell>
          <cell r="CE74">
            <v>-37.449999999999996</v>
          </cell>
          <cell r="CF74">
            <v>-37.449999999999996</v>
          </cell>
          <cell r="CG74">
            <v>-37.449999999999996</v>
          </cell>
          <cell r="CH74">
            <v>-37.449999999999996</v>
          </cell>
          <cell r="CI74">
            <v>-37.449999999999996</v>
          </cell>
          <cell r="CJ74">
            <v>-37.449999999999996</v>
          </cell>
          <cell r="CK74">
            <v>-37.449999999999996</v>
          </cell>
          <cell r="CL74">
            <v>-37.449999999999996</v>
          </cell>
          <cell r="CM74">
            <v>-37.449999999999996</v>
          </cell>
          <cell r="CN74">
            <v>-37.449999999999996</v>
          </cell>
          <cell r="CO74">
            <v>-37.449999999999996</v>
          </cell>
          <cell r="CP74">
            <v>-37.449999999999996</v>
          </cell>
          <cell r="CQ74">
            <v>-37.449999999999996</v>
          </cell>
          <cell r="CR74">
            <v>-37.449999999999996</v>
          </cell>
          <cell r="CS74">
            <v>-37.449999999999996</v>
          </cell>
          <cell r="CT74">
            <v>-37.449999999999996</v>
          </cell>
          <cell r="CU74">
            <v>-37.449999999999996</v>
          </cell>
          <cell r="CV74">
            <v>-38.78</v>
          </cell>
          <cell r="CW74">
            <v>-38.78</v>
          </cell>
          <cell r="CX74">
            <v>-38.78</v>
          </cell>
          <cell r="CY74">
            <v>-38.78</v>
          </cell>
          <cell r="CZ74">
            <v>-38.78</v>
          </cell>
          <cell r="DA74">
            <v>-38.78</v>
          </cell>
          <cell r="DB74">
            <v>-38.78</v>
          </cell>
          <cell r="DC74">
            <v>-38.78</v>
          </cell>
          <cell r="DD74">
            <v>-38.78</v>
          </cell>
          <cell r="DE74">
            <v>-38.78</v>
          </cell>
          <cell r="DF74">
            <v>-38.78</v>
          </cell>
          <cell r="DG74">
            <v>-38.78</v>
          </cell>
          <cell r="DH74">
            <v>-40.109999999999992</v>
          </cell>
          <cell r="DI74">
            <v>-40.109999999999992</v>
          </cell>
          <cell r="DJ74">
            <v>-40.109999999999992</v>
          </cell>
          <cell r="DK74">
            <v>-40.109999999999992</v>
          </cell>
          <cell r="DL74">
            <v>-40.109999999999992</v>
          </cell>
          <cell r="DM74">
            <v>-40.109999999999992</v>
          </cell>
          <cell r="DN74">
            <v>-40.109999999999992</v>
          </cell>
          <cell r="DO74">
            <v>-40.109999999999992</v>
          </cell>
          <cell r="DP74">
            <v>-40.109999999999992</v>
          </cell>
          <cell r="DQ74">
            <v>-40.109999999999992</v>
          </cell>
          <cell r="DR74">
            <v>1</v>
          </cell>
          <cell r="DS74">
            <v>1</v>
          </cell>
        </row>
        <row r="75">
          <cell r="C75" t="str">
            <v>TB Flats Wind II_T</v>
          </cell>
          <cell r="D75">
            <v>-33.480000000000004</v>
          </cell>
          <cell r="E75">
            <v>-33.480000000000004</v>
          </cell>
          <cell r="F75">
            <v>-33.480000000000004</v>
          </cell>
          <cell r="G75">
            <v>-33.480000000000004</v>
          </cell>
          <cell r="H75">
            <v>-33.480000000000004</v>
          </cell>
          <cell r="I75">
            <v>-33.480000000000004</v>
          </cell>
          <cell r="J75">
            <v>-33.480000000000004</v>
          </cell>
          <cell r="K75">
            <v>-33.480000000000004</v>
          </cell>
          <cell r="L75">
            <v>-33.480000000000004</v>
          </cell>
          <cell r="M75">
            <v>-33.480000000000004</v>
          </cell>
          <cell r="N75">
            <v>-33.480000000000004</v>
          </cell>
          <cell r="O75">
            <v>-33.480000000000004</v>
          </cell>
          <cell r="P75">
            <v>-33.480000000000004</v>
          </cell>
          <cell r="Q75">
            <v>-33.480000000000004</v>
          </cell>
          <cell r="R75">
            <v>-33.480000000000004</v>
          </cell>
          <cell r="S75">
            <v>-33.480000000000004</v>
          </cell>
          <cell r="T75">
            <v>-33.480000000000004</v>
          </cell>
          <cell r="U75">
            <v>-33.480000000000004</v>
          </cell>
          <cell r="V75">
            <v>-33.480000000000004</v>
          </cell>
          <cell r="W75">
            <v>-33.480000000000004</v>
          </cell>
          <cell r="X75">
            <v>-33.480000000000004</v>
          </cell>
          <cell r="Y75">
            <v>-33.480000000000004</v>
          </cell>
          <cell r="Z75">
            <v>-33.480000000000004</v>
          </cell>
          <cell r="AA75">
            <v>-33.480000000000004</v>
          </cell>
          <cell r="AB75">
            <v>-34.799999999999997</v>
          </cell>
          <cell r="AC75">
            <v>-34.799999999999997</v>
          </cell>
          <cell r="AD75">
            <v>-34.799999999999997</v>
          </cell>
          <cell r="AE75">
            <v>-34.799999999999997</v>
          </cell>
          <cell r="AF75">
            <v>-34.799999999999997</v>
          </cell>
          <cell r="AG75">
            <v>-34.799999999999997</v>
          </cell>
          <cell r="AH75">
            <v>-34.799999999999997</v>
          </cell>
          <cell r="AI75">
            <v>-34.799999999999997</v>
          </cell>
          <cell r="AJ75">
            <v>-34.799999999999997</v>
          </cell>
          <cell r="AK75">
            <v>-34.799999999999997</v>
          </cell>
          <cell r="AL75">
            <v>-34.799999999999997</v>
          </cell>
          <cell r="AM75">
            <v>-34.799999999999997</v>
          </cell>
          <cell r="AN75">
            <v>-34.799999999999997</v>
          </cell>
          <cell r="AO75">
            <v>-34.799999999999997</v>
          </cell>
          <cell r="AP75">
            <v>-34.799999999999997</v>
          </cell>
          <cell r="AQ75">
            <v>-34.799999999999997</v>
          </cell>
          <cell r="AR75">
            <v>-34.799999999999997</v>
          </cell>
          <cell r="AS75">
            <v>-34.799999999999997</v>
          </cell>
          <cell r="AT75">
            <v>-34.799999999999997</v>
          </cell>
          <cell r="AU75">
            <v>-34.799999999999997</v>
          </cell>
          <cell r="AV75">
            <v>-34.799999999999997</v>
          </cell>
          <cell r="AW75">
            <v>-34.799999999999997</v>
          </cell>
          <cell r="AX75">
            <v>-34.799999999999997</v>
          </cell>
          <cell r="AY75">
            <v>-34.799999999999997</v>
          </cell>
          <cell r="AZ75">
            <v>-36.129999999999995</v>
          </cell>
          <cell r="BA75">
            <v>-36.129999999999995</v>
          </cell>
          <cell r="BB75">
            <v>-36.129999999999995</v>
          </cell>
          <cell r="BC75">
            <v>-36.129999999999995</v>
          </cell>
          <cell r="BD75">
            <v>-36.129999999999995</v>
          </cell>
          <cell r="BE75">
            <v>-36.129999999999995</v>
          </cell>
          <cell r="BF75">
            <v>-36.129999999999995</v>
          </cell>
          <cell r="BG75">
            <v>-36.129999999999995</v>
          </cell>
          <cell r="BH75">
            <v>-36.129999999999995</v>
          </cell>
          <cell r="BI75">
            <v>-36.129999999999995</v>
          </cell>
          <cell r="BJ75">
            <v>-36.129999999999995</v>
          </cell>
          <cell r="BK75">
            <v>-36.129999999999995</v>
          </cell>
          <cell r="BL75">
            <v>-36.129999999999995</v>
          </cell>
          <cell r="BM75">
            <v>-36.129999999999995</v>
          </cell>
          <cell r="BN75">
            <v>-36.129999999999995</v>
          </cell>
          <cell r="BO75">
            <v>-36.129999999999995</v>
          </cell>
          <cell r="BP75">
            <v>-36.129999999999995</v>
          </cell>
          <cell r="BQ75">
            <v>-36.129999999999995</v>
          </cell>
          <cell r="BR75">
            <v>-36.129999999999995</v>
          </cell>
          <cell r="BS75">
            <v>-36.129999999999995</v>
          </cell>
          <cell r="BT75">
            <v>-36.129999999999995</v>
          </cell>
          <cell r="BU75">
            <v>-36.129999999999995</v>
          </cell>
          <cell r="BV75">
            <v>-36.129999999999995</v>
          </cell>
          <cell r="BW75">
            <v>-36.129999999999995</v>
          </cell>
          <cell r="BX75">
            <v>-37.449999999999996</v>
          </cell>
          <cell r="BY75">
            <v>-37.449999999999996</v>
          </cell>
          <cell r="BZ75">
            <v>-37.449999999999996</v>
          </cell>
          <cell r="CA75">
            <v>-37.449999999999996</v>
          </cell>
          <cell r="CB75">
            <v>-37.449999999999996</v>
          </cell>
          <cell r="CC75">
            <v>-37.449999999999996</v>
          </cell>
          <cell r="CD75">
            <v>-37.449999999999996</v>
          </cell>
          <cell r="CE75">
            <v>-37.449999999999996</v>
          </cell>
          <cell r="CF75">
            <v>-37.449999999999996</v>
          </cell>
          <cell r="CG75">
            <v>-37.449999999999996</v>
          </cell>
          <cell r="CH75">
            <v>-37.449999999999996</v>
          </cell>
          <cell r="CI75">
            <v>-37.449999999999996</v>
          </cell>
          <cell r="CJ75">
            <v>-37.449999999999996</v>
          </cell>
          <cell r="CK75">
            <v>-37.449999999999996</v>
          </cell>
          <cell r="CL75">
            <v>-37.449999999999996</v>
          </cell>
          <cell r="CM75">
            <v>-37.449999999999996</v>
          </cell>
          <cell r="CN75">
            <v>-37.449999999999996</v>
          </cell>
          <cell r="CO75">
            <v>-37.449999999999996</v>
          </cell>
          <cell r="CP75">
            <v>-37.449999999999996</v>
          </cell>
          <cell r="CQ75">
            <v>-37.449999999999996</v>
          </cell>
          <cell r="CR75">
            <v>-37.449999999999996</v>
          </cell>
          <cell r="CS75">
            <v>-37.449999999999996</v>
          </cell>
          <cell r="CT75">
            <v>-37.449999999999996</v>
          </cell>
          <cell r="CU75">
            <v>-37.449999999999996</v>
          </cell>
          <cell r="CV75">
            <v>-38.78</v>
          </cell>
          <cell r="CW75">
            <v>-38.78</v>
          </cell>
          <cell r="CX75">
            <v>-38.78</v>
          </cell>
          <cell r="CY75">
            <v>-38.78</v>
          </cell>
          <cell r="CZ75">
            <v>-38.78</v>
          </cell>
          <cell r="DA75">
            <v>-38.78</v>
          </cell>
          <cell r="DB75">
            <v>-38.78</v>
          </cell>
          <cell r="DC75">
            <v>-38.78</v>
          </cell>
          <cell r="DD75">
            <v>-38.78</v>
          </cell>
          <cell r="DE75">
            <v>-38.78</v>
          </cell>
          <cell r="DF75">
            <v>-38.78</v>
          </cell>
          <cell r="DG75">
            <v>-38.78</v>
          </cell>
          <cell r="DH75">
            <v>-40.109999999999992</v>
          </cell>
          <cell r="DI75">
            <v>-40.109999999999992</v>
          </cell>
          <cell r="DJ75">
            <v>-40.109999999999992</v>
          </cell>
          <cell r="DK75">
            <v>-40.109999999999992</v>
          </cell>
          <cell r="DL75">
            <v>-40.109999999999992</v>
          </cell>
          <cell r="DM75">
            <v>-40.109999999999992</v>
          </cell>
          <cell r="DN75">
            <v>-40.109999999999992</v>
          </cell>
          <cell r="DO75">
            <v>-40.109999999999992</v>
          </cell>
          <cell r="DP75">
            <v>-40.109999999999992</v>
          </cell>
          <cell r="DQ75">
            <v>-40.109999999999992</v>
          </cell>
          <cell r="DR75">
            <v>1</v>
          </cell>
          <cell r="DS75">
            <v>1</v>
          </cell>
        </row>
        <row r="76">
          <cell r="C76" t="str">
            <v>Dunlap I Wind_T</v>
          </cell>
          <cell r="D76">
            <v>-33.480000000000004</v>
          </cell>
          <cell r="E76">
            <v>-33.480000000000004</v>
          </cell>
          <cell r="F76">
            <v>-33.480000000000004</v>
          </cell>
          <cell r="G76">
            <v>-33.480000000000004</v>
          </cell>
          <cell r="H76">
            <v>-33.480000000000004</v>
          </cell>
          <cell r="I76">
            <v>-33.480000000000004</v>
          </cell>
          <cell r="J76">
            <v>-33.480000000000004</v>
          </cell>
          <cell r="K76">
            <v>-33.480000000000004</v>
          </cell>
          <cell r="L76">
            <v>-33.480000000000004</v>
          </cell>
          <cell r="M76">
            <v>-33.480000000000004</v>
          </cell>
          <cell r="N76">
            <v>-33.480000000000004</v>
          </cell>
          <cell r="O76">
            <v>-33.480000000000004</v>
          </cell>
          <cell r="P76">
            <v>-33.480000000000004</v>
          </cell>
          <cell r="Q76">
            <v>-33.480000000000004</v>
          </cell>
          <cell r="R76">
            <v>-33.480000000000004</v>
          </cell>
          <cell r="S76">
            <v>-33.480000000000004</v>
          </cell>
          <cell r="T76">
            <v>-33.480000000000004</v>
          </cell>
          <cell r="U76">
            <v>-33.480000000000004</v>
          </cell>
          <cell r="V76">
            <v>-33.480000000000004</v>
          </cell>
          <cell r="W76">
            <v>-33.480000000000004</v>
          </cell>
          <cell r="X76">
            <v>-33.480000000000004</v>
          </cell>
          <cell r="Y76">
            <v>-33.480000000000004</v>
          </cell>
          <cell r="Z76">
            <v>-33.480000000000004</v>
          </cell>
          <cell r="AA76">
            <v>-33.480000000000004</v>
          </cell>
          <cell r="AB76">
            <v>-34.799999999999997</v>
          </cell>
          <cell r="AC76">
            <v>-34.799999999999997</v>
          </cell>
          <cell r="AD76">
            <v>-34.799999999999997</v>
          </cell>
          <cell r="AE76">
            <v>-34.799999999999997</v>
          </cell>
          <cell r="AF76">
            <v>-34.799999999999997</v>
          </cell>
          <cell r="AG76">
            <v>-34.799999999999997</v>
          </cell>
          <cell r="AH76">
            <v>-34.799999999999997</v>
          </cell>
          <cell r="AI76">
            <v>-34.799999999999997</v>
          </cell>
          <cell r="AJ76">
            <v>-34.799999999999997</v>
          </cell>
          <cell r="AK76">
            <v>-34.799999999999997</v>
          </cell>
          <cell r="AL76">
            <v>-34.799999999999997</v>
          </cell>
          <cell r="AM76">
            <v>-34.799999999999997</v>
          </cell>
          <cell r="AN76">
            <v>-34.799999999999997</v>
          </cell>
          <cell r="AO76">
            <v>-34.799999999999997</v>
          </cell>
          <cell r="AP76">
            <v>-34.799999999999997</v>
          </cell>
          <cell r="AQ76">
            <v>-34.799999999999997</v>
          </cell>
          <cell r="AR76">
            <v>-34.799999999999997</v>
          </cell>
          <cell r="AS76">
            <v>-34.799999999999997</v>
          </cell>
          <cell r="AT76">
            <v>-34.799999999999997</v>
          </cell>
          <cell r="AU76">
            <v>-34.799999999999997</v>
          </cell>
          <cell r="AV76">
            <v>-34.799999999999997</v>
          </cell>
          <cell r="AW76">
            <v>-34.799999999999997</v>
          </cell>
          <cell r="AX76">
            <v>-34.799999999999997</v>
          </cell>
          <cell r="AY76">
            <v>-34.799999999999997</v>
          </cell>
          <cell r="AZ76">
            <v>-36.129999999999995</v>
          </cell>
          <cell r="BA76">
            <v>-36.129999999999995</v>
          </cell>
          <cell r="BB76">
            <v>-36.129999999999995</v>
          </cell>
          <cell r="BC76">
            <v>-36.129999999999995</v>
          </cell>
          <cell r="BD76">
            <v>-36.129999999999995</v>
          </cell>
          <cell r="BE76">
            <v>-36.129999999999995</v>
          </cell>
          <cell r="BF76">
            <v>-36.129999999999995</v>
          </cell>
          <cell r="BG76">
            <v>-36.129999999999995</v>
          </cell>
          <cell r="BH76">
            <v>-36.129999999999995</v>
          </cell>
          <cell r="BI76">
            <v>-36.129999999999995</v>
          </cell>
          <cell r="BJ76">
            <v>-36.129999999999995</v>
          </cell>
          <cell r="BK76">
            <v>-36.129999999999995</v>
          </cell>
          <cell r="BL76">
            <v>-36.129999999999995</v>
          </cell>
          <cell r="BM76">
            <v>-36.129999999999995</v>
          </cell>
          <cell r="BN76">
            <v>-36.129999999999995</v>
          </cell>
          <cell r="BO76">
            <v>-36.129999999999995</v>
          </cell>
          <cell r="BP76">
            <v>-36.129999999999995</v>
          </cell>
          <cell r="BQ76">
            <v>-36.129999999999995</v>
          </cell>
          <cell r="BR76">
            <v>-36.129999999999995</v>
          </cell>
          <cell r="BS76">
            <v>-36.129999999999995</v>
          </cell>
          <cell r="BT76">
            <v>-36.129999999999995</v>
          </cell>
          <cell r="BU76">
            <v>-36.129999999999995</v>
          </cell>
          <cell r="BV76">
            <v>-36.129999999999995</v>
          </cell>
          <cell r="BW76">
            <v>-36.129999999999995</v>
          </cell>
          <cell r="BX76">
            <v>-37.449999999999996</v>
          </cell>
          <cell r="BY76">
            <v>-37.449999999999996</v>
          </cell>
          <cell r="BZ76">
            <v>-37.449999999999996</v>
          </cell>
          <cell r="CA76">
            <v>-37.449999999999996</v>
          </cell>
          <cell r="CB76">
            <v>-37.449999999999996</v>
          </cell>
          <cell r="CC76">
            <v>-37.449999999999996</v>
          </cell>
          <cell r="CD76">
            <v>-37.449999999999996</v>
          </cell>
          <cell r="CE76">
            <v>-37.449999999999996</v>
          </cell>
          <cell r="CF76">
            <v>-37.449999999999996</v>
          </cell>
          <cell r="CG76">
            <v>-37.449999999999996</v>
          </cell>
          <cell r="CH76">
            <v>-37.449999999999996</v>
          </cell>
          <cell r="CI76">
            <v>-37.449999999999996</v>
          </cell>
          <cell r="CJ76">
            <v>-37.449999999999996</v>
          </cell>
          <cell r="CK76">
            <v>-37.449999999999996</v>
          </cell>
          <cell r="CL76">
            <v>-37.449999999999996</v>
          </cell>
          <cell r="CM76">
            <v>-37.449999999999996</v>
          </cell>
          <cell r="CN76">
            <v>-37.449999999999996</v>
          </cell>
          <cell r="CO76">
            <v>-37.449999999999996</v>
          </cell>
          <cell r="CP76">
            <v>-37.449999999999996</v>
          </cell>
          <cell r="CQ76">
            <v>-37.449999999999996</v>
          </cell>
          <cell r="CR76">
            <v>-37.449999999999996</v>
          </cell>
          <cell r="CS76">
            <v>-37.449999999999996</v>
          </cell>
          <cell r="CT76">
            <v>-37.449999999999996</v>
          </cell>
          <cell r="CU76">
            <v>-37.449999999999996</v>
          </cell>
          <cell r="CV76">
            <v>-38.78</v>
          </cell>
          <cell r="CW76">
            <v>-38.78</v>
          </cell>
          <cell r="CX76">
            <v>-38.78</v>
          </cell>
          <cell r="CY76">
            <v>-38.78</v>
          </cell>
          <cell r="CZ76">
            <v>-38.78</v>
          </cell>
          <cell r="DA76">
            <v>-38.78</v>
          </cell>
          <cell r="DB76">
            <v>-38.78</v>
          </cell>
          <cell r="DC76">
            <v>-38.78</v>
          </cell>
          <cell r="DD76">
            <v>-38.78</v>
          </cell>
          <cell r="DE76">
            <v>-38.78</v>
          </cell>
          <cell r="DF76">
            <v>-38.78</v>
          </cell>
          <cell r="DG76">
            <v>-38.78</v>
          </cell>
          <cell r="DH76">
            <v>-40.109999999999992</v>
          </cell>
          <cell r="DI76">
            <v>-40.109999999999992</v>
          </cell>
          <cell r="DJ76">
            <v>-40.109999999999992</v>
          </cell>
          <cell r="DK76">
            <v>-40.109999999999992</v>
          </cell>
          <cell r="DL76">
            <v>-40.109999999999992</v>
          </cell>
          <cell r="DM76">
            <v>-40.109999999999992</v>
          </cell>
          <cell r="DN76">
            <v>-40.109999999999992</v>
          </cell>
          <cell r="DO76">
            <v>-40.109999999999992</v>
          </cell>
          <cell r="DP76">
            <v>-40.109999999999992</v>
          </cell>
          <cell r="DQ76">
            <v>-40.109999999999992</v>
          </cell>
          <cell r="DR76">
            <v>-40.109999999999992</v>
          </cell>
          <cell r="DS76">
            <v>1</v>
          </cell>
        </row>
        <row r="77">
          <cell r="C77" t="str">
            <v>Foote Creek I Wind_T</v>
          </cell>
          <cell r="D77">
            <v>-33.480000000000004</v>
          </cell>
          <cell r="E77">
            <v>-33.480000000000004</v>
          </cell>
          <cell r="F77">
            <v>-33.480000000000004</v>
          </cell>
          <cell r="G77">
            <v>-33.480000000000004</v>
          </cell>
          <cell r="H77">
            <v>-33.480000000000004</v>
          </cell>
          <cell r="I77">
            <v>-33.480000000000004</v>
          </cell>
          <cell r="J77">
            <v>-33.480000000000004</v>
          </cell>
          <cell r="K77">
            <v>-33.480000000000004</v>
          </cell>
          <cell r="L77">
            <v>-33.480000000000004</v>
          </cell>
          <cell r="M77">
            <v>-33.480000000000004</v>
          </cell>
          <cell r="N77">
            <v>-33.480000000000004</v>
          </cell>
          <cell r="O77">
            <v>-33.480000000000004</v>
          </cell>
          <cell r="P77">
            <v>-33.480000000000004</v>
          </cell>
          <cell r="Q77">
            <v>-33.480000000000004</v>
          </cell>
          <cell r="R77">
            <v>-33.480000000000004</v>
          </cell>
          <cell r="S77">
            <v>-33.480000000000004</v>
          </cell>
          <cell r="T77">
            <v>-33.480000000000004</v>
          </cell>
          <cell r="U77">
            <v>-33.480000000000004</v>
          </cell>
          <cell r="V77">
            <v>-33.480000000000004</v>
          </cell>
          <cell r="W77">
            <v>-33.480000000000004</v>
          </cell>
          <cell r="X77">
            <v>-33.480000000000004</v>
          </cell>
          <cell r="Y77">
            <v>-33.480000000000004</v>
          </cell>
          <cell r="Z77">
            <v>-33.480000000000004</v>
          </cell>
          <cell r="AA77">
            <v>-33.480000000000004</v>
          </cell>
          <cell r="AB77">
            <v>-34.799999999999997</v>
          </cell>
          <cell r="AC77">
            <v>-34.799999999999997</v>
          </cell>
          <cell r="AD77">
            <v>-34.799999999999997</v>
          </cell>
          <cell r="AE77">
            <v>-34.799999999999997</v>
          </cell>
          <cell r="AF77">
            <v>-34.799999999999997</v>
          </cell>
          <cell r="AG77">
            <v>-34.799999999999997</v>
          </cell>
          <cell r="AH77">
            <v>-34.799999999999997</v>
          </cell>
          <cell r="AI77">
            <v>-34.799999999999997</v>
          </cell>
          <cell r="AJ77">
            <v>-34.799999999999997</v>
          </cell>
          <cell r="AK77">
            <v>-34.799999999999997</v>
          </cell>
          <cell r="AL77">
            <v>-34.799999999999997</v>
          </cell>
          <cell r="AM77">
            <v>-34.799999999999997</v>
          </cell>
          <cell r="AN77">
            <v>-34.799999999999997</v>
          </cell>
          <cell r="AO77">
            <v>-34.799999999999997</v>
          </cell>
          <cell r="AP77">
            <v>-34.799999999999997</v>
          </cell>
          <cell r="AQ77">
            <v>-34.799999999999997</v>
          </cell>
          <cell r="AR77">
            <v>-34.799999999999997</v>
          </cell>
          <cell r="AS77">
            <v>-34.799999999999997</v>
          </cell>
          <cell r="AT77">
            <v>-34.799999999999997</v>
          </cell>
          <cell r="AU77">
            <v>-34.799999999999997</v>
          </cell>
          <cell r="AV77">
            <v>-34.799999999999997</v>
          </cell>
          <cell r="AW77">
            <v>-34.799999999999997</v>
          </cell>
          <cell r="AX77">
            <v>-34.799999999999997</v>
          </cell>
          <cell r="AY77">
            <v>-34.799999999999997</v>
          </cell>
          <cell r="AZ77">
            <v>-36.129999999999995</v>
          </cell>
          <cell r="BA77">
            <v>-36.129999999999995</v>
          </cell>
          <cell r="BB77">
            <v>-36.129999999999995</v>
          </cell>
          <cell r="BC77">
            <v>-36.129999999999995</v>
          </cell>
          <cell r="BD77">
            <v>-36.129999999999995</v>
          </cell>
          <cell r="BE77">
            <v>-36.129999999999995</v>
          </cell>
          <cell r="BF77">
            <v>-36.129999999999995</v>
          </cell>
          <cell r="BG77">
            <v>-36.129999999999995</v>
          </cell>
          <cell r="BH77">
            <v>-36.129999999999995</v>
          </cell>
          <cell r="BI77">
            <v>-36.129999999999995</v>
          </cell>
          <cell r="BJ77">
            <v>-36.129999999999995</v>
          </cell>
          <cell r="BK77">
            <v>-36.129999999999995</v>
          </cell>
          <cell r="BL77">
            <v>-36.129999999999995</v>
          </cell>
          <cell r="BM77">
            <v>-36.129999999999995</v>
          </cell>
          <cell r="BN77">
            <v>-36.129999999999995</v>
          </cell>
          <cell r="BO77">
            <v>-36.129999999999995</v>
          </cell>
          <cell r="BP77">
            <v>-36.129999999999995</v>
          </cell>
          <cell r="BQ77">
            <v>-36.129999999999995</v>
          </cell>
          <cell r="BR77">
            <v>-36.129999999999995</v>
          </cell>
          <cell r="BS77">
            <v>-36.129999999999995</v>
          </cell>
          <cell r="BT77">
            <v>-36.129999999999995</v>
          </cell>
          <cell r="BU77">
            <v>-36.129999999999995</v>
          </cell>
          <cell r="BV77">
            <v>-36.129999999999995</v>
          </cell>
          <cell r="BW77">
            <v>-36.129999999999995</v>
          </cell>
          <cell r="BX77">
            <v>-37.449999999999996</v>
          </cell>
          <cell r="BY77">
            <v>-37.449999999999996</v>
          </cell>
          <cell r="BZ77">
            <v>-37.449999999999996</v>
          </cell>
          <cell r="CA77">
            <v>-37.449999999999996</v>
          </cell>
          <cell r="CB77">
            <v>-37.449999999999996</v>
          </cell>
          <cell r="CC77">
            <v>-37.449999999999996</v>
          </cell>
          <cell r="CD77">
            <v>-37.449999999999996</v>
          </cell>
          <cell r="CE77">
            <v>-37.449999999999996</v>
          </cell>
          <cell r="CF77">
            <v>-37.449999999999996</v>
          </cell>
          <cell r="CG77">
            <v>-37.449999999999996</v>
          </cell>
          <cell r="CH77">
            <v>-37.449999999999996</v>
          </cell>
          <cell r="CI77">
            <v>-37.449999999999996</v>
          </cell>
          <cell r="CJ77">
            <v>-37.449999999999996</v>
          </cell>
          <cell r="CK77">
            <v>-37.449999999999996</v>
          </cell>
          <cell r="CL77">
            <v>-37.449999999999996</v>
          </cell>
          <cell r="CM77">
            <v>-37.449999999999996</v>
          </cell>
          <cell r="CN77">
            <v>-37.449999999999996</v>
          </cell>
          <cell r="CO77">
            <v>-37.449999999999996</v>
          </cell>
          <cell r="CP77">
            <v>-37.449999999999996</v>
          </cell>
          <cell r="CQ77">
            <v>-37.449999999999996</v>
          </cell>
          <cell r="CR77">
            <v>-37.449999999999996</v>
          </cell>
          <cell r="CS77">
            <v>-37.449999999999996</v>
          </cell>
          <cell r="CT77">
            <v>-37.449999999999996</v>
          </cell>
          <cell r="CU77">
            <v>-37.449999999999996</v>
          </cell>
          <cell r="CV77">
            <v>-38.78</v>
          </cell>
          <cell r="CW77">
            <v>-38.78</v>
          </cell>
          <cell r="CX77">
            <v>-38.78</v>
          </cell>
          <cell r="CY77">
            <v>-38.78</v>
          </cell>
          <cell r="CZ77">
            <v>-38.78</v>
          </cell>
          <cell r="DA77">
            <v>-38.78</v>
          </cell>
          <cell r="DB77">
            <v>-38.78</v>
          </cell>
          <cell r="DC77">
            <v>-38.78</v>
          </cell>
          <cell r="DD77">
            <v>-38.78</v>
          </cell>
          <cell r="DE77">
            <v>-38.78</v>
          </cell>
          <cell r="DF77">
            <v>-38.78</v>
          </cell>
          <cell r="DG77">
            <v>-38.78</v>
          </cell>
          <cell r="DH77">
            <v>-40.109999999999992</v>
          </cell>
          <cell r="DI77">
            <v>-40.109999999999992</v>
          </cell>
          <cell r="DJ77">
            <v>-40.109999999999992</v>
          </cell>
          <cell r="DK77">
            <v>-40.109999999999992</v>
          </cell>
          <cell r="DL77">
            <v>-40.109999999999992</v>
          </cell>
          <cell r="DM77">
            <v>-40.109999999999992</v>
          </cell>
          <cell r="DN77">
            <v>-40.109999999999992</v>
          </cell>
          <cell r="DO77">
            <v>-40.109999999999992</v>
          </cell>
          <cell r="DP77">
            <v>-40.109999999999992</v>
          </cell>
          <cell r="DQ77">
            <v>1</v>
          </cell>
          <cell r="DR77">
            <v>1</v>
          </cell>
          <cell r="DS77">
            <v>1</v>
          </cell>
        </row>
        <row r="78">
          <cell r="C78" t="str">
            <v>Glenrock Wind_T</v>
          </cell>
          <cell r="D78">
            <v>-33.480000000000004</v>
          </cell>
          <cell r="E78">
            <v>-33.480000000000004</v>
          </cell>
          <cell r="F78">
            <v>-33.480000000000004</v>
          </cell>
          <cell r="G78">
            <v>-33.480000000000004</v>
          </cell>
          <cell r="H78">
            <v>-33.480000000000004</v>
          </cell>
          <cell r="I78">
            <v>-33.480000000000004</v>
          </cell>
          <cell r="J78">
            <v>-33.480000000000004</v>
          </cell>
          <cell r="K78">
            <v>-33.480000000000004</v>
          </cell>
          <cell r="L78">
            <v>-33.480000000000004</v>
          </cell>
          <cell r="M78">
            <v>-33.480000000000004</v>
          </cell>
          <cell r="N78">
            <v>-33.480000000000004</v>
          </cell>
          <cell r="O78">
            <v>-33.480000000000004</v>
          </cell>
          <cell r="P78">
            <v>-33.480000000000004</v>
          </cell>
          <cell r="Q78">
            <v>-33.480000000000004</v>
          </cell>
          <cell r="R78">
            <v>-33.480000000000004</v>
          </cell>
          <cell r="S78">
            <v>-33.480000000000004</v>
          </cell>
          <cell r="T78">
            <v>-33.480000000000004</v>
          </cell>
          <cell r="U78">
            <v>-33.480000000000004</v>
          </cell>
          <cell r="V78">
            <v>-33.480000000000004</v>
          </cell>
          <cell r="W78">
            <v>-33.480000000000004</v>
          </cell>
          <cell r="X78">
            <v>-33.480000000000004</v>
          </cell>
          <cell r="Y78">
            <v>-33.480000000000004</v>
          </cell>
          <cell r="Z78">
            <v>-33.480000000000004</v>
          </cell>
          <cell r="AA78">
            <v>-33.480000000000004</v>
          </cell>
          <cell r="AB78">
            <v>-34.799989999999994</v>
          </cell>
          <cell r="AC78">
            <v>-34.799989999999994</v>
          </cell>
          <cell r="AD78">
            <v>-34.799989999999994</v>
          </cell>
          <cell r="AE78">
            <v>-34.799989999999994</v>
          </cell>
          <cell r="AF78">
            <v>-34.799989999999994</v>
          </cell>
          <cell r="AG78">
            <v>-34.799989999999994</v>
          </cell>
          <cell r="AH78">
            <v>-34.799989999999994</v>
          </cell>
          <cell r="AI78">
            <v>-34.799989999999994</v>
          </cell>
          <cell r="AJ78">
            <v>-34.799989999999994</v>
          </cell>
          <cell r="AK78">
            <v>-34.799989999999994</v>
          </cell>
          <cell r="AL78">
            <v>-34.799989999999994</v>
          </cell>
          <cell r="AM78">
            <v>-34.799989999999994</v>
          </cell>
          <cell r="AN78">
            <v>-34.799989999999994</v>
          </cell>
          <cell r="AO78">
            <v>-34.799989999999994</v>
          </cell>
          <cell r="AP78">
            <v>-34.799989999999994</v>
          </cell>
          <cell r="AQ78">
            <v>-34.799989999999994</v>
          </cell>
          <cell r="AR78">
            <v>-34.799989999999994</v>
          </cell>
          <cell r="AS78">
            <v>-34.799989999999994</v>
          </cell>
          <cell r="AT78">
            <v>-34.799989999999994</v>
          </cell>
          <cell r="AU78">
            <v>-34.799989999999994</v>
          </cell>
          <cell r="AV78">
            <v>-34.799989999999994</v>
          </cell>
          <cell r="AW78">
            <v>-34.799989999999994</v>
          </cell>
          <cell r="AX78">
            <v>-34.799989999999994</v>
          </cell>
          <cell r="AY78">
            <v>-34.799989999999994</v>
          </cell>
          <cell r="AZ78">
            <v>-36.129999999999995</v>
          </cell>
          <cell r="BA78">
            <v>-36.129999999999995</v>
          </cell>
          <cell r="BB78">
            <v>-36.129999999999995</v>
          </cell>
          <cell r="BC78">
            <v>-36.129999999999995</v>
          </cell>
          <cell r="BD78">
            <v>-36.129999999999995</v>
          </cell>
          <cell r="BE78">
            <v>-36.129999999999995</v>
          </cell>
          <cell r="BF78">
            <v>-36.129999999999995</v>
          </cell>
          <cell r="BG78">
            <v>-36.129999999999995</v>
          </cell>
          <cell r="BH78">
            <v>-36.129999999999995</v>
          </cell>
          <cell r="BI78">
            <v>-36.129999999999995</v>
          </cell>
          <cell r="BJ78">
            <v>-36.129999999999995</v>
          </cell>
          <cell r="BK78">
            <v>-36.129999999999995</v>
          </cell>
          <cell r="BL78">
            <v>-36.129999999999995</v>
          </cell>
          <cell r="BM78">
            <v>-36.129999999999995</v>
          </cell>
          <cell r="BN78">
            <v>-36.129999999999995</v>
          </cell>
          <cell r="BO78">
            <v>-36.129999999999995</v>
          </cell>
          <cell r="BP78">
            <v>-36.129999999999995</v>
          </cell>
          <cell r="BQ78">
            <v>-36.129999999999995</v>
          </cell>
          <cell r="BR78">
            <v>-36.129999999999995</v>
          </cell>
          <cell r="BS78">
            <v>-36.129999999999995</v>
          </cell>
          <cell r="BT78">
            <v>-36.129999999999995</v>
          </cell>
          <cell r="BU78">
            <v>-36.129999999999995</v>
          </cell>
          <cell r="BV78">
            <v>-36.129999999999995</v>
          </cell>
          <cell r="BW78">
            <v>-36.129999999999995</v>
          </cell>
          <cell r="BX78">
            <v>-37.449999999999996</v>
          </cell>
          <cell r="BY78">
            <v>-37.449999999999996</v>
          </cell>
          <cell r="BZ78">
            <v>-37.449999999999996</v>
          </cell>
          <cell r="CA78">
            <v>-37.449999999999996</v>
          </cell>
          <cell r="CB78">
            <v>-37.449999999999996</v>
          </cell>
          <cell r="CC78">
            <v>-37.449999999999996</v>
          </cell>
          <cell r="CD78">
            <v>-37.449999999999996</v>
          </cell>
          <cell r="CE78">
            <v>-37.449999999999996</v>
          </cell>
          <cell r="CF78">
            <v>-37.449999999999996</v>
          </cell>
          <cell r="CG78">
            <v>-37.449999999999996</v>
          </cell>
          <cell r="CH78">
            <v>-37.449999999999996</v>
          </cell>
          <cell r="CI78">
            <v>-37.449999999999996</v>
          </cell>
          <cell r="CJ78">
            <v>-37.449999999999996</v>
          </cell>
          <cell r="CK78">
            <v>-37.449999999999996</v>
          </cell>
          <cell r="CL78">
            <v>-37.449999999999996</v>
          </cell>
          <cell r="CM78">
            <v>-37.449999999999996</v>
          </cell>
          <cell r="CN78">
            <v>-37.449999999999996</v>
          </cell>
          <cell r="CO78">
            <v>-37.449999999999996</v>
          </cell>
          <cell r="CP78">
            <v>-37.449999999999996</v>
          </cell>
          <cell r="CQ78">
            <v>-37.449999999999996</v>
          </cell>
          <cell r="CR78">
            <v>-37.449999999999996</v>
          </cell>
          <cell r="CS78">
            <v>-37.449999999999996</v>
          </cell>
          <cell r="CT78">
            <v>-37.449999999999996</v>
          </cell>
          <cell r="CU78">
            <v>-37.449999999999996</v>
          </cell>
          <cell r="CV78">
            <v>-38.78</v>
          </cell>
          <cell r="CW78">
            <v>-38.78</v>
          </cell>
          <cell r="CX78">
            <v>-38.78</v>
          </cell>
          <cell r="CY78">
            <v>-38.78</v>
          </cell>
          <cell r="CZ78">
            <v>-38.78</v>
          </cell>
          <cell r="DA78">
            <v>-38.78</v>
          </cell>
          <cell r="DB78">
            <v>-38.78</v>
          </cell>
          <cell r="DC78">
            <v>-38.78</v>
          </cell>
          <cell r="DD78">
            <v>-38.78</v>
          </cell>
          <cell r="DE78">
            <v>1</v>
          </cell>
          <cell r="DF78">
            <v>1</v>
          </cell>
          <cell r="DG78">
            <v>1</v>
          </cell>
          <cell r="DH78">
            <v>1</v>
          </cell>
          <cell r="DI78">
            <v>1</v>
          </cell>
          <cell r="DJ78">
            <v>1</v>
          </cell>
          <cell r="DK78">
            <v>1</v>
          </cell>
          <cell r="DL78">
            <v>1</v>
          </cell>
          <cell r="DM78">
            <v>1</v>
          </cell>
          <cell r="DN78">
            <v>1</v>
          </cell>
          <cell r="DO78">
            <v>1</v>
          </cell>
          <cell r="DP78">
            <v>1</v>
          </cell>
          <cell r="DQ78">
            <v>1</v>
          </cell>
          <cell r="DR78">
            <v>1</v>
          </cell>
          <cell r="DS78">
            <v>1</v>
          </cell>
        </row>
        <row r="79">
          <cell r="C79" t="str">
            <v>Glenrock Wind xReP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  <cell r="BZ79">
            <v>0</v>
          </cell>
          <cell r="CA79">
            <v>0</v>
          </cell>
          <cell r="CB79">
            <v>0</v>
          </cell>
          <cell r="CC79">
            <v>0</v>
          </cell>
          <cell r="CD79">
            <v>0</v>
          </cell>
          <cell r="CE79">
            <v>0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0</v>
          </cell>
          <cell r="CU79">
            <v>0</v>
          </cell>
          <cell r="CV79">
            <v>0</v>
          </cell>
          <cell r="CW79">
            <v>0</v>
          </cell>
          <cell r="CX79">
            <v>0</v>
          </cell>
          <cell r="CY79">
            <v>0</v>
          </cell>
          <cell r="CZ79">
            <v>0</v>
          </cell>
          <cell r="DA79">
            <v>0</v>
          </cell>
          <cell r="DB79">
            <v>0</v>
          </cell>
          <cell r="DC79">
            <v>0</v>
          </cell>
          <cell r="DD79">
            <v>0</v>
          </cell>
          <cell r="DE79">
            <v>0</v>
          </cell>
          <cell r="DF79">
            <v>0</v>
          </cell>
          <cell r="DG79">
            <v>0</v>
          </cell>
          <cell r="DH79">
            <v>0</v>
          </cell>
          <cell r="DI79">
            <v>0</v>
          </cell>
          <cell r="DJ79">
            <v>0</v>
          </cell>
          <cell r="DK79">
            <v>0</v>
          </cell>
          <cell r="DL79">
            <v>0</v>
          </cell>
          <cell r="DM79">
            <v>0</v>
          </cell>
          <cell r="DN79">
            <v>0</v>
          </cell>
          <cell r="DO79">
            <v>0</v>
          </cell>
          <cell r="DP79">
            <v>0</v>
          </cell>
          <cell r="DQ79">
            <v>0</v>
          </cell>
          <cell r="DR79">
            <v>0</v>
          </cell>
          <cell r="DS79">
            <v>0</v>
          </cell>
        </row>
        <row r="80">
          <cell r="C80" t="str">
            <v>Glenrock III Wind_T</v>
          </cell>
          <cell r="D80">
            <v>-33.480000000000004</v>
          </cell>
          <cell r="E80">
            <v>-33.480000000000004</v>
          </cell>
          <cell r="F80">
            <v>-33.480000000000004</v>
          </cell>
          <cell r="G80">
            <v>-33.480000000000004</v>
          </cell>
          <cell r="H80">
            <v>-33.480000000000004</v>
          </cell>
          <cell r="I80">
            <v>-33.480000000000004</v>
          </cell>
          <cell r="J80">
            <v>-33.480000000000004</v>
          </cell>
          <cell r="K80">
            <v>-33.480000000000004</v>
          </cell>
          <cell r="L80">
            <v>-33.480000000000004</v>
          </cell>
          <cell r="M80">
            <v>-33.480000000000004</v>
          </cell>
          <cell r="N80">
            <v>-33.480000000000004</v>
          </cell>
          <cell r="O80">
            <v>-33.480000000000004</v>
          </cell>
          <cell r="P80">
            <v>-33.480000000000004</v>
          </cell>
          <cell r="Q80">
            <v>-33.480000000000004</v>
          </cell>
          <cell r="R80">
            <v>-33.480000000000004</v>
          </cell>
          <cell r="S80">
            <v>-33.480000000000004</v>
          </cell>
          <cell r="T80">
            <v>-33.480000000000004</v>
          </cell>
          <cell r="U80">
            <v>-33.480000000000004</v>
          </cell>
          <cell r="V80">
            <v>-33.480000000000004</v>
          </cell>
          <cell r="W80">
            <v>-33.480000000000004</v>
          </cell>
          <cell r="X80">
            <v>-33.480000000000004</v>
          </cell>
          <cell r="Y80">
            <v>-33.480000000000004</v>
          </cell>
          <cell r="Z80">
            <v>-33.480000000000004</v>
          </cell>
          <cell r="AA80">
            <v>-33.480000000000004</v>
          </cell>
          <cell r="AB80">
            <v>-34.799999999999997</v>
          </cell>
          <cell r="AC80">
            <v>-34.799999999999997</v>
          </cell>
          <cell r="AD80">
            <v>-34.799999999999997</v>
          </cell>
          <cell r="AE80">
            <v>-34.799999999999997</v>
          </cell>
          <cell r="AF80">
            <v>-34.799999999999997</v>
          </cell>
          <cell r="AG80">
            <v>-34.799999999999997</v>
          </cell>
          <cell r="AH80">
            <v>-34.799999999999997</v>
          </cell>
          <cell r="AI80">
            <v>-34.799999999999997</v>
          </cell>
          <cell r="AJ80">
            <v>-34.799999999999997</v>
          </cell>
          <cell r="AK80">
            <v>-34.799999999999997</v>
          </cell>
          <cell r="AL80">
            <v>-34.799999999999997</v>
          </cell>
          <cell r="AM80">
            <v>-34.799999999999997</v>
          </cell>
          <cell r="AN80">
            <v>-34.799999999999997</v>
          </cell>
          <cell r="AO80">
            <v>-34.799999999999997</v>
          </cell>
          <cell r="AP80">
            <v>-34.799999999999997</v>
          </cell>
          <cell r="AQ80">
            <v>-34.799999999999997</v>
          </cell>
          <cell r="AR80">
            <v>-34.799999999999997</v>
          </cell>
          <cell r="AS80">
            <v>-34.799999999999997</v>
          </cell>
          <cell r="AT80">
            <v>-34.799999999999997</v>
          </cell>
          <cell r="AU80">
            <v>-34.799999999999997</v>
          </cell>
          <cell r="AV80">
            <v>-34.799999999999997</v>
          </cell>
          <cell r="AW80">
            <v>-34.799999999999997</v>
          </cell>
          <cell r="AX80">
            <v>-34.799999999999997</v>
          </cell>
          <cell r="AY80">
            <v>-34.799999999999997</v>
          </cell>
          <cell r="AZ80">
            <v>-36.129999999999995</v>
          </cell>
          <cell r="BA80">
            <v>-36.129999999999995</v>
          </cell>
          <cell r="BB80">
            <v>-36.129999999999995</v>
          </cell>
          <cell r="BC80">
            <v>-36.129999999999995</v>
          </cell>
          <cell r="BD80">
            <v>-36.129999999999995</v>
          </cell>
          <cell r="BE80">
            <v>-36.129999999999995</v>
          </cell>
          <cell r="BF80">
            <v>-36.129999999999995</v>
          </cell>
          <cell r="BG80">
            <v>-36.129999999999995</v>
          </cell>
          <cell r="BH80">
            <v>-36.129999999999995</v>
          </cell>
          <cell r="BI80">
            <v>-36.129999999999995</v>
          </cell>
          <cell r="BJ80">
            <v>-36.129999999999995</v>
          </cell>
          <cell r="BK80">
            <v>-36.129999999999995</v>
          </cell>
          <cell r="BL80">
            <v>-36.129999999999995</v>
          </cell>
          <cell r="BM80">
            <v>-36.129999999999995</v>
          </cell>
          <cell r="BN80">
            <v>-36.129999999999995</v>
          </cell>
          <cell r="BO80">
            <v>-36.129999999999995</v>
          </cell>
          <cell r="BP80">
            <v>-36.129999999999995</v>
          </cell>
          <cell r="BQ80">
            <v>-36.129999999999995</v>
          </cell>
          <cell r="BR80">
            <v>-36.129999999999995</v>
          </cell>
          <cell r="BS80">
            <v>-36.129999999999995</v>
          </cell>
          <cell r="BT80">
            <v>-36.129999999999995</v>
          </cell>
          <cell r="BU80">
            <v>-36.129999999999995</v>
          </cell>
          <cell r="BV80">
            <v>-36.129999999999995</v>
          </cell>
          <cell r="BW80">
            <v>-36.129999999999995</v>
          </cell>
          <cell r="BX80">
            <v>-37.449999999999996</v>
          </cell>
          <cell r="BY80">
            <v>-37.449999999999996</v>
          </cell>
          <cell r="BZ80">
            <v>-37.449999999999996</v>
          </cell>
          <cell r="CA80">
            <v>-37.449999999999996</v>
          </cell>
          <cell r="CB80">
            <v>-37.449999999999996</v>
          </cell>
          <cell r="CC80">
            <v>-37.449999999999996</v>
          </cell>
          <cell r="CD80">
            <v>-37.449999999999996</v>
          </cell>
          <cell r="CE80">
            <v>-37.449999999999996</v>
          </cell>
          <cell r="CF80">
            <v>-37.449999999999996</v>
          </cell>
          <cell r="CG80">
            <v>-37.449999999999996</v>
          </cell>
          <cell r="CH80">
            <v>-37.449999999999996</v>
          </cell>
          <cell r="CI80">
            <v>-37.449999999999996</v>
          </cell>
          <cell r="CJ80">
            <v>-37.449999999999996</v>
          </cell>
          <cell r="CK80">
            <v>-37.449999999999996</v>
          </cell>
          <cell r="CL80">
            <v>-37.449999999999996</v>
          </cell>
          <cell r="CM80">
            <v>-37.449999999999996</v>
          </cell>
          <cell r="CN80">
            <v>-37.449999999999996</v>
          </cell>
          <cell r="CO80">
            <v>-37.449999999999996</v>
          </cell>
          <cell r="CP80">
            <v>-37.449999999999996</v>
          </cell>
          <cell r="CQ80">
            <v>-37.449999999999996</v>
          </cell>
          <cell r="CR80">
            <v>-37.449999999999996</v>
          </cell>
          <cell r="CS80">
            <v>-37.449999999999996</v>
          </cell>
          <cell r="CT80">
            <v>-37.449999999999996</v>
          </cell>
          <cell r="CU80">
            <v>-37.449999999999996</v>
          </cell>
          <cell r="CV80">
            <v>-38.78</v>
          </cell>
          <cell r="CW80">
            <v>-38.78</v>
          </cell>
          <cell r="CX80">
            <v>-38.78</v>
          </cell>
          <cell r="CY80">
            <v>-38.78</v>
          </cell>
          <cell r="CZ80">
            <v>-38.78</v>
          </cell>
          <cell r="DA80">
            <v>-38.78</v>
          </cell>
          <cell r="DB80">
            <v>-38.78</v>
          </cell>
          <cell r="DC80">
            <v>-38.78</v>
          </cell>
          <cell r="DD80">
            <v>-38.78</v>
          </cell>
          <cell r="DE80">
            <v>1</v>
          </cell>
          <cell r="DF80">
            <v>1</v>
          </cell>
          <cell r="DG80">
            <v>1</v>
          </cell>
          <cell r="DH80">
            <v>1</v>
          </cell>
          <cell r="DI80">
            <v>1</v>
          </cell>
          <cell r="DJ80">
            <v>1</v>
          </cell>
          <cell r="DK80">
            <v>1</v>
          </cell>
          <cell r="DL80">
            <v>1</v>
          </cell>
          <cell r="DM80">
            <v>1</v>
          </cell>
          <cell r="DN80">
            <v>1</v>
          </cell>
          <cell r="DO80">
            <v>1</v>
          </cell>
          <cell r="DP80">
            <v>1</v>
          </cell>
          <cell r="DQ80">
            <v>1</v>
          </cell>
          <cell r="DR80">
            <v>1</v>
          </cell>
          <cell r="DS80">
            <v>1</v>
          </cell>
        </row>
        <row r="81">
          <cell r="C81" t="str">
            <v>Glenrock III Wind xReP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0</v>
          </cell>
          <cell r="BZ81">
            <v>0</v>
          </cell>
          <cell r="CA81">
            <v>0</v>
          </cell>
          <cell r="CB81">
            <v>0</v>
          </cell>
          <cell r="CC81">
            <v>0</v>
          </cell>
          <cell r="CD81">
            <v>0</v>
          </cell>
          <cell r="CE81">
            <v>0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P81">
            <v>0</v>
          </cell>
          <cell r="CQ81">
            <v>0</v>
          </cell>
          <cell r="CR81">
            <v>0</v>
          </cell>
          <cell r="CS81">
            <v>0</v>
          </cell>
          <cell r="CT81">
            <v>0</v>
          </cell>
          <cell r="CU81">
            <v>0</v>
          </cell>
          <cell r="CV81">
            <v>0</v>
          </cell>
          <cell r="CW81">
            <v>0</v>
          </cell>
          <cell r="CX81">
            <v>0</v>
          </cell>
          <cell r="CY81">
            <v>0</v>
          </cell>
          <cell r="CZ81">
            <v>0</v>
          </cell>
          <cell r="DA81">
            <v>0</v>
          </cell>
          <cell r="DB81">
            <v>0</v>
          </cell>
          <cell r="DC81">
            <v>0</v>
          </cell>
          <cell r="DD81">
            <v>0</v>
          </cell>
          <cell r="DE81">
            <v>0</v>
          </cell>
          <cell r="DF81">
            <v>0</v>
          </cell>
          <cell r="DG81">
            <v>0</v>
          </cell>
          <cell r="DH81">
            <v>0</v>
          </cell>
          <cell r="DI81">
            <v>0</v>
          </cell>
          <cell r="DJ81">
            <v>0</v>
          </cell>
          <cell r="DK81">
            <v>0</v>
          </cell>
          <cell r="DL81">
            <v>0</v>
          </cell>
          <cell r="DM81">
            <v>0</v>
          </cell>
          <cell r="DN81">
            <v>0</v>
          </cell>
          <cell r="DO81">
            <v>0</v>
          </cell>
          <cell r="DP81">
            <v>0</v>
          </cell>
          <cell r="DQ81">
            <v>0</v>
          </cell>
          <cell r="DR81">
            <v>0</v>
          </cell>
          <cell r="DS81">
            <v>0</v>
          </cell>
        </row>
        <row r="82">
          <cell r="C82" t="str">
            <v>Goodnoe Wind_T</v>
          </cell>
          <cell r="D82">
            <v>-34.47999999999999</v>
          </cell>
          <cell r="E82">
            <v>-34.47999999999999</v>
          </cell>
          <cell r="F82">
            <v>-34.47999999999999</v>
          </cell>
          <cell r="G82">
            <v>-34.47999999999999</v>
          </cell>
          <cell r="H82">
            <v>-34.47999999999999</v>
          </cell>
          <cell r="I82">
            <v>-34.47999999999999</v>
          </cell>
          <cell r="J82">
            <v>-34.47999999999999</v>
          </cell>
          <cell r="K82">
            <v>-34.47999999999999</v>
          </cell>
          <cell r="L82">
            <v>-34.47999999999999</v>
          </cell>
          <cell r="M82">
            <v>-34.47999999999999</v>
          </cell>
          <cell r="N82">
            <v>-34.47999999999999</v>
          </cell>
          <cell r="O82">
            <v>-34.47999999999999</v>
          </cell>
          <cell r="P82">
            <v>-34.47999999999999</v>
          </cell>
          <cell r="Q82">
            <v>-34.47999999999999</v>
          </cell>
          <cell r="R82">
            <v>-34.47999999999999</v>
          </cell>
          <cell r="S82">
            <v>-34.47999999999999</v>
          </cell>
          <cell r="T82">
            <v>-34.47999999999999</v>
          </cell>
          <cell r="U82">
            <v>-34.47999999999999</v>
          </cell>
          <cell r="V82">
            <v>-34.47999999999999</v>
          </cell>
          <cell r="W82">
            <v>-34.47999999999999</v>
          </cell>
          <cell r="X82">
            <v>-34.47999999999999</v>
          </cell>
          <cell r="Y82">
            <v>-34.47999999999999</v>
          </cell>
          <cell r="Z82">
            <v>-34.47999999999999</v>
          </cell>
          <cell r="AA82">
            <v>-34.47999999999999</v>
          </cell>
          <cell r="AB82">
            <v>-35.799989999999994</v>
          </cell>
          <cell r="AC82">
            <v>-35.799989999999994</v>
          </cell>
          <cell r="AD82">
            <v>-35.799989999999994</v>
          </cell>
          <cell r="AE82">
            <v>-35.799989999999994</v>
          </cell>
          <cell r="AF82">
            <v>-35.799989999999994</v>
          </cell>
          <cell r="AG82">
            <v>-35.799989999999994</v>
          </cell>
          <cell r="AH82">
            <v>-35.799989999999994</v>
          </cell>
          <cell r="AI82">
            <v>-35.799989999999994</v>
          </cell>
          <cell r="AJ82">
            <v>-35.799989999999994</v>
          </cell>
          <cell r="AK82">
            <v>-35.799989999999994</v>
          </cell>
          <cell r="AL82">
            <v>-35.799989999999994</v>
          </cell>
          <cell r="AM82">
            <v>-35.799989999999994</v>
          </cell>
          <cell r="AN82">
            <v>-35.799989999999994</v>
          </cell>
          <cell r="AO82">
            <v>-35.799989999999994</v>
          </cell>
          <cell r="AP82">
            <v>-35.799989999999994</v>
          </cell>
          <cell r="AQ82">
            <v>-35.799989999999994</v>
          </cell>
          <cell r="AR82">
            <v>-35.799989999999994</v>
          </cell>
          <cell r="AS82">
            <v>-35.799989999999994</v>
          </cell>
          <cell r="AT82">
            <v>-35.799989999999994</v>
          </cell>
          <cell r="AU82">
            <v>-35.799989999999994</v>
          </cell>
          <cell r="AV82">
            <v>-35.799989999999994</v>
          </cell>
          <cell r="AW82">
            <v>-35.799989999999994</v>
          </cell>
          <cell r="AX82">
            <v>-35.799989999999994</v>
          </cell>
          <cell r="AY82">
            <v>-35.799989999999994</v>
          </cell>
          <cell r="AZ82">
            <v>-37.129999999999995</v>
          </cell>
          <cell r="BA82">
            <v>-37.129999999999995</v>
          </cell>
          <cell r="BB82">
            <v>-37.129999999999995</v>
          </cell>
          <cell r="BC82">
            <v>-37.129999999999995</v>
          </cell>
          <cell r="BD82">
            <v>-37.129999999999995</v>
          </cell>
          <cell r="BE82">
            <v>-37.129999999999995</v>
          </cell>
          <cell r="BF82">
            <v>-37.129999999999995</v>
          </cell>
          <cell r="BG82">
            <v>-37.129999999999995</v>
          </cell>
          <cell r="BH82">
            <v>-37.129999999999995</v>
          </cell>
          <cell r="BI82">
            <v>-37.129999999999995</v>
          </cell>
          <cell r="BJ82">
            <v>-37.129999999999995</v>
          </cell>
          <cell r="BK82">
            <v>-37.129999999999995</v>
          </cell>
          <cell r="BL82">
            <v>-37.129999999999995</v>
          </cell>
          <cell r="BM82">
            <v>-37.129999999999995</v>
          </cell>
          <cell r="BN82">
            <v>-37.129999999999995</v>
          </cell>
          <cell r="BO82">
            <v>-37.129999999999995</v>
          </cell>
          <cell r="BP82">
            <v>-37.129999999999995</v>
          </cell>
          <cell r="BQ82">
            <v>-37.129999999999995</v>
          </cell>
          <cell r="BR82">
            <v>-37.129999999999995</v>
          </cell>
          <cell r="BS82">
            <v>-37.129999999999995</v>
          </cell>
          <cell r="BT82">
            <v>-37.129999999999995</v>
          </cell>
          <cell r="BU82">
            <v>-37.129999999999995</v>
          </cell>
          <cell r="BV82">
            <v>-37.129999999999995</v>
          </cell>
          <cell r="BW82">
            <v>-37.129999999999995</v>
          </cell>
          <cell r="BX82">
            <v>-38.449999999999996</v>
          </cell>
          <cell r="BY82">
            <v>-38.449999999999996</v>
          </cell>
          <cell r="BZ82">
            <v>-38.449999999999996</v>
          </cell>
          <cell r="CA82">
            <v>-38.449999999999996</v>
          </cell>
          <cell r="CB82">
            <v>-38.449999999999996</v>
          </cell>
          <cell r="CC82">
            <v>-38.449999999999996</v>
          </cell>
          <cell r="CD82">
            <v>-38.449999999999996</v>
          </cell>
          <cell r="CE82">
            <v>-38.449999999999996</v>
          </cell>
          <cell r="CF82">
            <v>-38.449999999999996</v>
          </cell>
          <cell r="CG82">
            <v>-38.449999999999996</v>
          </cell>
          <cell r="CH82">
            <v>-38.449999999999996</v>
          </cell>
          <cell r="CI82">
            <v>-38.449999999999996</v>
          </cell>
          <cell r="CJ82">
            <v>-38.449999999999996</v>
          </cell>
          <cell r="CK82">
            <v>-38.449999999999996</v>
          </cell>
          <cell r="CL82">
            <v>-38.449999999999996</v>
          </cell>
          <cell r="CM82">
            <v>-38.449999999999996</v>
          </cell>
          <cell r="CN82">
            <v>-38.449999999999996</v>
          </cell>
          <cell r="CO82">
            <v>-38.449999999999996</v>
          </cell>
          <cell r="CP82">
            <v>-38.449999999999996</v>
          </cell>
          <cell r="CQ82">
            <v>-38.449999999999996</v>
          </cell>
          <cell r="CR82">
            <v>-38.449999999999996</v>
          </cell>
          <cell r="CS82">
            <v>-38.449999999999996</v>
          </cell>
          <cell r="CT82">
            <v>-38.449999999999996</v>
          </cell>
          <cell r="CU82">
            <v>-38.449999999999996</v>
          </cell>
          <cell r="CV82">
            <v>-39.779999999999994</v>
          </cell>
          <cell r="CW82">
            <v>-39.779999999999994</v>
          </cell>
          <cell r="CX82">
            <v>-39.779999999999994</v>
          </cell>
          <cell r="CY82">
            <v>-39.779999999999994</v>
          </cell>
          <cell r="CZ82">
            <v>-39.779999999999994</v>
          </cell>
          <cell r="DA82">
            <v>-39.779999999999994</v>
          </cell>
          <cell r="DB82">
            <v>-39.779999999999994</v>
          </cell>
          <cell r="DC82">
            <v>-39.779999999999994</v>
          </cell>
          <cell r="DD82">
            <v>-39.779999999999994</v>
          </cell>
          <cell r="DE82">
            <v>0</v>
          </cell>
          <cell r="DF82">
            <v>0</v>
          </cell>
          <cell r="DG82">
            <v>0</v>
          </cell>
          <cell r="DH82">
            <v>0</v>
          </cell>
          <cell r="DI82">
            <v>0</v>
          </cell>
          <cell r="DJ82">
            <v>0</v>
          </cell>
          <cell r="DK82">
            <v>0</v>
          </cell>
          <cell r="DL82">
            <v>0</v>
          </cell>
          <cell r="DM82">
            <v>0</v>
          </cell>
          <cell r="DN82">
            <v>0</v>
          </cell>
          <cell r="DO82">
            <v>0</v>
          </cell>
          <cell r="DP82">
            <v>0</v>
          </cell>
          <cell r="DQ82">
            <v>0</v>
          </cell>
          <cell r="DR82">
            <v>0</v>
          </cell>
          <cell r="DS82">
            <v>0</v>
          </cell>
        </row>
        <row r="83">
          <cell r="C83" t="str">
            <v>High Plains Wind_T</v>
          </cell>
          <cell r="D83">
            <v>-33.480000000000004</v>
          </cell>
          <cell r="E83">
            <v>-33.480000000000004</v>
          </cell>
          <cell r="F83">
            <v>-33.480000000000004</v>
          </cell>
          <cell r="G83">
            <v>-33.480000000000004</v>
          </cell>
          <cell r="H83">
            <v>-33.480000000000004</v>
          </cell>
          <cell r="I83">
            <v>-33.480000000000004</v>
          </cell>
          <cell r="J83">
            <v>-33.480000000000004</v>
          </cell>
          <cell r="K83">
            <v>-33.480000000000004</v>
          </cell>
          <cell r="L83">
            <v>-33.480000000000004</v>
          </cell>
          <cell r="M83">
            <v>-33.480000000000004</v>
          </cell>
          <cell r="N83">
            <v>-33.480000000000004</v>
          </cell>
          <cell r="O83">
            <v>-33.480000000000004</v>
          </cell>
          <cell r="P83">
            <v>-33.480000000000004</v>
          </cell>
          <cell r="Q83">
            <v>-33.480000000000004</v>
          </cell>
          <cell r="R83">
            <v>-33.480000000000004</v>
          </cell>
          <cell r="S83">
            <v>-33.480000000000004</v>
          </cell>
          <cell r="T83">
            <v>-33.480000000000004</v>
          </cell>
          <cell r="U83">
            <v>-33.480000000000004</v>
          </cell>
          <cell r="V83">
            <v>-33.480000000000004</v>
          </cell>
          <cell r="W83">
            <v>-33.480000000000004</v>
          </cell>
          <cell r="X83">
            <v>-33.480000000000004</v>
          </cell>
          <cell r="Y83">
            <v>-33.480000000000004</v>
          </cell>
          <cell r="Z83">
            <v>-33.480000000000004</v>
          </cell>
          <cell r="AA83">
            <v>-33.480000000000004</v>
          </cell>
          <cell r="AB83">
            <v>-34.799989999999994</v>
          </cell>
          <cell r="AC83">
            <v>-34.799989999999994</v>
          </cell>
          <cell r="AD83">
            <v>-34.799989999999994</v>
          </cell>
          <cell r="AE83">
            <v>-34.799989999999994</v>
          </cell>
          <cell r="AF83">
            <v>-34.799989999999994</v>
          </cell>
          <cell r="AG83">
            <v>-34.799989999999994</v>
          </cell>
          <cell r="AH83">
            <v>-34.799989999999994</v>
          </cell>
          <cell r="AI83">
            <v>-34.799989999999994</v>
          </cell>
          <cell r="AJ83">
            <v>-34.799989999999994</v>
          </cell>
          <cell r="AK83">
            <v>-34.799989999999994</v>
          </cell>
          <cell r="AL83">
            <v>-34.799989999999994</v>
          </cell>
          <cell r="AM83">
            <v>-34.799989999999994</v>
          </cell>
          <cell r="AN83">
            <v>-34.799989999999994</v>
          </cell>
          <cell r="AO83">
            <v>-34.799989999999994</v>
          </cell>
          <cell r="AP83">
            <v>-34.799989999999994</v>
          </cell>
          <cell r="AQ83">
            <v>-34.799989999999994</v>
          </cell>
          <cell r="AR83">
            <v>-34.799989999999994</v>
          </cell>
          <cell r="AS83">
            <v>-34.799989999999994</v>
          </cell>
          <cell r="AT83">
            <v>-34.799989999999994</v>
          </cell>
          <cell r="AU83">
            <v>-34.799989999999994</v>
          </cell>
          <cell r="AV83">
            <v>-34.799989999999994</v>
          </cell>
          <cell r="AW83">
            <v>-34.799989999999994</v>
          </cell>
          <cell r="AX83">
            <v>-34.799989999999994</v>
          </cell>
          <cell r="AY83">
            <v>-34.799989999999994</v>
          </cell>
          <cell r="AZ83">
            <v>-36.129999999999995</v>
          </cell>
          <cell r="BA83">
            <v>-36.129999999999995</v>
          </cell>
          <cell r="BB83">
            <v>-36.129999999999995</v>
          </cell>
          <cell r="BC83">
            <v>-36.129999999999995</v>
          </cell>
          <cell r="BD83">
            <v>-36.129999999999995</v>
          </cell>
          <cell r="BE83">
            <v>-36.129999999999995</v>
          </cell>
          <cell r="BF83">
            <v>-36.129999999999995</v>
          </cell>
          <cell r="BG83">
            <v>-36.129999999999995</v>
          </cell>
          <cell r="BH83">
            <v>-36.129999999999995</v>
          </cell>
          <cell r="BI83">
            <v>-36.129999999999995</v>
          </cell>
          <cell r="BJ83">
            <v>-36.129999999999995</v>
          </cell>
          <cell r="BK83">
            <v>-36.129999999999995</v>
          </cell>
          <cell r="BL83">
            <v>-36.129999999999995</v>
          </cell>
          <cell r="BM83">
            <v>-36.129999999999995</v>
          </cell>
          <cell r="BN83">
            <v>-36.129999999999995</v>
          </cell>
          <cell r="BO83">
            <v>-36.129999999999995</v>
          </cell>
          <cell r="BP83">
            <v>-36.129999999999995</v>
          </cell>
          <cell r="BQ83">
            <v>-36.129999999999995</v>
          </cell>
          <cell r="BR83">
            <v>-36.129999999999995</v>
          </cell>
          <cell r="BS83">
            <v>-36.129999999999995</v>
          </cell>
          <cell r="BT83">
            <v>-36.129999999999995</v>
          </cell>
          <cell r="BU83">
            <v>-36.129999999999995</v>
          </cell>
          <cell r="BV83">
            <v>-36.129999999999995</v>
          </cell>
          <cell r="BW83">
            <v>-36.129999999999995</v>
          </cell>
          <cell r="BX83">
            <v>-37.449999999999996</v>
          </cell>
          <cell r="BY83">
            <v>-37.449999999999996</v>
          </cell>
          <cell r="BZ83">
            <v>-37.449999999999996</v>
          </cell>
          <cell r="CA83">
            <v>-37.449999999999996</v>
          </cell>
          <cell r="CB83">
            <v>-37.449999999999996</v>
          </cell>
          <cell r="CC83">
            <v>-37.449999999999996</v>
          </cell>
          <cell r="CD83">
            <v>-37.449999999999996</v>
          </cell>
          <cell r="CE83">
            <v>-37.449999999999996</v>
          </cell>
          <cell r="CF83">
            <v>-37.449999999999996</v>
          </cell>
          <cell r="CG83">
            <v>-37.449999999999996</v>
          </cell>
          <cell r="CH83">
            <v>-37.449999999999996</v>
          </cell>
          <cell r="CI83">
            <v>-37.449999999999996</v>
          </cell>
          <cell r="CJ83">
            <v>-37.449999999999996</v>
          </cell>
          <cell r="CK83">
            <v>-37.449999999999996</v>
          </cell>
          <cell r="CL83">
            <v>-37.449999999999996</v>
          </cell>
          <cell r="CM83">
            <v>-37.449999999999996</v>
          </cell>
          <cell r="CN83">
            <v>-37.449999999999996</v>
          </cell>
          <cell r="CO83">
            <v>-37.449999999999996</v>
          </cell>
          <cell r="CP83">
            <v>-37.449999999999996</v>
          </cell>
          <cell r="CQ83">
            <v>-37.449999999999996</v>
          </cell>
          <cell r="CR83">
            <v>-37.449999999999996</v>
          </cell>
          <cell r="CS83">
            <v>-37.449999999999996</v>
          </cell>
          <cell r="CT83">
            <v>-37.449999999999996</v>
          </cell>
          <cell r="CU83">
            <v>-37.449999999999996</v>
          </cell>
          <cell r="CV83">
            <v>-38.78</v>
          </cell>
          <cell r="CW83">
            <v>-38.78</v>
          </cell>
          <cell r="CX83">
            <v>-38.78</v>
          </cell>
          <cell r="CY83">
            <v>-38.78</v>
          </cell>
          <cell r="CZ83">
            <v>-38.78</v>
          </cell>
          <cell r="DA83">
            <v>-38.78</v>
          </cell>
          <cell r="DB83">
            <v>-38.78</v>
          </cell>
          <cell r="DC83">
            <v>-38.78</v>
          </cell>
          <cell r="DD83">
            <v>-38.78</v>
          </cell>
          <cell r="DE83">
            <v>-38.78</v>
          </cell>
          <cell r="DF83">
            <v>1</v>
          </cell>
          <cell r="DG83">
            <v>1</v>
          </cell>
          <cell r="DH83">
            <v>1</v>
          </cell>
          <cell r="DI83">
            <v>1</v>
          </cell>
          <cell r="DJ83">
            <v>1</v>
          </cell>
          <cell r="DK83">
            <v>1</v>
          </cell>
          <cell r="DL83">
            <v>1</v>
          </cell>
          <cell r="DM83">
            <v>1</v>
          </cell>
          <cell r="DN83">
            <v>1</v>
          </cell>
          <cell r="DO83">
            <v>1</v>
          </cell>
          <cell r="DP83">
            <v>1</v>
          </cell>
          <cell r="DQ83">
            <v>1</v>
          </cell>
          <cell r="DR83">
            <v>1</v>
          </cell>
          <cell r="DS83">
            <v>1</v>
          </cell>
        </row>
        <row r="84">
          <cell r="C84" t="str">
            <v>Leaning Juniper 1 Wind_T</v>
          </cell>
          <cell r="D84">
            <v>-34.47999999999999</v>
          </cell>
          <cell r="E84">
            <v>-34.47999999999999</v>
          </cell>
          <cell r="F84">
            <v>-34.47999999999999</v>
          </cell>
          <cell r="G84">
            <v>-34.47999999999999</v>
          </cell>
          <cell r="H84">
            <v>-34.47999999999999</v>
          </cell>
          <cell r="I84">
            <v>-34.47999999999999</v>
          </cell>
          <cell r="J84">
            <v>-34.47999999999999</v>
          </cell>
          <cell r="K84">
            <v>-34.47999999999999</v>
          </cell>
          <cell r="L84">
            <v>-34.47999999999999</v>
          </cell>
          <cell r="M84">
            <v>-34.47999999999999</v>
          </cell>
          <cell r="N84">
            <v>-34.47999999999999</v>
          </cell>
          <cell r="O84">
            <v>-34.47999999999999</v>
          </cell>
          <cell r="P84">
            <v>-34.47999999999999</v>
          </cell>
          <cell r="Q84">
            <v>-34.47999999999999</v>
          </cell>
          <cell r="R84">
            <v>-34.47999999999999</v>
          </cell>
          <cell r="S84">
            <v>-34.47999999999999</v>
          </cell>
          <cell r="T84">
            <v>-34.47999999999999</v>
          </cell>
          <cell r="U84">
            <v>-34.47999999999999</v>
          </cell>
          <cell r="V84">
            <v>-34.47999999999999</v>
          </cell>
          <cell r="W84">
            <v>-34.47999999999999</v>
          </cell>
          <cell r="X84">
            <v>-34.47999999999999</v>
          </cell>
          <cell r="Y84">
            <v>-34.47999999999999</v>
          </cell>
          <cell r="Z84">
            <v>-34.47999999999999</v>
          </cell>
          <cell r="AA84">
            <v>-34.47999999999999</v>
          </cell>
          <cell r="AB84">
            <v>-35.799999999999997</v>
          </cell>
          <cell r="AC84">
            <v>-35.799999999999997</v>
          </cell>
          <cell r="AD84">
            <v>-35.799999999999997</v>
          </cell>
          <cell r="AE84">
            <v>-35.799999999999997</v>
          </cell>
          <cell r="AF84">
            <v>-35.799999999999997</v>
          </cell>
          <cell r="AG84">
            <v>-35.799999999999997</v>
          </cell>
          <cell r="AH84">
            <v>-35.799999999999997</v>
          </cell>
          <cell r="AI84">
            <v>-35.799999999999997</v>
          </cell>
          <cell r="AJ84">
            <v>-35.799999999999997</v>
          </cell>
          <cell r="AK84">
            <v>-35.799999999999997</v>
          </cell>
          <cell r="AL84">
            <v>-35.799999999999997</v>
          </cell>
          <cell r="AM84">
            <v>-35.799999999999997</v>
          </cell>
          <cell r="AN84">
            <v>-35.799999999999997</v>
          </cell>
          <cell r="AO84">
            <v>-35.799999999999997</v>
          </cell>
          <cell r="AP84">
            <v>-35.799999999999997</v>
          </cell>
          <cell r="AQ84">
            <v>-35.799999999999997</v>
          </cell>
          <cell r="AR84">
            <v>-35.799999999999997</v>
          </cell>
          <cell r="AS84">
            <v>-35.799999999999997</v>
          </cell>
          <cell r="AT84">
            <v>-35.799999999999997</v>
          </cell>
          <cell r="AU84">
            <v>-35.799999999999997</v>
          </cell>
          <cell r="AV84">
            <v>-35.799999999999997</v>
          </cell>
          <cell r="AW84">
            <v>-35.799999999999997</v>
          </cell>
          <cell r="AX84">
            <v>-35.799999999999997</v>
          </cell>
          <cell r="AY84">
            <v>-35.799999999999997</v>
          </cell>
          <cell r="AZ84">
            <v>-37.129999999999995</v>
          </cell>
          <cell r="BA84">
            <v>-37.129999999999995</v>
          </cell>
          <cell r="BB84">
            <v>-37.129999999999995</v>
          </cell>
          <cell r="BC84">
            <v>-37.129999999999995</v>
          </cell>
          <cell r="BD84">
            <v>-37.129999999999995</v>
          </cell>
          <cell r="BE84">
            <v>-37.129999999999995</v>
          </cell>
          <cell r="BF84">
            <v>-37.129999999999995</v>
          </cell>
          <cell r="BG84">
            <v>-37.129999999999995</v>
          </cell>
          <cell r="BH84">
            <v>-37.129999999999995</v>
          </cell>
          <cell r="BI84">
            <v>-37.129999999999995</v>
          </cell>
          <cell r="BJ84">
            <v>-37.129999999999995</v>
          </cell>
          <cell r="BK84">
            <v>-37.129999999999995</v>
          </cell>
          <cell r="BL84">
            <v>-37.129999999999995</v>
          </cell>
          <cell r="BM84">
            <v>-37.129999999999995</v>
          </cell>
          <cell r="BN84">
            <v>-37.129999999999995</v>
          </cell>
          <cell r="BO84">
            <v>-37.129999999999995</v>
          </cell>
          <cell r="BP84">
            <v>-37.129999999999995</v>
          </cell>
          <cell r="BQ84">
            <v>-37.129999999999995</v>
          </cell>
          <cell r="BR84">
            <v>-37.129999999999995</v>
          </cell>
          <cell r="BS84">
            <v>-37.129999999999995</v>
          </cell>
          <cell r="BT84">
            <v>-37.129999999999995</v>
          </cell>
          <cell r="BU84">
            <v>-37.129999999999995</v>
          </cell>
          <cell r="BV84">
            <v>-37.129999999999995</v>
          </cell>
          <cell r="BW84">
            <v>-37.129999999999995</v>
          </cell>
          <cell r="BX84">
            <v>-38.449999999999996</v>
          </cell>
          <cell r="BY84">
            <v>-38.449999999999996</v>
          </cell>
          <cell r="BZ84">
            <v>-38.449999999999996</v>
          </cell>
          <cell r="CA84">
            <v>-38.449999999999996</v>
          </cell>
          <cell r="CB84">
            <v>-38.449999999999996</v>
          </cell>
          <cell r="CC84">
            <v>-38.449999999999996</v>
          </cell>
          <cell r="CD84">
            <v>-38.449999999999996</v>
          </cell>
          <cell r="CE84">
            <v>-38.449999999999996</v>
          </cell>
          <cell r="CF84">
            <v>-38.449999999999996</v>
          </cell>
          <cell r="CG84">
            <v>-38.449999999999996</v>
          </cell>
          <cell r="CH84">
            <v>-38.449999999999996</v>
          </cell>
          <cell r="CI84">
            <v>-38.449999999999996</v>
          </cell>
          <cell r="CJ84">
            <v>-38.449999999999996</v>
          </cell>
          <cell r="CK84">
            <v>-38.449999999999996</v>
          </cell>
          <cell r="CL84">
            <v>-38.449999999999996</v>
          </cell>
          <cell r="CM84">
            <v>-38.449999999999996</v>
          </cell>
          <cell r="CN84">
            <v>-38.449999999999996</v>
          </cell>
          <cell r="CO84">
            <v>-38.449999999999996</v>
          </cell>
          <cell r="CP84">
            <v>-38.449999999999996</v>
          </cell>
          <cell r="CQ84">
            <v>-38.449999999999996</v>
          </cell>
          <cell r="CR84">
            <v>-38.449999999999996</v>
          </cell>
          <cell r="CS84">
            <v>-38.449999999999996</v>
          </cell>
          <cell r="CT84">
            <v>-38.449999999999996</v>
          </cell>
          <cell r="CU84">
            <v>-38.449999999999996</v>
          </cell>
          <cell r="CV84">
            <v>-39.779999999999994</v>
          </cell>
          <cell r="CW84">
            <v>-39.779999999999994</v>
          </cell>
          <cell r="CX84">
            <v>-39.779999999999994</v>
          </cell>
          <cell r="CY84">
            <v>-39.779999999999994</v>
          </cell>
          <cell r="CZ84">
            <v>-39.779999999999994</v>
          </cell>
          <cell r="DA84">
            <v>-39.779999999999994</v>
          </cell>
          <cell r="DB84">
            <v>-39.779999999999994</v>
          </cell>
          <cell r="DC84">
            <v>-39.779999999999994</v>
          </cell>
          <cell r="DD84">
            <v>-39.779999999999994</v>
          </cell>
          <cell r="DE84">
            <v>1.0000000003174137E-5</v>
          </cell>
          <cell r="DF84">
            <v>1.0000000003174137E-5</v>
          </cell>
          <cell r="DG84">
            <v>1.0000000003174137E-5</v>
          </cell>
          <cell r="DH84">
            <v>1.0000000003174137E-5</v>
          </cell>
          <cell r="DI84">
            <v>1.0000000003174137E-5</v>
          </cell>
          <cell r="DJ84">
            <v>1.0000000003174137E-5</v>
          </cell>
          <cell r="DK84">
            <v>1.0000000003174137E-5</v>
          </cell>
          <cell r="DL84">
            <v>1.0000000003174137E-5</v>
          </cell>
          <cell r="DM84">
            <v>1.0000000003174137E-5</v>
          </cell>
          <cell r="DN84">
            <v>1.0000000003174137E-5</v>
          </cell>
          <cell r="DO84">
            <v>1.0000000003174137E-5</v>
          </cell>
          <cell r="DP84">
            <v>1.0000000003174137E-5</v>
          </cell>
          <cell r="DQ84">
            <v>1.0000000003174137E-5</v>
          </cell>
          <cell r="DR84">
            <v>1.0000000003174137E-5</v>
          </cell>
          <cell r="DS84">
            <v>1.0000000003174137E-5</v>
          </cell>
        </row>
        <row r="85">
          <cell r="C85" t="str">
            <v>Marengo I Wind_T</v>
          </cell>
          <cell r="D85">
            <v>-34.47999999999999</v>
          </cell>
          <cell r="E85">
            <v>-34.47999999999999</v>
          </cell>
          <cell r="F85">
            <v>-34.47999999999999</v>
          </cell>
          <cell r="G85">
            <v>-34.47999999999999</v>
          </cell>
          <cell r="H85">
            <v>-34.47999999999999</v>
          </cell>
          <cell r="I85">
            <v>-34.47999999999999</v>
          </cell>
          <cell r="J85">
            <v>-34.47999999999999</v>
          </cell>
          <cell r="K85">
            <v>-34.47999999999999</v>
          </cell>
          <cell r="L85">
            <v>-34.47999999999999</v>
          </cell>
          <cell r="M85">
            <v>-34.47999999999999</v>
          </cell>
          <cell r="N85">
            <v>-34.47999999999999</v>
          </cell>
          <cell r="O85">
            <v>-34.47999999999999</v>
          </cell>
          <cell r="P85">
            <v>-34.47999999999999</v>
          </cell>
          <cell r="Q85">
            <v>-34.47999999999999</v>
          </cell>
          <cell r="R85">
            <v>-34.47999999999999</v>
          </cell>
          <cell r="S85">
            <v>-34.47999999999999</v>
          </cell>
          <cell r="T85">
            <v>-34.47999999999999</v>
          </cell>
          <cell r="U85">
            <v>-34.47999999999999</v>
          </cell>
          <cell r="V85">
            <v>-34.47999999999999</v>
          </cell>
          <cell r="W85">
            <v>-34.47999999999999</v>
          </cell>
          <cell r="X85">
            <v>-34.47999999999999</v>
          </cell>
          <cell r="Y85">
            <v>-34.47999999999999</v>
          </cell>
          <cell r="Z85">
            <v>-34.47999999999999</v>
          </cell>
          <cell r="AA85">
            <v>-34.47999999999999</v>
          </cell>
          <cell r="AB85">
            <v>-35.799999999999997</v>
          </cell>
          <cell r="AC85">
            <v>-35.799999999999997</v>
          </cell>
          <cell r="AD85">
            <v>-35.799999999999997</v>
          </cell>
          <cell r="AE85">
            <v>-35.799999999999997</v>
          </cell>
          <cell r="AF85">
            <v>-35.799999999999997</v>
          </cell>
          <cell r="AG85">
            <v>-35.799999999999997</v>
          </cell>
          <cell r="AH85">
            <v>-35.799999999999997</v>
          </cell>
          <cell r="AI85">
            <v>-35.799999999999997</v>
          </cell>
          <cell r="AJ85">
            <v>-35.799999999999997</v>
          </cell>
          <cell r="AK85">
            <v>-35.799999999999997</v>
          </cell>
          <cell r="AL85">
            <v>-35.799999999999997</v>
          </cell>
          <cell r="AM85">
            <v>-35.799999999999997</v>
          </cell>
          <cell r="AN85">
            <v>-35.799999999999997</v>
          </cell>
          <cell r="AO85">
            <v>-35.799999999999997</v>
          </cell>
          <cell r="AP85">
            <v>-35.799999999999997</v>
          </cell>
          <cell r="AQ85">
            <v>-35.799999999999997</v>
          </cell>
          <cell r="AR85">
            <v>-35.799999999999997</v>
          </cell>
          <cell r="AS85">
            <v>-35.799999999999997</v>
          </cell>
          <cell r="AT85">
            <v>-35.799999999999997</v>
          </cell>
          <cell r="AU85">
            <v>-35.799999999999997</v>
          </cell>
          <cell r="AV85">
            <v>-35.799999999999997</v>
          </cell>
          <cell r="AW85">
            <v>-35.799999999999997</v>
          </cell>
          <cell r="AX85">
            <v>-35.799999999999997</v>
          </cell>
          <cell r="AY85">
            <v>-35.799999999999997</v>
          </cell>
          <cell r="AZ85">
            <v>-37.129999999999995</v>
          </cell>
          <cell r="BA85">
            <v>-37.129999999999995</v>
          </cell>
          <cell r="BB85">
            <v>-37.129999999999995</v>
          </cell>
          <cell r="BC85">
            <v>-37.129999999999995</v>
          </cell>
          <cell r="BD85">
            <v>-37.129999999999995</v>
          </cell>
          <cell r="BE85">
            <v>-37.129999999999995</v>
          </cell>
          <cell r="BF85">
            <v>-37.129999999999995</v>
          </cell>
          <cell r="BG85">
            <v>-37.129999999999995</v>
          </cell>
          <cell r="BH85">
            <v>-37.129999999999995</v>
          </cell>
          <cell r="BI85">
            <v>-37.129999999999995</v>
          </cell>
          <cell r="BJ85">
            <v>-37.129999999999995</v>
          </cell>
          <cell r="BK85">
            <v>-37.129999999999995</v>
          </cell>
          <cell r="BL85">
            <v>-37.129999999999995</v>
          </cell>
          <cell r="BM85">
            <v>-37.129999999999995</v>
          </cell>
          <cell r="BN85">
            <v>-37.129999999999995</v>
          </cell>
          <cell r="BO85">
            <v>-37.129999999999995</v>
          </cell>
          <cell r="BP85">
            <v>-37.129999999999995</v>
          </cell>
          <cell r="BQ85">
            <v>-37.129999999999995</v>
          </cell>
          <cell r="BR85">
            <v>-37.129999999999995</v>
          </cell>
          <cell r="BS85">
            <v>-37.129999999999995</v>
          </cell>
          <cell r="BT85">
            <v>-37.129999999999995</v>
          </cell>
          <cell r="BU85">
            <v>-37.129999999999995</v>
          </cell>
          <cell r="BV85">
            <v>-37.129999999999995</v>
          </cell>
          <cell r="BW85">
            <v>-37.129999999999995</v>
          </cell>
          <cell r="BX85">
            <v>-38.449999999999996</v>
          </cell>
          <cell r="BY85">
            <v>-38.449999999999996</v>
          </cell>
          <cell r="BZ85">
            <v>-38.449999999999996</v>
          </cell>
          <cell r="CA85">
            <v>-38.449999999999996</v>
          </cell>
          <cell r="CB85">
            <v>-38.449999999999996</v>
          </cell>
          <cell r="CC85">
            <v>-38.449999999999996</v>
          </cell>
          <cell r="CD85">
            <v>-38.449999999999996</v>
          </cell>
          <cell r="CE85">
            <v>-38.449999999999996</v>
          </cell>
          <cell r="CF85">
            <v>-38.449999999999996</v>
          </cell>
          <cell r="CG85">
            <v>-38.449999999999996</v>
          </cell>
          <cell r="CH85">
            <v>-38.449999999999996</v>
          </cell>
          <cell r="CI85">
            <v>-38.449999999999996</v>
          </cell>
          <cell r="CJ85">
            <v>-38.449999999999996</v>
          </cell>
          <cell r="CK85">
            <v>-38.449999999999996</v>
          </cell>
          <cell r="CL85">
            <v>-38.449999999999996</v>
          </cell>
          <cell r="CM85">
            <v>-38.449999999999996</v>
          </cell>
          <cell r="CN85">
            <v>-38.449999999999996</v>
          </cell>
          <cell r="CO85">
            <v>-38.449999999999996</v>
          </cell>
          <cell r="CP85">
            <v>-38.449999999999996</v>
          </cell>
          <cell r="CQ85">
            <v>-38.449999999999996</v>
          </cell>
          <cell r="CR85">
            <v>-38.449999999999996</v>
          </cell>
          <cell r="CS85">
            <v>-38.449999999999996</v>
          </cell>
          <cell r="CT85">
            <v>-38.449999999999996</v>
          </cell>
          <cell r="CU85">
            <v>-38.449999999999996</v>
          </cell>
          <cell r="CV85">
            <v>-39.779999999999994</v>
          </cell>
          <cell r="CW85">
            <v>-39.779999999999994</v>
          </cell>
          <cell r="CX85">
            <v>-39.779999999999994</v>
          </cell>
          <cell r="CY85">
            <v>-39.779999999999994</v>
          </cell>
          <cell r="CZ85">
            <v>-39.779999999999994</v>
          </cell>
          <cell r="DA85">
            <v>-39.779999999999994</v>
          </cell>
          <cell r="DB85">
            <v>-39.779999999999994</v>
          </cell>
          <cell r="DC85">
            <v>-39.779999999999994</v>
          </cell>
          <cell r="DD85">
            <v>-39.779999999999994</v>
          </cell>
          <cell r="DE85">
            <v>-39.779999999999994</v>
          </cell>
          <cell r="DF85">
            <v>0</v>
          </cell>
          <cell r="DG85">
            <v>0</v>
          </cell>
          <cell r="DH85">
            <v>0</v>
          </cell>
          <cell r="DI85">
            <v>0</v>
          </cell>
          <cell r="DJ85">
            <v>0</v>
          </cell>
          <cell r="DK85">
            <v>0</v>
          </cell>
          <cell r="DL85">
            <v>0</v>
          </cell>
          <cell r="DM85">
            <v>0</v>
          </cell>
          <cell r="DN85">
            <v>0</v>
          </cell>
          <cell r="DO85">
            <v>0</v>
          </cell>
          <cell r="DP85">
            <v>0</v>
          </cell>
          <cell r="DQ85">
            <v>0</v>
          </cell>
          <cell r="DR85">
            <v>0</v>
          </cell>
          <cell r="DS85">
            <v>0</v>
          </cell>
        </row>
        <row r="86">
          <cell r="C86" t="str">
            <v>Marengo II Wind_T</v>
          </cell>
          <cell r="D86">
            <v>-34.47999999999999</v>
          </cell>
          <cell r="E86">
            <v>-34.47999999999999</v>
          </cell>
          <cell r="F86">
            <v>-34.47999999999999</v>
          </cell>
          <cell r="G86">
            <v>-34.47999999999999</v>
          </cell>
          <cell r="H86">
            <v>-34.47999999999999</v>
          </cell>
          <cell r="I86">
            <v>-34.47999999999999</v>
          </cell>
          <cell r="J86">
            <v>-34.47999999999999</v>
          </cell>
          <cell r="K86">
            <v>-34.47999999999999</v>
          </cell>
          <cell r="L86">
            <v>-34.47999999999999</v>
          </cell>
          <cell r="M86">
            <v>-34.47999999999999</v>
          </cell>
          <cell r="N86">
            <v>-34.47999999999999</v>
          </cell>
          <cell r="O86">
            <v>-34.47999999999999</v>
          </cell>
          <cell r="P86">
            <v>-34.47999999999999</v>
          </cell>
          <cell r="Q86">
            <v>-34.47999999999999</v>
          </cell>
          <cell r="R86">
            <v>-34.47999999999999</v>
          </cell>
          <cell r="S86">
            <v>-34.47999999999999</v>
          </cell>
          <cell r="T86">
            <v>-34.47999999999999</v>
          </cell>
          <cell r="U86">
            <v>-34.47999999999999</v>
          </cell>
          <cell r="V86">
            <v>-34.47999999999999</v>
          </cell>
          <cell r="W86">
            <v>-34.47999999999999</v>
          </cell>
          <cell r="X86">
            <v>-34.47999999999999</v>
          </cell>
          <cell r="Y86">
            <v>-34.47999999999999</v>
          </cell>
          <cell r="Z86">
            <v>-34.47999999999999</v>
          </cell>
          <cell r="AA86">
            <v>-34.47999999999999</v>
          </cell>
          <cell r="AB86">
            <v>-35.799999999999997</v>
          </cell>
          <cell r="AC86">
            <v>-35.799999999999997</v>
          </cell>
          <cell r="AD86">
            <v>-35.799999999999997</v>
          </cell>
          <cell r="AE86">
            <v>-35.799999999999997</v>
          </cell>
          <cell r="AF86">
            <v>-35.799999999999997</v>
          </cell>
          <cell r="AG86">
            <v>-35.799999999999997</v>
          </cell>
          <cell r="AH86">
            <v>-35.799999999999997</v>
          </cell>
          <cell r="AI86">
            <v>-35.799999999999997</v>
          </cell>
          <cell r="AJ86">
            <v>-35.799999999999997</v>
          </cell>
          <cell r="AK86">
            <v>-35.799999999999997</v>
          </cell>
          <cell r="AL86">
            <v>-35.799999999999997</v>
          </cell>
          <cell r="AM86">
            <v>-35.799999999999997</v>
          </cell>
          <cell r="AN86">
            <v>-35.799999999999997</v>
          </cell>
          <cell r="AO86">
            <v>-35.799999999999997</v>
          </cell>
          <cell r="AP86">
            <v>-35.799999999999997</v>
          </cell>
          <cell r="AQ86">
            <v>-35.799999999999997</v>
          </cell>
          <cell r="AR86">
            <v>-35.799999999999997</v>
          </cell>
          <cell r="AS86">
            <v>-35.799999999999997</v>
          </cell>
          <cell r="AT86">
            <v>-35.799999999999997</v>
          </cell>
          <cell r="AU86">
            <v>-35.799999999999997</v>
          </cell>
          <cell r="AV86">
            <v>-35.799999999999997</v>
          </cell>
          <cell r="AW86">
            <v>-35.799999999999997</v>
          </cell>
          <cell r="AX86">
            <v>-35.799999999999997</v>
          </cell>
          <cell r="AY86">
            <v>-35.799999999999997</v>
          </cell>
          <cell r="AZ86">
            <v>-37.129999999999995</v>
          </cell>
          <cell r="BA86">
            <v>-37.129999999999995</v>
          </cell>
          <cell r="BB86">
            <v>-37.129999999999995</v>
          </cell>
          <cell r="BC86">
            <v>-37.129999999999995</v>
          </cell>
          <cell r="BD86">
            <v>-37.129999999999995</v>
          </cell>
          <cell r="BE86">
            <v>-37.129999999999995</v>
          </cell>
          <cell r="BF86">
            <v>-37.129999999999995</v>
          </cell>
          <cell r="BG86">
            <v>-37.129999999999995</v>
          </cell>
          <cell r="BH86">
            <v>-37.129999999999995</v>
          </cell>
          <cell r="BI86">
            <v>-37.129999999999995</v>
          </cell>
          <cell r="BJ86">
            <v>-37.129999999999995</v>
          </cell>
          <cell r="BK86">
            <v>-37.129999999999995</v>
          </cell>
          <cell r="BL86">
            <v>-37.129999999999995</v>
          </cell>
          <cell r="BM86">
            <v>-37.129999999999995</v>
          </cell>
          <cell r="BN86">
            <v>-37.129999999999995</v>
          </cell>
          <cell r="BO86">
            <v>-37.129999999999995</v>
          </cell>
          <cell r="BP86">
            <v>-37.129999999999995</v>
          </cell>
          <cell r="BQ86">
            <v>-37.129999999999995</v>
          </cell>
          <cell r="BR86">
            <v>-37.129999999999995</v>
          </cell>
          <cell r="BS86">
            <v>-37.129999999999995</v>
          </cell>
          <cell r="BT86">
            <v>-37.129999999999995</v>
          </cell>
          <cell r="BU86">
            <v>-37.129999999999995</v>
          </cell>
          <cell r="BV86">
            <v>-37.129999999999995</v>
          </cell>
          <cell r="BW86">
            <v>-37.129999999999995</v>
          </cell>
          <cell r="BX86">
            <v>-38.449999999999996</v>
          </cell>
          <cell r="BY86">
            <v>-38.449999999999996</v>
          </cell>
          <cell r="BZ86">
            <v>-38.449999999999996</v>
          </cell>
          <cell r="CA86">
            <v>-38.449999999999996</v>
          </cell>
          <cell r="CB86">
            <v>-38.449999999999996</v>
          </cell>
          <cell r="CC86">
            <v>-38.449999999999996</v>
          </cell>
          <cell r="CD86">
            <v>-38.449999999999996</v>
          </cell>
          <cell r="CE86">
            <v>-38.449999999999996</v>
          </cell>
          <cell r="CF86">
            <v>-38.449999999999996</v>
          </cell>
          <cell r="CG86">
            <v>-38.449999999999996</v>
          </cell>
          <cell r="CH86">
            <v>-38.449999999999996</v>
          </cell>
          <cell r="CI86">
            <v>-38.449999999999996</v>
          </cell>
          <cell r="CJ86">
            <v>-38.449999999999996</v>
          </cell>
          <cell r="CK86">
            <v>-38.449999999999996</v>
          </cell>
          <cell r="CL86">
            <v>-38.449999999999996</v>
          </cell>
          <cell r="CM86">
            <v>-38.449999999999996</v>
          </cell>
          <cell r="CN86">
            <v>-38.449999999999996</v>
          </cell>
          <cell r="CO86">
            <v>-38.449999999999996</v>
          </cell>
          <cell r="CP86">
            <v>-38.449999999999996</v>
          </cell>
          <cell r="CQ86">
            <v>-38.449999999999996</v>
          </cell>
          <cell r="CR86">
            <v>-38.449999999999996</v>
          </cell>
          <cell r="CS86">
            <v>-38.449999999999996</v>
          </cell>
          <cell r="CT86">
            <v>-38.449999999999996</v>
          </cell>
          <cell r="CU86">
            <v>-38.449999999999996</v>
          </cell>
          <cell r="CV86">
            <v>-39.779999999999994</v>
          </cell>
          <cell r="CW86">
            <v>-39.779999999999994</v>
          </cell>
          <cell r="CX86">
            <v>-39.779999999999994</v>
          </cell>
          <cell r="CY86">
            <v>-39.779999999999994</v>
          </cell>
          <cell r="CZ86">
            <v>-39.779999999999994</v>
          </cell>
          <cell r="DA86">
            <v>-39.779999999999994</v>
          </cell>
          <cell r="DB86">
            <v>-39.779999999999994</v>
          </cell>
          <cell r="DC86">
            <v>-39.779999999999994</v>
          </cell>
          <cell r="DD86">
            <v>-39.779999999999994</v>
          </cell>
          <cell r="DE86">
            <v>-39.779999999999994</v>
          </cell>
          <cell r="DF86">
            <v>0</v>
          </cell>
          <cell r="DG86">
            <v>0</v>
          </cell>
          <cell r="DH86">
            <v>0</v>
          </cell>
          <cell r="DI86">
            <v>0</v>
          </cell>
          <cell r="DJ86">
            <v>0</v>
          </cell>
          <cell r="DK86">
            <v>0</v>
          </cell>
          <cell r="DL86">
            <v>0</v>
          </cell>
          <cell r="DM86">
            <v>0</v>
          </cell>
          <cell r="DN86">
            <v>0</v>
          </cell>
          <cell r="DO86">
            <v>0</v>
          </cell>
          <cell r="DP86">
            <v>0</v>
          </cell>
          <cell r="DQ86">
            <v>0</v>
          </cell>
          <cell r="DR86">
            <v>0</v>
          </cell>
          <cell r="DS86">
            <v>0</v>
          </cell>
        </row>
        <row r="87">
          <cell r="C87" t="str">
            <v>McFadden Ridge Wind_T</v>
          </cell>
          <cell r="D87">
            <v>-33.480000000000004</v>
          </cell>
          <cell r="E87">
            <v>-33.480000000000004</v>
          </cell>
          <cell r="F87">
            <v>-33.480000000000004</v>
          </cell>
          <cell r="G87">
            <v>-33.480000000000004</v>
          </cell>
          <cell r="H87">
            <v>-33.480000000000004</v>
          </cell>
          <cell r="I87">
            <v>-33.480000000000004</v>
          </cell>
          <cell r="J87">
            <v>-33.480000000000004</v>
          </cell>
          <cell r="K87">
            <v>-33.480000000000004</v>
          </cell>
          <cell r="L87">
            <v>-33.480000000000004</v>
          </cell>
          <cell r="M87">
            <v>-33.480000000000004</v>
          </cell>
          <cell r="N87">
            <v>-33.480000000000004</v>
          </cell>
          <cell r="O87">
            <v>-33.480000000000004</v>
          </cell>
          <cell r="P87">
            <v>-33.480000000000004</v>
          </cell>
          <cell r="Q87">
            <v>-33.480000000000004</v>
          </cell>
          <cell r="R87">
            <v>-33.480000000000004</v>
          </cell>
          <cell r="S87">
            <v>-33.480000000000004</v>
          </cell>
          <cell r="T87">
            <v>-33.480000000000004</v>
          </cell>
          <cell r="U87">
            <v>-33.480000000000004</v>
          </cell>
          <cell r="V87">
            <v>-33.480000000000004</v>
          </cell>
          <cell r="W87">
            <v>-33.480000000000004</v>
          </cell>
          <cell r="X87">
            <v>-33.480000000000004</v>
          </cell>
          <cell r="Y87">
            <v>-33.480000000000004</v>
          </cell>
          <cell r="Z87">
            <v>-33.480000000000004</v>
          </cell>
          <cell r="AA87">
            <v>-33.480000000000004</v>
          </cell>
          <cell r="AB87">
            <v>-34.799999999999997</v>
          </cell>
          <cell r="AC87">
            <v>-34.799999999999997</v>
          </cell>
          <cell r="AD87">
            <v>-34.799999999999997</v>
          </cell>
          <cell r="AE87">
            <v>-34.799999999999997</v>
          </cell>
          <cell r="AF87">
            <v>-34.799999999999997</v>
          </cell>
          <cell r="AG87">
            <v>-34.799999999999997</v>
          </cell>
          <cell r="AH87">
            <v>-34.799999999999997</v>
          </cell>
          <cell r="AI87">
            <v>-34.799999999999997</v>
          </cell>
          <cell r="AJ87">
            <v>-34.799999999999997</v>
          </cell>
          <cell r="AK87">
            <v>-34.799999999999997</v>
          </cell>
          <cell r="AL87">
            <v>-34.799999999999997</v>
          </cell>
          <cell r="AM87">
            <v>-34.799999999999997</v>
          </cell>
          <cell r="AN87">
            <v>-34.799999999999997</v>
          </cell>
          <cell r="AO87">
            <v>-34.799999999999997</v>
          </cell>
          <cell r="AP87">
            <v>-34.799999999999997</v>
          </cell>
          <cell r="AQ87">
            <v>-34.799999999999997</v>
          </cell>
          <cell r="AR87">
            <v>-34.799999999999997</v>
          </cell>
          <cell r="AS87">
            <v>-34.799999999999997</v>
          </cell>
          <cell r="AT87">
            <v>-34.799999999999997</v>
          </cell>
          <cell r="AU87">
            <v>-34.799999999999997</v>
          </cell>
          <cell r="AV87">
            <v>-34.799999999999997</v>
          </cell>
          <cell r="AW87">
            <v>-34.799999999999997</v>
          </cell>
          <cell r="AX87">
            <v>-34.799999999999997</v>
          </cell>
          <cell r="AY87">
            <v>-34.799999999999997</v>
          </cell>
          <cell r="AZ87">
            <v>-36.129999999999995</v>
          </cell>
          <cell r="BA87">
            <v>-36.129999999999995</v>
          </cell>
          <cell r="BB87">
            <v>-36.129999999999995</v>
          </cell>
          <cell r="BC87">
            <v>-36.129999999999995</v>
          </cell>
          <cell r="BD87">
            <v>-36.129999999999995</v>
          </cell>
          <cell r="BE87">
            <v>-36.129999999999995</v>
          </cell>
          <cell r="BF87">
            <v>-36.129999999999995</v>
          </cell>
          <cell r="BG87">
            <v>-36.129999999999995</v>
          </cell>
          <cell r="BH87">
            <v>-36.129999999999995</v>
          </cell>
          <cell r="BI87">
            <v>-36.129999999999995</v>
          </cell>
          <cell r="BJ87">
            <v>-36.129999999999995</v>
          </cell>
          <cell r="BK87">
            <v>-36.129999999999995</v>
          </cell>
          <cell r="BL87">
            <v>-36.129999999999995</v>
          </cell>
          <cell r="BM87">
            <v>-36.129999999999995</v>
          </cell>
          <cell r="BN87">
            <v>-36.129999999999995</v>
          </cell>
          <cell r="BO87">
            <v>-36.129999999999995</v>
          </cell>
          <cell r="BP87">
            <v>-36.129999999999995</v>
          </cell>
          <cell r="BQ87">
            <v>-36.129999999999995</v>
          </cell>
          <cell r="BR87">
            <v>-36.129999999999995</v>
          </cell>
          <cell r="BS87">
            <v>-36.129999999999995</v>
          </cell>
          <cell r="BT87">
            <v>-36.129999999999995</v>
          </cell>
          <cell r="BU87">
            <v>-36.129999999999995</v>
          </cell>
          <cell r="BV87">
            <v>-36.129999999999995</v>
          </cell>
          <cell r="BW87">
            <v>-36.129999999999995</v>
          </cell>
          <cell r="BX87">
            <v>-37.449999999999996</v>
          </cell>
          <cell r="BY87">
            <v>-37.449999999999996</v>
          </cell>
          <cell r="BZ87">
            <v>-37.449999999999996</v>
          </cell>
          <cell r="CA87">
            <v>-37.449999999999996</v>
          </cell>
          <cell r="CB87">
            <v>-37.449999999999996</v>
          </cell>
          <cell r="CC87">
            <v>-37.449999999999996</v>
          </cell>
          <cell r="CD87">
            <v>-37.449999999999996</v>
          </cell>
          <cell r="CE87">
            <v>-37.449999999999996</v>
          </cell>
          <cell r="CF87">
            <v>-37.449999999999996</v>
          </cell>
          <cell r="CG87">
            <v>-37.449999999999996</v>
          </cell>
          <cell r="CH87">
            <v>-37.449999999999996</v>
          </cell>
          <cell r="CI87">
            <v>-37.449999999999996</v>
          </cell>
          <cell r="CJ87">
            <v>-37.449999999999996</v>
          </cell>
          <cell r="CK87">
            <v>-37.449999999999996</v>
          </cell>
          <cell r="CL87">
            <v>-37.449999999999996</v>
          </cell>
          <cell r="CM87">
            <v>-37.449999999999996</v>
          </cell>
          <cell r="CN87">
            <v>-37.449999999999996</v>
          </cell>
          <cell r="CO87">
            <v>-37.449999999999996</v>
          </cell>
          <cell r="CP87">
            <v>-37.449999999999996</v>
          </cell>
          <cell r="CQ87">
            <v>-37.449999999999996</v>
          </cell>
          <cell r="CR87">
            <v>-37.449999999999996</v>
          </cell>
          <cell r="CS87">
            <v>-37.449999999999996</v>
          </cell>
          <cell r="CT87">
            <v>-37.449999999999996</v>
          </cell>
          <cell r="CU87">
            <v>-37.449999999999996</v>
          </cell>
          <cell r="CV87">
            <v>-38.78</v>
          </cell>
          <cell r="CW87">
            <v>-38.78</v>
          </cell>
          <cell r="CX87">
            <v>-38.78</v>
          </cell>
          <cell r="CY87">
            <v>-38.78</v>
          </cell>
          <cell r="CZ87">
            <v>-38.78</v>
          </cell>
          <cell r="DA87">
            <v>-38.78</v>
          </cell>
          <cell r="DB87">
            <v>-38.78</v>
          </cell>
          <cell r="DC87">
            <v>-38.78</v>
          </cell>
          <cell r="DD87">
            <v>-38.78</v>
          </cell>
          <cell r="DE87">
            <v>-38.78</v>
          </cell>
          <cell r="DF87">
            <v>1</v>
          </cell>
          <cell r="DG87">
            <v>1</v>
          </cell>
          <cell r="DH87">
            <v>1</v>
          </cell>
          <cell r="DI87">
            <v>1</v>
          </cell>
          <cell r="DJ87">
            <v>1</v>
          </cell>
          <cell r="DK87">
            <v>1</v>
          </cell>
          <cell r="DL87">
            <v>1</v>
          </cell>
          <cell r="DM87">
            <v>1</v>
          </cell>
          <cell r="DN87">
            <v>1</v>
          </cell>
          <cell r="DO87">
            <v>1</v>
          </cell>
          <cell r="DP87">
            <v>1</v>
          </cell>
          <cell r="DQ87">
            <v>1</v>
          </cell>
          <cell r="DR87">
            <v>1</v>
          </cell>
          <cell r="DS87">
            <v>1</v>
          </cell>
        </row>
        <row r="88">
          <cell r="C88" t="str">
            <v>Rolling Hills Wind_T</v>
          </cell>
          <cell r="D88">
            <v>-33.480000000000004</v>
          </cell>
          <cell r="E88">
            <v>-33.480000000000004</v>
          </cell>
          <cell r="F88">
            <v>-33.480000000000004</v>
          </cell>
          <cell r="G88">
            <v>-33.480000000000004</v>
          </cell>
          <cell r="H88">
            <v>-33.480000000000004</v>
          </cell>
          <cell r="I88">
            <v>-33.480000000000004</v>
          </cell>
          <cell r="J88">
            <v>-33.480000000000004</v>
          </cell>
          <cell r="K88">
            <v>-33.480000000000004</v>
          </cell>
          <cell r="L88">
            <v>-33.480000000000004</v>
          </cell>
          <cell r="M88">
            <v>-33.480000000000004</v>
          </cell>
          <cell r="N88">
            <v>-33.480000000000004</v>
          </cell>
          <cell r="O88">
            <v>-33.480000000000004</v>
          </cell>
          <cell r="P88">
            <v>-33.480000000000004</v>
          </cell>
          <cell r="Q88">
            <v>-33.480000000000004</v>
          </cell>
          <cell r="R88">
            <v>-33.480000000000004</v>
          </cell>
          <cell r="S88">
            <v>-33.480000000000004</v>
          </cell>
          <cell r="T88">
            <v>-33.480000000000004</v>
          </cell>
          <cell r="U88">
            <v>-33.480000000000004</v>
          </cell>
          <cell r="V88">
            <v>-33.480000000000004</v>
          </cell>
          <cell r="W88">
            <v>-33.480000000000004</v>
          </cell>
          <cell r="X88">
            <v>-33.480000000000004</v>
          </cell>
          <cell r="Y88">
            <v>-33.480000000000004</v>
          </cell>
          <cell r="Z88">
            <v>-33.480000000000004</v>
          </cell>
          <cell r="AA88">
            <v>-33.480000000000004</v>
          </cell>
          <cell r="AB88">
            <v>-34.799989999999994</v>
          </cell>
          <cell r="AC88">
            <v>-34.799989999999994</v>
          </cell>
          <cell r="AD88">
            <v>-34.799989999999994</v>
          </cell>
          <cell r="AE88">
            <v>-34.799989999999994</v>
          </cell>
          <cell r="AF88">
            <v>-34.799989999999994</v>
          </cell>
          <cell r="AG88">
            <v>-34.799989999999994</v>
          </cell>
          <cell r="AH88">
            <v>-34.799989999999994</v>
          </cell>
          <cell r="AI88">
            <v>-34.799989999999994</v>
          </cell>
          <cell r="AJ88">
            <v>-34.799989999999994</v>
          </cell>
          <cell r="AK88">
            <v>-34.799989999999994</v>
          </cell>
          <cell r="AL88">
            <v>-34.799989999999994</v>
          </cell>
          <cell r="AM88">
            <v>-34.799989999999994</v>
          </cell>
          <cell r="AN88">
            <v>-34.799989999999994</v>
          </cell>
          <cell r="AO88">
            <v>-34.799989999999994</v>
          </cell>
          <cell r="AP88">
            <v>-34.799989999999994</v>
          </cell>
          <cell r="AQ88">
            <v>-34.799989999999994</v>
          </cell>
          <cell r="AR88">
            <v>-34.799989999999994</v>
          </cell>
          <cell r="AS88">
            <v>-34.799989999999994</v>
          </cell>
          <cell r="AT88">
            <v>-34.799989999999994</v>
          </cell>
          <cell r="AU88">
            <v>-34.799989999999994</v>
          </cell>
          <cell r="AV88">
            <v>-34.799989999999994</v>
          </cell>
          <cell r="AW88">
            <v>-34.799989999999994</v>
          </cell>
          <cell r="AX88">
            <v>-34.799989999999994</v>
          </cell>
          <cell r="AY88">
            <v>-34.799989999999994</v>
          </cell>
          <cell r="AZ88">
            <v>-36.129999999999995</v>
          </cell>
          <cell r="BA88">
            <v>-36.129999999999995</v>
          </cell>
          <cell r="BB88">
            <v>-36.129999999999995</v>
          </cell>
          <cell r="BC88">
            <v>-36.129999999999995</v>
          </cell>
          <cell r="BD88">
            <v>-36.129999999999995</v>
          </cell>
          <cell r="BE88">
            <v>-36.129999999999995</v>
          </cell>
          <cell r="BF88">
            <v>-36.129999999999995</v>
          </cell>
          <cell r="BG88">
            <v>-36.129999999999995</v>
          </cell>
          <cell r="BH88">
            <v>-36.129999999999995</v>
          </cell>
          <cell r="BI88">
            <v>-36.129999999999995</v>
          </cell>
          <cell r="BJ88">
            <v>-36.129999999999995</v>
          </cell>
          <cell r="BK88">
            <v>-36.129999999999995</v>
          </cell>
          <cell r="BL88">
            <v>-36.129999999999995</v>
          </cell>
          <cell r="BM88">
            <v>-36.129999999999995</v>
          </cell>
          <cell r="BN88">
            <v>-36.129999999999995</v>
          </cell>
          <cell r="BO88">
            <v>-36.129999999999995</v>
          </cell>
          <cell r="BP88">
            <v>-36.129999999999995</v>
          </cell>
          <cell r="BQ88">
            <v>-36.129999999999995</v>
          </cell>
          <cell r="BR88">
            <v>-36.129999999999995</v>
          </cell>
          <cell r="BS88">
            <v>-36.129999999999995</v>
          </cell>
          <cell r="BT88">
            <v>-36.129999999999995</v>
          </cell>
          <cell r="BU88">
            <v>-36.129999999999995</v>
          </cell>
          <cell r="BV88">
            <v>-36.129999999999995</v>
          </cell>
          <cell r="BW88">
            <v>-36.129999999999995</v>
          </cell>
          <cell r="BX88">
            <v>-37.449999999999996</v>
          </cell>
          <cell r="BY88">
            <v>-37.449999999999996</v>
          </cell>
          <cell r="BZ88">
            <v>-37.449999999999996</v>
          </cell>
          <cell r="CA88">
            <v>-37.449999999999996</v>
          </cell>
          <cell r="CB88">
            <v>-37.449999999999996</v>
          </cell>
          <cell r="CC88">
            <v>-37.449999999999996</v>
          </cell>
          <cell r="CD88">
            <v>-37.449999999999996</v>
          </cell>
          <cell r="CE88">
            <v>-37.449999999999996</v>
          </cell>
          <cell r="CF88">
            <v>-37.449999999999996</v>
          </cell>
          <cell r="CG88">
            <v>-37.449999999999996</v>
          </cell>
          <cell r="CH88">
            <v>-37.449999999999996</v>
          </cell>
          <cell r="CI88">
            <v>-37.449999999999996</v>
          </cell>
          <cell r="CJ88">
            <v>-37.449999999999996</v>
          </cell>
          <cell r="CK88">
            <v>-37.449999999999996</v>
          </cell>
          <cell r="CL88">
            <v>-37.449999999999996</v>
          </cell>
          <cell r="CM88">
            <v>-37.449999999999996</v>
          </cell>
          <cell r="CN88">
            <v>-37.449999999999996</v>
          </cell>
          <cell r="CO88">
            <v>-37.449999999999996</v>
          </cell>
          <cell r="CP88">
            <v>-37.449999999999996</v>
          </cell>
          <cell r="CQ88">
            <v>-37.449999999999996</v>
          </cell>
          <cell r="CR88">
            <v>-37.449999999999996</v>
          </cell>
          <cell r="CS88">
            <v>-37.449999999999996</v>
          </cell>
          <cell r="CT88">
            <v>-37.449999999999996</v>
          </cell>
          <cell r="CU88">
            <v>-37.449999999999996</v>
          </cell>
          <cell r="CV88">
            <v>-38.78</v>
          </cell>
          <cell r="CW88">
            <v>-38.78</v>
          </cell>
          <cell r="CX88">
            <v>-38.78</v>
          </cell>
          <cell r="CY88">
            <v>-38.78</v>
          </cell>
          <cell r="CZ88">
            <v>-38.78</v>
          </cell>
          <cell r="DA88">
            <v>-38.78</v>
          </cell>
          <cell r="DB88">
            <v>-38.78</v>
          </cell>
          <cell r="DC88">
            <v>-38.78</v>
          </cell>
          <cell r="DD88">
            <v>-38.78</v>
          </cell>
          <cell r="DE88">
            <v>1</v>
          </cell>
          <cell r="DF88">
            <v>1</v>
          </cell>
          <cell r="DG88">
            <v>1</v>
          </cell>
          <cell r="DH88">
            <v>1</v>
          </cell>
          <cell r="DI88">
            <v>1</v>
          </cell>
          <cell r="DJ88">
            <v>1</v>
          </cell>
          <cell r="DK88">
            <v>1</v>
          </cell>
          <cell r="DL88">
            <v>1</v>
          </cell>
          <cell r="DM88">
            <v>1</v>
          </cell>
          <cell r="DN88">
            <v>1</v>
          </cell>
          <cell r="DO88">
            <v>1</v>
          </cell>
          <cell r="DP88">
            <v>1</v>
          </cell>
          <cell r="DQ88">
            <v>1</v>
          </cell>
          <cell r="DR88">
            <v>1</v>
          </cell>
          <cell r="DS88">
            <v>1</v>
          </cell>
        </row>
        <row r="89">
          <cell r="C89" t="str">
            <v>Rolling Hills Wind xReP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0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CL89">
            <v>0</v>
          </cell>
          <cell r="CM89">
            <v>0</v>
          </cell>
          <cell r="CN89">
            <v>0</v>
          </cell>
          <cell r="CO89">
            <v>0</v>
          </cell>
          <cell r="CP89">
            <v>0</v>
          </cell>
          <cell r="CQ89">
            <v>0</v>
          </cell>
          <cell r="CR89">
            <v>0</v>
          </cell>
          <cell r="CS89">
            <v>0</v>
          </cell>
          <cell r="CT89">
            <v>0</v>
          </cell>
          <cell r="CU89">
            <v>0</v>
          </cell>
          <cell r="CV89">
            <v>0</v>
          </cell>
          <cell r="CW89">
            <v>0</v>
          </cell>
          <cell r="CX89">
            <v>0</v>
          </cell>
          <cell r="CY89">
            <v>0</v>
          </cell>
          <cell r="CZ89">
            <v>0</v>
          </cell>
          <cell r="DA89">
            <v>0</v>
          </cell>
          <cell r="DB89">
            <v>0</v>
          </cell>
          <cell r="DC89">
            <v>0</v>
          </cell>
          <cell r="DD89">
            <v>0</v>
          </cell>
          <cell r="DE89">
            <v>0</v>
          </cell>
          <cell r="DF89">
            <v>0</v>
          </cell>
          <cell r="DG89">
            <v>0</v>
          </cell>
          <cell r="DH89">
            <v>0</v>
          </cell>
          <cell r="DI89">
            <v>0</v>
          </cell>
          <cell r="DJ89">
            <v>0</v>
          </cell>
          <cell r="DK89">
            <v>0</v>
          </cell>
          <cell r="DL89">
            <v>0</v>
          </cell>
          <cell r="DM89">
            <v>0</v>
          </cell>
          <cell r="DN89">
            <v>0</v>
          </cell>
          <cell r="DO89">
            <v>0</v>
          </cell>
          <cell r="DP89">
            <v>0</v>
          </cell>
          <cell r="DQ89">
            <v>0</v>
          </cell>
          <cell r="DR89">
            <v>0</v>
          </cell>
          <cell r="DS89">
            <v>0</v>
          </cell>
        </row>
        <row r="90">
          <cell r="C90" t="str">
            <v>Seven Mile Wind_T</v>
          </cell>
          <cell r="D90">
            <v>-33.480000000000004</v>
          </cell>
          <cell r="E90">
            <v>-33.480000000000004</v>
          </cell>
          <cell r="F90">
            <v>-33.480000000000004</v>
          </cell>
          <cell r="G90">
            <v>-33.480000000000004</v>
          </cell>
          <cell r="H90">
            <v>-33.480000000000004</v>
          </cell>
          <cell r="I90">
            <v>-33.480000000000004</v>
          </cell>
          <cell r="J90">
            <v>-33.480000000000004</v>
          </cell>
          <cell r="K90">
            <v>-33.480000000000004</v>
          </cell>
          <cell r="L90">
            <v>-33.480000000000004</v>
          </cell>
          <cell r="M90">
            <v>-33.480000000000004</v>
          </cell>
          <cell r="N90">
            <v>-33.480000000000004</v>
          </cell>
          <cell r="O90">
            <v>-33.480000000000004</v>
          </cell>
          <cell r="P90">
            <v>-33.480000000000004</v>
          </cell>
          <cell r="Q90">
            <v>-33.480000000000004</v>
          </cell>
          <cell r="R90">
            <v>-33.480000000000004</v>
          </cell>
          <cell r="S90">
            <v>-33.480000000000004</v>
          </cell>
          <cell r="T90">
            <v>-33.480000000000004</v>
          </cell>
          <cell r="U90">
            <v>-33.480000000000004</v>
          </cell>
          <cell r="V90">
            <v>-33.480000000000004</v>
          </cell>
          <cell r="W90">
            <v>-33.480000000000004</v>
          </cell>
          <cell r="X90">
            <v>-33.480000000000004</v>
          </cell>
          <cell r="Y90">
            <v>-33.480000000000004</v>
          </cell>
          <cell r="Z90">
            <v>-33.480000000000004</v>
          </cell>
          <cell r="AA90">
            <v>-33.480000000000004</v>
          </cell>
          <cell r="AB90">
            <v>-34.799989999999994</v>
          </cell>
          <cell r="AC90">
            <v>-34.799989999999994</v>
          </cell>
          <cell r="AD90">
            <v>-34.799989999999994</v>
          </cell>
          <cell r="AE90">
            <v>-34.799989999999994</v>
          </cell>
          <cell r="AF90">
            <v>-34.799989999999994</v>
          </cell>
          <cell r="AG90">
            <v>-34.799989999999994</v>
          </cell>
          <cell r="AH90">
            <v>-34.799989999999994</v>
          </cell>
          <cell r="AI90">
            <v>-34.799989999999994</v>
          </cell>
          <cell r="AJ90">
            <v>-34.799989999999994</v>
          </cell>
          <cell r="AK90">
            <v>-34.799989999999994</v>
          </cell>
          <cell r="AL90">
            <v>-34.799989999999994</v>
          </cell>
          <cell r="AM90">
            <v>-34.799989999999994</v>
          </cell>
          <cell r="AN90">
            <v>-34.799989999999994</v>
          </cell>
          <cell r="AO90">
            <v>-34.799989999999994</v>
          </cell>
          <cell r="AP90">
            <v>-34.799989999999994</v>
          </cell>
          <cell r="AQ90">
            <v>-34.799989999999994</v>
          </cell>
          <cell r="AR90">
            <v>-34.799989999999994</v>
          </cell>
          <cell r="AS90">
            <v>-34.799989999999994</v>
          </cell>
          <cell r="AT90">
            <v>-34.799989999999994</v>
          </cell>
          <cell r="AU90">
            <v>-34.799989999999994</v>
          </cell>
          <cell r="AV90">
            <v>-34.799989999999994</v>
          </cell>
          <cell r="AW90">
            <v>-34.799989999999994</v>
          </cell>
          <cell r="AX90">
            <v>-34.799989999999994</v>
          </cell>
          <cell r="AY90">
            <v>-34.799989999999994</v>
          </cell>
          <cell r="AZ90">
            <v>-36.129999999999995</v>
          </cell>
          <cell r="BA90">
            <v>-36.129999999999995</v>
          </cell>
          <cell r="BB90">
            <v>-36.129999999999995</v>
          </cell>
          <cell r="BC90">
            <v>-36.129999999999995</v>
          </cell>
          <cell r="BD90">
            <v>-36.129999999999995</v>
          </cell>
          <cell r="BE90">
            <v>-36.129999999999995</v>
          </cell>
          <cell r="BF90">
            <v>-36.129999999999995</v>
          </cell>
          <cell r="BG90">
            <v>-36.129999999999995</v>
          </cell>
          <cell r="BH90">
            <v>-36.129999999999995</v>
          </cell>
          <cell r="BI90">
            <v>-36.129999999999995</v>
          </cell>
          <cell r="BJ90">
            <v>-36.129999999999995</v>
          </cell>
          <cell r="BK90">
            <v>-36.129999999999995</v>
          </cell>
          <cell r="BL90">
            <v>-36.129999999999995</v>
          </cell>
          <cell r="BM90">
            <v>-36.129999999999995</v>
          </cell>
          <cell r="BN90">
            <v>-36.129999999999995</v>
          </cell>
          <cell r="BO90">
            <v>-36.129999999999995</v>
          </cell>
          <cell r="BP90">
            <v>-36.129999999999995</v>
          </cell>
          <cell r="BQ90">
            <v>-36.129999999999995</v>
          </cell>
          <cell r="BR90">
            <v>-36.129999999999995</v>
          </cell>
          <cell r="BS90">
            <v>-36.129999999999995</v>
          </cell>
          <cell r="BT90">
            <v>-36.129999999999995</v>
          </cell>
          <cell r="BU90">
            <v>-36.129999999999995</v>
          </cell>
          <cell r="BV90">
            <v>-36.129999999999995</v>
          </cell>
          <cell r="BW90">
            <v>-36.129999999999995</v>
          </cell>
          <cell r="BX90">
            <v>-37.449999999999996</v>
          </cell>
          <cell r="BY90">
            <v>-37.449999999999996</v>
          </cell>
          <cell r="BZ90">
            <v>-37.449999999999996</v>
          </cell>
          <cell r="CA90">
            <v>-37.449999999999996</v>
          </cell>
          <cell r="CB90">
            <v>-37.449999999999996</v>
          </cell>
          <cell r="CC90">
            <v>-37.449999999999996</v>
          </cell>
          <cell r="CD90">
            <v>-37.449999999999996</v>
          </cell>
          <cell r="CE90">
            <v>-37.449999999999996</v>
          </cell>
          <cell r="CF90">
            <v>-37.449999999999996</v>
          </cell>
          <cell r="CG90">
            <v>-37.449999999999996</v>
          </cell>
          <cell r="CH90">
            <v>-37.449999999999996</v>
          </cell>
          <cell r="CI90">
            <v>-37.449999999999996</v>
          </cell>
          <cell r="CJ90">
            <v>-37.449999999999996</v>
          </cell>
          <cell r="CK90">
            <v>-37.449999999999996</v>
          </cell>
          <cell r="CL90">
            <v>-37.449999999999996</v>
          </cell>
          <cell r="CM90">
            <v>-37.449999999999996</v>
          </cell>
          <cell r="CN90">
            <v>-37.449999999999996</v>
          </cell>
          <cell r="CO90">
            <v>-37.449999999999996</v>
          </cell>
          <cell r="CP90">
            <v>-37.449999999999996</v>
          </cell>
          <cell r="CQ90">
            <v>-37.449999999999996</v>
          </cell>
          <cell r="CR90">
            <v>-37.449999999999996</v>
          </cell>
          <cell r="CS90">
            <v>-37.449999999999996</v>
          </cell>
          <cell r="CT90">
            <v>-37.449999999999996</v>
          </cell>
          <cell r="CU90">
            <v>-37.449999999999996</v>
          </cell>
          <cell r="CV90">
            <v>-38.78</v>
          </cell>
          <cell r="CW90">
            <v>-38.78</v>
          </cell>
          <cell r="CX90">
            <v>-38.78</v>
          </cell>
          <cell r="CY90">
            <v>-38.78</v>
          </cell>
          <cell r="CZ90">
            <v>-38.78</v>
          </cell>
          <cell r="DA90">
            <v>-38.78</v>
          </cell>
          <cell r="DB90">
            <v>1</v>
          </cell>
          <cell r="DC90">
            <v>1</v>
          </cell>
          <cell r="DD90">
            <v>1</v>
          </cell>
          <cell r="DE90">
            <v>1</v>
          </cell>
          <cell r="DF90">
            <v>1</v>
          </cell>
          <cell r="DG90">
            <v>1</v>
          </cell>
          <cell r="DH90">
            <v>1</v>
          </cell>
          <cell r="DI90">
            <v>1</v>
          </cell>
          <cell r="DJ90">
            <v>1</v>
          </cell>
          <cell r="DK90">
            <v>1</v>
          </cell>
          <cell r="DL90">
            <v>1</v>
          </cell>
          <cell r="DM90">
            <v>1</v>
          </cell>
          <cell r="DN90">
            <v>1</v>
          </cell>
          <cell r="DO90">
            <v>1</v>
          </cell>
          <cell r="DP90">
            <v>1</v>
          </cell>
          <cell r="DQ90">
            <v>1</v>
          </cell>
          <cell r="DR90">
            <v>1</v>
          </cell>
          <cell r="DS90">
            <v>1</v>
          </cell>
        </row>
        <row r="91">
          <cell r="C91" t="str">
            <v>Seven Mile II Wind_T</v>
          </cell>
          <cell r="D91">
            <v>-33.480000000000004</v>
          </cell>
          <cell r="E91">
            <v>-33.480000000000004</v>
          </cell>
          <cell r="F91">
            <v>-33.480000000000004</v>
          </cell>
          <cell r="G91">
            <v>-33.480000000000004</v>
          </cell>
          <cell r="H91">
            <v>-33.480000000000004</v>
          </cell>
          <cell r="I91">
            <v>-33.480000000000004</v>
          </cell>
          <cell r="J91">
            <v>-33.480000000000004</v>
          </cell>
          <cell r="K91">
            <v>-33.480000000000004</v>
          </cell>
          <cell r="L91">
            <v>-33.480000000000004</v>
          </cell>
          <cell r="M91">
            <v>-33.480000000000004</v>
          </cell>
          <cell r="N91">
            <v>-33.480000000000004</v>
          </cell>
          <cell r="O91">
            <v>-33.480000000000004</v>
          </cell>
          <cell r="P91">
            <v>-33.480000000000004</v>
          </cell>
          <cell r="Q91">
            <v>-33.480000000000004</v>
          </cell>
          <cell r="R91">
            <v>-33.480000000000004</v>
          </cell>
          <cell r="S91">
            <v>-33.480000000000004</v>
          </cell>
          <cell r="T91">
            <v>-33.480000000000004</v>
          </cell>
          <cell r="U91">
            <v>-33.480000000000004</v>
          </cell>
          <cell r="V91">
            <v>-33.480000000000004</v>
          </cell>
          <cell r="W91">
            <v>-33.480000000000004</v>
          </cell>
          <cell r="X91">
            <v>-33.480000000000004</v>
          </cell>
          <cell r="Y91">
            <v>-33.480000000000004</v>
          </cell>
          <cell r="Z91">
            <v>-33.480000000000004</v>
          </cell>
          <cell r="AA91">
            <v>-33.480000000000004</v>
          </cell>
          <cell r="AB91">
            <v>-34.799999999999997</v>
          </cell>
          <cell r="AC91">
            <v>-34.799999999999997</v>
          </cell>
          <cell r="AD91">
            <v>-34.799999999999997</v>
          </cell>
          <cell r="AE91">
            <v>-34.799999999999997</v>
          </cell>
          <cell r="AF91">
            <v>-34.799999999999997</v>
          </cell>
          <cell r="AG91">
            <v>-34.799999999999997</v>
          </cell>
          <cell r="AH91">
            <v>-34.799999999999997</v>
          </cell>
          <cell r="AI91">
            <v>-34.799999999999997</v>
          </cell>
          <cell r="AJ91">
            <v>-34.799999999999997</v>
          </cell>
          <cell r="AK91">
            <v>-34.799999999999997</v>
          </cell>
          <cell r="AL91">
            <v>-34.799999999999997</v>
          </cell>
          <cell r="AM91">
            <v>-34.799999999999997</v>
          </cell>
          <cell r="AN91">
            <v>-34.799999999999997</v>
          </cell>
          <cell r="AO91">
            <v>-34.799999999999997</v>
          </cell>
          <cell r="AP91">
            <v>-34.799999999999997</v>
          </cell>
          <cell r="AQ91">
            <v>-34.799999999999997</v>
          </cell>
          <cell r="AR91">
            <v>-34.799999999999997</v>
          </cell>
          <cell r="AS91">
            <v>-34.799999999999997</v>
          </cell>
          <cell r="AT91">
            <v>-34.799999999999997</v>
          </cell>
          <cell r="AU91">
            <v>-34.799999999999997</v>
          </cell>
          <cell r="AV91">
            <v>-34.799999999999997</v>
          </cell>
          <cell r="AW91">
            <v>-34.799999999999997</v>
          </cell>
          <cell r="AX91">
            <v>-34.799999999999997</v>
          </cell>
          <cell r="AY91">
            <v>-34.799999999999997</v>
          </cell>
          <cell r="AZ91">
            <v>-36.129999999999995</v>
          </cell>
          <cell r="BA91">
            <v>-36.129999999999995</v>
          </cell>
          <cell r="BB91">
            <v>-36.129999999999995</v>
          </cell>
          <cell r="BC91">
            <v>-36.129999999999995</v>
          </cell>
          <cell r="BD91">
            <v>-36.129999999999995</v>
          </cell>
          <cell r="BE91">
            <v>-36.129999999999995</v>
          </cell>
          <cell r="BF91">
            <v>-36.129999999999995</v>
          </cell>
          <cell r="BG91">
            <v>-36.129999999999995</v>
          </cell>
          <cell r="BH91">
            <v>-36.129999999999995</v>
          </cell>
          <cell r="BI91">
            <v>-36.129999999999995</v>
          </cell>
          <cell r="BJ91">
            <v>-36.129999999999995</v>
          </cell>
          <cell r="BK91">
            <v>-36.129999999999995</v>
          </cell>
          <cell r="BL91">
            <v>-36.129999999999995</v>
          </cell>
          <cell r="BM91">
            <v>-36.129999999999995</v>
          </cell>
          <cell r="BN91">
            <v>-36.129999999999995</v>
          </cell>
          <cell r="BO91">
            <v>-36.129999999999995</v>
          </cell>
          <cell r="BP91">
            <v>-36.129999999999995</v>
          </cell>
          <cell r="BQ91">
            <v>-36.129999999999995</v>
          </cell>
          <cell r="BR91">
            <v>-36.129999999999995</v>
          </cell>
          <cell r="BS91">
            <v>-36.129999999999995</v>
          </cell>
          <cell r="BT91">
            <v>-36.129999999999995</v>
          </cell>
          <cell r="BU91">
            <v>-36.129999999999995</v>
          </cell>
          <cell r="BV91">
            <v>-36.129999999999995</v>
          </cell>
          <cell r="BW91">
            <v>-36.129999999999995</v>
          </cell>
          <cell r="BX91">
            <v>-37.449999999999996</v>
          </cell>
          <cell r="BY91">
            <v>-37.449999999999996</v>
          </cell>
          <cell r="BZ91">
            <v>-37.449999999999996</v>
          </cell>
          <cell r="CA91">
            <v>-37.449999999999996</v>
          </cell>
          <cell r="CB91">
            <v>-37.449999999999996</v>
          </cell>
          <cell r="CC91">
            <v>-37.449999999999996</v>
          </cell>
          <cell r="CD91">
            <v>-37.449999999999996</v>
          </cell>
          <cell r="CE91">
            <v>-37.449999999999996</v>
          </cell>
          <cell r="CF91">
            <v>-37.449999999999996</v>
          </cell>
          <cell r="CG91">
            <v>-37.449999999999996</v>
          </cell>
          <cell r="CH91">
            <v>-37.449999999999996</v>
          </cell>
          <cell r="CI91">
            <v>-37.449999999999996</v>
          </cell>
          <cell r="CJ91">
            <v>-37.449999999999996</v>
          </cell>
          <cell r="CK91">
            <v>-37.449999999999996</v>
          </cell>
          <cell r="CL91">
            <v>-37.449999999999996</v>
          </cell>
          <cell r="CM91">
            <v>-37.449999999999996</v>
          </cell>
          <cell r="CN91">
            <v>-37.449999999999996</v>
          </cell>
          <cell r="CO91">
            <v>-37.449999999999996</v>
          </cell>
          <cell r="CP91">
            <v>-37.449999999999996</v>
          </cell>
          <cell r="CQ91">
            <v>-37.449999999999996</v>
          </cell>
          <cell r="CR91">
            <v>-37.449999999999996</v>
          </cell>
          <cell r="CS91">
            <v>-37.449999999999996</v>
          </cell>
          <cell r="CT91">
            <v>-37.449999999999996</v>
          </cell>
          <cell r="CU91">
            <v>-37.449999999999996</v>
          </cell>
          <cell r="CV91">
            <v>-38.78</v>
          </cell>
          <cell r="CW91">
            <v>-38.78</v>
          </cell>
          <cell r="CX91">
            <v>-38.78</v>
          </cell>
          <cell r="CY91">
            <v>-38.78</v>
          </cell>
          <cell r="CZ91">
            <v>-38.78</v>
          </cell>
          <cell r="DA91">
            <v>-38.78</v>
          </cell>
          <cell r="DB91">
            <v>1</v>
          </cell>
          <cell r="DC91">
            <v>1</v>
          </cell>
          <cell r="DD91">
            <v>1</v>
          </cell>
          <cell r="DE91">
            <v>1</v>
          </cell>
          <cell r="DF91">
            <v>1</v>
          </cell>
          <cell r="DG91">
            <v>1</v>
          </cell>
          <cell r="DH91">
            <v>1</v>
          </cell>
          <cell r="DI91">
            <v>1</v>
          </cell>
          <cell r="DJ91">
            <v>1</v>
          </cell>
          <cell r="DK91">
            <v>1</v>
          </cell>
          <cell r="DL91">
            <v>1</v>
          </cell>
          <cell r="DM91">
            <v>1</v>
          </cell>
          <cell r="DN91">
            <v>1</v>
          </cell>
          <cell r="DO91">
            <v>1</v>
          </cell>
          <cell r="DP91">
            <v>1</v>
          </cell>
          <cell r="DQ91">
            <v>1</v>
          </cell>
          <cell r="DR91">
            <v>1</v>
          </cell>
          <cell r="DS91">
            <v>1</v>
          </cell>
        </row>
        <row r="92">
          <cell r="C92" t="str">
            <v>Cedar Springs Wind II_T</v>
          </cell>
          <cell r="D92">
            <v>-33.479989999999987</v>
          </cell>
          <cell r="E92">
            <v>-33.479989999999987</v>
          </cell>
          <cell r="F92">
            <v>-33.479989999999987</v>
          </cell>
          <cell r="G92">
            <v>-33.479989999999987</v>
          </cell>
          <cell r="H92">
            <v>-33.479989999999987</v>
          </cell>
          <cell r="I92">
            <v>-33.479989999999987</v>
          </cell>
          <cell r="J92">
            <v>-33.479989999999987</v>
          </cell>
          <cell r="K92">
            <v>-33.479989999999987</v>
          </cell>
          <cell r="L92">
            <v>-33.479989999999987</v>
          </cell>
          <cell r="M92">
            <v>-33.479989999999987</v>
          </cell>
          <cell r="N92">
            <v>-33.479989999999987</v>
          </cell>
          <cell r="O92">
            <v>-33.479989999999987</v>
          </cell>
          <cell r="P92">
            <v>-33.479989999999987</v>
          </cell>
          <cell r="Q92">
            <v>-33.479989999999987</v>
          </cell>
          <cell r="R92">
            <v>-33.479989999999987</v>
          </cell>
          <cell r="S92">
            <v>-33.479989999999987</v>
          </cell>
          <cell r="T92">
            <v>-33.479989999999987</v>
          </cell>
          <cell r="U92">
            <v>-33.479989999999987</v>
          </cell>
          <cell r="V92">
            <v>-33.479989999999987</v>
          </cell>
          <cell r="W92">
            <v>-33.479989999999987</v>
          </cell>
          <cell r="X92">
            <v>-33.479989999999987</v>
          </cell>
          <cell r="Y92">
            <v>-33.479989999999987</v>
          </cell>
          <cell r="Z92">
            <v>-33.479989999999987</v>
          </cell>
          <cell r="AA92">
            <v>-33.479989999999987</v>
          </cell>
          <cell r="AB92">
            <v>-34.799999999999997</v>
          </cell>
          <cell r="AC92">
            <v>-34.799999999999997</v>
          </cell>
          <cell r="AD92">
            <v>-34.799999999999997</v>
          </cell>
          <cell r="AE92">
            <v>-34.799999999999997</v>
          </cell>
          <cell r="AF92">
            <v>-34.799999999999997</v>
          </cell>
          <cell r="AG92">
            <v>-34.799999999999997</v>
          </cell>
          <cell r="AH92">
            <v>-34.799999999999997</v>
          </cell>
          <cell r="AI92">
            <v>-34.799999999999997</v>
          </cell>
          <cell r="AJ92">
            <v>-34.799999999999997</v>
          </cell>
          <cell r="AK92">
            <v>-34.799999999999997</v>
          </cell>
          <cell r="AL92">
            <v>-34.799999999999997</v>
          </cell>
          <cell r="AM92">
            <v>-34.799999999999997</v>
          </cell>
          <cell r="AN92">
            <v>-34.799999999999997</v>
          </cell>
          <cell r="AO92">
            <v>-34.799999999999997</v>
          </cell>
          <cell r="AP92">
            <v>-34.799999999999997</v>
          </cell>
          <cell r="AQ92">
            <v>-34.799999999999997</v>
          </cell>
          <cell r="AR92">
            <v>-34.799999999999997</v>
          </cell>
          <cell r="AS92">
            <v>-34.799999999999997</v>
          </cell>
          <cell r="AT92">
            <v>-34.799999999999997</v>
          </cell>
          <cell r="AU92">
            <v>-34.799999999999997</v>
          </cell>
          <cell r="AV92">
            <v>-34.799999999999997</v>
          </cell>
          <cell r="AW92">
            <v>-34.799999999999997</v>
          </cell>
          <cell r="AX92">
            <v>-34.799999999999997</v>
          </cell>
          <cell r="AY92">
            <v>-34.799999999999997</v>
          </cell>
          <cell r="AZ92">
            <v>-36.129999999999995</v>
          </cell>
          <cell r="BA92">
            <v>-36.129999999999995</v>
          </cell>
          <cell r="BB92">
            <v>-36.129999999999995</v>
          </cell>
          <cell r="BC92">
            <v>-36.129999999999995</v>
          </cell>
          <cell r="BD92">
            <v>-36.129999999999995</v>
          </cell>
          <cell r="BE92">
            <v>-36.129999999999995</v>
          </cell>
          <cell r="BF92">
            <v>-36.129999999999995</v>
          </cell>
          <cell r="BG92">
            <v>-36.129999999999995</v>
          </cell>
          <cell r="BH92">
            <v>-36.129999999999995</v>
          </cell>
          <cell r="BI92">
            <v>-36.129999999999995</v>
          </cell>
          <cell r="BJ92">
            <v>-36.129999999999995</v>
          </cell>
          <cell r="BK92">
            <v>-36.129999999999995</v>
          </cell>
          <cell r="BL92">
            <v>-36.129999999999995</v>
          </cell>
          <cell r="BM92">
            <v>-36.129999999999995</v>
          </cell>
          <cell r="BN92">
            <v>-36.129999999999995</v>
          </cell>
          <cell r="BO92">
            <v>-36.129999999999995</v>
          </cell>
          <cell r="BP92">
            <v>-36.129999999999995</v>
          </cell>
          <cell r="BQ92">
            <v>-36.129999999999995</v>
          </cell>
          <cell r="BR92">
            <v>-36.129999999999995</v>
          </cell>
          <cell r="BS92">
            <v>-36.129999999999995</v>
          </cell>
          <cell r="BT92">
            <v>-36.129999999999995</v>
          </cell>
          <cell r="BU92">
            <v>-36.129999999999995</v>
          </cell>
          <cell r="BV92">
            <v>-36.129999999999995</v>
          </cell>
          <cell r="BW92">
            <v>-36.129999999999995</v>
          </cell>
          <cell r="BX92">
            <v>-37.449999999999996</v>
          </cell>
          <cell r="BY92">
            <v>-37.449999999999996</v>
          </cell>
          <cell r="BZ92">
            <v>-37.449999999999996</v>
          </cell>
          <cell r="CA92">
            <v>-37.449999999999996</v>
          </cell>
          <cell r="CB92">
            <v>-37.449999999999996</v>
          </cell>
          <cell r="CC92">
            <v>-37.449999999999996</v>
          </cell>
          <cell r="CD92">
            <v>-37.449999999999996</v>
          </cell>
          <cell r="CE92">
            <v>-37.449999999999996</v>
          </cell>
          <cell r="CF92">
            <v>-37.449999999999996</v>
          </cell>
          <cell r="CG92">
            <v>-37.449999999999996</v>
          </cell>
          <cell r="CH92">
            <v>-37.449999999999996</v>
          </cell>
          <cell r="CI92">
            <v>-37.449999999999996</v>
          </cell>
          <cell r="CJ92">
            <v>-37.449999999999996</v>
          </cell>
          <cell r="CK92">
            <v>-37.449999999999996</v>
          </cell>
          <cell r="CL92">
            <v>-37.449999999999996</v>
          </cell>
          <cell r="CM92">
            <v>-37.449999999999996</v>
          </cell>
          <cell r="CN92">
            <v>-37.449999999999996</v>
          </cell>
          <cell r="CO92">
            <v>-37.449999999999996</v>
          </cell>
          <cell r="CP92">
            <v>-37.449999999999996</v>
          </cell>
          <cell r="CQ92">
            <v>-37.449999999999996</v>
          </cell>
          <cell r="CR92">
            <v>-37.449999999999996</v>
          </cell>
          <cell r="CS92">
            <v>-37.449999999999996</v>
          </cell>
          <cell r="CT92">
            <v>-37.449999999999996</v>
          </cell>
          <cell r="CU92">
            <v>-37.449999999999996</v>
          </cell>
          <cell r="CV92">
            <v>-38.78</v>
          </cell>
          <cell r="CW92">
            <v>-38.78</v>
          </cell>
          <cell r="CX92">
            <v>-38.78</v>
          </cell>
          <cell r="CY92">
            <v>-38.78</v>
          </cell>
          <cell r="CZ92">
            <v>-38.78</v>
          </cell>
          <cell r="DA92">
            <v>-38.78</v>
          </cell>
          <cell r="DB92">
            <v>-38.78</v>
          </cell>
          <cell r="DC92">
            <v>-38.78</v>
          </cell>
          <cell r="DD92">
            <v>-38.78</v>
          </cell>
          <cell r="DE92">
            <v>-38.78</v>
          </cell>
          <cell r="DF92">
            <v>-38.78</v>
          </cell>
          <cell r="DG92">
            <v>-38.78</v>
          </cell>
          <cell r="DH92">
            <v>-40.109999999999992</v>
          </cell>
          <cell r="DI92">
            <v>-40.109999999999992</v>
          </cell>
          <cell r="DJ92">
            <v>-40.109999999999992</v>
          </cell>
          <cell r="DK92">
            <v>-40.109999999999992</v>
          </cell>
          <cell r="DL92">
            <v>-40.109999999999992</v>
          </cell>
          <cell r="DM92">
            <v>-40.109999999999992</v>
          </cell>
          <cell r="DN92">
            <v>-40.109999999999992</v>
          </cell>
          <cell r="DO92">
            <v>-40.109999999999992</v>
          </cell>
          <cell r="DP92">
            <v>-40.109999999999992</v>
          </cell>
          <cell r="DQ92">
            <v>-40.109999999999992</v>
          </cell>
          <cell r="DR92">
            <v>-40.109999999999992</v>
          </cell>
          <cell r="DS92">
            <v>-40.109999999999992</v>
          </cell>
        </row>
        <row r="93">
          <cell r="C93" t="str">
            <v>Cedar Springs Wind_T</v>
          </cell>
          <cell r="D93">
            <v>-33.479989999999987</v>
          </cell>
          <cell r="E93">
            <v>-33.479989999999987</v>
          </cell>
          <cell r="F93">
            <v>-33.479989999999987</v>
          </cell>
          <cell r="G93">
            <v>-33.479989999999987</v>
          </cell>
          <cell r="H93">
            <v>-33.479989999999987</v>
          </cell>
          <cell r="I93">
            <v>-33.479989999999987</v>
          </cell>
          <cell r="J93">
            <v>-33.479989999999987</v>
          </cell>
          <cell r="K93">
            <v>-33.479989999999987</v>
          </cell>
          <cell r="L93">
            <v>-33.479989999999987</v>
          </cell>
          <cell r="M93">
            <v>-33.479989999999987</v>
          </cell>
          <cell r="N93">
            <v>-33.479989999999987</v>
          </cell>
          <cell r="O93">
            <v>-33.479989999999987</v>
          </cell>
          <cell r="P93">
            <v>-33.479989999999987</v>
          </cell>
          <cell r="Q93">
            <v>-33.479989999999987</v>
          </cell>
          <cell r="R93">
            <v>-33.479989999999987</v>
          </cell>
          <cell r="S93">
            <v>-33.479989999999987</v>
          </cell>
          <cell r="T93">
            <v>-33.479989999999987</v>
          </cell>
          <cell r="U93">
            <v>-33.479989999999987</v>
          </cell>
          <cell r="V93">
            <v>-33.479989999999987</v>
          </cell>
          <cell r="W93">
            <v>-33.479989999999987</v>
          </cell>
          <cell r="X93">
            <v>-33.479989999999987</v>
          </cell>
          <cell r="Y93">
            <v>-33.479989999999987</v>
          </cell>
          <cell r="Z93">
            <v>-33.479989999999987</v>
          </cell>
          <cell r="AA93">
            <v>-33.479989999999987</v>
          </cell>
          <cell r="AB93">
            <v>-34.799999999999997</v>
          </cell>
          <cell r="AC93">
            <v>-34.799999999999997</v>
          </cell>
          <cell r="AD93">
            <v>-34.799999999999997</v>
          </cell>
          <cell r="AE93">
            <v>-34.799999999999997</v>
          </cell>
          <cell r="AF93">
            <v>-34.799999999999997</v>
          </cell>
          <cell r="AG93">
            <v>-34.799999999999997</v>
          </cell>
          <cell r="AH93">
            <v>-34.799999999999997</v>
          </cell>
          <cell r="AI93">
            <v>-34.799999999999997</v>
          </cell>
          <cell r="AJ93">
            <v>-34.799999999999997</v>
          </cell>
          <cell r="AK93">
            <v>-34.799999999999997</v>
          </cell>
          <cell r="AL93">
            <v>-34.799999999999997</v>
          </cell>
          <cell r="AM93">
            <v>-34.799999999999997</v>
          </cell>
          <cell r="AN93">
            <v>-34.799999999999997</v>
          </cell>
          <cell r="AO93">
            <v>-34.799999999999997</v>
          </cell>
          <cell r="AP93">
            <v>-34.799999999999997</v>
          </cell>
          <cell r="AQ93">
            <v>-34.799999999999997</v>
          </cell>
          <cell r="AR93">
            <v>-34.799999999999997</v>
          </cell>
          <cell r="AS93">
            <v>-34.799999999999997</v>
          </cell>
          <cell r="AT93">
            <v>-34.799999999999997</v>
          </cell>
          <cell r="AU93">
            <v>-34.799999999999997</v>
          </cell>
          <cell r="AV93">
            <v>-34.799999999999997</v>
          </cell>
          <cell r="AW93">
            <v>-34.799999999999997</v>
          </cell>
          <cell r="AX93">
            <v>-34.799999999999997</v>
          </cell>
          <cell r="AY93">
            <v>-34.799999999999997</v>
          </cell>
          <cell r="AZ93">
            <v>-36.129999999999995</v>
          </cell>
          <cell r="BA93">
            <v>-36.129999999999995</v>
          </cell>
          <cell r="BB93">
            <v>-36.129999999999995</v>
          </cell>
          <cell r="BC93">
            <v>-36.129999999999995</v>
          </cell>
          <cell r="BD93">
            <v>-36.129999999999995</v>
          </cell>
          <cell r="BE93">
            <v>-36.129999999999995</v>
          </cell>
          <cell r="BF93">
            <v>-36.129999999999995</v>
          </cell>
          <cell r="BG93">
            <v>-36.129999999999995</v>
          </cell>
          <cell r="BH93">
            <v>-36.129999999999995</v>
          </cell>
          <cell r="BI93">
            <v>-36.129999999999995</v>
          </cell>
          <cell r="BJ93">
            <v>-36.129999999999995</v>
          </cell>
          <cell r="BK93">
            <v>-36.129999999999995</v>
          </cell>
          <cell r="BL93">
            <v>-36.129999999999995</v>
          </cell>
          <cell r="BM93">
            <v>-36.129999999999995</v>
          </cell>
          <cell r="BN93">
            <v>-36.129999999999995</v>
          </cell>
          <cell r="BO93">
            <v>-36.129999999999995</v>
          </cell>
          <cell r="BP93">
            <v>-36.129999999999995</v>
          </cell>
          <cell r="BQ93">
            <v>-36.129999999999995</v>
          </cell>
          <cell r="BR93">
            <v>-36.129999999999995</v>
          </cell>
          <cell r="BS93">
            <v>-36.129999999999995</v>
          </cell>
          <cell r="BT93">
            <v>-36.129999999999995</v>
          </cell>
          <cell r="BU93">
            <v>-36.129999999999995</v>
          </cell>
          <cell r="BV93">
            <v>-36.129999999999995</v>
          </cell>
          <cell r="BW93">
            <v>-36.129999999999995</v>
          </cell>
          <cell r="BX93">
            <v>-37.449999999999996</v>
          </cell>
          <cell r="BY93">
            <v>-37.449999999999996</v>
          </cell>
          <cell r="BZ93">
            <v>-37.449999999999996</v>
          </cell>
          <cell r="CA93">
            <v>-37.449999999999996</v>
          </cell>
          <cell r="CB93">
            <v>-37.449999999999996</v>
          </cell>
          <cell r="CC93">
            <v>-37.449999999999996</v>
          </cell>
          <cell r="CD93">
            <v>-37.449999999999996</v>
          </cell>
          <cell r="CE93">
            <v>-37.449999999999996</v>
          </cell>
          <cell r="CF93">
            <v>-37.449999999999996</v>
          </cell>
          <cell r="CG93">
            <v>-37.449999999999996</v>
          </cell>
          <cell r="CH93">
            <v>-37.449999999999996</v>
          </cell>
          <cell r="CI93">
            <v>-37.449999999999996</v>
          </cell>
          <cell r="CJ93">
            <v>-37.449999999999996</v>
          </cell>
          <cell r="CK93">
            <v>-37.449999999999996</v>
          </cell>
          <cell r="CL93">
            <v>-37.449999999999996</v>
          </cell>
          <cell r="CM93">
            <v>-37.449999999999996</v>
          </cell>
          <cell r="CN93">
            <v>-37.449999999999996</v>
          </cell>
          <cell r="CO93">
            <v>-37.449999999999996</v>
          </cell>
          <cell r="CP93">
            <v>-37.449999999999996</v>
          </cell>
          <cell r="CQ93">
            <v>-37.449999999999996</v>
          </cell>
          <cell r="CR93">
            <v>-37.449999999999996</v>
          </cell>
          <cell r="CS93">
            <v>-37.449999999999996</v>
          </cell>
          <cell r="CT93">
            <v>-37.449999999999996</v>
          </cell>
          <cell r="CU93">
            <v>-37.449999999999996</v>
          </cell>
          <cell r="CV93">
            <v>-38.78</v>
          </cell>
          <cell r="CW93">
            <v>-38.78</v>
          </cell>
          <cell r="CX93">
            <v>-38.78</v>
          </cell>
          <cell r="CY93">
            <v>-38.78</v>
          </cell>
          <cell r="CZ93">
            <v>-38.78</v>
          </cell>
          <cell r="DA93">
            <v>-38.78</v>
          </cell>
          <cell r="DB93">
            <v>-38.78</v>
          </cell>
          <cell r="DC93">
            <v>-38.78</v>
          </cell>
          <cell r="DD93">
            <v>-38.78</v>
          </cell>
          <cell r="DE93">
            <v>-38.78</v>
          </cell>
          <cell r="DF93">
            <v>-38.78</v>
          </cell>
          <cell r="DG93">
            <v>-38.78</v>
          </cell>
          <cell r="DH93">
            <v>-40.109999999999992</v>
          </cell>
          <cell r="DI93">
            <v>-40.109999999999992</v>
          </cell>
          <cell r="DJ93">
            <v>-40.109999999999992</v>
          </cell>
          <cell r="DK93">
            <v>-40.109999999999992</v>
          </cell>
          <cell r="DL93">
            <v>-40.109999999999992</v>
          </cell>
          <cell r="DM93">
            <v>-40.109999999999992</v>
          </cell>
          <cell r="DN93">
            <v>-40.109999999999992</v>
          </cell>
          <cell r="DO93">
            <v>-40.109999999999992</v>
          </cell>
          <cell r="DP93">
            <v>-40.109999999999992</v>
          </cell>
          <cell r="DQ93">
            <v>-40.109999999999992</v>
          </cell>
          <cell r="DR93">
            <v>-40.109999999999992</v>
          </cell>
          <cell r="DS93">
            <v>-40.109999999999992</v>
          </cell>
        </row>
        <row r="94">
          <cell r="C94" t="str">
            <v>Cedar Springs Wind III_T</v>
          </cell>
          <cell r="D94">
            <v>-33.480000000000004</v>
          </cell>
          <cell r="E94">
            <v>-33.480000000000004</v>
          </cell>
          <cell r="F94">
            <v>-33.480000000000004</v>
          </cell>
          <cell r="G94">
            <v>-33.480000000000004</v>
          </cell>
          <cell r="H94">
            <v>-33.480000000000004</v>
          </cell>
          <cell r="I94">
            <v>-33.480000000000004</v>
          </cell>
          <cell r="J94">
            <v>-33.480000000000004</v>
          </cell>
          <cell r="K94">
            <v>-33.480000000000004</v>
          </cell>
          <cell r="L94">
            <v>-33.480000000000004</v>
          </cell>
          <cell r="M94">
            <v>-33.480000000000004</v>
          </cell>
          <cell r="N94">
            <v>-33.480000000000004</v>
          </cell>
          <cell r="O94">
            <v>-33.480000000000004</v>
          </cell>
          <cell r="P94">
            <v>-33.480000000000004</v>
          </cell>
          <cell r="Q94">
            <v>-33.480000000000004</v>
          </cell>
          <cell r="R94">
            <v>-33.480000000000004</v>
          </cell>
          <cell r="S94">
            <v>-33.480000000000004</v>
          </cell>
          <cell r="T94">
            <v>-33.480000000000004</v>
          </cell>
          <cell r="U94">
            <v>-33.480000000000004</v>
          </cell>
          <cell r="V94">
            <v>-33.480000000000004</v>
          </cell>
          <cell r="W94">
            <v>-33.480000000000004</v>
          </cell>
          <cell r="X94">
            <v>-33.480000000000004</v>
          </cell>
          <cell r="Y94">
            <v>-33.480000000000004</v>
          </cell>
          <cell r="Z94">
            <v>-33.480000000000004</v>
          </cell>
          <cell r="AA94">
            <v>-33.480000000000004</v>
          </cell>
          <cell r="AB94">
            <v>-34.799999999999997</v>
          </cell>
          <cell r="AC94">
            <v>-34.799999999999997</v>
          </cell>
          <cell r="AD94">
            <v>-34.799999999999997</v>
          </cell>
          <cell r="AE94">
            <v>-34.799999999999997</v>
          </cell>
          <cell r="AF94">
            <v>-34.799999999999997</v>
          </cell>
          <cell r="AG94">
            <v>-34.799999999999997</v>
          </cell>
          <cell r="AH94">
            <v>-34.799999999999997</v>
          </cell>
          <cell r="AI94">
            <v>-34.799999999999997</v>
          </cell>
          <cell r="AJ94">
            <v>-34.799999999999997</v>
          </cell>
          <cell r="AK94">
            <v>-34.799999999999997</v>
          </cell>
          <cell r="AL94">
            <v>-34.799999999999997</v>
          </cell>
          <cell r="AM94">
            <v>-34.799999999999997</v>
          </cell>
          <cell r="AN94">
            <v>-34.799999999999997</v>
          </cell>
          <cell r="AO94">
            <v>-34.799999999999997</v>
          </cell>
          <cell r="AP94">
            <v>-34.799999999999997</v>
          </cell>
          <cell r="AQ94">
            <v>-34.799999999999997</v>
          </cell>
          <cell r="AR94">
            <v>-34.799999999999997</v>
          </cell>
          <cell r="AS94">
            <v>-34.799999999999997</v>
          </cell>
          <cell r="AT94">
            <v>-34.799999999999997</v>
          </cell>
          <cell r="AU94">
            <v>-34.799999999999997</v>
          </cell>
          <cell r="AV94">
            <v>-34.799999999999997</v>
          </cell>
          <cell r="AW94">
            <v>-34.799999999999997</v>
          </cell>
          <cell r="AX94">
            <v>-34.799999999999997</v>
          </cell>
          <cell r="AY94">
            <v>-34.799999999999997</v>
          </cell>
          <cell r="AZ94">
            <v>-36.129999999999995</v>
          </cell>
          <cell r="BA94">
            <v>-36.129999999999995</v>
          </cell>
          <cell r="BB94">
            <v>-36.129999999999995</v>
          </cell>
          <cell r="BC94">
            <v>-36.129999999999995</v>
          </cell>
          <cell r="BD94">
            <v>-36.129999999999995</v>
          </cell>
          <cell r="BE94">
            <v>-36.129999999999995</v>
          </cell>
          <cell r="BF94">
            <v>-36.129999999999995</v>
          </cell>
          <cell r="BG94">
            <v>-36.129999999999995</v>
          </cell>
          <cell r="BH94">
            <v>-36.129999999999995</v>
          </cell>
          <cell r="BI94">
            <v>-36.129999999999995</v>
          </cell>
          <cell r="BJ94">
            <v>-36.129999999999995</v>
          </cell>
          <cell r="BK94">
            <v>-36.129999999999995</v>
          </cell>
          <cell r="BL94">
            <v>-36.129999999999995</v>
          </cell>
          <cell r="BM94">
            <v>-36.129999999999995</v>
          </cell>
          <cell r="BN94">
            <v>-36.129999999999995</v>
          </cell>
          <cell r="BO94">
            <v>-36.129999999999995</v>
          </cell>
          <cell r="BP94">
            <v>-36.129999999999995</v>
          </cell>
          <cell r="BQ94">
            <v>-36.129999999999995</v>
          </cell>
          <cell r="BR94">
            <v>-36.129999999999995</v>
          </cell>
          <cell r="BS94">
            <v>-36.129999999999995</v>
          </cell>
          <cell r="BT94">
            <v>-36.129999999999995</v>
          </cell>
          <cell r="BU94">
            <v>-36.129999999999995</v>
          </cell>
          <cell r="BV94">
            <v>-36.129999999999995</v>
          </cell>
          <cell r="BW94">
            <v>-36.129999999999995</v>
          </cell>
          <cell r="BX94">
            <v>-37.449999999999996</v>
          </cell>
          <cell r="BY94">
            <v>-37.449999999999996</v>
          </cell>
          <cell r="BZ94">
            <v>-37.449999999999996</v>
          </cell>
          <cell r="CA94">
            <v>-37.449999999999996</v>
          </cell>
          <cell r="CB94">
            <v>-37.449999999999996</v>
          </cell>
          <cell r="CC94">
            <v>-37.449999999999996</v>
          </cell>
          <cell r="CD94">
            <v>-37.449999999999996</v>
          </cell>
          <cell r="CE94">
            <v>-37.449999999999996</v>
          </cell>
          <cell r="CF94">
            <v>-37.449999999999996</v>
          </cell>
          <cell r="CG94">
            <v>-37.449999999999996</v>
          </cell>
          <cell r="CH94">
            <v>-37.449999999999996</v>
          </cell>
          <cell r="CI94">
            <v>-37.449999999999996</v>
          </cell>
          <cell r="CJ94">
            <v>-37.449999999999996</v>
          </cell>
          <cell r="CK94">
            <v>-37.449999999999996</v>
          </cell>
          <cell r="CL94">
            <v>-37.449999999999996</v>
          </cell>
          <cell r="CM94">
            <v>-37.449999999999996</v>
          </cell>
          <cell r="CN94">
            <v>-37.449999999999996</v>
          </cell>
          <cell r="CO94">
            <v>-37.449999999999996</v>
          </cell>
          <cell r="CP94">
            <v>-37.449999999999996</v>
          </cell>
          <cell r="CQ94">
            <v>-37.449999999999996</v>
          </cell>
          <cell r="CR94">
            <v>-37.449999999999996</v>
          </cell>
          <cell r="CS94">
            <v>-37.449999999999996</v>
          </cell>
          <cell r="CT94">
            <v>-37.449999999999996</v>
          </cell>
          <cell r="CU94">
            <v>-37.449999999999996</v>
          </cell>
          <cell r="CV94">
            <v>-38.78</v>
          </cell>
          <cell r="CW94">
            <v>-38.78</v>
          </cell>
          <cell r="CX94">
            <v>-38.78</v>
          </cell>
          <cell r="CY94">
            <v>-38.78</v>
          </cell>
          <cell r="CZ94">
            <v>-38.78</v>
          </cell>
          <cell r="DA94">
            <v>-38.78</v>
          </cell>
          <cell r="DB94">
            <v>-38.78</v>
          </cell>
          <cell r="DC94">
            <v>-38.78</v>
          </cell>
          <cell r="DD94">
            <v>-38.78</v>
          </cell>
          <cell r="DE94">
            <v>-38.78</v>
          </cell>
          <cell r="DF94">
            <v>-38.78</v>
          </cell>
          <cell r="DG94">
            <v>-38.78</v>
          </cell>
          <cell r="DH94">
            <v>-40.109999999999992</v>
          </cell>
          <cell r="DI94">
            <v>-40.109999999999992</v>
          </cell>
          <cell r="DJ94">
            <v>-40.109999999999992</v>
          </cell>
          <cell r="DK94">
            <v>-40.109999999999992</v>
          </cell>
          <cell r="DL94">
            <v>-40.109999999999992</v>
          </cell>
          <cell r="DM94">
            <v>-40.109999999999992</v>
          </cell>
          <cell r="DN94">
            <v>-40.109999999999992</v>
          </cell>
          <cell r="DO94">
            <v>-40.109999999999992</v>
          </cell>
          <cell r="DP94">
            <v>-40.109999999999992</v>
          </cell>
          <cell r="DQ94">
            <v>-40.109999999999992</v>
          </cell>
          <cell r="DR94">
            <v>-40.109999999999992</v>
          </cell>
          <cell r="DS94">
            <v>-40.109999999999992</v>
          </cell>
        </row>
        <row r="95">
          <cell r="C95" t="str">
            <v>IRP19Wind_UT_CP_T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-21.47999999999999</v>
          </cell>
          <cell r="AC95">
            <v>-21.47999999999999</v>
          </cell>
          <cell r="AD95">
            <v>-21.47999999999999</v>
          </cell>
          <cell r="AE95">
            <v>-21.47999999999999</v>
          </cell>
          <cell r="AF95">
            <v>-21.47999999999999</v>
          </cell>
          <cell r="AG95">
            <v>-21.47999999999999</v>
          </cell>
          <cell r="AH95">
            <v>-21.47999999999999</v>
          </cell>
          <cell r="AI95">
            <v>-21.47999999999999</v>
          </cell>
          <cell r="AJ95">
            <v>-21.47999999999999</v>
          </cell>
          <cell r="AK95">
            <v>-21.47999999999999</v>
          </cell>
          <cell r="AL95">
            <v>-21.47999999999999</v>
          </cell>
          <cell r="AM95">
            <v>-21.47999999999999</v>
          </cell>
          <cell r="AN95">
            <v>-21.47999999999999</v>
          </cell>
          <cell r="AO95">
            <v>-21.47999999999999</v>
          </cell>
          <cell r="AP95">
            <v>-21.47999999999999</v>
          </cell>
          <cell r="AQ95">
            <v>-21.47999999999999</v>
          </cell>
          <cell r="AR95">
            <v>-21.47999999999999</v>
          </cell>
          <cell r="AS95">
            <v>-21.47999999999999</v>
          </cell>
          <cell r="AT95">
            <v>-21.47999999999999</v>
          </cell>
          <cell r="AU95">
            <v>-21.47999999999999</v>
          </cell>
          <cell r="AV95">
            <v>-21.47999999999999</v>
          </cell>
          <cell r="AW95">
            <v>-21.47999999999999</v>
          </cell>
          <cell r="AX95">
            <v>-21.47999999999999</v>
          </cell>
          <cell r="AY95">
            <v>-21.47999999999999</v>
          </cell>
          <cell r="AZ95">
            <v>-22.277999999999992</v>
          </cell>
          <cell r="BA95">
            <v>-22.277999999999992</v>
          </cell>
          <cell r="BB95">
            <v>-22.277999999999992</v>
          </cell>
          <cell r="BC95">
            <v>-22.277999999999992</v>
          </cell>
          <cell r="BD95">
            <v>-22.277999999999992</v>
          </cell>
          <cell r="BE95">
            <v>-22.277999999999992</v>
          </cell>
          <cell r="BF95">
            <v>-22.277999999999992</v>
          </cell>
          <cell r="BG95">
            <v>-22.277999999999992</v>
          </cell>
          <cell r="BH95">
            <v>-22.277999999999992</v>
          </cell>
          <cell r="BI95">
            <v>-22.277999999999992</v>
          </cell>
          <cell r="BJ95">
            <v>-22.277999999999992</v>
          </cell>
          <cell r="BK95">
            <v>-22.277999999999992</v>
          </cell>
          <cell r="BL95">
            <v>-22.277999999999992</v>
          </cell>
          <cell r="BM95">
            <v>-22.277999999999992</v>
          </cell>
          <cell r="BN95">
            <v>-22.277999999999992</v>
          </cell>
          <cell r="BO95">
            <v>-22.277999999999992</v>
          </cell>
          <cell r="BP95">
            <v>-22.277999999999992</v>
          </cell>
          <cell r="BQ95">
            <v>-22.277999999999992</v>
          </cell>
          <cell r="BR95">
            <v>-22.277999999999992</v>
          </cell>
          <cell r="BS95">
            <v>-22.277999999999992</v>
          </cell>
          <cell r="BT95">
            <v>-22.277999999999992</v>
          </cell>
          <cell r="BU95">
            <v>-22.277999999999992</v>
          </cell>
          <cell r="BV95">
            <v>-22.277999999999992</v>
          </cell>
          <cell r="BW95">
            <v>-22.277999999999992</v>
          </cell>
          <cell r="BX95">
            <v>-23.069999999999993</v>
          </cell>
          <cell r="BY95">
            <v>-23.069999999999993</v>
          </cell>
          <cell r="BZ95">
            <v>-23.069999999999993</v>
          </cell>
          <cell r="CA95">
            <v>-23.069999999999993</v>
          </cell>
          <cell r="CB95">
            <v>-23.069999999999993</v>
          </cell>
          <cell r="CC95">
            <v>-23.069999999999993</v>
          </cell>
          <cell r="CD95">
            <v>-23.069999999999993</v>
          </cell>
          <cell r="CE95">
            <v>-23.069999999999993</v>
          </cell>
          <cell r="CF95">
            <v>-23.069999999999993</v>
          </cell>
          <cell r="CG95">
            <v>-23.069999999999993</v>
          </cell>
          <cell r="CH95">
            <v>-23.069999999999993</v>
          </cell>
          <cell r="CI95">
            <v>-23.069999999999993</v>
          </cell>
          <cell r="CJ95">
            <v>-23.069999999999993</v>
          </cell>
          <cell r="CK95">
            <v>-23.069999999999993</v>
          </cell>
          <cell r="CL95">
            <v>-23.069999999999993</v>
          </cell>
          <cell r="CM95">
            <v>-23.069999999999993</v>
          </cell>
          <cell r="CN95">
            <v>-23.069999999999993</v>
          </cell>
          <cell r="CO95">
            <v>-23.069999999999993</v>
          </cell>
          <cell r="CP95">
            <v>-23.069999999999993</v>
          </cell>
          <cell r="CQ95">
            <v>-23.069999999999993</v>
          </cell>
          <cell r="CR95">
            <v>-23.069999999999993</v>
          </cell>
          <cell r="CS95">
            <v>-23.069999999999993</v>
          </cell>
          <cell r="CT95">
            <v>-23.069999999999993</v>
          </cell>
          <cell r="CU95">
            <v>-23.069999999999993</v>
          </cell>
          <cell r="CV95">
            <v>-23.867999999999995</v>
          </cell>
          <cell r="CW95">
            <v>-23.867999999999995</v>
          </cell>
          <cell r="CX95">
            <v>-23.867999999999995</v>
          </cell>
          <cell r="CY95">
            <v>-23.867999999999995</v>
          </cell>
          <cell r="CZ95">
            <v>-23.867999999999995</v>
          </cell>
          <cell r="DA95">
            <v>-23.867999999999995</v>
          </cell>
          <cell r="DB95">
            <v>-23.867999999999995</v>
          </cell>
          <cell r="DC95">
            <v>-23.867999999999995</v>
          </cell>
          <cell r="DD95">
            <v>-23.867999999999995</v>
          </cell>
          <cell r="DE95">
            <v>-23.867999999999995</v>
          </cell>
          <cell r="DF95">
            <v>-23.867999999999995</v>
          </cell>
          <cell r="DG95">
            <v>-23.867999999999995</v>
          </cell>
          <cell r="DH95">
            <v>-24.665999999999997</v>
          </cell>
          <cell r="DI95">
            <v>-24.665999999999997</v>
          </cell>
          <cell r="DJ95">
            <v>-24.665999999999997</v>
          </cell>
          <cell r="DK95">
            <v>-24.665999999999997</v>
          </cell>
          <cell r="DL95">
            <v>-24.665999999999997</v>
          </cell>
          <cell r="DM95">
            <v>-24.665999999999997</v>
          </cell>
          <cell r="DN95">
            <v>-24.665999999999997</v>
          </cell>
          <cell r="DO95">
            <v>-24.665999999999997</v>
          </cell>
          <cell r="DP95">
            <v>-24.665999999999997</v>
          </cell>
          <cell r="DQ95">
            <v>-24.665999999999997</v>
          </cell>
          <cell r="DR95">
            <v>-24.665999999999997</v>
          </cell>
          <cell r="DS95">
            <v>-24.665999999999997</v>
          </cell>
        </row>
        <row r="96">
          <cell r="C96" t="str">
            <v>IRP19Wind_WYAE_T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-20.480000000000004</v>
          </cell>
          <cell r="AO96">
            <v>-20.480000000000004</v>
          </cell>
          <cell r="AP96">
            <v>-20.480000000000004</v>
          </cell>
          <cell r="AQ96">
            <v>-20.480000000000004</v>
          </cell>
          <cell r="AR96">
            <v>-20.480000000000004</v>
          </cell>
          <cell r="AS96">
            <v>-20.480000000000004</v>
          </cell>
          <cell r="AT96">
            <v>-20.480000000000004</v>
          </cell>
          <cell r="AU96">
            <v>-20.480000000000004</v>
          </cell>
          <cell r="AV96">
            <v>-20.480000000000004</v>
          </cell>
          <cell r="AW96">
            <v>-20.480000000000004</v>
          </cell>
          <cell r="AX96">
            <v>-20.480000000000004</v>
          </cell>
          <cell r="AY96">
            <v>-20.480000000000004</v>
          </cell>
          <cell r="AZ96">
            <v>-21.277999999999992</v>
          </cell>
          <cell r="BA96">
            <v>-21.277999999999992</v>
          </cell>
          <cell r="BB96">
            <v>-21.277999999999992</v>
          </cell>
          <cell r="BC96">
            <v>-21.277999999999992</v>
          </cell>
          <cell r="BD96">
            <v>-21.277999999999992</v>
          </cell>
          <cell r="BE96">
            <v>-21.277999999999992</v>
          </cell>
          <cell r="BF96">
            <v>-21.277999999999992</v>
          </cell>
          <cell r="BG96">
            <v>-21.277999999999992</v>
          </cell>
          <cell r="BH96">
            <v>-21.277999999999992</v>
          </cell>
          <cell r="BI96">
            <v>-21.277999999999992</v>
          </cell>
          <cell r="BJ96">
            <v>-21.277999999999992</v>
          </cell>
          <cell r="BK96">
            <v>-21.277999999999992</v>
          </cell>
          <cell r="BL96">
            <v>-21.277999999999992</v>
          </cell>
          <cell r="BM96">
            <v>-21.277999999999992</v>
          </cell>
          <cell r="BN96">
            <v>-21.277999999999992</v>
          </cell>
          <cell r="BO96">
            <v>-21.277999999999992</v>
          </cell>
          <cell r="BP96">
            <v>-21.277999999999992</v>
          </cell>
          <cell r="BQ96">
            <v>-21.277999999999992</v>
          </cell>
          <cell r="BR96">
            <v>-21.277999999999992</v>
          </cell>
          <cell r="BS96">
            <v>-21.277999999999992</v>
          </cell>
          <cell r="BT96">
            <v>-21.277999999999992</v>
          </cell>
          <cell r="BU96">
            <v>-21.277999999999992</v>
          </cell>
          <cell r="BV96">
            <v>-21.277999999999992</v>
          </cell>
          <cell r="BW96">
            <v>-21.277999999999992</v>
          </cell>
          <cell r="BX96">
            <v>-22.069999999999993</v>
          </cell>
          <cell r="BY96">
            <v>-22.069999999999993</v>
          </cell>
          <cell r="BZ96">
            <v>-22.069999999999993</v>
          </cell>
          <cell r="CA96">
            <v>-22.069999999999993</v>
          </cell>
          <cell r="CB96">
            <v>-22.069999999999993</v>
          </cell>
          <cell r="CC96">
            <v>-22.069999999999993</v>
          </cell>
          <cell r="CD96">
            <v>-22.069999999999993</v>
          </cell>
          <cell r="CE96">
            <v>-22.069999999999993</v>
          </cell>
          <cell r="CF96">
            <v>-22.069999999999993</v>
          </cell>
          <cell r="CG96">
            <v>-22.069999999999993</v>
          </cell>
          <cell r="CH96">
            <v>-22.069999999999993</v>
          </cell>
          <cell r="CI96">
            <v>-22.069999999999993</v>
          </cell>
          <cell r="CJ96">
            <v>-22.069999999999993</v>
          </cell>
          <cell r="CK96">
            <v>-22.069999999999993</v>
          </cell>
          <cell r="CL96">
            <v>-22.069999999999993</v>
          </cell>
          <cell r="CM96">
            <v>-22.069999999999993</v>
          </cell>
          <cell r="CN96">
            <v>-22.069999999999993</v>
          </cell>
          <cell r="CO96">
            <v>-22.069999999999993</v>
          </cell>
          <cell r="CP96">
            <v>-22.069999999999993</v>
          </cell>
          <cell r="CQ96">
            <v>-22.069999999999993</v>
          </cell>
          <cell r="CR96">
            <v>-22.069999999999993</v>
          </cell>
          <cell r="CS96">
            <v>-22.069999999999993</v>
          </cell>
          <cell r="CT96">
            <v>-22.069999999999993</v>
          </cell>
          <cell r="CU96">
            <v>-22.069999999999993</v>
          </cell>
          <cell r="CV96">
            <v>-22.867999999999995</v>
          </cell>
          <cell r="CW96">
            <v>-22.867999999999995</v>
          </cell>
          <cell r="CX96">
            <v>-22.867999999999995</v>
          </cell>
          <cell r="CY96">
            <v>-22.867999999999995</v>
          </cell>
          <cell r="CZ96">
            <v>-22.867999999999995</v>
          </cell>
          <cell r="DA96">
            <v>-22.867999999999995</v>
          </cell>
          <cell r="DB96">
            <v>-22.867999999999995</v>
          </cell>
          <cell r="DC96">
            <v>-22.867999999999995</v>
          </cell>
          <cell r="DD96">
            <v>-22.867999999999995</v>
          </cell>
          <cell r="DE96">
            <v>-22.867999999999995</v>
          </cell>
          <cell r="DF96">
            <v>-22.867999999999995</v>
          </cell>
          <cell r="DG96">
            <v>-22.867999999999995</v>
          </cell>
          <cell r="DH96">
            <v>-23.665999999999997</v>
          </cell>
          <cell r="DI96">
            <v>-23.665999999999997</v>
          </cell>
          <cell r="DJ96">
            <v>-23.665999999999997</v>
          </cell>
          <cell r="DK96">
            <v>-23.665999999999997</v>
          </cell>
          <cell r="DL96">
            <v>-23.665999999999997</v>
          </cell>
          <cell r="DM96">
            <v>-23.665999999999997</v>
          </cell>
          <cell r="DN96">
            <v>-23.665999999999997</v>
          </cell>
          <cell r="DO96">
            <v>-23.665999999999997</v>
          </cell>
          <cell r="DP96">
            <v>-23.665999999999997</v>
          </cell>
          <cell r="DQ96">
            <v>-23.665999999999997</v>
          </cell>
          <cell r="DR96">
            <v>-23.665999999999997</v>
          </cell>
          <cell r="DS96">
            <v>-23.665999999999997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endix B.1"/>
      <sheetName val="Table 1"/>
      <sheetName val="Table 2"/>
      <sheetName val="Table 4"/>
      <sheetName val="Table3ACsummary"/>
      <sheetName val="Table 3 TransCost"/>
      <sheetName val="Table 3 PV wS UTS_2024"/>
      <sheetName val="Table 3 PV wS UTS_2030"/>
      <sheetName val="Table 3 PV wS UTN_2024"/>
      <sheetName val="Table 3 PV wS JB_2024"/>
      <sheetName val="Table 3 PV wS JB_2029"/>
      <sheetName val="Table 3 PV wS SO_2024"/>
      <sheetName val="Table 3 PV wS YK_2024"/>
      <sheetName val="Table 5"/>
      <sheetName val="Table 3 UT CP Wind_2023"/>
      <sheetName val="Table 3 WYAE Wind_2024"/>
      <sheetName val="Table 3 185 MW (NTN) 2026)"/>
      <sheetName val="Table 3 YK Wind wS_2029"/>
      <sheetName val="Table 3 ID Wind_2030"/>
      <sheetName val="Table 3 ID Wind wS_2032"/>
    </sheetNames>
    <sheetDataSet>
      <sheetData sheetId="0" refreshError="1"/>
      <sheetData sheetId="1">
        <row r="13">
          <cell r="B13">
            <v>2020</v>
          </cell>
        </row>
        <row r="39">
          <cell r="I39">
            <v>6.9199999999999998E-2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>
        <row r="6">
          <cell r="M6">
            <v>100</v>
          </cell>
        </row>
        <row r="7">
          <cell r="M7">
            <v>1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Description"/>
      <sheetName val="VDOC"/>
      <sheetName val="Forward Price Curve"/>
      <sheetName val="Inflation Forecast"/>
      <sheetName val="Internal Verification (Prior)"/>
      <sheetName val="Internal Verification (Diff)"/>
      <sheetName val="GNw_Market Price Index (2012) C"/>
    </sheetNames>
    <sheetDataSet>
      <sheetData sheetId="0"/>
      <sheetData sheetId="1">
        <row r="1">
          <cell r="N1" t="str">
            <v>GNw_Market Price Index (2012) CONF</v>
          </cell>
        </row>
      </sheetData>
      <sheetData sheetId="2">
        <row r="2">
          <cell r="G2">
            <v>44196</v>
          </cell>
        </row>
        <row r="7">
          <cell r="A7">
            <v>0</v>
          </cell>
          <cell r="D7">
            <v>0</v>
          </cell>
          <cell r="E7">
            <v>2</v>
          </cell>
          <cell r="F7">
            <v>2</v>
          </cell>
          <cell r="G7">
            <v>2</v>
          </cell>
          <cell r="H7">
            <v>2</v>
          </cell>
          <cell r="I7">
            <v>2</v>
          </cell>
          <cell r="J7">
            <v>2</v>
          </cell>
          <cell r="K7">
            <v>2</v>
          </cell>
          <cell r="L7">
            <v>0</v>
          </cell>
          <cell r="M7">
            <v>5</v>
          </cell>
          <cell r="N7">
            <v>5</v>
          </cell>
          <cell r="O7">
            <v>5</v>
          </cell>
          <cell r="P7">
            <v>5</v>
          </cell>
          <cell r="Q7">
            <v>5</v>
          </cell>
          <cell r="R7">
            <v>0</v>
          </cell>
          <cell r="S7">
            <v>0</v>
          </cell>
          <cell r="T7">
            <v>0</v>
          </cell>
          <cell r="U7">
            <v>5</v>
          </cell>
          <cell r="V7">
            <v>5</v>
          </cell>
          <cell r="W7">
            <v>5</v>
          </cell>
          <cell r="X7">
            <v>5</v>
          </cell>
          <cell r="Y7">
            <v>0</v>
          </cell>
          <cell r="Z7">
            <v>0</v>
          </cell>
          <cell r="AC7" t="str">
            <v>Fwd Price</v>
          </cell>
          <cell r="AD7" t="str">
            <v>Fwd Price</v>
          </cell>
          <cell r="AE7" t="str">
            <v>Fwd Price</v>
          </cell>
          <cell r="AF7" t="str">
            <v>Fwd Price</v>
          </cell>
          <cell r="AG7" t="str">
            <v>Fwd Price</v>
          </cell>
          <cell r="AH7" t="str">
            <v>Fwd Price</v>
          </cell>
          <cell r="AI7" t="str">
            <v>Fwd Price</v>
          </cell>
          <cell r="AJ7" t="str">
            <v>Currant Creek</v>
          </cell>
          <cell r="AK7" t="str">
            <v>Gadsby</v>
          </cell>
          <cell r="AL7" t="str">
            <v>Lakeside</v>
          </cell>
          <cell r="AM7" t="str">
            <v>Little Mountain</v>
          </cell>
          <cell r="AN7" t="str">
            <v>West Valley</v>
          </cell>
          <cell r="AO7" t="str">
            <v>Bridger</v>
          </cell>
          <cell r="AP7" t="str">
            <v>Naughton</v>
          </cell>
          <cell r="AQ7" t="str">
            <v>West Side</v>
          </cell>
          <cell r="AR7" t="str">
            <v>East Side</v>
          </cell>
          <cell r="AS7" t="str">
            <v>Cholla - Gas</v>
          </cell>
          <cell r="AT7" t="str">
            <v>IRP - Wyo NE</v>
          </cell>
          <cell r="AU7" t="str">
            <v>IRP - Utah Greenfield</v>
          </cell>
          <cell r="AV7" t="str">
            <v>Hermiston Delivered</v>
          </cell>
          <cell r="AW7" t="str">
            <v>IRP West Delivered - Southern OR</v>
          </cell>
          <cell r="AX7" t="str">
            <v>Chehalis With Tax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</row>
        <row r="75">
          <cell r="D75">
            <v>41456</v>
          </cell>
          <cell r="E75">
            <v>49.509358158817996</v>
          </cell>
          <cell r="F75">
            <v>48.126591717755353</v>
          </cell>
          <cell r="G75">
            <v>45.173704783121742</v>
          </cell>
          <cell r="H75">
            <v>0</v>
          </cell>
          <cell r="I75">
            <v>0</v>
          </cell>
          <cell r="J75">
            <v>52.800980287439685</v>
          </cell>
          <cell r="K75">
            <v>48.647435995248649</v>
          </cell>
          <cell r="L75">
            <v>54.534207661946617</v>
          </cell>
          <cell r="M75">
            <v>22.654156777166552</v>
          </cell>
          <cell r="N75">
            <v>27.19377117772256</v>
          </cell>
          <cell r="O75">
            <v>20.785248510299191</v>
          </cell>
          <cell r="P75">
            <v>0</v>
          </cell>
          <cell r="Q75">
            <v>0</v>
          </cell>
          <cell r="R75">
            <v>27.264645927830745</v>
          </cell>
          <cell r="S75">
            <v>25.5</v>
          </cell>
          <cell r="T75">
            <v>27.902536226355512</v>
          </cell>
          <cell r="U75">
            <v>37.66996830239102</v>
          </cell>
          <cell r="V75">
            <v>38.898143952794655</v>
          </cell>
          <cell r="W75">
            <v>34.421804705855884</v>
          </cell>
          <cell r="X75">
            <v>0</v>
          </cell>
          <cell r="Y75">
            <v>34.586344086021505</v>
          </cell>
          <cell r="Z75">
            <v>41.543026429977679</v>
          </cell>
          <cell r="AA75">
            <v>0</v>
          </cell>
          <cell r="AB75">
            <v>0</v>
          </cell>
          <cell r="AC75">
            <v>3.4623908996582031</v>
          </cell>
          <cell r="AD75">
            <v>3.4048387096774175</v>
          </cell>
          <cell r="AE75">
            <v>3.4138178825378418</v>
          </cell>
          <cell r="AF75">
            <v>3.498261636303317</v>
          </cell>
          <cell r="AG75">
            <v>3.624844766432239</v>
          </cell>
          <cell r="AH75">
            <v>2.7370967741935499</v>
          </cell>
          <cell r="AI75">
            <v>3.7592234534602009</v>
          </cell>
          <cell r="AJ75">
            <v>3.5610525833048516</v>
          </cell>
          <cell r="AK75">
            <v>3.7436850733749285</v>
          </cell>
          <cell r="AL75">
            <v>3.5260513676254868</v>
          </cell>
          <cell r="AM75">
            <v>3.7838240821815385</v>
          </cell>
          <cell r="AN75">
            <v>3.5901132256808377</v>
          </cell>
          <cell r="AO75">
            <v>3.4890276560839468</v>
          </cell>
          <cell r="AP75">
            <v>3.4890276560839468</v>
          </cell>
          <cell r="AQ75">
            <v>3.5631928055512105</v>
          </cell>
          <cell r="AR75">
            <v>3.5274562633884852</v>
          </cell>
          <cell r="AS75">
            <v>0</v>
          </cell>
          <cell r="AT75">
            <v>0</v>
          </cell>
          <cell r="AU75">
            <v>0</v>
          </cell>
          <cell r="AV75">
            <v>3.4138178825378418</v>
          </cell>
          <cell r="AW75">
            <v>3.492353623007844</v>
          </cell>
          <cell r="AX75">
            <v>3.6426949089536955</v>
          </cell>
          <cell r="AZ75">
            <v>15</v>
          </cell>
        </row>
        <row r="76">
          <cell r="D76">
            <v>41487</v>
          </cell>
          <cell r="E76">
            <v>41.378745467574511</v>
          </cell>
          <cell r="F76">
            <v>38.36236600522642</v>
          </cell>
          <cell r="G76">
            <v>39.024165542037402</v>
          </cell>
          <cell r="H76">
            <v>0</v>
          </cell>
          <cell r="I76">
            <v>0</v>
          </cell>
          <cell r="J76">
            <v>42.778231121244886</v>
          </cell>
          <cell r="K76">
            <v>44.127192848607116</v>
          </cell>
          <cell r="L76">
            <v>43.078526108353223</v>
          </cell>
          <cell r="M76">
            <v>27.499853872483776</v>
          </cell>
          <cell r="N76">
            <v>26.111342337823682</v>
          </cell>
          <cell r="O76">
            <v>25.78296107630576</v>
          </cell>
          <cell r="P76">
            <v>0</v>
          </cell>
          <cell r="Q76">
            <v>0</v>
          </cell>
          <cell r="R76">
            <v>25.856349309285481</v>
          </cell>
          <cell r="S76">
            <v>22</v>
          </cell>
          <cell r="T76">
            <v>30.732142857142858</v>
          </cell>
          <cell r="U76">
            <v>35.558565121246133</v>
          </cell>
          <cell r="V76">
            <v>33.224839951154301</v>
          </cell>
          <cell r="W76">
            <v>33.47140237898865</v>
          </cell>
          <cell r="X76">
            <v>0</v>
          </cell>
          <cell r="Y76">
            <v>33.877096774193561</v>
          </cell>
          <cell r="Z76">
            <v>35.681958103326423</v>
          </cell>
          <cell r="AA76">
            <v>0</v>
          </cell>
          <cell r="AB76">
            <v>0</v>
          </cell>
          <cell r="AC76">
            <v>3.2912533360142864</v>
          </cell>
          <cell r="AD76">
            <v>3.141290322580645</v>
          </cell>
          <cell r="AE76">
            <v>3.2520532684941448</v>
          </cell>
          <cell r="AF76">
            <v>3.3139578527019871</v>
          </cell>
          <cell r="AG76">
            <v>3.4174632795395388</v>
          </cell>
          <cell r="AH76">
            <v>2.3270967741935502</v>
          </cell>
          <cell r="AI76">
            <v>3.5470907611231648</v>
          </cell>
          <cell r="AJ76">
            <v>3.3853443698392667</v>
          </cell>
          <cell r="AK76">
            <v>3.5606923276988018</v>
          </cell>
          <cell r="AL76">
            <v>3.3521767005616034</v>
          </cell>
          <cell r="AM76">
            <v>3.5993492848988748</v>
          </cell>
          <cell r="AN76">
            <v>3.4136412625097203</v>
          </cell>
          <cell r="AO76">
            <v>3.3164983560867194</v>
          </cell>
          <cell r="AP76">
            <v>3.3164983560867194</v>
          </cell>
          <cell r="AQ76">
            <v>3.3429607464318063</v>
          </cell>
          <cell r="AR76">
            <v>3.3533236182481545</v>
          </cell>
          <cell r="AS76">
            <v>0</v>
          </cell>
          <cell r="AT76">
            <v>0</v>
          </cell>
          <cell r="AU76">
            <v>0</v>
          </cell>
          <cell r="AV76">
            <v>3.2520532684941448</v>
          </cell>
          <cell r="AW76">
            <v>3.2244926746423874</v>
          </cell>
          <cell r="AX76">
            <v>3.3609657751092858</v>
          </cell>
          <cell r="AZ76">
            <v>16</v>
          </cell>
        </row>
        <row r="77">
          <cell r="D77">
            <v>41518</v>
          </cell>
          <cell r="E77">
            <v>41.931162595748901</v>
          </cell>
          <cell r="F77">
            <v>36.75172440210978</v>
          </cell>
          <cell r="G77">
            <v>38.007077932357788</v>
          </cell>
          <cell r="H77">
            <v>0</v>
          </cell>
          <cell r="I77">
            <v>0</v>
          </cell>
          <cell r="J77">
            <v>38.018551635742185</v>
          </cell>
          <cell r="K77">
            <v>36.214285714285715</v>
          </cell>
          <cell r="L77">
            <v>40.11492395401001</v>
          </cell>
          <cell r="M77">
            <v>30.679527155558269</v>
          </cell>
          <cell r="N77">
            <v>27.836207898457847</v>
          </cell>
          <cell r="O77">
            <v>29.361372629801433</v>
          </cell>
          <cell r="P77">
            <v>0</v>
          </cell>
          <cell r="Q77">
            <v>0</v>
          </cell>
          <cell r="R77">
            <v>27.642731917531865</v>
          </cell>
          <cell r="S77">
            <v>23.929487228393555</v>
          </cell>
          <cell r="T77">
            <v>28.054951320994984</v>
          </cell>
          <cell r="U77">
            <v>36.680399390326606</v>
          </cell>
          <cell r="V77">
            <v>32.591150033738884</v>
          </cell>
          <cell r="W77">
            <v>33.972415457831488</v>
          </cell>
          <cell r="X77">
            <v>0</v>
          </cell>
          <cell r="Y77">
            <v>30.464777777777776</v>
          </cell>
          <cell r="Z77">
            <v>33.176502433910699</v>
          </cell>
          <cell r="AA77">
            <v>0</v>
          </cell>
          <cell r="AB77">
            <v>0</v>
          </cell>
          <cell r="AC77">
            <v>3.4704447905222575</v>
          </cell>
          <cell r="AD77">
            <v>3.312333333333334</v>
          </cell>
          <cell r="AE77">
            <v>3.3913676023483275</v>
          </cell>
          <cell r="AF77">
            <v>3.5141662836074827</v>
          </cell>
          <cell r="AG77">
            <v>3.6060872554779051</v>
          </cell>
          <cell r="AH77">
            <v>2.0203333333333302</v>
          </cell>
          <cell r="AI77">
            <v>3.7322997967402141</v>
          </cell>
          <cell r="AJ77">
            <v>3.5699924160735428</v>
          </cell>
          <cell r="AK77">
            <v>3.758026819892637</v>
          </cell>
          <cell r="AL77">
            <v>3.5353129174479072</v>
          </cell>
          <cell r="AM77">
            <v>3.7996089525372856</v>
          </cell>
          <cell r="AN77">
            <v>3.6010958512917393</v>
          </cell>
          <cell r="AO77">
            <v>3.4971470433385217</v>
          </cell>
          <cell r="AP77">
            <v>3.4971470433385217</v>
          </cell>
          <cell r="AQ77">
            <v>3.5036674186527845</v>
          </cell>
          <cell r="AR77">
            <v>3.5356511055375024</v>
          </cell>
          <cell r="AS77">
            <v>0</v>
          </cell>
          <cell r="AT77">
            <v>0</v>
          </cell>
          <cell r="AU77">
            <v>0</v>
          </cell>
          <cell r="AV77">
            <v>3.3913676023483275</v>
          </cell>
          <cell r="AW77">
            <v>3.3983345394179634</v>
          </cell>
          <cell r="AX77">
            <v>3.5442127339007223</v>
          </cell>
          <cell r="AZ77">
            <v>17</v>
          </cell>
        </row>
        <row r="78">
          <cell r="D78">
            <v>41548</v>
          </cell>
          <cell r="E78">
            <v>38.680703269110786</v>
          </cell>
          <cell r="F78">
            <v>34.183741110342517</v>
          </cell>
          <cell r="G78">
            <v>36.819579936839915</v>
          </cell>
          <cell r="H78">
            <v>0</v>
          </cell>
          <cell r="I78">
            <v>0</v>
          </cell>
          <cell r="J78">
            <v>33.518525675723424</v>
          </cell>
          <cell r="K78">
            <v>33.5</v>
          </cell>
          <cell r="L78">
            <v>34.932561662462021</v>
          </cell>
          <cell r="M78">
            <v>30.943010699364446</v>
          </cell>
          <cell r="N78">
            <v>28.190948117163874</v>
          </cell>
          <cell r="O78">
            <v>30.635224373109878</v>
          </cell>
          <cell r="P78">
            <v>0</v>
          </cell>
          <cell r="Q78">
            <v>0</v>
          </cell>
          <cell r="R78">
            <v>26.731555684407553</v>
          </cell>
          <cell r="S78">
            <v>25.066666793823241</v>
          </cell>
          <cell r="T78">
            <v>28.684482706004175</v>
          </cell>
          <cell r="U78">
            <v>35.435864449539743</v>
          </cell>
          <cell r="V78">
            <v>31.6706343712676</v>
          </cell>
          <cell r="W78">
            <v>34.226140506888605</v>
          </cell>
          <cell r="X78">
            <v>0</v>
          </cell>
          <cell r="Y78">
            <v>26.25623655913979</v>
          </cell>
          <cell r="Z78">
            <v>30.67237696968774</v>
          </cell>
          <cell r="AA78">
            <v>0</v>
          </cell>
          <cell r="AB78">
            <v>0</v>
          </cell>
          <cell r="AC78">
            <v>3.6182050474228395</v>
          </cell>
          <cell r="AD78">
            <v>3.2800000000000007</v>
          </cell>
          <cell r="AE78">
            <v>3.6583925293337916</v>
          </cell>
          <cell r="AF78">
            <v>3.5367941241110525</v>
          </cell>
          <cell r="AG78">
            <v>3.6702508157299412</v>
          </cell>
          <cell r="AH78">
            <v>3.1425806451612899</v>
          </cell>
          <cell r="AI78">
            <v>3.7522893336511429</v>
          </cell>
          <cell r="AJ78">
            <v>3.7246170843965571</v>
          </cell>
          <cell r="AK78">
            <v>3.9311758682185864</v>
          </cell>
          <cell r="AL78">
            <v>3.690060093548607</v>
          </cell>
          <cell r="AM78">
            <v>3.9801234473233329</v>
          </cell>
          <cell r="AN78">
            <v>3.7653414702117063</v>
          </cell>
          <cell r="AO78">
            <v>3.6461089260933255</v>
          </cell>
          <cell r="AP78">
            <v>3.6461089260933255</v>
          </cell>
          <cell r="AQ78">
            <v>3.6251934777890593</v>
          </cell>
          <cell r="AR78">
            <v>3.6859973172800564</v>
          </cell>
          <cell r="AS78">
            <v>0</v>
          </cell>
          <cell r="AT78">
            <v>0</v>
          </cell>
          <cell r="AU78">
            <v>0</v>
          </cell>
          <cell r="AV78">
            <v>3.6583925293337916</v>
          </cell>
          <cell r="AW78">
            <v>3.3654721211505243</v>
          </cell>
          <cell r="AX78">
            <v>3.4931753928768861</v>
          </cell>
          <cell r="AZ78">
            <v>18</v>
          </cell>
        </row>
        <row r="79">
          <cell r="D79">
            <v>41579</v>
          </cell>
          <cell r="E79">
            <v>39.90518493652344</v>
          </cell>
          <cell r="F79">
            <v>32.717554092407227</v>
          </cell>
          <cell r="G79">
            <v>37.373660583496097</v>
          </cell>
          <cell r="H79">
            <v>0</v>
          </cell>
          <cell r="I79">
            <v>0</v>
          </cell>
          <cell r="J79">
            <v>33.308248338245207</v>
          </cell>
          <cell r="K79">
            <v>34.575000000000003</v>
          </cell>
          <cell r="L79">
            <v>34.622360063635782</v>
          </cell>
          <cell r="M79">
            <v>32.004977035522458</v>
          </cell>
          <cell r="N79">
            <v>27.873786544799806</v>
          </cell>
          <cell r="O79">
            <v>30.286002922058106</v>
          </cell>
          <cell r="P79">
            <v>0</v>
          </cell>
          <cell r="Q79">
            <v>0</v>
          </cell>
          <cell r="R79">
            <v>26.534252267134818</v>
          </cell>
          <cell r="S79">
            <v>25.166666666666668</v>
          </cell>
          <cell r="T79">
            <v>29.277932061089409</v>
          </cell>
          <cell r="U79">
            <v>36.38789404023867</v>
          </cell>
          <cell r="V79">
            <v>30.561036224471053</v>
          </cell>
          <cell r="W79">
            <v>34.218129225213723</v>
          </cell>
          <cell r="X79">
            <v>0</v>
          </cell>
          <cell r="Y79">
            <v>34.877073509015254</v>
          </cell>
          <cell r="Z79">
            <v>30.29236381837498</v>
          </cell>
          <cell r="AA79">
            <v>0</v>
          </cell>
          <cell r="AB79">
            <v>0</v>
          </cell>
          <cell r="AC79">
            <v>3.5333129644393919</v>
          </cell>
          <cell r="AD79">
            <v>3.2800000000000007</v>
          </cell>
          <cell r="AE79">
            <v>3.5950957934061685</v>
          </cell>
          <cell r="AF79">
            <v>3.500157109896342</v>
          </cell>
          <cell r="AG79">
            <v>3.6261320193608602</v>
          </cell>
          <cell r="AH79">
            <v>3.2593333333333301</v>
          </cell>
          <cell r="AI79">
            <v>3.691992735862732</v>
          </cell>
          <cell r="AJ79">
            <v>3.6373526039306334</v>
          </cell>
          <cell r="AK79">
            <v>3.8398600462644623</v>
          </cell>
          <cell r="AL79">
            <v>3.6036333855913667</v>
          </cell>
          <cell r="AM79">
            <v>3.8878931208218228</v>
          </cell>
          <cell r="AN79">
            <v>3.6774121881114712</v>
          </cell>
          <cell r="AO79">
            <v>3.5605264780288244</v>
          </cell>
          <cell r="AP79">
            <v>3.5605264780288244</v>
          </cell>
          <cell r="AQ79">
            <v>3.5924176857218106</v>
          </cell>
          <cell r="AR79">
            <v>3.5996195364666179</v>
          </cell>
          <cell r="AS79">
            <v>0</v>
          </cell>
          <cell r="AT79">
            <v>0</v>
          </cell>
          <cell r="AU79">
            <v>0</v>
          </cell>
          <cell r="AV79">
            <v>3.5950957934061685</v>
          </cell>
          <cell r="AW79">
            <v>3.3654721211505243</v>
          </cell>
          <cell r="AX79">
            <v>3.4938837266672156</v>
          </cell>
          <cell r="AZ79">
            <v>19</v>
          </cell>
        </row>
        <row r="80">
          <cell r="D80">
            <v>41609</v>
          </cell>
          <cell r="E80">
            <v>56.520629442655121</v>
          </cell>
          <cell r="F80">
            <v>44.844839682945839</v>
          </cell>
          <cell r="G80">
            <v>55.784233093261719</v>
          </cell>
          <cell r="H80">
            <v>0</v>
          </cell>
          <cell r="I80">
            <v>0</v>
          </cell>
          <cell r="J80">
            <v>45.956597089767456</v>
          </cell>
          <cell r="K80">
            <v>58.736110687255859</v>
          </cell>
          <cell r="L80">
            <v>47.921779979359023</v>
          </cell>
          <cell r="M80">
            <v>44.848159790039062</v>
          </cell>
          <cell r="N80">
            <v>38.111094994978473</v>
          </cell>
          <cell r="O80">
            <v>45.822229038585313</v>
          </cell>
          <cell r="P80">
            <v>0</v>
          </cell>
          <cell r="Q80">
            <v>0</v>
          </cell>
          <cell r="R80">
            <v>33.88888880411784</v>
          </cell>
          <cell r="S80">
            <v>36.037036895751953</v>
          </cell>
          <cell r="T80">
            <v>38.816613637484039</v>
          </cell>
          <cell r="U80">
            <v>51.123681108649848</v>
          </cell>
          <cell r="V80">
            <v>41.731387837971681</v>
          </cell>
          <cell r="W80">
            <v>51.178145197013485</v>
          </cell>
          <cell r="X80">
            <v>0</v>
          </cell>
          <cell r="Y80">
            <v>29.595698924731185</v>
          </cell>
          <cell r="Z80">
            <v>40.37690401145634</v>
          </cell>
          <cell r="AA80">
            <v>0</v>
          </cell>
          <cell r="AB80">
            <v>0</v>
          </cell>
          <cell r="AC80">
            <v>4.6552393209366567</v>
          </cell>
          <cell r="AD80">
            <v>4.6354838709677395</v>
          </cell>
          <cell r="AE80">
            <v>4.5808245624814719</v>
          </cell>
          <cell r="AF80">
            <v>4.4875408581324985</v>
          </cell>
          <cell r="AG80">
            <v>4.1466314224969771</v>
          </cell>
          <cell r="AH80">
            <v>3.6496774193548398</v>
          </cell>
          <cell r="AI80">
            <v>4.6924083232879639</v>
          </cell>
          <cell r="AJ80">
            <v>4.7922248418315716</v>
          </cell>
          <cell r="AK80">
            <v>5.0580044771281445</v>
          </cell>
          <cell r="AL80">
            <v>4.7477392034912729</v>
          </cell>
          <cell r="AM80">
            <v>5.1210152963070383</v>
          </cell>
          <cell r="AN80">
            <v>4.8446498433884111</v>
          </cell>
          <cell r="AO80">
            <v>4.6915766391592078</v>
          </cell>
          <cell r="AP80">
            <v>4.6915766391592078</v>
          </cell>
          <cell r="AQ80">
            <v>4.8047250432924828</v>
          </cell>
          <cell r="AR80">
            <v>4.7411807457637947</v>
          </cell>
          <cell r="AS80">
            <v>0</v>
          </cell>
          <cell r="AT80">
            <v>0</v>
          </cell>
          <cell r="AU80">
            <v>0</v>
          </cell>
          <cell r="AV80">
            <v>4.5808245624814719</v>
          </cell>
          <cell r="AW80">
            <v>4.7431363867951406</v>
          </cell>
          <cell r="AX80">
            <v>4.9381876165758127</v>
          </cell>
          <cell r="AZ80">
            <v>20</v>
          </cell>
        </row>
        <row r="81">
          <cell r="D81">
            <v>41640</v>
          </cell>
          <cell r="E81">
            <v>42.940976069523735</v>
          </cell>
          <cell r="F81">
            <v>40.193454889150765</v>
          </cell>
          <cell r="G81">
            <v>40.979192880483772</v>
          </cell>
          <cell r="H81">
            <v>0</v>
          </cell>
          <cell r="I81">
            <v>0</v>
          </cell>
          <cell r="J81">
            <v>41.520139058430992</v>
          </cell>
          <cell r="K81">
            <v>39</v>
          </cell>
          <cell r="L81">
            <v>42.43624452444223</v>
          </cell>
          <cell r="M81">
            <v>39.572689733197613</v>
          </cell>
          <cell r="N81">
            <v>34.127866806522491</v>
          </cell>
          <cell r="O81">
            <v>38.848157698108302</v>
          </cell>
          <cell r="P81">
            <v>0</v>
          </cell>
          <cell r="Q81">
            <v>0</v>
          </cell>
          <cell r="R81">
            <v>32.905709725839124</v>
          </cell>
          <cell r="S81">
            <v>32.270833333333336</v>
          </cell>
          <cell r="T81">
            <v>35.935515948704314</v>
          </cell>
          <cell r="U81">
            <v>41.456032630928348</v>
          </cell>
          <cell r="V81">
            <v>37.519378422615716</v>
          </cell>
          <cell r="W81">
            <v>40.039704251694587</v>
          </cell>
          <cell r="X81">
            <v>0</v>
          </cell>
          <cell r="Y81">
            <v>32.464623655913982</v>
          </cell>
          <cell r="Z81">
            <v>37.722379890299095</v>
          </cell>
          <cell r="AA81">
            <v>0</v>
          </cell>
          <cell r="AB81">
            <v>0</v>
          </cell>
          <cell r="AC81">
            <v>4.5486818205925728</v>
          </cell>
          <cell r="AD81">
            <v>4.849999999999997</v>
          </cell>
          <cell r="AE81">
            <v>4.5069359733212382</v>
          </cell>
          <cell r="AF81">
            <v>4.4793328239071757</v>
          </cell>
          <cell r="AG81">
            <v>4.5978100607472081</v>
          </cell>
          <cell r="AH81">
            <v>3.9006451612903201</v>
          </cell>
          <cell r="AI81">
            <v>4.641048985142862</v>
          </cell>
          <cell r="AJ81">
            <v>4.7260698437985562</v>
          </cell>
          <cell r="AK81">
            <v>4.9991719152705762</v>
          </cell>
          <cell r="AL81">
            <v>4.6821380014556278</v>
          </cell>
          <cell r="AM81">
            <v>5.0746561804646122</v>
          </cell>
          <cell r="AN81">
            <v>4.7920430915781429</v>
          </cell>
          <cell r="AO81">
            <v>4.5841525847764357</v>
          </cell>
          <cell r="AP81">
            <v>4.5841525847764357</v>
          </cell>
          <cell r="AQ81">
            <v>4.8598011578388975</v>
          </cell>
          <cell r="AR81">
            <v>4.6441616256172322</v>
          </cell>
          <cell r="AS81">
            <v>0</v>
          </cell>
          <cell r="AT81">
            <v>0</v>
          </cell>
          <cell r="AU81">
            <v>0</v>
          </cell>
          <cell r="AV81">
            <v>4.5069359733212382</v>
          </cell>
          <cell r="AW81">
            <v>4.9427924050632868</v>
          </cell>
          <cell r="AX81">
            <v>4.5785735896094106</v>
          </cell>
          <cell r="AZ81">
            <v>9</v>
          </cell>
        </row>
        <row r="82">
          <cell r="D82">
            <v>41671</v>
          </cell>
          <cell r="E82">
            <v>74.516711552937821</v>
          </cell>
          <cell r="F82">
            <v>61.148478507995605</v>
          </cell>
          <cell r="G82">
            <v>73.625555833180741</v>
          </cell>
          <cell r="H82">
            <v>0</v>
          </cell>
          <cell r="I82">
            <v>0</v>
          </cell>
          <cell r="J82">
            <v>53.011003577190898</v>
          </cell>
          <cell r="K82">
            <v>89.457142421177451</v>
          </cell>
          <cell r="L82">
            <v>69.835745334625244</v>
          </cell>
          <cell r="M82">
            <v>62.405266898018972</v>
          </cell>
          <cell r="N82">
            <v>48.676376342773438</v>
          </cell>
          <cell r="O82">
            <v>63.960103852408274</v>
          </cell>
          <cell r="P82">
            <v>0</v>
          </cell>
          <cell r="Q82">
            <v>0</v>
          </cell>
          <cell r="R82">
            <v>43.529087349220561</v>
          </cell>
          <cell r="S82">
            <v>45.558333396911621</v>
          </cell>
          <cell r="T82">
            <v>52.914269288380943</v>
          </cell>
          <cell r="U82">
            <v>69.326092415115454</v>
          </cell>
          <cell r="V82">
            <v>55.803291865757537</v>
          </cell>
          <cell r="W82">
            <v>69.483219269992532</v>
          </cell>
          <cell r="X82">
            <v>0</v>
          </cell>
          <cell r="Y82">
            <v>64.125357142857155</v>
          </cell>
          <cell r="Z82">
            <v>48.947325193775036</v>
          </cell>
          <cell r="AA82">
            <v>0</v>
          </cell>
          <cell r="AB82">
            <v>0</v>
          </cell>
          <cell r="AC82">
            <v>6.9776223216738016</v>
          </cell>
          <cell r="AD82">
            <v>4.849999999999997</v>
          </cell>
          <cell r="AE82">
            <v>6.9629059008189609</v>
          </cell>
          <cell r="AF82">
            <v>6.5356864929199219</v>
          </cell>
          <cell r="AG82">
            <v>5.8792591946465631</v>
          </cell>
          <cell r="AH82">
            <v>6.3289285714285697</v>
          </cell>
          <cell r="AI82">
            <v>6.5836213486535211</v>
          </cell>
          <cell r="AJ82">
            <v>7.2496038878086502</v>
          </cell>
          <cell r="AK82">
            <v>7.6682149717406887</v>
          </cell>
          <cell r="AL82">
            <v>7.1820710499588412</v>
          </cell>
          <cell r="AM82">
            <v>7.7838533927163907</v>
          </cell>
          <cell r="AN82">
            <v>7.3504405908994626</v>
          </cell>
          <cell r="AO82">
            <v>7.0328458784264418</v>
          </cell>
          <cell r="AP82">
            <v>7.0328458784264418</v>
          </cell>
          <cell r="AQ82">
            <v>6.1269812254547373</v>
          </cell>
          <cell r="AR82">
            <v>7.1219138454287485</v>
          </cell>
          <cell r="AS82">
            <v>0</v>
          </cell>
          <cell r="AT82">
            <v>0</v>
          </cell>
          <cell r="AU82">
            <v>0</v>
          </cell>
          <cell r="AV82">
            <v>6.9629059008189609</v>
          </cell>
          <cell r="AW82">
            <v>4.9427924050632868</v>
          </cell>
          <cell r="AX82">
            <v>6.6001785156091142</v>
          </cell>
          <cell r="AZ82">
            <v>10</v>
          </cell>
        </row>
        <row r="83">
          <cell r="D83">
            <v>41699</v>
          </cell>
          <cell r="E83">
            <v>36.030417442321777</v>
          </cell>
          <cell r="F83">
            <v>42.145878278292145</v>
          </cell>
          <cell r="G83">
            <v>31.762103667626015</v>
          </cell>
          <cell r="H83">
            <v>0</v>
          </cell>
          <cell r="I83">
            <v>0</v>
          </cell>
          <cell r="J83">
            <v>39.110160191853844</v>
          </cell>
          <cell r="K83">
            <v>64</v>
          </cell>
          <cell r="L83">
            <v>44.283153533935547</v>
          </cell>
          <cell r="M83">
            <v>23.990741052935199</v>
          </cell>
          <cell r="N83">
            <v>33.109260436027277</v>
          </cell>
          <cell r="O83">
            <v>17.69621612371937</v>
          </cell>
          <cell r="P83">
            <v>0</v>
          </cell>
          <cell r="Q83">
            <v>0</v>
          </cell>
          <cell r="R83">
            <v>28.094413280487061</v>
          </cell>
          <cell r="S83">
            <v>25.775000095367432</v>
          </cell>
          <cell r="T83">
            <v>33.680856458602413</v>
          </cell>
          <cell r="U83">
            <v>30.731663499751907</v>
          </cell>
          <cell r="V83">
            <v>38.168793440579343</v>
          </cell>
          <cell r="W83">
            <v>25.571598651667102</v>
          </cell>
          <cell r="X83">
            <v>0</v>
          </cell>
          <cell r="Y83">
            <v>28.801799125168237</v>
          </cell>
          <cell r="Z83">
            <v>34.262045467739526</v>
          </cell>
          <cell r="AA83">
            <v>0</v>
          </cell>
          <cell r="AB83">
            <v>0</v>
          </cell>
          <cell r="AC83">
            <v>4.9063365074896046</v>
          </cell>
          <cell r="AD83">
            <v>4.849999999999997</v>
          </cell>
          <cell r="AE83">
            <v>4.8742394139689784</v>
          </cell>
          <cell r="AF83">
            <v>4.6862414883029073</v>
          </cell>
          <cell r="AG83">
            <v>4.7716958292068972</v>
          </cell>
          <cell r="AH83">
            <v>4.8</v>
          </cell>
          <cell r="AI83">
            <v>4.9799307238671089</v>
          </cell>
          <cell r="AJ83">
            <v>5.0963162915992841</v>
          </cell>
          <cell r="AK83">
            <v>5.3884443931599764</v>
          </cell>
          <cell r="AL83">
            <v>5.0488615614448769</v>
          </cell>
          <cell r="AM83">
            <v>5.4688761391843972</v>
          </cell>
          <cell r="AN83">
            <v>5.1661310471484798</v>
          </cell>
          <cell r="AO83">
            <v>4.9447158150644581</v>
          </cell>
          <cell r="AP83">
            <v>4.9447158150644581</v>
          </cell>
          <cell r="AQ83">
            <v>5.0493147156167613</v>
          </cell>
          <cell r="AR83">
            <v>5.0090037014073294</v>
          </cell>
          <cell r="AS83">
            <v>0</v>
          </cell>
          <cell r="AT83">
            <v>0</v>
          </cell>
          <cell r="AU83">
            <v>0</v>
          </cell>
          <cell r="AV83">
            <v>4.8742394139689784</v>
          </cell>
          <cell r="AW83">
            <v>4.9427924050632868</v>
          </cell>
          <cell r="AX83">
            <v>4.6299730281496982</v>
          </cell>
          <cell r="AZ83">
            <v>11</v>
          </cell>
        </row>
        <row r="84">
          <cell r="D84">
            <v>41730</v>
          </cell>
          <cell r="E84">
            <v>37.41660059415377</v>
          </cell>
          <cell r="F84">
            <v>40.845188287588265</v>
          </cell>
          <cell r="G84">
            <v>30.992932319641113</v>
          </cell>
          <cell r="H84">
            <v>0</v>
          </cell>
          <cell r="I84">
            <v>0</v>
          </cell>
          <cell r="J84">
            <v>38.263158095510384</v>
          </cell>
          <cell r="K84">
            <v>36.75</v>
          </cell>
          <cell r="L84">
            <v>42.264001672918148</v>
          </cell>
          <cell r="M84">
            <v>22.183717711766562</v>
          </cell>
          <cell r="N84">
            <v>33.279473481354891</v>
          </cell>
          <cell r="O84">
            <v>16.648975561062496</v>
          </cell>
          <cell r="P84">
            <v>0</v>
          </cell>
          <cell r="Q84">
            <v>0</v>
          </cell>
          <cell r="R84">
            <v>29.199343754695011</v>
          </cell>
          <cell r="S84">
            <v>24.842045502229169</v>
          </cell>
          <cell r="T84">
            <v>34.656890869140625</v>
          </cell>
          <cell r="U84">
            <v>30.984938932701393</v>
          </cell>
          <cell r="V84">
            <v>37.65077536940084</v>
          </cell>
          <cell r="W84">
            <v>24.936595021574586</v>
          </cell>
          <cell r="X84">
            <v>0</v>
          </cell>
          <cell r="Y84">
            <v>19.66588888888889</v>
          </cell>
          <cell r="Z84">
            <v>34.43621426272167</v>
          </cell>
          <cell r="AA84">
            <v>0</v>
          </cell>
          <cell r="AB84">
            <v>0</v>
          </cell>
          <cell r="AC84">
            <v>4.464916467666626</v>
          </cell>
          <cell r="AD84">
            <v>4.849999999999997</v>
          </cell>
          <cell r="AE84">
            <v>4.4602853616078697</v>
          </cell>
          <cell r="AF84">
            <v>4.4609948476155603</v>
          </cell>
          <cell r="AG84">
            <v>4.6118779659271238</v>
          </cell>
          <cell r="AH84">
            <v>4.3333333333333304</v>
          </cell>
          <cell r="AI84">
            <v>4.6640847524007158</v>
          </cell>
          <cell r="AJ84">
            <v>4.6336252287845889</v>
          </cell>
          <cell r="AK84">
            <v>4.8908781575753908</v>
          </cell>
          <cell r="AL84">
            <v>4.5900514428004797</v>
          </cell>
          <cell r="AM84">
            <v>4.9607079428063354</v>
          </cell>
          <cell r="AN84">
            <v>4.6920029292376588</v>
          </cell>
          <cell r="AO84">
            <v>4.4997060296390474</v>
          </cell>
          <cell r="AP84">
            <v>4.4997060296390474</v>
          </cell>
          <cell r="AQ84">
            <v>4.8357313495552532</v>
          </cell>
          <cell r="AR84">
            <v>4.5587129334557037</v>
          </cell>
          <cell r="AS84">
            <v>0</v>
          </cell>
          <cell r="AT84">
            <v>0</v>
          </cell>
          <cell r="AU84">
            <v>0</v>
          </cell>
          <cell r="AV84">
            <v>4.4602853616078697</v>
          </cell>
          <cell r="AW84">
            <v>4.9427924050632868</v>
          </cell>
          <cell r="AX84">
            <v>4.4158959584345023</v>
          </cell>
          <cell r="AZ84">
            <v>12</v>
          </cell>
        </row>
        <row r="85">
          <cell r="D85">
            <v>41760</v>
          </cell>
          <cell r="E85">
            <v>41.238833940946137</v>
          </cell>
          <cell r="F85">
            <v>42.222392742450424</v>
          </cell>
          <cell r="G85">
            <v>33.839646632854752</v>
          </cell>
          <cell r="H85">
            <v>0</v>
          </cell>
          <cell r="I85">
            <v>0</v>
          </cell>
          <cell r="J85">
            <v>39.744444529215492</v>
          </cell>
          <cell r="K85">
            <v>42.125</v>
          </cell>
          <cell r="L85">
            <v>44.326735814412437</v>
          </cell>
          <cell r="M85">
            <v>12.187950895678613</v>
          </cell>
          <cell r="N85">
            <v>31.395067030383693</v>
          </cell>
          <cell r="O85">
            <v>5.7644239478414097</v>
          </cell>
          <cell r="P85">
            <v>0</v>
          </cell>
          <cell r="Q85">
            <v>0</v>
          </cell>
          <cell r="R85">
            <v>29.100902811686197</v>
          </cell>
          <cell r="S85">
            <v>23.90909090909091</v>
          </cell>
          <cell r="T85">
            <v>34.530172479563745</v>
          </cell>
          <cell r="U85">
            <v>28.431455394107768</v>
          </cell>
          <cell r="V85">
            <v>37.44905560057154</v>
          </cell>
          <cell r="W85">
            <v>21.46239792225747</v>
          </cell>
          <cell r="X85">
            <v>0</v>
          </cell>
          <cell r="Y85">
            <v>13.907526881720431</v>
          </cell>
          <cell r="Z85">
            <v>35.052130438691826</v>
          </cell>
          <cell r="AA85">
            <v>0</v>
          </cell>
          <cell r="AB85">
            <v>0</v>
          </cell>
          <cell r="AC85">
            <v>4.378192790349325</v>
          </cell>
          <cell r="AD85">
            <v>4.849999999999997</v>
          </cell>
          <cell r="AE85">
            <v>4.3376142286485244</v>
          </cell>
          <cell r="AF85">
            <v>4.3781252984077703</v>
          </cell>
          <cell r="AG85">
            <v>4.5578781712439751</v>
          </cell>
          <cell r="AH85">
            <v>4.2212903225806402</v>
          </cell>
          <cell r="AI85">
            <v>4.6380264682154504</v>
          </cell>
          <cell r="AJ85">
            <v>4.5443622798977907</v>
          </cell>
          <cell r="AK85">
            <v>4.7983168159215257</v>
          </cell>
          <cell r="AL85">
            <v>4.5017830762530924</v>
          </cell>
          <cell r="AM85">
            <v>4.8674388997603222</v>
          </cell>
          <cell r="AN85">
            <v>4.6027013186577337</v>
          </cell>
          <cell r="AO85">
            <v>4.4122770922266197</v>
          </cell>
          <cell r="AP85">
            <v>4.4122770922266197</v>
          </cell>
          <cell r="AQ85">
            <v>4.77243806048949</v>
          </cell>
          <cell r="AR85">
            <v>4.4702464667441859</v>
          </cell>
          <cell r="AS85">
            <v>0</v>
          </cell>
          <cell r="AT85">
            <v>0</v>
          </cell>
          <cell r="AU85">
            <v>0</v>
          </cell>
          <cell r="AV85">
            <v>4.3376142286485244</v>
          </cell>
          <cell r="AW85">
            <v>4.9427924050632868</v>
          </cell>
          <cell r="AX85">
            <v>4.3748749303250625</v>
          </cell>
          <cell r="AZ85">
            <v>13</v>
          </cell>
        </row>
        <row r="86">
          <cell r="D86">
            <v>41791</v>
          </cell>
          <cell r="E86">
            <v>40.557755737304689</v>
          </cell>
          <cell r="F86">
            <v>45.176328735351561</v>
          </cell>
          <cell r="G86">
            <v>34.405154037475583</v>
          </cell>
          <cell r="H86">
            <v>0</v>
          </cell>
          <cell r="I86">
            <v>0</v>
          </cell>
          <cell r="J86">
            <v>46.127604246139526</v>
          </cell>
          <cell r="K86">
            <v>40.950000000000003</v>
          </cell>
          <cell r="L86">
            <v>48.917646969065949</v>
          </cell>
          <cell r="M86">
            <v>18.81034385363261</v>
          </cell>
          <cell r="N86">
            <v>33.716038322448732</v>
          </cell>
          <cell r="O86">
            <v>11.027391151587169</v>
          </cell>
          <cell r="P86">
            <v>0</v>
          </cell>
          <cell r="Q86">
            <v>0</v>
          </cell>
          <cell r="R86">
            <v>29.722539825439455</v>
          </cell>
          <cell r="S86">
            <v>24.742424184625801</v>
          </cell>
          <cell r="T86">
            <v>35.577357610066734</v>
          </cell>
          <cell r="U86">
            <v>30.892239344561542</v>
          </cell>
          <cell r="V86">
            <v>40.082866329616976</v>
          </cell>
          <cell r="W86">
            <v>24.015037199302956</v>
          </cell>
          <cell r="X86">
            <v>0</v>
          </cell>
          <cell r="Y86">
            <v>20.716666666666665</v>
          </cell>
          <cell r="Z86">
            <v>38.836464503606159</v>
          </cell>
          <cell r="AA86">
            <v>0</v>
          </cell>
          <cell r="AB86">
            <v>0</v>
          </cell>
          <cell r="AC86">
            <v>4.4854371865590412</v>
          </cell>
          <cell r="AD86">
            <v>4.849999999999997</v>
          </cell>
          <cell r="AE86">
            <v>4.4413968368812844</v>
          </cell>
          <cell r="AF86">
            <v>4.4674046357472736</v>
          </cell>
          <cell r="AG86">
            <v>4.5639341513315834</v>
          </cell>
          <cell r="AH86">
            <v>4.3680000000000003</v>
          </cell>
          <cell r="AI86">
            <v>4.7210444927215578</v>
          </cell>
          <cell r="AJ86">
            <v>4.6577092178132116</v>
          </cell>
          <cell r="AK86">
            <v>4.9216860919012557</v>
          </cell>
          <cell r="AL86">
            <v>4.6140264693339841</v>
          </cell>
          <cell r="AM86">
            <v>4.9940085231582536</v>
          </cell>
          <cell r="AN86">
            <v>4.7196172189692023</v>
          </cell>
          <cell r="AO86">
            <v>4.5203936284955724</v>
          </cell>
          <cell r="AP86">
            <v>4.5203936284955724</v>
          </cell>
          <cell r="AQ86">
            <v>4.8259856430739916</v>
          </cell>
          <cell r="AR86">
            <v>4.5796460344374594</v>
          </cell>
          <cell r="AS86">
            <v>0</v>
          </cell>
          <cell r="AT86">
            <v>0</v>
          </cell>
          <cell r="AU86">
            <v>0</v>
          </cell>
          <cell r="AV86">
            <v>4.4413968368812844</v>
          </cell>
          <cell r="AW86">
            <v>4.9427924050632868</v>
          </cell>
          <cell r="AX86">
            <v>4.5259377480629608</v>
          </cell>
          <cell r="AZ86">
            <v>14</v>
          </cell>
        </row>
        <row r="87">
          <cell r="D87">
            <v>41821</v>
          </cell>
          <cell r="E87">
            <v>44.659138165987457</v>
          </cell>
          <cell r="F87">
            <v>45.723158176128678</v>
          </cell>
          <cell r="G87">
            <v>39.40659346947303</v>
          </cell>
          <cell r="H87">
            <v>0</v>
          </cell>
          <cell r="I87">
            <v>0</v>
          </cell>
          <cell r="J87">
            <v>48.118889109293619</v>
          </cell>
          <cell r="K87">
            <v>49.03846153846154</v>
          </cell>
          <cell r="L87">
            <v>46.604166724465109</v>
          </cell>
          <cell r="M87">
            <v>29.409650002756425</v>
          </cell>
          <cell r="N87">
            <v>33.677351920835434</v>
          </cell>
          <cell r="O87">
            <v>24.705296054963142</v>
          </cell>
          <cell r="P87">
            <v>0</v>
          </cell>
          <cell r="Q87">
            <v>0</v>
          </cell>
          <cell r="R87">
            <v>32.349206379481721</v>
          </cell>
          <cell r="S87">
            <v>29.958333333333332</v>
          </cell>
          <cell r="T87">
            <v>35.376478502827304</v>
          </cell>
          <cell r="U87">
            <v>37.9362455348856</v>
          </cell>
          <cell r="V87">
            <v>40.41264143992413</v>
          </cell>
          <cell r="W87">
            <v>32.925376329742868</v>
          </cell>
          <cell r="X87">
            <v>0</v>
          </cell>
          <cell r="Y87">
            <v>34.586344086021505</v>
          </cell>
          <cell r="Z87">
            <v>41.166663389699124</v>
          </cell>
          <cell r="AA87">
            <v>0</v>
          </cell>
          <cell r="AB87">
            <v>0</v>
          </cell>
          <cell r="AC87">
            <v>3.9832838119999057</v>
          </cell>
          <cell r="AD87">
            <v>4.849999999999997</v>
          </cell>
          <cell r="AE87">
            <v>3.968033952097739</v>
          </cell>
          <cell r="AF87">
            <v>3.985244312594014</v>
          </cell>
          <cell r="AG87">
            <v>4.0426665967510589</v>
          </cell>
          <cell r="AH87">
            <v>3.86</v>
          </cell>
          <cell r="AI87">
            <v>4.3418286231256298</v>
          </cell>
          <cell r="AJ87">
            <v>4.1355802175458942</v>
          </cell>
          <cell r="AK87">
            <v>4.3686765570802999</v>
          </cell>
          <cell r="AL87">
            <v>4.0968370315325213</v>
          </cell>
          <cell r="AM87">
            <v>4.4323989024970309</v>
          </cell>
          <cell r="AN87">
            <v>4.1897442111501162</v>
          </cell>
          <cell r="AO87">
            <v>4.014156608642959</v>
          </cell>
          <cell r="AP87">
            <v>4.014156608642959</v>
          </cell>
          <cell r="AQ87">
            <v>4.5817497484765415</v>
          </cell>
          <cell r="AR87">
            <v>4.0674014413953952</v>
          </cell>
          <cell r="AS87">
            <v>0</v>
          </cell>
          <cell r="AT87">
            <v>0</v>
          </cell>
          <cell r="AU87">
            <v>0</v>
          </cell>
          <cell r="AV87">
            <v>3.968033952097739</v>
          </cell>
          <cell r="AW87">
            <v>4.9427924050632868</v>
          </cell>
          <cell r="AX87">
            <v>4.0954351399333531</v>
          </cell>
          <cell r="AZ87">
            <v>15</v>
          </cell>
        </row>
        <row r="88">
          <cell r="D88">
            <v>41852</v>
          </cell>
          <cell r="E88">
            <v>44.109197176419769</v>
          </cell>
          <cell r="F88">
            <v>41.555618873009315</v>
          </cell>
          <cell r="G88">
            <v>41.95764424250676</v>
          </cell>
          <cell r="H88">
            <v>0</v>
          </cell>
          <cell r="I88">
            <v>0</v>
          </cell>
          <cell r="J88">
            <v>42.631746019635884</v>
          </cell>
          <cell r="K88">
            <v>48.766666412353516</v>
          </cell>
          <cell r="L88">
            <v>42.560763994852699</v>
          </cell>
          <cell r="M88">
            <v>33.973660807455737</v>
          </cell>
          <cell r="N88">
            <v>32.933358346262288</v>
          </cell>
          <cell r="O88">
            <v>32.011241297568041</v>
          </cell>
          <cell r="P88">
            <v>0</v>
          </cell>
          <cell r="Q88">
            <v>0</v>
          </cell>
          <cell r="R88">
            <v>28.953703668382431</v>
          </cell>
          <cell r="S88">
            <v>28.625</v>
          </cell>
          <cell r="T88">
            <v>34.077283647325302</v>
          </cell>
          <cell r="U88">
            <v>39.640842433113043</v>
          </cell>
          <cell r="V88">
            <v>37.754407242938036</v>
          </cell>
          <cell r="W88">
            <v>37.572670901189689</v>
          </cell>
          <cell r="X88">
            <v>0</v>
          </cell>
          <cell r="Y88">
            <v>33.877096774193561</v>
          </cell>
          <cell r="Z88">
            <v>36.601641327147796</v>
          </cell>
          <cell r="AA88">
            <v>0</v>
          </cell>
          <cell r="AB88">
            <v>0</v>
          </cell>
          <cell r="AC88">
            <v>3.8059242233153312</v>
          </cell>
          <cell r="AD88">
            <v>4.849999999999997</v>
          </cell>
          <cell r="AE88">
            <v>3.7666985988616943</v>
          </cell>
          <cell r="AF88">
            <v>3.851244503451932</v>
          </cell>
          <cell r="AG88">
            <v>3.8675435281568959</v>
          </cell>
          <cell r="AH88">
            <v>3.64483870967742</v>
          </cell>
          <cell r="AI88">
            <v>4.1321735843535397</v>
          </cell>
          <cell r="AJ88">
            <v>3.9447973032414234</v>
          </cell>
          <cell r="AK88">
            <v>4.1542762634186339</v>
          </cell>
          <cell r="AL88">
            <v>3.907267048281446</v>
          </cell>
          <cell r="AM88">
            <v>4.2099591342791358</v>
          </cell>
          <cell r="AN88">
            <v>3.9888981369629417</v>
          </cell>
          <cell r="AO88">
            <v>3.8353546844364517</v>
          </cell>
          <cell r="AP88">
            <v>3.8353546844364517</v>
          </cell>
          <cell r="AQ88">
            <v>4.4778689380192862</v>
          </cell>
          <cell r="AR88">
            <v>3.8864776541011237</v>
          </cell>
          <cell r="AS88">
            <v>0</v>
          </cell>
          <cell r="AT88">
            <v>0</v>
          </cell>
          <cell r="AU88">
            <v>0</v>
          </cell>
          <cell r="AV88">
            <v>3.7666985988616943</v>
          </cell>
          <cell r="AW88">
            <v>4.9427924050632868</v>
          </cell>
          <cell r="AX88">
            <v>4.2940402692784936</v>
          </cell>
          <cell r="AZ88">
            <v>16</v>
          </cell>
        </row>
        <row r="89">
          <cell r="D89">
            <v>41883</v>
          </cell>
          <cell r="E89">
            <v>43.922233276367187</v>
          </cell>
          <cell r="F89">
            <v>40.801956634521481</v>
          </cell>
          <cell r="G89">
            <v>39.857150878906253</v>
          </cell>
          <cell r="H89">
            <v>0</v>
          </cell>
          <cell r="I89">
            <v>0</v>
          </cell>
          <cell r="J89">
            <v>39.469583511352539</v>
          </cell>
          <cell r="K89">
            <v>39.799999782017302</v>
          </cell>
          <cell r="L89">
            <v>42.359507719675698</v>
          </cell>
          <cell r="M89">
            <v>34.852388763427733</v>
          </cell>
          <cell r="N89">
            <v>32.622650845845541</v>
          </cell>
          <cell r="O89">
            <v>33.385975201924644</v>
          </cell>
          <cell r="P89">
            <v>0</v>
          </cell>
          <cell r="Q89">
            <v>0</v>
          </cell>
          <cell r="R89">
            <v>27.68458735148112</v>
          </cell>
          <cell r="S89">
            <v>25.289487251868614</v>
          </cell>
          <cell r="T89">
            <v>33.549166505986996</v>
          </cell>
          <cell r="U89">
            <v>39.891191270616318</v>
          </cell>
          <cell r="V89">
            <v>37.166709617332174</v>
          </cell>
          <cell r="W89">
            <v>36.981072800247759</v>
          </cell>
          <cell r="X89">
            <v>0</v>
          </cell>
          <cell r="Y89">
            <v>30.464777777777776</v>
          </cell>
          <cell r="Z89">
            <v>34.231807440298574</v>
          </cell>
          <cell r="AA89">
            <v>0</v>
          </cell>
          <cell r="AB89">
            <v>0</v>
          </cell>
          <cell r="AC89">
            <v>3.7918959140777586</v>
          </cell>
          <cell r="AD89">
            <v>4.849999999999997</v>
          </cell>
          <cell r="AE89">
            <v>3.7807707707087199</v>
          </cell>
          <cell r="AF89">
            <v>3.8273862123489382</v>
          </cell>
          <cell r="AG89">
            <v>3.8994950691858929</v>
          </cell>
          <cell r="AH89">
            <v>3.6269999999999998</v>
          </cell>
          <cell r="AI89">
            <v>4.0979082584381104</v>
          </cell>
          <cell r="AJ89">
            <v>3.9257886365334831</v>
          </cell>
          <cell r="AK89">
            <v>4.1254331769213053</v>
          </cell>
          <cell r="AL89">
            <v>3.8878748710592097</v>
          </cell>
          <cell r="AM89">
            <v>4.1773698419545582</v>
          </cell>
          <cell r="AN89">
            <v>3.9644295153182236</v>
          </cell>
          <cell r="AO89">
            <v>3.8212122932432542</v>
          </cell>
          <cell r="AP89">
            <v>3.8212122932432542</v>
          </cell>
          <cell r="AQ89">
            <v>4.485129603336464</v>
          </cell>
          <cell r="AR89">
            <v>3.8721674335180651</v>
          </cell>
          <cell r="AS89">
            <v>0</v>
          </cell>
          <cell r="AT89">
            <v>0</v>
          </cell>
          <cell r="AU89">
            <v>0</v>
          </cell>
          <cell r="AV89">
            <v>3.7807707707087199</v>
          </cell>
          <cell r="AW89">
            <v>4.9427924050632868</v>
          </cell>
          <cell r="AX89">
            <v>4.4085918746825978</v>
          </cell>
          <cell r="AZ89">
            <v>17</v>
          </cell>
        </row>
        <row r="90">
          <cell r="D90">
            <v>41913</v>
          </cell>
          <cell r="E90">
            <v>37.471481464527272</v>
          </cell>
          <cell r="F90">
            <v>38.504814995659721</v>
          </cell>
          <cell r="G90">
            <v>32.877407709757485</v>
          </cell>
          <cell r="H90">
            <v>0</v>
          </cell>
          <cell r="I90">
            <v>0</v>
          </cell>
          <cell r="J90">
            <v>39.769600219726563</v>
          </cell>
          <cell r="K90">
            <v>37.376667022705078</v>
          </cell>
          <cell r="L90">
            <v>41.219565515932828</v>
          </cell>
          <cell r="M90">
            <v>31.222903159356886</v>
          </cell>
          <cell r="N90">
            <v>31.490323035947739</v>
          </cell>
          <cell r="O90">
            <v>29.362903225806452</v>
          </cell>
          <cell r="P90">
            <v>0</v>
          </cell>
          <cell r="Q90">
            <v>0</v>
          </cell>
          <cell r="R90">
            <v>29.460000228881835</v>
          </cell>
          <cell r="S90">
            <v>28.077727231112394</v>
          </cell>
          <cell r="T90">
            <v>33.017857006617952</v>
          </cell>
          <cell r="U90">
            <v>34.851109917197753</v>
          </cell>
          <cell r="V90">
            <v>35.563253851264371</v>
          </cell>
          <cell r="W90">
            <v>31.403583248745761</v>
          </cell>
          <cell r="X90">
            <v>0</v>
          </cell>
          <cell r="Y90">
            <v>26.25623655913979</v>
          </cell>
          <cell r="Z90">
            <v>35.44621957840458</v>
          </cell>
          <cell r="AA90">
            <v>0</v>
          </cell>
          <cell r="AB90">
            <v>0</v>
          </cell>
          <cell r="AC90">
            <v>3.6150677357950518</v>
          </cell>
          <cell r="AD90">
            <v>4.849999999999997</v>
          </cell>
          <cell r="AE90">
            <v>3.5254871153062388</v>
          </cell>
          <cell r="AF90">
            <v>3.6324128873886599</v>
          </cell>
          <cell r="AG90">
            <v>3.7822548035652406</v>
          </cell>
          <cell r="AH90">
            <v>3.29129032258064</v>
          </cell>
          <cell r="AI90">
            <v>3.8162645063092633</v>
          </cell>
          <cell r="AJ90">
            <v>3.7403672849610921</v>
          </cell>
          <cell r="AK90">
            <v>3.9157296562730792</v>
          </cell>
          <cell r="AL90">
            <v>3.7038888718604412</v>
          </cell>
          <cell r="AM90">
            <v>3.9632275899978859</v>
          </cell>
          <cell r="AN90">
            <v>3.7740908179057051</v>
          </cell>
          <cell r="AO90">
            <v>3.6429461010098647</v>
          </cell>
          <cell r="AP90">
            <v>3.6429461010098647</v>
          </cell>
          <cell r="AQ90">
            <v>4.3534136746957079</v>
          </cell>
          <cell r="AR90">
            <v>3.6917857357901176</v>
          </cell>
          <cell r="AS90">
            <v>0</v>
          </cell>
          <cell r="AT90">
            <v>0</v>
          </cell>
          <cell r="AU90">
            <v>0</v>
          </cell>
          <cell r="AV90">
            <v>3.5254871153062388</v>
          </cell>
          <cell r="AW90">
            <v>4.9427924050632868</v>
          </cell>
          <cell r="AX90">
            <v>4.0015109245800806</v>
          </cell>
          <cell r="AZ90">
            <v>18</v>
          </cell>
        </row>
        <row r="91">
          <cell r="D91">
            <v>41944</v>
          </cell>
          <cell r="E91">
            <v>43.657500108083092</v>
          </cell>
          <cell r="F91">
            <v>38.533750057220459</v>
          </cell>
          <cell r="G91">
            <v>33.92875019709269</v>
          </cell>
          <cell r="H91">
            <v>0</v>
          </cell>
          <cell r="I91">
            <v>0</v>
          </cell>
          <cell r="J91">
            <v>37.702727404507726</v>
          </cell>
          <cell r="K91">
            <v>38.071428571428569</v>
          </cell>
          <cell r="L91">
            <v>40.238695559294328</v>
          </cell>
          <cell r="M91">
            <v>32.904333432515465</v>
          </cell>
          <cell r="N91">
            <v>33.507333691914873</v>
          </cell>
          <cell r="O91">
            <v>29.318333371480307</v>
          </cell>
          <cell r="P91">
            <v>0</v>
          </cell>
          <cell r="Q91">
            <v>0</v>
          </cell>
          <cell r="R91">
            <v>31.15136363289573</v>
          </cell>
          <cell r="S91">
            <v>28.305555555555557</v>
          </cell>
          <cell r="T91">
            <v>34.846818403764203</v>
          </cell>
          <cell r="U91">
            <v>38.631401398421112</v>
          </cell>
          <cell r="V91">
            <v>36.184370979400789</v>
          </cell>
          <cell r="W91">
            <v>31.773811958214225</v>
          </cell>
          <cell r="X91">
            <v>0</v>
          </cell>
          <cell r="Y91">
            <v>34.877073509015254</v>
          </cell>
          <cell r="Z91">
            <v>34.640578179773691</v>
          </cell>
          <cell r="AA91">
            <v>0</v>
          </cell>
          <cell r="AB91">
            <v>0</v>
          </cell>
          <cell r="AC91">
            <v>4.0360966205596922</v>
          </cell>
          <cell r="AD91">
            <v>4.849999999999997</v>
          </cell>
          <cell r="AE91">
            <v>4.0055933634440102</v>
          </cell>
          <cell r="AF91">
            <v>3.9834733168284098</v>
          </cell>
          <cell r="AG91">
            <v>4.0711766481399536</v>
          </cell>
          <cell r="AH91">
            <v>3.4630000000000001</v>
          </cell>
          <cell r="AI91">
            <v>4.1570532798767088</v>
          </cell>
          <cell r="AJ91">
            <v>4.1760713210014853</v>
          </cell>
          <cell r="AK91">
            <v>4.3721634412103763</v>
          </cell>
          <cell r="AL91">
            <v>4.1353649350719444</v>
          </cell>
          <cell r="AM91">
            <v>4.425304937201946</v>
          </cell>
          <cell r="AN91">
            <v>4.213908066147483</v>
          </cell>
          <cell r="AO91">
            <v>4.0673989050605135</v>
          </cell>
          <cell r="AP91">
            <v>4.0673989050605135</v>
          </cell>
          <cell r="AQ91">
            <v>4.6011288690742722</v>
          </cell>
          <cell r="AR91">
            <v>4.1212755702944941</v>
          </cell>
          <cell r="AS91">
            <v>0</v>
          </cell>
          <cell r="AT91">
            <v>0</v>
          </cell>
          <cell r="AU91">
            <v>0</v>
          </cell>
          <cell r="AV91">
            <v>4.0055933634440102</v>
          </cell>
          <cell r="AW91">
            <v>4.9427924050632868</v>
          </cell>
          <cell r="AX91">
            <v>4.2364400604479089</v>
          </cell>
          <cell r="AZ91">
            <v>19</v>
          </cell>
        </row>
        <row r="92">
          <cell r="D92">
            <v>41974</v>
          </cell>
          <cell r="E92">
            <v>33.577857153756277</v>
          </cell>
          <cell r="F92">
            <v>30.942857197352819</v>
          </cell>
          <cell r="G92">
            <v>29.887499741145543</v>
          </cell>
          <cell r="H92">
            <v>0</v>
          </cell>
          <cell r="I92">
            <v>0</v>
          </cell>
          <cell r="J92">
            <v>30.871875047683716</v>
          </cell>
          <cell r="K92">
            <v>35.473332722981773</v>
          </cell>
          <cell r="L92">
            <v>33.811538329491249</v>
          </cell>
          <cell r="M92">
            <v>28.314782598744269</v>
          </cell>
          <cell r="N92">
            <v>24.956922897925743</v>
          </cell>
          <cell r="O92">
            <v>25.903043332307234</v>
          </cell>
          <cell r="P92">
            <v>0</v>
          </cell>
          <cell r="Q92">
            <v>0</v>
          </cell>
          <cell r="R92">
            <v>26.739999944513496</v>
          </cell>
          <cell r="S92">
            <v>26.416666666666668</v>
          </cell>
          <cell r="T92">
            <v>27.620000021798269</v>
          </cell>
          <cell r="U92">
            <v>31.257576973589693</v>
          </cell>
          <cell r="V92">
            <v>28.303896914809698</v>
          </cell>
          <cell r="W92">
            <v>28.13091143187274</v>
          </cell>
          <cell r="X92">
            <v>0</v>
          </cell>
          <cell r="Y92">
            <v>29.595698924731185</v>
          </cell>
          <cell r="Z92">
            <v>29.050295701124799</v>
          </cell>
          <cell r="AA92">
            <v>0</v>
          </cell>
          <cell r="AB92">
            <v>0</v>
          </cell>
          <cell r="AC92">
            <v>3.35829332669576</v>
          </cell>
          <cell r="AD92">
            <v>4.849999999999997</v>
          </cell>
          <cell r="AE92">
            <v>3.3888423351141124</v>
          </cell>
          <cell r="AF92">
            <v>3.4451347952303677</v>
          </cell>
          <cell r="AG92">
            <v>3.5811391187750776</v>
          </cell>
          <cell r="AH92">
            <v>2.8109677419354799</v>
          </cell>
          <cell r="AI92">
            <v>3.6593695619831914</v>
          </cell>
          <cell r="AJ92">
            <v>3.4755087415408048</v>
          </cell>
          <cell r="AK92">
            <v>3.640040470635225</v>
          </cell>
          <cell r="AL92">
            <v>3.4417241762528974</v>
          </cell>
          <cell r="AM92">
            <v>3.6848475864016801</v>
          </cell>
          <cell r="AN92">
            <v>3.5078594791241851</v>
          </cell>
          <cell r="AO92">
            <v>3.3840835338689694</v>
          </cell>
          <cell r="AP92">
            <v>3.3840835338689694</v>
          </cell>
          <cell r="AQ92">
            <v>4.2829105549854312</v>
          </cell>
          <cell r="AR92">
            <v>3.429851216664042</v>
          </cell>
          <cell r="AS92">
            <v>0</v>
          </cell>
          <cell r="AT92">
            <v>0</v>
          </cell>
          <cell r="AU92">
            <v>0</v>
          </cell>
          <cell r="AV92">
            <v>3.3888423351141124</v>
          </cell>
          <cell r="AW92">
            <v>4.9427924050632868</v>
          </cell>
          <cell r="AX92">
            <v>3.5481858833139941</v>
          </cell>
          <cell r="AZ92">
            <v>20</v>
          </cell>
        </row>
        <row r="93">
          <cell r="D93">
            <v>42005</v>
          </cell>
          <cell r="E93">
            <v>26.067307692307693</v>
          </cell>
          <cell r="F93">
            <v>25.785384615384615</v>
          </cell>
          <cell r="G93">
            <v>23.050000000000008</v>
          </cell>
          <cell r="H93">
            <v>0</v>
          </cell>
          <cell r="I93">
            <v>0</v>
          </cell>
          <cell r="J93">
            <v>26.286666666666665</v>
          </cell>
          <cell r="K93">
            <v>25.16714285714286</v>
          </cell>
          <cell r="L93">
            <v>27.130769230769229</v>
          </cell>
          <cell r="M93">
            <v>22.735853658536595</v>
          </cell>
          <cell r="N93">
            <v>24.415853658536591</v>
          </cell>
          <cell r="O93">
            <v>19.963170731707315</v>
          </cell>
          <cell r="P93">
            <v>0</v>
          </cell>
          <cell r="Q93">
            <v>0</v>
          </cell>
          <cell r="R93">
            <v>24.639677419354836</v>
          </cell>
          <cell r="S93">
            <v>21.21875</v>
          </cell>
          <cell r="T93">
            <v>26.764878048780488</v>
          </cell>
          <cell r="U93">
            <v>24.483957682969127</v>
          </cell>
          <cell r="V93">
            <v>25.044498785986818</v>
          </cell>
          <cell r="W93">
            <v>21.588619493583078</v>
          </cell>
          <cell r="X93">
            <v>0</v>
          </cell>
          <cell r="Y93">
            <v>27.585698924731179</v>
          </cell>
          <cell r="Z93">
            <v>25.469546953405015</v>
          </cell>
          <cell r="AA93">
            <v>0</v>
          </cell>
          <cell r="AB93">
            <v>0</v>
          </cell>
          <cell r="AC93">
            <v>2.842096774193549</v>
          </cell>
          <cell r="AD93">
            <v>2.7614516129032256</v>
          </cell>
          <cell r="AE93">
            <v>2.7880645161290318</v>
          </cell>
          <cell r="AF93">
            <v>2.8590322580645169</v>
          </cell>
          <cell r="AG93">
            <v>2.9909677419354832</v>
          </cell>
          <cell r="AH93">
            <v>2.3082612903225801</v>
          </cell>
          <cell r="AI93">
            <v>2.9622580645161296</v>
          </cell>
          <cell r="AJ93">
            <v>2.9510889298515113</v>
          </cell>
          <cell r="AK93">
            <v>3.1420056528417826</v>
          </cell>
          <cell r="AL93">
            <v>2.9252243454514431</v>
          </cell>
          <cell r="AM93">
            <v>3.2021558491210111</v>
          </cell>
          <cell r="AN93">
            <v>3.0118406280935321</v>
          </cell>
          <cell r="AO93">
            <v>2.8141433256536823</v>
          </cell>
          <cell r="AP93">
            <v>2.8619347503976496</v>
          </cell>
          <cell r="AQ93">
            <v>2.8953281886427114</v>
          </cell>
          <cell r="AR93">
            <v>2.9032812355335604</v>
          </cell>
          <cell r="AS93">
            <v>3.1906938554012934</v>
          </cell>
          <cell r="AT93">
            <v>2.9278023997699387</v>
          </cell>
          <cell r="AU93">
            <v>2.8661259334845059</v>
          </cell>
          <cell r="AV93">
            <v>2.7880645161290318</v>
          </cell>
          <cell r="AW93">
            <v>2.8278066966108613</v>
          </cell>
          <cell r="AX93">
            <v>2.720713678102066</v>
          </cell>
          <cell r="AZ93">
            <v>9</v>
          </cell>
        </row>
        <row r="94">
          <cell r="D94">
            <v>42036</v>
          </cell>
          <cell r="E94">
            <v>21.996666666666666</v>
          </cell>
          <cell r="F94">
            <v>24.172916666666669</v>
          </cell>
          <cell r="G94">
            <v>18.830416666666668</v>
          </cell>
          <cell r="H94">
            <v>0</v>
          </cell>
          <cell r="I94">
            <v>0</v>
          </cell>
          <cell r="J94">
            <v>24.787619047619046</v>
          </cell>
          <cell r="K94">
            <v>20.370999999999999</v>
          </cell>
          <cell r="L94">
            <v>25.319583333333327</v>
          </cell>
          <cell r="M94">
            <v>14.535277777777777</v>
          </cell>
          <cell r="N94">
            <v>21.537500000000001</v>
          </cell>
          <cell r="O94">
            <v>10.988888888888891</v>
          </cell>
          <cell r="P94">
            <v>0</v>
          </cell>
          <cell r="Q94">
            <v>0</v>
          </cell>
          <cell r="R94">
            <v>21.569310344827585</v>
          </cell>
          <cell r="S94">
            <v>18.454545454545457</v>
          </cell>
          <cell r="T94">
            <v>22.632592592592594</v>
          </cell>
          <cell r="U94">
            <v>18.612227891156465</v>
          </cell>
          <cell r="V94">
            <v>23.004268707482996</v>
          </cell>
          <cell r="W94">
            <v>15.317482993197279</v>
          </cell>
          <cell r="X94">
            <v>0</v>
          </cell>
          <cell r="Y94">
            <v>22.587380952380954</v>
          </cell>
          <cell r="Z94">
            <v>23.360192250813366</v>
          </cell>
          <cell r="AA94">
            <v>0</v>
          </cell>
          <cell r="AB94">
            <v>0</v>
          </cell>
          <cell r="AC94">
            <v>2.5098214285714286</v>
          </cell>
          <cell r="AD94">
            <v>2.3117857142857146</v>
          </cell>
          <cell r="AE94">
            <v>2.3876785714285722</v>
          </cell>
          <cell r="AF94">
            <v>2.5139285714285711</v>
          </cell>
          <cell r="AG94">
            <v>2.8232142857142857</v>
          </cell>
          <cell r="AH94">
            <v>2.1857500000000001</v>
          </cell>
          <cell r="AI94">
            <v>2.6132142857142857</v>
          </cell>
          <cell r="AJ94">
            <v>2.602470484061393</v>
          </cell>
          <cell r="AK94">
            <v>2.7623839391128353</v>
          </cell>
          <cell r="AL94">
            <v>2.579258833698769</v>
          </cell>
          <cell r="AM94">
            <v>2.8117704292460788</v>
          </cell>
          <cell r="AN94">
            <v>2.6505729254511725</v>
          </cell>
          <cell r="AO94">
            <v>2.4608272845478405</v>
          </cell>
          <cell r="AP94">
            <v>2.5028232161356496</v>
          </cell>
          <cell r="AQ94">
            <v>2.4567361927748648</v>
          </cell>
          <cell r="AR94">
            <v>2.5643285214438731</v>
          </cell>
          <cell r="AS94">
            <v>2.8356123792865224</v>
          </cell>
          <cell r="AT94">
            <v>2.650326049214645</v>
          </cell>
          <cell r="AU94">
            <v>2.5069044671201808</v>
          </cell>
          <cell r="AV94">
            <v>2.3876785714285722</v>
          </cell>
          <cell r="AW94">
            <v>2.3724488245931283</v>
          </cell>
          <cell r="AX94">
            <v>2.6786244518468543</v>
          </cell>
          <cell r="AZ94">
            <v>10</v>
          </cell>
        </row>
        <row r="95">
          <cell r="D95">
            <v>42064</v>
          </cell>
          <cell r="E95">
            <v>22.058076923076914</v>
          </cell>
          <cell r="F95">
            <v>25.073846153846155</v>
          </cell>
          <cell r="G95">
            <v>18.507307692307691</v>
          </cell>
          <cell r="H95">
            <v>0</v>
          </cell>
          <cell r="I95">
            <v>0</v>
          </cell>
          <cell r="J95">
            <v>25.397083333333331</v>
          </cell>
          <cell r="K95">
            <v>22.990769230769232</v>
          </cell>
          <cell r="L95">
            <v>25.158076923076923</v>
          </cell>
          <cell r="M95">
            <v>18.338292682926831</v>
          </cell>
          <cell r="N95">
            <v>22.076585365853653</v>
          </cell>
          <cell r="O95">
            <v>15.349024390243905</v>
          </cell>
          <cell r="P95">
            <v>0</v>
          </cell>
          <cell r="Q95">
            <v>0</v>
          </cell>
          <cell r="R95">
            <v>21.710256410256402</v>
          </cell>
          <cell r="S95">
            <v>20.367560975609759</v>
          </cell>
          <cell r="T95">
            <v>22.38121951219512</v>
          </cell>
          <cell r="U95">
            <v>20.261722311466151</v>
          </cell>
          <cell r="V95">
            <v>23.677296053488472</v>
          </cell>
          <cell r="W95">
            <v>17.049322710893065</v>
          </cell>
          <cell r="X95">
            <v>0</v>
          </cell>
          <cell r="Y95">
            <v>20.342653138696207</v>
          </cell>
          <cell r="Z95">
            <v>23.735063504586869</v>
          </cell>
          <cell r="AA95">
            <v>0</v>
          </cell>
          <cell r="AB95">
            <v>0</v>
          </cell>
          <cell r="AC95">
            <v>2.430322580645162</v>
          </cell>
          <cell r="AD95">
            <v>2.1909677419354838</v>
          </cell>
          <cell r="AE95">
            <v>2.3482258064516142</v>
          </cell>
          <cell r="AF95">
            <v>2.46</v>
          </cell>
          <cell r="AG95">
            <v>2.7958064516129033</v>
          </cell>
          <cell r="AH95">
            <v>2.1578354838709699</v>
          </cell>
          <cell r="AI95">
            <v>2.5530645161290311</v>
          </cell>
          <cell r="AJ95">
            <v>2.5168210628270402</v>
          </cell>
          <cell r="AK95">
            <v>2.6639218766610373</v>
          </cell>
          <cell r="AL95">
            <v>2.4939505793694865</v>
          </cell>
          <cell r="AM95">
            <v>2.7084169806640612</v>
          </cell>
          <cell r="AN95">
            <v>2.5583794899658643</v>
          </cell>
          <cell r="AO95">
            <v>2.3612605035944405</v>
          </cell>
          <cell r="AP95">
            <v>2.4016232271462088</v>
          </cell>
          <cell r="AQ95">
            <v>2.3740430451555743</v>
          </cell>
          <cell r="AR95">
            <v>2.483232073492974</v>
          </cell>
          <cell r="AS95">
            <v>2.7801246012964298</v>
          </cell>
          <cell r="AT95">
            <v>2.5289976570841146</v>
          </cell>
          <cell r="AU95">
            <v>2.4056734985422739</v>
          </cell>
          <cell r="AV95">
            <v>2.3482258064516142</v>
          </cell>
          <cell r="AW95">
            <v>2.2501015108207429</v>
          </cell>
          <cell r="AX95">
            <v>2.798653051582193</v>
          </cell>
          <cell r="AZ95">
            <v>11</v>
          </cell>
        </row>
        <row r="96">
          <cell r="D96">
            <v>42095</v>
          </cell>
          <cell r="E96">
            <v>24.715384615384611</v>
          </cell>
          <cell r="F96">
            <v>24.049999999999994</v>
          </cell>
          <cell r="G96">
            <v>19.670769230769235</v>
          </cell>
          <cell r="H96">
            <v>0</v>
          </cell>
          <cell r="I96">
            <v>0</v>
          </cell>
          <cell r="J96">
            <v>24.054230769230774</v>
          </cell>
          <cell r="K96">
            <v>22.096153846153847</v>
          </cell>
          <cell r="L96">
            <v>25.755384615384614</v>
          </cell>
          <cell r="M96">
            <v>20.664736842105267</v>
          </cell>
          <cell r="N96">
            <v>21.612894736842112</v>
          </cell>
          <cell r="O96">
            <v>17.692894736842106</v>
          </cell>
          <cell r="P96">
            <v>0</v>
          </cell>
          <cell r="Q96">
            <v>0</v>
          </cell>
          <cell r="R96">
            <v>20.766666666666669</v>
          </cell>
          <cell r="S96">
            <v>20.170000000000009</v>
          </cell>
          <cell r="T96">
            <v>22.342368421052626</v>
          </cell>
          <cell r="U96">
            <v>22.822962962962961</v>
          </cell>
          <cell r="V96">
            <v>22.988111111111103</v>
          </cell>
          <cell r="W96">
            <v>18.558451851851856</v>
          </cell>
          <cell r="X96">
            <v>0</v>
          </cell>
          <cell r="Y96">
            <v>26.772222222222219</v>
          </cell>
          <cell r="Z96">
            <v>22.48859829059829</v>
          </cell>
          <cell r="AA96">
            <v>0</v>
          </cell>
          <cell r="AB96">
            <v>0</v>
          </cell>
          <cell r="AC96">
            <v>2.2968333333333328</v>
          </cell>
          <cell r="AD96">
            <v>2.1625000000000005</v>
          </cell>
          <cell r="AE96">
            <v>2.260333333333334</v>
          </cell>
          <cell r="AF96">
            <v>2.3069999999999999</v>
          </cell>
          <cell r="AG96">
            <v>2.5826666666666669</v>
          </cell>
          <cell r="AH96">
            <v>2.0688200000000001</v>
          </cell>
          <cell r="AI96">
            <v>2.4198333333333322</v>
          </cell>
          <cell r="AJ96">
            <v>2.37716592775041</v>
          </cell>
          <cell r="AK96">
            <v>2.5039685843302832</v>
          </cell>
          <cell r="AL96">
            <v>2.355183567909922</v>
          </cell>
          <cell r="AM96">
            <v>2.5443773340370623</v>
          </cell>
          <cell r="AN96">
            <v>2.4139378899835791</v>
          </cell>
          <cell r="AO96">
            <v>2.2556400623590735</v>
          </cell>
          <cell r="AP96">
            <v>2.2942702788262102</v>
          </cell>
          <cell r="AQ96">
            <v>2.314005931700422</v>
          </cell>
          <cell r="AR96">
            <v>2.3470602410826618</v>
          </cell>
          <cell r="AS96">
            <v>2.6227009980450666</v>
          </cell>
          <cell r="AT96">
            <v>2.3664732930286569</v>
          </cell>
          <cell r="AU96">
            <v>2.2982876870748301</v>
          </cell>
          <cell r="AV96">
            <v>2.260333333333334</v>
          </cell>
          <cell r="AW96">
            <v>2.2212734177215192</v>
          </cell>
          <cell r="AX96">
            <v>2.4201608374384231</v>
          </cell>
          <cell r="AZ96">
            <v>12</v>
          </cell>
        </row>
        <row r="97">
          <cell r="D97">
            <v>42125</v>
          </cell>
          <cell r="E97">
            <v>29.509599999999995</v>
          </cell>
          <cell r="F97">
            <v>24.040800000000004</v>
          </cell>
          <cell r="G97">
            <v>27.051200000000009</v>
          </cell>
          <cell r="H97">
            <v>0</v>
          </cell>
          <cell r="I97">
            <v>0</v>
          </cell>
          <cell r="J97">
            <v>22.816799999999997</v>
          </cell>
          <cell r="K97">
            <v>26.64</v>
          </cell>
          <cell r="L97">
            <v>25.476800000000004</v>
          </cell>
          <cell r="M97">
            <v>25.093255813953494</v>
          </cell>
          <cell r="N97">
            <v>21.024651162790697</v>
          </cell>
          <cell r="O97">
            <v>23.454651162790693</v>
          </cell>
          <cell r="P97">
            <v>0</v>
          </cell>
          <cell r="Q97">
            <v>0</v>
          </cell>
          <cell r="R97">
            <v>20.395348837209308</v>
          </cell>
          <cell r="S97">
            <v>21.012325581395338</v>
          </cell>
          <cell r="T97">
            <v>21.807441860465129</v>
          </cell>
          <cell r="U97">
            <v>27.373655913978492</v>
          </cell>
          <cell r="V97">
            <v>22.682865071106484</v>
          </cell>
          <cell r="W97">
            <v>25.302306625043357</v>
          </cell>
          <cell r="X97">
            <v>0</v>
          </cell>
          <cell r="Y97">
            <v>26.235376344086028</v>
          </cell>
          <cell r="Z97">
            <v>21.693388831078735</v>
          </cell>
          <cell r="AA97">
            <v>0</v>
          </cell>
          <cell r="AB97">
            <v>0</v>
          </cell>
          <cell r="AC97">
            <v>2.5956451612903226</v>
          </cell>
          <cell r="AD97">
            <v>2.363709677419354</v>
          </cell>
          <cell r="AE97">
            <v>2.5498387096774193</v>
          </cell>
          <cell r="AF97">
            <v>2.5712903225806438</v>
          </cell>
          <cell r="AG97">
            <v>2.8204838709677431</v>
          </cell>
          <cell r="AH97">
            <v>2.1181554295599501</v>
          </cell>
          <cell r="AI97">
            <v>2.7154838709677422</v>
          </cell>
          <cell r="AJ97">
            <v>2.6870222295017898</v>
          </cell>
          <cell r="AK97">
            <v>2.8314867847106084</v>
          </cell>
          <cell r="AL97">
            <v>2.6622357373148735</v>
          </cell>
          <cell r="AM97">
            <v>2.877730240283213</v>
          </cell>
          <cell r="AN97">
            <v>2.7293812348062962</v>
          </cell>
          <cell r="AO97">
            <v>2.5435489592324214</v>
          </cell>
          <cell r="AP97">
            <v>2.5869017861879016</v>
          </cell>
          <cell r="AQ97">
            <v>2.5671948360293992</v>
          </cell>
          <cell r="AR97">
            <v>2.6518769583702162</v>
          </cell>
          <cell r="AS97">
            <v>2.8946325986013419</v>
          </cell>
          <cell r="AT97">
            <v>2.6962543498309248</v>
          </cell>
          <cell r="AU97">
            <v>2.591008775510204</v>
          </cell>
          <cell r="AV97">
            <v>2.5498387096774193</v>
          </cell>
          <cell r="AW97">
            <v>2.4250300530828897</v>
          </cell>
          <cell r="AX97">
            <v>2.6241311299230472</v>
          </cell>
          <cell r="AZ97">
            <v>13</v>
          </cell>
        </row>
        <row r="98">
          <cell r="D98">
            <v>42156</v>
          </cell>
          <cell r="E98">
            <v>39.383076923076914</v>
          </cell>
          <cell r="F98">
            <v>31.715769230769236</v>
          </cell>
          <cell r="G98">
            <v>37.350769230769238</v>
          </cell>
          <cell r="H98">
            <v>0</v>
          </cell>
          <cell r="I98">
            <v>0</v>
          </cell>
          <cell r="J98">
            <v>34.431538461538466</v>
          </cell>
          <cell r="K98">
            <v>35.341923076923074</v>
          </cell>
          <cell r="L98">
            <v>34.328461538461539</v>
          </cell>
          <cell r="M98">
            <v>26.705000000000002</v>
          </cell>
          <cell r="N98">
            <v>22.244736842105262</v>
          </cell>
          <cell r="O98">
            <v>25.306842105263158</v>
          </cell>
          <cell r="P98">
            <v>0</v>
          </cell>
          <cell r="Q98">
            <v>0</v>
          </cell>
          <cell r="R98">
            <v>21.666842105263161</v>
          </cell>
          <cell r="S98">
            <v>17.05263157894737</v>
          </cell>
          <cell r="T98">
            <v>23.699473684210528</v>
          </cell>
          <cell r="U98">
            <v>33.659681481481471</v>
          </cell>
          <cell r="V98">
            <v>27.549096296296298</v>
          </cell>
          <cell r="W98">
            <v>32.003422222222227</v>
          </cell>
          <cell r="X98">
            <v>0</v>
          </cell>
          <cell r="Y98">
            <v>33.798111111111105</v>
          </cell>
          <cell r="Z98">
            <v>28.977466666666665</v>
          </cell>
          <cell r="AA98">
            <v>0</v>
          </cell>
          <cell r="AB98">
            <v>0</v>
          </cell>
          <cell r="AC98">
            <v>2.573500000000001</v>
          </cell>
          <cell r="AD98">
            <v>2.2541666666666669</v>
          </cell>
          <cell r="AE98">
            <v>2.5126666666666675</v>
          </cell>
          <cell r="AF98">
            <v>2.583499999999999</v>
          </cell>
          <cell r="AG98">
            <v>2.7551666666666668</v>
          </cell>
          <cell r="AH98">
            <v>2.1686673677624402</v>
          </cell>
          <cell r="AI98">
            <v>2.749166666666667</v>
          </cell>
          <cell r="AJ98">
            <v>2.6647067738439318</v>
          </cell>
          <cell r="AK98">
            <v>2.8092802023121397</v>
          </cell>
          <cell r="AL98">
            <v>2.6402548049132957</v>
          </cell>
          <cell r="AM98">
            <v>2.8557668352601167</v>
          </cell>
          <cell r="AN98">
            <v>2.7076604226878622</v>
          </cell>
          <cell r="AO98">
            <v>2.5076420531555006</v>
          </cell>
          <cell r="AP98">
            <v>2.5504058940355785</v>
          </cell>
          <cell r="AQ98">
            <v>2.4914958668902956</v>
          </cell>
          <cell r="AR98">
            <v>2.6292867703764169</v>
          </cell>
          <cell r="AS98">
            <v>2.9071952875810259</v>
          </cell>
          <cell r="AT98">
            <v>2.623671776479831</v>
          </cell>
          <cell r="AU98">
            <v>2.5545017111459973</v>
          </cell>
          <cell r="AV98">
            <v>2.5126666666666675</v>
          </cell>
          <cell r="AW98">
            <v>2.3141004219409282</v>
          </cell>
          <cell r="AX98">
            <v>2.5678286307803475</v>
          </cell>
          <cell r="AZ98">
            <v>14</v>
          </cell>
        </row>
        <row r="99">
          <cell r="D99">
            <v>42186</v>
          </cell>
          <cell r="E99">
            <v>43.545769230769231</v>
          </cell>
          <cell r="F99">
            <v>34.018846153846141</v>
          </cell>
          <cell r="G99">
            <v>40.196538461538466</v>
          </cell>
          <cell r="H99">
            <v>0</v>
          </cell>
          <cell r="I99">
            <v>0</v>
          </cell>
          <cell r="J99">
            <v>37.94307692307693</v>
          </cell>
          <cell r="K99">
            <v>47.417692307692306</v>
          </cell>
          <cell r="L99">
            <v>37.439230769230761</v>
          </cell>
          <cell r="M99">
            <v>26.38878048780488</v>
          </cell>
          <cell r="N99">
            <v>24.718536585365847</v>
          </cell>
          <cell r="O99">
            <v>25.729512195121956</v>
          </cell>
          <cell r="P99">
            <v>0</v>
          </cell>
          <cell r="Q99">
            <v>0</v>
          </cell>
          <cell r="R99">
            <v>23.985121951219512</v>
          </cell>
          <cell r="S99">
            <v>16.999999999999996</v>
          </cell>
          <cell r="T99">
            <v>26.598048780487808</v>
          </cell>
          <cell r="U99">
            <v>35.497384668747827</v>
          </cell>
          <cell r="V99">
            <v>29.678446063128675</v>
          </cell>
          <cell r="W99">
            <v>33.354349635796048</v>
          </cell>
          <cell r="X99">
            <v>0</v>
          </cell>
          <cell r="Y99">
            <v>33.260430107526879</v>
          </cell>
          <cell r="Z99">
            <v>31.664013180714537</v>
          </cell>
          <cell r="AA99">
            <v>0</v>
          </cell>
          <cell r="AB99">
            <v>0</v>
          </cell>
          <cell r="AC99">
            <v>2.6958064516129037</v>
          </cell>
          <cell r="AD99">
            <v>2.2574193548387096</v>
          </cell>
          <cell r="AE99">
            <v>2.6649999999999996</v>
          </cell>
          <cell r="AF99">
            <v>2.7251612903225806</v>
          </cell>
          <cell r="AG99">
            <v>2.8212903225806452</v>
          </cell>
          <cell r="AH99">
            <v>2.2203838709677401</v>
          </cell>
          <cell r="AI99">
            <v>2.9088709677419344</v>
          </cell>
          <cell r="AJ99">
            <v>2.796933210892063</v>
          </cell>
          <cell r="AK99">
            <v>2.9606518825345347</v>
          </cell>
          <cell r="AL99">
            <v>2.7718964459467381</v>
          </cell>
          <cell r="AM99">
            <v>3.0150796324156754</v>
          </cell>
          <cell r="AN99">
            <v>2.8503812612753432</v>
          </cell>
          <cell r="AO99">
            <v>2.6393408873023572</v>
          </cell>
          <cell r="AP99">
            <v>2.6842650028463968</v>
          </cell>
          <cell r="AQ99">
            <v>2.5717718926851769</v>
          </cell>
          <cell r="AR99">
            <v>2.7540510788665755</v>
          </cell>
          <cell r="AS99">
            <v>3.052952351396832</v>
          </cell>
          <cell r="AT99">
            <v>2.763024808200206</v>
          </cell>
          <cell r="AU99">
            <v>2.6884017972350227</v>
          </cell>
          <cell r="AV99">
            <v>2.6649999999999996</v>
          </cell>
          <cell r="AW99">
            <v>2.3173942833809713</v>
          </cell>
          <cell r="AX99">
            <v>2.267242349048801</v>
          </cell>
          <cell r="AZ99">
            <v>15</v>
          </cell>
        </row>
        <row r="100">
          <cell r="D100">
            <v>42217</v>
          </cell>
          <cell r="E100">
            <v>34.861538461538451</v>
          </cell>
          <cell r="F100">
            <v>34.981538461538456</v>
          </cell>
          <cell r="G100">
            <v>31.501153846153848</v>
          </cell>
          <cell r="H100">
            <v>0</v>
          </cell>
          <cell r="I100">
            <v>0</v>
          </cell>
          <cell r="J100">
            <v>36.54346153846155</v>
          </cell>
          <cell r="K100">
            <v>38.230769230769234</v>
          </cell>
          <cell r="L100">
            <v>37.864615384615384</v>
          </cell>
          <cell r="M100">
            <v>23.583902439024392</v>
          </cell>
          <cell r="N100">
            <v>24.913170731707311</v>
          </cell>
          <cell r="O100">
            <v>23.374634146341467</v>
          </cell>
          <cell r="P100">
            <v>0</v>
          </cell>
          <cell r="Q100">
            <v>0</v>
          </cell>
          <cell r="R100">
            <v>24.6829268292683</v>
          </cell>
          <cell r="S100">
            <v>18.756097560975604</v>
          </cell>
          <cell r="T100">
            <v>26.807317073170729</v>
          </cell>
          <cell r="U100">
            <v>29.701089143253544</v>
          </cell>
          <cell r="V100">
            <v>30.335615678113076</v>
          </cell>
          <cell r="W100">
            <v>27.754186611168926</v>
          </cell>
          <cell r="X100">
            <v>0</v>
          </cell>
          <cell r="Y100">
            <v>43.424320882852285</v>
          </cell>
          <cell r="Z100">
            <v>31.169982656954566</v>
          </cell>
          <cell r="AA100">
            <v>0</v>
          </cell>
          <cell r="AB100">
            <v>0</v>
          </cell>
          <cell r="AC100">
            <v>2.6396774193548382</v>
          </cell>
          <cell r="AD100">
            <v>2.4419354838709681</v>
          </cell>
          <cell r="AE100">
            <v>2.5983870967741929</v>
          </cell>
          <cell r="AF100">
            <v>2.6753225806451608</v>
          </cell>
          <cell r="AG100">
            <v>2.7627419354838714</v>
          </cell>
          <cell r="AH100">
            <v>2.2063710514380102</v>
          </cell>
          <cell r="AI100">
            <v>2.8524193548387107</v>
          </cell>
          <cell r="AJ100">
            <v>2.7397336597502635</v>
          </cell>
          <cell r="AK100">
            <v>2.9025019724718759</v>
          </cell>
          <cell r="AL100">
            <v>2.7154545067489795</v>
          </cell>
          <cell r="AM100">
            <v>2.9569395352550236</v>
          </cell>
          <cell r="AN100">
            <v>2.793844597156713</v>
          </cell>
          <cell r="AO100">
            <v>2.5697772389382911</v>
          </cell>
          <cell r="AP100">
            <v>2.6135602920874574</v>
          </cell>
          <cell r="AQ100">
            <v>2.6326051366010614</v>
          </cell>
          <cell r="AR100">
            <v>2.6967940838058131</v>
          </cell>
          <cell r="AS100">
            <v>3.0016726830385441</v>
          </cell>
          <cell r="AT100">
            <v>2.6898086867705246</v>
          </cell>
          <cell r="AU100">
            <v>2.6176754421768718</v>
          </cell>
          <cell r="AV100">
            <v>2.5983870967741929</v>
          </cell>
          <cell r="AW100">
            <v>2.50424605961617</v>
          </cell>
          <cell r="AX100">
            <v>2.2943255210585485</v>
          </cell>
          <cell r="AZ100">
            <v>16</v>
          </cell>
        </row>
        <row r="101">
          <cell r="D101">
            <v>42248</v>
          </cell>
          <cell r="E101">
            <v>30.66119999999999</v>
          </cell>
          <cell r="F101">
            <v>29.717999999999996</v>
          </cell>
          <cell r="G101">
            <v>26.979999999999997</v>
          </cell>
          <cell r="H101">
            <v>0</v>
          </cell>
          <cell r="I101">
            <v>0</v>
          </cell>
          <cell r="J101">
            <v>29.52</v>
          </cell>
          <cell r="K101">
            <v>29.256800000000002</v>
          </cell>
          <cell r="L101">
            <v>31.378799999999998</v>
          </cell>
          <cell r="M101">
            <v>23.351749999999996</v>
          </cell>
          <cell r="N101">
            <v>23.563749999999995</v>
          </cell>
          <cell r="O101">
            <v>22.996249999999996</v>
          </cell>
          <cell r="P101">
            <v>0</v>
          </cell>
          <cell r="Q101">
            <v>0</v>
          </cell>
          <cell r="R101">
            <v>22.471999999999998</v>
          </cell>
          <cell r="S101">
            <v>21.522500000000008</v>
          </cell>
          <cell r="T101">
            <v>24.983500000000003</v>
          </cell>
          <cell r="U101">
            <v>27.404222222222224</v>
          </cell>
          <cell r="V101">
            <v>26.859481481481478</v>
          </cell>
          <cell r="W101">
            <v>25.221333333333327</v>
          </cell>
          <cell r="X101">
            <v>0</v>
          </cell>
          <cell r="Y101">
            <v>33.358888888888892</v>
          </cell>
          <cell r="Z101">
            <v>26.353777777777779</v>
          </cell>
          <cell r="AA101">
            <v>0</v>
          </cell>
          <cell r="AB101">
            <v>0</v>
          </cell>
          <cell r="AC101">
            <v>2.5458333333333338</v>
          </cell>
          <cell r="AD101">
            <v>2.4968333333333339</v>
          </cell>
          <cell r="AE101">
            <v>2.529833333333332</v>
          </cell>
          <cell r="AF101">
            <v>2.5376666666666661</v>
          </cell>
          <cell r="AG101">
            <v>2.6488333333333336</v>
          </cell>
          <cell r="AH101">
            <v>2.1924466666666702</v>
          </cell>
          <cell r="AI101">
            <v>2.6864999999999997</v>
          </cell>
          <cell r="AJ101">
            <v>2.6415670050761428</v>
          </cell>
          <cell r="AK101">
            <v>2.7968499153976318</v>
          </cell>
          <cell r="AL101">
            <v>2.6179954314720821</v>
          </cell>
          <cell r="AM101">
            <v>2.8485419627749584</v>
          </cell>
          <cell r="AN101">
            <v>2.6925353637901868</v>
          </cell>
          <cell r="AO101">
            <v>2.4993795421329987</v>
          </cell>
          <cell r="AP101">
            <v>2.5420078518723628</v>
          </cell>
          <cell r="AQ101">
            <v>2.625559243324894</v>
          </cell>
          <cell r="AR101">
            <v>2.601064117447041</v>
          </cell>
          <cell r="AS101">
            <v>2.8600368007682544</v>
          </cell>
          <cell r="AT101">
            <v>2.5780728421627899</v>
          </cell>
          <cell r="AU101">
            <v>2.5461010981535477</v>
          </cell>
          <cell r="AV101">
            <v>2.529833333333332</v>
          </cell>
          <cell r="AW101">
            <v>2.5598388185654013</v>
          </cell>
          <cell r="AX101">
            <v>2.2093181049069379</v>
          </cell>
          <cell r="AZ101">
            <v>17</v>
          </cell>
        </row>
        <row r="102">
          <cell r="D102">
            <v>42278</v>
          </cell>
          <cell r="E102">
            <v>25.347407407407403</v>
          </cell>
          <cell r="F102">
            <v>26.898148148148149</v>
          </cell>
          <cell r="G102">
            <v>23.130740740740741</v>
          </cell>
          <cell r="H102">
            <v>0</v>
          </cell>
          <cell r="I102">
            <v>0</v>
          </cell>
          <cell r="J102">
            <v>28.536296296296296</v>
          </cell>
          <cell r="K102">
            <v>26.287037037037038</v>
          </cell>
          <cell r="L102">
            <v>28.506296296296291</v>
          </cell>
          <cell r="M102">
            <v>22.511025641025647</v>
          </cell>
          <cell r="N102">
            <v>21.696923076923074</v>
          </cell>
          <cell r="O102">
            <v>21.758974358974356</v>
          </cell>
          <cell r="P102">
            <v>0</v>
          </cell>
          <cell r="Q102">
            <v>0</v>
          </cell>
          <cell r="R102">
            <v>19.965641025641016</v>
          </cell>
          <cell r="S102">
            <v>20.793076923076928</v>
          </cell>
          <cell r="T102">
            <v>23.125641025641027</v>
          </cell>
          <cell r="U102">
            <v>24.006018036767252</v>
          </cell>
          <cell r="V102">
            <v>24.571640652098509</v>
          </cell>
          <cell r="W102">
            <v>22.447693374956639</v>
          </cell>
          <cell r="X102">
            <v>0</v>
          </cell>
          <cell r="Y102">
            <v>31.054731182795702</v>
          </cell>
          <cell r="Z102">
            <v>24.911918140825527</v>
          </cell>
          <cell r="AA102">
            <v>0</v>
          </cell>
          <cell r="AB102">
            <v>0</v>
          </cell>
          <cell r="AC102">
            <v>2.2090322580645161</v>
          </cell>
          <cell r="AD102">
            <v>2.1591935483870968</v>
          </cell>
          <cell r="AE102">
            <v>2.1909677419354834</v>
          </cell>
          <cell r="AF102">
            <v>2.2140322580645169</v>
          </cell>
          <cell r="AG102">
            <v>2.3287096774193552</v>
          </cell>
          <cell r="AH102">
            <v>1.99975161290323</v>
          </cell>
          <cell r="AI102">
            <v>2.3854838709677422</v>
          </cell>
          <cell r="AJ102">
            <v>2.2909225577219416</v>
          </cell>
          <cell r="AK102">
            <v>2.4229586745284823</v>
          </cell>
          <cell r="AL102">
            <v>2.2703409701616089</v>
          </cell>
          <cell r="AM102">
            <v>2.4665637329190173</v>
          </cell>
          <cell r="AN102">
            <v>2.3333066744775417</v>
          </cell>
          <cell r="AO102">
            <v>2.2031694168680098</v>
          </cell>
          <cell r="AP102">
            <v>2.2409389498918162</v>
          </cell>
          <cell r="AQ102">
            <v>2.2765101287815432</v>
          </cell>
          <cell r="AR102">
            <v>2.2574947251499706</v>
          </cell>
          <cell r="AS102">
            <v>2.5270453318906441</v>
          </cell>
          <cell r="AT102">
            <v>2.2518341454868795</v>
          </cell>
          <cell r="AU102">
            <v>2.2449400322234156</v>
          </cell>
          <cell r="AV102">
            <v>2.1909677419354834</v>
          </cell>
          <cell r="AW102">
            <v>2.2179251122907306</v>
          </cell>
          <cell r="AX102">
            <v>2.0333038727506594</v>
          </cell>
          <cell r="AZ102">
            <v>18</v>
          </cell>
        </row>
        <row r="103">
          <cell r="D103">
            <v>42309</v>
          </cell>
          <cell r="E103">
            <v>23.877083333333331</v>
          </cell>
          <cell r="F103">
            <v>22.693333333333342</v>
          </cell>
          <cell r="G103">
            <v>21.175000000000004</v>
          </cell>
          <cell r="H103">
            <v>0</v>
          </cell>
          <cell r="I103">
            <v>0</v>
          </cell>
          <cell r="J103">
            <v>23.14833333333333</v>
          </cell>
          <cell r="K103">
            <v>23.875</v>
          </cell>
          <cell r="L103">
            <v>24.497916666666658</v>
          </cell>
          <cell r="M103">
            <v>21.070476190476189</v>
          </cell>
          <cell r="N103">
            <v>20.654761904761902</v>
          </cell>
          <cell r="O103">
            <v>19.959523809523802</v>
          </cell>
          <cell r="P103">
            <v>0</v>
          </cell>
          <cell r="Q103">
            <v>0</v>
          </cell>
          <cell r="R103">
            <v>20.208333333333343</v>
          </cell>
          <cell r="S103">
            <v>19.767857142857146</v>
          </cell>
          <cell r="T103">
            <v>21.436904761904763</v>
          </cell>
          <cell r="U103">
            <v>22.497416551086452</v>
          </cell>
          <cell r="V103">
            <v>21.71894683310218</v>
          </cell>
          <cell r="W103">
            <v>20.510192325473884</v>
          </cell>
          <cell r="X103">
            <v>0</v>
          </cell>
          <cell r="Y103">
            <v>28.73354750346741</v>
          </cell>
          <cell r="Z103">
            <v>21.750788257050392</v>
          </cell>
          <cell r="AA103">
            <v>0</v>
          </cell>
          <cell r="AB103">
            <v>0</v>
          </cell>
          <cell r="AC103">
            <v>2.1044999999999998</v>
          </cell>
          <cell r="AD103">
            <v>2.1533333333333333</v>
          </cell>
          <cell r="AE103">
            <v>2.1646666666666672</v>
          </cell>
          <cell r="AF103">
            <v>2.0176666666666669</v>
          </cell>
          <cell r="AG103">
            <v>2.0741666666666663</v>
          </cell>
          <cell r="AH103">
            <v>1.99975161290323</v>
          </cell>
          <cell r="AI103">
            <v>2.1760000000000002</v>
          </cell>
          <cell r="AJ103">
            <v>2.1822884638022364</v>
          </cell>
          <cell r="AK103">
            <v>2.307476692171865</v>
          </cell>
          <cell r="AL103">
            <v>2.162634902884049</v>
          </cell>
          <cell r="AM103">
            <v>2.3487656856974688</v>
          </cell>
          <cell r="AN103">
            <v>2.2222562095350202</v>
          </cell>
          <cell r="AO103">
            <v>2.0626079527890968</v>
          </cell>
          <cell r="AP103">
            <v>2.0980718361726005</v>
          </cell>
          <cell r="AQ103">
            <v>2.2599162179240504</v>
          </cell>
          <cell r="AR103">
            <v>2.1508617984290526</v>
          </cell>
          <cell r="AS103">
            <v>2.3250023322015303</v>
          </cell>
          <cell r="AT103">
            <v>2.0693116986029985</v>
          </cell>
          <cell r="AU103">
            <v>2.1020291836734697</v>
          </cell>
          <cell r="AV103">
            <v>2.1646666666666672</v>
          </cell>
          <cell r="AW103">
            <v>2.2119907172995776</v>
          </cell>
          <cell r="AX103">
            <v>1.9410781636256618</v>
          </cell>
          <cell r="AZ103">
            <v>19</v>
          </cell>
        </row>
        <row r="104">
          <cell r="D104">
            <v>42339</v>
          </cell>
          <cell r="E104">
            <v>23.588461538461544</v>
          </cell>
          <cell r="F104">
            <v>21.586923076923082</v>
          </cell>
          <cell r="G104">
            <v>21.336923076923071</v>
          </cell>
          <cell r="H104">
            <v>0</v>
          </cell>
          <cell r="I104">
            <v>0</v>
          </cell>
          <cell r="J104">
            <v>21.821923076923074</v>
          </cell>
          <cell r="K104">
            <v>20.576923076923077</v>
          </cell>
          <cell r="L104">
            <v>23.582307692307698</v>
          </cell>
          <cell r="M104">
            <v>21.219756097560975</v>
          </cell>
          <cell r="N104">
            <v>19.213658536585367</v>
          </cell>
          <cell r="O104">
            <v>19.264146341463412</v>
          </cell>
          <cell r="P104">
            <v>0</v>
          </cell>
          <cell r="Q104">
            <v>0</v>
          </cell>
          <cell r="R104">
            <v>20.402439024390247</v>
          </cell>
          <cell r="S104">
            <v>19.073170731707318</v>
          </cell>
          <cell r="T104">
            <v>20.55536585365854</v>
          </cell>
          <cell r="U104">
            <v>22.55439819632328</v>
          </cell>
          <cell r="V104">
            <v>20.566763787721126</v>
          </cell>
          <cell r="W104">
            <v>20.445608740894894</v>
          </cell>
          <cell r="X104">
            <v>0</v>
          </cell>
          <cell r="Y104">
            <v>28.634731182795697</v>
          </cell>
          <cell r="Z104">
            <v>21.267582379465832</v>
          </cell>
          <cell r="AA104">
            <v>0</v>
          </cell>
          <cell r="AB104">
            <v>0</v>
          </cell>
          <cell r="AC104">
            <v>2.1064516129032258</v>
          </cell>
          <cell r="AD104">
            <v>2.1354838709677426</v>
          </cell>
          <cell r="AE104">
            <v>2.1637096774193543</v>
          </cell>
          <cell r="AF104">
            <v>1.9801612903225811</v>
          </cell>
          <cell r="AG104">
            <v>1.8633870967741939</v>
          </cell>
          <cell r="AH104">
            <v>1.99975161290323</v>
          </cell>
          <cell r="AI104">
            <v>2.221935483870968</v>
          </cell>
          <cell r="AJ104">
            <v>2.1843302566054494</v>
          </cell>
          <cell r="AK104">
            <v>2.3099302819805247</v>
          </cell>
          <cell r="AL104">
            <v>2.1646948964379735</v>
          </cell>
          <cell r="AM104">
            <v>2.3513550924604307</v>
          </cell>
          <cell r="AN104">
            <v>2.2245123227709582</v>
          </cell>
          <cell r="AO104">
            <v>2.0087463069645453</v>
          </cell>
          <cell r="AP104">
            <v>2.0433266901288727</v>
          </cell>
          <cell r="AQ104">
            <v>2.2502128578138016</v>
          </cell>
          <cell r="AR104">
            <v>2.1528526307285789</v>
          </cell>
          <cell r="AS104">
            <v>2.2864125839310439</v>
          </cell>
          <cell r="AT104">
            <v>1.9406243110577828</v>
          </cell>
          <cell r="AU104">
            <v>2.0472672789115647</v>
          </cell>
          <cell r="AV104">
            <v>2.1637096774193543</v>
          </cell>
          <cell r="AW104">
            <v>2.1939153123723973</v>
          </cell>
          <cell r="AX104">
            <v>1.9554167538934881</v>
          </cell>
          <cell r="AZ104">
            <v>20</v>
          </cell>
        </row>
        <row r="105">
          <cell r="D105">
            <v>42370</v>
          </cell>
          <cell r="E105">
            <v>23.33</v>
          </cell>
          <cell r="F105">
            <v>21.312800000000003</v>
          </cell>
          <cell r="G105">
            <v>22.762000000000008</v>
          </cell>
          <cell r="H105">
            <v>23.80872940297067</v>
          </cell>
          <cell r="I105">
            <v>0</v>
          </cell>
          <cell r="J105">
            <v>21.266800000000003</v>
          </cell>
          <cell r="K105">
            <v>20.68</v>
          </cell>
          <cell r="L105">
            <v>23.037199999999999</v>
          </cell>
          <cell r="M105">
            <v>22.743255813953493</v>
          </cell>
          <cell r="N105">
            <v>19.874418604651169</v>
          </cell>
          <cell r="O105">
            <v>21.876976744186056</v>
          </cell>
          <cell r="P105">
            <v>23.898088461736425</v>
          </cell>
          <cell r="Q105">
            <v>0</v>
          </cell>
          <cell r="R105">
            <v>20.465116279069768</v>
          </cell>
          <cell r="S105">
            <v>19.581395348837219</v>
          </cell>
          <cell r="T105">
            <v>20.573488372093021</v>
          </cell>
          <cell r="U105">
            <v>23.058709677419358</v>
          </cell>
          <cell r="V105">
            <v>20.647741935483875</v>
          </cell>
          <cell r="W105">
            <v>22.352795698924741</v>
          </cell>
          <cell r="X105">
            <v>0</v>
          </cell>
          <cell r="Y105">
            <v>27.585698924731179</v>
          </cell>
          <cell r="Z105">
            <v>20.896129032258067</v>
          </cell>
          <cell r="AA105">
            <v>0</v>
          </cell>
          <cell r="AB105">
            <v>0</v>
          </cell>
          <cell r="AC105">
            <v>2.2477419354838708</v>
          </cell>
          <cell r="AD105">
            <v>2.2740322580645169</v>
          </cell>
          <cell r="AE105">
            <v>2.2696774193548386</v>
          </cell>
          <cell r="AF105">
            <v>2.2466129032258069</v>
          </cell>
          <cell r="AG105">
            <v>2.2719354838709678</v>
          </cell>
          <cell r="AH105">
            <v>1.67994838709677</v>
          </cell>
          <cell r="AI105">
            <v>2.3598387096774176</v>
          </cell>
          <cell r="AJ105">
            <v>2.3186771679932967</v>
          </cell>
          <cell r="AK105">
            <v>2.4420110599078342</v>
          </cell>
          <cell r="AL105">
            <v>2.3027678257226643</v>
          </cell>
          <cell r="AM105">
            <v>2.4785003770423124</v>
          </cell>
          <cell r="AN105">
            <v>2.3026218684541258</v>
          </cell>
          <cell r="AO105">
            <v>2.2341933777417116</v>
          </cell>
          <cell r="AP105">
            <v>2.2724718011978848</v>
          </cell>
          <cell r="AQ105">
            <v>2.3748742653912789</v>
          </cell>
          <cell r="AR105">
            <v>2.2829337387041173</v>
          </cell>
          <cell r="AS105">
            <v>2.5605679629857052</v>
          </cell>
          <cell r="AT105">
            <v>2.2757987901986261</v>
          </cell>
          <cell r="AU105">
            <v>2.2763825364431489</v>
          </cell>
          <cell r="AV105">
            <v>2.2696774193548386</v>
          </cell>
          <cell r="AW105">
            <v>2.3327191459007355</v>
          </cell>
          <cell r="AX105">
            <v>2.5037509844993711</v>
          </cell>
          <cell r="AZ105">
            <v>9</v>
          </cell>
        </row>
        <row r="106">
          <cell r="D106">
            <v>42401</v>
          </cell>
          <cell r="E106">
            <v>18.097200000000001</v>
          </cell>
          <cell r="F106">
            <v>18.904399999999999</v>
          </cell>
          <cell r="G106">
            <v>16.699199999999998</v>
          </cell>
          <cell r="H106">
            <v>19.139871776340698</v>
          </cell>
          <cell r="I106">
            <v>0</v>
          </cell>
          <cell r="J106">
            <v>18.62</v>
          </cell>
          <cell r="K106">
            <v>18.5</v>
          </cell>
          <cell r="L106">
            <v>19.841999999999999</v>
          </cell>
          <cell r="M106">
            <v>17.040810810810815</v>
          </cell>
          <cell r="N106">
            <v>16.943513513513512</v>
          </cell>
          <cell r="O106">
            <v>15.720540540540544</v>
          </cell>
          <cell r="P106">
            <v>18.648803507005226</v>
          </cell>
          <cell r="Q106">
            <v>0</v>
          </cell>
          <cell r="R106">
            <v>18.148648648648653</v>
          </cell>
          <cell r="S106">
            <v>19.087837837837835</v>
          </cell>
          <cell r="T106">
            <v>17.998648648648647</v>
          </cell>
          <cell r="U106">
            <v>17.647931034482763</v>
          </cell>
          <cell r="V106">
            <v>18.07045977011494</v>
          </cell>
          <cell r="W106">
            <v>16.282988505747124</v>
          </cell>
          <cell r="X106">
            <v>0</v>
          </cell>
          <cell r="Y106">
            <v>22.587380952380954</v>
          </cell>
          <cell r="Z106">
            <v>18.419540229885058</v>
          </cell>
          <cell r="AA106">
            <v>0</v>
          </cell>
          <cell r="AB106">
            <v>0</v>
          </cell>
          <cell r="AC106">
            <v>1.7605172413793098</v>
          </cell>
          <cell r="AD106">
            <v>1.6527586206896552</v>
          </cell>
          <cell r="AE106">
            <v>1.7268965517241381</v>
          </cell>
          <cell r="AF106">
            <v>1.7755172413793112</v>
          </cell>
          <cell r="AG106">
            <v>1.968620689655173</v>
          </cell>
          <cell r="AH106">
            <v>1.3117793103448301</v>
          </cell>
          <cell r="AI106">
            <v>1.854655172413793</v>
          </cell>
          <cell r="AJ106">
            <v>1.8166258335874605</v>
          </cell>
          <cell r="AK106">
            <v>1.9155062112694687</v>
          </cell>
          <cell r="AL106">
            <v>1.8044053234520727</v>
          </cell>
          <cell r="AM106">
            <v>1.9448824375564588</v>
          </cell>
          <cell r="AN106">
            <v>1.8041115611892027</v>
          </cell>
          <cell r="AO106">
            <v>1.8101056591921585</v>
          </cell>
          <cell r="AP106">
            <v>1.8414277116248936</v>
          </cell>
          <cell r="AQ106">
            <v>1.7746276302006363</v>
          </cell>
          <cell r="AR106">
            <v>1.7889413488586738</v>
          </cell>
          <cell r="AS106">
            <v>2.075851776293149</v>
          </cell>
          <cell r="AT106">
            <v>1.8289735727586562</v>
          </cell>
          <cell r="AU106">
            <v>1.8452064945978397</v>
          </cell>
          <cell r="AV106">
            <v>1.7268965517241381</v>
          </cell>
          <cell r="AW106">
            <v>1.7039633141277759</v>
          </cell>
          <cell r="AX106">
            <v>1.8511722757009605</v>
          </cell>
          <cell r="AZ106">
            <v>10</v>
          </cell>
        </row>
        <row r="107">
          <cell r="D107">
            <v>42430</v>
          </cell>
          <cell r="E107">
            <v>14.923703703703703</v>
          </cell>
          <cell r="F107">
            <v>17.09888888888889</v>
          </cell>
          <cell r="G107">
            <v>13.031851851851851</v>
          </cell>
          <cell r="H107">
            <v>16.02985242570044</v>
          </cell>
          <cell r="I107">
            <v>0</v>
          </cell>
          <cell r="J107">
            <v>17.641874999999999</v>
          </cell>
          <cell r="K107">
            <v>17.462962962962962</v>
          </cell>
          <cell r="L107">
            <v>19.20703703703704</v>
          </cell>
          <cell r="M107">
            <v>11.020256410256412</v>
          </cell>
          <cell r="N107">
            <v>14.848974358974358</v>
          </cell>
          <cell r="O107">
            <v>9.3648717948717941</v>
          </cell>
          <cell r="P107">
            <v>12.269054712569478</v>
          </cell>
          <cell r="Q107">
            <v>0</v>
          </cell>
          <cell r="R107">
            <v>14.64772727272727</v>
          </cell>
          <cell r="S107">
            <v>18.749999999999986</v>
          </cell>
          <cell r="T107">
            <v>16.146410256410256</v>
          </cell>
          <cell r="U107">
            <v>13.289824688546087</v>
          </cell>
          <cell r="V107">
            <v>16.157134624012148</v>
          </cell>
          <cell r="W107">
            <v>11.496951720329916</v>
          </cell>
          <cell r="X107">
            <v>0</v>
          </cell>
          <cell r="Y107">
            <v>20.342653138696207</v>
          </cell>
          <cell r="Z107">
            <v>16.388604551572246</v>
          </cell>
          <cell r="AA107">
            <v>0</v>
          </cell>
          <cell r="AB107">
            <v>0</v>
          </cell>
          <cell r="AC107">
            <v>1.5087096774193549</v>
          </cell>
          <cell r="AD107">
            <v>1.3924193548387096</v>
          </cell>
          <cell r="AE107">
            <v>1.425806451612903</v>
          </cell>
          <cell r="AF107">
            <v>1.5093548387096771</v>
          </cell>
          <cell r="AG107">
            <v>1.6896774193548381</v>
          </cell>
          <cell r="AH107">
            <v>1.02270967741935</v>
          </cell>
          <cell r="AI107">
            <v>1.5743548387096775</v>
          </cell>
          <cell r="AJ107">
            <v>1.5581180294178771</v>
          </cell>
          <cell r="AK107">
            <v>1.647917034197705</v>
          </cell>
          <cell r="AL107">
            <v>1.5480743644214561</v>
          </cell>
          <cell r="AM107">
            <v>1.6749161336504492</v>
          </cell>
          <cell r="AN107">
            <v>1.5473183896367793</v>
          </cell>
          <cell r="AO107">
            <v>1.4955166206282127</v>
          </cell>
          <cell r="AP107">
            <v>1.5216784244226651</v>
          </cell>
          <cell r="AQ107">
            <v>1.4851256469456469</v>
          </cell>
          <cell r="AR107">
            <v>1.5336361030308781</v>
          </cell>
          <cell r="AS107">
            <v>1.8019939692454749</v>
          </cell>
          <cell r="AT107">
            <v>1.5765269848510393</v>
          </cell>
          <cell r="AU107">
            <v>1.5253593249607535</v>
          </cell>
          <cell r="AV107">
            <v>1.425806451612903</v>
          </cell>
          <cell r="AW107">
            <v>1.4404887003731504</v>
          </cell>
          <cell r="AX107">
            <v>1.5134615189230378</v>
          </cell>
          <cell r="AZ107">
            <v>11</v>
          </cell>
        </row>
        <row r="108">
          <cell r="D108">
            <v>42461</v>
          </cell>
          <cell r="E108">
            <v>16.090769230769233</v>
          </cell>
          <cell r="F108">
            <v>18.735384615384621</v>
          </cell>
          <cell r="G108">
            <v>12.137307692307694</v>
          </cell>
          <cell r="H108">
            <v>17.177727941482647</v>
          </cell>
          <cell r="I108">
            <v>0</v>
          </cell>
          <cell r="J108">
            <v>19.578571428571429</v>
          </cell>
          <cell r="K108">
            <v>18.615384615384617</v>
          </cell>
          <cell r="L108">
            <v>19.011923076923075</v>
          </cell>
          <cell r="M108">
            <v>10.414473684210524</v>
          </cell>
          <cell r="N108">
            <v>16.229473684210529</v>
          </cell>
          <cell r="O108">
            <v>6.0455263157894752</v>
          </cell>
          <cell r="P108">
            <v>12.505871241871901</v>
          </cell>
          <cell r="Q108">
            <v>0</v>
          </cell>
          <cell r="R108">
            <v>16.681612903225812</v>
          </cell>
          <cell r="S108">
            <v>18.651315789473678</v>
          </cell>
          <cell r="T108">
            <v>17.006315789473689</v>
          </cell>
          <cell r="U108">
            <v>13.694111111111111</v>
          </cell>
          <cell r="V108">
            <v>17.677333333333337</v>
          </cell>
          <cell r="W108">
            <v>9.565222222222225</v>
          </cell>
          <cell r="X108">
            <v>0</v>
          </cell>
          <cell r="Y108">
            <v>26.772222222222219</v>
          </cell>
          <cell r="Z108">
            <v>18.35541116231439</v>
          </cell>
          <cell r="AA108">
            <v>0</v>
          </cell>
          <cell r="AB108">
            <v>0</v>
          </cell>
          <cell r="AC108">
            <v>1.6941666666666664</v>
          </cell>
          <cell r="AD108">
            <v>1.3103333333333331</v>
          </cell>
          <cell r="AE108">
            <v>1.5316666666666667</v>
          </cell>
          <cell r="AF108">
            <v>1.6940000000000002</v>
          </cell>
          <cell r="AG108">
            <v>1.8930000000000002</v>
          </cell>
          <cell r="AH108">
            <v>0.83602413793103403</v>
          </cell>
          <cell r="AI108">
            <v>1.7628333333333333</v>
          </cell>
          <cell r="AJ108">
            <v>1.7528015564202328</v>
          </cell>
          <cell r="AK108">
            <v>1.8659079118028534</v>
          </cell>
          <cell r="AL108">
            <v>1.7425317769130995</v>
          </cell>
          <cell r="AM108">
            <v>1.9006031128404666</v>
          </cell>
          <cell r="AN108">
            <v>1.7406582360570688</v>
          </cell>
          <cell r="AO108">
            <v>1.6584783369129579</v>
          </cell>
          <cell r="AP108">
            <v>1.6873132248631368</v>
          </cell>
          <cell r="AQ108">
            <v>1.4973848492599942</v>
          </cell>
          <cell r="AR108">
            <v>1.7216691449525161</v>
          </cell>
          <cell r="AS108">
            <v>1.9919776726000622</v>
          </cell>
          <cell r="AT108">
            <v>1.7513146360624383</v>
          </cell>
          <cell r="AU108">
            <v>1.6910448299319725</v>
          </cell>
          <cell r="AV108">
            <v>1.5316666666666667</v>
          </cell>
          <cell r="AW108">
            <v>1.3574140910164287</v>
          </cell>
          <cell r="AX108">
            <v>1.4324260700389104</v>
          </cell>
          <cell r="AZ108">
            <v>12</v>
          </cell>
        </row>
        <row r="109">
          <cell r="D109">
            <v>42491</v>
          </cell>
          <cell r="E109">
            <v>19.508799999999997</v>
          </cell>
          <cell r="F109">
            <v>18.575600000000001</v>
          </cell>
          <cell r="G109">
            <v>14.577199999999998</v>
          </cell>
          <cell r="H109">
            <v>21.515643149569119</v>
          </cell>
          <cell r="I109">
            <v>0</v>
          </cell>
          <cell r="J109">
            <v>18.861249999999998</v>
          </cell>
          <cell r="K109">
            <v>19.54</v>
          </cell>
          <cell r="L109">
            <v>19.389199999999999</v>
          </cell>
          <cell r="M109">
            <v>14.510000000000005</v>
          </cell>
          <cell r="N109">
            <v>15.22837209302325</v>
          </cell>
          <cell r="O109">
            <v>10.147674418604652</v>
          </cell>
          <cell r="P109">
            <v>22.143979574223795</v>
          </cell>
          <cell r="Q109">
            <v>0</v>
          </cell>
          <cell r="R109">
            <v>15.866279069767439</v>
          </cell>
          <cell r="S109">
            <v>15.883720930232547</v>
          </cell>
          <cell r="T109">
            <v>16.13674418604651</v>
          </cell>
          <cell r="U109">
            <v>17.197526881720432</v>
          </cell>
          <cell r="V109">
            <v>17.027956989247311</v>
          </cell>
          <cell r="W109">
            <v>12.529139784946237</v>
          </cell>
          <cell r="X109">
            <v>0</v>
          </cell>
          <cell r="Y109">
            <v>26.235376344086028</v>
          </cell>
          <cell r="Z109">
            <v>17.476478494623656</v>
          </cell>
          <cell r="AA109">
            <v>0</v>
          </cell>
          <cell r="AB109">
            <v>0</v>
          </cell>
          <cell r="AC109">
            <v>1.7266129032258068</v>
          </cell>
          <cell r="AD109">
            <v>1.3491935483870967</v>
          </cell>
          <cell r="AE109">
            <v>1.6372580645161288</v>
          </cell>
          <cell r="AF109">
            <v>1.7133870967741931</v>
          </cell>
          <cell r="AG109">
            <v>1.8922580645161284</v>
          </cell>
          <cell r="AH109">
            <v>0.95932258064516096</v>
          </cell>
          <cell r="AI109">
            <v>1.79258064516129</v>
          </cell>
          <cell r="AJ109">
            <v>1.7872806513213282</v>
          </cell>
          <cell r="AK109">
            <v>1.9061249597886429</v>
          </cell>
          <cell r="AL109">
            <v>1.7770960897449062</v>
          </cell>
          <cell r="AM109">
            <v>1.9427600733728949</v>
          </cell>
          <cell r="AN109">
            <v>1.7748979829298515</v>
          </cell>
          <cell r="AO109">
            <v>1.6977873020333607</v>
          </cell>
          <cell r="AP109">
            <v>1.7272669805161687</v>
          </cell>
          <cell r="AQ109">
            <v>1.5718715629148743</v>
          </cell>
          <cell r="AR109">
            <v>1.7545660693762617</v>
          </cell>
          <cell r="AS109">
            <v>2.0119252976378159</v>
          </cell>
          <cell r="AT109">
            <v>1.8004724578470166</v>
          </cell>
          <cell r="AU109">
            <v>1.7310108163265305</v>
          </cell>
          <cell r="AV109">
            <v>1.6372580645161288</v>
          </cell>
          <cell r="AW109">
            <v>1.3967423118986912</v>
          </cell>
          <cell r="AX109">
            <v>1.4618875724660005</v>
          </cell>
          <cell r="AZ109">
            <v>13</v>
          </cell>
        </row>
        <row r="110">
          <cell r="D110">
            <v>42522</v>
          </cell>
          <cell r="E110">
            <v>26.569615384615382</v>
          </cell>
          <cell r="F110">
            <v>30.120769230769227</v>
          </cell>
          <cell r="G110">
            <v>21.705384615384617</v>
          </cell>
          <cell r="H110">
            <v>31.987280994493577</v>
          </cell>
          <cell r="I110">
            <v>0</v>
          </cell>
          <cell r="J110">
            <v>35.447692307692307</v>
          </cell>
          <cell r="K110">
            <v>25.076923076923077</v>
          </cell>
          <cell r="L110">
            <v>33.302692307692311</v>
          </cell>
          <cell r="M110">
            <v>18.200789473684203</v>
          </cell>
          <cell r="N110">
            <v>19.106052631578947</v>
          </cell>
          <cell r="O110">
            <v>15.579210526315791</v>
          </cell>
          <cell r="P110">
            <v>29.385788073428856</v>
          </cell>
          <cell r="Q110">
            <v>0</v>
          </cell>
          <cell r="R110">
            <v>16.547105263157899</v>
          </cell>
          <cell r="S110">
            <v>16.118421052631575</v>
          </cell>
          <cell r="T110">
            <v>20.249210526315789</v>
          </cell>
          <cell r="U110">
            <v>23.036111111111111</v>
          </cell>
          <cell r="V110">
            <v>25.470111111111109</v>
          </cell>
          <cell r="W110">
            <v>19.118777777777776</v>
          </cell>
          <cell r="X110">
            <v>0</v>
          </cell>
          <cell r="Y110">
            <v>33.798111111111105</v>
          </cell>
          <cell r="Z110">
            <v>27.46744444444445</v>
          </cell>
          <cell r="AA110">
            <v>0</v>
          </cell>
          <cell r="AB110">
            <v>0</v>
          </cell>
          <cell r="AC110">
            <v>2.3233333333333333</v>
          </cell>
          <cell r="AD110">
            <v>1.9401666666666668</v>
          </cell>
          <cell r="AE110">
            <v>2.2161666666666666</v>
          </cell>
          <cell r="AF110">
            <v>2.3539999999999996</v>
          </cell>
          <cell r="AG110">
            <v>2.5201666666666664</v>
          </cell>
          <cell r="AH110">
            <v>1.4233866666666699</v>
          </cell>
          <cell r="AI110">
            <v>2.4898333333333329</v>
          </cell>
          <cell r="AJ110">
            <v>2.4046499999999997</v>
          </cell>
          <cell r="AK110">
            <v>2.5631833333333334</v>
          </cell>
          <cell r="AL110">
            <v>2.3907880952380953</v>
          </cell>
          <cell r="AM110">
            <v>2.611992857142857</v>
          </cell>
          <cell r="AN110">
            <v>2.3879571428571431</v>
          </cell>
          <cell r="AO110">
            <v>2.2955995304483712</v>
          </cell>
          <cell r="AP110">
            <v>2.3348852077406383</v>
          </cell>
          <cell r="AQ110">
            <v>2.1751230113991165</v>
          </cell>
          <cell r="AR110">
            <v>2.3595751235256346</v>
          </cell>
          <cell r="AS110">
            <v>2.6710598827039815</v>
          </cell>
          <cell r="AT110">
            <v>2.3647654677733372</v>
          </cell>
          <cell r="AU110">
            <v>2.3388150491307629</v>
          </cell>
          <cell r="AV110">
            <v>2.2161666666666666</v>
          </cell>
          <cell r="AW110">
            <v>1.9948327058664781</v>
          </cell>
          <cell r="AX110">
            <v>1.9746380952380955</v>
          </cell>
          <cell r="AZ110">
            <v>14</v>
          </cell>
        </row>
        <row r="111">
          <cell r="D111">
            <v>42552</v>
          </cell>
          <cell r="E111">
            <v>36.765599999999999</v>
          </cell>
          <cell r="F111">
            <v>41.399199999999993</v>
          </cell>
          <cell r="G111">
            <v>31.152000000000008</v>
          </cell>
          <cell r="H111">
            <v>39.562350077751354</v>
          </cell>
          <cell r="I111">
            <v>0</v>
          </cell>
          <cell r="J111">
            <v>44.27</v>
          </cell>
          <cell r="K111">
            <v>46.93719999999999</v>
          </cell>
          <cell r="L111">
            <v>44.983599999999988</v>
          </cell>
          <cell r="M111">
            <v>24.094651162790697</v>
          </cell>
          <cell r="N111">
            <v>23.508604651162791</v>
          </cell>
          <cell r="O111">
            <v>21.513255813953482</v>
          </cell>
          <cell r="P111">
            <v>26.786292147910217</v>
          </cell>
          <cell r="Q111">
            <v>0</v>
          </cell>
          <cell r="R111">
            <v>21.44767441860466</v>
          </cell>
          <cell r="S111">
            <v>22.511627906976749</v>
          </cell>
          <cell r="T111">
            <v>24.162558139534877</v>
          </cell>
          <cell r="U111">
            <v>30.906989247311827</v>
          </cell>
          <cell r="V111">
            <v>33.127204301075267</v>
          </cell>
          <cell r="W111">
            <v>26.695376344086021</v>
          </cell>
          <cell r="X111">
            <v>0</v>
          </cell>
          <cell r="Y111">
            <v>33.260430107526879</v>
          </cell>
          <cell r="Z111">
            <v>33.717741935483872</v>
          </cell>
          <cell r="AA111">
            <v>0</v>
          </cell>
          <cell r="AB111">
            <v>0</v>
          </cell>
          <cell r="AC111">
            <v>2.5769354838709679</v>
          </cell>
          <cell r="AD111">
            <v>2.3075806451612904</v>
          </cell>
          <cell r="AE111">
            <v>2.4861290322580643</v>
          </cell>
          <cell r="AF111">
            <v>2.5870967741935482</v>
          </cell>
          <cell r="AG111">
            <v>2.7840322580645158</v>
          </cell>
          <cell r="AH111">
            <v>1.82853548387097</v>
          </cell>
          <cell r="AI111">
            <v>2.8290322580645162</v>
          </cell>
          <cell r="AJ111">
            <v>2.6652050626702293</v>
          </cell>
          <cell r="AK111">
            <v>2.8339072015903142</v>
          </cell>
          <cell r="AL111">
            <v>2.6493247879797082</v>
          </cell>
          <cell r="AM111">
            <v>2.8854665350010973</v>
          </cell>
          <cell r="AN111">
            <v>2.6467468213091685</v>
          </cell>
          <cell r="AO111">
            <v>2.5338137176579218</v>
          </cell>
          <cell r="AP111">
            <v>2.5770068560644699</v>
          </cell>
          <cell r="AQ111">
            <v>2.5037871798230165</v>
          </cell>
          <cell r="AR111">
            <v>2.6166998832717914</v>
          </cell>
          <cell r="AS111">
            <v>2.9108960532910264</v>
          </cell>
          <cell r="AT111">
            <v>2.6063456138089238</v>
          </cell>
          <cell r="AU111">
            <v>2.58101081632653</v>
          </cell>
          <cell r="AV111">
            <v>2.4861290322580643</v>
          </cell>
          <cell r="AW111">
            <v>2.3666715668062852</v>
          </cell>
          <cell r="AX111">
            <v>2.429991383650234</v>
          </cell>
          <cell r="AZ111">
            <v>15</v>
          </cell>
        </row>
        <row r="112">
          <cell r="D112">
            <v>42583</v>
          </cell>
          <cell r="E112">
            <v>38.250740740740738</v>
          </cell>
          <cell r="F112">
            <v>36.613703703703706</v>
          </cell>
          <cell r="G112">
            <v>35.272222222222226</v>
          </cell>
          <cell r="H112">
            <v>38.604137113049163</v>
          </cell>
          <cell r="I112">
            <v>0</v>
          </cell>
          <cell r="J112">
            <v>42.370370370370374</v>
          </cell>
          <cell r="K112">
            <v>42.402962962962967</v>
          </cell>
          <cell r="L112">
            <v>38.651111111111106</v>
          </cell>
          <cell r="M112">
            <v>25.304871794871801</v>
          </cell>
          <cell r="N112">
            <v>23.483333333333341</v>
          </cell>
          <cell r="O112">
            <v>23.480256410256413</v>
          </cell>
          <cell r="P112">
            <v>25.934920406443691</v>
          </cell>
          <cell r="Q112">
            <v>0</v>
          </cell>
          <cell r="R112">
            <v>23.176666666666677</v>
          </cell>
          <cell r="S112">
            <v>21.564102564102548</v>
          </cell>
          <cell r="T112">
            <v>24.871538461538467</v>
          </cell>
          <cell r="U112">
            <v>32.821827956989246</v>
          </cell>
          <cell r="V112">
            <v>31.107419354838715</v>
          </cell>
          <cell r="W112">
            <v>30.327204301075277</v>
          </cell>
          <cell r="X112">
            <v>0</v>
          </cell>
          <cell r="Y112">
            <v>43.424320882852285</v>
          </cell>
          <cell r="Z112">
            <v>34.321397849462372</v>
          </cell>
          <cell r="AA112">
            <v>0</v>
          </cell>
          <cell r="AB112">
            <v>0</v>
          </cell>
          <cell r="AC112">
            <v>2.5975806451612899</v>
          </cell>
          <cell r="AD112">
            <v>2.5045161290322584</v>
          </cell>
          <cell r="AE112">
            <v>2.5683870967741931</v>
          </cell>
          <cell r="AF112">
            <v>2.5935483870967744</v>
          </cell>
          <cell r="AG112">
            <v>2.7853225806451625</v>
          </cell>
          <cell r="AH112">
            <v>1.56777419354839</v>
          </cell>
          <cell r="AI112">
            <v>2.798870967741935</v>
          </cell>
          <cell r="AJ112">
            <v>2.6865901058931265</v>
          </cell>
          <cell r="AK112">
            <v>2.8564039545472131</v>
          </cell>
          <cell r="AL112">
            <v>2.6704915453173572</v>
          </cell>
          <cell r="AM112">
            <v>2.9083347951142118</v>
          </cell>
          <cell r="AN112">
            <v>2.667895003289007</v>
          </cell>
          <cell r="AO112">
            <v>2.5873073646600693</v>
          </cell>
          <cell r="AP112">
            <v>2.631377966948893</v>
          </cell>
          <cell r="AQ112">
            <v>2.6477537958754924</v>
          </cell>
          <cell r="AR112">
            <v>2.6376318119854911</v>
          </cell>
          <cell r="AS112">
            <v>2.9175341980623259</v>
          </cell>
          <cell r="AT112">
            <v>2.6355990076984344</v>
          </cell>
          <cell r="AU112">
            <v>2.6353985714285706</v>
          </cell>
          <cell r="AV112">
            <v>2.5683870967741931</v>
          </cell>
          <cell r="AW112">
            <v>2.565978806833578</v>
          </cell>
          <cell r="AX112">
            <v>2.4441769421263753</v>
          </cell>
          <cell r="AZ112">
            <v>16</v>
          </cell>
        </row>
        <row r="113">
          <cell r="D113">
            <v>42614</v>
          </cell>
          <cell r="E113">
            <v>31.096000000000007</v>
          </cell>
          <cell r="F113">
            <v>26.511999999999993</v>
          </cell>
          <cell r="G113">
            <v>28.012800000000002</v>
          </cell>
          <cell r="H113">
            <v>32.25789303170852</v>
          </cell>
          <cell r="I113">
            <v>0</v>
          </cell>
          <cell r="J113">
            <v>27.274000000000004</v>
          </cell>
          <cell r="K113">
            <v>27.226399999999998</v>
          </cell>
          <cell r="L113">
            <v>27.933599999999998</v>
          </cell>
          <cell r="M113">
            <v>25.510750000000002</v>
          </cell>
          <cell r="N113">
            <v>22.448250000000002</v>
          </cell>
          <cell r="O113">
            <v>23.994250000000005</v>
          </cell>
          <cell r="P113">
            <v>26.464081374806234</v>
          </cell>
          <cell r="Q113">
            <v>0</v>
          </cell>
          <cell r="R113">
            <v>22.025000000000002</v>
          </cell>
          <cell r="S113">
            <v>19.975000000000005</v>
          </cell>
          <cell r="T113">
            <v>23.389999999999993</v>
          </cell>
          <cell r="U113">
            <v>28.613666666666671</v>
          </cell>
          <cell r="V113">
            <v>24.705888888888886</v>
          </cell>
          <cell r="W113">
            <v>26.22677777777778</v>
          </cell>
          <cell r="X113">
            <v>0</v>
          </cell>
          <cell r="Y113">
            <v>33.358888888888892</v>
          </cell>
          <cell r="Z113">
            <v>24.941111111111116</v>
          </cell>
          <cell r="AA113">
            <v>0</v>
          </cell>
          <cell r="AB113">
            <v>0</v>
          </cell>
          <cell r="AC113">
            <v>2.6983333333333324</v>
          </cell>
          <cell r="AD113">
            <v>2.6514999999999995</v>
          </cell>
          <cell r="AE113">
            <v>2.6613333333333338</v>
          </cell>
          <cell r="AF113">
            <v>2.7079999999999993</v>
          </cell>
          <cell r="AG113">
            <v>2.9606666666666666</v>
          </cell>
          <cell r="AH113">
            <v>2.0155333333333298</v>
          </cell>
          <cell r="AI113">
            <v>2.8079999999999994</v>
          </cell>
          <cell r="AJ113">
            <v>2.7911429435483863</v>
          </cell>
          <cell r="AK113">
            <v>2.968819489247311</v>
          </cell>
          <cell r="AL113">
            <v>2.7744959677419341</v>
          </cell>
          <cell r="AM113">
            <v>3.0232213709677409</v>
          </cell>
          <cell r="AN113">
            <v>2.7717758736559128</v>
          </cell>
          <cell r="AO113">
            <v>2.662981304321645</v>
          </cell>
          <cell r="AP113">
            <v>2.7082931969805171</v>
          </cell>
          <cell r="AQ113">
            <v>2.7714741535603351</v>
          </cell>
          <cell r="AR113">
            <v>2.73978398492683</v>
          </cell>
          <cell r="AS113">
            <v>3.035294886305175</v>
          </cell>
          <cell r="AT113">
            <v>2.7681537930798932</v>
          </cell>
          <cell r="AU113">
            <v>2.7123373469387757</v>
          </cell>
          <cell r="AV113">
            <v>2.6613333333333338</v>
          </cell>
          <cell r="AW113">
            <v>2.7147328509260191</v>
          </cell>
          <cell r="AX113">
            <v>2.5188071236559133</v>
          </cell>
          <cell r="AZ113">
            <v>17</v>
          </cell>
        </row>
        <row r="114">
          <cell r="D114">
            <v>42644</v>
          </cell>
          <cell r="E114">
            <v>27.482307692307693</v>
          </cell>
          <cell r="F114">
            <v>26.233076923076926</v>
          </cell>
          <cell r="G114">
            <v>22.980000000000004</v>
          </cell>
          <cell r="H114">
            <v>29.806718510801161</v>
          </cell>
          <cell r="I114">
            <v>0</v>
          </cell>
          <cell r="J114">
            <v>25.490384615384617</v>
          </cell>
          <cell r="K114">
            <v>25.092692307692307</v>
          </cell>
          <cell r="L114">
            <v>27.455000000000002</v>
          </cell>
          <cell r="M114">
            <v>21.445121951219523</v>
          </cell>
          <cell r="N114">
            <v>22.772195121951214</v>
          </cell>
          <cell r="O114">
            <v>19.065121951219513</v>
          </cell>
          <cell r="P114">
            <v>23.635534611185602</v>
          </cell>
          <cell r="Q114">
            <v>0</v>
          </cell>
          <cell r="R114">
            <v>21.323170731707329</v>
          </cell>
          <cell r="S114">
            <v>20.280487804878049</v>
          </cell>
          <cell r="T114">
            <v>23.79121951219512</v>
          </cell>
          <cell r="U114">
            <v>24.820752688172046</v>
          </cell>
          <cell r="V114">
            <v>24.707311827956989</v>
          </cell>
          <cell r="W114">
            <v>21.25408602150538</v>
          </cell>
          <cell r="X114">
            <v>0</v>
          </cell>
          <cell r="Y114">
            <v>31.054731182795702</v>
          </cell>
          <cell r="Z114">
            <v>23.653225806451623</v>
          </cell>
          <cell r="AA114">
            <v>0</v>
          </cell>
          <cell r="AB114">
            <v>0</v>
          </cell>
          <cell r="AC114">
            <v>2.6745161290322579</v>
          </cell>
          <cell r="AD114">
            <v>2.5704838709677413</v>
          </cell>
          <cell r="AE114">
            <v>2.5925000000000007</v>
          </cell>
          <cell r="AF114">
            <v>2.6519354838709672</v>
          </cell>
          <cell r="AG114">
            <v>2.9287096774193548</v>
          </cell>
          <cell r="AH114">
            <v>2.3286225806451601</v>
          </cell>
          <cell r="AI114">
            <v>2.7509677419354834</v>
          </cell>
          <cell r="AJ114">
            <v>2.7665506306823371</v>
          </cell>
          <cell r="AK114">
            <v>2.9431573770919477</v>
          </cell>
          <cell r="AL114">
            <v>2.7502201844436041</v>
          </cell>
          <cell r="AM114">
            <v>2.9972317023857662</v>
          </cell>
          <cell r="AN114">
            <v>2.7474083195283252</v>
          </cell>
          <cell r="AO114">
            <v>2.6373423374152893</v>
          </cell>
          <cell r="AP114">
            <v>2.6822336704619465</v>
          </cell>
          <cell r="AQ114">
            <v>2.6942040298820258</v>
          </cell>
          <cell r="AR114">
            <v>2.7156359525826401</v>
          </cell>
          <cell r="AS114">
            <v>2.9776094082425839</v>
          </cell>
          <cell r="AT114">
            <v>2.7499682086675996</v>
          </cell>
          <cell r="AU114">
            <v>2.6862698430141281</v>
          </cell>
          <cell r="AV114">
            <v>2.5925000000000007</v>
          </cell>
          <cell r="AW114">
            <v>2.6327410190949716</v>
          </cell>
          <cell r="AX114">
            <v>2.4927182473944405</v>
          </cell>
          <cell r="AZ114">
            <v>18</v>
          </cell>
        </row>
        <row r="115">
          <cell r="D115">
            <v>42675</v>
          </cell>
          <cell r="E115">
            <v>22.472000000000001</v>
          </cell>
          <cell r="F115">
            <v>19.753999999999998</v>
          </cell>
          <cell r="G115">
            <v>19.059200000000001</v>
          </cell>
          <cell r="H115">
            <v>23.938048669085742</v>
          </cell>
          <cell r="I115">
            <v>0</v>
          </cell>
          <cell r="J115">
            <v>20.370800000000003</v>
          </cell>
          <cell r="K115">
            <v>22.958399999999994</v>
          </cell>
          <cell r="L115">
            <v>21.947199999999999</v>
          </cell>
          <cell r="M115">
            <v>18.100249999999996</v>
          </cell>
          <cell r="N115">
            <v>17.917999999999999</v>
          </cell>
          <cell r="O115">
            <v>14.816249999999997</v>
          </cell>
          <cell r="P115">
            <v>19.109834280496816</v>
          </cell>
          <cell r="Q115">
            <v>0</v>
          </cell>
          <cell r="R115">
            <v>18.120749999999997</v>
          </cell>
          <cell r="S115">
            <v>17.550000000000008</v>
          </cell>
          <cell r="T115">
            <v>18.761750000000003</v>
          </cell>
          <cell r="U115">
            <v>20.525631414701802</v>
          </cell>
          <cell r="V115">
            <v>18.936585298196945</v>
          </cell>
          <cell r="W115">
            <v>17.170175104022189</v>
          </cell>
          <cell r="X115">
            <v>0</v>
          </cell>
          <cell r="Y115">
            <v>28.73354750346741</v>
          </cell>
          <cell r="Z115">
            <v>19.369044036061027</v>
          </cell>
          <cell r="AA115">
            <v>0</v>
          </cell>
          <cell r="AB115">
            <v>0</v>
          </cell>
          <cell r="AC115">
            <v>2.2418333333333336</v>
          </cell>
          <cell r="AD115">
            <v>2.1433333333333335</v>
          </cell>
          <cell r="AE115">
            <v>2.1925000000000008</v>
          </cell>
          <cell r="AF115">
            <v>2.220333333333333</v>
          </cell>
          <cell r="AG115">
            <v>2.4661666666666666</v>
          </cell>
          <cell r="AH115">
            <v>2.0257089666666701</v>
          </cell>
          <cell r="AI115">
            <v>2.3296666666666672</v>
          </cell>
          <cell r="AJ115">
            <v>2.3173949339489543</v>
          </cell>
          <cell r="AK115">
            <v>2.4592885789406185</v>
          </cell>
          <cell r="AL115">
            <v>2.3031624406823137</v>
          </cell>
          <cell r="AM115">
            <v>2.5024173464152879</v>
          </cell>
          <cell r="AN115">
            <v>2.3013510324483781</v>
          </cell>
          <cell r="AO115">
            <v>2.2275383341027855</v>
          </cell>
          <cell r="AP115">
            <v>2.26570759393383</v>
          </cell>
          <cell r="AQ115">
            <v>2.2676824839611038</v>
          </cell>
          <cell r="AR115">
            <v>2.2769430643144415</v>
          </cell>
          <cell r="AS115">
            <v>2.5335285866172788</v>
          </cell>
          <cell r="AT115">
            <v>2.3066994090924613</v>
          </cell>
          <cell r="AU115">
            <v>2.269616258503401</v>
          </cell>
          <cell r="AV115">
            <v>2.1925000000000008</v>
          </cell>
          <cell r="AW115">
            <v>2.2004461727895288</v>
          </cell>
          <cell r="AX115">
            <v>2.4519566884699251</v>
          </cell>
          <cell r="AZ115">
            <v>19</v>
          </cell>
        </row>
        <row r="116">
          <cell r="D116">
            <v>42705</v>
          </cell>
          <cell r="E116">
            <v>36.173461538461531</v>
          </cell>
          <cell r="F116">
            <v>28.173076923076927</v>
          </cell>
          <cell r="G116">
            <v>33.740384615384599</v>
          </cell>
          <cell r="H116">
            <v>36.117841448520664</v>
          </cell>
          <cell r="I116">
            <v>0</v>
          </cell>
          <cell r="J116">
            <v>29.213846153846156</v>
          </cell>
          <cell r="K116">
            <v>31.832307692307701</v>
          </cell>
          <cell r="L116">
            <v>29.808461538461536</v>
          </cell>
          <cell r="M116">
            <v>28.176829268292678</v>
          </cell>
          <cell r="N116">
            <v>26.045365853658534</v>
          </cell>
          <cell r="O116">
            <v>24.741219512195123</v>
          </cell>
          <cell r="P116">
            <v>29.305661935071928</v>
          </cell>
          <cell r="Q116">
            <v>0</v>
          </cell>
          <cell r="R116">
            <v>25.363658536585376</v>
          </cell>
          <cell r="S116">
            <v>24.317073170731707</v>
          </cell>
          <cell r="T116">
            <v>26.645853658536581</v>
          </cell>
          <cell r="U116">
            <v>32.648064516129025</v>
          </cell>
          <cell r="V116">
            <v>27.23505376344086</v>
          </cell>
          <cell r="W116">
            <v>29.773010752688162</v>
          </cell>
          <cell r="X116">
            <v>0</v>
          </cell>
          <cell r="Y116">
            <v>28.634731182795697</v>
          </cell>
          <cell r="Z116">
            <v>27.516451612903232</v>
          </cell>
          <cell r="AA116">
            <v>0</v>
          </cell>
          <cell r="AB116">
            <v>0</v>
          </cell>
          <cell r="AC116">
            <v>3.4803225806451619</v>
          </cell>
          <cell r="AD116">
            <v>3.8459677419354836</v>
          </cell>
          <cell r="AE116">
            <v>3.4940322580645158</v>
          </cell>
          <cell r="AF116">
            <v>3.4400000000000008</v>
          </cell>
          <cell r="AG116">
            <v>3.5661290322580634</v>
          </cell>
          <cell r="AH116">
            <v>2.5916688387096798</v>
          </cell>
          <cell r="AI116">
            <v>3.5625806451612902</v>
          </cell>
          <cell r="AJ116">
            <v>3.5923795501881126</v>
          </cell>
          <cell r="AK116">
            <v>3.7920555331502857</v>
          </cell>
          <cell r="AL116">
            <v>3.5685376417747192</v>
          </cell>
          <cell r="AM116">
            <v>3.85166030418377</v>
          </cell>
          <cell r="AN116">
            <v>3.5675839654381836</v>
          </cell>
          <cell r="AO116">
            <v>3.4498555957080765</v>
          </cell>
          <cell r="AP116">
            <v>3.5080746990223539</v>
          </cell>
          <cell r="AQ116">
            <v>3.8167860057158185</v>
          </cell>
          <cell r="AR116">
            <v>3.5326352951892548</v>
          </cell>
          <cell r="AS116">
            <v>3.7884587920567969</v>
          </cell>
          <cell r="AT116">
            <v>3.5518748027461844</v>
          </cell>
          <cell r="AU116">
            <v>3.5123636800526663</v>
          </cell>
          <cell r="AV116">
            <v>3.4940322580645158</v>
          </cell>
          <cell r="AW116">
            <v>3.9235859446771415</v>
          </cell>
          <cell r="AX116">
            <v>3.8801513847377764</v>
          </cell>
          <cell r="AZ116">
            <v>20</v>
          </cell>
        </row>
        <row r="117">
          <cell r="D117">
            <v>42736</v>
          </cell>
          <cell r="E117">
            <v>34.423200000000008</v>
          </cell>
          <cell r="F117">
            <v>27.16879999999999</v>
          </cell>
          <cell r="G117">
            <v>33.589199999999998</v>
          </cell>
          <cell r="H117">
            <v>38.311739655528925</v>
          </cell>
          <cell r="I117">
            <v>0</v>
          </cell>
          <cell r="J117">
            <v>28.133200000000002</v>
          </cell>
          <cell r="K117">
            <v>29.523599999999991</v>
          </cell>
          <cell r="L117">
            <v>29.0732</v>
          </cell>
          <cell r="M117">
            <v>27.846744186046514</v>
          </cell>
          <cell r="N117">
            <v>24.534418604651165</v>
          </cell>
          <cell r="O117">
            <v>25.916046511627908</v>
          </cell>
          <cell r="P117">
            <v>30.541826998702096</v>
          </cell>
          <cell r="Q117">
            <v>0</v>
          </cell>
          <cell r="R117">
            <v>24.56976744186046</v>
          </cell>
          <cell r="S117">
            <v>24.418604651162781</v>
          </cell>
          <cell r="T117">
            <v>25.856046511627905</v>
          </cell>
          <cell r="U117">
            <v>31.382473118279574</v>
          </cell>
          <cell r="V117">
            <v>25.950752688172038</v>
          </cell>
          <cell r="W117">
            <v>30.041397849462363</v>
          </cell>
          <cell r="X117">
            <v>0</v>
          </cell>
          <cell r="Y117">
            <v>27.585698924731179</v>
          </cell>
          <cell r="Z117">
            <v>26.485591397849461</v>
          </cell>
          <cell r="AA117">
            <v>0</v>
          </cell>
          <cell r="AB117">
            <v>0</v>
          </cell>
          <cell r="AC117">
            <v>3.2446774193548387</v>
          </cell>
          <cell r="AD117">
            <v>3.5077419354838701</v>
          </cell>
          <cell r="AE117">
            <v>3.2796774193548388</v>
          </cell>
          <cell r="AF117">
            <v>3.1829032258064527</v>
          </cell>
          <cell r="AG117">
            <v>3.3198387096774189</v>
          </cell>
          <cell r="AH117">
            <v>2.2069999999999999</v>
          </cell>
          <cell r="AI117">
            <v>3.3350000000000004</v>
          </cell>
          <cell r="AJ117">
            <v>3.3521947744316152</v>
          </cell>
          <cell r="AK117">
            <v>3.5504673134150693</v>
          </cell>
          <cell r="AL117">
            <v>3.3310026008808471</v>
          </cell>
          <cell r="AM117">
            <v>3.6103322104511371</v>
          </cell>
          <cell r="AN117">
            <v>3.328967194381621</v>
          </cell>
          <cell r="AO117">
            <v>3.1995301017854159</v>
          </cell>
          <cell r="AP117">
            <v>3.2626434693877546</v>
          </cell>
          <cell r="AQ117">
            <v>3.5318468800105713</v>
          </cell>
          <cell r="AR117">
            <v>3.2937169526055343</v>
          </cell>
          <cell r="AS117">
            <v>3.2922677511841623</v>
          </cell>
          <cell r="AT117">
            <v>3.2192827656100813</v>
          </cell>
          <cell r="AU117">
            <v>3.2524393877551017</v>
          </cell>
          <cell r="AV117">
            <v>3.2796774193548388</v>
          </cell>
          <cell r="AW117">
            <v>3.5812867781437814</v>
          </cell>
          <cell r="AX117">
            <v>3.7196455124389947</v>
          </cell>
          <cell r="AZ117">
            <v>9</v>
          </cell>
        </row>
        <row r="118">
          <cell r="D118">
            <v>42767</v>
          </cell>
          <cell r="E118">
            <v>25.528750000000002</v>
          </cell>
          <cell r="F118">
            <v>21.639999999999997</v>
          </cell>
          <cell r="G118">
            <v>23.01958333333333</v>
          </cell>
          <cell r="H118">
            <v>28.657656065460461</v>
          </cell>
          <cell r="I118">
            <v>0</v>
          </cell>
          <cell r="J118">
            <v>22.716250000000002</v>
          </cell>
          <cell r="K118">
            <v>22.65958333333333</v>
          </cell>
          <cell r="L118">
            <v>23.247083333333336</v>
          </cell>
          <cell r="M118">
            <v>20.990277777777777</v>
          </cell>
          <cell r="N118">
            <v>20.62027777777778</v>
          </cell>
          <cell r="O118">
            <v>17.753055555555555</v>
          </cell>
          <cell r="P118">
            <v>22.97430635948955</v>
          </cell>
          <cell r="Q118">
            <v>0</v>
          </cell>
          <cell r="R118">
            <v>19.453055555555554</v>
          </cell>
          <cell r="S118">
            <v>20.638888888888893</v>
          </cell>
          <cell r="T118">
            <v>21.707777777777775</v>
          </cell>
          <cell r="U118">
            <v>23.583690476190476</v>
          </cell>
          <cell r="V118">
            <v>21.202976190476189</v>
          </cell>
          <cell r="W118">
            <v>20.762499999999999</v>
          </cell>
          <cell r="X118">
            <v>0</v>
          </cell>
          <cell r="Y118">
            <v>22.587380952380954</v>
          </cell>
          <cell r="Z118">
            <v>21.317738095238099</v>
          </cell>
          <cell r="AA118">
            <v>0</v>
          </cell>
          <cell r="AB118">
            <v>0</v>
          </cell>
          <cell r="AC118">
            <v>2.6123214285714282</v>
          </cell>
          <cell r="AD118">
            <v>2.5719642857142864</v>
          </cell>
          <cell r="AE118">
            <v>2.5835714285714286</v>
          </cell>
          <cell r="AF118">
            <v>2.5823214285714284</v>
          </cell>
          <cell r="AG118">
            <v>2.825535714285714</v>
          </cell>
          <cell r="AH118">
            <v>1.9550000000000001</v>
          </cell>
          <cell r="AI118">
            <v>2.7174999999999998</v>
          </cell>
          <cell r="AJ118">
            <v>2.7004891639375841</v>
          </cell>
          <cell r="AK118">
            <v>2.8659546398987255</v>
          </cell>
          <cell r="AL118">
            <v>2.6838822274816296</v>
          </cell>
          <cell r="AM118">
            <v>2.9162786897652526</v>
          </cell>
          <cell r="AN118">
            <v>2.6817686173872359</v>
          </cell>
          <cell r="AO118">
            <v>2.5894254558890131</v>
          </cell>
          <cell r="AP118">
            <v>2.6408140233236148</v>
          </cell>
          <cell r="AQ118">
            <v>2.6903633755419278</v>
          </cell>
          <cell r="AR118">
            <v>2.6525773492562386</v>
          </cell>
          <cell r="AS118">
            <v>2.6772956057458823</v>
          </cell>
          <cell r="AT118">
            <v>2.6163905589309167</v>
          </cell>
          <cell r="AU118">
            <v>2.6306099416909614</v>
          </cell>
          <cell r="AV118">
            <v>2.5835714285714286</v>
          </cell>
          <cell r="AW118">
            <v>2.6342392629433116</v>
          </cell>
          <cell r="AX118">
            <v>2.6834796350826982</v>
          </cell>
          <cell r="AZ118">
            <v>10</v>
          </cell>
        </row>
        <row r="119">
          <cell r="D119">
            <v>42795</v>
          </cell>
          <cell r="E119">
            <v>18.497037037037035</v>
          </cell>
          <cell r="F119">
            <v>20.801851851851854</v>
          </cell>
          <cell r="G119">
            <v>13.16888888888889</v>
          </cell>
          <cell r="H119">
            <v>20.940059256045167</v>
          </cell>
          <cell r="I119">
            <v>0</v>
          </cell>
          <cell r="J119">
            <v>21.333333333333332</v>
          </cell>
          <cell r="K119">
            <v>19.535925925925927</v>
          </cell>
          <cell r="L119">
            <v>21.302962962962965</v>
          </cell>
          <cell r="M119">
            <v>12.73384615384615</v>
          </cell>
          <cell r="N119">
            <v>18.445128205128196</v>
          </cell>
          <cell r="O119">
            <v>7.3612820512820534</v>
          </cell>
          <cell r="P119">
            <v>14.528113426164561</v>
          </cell>
          <cell r="Q119">
            <v>0</v>
          </cell>
          <cell r="R119">
            <v>16.995128205128204</v>
          </cell>
          <cell r="S119">
            <v>14.712564102564102</v>
          </cell>
          <cell r="T119">
            <v>19.008717948717944</v>
          </cell>
          <cell r="U119">
            <v>16.084718915001549</v>
          </cell>
          <cell r="V119">
            <v>19.81539013700521</v>
          </cell>
          <cell r="W119">
            <v>10.737979431963284</v>
          </cell>
          <cell r="X119">
            <v>0</v>
          </cell>
          <cell r="Y119">
            <v>20.342653138696207</v>
          </cell>
          <cell r="Z119">
            <v>19.517476274286501</v>
          </cell>
          <cell r="AA119">
            <v>0</v>
          </cell>
          <cell r="AB119">
            <v>0</v>
          </cell>
          <cell r="AC119">
            <v>2.5440322580645165</v>
          </cell>
          <cell r="AD119">
            <v>2.4099999999999997</v>
          </cell>
          <cell r="AE119">
            <v>2.4601612903225805</v>
          </cell>
          <cell r="AF119">
            <v>2.5133870967741938</v>
          </cell>
          <cell r="AG119">
            <v>2.8424193548387091</v>
          </cell>
          <cell r="AH119">
            <v>1.962</v>
          </cell>
          <cell r="AI119">
            <v>2.6225806451612903</v>
          </cell>
          <cell r="AJ119">
            <v>2.6366809466524095</v>
          </cell>
          <cell r="AK119">
            <v>2.8246722806392208</v>
          </cell>
          <cell r="AL119">
            <v>2.6228597769262763</v>
          </cell>
          <cell r="AM119">
            <v>2.8832365591397848</v>
          </cell>
          <cell r="AN119">
            <v>2.6184088917602333</v>
          </cell>
          <cell r="AO119">
            <v>2.5300877954387646</v>
          </cell>
          <cell r="AP119">
            <v>2.5803360302830809</v>
          </cell>
          <cell r="AQ119">
            <v>2.5432095807524639</v>
          </cell>
          <cell r="AR119">
            <v>2.5833396218843316</v>
          </cell>
          <cell r="AS119">
            <v>2.606709560489652</v>
          </cell>
          <cell r="AT119">
            <v>2.568842349667122</v>
          </cell>
          <cell r="AU119">
            <v>2.5701319486504275</v>
          </cell>
          <cell r="AV119">
            <v>2.4601612903225805</v>
          </cell>
          <cell r="AW119">
            <v>2.4703243902439023</v>
          </cell>
          <cell r="AX119">
            <v>2.7171482653121846</v>
          </cell>
          <cell r="AZ119">
            <v>11</v>
          </cell>
        </row>
        <row r="120">
          <cell r="D120">
            <v>42826</v>
          </cell>
          <cell r="E120">
            <v>19.617600000000003</v>
          </cell>
          <cell r="F120">
            <v>28.063200000000002</v>
          </cell>
          <cell r="G120">
            <v>12.781600000000001</v>
          </cell>
          <cell r="H120">
            <v>21.10383079124426</v>
          </cell>
          <cell r="I120">
            <v>0</v>
          </cell>
          <cell r="J120">
            <v>24.622799999999998</v>
          </cell>
          <cell r="K120">
            <v>24.217999999999993</v>
          </cell>
          <cell r="L120">
            <v>29.365199999999994</v>
          </cell>
          <cell r="M120">
            <v>9.027000000000001</v>
          </cell>
          <cell r="N120">
            <v>23.326750000000004</v>
          </cell>
          <cell r="O120">
            <v>2.1392499999999992</v>
          </cell>
          <cell r="P120">
            <v>11.252108356074151</v>
          </cell>
          <cell r="Q120">
            <v>0</v>
          </cell>
          <cell r="R120">
            <v>18.300749999999994</v>
          </cell>
          <cell r="S120">
            <v>14.263000000000003</v>
          </cell>
          <cell r="T120">
            <v>23.531000000000002</v>
          </cell>
          <cell r="U120">
            <v>14.910666666666669</v>
          </cell>
          <cell r="V120">
            <v>25.958111111111116</v>
          </cell>
          <cell r="W120">
            <v>8.0516666666666676</v>
          </cell>
          <cell r="X120">
            <v>0</v>
          </cell>
          <cell r="Y120">
            <v>26.772222222222219</v>
          </cell>
          <cell r="Z120">
            <v>21.812999999999995</v>
          </cell>
          <cell r="AA120">
            <v>0</v>
          </cell>
          <cell r="AB120">
            <v>0</v>
          </cell>
          <cell r="AC120">
            <v>2.7378333333333327</v>
          </cell>
          <cell r="AD120">
            <v>2.598333333333334</v>
          </cell>
          <cell r="AE120">
            <v>2.6329999999999987</v>
          </cell>
          <cell r="AF120">
            <v>2.6969999999999987</v>
          </cell>
          <cell r="AG120">
            <v>3.0758333333333336</v>
          </cell>
          <cell r="AH120">
            <v>2.0979999999999999</v>
          </cell>
          <cell r="AI120">
            <v>2.8083333333333331</v>
          </cell>
          <cell r="AJ120">
            <v>2.8480920778975229</v>
          </cell>
          <cell r="AK120">
            <v>3.0912824919644541</v>
          </cell>
          <cell r="AL120">
            <v>2.8366003214218187</v>
          </cell>
          <cell r="AM120">
            <v>3.1689294951786722</v>
          </cell>
          <cell r="AN120">
            <v>2.8282144450746829</v>
          </cell>
          <cell r="AO120">
            <v>2.6906030201902218</v>
          </cell>
          <cell r="AP120">
            <v>2.7439359863945576</v>
          </cell>
          <cell r="AQ120">
            <v>2.7294485434555877</v>
          </cell>
          <cell r="AR120">
            <v>2.7798326516610894</v>
          </cell>
          <cell r="AS120">
            <v>2.7947219537169761</v>
          </cell>
          <cell r="AT120">
            <v>2.7630022897935822</v>
          </cell>
          <cell r="AU120">
            <v>2.7337319047619042</v>
          </cell>
          <cell r="AV120">
            <v>2.6329999999999987</v>
          </cell>
          <cell r="AW120">
            <v>2.6609258813210546</v>
          </cell>
          <cell r="AX120">
            <v>2.2221019379844957</v>
          </cell>
          <cell r="AZ120">
            <v>12</v>
          </cell>
        </row>
        <row r="121">
          <cell r="D121">
            <v>42856</v>
          </cell>
          <cell r="E121">
            <v>23.424999999999997</v>
          </cell>
          <cell r="F121">
            <v>28.765384615384615</v>
          </cell>
          <cell r="G121">
            <v>16.874999999999993</v>
          </cell>
          <cell r="H121">
            <v>25.793199433723892</v>
          </cell>
          <cell r="I121">
            <v>0</v>
          </cell>
          <cell r="J121">
            <v>25.845384615384617</v>
          </cell>
          <cell r="K121">
            <v>22.940769230769238</v>
          </cell>
          <cell r="L121">
            <v>29.08461538461539</v>
          </cell>
          <cell r="M121">
            <v>7.0914634146341458</v>
          </cell>
          <cell r="N121">
            <v>22.415853658536587</v>
          </cell>
          <cell r="O121">
            <v>2.7378048780487809</v>
          </cell>
          <cell r="P121">
            <v>10.923361573183488</v>
          </cell>
          <cell r="Q121">
            <v>0</v>
          </cell>
          <cell r="R121">
            <v>18.109250000000003</v>
          </cell>
          <cell r="S121">
            <v>16.453170731707317</v>
          </cell>
          <cell r="T121">
            <v>22.62170731707317</v>
          </cell>
          <cell r="U121">
            <v>16.224193548387095</v>
          </cell>
          <cell r="V121">
            <v>25.966129032258067</v>
          </cell>
          <cell r="W121">
            <v>10.642473118279566</v>
          </cell>
          <cell r="X121">
            <v>0</v>
          </cell>
          <cell r="Y121">
            <v>26.235376344086028</v>
          </cell>
          <cell r="Z121">
            <v>22.434830645161291</v>
          </cell>
          <cell r="AA121">
            <v>0</v>
          </cell>
          <cell r="AB121">
            <v>0</v>
          </cell>
          <cell r="AC121">
            <v>2.7806451612903227</v>
          </cell>
          <cell r="AD121">
            <v>2.5391935483870962</v>
          </cell>
          <cell r="AE121">
            <v>2.6761290322580633</v>
          </cell>
          <cell r="AF121">
            <v>2.7346774193548389</v>
          </cell>
          <cell r="AG121">
            <v>3.13032258064516</v>
          </cell>
          <cell r="AH121">
            <v>2.2040000000000002</v>
          </cell>
          <cell r="AI121">
            <v>2.8501612903225801</v>
          </cell>
          <cell r="AJ121">
            <v>2.8934042356080116</v>
          </cell>
          <cell r="AK121">
            <v>3.1430394100535475</v>
          </cell>
          <cell r="AL121">
            <v>2.88190472661244</v>
          </cell>
          <cell r="AM121">
            <v>3.222897111411684</v>
          </cell>
          <cell r="AN121">
            <v>2.8731203794630451</v>
          </cell>
          <cell r="AO121">
            <v>2.7492144108987366</v>
          </cell>
          <cell r="AP121">
            <v>2.8036737524687294</v>
          </cell>
          <cell r="AQ121">
            <v>2.7211925722904748</v>
          </cell>
          <cell r="AR121">
            <v>2.8232391486265058</v>
          </cell>
          <cell r="AS121">
            <v>2.8333021496568085</v>
          </cell>
          <cell r="AT121">
            <v>2.7948345482925934</v>
          </cell>
          <cell r="AU121">
            <v>2.793469670836076</v>
          </cell>
          <cell r="AV121">
            <v>2.6761290322580633</v>
          </cell>
          <cell r="AW121">
            <v>2.6010738572888332</v>
          </cell>
          <cell r="AX121">
            <v>2.2481540086342666</v>
          </cell>
          <cell r="AZ121">
            <v>13</v>
          </cell>
        </row>
        <row r="122">
          <cell r="D122">
            <v>42887</v>
          </cell>
          <cell r="E122">
            <v>30.27269230769231</v>
          </cell>
          <cell r="F122">
            <v>40.629615384615391</v>
          </cell>
          <cell r="G122">
            <v>15.745769230769232</v>
          </cell>
          <cell r="H122">
            <v>36.34936205620869</v>
          </cell>
          <cell r="I122">
            <v>0</v>
          </cell>
          <cell r="J122">
            <v>33.645769230769233</v>
          </cell>
          <cell r="K122">
            <v>31.582692307692302</v>
          </cell>
          <cell r="L122">
            <v>40.942307692307693</v>
          </cell>
          <cell r="M122">
            <v>9.8115789473684192</v>
          </cell>
          <cell r="N122">
            <v>24.383947368421055</v>
          </cell>
          <cell r="O122">
            <v>1.0563157894736839</v>
          </cell>
          <cell r="P122">
            <v>15.600394572817113</v>
          </cell>
          <cell r="Q122">
            <v>0</v>
          </cell>
          <cell r="R122">
            <v>18.00447368421052</v>
          </cell>
          <cell r="S122">
            <v>15.452105263157893</v>
          </cell>
          <cell r="T122">
            <v>24.021842105263151</v>
          </cell>
          <cell r="U122">
            <v>21.63355555555556</v>
          </cell>
          <cell r="V122">
            <v>33.77033333333334</v>
          </cell>
          <cell r="W122">
            <v>9.5435555555555549</v>
          </cell>
          <cell r="X122">
            <v>0</v>
          </cell>
          <cell r="Y122">
            <v>33.798111111111105</v>
          </cell>
          <cell r="Z122">
            <v>27.041666666666664</v>
          </cell>
          <cell r="AA122">
            <v>0</v>
          </cell>
          <cell r="AB122">
            <v>0</v>
          </cell>
          <cell r="AC122">
            <v>2.8340000000000001</v>
          </cell>
          <cell r="AD122">
            <v>2.629</v>
          </cell>
          <cell r="AE122">
            <v>2.8382000000000001</v>
          </cell>
          <cell r="AF122">
            <v>2.7989999999999999</v>
          </cell>
          <cell r="AG122">
            <v>3.254</v>
          </cell>
          <cell r="AH122">
            <v>2.0489999999999999</v>
          </cell>
          <cell r="AI122">
            <v>2.9264999999999999</v>
          </cell>
          <cell r="AJ122">
            <v>2.8868</v>
          </cell>
          <cell r="AK122">
            <v>3.0876999999999999</v>
          </cell>
          <cell r="AL122">
            <v>2.88</v>
          </cell>
          <cell r="AM122">
            <v>3.1377000000000002</v>
          </cell>
          <cell r="AN122">
            <v>2.8666</v>
          </cell>
          <cell r="AO122">
            <v>2.823361882012887</v>
          </cell>
          <cell r="AP122">
            <v>2.8713045200448848</v>
          </cell>
          <cell r="AQ122">
            <v>2.8528564316455696</v>
          </cell>
          <cell r="AR122">
            <v>2.8950217494644499</v>
          </cell>
          <cell r="AS122">
            <v>3.1289259183043523</v>
          </cell>
          <cell r="AT122">
            <v>2.9027304231990985</v>
          </cell>
          <cell r="AU122">
            <v>2.8754985714285715</v>
          </cell>
          <cell r="AV122">
            <v>2.8532000000000002</v>
          </cell>
          <cell r="AW122">
            <v>2.6936784810126579</v>
          </cell>
          <cell r="AX122">
            <v>2.8081</v>
          </cell>
          <cell r="AZ122">
            <v>14</v>
          </cell>
        </row>
        <row r="123">
          <cell r="D123">
            <v>42917</v>
          </cell>
          <cell r="E123">
            <v>36.440799999999996</v>
          </cell>
          <cell r="F123">
            <v>38.154400000000003</v>
          </cell>
          <cell r="G123">
            <v>29.911199999999997</v>
          </cell>
          <cell r="H123">
            <v>41.043943615833228</v>
          </cell>
          <cell r="I123">
            <v>0</v>
          </cell>
          <cell r="J123">
            <v>32.700000000000003</v>
          </cell>
          <cell r="K123">
            <v>39.569600000000001</v>
          </cell>
          <cell r="L123">
            <v>39.308399999999999</v>
          </cell>
          <cell r="M123">
            <v>26.741860465116279</v>
          </cell>
          <cell r="N123">
            <v>25.071162790697677</v>
          </cell>
          <cell r="O123">
            <v>21.570232558139534</v>
          </cell>
          <cell r="P123">
            <v>32.29173176325326</v>
          </cell>
          <cell r="Q123">
            <v>0</v>
          </cell>
          <cell r="R123">
            <v>21.469767441860466</v>
          </cell>
          <cell r="S123">
            <v>25.859302325581393</v>
          </cell>
          <cell r="T123">
            <v>26.22790697674418</v>
          </cell>
          <cell r="U123">
            <v>31.956344086021502</v>
          </cell>
          <cell r="V123">
            <v>32.105161290322577</v>
          </cell>
          <cell r="W123">
            <v>26.054623655913975</v>
          </cell>
          <cell r="X123">
            <v>0</v>
          </cell>
          <cell r="Y123">
            <v>33.260430107526879</v>
          </cell>
          <cell r="Z123">
            <v>27.507526881720434</v>
          </cell>
          <cell r="AA123">
            <v>0</v>
          </cell>
          <cell r="AB123">
            <v>0</v>
          </cell>
          <cell r="AC123">
            <v>2.61774193548387</v>
          </cell>
          <cell r="AD123">
            <v>2.2946774193548385</v>
          </cell>
          <cell r="AE123">
            <v>2.4811290322580644</v>
          </cell>
          <cell r="AF123">
            <v>2.6275806451612902</v>
          </cell>
          <cell r="AG123">
            <v>2.959193548387097</v>
          </cell>
          <cell r="AH123">
            <v>1.4910000000000001</v>
          </cell>
          <cell r="AI123">
            <v>2.7895161290322568</v>
          </cell>
          <cell r="AJ123">
            <v>2.7185233067645944</v>
          </cell>
          <cell r="AK123">
            <v>2.9328191795684999</v>
          </cell>
          <cell r="AL123">
            <v>2.7059256353545038</v>
          </cell>
          <cell r="AM123">
            <v>3.0005485957517828</v>
          </cell>
          <cell r="AN123">
            <v>2.699559070233275</v>
          </cell>
          <cell r="AO123">
            <v>2.5779716168863667</v>
          </cell>
          <cell r="AP123">
            <v>2.6291400680272097</v>
          </cell>
          <cell r="AQ123">
            <v>2.4945553517572598</v>
          </cell>
          <cell r="AR123">
            <v>2.6580731486199634</v>
          </cell>
          <cell r="AS123">
            <v>2.7236392639374261</v>
          </cell>
          <cell r="AT123">
            <v>2.6362978437052949</v>
          </cell>
          <cell r="AU123">
            <v>2.6189359863945567</v>
          </cell>
          <cell r="AV123">
            <v>2.4811290322580644</v>
          </cell>
          <cell r="AW123">
            <v>2.3536129433810733</v>
          </cell>
          <cell r="AX123">
            <v>2.3729678253974869</v>
          </cell>
          <cell r="AZ123">
            <v>15</v>
          </cell>
        </row>
        <row r="124">
          <cell r="D124">
            <v>42948</v>
          </cell>
          <cell r="E124">
            <v>56.454444444444441</v>
          </cell>
          <cell r="F124">
            <v>50.197777777777773</v>
          </cell>
          <cell r="G124">
            <v>49.22296296296296</v>
          </cell>
          <cell r="H124">
            <v>61.855341000202891</v>
          </cell>
          <cell r="I124">
            <v>0</v>
          </cell>
          <cell r="J124">
            <v>45.602222222222231</v>
          </cell>
          <cell r="K124">
            <v>53.728888888888889</v>
          </cell>
          <cell r="L124">
            <v>54.728888888888882</v>
          </cell>
          <cell r="M124">
            <v>29.778461538461531</v>
          </cell>
          <cell r="N124">
            <v>25.941315789473684</v>
          </cell>
          <cell r="O124">
            <v>28.777894736842104</v>
          </cell>
          <cell r="P124">
            <v>33.967060957405252</v>
          </cell>
          <cell r="Q124">
            <v>0</v>
          </cell>
          <cell r="R124">
            <v>22.127692307692314</v>
          </cell>
          <cell r="S124">
            <v>25.424615384615393</v>
          </cell>
          <cell r="T124">
            <v>27.771842105263158</v>
          </cell>
          <cell r="U124">
            <v>45.267741935483869</v>
          </cell>
          <cell r="V124">
            <v>40.025713073005093</v>
          </cell>
          <cell r="W124">
            <v>40.649224674589703</v>
          </cell>
          <cell r="X124">
            <v>0</v>
          </cell>
          <cell r="Y124">
            <v>43.424320882852285</v>
          </cell>
          <cell r="Z124">
            <v>35.758064516129039</v>
          </cell>
          <cell r="AA124">
            <v>0</v>
          </cell>
          <cell r="AB124">
            <v>0</v>
          </cell>
          <cell r="AC124">
            <v>2.6079999999999997</v>
          </cell>
          <cell r="AD124">
            <v>2.5495161290322592</v>
          </cell>
          <cell r="AE124">
            <v>2.5591935483870967</v>
          </cell>
          <cell r="AF124">
            <v>2.5946666666666665</v>
          </cell>
          <cell r="AG124">
            <v>2.8745000000000003</v>
          </cell>
          <cell r="AH124">
            <v>1.3979999999999999</v>
          </cell>
          <cell r="AI124">
            <v>2.8853333333333335</v>
          </cell>
          <cell r="AJ124">
            <v>2.7080034952454377</v>
          </cell>
          <cell r="AK124">
            <v>2.9202093035209451</v>
          </cell>
          <cell r="AL124">
            <v>2.6954025186327422</v>
          </cell>
          <cell r="AM124">
            <v>2.9872357748650731</v>
          </cell>
          <cell r="AN124">
            <v>2.689236083269082</v>
          </cell>
          <cell r="AO124">
            <v>2.5794137755953384</v>
          </cell>
          <cell r="AP124">
            <v>2.6306099416909632</v>
          </cell>
          <cell r="AQ124">
            <v>2.6662174520070065</v>
          </cell>
          <cell r="AR124">
            <v>2.648195894758187</v>
          </cell>
          <cell r="AS124">
            <v>2.6899366441395318</v>
          </cell>
          <cell r="AT124">
            <v>2.5882317308036979</v>
          </cell>
          <cell r="AU124">
            <v>2.6204058600583098</v>
          </cell>
          <cell r="AV124">
            <v>2.5591935483870967</v>
          </cell>
          <cell r="AW124">
            <v>2.6115207560290044</v>
          </cell>
          <cell r="AX124">
            <v>2.3953920328964271</v>
          </cell>
          <cell r="AZ124">
            <v>16</v>
          </cell>
        </row>
        <row r="125">
          <cell r="D125">
            <v>42979</v>
          </cell>
          <cell r="E125">
            <v>37.240800000000007</v>
          </cell>
          <cell r="F125">
            <v>38.688800000000015</v>
          </cell>
          <cell r="G125">
            <v>31.770799999999994</v>
          </cell>
          <cell r="H125">
            <v>41.472123072068996</v>
          </cell>
          <cell r="I125">
            <v>0</v>
          </cell>
          <cell r="J125">
            <v>42.68</v>
          </cell>
          <cell r="K125">
            <v>36.285199999999996</v>
          </cell>
          <cell r="L125">
            <v>37.4724</v>
          </cell>
          <cell r="M125">
            <v>30.660499999999999</v>
          </cell>
          <cell r="N125">
            <v>26.703499999999995</v>
          </cell>
          <cell r="O125">
            <v>27.763750000000009</v>
          </cell>
          <cell r="P125">
            <v>34.153355623621387</v>
          </cell>
          <cell r="Q125">
            <v>0</v>
          </cell>
          <cell r="R125">
            <v>28.850000000000019</v>
          </cell>
          <cell r="S125">
            <v>26.302250000000001</v>
          </cell>
          <cell r="T125">
            <v>28.217000000000002</v>
          </cell>
          <cell r="U125">
            <v>34.316222222222223</v>
          </cell>
          <cell r="V125">
            <v>33.362000000000009</v>
          </cell>
          <cell r="W125">
            <v>29.989888888888892</v>
          </cell>
          <cell r="X125">
            <v>0</v>
          </cell>
          <cell r="Y125">
            <v>33.358888888888892</v>
          </cell>
          <cell r="Z125">
            <v>36.533333333333339</v>
          </cell>
          <cell r="AA125">
            <v>0</v>
          </cell>
          <cell r="AB125">
            <v>0</v>
          </cell>
          <cell r="AC125">
            <v>2.6206666666666671</v>
          </cell>
          <cell r="AD125">
            <v>2.5845000000000002</v>
          </cell>
          <cell r="AE125">
            <v>2.5678333333333341</v>
          </cell>
          <cell r="AF125">
            <v>2.5610000000000004</v>
          </cell>
          <cell r="AG125">
            <v>2.9493333333333331</v>
          </cell>
          <cell r="AH125">
            <v>0.85099999999999998</v>
          </cell>
          <cell r="AI125">
            <v>2.7931666666666661</v>
          </cell>
          <cell r="AJ125">
            <v>2.721808020833334</v>
          </cell>
          <cell r="AK125">
            <v>2.9376035416666677</v>
          </cell>
          <cell r="AL125">
            <v>2.7093871527777784</v>
          </cell>
          <cell r="AM125">
            <v>3.005850069444445</v>
          </cell>
          <cell r="AN125">
            <v>2.7028354861111121</v>
          </cell>
          <cell r="AO125">
            <v>2.5815159818638991</v>
          </cell>
          <cell r="AP125">
            <v>2.6327525475017595</v>
          </cell>
          <cell r="AQ125">
            <v>2.6887120624951599</v>
          </cell>
          <cell r="AR125">
            <v>2.6610385051877392</v>
          </cell>
          <cell r="AS125">
            <v>2.6554633012492328</v>
          </cell>
          <cell r="AT125">
            <v>2.6331911977640843</v>
          </cell>
          <cell r="AU125">
            <v>2.6225484658691061</v>
          </cell>
          <cell r="AV125">
            <v>2.5678333333333341</v>
          </cell>
          <cell r="AW125">
            <v>2.6469259487906083</v>
          </cell>
          <cell r="AX125">
            <v>2.4092389236111118</v>
          </cell>
          <cell r="AZ125">
            <v>17</v>
          </cell>
        </row>
        <row r="126">
          <cell r="D126">
            <v>43009</v>
          </cell>
          <cell r="E126">
            <v>34.370769230769227</v>
          </cell>
          <cell r="F126">
            <v>34.661153846153852</v>
          </cell>
          <cell r="G126">
            <v>26.530769230769231</v>
          </cell>
          <cell r="H126">
            <v>40.865821717432446</v>
          </cell>
          <cell r="I126">
            <v>0</v>
          </cell>
          <cell r="J126">
            <v>33.070384615384619</v>
          </cell>
          <cell r="K126">
            <v>28.57884615384615</v>
          </cell>
          <cell r="L126">
            <v>35.47461538461539</v>
          </cell>
          <cell r="M126">
            <v>25.306097560975608</v>
          </cell>
          <cell r="N126">
            <v>24.554878048780488</v>
          </cell>
          <cell r="O126">
            <v>23.631219512195113</v>
          </cell>
          <cell r="P126">
            <v>29.83717888289852</v>
          </cell>
          <cell r="Q126">
            <v>0</v>
          </cell>
          <cell r="R126">
            <v>22.207317073170724</v>
          </cell>
          <cell r="S126">
            <v>22.409268292682928</v>
          </cell>
          <cell r="T126">
            <v>25.449024390243903</v>
          </cell>
          <cell r="U126">
            <v>30.374516129032255</v>
          </cell>
          <cell r="V126">
            <v>30.205698924731184</v>
          </cell>
          <cell r="W126">
            <v>25.252473118279564</v>
          </cell>
          <cell r="X126">
            <v>0</v>
          </cell>
          <cell r="Y126">
            <v>31.054731182795702</v>
          </cell>
          <cell r="Z126">
            <v>28.281290322580645</v>
          </cell>
          <cell r="AA126">
            <v>0</v>
          </cell>
          <cell r="AB126">
            <v>0</v>
          </cell>
          <cell r="AC126">
            <v>2.565483870967741</v>
          </cell>
          <cell r="AD126">
            <v>2.5395161290322572</v>
          </cell>
          <cell r="AE126">
            <v>2.544354838709677</v>
          </cell>
          <cell r="AF126">
            <v>2.4303225806451625</v>
          </cell>
          <cell r="AG126">
            <v>2.8701612903225815</v>
          </cell>
          <cell r="AH126">
            <v>0.67200000000000004</v>
          </cell>
          <cell r="AI126">
            <v>2.7580645161290311</v>
          </cell>
          <cell r="AJ126">
            <v>2.6644439723934097</v>
          </cell>
          <cell r="AK126">
            <v>2.8755855653137639</v>
          </cell>
          <cell r="AL126">
            <v>2.6522909774814853</v>
          </cell>
          <cell r="AM126">
            <v>2.9423602626320284</v>
          </cell>
          <cell r="AN126">
            <v>2.6458806065389324</v>
          </cell>
          <cell r="AO126">
            <v>2.5339202235941944</v>
          </cell>
          <cell r="AP126">
            <v>2.5842421088435388</v>
          </cell>
          <cell r="AQ126">
            <v>2.6534093301860455</v>
          </cell>
          <cell r="AR126">
            <v>2.6050892040634097</v>
          </cell>
          <cell r="AS126">
            <v>2.5216547620777829</v>
          </cell>
          <cell r="AT126">
            <v>2.5597179350146151</v>
          </cell>
          <cell r="AU126">
            <v>2.5740380272108854</v>
          </cell>
          <cell r="AV126">
            <v>2.544354838709677</v>
          </cell>
          <cell r="AW126">
            <v>2.6014003228744631</v>
          </cell>
          <cell r="AX126">
            <v>2.5431811220634408</v>
          </cell>
          <cell r="AZ126">
            <v>18</v>
          </cell>
        </row>
        <row r="127">
          <cell r="D127">
            <v>43040</v>
          </cell>
          <cell r="E127">
            <v>34.935600000000001</v>
          </cell>
          <cell r="F127">
            <v>28.453999999999997</v>
          </cell>
          <cell r="G127">
            <v>26.060400000000005</v>
          </cell>
          <cell r="H127">
            <v>39.479760593085842</v>
          </cell>
          <cell r="I127">
            <v>0</v>
          </cell>
          <cell r="J127">
            <v>26.86</v>
          </cell>
          <cell r="K127">
            <v>25.08</v>
          </cell>
          <cell r="L127">
            <v>31.242000000000004</v>
          </cell>
          <cell r="M127">
            <v>25.341250000000006</v>
          </cell>
          <cell r="N127">
            <v>24.112499999999997</v>
          </cell>
          <cell r="O127">
            <v>23.006750000000004</v>
          </cell>
          <cell r="P127">
            <v>28.064762261871369</v>
          </cell>
          <cell r="Q127">
            <v>0</v>
          </cell>
          <cell r="R127">
            <v>22.704000000000004</v>
          </cell>
          <cell r="S127">
            <v>22.243750000000006</v>
          </cell>
          <cell r="T127">
            <v>25.607750000000003</v>
          </cell>
          <cell r="U127">
            <v>30.664051664355064</v>
          </cell>
          <cell r="V127">
            <v>26.521099167822463</v>
          </cell>
          <cell r="W127">
            <v>24.700869278779482</v>
          </cell>
          <cell r="X127">
            <v>0</v>
          </cell>
          <cell r="Y127">
            <v>28.73354750346741</v>
          </cell>
          <cell r="Z127">
            <v>25.009686546463247</v>
          </cell>
          <cell r="AA127">
            <v>0</v>
          </cell>
          <cell r="AB127">
            <v>0</v>
          </cell>
          <cell r="AC127">
            <v>2.7134999999999994</v>
          </cell>
          <cell r="AD127">
            <v>2.6793333333333331</v>
          </cell>
          <cell r="AE127">
            <v>2.6714999999999991</v>
          </cell>
          <cell r="AF127">
            <v>2.5653333333333341</v>
          </cell>
          <cell r="AG127">
            <v>2.9738333333333324</v>
          </cell>
          <cell r="AH127">
            <v>1.819</v>
          </cell>
          <cell r="AI127">
            <v>2.8595000000000002</v>
          </cell>
          <cell r="AJ127">
            <v>2.8153897883858261</v>
          </cell>
          <cell r="AK127">
            <v>3.0279828986220467</v>
          </cell>
          <cell r="AL127">
            <v>2.8016353346456686</v>
          </cell>
          <cell r="AM127">
            <v>3.0947520915354323</v>
          </cell>
          <cell r="AN127">
            <v>2.7958931840551173</v>
          </cell>
          <cell r="AO127">
            <v>2.6966100283664285</v>
          </cell>
          <cell r="AP127">
            <v>2.7500584353741506</v>
          </cell>
          <cell r="AQ127">
            <v>2.7910689165539582</v>
          </cell>
          <cell r="AR127">
            <v>2.7551613210990564</v>
          </cell>
          <cell r="AS127">
            <v>2.6599004641955091</v>
          </cell>
          <cell r="AT127">
            <v>2.7286553860659333</v>
          </cell>
          <cell r="AU127">
            <v>2.7398543537414972</v>
          </cell>
          <cell r="AV127">
            <v>2.6714999999999991</v>
          </cell>
          <cell r="AW127">
            <v>2.7429013898728196</v>
          </cell>
          <cell r="AX127">
            <v>3.0552247293307078</v>
          </cell>
          <cell r="AZ127">
            <v>19</v>
          </cell>
        </row>
        <row r="128">
          <cell r="D128">
            <v>43070</v>
          </cell>
          <cell r="E128">
            <v>30.305599999999998</v>
          </cell>
          <cell r="F128">
            <v>27.024800000000006</v>
          </cell>
          <cell r="G128">
            <v>27.436800000000009</v>
          </cell>
          <cell r="H128">
            <v>31.957488851057576</v>
          </cell>
          <cell r="I128">
            <v>0</v>
          </cell>
          <cell r="J128">
            <v>25.212800000000005</v>
          </cell>
          <cell r="K128">
            <v>25.141199999999998</v>
          </cell>
          <cell r="L128">
            <v>30.342799999999997</v>
          </cell>
          <cell r="M128">
            <v>25.081162790697675</v>
          </cell>
          <cell r="N128">
            <v>24.565813953488373</v>
          </cell>
          <cell r="O128">
            <v>23.333255813953489</v>
          </cell>
          <cell r="P128">
            <v>26.888467377049398</v>
          </cell>
          <cell r="Q128">
            <v>0</v>
          </cell>
          <cell r="R128">
            <v>23.348372093023254</v>
          </cell>
          <cell r="S128">
            <v>22.970930232558135</v>
          </cell>
          <cell r="T128">
            <v>26.648604651162792</v>
          </cell>
          <cell r="U128">
            <v>27.89</v>
          </cell>
          <cell r="V128">
            <v>25.887849462365594</v>
          </cell>
          <cell r="W128">
            <v>25.539462365591405</v>
          </cell>
          <cell r="X128">
            <v>0</v>
          </cell>
          <cell r="Y128">
            <v>28.634731182795697</v>
          </cell>
          <cell r="Z128">
            <v>24.350752688172044</v>
          </cell>
          <cell r="AA128">
            <v>0</v>
          </cell>
          <cell r="AB128">
            <v>0</v>
          </cell>
          <cell r="AC128">
            <v>2.5859677419354834</v>
          </cell>
          <cell r="AD128">
            <v>2.7919354838709682</v>
          </cell>
          <cell r="AE128">
            <v>2.6198387096774192</v>
          </cell>
          <cell r="AF128">
            <v>2.4956451612903225</v>
          </cell>
          <cell r="AG128">
            <v>2.7588709677419359</v>
          </cell>
          <cell r="AH128">
            <v>1.5669999999999999</v>
          </cell>
          <cell r="AI128">
            <v>3.0291935483870973</v>
          </cell>
          <cell r="AJ128">
            <v>2.6784952918348996</v>
          </cell>
          <cell r="AK128">
            <v>2.8629785279137114</v>
          </cell>
          <cell r="AL128">
            <v>2.6638555806023589</v>
          </cell>
          <cell r="AM128">
            <v>2.920164899915823</v>
          </cell>
          <cell r="AN128">
            <v>2.6598525345622113</v>
          </cell>
          <cell r="AO128">
            <v>2.498922403556838</v>
          </cell>
          <cell r="AP128">
            <v>2.5485717116524031</v>
          </cell>
          <cell r="AQ128">
            <v>2.822493172147158</v>
          </cell>
          <cell r="AR128">
            <v>2.6258576020840345</v>
          </cell>
          <cell r="AS128">
            <v>2.5885425161686695</v>
          </cell>
          <cell r="AT128">
            <v>2.5087189745461411</v>
          </cell>
          <cell r="AU128">
            <v>2.5383676300197497</v>
          </cell>
          <cell r="AV128">
            <v>2.6198387096774192</v>
          </cell>
          <cell r="AW128">
            <v>2.8568596436301674</v>
          </cell>
          <cell r="AX128">
            <v>3.3113196844102655</v>
          </cell>
          <cell r="AZ128">
            <v>20</v>
          </cell>
        </row>
        <row r="129">
          <cell r="D129">
            <v>43101</v>
          </cell>
          <cell r="E129">
            <v>27.43</v>
          </cell>
          <cell r="F129">
            <v>27.23</v>
          </cell>
          <cell r="G129">
            <v>22.512307692307687</v>
          </cell>
          <cell r="H129">
            <v>25.216742803964504</v>
          </cell>
          <cell r="I129">
            <v>0</v>
          </cell>
          <cell r="J129">
            <v>27.679230769230767</v>
          </cell>
          <cell r="K129">
            <v>27.691538461538457</v>
          </cell>
          <cell r="L129">
            <v>30.971153846153843</v>
          </cell>
          <cell r="M129">
            <v>22.241707317073168</v>
          </cell>
          <cell r="N129">
            <v>25.244878048780489</v>
          </cell>
          <cell r="O129">
            <v>20.091707317073176</v>
          </cell>
          <cell r="P129">
            <v>22.505352309140843</v>
          </cell>
          <cell r="Q129">
            <v>0</v>
          </cell>
          <cell r="R129">
            <v>22.052195121951222</v>
          </cell>
          <cell r="S129">
            <v>21.241951219512202</v>
          </cell>
          <cell r="T129">
            <v>27.896341463414632</v>
          </cell>
          <cell r="U129">
            <v>25.142688172043012</v>
          </cell>
          <cell r="V129">
            <v>26.35483870967742</v>
          </cell>
          <cell r="W129">
            <v>21.445161290322581</v>
          </cell>
          <cell r="X129">
            <v>0</v>
          </cell>
          <cell r="Y129">
            <v>29.61559139784946</v>
          </cell>
          <cell r="Z129">
            <v>25.198494623655915</v>
          </cell>
          <cell r="AA129">
            <v>0</v>
          </cell>
          <cell r="AB129">
            <v>0</v>
          </cell>
          <cell r="AC129">
            <v>2.9746774193548382</v>
          </cell>
          <cell r="AD129">
            <v>2.697741935483871</v>
          </cell>
          <cell r="AE129">
            <v>2.7169354838709676</v>
          </cell>
          <cell r="AF129">
            <v>2.9698387096774201</v>
          </cell>
          <cell r="AG129">
            <v>3.7140322580645169</v>
          </cell>
          <cell r="AH129">
            <v>1.7150000000000001</v>
          </cell>
          <cell r="AI129">
            <v>3.1106451612903236</v>
          </cell>
          <cell r="AJ129">
            <v>3.0747823753890224</v>
          </cell>
          <cell r="AK129">
            <v>3.2622371622289177</v>
          </cell>
          <cell r="AL129">
            <v>3.0557635725929941</v>
          </cell>
          <cell r="AM129">
            <v>3.3191796855703197</v>
          </cell>
          <cell r="AN129">
            <v>3.0534858716593383</v>
          </cell>
          <cell r="AO129">
            <v>2.9106152369027201</v>
          </cell>
          <cell r="AP129">
            <v>2.9467048218987211</v>
          </cell>
          <cell r="AQ129">
            <v>2.8135887402859616</v>
          </cell>
          <cell r="AR129">
            <v>3.0199665723966724</v>
          </cell>
          <cell r="AS129">
            <v>3.0617325101684112</v>
          </cell>
          <cell r="AT129">
            <v>3.0826510126176525</v>
          </cell>
          <cell r="AU129">
            <v>2.9365659189280224</v>
          </cell>
          <cell r="AV129">
            <v>2.7169354838709676</v>
          </cell>
          <cell r="AW129">
            <v>2.7515063049942787</v>
          </cell>
          <cell r="AX129">
            <v>2.8937965574469242</v>
          </cell>
          <cell r="AZ129" t="e">
            <v>#N/A</v>
          </cell>
        </row>
        <row r="130">
          <cell r="D130">
            <v>43132</v>
          </cell>
          <cell r="E130">
            <v>30.15958333333333</v>
          </cell>
          <cell r="F130">
            <v>25.759999999999994</v>
          </cell>
          <cell r="G130">
            <v>20.580416666666665</v>
          </cell>
          <cell r="H130">
            <v>22.882824923366922</v>
          </cell>
          <cell r="I130">
            <v>0</v>
          </cell>
          <cell r="J130">
            <v>30.485833333333332</v>
          </cell>
          <cell r="K130">
            <v>25.71166666666667</v>
          </cell>
          <cell r="L130">
            <v>28.291666666666668</v>
          </cell>
          <cell r="M130">
            <v>17.740277777777777</v>
          </cell>
          <cell r="N130">
            <v>23.65805555555556</v>
          </cell>
          <cell r="O130">
            <v>11.716111111111111</v>
          </cell>
          <cell r="P130">
            <v>13.026836321176013</v>
          </cell>
          <cell r="Q130">
            <v>0</v>
          </cell>
          <cell r="R130">
            <v>20.803611111111117</v>
          </cell>
          <cell r="S130">
            <v>18.416111111111107</v>
          </cell>
          <cell r="T130">
            <v>23.595000000000002</v>
          </cell>
          <cell r="U130">
            <v>24.837023809523807</v>
          </cell>
          <cell r="V130">
            <v>24.859166666666663</v>
          </cell>
          <cell r="W130">
            <v>16.78142857142857</v>
          </cell>
          <cell r="X130">
            <v>0</v>
          </cell>
          <cell r="Y130">
            <v>26.278809523809525</v>
          </cell>
          <cell r="Z130">
            <v>26.336309523809526</v>
          </cell>
          <cell r="AA130">
            <v>0</v>
          </cell>
          <cell r="AB130">
            <v>0</v>
          </cell>
          <cell r="AC130">
            <v>2.230892857142857</v>
          </cell>
          <cell r="AD130">
            <v>2.1616071428571426</v>
          </cell>
          <cell r="AE130">
            <v>2.176071428571428</v>
          </cell>
          <cell r="AF130">
            <v>2.1078571428571427</v>
          </cell>
          <cell r="AG130">
            <v>2.5394642857142857</v>
          </cell>
          <cell r="AH130">
            <v>1.655</v>
          </cell>
          <cell r="AI130">
            <v>2.3739285714285709</v>
          </cell>
          <cell r="AJ130">
            <v>2.3079898897058824</v>
          </cell>
          <cell r="AK130">
            <v>2.4566249489379084</v>
          </cell>
          <cell r="AL130">
            <v>2.2945024655695607</v>
          </cell>
          <cell r="AM130">
            <v>2.5021905710200745</v>
          </cell>
          <cell r="AN130">
            <v>2.2920419219771242</v>
          </cell>
          <cell r="AO130">
            <v>2.2246624270874555</v>
          </cell>
          <cell r="AP130">
            <v>2.2526338374299324</v>
          </cell>
          <cell r="AQ130">
            <v>2.2559061081726517</v>
          </cell>
          <cell r="AR130">
            <v>2.2658506216595935</v>
          </cell>
          <cell r="AS130">
            <v>2.1788260604907741</v>
          </cell>
          <cell r="AT130">
            <v>2.2490598127356938</v>
          </cell>
          <cell r="AU130">
            <v>2.2424949344592338</v>
          </cell>
          <cell r="AV130">
            <v>2.176071428571428</v>
          </cell>
          <cell r="AW130">
            <v>2.2065984966532599</v>
          </cell>
          <cell r="AX130">
            <v>2.3225878176382655</v>
          </cell>
          <cell r="AZ130" t="e">
            <v>#N/A</v>
          </cell>
        </row>
        <row r="131">
          <cell r="D131">
            <v>43160</v>
          </cell>
          <cell r="E131">
            <v>25.450370370370369</v>
          </cell>
          <cell r="F131">
            <v>24.431111111111118</v>
          </cell>
          <cell r="G131">
            <v>20.528518518518517</v>
          </cell>
          <cell r="H131">
            <v>25.206272944370092</v>
          </cell>
          <cell r="I131">
            <v>0</v>
          </cell>
          <cell r="J131">
            <v>30.518518518518519</v>
          </cell>
          <cell r="K131">
            <v>23.62962962962963</v>
          </cell>
          <cell r="L131">
            <v>27.526666666666667</v>
          </cell>
          <cell r="M131">
            <v>21.067692307692294</v>
          </cell>
          <cell r="N131">
            <v>23.420769230769224</v>
          </cell>
          <cell r="O131">
            <v>18.130000000000003</v>
          </cell>
          <cell r="P131">
            <v>22.261213251661836</v>
          </cell>
          <cell r="Q131">
            <v>0</v>
          </cell>
          <cell r="R131">
            <v>24.346153846153861</v>
          </cell>
          <cell r="S131">
            <v>20.41820512820513</v>
          </cell>
          <cell r="T131">
            <v>25.755897435897452</v>
          </cell>
          <cell r="U131">
            <v>23.615898126100003</v>
          </cell>
          <cell r="V131">
            <v>24.008208924319288</v>
          </cell>
          <cell r="W131">
            <v>19.524562584118438</v>
          </cell>
          <cell r="X131">
            <v>0</v>
          </cell>
          <cell r="Y131">
            <v>26.785469855402567</v>
          </cell>
          <cell r="Z131">
            <v>27.934931152293206</v>
          </cell>
          <cell r="AA131">
            <v>0</v>
          </cell>
          <cell r="AB131">
            <v>0</v>
          </cell>
          <cell r="AC131">
            <v>2.1454838709677415</v>
          </cell>
          <cell r="AD131">
            <v>2.0948387096774188</v>
          </cell>
          <cell r="AE131">
            <v>2.1046774193548385</v>
          </cell>
          <cell r="AF131">
            <v>1.8716129032258073</v>
          </cell>
          <cell r="AG131">
            <v>2.649032258064516</v>
          </cell>
          <cell r="AH131">
            <v>1.5569999999999999</v>
          </cell>
          <cell r="AI131">
            <v>2.234677419354838</v>
          </cell>
          <cell r="AJ131">
            <v>2.2248969634490661</v>
          </cell>
          <cell r="AK131">
            <v>2.3884306255433398</v>
          </cell>
          <cell r="AL131">
            <v>2.2136399529169197</v>
          </cell>
          <cell r="AM131">
            <v>2.439598855234915</v>
          </cell>
          <cell r="AN131">
            <v>2.2094441580822104</v>
          </cell>
          <cell r="AO131">
            <v>2.0973536491230882</v>
          </cell>
          <cell r="AP131">
            <v>2.1238183743413801</v>
          </cell>
          <cell r="AQ131">
            <v>2.1843639754367272</v>
          </cell>
          <cell r="AR131">
            <v>2.17925527929407</v>
          </cell>
          <cell r="AS131">
            <v>1.9368469151140093</v>
          </cell>
          <cell r="AT131">
            <v>2.1613389321133352</v>
          </cell>
          <cell r="AU131">
            <v>2.1136794713706815</v>
          </cell>
          <cell r="AV131">
            <v>2.1046774193548385</v>
          </cell>
          <cell r="AW131">
            <v>2.1387375014507763</v>
          </cell>
          <cell r="AX131">
            <v>2.2580997042319702</v>
          </cell>
          <cell r="AZ131" t="e">
            <v>#N/A</v>
          </cell>
        </row>
        <row r="132">
          <cell r="D132">
            <v>43191</v>
          </cell>
          <cell r="E132">
            <v>21.903200000000002</v>
          </cell>
          <cell r="F132">
            <v>24.925600000000003</v>
          </cell>
          <cell r="G132">
            <v>17.445600000000002</v>
          </cell>
          <cell r="H132">
            <v>22.5400294215322</v>
          </cell>
          <cell r="I132">
            <v>0</v>
          </cell>
          <cell r="J132">
            <v>29.56</v>
          </cell>
          <cell r="K132">
            <v>20.461200000000002</v>
          </cell>
          <cell r="L132">
            <v>26.155999999999999</v>
          </cell>
          <cell r="M132">
            <v>18.124750000000009</v>
          </cell>
          <cell r="N132">
            <v>21.393500000000007</v>
          </cell>
          <cell r="O132">
            <v>10.504999999999999</v>
          </cell>
          <cell r="P132">
            <v>13.572649210872409</v>
          </cell>
          <cell r="Q132">
            <v>0</v>
          </cell>
          <cell r="R132">
            <v>20.475000000000001</v>
          </cell>
          <cell r="S132">
            <v>17.212499999999999</v>
          </cell>
          <cell r="T132">
            <v>21.56025</v>
          </cell>
          <cell r="U132">
            <v>20.223888888888894</v>
          </cell>
          <cell r="V132">
            <v>23.355777777777782</v>
          </cell>
          <cell r="W132">
            <v>14.360888888888889</v>
          </cell>
          <cell r="X132">
            <v>0</v>
          </cell>
          <cell r="Y132">
            <v>24.113444444444443</v>
          </cell>
          <cell r="Z132">
            <v>25.522222222222222</v>
          </cell>
          <cell r="AA132">
            <v>0</v>
          </cell>
          <cell r="AB132">
            <v>0</v>
          </cell>
          <cell r="AC132">
            <v>2.0008333333333335</v>
          </cell>
          <cell r="AD132">
            <v>1.9375000000000002</v>
          </cell>
          <cell r="AE132">
            <v>1.9496666666666667</v>
          </cell>
          <cell r="AF132">
            <v>1.9046666666666667</v>
          </cell>
          <cell r="AG132">
            <v>2.7581666666666669</v>
          </cell>
          <cell r="AH132">
            <v>1.131</v>
          </cell>
          <cell r="AI132">
            <v>2.1031666666666662</v>
          </cell>
          <cell r="AJ132">
            <v>2.0848523414284252</v>
          </cell>
          <cell r="AK132">
            <v>2.2758940977559181</v>
          </cell>
          <cell r="AL132">
            <v>2.0775944768931245</v>
          </cell>
          <cell r="AM132">
            <v>2.3374014243262629</v>
          </cell>
          <cell r="AN132">
            <v>2.0702135977046829</v>
          </cell>
          <cell r="AO132">
            <v>1.9629413768979835</v>
          </cell>
          <cell r="AP132">
            <v>1.987815347933354</v>
          </cell>
          <cell r="AQ132">
            <v>2.02262576128114</v>
          </cell>
          <cell r="AR132">
            <v>2.0325955027206057</v>
          </cell>
          <cell r="AS132">
            <v>1.9707030694117245</v>
          </cell>
          <cell r="AT132">
            <v>2.0694667469637662</v>
          </cell>
          <cell r="AU132">
            <v>1.9776764449626556</v>
          </cell>
          <cell r="AV132">
            <v>1.9496666666666667</v>
          </cell>
          <cell r="AW132">
            <v>1.9788241874174206</v>
          </cell>
          <cell r="AX132">
            <v>2.1048618048618049</v>
          </cell>
          <cell r="AZ132" t="e">
            <v>#N/A</v>
          </cell>
        </row>
        <row r="133">
          <cell r="D133">
            <v>43221</v>
          </cell>
          <cell r="E133">
            <v>19.641538461538463</v>
          </cell>
          <cell r="F133">
            <v>21.943076923076923</v>
          </cell>
          <cell r="G133">
            <v>12.783846153846154</v>
          </cell>
          <cell r="H133">
            <v>17.504243365856105</v>
          </cell>
          <cell r="I133">
            <v>0</v>
          </cell>
          <cell r="J133">
            <v>18.134615384615383</v>
          </cell>
          <cell r="K133">
            <v>20.421923076923072</v>
          </cell>
          <cell r="L133">
            <v>23.698846153846151</v>
          </cell>
          <cell r="M133">
            <v>7.7170731707317071</v>
          </cell>
          <cell r="N133">
            <v>16.955121951219507</v>
          </cell>
          <cell r="O133">
            <v>-0.22560975609756101</v>
          </cell>
          <cell r="P133">
            <v>-0.30891548825898607</v>
          </cell>
          <cell r="Q133">
            <v>0</v>
          </cell>
          <cell r="R133">
            <v>12.650487804878054</v>
          </cell>
          <cell r="S133">
            <v>13.939512195121956</v>
          </cell>
          <cell r="T133">
            <v>18.447804878048782</v>
          </cell>
          <cell r="U133">
            <v>14.38451612903226</v>
          </cell>
          <cell r="V133">
            <v>19.744086021505375</v>
          </cell>
          <cell r="W133">
            <v>7.0484946236559152</v>
          </cell>
          <cell r="X133">
            <v>0</v>
          </cell>
          <cell r="Y133">
            <v>21.383870967741935</v>
          </cell>
          <cell r="Z133">
            <v>15.716881720430107</v>
          </cell>
          <cell r="AA133">
            <v>0</v>
          </cell>
          <cell r="AB133">
            <v>0</v>
          </cell>
          <cell r="AC133">
            <v>1.816451612903226</v>
          </cell>
          <cell r="AD133">
            <v>1.3877419354838714</v>
          </cell>
          <cell r="AE133">
            <v>1.6269354838709678</v>
          </cell>
          <cell r="AF133">
            <v>1.7696774193548388</v>
          </cell>
          <cell r="AG133">
            <v>2.773548387096775</v>
          </cell>
          <cell r="AH133">
            <v>0.78200000000000003</v>
          </cell>
          <cell r="AI133">
            <v>1.9724193548387101</v>
          </cell>
          <cell r="AJ133">
            <v>1.8933997037216195</v>
          </cell>
          <cell r="AK133">
            <v>2.0693134806663243</v>
          </cell>
          <cell r="AL133">
            <v>1.8869306164404271</v>
          </cell>
          <cell r="AM133">
            <v>2.1260598603259067</v>
          </cell>
          <cell r="AN133">
            <v>1.8801210508812773</v>
          </cell>
          <cell r="AO133">
            <v>1.7707237467179537</v>
          </cell>
          <cell r="AP133">
            <v>1.7933228436352224</v>
          </cell>
          <cell r="AQ133">
            <v>1.5708405984016238</v>
          </cell>
          <cell r="AR133">
            <v>1.8456526654194729</v>
          </cell>
          <cell r="AS133">
            <v>1.8324369142218977</v>
          </cell>
          <cell r="AT133">
            <v>1.8794896381126289</v>
          </cell>
          <cell r="AU133">
            <v>1.7831839406645238</v>
          </cell>
          <cell r="AV133">
            <v>1.6269354838709678</v>
          </cell>
          <cell r="AW133">
            <v>1.4200701834372105</v>
          </cell>
          <cell r="AX133">
            <v>1.5144585160771291</v>
          </cell>
          <cell r="AZ133" t="e">
            <v>#N/A</v>
          </cell>
        </row>
        <row r="134">
          <cell r="D134">
            <v>43252</v>
          </cell>
          <cell r="E134">
            <v>22.43095238095238</v>
          </cell>
          <cell r="F134">
            <v>32.056923076923077</v>
          </cell>
          <cell r="G134">
            <v>16.653461538461535</v>
          </cell>
          <cell r="H134">
            <v>20.071310366421539</v>
          </cell>
          <cell r="I134">
            <v>0</v>
          </cell>
          <cell r="J134">
            <v>31.664615384615384</v>
          </cell>
          <cell r="K134">
            <v>30.0108</v>
          </cell>
          <cell r="L134">
            <v>33.003461538461536</v>
          </cell>
          <cell r="M134">
            <v>11.996578947368423</v>
          </cell>
          <cell r="N134">
            <v>20.476578947368417</v>
          </cell>
          <cell r="O134">
            <v>4.4449999999999985</v>
          </cell>
          <cell r="P134">
            <v>5.3572630754690334</v>
          </cell>
          <cell r="Q134">
            <v>0</v>
          </cell>
          <cell r="R134">
            <v>15.747631578947372</v>
          </cell>
          <cell r="S134">
            <v>17.717027027027033</v>
          </cell>
          <cell r="T134">
            <v>21.255405405405408</v>
          </cell>
          <cell r="U134">
            <v>18.025328042328042</v>
          </cell>
          <cell r="V134">
            <v>27.167444444444442</v>
          </cell>
          <cell r="W134">
            <v>11.498777777777775</v>
          </cell>
          <cell r="X134">
            <v>0</v>
          </cell>
          <cell r="Y134">
            <v>28.043171171171171</v>
          </cell>
          <cell r="Z134">
            <v>24.944111111111109</v>
          </cell>
          <cell r="AA134">
            <v>0</v>
          </cell>
          <cell r="AB134">
            <v>0</v>
          </cell>
          <cell r="AC134">
            <v>2.2160344827586207</v>
          </cell>
          <cell r="AD134">
            <v>1.4987931034482764</v>
          </cell>
          <cell r="AE134">
            <v>2.0520689655172419</v>
          </cell>
          <cell r="AF134">
            <v>2.1146551724137925</v>
          </cell>
          <cell r="AG134">
            <v>2.9260344827586211</v>
          </cell>
          <cell r="AH134">
            <v>0.90100000000000002</v>
          </cell>
          <cell r="AI134">
            <v>2.4598275862068961</v>
          </cell>
          <cell r="AJ134">
            <v>2.3080964519247762</v>
          </cell>
          <cell r="AK134">
            <v>2.516004179098271</v>
          </cell>
          <cell r="AL134">
            <v>2.2998122108677346</v>
          </cell>
          <cell r="AM134">
            <v>2.5828125747195743</v>
          </cell>
          <cell r="AN134">
            <v>2.2920624369756633</v>
          </cell>
          <cell r="AO134">
            <v>2.1269643686985873</v>
          </cell>
          <cell r="AP134">
            <v>2.153779533465622</v>
          </cell>
          <cell r="AQ134">
            <v>1.8484832971560308</v>
          </cell>
          <cell r="AR134">
            <v>2.250785860041185</v>
          </cell>
          <cell r="AS134">
            <v>2.1857891144256811</v>
          </cell>
          <cell r="AT134">
            <v>2.2503948014550383</v>
          </cell>
          <cell r="AU134">
            <v>2.1436406304949229</v>
          </cell>
          <cell r="AV134">
            <v>2.0520689655172419</v>
          </cell>
          <cell r="AW134">
            <v>1.5329385318104243</v>
          </cell>
          <cell r="AX134">
            <v>1.6334954870673191</v>
          </cell>
          <cell r="AZ134" t="e">
            <v>#N/A</v>
          </cell>
        </row>
        <row r="135">
          <cell r="D135">
            <v>43282</v>
          </cell>
          <cell r="E135">
            <v>87.837999999999994</v>
          </cell>
          <cell r="F135">
            <v>105.0792</v>
          </cell>
          <cell r="G135">
            <v>71.884799999999984</v>
          </cell>
          <cell r="H135">
            <v>83.584806304362445</v>
          </cell>
          <cell r="I135">
            <v>0</v>
          </cell>
          <cell r="J135">
            <v>92.779200000000003</v>
          </cell>
          <cell r="K135">
            <v>65.080399999999997</v>
          </cell>
          <cell r="L135">
            <v>107.96800000000003</v>
          </cell>
          <cell r="M135">
            <v>35.938837209302321</v>
          </cell>
          <cell r="N135">
            <v>38.76837209302326</v>
          </cell>
          <cell r="O135">
            <v>30.848837209302324</v>
          </cell>
          <cell r="P135">
            <v>35.869809512641673</v>
          </cell>
          <cell r="Q135">
            <v>0</v>
          </cell>
          <cell r="R135">
            <v>27.674418604651169</v>
          </cell>
          <cell r="S135">
            <v>31.833720930232555</v>
          </cell>
          <cell r="T135">
            <v>40.846046511627911</v>
          </cell>
          <cell r="U135">
            <v>63.841612903225801</v>
          </cell>
          <cell r="V135">
            <v>74.41935483870968</v>
          </cell>
          <cell r="W135">
            <v>52.911182795698913</v>
          </cell>
          <cell r="X135">
            <v>0</v>
          </cell>
          <cell r="Y135">
            <v>76.933118279569911</v>
          </cell>
          <cell r="Z135">
            <v>62.67698924731183</v>
          </cell>
          <cell r="AA135">
            <v>0</v>
          </cell>
          <cell r="AB135">
            <v>0</v>
          </cell>
          <cell r="AC135">
            <v>2.4662903225806447</v>
          </cell>
          <cell r="AD135">
            <v>2.1525806451612906</v>
          </cell>
          <cell r="AE135">
            <v>2.3737096774193547</v>
          </cell>
          <cell r="AF135">
            <v>2.4245161290322583</v>
          </cell>
          <cell r="AG135">
            <v>2.8032258064516129</v>
          </cell>
          <cell r="AH135">
            <v>1.0589999999999999</v>
          </cell>
          <cell r="AI135">
            <v>3.9482258064516143</v>
          </cell>
          <cell r="AJ135">
            <v>2.5600130888134593</v>
          </cell>
          <cell r="AK135">
            <v>2.7575403531049298</v>
          </cell>
          <cell r="AL135">
            <v>2.5479399037874528</v>
          </cell>
          <cell r="AM135">
            <v>2.8197732656101184</v>
          </cell>
          <cell r="AN135">
            <v>2.5422144758369756</v>
          </cell>
          <cell r="AO135">
            <v>2.4017096577741772</v>
          </cell>
          <cell r="AP135">
            <v>2.4317764022563666</v>
          </cell>
          <cell r="AQ135">
            <v>2.353571484540065</v>
          </cell>
          <cell r="AR135">
            <v>2.5045178278218034</v>
          </cell>
          <cell r="AS135">
            <v>2.5031720465351412</v>
          </cell>
          <cell r="AT135">
            <v>2.4674716230698741</v>
          </cell>
          <cell r="AU135">
            <v>2.421637499285668</v>
          </cell>
          <cell r="AV135">
            <v>2.3737096774193547</v>
          </cell>
          <cell r="AW135">
            <v>2.1974242942995126</v>
          </cell>
          <cell r="AX135">
            <v>2.3292176738712311</v>
          </cell>
          <cell r="AZ135" t="e">
            <v>#N/A</v>
          </cell>
        </row>
        <row r="136">
          <cell r="D136">
            <v>43313</v>
          </cell>
          <cell r="E136">
            <v>73.244814814814816</v>
          </cell>
          <cell r="F136">
            <v>85.320370370370384</v>
          </cell>
          <cell r="G136">
            <v>69.963333333333324</v>
          </cell>
          <cell r="H136">
            <v>74.044242932664204</v>
          </cell>
          <cell r="I136">
            <v>0</v>
          </cell>
          <cell r="J136">
            <v>95.037037037037038</v>
          </cell>
          <cell r="K136">
            <v>82.901111111111106</v>
          </cell>
          <cell r="L136">
            <v>88.914814814814818</v>
          </cell>
          <cell r="M136">
            <v>37.291538461538451</v>
          </cell>
          <cell r="N136">
            <v>39.174102564102554</v>
          </cell>
          <cell r="O136">
            <v>35.87692307692307</v>
          </cell>
          <cell r="P136">
            <v>37.969597522285937</v>
          </cell>
          <cell r="Q136">
            <v>0</v>
          </cell>
          <cell r="R136">
            <v>34.564102564102562</v>
          </cell>
          <cell r="S136">
            <v>38.792564102564086</v>
          </cell>
          <cell r="T136">
            <v>41.608974358974351</v>
          </cell>
          <cell r="U136">
            <v>58.167634408602147</v>
          </cell>
          <cell r="V136">
            <v>65.968709677419369</v>
          </cell>
          <cell r="W136">
            <v>55.669032258064512</v>
          </cell>
          <cell r="X136">
            <v>0</v>
          </cell>
          <cell r="Y136">
            <v>69.076881720430109</v>
          </cell>
          <cell r="Z136">
            <v>69.677419354838705</v>
          </cell>
          <cell r="AA136">
            <v>0</v>
          </cell>
          <cell r="AB136">
            <v>0</v>
          </cell>
          <cell r="AC136">
            <v>2.5401612903225819</v>
          </cell>
          <cell r="AD136">
            <v>2.358387096774194</v>
          </cell>
          <cell r="AE136">
            <v>2.5282258064516143</v>
          </cell>
          <cell r="AF136">
            <v>2.3651612903225803</v>
          </cell>
          <cell r="AG136">
            <v>2.9290322580645172</v>
          </cell>
          <cell r="AH136">
            <v>0.83799999999999997</v>
          </cell>
          <cell r="AI136">
            <v>3.8229032258064515</v>
          </cell>
          <cell r="AJ136">
            <v>2.6356363181312585</v>
          </cell>
          <cell r="AK136">
            <v>2.8347198951215655</v>
          </cell>
          <cell r="AL136">
            <v>2.6227478150325774</v>
          </cell>
          <cell r="AM136">
            <v>2.8972854441442886</v>
          </cell>
          <cell r="AN136">
            <v>2.617367177816623</v>
          </cell>
          <cell r="AO136">
            <v>2.4582465595984306</v>
          </cell>
          <cell r="AP136">
            <v>2.4889824119796051</v>
          </cell>
          <cell r="AQ136">
            <v>2.5401507418632927</v>
          </cell>
          <cell r="AR136">
            <v>2.5794148852505141</v>
          </cell>
          <cell r="AS136">
            <v>2.4423763498131521</v>
          </cell>
          <cell r="AT136">
            <v>2.4624530543656684</v>
          </cell>
          <cell r="AU136">
            <v>2.4788435090089065</v>
          </cell>
          <cell r="AV136">
            <v>2.5282258064516143</v>
          </cell>
          <cell r="AW136">
            <v>2.4065984498162352</v>
          </cell>
          <cell r="AX136">
            <v>2.5502726419481681</v>
          </cell>
          <cell r="AZ136" t="e">
            <v>#N/A</v>
          </cell>
        </row>
        <row r="137">
          <cell r="D137">
            <v>43344</v>
          </cell>
          <cell r="E137">
            <v>31.902083333333334</v>
          </cell>
          <cell r="F137">
            <v>30.259166666666669</v>
          </cell>
          <cell r="G137">
            <v>28.967916666666664</v>
          </cell>
          <cell r="H137">
            <v>36.026180168805205</v>
          </cell>
          <cell r="I137">
            <v>0</v>
          </cell>
          <cell r="J137">
            <v>69.583333333333329</v>
          </cell>
          <cell r="K137">
            <v>28.286666666666665</v>
          </cell>
          <cell r="L137">
            <v>30.17958333333333</v>
          </cell>
          <cell r="M137">
            <v>27.588333333333331</v>
          </cell>
          <cell r="N137">
            <v>22.844285714285714</v>
          </cell>
          <cell r="O137">
            <v>25.488333333333333</v>
          </cell>
          <cell r="P137">
            <v>31.698768656216679</v>
          </cell>
          <cell r="Q137">
            <v>0</v>
          </cell>
          <cell r="R137">
            <v>27.428571428571413</v>
          </cell>
          <cell r="S137">
            <v>22.546428571428564</v>
          </cell>
          <cell r="T137">
            <v>23.92166666666666</v>
          </cell>
          <cell r="U137">
            <v>29.888999999999999</v>
          </cell>
          <cell r="V137">
            <v>26.798888888888889</v>
          </cell>
          <cell r="W137">
            <v>27.344111111111108</v>
          </cell>
          <cell r="X137">
            <v>0</v>
          </cell>
          <cell r="Y137">
            <v>27.259222222222217</v>
          </cell>
          <cell r="Z137">
            <v>49.911111111111097</v>
          </cell>
          <cell r="AA137">
            <v>0</v>
          </cell>
          <cell r="AB137">
            <v>0</v>
          </cell>
          <cell r="AC137">
            <v>2.2924999999999991</v>
          </cell>
          <cell r="AD137">
            <v>2.2998333333333338</v>
          </cell>
          <cell r="AE137">
            <v>2.3004999999999995</v>
          </cell>
          <cell r="AF137">
            <v>2.0023214285714284</v>
          </cell>
          <cell r="AG137">
            <v>2.9474999999999989</v>
          </cell>
          <cell r="AH137">
            <v>1.0149999999999999</v>
          </cell>
          <cell r="AI137">
            <v>2.4110714285714283</v>
          </cell>
          <cell r="AJ137">
            <v>2.3803830935251789</v>
          </cell>
          <cell r="AK137">
            <v>2.5669874100719414</v>
          </cell>
          <cell r="AL137">
            <v>2.3694271582733806</v>
          </cell>
          <cell r="AM137">
            <v>2.6258902877697832</v>
          </cell>
          <cell r="AN137">
            <v>2.3638902877697832</v>
          </cell>
          <cell r="AO137">
            <v>2.2019258581876788</v>
          </cell>
          <cell r="AP137">
            <v>2.2296281837845155</v>
          </cell>
          <cell r="AQ137">
            <v>2.3919118237202426</v>
          </cell>
          <cell r="AR137">
            <v>2.3283135060326465</v>
          </cell>
          <cell r="AS137">
            <v>2.0707284324197772</v>
          </cell>
          <cell r="AT137">
            <v>2.224504673004402</v>
          </cell>
          <cell r="AU137">
            <v>2.2194892808138165</v>
          </cell>
          <cell r="AV137">
            <v>2.3004999999999995</v>
          </cell>
          <cell r="AW137">
            <v>2.3470865447030529</v>
          </cell>
          <cell r="AX137">
            <v>2.4883238661978182</v>
          </cell>
          <cell r="AZ137" t="e">
            <v>#N/A</v>
          </cell>
        </row>
        <row r="138">
          <cell r="D138">
            <v>43374</v>
          </cell>
          <cell r="E138">
            <v>56.88814814814814</v>
          </cell>
          <cell r="F138">
            <v>30.944074074074074</v>
          </cell>
          <cell r="G138">
            <v>44.241481481481472</v>
          </cell>
          <cell r="H138">
            <v>54.652957885881776</v>
          </cell>
          <cell r="I138">
            <v>0</v>
          </cell>
          <cell r="J138">
            <v>30.134814814814817</v>
          </cell>
          <cell r="K138">
            <v>32.192592592592597</v>
          </cell>
          <cell r="L138">
            <v>32.482222222222219</v>
          </cell>
          <cell r="M138">
            <v>35.035897435897446</v>
          </cell>
          <cell r="N138">
            <v>26.574358974358976</v>
          </cell>
          <cell r="O138">
            <v>36.708205128205122</v>
          </cell>
          <cell r="P138">
            <v>45.346853716412298</v>
          </cell>
          <cell r="Q138">
            <v>0</v>
          </cell>
          <cell r="R138">
            <v>24.09615384615385</v>
          </cell>
          <cell r="S138">
            <v>23.875384615384625</v>
          </cell>
          <cell r="T138">
            <v>27.691025641025639</v>
          </cell>
          <cell r="U138">
            <v>47.724301075268819</v>
          </cell>
          <cell r="V138">
            <v>29.111612903225808</v>
          </cell>
          <cell r="W138">
            <v>41.082365591397846</v>
          </cell>
          <cell r="X138">
            <v>0</v>
          </cell>
          <cell r="Y138">
            <v>30.473010752688172</v>
          </cell>
          <cell r="Z138">
            <v>27.602473118279573</v>
          </cell>
          <cell r="AA138">
            <v>0</v>
          </cell>
          <cell r="AB138">
            <v>0</v>
          </cell>
          <cell r="AC138">
            <v>2.9369354838709678</v>
          </cell>
          <cell r="AD138">
            <v>5.9041379310344828</v>
          </cell>
          <cell r="AE138">
            <v>3.0027419354838703</v>
          </cell>
          <cell r="AF138">
            <v>2.1669354838709673</v>
          </cell>
          <cell r="AG138">
            <v>3.2308064516129043</v>
          </cell>
          <cell r="AH138">
            <v>1.073</v>
          </cell>
          <cell r="AI138">
            <v>2.9416129032258054</v>
          </cell>
          <cell r="AJ138">
            <v>3.0544129032258067</v>
          </cell>
          <cell r="AK138">
            <v>3.3120417053913829</v>
          </cell>
          <cell r="AL138">
            <v>3.041761488833747</v>
          </cell>
          <cell r="AM138">
            <v>3.3941937468982628</v>
          </cell>
          <cell r="AN138">
            <v>3.0330533724340176</v>
          </cell>
          <cell r="AO138">
            <v>2.8871806323264009</v>
          </cell>
          <cell r="AP138">
            <v>2.9229928714027342</v>
          </cell>
          <cell r="AQ138">
            <v>4.6218921162427922</v>
          </cell>
          <cell r="AR138">
            <v>2.9817003902169401</v>
          </cell>
          <cell r="AS138">
            <v>2.2393385474454237</v>
          </cell>
          <cell r="AT138">
            <v>2.9275610507263972</v>
          </cell>
          <cell r="AU138">
            <v>2.9128539684320356</v>
          </cell>
          <cell r="AV138">
            <v>3.0027419354838703</v>
          </cell>
          <cell r="AW138">
            <v>6.0103700061332272</v>
          </cell>
          <cell r="AX138">
            <v>6.3947396502321894</v>
          </cell>
          <cell r="AZ138" t="e">
            <v>#N/A</v>
          </cell>
        </row>
        <row r="139">
          <cell r="D139">
            <v>43405</v>
          </cell>
          <cell r="E139">
            <v>53.867200000000011</v>
          </cell>
          <cell r="F139">
            <v>38.628</v>
          </cell>
          <cell r="G139">
            <v>53.818000000000019</v>
          </cell>
          <cell r="H139">
            <v>65.623512345136888</v>
          </cell>
          <cell r="I139">
            <v>0</v>
          </cell>
          <cell r="J139">
            <v>35.051200000000001</v>
          </cell>
          <cell r="K139">
            <v>40.835599999999992</v>
          </cell>
          <cell r="L139">
            <v>41.288799999999995</v>
          </cell>
          <cell r="M139">
            <v>45.703249999999997</v>
          </cell>
          <cell r="N139">
            <v>34.80125000000001</v>
          </cell>
          <cell r="O139">
            <v>44.180750000000018</v>
          </cell>
          <cell r="P139">
            <v>53.872235925571502</v>
          </cell>
          <cell r="Q139">
            <v>0</v>
          </cell>
          <cell r="R139">
            <v>30.168250000000004</v>
          </cell>
          <cell r="S139">
            <v>34.671499999999995</v>
          </cell>
          <cell r="T139">
            <v>37.223999999999997</v>
          </cell>
          <cell r="U139">
            <v>50.232487170596393</v>
          </cell>
          <cell r="V139">
            <v>36.92427357836339</v>
          </cell>
          <cell r="W139">
            <v>49.527351941747597</v>
          </cell>
          <cell r="X139">
            <v>0</v>
          </cell>
          <cell r="Y139">
            <v>39.479090152565874</v>
          </cell>
          <cell r="Z139">
            <v>32.877237517337036</v>
          </cell>
          <cell r="AA139">
            <v>0</v>
          </cell>
          <cell r="AB139">
            <v>0</v>
          </cell>
          <cell r="AC139">
            <v>4.4931666666666672</v>
          </cell>
          <cell r="AD139">
            <v>12.159333333333333</v>
          </cell>
          <cell r="AE139">
            <v>4.5614999999999988</v>
          </cell>
          <cell r="AF139">
            <v>2.8804999999999996</v>
          </cell>
          <cell r="AG139">
            <v>4.0628333333333337</v>
          </cell>
          <cell r="AH139">
            <v>1.405</v>
          </cell>
          <cell r="AI139">
            <v>4.18</v>
          </cell>
          <cell r="AJ139">
            <v>4.6616191292983746</v>
          </cell>
          <cell r="AK139">
            <v>5.0121764110103726</v>
          </cell>
          <cell r="AL139">
            <v>4.6387184023523638</v>
          </cell>
          <cell r="AM139">
            <v>5.122276059789268</v>
          </cell>
          <cell r="AN139">
            <v>4.6292498325573792</v>
          </cell>
          <cell r="AO139">
            <v>3.9364421563531358</v>
          </cell>
          <cell r="AP139">
            <v>3.984672288012439</v>
          </cell>
          <cell r="AQ139">
            <v>8.6680488460990404</v>
          </cell>
          <cell r="AR139">
            <v>4.5595480864510467</v>
          </cell>
          <cell r="AS139">
            <v>2.9702250742599605</v>
          </cell>
          <cell r="AT139">
            <v>3.8702964836561957</v>
          </cell>
          <cell r="AU139">
            <v>3.9745333850417399</v>
          </cell>
          <cell r="AV139">
            <v>4.5614999999999988</v>
          </cell>
          <cell r="AW139">
            <v>12.367921995460243</v>
          </cell>
          <cell r="AX139">
            <v>13.098929528502016</v>
          </cell>
          <cell r="AZ139" t="e">
            <v>#N/A</v>
          </cell>
        </row>
        <row r="140">
          <cell r="D140">
            <v>43435</v>
          </cell>
          <cell r="E140">
            <v>52.417199999999994</v>
          </cell>
          <cell r="F140">
            <v>40.704399999999993</v>
          </cell>
          <cell r="G140">
            <v>51.276799999999994</v>
          </cell>
          <cell r="H140">
            <v>46.888839884500634</v>
          </cell>
          <cell r="I140">
            <v>0</v>
          </cell>
          <cell r="J140">
            <v>39.776399999999995</v>
          </cell>
          <cell r="K140">
            <v>44.74</v>
          </cell>
          <cell r="L140">
            <v>43.878399999999999</v>
          </cell>
          <cell r="M140">
            <v>47.72139534883722</v>
          </cell>
          <cell r="N140">
            <v>36.728837209302327</v>
          </cell>
          <cell r="O140">
            <v>46.846744186046514</v>
          </cell>
          <cell r="P140">
            <v>42.837881600444959</v>
          </cell>
          <cell r="Q140">
            <v>0</v>
          </cell>
          <cell r="R140">
            <v>33.192325581395359</v>
          </cell>
          <cell r="S140">
            <v>37.409069767441856</v>
          </cell>
          <cell r="T140">
            <v>39.582790697674412</v>
          </cell>
          <cell r="U140">
            <v>50.246021505376341</v>
          </cell>
          <cell r="V140">
            <v>38.866236559139779</v>
          </cell>
          <cell r="W140">
            <v>49.228494623655912</v>
          </cell>
          <cell r="X140">
            <v>0</v>
          </cell>
          <cell r="Y140">
            <v>41.89225806451612</v>
          </cell>
          <cell r="Z140">
            <v>36.732150537634411</v>
          </cell>
          <cell r="AA140">
            <v>0</v>
          </cell>
          <cell r="AB140">
            <v>0</v>
          </cell>
          <cell r="AC140">
            <v>4.7262903225806445</v>
          </cell>
          <cell r="AD140">
            <v>5.767258064516132</v>
          </cell>
          <cell r="AE140">
            <v>4.7270967741935479</v>
          </cell>
          <cell r="AF140">
            <v>3.4099999999999993</v>
          </cell>
          <cell r="AG140">
            <v>3.9349999999999996</v>
          </cell>
          <cell r="AH140">
            <v>1.2390000000000001</v>
          </cell>
          <cell r="AI140">
            <v>4.8637096774193571</v>
          </cell>
          <cell r="AJ140">
            <v>4.8902596860587204</v>
          </cell>
          <cell r="AK140">
            <v>5.2074878251392258</v>
          </cell>
          <cell r="AL140">
            <v>4.8618279436979144</v>
          </cell>
          <cell r="AM140">
            <v>5.304856805826919</v>
          </cell>
          <cell r="AN140">
            <v>4.8563752807794032</v>
          </cell>
          <cell r="AO140">
            <v>3.8706259347189014</v>
          </cell>
          <cell r="AP140">
            <v>3.9180771387688758</v>
          </cell>
          <cell r="AQ140">
            <v>5.443905271233902</v>
          </cell>
          <cell r="AR140">
            <v>4.79590989919968</v>
          </cell>
          <cell r="AS140">
            <v>3.5125788589572871</v>
          </cell>
          <cell r="AT140">
            <v>3.5768990853253793</v>
          </cell>
          <cell r="AU140">
            <v>3.9079382357981771</v>
          </cell>
          <cell r="AV140">
            <v>4.7270967741935479</v>
          </cell>
          <cell r="AW140">
            <v>5.871250312548157</v>
          </cell>
          <cell r="AX140">
            <v>6.1949800634841239</v>
          </cell>
          <cell r="AZ140" t="e">
            <v>#N/A</v>
          </cell>
        </row>
        <row r="141">
          <cell r="D141">
            <v>43466</v>
          </cell>
          <cell r="E141">
            <v>34.47807692307692</v>
          </cell>
          <cell r="F141">
            <v>29.577307692307695</v>
          </cell>
          <cell r="G141">
            <v>32.138076923076923</v>
          </cell>
          <cell r="H141">
            <v>37.630540533306899</v>
          </cell>
          <cell r="I141">
            <v>0</v>
          </cell>
          <cell r="J141">
            <v>28.057692307692307</v>
          </cell>
          <cell r="K141">
            <v>29.515384615384619</v>
          </cell>
          <cell r="L141">
            <v>32.922692307692309</v>
          </cell>
          <cell r="M141">
            <v>31.795365853658538</v>
          </cell>
          <cell r="N141">
            <v>28.84487804878049</v>
          </cell>
          <cell r="O141">
            <v>30.480487804878052</v>
          </cell>
          <cell r="P141">
            <v>35.689666017098318</v>
          </cell>
          <cell r="Q141">
            <v>0</v>
          </cell>
          <cell r="R141">
            <v>24.844878048780487</v>
          </cell>
          <cell r="S141">
            <v>27.804878048780491</v>
          </cell>
          <cell r="T141">
            <v>31.883658536585372</v>
          </cell>
          <cell r="U141">
            <v>33.295376344086016</v>
          </cell>
          <cell r="V141">
            <v>29.254408602150541</v>
          </cell>
          <cell r="W141">
            <v>31.407311827956992</v>
          </cell>
          <cell r="X141">
            <v>0</v>
          </cell>
          <cell r="Y141">
            <v>32.464623655913982</v>
          </cell>
          <cell r="Z141">
            <v>26.641290322580641</v>
          </cell>
          <cell r="AA141">
            <v>0</v>
          </cell>
          <cell r="AB141">
            <v>0</v>
          </cell>
          <cell r="AC141">
            <v>3.4238709677419359</v>
          </cell>
          <cell r="AD141">
            <v>3.5130645161290328</v>
          </cell>
          <cell r="AE141">
            <v>3.4677419354838706</v>
          </cell>
          <cell r="AF141">
            <v>2.9270967741935476</v>
          </cell>
          <cell r="AG141">
            <v>3.0735483870967752</v>
          </cell>
          <cell r="AH141">
            <v>1.4379999999999999</v>
          </cell>
          <cell r="AI141">
            <v>3.5230645161290322</v>
          </cell>
          <cell r="AJ141">
            <v>3.4719873390882934</v>
          </cell>
          <cell r="AK141">
            <v>3.9807992124791771</v>
          </cell>
          <cell r="AL141">
            <v>3.5058509768287145</v>
          </cell>
          <cell r="AM141">
            <v>3.9807992124791771</v>
          </cell>
          <cell r="AN141">
            <v>3.5283552930486151</v>
          </cell>
          <cell r="AO141">
            <v>3.1588604274491279</v>
          </cell>
          <cell r="AP141">
            <v>3.1978879664631261</v>
          </cell>
          <cell r="AQ141">
            <v>3.6245487172817223</v>
          </cell>
          <cell r="AR141">
            <v>3.4753995526127301</v>
          </cell>
          <cell r="AS141">
            <v>3.0179530003006736</v>
          </cell>
          <cell r="AT141">
            <v>2.9303131690480573</v>
          </cell>
          <cell r="AU141">
            <v>3.1877490634924275</v>
          </cell>
          <cell r="AV141">
            <v>3.4677419354838706</v>
          </cell>
          <cell r="AW141">
            <v>3.5801703772019846</v>
          </cell>
          <cell r="AX141">
            <v>3.8306412378784889</v>
          </cell>
          <cell r="AZ141">
            <v>9</v>
          </cell>
        </row>
        <row r="142">
          <cell r="D142">
            <v>43497</v>
          </cell>
          <cell r="E142">
            <v>94.275833333333352</v>
          </cell>
          <cell r="F142">
            <v>60.802500000000009</v>
          </cell>
          <cell r="G142">
            <v>91.850000000000023</v>
          </cell>
          <cell r="H142">
            <v>109.73122124244057</v>
          </cell>
          <cell r="I142">
            <v>0</v>
          </cell>
          <cell r="J142">
            <v>60.84375</v>
          </cell>
          <cell r="K142">
            <v>64.052083333333329</v>
          </cell>
          <cell r="L142">
            <v>65.290833333333339</v>
          </cell>
          <cell r="M142">
            <v>79.566111111111127</v>
          </cell>
          <cell r="N142">
            <v>58.314722222222208</v>
          </cell>
          <cell r="O142">
            <v>79.848611111111083</v>
          </cell>
          <cell r="P142">
            <v>95.393419833804316</v>
          </cell>
          <cell r="Q142">
            <v>0</v>
          </cell>
          <cell r="R142">
            <v>56.625277777777768</v>
          </cell>
          <cell r="S142">
            <v>39.993055555555543</v>
          </cell>
          <cell r="T142">
            <v>62.57138888888889</v>
          </cell>
          <cell r="U142">
            <v>87.971666666666678</v>
          </cell>
          <cell r="V142">
            <v>59.736309523809524</v>
          </cell>
          <cell r="W142">
            <v>86.706547619047626</v>
          </cell>
          <cell r="X142">
            <v>0</v>
          </cell>
          <cell r="Y142">
            <v>64.125357142857155</v>
          </cell>
          <cell r="Z142">
            <v>59.035833333333329</v>
          </cell>
          <cell r="AA142">
            <v>0</v>
          </cell>
          <cell r="AB142">
            <v>0</v>
          </cell>
          <cell r="AC142">
            <v>7.2451785714285704</v>
          </cell>
          <cell r="AD142">
            <v>18.060535714285713</v>
          </cell>
          <cell r="AE142">
            <v>7.5064285714285726</v>
          </cell>
          <cell r="AF142">
            <v>2.5583928571428571</v>
          </cell>
          <cell r="AG142">
            <v>2.6707142857142854</v>
          </cell>
          <cell r="AH142">
            <v>2.1915969512195121</v>
          </cell>
          <cell r="AI142">
            <v>6.7837500000000004</v>
          </cell>
          <cell r="AJ142">
            <v>7.4768586259486964</v>
          </cell>
          <cell r="AK142">
            <v>7.8861356938706866</v>
          </cell>
          <cell r="AL142">
            <v>7.4266734616677859</v>
          </cell>
          <cell r="AM142">
            <v>8.0079443450379468</v>
          </cell>
          <cell r="AN142">
            <v>7.4252117578537788</v>
          </cell>
          <cell r="AO142">
            <v>4.5917963641966253</v>
          </cell>
          <cell r="AP142">
            <v>4.6477825394832282</v>
          </cell>
          <cell r="AQ142">
            <v>13.248679181072774</v>
          </cell>
          <cell r="AR142">
            <v>7.3497862541098762</v>
          </cell>
          <cell r="AS142">
            <v>2.6402986757583293</v>
          </cell>
          <cell r="AT142">
            <v>2.6293956266758434</v>
          </cell>
          <cell r="AU142">
            <v>4.6376436365125295</v>
          </cell>
          <cell r="AV142">
            <v>7.5064285714285726</v>
          </cell>
          <cell r="AW142">
            <v>18.365688415779768</v>
          </cell>
          <cell r="AX142">
            <v>19.392916592238645</v>
          </cell>
          <cell r="AZ142">
            <v>10</v>
          </cell>
        </row>
        <row r="143">
          <cell r="D143">
            <v>43525</v>
          </cell>
          <cell r="E143">
            <v>65.83</v>
          </cell>
          <cell r="F143">
            <v>26.906538461538453</v>
          </cell>
          <cell r="G143">
            <v>78.235769230769236</v>
          </cell>
          <cell r="H143">
            <v>96.504069086404968</v>
          </cell>
          <cell r="I143">
            <v>0</v>
          </cell>
          <cell r="J143">
            <v>32.068076923076923</v>
          </cell>
          <cell r="K143">
            <v>40.846153846153847</v>
          </cell>
          <cell r="L143">
            <v>28.927999999999997</v>
          </cell>
          <cell r="M143">
            <v>74.039512195121958</v>
          </cell>
          <cell r="N143">
            <v>27.357317073170723</v>
          </cell>
          <cell r="O143">
            <v>119.97780487804879</v>
          </cell>
          <cell r="P143">
            <v>147.99300223704842</v>
          </cell>
          <cell r="Q143">
            <v>0</v>
          </cell>
          <cell r="R143">
            <v>32.138780487804873</v>
          </cell>
          <cell r="S143">
            <v>36.515365853658565</v>
          </cell>
          <cell r="T143">
            <v>28.641250000000003</v>
          </cell>
          <cell r="U143">
            <v>69.443069297180188</v>
          </cell>
          <cell r="V143">
            <v>27.104929586711741</v>
          </cell>
          <cell r="W143">
            <v>96.60675934740506</v>
          </cell>
          <cell r="X143">
            <v>0</v>
          </cell>
          <cell r="Y143">
            <v>28.801799125168237</v>
          </cell>
          <cell r="Z143">
            <v>32.099194104323274</v>
          </cell>
          <cell r="AA143">
            <v>0</v>
          </cell>
          <cell r="AB143">
            <v>0</v>
          </cell>
          <cell r="AC143">
            <v>3.390344827586206</v>
          </cell>
          <cell r="AD143">
            <v>21.82482758620689</v>
          </cell>
          <cell r="AE143">
            <v>3.5468965517241378</v>
          </cell>
          <cell r="AF143">
            <v>2.5277586206896547</v>
          </cell>
          <cell r="AG143">
            <v>2.9120689655172414</v>
          </cell>
          <cell r="AH143">
            <v>1.8110041176470606</v>
          </cell>
          <cell r="AI143">
            <v>3.3101724137931035</v>
          </cell>
          <cell r="AJ143">
            <v>3.5043049112605078</v>
          </cell>
          <cell r="AK143">
            <v>3.7172201186701566</v>
          </cell>
          <cell r="AL143">
            <v>3.4825735899696078</v>
          </cell>
          <cell r="AM143">
            <v>3.781896670131168</v>
          </cell>
          <cell r="AN143">
            <v>3.4799865279111675</v>
          </cell>
          <cell r="AO143">
            <v>2.8587428977775637</v>
          </cell>
          <cell r="AP143">
            <v>2.8942185794515303</v>
          </cell>
          <cell r="AQ143">
            <v>13.147581543206581</v>
          </cell>
          <cell r="AR143">
            <v>3.4414077244106318</v>
          </cell>
          <cell r="AS143">
            <v>2.6089207832527448</v>
          </cell>
          <cell r="AT143">
            <v>3.1561599255175179</v>
          </cell>
          <cell r="AU143">
            <v>2.8840796764808312</v>
          </cell>
          <cell r="AV143">
            <v>3.5468965517241378</v>
          </cell>
          <cell r="AW143">
            <v>22.191577095443531</v>
          </cell>
          <cell r="AX143">
            <v>23.470877821569324</v>
          </cell>
          <cell r="AZ143">
            <v>11</v>
          </cell>
        </row>
        <row r="144">
          <cell r="D144">
            <v>43556</v>
          </cell>
          <cell r="E144">
            <v>20.734615384615381</v>
          </cell>
          <cell r="F144">
            <v>18.651538461538465</v>
          </cell>
          <cell r="G144">
            <v>17.004615384615381</v>
          </cell>
          <cell r="H144">
            <v>20.123935669052489</v>
          </cell>
          <cell r="I144">
            <v>0</v>
          </cell>
          <cell r="J144">
            <v>16.891153846153848</v>
          </cell>
          <cell r="K144">
            <v>17.804230769230767</v>
          </cell>
          <cell r="L144">
            <v>20.37423076923077</v>
          </cell>
          <cell r="M144">
            <v>19.052894736842102</v>
          </cell>
          <cell r="N144">
            <v>17.53736842105263</v>
          </cell>
          <cell r="O144">
            <v>15.610263157894741</v>
          </cell>
          <cell r="P144">
            <v>18.473803991513172</v>
          </cell>
          <cell r="Q144">
            <v>0</v>
          </cell>
          <cell r="R144">
            <v>14.554473684210524</v>
          </cell>
          <cell r="S144">
            <v>17.236842105263158</v>
          </cell>
          <cell r="T144">
            <v>18.696578947368423</v>
          </cell>
          <cell r="U144">
            <v>20.024555555555551</v>
          </cell>
          <cell r="V144">
            <v>18.181111111111115</v>
          </cell>
          <cell r="W144">
            <v>16.415888888888887</v>
          </cell>
          <cell r="X144">
            <v>0</v>
          </cell>
          <cell r="Y144">
            <v>19.66588888888889</v>
          </cell>
          <cell r="Z144">
            <v>15.904555555555557</v>
          </cell>
          <cell r="AA144">
            <v>0</v>
          </cell>
          <cell r="AB144">
            <v>0</v>
          </cell>
          <cell r="AC144">
            <v>1.9803333333333328</v>
          </cell>
          <cell r="AD144">
            <v>2.0321666666666665</v>
          </cell>
          <cell r="AE144">
            <v>1.9738333333333327</v>
          </cell>
          <cell r="AF144">
            <v>1.2734999999999994</v>
          </cell>
          <cell r="AG144">
            <v>2.5998333333333332</v>
          </cell>
          <cell r="AH144">
            <v>0.75507765363128487</v>
          </cell>
          <cell r="AI144">
            <v>1.9851666666666665</v>
          </cell>
          <cell r="AJ144">
            <v>2.049068799009492</v>
          </cell>
          <cell r="AK144">
            <v>2.1821262759664322</v>
          </cell>
          <cell r="AL144">
            <v>2.0371361260145817</v>
          </cell>
          <cell r="AM144">
            <v>2.222991594442151</v>
          </cell>
          <cell r="AN144">
            <v>2.0348476681799417</v>
          </cell>
          <cell r="AO144">
            <v>1.8310072467660063</v>
          </cell>
          <cell r="AP144">
            <v>1.854319792152489</v>
          </cell>
          <cell r="AQ144">
            <v>2.0841590546952737</v>
          </cell>
          <cell r="AR144">
            <v>2.0118107516306729</v>
          </cell>
          <cell r="AS144">
            <v>1.3242146266516432</v>
          </cell>
          <cell r="AT144">
            <v>1.8712332831476464</v>
          </cell>
          <cell r="AU144">
            <v>1.8441808891817904</v>
          </cell>
          <cell r="AV144">
            <v>1.9738333333333327</v>
          </cell>
          <cell r="AW144">
            <v>2.0750399274994069</v>
          </cell>
          <cell r="AX144">
            <v>2.1908390834414178</v>
          </cell>
          <cell r="AZ144">
            <v>12</v>
          </cell>
        </row>
        <row r="145">
          <cell r="D145">
            <v>43586</v>
          </cell>
          <cell r="E145">
            <v>17.504230769230766</v>
          </cell>
          <cell r="F145">
            <v>12.79884615384616</v>
          </cell>
          <cell r="G145">
            <v>14.945769230769232</v>
          </cell>
          <cell r="H145">
            <v>20.491800894231158</v>
          </cell>
          <cell r="I145">
            <v>0</v>
          </cell>
          <cell r="J145">
            <v>13.020000000000001</v>
          </cell>
          <cell r="K145">
            <v>15.179615384615385</v>
          </cell>
          <cell r="L145">
            <v>15.35576923076923</v>
          </cell>
          <cell r="M145">
            <v>10.450975609756094</v>
          </cell>
          <cell r="N145">
            <v>10.419024390243905</v>
          </cell>
          <cell r="O145">
            <v>8.2817073170731703</v>
          </cell>
          <cell r="P145">
            <v>11.354858675081136</v>
          </cell>
          <cell r="Q145">
            <v>0</v>
          </cell>
          <cell r="R145">
            <v>9.0343902439024379</v>
          </cell>
          <cell r="S145">
            <v>11.585365853658541</v>
          </cell>
          <cell r="T145">
            <v>12.070731707317075</v>
          </cell>
          <cell r="U145">
            <v>14.394731182795697</v>
          </cell>
          <cell r="V145">
            <v>11.749677419354843</v>
          </cell>
          <cell r="W145">
            <v>12.007849462365591</v>
          </cell>
          <cell r="X145">
            <v>0</v>
          </cell>
          <cell r="Y145">
            <v>13.907526881720431</v>
          </cell>
          <cell r="Z145">
            <v>11.262903225806452</v>
          </cell>
          <cell r="AA145">
            <v>0</v>
          </cell>
          <cell r="AB145">
            <v>0</v>
          </cell>
          <cell r="AC145">
            <v>1.883225806451613</v>
          </cell>
          <cell r="AD145">
            <v>1.7849999999999999</v>
          </cell>
          <cell r="AE145">
            <v>1.8038709677419351</v>
          </cell>
          <cell r="AF145">
            <v>1.2409677419354841</v>
          </cell>
          <cell r="AG145">
            <v>2.5901612903225804</v>
          </cell>
          <cell r="AH145">
            <v>1.1477691891891904</v>
          </cell>
          <cell r="AI145">
            <v>1.7674193548387092</v>
          </cell>
          <cell r="AJ145">
            <v>1.9499947214076245</v>
          </cell>
          <cell r="AK145">
            <v>2.0818205278592377</v>
          </cell>
          <cell r="AL145">
            <v>1.9390703812316714</v>
          </cell>
          <cell r="AM145">
            <v>2.1225829912023464</v>
          </cell>
          <cell r="AN145">
            <v>1.9364615835777126</v>
          </cell>
          <cell r="AO145">
            <v>1.8297143030652443</v>
          </cell>
          <cell r="AP145">
            <v>1.8530115466078831</v>
          </cell>
          <cell r="AQ145">
            <v>1.8681647506266397</v>
          </cell>
          <cell r="AR145">
            <v>1.9133543723528472</v>
          </cell>
          <cell r="AS145">
            <v>1.2908926374428804</v>
          </cell>
          <cell r="AT145">
            <v>1.9058775961379686</v>
          </cell>
          <cell r="AU145">
            <v>1.8428726436371847</v>
          </cell>
          <cell r="AV145">
            <v>1.8038709677419351</v>
          </cell>
          <cell r="AW145">
            <v>1.8238287610529524</v>
          </cell>
          <cell r="AX145">
            <v>1.9299327272727274</v>
          </cell>
          <cell r="AZ145">
            <v>13</v>
          </cell>
        </row>
        <row r="146">
          <cell r="D146">
            <v>43617</v>
          </cell>
          <cell r="E146">
            <v>21.192399999999999</v>
          </cell>
          <cell r="F146">
            <v>23.118799999999997</v>
          </cell>
          <cell r="G146">
            <v>19.724</v>
          </cell>
          <cell r="H146">
            <v>30.120621711489388</v>
          </cell>
          <cell r="I146">
            <v>0</v>
          </cell>
          <cell r="J146">
            <v>22.25</v>
          </cell>
          <cell r="K146">
            <v>22.335999999999999</v>
          </cell>
          <cell r="L146">
            <v>24.372800000000002</v>
          </cell>
          <cell r="M146">
            <v>15.849249999999993</v>
          </cell>
          <cell r="N146">
            <v>15.239249999999998</v>
          </cell>
          <cell r="O146">
            <v>13.163000000000002</v>
          </cell>
          <cell r="P146">
            <v>20.101284911191183</v>
          </cell>
          <cell r="Q146">
            <v>0</v>
          </cell>
          <cell r="R146">
            <v>14.001250000000001</v>
          </cell>
          <cell r="S146">
            <v>14.300000000000002</v>
          </cell>
          <cell r="T146">
            <v>16.146499999999996</v>
          </cell>
          <cell r="U146">
            <v>18.817666666666661</v>
          </cell>
          <cell r="V146">
            <v>19.616777777777774</v>
          </cell>
          <cell r="W146">
            <v>16.808</v>
          </cell>
          <cell r="X146">
            <v>0</v>
          </cell>
          <cell r="Y146">
            <v>20.716666666666665</v>
          </cell>
          <cell r="Z146">
            <v>18.58388888888889</v>
          </cell>
          <cell r="AA146">
            <v>0</v>
          </cell>
          <cell r="AB146">
            <v>0</v>
          </cell>
          <cell r="AC146">
            <v>1.614107142857143</v>
          </cell>
          <cell r="AD146">
            <v>1.5839285714285716</v>
          </cell>
          <cell r="AE146">
            <v>1.5619642857142855</v>
          </cell>
          <cell r="AF146">
            <v>1.436607142857143</v>
          </cell>
          <cell r="AG146">
            <v>2.3398214285714292</v>
          </cell>
          <cell r="AH146">
            <v>0.51039828571428614</v>
          </cell>
          <cell r="AI146">
            <v>1.7691071428571432</v>
          </cell>
          <cell r="AJ146">
            <v>1.6710349413817382</v>
          </cell>
          <cell r="AK146">
            <v>1.7830920903608924</v>
          </cell>
          <cell r="AL146">
            <v>1.6616276745538587</v>
          </cell>
          <cell r="AM146">
            <v>1.8176776301692739</v>
          </cell>
          <cell r="AN146">
            <v>1.6594833710857386</v>
          </cell>
          <cell r="AO146">
            <v>1.5150094974716066</v>
          </cell>
          <cell r="AP146">
            <v>1.5345822448979596</v>
          </cell>
          <cell r="AQ146">
            <v>1.6387854906922903</v>
          </cell>
          <cell r="AR146">
            <v>1.640497570574007</v>
          </cell>
          <cell r="AS146">
            <v>1.4912812484452964</v>
          </cell>
          <cell r="AT146">
            <v>1.5109717440243182</v>
          </cell>
          <cell r="AU146">
            <v>1.5244433419272609</v>
          </cell>
          <cell r="AV146">
            <v>1.5619642857142855</v>
          </cell>
          <cell r="AW146">
            <v>1.6194671098979281</v>
          </cell>
          <cell r="AX146">
            <v>1.7114512670216955</v>
          </cell>
          <cell r="AZ146">
            <v>14</v>
          </cell>
        </row>
        <row r="147">
          <cell r="D147">
            <v>43647</v>
          </cell>
          <cell r="E147">
            <v>33.271923076923073</v>
          </cell>
          <cell r="F147">
            <v>42.36192307692307</v>
          </cell>
          <cell r="G147">
            <v>30.447692307692304</v>
          </cell>
          <cell r="H147">
            <v>39.780409785269789</v>
          </cell>
          <cell r="I147">
            <v>0</v>
          </cell>
          <cell r="J147">
            <v>42.018461538461537</v>
          </cell>
          <cell r="K147">
            <v>40.581538461538464</v>
          </cell>
          <cell r="L147">
            <v>42.818076923076923</v>
          </cell>
          <cell r="M147">
            <v>22.659268292682931</v>
          </cell>
          <cell r="N147">
            <v>22.626341463414633</v>
          </cell>
          <cell r="O147">
            <v>23.157317073170734</v>
          </cell>
          <cell r="P147">
            <v>30.255414873114123</v>
          </cell>
          <cell r="Q147">
            <v>0</v>
          </cell>
          <cell r="R147">
            <v>22.856341463414633</v>
          </cell>
          <cell r="S147">
            <v>21.621951219512198</v>
          </cell>
          <cell r="T147">
            <v>24.146097560975601</v>
          </cell>
          <cell r="U147">
            <v>28.593225806451613</v>
          </cell>
          <cell r="V147">
            <v>33.661290322580641</v>
          </cell>
          <cell r="W147">
            <v>27.233655913978495</v>
          </cell>
          <cell r="X147">
            <v>0</v>
          </cell>
          <cell r="Y147">
            <v>34.586344086021505</v>
          </cell>
          <cell r="Z147">
            <v>33.570645161290322</v>
          </cell>
          <cell r="AA147">
            <v>0</v>
          </cell>
          <cell r="AB147">
            <v>0</v>
          </cell>
          <cell r="AC147">
            <v>1.9720967741935487</v>
          </cell>
          <cell r="AD147">
            <v>2.0108064516129036</v>
          </cell>
          <cell r="AE147">
            <v>1.9983870967741935</v>
          </cell>
          <cell r="AF147">
            <v>1.7808064516129034</v>
          </cell>
          <cell r="AG147">
            <v>2.3017741935483866</v>
          </cell>
          <cell r="AH147">
            <v>0.97790054644808666</v>
          </cell>
          <cell r="AI147">
            <v>2.3524193548387085</v>
          </cell>
          <cell r="AJ147">
            <v>2.0387098207885308</v>
          </cell>
          <cell r="AK147">
            <v>2.1640094187314949</v>
          </cell>
          <cell r="AL147">
            <v>2.0262103475144153</v>
          </cell>
          <cell r="AM147">
            <v>2.202117568957457</v>
          </cell>
          <cell r="AN147">
            <v>2.0246098052049248</v>
          </cell>
          <cell r="AO147">
            <v>1.8895875421313246</v>
          </cell>
          <cell r="AP147">
            <v>1.9135933787504196</v>
          </cell>
          <cell r="AQ147">
            <v>2.0858127114969753</v>
          </cell>
          <cell r="AR147">
            <v>2.0034597842376041</v>
          </cell>
          <cell r="AS147">
            <v>1.8438361073572707</v>
          </cell>
          <cell r="AT147">
            <v>1.8424169854267236</v>
          </cell>
          <cell r="AU147">
            <v>1.9034544757797212</v>
          </cell>
          <cell r="AV147">
            <v>1.9983870967741935</v>
          </cell>
          <cell r="AW147">
            <v>2.053330185601081</v>
          </cell>
          <cell r="AX147">
            <v>2.1652747643173225</v>
          </cell>
          <cell r="AZ147">
            <v>15</v>
          </cell>
        </row>
        <row r="148">
          <cell r="D148">
            <v>43678</v>
          </cell>
          <cell r="E148">
            <v>36.49814814814814</v>
          </cell>
          <cell r="F148">
            <v>40.701481481481473</v>
          </cell>
          <cell r="G148">
            <v>31.996296296296308</v>
          </cell>
          <cell r="H148">
            <v>36.419198097231117</v>
          </cell>
          <cell r="I148">
            <v>0</v>
          </cell>
          <cell r="J148">
            <v>42.358518518518515</v>
          </cell>
          <cell r="K148">
            <v>41.13</v>
          </cell>
          <cell r="L148">
            <v>40.337777777777788</v>
          </cell>
          <cell r="M148">
            <v>22.715897435897432</v>
          </cell>
          <cell r="N148">
            <v>23.473589743589738</v>
          </cell>
          <cell r="O148">
            <v>22.957692307692305</v>
          </cell>
          <cell r="P148">
            <v>26.131172691568896</v>
          </cell>
          <cell r="Q148">
            <v>0</v>
          </cell>
          <cell r="R148">
            <v>24.260512820512812</v>
          </cell>
          <cell r="S148">
            <v>21.106666666666648</v>
          </cell>
          <cell r="T148">
            <v>24.931538461538462</v>
          </cell>
          <cell r="U148">
            <v>30.718494623655911</v>
          </cell>
          <cell r="V148">
            <v>33.4768817204301</v>
          </cell>
          <cell r="W148">
            <v>28.205913978494628</v>
          </cell>
          <cell r="X148">
            <v>0</v>
          </cell>
          <cell r="Y148">
            <v>33.877096774193561</v>
          </cell>
          <cell r="Z148">
            <v>34.769032258064506</v>
          </cell>
          <cell r="AA148">
            <v>0</v>
          </cell>
          <cell r="AB148">
            <v>0</v>
          </cell>
          <cell r="AC148">
            <v>1.8490322580645158</v>
          </cell>
          <cell r="AD148">
            <v>1.8648387096774197</v>
          </cell>
          <cell r="AE148">
            <v>1.8662903225806453</v>
          </cell>
          <cell r="AF148">
            <v>1.7554838709677425</v>
          </cell>
          <cell r="AG148">
            <v>2.1656451612903229</v>
          </cell>
          <cell r="AH148">
            <v>0.98018196721311401</v>
          </cell>
          <cell r="AI148">
            <v>2.3929032258064518</v>
          </cell>
          <cell r="AJ148">
            <v>1.9111006292010679</v>
          </cell>
          <cell r="AK148">
            <v>2.0270038120376901</v>
          </cell>
          <cell r="AL148">
            <v>1.8992780823179152</v>
          </cell>
          <cell r="AM148">
            <v>2.0621899634756451</v>
          </cell>
          <cell r="AN148">
            <v>1.8978706362603968</v>
          </cell>
          <cell r="AO148">
            <v>1.7468366118463658</v>
          </cell>
          <cell r="AP148">
            <v>1.7691530071986215</v>
          </cell>
          <cell r="AQ148">
            <v>1.9418276445205909</v>
          </cell>
          <cell r="AR148">
            <v>1.8786858654207805</v>
          </cell>
          <cell r="AS148">
            <v>1.8178988128318574</v>
          </cell>
          <cell r="AT148">
            <v>1.6795563365096018</v>
          </cell>
          <cell r="AU148">
            <v>1.7590141042279228</v>
          </cell>
          <cell r="AV148">
            <v>1.8662903225806453</v>
          </cell>
          <cell r="AW148">
            <v>1.9049739075896124</v>
          </cell>
          <cell r="AX148">
            <v>2.0074952428768675</v>
          </cell>
          <cell r="AZ148">
            <v>16</v>
          </cell>
        </row>
        <row r="149">
          <cell r="D149">
            <v>43709</v>
          </cell>
          <cell r="E149">
            <v>37.916666666666664</v>
          </cell>
          <cell r="F149">
            <v>34.963749999999997</v>
          </cell>
          <cell r="G149">
            <v>31.036666666666662</v>
          </cell>
          <cell r="H149">
            <v>36.024750356174792</v>
          </cell>
          <cell r="I149">
            <v>0</v>
          </cell>
          <cell r="J149">
            <v>32.865416666666668</v>
          </cell>
          <cell r="K149">
            <v>32.865416666666668</v>
          </cell>
          <cell r="L149">
            <v>35.337499999999999</v>
          </cell>
          <cell r="M149">
            <v>24.697857142857139</v>
          </cell>
          <cell r="N149">
            <v>23.376666666666662</v>
          </cell>
          <cell r="O149">
            <v>25.16357142857143</v>
          </cell>
          <cell r="P149">
            <v>29.207755733564344</v>
          </cell>
          <cell r="Q149">
            <v>0</v>
          </cell>
          <cell r="R149">
            <v>21.6402380952381</v>
          </cell>
          <cell r="S149">
            <v>22.174523809523812</v>
          </cell>
          <cell r="T149">
            <v>24.895952380952384</v>
          </cell>
          <cell r="U149">
            <v>31.747888888888884</v>
          </cell>
          <cell r="V149">
            <v>29.556444444444441</v>
          </cell>
          <cell r="W149">
            <v>28.295888888888889</v>
          </cell>
          <cell r="X149">
            <v>0</v>
          </cell>
          <cell r="Y149">
            <v>30.464777777777776</v>
          </cell>
          <cell r="Z149">
            <v>27.627000000000006</v>
          </cell>
          <cell r="AA149">
            <v>0</v>
          </cell>
          <cell r="AB149">
            <v>0</v>
          </cell>
          <cell r="AC149">
            <v>2.2086666666666668</v>
          </cell>
          <cell r="AD149">
            <v>2.2543333333333342</v>
          </cell>
          <cell r="AE149">
            <v>2.2449999999999997</v>
          </cell>
          <cell r="AF149">
            <v>1.9080000000000006</v>
          </cell>
          <cell r="AG149">
            <v>2.5173333333333341</v>
          </cell>
          <cell r="AH149">
            <v>0.97897103825136522</v>
          </cell>
          <cell r="AI149">
            <v>2.6525000000000007</v>
          </cell>
          <cell r="AJ149">
            <v>2.283096056934026</v>
          </cell>
          <cell r="AK149">
            <v>2.4228635763287816</v>
          </cell>
          <cell r="AL149">
            <v>2.2690768224658591</v>
          </cell>
          <cell r="AM149">
            <v>2.4653461050201964</v>
          </cell>
          <cell r="AN149">
            <v>2.2672925562608195</v>
          </cell>
          <cell r="AO149">
            <v>1.9820541974374954</v>
          </cell>
          <cell r="AP149">
            <v>2.0071543665626486</v>
          </cell>
          <cell r="AQ149">
            <v>2.3396128394159437</v>
          </cell>
          <cell r="AR149">
            <v>2.2433157027949577</v>
          </cell>
          <cell r="AS149">
            <v>1.9741173204957498</v>
          </cell>
          <cell r="AT149">
            <v>1.7999696075479277</v>
          </cell>
          <cell r="AU149">
            <v>1.9970154635919499</v>
          </cell>
          <cell r="AV149">
            <v>2.2449999999999997</v>
          </cell>
          <cell r="AW149">
            <v>2.3008420076566054</v>
          </cell>
          <cell r="AX149">
            <v>2.4262645120163198</v>
          </cell>
          <cell r="AZ149">
            <v>17</v>
          </cell>
        </row>
        <row r="150">
          <cell r="D150">
            <v>43739</v>
          </cell>
          <cell r="E150">
            <v>33.126296296296296</v>
          </cell>
          <cell r="F150">
            <v>29.835185185185193</v>
          </cell>
          <cell r="G150">
            <v>33.94</v>
          </cell>
          <cell r="H150">
            <v>41.620322713928452</v>
          </cell>
          <cell r="I150">
            <v>0</v>
          </cell>
          <cell r="J150">
            <v>27.480000000000004</v>
          </cell>
          <cell r="K150">
            <v>28.305555555555557</v>
          </cell>
          <cell r="L150">
            <v>28.428888888888892</v>
          </cell>
          <cell r="M150">
            <v>28.24871794871795</v>
          </cell>
          <cell r="N150">
            <v>23.171282051282052</v>
          </cell>
          <cell r="O150">
            <v>29.985128205128209</v>
          </cell>
          <cell r="P150">
            <v>36.770498306303899</v>
          </cell>
          <cell r="Q150">
            <v>0</v>
          </cell>
          <cell r="R150">
            <v>21.102051282051278</v>
          </cell>
          <cell r="S150">
            <v>24.051282051282062</v>
          </cell>
          <cell r="T150">
            <v>23.24794871794872</v>
          </cell>
          <cell r="U150">
            <v>31.080860215053765</v>
          </cell>
          <cell r="V150">
            <v>27.040645161290325</v>
          </cell>
          <cell r="W150">
            <v>32.281505376344079</v>
          </cell>
          <cell r="X150">
            <v>0</v>
          </cell>
          <cell r="Y150">
            <v>26.25623655913979</v>
          </cell>
          <cell r="Z150">
            <v>24.805376344086021</v>
          </cell>
          <cell r="AA150">
            <v>0</v>
          </cell>
          <cell r="AB150">
            <v>0</v>
          </cell>
          <cell r="AC150">
            <v>2.1866129032258068</v>
          </cell>
          <cell r="AD150">
            <v>3.3530645161290331</v>
          </cell>
          <cell r="AE150">
            <v>2.2445161290322586</v>
          </cell>
          <cell r="AF150">
            <v>1.4895161290322581</v>
          </cell>
          <cell r="AG150">
            <v>2.2354838709677423</v>
          </cell>
          <cell r="AH150">
            <v>0.97634153005464386</v>
          </cell>
          <cell r="AI150">
            <v>2.4432258064516126</v>
          </cell>
          <cell r="AJ150">
            <v>2.2603406816236937</v>
          </cell>
          <cell r="AK150">
            <v>2.3986328087212123</v>
          </cell>
          <cell r="AL150">
            <v>2.2463853666703879</v>
          </cell>
          <cell r="AM150">
            <v>2.4406668899058679</v>
          </cell>
          <cell r="AN150">
            <v>2.2446199352606322</v>
          </cell>
          <cell r="AO150">
            <v>2.0143789871266531</v>
          </cell>
          <cell r="AP150">
            <v>2.0398617165162736</v>
          </cell>
          <cell r="AQ150">
            <v>2.9082981752924701</v>
          </cell>
          <cell r="AR150">
            <v>2.2209556060283959</v>
          </cell>
          <cell r="AS150">
            <v>1.5454746174662071</v>
          </cell>
          <cell r="AT150">
            <v>1.6259709738937289</v>
          </cell>
          <cell r="AU150">
            <v>2.0297228135455749</v>
          </cell>
          <cell r="AV150">
            <v>2.2445161290322586</v>
          </cell>
          <cell r="AW150">
            <v>3.41755222495074</v>
          </cell>
          <cell r="AX150">
            <v>3.6067768768167974</v>
          </cell>
          <cell r="AZ150">
            <v>18</v>
          </cell>
        </row>
        <row r="151">
          <cell r="D151">
            <v>43770</v>
          </cell>
          <cell r="E151">
            <v>36.901600000000009</v>
          </cell>
          <cell r="F151">
            <v>37.440799999999996</v>
          </cell>
          <cell r="G151">
            <v>36.912800000000004</v>
          </cell>
          <cell r="H151">
            <v>43.176837728472591</v>
          </cell>
          <cell r="I151">
            <v>0</v>
          </cell>
          <cell r="J151">
            <v>33.808399999999999</v>
          </cell>
          <cell r="K151">
            <v>35.283999999999999</v>
          </cell>
          <cell r="L151">
            <v>36.824799999999996</v>
          </cell>
          <cell r="M151">
            <v>28.302</v>
          </cell>
          <cell r="N151">
            <v>30.480999999999995</v>
          </cell>
          <cell r="O151">
            <v>28.175750000000004</v>
          </cell>
          <cell r="P151">
            <v>32.957125594048989</v>
          </cell>
          <cell r="Q151">
            <v>0</v>
          </cell>
          <cell r="R151">
            <v>27.806250000000002</v>
          </cell>
          <cell r="S151">
            <v>31.693749999999994</v>
          </cell>
          <cell r="T151">
            <v>32.449999999999996</v>
          </cell>
          <cell r="U151">
            <v>33.072929264909853</v>
          </cell>
          <cell r="V151">
            <v>34.34219278779473</v>
          </cell>
          <cell r="W151">
            <v>33.022934466019422</v>
          </cell>
          <cell r="X151">
            <v>0</v>
          </cell>
          <cell r="Y151">
            <v>34.877073509015254</v>
          </cell>
          <cell r="Z151">
            <v>31.136152912621355</v>
          </cell>
          <cell r="AA151">
            <v>0</v>
          </cell>
          <cell r="AB151">
            <v>0</v>
          </cell>
          <cell r="AC151">
            <v>2.8013333333333326</v>
          </cell>
          <cell r="AD151">
            <v>4.1131666666666664</v>
          </cell>
          <cell r="AE151">
            <v>2.8441666666666654</v>
          </cell>
          <cell r="AF151">
            <v>2.1516666666666677</v>
          </cell>
          <cell r="AG151">
            <v>2.5986666666666669</v>
          </cell>
          <cell r="AH151">
            <v>0.97859453551912468</v>
          </cell>
          <cell r="AI151">
            <v>2.7078333333333333</v>
          </cell>
          <cell r="AJ151">
            <v>2.8911543140906266</v>
          </cell>
          <cell r="AK151">
            <v>3.0503091247672249</v>
          </cell>
          <cell r="AL151">
            <v>2.8718053382991924</v>
          </cell>
          <cell r="AM151">
            <v>3.0977330850403466</v>
          </cell>
          <cell r="AN151">
            <v>2.8711414028553688</v>
          </cell>
          <cell r="AO151">
            <v>2.6757196900666882</v>
          </cell>
          <cell r="AP151">
            <v>2.7090293125823788</v>
          </cell>
          <cell r="AQ151">
            <v>3.6123940613958183</v>
          </cell>
          <cell r="AR151">
            <v>2.8442146855250252</v>
          </cell>
          <cell r="AS151">
            <v>2.2236990747379575</v>
          </cell>
          <cell r="AT151">
            <v>2.2203583793368793</v>
          </cell>
          <cell r="AU151">
            <v>2.6988904096116801</v>
          </cell>
          <cell r="AV151">
            <v>2.8441666666666654</v>
          </cell>
          <cell r="AW151">
            <v>4.1900922702171624</v>
          </cell>
          <cell r="AX151">
            <v>4.4128427682885984</v>
          </cell>
          <cell r="AZ151">
            <v>19</v>
          </cell>
        </row>
        <row r="152">
          <cell r="D152">
            <v>43800</v>
          </cell>
          <cell r="E152">
            <v>36.06</v>
          </cell>
          <cell r="F152">
            <v>28.647200000000009</v>
          </cell>
          <cell r="G152">
            <v>35.494399999999999</v>
          </cell>
          <cell r="H152">
            <v>39.132801149578505</v>
          </cell>
          <cell r="I152">
            <v>0</v>
          </cell>
          <cell r="J152">
            <v>30.149600000000007</v>
          </cell>
          <cell r="K152">
            <v>31.803199999999997</v>
          </cell>
          <cell r="L152">
            <v>31.156800000000004</v>
          </cell>
          <cell r="M152">
            <v>32.683720930232568</v>
          </cell>
          <cell r="N152">
            <v>27.853720930232559</v>
          </cell>
          <cell r="O152">
            <v>32.404883720930243</v>
          </cell>
          <cell r="P152">
            <v>35.726589854353833</v>
          </cell>
          <cell r="Q152">
            <v>0</v>
          </cell>
          <cell r="R152">
            <v>27.753255813953487</v>
          </cell>
          <cell r="S152">
            <v>30.116279069767451</v>
          </cell>
          <cell r="T152">
            <v>27.780465116279071</v>
          </cell>
          <cell r="U152">
            <v>34.498924731182804</v>
          </cell>
          <cell r="V152">
            <v>28.280322580645166</v>
          </cell>
          <cell r="W152">
            <v>34.065913978494628</v>
          </cell>
          <cell r="X152">
            <v>0</v>
          </cell>
          <cell r="Y152">
            <v>29.595698924731185</v>
          </cell>
          <cell r="Z152">
            <v>29.041612903225808</v>
          </cell>
          <cell r="AA152">
            <v>0</v>
          </cell>
          <cell r="AB152">
            <v>0</v>
          </cell>
          <cell r="AC152">
            <v>2.9245161290322588</v>
          </cell>
          <cell r="AD152">
            <v>3.2008064516129022</v>
          </cell>
          <cell r="AE152">
            <v>2.9279032258064519</v>
          </cell>
          <cell r="AF152">
            <v>2.2558064516129028</v>
          </cell>
          <cell r="AG152">
            <v>2.1930645161290316</v>
          </cell>
          <cell r="AH152">
            <v>0.97636448087431604</v>
          </cell>
          <cell r="AI152">
            <v>2.9856451612903219</v>
          </cell>
          <cell r="AJ152">
            <v>3.013820950049253</v>
          </cell>
          <cell r="AK152">
            <v>3.1627779233572113</v>
          </cell>
          <cell r="AL152">
            <v>2.9922317263276685</v>
          </cell>
          <cell r="AM152">
            <v>3.2061297782198301</v>
          </cell>
          <cell r="AN152">
            <v>2.9930120597151961</v>
          </cell>
          <cell r="AO152">
            <v>2.6737156273305058</v>
          </cell>
          <cell r="AP152">
            <v>2.7070015319882388</v>
          </cell>
          <cell r="AQ152">
            <v>3.1833230161006094</v>
          </cell>
          <cell r="AR152">
            <v>2.9691085268501052</v>
          </cell>
          <cell r="AS152">
            <v>2.3303668868307925</v>
          </cell>
          <cell r="AT152">
            <v>1.9343701152328134</v>
          </cell>
          <cell r="AU152">
            <v>2.6968626290175401</v>
          </cell>
          <cell r="AV152">
            <v>2.9279032258064519</v>
          </cell>
          <cell r="AW152">
            <v>3.2628026929697147</v>
          </cell>
          <cell r="AX152">
            <v>3.4288291870158951</v>
          </cell>
          <cell r="AZ152">
            <v>20</v>
          </cell>
        </row>
        <row r="153">
          <cell r="D153">
            <v>43831</v>
          </cell>
          <cell r="E153">
            <v>26.374615384615399</v>
          </cell>
          <cell r="F153">
            <v>17.691923076923068</v>
          </cell>
          <cell r="G153">
            <v>24.807692307692303</v>
          </cell>
          <cell r="H153">
            <v>29.047378072957962</v>
          </cell>
          <cell r="I153">
            <v>0</v>
          </cell>
          <cell r="J153">
            <v>18.655769230769224</v>
          </cell>
          <cell r="K153">
            <v>23.846153846153847</v>
          </cell>
          <cell r="L153">
            <v>23.200000000000006</v>
          </cell>
          <cell r="M153">
            <v>21.684146341463421</v>
          </cell>
          <cell r="N153">
            <v>21.969512195121954</v>
          </cell>
          <cell r="O153">
            <v>21.249756097560969</v>
          </cell>
          <cell r="P153">
            <v>24.881383228564236</v>
          </cell>
          <cell r="Q153">
            <v>0</v>
          </cell>
          <cell r="R153">
            <v>22.573902439024398</v>
          </cell>
          <cell r="S153">
            <v>24.609756097560979</v>
          </cell>
          <cell r="T153">
            <v>24.673414634146347</v>
          </cell>
          <cell r="U153">
            <v>24.306774193548399</v>
          </cell>
          <cell r="V153">
            <v>19.577741935483868</v>
          </cell>
          <cell r="W153">
            <v>23.239139784946232</v>
          </cell>
          <cell r="X153">
            <v>0</v>
          </cell>
          <cell r="Y153">
            <v>23.849569892473124</v>
          </cell>
          <cell r="Z153">
            <v>20.383118279569889</v>
          </cell>
          <cell r="AA153">
            <v>0</v>
          </cell>
          <cell r="AB153">
            <v>0</v>
          </cell>
          <cell r="AC153">
            <v>2.1695161290322584</v>
          </cell>
          <cell r="AD153">
            <v>2.2664516129032255</v>
          </cell>
          <cell r="AE153">
            <v>2.1737096774193554</v>
          </cell>
          <cell r="AF153">
            <v>1.7601612903225803</v>
          </cell>
          <cell r="AG153">
            <v>2.0054838709677423</v>
          </cell>
          <cell r="AH153">
            <v>1.4379999999999999</v>
          </cell>
          <cell r="AI153">
            <v>2.2611290322580651</v>
          </cell>
          <cell r="AJ153">
            <v>2.2000047907516787</v>
          </cell>
          <cell r="AK153">
            <v>2.5224105053258628</v>
          </cell>
          <cell r="AL153">
            <v>2.2214622898682421</v>
          </cell>
          <cell r="AM153">
            <v>2.5224105053258628</v>
          </cell>
          <cell r="AN153">
            <v>2.2357220202938066</v>
          </cell>
          <cell r="AO153">
            <v>2.0621209332773094</v>
          </cell>
          <cell r="AP153">
            <v>2.0881686832508595</v>
          </cell>
          <cell r="AQ153">
            <v>2.3089728617063132</v>
          </cell>
          <cell r="AR153">
            <v>2.2036213525623629</v>
          </cell>
          <cell r="AS153">
            <v>1.8226897780626654</v>
          </cell>
          <cell r="AT153">
            <v>1.7744234739503901</v>
          </cell>
          <cell r="AU153">
            <v>2.0780297802801604</v>
          </cell>
          <cell r="AV153">
            <v>2.1737096774193554</v>
          </cell>
          <cell r="AW153">
            <v>2.3131585841073536</v>
          </cell>
          <cell r="AX153">
            <v>2.471336057787453</v>
          </cell>
          <cell r="AZ153">
            <v>21</v>
          </cell>
        </row>
        <row r="154">
          <cell r="D154">
            <v>43862</v>
          </cell>
          <cell r="E154">
            <v>21.462800000000005</v>
          </cell>
          <cell r="F154">
            <v>16.281999999999996</v>
          </cell>
          <cell r="G154">
            <v>17.841999999999999</v>
          </cell>
          <cell r="H154">
            <v>21.315453994639345</v>
          </cell>
          <cell r="I154">
            <v>0</v>
          </cell>
          <cell r="J154">
            <v>15.356799999999998</v>
          </cell>
          <cell r="K154">
            <v>20.9</v>
          </cell>
          <cell r="L154">
            <v>23.07</v>
          </cell>
          <cell r="M154">
            <v>17.501891891891884</v>
          </cell>
          <cell r="N154">
            <v>17.554324324324327</v>
          </cell>
          <cell r="O154">
            <v>14.373783783783788</v>
          </cell>
          <cell r="P154">
            <v>17.172050609356372</v>
          </cell>
          <cell r="Q154">
            <v>0</v>
          </cell>
          <cell r="R154">
            <v>16.554324324324327</v>
          </cell>
          <cell r="S154">
            <v>17.540540540540537</v>
          </cell>
          <cell r="T154">
            <v>21.480000000000008</v>
          </cell>
          <cell r="U154">
            <v>19.778275862068966</v>
          </cell>
          <cell r="V154">
            <v>16.823103448275862</v>
          </cell>
          <cell r="W154">
            <v>16.367011494252875</v>
          </cell>
          <cell r="X154">
            <v>0</v>
          </cell>
          <cell r="Y154">
            <v>22.393793103448278</v>
          </cell>
          <cell r="Z154">
            <v>15.866091954022989</v>
          </cell>
          <cell r="AA154">
            <v>0</v>
          </cell>
          <cell r="AB154">
            <v>0</v>
          </cell>
          <cell r="AC154">
            <v>1.7241379310344831</v>
          </cell>
          <cell r="AD154">
            <v>1.6762068965517241</v>
          </cell>
          <cell r="AE154">
            <v>1.7189655172413796</v>
          </cell>
          <cell r="AF154">
            <v>1.565517241379311</v>
          </cell>
          <cell r="AG154">
            <v>1.8751724137931034</v>
          </cell>
          <cell r="AH154">
            <v>0.97843060109289515</v>
          </cell>
          <cell r="AI154">
            <v>1.8608620689655173</v>
          </cell>
          <cell r="AJ154">
            <v>1.7792709227094592</v>
          </cell>
          <cell r="AK154">
            <v>1.8766667439649376</v>
          </cell>
          <cell r="AL154">
            <v>1.7673283398650375</v>
          </cell>
          <cell r="AM154">
            <v>1.9056535955290685</v>
          </cell>
          <cell r="AN154">
            <v>1.7669804976462677</v>
          </cell>
          <cell r="AO154">
            <v>1.6764081214034012</v>
          </cell>
          <cell r="AP154">
            <v>1.6978910034617116</v>
          </cell>
          <cell r="AQ154">
            <v>1.7678653681243093</v>
          </cell>
          <cell r="AR154">
            <v>1.7520567190859608</v>
          </cell>
          <cell r="AS154">
            <v>1.6233206815316101</v>
          </cell>
          <cell r="AT154">
            <v>1.6511084765355959</v>
          </cell>
          <cell r="AU154">
            <v>1.687752100491013</v>
          </cell>
          <cell r="AV154">
            <v>1.7189655172413796</v>
          </cell>
          <cell r="AW154">
            <v>1.71325542692522</v>
          </cell>
          <cell r="AX154">
            <v>1.7998657985792976</v>
          </cell>
          <cell r="AZ154">
            <v>22</v>
          </cell>
        </row>
        <row r="155">
          <cell r="D155">
            <v>43891</v>
          </cell>
          <cell r="E155">
            <v>26.123461538461548</v>
          </cell>
          <cell r="F155">
            <v>22.825000000000006</v>
          </cell>
          <cell r="G155">
            <v>24.104230769230767</v>
          </cell>
          <cell r="H155">
            <v>29.732644981953388</v>
          </cell>
          <cell r="I155">
            <v>0</v>
          </cell>
          <cell r="J155">
            <v>21.783076923076923</v>
          </cell>
          <cell r="K155">
            <v>24.807692307692307</v>
          </cell>
          <cell r="L155">
            <v>23.721153846153847</v>
          </cell>
          <cell r="M155">
            <v>21.064390243902434</v>
          </cell>
          <cell r="N155">
            <v>21.861463414634144</v>
          </cell>
          <cell r="O155">
            <v>21.071707317073169</v>
          </cell>
          <cell r="P155">
            <v>25.992017700972252</v>
          </cell>
          <cell r="Q155">
            <v>0</v>
          </cell>
          <cell r="R155">
            <v>21.249756097560983</v>
          </cell>
          <cell r="S155">
            <v>24.621951219512194</v>
          </cell>
          <cell r="T155">
            <v>23.97</v>
          </cell>
          <cell r="U155">
            <v>23.896925450546568</v>
          </cell>
          <cell r="V155">
            <v>22.400940156911666</v>
          </cell>
          <cell r="W155">
            <v>22.769593933624396</v>
          </cell>
          <cell r="X155">
            <v>0</v>
          </cell>
          <cell r="Y155">
            <v>23.830672947510095</v>
          </cell>
          <cell r="Z155">
            <v>21.548358336342453</v>
          </cell>
          <cell r="AA155">
            <v>0</v>
          </cell>
          <cell r="AB155">
            <v>0</v>
          </cell>
          <cell r="AC155">
            <v>1.5348387096774199</v>
          </cell>
          <cell r="AD155">
            <v>1.6498387096774194</v>
          </cell>
          <cell r="AE155">
            <v>1.5809677419354844</v>
          </cell>
          <cell r="AF155">
            <v>1.2856451612903219</v>
          </cell>
          <cell r="AG155">
            <v>1.7459677419354833</v>
          </cell>
          <cell r="AH155">
            <v>0.97967759562841428</v>
          </cell>
          <cell r="AI155">
            <v>1.5377419354838711</v>
          </cell>
          <cell r="AJ155">
            <v>1.5864294347146501</v>
          </cell>
          <cell r="AK155">
            <v>1.6828180083937434</v>
          </cell>
          <cell r="AL155">
            <v>1.5765914757972215</v>
          </cell>
          <cell r="AM155">
            <v>1.712097648028948</v>
          </cell>
          <cell r="AN155">
            <v>1.5754202902118133</v>
          </cell>
          <cell r="AO155">
            <v>1.4660738872257815</v>
          </cell>
          <cell r="AP155">
            <v>1.4850674871873699</v>
          </cell>
          <cell r="AQ155">
            <v>1.6827547455874448</v>
          </cell>
          <cell r="AR155">
            <v>1.5601280753091555</v>
          </cell>
          <cell r="AS155">
            <v>1.336654615681985</v>
          </cell>
          <cell r="AT155">
            <v>1.3926884738046899</v>
          </cell>
          <cell r="AU155">
            <v>1.4749285842166715</v>
          </cell>
          <cell r="AV155">
            <v>1.5809677419354844</v>
          </cell>
          <cell r="AW155">
            <v>1.6864557655020016</v>
          </cell>
          <cell r="AX155">
            <v>1.7742711884975904</v>
          </cell>
          <cell r="AZ155">
            <v>23</v>
          </cell>
        </row>
        <row r="156">
          <cell r="D156">
            <v>43922</v>
          </cell>
          <cell r="E156">
            <v>19.506538461538462</v>
          </cell>
          <cell r="F156">
            <v>16.893076923076926</v>
          </cell>
          <cell r="G156">
            <v>18.406923076923078</v>
          </cell>
          <cell r="H156">
            <v>21.783482159809878</v>
          </cell>
          <cell r="I156">
            <v>0</v>
          </cell>
          <cell r="J156">
            <v>16.010384615384616</v>
          </cell>
          <cell r="K156">
            <v>19.057692307692307</v>
          </cell>
          <cell r="L156">
            <v>18.878461538461536</v>
          </cell>
          <cell r="M156">
            <v>19.102368421052635</v>
          </cell>
          <cell r="N156">
            <v>17.442368421052638</v>
          </cell>
          <cell r="O156">
            <v>18.103421052631582</v>
          </cell>
          <cell r="P156">
            <v>21.424305837727637</v>
          </cell>
          <cell r="Q156">
            <v>0</v>
          </cell>
          <cell r="R156">
            <v>15.893421052631579</v>
          </cell>
          <cell r="S156">
            <v>18.407894736842099</v>
          </cell>
          <cell r="T156">
            <v>20.378157894736848</v>
          </cell>
          <cell r="U156">
            <v>19.335888888888888</v>
          </cell>
          <cell r="V156">
            <v>17.125000000000004</v>
          </cell>
          <cell r="W156">
            <v>18.27877777777778</v>
          </cell>
          <cell r="X156">
            <v>0</v>
          </cell>
          <cell r="Y156">
            <v>19.51166666666667</v>
          </cell>
          <cell r="Z156">
            <v>15.961000000000002</v>
          </cell>
          <cell r="AA156">
            <v>0</v>
          </cell>
          <cell r="AB156">
            <v>0</v>
          </cell>
          <cell r="AC156">
            <v>1.4274999999999998</v>
          </cell>
          <cell r="AD156">
            <v>1.5683333333333327</v>
          </cell>
          <cell r="AE156">
            <v>1.4766666666666663</v>
          </cell>
          <cell r="AF156">
            <v>1.2064999999999997</v>
          </cell>
          <cell r="AG156">
            <v>1.6870000000000003</v>
          </cell>
          <cell r="AH156">
            <v>0.97991038251366025</v>
          </cell>
          <cell r="AI156">
            <v>1.3889999999999998</v>
          </cell>
          <cell r="AJ156">
            <v>1.4770471522905486</v>
          </cell>
          <cell r="AK156">
            <v>1.5729600701609572</v>
          </cell>
          <cell r="AL156">
            <v>1.4684456252579445</v>
          </cell>
          <cell r="AM156">
            <v>1.6024173545191907</v>
          </cell>
          <cell r="AN156">
            <v>1.4667960173338832</v>
          </cell>
          <cell r="AO156">
            <v>1.3979626905226956</v>
          </cell>
          <cell r="AP156">
            <v>1.4161502021021328</v>
          </cell>
          <cell r="AQ156">
            <v>1.586541986215753</v>
          </cell>
          <cell r="AR156">
            <v>1.4512983990672208</v>
          </cell>
          <cell r="AS156">
            <v>1.2555881798627468</v>
          </cell>
          <cell r="AT156">
            <v>1.4157145304292549</v>
          </cell>
          <cell r="AU156">
            <v>1.4060112991314342</v>
          </cell>
          <cell r="AV156">
            <v>1.4766666666666663</v>
          </cell>
          <cell r="AW156">
            <v>1.6036166798793907</v>
          </cell>
          <cell r="AX156">
            <v>1.690789450929528</v>
          </cell>
          <cell r="AZ156">
            <v>24</v>
          </cell>
        </row>
        <row r="157">
          <cell r="D157">
            <v>43952</v>
          </cell>
          <cell r="E157">
            <v>15.229199999999997</v>
          </cell>
          <cell r="F157">
            <v>14.884399999999998</v>
          </cell>
          <cell r="G157">
            <v>11.575999999999999</v>
          </cell>
          <cell r="H157">
            <v>15.871587704115175</v>
          </cell>
          <cell r="I157">
            <v>0</v>
          </cell>
          <cell r="J157">
            <v>14.066800000000001</v>
          </cell>
          <cell r="K157">
            <v>14.14</v>
          </cell>
          <cell r="L157">
            <v>17.067599999999999</v>
          </cell>
          <cell r="M157">
            <v>11.075116279069769</v>
          </cell>
          <cell r="N157">
            <v>14.119069767441863</v>
          </cell>
          <cell r="O157">
            <v>5.5995348837209296</v>
          </cell>
          <cell r="P157">
            <v>7.6773936600923562</v>
          </cell>
          <cell r="Q157">
            <v>0</v>
          </cell>
          <cell r="R157">
            <v>12.119069767441864</v>
          </cell>
          <cell r="S157">
            <v>12.744186046511627</v>
          </cell>
          <cell r="T157">
            <v>15.06906976744186</v>
          </cell>
          <cell r="U157">
            <v>13.308494623655914</v>
          </cell>
          <cell r="V157">
            <v>14.530537634408603</v>
          </cell>
          <cell r="W157">
            <v>8.8126881720430106</v>
          </cell>
          <cell r="X157">
            <v>0</v>
          </cell>
          <cell r="Y157">
            <v>16.143548387096775</v>
          </cell>
          <cell r="Z157">
            <v>13.166236559139787</v>
          </cell>
          <cell r="AA157">
            <v>0</v>
          </cell>
          <cell r="AB157">
            <v>0</v>
          </cell>
          <cell r="AC157">
            <v>1.5653225806451612</v>
          </cell>
          <cell r="AD157">
            <v>1.5645161290322582</v>
          </cell>
          <cell r="AE157">
            <v>1.5551612903225804</v>
          </cell>
          <cell r="AF157">
            <v>1.5403225806451619</v>
          </cell>
          <cell r="AG157">
            <v>1.6975806451612903</v>
          </cell>
          <cell r="AH157">
            <v>0.9804322404371576</v>
          </cell>
          <cell r="AI157">
            <v>1.6348387096774193</v>
          </cell>
          <cell r="AJ157">
            <v>1.6208203812316713</v>
          </cell>
          <cell r="AK157">
            <v>1.7303929618768328</v>
          </cell>
          <cell r="AL157">
            <v>1.6117401550062838</v>
          </cell>
          <cell r="AM157">
            <v>1.7642744030163384</v>
          </cell>
          <cell r="AN157">
            <v>1.6095717427733556</v>
          </cell>
          <cell r="AO157">
            <v>1.5588425977554934</v>
          </cell>
          <cell r="AP157">
            <v>1.5789341050128698</v>
          </cell>
          <cell r="AQ157">
            <v>1.6252108296090633</v>
          </cell>
          <cell r="AR157">
            <v>1.5910353763004779</v>
          </cell>
          <cell r="AS157">
            <v>1.5975144122146492</v>
          </cell>
          <cell r="AT157">
            <v>1.582422748686269</v>
          </cell>
          <cell r="AU157">
            <v>1.5687952020421714</v>
          </cell>
          <cell r="AV157">
            <v>1.5551612903225804</v>
          </cell>
          <cell r="AW157">
            <v>1.5997370129406019</v>
          </cell>
          <cell r="AX157">
            <v>1.6915467113531633</v>
          </cell>
          <cell r="AZ157">
            <v>25</v>
          </cell>
        </row>
        <row r="158">
          <cell r="D158">
            <v>43983</v>
          </cell>
          <cell r="E158">
            <v>14.138461538461538</v>
          </cell>
          <cell r="F158">
            <v>25.113076923076918</v>
          </cell>
          <cell r="G158">
            <v>10.364999999999997</v>
          </cell>
          <cell r="H158">
            <v>15.828444739382853</v>
          </cell>
          <cell r="I158">
            <v>0</v>
          </cell>
          <cell r="J158">
            <v>26.221923076923073</v>
          </cell>
          <cell r="K158">
            <v>22.936923076923076</v>
          </cell>
          <cell r="L158">
            <v>28.281923076923078</v>
          </cell>
          <cell r="M158">
            <v>3.2921052631578949</v>
          </cell>
          <cell r="N158">
            <v>17.505263157894738</v>
          </cell>
          <cell r="O158">
            <v>-2.3668421052631574</v>
          </cell>
          <cell r="P158">
            <v>-3.6144167361314494</v>
          </cell>
          <cell r="Q158">
            <v>0</v>
          </cell>
          <cell r="R158">
            <v>17.785526315789475</v>
          </cell>
          <cell r="S158">
            <v>16.105263157894736</v>
          </cell>
          <cell r="T158">
            <v>18.240000000000002</v>
          </cell>
          <cell r="U158">
            <v>9.5588888888888874</v>
          </cell>
          <cell r="V158">
            <v>21.900888888888886</v>
          </cell>
          <cell r="W158">
            <v>4.989333333333331</v>
          </cell>
          <cell r="X158">
            <v>0</v>
          </cell>
          <cell r="Y158">
            <v>24.042000000000002</v>
          </cell>
          <cell r="Z158">
            <v>22.65988888888889</v>
          </cell>
          <cell r="AA158">
            <v>0</v>
          </cell>
          <cell r="AB158">
            <v>0</v>
          </cell>
          <cell r="AC158">
            <v>1.47</v>
          </cell>
          <cell r="AD158">
            <v>1.4525000000000001</v>
          </cell>
          <cell r="AE158">
            <v>1.4443333333333332</v>
          </cell>
          <cell r="AF158">
            <v>1.450166666666667</v>
          </cell>
          <cell r="AG158">
            <v>1.5670000000000002</v>
          </cell>
          <cell r="AH158">
            <v>0.98176010928961666</v>
          </cell>
          <cell r="AI158">
            <v>1.5986666666666671</v>
          </cell>
          <cell r="AJ158">
            <v>1.5218452967645169</v>
          </cell>
          <cell r="AK158">
            <v>1.6238980072851936</v>
          </cell>
          <cell r="AL158">
            <v>1.5132779087208057</v>
          </cell>
          <cell r="AM158">
            <v>1.6553957574458966</v>
          </cell>
          <cell r="AN158">
            <v>1.5113250482108418</v>
          </cell>
          <cell r="AO158">
            <v>1.4589195987482293</v>
          </cell>
          <cell r="AP158">
            <v>1.4778285285072159</v>
          </cell>
          <cell r="AQ158">
            <v>1.5098195488452553</v>
          </cell>
          <cell r="AR158">
            <v>1.49438873669269</v>
          </cell>
          <cell r="AS158">
            <v>1.5051699341049545</v>
          </cell>
          <cell r="AT158">
            <v>1.4821269229482414</v>
          </cell>
          <cell r="AU158">
            <v>1.4676896255365173</v>
          </cell>
          <cell r="AV158">
            <v>1.4443333333333332</v>
          </cell>
          <cell r="AW158">
            <v>1.485887913405834</v>
          </cell>
          <cell r="AX158">
            <v>1.5694413309982491</v>
          </cell>
          <cell r="AZ158">
            <v>26</v>
          </cell>
        </row>
        <row r="159">
          <cell r="D159">
            <v>44013</v>
          </cell>
          <cell r="E159">
            <v>27.101538461538464</v>
          </cell>
          <cell r="F159">
            <v>39.892307692307696</v>
          </cell>
          <cell r="G159">
            <v>19.302692307692311</v>
          </cell>
          <cell r="H159">
            <v>25.219284345072701</v>
          </cell>
          <cell r="I159">
            <v>0</v>
          </cell>
          <cell r="J159">
            <v>45.634615384615394</v>
          </cell>
          <cell r="K159">
            <v>44.349615384615376</v>
          </cell>
          <cell r="L159">
            <v>44.910384615384615</v>
          </cell>
          <cell r="M159">
            <v>10.578292682926829</v>
          </cell>
          <cell r="N159">
            <v>25.112195121951224</v>
          </cell>
          <cell r="O159">
            <v>7.4880487804878069</v>
          </cell>
          <cell r="P159">
            <v>9.7832586446835208</v>
          </cell>
          <cell r="Q159">
            <v>0</v>
          </cell>
          <cell r="R159">
            <v>25.579512195121954</v>
          </cell>
          <cell r="S159">
            <v>18.621951219512201</v>
          </cell>
          <cell r="T159">
            <v>25.713170731707326</v>
          </cell>
          <cell r="U159">
            <v>19.817096774193551</v>
          </cell>
          <cell r="V159">
            <v>33.376344086021511</v>
          </cell>
          <cell r="W159">
            <v>14.09408602150538</v>
          </cell>
          <cell r="X159">
            <v>0</v>
          </cell>
          <cell r="Y159">
            <v>36.447096774193547</v>
          </cell>
          <cell r="Z159">
            <v>36.793118279569903</v>
          </cell>
          <cell r="AA159">
            <v>0</v>
          </cell>
          <cell r="AB159">
            <v>0</v>
          </cell>
          <cell r="AC159">
            <v>1.5454838709677421</v>
          </cell>
          <cell r="AD159">
            <v>1.5316129032258066</v>
          </cell>
          <cell r="AE159">
            <v>1.535645161290323</v>
          </cell>
          <cell r="AF159">
            <v>1.5270967741935482</v>
          </cell>
          <cell r="AG159">
            <v>1.6945161290322586</v>
          </cell>
          <cell r="AH159">
            <v>1.4656146067415723</v>
          </cell>
          <cell r="AI159">
            <v>1.7130645161290321</v>
          </cell>
          <cell r="AJ159">
            <v>1.5976868817204304</v>
          </cell>
          <cell r="AK159">
            <v>1.6958811033193084</v>
          </cell>
          <cell r="AL159">
            <v>1.5878913510986445</v>
          </cell>
          <cell r="AM159">
            <v>1.7257455259467043</v>
          </cell>
          <cell r="AN159">
            <v>1.5866370453482941</v>
          </cell>
          <cell r="AO159">
            <v>1.5447818350097011</v>
          </cell>
          <cell r="AP159">
            <v>1.5647069347152771</v>
          </cell>
          <cell r="AQ159">
            <v>1.5980674730154878</v>
          </cell>
          <cell r="AR159">
            <v>1.5709211010521569</v>
          </cell>
          <cell r="AS159">
            <v>1.5839675450102921</v>
          </cell>
          <cell r="AT159">
            <v>1.5579774624173968</v>
          </cell>
          <cell r="AU159">
            <v>1.5545680317445785</v>
          </cell>
          <cell r="AV159">
            <v>1.535645161290323</v>
          </cell>
          <cell r="AW159">
            <v>1.5662953767921604</v>
          </cell>
          <cell r="AX159">
            <v>1.649270005771821</v>
          </cell>
          <cell r="AZ159">
            <v>27</v>
          </cell>
        </row>
        <row r="160">
          <cell r="D160">
            <v>44044</v>
          </cell>
          <cell r="E160">
            <v>84.881153846153836</v>
          </cell>
          <cell r="F160">
            <v>204.96076923076922</v>
          </cell>
          <cell r="G160">
            <v>37.887692307692305</v>
          </cell>
          <cell r="H160">
            <v>43.124971678691054</v>
          </cell>
          <cell r="I160">
            <v>0</v>
          </cell>
          <cell r="J160">
            <v>192.29653846153843</v>
          </cell>
          <cell r="K160">
            <v>152.51807692307693</v>
          </cell>
          <cell r="L160">
            <v>197.25769230769225</v>
          </cell>
          <cell r="M160">
            <v>23.748780487804879</v>
          </cell>
          <cell r="N160">
            <v>62.443902439024392</v>
          </cell>
          <cell r="O160">
            <v>18.646097560975608</v>
          </cell>
          <cell r="P160">
            <v>21.223578958170677</v>
          </cell>
          <cell r="Q160">
            <v>0</v>
          </cell>
          <cell r="R160">
            <v>63.284878048780477</v>
          </cell>
          <cell r="S160">
            <v>18.693658536585364</v>
          </cell>
          <cell r="T160">
            <v>62.053658536585381</v>
          </cell>
          <cell r="U160">
            <v>57.930322580645161</v>
          </cell>
          <cell r="V160">
            <v>142.13075268817204</v>
          </cell>
          <cell r="W160">
            <v>29.404838709677414</v>
          </cell>
          <cell r="X160">
            <v>0</v>
          </cell>
          <cell r="Y160">
            <v>137.65161290322578</v>
          </cell>
          <cell r="Z160">
            <v>135.42043010752687</v>
          </cell>
          <cell r="AA160">
            <v>0</v>
          </cell>
          <cell r="AB160">
            <v>0</v>
          </cell>
          <cell r="AC160">
            <v>2.1246774193548386</v>
          </cell>
          <cell r="AD160">
            <v>2.0541935483870968</v>
          </cell>
          <cell r="AE160">
            <v>2.0864516129032258</v>
          </cell>
          <cell r="AF160">
            <v>2.0356451612903226</v>
          </cell>
          <cell r="AG160">
            <v>2.2219354838709675</v>
          </cell>
          <cell r="AH160">
            <v>1.8604935483870966</v>
          </cell>
          <cell r="AI160">
            <v>3.209838709677419</v>
          </cell>
          <cell r="AJ160">
            <v>2.1959986556582058</v>
          </cell>
          <cell r="AK160">
            <v>2.3291801479389824</v>
          </cell>
          <cell r="AL160">
            <v>2.1824136582670883</v>
          </cell>
          <cell r="AM160">
            <v>2.3696116877934994</v>
          </cell>
          <cell r="AN160">
            <v>2.1807963966729074</v>
          </cell>
          <cell r="AO160">
            <v>2.0727877188086001</v>
          </cell>
          <cell r="AP160">
            <v>2.098961708993861</v>
          </cell>
          <cell r="AQ160">
            <v>2.1538798980316347</v>
          </cell>
          <cell r="AR160">
            <v>2.1581598198872944</v>
          </cell>
          <cell r="AS160">
            <v>2.1048611095875476</v>
          </cell>
          <cell r="AT160">
            <v>2.0000971763266029</v>
          </cell>
          <cell r="AU160">
            <v>2.0888228060231624</v>
          </cell>
          <cell r="AV160">
            <v>2.0864516129032258</v>
          </cell>
          <cell r="AW160">
            <v>2.0974272450321139</v>
          </cell>
          <cell r="AX160">
            <v>2.2113353583532072</v>
          </cell>
          <cell r="AZ160">
            <v>28</v>
          </cell>
        </row>
        <row r="161">
          <cell r="D161">
            <v>44075</v>
          </cell>
          <cell r="E161">
            <v>49.550399999999996</v>
          </cell>
          <cell r="F161">
            <v>68.365599999999986</v>
          </cell>
          <cell r="G161">
            <v>39.032399999999981</v>
          </cell>
          <cell r="H161">
            <v>45.305524620417458</v>
          </cell>
          <cell r="I161">
            <v>0</v>
          </cell>
          <cell r="J161">
            <v>62.779600000000009</v>
          </cell>
          <cell r="K161">
            <v>77.734400000000008</v>
          </cell>
          <cell r="L161">
            <v>67.989999999999995</v>
          </cell>
          <cell r="M161">
            <v>27.6265</v>
          </cell>
          <cell r="N161">
            <v>58.434750000000008</v>
          </cell>
          <cell r="O161">
            <v>24.159749999999999</v>
          </cell>
          <cell r="P161">
            <v>28.042604309448848</v>
          </cell>
          <cell r="Q161">
            <v>0</v>
          </cell>
          <cell r="R161">
            <v>56.940249999999999</v>
          </cell>
          <cell r="S161">
            <v>27.796999999999997</v>
          </cell>
          <cell r="T161">
            <v>58.479499999999994</v>
          </cell>
          <cell r="U161">
            <v>39.806444444444438</v>
          </cell>
          <cell r="V161">
            <v>63.951888888888888</v>
          </cell>
          <cell r="W161">
            <v>32.422333333333327</v>
          </cell>
          <cell r="X161">
            <v>0</v>
          </cell>
          <cell r="Y161">
            <v>63.763111111111108</v>
          </cell>
          <cell r="Z161">
            <v>60.184333333333335</v>
          </cell>
          <cell r="AA161">
            <v>0</v>
          </cell>
          <cell r="AB161">
            <v>0</v>
          </cell>
          <cell r="AC161">
            <v>2.1853333333333333</v>
          </cell>
          <cell r="AD161">
            <v>2.2301666666666669</v>
          </cell>
          <cell r="AE161">
            <v>2.1893333333333334</v>
          </cell>
          <cell r="AF161">
            <v>1.7399999999999991</v>
          </cell>
          <cell r="AG161">
            <v>1.9195000000000002</v>
          </cell>
          <cell r="AH161">
            <v>1.7424933333333328</v>
          </cell>
          <cell r="AI161">
            <v>2.6188333333333333</v>
          </cell>
          <cell r="AJ161">
            <v>2.2589764185420274</v>
          </cell>
          <cell r="AK161">
            <v>2.3972673719304995</v>
          </cell>
          <cell r="AL161">
            <v>2.245105289478746</v>
          </cell>
          <cell r="AM161">
            <v>2.4393010963646855</v>
          </cell>
          <cell r="AN161">
            <v>2.24333987305251</v>
          </cell>
          <cell r="AO161">
            <v>2.0637011978004636</v>
          </cell>
          <cell r="AP161">
            <v>2.0897676500276003</v>
          </cell>
          <cell r="AQ161">
            <v>2.2982742033074297</v>
          </cell>
          <cell r="AR161">
            <v>2.2196582625299941</v>
          </cell>
          <cell r="AS161">
            <v>1.8020390658609025</v>
          </cell>
          <cell r="AT161">
            <v>1.7221817926327416</v>
          </cell>
          <cell r="AU161">
            <v>2.0796287470569017</v>
          </cell>
          <cell r="AV161">
            <v>2.1893333333333334</v>
          </cell>
          <cell r="AW161">
            <v>2.276279890910323</v>
          </cell>
          <cell r="AX161">
            <v>2.4002547268438832</v>
          </cell>
          <cell r="AZ161">
            <v>29</v>
          </cell>
        </row>
        <row r="162">
          <cell r="D162">
            <v>44105</v>
          </cell>
          <cell r="E162">
            <v>37.104814814814823</v>
          </cell>
          <cell r="F162">
            <v>50.006296296296298</v>
          </cell>
          <cell r="G162">
            <v>33.528888888888886</v>
          </cell>
          <cell r="H162">
            <v>41.116180783588845</v>
          </cell>
          <cell r="I162">
            <v>0</v>
          </cell>
          <cell r="J162">
            <v>45.435555555555545</v>
          </cell>
          <cell r="K162">
            <v>44.234814814814811</v>
          </cell>
          <cell r="L162">
            <v>45.52629629629628</v>
          </cell>
          <cell r="M162">
            <v>27.562564102564103</v>
          </cell>
          <cell r="N162">
            <v>27.226153846153849</v>
          </cell>
          <cell r="O162">
            <v>27.23205128205128</v>
          </cell>
          <cell r="P162">
            <v>33.394424352422611</v>
          </cell>
          <cell r="Q162">
            <v>0</v>
          </cell>
          <cell r="R162">
            <v>25.41205128205128</v>
          </cell>
          <cell r="S162">
            <v>23.448717948717949</v>
          </cell>
          <cell r="T162">
            <v>27.400769230769225</v>
          </cell>
          <cell r="U162">
            <v>33.103225806451618</v>
          </cell>
          <cell r="V162">
            <v>40.453333333333333</v>
          </cell>
          <cell r="W162">
            <v>30.888279569892468</v>
          </cell>
          <cell r="X162">
            <v>0</v>
          </cell>
          <cell r="Y162">
            <v>37.925268817204291</v>
          </cell>
          <cell r="Z162">
            <v>37.038602150537621</v>
          </cell>
          <cell r="AA162">
            <v>0</v>
          </cell>
          <cell r="AB162">
            <v>0</v>
          </cell>
          <cell r="AC162">
            <v>2.304615384615385</v>
          </cell>
          <cell r="AD162">
            <v>3.3182692307692312</v>
          </cell>
          <cell r="AE162">
            <v>2.2813461538461541</v>
          </cell>
          <cell r="AF162">
            <v>2.0831481481481489</v>
          </cell>
          <cell r="AG162">
            <v>2.2653703703703707</v>
          </cell>
          <cell r="AH162">
            <v>1.864873015873016</v>
          </cell>
          <cell r="AI162">
            <v>2.9053703703703695</v>
          </cell>
          <cell r="AJ162">
            <v>2.3823219471800789</v>
          </cell>
          <cell r="AK162">
            <v>2.5280771300978921</v>
          </cell>
          <cell r="AL162">
            <v>2.3676135214266707</v>
          </cell>
          <cell r="AM162">
            <v>2.5723796173069533</v>
          </cell>
          <cell r="AN162">
            <v>2.3657528169638899</v>
          </cell>
          <cell r="AO162">
            <v>2.2843336601449371</v>
          </cell>
          <cell r="AP162">
            <v>2.3130112728453898</v>
          </cell>
          <cell r="AQ162">
            <v>2.9093517872407175</v>
          </cell>
          <cell r="AR162">
            <v>2.3405971769394553</v>
          </cell>
          <cell r="AS162">
            <v>2.1535172468996708</v>
          </cell>
          <cell r="AT162">
            <v>2.1238345745926597</v>
          </cell>
          <cell r="AU162">
            <v>2.3028723698746911</v>
          </cell>
          <cell r="AV162">
            <v>2.2813461538461541</v>
          </cell>
          <cell r="AW162">
            <v>3.382187568624079</v>
          </cell>
          <cell r="AX162">
            <v>3.5693487778183148</v>
          </cell>
          <cell r="AZ162">
            <v>30</v>
          </cell>
        </row>
        <row r="163">
          <cell r="D163">
            <v>44136</v>
          </cell>
          <cell r="E163">
            <v>30.142083333333332</v>
          </cell>
          <cell r="F163">
            <v>28.307916666666667</v>
          </cell>
          <cell r="G163">
            <v>26.631666666666675</v>
          </cell>
          <cell r="H163">
            <v>31.151014014256283</v>
          </cell>
          <cell r="I163">
            <v>0</v>
          </cell>
          <cell r="J163">
            <v>26.502499999999998</v>
          </cell>
          <cell r="K163">
            <v>29.815833333333348</v>
          </cell>
          <cell r="L163">
            <v>31.248333333333331</v>
          </cell>
          <cell r="M163">
            <v>26.167619047619041</v>
          </cell>
          <cell r="N163">
            <v>27.252619047619042</v>
          </cell>
          <cell r="O163">
            <v>23.214523809523808</v>
          </cell>
          <cell r="P163">
            <v>27.153987978900886</v>
          </cell>
          <cell r="Q163">
            <v>0</v>
          </cell>
          <cell r="R163">
            <v>25.960952380952389</v>
          </cell>
          <cell r="S163">
            <v>27.126190476190473</v>
          </cell>
          <cell r="T163">
            <v>28.974285714285724</v>
          </cell>
          <cell r="U163">
            <v>28.284393368998082</v>
          </cell>
          <cell r="V163">
            <v>27.814663826695721</v>
          </cell>
          <cell r="W163">
            <v>25.034472293771881</v>
          </cell>
          <cell r="X163">
            <v>0</v>
          </cell>
          <cell r="Y163">
            <v>30.18542896770359</v>
          </cell>
          <cell r="Z163">
            <v>26.24937718776831</v>
          </cell>
          <cell r="AA163">
            <v>0</v>
          </cell>
          <cell r="AB163">
            <v>0</v>
          </cell>
          <cell r="AC163">
            <v>3.0318965517241385</v>
          </cell>
          <cell r="AD163">
            <v>3.2587931034482756</v>
          </cell>
          <cell r="AE163">
            <v>3.0929310344827594</v>
          </cell>
          <cell r="AF163">
            <v>2.3054999999999999</v>
          </cell>
          <cell r="AG163">
            <v>2.5553333333333343</v>
          </cell>
          <cell r="AH163">
            <v>2.1695612903225805</v>
          </cell>
          <cell r="AI163">
            <v>2.9733333333333336</v>
          </cell>
          <cell r="AJ163">
            <v>3.1291102315779651</v>
          </cell>
          <cell r="AK163">
            <v>3.3013642493126225</v>
          </cell>
          <cell r="AL163">
            <v>3.1081687419368031</v>
          </cell>
          <cell r="AM163">
            <v>3.3526914298056663</v>
          </cell>
          <cell r="AN163">
            <v>3.1074501614099002</v>
          </cell>
          <cell r="AO163">
            <v>2.9532823790278853</v>
          </cell>
          <cell r="AP163">
            <v>2.9898769248707295</v>
          </cell>
          <cell r="AQ163">
            <v>3.2988025187732051</v>
          </cell>
          <cell r="AR163">
            <v>3.0779804955126622</v>
          </cell>
          <cell r="AS163">
            <v>2.3812667622656969</v>
          </cell>
          <cell r="AT163">
            <v>2.3295958914650874</v>
          </cell>
          <cell r="AU163">
            <v>2.9797380219000309</v>
          </cell>
          <cell r="AV163">
            <v>3.0929310344827594</v>
          </cell>
          <cell r="AW163">
            <v>3.3217382065741186</v>
          </cell>
          <cell r="AX163">
            <v>3.4962214627579278</v>
          </cell>
          <cell r="AZ163">
            <v>31</v>
          </cell>
        </row>
        <row r="164">
          <cell r="D164">
            <v>44166</v>
          </cell>
          <cell r="E164">
            <v>31.667307692307688</v>
          </cell>
          <cell r="F164">
            <v>27.646923076923088</v>
          </cell>
          <cell r="G164">
            <v>30.525769230769239</v>
          </cell>
          <cell r="H164">
            <v>33.654854209272862</v>
          </cell>
          <cell r="I164">
            <v>0</v>
          </cell>
          <cell r="J164">
            <v>26.146923076923084</v>
          </cell>
          <cell r="K164">
            <v>27.633846153846154</v>
          </cell>
          <cell r="L164">
            <v>29.718846153846162</v>
          </cell>
          <cell r="M164">
            <v>27.141219512195129</v>
          </cell>
          <cell r="N164">
            <v>27.843414634146349</v>
          </cell>
          <cell r="O164">
            <v>25.692926829268295</v>
          </cell>
          <cell r="P164">
            <v>28.326614805727854</v>
          </cell>
          <cell r="Q164">
            <v>0</v>
          </cell>
          <cell r="R164">
            <v>25.843414634146338</v>
          </cell>
          <cell r="S164">
            <v>27.87439024390245</v>
          </cell>
          <cell r="T164">
            <v>28.213658536585367</v>
          </cell>
          <cell r="U164">
            <v>29.671935483870971</v>
          </cell>
          <cell r="V164">
            <v>27.733548387096786</v>
          </cell>
          <cell r="W164">
            <v>28.395161290322587</v>
          </cell>
          <cell r="X164">
            <v>0</v>
          </cell>
          <cell r="Y164">
            <v>29.055268817204308</v>
          </cell>
          <cell r="Z164">
            <v>26.013118279569895</v>
          </cell>
          <cell r="AA164">
            <v>0</v>
          </cell>
          <cell r="AB164">
            <v>0</v>
          </cell>
          <cell r="AC164">
            <v>3.2258064516129035</v>
          </cell>
          <cell r="AD164">
            <v>3.1704838709677423</v>
          </cell>
          <cell r="AE164">
            <v>3.2029032258064514</v>
          </cell>
          <cell r="AF164">
            <v>2.5508064516129036</v>
          </cell>
          <cell r="AG164">
            <v>2.5748387096774197</v>
          </cell>
          <cell r="AH164">
            <v>2.0183096774193552</v>
          </cell>
          <cell r="AI164">
            <v>3.4298387096774174</v>
          </cell>
          <cell r="AJ164">
            <v>3.3243116589998372</v>
          </cell>
          <cell r="AK164">
            <v>3.4886145194762967</v>
          </cell>
          <cell r="AL164">
            <v>3.300498264204355</v>
          </cell>
          <cell r="AM164">
            <v>3.5364325813146142</v>
          </cell>
          <cell r="AN164">
            <v>3.3013589893174449</v>
          </cell>
          <cell r="AO164">
            <v>3.0995466351766452</v>
          </cell>
          <cell r="AP164">
            <v>3.1378722021043126</v>
          </cell>
          <cell r="AQ164">
            <v>3.3100198528773932</v>
          </cell>
          <cell r="AR164">
            <v>3.2745838615156684</v>
          </cell>
          <cell r="AS164">
            <v>2.6325281077669809</v>
          </cell>
          <cell r="AT164">
            <v>2.4221426154189856</v>
          </cell>
          <cell r="AU164">
            <v>3.1277332991336135</v>
          </cell>
          <cell r="AV164">
            <v>3.2029032258064514</v>
          </cell>
          <cell r="AW164">
            <v>3.2319839302446818</v>
          </cell>
          <cell r="AX164">
            <v>3.3963464514573687</v>
          </cell>
          <cell r="AZ164">
            <v>32</v>
          </cell>
        </row>
        <row r="165">
          <cell r="D165">
            <v>44197</v>
          </cell>
          <cell r="E165">
            <v>34.1023</v>
          </cell>
          <cell r="F165">
            <v>27.244129999999998</v>
          </cell>
          <cell r="G165">
            <v>31.04</v>
          </cell>
          <cell r="H165">
            <v>36.344799999999999</v>
          </cell>
          <cell r="I165">
            <v>0</v>
          </cell>
          <cell r="J165">
            <v>25.744129999999998</v>
          </cell>
          <cell r="K165">
            <v>25.744129999999998</v>
          </cell>
          <cell r="L165">
            <v>41.034129999999998</v>
          </cell>
          <cell r="M165">
            <v>28.92</v>
          </cell>
          <cell r="N165">
            <v>27.647400000000001</v>
          </cell>
          <cell r="O165">
            <v>25.537469999999999</v>
          </cell>
          <cell r="P165">
            <v>30.707470000000001</v>
          </cell>
          <cell r="Q165">
            <v>0</v>
          </cell>
          <cell r="R165">
            <v>26.147400000000001</v>
          </cell>
          <cell r="S165">
            <v>26.647400000000001</v>
          </cell>
          <cell r="T165">
            <v>37.7074</v>
          </cell>
          <cell r="U165">
            <v>31.706182795698926</v>
          </cell>
          <cell r="V165">
            <v>27.430588172043013</v>
          </cell>
          <cell r="W165">
            <v>28.495819462365596</v>
          </cell>
          <cell r="X165">
            <v>0</v>
          </cell>
          <cell r="Y165">
            <v>39.495964516129035</v>
          </cell>
          <cell r="Z165">
            <v>25.930588172043009</v>
          </cell>
          <cell r="AA165">
            <v>0</v>
          </cell>
          <cell r="AB165">
            <v>0</v>
          </cell>
          <cell r="AC165">
            <v>3.1949999999999998</v>
          </cell>
          <cell r="AD165">
            <v>3.26</v>
          </cell>
          <cell r="AE165">
            <v>2.83</v>
          </cell>
          <cell r="AF165">
            <v>2.56</v>
          </cell>
          <cell r="AG165">
            <v>2.4670000000000001</v>
          </cell>
          <cell r="AH165">
            <v>1.6552</v>
          </cell>
          <cell r="AI165">
            <v>3.21</v>
          </cell>
          <cell r="AJ165">
            <v>3.2399</v>
          </cell>
          <cell r="AK165">
            <v>3.7147000000000001</v>
          </cell>
          <cell r="AL165">
            <v>3.2715000000000001</v>
          </cell>
          <cell r="AM165">
            <v>3.7147000000000001</v>
          </cell>
          <cell r="AN165">
            <v>3.2925</v>
          </cell>
          <cell r="AO165">
            <v>3.1987800642101707</v>
          </cell>
          <cell r="AP165">
            <v>3.2382800476528444</v>
          </cell>
          <cell r="AQ165">
            <v>3.1632786912315072</v>
          </cell>
          <cell r="AR165">
            <v>3.2433494991381933</v>
          </cell>
          <cell r="AS165">
            <v>2.6419448325309842</v>
          </cell>
          <cell r="AT165">
            <v>2.4132387032018467</v>
          </cell>
          <cell r="AU165">
            <v>3.2281411446821457</v>
          </cell>
          <cell r="AV165">
            <v>3.01</v>
          </cell>
          <cell r="AW165">
            <v>3.3229648521191173</v>
          </cell>
          <cell r="AX165">
            <v>3.5547</v>
          </cell>
          <cell r="AZ165">
            <v>33</v>
          </cell>
        </row>
        <row r="166">
          <cell r="D166">
            <v>44228</v>
          </cell>
          <cell r="E166">
            <v>32.817</v>
          </cell>
          <cell r="F166">
            <v>28.7211</v>
          </cell>
          <cell r="G166">
            <v>28.95543</v>
          </cell>
          <cell r="H166">
            <v>34.59243</v>
          </cell>
          <cell r="I166">
            <v>0</v>
          </cell>
          <cell r="J166">
            <v>27.2211</v>
          </cell>
          <cell r="K166">
            <v>27.2211</v>
          </cell>
          <cell r="L166">
            <v>39.320099999999996</v>
          </cell>
          <cell r="M166">
            <v>26.262149999999998</v>
          </cell>
          <cell r="N166">
            <v>27.98067</v>
          </cell>
          <cell r="O166">
            <v>23.6068</v>
          </cell>
          <cell r="P166">
            <v>29.956499999999998</v>
          </cell>
          <cell r="Q166">
            <v>0</v>
          </cell>
          <cell r="R166">
            <v>26.48067</v>
          </cell>
          <cell r="S166">
            <v>26.73067</v>
          </cell>
          <cell r="T166">
            <v>37.967869999999998</v>
          </cell>
          <cell r="U166">
            <v>30.007778571428574</v>
          </cell>
          <cell r="V166">
            <v>28.403772857142858</v>
          </cell>
          <cell r="W166">
            <v>26.663159999999998</v>
          </cell>
          <cell r="X166">
            <v>0</v>
          </cell>
          <cell r="Y166">
            <v>38.740572857142851</v>
          </cell>
          <cell r="Z166">
            <v>26.903772857142862</v>
          </cell>
          <cell r="AA166">
            <v>0</v>
          </cell>
          <cell r="AB166">
            <v>0</v>
          </cell>
          <cell r="AC166">
            <v>2.9740000000000002</v>
          </cell>
          <cell r="AD166">
            <v>3.1989999999999998</v>
          </cell>
          <cell r="AE166">
            <v>2.7814999999999999</v>
          </cell>
          <cell r="AF166">
            <v>2.4790000000000001</v>
          </cell>
          <cell r="AG166">
            <v>2.5390000000000001</v>
          </cell>
          <cell r="AH166">
            <v>2.0539999999999998</v>
          </cell>
          <cell r="AI166">
            <v>3.0590000000000002</v>
          </cell>
          <cell r="AJ166">
            <v>3.0691000000000002</v>
          </cell>
          <cell r="AK166">
            <v>3.2370999999999999</v>
          </cell>
          <cell r="AL166">
            <v>3.0485000000000002</v>
          </cell>
          <cell r="AM166">
            <v>3.2871000000000001</v>
          </cell>
          <cell r="AN166">
            <v>3.0478999999999998</v>
          </cell>
          <cell r="AO166">
            <v>2.9773311318620679</v>
          </cell>
          <cell r="AP166">
            <v>3.0142102920004059</v>
          </cell>
          <cell r="AQ166">
            <v>3.106578307258034</v>
          </cell>
          <cell r="AR166">
            <v>3.0192797434857552</v>
          </cell>
          <cell r="AS166">
            <v>2.5589785311891835</v>
          </cell>
          <cell r="AT166">
            <v>2.4498742547425474</v>
          </cell>
          <cell r="AU166">
            <v>3.0040713890297073</v>
          </cell>
          <cell r="AV166">
            <v>2.7965</v>
          </cell>
          <cell r="AW166">
            <v>3.2609666815733305</v>
          </cell>
          <cell r="AX166">
            <v>3.4350000000000001</v>
          </cell>
          <cell r="AZ166">
            <v>34</v>
          </cell>
        </row>
        <row r="167">
          <cell r="D167">
            <v>44256</v>
          </cell>
          <cell r="E167">
            <v>26.8613</v>
          </cell>
          <cell r="F167">
            <v>25.909330000000001</v>
          </cell>
          <cell r="G167">
            <v>23.260069999999999</v>
          </cell>
          <cell r="H167">
            <v>28.691369999999999</v>
          </cell>
          <cell r="I167">
            <v>0</v>
          </cell>
          <cell r="J167">
            <v>23.909330000000001</v>
          </cell>
          <cell r="K167">
            <v>24.159330000000001</v>
          </cell>
          <cell r="L167">
            <v>31.199629999999999</v>
          </cell>
          <cell r="M167">
            <v>20.63</v>
          </cell>
          <cell r="N167">
            <v>25.413430000000002</v>
          </cell>
          <cell r="O167">
            <v>18.019600000000001</v>
          </cell>
          <cell r="P167">
            <v>25.995799999999999</v>
          </cell>
          <cell r="Q167">
            <v>0</v>
          </cell>
          <cell r="R167">
            <v>23.913430000000002</v>
          </cell>
          <cell r="S167">
            <v>23.413430000000002</v>
          </cell>
          <cell r="T167">
            <v>30.419630000000002</v>
          </cell>
          <cell r="U167">
            <v>24.253043876177657</v>
          </cell>
          <cell r="V167">
            <v>25.701759475100946</v>
          </cell>
          <cell r="W167">
            <v>21.066548909825034</v>
          </cell>
          <cell r="X167">
            <v>0</v>
          </cell>
          <cell r="Y167">
            <v>30.873142786002692</v>
          </cell>
          <cell r="Z167">
            <v>23.911046150740244</v>
          </cell>
          <cell r="AA167">
            <v>0</v>
          </cell>
          <cell r="AB167">
            <v>0</v>
          </cell>
          <cell r="AC167">
            <v>2.621</v>
          </cell>
          <cell r="AD167">
            <v>2.7909999999999999</v>
          </cell>
          <cell r="AE167">
            <v>2.5409999999999999</v>
          </cell>
          <cell r="AF167">
            <v>2.306</v>
          </cell>
          <cell r="AG167">
            <v>2.5259999999999998</v>
          </cell>
          <cell r="AH167">
            <v>1.976</v>
          </cell>
          <cell r="AI167">
            <v>2.641</v>
          </cell>
          <cell r="AJ167">
            <v>2.7090999999999998</v>
          </cell>
          <cell r="AK167">
            <v>2.8736999999999999</v>
          </cell>
          <cell r="AL167">
            <v>2.6922999999999999</v>
          </cell>
          <cell r="AM167">
            <v>2.9237000000000002</v>
          </cell>
          <cell r="AN167">
            <v>2.6903000000000001</v>
          </cell>
          <cell r="AO167">
            <v>2.6236140589259578</v>
          </cell>
          <cell r="AP167">
            <v>2.656307017134746</v>
          </cell>
          <cell r="AQ167">
            <v>2.7707774030863703</v>
          </cell>
          <cell r="AR167">
            <v>2.6613764686200954</v>
          </cell>
          <cell r="AS167">
            <v>2.3817788999283005</v>
          </cell>
          <cell r="AT167">
            <v>2.3766031516611461</v>
          </cell>
          <cell r="AU167">
            <v>2.6461681141640474</v>
          </cell>
          <cell r="AV167">
            <v>2.556</v>
          </cell>
          <cell r="AW167">
            <v>2.8462903933326555</v>
          </cell>
          <cell r="AX167">
            <v>3.0015000000000001</v>
          </cell>
          <cell r="AZ167">
            <v>35</v>
          </cell>
        </row>
        <row r="168">
          <cell r="D168">
            <v>44287</v>
          </cell>
          <cell r="E168">
            <v>22.614999999999998</v>
          </cell>
          <cell r="F168">
            <v>24.057300000000001</v>
          </cell>
          <cell r="G168">
            <v>19.563929999999999</v>
          </cell>
          <cell r="H168">
            <v>23.152729999999998</v>
          </cell>
          <cell r="I168">
            <v>0</v>
          </cell>
          <cell r="J168">
            <v>22.057300000000001</v>
          </cell>
          <cell r="K168">
            <v>21.807300000000001</v>
          </cell>
          <cell r="L168">
            <v>24.4099</v>
          </cell>
          <cell r="M168">
            <v>18.331</v>
          </cell>
          <cell r="N168">
            <v>23.823029999999999</v>
          </cell>
          <cell r="O168">
            <v>15.20867</v>
          </cell>
          <cell r="P168">
            <v>20.973469999999999</v>
          </cell>
          <cell r="Q168">
            <v>0</v>
          </cell>
          <cell r="R168">
            <v>22.323029999999999</v>
          </cell>
          <cell r="S168">
            <v>21.573029999999999</v>
          </cell>
          <cell r="T168">
            <v>23.79973</v>
          </cell>
          <cell r="U168">
            <v>20.806199999999997</v>
          </cell>
          <cell r="V168">
            <v>23.958386000000001</v>
          </cell>
          <cell r="W168">
            <v>17.725042444444441</v>
          </cell>
          <cell r="X168">
            <v>0</v>
          </cell>
          <cell r="Y168">
            <v>24.152272666666668</v>
          </cell>
          <cell r="Z168">
            <v>22.169497111111113</v>
          </cell>
          <cell r="AA168">
            <v>0</v>
          </cell>
          <cell r="AB168">
            <v>0</v>
          </cell>
          <cell r="AC168">
            <v>2.423</v>
          </cell>
          <cell r="AD168">
            <v>2.3130000000000002</v>
          </cell>
          <cell r="AE168">
            <v>2.3205</v>
          </cell>
          <cell r="AF168">
            <v>2.2155</v>
          </cell>
          <cell r="AG168">
            <v>2.5379999999999998</v>
          </cell>
          <cell r="AH168">
            <v>1.873</v>
          </cell>
          <cell r="AI168">
            <v>2.4104999999999999</v>
          </cell>
          <cell r="AJ168">
            <v>2.5070999999999999</v>
          </cell>
          <cell r="AK168">
            <v>2.6699000000000002</v>
          </cell>
          <cell r="AL168">
            <v>2.4925000000000002</v>
          </cell>
          <cell r="AM168">
            <v>2.7199</v>
          </cell>
          <cell r="AN168">
            <v>2.4897</v>
          </cell>
          <cell r="AO168">
            <v>2.4252118480439475</v>
          </cell>
          <cell r="AP168">
            <v>2.4555567383149146</v>
          </cell>
          <cell r="AQ168">
            <v>2.40908591262545</v>
          </cell>
          <cell r="AR168">
            <v>2.4606261898002635</v>
          </cell>
          <cell r="AS168">
            <v>2.2890819829970295</v>
          </cell>
          <cell r="AT168">
            <v>2.3384620295091838</v>
          </cell>
          <cell r="AU168">
            <v>2.4454178353442155</v>
          </cell>
          <cell r="AV168">
            <v>2.3355000000000001</v>
          </cell>
          <cell r="AW168">
            <v>2.3604686634820613</v>
          </cell>
          <cell r="AX168">
            <v>2.4935999999999998</v>
          </cell>
          <cell r="AZ168">
            <v>36</v>
          </cell>
        </row>
        <row r="169">
          <cell r="D169">
            <v>44317</v>
          </cell>
          <cell r="E169">
            <v>18.007449999999999</v>
          </cell>
          <cell r="F169">
            <v>23.85087</v>
          </cell>
          <cell r="G169">
            <v>14.905799999999999</v>
          </cell>
          <cell r="H169">
            <v>20.437000000000001</v>
          </cell>
          <cell r="I169">
            <v>0</v>
          </cell>
          <cell r="J169">
            <v>21.85087</v>
          </cell>
          <cell r="K169">
            <v>21.60087</v>
          </cell>
          <cell r="L169">
            <v>24.512170000000001</v>
          </cell>
          <cell r="M169">
            <v>9.9589499999999997</v>
          </cell>
          <cell r="N169">
            <v>23.122330000000002</v>
          </cell>
          <cell r="O169">
            <v>7.2622669999999996</v>
          </cell>
          <cell r="P169">
            <v>15.681267</v>
          </cell>
          <cell r="Q169">
            <v>0</v>
          </cell>
          <cell r="R169">
            <v>22.122330000000002</v>
          </cell>
          <cell r="S169">
            <v>21.122330000000002</v>
          </cell>
          <cell r="T169">
            <v>23.899429999999999</v>
          </cell>
          <cell r="U169">
            <v>14.286100537634407</v>
          </cell>
          <cell r="V169">
            <v>23.514018172043013</v>
          </cell>
          <cell r="W169">
            <v>11.371693344086021</v>
          </cell>
          <cell r="X169">
            <v>0</v>
          </cell>
          <cell r="Y169">
            <v>24.228860107526884</v>
          </cell>
          <cell r="Z169">
            <v>21.976383763440861</v>
          </cell>
          <cell r="AA169">
            <v>0</v>
          </cell>
          <cell r="AB169">
            <v>0</v>
          </cell>
          <cell r="AC169">
            <v>2.31</v>
          </cell>
          <cell r="AD169">
            <v>1.925</v>
          </cell>
          <cell r="AE169">
            <v>2.2324999999999999</v>
          </cell>
          <cell r="AF169">
            <v>2.2200000000000002</v>
          </cell>
          <cell r="AG169">
            <v>2.5550000000000002</v>
          </cell>
          <cell r="AH169">
            <v>1.7475000000000001</v>
          </cell>
          <cell r="AI169">
            <v>2.36</v>
          </cell>
          <cell r="AJ169">
            <v>2.3919000000000001</v>
          </cell>
          <cell r="AK169">
            <v>2.5535999999999999</v>
          </cell>
          <cell r="AL169">
            <v>2.3784999999999998</v>
          </cell>
          <cell r="AM169">
            <v>2.6036000000000001</v>
          </cell>
          <cell r="AN169">
            <v>2.3753000000000002</v>
          </cell>
          <cell r="AO169">
            <v>2.3119823034496685</v>
          </cell>
          <cell r="AP169">
            <v>2.3409871347460207</v>
          </cell>
          <cell r="AQ169">
            <v>2.1626075311517226</v>
          </cell>
          <cell r="AR169">
            <v>2.3460565862313696</v>
          </cell>
          <cell r="AS169">
            <v>2.2936912219604633</v>
          </cell>
          <cell r="AT169">
            <v>2.2225330924420352</v>
          </cell>
          <cell r="AU169">
            <v>2.3308482317753216</v>
          </cell>
          <cell r="AV169">
            <v>2.2475000000000001</v>
          </cell>
          <cell r="AW169">
            <v>1.966119644272792</v>
          </cell>
          <cell r="AX169">
            <v>2.0813000000000001</v>
          </cell>
          <cell r="AZ169">
            <v>37</v>
          </cell>
        </row>
        <row r="170">
          <cell r="D170">
            <v>44348</v>
          </cell>
          <cell r="E170">
            <v>22.80395</v>
          </cell>
          <cell r="F170">
            <v>57.925730000000001</v>
          </cell>
          <cell r="G170">
            <v>19.503129999999999</v>
          </cell>
          <cell r="H170">
            <v>29.783329999999999</v>
          </cell>
          <cell r="I170">
            <v>0</v>
          </cell>
          <cell r="J170">
            <v>57.425730000000001</v>
          </cell>
          <cell r="K170">
            <v>56.925730000000001</v>
          </cell>
          <cell r="L170">
            <v>38.078530000000001</v>
          </cell>
          <cell r="M170">
            <v>10.487349999999999</v>
          </cell>
          <cell r="N170">
            <v>32.284329999999997</v>
          </cell>
          <cell r="O170">
            <v>7.4390000000000001</v>
          </cell>
          <cell r="P170">
            <v>19.406400000000001</v>
          </cell>
          <cell r="Q170">
            <v>0</v>
          </cell>
          <cell r="R170">
            <v>30.284330000000001</v>
          </cell>
          <cell r="S170">
            <v>30.784330000000001</v>
          </cell>
          <cell r="T170">
            <v>33.496429999999997</v>
          </cell>
          <cell r="U170">
            <v>17.603607777777778</v>
          </cell>
          <cell r="V170">
            <v>47.099361111111108</v>
          </cell>
          <cell r="W170">
            <v>14.409386222222221</v>
          </cell>
          <cell r="X170">
            <v>0</v>
          </cell>
          <cell r="Y170">
            <v>36.143865555555557</v>
          </cell>
          <cell r="Z170">
            <v>45.966027777777782</v>
          </cell>
          <cell r="AA170">
            <v>0</v>
          </cell>
          <cell r="AB170">
            <v>0</v>
          </cell>
          <cell r="AC170">
            <v>2.3334999999999999</v>
          </cell>
          <cell r="AD170">
            <v>1.9984999999999999</v>
          </cell>
          <cell r="AE170">
            <v>2.2734999999999999</v>
          </cell>
          <cell r="AF170">
            <v>2.351</v>
          </cell>
          <cell r="AG170">
            <v>2.6110000000000002</v>
          </cell>
          <cell r="AH170">
            <v>1.7735000000000001</v>
          </cell>
          <cell r="AI170">
            <v>2.5110000000000001</v>
          </cell>
          <cell r="AJ170">
            <v>2.4157999999999999</v>
          </cell>
          <cell r="AK170">
            <v>2.5777999999999999</v>
          </cell>
          <cell r="AL170">
            <v>2.4022000000000001</v>
          </cell>
          <cell r="AM170">
            <v>2.6278000000000001</v>
          </cell>
          <cell r="AN170">
            <v>2.3990999999999998</v>
          </cell>
          <cell r="AO170">
            <v>2.3355300405998061</v>
          </cell>
          <cell r="AP170">
            <v>2.364813556727162</v>
          </cell>
          <cell r="AQ170">
            <v>2.221896973754121</v>
          </cell>
          <cell r="AR170">
            <v>2.3698830082125113</v>
          </cell>
          <cell r="AS170">
            <v>2.4278712895626344</v>
          </cell>
          <cell r="AT170">
            <v>2.2436110809996985</v>
          </cell>
          <cell r="AU170">
            <v>2.3546746537564633</v>
          </cell>
          <cell r="AV170">
            <v>2.2885</v>
          </cell>
          <cell r="AW170">
            <v>2.0408223579632074</v>
          </cell>
          <cell r="AX170">
            <v>2.1594000000000002</v>
          </cell>
          <cell r="AZ170">
            <v>38</v>
          </cell>
        </row>
        <row r="171">
          <cell r="D171">
            <v>44378</v>
          </cell>
          <cell r="E171">
            <v>51.374200000000002</v>
          </cell>
          <cell r="F171">
            <v>149.02090000000001</v>
          </cell>
          <cell r="G171">
            <v>43.738930000000003</v>
          </cell>
          <cell r="H171">
            <v>57.145629999999997</v>
          </cell>
          <cell r="I171">
            <v>0</v>
          </cell>
          <cell r="J171">
            <v>152.77090000000001</v>
          </cell>
          <cell r="K171">
            <v>153.52090000000001</v>
          </cell>
          <cell r="L171">
            <v>70.524100000000004</v>
          </cell>
          <cell r="M171">
            <v>23.948399999999999</v>
          </cell>
          <cell r="N171">
            <v>51.317799999999998</v>
          </cell>
          <cell r="O171">
            <v>20.089770000000001</v>
          </cell>
          <cell r="P171">
            <v>30.649370000000001</v>
          </cell>
          <cell r="Q171">
            <v>0</v>
          </cell>
          <cell r="R171">
            <v>51.817799999999998</v>
          </cell>
          <cell r="S171">
            <v>52.317799999999998</v>
          </cell>
          <cell r="T171">
            <v>42.639899999999997</v>
          </cell>
          <cell r="U171">
            <v>39.283255913978493</v>
          </cell>
          <cell r="V171">
            <v>105.94749032258065</v>
          </cell>
          <cell r="W171">
            <v>33.312956236559145</v>
          </cell>
          <cell r="X171">
            <v>0</v>
          </cell>
          <cell r="Y171">
            <v>58.231065591397851</v>
          </cell>
          <cell r="Z171">
            <v>108.26469462365591</v>
          </cell>
          <cell r="AA171">
            <v>0</v>
          </cell>
          <cell r="AB171">
            <v>0</v>
          </cell>
          <cell r="AC171">
            <v>2.5874999999999999</v>
          </cell>
          <cell r="AD171">
            <v>2.5150000000000001</v>
          </cell>
          <cell r="AE171">
            <v>2.44</v>
          </cell>
          <cell r="AF171">
            <v>2.5325000000000002</v>
          </cell>
          <cell r="AG171">
            <v>2.6850000000000001</v>
          </cell>
          <cell r="AH171">
            <v>1.865</v>
          </cell>
          <cell r="AI171">
            <v>3.2225000000000001</v>
          </cell>
          <cell r="AJ171">
            <v>2.6749000000000001</v>
          </cell>
          <cell r="AK171">
            <v>2.8393000000000002</v>
          </cell>
          <cell r="AL171">
            <v>2.6585000000000001</v>
          </cell>
          <cell r="AM171">
            <v>2.8893</v>
          </cell>
          <cell r="AN171">
            <v>2.6564000000000001</v>
          </cell>
          <cell r="AO171">
            <v>2.5900460080949106</v>
          </cell>
          <cell r="AP171">
            <v>2.6223416921829057</v>
          </cell>
          <cell r="AQ171">
            <v>2.5755623824653728</v>
          </cell>
          <cell r="AR171">
            <v>2.627411143668255</v>
          </cell>
          <cell r="AS171">
            <v>2.6137772610877805</v>
          </cell>
          <cell r="AT171">
            <v>2.4207665562581551</v>
          </cell>
          <cell r="AU171">
            <v>2.6122027892122071</v>
          </cell>
          <cell r="AV171">
            <v>2.4550000000000001</v>
          </cell>
          <cell r="AW171">
            <v>2.5657740806992582</v>
          </cell>
          <cell r="AX171">
            <v>2.7082000000000002</v>
          </cell>
          <cell r="AZ171">
            <v>39</v>
          </cell>
        </row>
        <row r="172">
          <cell r="D172">
            <v>44409</v>
          </cell>
          <cell r="E172">
            <v>75.648949999999999</v>
          </cell>
          <cell r="F172">
            <v>149.9761</v>
          </cell>
          <cell r="G172">
            <v>66.167900000000003</v>
          </cell>
          <cell r="H172">
            <v>75.314400000000006</v>
          </cell>
          <cell r="I172">
            <v>0</v>
          </cell>
          <cell r="J172">
            <v>153.9761</v>
          </cell>
          <cell r="K172">
            <v>153.9761</v>
          </cell>
          <cell r="L172">
            <v>81.400599999999997</v>
          </cell>
          <cell r="M172">
            <v>39.096649999999997</v>
          </cell>
          <cell r="N172">
            <v>51.5276</v>
          </cell>
          <cell r="O172">
            <v>34.232469999999999</v>
          </cell>
          <cell r="P172">
            <v>38.674169999999997</v>
          </cell>
          <cell r="Q172">
            <v>0</v>
          </cell>
          <cell r="R172">
            <v>52.5276</v>
          </cell>
          <cell r="S172">
            <v>52.0276</v>
          </cell>
          <cell r="T172">
            <v>40.661499999999997</v>
          </cell>
          <cell r="U172">
            <v>59.534495161290323</v>
          </cell>
          <cell r="V172">
            <v>106.57407311827957</v>
          </cell>
          <cell r="W172">
            <v>52.088839462365591</v>
          </cell>
          <cell r="X172">
            <v>0</v>
          </cell>
          <cell r="Y172">
            <v>63.440351612903221</v>
          </cell>
          <cell r="Z172">
            <v>109.25149247311828</v>
          </cell>
          <cell r="AA172">
            <v>0</v>
          </cell>
          <cell r="AB172">
            <v>0</v>
          </cell>
          <cell r="AC172">
            <v>2.6274999999999999</v>
          </cell>
          <cell r="AD172">
            <v>2.57</v>
          </cell>
          <cell r="AE172">
            <v>2.4836999999999998</v>
          </cell>
          <cell r="AF172">
            <v>2.5575000000000001</v>
          </cell>
          <cell r="AG172">
            <v>2.7149999999999999</v>
          </cell>
          <cell r="AH172">
            <v>1.8875</v>
          </cell>
          <cell r="AI172">
            <v>3.3725000000000001</v>
          </cell>
          <cell r="AJ172">
            <v>2.7157</v>
          </cell>
          <cell r="AK172">
            <v>2.8803999999999998</v>
          </cell>
          <cell r="AL172">
            <v>2.6989000000000001</v>
          </cell>
          <cell r="AM172">
            <v>2.9304000000000001</v>
          </cell>
          <cell r="AN172">
            <v>2.6968999999999999</v>
          </cell>
          <cell r="AO172">
            <v>2.630127262818549</v>
          </cell>
          <cell r="AP172">
            <v>2.6628973040657002</v>
          </cell>
          <cell r="AQ172">
            <v>2.6266703998003655</v>
          </cell>
          <cell r="AR172">
            <v>2.6679667555510491</v>
          </cell>
          <cell r="AS172">
            <v>2.6393841442179657</v>
          </cell>
          <cell r="AT172">
            <v>2.455896537187594</v>
          </cell>
          <cell r="AU172">
            <v>2.6527584010950012</v>
          </cell>
          <cell r="AV172">
            <v>2.4986999999999999</v>
          </cell>
          <cell r="AW172">
            <v>2.6216740705356232</v>
          </cell>
          <cell r="AX172">
            <v>2.7665999999999999</v>
          </cell>
          <cell r="AZ172">
            <v>40</v>
          </cell>
        </row>
        <row r="173">
          <cell r="D173">
            <v>44440</v>
          </cell>
          <cell r="E173">
            <v>59.216749999999998</v>
          </cell>
          <cell r="F173">
            <v>111.5209</v>
          </cell>
          <cell r="G173">
            <v>51.63897</v>
          </cell>
          <cell r="H173">
            <v>59.93817</v>
          </cell>
          <cell r="I173">
            <v>0</v>
          </cell>
          <cell r="J173">
            <v>114.5209</v>
          </cell>
          <cell r="K173">
            <v>113.5209</v>
          </cell>
          <cell r="L173">
            <v>64.460800000000006</v>
          </cell>
          <cell r="M173">
            <v>37.382950000000001</v>
          </cell>
          <cell r="N173">
            <v>45.316000000000003</v>
          </cell>
          <cell r="O173">
            <v>32.87303</v>
          </cell>
          <cell r="P173">
            <v>38.054729999999999</v>
          </cell>
          <cell r="Q173">
            <v>0</v>
          </cell>
          <cell r="R173">
            <v>44.066000000000003</v>
          </cell>
          <cell r="S173">
            <v>44.316000000000003</v>
          </cell>
          <cell r="T173">
            <v>41.736800000000002</v>
          </cell>
          <cell r="U173">
            <v>49.512838888888886</v>
          </cell>
          <cell r="V173">
            <v>82.096500000000006</v>
          </cell>
          <cell r="W173">
            <v>43.298552222222227</v>
          </cell>
          <cell r="X173">
            <v>0</v>
          </cell>
          <cell r="Y173">
            <v>54.361244444444452</v>
          </cell>
          <cell r="Z173">
            <v>83.207611111111106</v>
          </cell>
          <cell r="AA173">
            <v>0</v>
          </cell>
          <cell r="AB173">
            <v>0</v>
          </cell>
          <cell r="AC173">
            <v>2.5994999999999999</v>
          </cell>
          <cell r="AD173">
            <v>2.6145</v>
          </cell>
          <cell r="AE173">
            <v>2.4758</v>
          </cell>
          <cell r="AF173">
            <v>2.5194999999999999</v>
          </cell>
          <cell r="AG173">
            <v>2.7120000000000002</v>
          </cell>
          <cell r="AH173">
            <v>1.8995</v>
          </cell>
          <cell r="AI173">
            <v>3.0745</v>
          </cell>
          <cell r="AJ173">
            <v>2.6871</v>
          </cell>
          <cell r="AK173">
            <v>2.8515999999999999</v>
          </cell>
          <cell r="AL173">
            <v>2.6705999999999999</v>
          </cell>
          <cell r="AM173">
            <v>2.9016000000000002</v>
          </cell>
          <cell r="AN173">
            <v>2.6684999999999999</v>
          </cell>
          <cell r="AO173">
            <v>2.6020703845120021</v>
          </cell>
          <cell r="AP173">
            <v>2.6345083757477443</v>
          </cell>
          <cell r="AQ173">
            <v>2.6456223089641022</v>
          </cell>
          <cell r="AR173">
            <v>2.6395778272330932</v>
          </cell>
          <cell r="AS173">
            <v>2.6004616818600836</v>
          </cell>
          <cell r="AT173">
            <v>2.47045038642979</v>
          </cell>
          <cell r="AU173">
            <v>2.6243694727770452</v>
          </cell>
          <cell r="AV173">
            <v>2.4908000000000001</v>
          </cell>
          <cell r="AW173">
            <v>2.666902244130501</v>
          </cell>
          <cell r="AX173">
            <v>2.8138999999999998</v>
          </cell>
          <cell r="AZ173">
            <v>41</v>
          </cell>
        </row>
        <row r="174">
          <cell r="D174">
            <v>44470</v>
          </cell>
          <cell r="E174">
            <v>35.606699999999996</v>
          </cell>
          <cell r="F174">
            <v>44.312469999999998</v>
          </cell>
          <cell r="G174">
            <v>32.189500000000002</v>
          </cell>
          <cell r="H174">
            <v>39.473700000000001</v>
          </cell>
          <cell r="I174">
            <v>0</v>
          </cell>
          <cell r="J174">
            <v>43.062469999999998</v>
          </cell>
          <cell r="K174">
            <v>42.812469999999998</v>
          </cell>
          <cell r="L174">
            <v>42.839669999999998</v>
          </cell>
          <cell r="M174">
            <v>28.952950000000001</v>
          </cell>
          <cell r="N174">
            <v>29.6722</v>
          </cell>
          <cell r="O174">
            <v>25.711870000000001</v>
          </cell>
          <cell r="P174">
            <v>31.734770000000001</v>
          </cell>
          <cell r="Q174">
            <v>0</v>
          </cell>
          <cell r="R174">
            <v>28.4222</v>
          </cell>
          <cell r="S174">
            <v>28.4222</v>
          </cell>
          <cell r="T174">
            <v>37.172400000000003</v>
          </cell>
          <cell r="U174">
            <v>32.673326344086021</v>
          </cell>
          <cell r="V174">
            <v>37.858157419354832</v>
          </cell>
          <cell r="W174">
            <v>29.333770645161295</v>
          </cell>
          <cell r="X174">
            <v>0</v>
          </cell>
          <cell r="Y174">
            <v>40.341196129032255</v>
          </cell>
          <cell r="Z174">
            <v>36.608157419354839</v>
          </cell>
          <cell r="AA174">
            <v>0</v>
          </cell>
          <cell r="AB174">
            <v>0</v>
          </cell>
          <cell r="AC174">
            <v>2.601</v>
          </cell>
          <cell r="AD174">
            <v>2.7410000000000001</v>
          </cell>
          <cell r="AE174">
            <v>2.5122</v>
          </cell>
          <cell r="AF174">
            <v>2.411</v>
          </cell>
          <cell r="AG174">
            <v>2.7410000000000001</v>
          </cell>
          <cell r="AH174">
            <v>1.976</v>
          </cell>
          <cell r="AI174">
            <v>2.6735000000000002</v>
          </cell>
          <cell r="AJ174">
            <v>2.6886999999999999</v>
          </cell>
          <cell r="AK174">
            <v>2.8532000000000002</v>
          </cell>
          <cell r="AL174">
            <v>2.6720999999999999</v>
          </cell>
          <cell r="AM174">
            <v>2.9032</v>
          </cell>
          <cell r="AN174">
            <v>2.67</v>
          </cell>
          <cell r="AO174">
            <v>2.6035734315641386</v>
          </cell>
          <cell r="AP174">
            <v>2.6360292111933488</v>
          </cell>
          <cell r="AQ174">
            <v>2.7299738390945016</v>
          </cell>
          <cell r="AR174">
            <v>2.6410986626786981</v>
          </cell>
          <cell r="AS174">
            <v>2.4893278090750792</v>
          </cell>
          <cell r="AT174">
            <v>2.492030231857874</v>
          </cell>
          <cell r="AU174">
            <v>2.6258903082226501</v>
          </cell>
          <cell r="AV174">
            <v>2.5272000000000001</v>
          </cell>
          <cell r="AW174">
            <v>2.7954722207541418</v>
          </cell>
          <cell r="AX174">
            <v>2.9483999999999999</v>
          </cell>
          <cell r="AZ174">
            <v>42</v>
          </cell>
        </row>
        <row r="175">
          <cell r="D175">
            <v>44501</v>
          </cell>
          <cell r="E175">
            <v>36.689</v>
          </cell>
          <cell r="F175">
            <v>32.985329999999998</v>
          </cell>
          <cell r="G175">
            <v>33.303229999999999</v>
          </cell>
          <cell r="H175">
            <v>38.954729999999998</v>
          </cell>
          <cell r="I175">
            <v>0</v>
          </cell>
          <cell r="J175">
            <v>31.485330000000001</v>
          </cell>
          <cell r="K175">
            <v>31.735330000000001</v>
          </cell>
          <cell r="L175">
            <v>40.313130000000001</v>
          </cell>
          <cell r="M175">
            <v>30.636050000000001</v>
          </cell>
          <cell r="N175">
            <v>27.935669999999998</v>
          </cell>
          <cell r="O175">
            <v>26.64733</v>
          </cell>
          <cell r="P175">
            <v>31.828330000000001</v>
          </cell>
          <cell r="Q175">
            <v>0</v>
          </cell>
          <cell r="R175">
            <v>26.685669999999998</v>
          </cell>
          <cell r="S175">
            <v>26.685669999999998</v>
          </cell>
          <cell r="T175">
            <v>35.502870000000001</v>
          </cell>
          <cell r="U175">
            <v>33.994135991678228</v>
          </cell>
          <cell r="V175">
            <v>30.73714572815534</v>
          </cell>
          <cell r="W175">
            <v>30.339923619972261</v>
          </cell>
          <cell r="X175">
            <v>0</v>
          </cell>
          <cell r="Y175">
            <v>38.171530194174757</v>
          </cell>
          <cell r="Z175">
            <v>29.348449472954226</v>
          </cell>
          <cell r="AA175">
            <v>0</v>
          </cell>
          <cell r="AB175">
            <v>0</v>
          </cell>
          <cell r="AC175">
            <v>2.9535</v>
          </cell>
          <cell r="AD175">
            <v>3.4834999999999998</v>
          </cell>
          <cell r="AE175">
            <v>2.7222</v>
          </cell>
          <cell r="AF175">
            <v>2.5185</v>
          </cell>
          <cell r="AG175">
            <v>2.7959999999999998</v>
          </cell>
          <cell r="AH175">
            <v>2.0634999999999999</v>
          </cell>
          <cell r="AI175">
            <v>3.0859999999999999</v>
          </cell>
          <cell r="AJ175">
            <v>3.0482</v>
          </cell>
          <cell r="AK175">
            <v>3.2160000000000002</v>
          </cell>
          <cell r="AL175">
            <v>3.0278</v>
          </cell>
          <cell r="AM175">
            <v>3.266</v>
          </cell>
          <cell r="AN175">
            <v>3.0270999999999999</v>
          </cell>
          <cell r="AO175">
            <v>2.9567894888162032</v>
          </cell>
          <cell r="AP175">
            <v>2.9934255409104735</v>
          </cell>
          <cell r="AQ175">
            <v>3.223189507904848</v>
          </cell>
          <cell r="AR175">
            <v>2.9984949923958228</v>
          </cell>
          <cell r="AS175">
            <v>2.5994374065348764</v>
          </cell>
          <cell r="AT175">
            <v>2.6601522834487601</v>
          </cell>
          <cell r="AU175">
            <v>2.9832866379397749</v>
          </cell>
          <cell r="AV175">
            <v>2.7372000000000001</v>
          </cell>
          <cell r="AW175">
            <v>3.5501220835450753</v>
          </cell>
          <cell r="AX175">
            <v>3.7372999999999998</v>
          </cell>
          <cell r="AZ175">
            <v>43</v>
          </cell>
        </row>
        <row r="176">
          <cell r="D176">
            <v>44531</v>
          </cell>
          <cell r="E176">
            <v>47.693199999999997</v>
          </cell>
          <cell r="F176">
            <v>38.599400000000003</v>
          </cell>
          <cell r="G176">
            <v>44.259700000000002</v>
          </cell>
          <cell r="H176">
            <v>48.796599999999998</v>
          </cell>
          <cell r="I176">
            <v>0</v>
          </cell>
          <cell r="J176">
            <v>37.099400000000003</v>
          </cell>
          <cell r="K176">
            <v>37.099400000000003</v>
          </cell>
          <cell r="L176">
            <v>49.635599999999997</v>
          </cell>
          <cell r="M176">
            <v>37.925049999999999</v>
          </cell>
          <cell r="N176">
            <v>36.283200000000001</v>
          </cell>
          <cell r="O176">
            <v>34.909869999999998</v>
          </cell>
          <cell r="P176">
            <v>39.871169999999999</v>
          </cell>
          <cell r="Q176">
            <v>0</v>
          </cell>
          <cell r="R176">
            <v>34.283200000000001</v>
          </cell>
          <cell r="S176">
            <v>35.283200000000001</v>
          </cell>
          <cell r="T176">
            <v>43.216099999999997</v>
          </cell>
          <cell r="U176">
            <v>43.386811290322576</v>
          </cell>
          <cell r="V176">
            <v>37.578279569892473</v>
          </cell>
          <cell r="W176">
            <v>40.13773193548387</v>
          </cell>
          <cell r="X176">
            <v>0</v>
          </cell>
          <cell r="Y176">
            <v>46.805497849462363</v>
          </cell>
          <cell r="Z176">
            <v>35.857849462365593</v>
          </cell>
          <cell r="AA176">
            <v>0</v>
          </cell>
          <cell r="AB176">
            <v>0</v>
          </cell>
          <cell r="AC176">
            <v>3.3730000000000002</v>
          </cell>
          <cell r="AD176">
            <v>4.1479999999999997</v>
          </cell>
          <cell r="AE176">
            <v>2.9380000000000002</v>
          </cell>
          <cell r="AF176">
            <v>2.8054999999999999</v>
          </cell>
          <cell r="AG176">
            <v>2.9129999999999998</v>
          </cell>
          <cell r="AH176">
            <v>2.1579999999999999</v>
          </cell>
          <cell r="AI176">
            <v>3.7054999999999998</v>
          </cell>
          <cell r="AJ176">
            <v>3.476</v>
          </cell>
          <cell r="AK176">
            <v>3.6478000000000002</v>
          </cell>
          <cell r="AL176">
            <v>3.4510999999999998</v>
          </cell>
          <cell r="AM176">
            <v>3.6978</v>
          </cell>
          <cell r="AN176">
            <v>3.452</v>
          </cell>
          <cell r="AO176">
            <v>3.3771416477303622</v>
          </cell>
          <cell r="AP176">
            <v>3.418752520531279</v>
          </cell>
          <cell r="AQ176">
            <v>3.6790191701135075</v>
          </cell>
          <cell r="AR176">
            <v>3.4238219720166283</v>
          </cell>
          <cell r="AS176">
            <v>2.8934044248694049</v>
          </cell>
          <cell r="AT176">
            <v>2.8779581652112816</v>
          </cell>
          <cell r="AU176">
            <v>3.4086136175605799</v>
          </cell>
          <cell r="AV176">
            <v>2.9529999999999998</v>
          </cell>
          <cell r="AW176">
            <v>4.2254955971135271</v>
          </cell>
          <cell r="AX176">
            <v>4.4435000000000002</v>
          </cell>
          <cell r="AZ176">
            <v>44</v>
          </cell>
        </row>
        <row r="177">
          <cell r="D177">
            <v>44562</v>
          </cell>
          <cell r="E177">
            <v>49.121560000000002</v>
          </cell>
          <cell r="F177">
            <v>35.100140000000003</v>
          </cell>
          <cell r="G177">
            <v>44.93356</v>
          </cell>
          <cell r="H177">
            <v>47.27196</v>
          </cell>
          <cell r="I177">
            <v>0</v>
          </cell>
          <cell r="J177">
            <v>33.600140000000003</v>
          </cell>
          <cell r="K177">
            <v>33.600140000000003</v>
          </cell>
          <cell r="L177">
            <v>46.083939999999998</v>
          </cell>
          <cell r="M177">
            <v>39.428130000000003</v>
          </cell>
          <cell r="N177">
            <v>31.847049999999999</v>
          </cell>
          <cell r="O177">
            <v>35.256459999999997</v>
          </cell>
          <cell r="P177">
            <v>38.85566</v>
          </cell>
          <cell r="Q177">
            <v>0</v>
          </cell>
          <cell r="R177">
            <v>30.347049999999999</v>
          </cell>
          <cell r="S177">
            <v>30.847049999999999</v>
          </cell>
          <cell r="T177">
            <v>41.746049999999997</v>
          </cell>
          <cell r="U177">
            <v>44.639651505376349</v>
          </cell>
          <cell r="V177">
            <v>33.596023118279568</v>
          </cell>
          <cell r="W177">
            <v>40.459201935483875</v>
          </cell>
          <cell r="X177">
            <v>0</v>
          </cell>
          <cell r="Y177">
            <v>44.078248924731177</v>
          </cell>
          <cell r="Z177">
            <v>32.096023118279568</v>
          </cell>
          <cell r="AA177">
            <v>0</v>
          </cell>
          <cell r="AB177">
            <v>0</v>
          </cell>
          <cell r="AC177">
            <v>3.3984999999999999</v>
          </cell>
          <cell r="AD177">
            <v>3.9235000000000002</v>
          </cell>
          <cell r="AE177">
            <v>2.9935</v>
          </cell>
          <cell r="AF177">
            <v>2.9159999999999999</v>
          </cell>
          <cell r="AG177">
            <v>3.0059999999999998</v>
          </cell>
          <cell r="AH177">
            <v>2.1859999999999999</v>
          </cell>
          <cell r="AI177">
            <v>3.7084999999999999</v>
          </cell>
          <cell r="AJ177">
            <v>3.5019999999999998</v>
          </cell>
          <cell r="AK177">
            <v>3.6741000000000001</v>
          </cell>
          <cell r="AL177">
            <v>3.4767999999999999</v>
          </cell>
          <cell r="AM177">
            <v>3.7241</v>
          </cell>
          <cell r="AN177">
            <v>3.4777999999999998</v>
          </cell>
          <cell r="AO177">
            <v>3.4026934476166817</v>
          </cell>
          <cell r="AP177">
            <v>3.4446067231065602</v>
          </cell>
          <cell r="AQ177">
            <v>3.5915089884558187</v>
          </cell>
          <cell r="AR177">
            <v>3.4496761745919091</v>
          </cell>
          <cell r="AS177">
            <v>3.0065868483048241</v>
          </cell>
          <cell r="AT177">
            <v>2.9261364247716553</v>
          </cell>
          <cell r="AU177">
            <v>3.4344678201358616</v>
          </cell>
          <cell r="AV177">
            <v>3.0085000000000002</v>
          </cell>
          <cell r="AW177">
            <v>3.9973220022359999</v>
          </cell>
          <cell r="AX177">
            <v>4.2049000000000003</v>
          </cell>
          <cell r="AZ177">
            <v>45</v>
          </cell>
        </row>
        <row r="178">
          <cell r="D178">
            <v>44593</v>
          </cell>
          <cell r="E178">
            <v>41.41534</v>
          </cell>
          <cell r="F178">
            <v>35.061</v>
          </cell>
          <cell r="G178">
            <v>38.059130000000003</v>
          </cell>
          <cell r="H178">
            <v>42.097929999999998</v>
          </cell>
          <cell r="I178">
            <v>0</v>
          </cell>
          <cell r="J178">
            <v>33.561</v>
          </cell>
          <cell r="K178">
            <v>33.561</v>
          </cell>
          <cell r="L178">
            <v>43.238</v>
          </cell>
          <cell r="M178">
            <v>34.02948</v>
          </cell>
          <cell r="N178">
            <v>30.248360000000002</v>
          </cell>
          <cell r="O178">
            <v>30.70345</v>
          </cell>
          <cell r="P178">
            <v>35.104950000000002</v>
          </cell>
          <cell r="Q178">
            <v>0</v>
          </cell>
          <cell r="R178">
            <v>28.748360000000002</v>
          </cell>
          <cell r="S178">
            <v>28.998360000000002</v>
          </cell>
          <cell r="T178">
            <v>42.156959999999998</v>
          </cell>
          <cell r="U178">
            <v>38.249971428571428</v>
          </cell>
          <cell r="V178">
            <v>32.998440000000002</v>
          </cell>
          <cell r="W178">
            <v>34.906695714285718</v>
          </cell>
          <cell r="X178">
            <v>0</v>
          </cell>
          <cell r="Y178">
            <v>42.774697142857143</v>
          </cell>
          <cell r="Z178">
            <v>31.498440000000002</v>
          </cell>
          <cell r="AA178">
            <v>0</v>
          </cell>
          <cell r="AB178">
            <v>0</v>
          </cell>
          <cell r="AC178">
            <v>3.2414999999999998</v>
          </cell>
          <cell r="AD178">
            <v>3.6040000000000001</v>
          </cell>
          <cell r="AE178">
            <v>2.9102000000000001</v>
          </cell>
          <cell r="AF178">
            <v>2.7715000000000001</v>
          </cell>
          <cell r="AG178">
            <v>2.9390000000000001</v>
          </cell>
          <cell r="AH178">
            <v>2.1715</v>
          </cell>
          <cell r="AI178">
            <v>3.5539999999999998</v>
          </cell>
          <cell r="AJ178">
            <v>3.3418999999999999</v>
          </cell>
          <cell r="AK178">
            <v>3.5124</v>
          </cell>
          <cell r="AL178">
            <v>3.3184</v>
          </cell>
          <cell r="AM178">
            <v>3.5623999999999998</v>
          </cell>
          <cell r="AN178">
            <v>3.3188</v>
          </cell>
          <cell r="AO178">
            <v>3.2453745228264004</v>
          </cell>
          <cell r="AP178">
            <v>3.2854259464665927</v>
          </cell>
          <cell r="AQ178">
            <v>3.3829344253095641</v>
          </cell>
          <cell r="AR178">
            <v>3.2904953979519416</v>
          </cell>
          <cell r="AS178">
            <v>2.8585790638123529</v>
          </cell>
          <cell r="AT178">
            <v>2.8112112014453476</v>
          </cell>
          <cell r="AU178">
            <v>3.2752870434958941</v>
          </cell>
          <cell r="AV178">
            <v>2.9251999999999998</v>
          </cell>
          <cell r="AW178">
            <v>3.6725938794592947</v>
          </cell>
          <cell r="AX178">
            <v>3.8654000000000002</v>
          </cell>
          <cell r="AZ178">
            <v>46</v>
          </cell>
        </row>
        <row r="179">
          <cell r="D179">
            <v>44621</v>
          </cell>
          <cell r="E179">
            <v>36.35</v>
          </cell>
          <cell r="F179">
            <v>28.416229999999999</v>
          </cell>
          <cell r="G179">
            <v>32.25282</v>
          </cell>
          <cell r="H179">
            <v>35.909219999999998</v>
          </cell>
          <cell r="I179">
            <v>0</v>
          </cell>
          <cell r="J179">
            <v>26.416229999999999</v>
          </cell>
          <cell r="K179">
            <v>26.666229999999999</v>
          </cell>
          <cell r="L179">
            <v>32.695529999999998</v>
          </cell>
          <cell r="M179">
            <v>31.325199999999999</v>
          </cell>
          <cell r="N179">
            <v>25.31026</v>
          </cell>
          <cell r="O179">
            <v>26.90015</v>
          </cell>
          <cell r="P179">
            <v>31.183350000000001</v>
          </cell>
          <cell r="Q179">
            <v>0</v>
          </cell>
          <cell r="R179">
            <v>23.81026</v>
          </cell>
          <cell r="S179">
            <v>23.81026</v>
          </cell>
          <cell r="T179">
            <v>31.878160000000001</v>
          </cell>
          <cell r="U179">
            <v>34.246752624495294</v>
          </cell>
          <cell r="V179">
            <v>27.116153728129206</v>
          </cell>
          <cell r="W179">
            <v>30.012334979811573</v>
          </cell>
          <cell r="X179">
            <v>0</v>
          </cell>
          <cell r="Y179">
            <v>32.353400699865411</v>
          </cell>
          <cell r="Z179">
            <v>25.325440403768507</v>
          </cell>
          <cell r="AA179">
            <v>0</v>
          </cell>
          <cell r="AB179">
            <v>0</v>
          </cell>
          <cell r="AC179">
            <v>2.7320000000000002</v>
          </cell>
          <cell r="AD179">
            <v>2.8570000000000002</v>
          </cell>
          <cell r="AE179">
            <v>2.6244999999999998</v>
          </cell>
          <cell r="AF179">
            <v>2.5819999999999999</v>
          </cell>
          <cell r="AG179">
            <v>2.7919999999999998</v>
          </cell>
          <cell r="AH179">
            <v>2.077</v>
          </cell>
          <cell r="AI179">
            <v>2.9420000000000002</v>
          </cell>
          <cell r="AJ179">
            <v>2.8222999999999998</v>
          </cell>
          <cell r="AK179">
            <v>2.988</v>
          </cell>
          <cell r="AL179">
            <v>2.8043</v>
          </cell>
          <cell r="AM179">
            <v>3.0379999999999998</v>
          </cell>
          <cell r="AN179">
            <v>2.8027000000000002</v>
          </cell>
          <cell r="AO179">
            <v>2.7348395407840549</v>
          </cell>
          <cell r="AP179">
            <v>2.7688488401095004</v>
          </cell>
          <cell r="AQ179">
            <v>2.8481902560912493</v>
          </cell>
          <cell r="AR179">
            <v>2.7739182915948497</v>
          </cell>
          <cell r="AS179">
            <v>2.6644788896855474</v>
          </cell>
          <cell r="AT179">
            <v>2.4052089932751177</v>
          </cell>
          <cell r="AU179">
            <v>2.7587099371388017</v>
          </cell>
          <cell r="AV179">
            <v>2.6395</v>
          </cell>
          <cell r="AW179">
            <v>2.9133703811362945</v>
          </cell>
          <cell r="AX179">
            <v>3.0716000000000001</v>
          </cell>
          <cell r="AZ179">
            <v>47</v>
          </cell>
        </row>
        <row r="180">
          <cell r="D180">
            <v>44652</v>
          </cell>
          <cell r="E180">
            <v>21.21</v>
          </cell>
          <cell r="F180">
            <v>22.94</v>
          </cell>
          <cell r="G180">
            <v>18.560009999999998</v>
          </cell>
          <cell r="H180">
            <v>22.867609999999999</v>
          </cell>
          <cell r="I180">
            <v>0</v>
          </cell>
          <cell r="J180">
            <v>20.94</v>
          </cell>
          <cell r="K180">
            <v>20.69</v>
          </cell>
          <cell r="L180">
            <v>22.1022</v>
          </cell>
          <cell r="M180">
            <v>13.726929999999999</v>
          </cell>
          <cell r="N180">
            <v>21.889530000000001</v>
          </cell>
          <cell r="O180">
            <v>11.13171</v>
          </cell>
          <cell r="P180">
            <v>18.081410000000002</v>
          </cell>
          <cell r="Q180">
            <v>0</v>
          </cell>
          <cell r="R180">
            <v>20.389530000000001</v>
          </cell>
          <cell r="S180">
            <v>19.639530000000001</v>
          </cell>
          <cell r="T180">
            <v>21.54973</v>
          </cell>
          <cell r="U180">
            <v>18.050481555555553</v>
          </cell>
          <cell r="V180">
            <v>22.496468222222223</v>
          </cell>
          <cell r="W180">
            <v>15.423616666666664</v>
          </cell>
          <cell r="X180">
            <v>0</v>
          </cell>
          <cell r="Y180">
            <v>21.868934888888891</v>
          </cell>
          <cell r="Z180">
            <v>20.707579333333335</v>
          </cell>
          <cell r="AA180">
            <v>0</v>
          </cell>
          <cell r="AB180">
            <v>0</v>
          </cell>
          <cell r="AC180">
            <v>2.1339999999999999</v>
          </cell>
          <cell r="AD180">
            <v>1.8665</v>
          </cell>
          <cell r="AE180">
            <v>2.1802000000000001</v>
          </cell>
          <cell r="AF180">
            <v>2.0865</v>
          </cell>
          <cell r="AG180">
            <v>2.4289999999999998</v>
          </cell>
          <cell r="AH180">
            <v>1.734</v>
          </cell>
          <cell r="AI180">
            <v>2.3115000000000001</v>
          </cell>
          <cell r="AJ180">
            <v>2.2124000000000001</v>
          </cell>
          <cell r="AK180">
            <v>2.3725000000000001</v>
          </cell>
          <cell r="AL180">
            <v>2.2008999999999999</v>
          </cell>
          <cell r="AM180">
            <v>2.4224999999999999</v>
          </cell>
          <cell r="AN180">
            <v>2.1970000000000001</v>
          </cell>
          <cell r="AO180">
            <v>2.1356247826656594</v>
          </cell>
          <cell r="AP180">
            <v>2.1625424424617261</v>
          </cell>
          <cell r="AQ180">
            <v>2.1052339919347296</v>
          </cell>
          <cell r="AR180">
            <v>2.167611893947075</v>
          </cell>
          <cell r="AS180">
            <v>2.1569504660452727</v>
          </cell>
          <cell r="AT180">
            <v>2.0659537488708217</v>
          </cell>
          <cell r="AU180">
            <v>2.1524035394910275</v>
          </cell>
          <cell r="AV180">
            <v>2.1951999999999998</v>
          </cell>
          <cell r="AW180">
            <v>1.9066623823559306</v>
          </cell>
          <cell r="AX180">
            <v>2.0190999999999999</v>
          </cell>
          <cell r="AZ180">
            <v>48</v>
          </cell>
        </row>
        <row r="181">
          <cell r="D181">
            <v>44682</v>
          </cell>
          <cell r="E181">
            <v>20.761389999999999</v>
          </cell>
          <cell r="F181">
            <v>24.95</v>
          </cell>
          <cell r="G181">
            <v>17.868230000000001</v>
          </cell>
          <cell r="H181">
            <v>22.599029999999999</v>
          </cell>
          <cell r="I181">
            <v>0</v>
          </cell>
          <cell r="J181">
            <v>22.95</v>
          </cell>
          <cell r="K181">
            <v>22.7</v>
          </cell>
          <cell r="L181">
            <v>21.6051</v>
          </cell>
          <cell r="M181">
            <v>10.01</v>
          </cell>
          <cell r="N181">
            <v>23.807480000000002</v>
          </cell>
          <cell r="O181">
            <v>7.9294359999999999</v>
          </cell>
          <cell r="P181">
            <v>16.071335999999999</v>
          </cell>
          <cell r="Q181">
            <v>0</v>
          </cell>
          <cell r="R181">
            <v>22.807480000000002</v>
          </cell>
          <cell r="S181">
            <v>21.807480000000002</v>
          </cell>
          <cell r="T181">
            <v>21.064879999999999</v>
          </cell>
          <cell r="U181">
            <v>15.790317204301076</v>
          </cell>
          <cell r="V181">
            <v>24.421738064516131</v>
          </cell>
          <cell r="W181">
            <v>13.272873634408601</v>
          </cell>
          <cell r="X181">
            <v>0</v>
          </cell>
          <cell r="Y181">
            <v>21.355320860215055</v>
          </cell>
          <cell r="Z181">
            <v>22.884103655913975</v>
          </cell>
          <cell r="AA181">
            <v>0</v>
          </cell>
          <cell r="AB181">
            <v>0</v>
          </cell>
          <cell r="AC181">
            <v>2.0714999999999999</v>
          </cell>
          <cell r="AD181">
            <v>1.7589999999999999</v>
          </cell>
          <cell r="AE181">
            <v>2.109</v>
          </cell>
          <cell r="AF181">
            <v>2.0314999999999999</v>
          </cell>
          <cell r="AG181">
            <v>2.3839999999999999</v>
          </cell>
          <cell r="AH181">
            <v>1.639</v>
          </cell>
          <cell r="AI181">
            <v>2.2665000000000002</v>
          </cell>
          <cell r="AJ181">
            <v>2.1486000000000001</v>
          </cell>
          <cell r="AK181">
            <v>2.3081</v>
          </cell>
          <cell r="AL181">
            <v>2.1379000000000001</v>
          </cell>
          <cell r="AM181">
            <v>2.3580999999999999</v>
          </cell>
          <cell r="AN181">
            <v>2.1337000000000002</v>
          </cell>
          <cell r="AO181">
            <v>2.0729978221599743</v>
          </cell>
          <cell r="AP181">
            <v>2.0991742988948601</v>
          </cell>
          <cell r="AQ181">
            <v>2.0127010365369244</v>
          </cell>
          <cell r="AR181">
            <v>2.1042437503802085</v>
          </cell>
          <cell r="AS181">
            <v>2.1006153231588649</v>
          </cell>
          <cell r="AT181">
            <v>1.9505266686740941</v>
          </cell>
          <cell r="AU181">
            <v>2.089035395924161</v>
          </cell>
          <cell r="AV181">
            <v>2.1240000000000001</v>
          </cell>
          <cell r="AW181">
            <v>1.7974033113121251</v>
          </cell>
          <cell r="AX181">
            <v>1.9049</v>
          </cell>
          <cell r="AZ181">
            <v>49</v>
          </cell>
        </row>
        <row r="182">
          <cell r="D182">
            <v>44713</v>
          </cell>
          <cell r="E182">
            <v>27.16</v>
          </cell>
          <cell r="F182">
            <v>48.435130000000001</v>
          </cell>
          <cell r="G182">
            <v>23.961490000000001</v>
          </cell>
          <cell r="H182">
            <v>31.05969</v>
          </cell>
          <cell r="I182">
            <v>0</v>
          </cell>
          <cell r="J182">
            <v>47.935130000000001</v>
          </cell>
          <cell r="K182">
            <v>47.435130000000001</v>
          </cell>
          <cell r="L182">
            <v>33.047429999999999</v>
          </cell>
          <cell r="M182">
            <v>15.64555</v>
          </cell>
          <cell r="N182">
            <v>33.511650000000003</v>
          </cell>
          <cell r="O182">
            <v>12.008900000000001</v>
          </cell>
          <cell r="P182">
            <v>22.924600000000002</v>
          </cell>
          <cell r="Q182">
            <v>0</v>
          </cell>
          <cell r="R182">
            <v>31.511649999999999</v>
          </cell>
          <cell r="S182">
            <v>32.011650000000003</v>
          </cell>
          <cell r="T182">
            <v>30.31935</v>
          </cell>
          <cell r="U182">
            <v>22.298343333333332</v>
          </cell>
          <cell r="V182">
            <v>42.134105111111111</v>
          </cell>
          <cell r="W182">
            <v>18.914840888888889</v>
          </cell>
          <cell r="X182">
            <v>0</v>
          </cell>
          <cell r="Y182">
            <v>31.895573999999996</v>
          </cell>
          <cell r="Z182">
            <v>41.000771777777778</v>
          </cell>
          <cell r="AA182">
            <v>0</v>
          </cell>
          <cell r="AB182">
            <v>0</v>
          </cell>
          <cell r="AC182">
            <v>2.1669999999999998</v>
          </cell>
          <cell r="AD182">
            <v>1.8794999999999999</v>
          </cell>
          <cell r="AE182">
            <v>2.097</v>
          </cell>
          <cell r="AF182">
            <v>2.0720000000000001</v>
          </cell>
          <cell r="AG182">
            <v>2.4119999999999999</v>
          </cell>
          <cell r="AH182">
            <v>1.5820000000000001</v>
          </cell>
          <cell r="AI182">
            <v>2.3094999999999999</v>
          </cell>
          <cell r="AJ182">
            <v>2.246</v>
          </cell>
          <cell r="AK182">
            <v>2.4064000000000001</v>
          </cell>
          <cell r="AL182">
            <v>2.2342</v>
          </cell>
          <cell r="AM182">
            <v>2.4563999999999999</v>
          </cell>
          <cell r="AN182">
            <v>2.2303999999999999</v>
          </cell>
          <cell r="AO182">
            <v>2.1686918178126611</v>
          </cell>
          <cell r="AP182">
            <v>2.1960008222650313</v>
          </cell>
          <cell r="AQ182">
            <v>2.0688836087846121</v>
          </cell>
          <cell r="AR182">
            <v>2.2010702737503798</v>
          </cell>
          <cell r="AS182">
            <v>2.1420984738297655</v>
          </cell>
          <cell r="AT182">
            <v>2.0639463213891398</v>
          </cell>
          <cell r="AU182">
            <v>2.1858619192943323</v>
          </cell>
          <cell r="AV182">
            <v>2.1120000000000001</v>
          </cell>
          <cell r="AW182">
            <v>1.919875107226344</v>
          </cell>
          <cell r="AX182">
            <v>2.0329000000000002</v>
          </cell>
          <cell r="AZ182">
            <v>50</v>
          </cell>
        </row>
        <row r="183">
          <cell r="D183">
            <v>44743</v>
          </cell>
          <cell r="E183">
            <v>51.48</v>
          </cell>
          <cell r="F183">
            <v>120.18510000000001</v>
          </cell>
          <cell r="G183">
            <v>47.280610000000003</v>
          </cell>
          <cell r="H183">
            <v>56.861510000000003</v>
          </cell>
          <cell r="I183">
            <v>0</v>
          </cell>
          <cell r="J183">
            <v>123.93510000000001</v>
          </cell>
          <cell r="K183">
            <v>124.68510000000001</v>
          </cell>
          <cell r="L183">
            <v>59.631999999999998</v>
          </cell>
          <cell r="M183">
            <v>31.887889999999999</v>
          </cell>
          <cell r="N183">
            <v>46.806249999999999</v>
          </cell>
          <cell r="O183">
            <v>27.54383</v>
          </cell>
          <cell r="P183">
            <v>35.738129999999998</v>
          </cell>
          <cell r="Q183">
            <v>0</v>
          </cell>
          <cell r="R183">
            <v>47.306249999999999</v>
          </cell>
          <cell r="S183">
            <v>47.806249999999999</v>
          </cell>
          <cell r="T183">
            <v>37.896650000000001</v>
          </cell>
          <cell r="U183">
            <v>42.421282473118282</v>
          </cell>
          <cell r="V183">
            <v>86.257244623655922</v>
          </cell>
          <cell r="W183">
            <v>38.155002043010754</v>
          </cell>
          <cell r="X183">
            <v>0</v>
          </cell>
          <cell r="Y183">
            <v>49.582322043010755</v>
          </cell>
          <cell r="Z183">
            <v>88.504556451612913</v>
          </cell>
          <cell r="AA183">
            <v>0</v>
          </cell>
          <cell r="AB183">
            <v>0</v>
          </cell>
          <cell r="AC183">
            <v>2.4095</v>
          </cell>
          <cell r="AD183">
            <v>2.2494999999999998</v>
          </cell>
          <cell r="AE183">
            <v>2.1945000000000001</v>
          </cell>
          <cell r="AF183">
            <v>2.1819999999999999</v>
          </cell>
          <cell r="AG183">
            <v>2.4470000000000001</v>
          </cell>
          <cell r="AH183">
            <v>1.6545000000000001</v>
          </cell>
          <cell r="AI183">
            <v>3.0794999999999999</v>
          </cell>
          <cell r="AJ183">
            <v>2.4933999999999998</v>
          </cell>
          <cell r="AK183">
            <v>2.6560000000000001</v>
          </cell>
          <cell r="AL183">
            <v>2.4788999999999999</v>
          </cell>
          <cell r="AM183">
            <v>2.706</v>
          </cell>
          <cell r="AN183">
            <v>2.4761000000000002</v>
          </cell>
          <cell r="AO183">
            <v>2.4116844245747195</v>
          </cell>
          <cell r="AP183">
            <v>2.4418692193044715</v>
          </cell>
          <cell r="AQ183">
            <v>2.3109605905891657</v>
          </cell>
          <cell r="AR183">
            <v>2.4469386707898204</v>
          </cell>
          <cell r="AS183">
            <v>2.2547687596025812</v>
          </cell>
          <cell r="AT183">
            <v>2.269707638261568</v>
          </cell>
          <cell r="AU183">
            <v>2.4317303163337725</v>
          </cell>
          <cell r="AV183">
            <v>2.2094999999999998</v>
          </cell>
          <cell r="AW183">
            <v>2.2959295843073479</v>
          </cell>
          <cell r="AX183">
            <v>2.4260999999999999</v>
          </cell>
          <cell r="AZ183">
            <v>51</v>
          </cell>
        </row>
        <row r="184">
          <cell r="D184">
            <v>44774</v>
          </cell>
          <cell r="E184">
            <v>57.968809999999998</v>
          </cell>
          <cell r="F184">
            <v>119.47</v>
          </cell>
          <cell r="G184">
            <v>53.874079999999999</v>
          </cell>
          <cell r="H184">
            <v>61.840179999999997</v>
          </cell>
          <cell r="I184">
            <v>0</v>
          </cell>
          <cell r="J184">
            <v>123.47</v>
          </cell>
          <cell r="K184">
            <v>123.47</v>
          </cell>
          <cell r="L184">
            <v>67.994600000000005</v>
          </cell>
          <cell r="M184">
            <v>37.234389999999998</v>
          </cell>
          <cell r="N184">
            <v>47.426459999999999</v>
          </cell>
          <cell r="O184">
            <v>33.272820000000003</v>
          </cell>
          <cell r="P184">
            <v>39.623620000000003</v>
          </cell>
          <cell r="Q184">
            <v>0</v>
          </cell>
          <cell r="R184">
            <v>48.426459999999999</v>
          </cell>
          <cell r="S184">
            <v>47.926459999999999</v>
          </cell>
          <cell r="T184">
            <v>35.879460000000002</v>
          </cell>
          <cell r="U184">
            <v>49.273730645161287</v>
          </cell>
          <cell r="V184">
            <v>89.258192903225819</v>
          </cell>
          <cell r="W184">
            <v>45.234841935483871</v>
          </cell>
          <cell r="X184">
            <v>0</v>
          </cell>
          <cell r="Y184">
            <v>54.526960645161303</v>
          </cell>
          <cell r="Z184">
            <v>92.00012838709678</v>
          </cell>
          <cell r="AA184">
            <v>0</v>
          </cell>
          <cell r="AB184">
            <v>0</v>
          </cell>
          <cell r="AC184">
            <v>2.4224999999999999</v>
          </cell>
          <cell r="AD184">
            <v>2.2799999999999998</v>
          </cell>
          <cell r="AE184">
            <v>2.2111999999999998</v>
          </cell>
          <cell r="AF184">
            <v>2.2050000000000001</v>
          </cell>
          <cell r="AG184">
            <v>2.4550000000000001</v>
          </cell>
          <cell r="AH184">
            <v>1.6675</v>
          </cell>
          <cell r="AI184">
            <v>3.1025</v>
          </cell>
          <cell r="AJ184">
            <v>2.5066000000000002</v>
          </cell>
          <cell r="AK184">
            <v>2.6694</v>
          </cell>
          <cell r="AL184">
            <v>2.492</v>
          </cell>
          <cell r="AM184">
            <v>2.7193999999999998</v>
          </cell>
          <cell r="AN184">
            <v>2.4891999999999999</v>
          </cell>
          <cell r="AO184">
            <v>2.424710832359902</v>
          </cell>
          <cell r="AP184">
            <v>2.4550497931663799</v>
          </cell>
          <cell r="AQ184">
            <v>2.3354013040462238</v>
          </cell>
          <cell r="AR184">
            <v>2.4601192446517284</v>
          </cell>
          <cell r="AS184">
            <v>2.278327092082352</v>
          </cell>
          <cell r="AT184">
            <v>2.2576630733714746</v>
          </cell>
          <cell r="AU184">
            <v>2.4449108901956809</v>
          </cell>
          <cell r="AV184">
            <v>2.2263000000000002</v>
          </cell>
          <cell r="AW184">
            <v>2.3269286695802416</v>
          </cell>
          <cell r="AX184">
            <v>2.4584999999999999</v>
          </cell>
          <cell r="AZ184">
            <v>52</v>
          </cell>
        </row>
        <row r="185">
          <cell r="D185">
            <v>44805</v>
          </cell>
          <cell r="E185">
            <v>49.606619999999999</v>
          </cell>
          <cell r="F185">
            <v>84.98</v>
          </cell>
          <cell r="G185">
            <v>45.609059999999999</v>
          </cell>
          <cell r="H185">
            <v>52.225360000000002</v>
          </cell>
          <cell r="I185">
            <v>0</v>
          </cell>
          <cell r="J185">
            <v>87.98</v>
          </cell>
          <cell r="K185">
            <v>86.98</v>
          </cell>
          <cell r="L185">
            <v>53.770899999999997</v>
          </cell>
          <cell r="M185">
            <v>32.1935</v>
          </cell>
          <cell r="N185">
            <v>35.44144</v>
          </cell>
          <cell r="O185">
            <v>28.774349999999998</v>
          </cell>
          <cell r="P185">
            <v>32.937049999999999</v>
          </cell>
          <cell r="Q185">
            <v>0</v>
          </cell>
          <cell r="R185">
            <v>34.19144</v>
          </cell>
          <cell r="S185">
            <v>34.44144</v>
          </cell>
          <cell r="T185">
            <v>36.534239999999997</v>
          </cell>
          <cell r="U185">
            <v>41.867455555555559</v>
          </cell>
          <cell r="V185">
            <v>62.962862222222221</v>
          </cell>
          <cell r="W185">
            <v>38.126966666666668</v>
          </cell>
          <cell r="X185">
            <v>0</v>
          </cell>
          <cell r="Y185">
            <v>46.110162222222222</v>
          </cell>
          <cell r="Z185">
            <v>64.073973333333328</v>
          </cell>
          <cell r="AA185">
            <v>0</v>
          </cell>
          <cell r="AB185">
            <v>0</v>
          </cell>
          <cell r="AC185">
            <v>2.3824999999999998</v>
          </cell>
          <cell r="AD185">
            <v>2.2524999999999999</v>
          </cell>
          <cell r="AE185">
            <v>2.2138</v>
          </cell>
          <cell r="AF185">
            <v>2.1675</v>
          </cell>
          <cell r="AG185">
            <v>2.4350000000000001</v>
          </cell>
          <cell r="AH185">
            <v>1.69</v>
          </cell>
          <cell r="AI185">
            <v>2.96</v>
          </cell>
          <cell r="AJ185">
            <v>2.4658000000000002</v>
          </cell>
          <cell r="AK185">
            <v>2.6282999999999999</v>
          </cell>
          <cell r="AL185">
            <v>2.4517000000000002</v>
          </cell>
          <cell r="AM185">
            <v>2.6783000000000001</v>
          </cell>
          <cell r="AN185">
            <v>2.4487000000000001</v>
          </cell>
          <cell r="AO185">
            <v>2.3846295776362636</v>
          </cell>
          <cell r="AP185">
            <v>2.4144941812835854</v>
          </cell>
          <cell r="AQ185">
            <v>2.3225077920741746</v>
          </cell>
          <cell r="AR185">
            <v>2.4195636327689343</v>
          </cell>
          <cell r="AS185">
            <v>2.2399167673870735</v>
          </cell>
          <cell r="AT185">
            <v>2.2325702298504466</v>
          </cell>
          <cell r="AU185">
            <v>2.4043552783128868</v>
          </cell>
          <cell r="AV185">
            <v>2.2286999999999999</v>
          </cell>
          <cell r="AW185">
            <v>2.2989786746620591</v>
          </cell>
          <cell r="AX185">
            <v>2.4293</v>
          </cell>
          <cell r="AZ185">
            <v>53</v>
          </cell>
        </row>
        <row r="186">
          <cell r="D186">
            <v>44835</v>
          </cell>
          <cell r="E186">
            <v>38.112189999999998</v>
          </cell>
          <cell r="F186">
            <v>31.84</v>
          </cell>
          <cell r="G186">
            <v>34.324219999999997</v>
          </cell>
          <cell r="H186">
            <v>39.400820000000003</v>
          </cell>
          <cell r="I186">
            <v>0</v>
          </cell>
          <cell r="J186">
            <v>30.59</v>
          </cell>
          <cell r="K186">
            <v>30.34</v>
          </cell>
          <cell r="L186">
            <v>36.009500000000003</v>
          </cell>
          <cell r="M186">
            <v>30.500889999999998</v>
          </cell>
          <cell r="N186">
            <v>28.251380000000001</v>
          </cell>
          <cell r="O186">
            <v>26.804099999999998</v>
          </cell>
          <cell r="P186">
            <v>31.9147</v>
          </cell>
          <cell r="Q186">
            <v>0</v>
          </cell>
          <cell r="R186">
            <v>27.001380000000001</v>
          </cell>
          <cell r="S186">
            <v>27.001380000000001</v>
          </cell>
          <cell r="T186">
            <v>32.58858</v>
          </cell>
          <cell r="U186">
            <v>34.756670645161286</v>
          </cell>
          <cell r="V186">
            <v>30.257920215053762</v>
          </cell>
          <cell r="W186">
            <v>31.008898279569891</v>
          </cell>
          <cell r="X186">
            <v>0</v>
          </cell>
          <cell r="Y186">
            <v>34.501352473118281</v>
          </cell>
          <cell r="Z186">
            <v>29.007920215053762</v>
          </cell>
          <cell r="AA186">
            <v>0</v>
          </cell>
          <cell r="AB186">
            <v>0</v>
          </cell>
          <cell r="AC186">
            <v>2.278</v>
          </cell>
          <cell r="AD186">
            <v>2.2155</v>
          </cell>
          <cell r="AE186">
            <v>2.2191999999999998</v>
          </cell>
          <cell r="AF186">
            <v>2.1204999999999998</v>
          </cell>
          <cell r="AG186">
            <v>2.4580000000000002</v>
          </cell>
          <cell r="AH186">
            <v>1.7330000000000001</v>
          </cell>
          <cell r="AI186">
            <v>2.3304999999999998</v>
          </cell>
          <cell r="AJ186">
            <v>2.3592</v>
          </cell>
          <cell r="AK186">
            <v>2.5207000000000002</v>
          </cell>
          <cell r="AL186">
            <v>2.3462000000000001</v>
          </cell>
          <cell r="AM186">
            <v>2.5707</v>
          </cell>
          <cell r="AN186">
            <v>2.3429000000000002</v>
          </cell>
          <cell r="AO186">
            <v>2.2799172996707577</v>
          </cell>
          <cell r="AP186">
            <v>2.3085426452397853</v>
          </cell>
          <cell r="AQ186">
            <v>2.3061449415393636</v>
          </cell>
          <cell r="AR186">
            <v>2.3136120967251341</v>
          </cell>
          <cell r="AS186">
            <v>2.1917758271023247</v>
          </cell>
          <cell r="AT186">
            <v>2.2079792431998393</v>
          </cell>
          <cell r="AU186">
            <v>2.2984037422690862</v>
          </cell>
          <cell r="AV186">
            <v>2.2343000000000002</v>
          </cell>
          <cell r="AW186">
            <v>2.2613732269539586</v>
          </cell>
          <cell r="AX186">
            <v>2.3898999999999999</v>
          </cell>
          <cell r="AZ186">
            <v>54</v>
          </cell>
        </row>
        <row r="187">
          <cell r="D187">
            <v>44866</v>
          </cell>
          <cell r="E187">
            <v>40.53</v>
          </cell>
          <cell r="F187">
            <v>31.292860000000001</v>
          </cell>
          <cell r="G187">
            <v>36.990639999999999</v>
          </cell>
          <cell r="H187">
            <v>40.473939999999999</v>
          </cell>
          <cell r="I187">
            <v>0</v>
          </cell>
          <cell r="J187">
            <v>29.792860000000001</v>
          </cell>
          <cell r="K187">
            <v>30.042860000000001</v>
          </cell>
          <cell r="L187">
            <v>34.365360000000003</v>
          </cell>
          <cell r="M187">
            <v>32.210410000000003</v>
          </cell>
          <cell r="N187">
            <v>27.750409999999999</v>
          </cell>
          <cell r="O187">
            <v>28.530090000000001</v>
          </cell>
          <cell r="P187">
            <v>32.742890000000003</v>
          </cell>
          <cell r="Q187">
            <v>0</v>
          </cell>
          <cell r="R187">
            <v>26.500409999999999</v>
          </cell>
          <cell r="S187">
            <v>26.500409999999999</v>
          </cell>
          <cell r="T187">
            <v>31.560310000000001</v>
          </cell>
          <cell r="U187">
            <v>36.825993911234399</v>
          </cell>
          <cell r="V187">
            <v>29.715708196948682</v>
          </cell>
          <cell r="W187">
            <v>33.223876407766987</v>
          </cell>
          <cell r="X187">
            <v>0</v>
          </cell>
          <cell r="Y187">
            <v>33.116509722607496</v>
          </cell>
          <cell r="Z187">
            <v>28.327011941747568</v>
          </cell>
          <cell r="AA187">
            <v>0</v>
          </cell>
          <cell r="AB187">
            <v>0</v>
          </cell>
          <cell r="AC187">
            <v>2.605</v>
          </cell>
          <cell r="AD187">
            <v>3.0550000000000002</v>
          </cell>
          <cell r="AE187">
            <v>2.4512</v>
          </cell>
          <cell r="AF187">
            <v>2.1749999999999998</v>
          </cell>
          <cell r="AG187">
            <v>2.54</v>
          </cell>
          <cell r="AH187">
            <v>1.7975000000000001</v>
          </cell>
          <cell r="AI187">
            <v>2.76</v>
          </cell>
          <cell r="AJ187">
            <v>2.6926999999999999</v>
          </cell>
          <cell r="AK187">
            <v>2.8573</v>
          </cell>
          <cell r="AL187">
            <v>2.6762000000000001</v>
          </cell>
          <cell r="AM187">
            <v>2.9073000000000002</v>
          </cell>
          <cell r="AN187">
            <v>2.6741000000000001</v>
          </cell>
          <cell r="AO187">
            <v>2.6075815570365024</v>
          </cell>
          <cell r="AP187">
            <v>2.6400847723816283</v>
          </cell>
          <cell r="AQ187">
            <v>2.8609802057181426</v>
          </cell>
          <cell r="AR187">
            <v>2.6451542238669776</v>
          </cell>
          <cell r="AS187">
            <v>2.2475988323261289</v>
          </cell>
          <cell r="AT187">
            <v>2.3454880256950719</v>
          </cell>
          <cell r="AU187">
            <v>2.6299458694109297</v>
          </cell>
          <cell r="AV187">
            <v>2.4662000000000002</v>
          </cell>
          <cell r="AW187">
            <v>3.1146103445472102</v>
          </cell>
          <cell r="AX187">
            <v>3.282</v>
          </cell>
          <cell r="AZ187">
            <v>55</v>
          </cell>
        </row>
        <row r="188">
          <cell r="D188">
            <v>44896</v>
          </cell>
          <cell r="E188">
            <v>48.032859999999999</v>
          </cell>
          <cell r="F188">
            <v>34.384630000000001</v>
          </cell>
          <cell r="G188">
            <v>44.643990000000002</v>
          </cell>
          <cell r="H188">
            <v>45.444389999999999</v>
          </cell>
          <cell r="I188">
            <v>0</v>
          </cell>
          <cell r="J188">
            <v>32.884630000000001</v>
          </cell>
          <cell r="K188">
            <v>32.884630000000001</v>
          </cell>
          <cell r="L188">
            <v>43.018030000000003</v>
          </cell>
          <cell r="M188">
            <v>37.31</v>
          </cell>
          <cell r="N188">
            <v>28.75637</v>
          </cell>
          <cell r="O188">
            <v>33.711689999999997</v>
          </cell>
          <cell r="P188">
            <v>36.197090000000003</v>
          </cell>
          <cell r="Q188">
            <v>0</v>
          </cell>
          <cell r="R188">
            <v>26.75637</v>
          </cell>
          <cell r="S188">
            <v>27.75637</v>
          </cell>
          <cell r="T188">
            <v>39.058570000000003</v>
          </cell>
          <cell r="U188">
            <v>43.305577634408607</v>
          </cell>
          <cell r="V188">
            <v>31.903354086021501</v>
          </cell>
          <cell r="W188">
            <v>39.82437387096774</v>
          </cell>
          <cell r="X188">
            <v>0</v>
          </cell>
          <cell r="Y188">
            <v>41.272461612903221</v>
          </cell>
          <cell r="Z188">
            <v>30.182923978494628</v>
          </cell>
          <cell r="AA188">
            <v>0</v>
          </cell>
          <cell r="AB188">
            <v>0</v>
          </cell>
          <cell r="AC188">
            <v>3.0385</v>
          </cell>
          <cell r="AD188">
            <v>3.6435</v>
          </cell>
          <cell r="AE188">
            <v>2.6147999999999998</v>
          </cell>
          <cell r="AF188">
            <v>2.4735</v>
          </cell>
          <cell r="AG188">
            <v>2.6960000000000002</v>
          </cell>
          <cell r="AH188">
            <v>1.8935</v>
          </cell>
          <cell r="AI188">
            <v>3.2985000000000002</v>
          </cell>
          <cell r="AJ188">
            <v>3.1349</v>
          </cell>
          <cell r="AK188">
            <v>3.3035000000000001</v>
          </cell>
          <cell r="AL188">
            <v>3.1135999999999999</v>
          </cell>
          <cell r="AM188">
            <v>3.3534999999999999</v>
          </cell>
          <cell r="AN188">
            <v>3.1132</v>
          </cell>
          <cell r="AO188">
            <v>3.0419621551039349</v>
          </cell>
          <cell r="AP188">
            <v>3.0796062161614115</v>
          </cell>
          <cell r="AQ188">
            <v>3.2504264046811469</v>
          </cell>
          <cell r="AR188">
            <v>3.0846756676467608</v>
          </cell>
          <cell r="AS188">
            <v>2.5533450169005429</v>
          </cell>
          <cell r="AT188">
            <v>2.7404493827160494</v>
          </cell>
          <cell r="AU188">
            <v>3.0694673131907129</v>
          </cell>
          <cell r="AV188">
            <v>2.6297999999999999</v>
          </cell>
          <cell r="AW188">
            <v>3.7127402357963208</v>
          </cell>
          <cell r="AX188">
            <v>3.9074</v>
          </cell>
          <cell r="AZ188">
            <v>56</v>
          </cell>
        </row>
        <row r="189">
          <cell r="D189">
            <v>44927</v>
          </cell>
          <cell r="E189">
            <v>47.456099999999999</v>
          </cell>
          <cell r="F189">
            <v>37.115000000000002</v>
          </cell>
          <cell r="G189">
            <v>41.715699999999998</v>
          </cell>
          <cell r="H189">
            <v>43.878700000000002</v>
          </cell>
          <cell r="I189">
            <v>0</v>
          </cell>
          <cell r="J189">
            <v>35.615000000000002</v>
          </cell>
          <cell r="K189">
            <v>35.615000000000002</v>
          </cell>
          <cell r="L189">
            <v>38.079099999999997</v>
          </cell>
          <cell r="M189">
            <v>33.740900000000003</v>
          </cell>
          <cell r="N189">
            <v>35.442</v>
          </cell>
          <cell r="O189">
            <v>29.143699999999999</v>
          </cell>
          <cell r="P189">
            <v>35.909100000000002</v>
          </cell>
          <cell r="Q189">
            <v>0</v>
          </cell>
          <cell r="R189">
            <v>33.942</v>
          </cell>
          <cell r="S189">
            <v>34.442</v>
          </cell>
          <cell r="T189">
            <v>37.127099999999999</v>
          </cell>
          <cell r="U189">
            <v>41.11466344086022</v>
          </cell>
          <cell r="V189">
            <v>36.341462365591397</v>
          </cell>
          <cell r="W189">
            <v>35.902839784946238</v>
          </cell>
          <cell r="X189">
            <v>0</v>
          </cell>
          <cell r="Y189">
            <v>37.638927956989242</v>
          </cell>
          <cell r="Z189">
            <v>34.841462365591397</v>
          </cell>
          <cell r="AA189">
            <v>0</v>
          </cell>
          <cell r="AB189">
            <v>0</v>
          </cell>
          <cell r="AC189">
            <v>3.0790000000000002</v>
          </cell>
          <cell r="AD189">
            <v>3.5565000000000002</v>
          </cell>
          <cell r="AE189">
            <v>2.7589999999999999</v>
          </cell>
          <cell r="AF189">
            <v>2.6715</v>
          </cell>
          <cell r="AG189">
            <v>2.7890000000000001</v>
          </cell>
          <cell r="AH189">
            <v>1.9339999999999999</v>
          </cell>
          <cell r="AI189">
            <v>3.3065000000000002</v>
          </cell>
          <cell r="AJ189">
            <v>3.1762000000000001</v>
          </cell>
          <cell r="AK189">
            <v>3.3452000000000002</v>
          </cell>
          <cell r="AL189">
            <v>3.1543999999999999</v>
          </cell>
          <cell r="AM189">
            <v>3.3952</v>
          </cell>
          <cell r="AN189">
            <v>3.1541999999999999</v>
          </cell>
          <cell r="AO189">
            <v>3.0825444255116188</v>
          </cell>
          <cell r="AP189">
            <v>3.1206687731927407</v>
          </cell>
          <cell r="AQ189">
            <v>3.2800452353960567</v>
          </cell>
          <cell r="AR189">
            <v>3.12573822467809</v>
          </cell>
          <cell r="AS189">
            <v>2.7561515312916112</v>
          </cell>
          <cell r="AT189">
            <v>2.8036833483890393</v>
          </cell>
          <cell r="AU189">
            <v>3.1105298702220421</v>
          </cell>
          <cell r="AV189">
            <v>2.774</v>
          </cell>
          <cell r="AW189">
            <v>3.6243166155097062</v>
          </cell>
          <cell r="AX189">
            <v>3.8149000000000002</v>
          </cell>
          <cell r="AZ189">
            <v>57</v>
          </cell>
        </row>
        <row r="190">
          <cell r="D190">
            <v>44958</v>
          </cell>
          <cell r="E190">
            <v>40.5867</v>
          </cell>
          <cell r="F190">
            <v>36.425649999999997</v>
          </cell>
          <cell r="G190">
            <v>35.857250000000001</v>
          </cell>
          <cell r="H190">
            <v>39.059350000000002</v>
          </cell>
          <cell r="I190">
            <v>0</v>
          </cell>
          <cell r="J190">
            <v>34.925649999999997</v>
          </cell>
          <cell r="K190">
            <v>34.925649999999997</v>
          </cell>
          <cell r="L190">
            <v>35.91695</v>
          </cell>
          <cell r="M190">
            <v>29.630299999999998</v>
          </cell>
          <cell r="N190">
            <v>32.412750000000003</v>
          </cell>
          <cell r="O190">
            <v>25.80865</v>
          </cell>
          <cell r="P190">
            <v>32.825049999999997</v>
          </cell>
          <cell r="Q190">
            <v>0</v>
          </cell>
          <cell r="R190">
            <v>30.912749999999999</v>
          </cell>
          <cell r="S190">
            <v>31.162749999999999</v>
          </cell>
          <cell r="T190">
            <v>35.01885</v>
          </cell>
          <cell r="U190">
            <v>35.891100000000002</v>
          </cell>
          <cell r="V190">
            <v>34.705835714285719</v>
          </cell>
          <cell r="W190">
            <v>31.550707142857142</v>
          </cell>
          <cell r="X190">
            <v>0</v>
          </cell>
          <cell r="Y190">
            <v>35.532049999999998</v>
          </cell>
          <cell r="Z190">
            <v>33.205835714285719</v>
          </cell>
          <cell r="AA190">
            <v>0</v>
          </cell>
          <cell r="AB190">
            <v>0</v>
          </cell>
          <cell r="AC190">
            <v>2.9674999999999998</v>
          </cell>
          <cell r="AD190">
            <v>3.3075000000000001</v>
          </cell>
          <cell r="AE190">
            <v>2.6863000000000001</v>
          </cell>
          <cell r="AF190">
            <v>2.5924999999999998</v>
          </cell>
          <cell r="AG190">
            <v>2.74</v>
          </cell>
          <cell r="AH190">
            <v>1.9225000000000001</v>
          </cell>
          <cell r="AI190">
            <v>3.3450000000000002</v>
          </cell>
          <cell r="AJ190">
            <v>3.0625</v>
          </cell>
          <cell r="AK190">
            <v>3.2303999999999999</v>
          </cell>
          <cell r="AL190">
            <v>3.0419</v>
          </cell>
          <cell r="AM190">
            <v>3.2804000000000002</v>
          </cell>
          <cell r="AN190">
            <v>3.0413000000000001</v>
          </cell>
          <cell r="AO190">
            <v>2.9708179279694766</v>
          </cell>
          <cell r="AP190">
            <v>3.0076200050694517</v>
          </cell>
          <cell r="AQ190">
            <v>3.1134652032109771</v>
          </cell>
          <cell r="AR190">
            <v>3.0126894565548006</v>
          </cell>
          <cell r="AS190">
            <v>2.6752337806002249</v>
          </cell>
          <cell r="AT190">
            <v>2.7294085315667971</v>
          </cell>
          <cell r="AU190">
            <v>2.9974811020987531</v>
          </cell>
          <cell r="AV190">
            <v>2.7012</v>
          </cell>
          <cell r="AW190">
            <v>3.3712421160687063</v>
          </cell>
          <cell r="AX190">
            <v>3.5503</v>
          </cell>
          <cell r="AZ190">
            <v>58</v>
          </cell>
        </row>
        <row r="191">
          <cell r="D191">
            <v>44986</v>
          </cell>
          <cell r="E191">
            <v>35.150599999999997</v>
          </cell>
          <cell r="F191">
            <v>30.866150000000001</v>
          </cell>
          <cell r="G191">
            <v>29.942299999999999</v>
          </cell>
          <cell r="H191">
            <v>34.686300000000003</v>
          </cell>
          <cell r="I191">
            <v>0</v>
          </cell>
          <cell r="J191">
            <v>28.866150000000001</v>
          </cell>
          <cell r="K191">
            <v>29.116150000000001</v>
          </cell>
          <cell r="L191">
            <v>27.296250000000001</v>
          </cell>
          <cell r="M191">
            <v>26.537700000000001</v>
          </cell>
          <cell r="N191">
            <v>30.493500000000001</v>
          </cell>
          <cell r="O191">
            <v>21.943100000000001</v>
          </cell>
          <cell r="P191">
            <v>30.074400000000001</v>
          </cell>
          <cell r="Q191">
            <v>0</v>
          </cell>
          <cell r="R191">
            <v>28.993500000000001</v>
          </cell>
          <cell r="S191">
            <v>28.993500000000001</v>
          </cell>
          <cell r="T191">
            <v>26.613900000000001</v>
          </cell>
          <cell r="U191">
            <v>31.54546958277254</v>
          </cell>
          <cell r="V191">
            <v>30.710168640646032</v>
          </cell>
          <cell r="W191">
            <v>26.594048048452219</v>
          </cell>
          <cell r="X191">
            <v>0</v>
          </cell>
          <cell r="Y191">
            <v>27.010636473755049</v>
          </cell>
          <cell r="Z191">
            <v>28.919455316285333</v>
          </cell>
          <cell r="AA191">
            <v>0</v>
          </cell>
          <cell r="AB191">
            <v>0</v>
          </cell>
          <cell r="AC191">
            <v>2.5790000000000002</v>
          </cell>
          <cell r="AD191">
            <v>2.8214999999999999</v>
          </cell>
          <cell r="AE191">
            <v>2.4051999999999998</v>
          </cell>
          <cell r="AF191">
            <v>2.4015</v>
          </cell>
          <cell r="AG191">
            <v>2.5990000000000002</v>
          </cell>
          <cell r="AH191">
            <v>1.8314999999999999</v>
          </cell>
          <cell r="AI191">
            <v>2.7389999999999999</v>
          </cell>
          <cell r="AJ191">
            <v>2.6661999999999999</v>
          </cell>
          <cell r="AK191">
            <v>2.8304999999999998</v>
          </cell>
          <cell r="AL191">
            <v>2.6499000000000001</v>
          </cell>
          <cell r="AM191">
            <v>2.8805000000000001</v>
          </cell>
          <cell r="AN191">
            <v>2.6478000000000002</v>
          </cell>
          <cell r="AO191">
            <v>2.5815287414661379</v>
          </cell>
          <cell r="AP191">
            <v>2.6137236246578124</v>
          </cell>
          <cell r="AQ191">
            <v>2.7162518283611949</v>
          </cell>
          <cell r="AR191">
            <v>2.6187930761431617</v>
          </cell>
          <cell r="AS191">
            <v>2.4795971934856089</v>
          </cell>
          <cell r="AT191">
            <v>2.3545214493626414</v>
          </cell>
          <cell r="AU191">
            <v>2.6035847216871133</v>
          </cell>
          <cell r="AV191">
            <v>2.4203000000000001</v>
          </cell>
          <cell r="AW191">
            <v>2.8772894786055492</v>
          </cell>
          <cell r="AX191">
            <v>3.0339</v>
          </cell>
          <cell r="AZ191">
            <v>59</v>
          </cell>
        </row>
        <row r="192">
          <cell r="D192">
            <v>45017</v>
          </cell>
          <cell r="E192">
            <v>22.812799999999999</v>
          </cell>
          <cell r="F192">
            <v>23.627400000000002</v>
          </cell>
          <cell r="G192">
            <v>19.220800000000001</v>
          </cell>
          <cell r="H192">
            <v>22.5609</v>
          </cell>
          <cell r="I192">
            <v>0</v>
          </cell>
          <cell r="J192">
            <v>21.627400000000002</v>
          </cell>
          <cell r="K192">
            <v>21.377400000000002</v>
          </cell>
          <cell r="L192">
            <v>18.822099999999999</v>
          </cell>
          <cell r="M192">
            <v>18.5793</v>
          </cell>
          <cell r="N192">
            <v>20.921199999999999</v>
          </cell>
          <cell r="O192">
            <v>14.540900000000001</v>
          </cell>
          <cell r="P192">
            <v>20.1556</v>
          </cell>
          <cell r="Q192">
            <v>0</v>
          </cell>
          <cell r="R192">
            <v>19.421199999999999</v>
          </cell>
          <cell r="S192">
            <v>18.671199999999999</v>
          </cell>
          <cell r="T192">
            <v>18.351600000000001</v>
          </cell>
          <cell r="U192">
            <v>20.931244444444445</v>
          </cell>
          <cell r="V192">
            <v>22.424644444444446</v>
          </cell>
          <cell r="W192">
            <v>17.140844444444443</v>
          </cell>
          <cell r="X192">
            <v>0</v>
          </cell>
          <cell r="Y192">
            <v>18.612988888888889</v>
          </cell>
          <cell r="Z192">
            <v>20.646866666666668</v>
          </cell>
          <cell r="AA192">
            <v>0</v>
          </cell>
          <cell r="AB192">
            <v>0</v>
          </cell>
          <cell r="AC192">
            <v>2.0390000000000001</v>
          </cell>
          <cell r="AD192">
            <v>1.8140000000000001</v>
          </cell>
          <cell r="AE192">
            <v>2.024</v>
          </cell>
          <cell r="AF192">
            <v>1.9115</v>
          </cell>
          <cell r="AG192">
            <v>2.2989999999999999</v>
          </cell>
          <cell r="AH192">
            <v>1.5515000000000001</v>
          </cell>
          <cell r="AI192">
            <v>2.1715</v>
          </cell>
          <cell r="AJ192">
            <v>2.1154999999999999</v>
          </cell>
          <cell r="AK192">
            <v>2.2747000000000002</v>
          </cell>
          <cell r="AL192">
            <v>2.1051000000000002</v>
          </cell>
          <cell r="AM192">
            <v>2.3247</v>
          </cell>
          <cell r="AN192">
            <v>2.1008</v>
          </cell>
          <cell r="AO192">
            <v>2.0404318026970181</v>
          </cell>
          <cell r="AP192">
            <v>2.0662228642400895</v>
          </cell>
          <cell r="AQ192">
            <v>1.9971666847633702</v>
          </cell>
          <cell r="AR192">
            <v>2.0712923157254388</v>
          </cell>
          <cell r="AS192">
            <v>1.9777022841339751</v>
          </cell>
          <cell r="AT192">
            <v>2.0082402087724582</v>
          </cell>
          <cell r="AU192">
            <v>2.0560839612693904</v>
          </cell>
          <cell r="AV192">
            <v>2.0390000000000001</v>
          </cell>
          <cell r="AW192">
            <v>1.8533033011484907</v>
          </cell>
          <cell r="AX192">
            <v>1.9633</v>
          </cell>
          <cell r="AZ192">
            <v>60</v>
          </cell>
        </row>
        <row r="193">
          <cell r="D193">
            <v>45047</v>
          </cell>
          <cell r="E193">
            <v>21.874099999999999</v>
          </cell>
          <cell r="F193">
            <v>24.7179</v>
          </cell>
          <cell r="G193">
            <v>18.045649999999998</v>
          </cell>
          <cell r="H193">
            <v>22.11645</v>
          </cell>
          <cell r="I193">
            <v>0</v>
          </cell>
          <cell r="J193">
            <v>22.7179</v>
          </cell>
          <cell r="K193">
            <v>22.4679</v>
          </cell>
          <cell r="L193">
            <v>18.544899999999998</v>
          </cell>
          <cell r="M193">
            <v>12.419</v>
          </cell>
          <cell r="N193">
            <v>22.7498</v>
          </cell>
          <cell r="O193">
            <v>9.4686000000000003</v>
          </cell>
          <cell r="P193">
            <v>17.0794</v>
          </cell>
          <cell r="Q193">
            <v>0</v>
          </cell>
          <cell r="R193">
            <v>21.7498</v>
          </cell>
          <cell r="S193">
            <v>20.7498</v>
          </cell>
          <cell r="T193">
            <v>18.081299999999999</v>
          </cell>
          <cell r="U193">
            <v>17.705722580645162</v>
          </cell>
          <cell r="V193">
            <v>23.850243010752688</v>
          </cell>
          <cell r="W193">
            <v>14.264369892473118</v>
          </cell>
          <cell r="X193">
            <v>0</v>
          </cell>
          <cell r="Y193">
            <v>18.340517204301072</v>
          </cell>
          <cell r="Z193">
            <v>22.291103225806452</v>
          </cell>
          <cell r="AA193">
            <v>0</v>
          </cell>
          <cell r="AB193">
            <v>0</v>
          </cell>
          <cell r="AC193">
            <v>2.0099999999999998</v>
          </cell>
          <cell r="AD193">
            <v>1.7625</v>
          </cell>
          <cell r="AE193">
            <v>1.9912000000000001</v>
          </cell>
          <cell r="AF193">
            <v>1.8674999999999999</v>
          </cell>
          <cell r="AG193">
            <v>2.2650000000000001</v>
          </cell>
          <cell r="AH193">
            <v>1.5225</v>
          </cell>
          <cell r="AI193">
            <v>2.1375000000000002</v>
          </cell>
          <cell r="AJ193">
            <v>2.0859000000000001</v>
          </cell>
          <cell r="AK193">
            <v>2.2448000000000001</v>
          </cell>
          <cell r="AL193">
            <v>2.0758000000000001</v>
          </cell>
          <cell r="AM193">
            <v>2.2948</v>
          </cell>
          <cell r="AN193">
            <v>2.0714000000000001</v>
          </cell>
          <cell r="AO193">
            <v>2.0113728930223802</v>
          </cell>
          <cell r="AP193">
            <v>2.0368200456250638</v>
          </cell>
          <cell r="AQ193">
            <v>1.9535151562796831</v>
          </cell>
          <cell r="AR193">
            <v>2.0418894971104122</v>
          </cell>
          <cell r="AS193">
            <v>1.9326341698248488</v>
          </cell>
          <cell r="AT193">
            <v>1.8938168423165713</v>
          </cell>
          <cell r="AU193">
            <v>2.0266811426543647</v>
          </cell>
          <cell r="AV193">
            <v>2.0062000000000002</v>
          </cell>
          <cell r="AW193">
            <v>1.800960583392621</v>
          </cell>
          <cell r="AX193">
            <v>1.9086000000000001</v>
          </cell>
          <cell r="AZ193">
            <v>61</v>
          </cell>
        </row>
        <row r="194">
          <cell r="D194">
            <v>45078</v>
          </cell>
          <cell r="E194">
            <v>22.0181</v>
          </cell>
          <cell r="F194">
            <v>42.401400000000002</v>
          </cell>
          <cell r="G194">
            <v>18.416</v>
          </cell>
          <cell r="H194">
            <v>23.823799999999999</v>
          </cell>
          <cell r="I194">
            <v>0</v>
          </cell>
          <cell r="J194">
            <v>41.901400000000002</v>
          </cell>
          <cell r="K194">
            <v>41.401400000000002</v>
          </cell>
          <cell r="L194">
            <v>28.446400000000001</v>
          </cell>
          <cell r="M194">
            <v>10.524800000000001</v>
          </cell>
          <cell r="N194">
            <v>24.246749999999999</v>
          </cell>
          <cell r="O194">
            <v>7.5810500000000003</v>
          </cell>
          <cell r="P194">
            <v>16.429649999999999</v>
          </cell>
          <cell r="Q194">
            <v>0</v>
          </cell>
          <cell r="R194">
            <v>22.246749999999999</v>
          </cell>
          <cell r="S194">
            <v>22.746749999999999</v>
          </cell>
          <cell r="T194">
            <v>27.73535</v>
          </cell>
          <cell r="U194">
            <v>17.165373333333335</v>
          </cell>
          <cell r="V194">
            <v>34.736103333333332</v>
          </cell>
          <cell r="W194">
            <v>13.841243333333333</v>
          </cell>
          <cell r="X194">
            <v>0</v>
          </cell>
          <cell r="Y194">
            <v>28.146178888888887</v>
          </cell>
          <cell r="Z194">
            <v>33.602770000000007</v>
          </cell>
          <cell r="AA194">
            <v>0</v>
          </cell>
          <cell r="AB194">
            <v>0</v>
          </cell>
          <cell r="AC194">
            <v>2.0465</v>
          </cell>
          <cell r="AD194">
            <v>1.804</v>
          </cell>
          <cell r="AE194">
            <v>2.0251999999999999</v>
          </cell>
          <cell r="AF194">
            <v>1.9139999999999999</v>
          </cell>
          <cell r="AG194">
            <v>2.2989999999999999</v>
          </cell>
          <cell r="AH194">
            <v>1.5515000000000001</v>
          </cell>
          <cell r="AI194">
            <v>2.1865000000000001</v>
          </cell>
          <cell r="AJ194">
            <v>2.1231</v>
          </cell>
          <cell r="AK194">
            <v>2.2824</v>
          </cell>
          <cell r="AL194">
            <v>2.1126999999999998</v>
          </cell>
          <cell r="AM194">
            <v>2.3323999999999998</v>
          </cell>
          <cell r="AN194">
            <v>2.1084000000000001</v>
          </cell>
          <cell r="AO194">
            <v>2.0479470379576998</v>
          </cell>
          <cell r="AP194">
            <v>2.073827041468113</v>
          </cell>
          <cell r="AQ194">
            <v>1.9926099415764611</v>
          </cell>
          <cell r="AR194">
            <v>2.0788964929534623</v>
          </cell>
          <cell r="AS194">
            <v>1.9802629724469936</v>
          </cell>
          <cell r="AT194">
            <v>1.9580545217304026</v>
          </cell>
          <cell r="AU194">
            <v>2.0636881384974144</v>
          </cell>
          <cell r="AV194">
            <v>2.0402</v>
          </cell>
          <cell r="AW194">
            <v>1.8431396666327879</v>
          </cell>
          <cell r="AX194">
            <v>1.9527000000000001</v>
          </cell>
          <cell r="AZ194">
            <v>62</v>
          </cell>
        </row>
        <row r="195">
          <cell r="D195">
            <v>45108</v>
          </cell>
          <cell r="E195">
            <v>52.697400000000002</v>
          </cell>
          <cell r="F195">
            <v>97.687650000000005</v>
          </cell>
          <cell r="G195">
            <v>46.413899999999998</v>
          </cell>
          <cell r="H195">
            <v>51.981400000000001</v>
          </cell>
          <cell r="I195">
            <v>0</v>
          </cell>
          <cell r="J195">
            <v>101.43774999999999</v>
          </cell>
          <cell r="K195">
            <v>102.18774999999999</v>
          </cell>
          <cell r="L195">
            <v>51.414850000000001</v>
          </cell>
          <cell r="M195">
            <v>28.158200000000001</v>
          </cell>
          <cell r="N195">
            <v>45.040349999999997</v>
          </cell>
          <cell r="O195">
            <v>23.3566</v>
          </cell>
          <cell r="P195">
            <v>34.292000000000002</v>
          </cell>
          <cell r="Q195">
            <v>0</v>
          </cell>
          <cell r="R195">
            <v>45.540349999999997</v>
          </cell>
          <cell r="S195">
            <v>46.040349999999997</v>
          </cell>
          <cell r="T195">
            <v>38.261150000000001</v>
          </cell>
          <cell r="U195">
            <v>41.351318279569895</v>
          </cell>
          <cell r="V195">
            <v>73.34535000000001</v>
          </cell>
          <cell r="W195">
            <v>35.752997849462368</v>
          </cell>
          <cell r="X195">
            <v>0</v>
          </cell>
          <cell r="Y195">
            <v>45.333031720430114</v>
          </cell>
          <cell r="Z195">
            <v>75.592715591397848</v>
          </cell>
          <cell r="AA195">
            <v>0</v>
          </cell>
          <cell r="AB195">
            <v>0</v>
          </cell>
          <cell r="AC195">
            <v>2.2254999999999998</v>
          </cell>
          <cell r="AD195">
            <v>2.0179999999999998</v>
          </cell>
          <cell r="AE195">
            <v>2.0992000000000002</v>
          </cell>
          <cell r="AF195">
            <v>2.1030000000000002</v>
          </cell>
          <cell r="AG195">
            <v>2.3380000000000001</v>
          </cell>
          <cell r="AH195">
            <v>1.573</v>
          </cell>
          <cell r="AI195">
            <v>2.9605000000000001</v>
          </cell>
          <cell r="AJ195">
            <v>2.3056999999999999</v>
          </cell>
          <cell r="AK195">
            <v>2.4666000000000001</v>
          </cell>
          <cell r="AL195">
            <v>2.2932999999999999</v>
          </cell>
          <cell r="AM195">
            <v>2.5165999999999999</v>
          </cell>
          <cell r="AN195">
            <v>2.2896999999999998</v>
          </cell>
          <cell r="AO195">
            <v>2.2273106528459827</v>
          </cell>
          <cell r="AP195">
            <v>2.2553134046436178</v>
          </cell>
          <cell r="AQ195">
            <v>2.1417397186025817</v>
          </cell>
          <cell r="AR195">
            <v>2.2603828561289667</v>
          </cell>
          <cell r="AS195">
            <v>2.1738510089111953</v>
          </cell>
          <cell r="AT195">
            <v>2.0599314664257755</v>
          </cell>
          <cell r="AU195">
            <v>2.2451745016729192</v>
          </cell>
          <cell r="AV195">
            <v>2.1143000000000001</v>
          </cell>
          <cell r="AW195">
            <v>2.060641445268828</v>
          </cell>
          <cell r="AX195">
            <v>2.1800999999999999</v>
          </cell>
          <cell r="AZ195">
            <v>63</v>
          </cell>
        </row>
        <row r="196">
          <cell r="D196">
            <v>45139</v>
          </cell>
          <cell r="E196">
            <v>58.543900000000001</v>
          </cell>
          <cell r="F196">
            <v>97.030100000000004</v>
          </cell>
          <cell r="G196">
            <v>52.108499999999999</v>
          </cell>
          <cell r="H196">
            <v>56.184199999999997</v>
          </cell>
          <cell r="I196">
            <v>0</v>
          </cell>
          <cell r="J196">
            <v>101.0301</v>
          </cell>
          <cell r="K196">
            <v>101.0301</v>
          </cell>
          <cell r="L196">
            <v>58.648800000000001</v>
          </cell>
          <cell r="M196">
            <v>32.156799999999997</v>
          </cell>
          <cell r="N196">
            <v>46.178849999999997</v>
          </cell>
          <cell r="O196">
            <v>27.584599999999998</v>
          </cell>
          <cell r="P196">
            <v>37.554299999999998</v>
          </cell>
          <cell r="Q196">
            <v>0</v>
          </cell>
          <cell r="R196">
            <v>47.178849999999997</v>
          </cell>
          <cell r="S196">
            <v>46.678849999999997</v>
          </cell>
          <cell r="T196">
            <v>36.25215</v>
          </cell>
          <cell r="U196">
            <v>47.478341935483868</v>
          </cell>
          <cell r="V196">
            <v>75.705382258064532</v>
          </cell>
          <cell r="W196">
            <v>41.82428387096774</v>
          </cell>
          <cell r="X196">
            <v>0</v>
          </cell>
          <cell r="Y196">
            <v>49.256656451612905</v>
          </cell>
          <cell r="Z196">
            <v>78.447317741935493</v>
          </cell>
          <cell r="AA196">
            <v>0</v>
          </cell>
          <cell r="AB196">
            <v>0</v>
          </cell>
          <cell r="AC196">
            <v>2.2360000000000002</v>
          </cell>
          <cell r="AD196">
            <v>2.0459999999999998</v>
          </cell>
          <cell r="AE196">
            <v>2.1110000000000002</v>
          </cell>
          <cell r="AF196">
            <v>2.1110000000000002</v>
          </cell>
          <cell r="AG196">
            <v>2.3460000000000001</v>
          </cell>
          <cell r="AH196">
            <v>1.5760000000000001</v>
          </cell>
          <cell r="AI196">
            <v>2.9834999999999998</v>
          </cell>
          <cell r="AJ196">
            <v>2.3163999999999998</v>
          </cell>
          <cell r="AK196">
            <v>2.4775</v>
          </cell>
          <cell r="AL196">
            <v>2.3039000000000001</v>
          </cell>
          <cell r="AM196">
            <v>2.5274999999999999</v>
          </cell>
          <cell r="AN196">
            <v>2.3003</v>
          </cell>
          <cell r="AO196">
            <v>2.2378319822109378</v>
          </cell>
          <cell r="AP196">
            <v>2.2659592527628512</v>
          </cell>
          <cell r="AQ196">
            <v>2.1623486252888302</v>
          </cell>
          <cell r="AR196">
            <v>2.2710287042482005</v>
          </cell>
          <cell r="AS196">
            <v>2.1820452115128548</v>
          </cell>
          <cell r="AT196">
            <v>2.0679611763525041</v>
          </cell>
          <cell r="AU196">
            <v>2.2558203497921525</v>
          </cell>
          <cell r="AV196">
            <v>2.1259999999999999</v>
          </cell>
          <cell r="AW196">
            <v>2.089099621912796</v>
          </cell>
          <cell r="AX196">
            <v>2.2098</v>
          </cell>
          <cell r="AZ196">
            <v>64</v>
          </cell>
        </row>
        <row r="197">
          <cell r="D197">
            <v>45170</v>
          </cell>
          <cell r="E197">
            <v>53.358899999999998</v>
          </cell>
          <cell r="F197">
            <v>75.996300000000005</v>
          </cell>
          <cell r="G197">
            <v>46.989699999999999</v>
          </cell>
          <cell r="H197">
            <v>52.005400000000002</v>
          </cell>
          <cell r="I197">
            <v>0</v>
          </cell>
          <cell r="J197">
            <v>78.996300000000005</v>
          </cell>
          <cell r="K197">
            <v>77.996300000000005</v>
          </cell>
          <cell r="L197">
            <v>46.576300000000003</v>
          </cell>
          <cell r="M197">
            <v>31.269500000000001</v>
          </cell>
          <cell r="N197">
            <v>42.796149999999997</v>
          </cell>
          <cell r="O197">
            <v>26.83605</v>
          </cell>
          <cell r="P197">
            <v>36.019550000000002</v>
          </cell>
          <cell r="Q197">
            <v>0</v>
          </cell>
          <cell r="R197">
            <v>41.546149999999997</v>
          </cell>
          <cell r="S197">
            <v>41.796149999999997</v>
          </cell>
          <cell r="T197">
            <v>37.040550000000003</v>
          </cell>
          <cell r="U197">
            <v>43.541388888888889</v>
          </cell>
          <cell r="V197">
            <v>61.240677777777776</v>
          </cell>
          <cell r="W197">
            <v>38.032522222222227</v>
          </cell>
          <cell r="X197">
            <v>0</v>
          </cell>
          <cell r="Y197">
            <v>42.338188888888894</v>
          </cell>
          <cell r="Z197">
            <v>62.35178888888889</v>
          </cell>
          <cell r="AA197">
            <v>0</v>
          </cell>
          <cell r="AB197">
            <v>0</v>
          </cell>
          <cell r="AC197">
            <v>2.214</v>
          </cell>
          <cell r="AD197">
            <v>2.0514999999999999</v>
          </cell>
          <cell r="AE197">
            <v>2.109</v>
          </cell>
          <cell r="AF197">
            <v>2.0265</v>
          </cell>
          <cell r="AG197">
            <v>2.3340000000000001</v>
          </cell>
          <cell r="AH197">
            <v>1.5814999999999999</v>
          </cell>
          <cell r="AI197">
            <v>2.8490000000000002</v>
          </cell>
          <cell r="AJ197">
            <v>2.294</v>
          </cell>
          <cell r="AK197">
            <v>2.4548000000000001</v>
          </cell>
          <cell r="AL197">
            <v>2.2816999999999998</v>
          </cell>
          <cell r="AM197">
            <v>2.5047999999999999</v>
          </cell>
          <cell r="AN197">
            <v>2.278</v>
          </cell>
          <cell r="AO197">
            <v>2.2157872921129362</v>
          </cell>
          <cell r="AP197">
            <v>2.2436536662273143</v>
          </cell>
          <cell r="AQ197">
            <v>2.164160966329078</v>
          </cell>
          <cell r="AR197">
            <v>2.2487231177126636</v>
          </cell>
          <cell r="AS197">
            <v>2.0954939465328279</v>
          </cell>
          <cell r="AT197">
            <v>2.0609351801666165</v>
          </cell>
          <cell r="AU197">
            <v>2.2335147632566152</v>
          </cell>
          <cell r="AV197">
            <v>2.1240000000000001</v>
          </cell>
          <cell r="AW197">
            <v>2.0946896208964323</v>
          </cell>
          <cell r="AX197">
            <v>2.2157</v>
          </cell>
          <cell r="AZ197">
            <v>65</v>
          </cell>
        </row>
        <row r="198">
          <cell r="D198">
            <v>45200</v>
          </cell>
          <cell r="E198">
            <v>37.101599999999998</v>
          </cell>
          <cell r="F198">
            <v>31.472100000000001</v>
          </cell>
          <cell r="G198">
            <v>31.7559</v>
          </cell>
          <cell r="H198">
            <v>36.471699999999998</v>
          </cell>
          <cell r="I198">
            <v>0</v>
          </cell>
          <cell r="J198">
            <v>30.222100000000001</v>
          </cell>
          <cell r="K198">
            <v>29.972100000000001</v>
          </cell>
          <cell r="L198">
            <v>31.319299999999998</v>
          </cell>
          <cell r="M198">
            <v>30.617000000000001</v>
          </cell>
          <cell r="N198">
            <v>30.251449999999998</v>
          </cell>
          <cell r="O198">
            <v>25.714749999999999</v>
          </cell>
          <cell r="P198">
            <v>31.575749999999999</v>
          </cell>
          <cell r="Q198">
            <v>0</v>
          </cell>
          <cell r="R198">
            <v>29.001449999999998</v>
          </cell>
          <cell r="S198">
            <v>29.001449999999998</v>
          </cell>
          <cell r="T198">
            <v>30.536349999999999</v>
          </cell>
          <cell r="U198">
            <v>34.24279784946237</v>
          </cell>
          <cell r="V198">
            <v>30.933963978494624</v>
          </cell>
          <cell r="W198">
            <v>29.092597311827959</v>
          </cell>
          <cell r="X198">
            <v>0</v>
          </cell>
          <cell r="Y198">
            <v>30.974128494623656</v>
          </cell>
          <cell r="Z198">
            <v>29.683963978494624</v>
          </cell>
          <cell r="AA198">
            <v>0</v>
          </cell>
          <cell r="AB198">
            <v>0</v>
          </cell>
          <cell r="AC198">
            <v>2.1775000000000002</v>
          </cell>
          <cell r="AD198">
            <v>2.0724999999999998</v>
          </cell>
          <cell r="AE198">
            <v>2.1013000000000002</v>
          </cell>
          <cell r="AF198">
            <v>1.9875</v>
          </cell>
          <cell r="AG198">
            <v>2.3650000000000002</v>
          </cell>
          <cell r="AH198">
            <v>1.59</v>
          </cell>
          <cell r="AI198">
            <v>2.2275</v>
          </cell>
          <cell r="AJ198">
            <v>2.2566999999999999</v>
          </cell>
          <cell r="AK198">
            <v>2.4171999999999998</v>
          </cell>
          <cell r="AL198">
            <v>2.2448000000000001</v>
          </cell>
          <cell r="AM198">
            <v>2.4672000000000001</v>
          </cell>
          <cell r="AN198">
            <v>2.2410999999999999</v>
          </cell>
          <cell r="AO198">
            <v>2.1792131471776162</v>
          </cell>
          <cell r="AP198">
            <v>2.2066466703842647</v>
          </cell>
          <cell r="AQ198">
            <v>2.1710478622820206</v>
          </cell>
          <cell r="AR198">
            <v>2.211716121869614</v>
          </cell>
          <cell r="AS198">
            <v>2.0555472088497386</v>
          </cell>
          <cell r="AT198">
            <v>2.1045967278932047</v>
          </cell>
          <cell r="AU198">
            <v>2.196507767413566</v>
          </cell>
          <cell r="AV198">
            <v>2.1162000000000001</v>
          </cell>
          <cell r="AW198">
            <v>2.1160332533794084</v>
          </cell>
          <cell r="AX198">
            <v>2.238</v>
          </cell>
          <cell r="AZ198">
            <v>66</v>
          </cell>
        </row>
        <row r="199">
          <cell r="D199">
            <v>45231</v>
          </cell>
          <cell r="E199">
            <v>39.8108</v>
          </cell>
          <cell r="F199">
            <v>31.375900000000001</v>
          </cell>
          <cell r="G199">
            <v>34.563600000000001</v>
          </cell>
          <cell r="H199">
            <v>37.786499999999997</v>
          </cell>
          <cell r="I199">
            <v>0</v>
          </cell>
          <cell r="J199">
            <v>29.875900000000001</v>
          </cell>
          <cell r="K199">
            <v>30.125900000000001</v>
          </cell>
          <cell r="L199">
            <v>30.066700000000001</v>
          </cell>
          <cell r="M199">
            <v>32.714300000000001</v>
          </cell>
          <cell r="N199">
            <v>30.437049999999999</v>
          </cell>
          <cell r="O199">
            <v>27.6783</v>
          </cell>
          <cell r="P199">
            <v>32.590400000000002</v>
          </cell>
          <cell r="Q199">
            <v>0</v>
          </cell>
          <cell r="R199">
            <v>29.187049999999999</v>
          </cell>
          <cell r="S199">
            <v>29.187049999999999</v>
          </cell>
          <cell r="T199">
            <v>29.315049999999999</v>
          </cell>
          <cell r="U199">
            <v>36.651331900138693</v>
          </cell>
          <cell r="V199">
            <v>30.957909916782249</v>
          </cell>
          <cell r="W199">
            <v>31.498161303744801</v>
          </cell>
          <cell r="X199">
            <v>0</v>
          </cell>
          <cell r="Y199">
            <v>29.732054160887657</v>
          </cell>
          <cell r="Z199">
            <v>29.569213661581134</v>
          </cell>
          <cell r="AA199">
            <v>0</v>
          </cell>
          <cell r="AB199">
            <v>0</v>
          </cell>
          <cell r="AC199">
            <v>2.5954999999999999</v>
          </cell>
          <cell r="AD199">
            <v>3.0605000000000002</v>
          </cell>
          <cell r="AE199">
            <v>2.3530000000000002</v>
          </cell>
          <cell r="AF199">
            <v>2.2805</v>
          </cell>
          <cell r="AG199">
            <v>2.4580000000000002</v>
          </cell>
          <cell r="AH199">
            <v>1.6830000000000001</v>
          </cell>
          <cell r="AI199">
            <v>2.6680000000000001</v>
          </cell>
          <cell r="AJ199">
            <v>2.6831</v>
          </cell>
          <cell r="AK199">
            <v>2.8475000000000001</v>
          </cell>
          <cell r="AL199">
            <v>2.6665999999999999</v>
          </cell>
          <cell r="AM199">
            <v>2.8975</v>
          </cell>
          <cell r="AN199">
            <v>2.6644999999999999</v>
          </cell>
          <cell r="AO199">
            <v>2.5980622590396383</v>
          </cell>
          <cell r="AP199">
            <v>2.6304528145594648</v>
          </cell>
          <cell r="AQ199">
            <v>2.8129790587378598</v>
          </cell>
          <cell r="AR199">
            <v>2.6355222660448137</v>
          </cell>
          <cell r="AS199">
            <v>2.3556598791355117</v>
          </cell>
          <cell r="AT199">
            <v>2.3986848539596504</v>
          </cell>
          <cell r="AU199">
            <v>2.6203139115887657</v>
          </cell>
          <cell r="AV199">
            <v>2.3679999999999999</v>
          </cell>
          <cell r="AW199">
            <v>3.120200343530847</v>
          </cell>
          <cell r="AX199">
            <v>3.2879</v>
          </cell>
          <cell r="AZ199">
            <v>67</v>
          </cell>
        </row>
        <row r="200">
          <cell r="D200">
            <v>45261</v>
          </cell>
          <cell r="E200">
            <v>47.457999999999998</v>
          </cell>
          <cell r="F200">
            <v>34.183750000000003</v>
          </cell>
          <cell r="G200">
            <v>41.914549999999998</v>
          </cell>
          <cell r="H200">
            <v>42.753549999999997</v>
          </cell>
          <cell r="I200">
            <v>0</v>
          </cell>
          <cell r="J200">
            <v>32.683750000000003</v>
          </cell>
          <cell r="K200">
            <v>32.683750000000003</v>
          </cell>
          <cell r="L200">
            <v>38.564950000000003</v>
          </cell>
          <cell r="M200">
            <v>37.892800000000001</v>
          </cell>
          <cell r="N200">
            <v>32.46125</v>
          </cell>
          <cell r="O200">
            <v>32.72945</v>
          </cell>
          <cell r="P200">
            <v>36.442149999999998</v>
          </cell>
          <cell r="Q200">
            <v>0</v>
          </cell>
          <cell r="R200">
            <v>30.46125</v>
          </cell>
          <cell r="S200">
            <v>31.46125</v>
          </cell>
          <cell r="T200">
            <v>37.600949999999997</v>
          </cell>
          <cell r="U200">
            <v>43.03538064516129</v>
          </cell>
          <cell r="V200">
            <v>33.387325268817207</v>
          </cell>
          <cell r="W200">
            <v>37.667675806451612</v>
          </cell>
          <cell r="X200">
            <v>0</v>
          </cell>
          <cell r="Y200">
            <v>38.119229569892475</v>
          </cell>
          <cell r="Z200">
            <v>31.65614247311828</v>
          </cell>
          <cell r="AA200">
            <v>0</v>
          </cell>
          <cell r="AB200">
            <v>0</v>
          </cell>
          <cell r="AC200">
            <v>2.8915000000000002</v>
          </cell>
          <cell r="AD200">
            <v>3.5089999999999999</v>
          </cell>
          <cell r="AE200">
            <v>2.5701999999999998</v>
          </cell>
          <cell r="AF200">
            <v>2.5539999999999998</v>
          </cell>
          <cell r="AG200">
            <v>2.6739999999999999</v>
          </cell>
          <cell r="AH200">
            <v>1.8265</v>
          </cell>
          <cell r="AI200">
            <v>3.2665000000000002</v>
          </cell>
          <cell r="AJ200">
            <v>2.9849000000000001</v>
          </cell>
          <cell r="AK200">
            <v>3.1522000000000001</v>
          </cell>
          <cell r="AL200">
            <v>2.9651999999999998</v>
          </cell>
          <cell r="AM200">
            <v>3.2021999999999999</v>
          </cell>
          <cell r="AN200">
            <v>2.9643000000000002</v>
          </cell>
          <cell r="AO200">
            <v>2.8946635439945636</v>
          </cell>
          <cell r="AP200">
            <v>2.9305643424921426</v>
          </cell>
          <cell r="AQ200">
            <v>3.1576863245930276</v>
          </cell>
          <cell r="AR200">
            <v>2.9356337939774919</v>
          </cell>
          <cell r="AS200">
            <v>2.6357991805797396</v>
          </cell>
          <cell r="AT200">
            <v>2.6556355716149755</v>
          </cell>
          <cell r="AU200">
            <v>2.920425439521444</v>
          </cell>
          <cell r="AV200">
            <v>2.5851999999999999</v>
          </cell>
          <cell r="AW200">
            <v>3.5760393515601177</v>
          </cell>
          <cell r="AX200">
            <v>3.7644000000000002</v>
          </cell>
          <cell r="AZ200">
            <v>68</v>
          </cell>
        </row>
        <row r="201">
          <cell r="D201">
            <v>45292</v>
          </cell>
          <cell r="E201">
            <v>42.384799999999998</v>
          </cell>
          <cell r="F201">
            <v>35.903100000000002</v>
          </cell>
          <cell r="G201">
            <v>37.040999999999997</v>
          </cell>
          <cell r="H201">
            <v>40.499699999999997</v>
          </cell>
          <cell r="I201">
            <v>0</v>
          </cell>
          <cell r="J201">
            <v>34.403100000000002</v>
          </cell>
          <cell r="K201">
            <v>34.403100000000002</v>
          </cell>
          <cell r="L201">
            <v>35.926699999999997</v>
          </cell>
          <cell r="M201">
            <v>30.515699999999999</v>
          </cell>
          <cell r="N201">
            <v>32.046399999999998</v>
          </cell>
          <cell r="O201">
            <v>26.15315</v>
          </cell>
          <cell r="P201">
            <v>32.748550000000002</v>
          </cell>
          <cell r="Q201">
            <v>0</v>
          </cell>
          <cell r="R201">
            <v>30.546399999999998</v>
          </cell>
          <cell r="S201">
            <v>31.046399999999998</v>
          </cell>
          <cell r="T201">
            <v>35.028500000000001</v>
          </cell>
          <cell r="U201">
            <v>37.152186021505372</v>
          </cell>
          <cell r="V201">
            <v>34.202834408602151</v>
          </cell>
          <cell r="W201">
            <v>32.24098010752688</v>
          </cell>
          <cell r="X201">
            <v>0</v>
          </cell>
          <cell r="Y201">
            <v>35.530719354838709</v>
          </cell>
          <cell r="Z201">
            <v>32.702834408602151</v>
          </cell>
          <cell r="AA201">
            <v>0</v>
          </cell>
          <cell r="AB201">
            <v>0</v>
          </cell>
          <cell r="AC201">
            <v>2.9975999999999998</v>
          </cell>
          <cell r="AD201">
            <v>3.5465</v>
          </cell>
          <cell r="AE201">
            <v>2.714</v>
          </cell>
          <cell r="AF201">
            <v>2.6615000000000002</v>
          </cell>
          <cell r="AG201">
            <v>2.7789999999999999</v>
          </cell>
          <cell r="AH201">
            <v>1.964</v>
          </cell>
          <cell r="AI201">
            <v>3.2865000000000002</v>
          </cell>
          <cell r="AJ201">
            <v>3.0929000000000002</v>
          </cell>
          <cell r="AK201">
            <v>3.2614000000000001</v>
          </cell>
          <cell r="AL201">
            <v>3.0722999999999998</v>
          </cell>
          <cell r="AM201">
            <v>3.3113999999999999</v>
          </cell>
          <cell r="AN201">
            <v>3.0718000000000001</v>
          </cell>
          <cell r="AO201">
            <v>3.0009790721490148</v>
          </cell>
          <cell r="AP201">
            <v>3.0381381030112546</v>
          </cell>
          <cell r="AQ201">
            <v>3.251565590477874</v>
          </cell>
          <cell r="AR201">
            <v>3.0432075544966035</v>
          </cell>
          <cell r="AS201">
            <v>2.7459087780395373</v>
          </cell>
          <cell r="AT201">
            <v>2.7936462109806279</v>
          </cell>
          <cell r="AU201">
            <v>3.027999200040556</v>
          </cell>
          <cell r="AV201">
            <v>2.7290000000000001</v>
          </cell>
          <cell r="AW201">
            <v>3.6141529809940032</v>
          </cell>
          <cell r="AX201">
            <v>3.8043</v>
          </cell>
          <cell r="AZ201">
            <v>69</v>
          </cell>
        </row>
        <row r="202">
          <cell r="D202">
            <v>45323</v>
          </cell>
          <cell r="E202">
            <v>45.070430000000002</v>
          </cell>
          <cell r="F202">
            <v>36.55368</v>
          </cell>
          <cell r="G202">
            <v>38.348140000000001</v>
          </cell>
          <cell r="H202">
            <v>41.550240000000002</v>
          </cell>
          <cell r="I202">
            <v>0</v>
          </cell>
          <cell r="J202">
            <v>35.05368</v>
          </cell>
          <cell r="K202">
            <v>35.05368</v>
          </cell>
          <cell r="L202">
            <v>36.044980000000002</v>
          </cell>
          <cell r="M202">
            <v>35.162880000000001</v>
          </cell>
          <cell r="N202">
            <v>33.083129999999997</v>
          </cell>
          <cell r="O202">
            <v>28.887119999999999</v>
          </cell>
          <cell r="P202">
            <v>35.90352</v>
          </cell>
          <cell r="Q202">
            <v>0</v>
          </cell>
          <cell r="R202">
            <v>31.583130000000001</v>
          </cell>
          <cell r="S202">
            <v>31.833130000000001</v>
          </cell>
          <cell r="T202">
            <v>35.689329999999998</v>
          </cell>
          <cell r="U202">
            <v>40.856874252873567</v>
          </cell>
          <cell r="V202">
            <v>35.077698965517236</v>
          </cell>
          <cell r="W202">
            <v>34.32448781609196</v>
          </cell>
          <cell r="X202">
            <v>0</v>
          </cell>
          <cell r="Y202">
            <v>35.893726551724136</v>
          </cell>
          <cell r="Z202">
            <v>33.577698965517243</v>
          </cell>
          <cell r="AA202">
            <v>0</v>
          </cell>
          <cell r="AB202">
            <v>0</v>
          </cell>
          <cell r="AC202">
            <v>3.3088000000000002</v>
          </cell>
          <cell r="AD202">
            <v>3.3988</v>
          </cell>
          <cell r="AE202">
            <v>3.0630999999999999</v>
          </cell>
          <cell r="AF202">
            <v>3.0712000000000002</v>
          </cell>
          <cell r="AG202">
            <v>3.2450000000000001</v>
          </cell>
          <cell r="AH202">
            <v>2.3662000000000001</v>
          </cell>
          <cell r="AI202">
            <v>3.5575000000000001</v>
          </cell>
          <cell r="AJ202">
            <v>3.4037000000000002</v>
          </cell>
          <cell r="AK202">
            <v>3.5716999999999999</v>
          </cell>
          <cell r="AL202">
            <v>3.3832</v>
          </cell>
          <cell r="AM202">
            <v>3.6217000000000001</v>
          </cell>
          <cell r="AN202">
            <v>3.3824999999999998</v>
          </cell>
          <cell r="AO202">
            <v>3.312811233898922</v>
          </cell>
          <cell r="AP202">
            <v>3.353660763459394</v>
          </cell>
          <cell r="AQ202">
            <v>3.3558528720510012</v>
          </cell>
          <cell r="AR202">
            <v>3.3587302149447433</v>
          </cell>
          <cell r="AS202">
            <v>3.1655543787770153</v>
          </cell>
          <cell r="AT202">
            <v>3.0718756599417847</v>
          </cell>
          <cell r="AU202">
            <v>3.3435218604886954</v>
          </cell>
          <cell r="AV202">
            <v>3.0781000000000001</v>
          </cell>
          <cell r="AW202">
            <v>3.4640360991970729</v>
          </cell>
          <cell r="AX202">
            <v>3.6415999999999999</v>
          </cell>
          <cell r="AZ202">
            <v>70</v>
          </cell>
        </row>
        <row r="203">
          <cell r="D203">
            <v>45352</v>
          </cell>
          <cell r="E203">
            <v>36.060250000000003</v>
          </cell>
          <cell r="F203">
            <v>29.495380000000001</v>
          </cell>
          <cell r="G203">
            <v>29.13466</v>
          </cell>
          <cell r="H203">
            <v>33.87876</v>
          </cell>
          <cell r="I203">
            <v>0</v>
          </cell>
          <cell r="J203">
            <v>27.495380000000001</v>
          </cell>
          <cell r="K203">
            <v>27.745380000000001</v>
          </cell>
          <cell r="L203">
            <v>25.92548</v>
          </cell>
          <cell r="M203">
            <v>29.837319999999998</v>
          </cell>
          <cell r="N203">
            <v>30.010929999999998</v>
          </cell>
          <cell r="O203">
            <v>23.300909999999998</v>
          </cell>
          <cell r="P203">
            <v>31.432310000000001</v>
          </cell>
          <cell r="Q203">
            <v>0</v>
          </cell>
          <cell r="R203">
            <v>28.510929999999998</v>
          </cell>
          <cell r="S203">
            <v>28.510929999999998</v>
          </cell>
          <cell r="T203">
            <v>26.131329999999998</v>
          </cell>
          <cell r="U203">
            <v>33.321490767160164</v>
          </cell>
          <cell r="V203">
            <v>29.722277510094212</v>
          </cell>
          <cell r="W203">
            <v>26.567181870794077</v>
          </cell>
          <cell r="X203">
            <v>0</v>
          </cell>
          <cell r="Y203">
            <v>26.016076164199191</v>
          </cell>
          <cell r="Z203">
            <v>27.94233134589502</v>
          </cell>
          <cell r="AA203">
            <v>0</v>
          </cell>
          <cell r="AB203">
            <v>0</v>
          </cell>
          <cell r="AC203">
            <v>3.0295000000000001</v>
          </cell>
          <cell r="AD203">
            <v>2.9058000000000002</v>
          </cell>
          <cell r="AE203">
            <v>2.7926000000000002</v>
          </cell>
          <cell r="AF203">
            <v>2.9508000000000001</v>
          </cell>
          <cell r="AG203">
            <v>3.1644999999999999</v>
          </cell>
          <cell r="AH203">
            <v>2.2557999999999998</v>
          </cell>
          <cell r="AI203">
            <v>3.2044999999999999</v>
          </cell>
          <cell r="AJ203">
            <v>3.1166999999999998</v>
          </cell>
          <cell r="AK203">
            <v>3.2810000000000001</v>
          </cell>
          <cell r="AL203">
            <v>3.1004</v>
          </cell>
          <cell r="AM203">
            <v>3.331</v>
          </cell>
          <cell r="AN203">
            <v>3.0983000000000001</v>
          </cell>
          <cell r="AO203">
            <v>3.0329438727911162</v>
          </cell>
          <cell r="AP203">
            <v>3.0704812034877826</v>
          </cell>
          <cell r="AQ203">
            <v>2.9605036194140464</v>
          </cell>
          <cell r="AR203">
            <v>3.075550654973132</v>
          </cell>
          <cell r="AS203">
            <v>3.0422316296220422</v>
          </cell>
          <cell r="AT203">
            <v>2.8066944896115626</v>
          </cell>
          <cell r="AU203">
            <v>3.060342300517084</v>
          </cell>
          <cell r="AV203">
            <v>2.8075999999999999</v>
          </cell>
          <cell r="AW203">
            <v>2.9629689175729244</v>
          </cell>
          <cell r="AX203">
            <v>3.1181000000000001</v>
          </cell>
          <cell r="AZ203">
            <v>71</v>
          </cell>
        </row>
        <row r="204">
          <cell r="D204">
            <v>45383</v>
          </cell>
          <cell r="E204">
            <v>25.934360000000002</v>
          </cell>
          <cell r="F204">
            <v>24.449459999999998</v>
          </cell>
          <cell r="G204">
            <v>20.33915</v>
          </cell>
          <cell r="H204">
            <v>23.679349999999999</v>
          </cell>
          <cell r="I204">
            <v>0</v>
          </cell>
          <cell r="J204">
            <v>22.449459999999998</v>
          </cell>
          <cell r="K204">
            <v>22.199459999999998</v>
          </cell>
          <cell r="L204">
            <v>19.644159999999999</v>
          </cell>
          <cell r="M204">
            <v>23.046700000000001</v>
          </cell>
          <cell r="N204">
            <v>24.315049999999999</v>
          </cell>
          <cell r="O204">
            <v>16.94106</v>
          </cell>
          <cell r="P204">
            <v>22.555759999999999</v>
          </cell>
          <cell r="Q204">
            <v>0</v>
          </cell>
          <cell r="R204">
            <v>22.815049999999999</v>
          </cell>
          <cell r="S204">
            <v>22.065049999999999</v>
          </cell>
          <cell r="T204">
            <v>21.745450000000002</v>
          </cell>
          <cell r="U204">
            <v>24.715125777777779</v>
          </cell>
          <cell r="V204">
            <v>24.392709111111113</v>
          </cell>
          <cell r="W204">
            <v>18.904400888888887</v>
          </cell>
          <cell r="X204">
            <v>0</v>
          </cell>
          <cell r="Y204">
            <v>20.531371333333333</v>
          </cell>
          <cell r="Z204">
            <v>22.603820222222222</v>
          </cell>
          <cell r="AA204">
            <v>0</v>
          </cell>
          <cell r="AB204">
            <v>0</v>
          </cell>
          <cell r="AC204">
            <v>2.5745</v>
          </cell>
          <cell r="AD204">
            <v>2.327</v>
          </cell>
          <cell r="AE204">
            <v>2.5070000000000001</v>
          </cell>
          <cell r="AF204">
            <v>2.6057999999999999</v>
          </cell>
          <cell r="AG204">
            <v>2.9195000000000002</v>
          </cell>
          <cell r="AH204">
            <v>2.0407999999999999</v>
          </cell>
          <cell r="AI204">
            <v>2.8008000000000002</v>
          </cell>
          <cell r="AJ204">
            <v>2.6509999999999998</v>
          </cell>
          <cell r="AK204">
            <v>2.8102</v>
          </cell>
          <cell r="AL204">
            <v>2.6406000000000001</v>
          </cell>
          <cell r="AM204">
            <v>2.8601999999999999</v>
          </cell>
          <cell r="AN204">
            <v>2.6362999999999999</v>
          </cell>
          <cell r="AO204">
            <v>2.5770196003097281</v>
          </cell>
          <cell r="AP204">
            <v>2.6091611183209977</v>
          </cell>
          <cell r="AQ204">
            <v>2.5129071636453704</v>
          </cell>
          <cell r="AR204">
            <v>2.614230569806347</v>
          </cell>
          <cell r="AS204">
            <v>2.6888566424254838</v>
          </cell>
          <cell r="AT204">
            <v>2.5457289169928736</v>
          </cell>
          <cell r="AU204">
            <v>2.5990222153502991</v>
          </cell>
          <cell r="AV204">
            <v>2.5219999999999998</v>
          </cell>
          <cell r="AW204">
            <v>2.3746977518040451</v>
          </cell>
          <cell r="AX204">
            <v>2.4763000000000002</v>
          </cell>
          <cell r="AZ204">
            <v>72</v>
          </cell>
        </row>
        <row r="205">
          <cell r="D205">
            <v>45413</v>
          </cell>
          <cell r="E205">
            <v>23.132899999999999</v>
          </cell>
          <cell r="F205">
            <v>26.166899999999998</v>
          </cell>
          <cell r="G205">
            <v>17.332239999999999</v>
          </cell>
          <cell r="H205">
            <v>21.403040000000001</v>
          </cell>
          <cell r="I205">
            <v>0</v>
          </cell>
          <cell r="J205">
            <v>24.166899999999998</v>
          </cell>
          <cell r="K205">
            <v>23.916899999999998</v>
          </cell>
          <cell r="L205">
            <v>19.9939</v>
          </cell>
          <cell r="M205">
            <v>17.721820000000001</v>
          </cell>
          <cell r="N205">
            <v>26.587029999999999</v>
          </cell>
          <cell r="O205">
            <v>12.22123</v>
          </cell>
          <cell r="P205">
            <v>19.83203</v>
          </cell>
          <cell r="Q205">
            <v>0</v>
          </cell>
          <cell r="R205">
            <v>25.587029999999999</v>
          </cell>
          <cell r="S205">
            <v>24.587029999999999</v>
          </cell>
          <cell r="T205">
            <v>21.918530000000001</v>
          </cell>
          <cell r="U205">
            <v>20.747370107526883</v>
          </cell>
          <cell r="V205">
            <v>26.352118602150536</v>
          </cell>
          <cell r="W205">
            <v>15.078999032258064</v>
          </cell>
          <cell r="X205">
            <v>0</v>
          </cell>
          <cell r="Y205">
            <v>20.842392795698924</v>
          </cell>
          <cell r="Z205">
            <v>24.792978817204297</v>
          </cell>
          <cell r="AA205">
            <v>0</v>
          </cell>
          <cell r="AB205">
            <v>0</v>
          </cell>
          <cell r="AC205">
            <v>2.5750000000000002</v>
          </cell>
          <cell r="AD205">
            <v>2.3062999999999998</v>
          </cell>
          <cell r="AE205">
            <v>2.4706000000000001</v>
          </cell>
          <cell r="AF205">
            <v>2.5937999999999999</v>
          </cell>
          <cell r="AG205">
            <v>2.9075000000000002</v>
          </cell>
          <cell r="AH205">
            <v>2.0762</v>
          </cell>
          <cell r="AI205">
            <v>2.7837999999999998</v>
          </cell>
          <cell r="AJ205">
            <v>2.6509</v>
          </cell>
          <cell r="AK205">
            <v>2.8098000000000001</v>
          </cell>
          <cell r="AL205">
            <v>2.6408</v>
          </cell>
          <cell r="AM205">
            <v>2.8597999999999999</v>
          </cell>
          <cell r="AN205">
            <v>2.6364000000000001</v>
          </cell>
          <cell r="AO205">
            <v>2.577520615993774</v>
          </cell>
          <cell r="AP205">
            <v>2.6096680634695328</v>
          </cell>
          <cell r="AQ205">
            <v>2.4833401141030391</v>
          </cell>
          <cell r="AR205">
            <v>2.6147375149548822</v>
          </cell>
          <cell r="AS205">
            <v>2.6765653385229946</v>
          </cell>
          <cell r="AT205">
            <v>2.4609151058917997</v>
          </cell>
          <cell r="AU205">
            <v>2.5995291604988342</v>
          </cell>
          <cell r="AV205">
            <v>2.4855999999999998</v>
          </cell>
          <cell r="AW205">
            <v>2.3536590283565402</v>
          </cell>
          <cell r="AX205">
            <v>2.4523000000000001</v>
          </cell>
          <cell r="AZ205">
            <v>73</v>
          </cell>
        </row>
        <row r="206">
          <cell r="D206">
            <v>45444</v>
          </cell>
          <cell r="E206">
            <v>28.337250000000001</v>
          </cell>
          <cell r="F206">
            <v>42.478110000000001</v>
          </cell>
          <cell r="G206">
            <v>22.313839999999999</v>
          </cell>
          <cell r="H206">
            <v>27.721640000000001</v>
          </cell>
          <cell r="I206">
            <v>0</v>
          </cell>
          <cell r="J206">
            <v>41.978110000000001</v>
          </cell>
          <cell r="K206">
            <v>41.478110000000001</v>
          </cell>
          <cell r="L206">
            <v>28.523109999999999</v>
          </cell>
          <cell r="M206">
            <v>19.829740000000001</v>
          </cell>
          <cell r="N206">
            <v>31.07114</v>
          </cell>
          <cell r="O206">
            <v>14.20224</v>
          </cell>
          <cell r="P206">
            <v>23.050840000000001</v>
          </cell>
          <cell r="Q206">
            <v>0</v>
          </cell>
          <cell r="R206">
            <v>29.07114</v>
          </cell>
          <cell r="S206">
            <v>29.57114</v>
          </cell>
          <cell r="T206">
            <v>34.559739999999998</v>
          </cell>
          <cell r="U206">
            <v>24.556134444444446</v>
          </cell>
          <cell r="V206">
            <v>37.408345555555563</v>
          </cell>
          <cell r="W206">
            <v>18.708684444444444</v>
          </cell>
          <cell r="X206">
            <v>0</v>
          </cell>
          <cell r="Y206">
            <v>31.206056666666669</v>
          </cell>
          <cell r="Z206">
            <v>36.241678888888892</v>
          </cell>
          <cell r="AA206">
            <v>0</v>
          </cell>
          <cell r="AB206">
            <v>0</v>
          </cell>
          <cell r="AC206">
            <v>2.6132</v>
          </cell>
          <cell r="AD206">
            <v>2.327</v>
          </cell>
          <cell r="AE206">
            <v>2.4876</v>
          </cell>
          <cell r="AF206">
            <v>2.6269999999999998</v>
          </cell>
          <cell r="AG206">
            <v>2.9394999999999998</v>
          </cell>
          <cell r="AH206">
            <v>2.1057999999999999</v>
          </cell>
          <cell r="AI206">
            <v>2.8132000000000001</v>
          </cell>
          <cell r="AJ206">
            <v>2.6899000000000002</v>
          </cell>
          <cell r="AK206">
            <v>2.8491</v>
          </cell>
          <cell r="AL206">
            <v>2.6793999999999998</v>
          </cell>
          <cell r="AM206">
            <v>2.8990999999999998</v>
          </cell>
          <cell r="AN206">
            <v>2.6751</v>
          </cell>
          <cell r="AO206">
            <v>2.6157982142548484</v>
          </cell>
          <cell r="AP206">
            <v>2.648398672817601</v>
          </cell>
          <cell r="AQ206">
            <v>2.5028616161651387</v>
          </cell>
          <cell r="AR206">
            <v>2.6534681243029503</v>
          </cell>
          <cell r="AS206">
            <v>2.7105712793198808</v>
          </cell>
          <cell r="AT206">
            <v>2.5268590986650605</v>
          </cell>
          <cell r="AU206">
            <v>2.6382597698469024</v>
          </cell>
          <cell r="AV206">
            <v>2.5026000000000002</v>
          </cell>
          <cell r="AW206">
            <v>2.3746977518040451</v>
          </cell>
          <cell r="AX206">
            <v>2.4756999999999998</v>
          </cell>
          <cell r="AZ206">
            <v>74</v>
          </cell>
        </row>
        <row r="207">
          <cell r="D207">
            <v>45474</v>
          </cell>
          <cell r="E207">
            <v>68.889430000000004</v>
          </cell>
          <cell r="F207">
            <v>93.552059999999997</v>
          </cell>
          <cell r="G207">
            <v>60.886589999999998</v>
          </cell>
          <cell r="H207">
            <v>66.454089999999994</v>
          </cell>
          <cell r="I207">
            <v>0</v>
          </cell>
          <cell r="J207">
            <v>97.302059999999997</v>
          </cell>
          <cell r="K207">
            <v>98.052059999999997</v>
          </cell>
          <cell r="L207">
            <v>47.279359999999997</v>
          </cell>
          <cell r="M207">
            <v>31.217960000000001</v>
          </cell>
          <cell r="N207">
            <v>43.913229999999999</v>
          </cell>
          <cell r="O207">
            <v>24.570450000000001</v>
          </cell>
          <cell r="P207">
            <v>35.505850000000002</v>
          </cell>
          <cell r="Q207">
            <v>0</v>
          </cell>
          <cell r="R207">
            <v>44.413229999999999</v>
          </cell>
          <cell r="S207">
            <v>44.913229999999999</v>
          </cell>
          <cell r="T207">
            <v>37.134030000000003</v>
          </cell>
          <cell r="U207">
            <v>52.281577634408606</v>
          </cell>
          <cell r="V207">
            <v>71.668274731182791</v>
          </cell>
          <cell r="W207">
            <v>44.876248709677427</v>
          </cell>
          <cell r="X207">
            <v>0</v>
          </cell>
          <cell r="Y207">
            <v>42.806687634408604</v>
          </cell>
          <cell r="Z207">
            <v>73.98547903225807</v>
          </cell>
          <cell r="AA207">
            <v>0</v>
          </cell>
          <cell r="AB207">
            <v>0</v>
          </cell>
          <cell r="AC207">
            <v>2.7778</v>
          </cell>
          <cell r="AD207">
            <v>2.4340000000000002</v>
          </cell>
          <cell r="AE207">
            <v>2.5495999999999999</v>
          </cell>
          <cell r="AF207">
            <v>2.7614999999999998</v>
          </cell>
          <cell r="AG207">
            <v>2.9940000000000002</v>
          </cell>
          <cell r="AH207">
            <v>2.1265000000000001</v>
          </cell>
          <cell r="AI207">
            <v>3.2452000000000001</v>
          </cell>
          <cell r="AJ207">
            <v>2.8578999999999999</v>
          </cell>
          <cell r="AK207">
            <v>3.0188999999999999</v>
          </cell>
          <cell r="AL207">
            <v>2.8454999999999999</v>
          </cell>
          <cell r="AM207">
            <v>3.0689000000000002</v>
          </cell>
          <cell r="AN207">
            <v>2.8418999999999999</v>
          </cell>
          <cell r="AO207">
            <v>2.7807325774426208</v>
          </cell>
          <cell r="AP207">
            <v>2.8152850157153</v>
          </cell>
          <cell r="AQ207">
            <v>2.5903717978228271</v>
          </cell>
          <cell r="AR207">
            <v>2.8203544672006489</v>
          </cell>
          <cell r="AS207">
            <v>2.8483363105602786</v>
          </cell>
          <cell r="AT207">
            <v>2.6142825654923212</v>
          </cell>
          <cell r="AU207">
            <v>2.8051461127446009</v>
          </cell>
          <cell r="AV207">
            <v>2.5646</v>
          </cell>
          <cell r="AW207">
            <v>2.4834486411220653</v>
          </cell>
          <cell r="AX207">
            <v>2.5960999999999999</v>
          </cell>
          <cell r="AZ207">
            <v>75</v>
          </cell>
        </row>
        <row r="208">
          <cell r="D208">
            <v>45505</v>
          </cell>
          <cell r="E208">
            <v>82.883449999999996</v>
          </cell>
          <cell r="F208">
            <v>101.9139</v>
          </cell>
          <cell r="G208">
            <v>74.501009999999994</v>
          </cell>
          <cell r="H208">
            <v>78.576710000000006</v>
          </cell>
          <cell r="I208">
            <v>0</v>
          </cell>
          <cell r="J208">
            <v>105.9139</v>
          </cell>
          <cell r="K208">
            <v>105.9139</v>
          </cell>
          <cell r="L208">
            <v>63.532699999999998</v>
          </cell>
          <cell r="M208">
            <v>37.898060000000001</v>
          </cell>
          <cell r="N208">
            <v>47.15869</v>
          </cell>
          <cell r="O208">
            <v>31.232150000000001</v>
          </cell>
          <cell r="P208">
            <v>41.201749999999997</v>
          </cell>
          <cell r="Q208">
            <v>0</v>
          </cell>
          <cell r="R208">
            <v>48.15869</v>
          </cell>
          <cell r="S208">
            <v>47.65869</v>
          </cell>
          <cell r="T208">
            <v>37.231990000000003</v>
          </cell>
          <cell r="U208">
            <v>64.01860903225807</v>
          </cell>
          <cell r="V208">
            <v>78.952037741935484</v>
          </cell>
          <cell r="W208">
            <v>56.356004193548387</v>
          </cell>
          <cell r="X208">
            <v>0</v>
          </cell>
          <cell r="Y208">
            <v>52.503369999999997</v>
          </cell>
          <cell r="Z208">
            <v>81.693973225806445</v>
          </cell>
          <cell r="AA208">
            <v>0</v>
          </cell>
          <cell r="AB208">
            <v>0</v>
          </cell>
          <cell r="AC208">
            <v>2.7930000000000001</v>
          </cell>
          <cell r="AD208">
            <v>2.4630000000000001</v>
          </cell>
          <cell r="AE208">
            <v>2.5804999999999998</v>
          </cell>
          <cell r="AF208">
            <v>2.7755000000000001</v>
          </cell>
          <cell r="AG208">
            <v>3.0129999999999999</v>
          </cell>
          <cell r="AH208">
            <v>2.133</v>
          </cell>
          <cell r="AI208">
            <v>3.2867999999999999</v>
          </cell>
          <cell r="AJ208">
            <v>2.8734000000000002</v>
          </cell>
          <cell r="AK208">
            <v>3.0345</v>
          </cell>
          <cell r="AL208">
            <v>2.8609</v>
          </cell>
          <cell r="AM208">
            <v>3.0844999999999998</v>
          </cell>
          <cell r="AN208">
            <v>2.8573</v>
          </cell>
          <cell r="AO208">
            <v>2.7959634542376035</v>
          </cell>
          <cell r="AP208">
            <v>2.8306961482307615</v>
          </cell>
          <cell r="AQ208">
            <v>2.6213887201973574</v>
          </cell>
          <cell r="AR208">
            <v>2.8357655997161109</v>
          </cell>
          <cell r="AS208">
            <v>2.8626761651131822</v>
          </cell>
          <cell r="AT208">
            <v>2.6270297300010035</v>
          </cell>
          <cell r="AU208">
            <v>2.8205572452600629</v>
          </cell>
          <cell r="AV208">
            <v>2.5954999999999999</v>
          </cell>
          <cell r="AW208">
            <v>2.5129231812176034</v>
          </cell>
          <cell r="AX208">
            <v>2.6267999999999998</v>
          </cell>
          <cell r="AZ208">
            <v>76</v>
          </cell>
        </row>
        <row r="209">
          <cell r="D209">
            <v>45536</v>
          </cell>
          <cell r="E209">
            <v>47.429780000000001</v>
          </cell>
          <cell r="F209">
            <v>57.177590000000002</v>
          </cell>
          <cell r="G209">
            <v>39.81044</v>
          </cell>
          <cell r="H209">
            <v>44.826140000000002</v>
          </cell>
          <cell r="I209">
            <v>0</v>
          </cell>
          <cell r="J209">
            <v>60.177590000000002</v>
          </cell>
          <cell r="K209">
            <v>59.177590000000002</v>
          </cell>
          <cell r="L209">
            <v>27.75759</v>
          </cell>
          <cell r="M209">
            <v>33.038200000000003</v>
          </cell>
          <cell r="N209">
            <v>38.423180000000002</v>
          </cell>
          <cell r="O209">
            <v>26.49718</v>
          </cell>
          <cell r="P209">
            <v>35.680680000000002</v>
          </cell>
          <cell r="Q209">
            <v>0</v>
          </cell>
          <cell r="R209">
            <v>37.173180000000002</v>
          </cell>
          <cell r="S209">
            <v>37.423180000000002</v>
          </cell>
          <cell r="T209">
            <v>32.667479999999998</v>
          </cell>
          <cell r="U209">
            <v>40.713709333333327</v>
          </cell>
          <cell r="V209">
            <v>48.425532000000004</v>
          </cell>
          <cell r="W209">
            <v>33.597585333333335</v>
          </cell>
          <cell r="X209">
            <v>0</v>
          </cell>
          <cell r="Y209">
            <v>30.048871999999999</v>
          </cell>
          <cell r="Z209">
            <v>49.44219866666667</v>
          </cell>
          <cell r="AA209">
            <v>0</v>
          </cell>
          <cell r="AB209">
            <v>0</v>
          </cell>
          <cell r="AC209">
            <v>2.7669999999999999</v>
          </cell>
          <cell r="AD209">
            <v>2.4706999999999999</v>
          </cell>
          <cell r="AE209">
            <v>2.5594999999999999</v>
          </cell>
          <cell r="AF209">
            <v>2.7132000000000001</v>
          </cell>
          <cell r="AG209">
            <v>2.9820000000000002</v>
          </cell>
          <cell r="AH209">
            <v>2.0457999999999998</v>
          </cell>
          <cell r="AI209">
            <v>3.2244999999999999</v>
          </cell>
          <cell r="AJ209">
            <v>2.847</v>
          </cell>
          <cell r="AK209">
            <v>3.0078</v>
          </cell>
          <cell r="AL209">
            <v>2.8347000000000002</v>
          </cell>
          <cell r="AM209">
            <v>3.0577999999999999</v>
          </cell>
          <cell r="AN209">
            <v>2.831</v>
          </cell>
          <cell r="AO209">
            <v>2.7699106386672385</v>
          </cell>
          <cell r="AP209">
            <v>2.8043350005069452</v>
          </cell>
          <cell r="AQ209">
            <v>2.6145018242444151</v>
          </cell>
          <cell r="AR209">
            <v>2.8094044519922945</v>
          </cell>
          <cell r="AS209">
            <v>2.7988638123527605</v>
          </cell>
          <cell r="AT209">
            <v>2.6159888788517511</v>
          </cell>
          <cell r="AU209">
            <v>2.7941960975362465</v>
          </cell>
          <cell r="AV209">
            <v>2.5745</v>
          </cell>
          <cell r="AW209">
            <v>2.5207491797946946</v>
          </cell>
          <cell r="AX209">
            <v>2.6349</v>
          </cell>
          <cell r="AZ209">
            <v>77</v>
          </cell>
        </row>
        <row r="210">
          <cell r="D210">
            <v>45566</v>
          </cell>
          <cell r="E210">
            <v>42.270440000000001</v>
          </cell>
          <cell r="F210">
            <v>34.91198</v>
          </cell>
          <cell r="G210">
            <v>35.072600000000001</v>
          </cell>
          <cell r="H210">
            <v>39.788400000000003</v>
          </cell>
          <cell r="I210">
            <v>0</v>
          </cell>
          <cell r="J210">
            <v>33.66198</v>
          </cell>
          <cell r="K210">
            <v>33.41198</v>
          </cell>
          <cell r="L210">
            <v>34.759180000000001</v>
          </cell>
          <cell r="M210">
            <v>34.50788</v>
          </cell>
          <cell r="N210">
            <v>31.54045</v>
          </cell>
          <cell r="O210">
            <v>27.673190000000002</v>
          </cell>
          <cell r="P210">
            <v>33.534190000000002</v>
          </cell>
          <cell r="Q210">
            <v>0</v>
          </cell>
          <cell r="R210">
            <v>30.29045</v>
          </cell>
          <cell r="S210">
            <v>30.29045</v>
          </cell>
          <cell r="T210">
            <v>31.82525</v>
          </cell>
          <cell r="U210">
            <v>39.015172903225803</v>
          </cell>
          <cell r="V210">
            <v>33.498112580645163</v>
          </cell>
          <cell r="W210">
            <v>31.969621612903222</v>
          </cell>
          <cell r="X210">
            <v>0</v>
          </cell>
          <cell r="Y210">
            <v>33.528822258064515</v>
          </cell>
          <cell r="Z210">
            <v>32.248112580645163</v>
          </cell>
          <cell r="AA210">
            <v>0</v>
          </cell>
          <cell r="AB210">
            <v>0</v>
          </cell>
          <cell r="AC210">
            <v>2.7286999999999999</v>
          </cell>
          <cell r="AD210">
            <v>2.4862000000000002</v>
          </cell>
          <cell r="AE210">
            <v>2.5706000000000002</v>
          </cell>
          <cell r="AF210">
            <v>2.7038000000000002</v>
          </cell>
          <cell r="AG210">
            <v>3.0024999999999999</v>
          </cell>
          <cell r="AH210">
            <v>2.06</v>
          </cell>
          <cell r="AI210">
            <v>2.9238</v>
          </cell>
          <cell r="AJ210">
            <v>2.8079999999999998</v>
          </cell>
          <cell r="AK210">
            <v>2.9685000000000001</v>
          </cell>
          <cell r="AL210">
            <v>2.7961</v>
          </cell>
          <cell r="AM210">
            <v>3.0185</v>
          </cell>
          <cell r="AN210">
            <v>2.7923</v>
          </cell>
          <cell r="AO210">
            <v>2.7316330404061637</v>
          </cell>
          <cell r="AP210">
            <v>2.765604391158877</v>
          </cell>
          <cell r="AQ210">
            <v>2.6282756161503</v>
          </cell>
          <cell r="AR210">
            <v>2.7705724536145189</v>
          </cell>
          <cell r="AS210">
            <v>2.7892356242958107</v>
          </cell>
          <cell r="AT210">
            <v>2.6578437418448257</v>
          </cell>
          <cell r="AU210">
            <v>2.7554654881881779</v>
          </cell>
          <cell r="AV210">
            <v>2.5855999999999999</v>
          </cell>
          <cell r="AW210">
            <v>2.5365028132940339</v>
          </cell>
          <cell r="AX210">
            <v>2.6516999999999999</v>
          </cell>
          <cell r="AZ210">
            <v>78</v>
          </cell>
        </row>
        <row r="211">
          <cell r="D211">
            <v>45597</v>
          </cell>
          <cell r="E211">
            <v>42.582500000000003</v>
          </cell>
          <cell r="F211">
            <v>33.73227</v>
          </cell>
          <cell r="G211">
            <v>35.46125</v>
          </cell>
          <cell r="H211">
            <v>38.684150000000002</v>
          </cell>
          <cell r="I211">
            <v>0</v>
          </cell>
          <cell r="J211">
            <v>32.23227</v>
          </cell>
          <cell r="K211">
            <v>32.48227</v>
          </cell>
          <cell r="L211">
            <v>32.423070000000003</v>
          </cell>
          <cell r="M211">
            <v>35.826450000000001</v>
          </cell>
          <cell r="N211">
            <v>31.661010000000001</v>
          </cell>
          <cell r="O211">
            <v>28.915990000000001</v>
          </cell>
          <cell r="P211">
            <v>33.828090000000003</v>
          </cell>
          <cell r="Q211">
            <v>0</v>
          </cell>
          <cell r="R211">
            <v>30.411010000000001</v>
          </cell>
          <cell r="S211">
            <v>30.411010000000001</v>
          </cell>
          <cell r="T211">
            <v>30.539010000000001</v>
          </cell>
          <cell r="U211">
            <v>39.574605339805828</v>
          </cell>
          <cell r="V211">
            <v>32.810114022191399</v>
          </cell>
          <cell r="W211">
            <v>32.547202205270459</v>
          </cell>
          <cell r="X211">
            <v>0</v>
          </cell>
          <cell r="Y211">
            <v>31.584258266296814</v>
          </cell>
          <cell r="Z211">
            <v>31.421417766990288</v>
          </cell>
          <cell r="AA211">
            <v>0</v>
          </cell>
          <cell r="AB211">
            <v>0</v>
          </cell>
          <cell r="AC211">
            <v>3.0828000000000002</v>
          </cell>
          <cell r="AD211">
            <v>3.1751999999999998</v>
          </cell>
          <cell r="AE211">
            <v>2.8515000000000001</v>
          </cell>
          <cell r="AF211">
            <v>2.9152</v>
          </cell>
          <cell r="AG211">
            <v>3.0990000000000002</v>
          </cell>
          <cell r="AH211">
            <v>2.2465000000000002</v>
          </cell>
          <cell r="AI211">
            <v>3.2189999999999999</v>
          </cell>
          <cell r="AJ211">
            <v>3.1703000000000001</v>
          </cell>
          <cell r="AK211">
            <v>3.3348</v>
          </cell>
          <cell r="AL211">
            <v>3.1537999999999999</v>
          </cell>
          <cell r="AM211">
            <v>3.3847999999999998</v>
          </cell>
          <cell r="AN211">
            <v>3.1516999999999999</v>
          </cell>
          <cell r="AO211">
            <v>3.0862519415735554</v>
          </cell>
          <cell r="AP211">
            <v>3.1244201672918992</v>
          </cell>
          <cell r="AQ211">
            <v>3.1305012089893078</v>
          </cell>
          <cell r="AR211">
            <v>3.1295910078069555</v>
          </cell>
          <cell r="AS211">
            <v>3.0057674280446585</v>
          </cell>
          <cell r="AT211">
            <v>2.8877945598715242</v>
          </cell>
          <cell r="AU211">
            <v>3.1142812643212006</v>
          </cell>
          <cell r="AV211">
            <v>2.8664999999999998</v>
          </cell>
          <cell r="AW211">
            <v>3.2367772314259575</v>
          </cell>
          <cell r="AX211">
            <v>3.4026000000000001</v>
          </cell>
          <cell r="AZ211">
            <v>79</v>
          </cell>
        </row>
        <row r="212">
          <cell r="D212">
            <v>45627</v>
          </cell>
          <cell r="E212">
            <v>50.707340000000002</v>
          </cell>
          <cell r="F212">
            <v>37.171779999999998</v>
          </cell>
          <cell r="G212">
            <v>43.50562</v>
          </cell>
          <cell r="H212">
            <v>44.344619999999999</v>
          </cell>
          <cell r="I212">
            <v>0</v>
          </cell>
          <cell r="J212">
            <v>35.671779999999998</v>
          </cell>
          <cell r="K212">
            <v>35.671779999999998</v>
          </cell>
          <cell r="L212">
            <v>41.553080000000001</v>
          </cell>
          <cell r="M212">
            <v>39.999360000000003</v>
          </cell>
          <cell r="N212">
            <v>34.42651</v>
          </cell>
          <cell r="O212">
            <v>32.999420000000001</v>
          </cell>
          <cell r="P212">
            <v>36.712020000000003</v>
          </cell>
          <cell r="Q212">
            <v>0</v>
          </cell>
          <cell r="R212">
            <v>32.42651</v>
          </cell>
          <cell r="S212">
            <v>33.42651</v>
          </cell>
          <cell r="T212">
            <v>39.566209999999998</v>
          </cell>
          <cell r="U212">
            <v>45.756338494623662</v>
          </cell>
          <cell r="V212">
            <v>35.902461612903224</v>
          </cell>
          <cell r="W212">
            <v>38.647914623655915</v>
          </cell>
          <cell r="X212">
            <v>0</v>
          </cell>
          <cell r="Y212">
            <v>40.634419677419359</v>
          </cell>
          <cell r="Z212">
            <v>34.171278817204296</v>
          </cell>
          <cell r="AA212">
            <v>0</v>
          </cell>
          <cell r="AB212">
            <v>0</v>
          </cell>
          <cell r="AC212">
            <v>3.3708</v>
          </cell>
          <cell r="AD212">
            <v>3.6295000000000002</v>
          </cell>
          <cell r="AE212">
            <v>3.0951</v>
          </cell>
          <cell r="AF212">
            <v>3.1720000000000002</v>
          </cell>
          <cell r="AG212">
            <v>3.2719999999999998</v>
          </cell>
          <cell r="AH212">
            <v>2.3782000000000001</v>
          </cell>
          <cell r="AI212">
            <v>3.7031999999999998</v>
          </cell>
          <cell r="AJ212">
            <v>3.4641999999999999</v>
          </cell>
          <cell r="AK212">
            <v>3.6314000000000002</v>
          </cell>
          <cell r="AL212">
            <v>3.4445000000000001</v>
          </cell>
          <cell r="AM212">
            <v>3.6814</v>
          </cell>
          <cell r="AN212">
            <v>3.4434999999999998</v>
          </cell>
          <cell r="AO212">
            <v>3.3749371787205615</v>
          </cell>
          <cell r="AP212">
            <v>3.4165219618777249</v>
          </cell>
          <cell r="AQ212">
            <v>3.4918820124147576</v>
          </cell>
          <cell r="AR212">
            <v>3.4215914133630743</v>
          </cell>
          <cell r="AS212">
            <v>3.2688013315579227</v>
          </cell>
          <cell r="AT212">
            <v>3.1367155676001204</v>
          </cell>
          <cell r="AU212">
            <v>3.4063830589070263</v>
          </cell>
          <cell r="AV212">
            <v>3.1101000000000001</v>
          </cell>
          <cell r="AW212">
            <v>3.6985111474743371</v>
          </cell>
          <cell r="AX212">
            <v>3.8849</v>
          </cell>
          <cell r="AZ212">
            <v>80</v>
          </cell>
        </row>
        <row r="213">
          <cell r="D213">
            <v>45658</v>
          </cell>
          <cell r="E213">
            <v>47.93027</v>
          </cell>
          <cell r="F213">
            <v>38.98122</v>
          </cell>
          <cell r="G213">
            <v>40.41742</v>
          </cell>
          <cell r="H213">
            <v>43.87612</v>
          </cell>
          <cell r="I213">
            <v>0</v>
          </cell>
          <cell r="J213">
            <v>37.48122</v>
          </cell>
          <cell r="K213">
            <v>37.48122</v>
          </cell>
          <cell r="L213">
            <v>39.004820000000002</v>
          </cell>
          <cell r="M213">
            <v>35.998660000000001</v>
          </cell>
          <cell r="N213">
            <v>34.512050000000002</v>
          </cell>
          <cell r="O213">
            <v>29.095020000000002</v>
          </cell>
          <cell r="P213">
            <v>35.690420000000003</v>
          </cell>
          <cell r="Q213">
            <v>0</v>
          </cell>
          <cell r="R213">
            <v>33.012050000000002</v>
          </cell>
          <cell r="S213">
            <v>33.512050000000002</v>
          </cell>
          <cell r="T213">
            <v>37.494149999999998</v>
          </cell>
          <cell r="U213">
            <v>42.670097849462366</v>
          </cell>
          <cell r="V213">
            <v>37.010940752688171</v>
          </cell>
          <cell r="W213">
            <v>35.425824301075274</v>
          </cell>
          <cell r="X213">
            <v>0</v>
          </cell>
          <cell r="Y213">
            <v>38.33882569892473</v>
          </cell>
          <cell r="Z213">
            <v>35.510940752688171</v>
          </cell>
          <cell r="AA213">
            <v>0</v>
          </cell>
          <cell r="AB213">
            <v>0</v>
          </cell>
          <cell r="AC213">
            <v>3.4238</v>
          </cell>
          <cell r="AD213">
            <v>3.6581999999999999</v>
          </cell>
          <cell r="AE213">
            <v>3.177</v>
          </cell>
          <cell r="AF213">
            <v>3.2406999999999999</v>
          </cell>
          <cell r="AG213">
            <v>3.3344999999999998</v>
          </cell>
          <cell r="AH213">
            <v>2.452</v>
          </cell>
          <cell r="AI213">
            <v>3.7231999999999998</v>
          </cell>
          <cell r="AJ213">
            <v>3.5190999999999999</v>
          </cell>
          <cell r="AK213">
            <v>3.6876000000000002</v>
          </cell>
          <cell r="AL213">
            <v>3.4984999999999999</v>
          </cell>
          <cell r="AM213">
            <v>3.7376</v>
          </cell>
          <cell r="AN213">
            <v>3.4980000000000002</v>
          </cell>
          <cell r="AO213">
            <v>3.4280448412293825</v>
          </cell>
          <cell r="AP213">
            <v>3.4702581476224275</v>
          </cell>
          <cell r="AQ213">
            <v>3.5491519892865941</v>
          </cell>
          <cell r="AR213">
            <v>3.4753275991077763</v>
          </cell>
          <cell r="AS213">
            <v>3.3391690463996722</v>
          </cell>
          <cell r="AT213">
            <v>3.2214290073271101</v>
          </cell>
          <cell r="AU213">
            <v>3.4601192446517284</v>
          </cell>
          <cell r="AV213">
            <v>3.1920000000000002</v>
          </cell>
          <cell r="AW213">
            <v>3.7276807785344035</v>
          </cell>
          <cell r="AX213">
            <v>3.9159999999999999</v>
          </cell>
          <cell r="AZ213">
            <v>81</v>
          </cell>
        </row>
        <row r="214">
          <cell r="D214">
            <v>45689</v>
          </cell>
          <cell r="E214">
            <v>49.554169999999999</v>
          </cell>
          <cell r="F214">
            <v>36.681710000000002</v>
          </cell>
          <cell r="G214">
            <v>40.839030000000001</v>
          </cell>
          <cell r="H214">
            <v>44.041130000000003</v>
          </cell>
          <cell r="I214">
            <v>0</v>
          </cell>
          <cell r="J214">
            <v>35.181710000000002</v>
          </cell>
          <cell r="K214">
            <v>35.181710000000002</v>
          </cell>
          <cell r="L214">
            <v>36.173009999999998</v>
          </cell>
          <cell r="M214">
            <v>40.69547</v>
          </cell>
          <cell r="N214">
            <v>33.753520000000002</v>
          </cell>
          <cell r="O214">
            <v>31.965589999999999</v>
          </cell>
          <cell r="P214">
            <v>38.981990000000003</v>
          </cell>
          <cell r="Q214">
            <v>0</v>
          </cell>
          <cell r="R214">
            <v>32.253520000000002</v>
          </cell>
          <cell r="S214">
            <v>32.503520000000002</v>
          </cell>
          <cell r="T214">
            <v>36.35962</v>
          </cell>
          <cell r="U214">
            <v>45.757584285714287</v>
          </cell>
          <cell r="V214">
            <v>35.426771428571428</v>
          </cell>
          <cell r="W214">
            <v>37.03612714285714</v>
          </cell>
          <cell r="X214">
            <v>0</v>
          </cell>
          <cell r="Y214">
            <v>36.252985714285714</v>
          </cell>
          <cell r="Z214">
            <v>33.926771428571435</v>
          </cell>
          <cell r="AA214">
            <v>0</v>
          </cell>
          <cell r="AB214">
            <v>0</v>
          </cell>
          <cell r="AC214">
            <v>3.65</v>
          </cell>
          <cell r="AD214">
            <v>3.49</v>
          </cell>
          <cell r="AE214">
            <v>3.44</v>
          </cell>
          <cell r="AF214">
            <v>3.55</v>
          </cell>
          <cell r="AG214">
            <v>3.75</v>
          </cell>
          <cell r="AH214">
            <v>2.81</v>
          </cell>
          <cell r="AI214">
            <v>3.77</v>
          </cell>
          <cell r="AJ214">
            <v>3.7450000000000001</v>
          </cell>
          <cell r="AK214">
            <v>3.9129</v>
          </cell>
          <cell r="AL214">
            <v>3.7244000000000002</v>
          </cell>
          <cell r="AM214">
            <v>3.9628999999999999</v>
          </cell>
          <cell r="AN214">
            <v>3.7238000000000002</v>
          </cell>
          <cell r="AO214">
            <v>3.6547043366915584</v>
          </cell>
          <cell r="AP214">
            <v>3.6996001328196289</v>
          </cell>
          <cell r="AQ214">
            <v>3.5982405408910254</v>
          </cell>
          <cell r="AR214">
            <v>3.7046695843049782</v>
          </cell>
          <cell r="AS214">
            <v>3.6559774044863258</v>
          </cell>
          <cell r="AT214">
            <v>3.414443159690856</v>
          </cell>
          <cell r="AU214">
            <v>3.6894612298489302</v>
          </cell>
          <cell r="AV214">
            <v>3.4550000000000001</v>
          </cell>
          <cell r="AW214">
            <v>3.5567284459802826</v>
          </cell>
          <cell r="AX214">
            <v>3.7328000000000001</v>
          </cell>
          <cell r="AZ214">
            <v>82</v>
          </cell>
        </row>
        <row r="215">
          <cell r="D215">
            <v>45717</v>
          </cell>
          <cell r="E215">
            <v>36.969900000000003</v>
          </cell>
          <cell r="F215">
            <v>28.124610000000001</v>
          </cell>
          <cell r="G215">
            <v>28.327030000000001</v>
          </cell>
          <cell r="H215">
            <v>33.071129999999997</v>
          </cell>
          <cell r="I215">
            <v>0</v>
          </cell>
          <cell r="J215">
            <v>26.124610000000001</v>
          </cell>
          <cell r="K215">
            <v>26.374610000000001</v>
          </cell>
          <cell r="L215">
            <v>24.55481</v>
          </cell>
          <cell r="M215">
            <v>33.136949999999999</v>
          </cell>
          <cell r="N215">
            <v>29.52835</v>
          </cell>
          <cell r="O215">
            <v>24.658719999999999</v>
          </cell>
          <cell r="P215">
            <v>32.790120000000002</v>
          </cell>
          <cell r="Q215">
            <v>0</v>
          </cell>
          <cell r="R215">
            <v>28.02835</v>
          </cell>
          <cell r="S215">
            <v>28.02835</v>
          </cell>
          <cell r="T215">
            <v>25.64875</v>
          </cell>
          <cell r="U215">
            <v>35.282989300134595</v>
          </cell>
          <cell r="V215">
            <v>28.742406742934051</v>
          </cell>
          <cell r="W215">
            <v>26.712578627187078</v>
          </cell>
          <cell r="X215">
            <v>0</v>
          </cell>
          <cell r="Y215">
            <v>25.036261386271871</v>
          </cell>
          <cell r="Z215">
            <v>26.962460578734859</v>
          </cell>
          <cell r="AA215">
            <v>0</v>
          </cell>
          <cell r="AB215">
            <v>0</v>
          </cell>
          <cell r="AC215">
            <v>3.48</v>
          </cell>
          <cell r="AD215">
            <v>2.99</v>
          </cell>
          <cell r="AE215">
            <v>3.18</v>
          </cell>
          <cell r="AF215">
            <v>3.5</v>
          </cell>
          <cell r="AG215">
            <v>3.73</v>
          </cell>
          <cell r="AH215">
            <v>2.68</v>
          </cell>
          <cell r="AI215">
            <v>3.67</v>
          </cell>
          <cell r="AJ215">
            <v>3.5672000000000001</v>
          </cell>
          <cell r="AK215">
            <v>3.7315</v>
          </cell>
          <cell r="AL215">
            <v>3.5508999999999999</v>
          </cell>
          <cell r="AM215">
            <v>3.7814999999999999</v>
          </cell>
          <cell r="AN215">
            <v>3.5488</v>
          </cell>
          <cell r="AO215">
            <v>3.4843590041160946</v>
          </cell>
          <cell r="AP215">
            <v>3.5272387823177533</v>
          </cell>
          <cell r="AQ215">
            <v>3.2047036292943187</v>
          </cell>
          <cell r="AR215">
            <v>3.5323082338031027</v>
          </cell>
          <cell r="AS215">
            <v>3.6047636382259549</v>
          </cell>
          <cell r="AT215">
            <v>3.2588675298604839</v>
          </cell>
          <cell r="AU215">
            <v>3.5170998793470547</v>
          </cell>
          <cell r="AV215">
            <v>3.1949999999999998</v>
          </cell>
          <cell r="AW215">
            <v>3.0485467201951417</v>
          </cell>
          <cell r="AX215">
            <v>3.2023999999999999</v>
          </cell>
          <cell r="AZ215">
            <v>83</v>
          </cell>
        </row>
        <row r="216">
          <cell r="D216">
            <v>45748</v>
          </cell>
          <cell r="E216">
            <v>29.05592</v>
          </cell>
          <cell r="F216">
            <v>25.271509999999999</v>
          </cell>
          <cell r="G216">
            <v>21.4575</v>
          </cell>
          <cell r="H216">
            <v>24.797699999999999</v>
          </cell>
          <cell r="I216">
            <v>0</v>
          </cell>
          <cell r="J216">
            <v>23.271509999999999</v>
          </cell>
          <cell r="K216">
            <v>23.021509999999999</v>
          </cell>
          <cell r="L216">
            <v>20.46621</v>
          </cell>
          <cell r="M216">
            <v>27.514089999999999</v>
          </cell>
          <cell r="N216">
            <v>27.7089</v>
          </cell>
          <cell r="O216">
            <v>19.34122</v>
          </cell>
          <cell r="P216">
            <v>24.955919999999999</v>
          </cell>
          <cell r="Q216">
            <v>0</v>
          </cell>
          <cell r="R216">
            <v>26.2089</v>
          </cell>
          <cell r="S216">
            <v>25.4589</v>
          </cell>
          <cell r="T216">
            <v>25.139299999999999</v>
          </cell>
          <cell r="U216">
            <v>28.404925111111108</v>
          </cell>
          <cell r="V216">
            <v>26.300630222222221</v>
          </cell>
          <cell r="W216">
            <v>20.563959555555552</v>
          </cell>
          <cell r="X216">
            <v>0</v>
          </cell>
          <cell r="Y216">
            <v>22.439292444444447</v>
          </cell>
          <cell r="Z216">
            <v>24.511741333333333</v>
          </cell>
          <cell r="AA216">
            <v>0</v>
          </cell>
          <cell r="AB216">
            <v>0</v>
          </cell>
          <cell r="AC216">
            <v>3.11</v>
          </cell>
          <cell r="AD216">
            <v>2.84</v>
          </cell>
          <cell r="AE216">
            <v>2.99</v>
          </cell>
          <cell r="AF216">
            <v>3.3</v>
          </cell>
          <cell r="AG216">
            <v>3.54</v>
          </cell>
          <cell r="AH216">
            <v>2.5299999999999998</v>
          </cell>
          <cell r="AI216">
            <v>3.43</v>
          </cell>
          <cell r="AJ216">
            <v>3.1865000000000001</v>
          </cell>
          <cell r="AK216">
            <v>3.3456999999999999</v>
          </cell>
          <cell r="AL216">
            <v>3.1760999999999999</v>
          </cell>
          <cell r="AM216">
            <v>3.3957000000000002</v>
          </cell>
          <cell r="AN216">
            <v>3.1718000000000002</v>
          </cell>
          <cell r="AO216">
            <v>3.113607397922439</v>
          </cell>
          <cell r="AP216">
            <v>3.1520993724019064</v>
          </cell>
          <cell r="AQ216">
            <v>3.0286476425273707</v>
          </cell>
          <cell r="AR216">
            <v>3.1571688238872553</v>
          </cell>
          <cell r="AS216">
            <v>3.3999085731844718</v>
          </cell>
          <cell r="AT216">
            <v>3.083217625213289</v>
          </cell>
          <cell r="AU216">
            <v>3.1419604694312078</v>
          </cell>
          <cell r="AV216">
            <v>3.0049999999999999</v>
          </cell>
          <cell r="AW216">
            <v>2.8960922024595992</v>
          </cell>
          <cell r="AX216">
            <v>2.9893000000000001</v>
          </cell>
          <cell r="AZ216">
            <v>84</v>
          </cell>
        </row>
        <row r="217">
          <cell r="D217">
            <v>45778</v>
          </cell>
          <cell r="E217">
            <v>24.39171</v>
          </cell>
          <cell r="F217">
            <v>27.6159</v>
          </cell>
          <cell r="G217">
            <v>16.618829999999999</v>
          </cell>
          <cell r="H217">
            <v>20.689630000000001</v>
          </cell>
          <cell r="I217">
            <v>0</v>
          </cell>
          <cell r="J217">
            <v>25.6159</v>
          </cell>
          <cell r="K217">
            <v>25.3659</v>
          </cell>
          <cell r="L217">
            <v>21.442900000000002</v>
          </cell>
          <cell r="M217">
            <v>23.024650000000001</v>
          </cell>
          <cell r="N217">
            <v>30.42426</v>
          </cell>
          <cell r="O217">
            <v>14.97386</v>
          </cell>
          <cell r="P217">
            <v>22.58466</v>
          </cell>
          <cell r="Q217">
            <v>0</v>
          </cell>
          <cell r="R217">
            <v>29.42426</v>
          </cell>
          <cell r="S217">
            <v>28.42426</v>
          </cell>
          <cell r="T217">
            <v>25.755759999999999</v>
          </cell>
          <cell r="U217">
            <v>23.789027634408605</v>
          </cell>
          <cell r="V217">
            <v>28.853994193548388</v>
          </cell>
          <cell r="W217">
            <v>15.893628172043011</v>
          </cell>
          <cell r="X217">
            <v>0</v>
          </cell>
          <cell r="Y217">
            <v>23.344268387096772</v>
          </cell>
          <cell r="Z217">
            <v>27.294854408602152</v>
          </cell>
          <cell r="AA217">
            <v>0</v>
          </cell>
          <cell r="AB217">
            <v>0</v>
          </cell>
          <cell r="AC217">
            <v>3.14</v>
          </cell>
          <cell r="AD217">
            <v>2.85</v>
          </cell>
          <cell r="AE217">
            <v>2.95</v>
          </cell>
          <cell r="AF217">
            <v>3.32</v>
          </cell>
          <cell r="AG217">
            <v>3.55</v>
          </cell>
          <cell r="AH217">
            <v>2.63</v>
          </cell>
          <cell r="AI217">
            <v>3.43</v>
          </cell>
          <cell r="AJ217">
            <v>3.2159</v>
          </cell>
          <cell r="AK217">
            <v>3.3748</v>
          </cell>
          <cell r="AL217">
            <v>3.2058</v>
          </cell>
          <cell r="AM217">
            <v>3.4247999999999998</v>
          </cell>
          <cell r="AN217">
            <v>3.2014</v>
          </cell>
          <cell r="AO217">
            <v>3.1436683389651674</v>
          </cell>
          <cell r="AP217">
            <v>3.1825160813140023</v>
          </cell>
          <cell r="AQ217">
            <v>3.0131132907538167</v>
          </cell>
          <cell r="AR217">
            <v>3.1875855327993512</v>
          </cell>
          <cell r="AS217">
            <v>3.4203940796886201</v>
          </cell>
          <cell r="AT217">
            <v>3.0280133694670281</v>
          </cell>
          <cell r="AU217">
            <v>3.1723771783433032</v>
          </cell>
          <cell r="AV217">
            <v>2.9649999999999999</v>
          </cell>
          <cell r="AW217">
            <v>2.9062558369753022</v>
          </cell>
          <cell r="AX217">
            <v>2.9961000000000002</v>
          </cell>
          <cell r="AZ217">
            <v>85</v>
          </cell>
        </row>
        <row r="218">
          <cell r="D218">
            <v>45809</v>
          </cell>
          <cell r="E218">
            <v>34.656390000000002</v>
          </cell>
          <cell r="F218">
            <v>42.554819999999999</v>
          </cell>
          <cell r="G218">
            <v>26.211670000000002</v>
          </cell>
          <cell r="H218">
            <v>31.61947</v>
          </cell>
          <cell r="I218">
            <v>0</v>
          </cell>
          <cell r="J218">
            <v>42.054819999999999</v>
          </cell>
          <cell r="K218">
            <v>41.554819999999999</v>
          </cell>
          <cell r="L218">
            <v>28.599820000000001</v>
          </cell>
          <cell r="M218">
            <v>29.134689999999999</v>
          </cell>
          <cell r="N218">
            <v>37.895530000000001</v>
          </cell>
          <cell r="O218">
            <v>20.823429999999998</v>
          </cell>
          <cell r="P218">
            <v>29.672129999999999</v>
          </cell>
          <cell r="Q218">
            <v>0</v>
          </cell>
          <cell r="R218">
            <v>35.895530000000001</v>
          </cell>
          <cell r="S218">
            <v>36.395530000000001</v>
          </cell>
          <cell r="T218">
            <v>41.384030000000003</v>
          </cell>
          <cell r="U218">
            <v>32.202301111111112</v>
          </cell>
          <cell r="V218">
            <v>40.484024444444444</v>
          </cell>
          <cell r="W218">
            <v>23.816896666666665</v>
          </cell>
          <cell r="X218">
            <v>0</v>
          </cell>
          <cell r="Y218">
            <v>34.281691111111108</v>
          </cell>
          <cell r="Z218">
            <v>39.317357777777779</v>
          </cell>
          <cell r="AA218">
            <v>0</v>
          </cell>
          <cell r="AB218">
            <v>0</v>
          </cell>
          <cell r="AC218">
            <v>3.18</v>
          </cell>
          <cell r="AD218">
            <v>2.85</v>
          </cell>
          <cell r="AE218">
            <v>2.95</v>
          </cell>
          <cell r="AF218">
            <v>3.34</v>
          </cell>
          <cell r="AG218">
            <v>3.58</v>
          </cell>
          <cell r="AH218">
            <v>2.66</v>
          </cell>
          <cell r="AI218">
            <v>3.44</v>
          </cell>
          <cell r="AJ218">
            <v>3.2566000000000002</v>
          </cell>
          <cell r="AK218">
            <v>3.4159000000000002</v>
          </cell>
          <cell r="AL218">
            <v>3.2462</v>
          </cell>
          <cell r="AM218">
            <v>3.4659</v>
          </cell>
          <cell r="AN218">
            <v>3.2418999999999998</v>
          </cell>
          <cell r="AO218">
            <v>3.1837495936888063</v>
          </cell>
          <cell r="AP218">
            <v>3.2230716931967964</v>
          </cell>
          <cell r="AQ218">
            <v>3.0131132907538167</v>
          </cell>
          <cell r="AR218">
            <v>3.2281411446821457</v>
          </cell>
          <cell r="AS218">
            <v>3.4408795861927683</v>
          </cell>
          <cell r="AT218">
            <v>3.095764046973803</v>
          </cell>
          <cell r="AU218">
            <v>3.2129327902260978</v>
          </cell>
          <cell r="AV218">
            <v>2.9649999999999999</v>
          </cell>
          <cell r="AW218">
            <v>2.9062558369753022</v>
          </cell>
          <cell r="AX218">
            <v>2.9986999999999999</v>
          </cell>
          <cell r="AZ218">
            <v>86</v>
          </cell>
        </row>
        <row r="219">
          <cell r="D219">
            <v>45839</v>
          </cell>
          <cell r="E219">
            <v>85.081469999999996</v>
          </cell>
          <cell r="F219">
            <v>89.416470000000004</v>
          </cell>
          <cell r="G219">
            <v>75.359279999999998</v>
          </cell>
          <cell r="H219">
            <v>80.926779999999994</v>
          </cell>
          <cell r="I219">
            <v>0</v>
          </cell>
          <cell r="J219">
            <v>93.166470000000004</v>
          </cell>
          <cell r="K219">
            <v>93.916470000000004</v>
          </cell>
          <cell r="L219">
            <v>43.14367</v>
          </cell>
          <cell r="M219">
            <v>34.277729999999998</v>
          </cell>
          <cell r="N219">
            <v>42.786110000000001</v>
          </cell>
          <cell r="O219">
            <v>25.784300000000002</v>
          </cell>
          <cell r="P219">
            <v>36.719700000000003</v>
          </cell>
          <cell r="Q219">
            <v>0</v>
          </cell>
          <cell r="R219">
            <v>43.286110000000001</v>
          </cell>
          <cell r="S219">
            <v>43.786110000000001</v>
          </cell>
          <cell r="T219">
            <v>36.006909999999998</v>
          </cell>
          <cell r="U219">
            <v>62.684122258064512</v>
          </cell>
          <cell r="V219">
            <v>68.858999462365603</v>
          </cell>
          <cell r="W219">
            <v>53.503643655913983</v>
          </cell>
          <cell r="X219">
            <v>0</v>
          </cell>
          <cell r="Y219">
            <v>39.997356451612902</v>
          </cell>
          <cell r="Z219">
            <v>71.176203763440853</v>
          </cell>
          <cell r="AA219">
            <v>0</v>
          </cell>
          <cell r="AB219">
            <v>0</v>
          </cell>
          <cell r="AC219">
            <v>3.33</v>
          </cell>
          <cell r="AD219">
            <v>2.85</v>
          </cell>
          <cell r="AE219">
            <v>3</v>
          </cell>
          <cell r="AF219">
            <v>3.42</v>
          </cell>
          <cell r="AG219">
            <v>3.65</v>
          </cell>
          <cell r="AH219">
            <v>2.68</v>
          </cell>
          <cell r="AI219">
            <v>3.53</v>
          </cell>
          <cell r="AJ219">
            <v>3.4102000000000001</v>
          </cell>
          <cell r="AK219">
            <v>3.5710999999999999</v>
          </cell>
          <cell r="AL219">
            <v>3.3978000000000002</v>
          </cell>
          <cell r="AM219">
            <v>3.6211000000000002</v>
          </cell>
          <cell r="AN219">
            <v>3.3942000000000001</v>
          </cell>
          <cell r="AO219">
            <v>3.3340542989024504</v>
          </cell>
          <cell r="AP219">
            <v>3.3751552377572751</v>
          </cell>
          <cell r="AQ219">
            <v>3.0390038770430734</v>
          </cell>
          <cell r="AR219">
            <v>3.380224689242624</v>
          </cell>
          <cell r="AS219">
            <v>3.5228216122093619</v>
          </cell>
          <cell r="AT219">
            <v>3.1685332931847836</v>
          </cell>
          <cell r="AU219">
            <v>3.365016334786576</v>
          </cell>
          <cell r="AV219">
            <v>3.0150000000000001</v>
          </cell>
          <cell r="AW219">
            <v>2.9062558369753022</v>
          </cell>
          <cell r="AX219">
            <v>3.0121000000000002</v>
          </cell>
          <cell r="AZ219">
            <v>87</v>
          </cell>
        </row>
        <row r="220">
          <cell r="D220">
            <v>45870</v>
          </cell>
          <cell r="E220">
            <v>107.223</v>
          </cell>
          <cell r="F220">
            <v>106.7978</v>
          </cell>
          <cell r="G220">
            <v>96.893519999999995</v>
          </cell>
          <cell r="H220">
            <v>100.96922000000001</v>
          </cell>
          <cell r="I220">
            <v>0</v>
          </cell>
          <cell r="J220">
            <v>110.7978</v>
          </cell>
          <cell r="K220">
            <v>110.7978</v>
          </cell>
          <cell r="L220">
            <v>68.416499999999999</v>
          </cell>
          <cell r="M220">
            <v>43.639330000000001</v>
          </cell>
          <cell r="N220">
            <v>48.138530000000003</v>
          </cell>
          <cell r="O220">
            <v>34.879689999999997</v>
          </cell>
          <cell r="P220">
            <v>44.84939</v>
          </cell>
          <cell r="Q220">
            <v>0</v>
          </cell>
          <cell r="R220">
            <v>49.138530000000003</v>
          </cell>
          <cell r="S220">
            <v>48.638530000000003</v>
          </cell>
          <cell r="T220">
            <v>38.211730000000003</v>
          </cell>
          <cell r="U220">
            <v>79.191489569892468</v>
          </cell>
          <cell r="V220">
            <v>80.937261612903228</v>
          </cell>
          <cell r="W220">
            <v>69.554089569892454</v>
          </cell>
          <cell r="X220">
            <v>0</v>
          </cell>
          <cell r="Y220">
            <v>55.10041860215054</v>
          </cell>
          <cell r="Z220">
            <v>83.614680967741933</v>
          </cell>
          <cell r="AA220">
            <v>0</v>
          </cell>
          <cell r="AB220">
            <v>0</v>
          </cell>
          <cell r="AC220">
            <v>3.35</v>
          </cell>
          <cell r="AD220">
            <v>2.88</v>
          </cell>
          <cell r="AE220">
            <v>3.05</v>
          </cell>
          <cell r="AF220">
            <v>3.44</v>
          </cell>
          <cell r="AG220">
            <v>3.68</v>
          </cell>
          <cell r="AH220">
            <v>2.69</v>
          </cell>
          <cell r="AI220">
            <v>3.59</v>
          </cell>
          <cell r="AJ220">
            <v>3.4304000000000001</v>
          </cell>
          <cell r="AK220">
            <v>3.5914999999999999</v>
          </cell>
          <cell r="AL220">
            <v>3.4178999999999999</v>
          </cell>
          <cell r="AM220">
            <v>3.6415000000000002</v>
          </cell>
          <cell r="AN220">
            <v>3.4142999999999999</v>
          </cell>
          <cell r="AO220">
            <v>3.3540949262642696</v>
          </cell>
          <cell r="AP220">
            <v>3.3954330436986719</v>
          </cell>
          <cell r="AQ220">
            <v>3.080428815105885</v>
          </cell>
          <cell r="AR220">
            <v>3.4005024951840213</v>
          </cell>
          <cell r="AS220">
            <v>3.5433071187135101</v>
          </cell>
          <cell r="AT220">
            <v>3.1860982836495029</v>
          </cell>
          <cell r="AU220">
            <v>3.3852941407279733</v>
          </cell>
          <cell r="AV220">
            <v>3.0649999999999999</v>
          </cell>
          <cell r="AW220">
            <v>2.9367467405224108</v>
          </cell>
          <cell r="AX220">
            <v>3.0438000000000001</v>
          </cell>
          <cell r="AZ220">
            <v>88</v>
          </cell>
        </row>
        <row r="221">
          <cell r="D221">
            <v>45901</v>
          </cell>
          <cell r="E221">
            <v>41.50065</v>
          </cell>
          <cell r="F221">
            <v>38.358890000000002</v>
          </cell>
          <cell r="G221">
            <v>32.631169999999997</v>
          </cell>
          <cell r="H221">
            <v>37.64687</v>
          </cell>
          <cell r="I221">
            <v>0</v>
          </cell>
          <cell r="J221">
            <v>41.358890000000002</v>
          </cell>
          <cell r="K221">
            <v>40.358890000000002</v>
          </cell>
          <cell r="L221">
            <v>8.9388900000000007</v>
          </cell>
          <cell r="M221">
            <v>34.806910000000002</v>
          </cell>
          <cell r="N221">
            <v>34.050199999999997</v>
          </cell>
          <cell r="O221">
            <v>26.15832</v>
          </cell>
          <cell r="P221">
            <v>35.341819999999998</v>
          </cell>
          <cell r="Q221">
            <v>0</v>
          </cell>
          <cell r="R221">
            <v>32.800199999999997</v>
          </cell>
          <cell r="S221">
            <v>33.050199999999997</v>
          </cell>
          <cell r="T221">
            <v>28.294599999999999</v>
          </cell>
          <cell r="U221">
            <v>38.525654444444442</v>
          </cell>
          <cell r="V221">
            <v>36.443916666666667</v>
          </cell>
          <cell r="W221">
            <v>29.754347777777777</v>
          </cell>
          <cell r="X221">
            <v>0</v>
          </cell>
          <cell r="Y221">
            <v>17.541427777777777</v>
          </cell>
          <cell r="Z221">
            <v>37.555027777777774</v>
          </cell>
          <cell r="AA221">
            <v>0</v>
          </cell>
          <cell r="AB221">
            <v>0</v>
          </cell>
          <cell r="AC221">
            <v>3.32</v>
          </cell>
          <cell r="AD221">
            <v>2.89</v>
          </cell>
          <cell r="AE221">
            <v>3.01</v>
          </cell>
          <cell r="AF221">
            <v>3.4</v>
          </cell>
          <cell r="AG221">
            <v>3.63</v>
          </cell>
          <cell r="AH221">
            <v>2.5099999999999998</v>
          </cell>
          <cell r="AI221">
            <v>3.6</v>
          </cell>
          <cell r="AJ221">
            <v>3.4</v>
          </cell>
          <cell r="AK221">
            <v>3.5608</v>
          </cell>
          <cell r="AL221">
            <v>3.3877000000000002</v>
          </cell>
          <cell r="AM221">
            <v>3.6107999999999998</v>
          </cell>
          <cell r="AN221">
            <v>3.3839999999999999</v>
          </cell>
          <cell r="AO221">
            <v>3.3240339852215408</v>
          </cell>
          <cell r="AP221">
            <v>3.3650163347865765</v>
          </cell>
          <cell r="AQ221">
            <v>3.0648944633323305</v>
          </cell>
          <cell r="AR221">
            <v>3.3700857862719253</v>
          </cell>
          <cell r="AS221">
            <v>3.5023361057052131</v>
          </cell>
          <cell r="AT221">
            <v>3.1710425775368862</v>
          </cell>
          <cell r="AU221">
            <v>3.3548774318158778</v>
          </cell>
          <cell r="AV221">
            <v>3.0249999999999999</v>
          </cell>
          <cell r="AW221">
            <v>2.9469103750381138</v>
          </cell>
          <cell r="AX221">
            <v>3.0541999999999998</v>
          </cell>
          <cell r="AZ221">
            <v>89</v>
          </cell>
        </row>
        <row r="222">
          <cell r="D222">
            <v>45931</v>
          </cell>
          <cell r="E222">
            <v>47.43927</v>
          </cell>
          <cell r="F222">
            <v>38.351869999999998</v>
          </cell>
          <cell r="G222">
            <v>38.389299999999999</v>
          </cell>
          <cell r="H222">
            <v>43.1051</v>
          </cell>
          <cell r="I222">
            <v>0</v>
          </cell>
          <cell r="J222">
            <v>37.101869999999998</v>
          </cell>
          <cell r="K222">
            <v>36.851869999999998</v>
          </cell>
          <cell r="L222">
            <v>38.199069999999999</v>
          </cell>
          <cell r="M222">
            <v>38.398760000000003</v>
          </cell>
          <cell r="N222">
            <v>32.829439999999998</v>
          </cell>
          <cell r="O222">
            <v>29.631640000000001</v>
          </cell>
          <cell r="P222">
            <v>35.492640000000002</v>
          </cell>
          <cell r="Q222">
            <v>0</v>
          </cell>
          <cell r="R222">
            <v>31.579440000000002</v>
          </cell>
          <cell r="S222">
            <v>31.579440000000002</v>
          </cell>
          <cell r="T222">
            <v>33.114240000000002</v>
          </cell>
          <cell r="U222">
            <v>43.648088387096777</v>
          </cell>
          <cell r="V222">
            <v>36.03601225806451</v>
          </cell>
          <cell r="W222">
            <v>34.716732903225804</v>
          </cell>
          <cell r="X222">
            <v>0</v>
          </cell>
          <cell r="Y222">
            <v>36.066721935483869</v>
          </cell>
          <cell r="Z222">
            <v>34.786012258064517</v>
          </cell>
          <cell r="AA222">
            <v>0</v>
          </cell>
          <cell r="AB222">
            <v>0</v>
          </cell>
          <cell r="AC222">
            <v>3.28</v>
          </cell>
          <cell r="AD222">
            <v>2.9</v>
          </cell>
          <cell r="AE222">
            <v>3.04</v>
          </cell>
          <cell r="AF222">
            <v>3.42</v>
          </cell>
          <cell r="AG222">
            <v>3.64</v>
          </cell>
          <cell r="AH222">
            <v>2.5299999999999998</v>
          </cell>
          <cell r="AI222">
            <v>3.62</v>
          </cell>
          <cell r="AJ222">
            <v>3.3592</v>
          </cell>
          <cell r="AK222">
            <v>3.5196999999999998</v>
          </cell>
          <cell r="AL222">
            <v>3.3473000000000002</v>
          </cell>
          <cell r="AM222">
            <v>3.5697000000000001</v>
          </cell>
          <cell r="AN222">
            <v>3.3435999999999999</v>
          </cell>
          <cell r="AO222">
            <v>3.2839527304979024</v>
          </cell>
          <cell r="AP222">
            <v>3.3244607229037824</v>
          </cell>
          <cell r="AQ222">
            <v>3.0856069323637363</v>
          </cell>
          <cell r="AR222">
            <v>3.3295301743891308</v>
          </cell>
          <cell r="AS222">
            <v>3.5228216122093619</v>
          </cell>
          <cell r="AT222">
            <v>3.2111911271705309</v>
          </cell>
          <cell r="AU222">
            <v>3.3143218199330833</v>
          </cell>
          <cell r="AV222">
            <v>3.0550000000000002</v>
          </cell>
          <cell r="AW222">
            <v>2.9570740095538164</v>
          </cell>
          <cell r="AX222">
            <v>3.0655000000000001</v>
          </cell>
          <cell r="AZ222">
            <v>90</v>
          </cell>
        </row>
        <row r="223">
          <cell r="D223">
            <v>45962</v>
          </cell>
          <cell r="E223">
            <v>45.354210000000002</v>
          </cell>
          <cell r="F223">
            <v>36.088650000000001</v>
          </cell>
          <cell r="G223">
            <v>36.358899999999998</v>
          </cell>
          <cell r="H223">
            <v>39.581800000000001</v>
          </cell>
          <cell r="I223">
            <v>0</v>
          </cell>
          <cell r="J223">
            <v>34.588650000000001</v>
          </cell>
          <cell r="K223">
            <v>34.838650000000001</v>
          </cell>
          <cell r="L223">
            <v>34.779449999999997</v>
          </cell>
          <cell r="M223">
            <v>38.938609999999997</v>
          </cell>
          <cell r="N223">
            <v>32.884979999999999</v>
          </cell>
          <cell r="O223">
            <v>30.153670000000002</v>
          </cell>
          <cell r="P223">
            <v>35.065869999999997</v>
          </cell>
          <cell r="Q223">
            <v>0</v>
          </cell>
          <cell r="R223">
            <v>31.634979999999999</v>
          </cell>
          <cell r="S223">
            <v>31.634979999999999</v>
          </cell>
          <cell r="T223">
            <v>31.762979999999999</v>
          </cell>
          <cell r="U223">
            <v>42.355517628294038</v>
          </cell>
          <cell r="V223">
            <v>34.591234202496537</v>
          </cell>
          <cell r="W223">
            <v>33.458535908460469</v>
          </cell>
          <cell r="X223">
            <v>0</v>
          </cell>
          <cell r="Y223">
            <v>33.369532676837721</v>
          </cell>
          <cell r="Z223">
            <v>33.208085797503465</v>
          </cell>
          <cell r="AA223">
            <v>0</v>
          </cell>
          <cell r="AB223">
            <v>0</v>
          </cell>
          <cell r="AC223">
            <v>3.57</v>
          </cell>
          <cell r="AD223">
            <v>3.29</v>
          </cell>
          <cell r="AE223">
            <v>3.35</v>
          </cell>
          <cell r="AF223">
            <v>3.55</v>
          </cell>
          <cell r="AG223">
            <v>3.74</v>
          </cell>
          <cell r="AH223">
            <v>2.81</v>
          </cell>
          <cell r="AI223">
            <v>3.77</v>
          </cell>
          <cell r="AJ223">
            <v>3.6576</v>
          </cell>
          <cell r="AK223">
            <v>3.8220000000000001</v>
          </cell>
          <cell r="AL223">
            <v>3.6410999999999998</v>
          </cell>
          <cell r="AM223">
            <v>3.8719999999999999</v>
          </cell>
          <cell r="AN223">
            <v>3.6389999999999998</v>
          </cell>
          <cell r="AO223">
            <v>3.5745418272442815</v>
          </cell>
          <cell r="AP223">
            <v>3.6184889090540406</v>
          </cell>
          <cell r="AQ223">
            <v>3.4480751404133345</v>
          </cell>
          <cell r="AR223">
            <v>3.6235583605393895</v>
          </cell>
          <cell r="AS223">
            <v>3.6559774044863258</v>
          </cell>
          <cell r="AT223">
            <v>3.3768038944093144</v>
          </cell>
          <cell r="AU223">
            <v>3.608350006083342</v>
          </cell>
          <cell r="AV223">
            <v>3.3650000000000002</v>
          </cell>
          <cell r="AW223">
            <v>3.3534557556662263</v>
          </cell>
          <cell r="AX223">
            <v>3.5173999999999999</v>
          </cell>
          <cell r="AZ223">
            <v>91</v>
          </cell>
        </row>
        <row r="224">
          <cell r="D224">
            <v>45992</v>
          </cell>
          <cell r="E224">
            <v>53.956679999999999</v>
          </cell>
          <cell r="F224">
            <v>40.15981</v>
          </cell>
          <cell r="G224">
            <v>45.096679999999999</v>
          </cell>
          <cell r="H224">
            <v>45.935679999999998</v>
          </cell>
          <cell r="I224">
            <v>0</v>
          </cell>
          <cell r="J224">
            <v>38.65981</v>
          </cell>
          <cell r="K224">
            <v>38.65981</v>
          </cell>
          <cell r="L224">
            <v>44.541110000000003</v>
          </cell>
          <cell r="M224">
            <v>42.105910000000002</v>
          </cell>
          <cell r="N224">
            <v>36.391779999999997</v>
          </cell>
          <cell r="O224">
            <v>33.269379999999998</v>
          </cell>
          <cell r="P224">
            <v>36.982080000000003</v>
          </cell>
          <cell r="Q224">
            <v>0</v>
          </cell>
          <cell r="R224">
            <v>34.391779999999997</v>
          </cell>
          <cell r="S224">
            <v>35.391779999999997</v>
          </cell>
          <cell r="T224">
            <v>41.531480000000002</v>
          </cell>
          <cell r="U224">
            <v>48.732146989247319</v>
          </cell>
          <cell r="V224">
            <v>38.498635483870963</v>
          </cell>
          <cell r="W224">
            <v>39.882493978494622</v>
          </cell>
          <cell r="X224">
            <v>0</v>
          </cell>
          <cell r="Y224">
            <v>43.214283870967748</v>
          </cell>
          <cell r="Z224">
            <v>36.778205376344083</v>
          </cell>
          <cell r="AA224">
            <v>0</v>
          </cell>
          <cell r="AB224">
            <v>0</v>
          </cell>
          <cell r="AC224">
            <v>3.85</v>
          </cell>
          <cell r="AD224">
            <v>3.75</v>
          </cell>
          <cell r="AE224">
            <v>3.62</v>
          </cell>
          <cell r="AF224">
            <v>3.79</v>
          </cell>
          <cell r="AG224">
            <v>3.87</v>
          </cell>
          <cell r="AH224">
            <v>2.93</v>
          </cell>
          <cell r="AI224">
            <v>4.1399999999999997</v>
          </cell>
          <cell r="AJ224">
            <v>3.9434</v>
          </cell>
          <cell r="AK224">
            <v>4.1106999999999996</v>
          </cell>
          <cell r="AL224">
            <v>3.9237000000000002</v>
          </cell>
          <cell r="AM224">
            <v>4.1607000000000003</v>
          </cell>
          <cell r="AN224">
            <v>3.9228000000000001</v>
          </cell>
          <cell r="AO224">
            <v>3.855110610309751</v>
          </cell>
          <cell r="AP224">
            <v>3.9023781922336007</v>
          </cell>
          <cell r="AQ224">
            <v>3.8260777002364872</v>
          </cell>
          <cell r="AR224">
            <v>3.9074476437189496</v>
          </cell>
          <cell r="AS224">
            <v>3.9018034825361054</v>
          </cell>
          <cell r="AT224">
            <v>3.6176951922111815</v>
          </cell>
          <cell r="AU224">
            <v>3.8922392892629016</v>
          </cell>
          <cell r="AV224">
            <v>3.6349999999999998</v>
          </cell>
          <cell r="AW224">
            <v>3.8209829433885556</v>
          </cell>
          <cell r="AX224">
            <v>4.0053999999999998</v>
          </cell>
          <cell r="AZ224">
            <v>92</v>
          </cell>
        </row>
        <row r="225">
          <cell r="D225">
            <v>46023</v>
          </cell>
          <cell r="E225">
            <v>53.475749999999998</v>
          </cell>
          <cell r="F225">
            <v>42.059330000000003</v>
          </cell>
          <cell r="G225">
            <v>43.793849999999999</v>
          </cell>
          <cell r="H225">
            <v>47.252450000000003</v>
          </cell>
          <cell r="I225">
            <v>0</v>
          </cell>
          <cell r="J225">
            <v>40.559330000000003</v>
          </cell>
          <cell r="K225">
            <v>40.559330000000003</v>
          </cell>
          <cell r="L225">
            <v>42.082929999999998</v>
          </cell>
          <cell r="M225">
            <v>41.481619999999999</v>
          </cell>
          <cell r="N225">
            <v>36.977710000000002</v>
          </cell>
          <cell r="O225">
            <v>32.036900000000003</v>
          </cell>
          <cell r="P225">
            <v>38.632199999999997</v>
          </cell>
          <cell r="Q225">
            <v>0</v>
          </cell>
          <cell r="R225">
            <v>35.477710000000002</v>
          </cell>
          <cell r="S225">
            <v>35.977710000000002</v>
          </cell>
          <cell r="T225">
            <v>39.959809999999997</v>
          </cell>
          <cell r="U225">
            <v>48.188015268817203</v>
          </cell>
          <cell r="V225">
            <v>39.819045913978499</v>
          </cell>
          <cell r="W225">
            <v>38.610678494623656</v>
          </cell>
          <cell r="X225">
            <v>0</v>
          </cell>
          <cell r="Y225">
            <v>41.146930860215051</v>
          </cell>
          <cell r="Z225">
            <v>38.319045913978492</v>
          </cell>
          <cell r="AA225">
            <v>0</v>
          </cell>
          <cell r="AB225">
            <v>0</v>
          </cell>
          <cell r="AC225">
            <v>3.85</v>
          </cell>
          <cell r="AD225">
            <v>3.77</v>
          </cell>
          <cell r="AE225">
            <v>3.64</v>
          </cell>
          <cell r="AF225">
            <v>3.82</v>
          </cell>
          <cell r="AG225">
            <v>3.89</v>
          </cell>
          <cell r="AH225">
            <v>2.94</v>
          </cell>
          <cell r="AI225">
            <v>4.16</v>
          </cell>
          <cell r="AJ225">
            <v>3.9453</v>
          </cell>
          <cell r="AK225">
            <v>4.1138000000000003</v>
          </cell>
          <cell r="AL225">
            <v>3.9247000000000001</v>
          </cell>
          <cell r="AM225">
            <v>4.1638000000000002</v>
          </cell>
          <cell r="AN225">
            <v>3.9241999999999999</v>
          </cell>
          <cell r="AO225">
            <v>3.855110610309751</v>
          </cell>
          <cell r="AP225">
            <v>3.9023781922336007</v>
          </cell>
          <cell r="AQ225">
            <v>3.8467901692678934</v>
          </cell>
          <cell r="AR225">
            <v>3.9074476437189496</v>
          </cell>
          <cell r="AS225">
            <v>3.932531742292328</v>
          </cell>
          <cell r="AT225">
            <v>3.6492118036735923</v>
          </cell>
          <cell r="AU225">
            <v>3.8922392892629016</v>
          </cell>
          <cell r="AV225">
            <v>3.6549999999999998</v>
          </cell>
          <cell r="AW225">
            <v>3.8413102124199612</v>
          </cell>
          <cell r="AX225">
            <v>4.0278</v>
          </cell>
          <cell r="AZ225">
            <v>93</v>
          </cell>
        </row>
        <row r="226">
          <cell r="D226">
            <v>46054</v>
          </cell>
          <cell r="E226">
            <v>52.661639999999998</v>
          </cell>
          <cell r="F226">
            <v>39.152970000000003</v>
          </cell>
          <cell r="G226">
            <v>43.243490000000001</v>
          </cell>
          <cell r="H226">
            <v>46.445590000000003</v>
          </cell>
          <cell r="I226">
            <v>0</v>
          </cell>
          <cell r="J226">
            <v>37.652970000000003</v>
          </cell>
          <cell r="K226">
            <v>37.652970000000003</v>
          </cell>
          <cell r="L226">
            <v>38.644170000000003</v>
          </cell>
          <cell r="M226">
            <v>42.599080000000001</v>
          </cell>
          <cell r="N226">
            <v>35.61206</v>
          </cell>
          <cell r="O226">
            <v>33.187269999999998</v>
          </cell>
          <cell r="P226">
            <v>40.203670000000002</v>
          </cell>
          <cell r="Q226">
            <v>0</v>
          </cell>
          <cell r="R226">
            <v>34.11206</v>
          </cell>
          <cell r="S226">
            <v>34.36206</v>
          </cell>
          <cell r="T226">
            <v>38.218159999999997</v>
          </cell>
          <cell r="U226">
            <v>48.349114285714286</v>
          </cell>
          <cell r="V226">
            <v>37.635437142857143</v>
          </cell>
          <cell r="W226">
            <v>38.933681428571425</v>
          </cell>
          <cell r="X226">
            <v>0</v>
          </cell>
          <cell r="Y226">
            <v>38.461594285714284</v>
          </cell>
          <cell r="Z226">
            <v>36.13543714285715</v>
          </cell>
          <cell r="AA226">
            <v>0</v>
          </cell>
          <cell r="AB226">
            <v>0</v>
          </cell>
          <cell r="AC226">
            <v>3.8</v>
          </cell>
          <cell r="AD226">
            <v>3.69</v>
          </cell>
          <cell r="AE226">
            <v>3.59</v>
          </cell>
          <cell r="AF226">
            <v>3.71</v>
          </cell>
          <cell r="AG226">
            <v>3.9</v>
          </cell>
          <cell r="AH226">
            <v>2.95</v>
          </cell>
          <cell r="AI226">
            <v>3.96</v>
          </cell>
          <cell r="AJ226">
            <v>3.895</v>
          </cell>
          <cell r="AK226">
            <v>4.0629</v>
          </cell>
          <cell r="AL226">
            <v>3.8744000000000001</v>
          </cell>
          <cell r="AM226">
            <v>4.1128999999999998</v>
          </cell>
          <cell r="AN226">
            <v>3.8738000000000001</v>
          </cell>
          <cell r="AO226">
            <v>3.8050090419052029</v>
          </cell>
          <cell r="AP226">
            <v>3.851683677380108</v>
          </cell>
          <cell r="AQ226">
            <v>3.7794746449158247</v>
          </cell>
          <cell r="AR226">
            <v>3.8567531288654568</v>
          </cell>
          <cell r="AS226">
            <v>3.8198614565195124</v>
          </cell>
          <cell r="AT226">
            <v>3.5650002208170228</v>
          </cell>
          <cell r="AU226">
            <v>3.8415447744094093</v>
          </cell>
          <cell r="AV226">
            <v>3.605</v>
          </cell>
          <cell r="AW226">
            <v>3.7600011362943389</v>
          </cell>
          <cell r="AX226">
            <v>3.9327999999999999</v>
          </cell>
          <cell r="AZ226">
            <v>94</v>
          </cell>
        </row>
        <row r="227">
          <cell r="D227">
            <v>46082</v>
          </cell>
          <cell r="E227">
            <v>39.608699999999999</v>
          </cell>
          <cell r="F227">
            <v>33.120480000000001</v>
          </cell>
          <cell r="G227">
            <v>30.30161</v>
          </cell>
          <cell r="H227">
            <v>35.045610000000003</v>
          </cell>
          <cell r="I227">
            <v>0</v>
          </cell>
          <cell r="J227">
            <v>31.120480000000001</v>
          </cell>
          <cell r="K227">
            <v>31.370480000000001</v>
          </cell>
          <cell r="L227">
            <v>29.55068</v>
          </cell>
          <cell r="M227">
            <v>35.801319999999997</v>
          </cell>
          <cell r="N227">
            <v>34.155419999999999</v>
          </cell>
          <cell r="O227">
            <v>26.733450000000001</v>
          </cell>
          <cell r="P227">
            <v>34.864849999999997</v>
          </cell>
          <cell r="Q227">
            <v>0</v>
          </cell>
          <cell r="R227">
            <v>32.655419999999999</v>
          </cell>
          <cell r="S227">
            <v>32.655419999999999</v>
          </cell>
          <cell r="T227">
            <v>30.27582</v>
          </cell>
          <cell r="U227">
            <v>37.933042853297444</v>
          </cell>
          <cell r="V227">
            <v>33.575965033647371</v>
          </cell>
          <cell r="W227">
            <v>28.731235410497984</v>
          </cell>
          <cell r="X227">
            <v>0</v>
          </cell>
          <cell r="Y227">
            <v>29.869819676985191</v>
          </cell>
          <cell r="Z227">
            <v>31.796018869448183</v>
          </cell>
          <cell r="AA227">
            <v>0</v>
          </cell>
          <cell r="AB227">
            <v>0</v>
          </cell>
          <cell r="AC227">
            <v>3.58</v>
          </cell>
          <cell r="AD227">
            <v>3.13</v>
          </cell>
          <cell r="AE227">
            <v>3.34</v>
          </cell>
          <cell r="AF227">
            <v>3.61</v>
          </cell>
          <cell r="AG227">
            <v>3.82</v>
          </cell>
          <cell r="AH227">
            <v>2.81</v>
          </cell>
          <cell r="AI227">
            <v>3.78</v>
          </cell>
          <cell r="AJ227">
            <v>3.6671999999999998</v>
          </cell>
          <cell r="AK227">
            <v>3.8315000000000001</v>
          </cell>
          <cell r="AL227">
            <v>3.6509</v>
          </cell>
          <cell r="AM227">
            <v>3.8815</v>
          </cell>
          <cell r="AN227">
            <v>3.6488</v>
          </cell>
          <cell r="AO227">
            <v>3.5845621409251911</v>
          </cell>
          <cell r="AP227">
            <v>3.6286278120247393</v>
          </cell>
          <cell r="AQ227">
            <v>3.360047147029861</v>
          </cell>
          <cell r="AR227">
            <v>3.6336972635100881</v>
          </cell>
          <cell r="AS227">
            <v>3.7174339239987706</v>
          </cell>
          <cell r="AT227">
            <v>3.3592389039445947</v>
          </cell>
          <cell r="AU227">
            <v>3.6184889090540402</v>
          </cell>
          <cell r="AV227">
            <v>3.355</v>
          </cell>
          <cell r="AW227">
            <v>3.1908376034149808</v>
          </cell>
          <cell r="AX227">
            <v>3.3424</v>
          </cell>
          <cell r="AZ227">
            <v>95</v>
          </cell>
        </row>
        <row r="228">
          <cell r="D228">
            <v>46113</v>
          </cell>
          <cell r="E228">
            <v>33.765039999999999</v>
          </cell>
          <cell r="F228">
            <v>29.133569999999999</v>
          </cell>
          <cell r="G228">
            <v>25.825880000000002</v>
          </cell>
          <cell r="H228">
            <v>29.165980000000001</v>
          </cell>
          <cell r="I228">
            <v>0</v>
          </cell>
          <cell r="J228">
            <v>27.133569999999999</v>
          </cell>
          <cell r="K228">
            <v>26.883569999999999</v>
          </cell>
          <cell r="L228">
            <v>24.32827</v>
          </cell>
          <cell r="M228">
            <v>32.139830000000003</v>
          </cell>
          <cell r="N228">
            <v>30.694019999999998</v>
          </cell>
          <cell r="O228">
            <v>23.327179999999998</v>
          </cell>
          <cell r="P228">
            <v>28.941880000000001</v>
          </cell>
          <cell r="Q228">
            <v>0</v>
          </cell>
          <cell r="R228">
            <v>29.194019999999998</v>
          </cell>
          <cell r="S228">
            <v>28.444019999999998</v>
          </cell>
          <cell r="T228">
            <v>28.124420000000001</v>
          </cell>
          <cell r="U228">
            <v>33.078840222222219</v>
          </cell>
          <cell r="V228">
            <v>29.792426666666664</v>
          </cell>
          <cell r="W228">
            <v>24.770873333333331</v>
          </cell>
          <cell r="X228">
            <v>0</v>
          </cell>
          <cell r="Y228">
            <v>25.93108888888889</v>
          </cell>
          <cell r="Z228">
            <v>28.003537777777776</v>
          </cell>
          <cell r="AA228">
            <v>0</v>
          </cell>
          <cell r="AB228">
            <v>0</v>
          </cell>
          <cell r="AC228">
            <v>3.23</v>
          </cell>
          <cell r="AD228">
            <v>2.97</v>
          </cell>
          <cell r="AE228">
            <v>3.11</v>
          </cell>
          <cell r="AF228">
            <v>3.41</v>
          </cell>
          <cell r="AG228">
            <v>3.66</v>
          </cell>
          <cell r="AH228">
            <v>2.65</v>
          </cell>
          <cell r="AI228">
            <v>3.54</v>
          </cell>
          <cell r="AJ228">
            <v>3.3065000000000002</v>
          </cell>
          <cell r="AK228">
            <v>3.4657</v>
          </cell>
          <cell r="AL228">
            <v>3.2961</v>
          </cell>
          <cell r="AM228">
            <v>3.5156999999999998</v>
          </cell>
          <cell r="AN228">
            <v>3.2917999999999998</v>
          </cell>
          <cell r="AO228">
            <v>3.2338511620933539</v>
          </cell>
          <cell r="AP228">
            <v>3.2737662080502892</v>
          </cell>
          <cell r="AQ228">
            <v>3.1581005739736558</v>
          </cell>
          <cell r="AR228">
            <v>3.2788356595356385</v>
          </cell>
          <cell r="AS228">
            <v>3.5125788589572879</v>
          </cell>
          <cell r="AT228">
            <v>3.2036632741142226</v>
          </cell>
          <cell r="AU228">
            <v>3.2636273050795901</v>
          </cell>
          <cell r="AV228">
            <v>3.125</v>
          </cell>
          <cell r="AW228">
            <v>3.0282194511637361</v>
          </cell>
          <cell r="AX228">
            <v>3.1193</v>
          </cell>
          <cell r="AZ228">
            <v>96</v>
          </cell>
        </row>
        <row r="229">
          <cell r="D229">
            <v>46143</v>
          </cell>
          <cell r="E229">
            <v>25.637730000000001</v>
          </cell>
          <cell r="F229">
            <v>27.491879999999998</v>
          </cell>
          <cell r="G229">
            <v>17.368970000000001</v>
          </cell>
          <cell r="H229">
            <v>21.439769999999999</v>
          </cell>
          <cell r="I229">
            <v>0</v>
          </cell>
          <cell r="J229">
            <v>25.491879999999998</v>
          </cell>
          <cell r="K229">
            <v>25.241879999999998</v>
          </cell>
          <cell r="L229">
            <v>21.31888</v>
          </cell>
          <cell r="M229">
            <v>24.288720000000001</v>
          </cell>
          <cell r="N229">
            <v>29.934470000000001</v>
          </cell>
          <cell r="O229">
            <v>15.726279999999999</v>
          </cell>
          <cell r="P229">
            <v>23.33708</v>
          </cell>
          <cell r="Q229">
            <v>0</v>
          </cell>
          <cell r="R229">
            <v>28.934470000000001</v>
          </cell>
          <cell r="S229">
            <v>27.934470000000001</v>
          </cell>
          <cell r="T229">
            <v>25.265969999999999</v>
          </cell>
          <cell r="U229">
            <v>25.013994193548388</v>
          </cell>
          <cell r="V229">
            <v>28.621249569892477</v>
          </cell>
          <cell r="W229">
            <v>16.609446666666667</v>
          </cell>
          <cell r="X229">
            <v>0</v>
          </cell>
          <cell r="Y229">
            <v>23.14387860215054</v>
          </cell>
          <cell r="Z229">
            <v>27.083615161290322</v>
          </cell>
          <cell r="AA229">
            <v>0</v>
          </cell>
          <cell r="AB229">
            <v>0</v>
          </cell>
          <cell r="AC229">
            <v>3.25</v>
          </cell>
          <cell r="AD229">
            <v>2.93</v>
          </cell>
          <cell r="AE229">
            <v>3.04</v>
          </cell>
          <cell r="AF229">
            <v>3.43</v>
          </cell>
          <cell r="AG229">
            <v>3.67</v>
          </cell>
          <cell r="AH229">
            <v>2.71</v>
          </cell>
          <cell r="AI229">
            <v>3.54</v>
          </cell>
          <cell r="AJ229">
            <v>3.3258999999999999</v>
          </cell>
          <cell r="AK229">
            <v>3.4847999999999999</v>
          </cell>
          <cell r="AL229">
            <v>3.3157999999999999</v>
          </cell>
          <cell r="AM229">
            <v>3.5348000000000002</v>
          </cell>
          <cell r="AN229">
            <v>3.3113999999999999</v>
          </cell>
          <cell r="AO229">
            <v>3.2538917894551735</v>
          </cell>
          <cell r="AP229">
            <v>3.2940440139916864</v>
          </cell>
          <cell r="AQ229">
            <v>3.1011412841372903</v>
          </cell>
          <cell r="AR229">
            <v>3.2991134654770353</v>
          </cell>
          <cell r="AS229">
            <v>3.5330643654614362</v>
          </cell>
          <cell r="AT229">
            <v>3.1384218809595503</v>
          </cell>
          <cell r="AU229">
            <v>3.2839051110209874</v>
          </cell>
          <cell r="AV229">
            <v>3.0550000000000002</v>
          </cell>
          <cell r="AW229">
            <v>2.987564913100925</v>
          </cell>
          <cell r="AX229">
            <v>3.0760999999999998</v>
          </cell>
          <cell r="AZ229">
            <v>97</v>
          </cell>
        </row>
        <row r="230">
          <cell r="D230">
            <v>46174</v>
          </cell>
          <cell r="E230">
            <v>39.414250000000003</v>
          </cell>
          <cell r="F230">
            <v>47.532330000000002</v>
          </cell>
          <cell r="G230">
            <v>30.223140000000001</v>
          </cell>
          <cell r="H230">
            <v>35.630940000000002</v>
          </cell>
          <cell r="I230">
            <v>0</v>
          </cell>
          <cell r="J230">
            <v>47.032330000000002</v>
          </cell>
          <cell r="K230">
            <v>46.532330000000002</v>
          </cell>
          <cell r="L230">
            <v>33.577330000000003</v>
          </cell>
          <cell r="M230">
            <v>31.44125</v>
          </cell>
          <cell r="N230">
            <v>41.141620000000003</v>
          </cell>
          <cell r="O230">
            <v>22.460899999999999</v>
          </cell>
          <cell r="P230">
            <v>31.3096</v>
          </cell>
          <cell r="Q230">
            <v>0</v>
          </cell>
          <cell r="R230">
            <v>39.141620000000003</v>
          </cell>
          <cell r="S230">
            <v>39.641620000000003</v>
          </cell>
          <cell r="T230">
            <v>44.630119999999998</v>
          </cell>
          <cell r="U230">
            <v>36.047872222222225</v>
          </cell>
          <cell r="V230">
            <v>44.834030222222225</v>
          </cell>
          <cell r="W230">
            <v>26.945749777777777</v>
          </cell>
          <cell r="X230">
            <v>0</v>
          </cell>
          <cell r="Y230">
            <v>38.244063555555556</v>
          </cell>
          <cell r="Z230">
            <v>43.700696888888899</v>
          </cell>
          <cell r="AA230">
            <v>0</v>
          </cell>
          <cell r="AB230">
            <v>0</v>
          </cell>
          <cell r="AC230">
            <v>3.3</v>
          </cell>
          <cell r="AD230">
            <v>2.94</v>
          </cell>
          <cell r="AE230">
            <v>3.04</v>
          </cell>
          <cell r="AF230">
            <v>3.44</v>
          </cell>
          <cell r="AG230">
            <v>3.69</v>
          </cell>
          <cell r="AH230">
            <v>2.76</v>
          </cell>
          <cell r="AI230">
            <v>3.55</v>
          </cell>
          <cell r="AJ230">
            <v>3.3765999999999998</v>
          </cell>
          <cell r="AK230">
            <v>3.5358999999999998</v>
          </cell>
          <cell r="AL230">
            <v>3.3662000000000001</v>
          </cell>
          <cell r="AM230">
            <v>3.5859000000000001</v>
          </cell>
          <cell r="AN230">
            <v>3.3618999999999999</v>
          </cell>
          <cell r="AO230">
            <v>3.3039933578597216</v>
          </cell>
          <cell r="AP230">
            <v>3.3447385288451792</v>
          </cell>
          <cell r="AQ230">
            <v>3.1063194013951416</v>
          </cell>
          <cell r="AR230">
            <v>3.3498079803305281</v>
          </cell>
          <cell r="AS230">
            <v>3.5433071187135101</v>
          </cell>
          <cell r="AT230">
            <v>3.2162096958747366</v>
          </cell>
          <cell r="AU230">
            <v>3.3345996258744806</v>
          </cell>
          <cell r="AV230">
            <v>3.0550000000000002</v>
          </cell>
          <cell r="AW230">
            <v>2.9977285476166275</v>
          </cell>
          <cell r="AX230">
            <v>3.0886999999999998</v>
          </cell>
          <cell r="AZ230">
            <v>98</v>
          </cell>
        </row>
        <row r="231">
          <cell r="D231">
            <v>46204</v>
          </cell>
          <cell r="E231">
            <v>107.9092</v>
          </cell>
          <cell r="F231">
            <v>112.7985</v>
          </cell>
          <cell r="G231">
            <v>97.067959999999999</v>
          </cell>
          <cell r="H231">
            <v>102.63536000000001</v>
          </cell>
          <cell r="I231">
            <v>0</v>
          </cell>
          <cell r="J231">
            <v>116.5485</v>
          </cell>
          <cell r="K231">
            <v>117.2985</v>
          </cell>
          <cell r="L231">
            <v>66.525700000000001</v>
          </cell>
          <cell r="M231">
            <v>36.139899999999997</v>
          </cell>
          <cell r="N231">
            <v>45.793669999999999</v>
          </cell>
          <cell r="O231">
            <v>27.057169999999999</v>
          </cell>
          <cell r="P231">
            <v>37.992570000000001</v>
          </cell>
          <cell r="Q231">
            <v>0</v>
          </cell>
          <cell r="R231">
            <v>46.293669999999999</v>
          </cell>
          <cell r="S231">
            <v>46.793669999999999</v>
          </cell>
          <cell r="T231">
            <v>39.014470000000003</v>
          </cell>
          <cell r="U231">
            <v>76.268970967741936</v>
          </cell>
          <cell r="V231">
            <v>83.258736236559145</v>
          </cell>
          <cell r="W231">
            <v>66.202988064516134</v>
          </cell>
          <cell r="X231">
            <v>0</v>
          </cell>
          <cell r="Y231">
            <v>54.397093225806451</v>
          </cell>
          <cell r="Z231">
            <v>85.575940537634409</v>
          </cell>
          <cell r="AA231">
            <v>0</v>
          </cell>
          <cell r="AB231">
            <v>0</v>
          </cell>
          <cell r="AC231">
            <v>3.48</v>
          </cell>
          <cell r="AD231">
            <v>2.94</v>
          </cell>
          <cell r="AE231">
            <v>3.11</v>
          </cell>
          <cell r="AF231">
            <v>3.54</v>
          </cell>
          <cell r="AG231">
            <v>3.81</v>
          </cell>
          <cell r="AH231">
            <v>2.77</v>
          </cell>
          <cell r="AI231">
            <v>3.64</v>
          </cell>
          <cell r="AJ231">
            <v>3.5602</v>
          </cell>
          <cell r="AK231">
            <v>3.7210999999999999</v>
          </cell>
          <cell r="AL231">
            <v>3.5478000000000001</v>
          </cell>
          <cell r="AM231">
            <v>3.7711000000000001</v>
          </cell>
          <cell r="AN231">
            <v>3.5442</v>
          </cell>
          <cell r="AO231">
            <v>3.4843590041160946</v>
          </cell>
          <cell r="AP231">
            <v>3.5272387823177533</v>
          </cell>
          <cell r="AQ231">
            <v>3.1425662222001018</v>
          </cell>
          <cell r="AR231">
            <v>3.5323082338031027</v>
          </cell>
          <cell r="AS231">
            <v>3.6457346512342519</v>
          </cell>
          <cell r="AT231">
            <v>3.3190903543109505</v>
          </cell>
          <cell r="AU231">
            <v>3.5170998793470547</v>
          </cell>
          <cell r="AV231">
            <v>3.125</v>
          </cell>
          <cell r="AW231">
            <v>2.9977285476166275</v>
          </cell>
          <cell r="AX231">
            <v>3.1021000000000001</v>
          </cell>
          <cell r="AZ231">
            <v>99</v>
          </cell>
        </row>
        <row r="232">
          <cell r="D232">
            <v>46235</v>
          </cell>
          <cell r="E232">
            <v>126.64879999999999</v>
          </cell>
          <cell r="F232">
            <v>126.2255</v>
          </cell>
          <cell r="G232">
            <v>115.2396</v>
          </cell>
          <cell r="H232">
            <v>119.31529999999999</v>
          </cell>
          <cell r="I232">
            <v>0</v>
          </cell>
          <cell r="J232">
            <v>130.22550000000001</v>
          </cell>
          <cell r="K232">
            <v>130.22550000000001</v>
          </cell>
          <cell r="L232">
            <v>87.844200000000001</v>
          </cell>
          <cell r="M232">
            <v>48.391550000000002</v>
          </cell>
          <cell r="N232">
            <v>54.564819999999997</v>
          </cell>
          <cell r="O232">
            <v>38.897770000000001</v>
          </cell>
          <cell r="P232">
            <v>48.867469999999997</v>
          </cell>
          <cell r="Q232">
            <v>0</v>
          </cell>
          <cell r="R232">
            <v>55.564819999999997</v>
          </cell>
          <cell r="S232">
            <v>55.064819999999997</v>
          </cell>
          <cell r="T232">
            <v>44.638120000000001</v>
          </cell>
          <cell r="U232">
            <v>92.148291935483869</v>
          </cell>
          <cell r="V232">
            <v>94.633157204301071</v>
          </cell>
          <cell r="W232">
            <v>81.583524408602145</v>
          </cell>
          <cell r="X232">
            <v>0</v>
          </cell>
          <cell r="Y232">
            <v>68.796358279569887</v>
          </cell>
          <cell r="Z232">
            <v>97.31057655913979</v>
          </cell>
          <cell r="AA232">
            <v>0</v>
          </cell>
          <cell r="AB232">
            <v>0</v>
          </cell>
          <cell r="AC232">
            <v>3.5</v>
          </cell>
          <cell r="AD232">
            <v>2.95</v>
          </cell>
          <cell r="AE232">
            <v>3.25</v>
          </cell>
          <cell r="AF232">
            <v>3.57</v>
          </cell>
          <cell r="AG232">
            <v>3.84</v>
          </cell>
          <cell r="AH232">
            <v>2.79</v>
          </cell>
          <cell r="AI232">
            <v>3.77</v>
          </cell>
          <cell r="AJ232">
            <v>3.5804</v>
          </cell>
          <cell r="AK232">
            <v>3.7414999999999998</v>
          </cell>
          <cell r="AL232">
            <v>3.5678999999999998</v>
          </cell>
          <cell r="AM232">
            <v>3.7915000000000001</v>
          </cell>
          <cell r="AN232">
            <v>3.5642999999999998</v>
          </cell>
          <cell r="AO232">
            <v>3.5043996314779138</v>
          </cell>
          <cell r="AP232">
            <v>3.5475165882591506</v>
          </cell>
          <cell r="AQ232">
            <v>3.2202379810678727</v>
          </cell>
          <cell r="AR232">
            <v>3.5525860397444999</v>
          </cell>
          <cell r="AS232">
            <v>3.6764629109904741</v>
          </cell>
          <cell r="AT232">
            <v>3.3366553447756697</v>
          </cell>
          <cell r="AU232">
            <v>3.5373776852884515</v>
          </cell>
          <cell r="AV232">
            <v>3.2650000000000001</v>
          </cell>
          <cell r="AW232">
            <v>3.0078921821323306</v>
          </cell>
          <cell r="AX232">
            <v>3.1137999999999999</v>
          </cell>
          <cell r="AZ232">
            <v>100</v>
          </cell>
        </row>
        <row r="233">
          <cell r="D233">
            <v>46266</v>
          </cell>
          <cell r="E233">
            <v>43.085290000000001</v>
          </cell>
          <cell r="F233">
            <v>39.862369999999999</v>
          </cell>
          <cell r="G233">
            <v>33.58437</v>
          </cell>
          <cell r="H233">
            <v>38.600070000000002</v>
          </cell>
          <cell r="I233">
            <v>0</v>
          </cell>
          <cell r="J233">
            <v>42.862369999999999</v>
          </cell>
          <cell r="K233">
            <v>41.862369999999999</v>
          </cell>
          <cell r="L233">
            <v>10.44237</v>
          </cell>
          <cell r="M233">
            <v>35.575000000000003</v>
          </cell>
          <cell r="N233">
            <v>35.333660000000002</v>
          </cell>
          <cell r="O233">
            <v>26.321909999999999</v>
          </cell>
          <cell r="P233">
            <v>35.505409999999998</v>
          </cell>
          <cell r="Q233">
            <v>0</v>
          </cell>
          <cell r="R233">
            <v>34.083660000000002</v>
          </cell>
          <cell r="S233">
            <v>34.333660000000002</v>
          </cell>
          <cell r="T233">
            <v>29.577960000000001</v>
          </cell>
          <cell r="U233">
            <v>39.747383333333332</v>
          </cell>
          <cell r="V233">
            <v>37.849609999999998</v>
          </cell>
          <cell r="W233">
            <v>30.35661</v>
          </cell>
          <cell r="X233">
            <v>0</v>
          </cell>
          <cell r="Y233">
            <v>18.947076666666668</v>
          </cell>
          <cell r="Z233">
            <v>38.960721111111113</v>
          </cell>
          <cell r="AA233">
            <v>0</v>
          </cell>
          <cell r="AB233">
            <v>0</v>
          </cell>
          <cell r="AC233">
            <v>3.45</v>
          </cell>
          <cell r="AD233">
            <v>2.95</v>
          </cell>
          <cell r="AE233">
            <v>3.13</v>
          </cell>
          <cell r="AF233">
            <v>3.52</v>
          </cell>
          <cell r="AG233">
            <v>3.76</v>
          </cell>
          <cell r="AH233">
            <v>2.6</v>
          </cell>
          <cell r="AI233">
            <v>3.72</v>
          </cell>
          <cell r="AJ233">
            <v>3.53</v>
          </cell>
          <cell r="AK233">
            <v>3.6907999999999999</v>
          </cell>
          <cell r="AL233">
            <v>3.5177</v>
          </cell>
          <cell r="AM233">
            <v>3.7408000000000001</v>
          </cell>
          <cell r="AN233">
            <v>3.5139999999999998</v>
          </cell>
          <cell r="AO233">
            <v>3.4542980630733662</v>
          </cell>
          <cell r="AP233">
            <v>3.4968220734056579</v>
          </cell>
          <cell r="AQ233">
            <v>3.1581005739736558</v>
          </cell>
          <cell r="AR233">
            <v>3.5018915248910072</v>
          </cell>
          <cell r="AS233">
            <v>3.6252491447301032</v>
          </cell>
          <cell r="AT233">
            <v>3.3015253638462312</v>
          </cell>
          <cell r="AU233">
            <v>3.4866831704349592</v>
          </cell>
          <cell r="AV233">
            <v>3.145</v>
          </cell>
          <cell r="AW233">
            <v>3.0078921821323306</v>
          </cell>
          <cell r="AX233">
            <v>3.1141999999999999</v>
          </cell>
          <cell r="AZ233">
            <v>101</v>
          </cell>
        </row>
        <row r="234">
          <cell r="D234">
            <v>46296</v>
          </cell>
          <cell r="E234">
            <v>48.198909999999998</v>
          </cell>
          <cell r="F234">
            <v>39.359760000000001</v>
          </cell>
          <cell r="G234">
            <v>38.56232</v>
          </cell>
          <cell r="H234">
            <v>43.278120000000001</v>
          </cell>
          <cell r="I234">
            <v>0</v>
          </cell>
          <cell r="J234">
            <v>38.109760000000001</v>
          </cell>
          <cell r="K234">
            <v>37.859760000000001</v>
          </cell>
          <cell r="L234">
            <v>39.206960000000002</v>
          </cell>
          <cell r="M234">
            <v>39.25976</v>
          </cell>
          <cell r="N234">
            <v>34.193660000000001</v>
          </cell>
          <cell r="O234">
            <v>29.885069999999999</v>
          </cell>
          <cell r="P234">
            <v>35.746070000000003</v>
          </cell>
          <cell r="Q234">
            <v>0</v>
          </cell>
          <cell r="R234">
            <v>32.943660000000001</v>
          </cell>
          <cell r="S234">
            <v>32.943660000000001</v>
          </cell>
          <cell r="T234">
            <v>34.478459999999998</v>
          </cell>
          <cell r="U234">
            <v>44.45023419354839</v>
          </cell>
          <cell r="V234">
            <v>37.193330967741936</v>
          </cell>
          <cell r="W234">
            <v>34.923473225806447</v>
          </cell>
          <cell r="X234">
            <v>0</v>
          </cell>
          <cell r="Y234">
            <v>37.224040645161296</v>
          </cell>
          <cell r="Z234">
            <v>35.943330967741929</v>
          </cell>
          <cell r="AA234">
            <v>0</v>
          </cell>
          <cell r="AB234">
            <v>0</v>
          </cell>
          <cell r="AC234">
            <v>3.41</v>
          </cell>
          <cell r="AD234">
            <v>2.97</v>
          </cell>
          <cell r="AE234">
            <v>3.16</v>
          </cell>
          <cell r="AF234">
            <v>3.53</v>
          </cell>
          <cell r="AG234">
            <v>3.77</v>
          </cell>
          <cell r="AH234">
            <v>2.61</v>
          </cell>
          <cell r="AI234">
            <v>3.73</v>
          </cell>
          <cell r="AJ234">
            <v>3.4891999999999999</v>
          </cell>
          <cell r="AK234">
            <v>3.6497000000000002</v>
          </cell>
          <cell r="AL234">
            <v>3.4773000000000001</v>
          </cell>
          <cell r="AM234">
            <v>3.6997</v>
          </cell>
          <cell r="AN234">
            <v>3.4735999999999998</v>
          </cell>
          <cell r="AO234">
            <v>3.4142168083497273</v>
          </cell>
          <cell r="AP234">
            <v>3.4562664615228633</v>
          </cell>
          <cell r="AQ234">
            <v>3.183991160262913</v>
          </cell>
          <cell r="AR234">
            <v>3.4613359130082126</v>
          </cell>
          <cell r="AS234">
            <v>3.6354918979821771</v>
          </cell>
          <cell r="AT234">
            <v>3.3416739134798754</v>
          </cell>
          <cell r="AU234">
            <v>3.4461275585521647</v>
          </cell>
          <cell r="AV234">
            <v>3.1749999999999998</v>
          </cell>
          <cell r="AW234">
            <v>3.0282194511637361</v>
          </cell>
          <cell r="AX234">
            <v>3.1355</v>
          </cell>
          <cell r="AZ234">
            <v>102</v>
          </cell>
        </row>
        <row r="235">
          <cell r="D235">
            <v>46327</v>
          </cell>
          <cell r="E235">
            <v>48.216079999999998</v>
          </cell>
          <cell r="F235">
            <v>39.018720000000002</v>
          </cell>
          <cell r="G235">
            <v>38.564360000000001</v>
          </cell>
          <cell r="H235">
            <v>41.787260000000003</v>
          </cell>
          <cell r="I235">
            <v>0</v>
          </cell>
          <cell r="J235">
            <v>37.518720000000002</v>
          </cell>
          <cell r="K235">
            <v>37.768720000000002</v>
          </cell>
          <cell r="L235">
            <v>37.709519999999998</v>
          </cell>
          <cell r="M235">
            <v>40.572029999999998</v>
          </cell>
          <cell r="N235">
            <v>35.156260000000003</v>
          </cell>
          <cell r="O235">
            <v>31.17212</v>
          </cell>
          <cell r="P235">
            <v>36.084220000000002</v>
          </cell>
          <cell r="Q235">
            <v>0</v>
          </cell>
          <cell r="R235">
            <v>33.906260000000003</v>
          </cell>
          <cell r="S235">
            <v>33.906260000000003</v>
          </cell>
          <cell r="T235">
            <v>34.03416</v>
          </cell>
          <cell r="U235">
            <v>44.643202260748957</v>
          </cell>
          <cell r="V235">
            <v>37.213381553398058</v>
          </cell>
          <cell r="W235">
            <v>35.109179861303744</v>
          </cell>
          <cell r="X235">
            <v>0</v>
          </cell>
          <cell r="Y235">
            <v>35.991633287101244</v>
          </cell>
          <cell r="Z235">
            <v>35.830233148404993</v>
          </cell>
          <cell r="AA235">
            <v>0</v>
          </cell>
          <cell r="AB235">
            <v>0</v>
          </cell>
          <cell r="AC235">
            <v>3.71</v>
          </cell>
          <cell r="AD235">
            <v>3.71</v>
          </cell>
          <cell r="AE235">
            <v>3.49</v>
          </cell>
          <cell r="AF235">
            <v>3.69</v>
          </cell>
          <cell r="AG235">
            <v>3.89</v>
          </cell>
          <cell r="AH235">
            <v>2.89</v>
          </cell>
          <cell r="AI235">
            <v>3.91</v>
          </cell>
          <cell r="AJ235">
            <v>3.7976000000000001</v>
          </cell>
          <cell r="AK235">
            <v>3.9620000000000002</v>
          </cell>
          <cell r="AL235">
            <v>3.7810999999999999</v>
          </cell>
          <cell r="AM235">
            <v>4.0119999999999996</v>
          </cell>
          <cell r="AN235">
            <v>3.7789999999999999</v>
          </cell>
          <cell r="AO235">
            <v>3.714826218777016</v>
          </cell>
          <cell r="AP235">
            <v>3.7604335506438207</v>
          </cell>
          <cell r="AQ235">
            <v>3.7380497068530136</v>
          </cell>
          <cell r="AR235">
            <v>3.7655030021291696</v>
          </cell>
          <cell r="AS235">
            <v>3.7993759500153641</v>
          </cell>
          <cell r="AT235">
            <v>3.5173238181270698</v>
          </cell>
          <cell r="AU235">
            <v>3.7502946476731216</v>
          </cell>
          <cell r="AV235">
            <v>3.5049999999999999</v>
          </cell>
          <cell r="AW235">
            <v>3.7803284053257444</v>
          </cell>
          <cell r="AX235">
            <v>3.9373999999999998</v>
          </cell>
          <cell r="AZ235">
            <v>103</v>
          </cell>
        </row>
        <row r="236">
          <cell r="D236">
            <v>46357</v>
          </cell>
          <cell r="E236">
            <v>57.532409999999999</v>
          </cell>
          <cell r="F236">
            <v>44.095280000000002</v>
          </cell>
          <cell r="G236">
            <v>47.999650000000003</v>
          </cell>
          <cell r="H236">
            <v>48.838650000000001</v>
          </cell>
          <cell r="I236">
            <v>0</v>
          </cell>
          <cell r="J236">
            <v>42.595280000000002</v>
          </cell>
          <cell r="K236">
            <v>42.595280000000002</v>
          </cell>
          <cell r="L236">
            <v>48.476480000000002</v>
          </cell>
          <cell r="M236">
            <v>44.968530000000001</v>
          </cell>
          <cell r="N236">
            <v>39.20787</v>
          </cell>
          <cell r="O236">
            <v>35.478299999999997</v>
          </cell>
          <cell r="P236">
            <v>39.191000000000003</v>
          </cell>
          <cell r="Q236">
            <v>0</v>
          </cell>
          <cell r="R236">
            <v>37.20787</v>
          </cell>
          <cell r="S236">
            <v>38.20787</v>
          </cell>
          <cell r="T236">
            <v>44.347569999999997</v>
          </cell>
          <cell r="U236">
            <v>51.993495161290326</v>
          </cell>
          <cell r="V236">
            <v>41.940615376344091</v>
          </cell>
          <cell r="W236">
            <v>42.47948494623656</v>
          </cell>
          <cell r="X236">
            <v>0</v>
          </cell>
          <cell r="Y236">
            <v>46.656207849462369</v>
          </cell>
          <cell r="Z236">
            <v>40.220185268817204</v>
          </cell>
          <cell r="AA236">
            <v>0</v>
          </cell>
          <cell r="AB236">
            <v>0</v>
          </cell>
          <cell r="AC236">
            <v>4</v>
          </cell>
          <cell r="AD236">
            <v>3.99</v>
          </cell>
          <cell r="AE236">
            <v>3.77</v>
          </cell>
          <cell r="AF236">
            <v>4.04</v>
          </cell>
          <cell r="AG236">
            <v>3.99</v>
          </cell>
          <cell r="AH236">
            <v>3</v>
          </cell>
          <cell r="AI236">
            <v>4.3600000000000003</v>
          </cell>
          <cell r="AJ236">
            <v>4.0933999999999999</v>
          </cell>
          <cell r="AK236">
            <v>4.2606999999999999</v>
          </cell>
          <cell r="AL236">
            <v>4.0736999999999997</v>
          </cell>
          <cell r="AM236">
            <v>4.3106999999999998</v>
          </cell>
          <cell r="AN236">
            <v>4.0728</v>
          </cell>
          <cell r="AO236">
            <v>4.0054153155233951</v>
          </cell>
          <cell r="AP236">
            <v>4.054461736794079</v>
          </cell>
          <cell r="AQ236">
            <v>4.0280242732926927</v>
          </cell>
          <cell r="AR236">
            <v>4.0595311882794283</v>
          </cell>
          <cell r="AS236">
            <v>4.1578723138379594</v>
          </cell>
          <cell r="AT236">
            <v>3.7682522533373479</v>
          </cell>
          <cell r="AU236">
            <v>4.0443228338233803</v>
          </cell>
          <cell r="AV236">
            <v>3.7850000000000001</v>
          </cell>
          <cell r="AW236">
            <v>4.0649101717654235</v>
          </cell>
          <cell r="AX236">
            <v>4.2454000000000001</v>
          </cell>
          <cell r="AZ236">
            <v>104</v>
          </cell>
        </row>
        <row r="237">
          <cell r="D237">
            <v>46388</v>
          </cell>
          <cell r="E237">
            <v>55.614490000000004</v>
          </cell>
          <cell r="F237">
            <v>44.535899999999998</v>
          </cell>
          <cell r="G237">
            <v>45.084919999999997</v>
          </cell>
          <cell r="H237">
            <v>48.543619999999997</v>
          </cell>
          <cell r="I237">
            <v>0</v>
          </cell>
          <cell r="J237">
            <v>43.035899999999998</v>
          </cell>
          <cell r="K237">
            <v>43.035899999999998</v>
          </cell>
          <cell r="L237">
            <v>44.5595</v>
          </cell>
          <cell r="M237">
            <v>43.415199999999999</v>
          </cell>
          <cell r="N237">
            <v>38.748640000000002</v>
          </cell>
          <cell r="O237">
            <v>33.180059999999997</v>
          </cell>
          <cell r="P237">
            <v>39.775460000000002</v>
          </cell>
          <cell r="Q237">
            <v>0</v>
          </cell>
          <cell r="R237">
            <v>37.248640000000002</v>
          </cell>
          <cell r="S237">
            <v>37.748640000000002</v>
          </cell>
          <cell r="T237">
            <v>41.730739999999997</v>
          </cell>
          <cell r="U237">
            <v>49.973958064516133</v>
          </cell>
          <cell r="V237">
            <v>41.86007010752688</v>
          </cell>
          <cell r="W237">
            <v>39.580522365591399</v>
          </cell>
          <cell r="X237">
            <v>0</v>
          </cell>
          <cell r="Y237">
            <v>43.251578709677425</v>
          </cell>
          <cell r="Z237">
            <v>40.36007010752688</v>
          </cell>
          <cell r="AA237">
            <v>0</v>
          </cell>
          <cell r="AB237">
            <v>0</v>
          </cell>
          <cell r="AC237">
            <v>3.99</v>
          </cell>
          <cell r="AD237">
            <v>4.0199999999999996</v>
          </cell>
          <cell r="AE237">
            <v>3.79</v>
          </cell>
          <cell r="AF237">
            <v>4.07</v>
          </cell>
          <cell r="AG237">
            <v>4</v>
          </cell>
          <cell r="AH237">
            <v>3.02</v>
          </cell>
          <cell r="AI237">
            <v>4.38</v>
          </cell>
          <cell r="AJ237">
            <v>4.0853000000000002</v>
          </cell>
          <cell r="AK237">
            <v>4.2538</v>
          </cell>
          <cell r="AL237">
            <v>4.0647000000000002</v>
          </cell>
          <cell r="AM237">
            <v>4.3037999999999998</v>
          </cell>
          <cell r="AN237">
            <v>4.0641999999999996</v>
          </cell>
          <cell r="AO237">
            <v>3.995395001842486</v>
          </cell>
          <cell r="AP237">
            <v>4.0443228338233803</v>
          </cell>
          <cell r="AQ237">
            <v>4.0539148595819494</v>
          </cell>
          <cell r="AR237">
            <v>4.0493922853087296</v>
          </cell>
          <cell r="AS237">
            <v>4.188600573594182</v>
          </cell>
          <cell r="AT237">
            <v>3.7897317273913478</v>
          </cell>
          <cell r="AU237">
            <v>4.0341839308526817</v>
          </cell>
          <cell r="AV237">
            <v>3.8050000000000002</v>
          </cell>
          <cell r="AW237">
            <v>4.0954010753125312</v>
          </cell>
          <cell r="AX237">
            <v>4.2778</v>
          </cell>
          <cell r="AZ237">
            <v>105</v>
          </cell>
        </row>
        <row r="238">
          <cell r="D238">
            <v>46419</v>
          </cell>
          <cell r="E238">
            <v>54.511769999999999</v>
          </cell>
          <cell r="F238">
            <v>40.689169999999997</v>
          </cell>
          <cell r="G238">
            <v>44.41084</v>
          </cell>
          <cell r="H238">
            <v>47.612940000000002</v>
          </cell>
          <cell r="I238">
            <v>0</v>
          </cell>
          <cell r="J238">
            <v>39.189169999999997</v>
          </cell>
          <cell r="K238">
            <v>39.189169999999997</v>
          </cell>
          <cell r="L238">
            <v>40.18047</v>
          </cell>
          <cell r="M238">
            <v>44.188209999999998</v>
          </cell>
          <cell r="N238">
            <v>36.650120000000001</v>
          </cell>
          <cell r="O238">
            <v>34.110759999999999</v>
          </cell>
          <cell r="P238">
            <v>41.127160000000003</v>
          </cell>
          <cell r="Q238">
            <v>0</v>
          </cell>
          <cell r="R238">
            <v>35.150120000000001</v>
          </cell>
          <cell r="S238">
            <v>35.400120000000001</v>
          </cell>
          <cell r="T238">
            <v>39.256219999999999</v>
          </cell>
          <cell r="U238">
            <v>50.087387142857146</v>
          </cell>
          <cell r="V238">
            <v>38.958148571428573</v>
          </cell>
          <cell r="W238">
            <v>39.996519999999997</v>
          </cell>
          <cell r="X238">
            <v>0</v>
          </cell>
          <cell r="Y238">
            <v>39.784362857142852</v>
          </cell>
          <cell r="Z238">
            <v>37.458148571428573</v>
          </cell>
          <cell r="AA238">
            <v>0</v>
          </cell>
          <cell r="AB238">
            <v>0</v>
          </cell>
          <cell r="AC238">
            <v>3.91</v>
          </cell>
          <cell r="AD238">
            <v>3.82</v>
          </cell>
          <cell r="AE238">
            <v>3.7</v>
          </cell>
          <cell r="AF238">
            <v>3.82</v>
          </cell>
          <cell r="AG238">
            <v>4.0199999999999996</v>
          </cell>
          <cell r="AH238">
            <v>3.02</v>
          </cell>
          <cell r="AI238">
            <v>4.05</v>
          </cell>
          <cell r="AJ238">
            <v>4.0049999999999999</v>
          </cell>
          <cell r="AK238">
            <v>4.1729000000000003</v>
          </cell>
          <cell r="AL238">
            <v>3.9843999999999999</v>
          </cell>
          <cell r="AM238">
            <v>4.2229000000000001</v>
          </cell>
          <cell r="AN238">
            <v>3.9838</v>
          </cell>
          <cell r="AO238">
            <v>3.9152324923952087</v>
          </cell>
          <cell r="AP238">
            <v>3.9632116100577921</v>
          </cell>
          <cell r="AQ238">
            <v>3.903749459104259</v>
          </cell>
          <cell r="AR238">
            <v>3.9682810615431414</v>
          </cell>
          <cell r="AS238">
            <v>3.932531742292328</v>
          </cell>
          <cell r="AT238">
            <v>3.6754087323095455</v>
          </cell>
          <cell r="AU238">
            <v>3.9530727070870935</v>
          </cell>
          <cell r="AV238">
            <v>3.7149999999999999</v>
          </cell>
          <cell r="AW238">
            <v>3.8921283849984754</v>
          </cell>
          <cell r="AX238">
            <v>4.0628000000000002</v>
          </cell>
          <cell r="AZ238">
            <v>106</v>
          </cell>
        </row>
        <row r="239">
          <cell r="D239">
            <v>46447</v>
          </cell>
          <cell r="E239">
            <v>40.528930000000003</v>
          </cell>
          <cell r="F239">
            <v>29.68018</v>
          </cell>
          <cell r="G239">
            <v>30.54542</v>
          </cell>
          <cell r="H239">
            <v>35.289520000000003</v>
          </cell>
          <cell r="I239">
            <v>0</v>
          </cell>
          <cell r="J239">
            <v>27.68018</v>
          </cell>
          <cell r="K239">
            <v>27.93018</v>
          </cell>
          <cell r="L239">
            <v>26.110379999999999</v>
          </cell>
          <cell r="M239">
            <v>36.285829999999997</v>
          </cell>
          <cell r="N239">
            <v>32.442259999999997</v>
          </cell>
          <cell r="O239">
            <v>26.42896</v>
          </cell>
          <cell r="P239">
            <v>34.560360000000003</v>
          </cell>
          <cell r="Q239">
            <v>0</v>
          </cell>
          <cell r="R239">
            <v>30.942260000000001</v>
          </cell>
          <cell r="S239">
            <v>30.942260000000001</v>
          </cell>
          <cell r="T239">
            <v>28.562660000000001</v>
          </cell>
          <cell r="U239">
            <v>38.752881413189776</v>
          </cell>
          <cell r="V239">
            <v>30.836313082099593</v>
          </cell>
          <cell r="W239">
            <v>28.822379542395691</v>
          </cell>
          <cell r="X239">
            <v>0</v>
          </cell>
          <cell r="Y239">
            <v>27.136839057873487</v>
          </cell>
          <cell r="Z239">
            <v>29.045599757738898</v>
          </cell>
          <cell r="AA239">
            <v>0</v>
          </cell>
          <cell r="AB239">
            <v>0</v>
          </cell>
          <cell r="AC239">
            <v>3.66</v>
          </cell>
          <cell r="AD239">
            <v>3.66</v>
          </cell>
          <cell r="AE239">
            <v>3.36</v>
          </cell>
          <cell r="AF239">
            <v>3.66</v>
          </cell>
          <cell r="AG239">
            <v>3.9</v>
          </cell>
          <cell r="AH239">
            <v>2.83</v>
          </cell>
          <cell r="AI239">
            <v>3.86</v>
          </cell>
          <cell r="AJ239">
            <v>3.7471999999999999</v>
          </cell>
          <cell r="AK239">
            <v>3.9115000000000002</v>
          </cell>
          <cell r="AL239">
            <v>3.7309000000000001</v>
          </cell>
          <cell r="AM239">
            <v>3.9615</v>
          </cell>
          <cell r="AN239">
            <v>3.7288000000000001</v>
          </cell>
          <cell r="AO239">
            <v>3.664724650372468</v>
          </cell>
          <cell r="AP239">
            <v>3.7097390357903279</v>
          </cell>
          <cell r="AQ239">
            <v>3.6448435962116879</v>
          </cell>
          <cell r="AR239">
            <v>3.7148084872756768</v>
          </cell>
          <cell r="AS239">
            <v>3.7686476902591415</v>
          </cell>
          <cell r="AT239">
            <v>3.4395360032118836</v>
          </cell>
          <cell r="AU239">
            <v>3.6996001328196289</v>
          </cell>
          <cell r="AV239">
            <v>3.375</v>
          </cell>
          <cell r="AW239">
            <v>3.7295102327472303</v>
          </cell>
          <cell r="AX239">
            <v>3.8723999999999998</v>
          </cell>
          <cell r="AZ239">
            <v>107</v>
          </cell>
        </row>
        <row r="240">
          <cell r="D240">
            <v>46478</v>
          </cell>
          <cell r="E240">
            <v>31.940370000000001</v>
          </cell>
          <cell r="F240">
            <v>27.19406</v>
          </cell>
          <cell r="G240">
            <v>23.49314</v>
          </cell>
          <cell r="H240">
            <v>26.83334</v>
          </cell>
          <cell r="I240">
            <v>0</v>
          </cell>
          <cell r="J240">
            <v>25.19406</v>
          </cell>
          <cell r="K240">
            <v>24.94406</v>
          </cell>
          <cell r="L240">
            <v>22.388760000000001</v>
          </cell>
          <cell r="M240">
            <v>30.56326</v>
          </cell>
          <cell r="N240">
            <v>29.936309999999999</v>
          </cell>
          <cell r="O240">
            <v>21.0976</v>
          </cell>
          <cell r="P240">
            <v>26.712299999999999</v>
          </cell>
          <cell r="Q240">
            <v>0</v>
          </cell>
          <cell r="R240">
            <v>28.436309999999999</v>
          </cell>
          <cell r="S240">
            <v>27.686309999999999</v>
          </cell>
          <cell r="T240">
            <v>27.366710000000001</v>
          </cell>
          <cell r="U240">
            <v>31.358923555555553</v>
          </cell>
          <cell r="V240">
            <v>28.35189888888889</v>
          </cell>
          <cell r="W240">
            <v>22.481689777777774</v>
          </cell>
          <cell r="X240">
            <v>0</v>
          </cell>
          <cell r="Y240">
            <v>24.490561111111113</v>
          </cell>
          <cell r="Z240">
            <v>26.563010000000002</v>
          </cell>
          <cell r="AA240">
            <v>0</v>
          </cell>
          <cell r="AB240">
            <v>0</v>
          </cell>
          <cell r="AC240">
            <v>3.3</v>
          </cell>
          <cell r="AD240">
            <v>3.22</v>
          </cell>
          <cell r="AE240">
            <v>3.23</v>
          </cell>
          <cell r="AF240">
            <v>3.44</v>
          </cell>
          <cell r="AG240">
            <v>3.73</v>
          </cell>
          <cell r="AH240">
            <v>2.76</v>
          </cell>
          <cell r="AI240">
            <v>3.57</v>
          </cell>
          <cell r="AJ240">
            <v>3.3765000000000001</v>
          </cell>
          <cell r="AK240">
            <v>3.5356999999999998</v>
          </cell>
          <cell r="AL240">
            <v>3.3660999999999999</v>
          </cell>
          <cell r="AM240">
            <v>3.5857000000000001</v>
          </cell>
          <cell r="AN240">
            <v>3.3618000000000001</v>
          </cell>
          <cell r="AO240">
            <v>3.3039933578597216</v>
          </cell>
          <cell r="AP240">
            <v>3.3447385288451792</v>
          </cell>
          <cell r="AQ240">
            <v>3.3496909125141583</v>
          </cell>
          <cell r="AR240">
            <v>3.3498079803305281</v>
          </cell>
          <cell r="AS240">
            <v>3.5433071187135101</v>
          </cell>
          <cell r="AT240">
            <v>3.2739232359731001</v>
          </cell>
          <cell r="AU240">
            <v>3.3345996258744806</v>
          </cell>
          <cell r="AV240">
            <v>3.2450000000000001</v>
          </cell>
          <cell r="AW240">
            <v>3.2823103140563066</v>
          </cell>
          <cell r="AX240">
            <v>3.3693</v>
          </cell>
          <cell r="AZ240">
            <v>108</v>
          </cell>
        </row>
        <row r="241">
          <cell r="D241">
            <v>46508</v>
          </cell>
          <cell r="E241">
            <v>25.52891</v>
          </cell>
          <cell r="F241">
            <v>28.016950000000001</v>
          </cell>
          <cell r="G241">
            <v>16.637450000000001</v>
          </cell>
          <cell r="H241">
            <v>20.70825</v>
          </cell>
          <cell r="I241">
            <v>0</v>
          </cell>
          <cell r="J241">
            <v>26.016950000000001</v>
          </cell>
          <cell r="K241">
            <v>25.766950000000001</v>
          </cell>
          <cell r="L241">
            <v>21.84395</v>
          </cell>
          <cell r="M241">
            <v>25.312670000000001</v>
          </cell>
          <cell r="N241">
            <v>31.14696</v>
          </cell>
          <cell r="O241">
            <v>16.071090000000002</v>
          </cell>
          <cell r="P241">
            <v>23.681889999999999</v>
          </cell>
          <cell r="Q241">
            <v>0</v>
          </cell>
          <cell r="R241">
            <v>30.14696</v>
          </cell>
          <cell r="S241">
            <v>29.14696</v>
          </cell>
          <cell r="T241">
            <v>26.478459999999998</v>
          </cell>
          <cell r="U241">
            <v>25.428928064516128</v>
          </cell>
          <cell r="V241">
            <v>29.464158924731187</v>
          </cell>
          <cell r="W241">
            <v>16.375584623655914</v>
          </cell>
          <cell r="X241">
            <v>0</v>
          </cell>
          <cell r="Y241">
            <v>23.986787956989247</v>
          </cell>
          <cell r="Z241">
            <v>27.926524516129032</v>
          </cell>
          <cell r="AA241">
            <v>0</v>
          </cell>
          <cell r="AB241">
            <v>0</v>
          </cell>
          <cell r="AC241">
            <v>3.31</v>
          </cell>
          <cell r="AD241">
            <v>3</v>
          </cell>
          <cell r="AE241">
            <v>3.09</v>
          </cell>
          <cell r="AF241">
            <v>3.47</v>
          </cell>
          <cell r="AG241">
            <v>3.74</v>
          </cell>
          <cell r="AH241">
            <v>2.72</v>
          </cell>
          <cell r="AI241">
            <v>3.58</v>
          </cell>
          <cell r="AJ241">
            <v>3.3858999999999999</v>
          </cell>
          <cell r="AK241">
            <v>3.5448</v>
          </cell>
          <cell r="AL241">
            <v>3.3757999999999999</v>
          </cell>
          <cell r="AM241">
            <v>3.5948000000000002</v>
          </cell>
          <cell r="AN241">
            <v>3.3714</v>
          </cell>
          <cell r="AO241">
            <v>3.3140136715406312</v>
          </cell>
          <cell r="AP241">
            <v>3.3548774318158778</v>
          </cell>
          <cell r="AQ241">
            <v>3.1632786912315076</v>
          </cell>
          <cell r="AR241">
            <v>3.3599468833012267</v>
          </cell>
          <cell r="AS241">
            <v>3.5740353784697327</v>
          </cell>
          <cell r="AT241">
            <v>3.1986447054100169</v>
          </cell>
          <cell r="AU241">
            <v>3.3447385288451787</v>
          </cell>
          <cell r="AV241">
            <v>3.105</v>
          </cell>
          <cell r="AW241">
            <v>3.0587103547108443</v>
          </cell>
          <cell r="AX241">
            <v>3.1461000000000001</v>
          </cell>
          <cell r="AZ241">
            <v>109</v>
          </cell>
        </row>
        <row r="242">
          <cell r="D242">
            <v>46539</v>
          </cell>
          <cell r="E242">
            <v>41.941560000000003</v>
          </cell>
          <cell r="F242">
            <v>50.791829999999997</v>
          </cell>
          <cell r="G242">
            <v>32.009010000000004</v>
          </cell>
          <cell r="H242">
            <v>37.416809999999998</v>
          </cell>
          <cell r="I242">
            <v>0</v>
          </cell>
          <cell r="J242">
            <v>50.291829999999997</v>
          </cell>
          <cell r="K242">
            <v>49.791829999999997</v>
          </cell>
          <cell r="L242">
            <v>36.836829999999999</v>
          </cell>
          <cell r="M242">
            <v>31.593209999999999</v>
          </cell>
          <cell r="N242">
            <v>43.019649999999999</v>
          </cell>
          <cell r="O242">
            <v>21.89602</v>
          </cell>
          <cell r="P242">
            <v>30.744620000000001</v>
          </cell>
          <cell r="Q242">
            <v>0</v>
          </cell>
          <cell r="R242">
            <v>41.019649999999999</v>
          </cell>
          <cell r="S242">
            <v>41.519649999999999</v>
          </cell>
          <cell r="T242">
            <v>46.508249999999997</v>
          </cell>
          <cell r="U242">
            <v>37.572256666666668</v>
          </cell>
          <cell r="V242">
            <v>47.510242888888882</v>
          </cell>
          <cell r="W242">
            <v>27.739080888888889</v>
          </cell>
          <cell r="X242">
            <v>0</v>
          </cell>
          <cell r="Y242">
            <v>40.92031844444444</v>
          </cell>
          <cell r="Z242">
            <v>46.376909555555557</v>
          </cell>
          <cell r="AA242">
            <v>0</v>
          </cell>
          <cell r="AB242">
            <v>0</v>
          </cell>
          <cell r="AC242">
            <v>3.35</v>
          </cell>
          <cell r="AD242">
            <v>2.98</v>
          </cell>
          <cell r="AE242">
            <v>3.09</v>
          </cell>
          <cell r="AF242">
            <v>3.45</v>
          </cell>
          <cell r="AG242">
            <v>3.77</v>
          </cell>
          <cell r="AH242">
            <v>2.81</v>
          </cell>
          <cell r="AI242">
            <v>3.56</v>
          </cell>
          <cell r="AJ242">
            <v>3.4266000000000001</v>
          </cell>
          <cell r="AK242">
            <v>3.5859000000000001</v>
          </cell>
          <cell r="AL242">
            <v>3.4161999999999999</v>
          </cell>
          <cell r="AM242">
            <v>3.6358999999999999</v>
          </cell>
          <cell r="AN242">
            <v>3.4119000000000002</v>
          </cell>
          <cell r="AO242">
            <v>3.3540949262642696</v>
          </cell>
          <cell r="AP242">
            <v>3.3954330436986719</v>
          </cell>
          <cell r="AQ242">
            <v>3.1529224567158045</v>
          </cell>
          <cell r="AR242">
            <v>3.4005024951840213</v>
          </cell>
          <cell r="AS242">
            <v>3.5535498719655845</v>
          </cell>
          <cell r="AT242">
            <v>3.2663953829167922</v>
          </cell>
          <cell r="AU242">
            <v>3.3852941407279733</v>
          </cell>
          <cell r="AV242">
            <v>3.105</v>
          </cell>
          <cell r="AW242">
            <v>3.0383830856794387</v>
          </cell>
          <cell r="AX242">
            <v>3.1286999999999998</v>
          </cell>
          <cell r="AZ242">
            <v>110</v>
          </cell>
        </row>
        <row r="243">
          <cell r="D243">
            <v>46569</v>
          </cell>
          <cell r="E243">
            <v>136.92590000000001</v>
          </cell>
          <cell r="F243">
            <v>147.82050000000001</v>
          </cell>
          <cell r="G243">
            <v>124.70610000000001</v>
          </cell>
          <cell r="H243">
            <v>130.27350000000001</v>
          </cell>
          <cell r="I243">
            <v>0</v>
          </cell>
          <cell r="J243">
            <v>151.57050000000001</v>
          </cell>
          <cell r="K243">
            <v>152.32050000000001</v>
          </cell>
          <cell r="L243">
            <v>101.5478</v>
          </cell>
          <cell r="M243">
            <v>41.156700000000001</v>
          </cell>
          <cell r="N243">
            <v>53.24633</v>
          </cell>
          <cell r="O243">
            <v>31.23649</v>
          </cell>
          <cell r="P243">
            <v>42.171889999999998</v>
          </cell>
          <cell r="Q243">
            <v>0</v>
          </cell>
          <cell r="R243">
            <v>53.74633</v>
          </cell>
          <cell r="S243">
            <v>54.24633</v>
          </cell>
          <cell r="T243">
            <v>46.467129999999997</v>
          </cell>
          <cell r="U243">
            <v>94.705069892473119</v>
          </cell>
          <cell r="V243">
            <v>106.12651107526882</v>
          </cell>
          <cell r="W243">
            <v>83.499067634408618</v>
          </cell>
          <cell r="X243">
            <v>0</v>
          </cell>
          <cell r="Y243">
            <v>77.264923978494622</v>
          </cell>
          <cell r="Z243">
            <v>108.44371537634409</v>
          </cell>
          <cell r="AA243">
            <v>0</v>
          </cell>
          <cell r="AB243">
            <v>0</v>
          </cell>
          <cell r="AC243">
            <v>3.53</v>
          </cell>
          <cell r="AD243">
            <v>2.98</v>
          </cell>
          <cell r="AE243">
            <v>3.15</v>
          </cell>
          <cell r="AF243">
            <v>3.57</v>
          </cell>
          <cell r="AG243">
            <v>3.87</v>
          </cell>
          <cell r="AH243">
            <v>2.83</v>
          </cell>
          <cell r="AI243">
            <v>3.69</v>
          </cell>
          <cell r="AJ243">
            <v>3.6101999999999999</v>
          </cell>
          <cell r="AK243">
            <v>3.7711000000000001</v>
          </cell>
          <cell r="AL243">
            <v>3.5977999999999999</v>
          </cell>
          <cell r="AM243">
            <v>3.8210999999999999</v>
          </cell>
          <cell r="AN243">
            <v>3.5941999999999998</v>
          </cell>
          <cell r="AO243">
            <v>3.5344605725206431</v>
          </cell>
          <cell r="AP243">
            <v>3.5779332971712465</v>
          </cell>
          <cell r="AQ243">
            <v>3.183991160262913</v>
          </cell>
          <cell r="AR243">
            <v>3.5830027486565954</v>
          </cell>
          <cell r="AS243">
            <v>3.6764629109904741</v>
          </cell>
          <cell r="AT243">
            <v>3.3692760413530061</v>
          </cell>
          <cell r="AU243">
            <v>3.5677943942005479</v>
          </cell>
          <cell r="AV243">
            <v>3.165</v>
          </cell>
          <cell r="AW243">
            <v>3.0383830856794387</v>
          </cell>
          <cell r="AX243">
            <v>3.1421000000000001</v>
          </cell>
          <cell r="AZ243">
            <v>111</v>
          </cell>
        </row>
        <row r="244">
          <cell r="D244">
            <v>46600</v>
          </cell>
          <cell r="E244">
            <v>171.98910000000001</v>
          </cell>
          <cell r="F244">
            <v>171.17859999999999</v>
          </cell>
          <cell r="G244">
            <v>158.77959999999999</v>
          </cell>
          <cell r="H244">
            <v>162.8553</v>
          </cell>
          <cell r="I244">
            <v>0</v>
          </cell>
          <cell r="J244">
            <v>175.17859999999999</v>
          </cell>
          <cell r="K244">
            <v>175.17859999999999</v>
          </cell>
          <cell r="L244">
            <v>132.79730000000001</v>
          </cell>
          <cell r="M244">
            <v>51.996749999999999</v>
          </cell>
          <cell r="N244">
            <v>59.947209999999998</v>
          </cell>
          <cell r="O244">
            <v>41.782879999999999</v>
          </cell>
          <cell r="P244">
            <v>51.752580000000002</v>
          </cell>
          <cell r="Q244">
            <v>0</v>
          </cell>
          <cell r="R244">
            <v>60.947209999999998</v>
          </cell>
          <cell r="S244">
            <v>60.447209999999998</v>
          </cell>
          <cell r="T244">
            <v>50.020510000000002</v>
          </cell>
          <cell r="U244">
            <v>119.08924677419357</v>
          </cell>
          <cell r="V244">
            <v>122.14110548387096</v>
          </cell>
          <cell r="W244">
            <v>107.20040086021504</v>
          </cell>
          <cell r="X244">
            <v>0</v>
          </cell>
          <cell r="Y244">
            <v>96.304306559139789</v>
          </cell>
          <cell r="Z244">
            <v>124.81852483870966</v>
          </cell>
          <cell r="AA244">
            <v>0</v>
          </cell>
          <cell r="AB244">
            <v>0</v>
          </cell>
          <cell r="AC244">
            <v>3.56</v>
          </cell>
          <cell r="AD244">
            <v>3.02</v>
          </cell>
          <cell r="AE244">
            <v>3.28</v>
          </cell>
          <cell r="AF244">
            <v>3.6</v>
          </cell>
          <cell r="AG244">
            <v>3.9</v>
          </cell>
          <cell r="AH244">
            <v>2.84</v>
          </cell>
          <cell r="AI244">
            <v>3.77</v>
          </cell>
          <cell r="AJ244">
            <v>3.6404000000000001</v>
          </cell>
          <cell r="AK244">
            <v>3.8014999999999999</v>
          </cell>
          <cell r="AL244">
            <v>3.6278999999999999</v>
          </cell>
          <cell r="AM244">
            <v>3.8515000000000001</v>
          </cell>
          <cell r="AN244">
            <v>3.6242999999999999</v>
          </cell>
          <cell r="AO244">
            <v>3.5645215135633719</v>
          </cell>
          <cell r="AP244">
            <v>3.608350006083342</v>
          </cell>
          <cell r="AQ244">
            <v>3.2720191536463874</v>
          </cell>
          <cell r="AR244">
            <v>3.6134194575686913</v>
          </cell>
          <cell r="AS244">
            <v>3.7071911707466967</v>
          </cell>
          <cell r="AT244">
            <v>3.3968781692261363</v>
          </cell>
          <cell r="AU244">
            <v>3.5982111031126434</v>
          </cell>
          <cell r="AV244">
            <v>3.2949999999999999</v>
          </cell>
          <cell r="AW244">
            <v>3.0790376237422503</v>
          </cell>
          <cell r="AX244">
            <v>3.1838000000000002</v>
          </cell>
          <cell r="AZ244">
            <v>112</v>
          </cell>
        </row>
        <row r="245">
          <cell r="D245">
            <v>46631</v>
          </cell>
          <cell r="E245">
            <v>46.393999999999998</v>
          </cell>
          <cell r="F245">
            <v>44.114669999999997</v>
          </cell>
          <cell r="G245">
            <v>36.060560000000002</v>
          </cell>
          <cell r="H245">
            <v>41.076259999999998</v>
          </cell>
          <cell r="I245">
            <v>0</v>
          </cell>
          <cell r="J245">
            <v>47.114669999999997</v>
          </cell>
          <cell r="K245">
            <v>46.114669999999997</v>
          </cell>
          <cell r="L245">
            <v>14.69467</v>
          </cell>
          <cell r="M245">
            <v>36.782820000000001</v>
          </cell>
          <cell r="N245">
            <v>38.697800000000001</v>
          </cell>
          <cell r="O245">
            <v>26.766539999999999</v>
          </cell>
          <cell r="P245">
            <v>35.950040000000001</v>
          </cell>
          <cell r="Q245">
            <v>0</v>
          </cell>
          <cell r="R245">
            <v>37.447800000000001</v>
          </cell>
          <cell r="S245">
            <v>37.697800000000001</v>
          </cell>
          <cell r="T245">
            <v>32.942100000000003</v>
          </cell>
          <cell r="U245">
            <v>42.122364444444443</v>
          </cell>
          <cell r="V245">
            <v>41.707172222222219</v>
          </cell>
          <cell r="W245">
            <v>31.929884444444447</v>
          </cell>
          <cell r="X245">
            <v>0</v>
          </cell>
          <cell r="Y245">
            <v>22.804638888888892</v>
          </cell>
          <cell r="Z245">
            <v>42.818283333333326</v>
          </cell>
          <cell r="AA245">
            <v>0</v>
          </cell>
          <cell r="AB245">
            <v>0</v>
          </cell>
          <cell r="AC245">
            <v>3.52</v>
          </cell>
          <cell r="AD245">
            <v>3.09</v>
          </cell>
          <cell r="AE245">
            <v>3.17</v>
          </cell>
          <cell r="AF245">
            <v>3.56</v>
          </cell>
          <cell r="AG245">
            <v>3.83</v>
          </cell>
          <cell r="AH245">
            <v>2.66</v>
          </cell>
          <cell r="AI245">
            <v>3.73</v>
          </cell>
          <cell r="AJ245">
            <v>3.6</v>
          </cell>
          <cell r="AK245">
            <v>3.7608000000000001</v>
          </cell>
          <cell r="AL245">
            <v>3.5876999999999999</v>
          </cell>
          <cell r="AM245">
            <v>3.8108</v>
          </cell>
          <cell r="AN245">
            <v>3.5840000000000001</v>
          </cell>
          <cell r="AO245">
            <v>3.5244402588397334</v>
          </cell>
          <cell r="AP245">
            <v>3.5677943942005479</v>
          </cell>
          <cell r="AQ245">
            <v>3.2513066846149812</v>
          </cell>
          <cell r="AR245">
            <v>3.5728638456858968</v>
          </cell>
          <cell r="AS245">
            <v>3.6662201577384002</v>
          </cell>
          <cell r="AT245">
            <v>3.3717853257051087</v>
          </cell>
          <cell r="AU245">
            <v>3.5576554912298488</v>
          </cell>
          <cell r="AV245">
            <v>3.1850000000000001</v>
          </cell>
          <cell r="AW245">
            <v>3.1501830653521696</v>
          </cell>
          <cell r="AX245">
            <v>3.2542</v>
          </cell>
          <cell r="AZ245">
            <v>113</v>
          </cell>
        </row>
        <row r="246">
          <cell r="D246">
            <v>46661</v>
          </cell>
          <cell r="E246">
            <v>55.162799999999997</v>
          </cell>
          <cell r="F246">
            <v>41.797609999999999</v>
          </cell>
          <cell r="G246">
            <v>45.027079999999998</v>
          </cell>
          <cell r="H246">
            <v>49.74288</v>
          </cell>
          <cell r="I246">
            <v>0</v>
          </cell>
          <cell r="J246">
            <v>40.547609999999999</v>
          </cell>
          <cell r="K246">
            <v>40.297609999999999</v>
          </cell>
          <cell r="L246">
            <v>41.64481</v>
          </cell>
          <cell r="M246">
            <v>43.352139999999999</v>
          </cell>
          <cell r="N246">
            <v>37.42953</v>
          </cell>
          <cell r="O246">
            <v>33.270099999999999</v>
          </cell>
          <cell r="P246">
            <v>39.131100000000004</v>
          </cell>
          <cell r="Q246">
            <v>0</v>
          </cell>
          <cell r="R246">
            <v>36.17953</v>
          </cell>
          <cell r="S246">
            <v>36.17953</v>
          </cell>
          <cell r="T246">
            <v>37.714329999999997</v>
          </cell>
          <cell r="U246">
            <v>49.955949892473122</v>
          </cell>
          <cell r="V246">
            <v>39.871897311827951</v>
          </cell>
          <cell r="W246">
            <v>39.843895268817199</v>
          </cell>
          <cell r="X246">
            <v>0</v>
          </cell>
          <cell r="Y246">
            <v>39.912017741935486</v>
          </cell>
          <cell r="Z246">
            <v>38.621897311827958</v>
          </cell>
          <cell r="AA246">
            <v>0</v>
          </cell>
          <cell r="AB246">
            <v>0</v>
          </cell>
          <cell r="AC246">
            <v>3.48</v>
          </cell>
          <cell r="AD246">
            <v>3.23</v>
          </cell>
          <cell r="AE246">
            <v>3.22</v>
          </cell>
          <cell r="AF246">
            <v>3.58</v>
          </cell>
          <cell r="AG246">
            <v>3.86</v>
          </cell>
          <cell r="AH246">
            <v>2.67</v>
          </cell>
          <cell r="AI246">
            <v>3.75</v>
          </cell>
          <cell r="AJ246">
            <v>3.5592000000000001</v>
          </cell>
          <cell r="AK246">
            <v>3.7197</v>
          </cell>
          <cell r="AL246">
            <v>3.5472999999999999</v>
          </cell>
          <cell r="AM246">
            <v>3.7696999999999998</v>
          </cell>
          <cell r="AN246">
            <v>3.5436000000000001</v>
          </cell>
          <cell r="AO246">
            <v>3.4843590041160946</v>
          </cell>
          <cell r="AP246">
            <v>3.5272387823177533</v>
          </cell>
          <cell r="AQ246">
            <v>3.3496909125141583</v>
          </cell>
          <cell r="AR246">
            <v>3.5323082338031027</v>
          </cell>
          <cell r="AS246">
            <v>3.6867056642425484</v>
          </cell>
          <cell r="AT246">
            <v>3.4119338753387534</v>
          </cell>
          <cell r="AU246">
            <v>3.5170998793470547</v>
          </cell>
          <cell r="AV246">
            <v>3.2349999999999999</v>
          </cell>
          <cell r="AW246">
            <v>3.2924739485720091</v>
          </cell>
          <cell r="AX246">
            <v>3.3955000000000002</v>
          </cell>
          <cell r="AZ246">
            <v>114</v>
          </cell>
        </row>
        <row r="247">
          <cell r="D247">
            <v>46692</v>
          </cell>
          <cell r="E247">
            <v>52.399479999999997</v>
          </cell>
          <cell r="F247">
            <v>40.1265</v>
          </cell>
          <cell r="G247">
            <v>41.893979999999999</v>
          </cell>
          <cell r="H247">
            <v>45.116880000000002</v>
          </cell>
          <cell r="I247">
            <v>0</v>
          </cell>
          <cell r="J247">
            <v>38.6265</v>
          </cell>
          <cell r="K247">
            <v>38.8765</v>
          </cell>
          <cell r="L247">
            <v>38.817300000000003</v>
          </cell>
          <cell r="M247">
            <v>43.000700000000002</v>
          </cell>
          <cell r="N247">
            <v>36.04016</v>
          </cell>
          <cell r="O247">
            <v>32.802590000000002</v>
          </cell>
          <cell r="P247">
            <v>37.714689999999997</v>
          </cell>
          <cell r="Q247">
            <v>0</v>
          </cell>
          <cell r="R247">
            <v>34.79016</v>
          </cell>
          <cell r="S247">
            <v>34.79016</v>
          </cell>
          <cell r="T247">
            <v>34.918059999999997</v>
          </cell>
          <cell r="U247">
            <v>48.215002357836333</v>
          </cell>
          <cell r="V247">
            <v>38.307200221914009</v>
          </cell>
          <cell r="W247">
            <v>37.84635699029127</v>
          </cell>
          <cell r="X247">
            <v>0</v>
          </cell>
          <cell r="Y247">
            <v>37.081299944521504</v>
          </cell>
          <cell r="Z247">
            <v>36.918503966712898</v>
          </cell>
          <cell r="AA247">
            <v>0</v>
          </cell>
          <cell r="AB247">
            <v>0</v>
          </cell>
          <cell r="AC247">
            <v>3.82</v>
          </cell>
          <cell r="AD247">
            <v>3.83</v>
          </cell>
          <cell r="AE247">
            <v>3.61</v>
          </cell>
          <cell r="AF247">
            <v>3.79</v>
          </cell>
          <cell r="AG247">
            <v>3.99</v>
          </cell>
          <cell r="AH247">
            <v>3</v>
          </cell>
          <cell r="AI247">
            <v>4.0199999999999996</v>
          </cell>
          <cell r="AJ247">
            <v>3.9076</v>
          </cell>
          <cell r="AK247">
            <v>4.0720000000000001</v>
          </cell>
          <cell r="AL247">
            <v>3.8910999999999998</v>
          </cell>
          <cell r="AM247">
            <v>4.1219999999999999</v>
          </cell>
          <cell r="AN247">
            <v>3.8889999999999998</v>
          </cell>
          <cell r="AO247">
            <v>3.8250496692670222</v>
          </cell>
          <cell r="AP247">
            <v>3.8719614833215052</v>
          </cell>
          <cell r="AQ247">
            <v>3.8623245210414474</v>
          </cell>
          <cell r="AR247">
            <v>3.8770309348068537</v>
          </cell>
          <cell r="AS247">
            <v>3.9018034825361054</v>
          </cell>
          <cell r="AT247">
            <v>3.627732329619592</v>
          </cell>
          <cell r="AU247">
            <v>3.8618225803508062</v>
          </cell>
          <cell r="AV247">
            <v>3.625</v>
          </cell>
          <cell r="AW247">
            <v>3.9022920195141784</v>
          </cell>
          <cell r="AX247">
            <v>4.0574000000000003</v>
          </cell>
          <cell r="AZ247">
            <v>115</v>
          </cell>
        </row>
        <row r="248">
          <cell r="D248">
            <v>46722</v>
          </cell>
          <cell r="E248">
            <v>59.515309999999999</v>
          </cell>
          <cell r="F248">
            <v>44.652859999999997</v>
          </cell>
          <cell r="G248">
            <v>49.497869999999999</v>
          </cell>
          <cell r="H248">
            <v>50.336869999999998</v>
          </cell>
          <cell r="I248">
            <v>0</v>
          </cell>
          <cell r="J248">
            <v>43.152859999999997</v>
          </cell>
          <cell r="K248">
            <v>43.152859999999997</v>
          </cell>
          <cell r="L248">
            <v>49.03416</v>
          </cell>
          <cell r="M248">
            <v>46.634819999999998</v>
          </cell>
          <cell r="N248">
            <v>39.62189</v>
          </cell>
          <cell r="O248">
            <v>36.380319999999998</v>
          </cell>
          <cell r="P248">
            <v>40.093020000000003</v>
          </cell>
          <cell r="Q248">
            <v>0</v>
          </cell>
          <cell r="R248">
            <v>37.62189</v>
          </cell>
          <cell r="S248">
            <v>38.62189</v>
          </cell>
          <cell r="T248">
            <v>44.761490000000002</v>
          </cell>
          <cell r="U248">
            <v>53.836814408602145</v>
          </cell>
          <cell r="V248">
            <v>42.434905483870963</v>
          </cell>
          <cell r="W248">
            <v>43.7148640860215</v>
          </cell>
          <cell r="X248">
            <v>0</v>
          </cell>
          <cell r="Y248">
            <v>47.150509784946237</v>
          </cell>
          <cell r="Z248">
            <v>40.714475376344076</v>
          </cell>
          <cell r="AA248">
            <v>0</v>
          </cell>
          <cell r="AB248">
            <v>0</v>
          </cell>
          <cell r="AC248">
            <v>4.1100000000000003</v>
          </cell>
          <cell r="AD248">
            <v>4.09</v>
          </cell>
          <cell r="AE248">
            <v>3.88</v>
          </cell>
          <cell r="AF248">
            <v>4.1100000000000003</v>
          </cell>
          <cell r="AG248">
            <v>4.1100000000000003</v>
          </cell>
          <cell r="AH248">
            <v>3.1</v>
          </cell>
          <cell r="AI248">
            <v>4.3899999999999997</v>
          </cell>
          <cell r="AJ248">
            <v>4.2034000000000002</v>
          </cell>
          <cell r="AK248">
            <v>4.3707000000000003</v>
          </cell>
          <cell r="AL248">
            <v>4.1837</v>
          </cell>
          <cell r="AM248">
            <v>4.4207000000000001</v>
          </cell>
          <cell r="AN248">
            <v>4.1828000000000003</v>
          </cell>
          <cell r="AO248">
            <v>4.1156387660134008</v>
          </cell>
          <cell r="AP248">
            <v>4.1659896694717631</v>
          </cell>
          <cell r="AQ248">
            <v>4.1367647357075716</v>
          </cell>
          <cell r="AR248">
            <v>4.1710591209571133</v>
          </cell>
          <cell r="AS248">
            <v>4.2295715866024786</v>
          </cell>
          <cell r="AT248">
            <v>3.8786607648298701</v>
          </cell>
          <cell r="AU248">
            <v>4.1558507665010644</v>
          </cell>
          <cell r="AV248">
            <v>3.895</v>
          </cell>
          <cell r="AW248">
            <v>4.1665465169224509</v>
          </cell>
          <cell r="AX248">
            <v>4.3453999999999997</v>
          </cell>
          <cell r="AZ248">
            <v>116</v>
          </cell>
        </row>
        <row r="249">
          <cell r="D249">
            <v>46753</v>
          </cell>
          <cell r="E249">
            <v>56.664999999999999</v>
          </cell>
          <cell r="F249">
            <v>44.473640000000003</v>
          </cell>
          <cell r="G249">
            <v>45.408290000000001</v>
          </cell>
          <cell r="H249">
            <v>48.866889999999998</v>
          </cell>
          <cell r="I249">
            <v>0</v>
          </cell>
          <cell r="J249">
            <v>42.973640000000003</v>
          </cell>
          <cell r="K249">
            <v>42.973640000000003</v>
          </cell>
          <cell r="L249">
            <v>44.497239999999998</v>
          </cell>
          <cell r="M249">
            <v>45.988289999999999</v>
          </cell>
          <cell r="N249">
            <v>40.663440000000001</v>
          </cell>
          <cell r="O249">
            <v>34.870629999999998</v>
          </cell>
          <cell r="P249">
            <v>41.466030000000003</v>
          </cell>
          <cell r="Q249">
            <v>0</v>
          </cell>
          <cell r="R249">
            <v>39.163440000000001</v>
          </cell>
          <cell r="S249">
            <v>39.663440000000001</v>
          </cell>
          <cell r="T249">
            <v>43.645539999999997</v>
          </cell>
          <cell r="U249">
            <v>51.728456666666666</v>
          </cell>
          <cell r="V249">
            <v>42.711934623655914</v>
          </cell>
          <cell r="W249">
            <v>40.536038602150541</v>
          </cell>
          <cell r="X249">
            <v>0</v>
          </cell>
          <cell r="Y249">
            <v>44.103443225806451</v>
          </cell>
          <cell r="Z249">
            <v>41.211934623655914</v>
          </cell>
          <cell r="AA249">
            <v>0</v>
          </cell>
          <cell r="AB249">
            <v>0</v>
          </cell>
          <cell r="AC249">
            <v>4.1100000000000003</v>
          </cell>
          <cell r="AD249">
            <v>4.12</v>
          </cell>
          <cell r="AE249">
            <v>3.91</v>
          </cell>
          <cell r="AF249">
            <v>4.12</v>
          </cell>
          <cell r="AG249">
            <v>4.12</v>
          </cell>
          <cell r="AH249">
            <v>3.12</v>
          </cell>
          <cell r="AI249">
            <v>4.42</v>
          </cell>
          <cell r="AJ249">
            <v>4.2053000000000003</v>
          </cell>
          <cell r="AK249">
            <v>4.3738000000000001</v>
          </cell>
          <cell r="AL249">
            <v>4.1847000000000003</v>
          </cell>
          <cell r="AM249">
            <v>4.4238</v>
          </cell>
          <cell r="AN249">
            <v>4.1841999999999997</v>
          </cell>
          <cell r="AO249">
            <v>4.1156387660134008</v>
          </cell>
          <cell r="AP249">
            <v>4.1659896694717631</v>
          </cell>
          <cell r="AQ249">
            <v>4.1678334392546805</v>
          </cell>
          <cell r="AR249">
            <v>4.1710591209571133</v>
          </cell>
          <cell r="AS249">
            <v>4.2398143398545525</v>
          </cell>
          <cell r="AT249">
            <v>3.9101773762922813</v>
          </cell>
          <cell r="AU249">
            <v>4.1558507665010644</v>
          </cell>
          <cell r="AV249">
            <v>3.9249999999999998</v>
          </cell>
          <cell r="AW249">
            <v>4.1970374204695595</v>
          </cell>
          <cell r="AX249">
            <v>4.3777999999999997</v>
          </cell>
          <cell r="AZ249">
            <v>117</v>
          </cell>
        </row>
        <row r="250">
          <cell r="D250">
            <v>46784</v>
          </cell>
          <cell r="E250">
            <v>56.605400000000003</v>
          </cell>
          <cell r="F250">
            <v>42.32132</v>
          </cell>
          <cell r="G250">
            <v>45.72025</v>
          </cell>
          <cell r="H250">
            <v>48.922350000000002</v>
          </cell>
          <cell r="I250">
            <v>0</v>
          </cell>
          <cell r="J250">
            <v>40.82132</v>
          </cell>
          <cell r="K250">
            <v>40.82132</v>
          </cell>
          <cell r="L250">
            <v>41.812620000000003</v>
          </cell>
          <cell r="M250">
            <v>46.476239999999997</v>
          </cell>
          <cell r="N250">
            <v>39.0792</v>
          </cell>
          <cell r="O250">
            <v>35.420560000000002</v>
          </cell>
          <cell r="P250">
            <v>42.436959999999999</v>
          </cell>
          <cell r="Q250">
            <v>0</v>
          </cell>
          <cell r="R250">
            <v>37.5792</v>
          </cell>
          <cell r="S250">
            <v>37.8292</v>
          </cell>
          <cell r="T250">
            <v>41.685299999999998</v>
          </cell>
          <cell r="U250">
            <v>52.29759632183908</v>
          </cell>
          <cell r="V250">
            <v>40.942487356321834</v>
          </cell>
          <cell r="W250">
            <v>41.339922068965521</v>
          </cell>
          <cell r="X250">
            <v>0</v>
          </cell>
          <cell r="Y250">
            <v>41.7584724137931</v>
          </cell>
          <cell r="Z250">
            <v>39.442487356321841</v>
          </cell>
          <cell r="AA250">
            <v>0</v>
          </cell>
          <cell r="AB250">
            <v>0</v>
          </cell>
          <cell r="AC250">
            <v>4.04</v>
          </cell>
          <cell r="AD250">
            <v>3.95</v>
          </cell>
          <cell r="AE250">
            <v>3.81</v>
          </cell>
          <cell r="AF250">
            <v>3.93</v>
          </cell>
          <cell r="AG250">
            <v>4.13</v>
          </cell>
          <cell r="AH250">
            <v>3.13</v>
          </cell>
          <cell r="AI250">
            <v>4.1500000000000004</v>
          </cell>
          <cell r="AJ250">
            <v>4.1349999999999998</v>
          </cell>
          <cell r="AK250">
            <v>4.3029000000000002</v>
          </cell>
          <cell r="AL250">
            <v>4.1143999999999998</v>
          </cell>
          <cell r="AM250">
            <v>4.3529</v>
          </cell>
          <cell r="AN250">
            <v>4.1138000000000003</v>
          </cell>
          <cell r="AO250">
            <v>4.0454965702470336</v>
          </cell>
          <cell r="AP250">
            <v>4.0950173486768735</v>
          </cell>
          <cell r="AQ250">
            <v>4.0280242732926927</v>
          </cell>
          <cell r="AR250">
            <v>4.1000868001622228</v>
          </cell>
          <cell r="AS250">
            <v>4.0452020280651437</v>
          </cell>
          <cell r="AT250">
            <v>3.80589151861889</v>
          </cell>
          <cell r="AU250">
            <v>4.0848784457061749</v>
          </cell>
          <cell r="AV250">
            <v>3.8250000000000002</v>
          </cell>
          <cell r="AW250">
            <v>4.0242556337026123</v>
          </cell>
          <cell r="AX250">
            <v>4.1928000000000001</v>
          </cell>
          <cell r="AZ250">
            <v>118</v>
          </cell>
        </row>
        <row r="251">
          <cell r="D251">
            <v>46813</v>
          </cell>
          <cell r="E251">
            <v>41.570270000000001</v>
          </cell>
          <cell r="F251">
            <v>30.877780000000001</v>
          </cell>
          <cell r="G251">
            <v>30.650950000000002</v>
          </cell>
          <cell r="H251">
            <v>35.395049999999998</v>
          </cell>
          <cell r="I251">
            <v>0</v>
          </cell>
          <cell r="J251">
            <v>28.877780000000001</v>
          </cell>
          <cell r="K251">
            <v>29.127780000000001</v>
          </cell>
          <cell r="L251">
            <v>27.307880000000001</v>
          </cell>
          <cell r="M251">
            <v>38.013840000000002</v>
          </cell>
          <cell r="N251">
            <v>34.25835</v>
          </cell>
          <cell r="O251">
            <v>27.412800000000001</v>
          </cell>
          <cell r="P251">
            <v>35.544199999999996</v>
          </cell>
          <cell r="Q251">
            <v>0</v>
          </cell>
          <cell r="R251">
            <v>32.75835</v>
          </cell>
          <cell r="S251">
            <v>32.75835</v>
          </cell>
          <cell r="T251">
            <v>30.37875</v>
          </cell>
          <cell r="U251">
            <v>40.081643176312248</v>
          </cell>
          <cell r="V251">
            <v>32.292796514131901</v>
          </cell>
          <cell r="W251">
            <v>29.2955467025572</v>
          </cell>
          <cell r="X251">
            <v>0</v>
          </cell>
          <cell r="Y251">
            <v>28.593264347240915</v>
          </cell>
          <cell r="Z251">
            <v>30.502083189771199</v>
          </cell>
          <cell r="AA251">
            <v>0</v>
          </cell>
          <cell r="AB251">
            <v>0</v>
          </cell>
          <cell r="AC251">
            <v>3.81</v>
          </cell>
          <cell r="AD251">
            <v>3.81</v>
          </cell>
          <cell r="AE251">
            <v>3.48</v>
          </cell>
          <cell r="AF251">
            <v>3.81</v>
          </cell>
          <cell r="AG251">
            <v>4.07</v>
          </cell>
          <cell r="AH251">
            <v>2.96</v>
          </cell>
          <cell r="AI251">
            <v>3.99</v>
          </cell>
          <cell r="AJ251">
            <v>3.8972000000000002</v>
          </cell>
          <cell r="AK251">
            <v>4.0614999999999997</v>
          </cell>
          <cell r="AL251">
            <v>3.8809</v>
          </cell>
          <cell r="AM251">
            <v>4.1115000000000004</v>
          </cell>
          <cell r="AN251">
            <v>3.8788</v>
          </cell>
          <cell r="AO251">
            <v>3.8150293555861126</v>
          </cell>
          <cell r="AP251">
            <v>3.8618225803508062</v>
          </cell>
          <cell r="AQ251">
            <v>3.7846527621736765</v>
          </cell>
          <cell r="AR251">
            <v>3.8668920318361555</v>
          </cell>
          <cell r="AS251">
            <v>3.9222889890402541</v>
          </cell>
          <cell r="AT251">
            <v>3.5900930643380509</v>
          </cell>
          <cell r="AU251">
            <v>3.8516836773801075</v>
          </cell>
          <cell r="AV251">
            <v>3.4950000000000001</v>
          </cell>
          <cell r="AW251">
            <v>3.8819647504827728</v>
          </cell>
          <cell r="AX251">
            <v>4.0224000000000002</v>
          </cell>
          <cell r="AZ251">
            <v>119</v>
          </cell>
        </row>
        <row r="252">
          <cell r="D252">
            <v>46844</v>
          </cell>
          <cell r="E252">
            <v>31.759370000000001</v>
          </cell>
          <cell r="F252">
            <v>27.897559999999999</v>
          </cell>
          <cell r="G252">
            <v>22.852779999999999</v>
          </cell>
          <cell r="H252">
            <v>26.192979999999999</v>
          </cell>
          <cell r="I252">
            <v>0</v>
          </cell>
          <cell r="J252">
            <v>25.897559999999999</v>
          </cell>
          <cell r="K252">
            <v>25.647559999999999</v>
          </cell>
          <cell r="L252">
            <v>23.09226</v>
          </cell>
          <cell r="M252">
            <v>31.092780000000001</v>
          </cell>
          <cell r="N252">
            <v>31.30162</v>
          </cell>
          <cell r="O252">
            <v>20.989529999999998</v>
          </cell>
          <cell r="P252">
            <v>26.604230000000001</v>
          </cell>
          <cell r="Q252">
            <v>0</v>
          </cell>
          <cell r="R252">
            <v>29.80162</v>
          </cell>
          <cell r="S252">
            <v>29.05162</v>
          </cell>
          <cell r="T252">
            <v>28.732019999999999</v>
          </cell>
          <cell r="U252">
            <v>31.463107777777775</v>
          </cell>
          <cell r="V252">
            <v>29.410475555555553</v>
          </cell>
          <cell r="W252">
            <v>22.024668888888886</v>
          </cell>
          <cell r="X252">
            <v>0</v>
          </cell>
          <cell r="Y252">
            <v>25.59882</v>
          </cell>
          <cell r="Z252">
            <v>27.632697777777775</v>
          </cell>
          <cell r="AA252">
            <v>0</v>
          </cell>
          <cell r="AB252">
            <v>0</v>
          </cell>
          <cell r="AC252">
            <v>3.47</v>
          </cell>
          <cell r="AD252">
            <v>3.28</v>
          </cell>
          <cell r="AE252">
            <v>3.22</v>
          </cell>
          <cell r="AF252">
            <v>3.57</v>
          </cell>
          <cell r="AG252">
            <v>3.92</v>
          </cell>
          <cell r="AH252">
            <v>2.77</v>
          </cell>
          <cell r="AI252">
            <v>3.71</v>
          </cell>
          <cell r="AJ252">
            <v>3.5465</v>
          </cell>
          <cell r="AK252">
            <v>3.7057000000000002</v>
          </cell>
          <cell r="AL252">
            <v>3.5360999999999998</v>
          </cell>
          <cell r="AM252">
            <v>3.7557</v>
          </cell>
          <cell r="AN252">
            <v>3.5318000000000001</v>
          </cell>
          <cell r="AO252">
            <v>3.4743386904351854</v>
          </cell>
          <cell r="AP252">
            <v>3.5170998793470551</v>
          </cell>
          <cell r="AQ252">
            <v>3.375581498803415</v>
          </cell>
          <cell r="AR252">
            <v>3.522169330832404</v>
          </cell>
          <cell r="AS252">
            <v>3.6764629109904741</v>
          </cell>
          <cell r="AT252">
            <v>3.4445545719160897</v>
          </cell>
          <cell r="AU252">
            <v>3.5069609763763561</v>
          </cell>
          <cell r="AV252">
            <v>3.2349999999999999</v>
          </cell>
          <cell r="AW252">
            <v>3.3432921211505233</v>
          </cell>
          <cell r="AX252">
            <v>3.4293</v>
          </cell>
          <cell r="AZ252">
            <v>120</v>
          </cell>
        </row>
        <row r="253">
          <cell r="D253">
            <v>46874</v>
          </cell>
          <cell r="E253">
            <v>27.448260000000001</v>
          </cell>
          <cell r="F253">
            <v>30.550799999999999</v>
          </cell>
          <cell r="G253">
            <v>17.868300000000001</v>
          </cell>
          <cell r="H253">
            <v>21.9391</v>
          </cell>
          <cell r="I253">
            <v>0</v>
          </cell>
          <cell r="J253">
            <v>28.550799999999999</v>
          </cell>
          <cell r="K253">
            <v>28.300799999999999</v>
          </cell>
          <cell r="L253">
            <v>24.377800000000001</v>
          </cell>
          <cell r="M253">
            <v>27.269210000000001</v>
          </cell>
          <cell r="N253">
            <v>34.7669</v>
          </cell>
          <cell r="O253">
            <v>17.145720000000001</v>
          </cell>
          <cell r="P253">
            <v>24.756519999999998</v>
          </cell>
          <cell r="Q253">
            <v>0</v>
          </cell>
          <cell r="R253">
            <v>33.7669</v>
          </cell>
          <cell r="S253">
            <v>32.7669</v>
          </cell>
          <cell r="T253">
            <v>30.098400000000002</v>
          </cell>
          <cell r="U253">
            <v>27.369323978494624</v>
          </cell>
          <cell r="V253">
            <v>32.40951075268817</v>
          </cell>
          <cell r="W253">
            <v>17.549743225806452</v>
          </cell>
          <cell r="X253">
            <v>0</v>
          </cell>
          <cell r="Y253">
            <v>26.899784946236561</v>
          </cell>
          <cell r="Z253">
            <v>30.850370967741934</v>
          </cell>
          <cell r="AA253">
            <v>0</v>
          </cell>
          <cell r="AB253">
            <v>0</v>
          </cell>
          <cell r="AC253">
            <v>3.45</v>
          </cell>
          <cell r="AD253">
            <v>3.14</v>
          </cell>
          <cell r="AE253">
            <v>3.18</v>
          </cell>
          <cell r="AF253">
            <v>3.53</v>
          </cell>
          <cell r="AG253">
            <v>3.95</v>
          </cell>
          <cell r="AH253">
            <v>2.88</v>
          </cell>
          <cell r="AI253">
            <v>3.64</v>
          </cell>
          <cell r="AJ253">
            <v>3.5259</v>
          </cell>
          <cell r="AK253">
            <v>3.6848000000000001</v>
          </cell>
          <cell r="AL253">
            <v>3.5158</v>
          </cell>
          <cell r="AM253">
            <v>3.7347999999999999</v>
          </cell>
          <cell r="AN253">
            <v>3.5114000000000001</v>
          </cell>
          <cell r="AO253">
            <v>3.4542980630733662</v>
          </cell>
          <cell r="AP253">
            <v>3.4968220734056579</v>
          </cell>
          <cell r="AQ253">
            <v>3.2823753881620901</v>
          </cell>
          <cell r="AR253">
            <v>3.5018915248910072</v>
          </cell>
          <cell r="AS253">
            <v>3.6354918979821771</v>
          </cell>
          <cell r="AT253">
            <v>3.3391646291277728</v>
          </cell>
          <cell r="AU253">
            <v>3.4866831704349592</v>
          </cell>
          <cell r="AV253">
            <v>3.1949999999999998</v>
          </cell>
          <cell r="AW253">
            <v>3.2010012379306843</v>
          </cell>
          <cell r="AX253">
            <v>3.2860999999999998</v>
          </cell>
          <cell r="AZ253">
            <v>121</v>
          </cell>
        </row>
        <row r="254">
          <cell r="D254">
            <v>46905</v>
          </cell>
          <cell r="E254">
            <v>45.444650000000003</v>
          </cell>
          <cell r="F254">
            <v>54.320929999999997</v>
          </cell>
          <cell r="G254">
            <v>34.948430000000002</v>
          </cell>
          <cell r="H254">
            <v>40.356229999999996</v>
          </cell>
          <cell r="I254">
            <v>0</v>
          </cell>
          <cell r="J254">
            <v>53.820929999999997</v>
          </cell>
          <cell r="K254">
            <v>53.320929999999997</v>
          </cell>
          <cell r="L254">
            <v>40.365929999999999</v>
          </cell>
          <cell r="M254">
            <v>33.294029999999999</v>
          </cell>
          <cell r="N254">
            <v>46.086939999999998</v>
          </cell>
          <cell r="O254">
            <v>22.832979999999999</v>
          </cell>
          <cell r="P254">
            <v>31.68158</v>
          </cell>
          <cell r="Q254">
            <v>0</v>
          </cell>
          <cell r="R254">
            <v>44.086939999999998</v>
          </cell>
          <cell r="S254">
            <v>44.586939999999998</v>
          </cell>
          <cell r="T254">
            <v>49.575539999999997</v>
          </cell>
          <cell r="U254">
            <v>40.31438822222222</v>
          </cell>
          <cell r="V254">
            <v>50.844356444444436</v>
          </cell>
          <cell r="W254">
            <v>29.833017777777776</v>
          </cell>
          <cell r="X254">
            <v>0</v>
          </cell>
          <cell r="Y254">
            <v>44.254431999999994</v>
          </cell>
          <cell r="Z254">
            <v>49.71102311111111</v>
          </cell>
          <cell r="AA254">
            <v>0</v>
          </cell>
          <cell r="AB254">
            <v>0</v>
          </cell>
          <cell r="AC254">
            <v>3.51</v>
          </cell>
          <cell r="AD254">
            <v>3.17</v>
          </cell>
          <cell r="AE254">
            <v>3.24</v>
          </cell>
          <cell r="AF254">
            <v>3.56</v>
          </cell>
          <cell r="AG254">
            <v>3.96</v>
          </cell>
          <cell r="AH254">
            <v>3</v>
          </cell>
          <cell r="AI254">
            <v>3.65</v>
          </cell>
          <cell r="AJ254">
            <v>3.5865999999999998</v>
          </cell>
          <cell r="AK254">
            <v>3.7458999999999998</v>
          </cell>
          <cell r="AL254">
            <v>3.5762</v>
          </cell>
          <cell r="AM254">
            <v>3.7959000000000001</v>
          </cell>
          <cell r="AN254">
            <v>3.5718999999999999</v>
          </cell>
          <cell r="AO254">
            <v>3.5144199451588238</v>
          </cell>
          <cell r="AP254">
            <v>3.5576554912298493</v>
          </cell>
          <cell r="AQ254">
            <v>3.3289784434827525</v>
          </cell>
          <cell r="AR254">
            <v>3.5627249427151981</v>
          </cell>
          <cell r="AS254">
            <v>3.6662201577384002</v>
          </cell>
          <cell r="AT254">
            <v>3.42698958145137</v>
          </cell>
          <cell r="AU254">
            <v>3.5475165882591506</v>
          </cell>
          <cell r="AV254">
            <v>3.2549999999999999</v>
          </cell>
          <cell r="AW254">
            <v>3.2314921414777924</v>
          </cell>
          <cell r="AX254">
            <v>3.3187000000000002</v>
          </cell>
          <cell r="AZ254">
            <v>122</v>
          </cell>
        </row>
        <row r="255">
          <cell r="D255">
            <v>46935</v>
          </cell>
          <cell r="E255">
            <v>147.61340000000001</v>
          </cell>
          <cell r="F255">
            <v>162.27170000000001</v>
          </cell>
          <cell r="G255">
            <v>134.52279999999999</v>
          </cell>
          <cell r="H255">
            <v>140.09030000000001</v>
          </cell>
          <cell r="I255">
            <v>0</v>
          </cell>
          <cell r="J255">
            <v>166.02170000000001</v>
          </cell>
          <cell r="K255">
            <v>166.77170000000001</v>
          </cell>
          <cell r="L255">
            <v>115.99890000000001</v>
          </cell>
          <cell r="M255">
            <v>44.793030000000002</v>
          </cell>
          <cell r="N255">
            <v>57.886580000000002</v>
          </cell>
          <cell r="O255">
            <v>34.081510000000002</v>
          </cell>
          <cell r="P255">
            <v>45.016910000000003</v>
          </cell>
          <cell r="Q255">
            <v>0</v>
          </cell>
          <cell r="R255">
            <v>58.386580000000002</v>
          </cell>
          <cell r="S255">
            <v>58.886580000000002</v>
          </cell>
          <cell r="T255">
            <v>51.107280000000003</v>
          </cell>
          <cell r="U255">
            <v>100.07279881720432</v>
          </cell>
          <cell r="V255">
            <v>114.00761225806453</v>
          </cell>
          <cell r="W255">
            <v>88.082203548387099</v>
          </cell>
          <cell r="X255">
            <v>0</v>
          </cell>
          <cell r="Y255">
            <v>85.995247741935501</v>
          </cell>
          <cell r="Z255">
            <v>116.25492408602152</v>
          </cell>
          <cell r="AA255">
            <v>0</v>
          </cell>
          <cell r="AB255">
            <v>0</v>
          </cell>
          <cell r="AC255">
            <v>3.75</v>
          </cell>
          <cell r="AD255">
            <v>3.17</v>
          </cell>
          <cell r="AE255">
            <v>3.32</v>
          </cell>
          <cell r="AF255">
            <v>3.75</v>
          </cell>
          <cell r="AG255">
            <v>4.1100000000000003</v>
          </cell>
          <cell r="AH255">
            <v>3.01</v>
          </cell>
          <cell r="AI255">
            <v>3.87</v>
          </cell>
          <cell r="AJ255">
            <v>3.8302</v>
          </cell>
          <cell r="AK255">
            <v>3.9910999999999999</v>
          </cell>
          <cell r="AL255">
            <v>3.8178000000000001</v>
          </cell>
          <cell r="AM255">
            <v>4.0411000000000001</v>
          </cell>
          <cell r="AN255">
            <v>3.8142</v>
          </cell>
          <cell r="AO255">
            <v>3.7549074735006545</v>
          </cell>
          <cell r="AP255">
            <v>3.8009891625266148</v>
          </cell>
          <cell r="AQ255">
            <v>3.3704033815455636</v>
          </cell>
          <cell r="AR255">
            <v>3.8060586140119641</v>
          </cell>
          <cell r="AS255">
            <v>3.8608324695278089</v>
          </cell>
          <cell r="AT255">
            <v>3.5900930643380509</v>
          </cell>
          <cell r="AU255">
            <v>3.7908502595559161</v>
          </cell>
          <cell r="AV255">
            <v>3.335</v>
          </cell>
          <cell r="AW255">
            <v>3.2314921414777924</v>
          </cell>
          <cell r="AX255">
            <v>3.3321000000000001</v>
          </cell>
          <cell r="AZ255">
            <v>123</v>
          </cell>
        </row>
        <row r="256">
          <cell r="D256">
            <v>46966</v>
          </cell>
          <cell r="E256">
            <v>171.1474</v>
          </cell>
          <cell r="F256">
            <v>170.57079999999999</v>
          </cell>
          <cell r="G256">
            <v>157.35730000000001</v>
          </cell>
          <cell r="H256">
            <v>161.43299999999999</v>
          </cell>
          <cell r="I256">
            <v>0</v>
          </cell>
          <cell r="J256">
            <v>174.57079999999999</v>
          </cell>
          <cell r="K256">
            <v>174.57079999999999</v>
          </cell>
          <cell r="L256">
            <v>132.18950000000001</v>
          </cell>
          <cell r="M256">
            <v>52.638669999999998</v>
          </cell>
          <cell r="N256">
            <v>62.54721</v>
          </cell>
          <cell r="O256">
            <v>41.697749999999999</v>
          </cell>
          <cell r="P256">
            <v>51.667450000000002</v>
          </cell>
          <cell r="Q256">
            <v>0</v>
          </cell>
          <cell r="R256">
            <v>63.54721</v>
          </cell>
          <cell r="S256">
            <v>63.04721</v>
          </cell>
          <cell r="T256">
            <v>52.620510000000003</v>
          </cell>
          <cell r="U256">
            <v>121.4501906451613</v>
          </cell>
          <cell r="V256">
            <v>125.27058483870968</v>
          </cell>
          <cell r="W256">
            <v>108.85490806451614</v>
          </cell>
          <cell r="X256">
            <v>0</v>
          </cell>
          <cell r="Y256">
            <v>98.821859032258075</v>
          </cell>
          <cell r="Z256">
            <v>128.01252032258066</v>
          </cell>
          <cell r="AA256">
            <v>0</v>
          </cell>
          <cell r="AB256">
            <v>0</v>
          </cell>
          <cell r="AC256">
            <v>3.77</v>
          </cell>
          <cell r="AD256">
            <v>3.21</v>
          </cell>
          <cell r="AE256">
            <v>3.51</v>
          </cell>
          <cell r="AF256">
            <v>3.77</v>
          </cell>
          <cell r="AG256">
            <v>4.13</v>
          </cell>
          <cell r="AH256">
            <v>3.04</v>
          </cell>
          <cell r="AI256">
            <v>3.93</v>
          </cell>
          <cell r="AJ256">
            <v>3.8504</v>
          </cell>
          <cell r="AK256">
            <v>4.0114999999999998</v>
          </cell>
          <cell r="AL256">
            <v>3.8378999999999999</v>
          </cell>
          <cell r="AM256">
            <v>4.0614999999999997</v>
          </cell>
          <cell r="AN256">
            <v>3.8342999999999998</v>
          </cell>
          <cell r="AO256">
            <v>3.7749481008624737</v>
          </cell>
          <cell r="AP256">
            <v>3.8212669684680121</v>
          </cell>
          <cell r="AQ256">
            <v>3.4895000784761461</v>
          </cell>
          <cell r="AR256">
            <v>3.8263364199533609</v>
          </cell>
          <cell r="AS256">
            <v>3.8813179760319572</v>
          </cell>
          <cell r="AT256">
            <v>3.6076580548027701</v>
          </cell>
          <cell r="AU256">
            <v>3.811128065497313</v>
          </cell>
          <cell r="AV256">
            <v>3.5249999999999999</v>
          </cell>
          <cell r="AW256">
            <v>3.2721466795406036</v>
          </cell>
          <cell r="AX256">
            <v>3.3738000000000001</v>
          </cell>
          <cell r="AZ256">
            <v>124</v>
          </cell>
        </row>
        <row r="257">
          <cell r="D257">
            <v>46997</v>
          </cell>
          <cell r="E257">
            <v>46.339689999999997</v>
          </cell>
          <cell r="F257">
            <v>42.61786</v>
          </cell>
          <cell r="G257">
            <v>35.210430000000002</v>
          </cell>
          <cell r="H257">
            <v>40.226129999999998</v>
          </cell>
          <cell r="I257">
            <v>0</v>
          </cell>
          <cell r="J257">
            <v>45.61786</v>
          </cell>
          <cell r="K257">
            <v>44.61786</v>
          </cell>
          <cell r="L257">
            <v>13.19786</v>
          </cell>
          <cell r="M257">
            <v>38.845579999999998</v>
          </cell>
          <cell r="N257">
            <v>38.660519999999998</v>
          </cell>
          <cell r="O257">
            <v>27.963619999999999</v>
          </cell>
          <cell r="P257">
            <v>37.147120000000001</v>
          </cell>
          <cell r="Q257">
            <v>0</v>
          </cell>
          <cell r="R257">
            <v>37.410519999999998</v>
          </cell>
          <cell r="S257">
            <v>37.660519999999998</v>
          </cell>
          <cell r="T257">
            <v>32.904919999999997</v>
          </cell>
          <cell r="U257">
            <v>43.008974444444441</v>
          </cell>
          <cell r="V257">
            <v>40.859042222222222</v>
          </cell>
          <cell r="W257">
            <v>31.989625555555559</v>
          </cell>
          <cell r="X257">
            <v>0</v>
          </cell>
          <cell r="Y257">
            <v>21.956553333333332</v>
          </cell>
          <cell r="Z257">
            <v>41.970153333333336</v>
          </cell>
          <cell r="AA257">
            <v>0</v>
          </cell>
          <cell r="AB257">
            <v>0</v>
          </cell>
          <cell r="AC257">
            <v>3.75</v>
          </cell>
          <cell r="AD257">
            <v>3.28</v>
          </cell>
          <cell r="AE257">
            <v>3.37</v>
          </cell>
          <cell r="AF257">
            <v>3.79</v>
          </cell>
          <cell r="AG257">
            <v>4.08</v>
          </cell>
          <cell r="AH257">
            <v>2.86</v>
          </cell>
          <cell r="AI257">
            <v>3.96</v>
          </cell>
          <cell r="AJ257">
            <v>3.83</v>
          </cell>
          <cell r="AK257">
            <v>3.9908000000000001</v>
          </cell>
          <cell r="AL257">
            <v>3.8176999999999999</v>
          </cell>
          <cell r="AM257">
            <v>4.0407999999999999</v>
          </cell>
          <cell r="AN257">
            <v>3.8140000000000001</v>
          </cell>
          <cell r="AO257">
            <v>3.7549074735006545</v>
          </cell>
          <cell r="AP257">
            <v>3.8009891625266148</v>
          </cell>
          <cell r="AQ257">
            <v>3.4532532576711858</v>
          </cell>
          <cell r="AR257">
            <v>3.8060586140119641</v>
          </cell>
          <cell r="AS257">
            <v>3.9018034825361054</v>
          </cell>
          <cell r="AT257">
            <v>3.6026394860985644</v>
          </cell>
          <cell r="AU257">
            <v>3.7908502595559161</v>
          </cell>
          <cell r="AV257">
            <v>3.3849999999999998</v>
          </cell>
          <cell r="AW257">
            <v>3.3432921211505233</v>
          </cell>
          <cell r="AX257">
            <v>3.4441999999999999</v>
          </cell>
          <cell r="AZ257">
            <v>125</v>
          </cell>
        </row>
        <row r="258">
          <cell r="D258">
            <v>47027</v>
          </cell>
          <cell r="E258">
            <v>53.613680000000002</v>
          </cell>
          <cell r="F258">
            <v>42.056109999999997</v>
          </cell>
          <cell r="G258">
            <v>42.343589999999999</v>
          </cell>
          <cell r="H258">
            <v>47.05939</v>
          </cell>
          <cell r="I258">
            <v>0</v>
          </cell>
          <cell r="J258">
            <v>40.806109999999997</v>
          </cell>
          <cell r="K258">
            <v>40.556109999999997</v>
          </cell>
          <cell r="L258">
            <v>41.903309999999998</v>
          </cell>
          <cell r="M258">
            <v>43.681359999999998</v>
          </cell>
          <cell r="N258">
            <v>37.198929999999997</v>
          </cell>
          <cell r="O258">
            <v>32.666840000000001</v>
          </cell>
          <cell r="P258">
            <v>38.527839999999998</v>
          </cell>
          <cell r="Q258">
            <v>0</v>
          </cell>
          <cell r="R258">
            <v>35.948929999999997</v>
          </cell>
          <cell r="S258">
            <v>35.948929999999997</v>
          </cell>
          <cell r="T258">
            <v>37.483829999999998</v>
          </cell>
          <cell r="U258">
            <v>49.234915268817204</v>
          </cell>
          <cell r="V258">
            <v>39.914772580645156</v>
          </cell>
          <cell r="W258">
            <v>38.077495913978495</v>
          </cell>
          <cell r="X258">
            <v>0</v>
          </cell>
          <cell r="Y258">
            <v>39.954937096774195</v>
          </cell>
          <cell r="Z258">
            <v>38.664772580645156</v>
          </cell>
          <cell r="AA258">
            <v>0</v>
          </cell>
          <cell r="AB258">
            <v>0</v>
          </cell>
          <cell r="AC258">
            <v>3.71</v>
          </cell>
          <cell r="AD258">
            <v>3.48</v>
          </cell>
          <cell r="AE258">
            <v>3.44</v>
          </cell>
          <cell r="AF258">
            <v>3.79</v>
          </cell>
          <cell r="AG258">
            <v>4.1100000000000003</v>
          </cell>
          <cell r="AH258">
            <v>2.89</v>
          </cell>
          <cell r="AI258">
            <v>3.96</v>
          </cell>
          <cell r="AJ258">
            <v>3.7892000000000001</v>
          </cell>
          <cell r="AK258">
            <v>3.9497</v>
          </cell>
          <cell r="AL258">
            <v>3.7772999999999999</v>
          </cell>
          <cell r="AM258">
            <v>3.9996999999999998</v>
          </cell>
          <cell r="AN258">
            <v>3.7736000000000001</v>
          </cell>
          <cell r="AO258">
            <v>3.714826218777016</v>
          </cell>
          <cell r="AP258">
            <v>3.7604335506438207</v>
          </cell>
          <cell r="AQ258">
            <v>3.5930624236331741</v>
          </cell>
          <cell r="AR258">
            <v>3.7655030021291696</v>
          </cell>
          <cell r="AS258">
            <v>3.9018034825361054</v>
          </cell>
          <cell r="AT258">
            <v>3.6427880357322091</v>
          </cell>
          <cell r="AU258">
            <v>3.7502946476731216</v>
          </cell>
          <cell r="AV258">
            <v>3.4550000000000001</v>
          </cell>
          <cell r="AW258">
            <v>3.5465648114645796</v>
          </cell>
          <cell r="AX258">
            <v>3.6455000000000002</v>
          </cell>
          <cell r="AZ258">
            <v>126</v>
          </cell>
        </row>
        <row r="259">
          <cell r="D259">
            <v>47058</v>
          </cell>
          <cell r="E259">
            <v>55.295479999999998</v>
          </cell>
          <cell r="F259">
            <v>42.639490000000002</v>
          </cell>
          <cell r="G259">
            <v>43.99539</v>
          </cell>
          <cell r="H259">
            <v>47.218290000000003</v>
          </cell>
          <cell r="I259">
            <v>0</v>
          </cell>
          <cell r="J259">
            <v>41.139490000000002</v>
          </cell>
          <cell r="K259">
            <v>41.389490000000002</v>
          </cell>
          <cell r="L259">
            <v>41.330289999999998</v>
          </cell>
          <cell r="M259">
            <v>46.101399999999998</v>
          </cell>
          <cell r="N259">
            <v>38.71508</v>
          </cell>
          <cell r="O259">
            <v>35.105379999999997</v>
          </cell>
          <cell r="P259">
            <v>40.017580000000002</v>
          </cell>
          <cell r="Q259">
            <v>0</v>
          </cell>
          <cell r="R259">
            <v>37.46508</v>
          </cell>
          <cell r="S259">
            <v>37.46508</v>
          </cell>
          <cell r="T259">
            <v>37.592979999999997</v>
          </cell>
          <cell r="U259">
            <v>51.20213786407767</v>
          </cell>
          <cell r="V259">
            <v>40.892283883495153</v>
          </cell>
          <cell r="W259">
            <v>40.03742438280166</v>
          </cell>
          <cell r="X259">
            <v>0</v>
          </cell>
          <cell r="Y259">
            <v>39.666383606102634</v>
          </cell>
          <cell r="Z259">
            <v>39.503587628294035</v>
          </cell>
          <cell r="AA259">
            <v>0</v>
          </cell>
          <cell r="AB259">
            <v>0</v>
          </cell>
          <cell r="AC259">
            <v>4.07</v>
          </cell>
          <cell r="AD259">
            <v>4.08</v>
          </cell>
          <cell r="AE259">
            <v>3.85</v>
          </cell>
          <cell r="AF259">
            <v>4.03</v>
          </cell>
          <cell r="AG259">
            <v>4.24</v>
          </cell>
          <cell r="AH259">
            <v>3.21</v>
          </cell>
          <cell r="AI259">
            <v>4.25</v>
          </cell>
          <cell r="AJ259">
            <v>4.1576000000000004</v>
          </cell>
          <cell r="AK259">
            <v>4.3220000000000001</v>
          </cell>
          <cell r="AL259">
            <v>4.1410999999999998</v>
          </cell>
          <cell r="AM259">
            <v>4.3719999999999999</v>
          </cell>
          <cell r="AN259">
            <v>4.1390000000000002</v>
          </cell>
          <cell r="AO259">
            <v>4.0755575112897624</v>
          </cell>
          <cell r="AP259">
            <v>4.1254340575889685</v>
          </cell>
          <cell r="AQ259">
            <v>4.1160522666761663</v>
          </cell>
          <cell r="AR259">
            <v>4.1305035090743187</v>
          </cell>
          <cell r="AS259">
            <v>4.1476295605858855</v>
          </cell>
          <cell r="AT259">
            <v>3.8786607648298701</v>
          </cell>
          <cell r="AU259">
            <v>4.1152951546182699</v>
          </cell>
          <cell r="AV259">
            <v>3.8650000000000002</v>
          </cell>
          <cell r="AW259">
            <v>4.1563828824067484</v>
          </cell>
          <cell r="AX259">
            <v>4.3074000000000003</v>
          </cell>
          <cell r="AZ259">
            <v>127</v>
          </cell>
        </row>
        <row r="260">
          <cell r="D260">
            <v>47088</v>
          </cell>
          <cell r="E260">
            <v>62.230449999999998</v>
          </cell>
          <cell r="F260">
            <v>47.332070000000002</v>
          </cell>
          <cell r="G260">
            <v>51.305199999999999</v>
          </cell>
          <cell r="H260">
            <v>52.144199999999998</v>
          </cell>
          <cell r="I260">
            <v>0</v>
          </cell>
          <cell r="J260">
            <v>45.832070000000002</v>
          </cell>
          <cell r="K260">
            <v>45.832070000000002</v>
          </cell>
          <cell r="L260">
            <v>51.713369999999998</v>
          </cell>
          <cell r="M260">
            <v>51.302039999999998</v>
          </cell>
          <cell r="N260">
            <v>43.716830000000002</v>
          </cell>
          <cell r="O260">
            <v>40.212899999999998</v>
          </cell>
          <cell r="P260">
            <v>43.925600000000003</v>
          </cell>
          <cell r="Q260">
            <v>0</v>
          </cell>
          <cell r="R260">
            <v>41.716830000000002</v>
          </cell>
          <cell r="S260">
            <v>42.716830000000002</v>
          </cell>
          <cell r="T260">
            <v>48.856430000000003</v>
          </cell>
          <cell r="U260">
            <v>57.177529247311824</v>
          </cell>
          <cell r="V260">
            <v>45.660507419354843</v>
          </cell>
          <cell r="W260">
            <v>46.176502150537637</v>
          </cell>
          <cell r="X260">
            <v>0</v>
          </cell>
          <cell r="Y260">
            <v>50.392419247311828</v>
          </cell>
          <cell r="Z260">
            <v>43.929324623655916</v>
          </cell>
          <cell r="AA260">
            <v>0</v>
          </cell>
          <cell r="AB260">
            <v>0</v>
          </cell>
          <cell r="AC260">
            <v>4.38</v>
          </cell>
          <cell r="AD260">
            <v>4.38</v>
          </cell>
          <cell r="AE260">
            <v>4.1500000000000004</v>
          </cell>
          <cell r="AF260">
            <v>4.38</v>
          </cell>
          <cell r="AG260">
            <v>4.3600000000000003</v>
          </cell>
          <cell r="AH260">
            <v>3.33</v>
          </cell>
          <cell r="AI260">
            <v>4.66</v>
          </cell>
          <cell r="AJ260">
            <v>4.4733999999999998</v>
          </cell>
          <cell r="AK260">
            <v>4.6406999999999998</v>
          </cell>
          <cell r="AL260">
            <v>4.4537000000000004</v>
          </cell>
          <cell r="AM260">
            <v>4.6906999999999996</v>
          </cell>
          <cell r="AN260">
            <v>4.4527999999999999</v>
          </cell>
          <cell r="AO260">
            <v>4.3861872353979612</v>
          </cell>
          <cell r="AP260">
            <v>4.4397400496806245</v>
          </cell>
          <cell r="AQ260">
            <v>4.4267393021472508</v>
          </cell>
          <cell r="AR260">
            <v>4.4448095011659738</v>
          </cell>
          <cell r="AS260">
            <v>4.5061259244084804</v>
          </cell>
          <cell r="AT260">
            <v>4.149663474856971</v>
          </cell>
          <cell r="AU260">
            <v>4.4296011467099268</v>
          </cell>
          <cell r="AV260">
            <v>4.165</v>
          </cell>
          <cell r="AW260">
            <v>4.4612919178778325</v>
          </cell>
          <cell r="AX260">
            <v>4.6353999999999997</v>
          </cell>
          <cell r="AZ260">
            <v>128</v>
          </cell>
        </row>
        <row r="261">
          <cell r="D261">
            <v>47119</v>
          </cell>
          <cell r="E261">
            <v>60.659649999999999</v>
          </cell>
          <cell r="F261">
            <v>47.035440000000001</v>
          </cell>
          <cell r="G261">
            <v>48.476149999999997</v>
          </cell>
          <cell r="H261">
            <v>51.934849999999997</v>
          </cell>
          <cell r="I261">
            <v>0</v>
          </cell>
          <cell r="J261">
            <v>45.535440000000001</v>
          </cell>
          <cell r="K261">
            <v>45.535440000000001</v>
          </cell>
          <cell r="L261">
            <v>47.059040000000003</v>
          </cell>
          <cell r="M261">
            <v>48.958089999999999</v>
          </cell>
          <cell r="N261">
            <v>43.041800000000002</v>
          </cell>
          <cell r="O261">
            <v>36.85622</v>
          </cell>
          <cell r="P261">
            <v>43.451520000000002</v>
          </cell>
          <cell r="Q261">
            <v>0</v>
          </cell>
          <cell r="R261">
            <v>41.541800000000002</v>
          </cell>
          <cell r="S261">
            <v>42.041800000000002</v>
          </cell>
          <cell r="T261">
            <v>46.023899999999998</v>
          </cell>
          <cell r="U261">
            <v>55.500897741935482</v>
          </cell>
          <cell r="V261">
            <v>45.274803010752692</v>
          </cell>
          <cell r="W261">
            <v>43.353385161290326</v>
          </cell>
          <cell r="X261">
            <v>0</v>
          </cell>
          <cell r="Y261">
            <v>46.60268795698925</v>
          </cell>
          <cell r="Z261">
            <v>43.774803010752684</v>
          </cell>
          <cell r="AA261">
            <v>0</v>
          </cell>
          <cell r="AB261">
            <v>0</v>
          </cell>
          <cell r="AC261">
            <v>4.38</v>
          </cell>
          <cell r="AD261">
            <v>4.3899999999999997</v>
          </cell>
          <cell r="AE261">
            <v>4.17</v>
          </cell>
          <cell r="AF261">
            <v>4.3899999999999997</v>
          </cell>
          <cell r="AG261">
            <v>4.3899999999999997</v>
          </cell>
          <cell r="AH261">
            <v>3.37</v>
          </cell>
          <cell r="AI261">
            <v>4.68</v>
          </cell>
          <cell r="AJ261">
            <v>4.4752999999999998</v>
          </cell>
          <cell r="AK261">
            <v>4.6437999999999997</v>
          </cell>
          <cell r="AL261">
            <v>4.4546999999999999</v>
          </cell>
          <cell r="AM261">
            <v>4.6938000000000004</v>
          </cell>
          <cell r="AN261">
            <v>4.4542000000000002</v>
          </cell>
          <cell r="AO261">
            <v>4.3861872353979612</v>
          </cell>
          <cell r="AP261">
            <v>4.4397400496806245</v>
          </cell>
          <cell r="AQ261">
            <v>4.4422736539208048</v>
          </cell>
          <cell r="AR261">
            <v>4.4448095011659738</v>
          </cell>
          <cell r="AS261">
            <v>4.5163686776605543</v>
          </cell>
          <cell r="AT261">
            <v>4.1811800863193813</v>
          </cell>
          <cell r="AU261">
            <v>4.4296011467099268</v>
          </cell>
          <cell r="AV261">
            <v>4.1849999999999996</v>
          </cell>
          <cell r="AW261">
            <v>4.4714555523935351</v>
          </cell>
          <cell r="AX261">
            <v>4.6478000000000002</v>
          </cell>
          <cell r="AZ261">
            <v>129</v>
          </cell>
        </row>
        <row r="262">
          <cell r="D262">
            <v>47150</v>
          </cell>
          <cell r="E262">
            <v>60.919589999999999</v>
          </cell>
          <cell r="F262">
            <v>44.47925</v>
          </cell>
          <cell r="G262">
            <v>49.593049999999998</v>
          </cell>
          <cell r="H262">
            <v>52.79515</v>
          </cell>
          <cell r="I262">
            <v>0</v>
          </cell>
          <cell r="J262">
            <v>42.97925</v>
          </cell>
          <cell r="K262">
            <v>42.97925</v>
          </cell>
          <cell r="L262">
            <v>43.970550000000003</v>
          </cell>
          <cell r="M262">
            <v>51.026060000000001</v>
          </cell>
          <cell r="N262">
            <v>41.796430000000001</v>
          </cell>
          <cell r="O262">
            <v>39.117669999999997</v>
          </cell>
          <cell r="P262">
            <v>46.134070000000001</v>
          </cell>
          <cell r="Q262">
            <v>0</v>
          </cell>
          <cell r="R262">
            <v>40.296430000000001</v>
          </cell>
          <cell r="S262">
            <v>40.546430000000001</v>
          </cell>
          <cell r="T262">
            <v>44.402529999999999</v>
          </cell>
          <cell r="U262">
            <v>56.679505714285717</v>
          </cell>
          <cell r="V262">
            <v>43.329470000000001</v>
          </cell>
          <cell r="W262">
            <v>45.103601428571423</v>
          </cell>
          <cell r="X262">
            <v>0</v>
          </cell>
          <cell r="Y262">
            <v>44.155684285714287</v>
          </cell>
          <cell r="Z262">
            <v>41.829470000000001</v>
          </cell>
          <cell r="AA262">
            <v>0</v>
          </cell>
          <cell r="AB262">
            <v>0</v>
          </cell>
          <cell r="AC262">
            <v>4.33</v>
          </cell>
          <cell r="AD262">
            <v>4.26</v>
          </cell>
          <cell r="AE262">
            <v>4.12</v>
          </cell>
          <cell r="AF262">
            <v>4.24</v>
          </cell>
          <cell r="AG262">
            <v>4.41</v>
          </cell>
          <cell r="AH262">
            <v>3.38</v>
          </cell>
          <cell r="AI262">
            <v>4.46</v>
          </cell>
          <cell r="AJ262">
            <v>4.4249999999999998</v>
          </cell>
          <cell r="AK262">
            <v>4.5929000000000002</v>
          </cell>
          <cell r="AL262">
            <v>4.4043999999999999</v>
          </cell>
          <cell r="AM262">
            <v>4.6429</v>
          </cell>
          <cell r="AN262">
            <v>4.4038000000000004</v>
          </cell>
          <cell r="AO262">
            <v>4.3360856669934131</v>
          </cell>
          <cell r="AP262">
            <v>4.3890455348271322</v>
          </cell>
          <cell r="AQ262">
            <v>4.3490675432794799</v>
          </cell>
          <cell r="AR262">
            <v>4.3941149863124815</v>
          </cell>
          <cell r="AS262">
            <v>4.362727378879443</v>
          </cell>
          <cell r="AT262">
            <v>4.0969685034628123</v>
          </cell>
          <cell r="AU262">
            <v>4.3789066318564336</v>
          </cell>
          <cell r="AV262">
            <v>4.1349999999999998</v>
          </cell>
          <cell r="AW262">
            <v>4.339328303689399</v>
          </cell>
          <cell r="AX262">
            <v>4.5027999999999997</v>
          </cell>
          <cell r="AZ262">
            <v>130</v>
          </cell>
        </row>
        <row r="263">
          <cell r="D263">
            <v>47178</v>
          </cell>
          <cell r="E263">
            <v>43.689959999999999</v>
          </cell>
          <cell r="F263">
            <v>34.917259999999999</v>
          </cell>
          <cell r="G263">
            <v>32.422190000000001</v>
          </cell>
          <cell r="H263">
            <v>37.166289999999996</v>
          </cell>
          <cell r="I263">
            <v>0</v>
          </cell>
          <cell r="J263">
            <v>32.917259999999999</v>
          </cell>
          <cell r="K263">
            <v>33.167259999999999</v>
          </cell>
          <cell r="L263">
            <v>31.347460000000002</v>
          </cell>
          <cell r="M263">
            <v>41.629640000000002</v>
          </cell>
          <cell r="N263">
            <v>39.483609999999999</v>
          </cell>
          <cell r="O263">
            <v>30.12199</v>
          </cell>
          <cell r="P263">
            <v>38.253390000000003</v>
          </cell>
          <cell r="Q263">
            <v>0</v>
          </cell>
          <cell r="R263">
            <v>37.983609999999999</v>
          </cell>
          <cell r="S263">
            <v>37.983609999999999</v>
          </cell>
          <cell r="T263">
            <v>35.604010000000002</v>
          </cell>
          <cell r="U263">
            <v>42.827564952893674</v>
          </cell>
          <cell r="V263">
            <v>36.828612422611037</v>
          </cell>
          <cell r="W263">
            <v>31.459387577388963</v>
          </cell>
          <cell r="X263">
            <v>0</v>
          </cell>
          <cell r="Y263">
            <v>33.129138398384931</v>
          </cell>
          <cell r="Z263">
            <v>35.037899098250335</v>
          </cell>
          <cell r="AA263">
            <v>0</v>
          </cell>
          <cell r="AB263">
            <v>0</v>
          </cell>
          <cell r="AC263">
            <v>4.07</v>
          </cell>
          <cell r="AD263">
            <v>4.05</v>
          </cell>
          <cell r="AE263">
            <v>3.72</v>
          </cell>
          <cell r="AF263">
            <v>4.04</v>
          </cell>
          <cell r="AG263">
            <v>4.33</v>
          </cell>
          <cell r="AH263">
            <v>3.2</v>
          </cell>
          <cell r="AI263">
            <v>4.24</v>
          </cell>
          <cell r="AJ263">
            <v>4.1571999999999996</v>
          </cell>
          <cell r="AK263">
            <v>4.3215000000000003</v>
          </cell>
          <cell r="AL263">
            <v>4.1409000000000002</v>
          </cell>
          <cell r="AM263">
            <v>4.3715000000000002</v>
          </cell>
          <cell r="AN263">
            <v>4.1387999999999998</v>
          </cell>
          <cell r="AO263">
            <v>4.0755575112897624</v>
          </cell>
          <cell r="AP263">
            <v>4.1254340575889685</v>
          </cell>
          <cell r="AQ263">
            <v>4.0332023905505441</v>
          </cell>
          <cell r="AR263">
            <v>4.1305035090743187</v>
          </cell>
          <cell r="AS263">
            <v>4.1578723138379594</v>
          </cell>
          <cell r="AT263">
            <v>3.8510586369567399</v>
          </cell>
          <cell r="AU263">
            <v>4.1152951546182699</v>
          </cell>
          <cell r="AV263">
            <v>3.7349999999999999</v>
          </cell>
          <cell r="AW263">
            <v>4.1258919788596398</v>
          </cell>
          <cell r="AX263">
            <v>4.2624000000000004</v>
          </cell>
          <cell r="AZ263">
            <v>131</v>
          </cell>
        </row>
        <row r="264">
          <cell r="D264">
            <v>47209</v>
          </cell>
          <cell r="E264">
            <v>33.748289999999997</v>
          </cell>
          <cell r="F264">
            <v>30.450040000000001</v>
          </cell>
          <cell r="G264">
            <v>24.897649999999999</v>
          </cell>
          <cell r="H264">
            <v>28.237850000000002</v>
          </cell>
          <cell r="I264">
            <v>0</v>
          </cell>
          <cell r="J264">
            <v>28.450040000000001</v>
          </cell>
          <cell r="K264">
            <v>28.200040000000001</v>
          </cell>
          <cell r="L264">
            <v>25.644739999999999</v>
          </cell>
          <cell r="M264">
            <v>36.487960000000001</v>
          </cell>
          <cell r="N264">
            <v>34.938429999999997</v>
          </cell>
          <cell r="O264">
            <v>25.569199999999999</v>
          </cell>
          <cell r="P264">
            <v>31.183900000000001</v>
          </cell>
          <cell r="Q264">
            <v>0</v>
          </cell>
          <cell r="R264">
            <v>33.438429999999997</v>
          </cell>
          <cell r="S264">
            <v>32.688429999999997</v>
          </cell>
          <cell r="T264">
            <v>32.368830000000003</v>
          </cell>
          <cell r="U264">
            <v>34.965921111111115</v>
          </cell>
          <cell r="V264">
            <v>32.444879999999998</v>
          </cell>
          <cell r="W264">
            <v>25.196116666666661</v>
          </cell>
          <cell r="X264">
            <v>0</v>
          </cell>
          <cell r="Y264">
            <v>28.633224444444444</v>
          </cell>
          <cell r="Z264">
            <v>30.667102222222223</v>
          </cell>
          <cell r="AA264">
            <v>0</v>
          </cell>
          <cell r="AB264">
            <v>0</v>
          </cell>
          <cell r="AC264">
            <v>3.71</v>
          </cell>
          <cell r="AD264">
            <v>3.7</v>
          </cell>
          <cell r="AE264">
            <v>3.48</v>
          </cell>
          <cell r="AF264">
            <v>3.78</v>
          </cell>
          <cell r="AG264">
            <v>4.2</v>
          </cell>
          <cell r="AH264">
            <v>3.05</v>
          </cell>
          <cell r="AI264">
            <v>3.91</v>
          </cell>
          <cell r="AJ264">
            <v>3.7865000000000002</v>
          </cell>
          <cell r="AK264">
            <v>3.9457</v>
          </cell>
          <cell r="AL264">
            <v>3.7761</v>
          </cell>
          <cell r="AM264">
            <v>3.9956999999999998</v>
          </cell>
          <cell r="AN264">
            <v>3.7717999999999998</v>
          </cell>
          <cell r="AO264">
            <v>3.714826218777016</v>
          </cell>
          <cell r="AP264">
            <v>3.7604335506438207</v>
          </cell>
          <cell r="AQ264">
            <v>3.727693472337311</v>
          </cell>
          <cell r="AR264">
            <v>3.7655030021291696</v>
          </cell>
          <cell r="AS264">
            <v>3.8915607292840311</v>
          </cell>
          <cell r="AT264">
            <v>3.6854458697179564</v>
          </cell>
          <cell r="AU264">
            <v>3.7502946476731216</v>
          </cell>
          <cell r="AV264">
            <v>3.4950000000000001</v>
          </cell>
          <cell r="AW264">
            <v>3.7701647708100419</v>
          </cell>
          <cell r="AX264">
            <v>3.8492999999999999</v>
          </cell>
          <cell r="AZ264">
            <v>132</v>
          </cell>
        </row>
        <row r="265">
          <cell r="D265">
            <v>47239</v>
          </cell>
          <cell r="E265">
            <v>27.061360000000001</v>
          </cell>
          <cell r="F265">
            <v>28.410019999999999</v>
          </cell>
          <cell r="G265">
            <v>17.158200000000001</v>
          </cell>
          <cell r="H265">
            <v>21.228999999999999</v>
          </cell>
          <cell r="I265">
            <v>0</v>
          </cell>
          <cell r="J265">
            <v>26.410019999999999</v>
          </cell>
          <cell r="K265">
            <v>26.160019999999999</v>
          </cell>
          <cell r="L265">
            <v>22.237020000000001</v>
          </cell>
          <cell r="M265">
            <v>26.98976</v>
          </cell>
          <cell r="N265">
            <v>34.252110000000002</v>
          </cell>
          <cell r="O265">
            <v>16.14171</v>
          </cell>
          <cell r="P265">
            <v>23.752510000000001</v>
          </cell>
          <cell r="Q265">
            <v>0</v>
          </cell>
          <cell r="R265">
            <v>33.252110000000002</v>
          </cell>
          <cell r="S265">
            <v>32.252110000000002</v>
          </cell>
          <cell r="T265">
            <v>29.58361</v>
          </cell>
          <cell r="U265">
            <v>27.029794408602154</v>
          </cell>
          <cell r="V265">
            <v>30.985565053763441</v>
          </cell>
          <cell r="W265">
            <v>16.710070000000002</v>
          </cell>
          <cell r="X265">
            <v>0</v>
          </cell>
          <cell r="Y265">
            <v>25.475839247311828</v>
          </cell>
          <cell r="Z265">
            <v>29.426425268817205</v>
          </cell>
          <cell r="AA265">
            <v>0</v>
          </cell>
          <cell r="AB265">
            <v>0</v>
          </cell>
          <cell r="AC265">
            <v>3.72</v>
          </cell>
          <cell r="AD265">
            <v>3.44</v>
          </cell>
          <cell r="AE265">
            <v>3.46</v>
          </cell>
          <cell r="AF265">
            <v>3.78</v>
          </cell>
          <cell r="AG265">
            <v>4.2300000000000004</v>
          </cell>
          <cell r="AH265">
            <v>3.16</v>
          </cell>
          <cell r="AI265">
            <v>3.87</v>
          </cell>
          <cell r="AJ265">
            <v>3.7959000000000001</v>
          </cell>
          <cell r="AK265">
            <v>3.9548000000000001</v>
          </cell>
          <cell r="AL265">
            <v>3.7858000000000001</v>
          </cell>
          <cell r="AM265">
            <v>4.0048000000000004</v>
          </cell>
          <cell r="AN265">
            <v>3.7814000000000001</v>
          </cell>
          <cell r="AO265">
            <v>3.7248465324579261</v>
          </cell>
          <cell r="AP265">
            <v>3.7705724536145193</v>
          </cell>
          <cell r="AQ265">
            <v>3.5827061891174719</v>
          </cell>
          <cell r="AR265">
            <v>3.7756419050998686</v>
          </cell>
          <cell r="AS265">
            <v>3.8915607292840311</v>
          </cell>
          <cell r="AT265">
            <v>3.6101673391548728</v>
          </cell>
          <cell r="AU265">
            <v>3.7604335506438207</v>
          </cell>
          <cell r="AV265">
            <v>3.4750000000000001</v>
          </cell>
          <cell r="AW265">
            <v>3.5059102734017684</v>
          </cell>
          <cell r="AX265">
            <v>3.5861000000000001</v>
          </cell>
          <cell r="AZ265">
            <v>133</v>
          </cell>
        </row>
        <row r="266">
          <cell r="D266">
            <v>47270</v>
          </cell>
          <cell r="E266">
            <v>37.610729999999997</v>
          </cell>
          <cell r="F266">
            <v>46.280200000000001</v>
          </cell>
          <cell r="G266">
            <v>27.093889999999998</v>
          </cell>
          <cell r="H266">
            <v>32.501690000000004</v>
          </cell>
          <cell r="I266">
            <v>0</v>
          </cell>
          <cell r="J266">
            <v>45.780200000000001</v>
          </cell>
          <cell r="K266">
            <v>45.280200000000001</v>
          </cell>
          <cell r="L266">
            <v>32.325200000000002</v>
          </cell>
          <cell r="M266">
            <v>33.495750000000001</v>
          </cell>
          <cell r="N266">
            <v>47.03837</v>
          </cell>
          <cell r="O266">
            <v>22.283899999999999</v>
          </cell>
          <cell r="P266">
            <v>31.1325</v>
          </cell>
          <cell r="Q266">
            <v>0</v>
          </cell>
          <cell r="R266">
            <v>45.03837</v>
          </cell>
          <cell r="S266">
            <v>45.53837</v>
          </cell>
          <cell r="T266">
            <v>50.526870000000002</v>
          </cell>
          <cell r="U266">
            <v>35.873293999999994</v>
          </cell>
          <cell r="V266">
            <v>46.600316222222219</v>
          </cell>
          <cell r="W266">
            <v>25.063005333333333</v>
          </cell>
          <cell r="X266">
            <v>0</v>
          </cell>
          <cell r="Y266">
            <v>40.010349555555557</v>
          </cell>
          <cell r="Z266">
            <v>45.466982888888893</v>
          </cell>
          <cell r="AA266">
            <v>0</v>
          </cell>
          <cell r="AB266">
            <v>0</v>
          </cell>
          <cell r="AC266">
            <v>3.78</v>
          </cell>
          <cell r="AD266">
            <v>3.45</v>
          </cell>
          <cell r="AE266">
            <v>3.5</v>
          </cell>
          <cell r="AF266">
            <v>3.79</v>
          </cell>
          <cell r="AG266">
            <v>4.26</v>
          </cell>
          <cell r="AH266">
            <v>3.28</v>
          </cell>
          <cell r="AI266">
            <v>3.9</v>
          </cell>
          <cell r="AJ266">
            <v>3.8565999999999998</v>
          </cell>
          <cell r="AK266">
            <v>4.0159000000000002</v>
          </cell>
          <cell r="AL266">
            <v>3.8462000000000001</v>
          </cell>
          <cell r="AM266">
            <v>4.0659000000000001</v>
          </cell>
          <cell r="AN266">
            <v>3.8418999999999999</v>
          </cell>
          <cell r="AO266">
            <v>3.7849684145433837</v>
          </cell>
          <cell r="AP266">
            <v>3.8314058714387107</v>
          </cell>
          <cell r="AQ266">
            <v>3.6085967754067285</v>
          </cell>
          <cell r="AR266">
            <v>3.8364753229240596</v>
          </cell>
          <cell r="AS266">
            <v>3.9018034825361054</v>
          </cell>
          <cell r="AT266">
            <v>3.6979922914784704</v>
          </cell>
          <cell r="AU266">
            <v>3.8212669684680121</v>
          </cell>
          <cell r="AV266">
            <v>3.5150000000000001</v>
          </cell>
          <cell r="AW266">
            <v>3.5160739079174714</v>
          </cell>
          <cell r="AX266">
            <v>3.5987</v>
          </cell>
          <cell r="AZ266">
            <v>134</v>
          </cell>
        </row>
        <row r="267">
          <cell r="D267">
            <v>47300</v>
          </cell>
          <cell r="E267">
            <v>139.9913</v>
          </cell>
          <cell r="F267">
            <v>155.22389999999999</v>
          </cell>
          <cell r="G267">
            <v>126.82559999999999</v>
          </cell>
          <cell r="H267">
            <v>132.3931</v>
          </cell>
          <cell r="I267">
            <v>0</v>
          </cell>
          <cell r="J267">
            <v>158.97389999999999</v>
          </cell>
          <cell r="K267">
            <v>159.72389999999999</v>
          </cell>
          <cell r="L267">
            <v>108.9511</v>
          </cell>
          <cell r="M267">
            <v>47.315829999999998</v>
          </cell>
          <cell r="N267">
            <v>60.299109999999999</v>
          </cell>
          <cell r="O267">
            <v>35.822620000000001</v>
          </cell>
          <cell r="P267">
            <v>46.758020000000002</v>
          </cell>
          <cell r="Q267">
            <v>0</v>
          </cell>
          <cell r="R267">
            <v>60.799109999999999</v>
          </cell>
          <cell r="S267">
            <v>61.299109999999999</v>
          </cell>
          <cell r="T267">
            <v>53.519910000000003</v>
          </cell>
          <cell r="U267">
            <v>97.141351505376335</v>
          </cell>
          <cell r="V267">
            <v>111.33394333333332</v>
          </cell>
          <cell r="W267">
            <v>84.748953333333333</v>
          </cell>
          <cell r="X267">
            <v>0</v>
          </cell>
          <cell r="Y267">
            <v>83.321625053763441</v>
          </cell>
          <cell r="Z267">
            <v>113.58125516129031</v>
          </cell>
          <cell r="AA267">
            <v>0</v>
          </cell>
          <cell r="AB267">
            <v>0</v>
          </cell>
          <cell r="AC267">
            <v>4.07</v>
          </cell>
          <cell r="AD267">
            <v>3.49</v>
          </cell>
          <cell r="AE267">
            <v>3.74</v>
          </cell>
          <cell r="AF267">
            <v>4.04</v>
          </cell>
          <cell r="AG267">
            <v>4.45</v>
          </cell>
          <cell r="AH267">
            <v>3.33</v>
          </cell>
          <cell r="AI267">
            <v>4.16</v>
          </cell>
          <cell r="AJ267">
            <v>4.1501999999999999</v>
          </cell>
          <cell r="AK267">
            <v>4.3110999999999997</v>
          </cell>
          <cell r="AL267">
            <v>4.1378000000000004</v>
          </cell>
          <cell r="AM267">
            <v>4.3611000000000004</v>
          </cell>
          <cell r="AN267">
            <v>4.1341999999999999</v>
          </cell>
          <cell r="AO267">
            <v>4.0755575112897624</v>
          </cell>
          <cell r="AP267">
            <v>4.1254340575889685</v>
          </cell>
          <cell r="AQ267">
            <v>3.7535840586265681</v>
          </cell>
          <cell r="AR267">
            <v>4.1305035090743187</v>
          </cell>
          <cell r="AS267">
            <v>4.1578723138379594</v>
          </cell>
          <cell r="AT267">
            <v>3.9112814614072065</v>
          </cell>
          <cell r="AU267">
            <v>4.1152951546182699</v>
          </cell>
          <cell r="AV267">
            <v>3.7549999999999999</v>
          </cell>
          <cell r="AW267">
            <v>3.5567284459802826</v>
          </cell>
          <cell r="AX267">
            <v>3.6520999999999999</v>
          </cell>
          <cell r="AZ267">
            <v>135</v>
          </cell>
        </row>
        <row r="268">
          <cell r="D268">
            <v>47331</v>
          </cell>
          <cell r="E268">
            <v>220.64760000000001</v>
          </cell>
          <cell r="F268">
            <v>222.36279999999999</v>
          </cell>
          <cell r="G268">
            <v>205.08170000000001</v>
          </cell>
          <cell r="H268">
            <v>209.1574</v>
          </cell>
          <cell r="I268">
            <v>0</v>
          </cell>
          <cell r="J268">
            <v>226.36279999999999</v>
          </cell>
          <cell r="K268">
            <v>226.36279999999999</v>
          </cell>
          <cell r="L268">
            <v>183.98150000000001</v>
          </cell>
          <cell r="M268">
            <v>60.348509999999997</v>
          </cell>
          <cell r="N268">
            <v>70.912329999999997</v>
          </cell>
          <cell r="O268">
            <v>48.413069999999998</v>
          </cell>
          <cell r="P268">
            <v>58.382770000000001</v>
          </cell>
          <cell r="Q268">
            <v>0</v>
          </cell>
          <cell r="R268">
            <v>71.912329999999997</v>
          </cell>
          <cell r="S268">
            <v>71.412329999999997</v>
          </cell>
          <cell r="T268">
            <v>60.98563</v>
          </cell>
          <cell r="U268">
            <v>153.42540096774195</v>
          </cell>
          <cell r="V268">
            <v>158.85131258064516</v>
          </cell>
          <cell r="W268">
            <v>139.38195193548387</v>
          </cell>
          <cell r="X268">
            <v>0</v>
          </cell>
          <cell r="Y268">
            <v>132.40258677419357</v>
          </cell>
          <cell r="Z268">
            <v>161.59324806451613</v>
          </cell>
          <cell r="AA268">
            <v>0</v>
          </cell>
          <cell r="AB268">
            <v>0</v>
          </cell>
          <cell r="AC268">
            <v>4.09</v>
          </cell>
          <cell r="AD268">
            <v>3.57</v>
          </cell>
          <cell r="AE268">
            <v>3.86</v>
          </cell>
          <cell r="AF268">
            <v>4.07</v>
          </cell>
          <cell r="AG268">
            <v>4.4800000000000004</v>
          </cell>
          <cell r="AH268">
            <v>3.38</v>
          </cell>
          <cell r="AI268">
            <v>4.1900000000000004</v>
          </cell>
          <cell r="AJ268">
            <v>4.1703999999999999</v>
          </cell>
          <cell r="AK268">
            <v>4.3315000000000001</v>
          </cell>
          <cell r="AL268">
            <v>4.1578999999999997</v>
          </cell>
          <cell r="AM268">
            <v>4.3815</v>
          </cell>
          <cell r="AN268">
            <v>4.1543000000000001</v>
          </cell>
          <cell r="AO268">
            <v>4.0955981386515816</v>
          </cell>
          <cell r="AP268">
            <v>4.1457118635303658</v>
          </cell>
          <cell r="AQ268">
            <v>3.8571464037835956</v>
          </cell>
          <cell r="AR268">
            <v>4.1507813150157151</v>
          </cell>
          <cell r="AS268">
            <v>4.188600573594182</v>
          </cell>
          <cell r="AT268">
            <v>3.9288464518719262</v>
          </cell>
          <cell r="AU268">
            <v>4.1355729605596681</v>
          </cell>
          <cell r="AV268">
            <v>3.875</v>
          </cell>
          <cell r="AW268">
            <v>3.6380375221059049</v>
          </cell>
          <cell r="AX268">
            <v>3.7338</v>
          </cell>
          <cell r="AZ268">
            <v>136</v>
          </cell>
        </row>
        <row r="269">
          <cell r="D269">
            <v>47362</v>
          </cell>
          <cell r="E269">
            <v>52.954470000000001</v>
          </cell>
          <cell r="F269">
            <v>49.412660000000002</v>
          </cell>
          <cell r="G269">
            <v>40.721939999999996</v>
          </cell>
          <cell r="H269">
            <v>45.737639999999999</v>
          </cell>
          <cell r="I269">
            <v>0</v>
          </cell>
          <cell r="J269">
            <v>52.412660000000002</v>
          </cell>
          <cell r="K269">
            <v>51.412660000000002</v>
          </cell>
          <cell r="L269">
            <v>19.992660000000001</v>
          </cell>
          <cell r="M269">
            <v>42.994619999999998</v>
          </cell>
          <cell r="N269">
            <v>42.68188</v>
          </cell>
          <cell r="O269">
            <v>31.08954</v>
          </cell>
          <cell r="P269">
            <v>40.273040000000002</v>
          </cell>
          <cell r="Q269">
            <v>0</v>
          </cell>
          <cell r="R269">
            <v>41.43188</v>
          </cell>
          <cell r="S269">
            <v>41.68188</v>
          </cell>
          <cell r="T269">
            <v>36.926180000000002</v>
          </cell>
          <cell r="U269">
            <v>48.306540000000005</v>
          </cell>
          <cell r="V269">
            <v>46.27162933333333</v>
          </cell>
          <cell r="W269">
            <v>36.226820000000004</v>
          </cell>
          <cell r="X269">
            <v>0</v>
          </cell>
          <cell r="Y269">
            <v>27.894969333333336</v>
          </cell>
          <cell r="Z269">
            <v>47.288295999999995</v>
          </cell>
          <cell r="AA269">
            <v>0</v>
          </cell>
          <cell r="AB269">
            <v>0</v>
          </cell>
          <cell r="AC269">
            <v>4.09</v>
          </cell>
          <cell r="AD269">
            <v>3.64</v>
          </cell>
          <cell r="AE269">
            <v>3.71</v>
          </cell>
          <cell r="AF269">
            <v>4.1100000000000003</v>
          </cell>
          <cell r="AG269">
            <v>4.45</v>
          </cell>
          <cell r="AH269">
            <v>3.22</v>
          </cell>
          <cell r="AI269">
            <v>4.2699999999999996</v>
          </cell>
          <cell r="AJ269">
            <v>4.17</v>
          </cell>
          <cell r="AK269">
            <v>4.3308</v>
          </cell>
          <cell r="AL269">
            <v>4.1577000000000002</v>
          </cell>
          <cell r="AM269">
            <v>4.3807999999999998</v>
          </cell>
          <cell r="AN269">
            <v>4.1539999999999999</v>
          </cell>
          <cell r="AO269">
            <v>4.0955981386515816</v>
          </cell>
          <cell r="AP269">
            <v>4.1457118635303658</v>
          </cell>
          <cell r="AQ269">
            <v>3.815721465720785</v>
          </cell>
          <cell r="AR269">
            <v>4.1507813150157151</v>
          </cell>
          <cell r="AS269">
            <v>4.2295715866024786</v>
          </cell>
          <cell r="AT269">
            <v>3.9439021579845424</v>
          </cell>
          <cell r="AU269">
            <v>4.1355729605596681</v>
          </cell>
          <cell r="AV269">
            <v>3.7250000000000001</v>
          </cell>
          <cell r="AW269">
            <v>3.7091829637158247</v>
          </cell>
          <cell r="AX269">
            <v>3.8041999999999998</v>
          </cell>
          <cell r="AZ269">
            <v>137</v>
          </cell>
        </row>
        <row r="270">
          <cell r="D270">
            <v>47392</v>
          </cell>
          <cell r="E270">
            <v>56.274619999999999</v>
          </cell>
          <cell r="F270">
            <v>45.718429999999998</v>
          </cell>
          <cell r="G270">
            <v>43.970039999999997</v>
          </cell>
          <cell r="H270">
            <v>48.685839999999999</v>
          </cell>
          <cell r="I270">
            <v>0</v>
          </cell>
          <cell r="J270">
            <v>44.468429999999998</v>
          </cell>
          <cell r="K270">
            <v>44.218429999999998</v>
          </cell>
          <cell r="L270">
            <v>45.565629999999999</v>
          </cell>
          <cell r="M270">
            <v>45.595550000000003</v>
          </cell>
          <cell r="N270">
            <v>39.706980000000001</v>
          </cell>
          <cell r="O270">
            <v>33.604649999999999</v>
          </cell>
          <cell r="P270">
            <v>39.465649999999997</v>
          </cell>
          <cell r="Q270">
            <v>0</v>
          </cell>
          <cell r="R270">
            <v>38.456980000000001</v>
          </cell>
          <cell r="S270">
            <v>38.456980000000001</v>
          </cell>
          <cell r="T270">
            <v>39.991779999999999</v>
          </cell>
          <cell r="U270">
            <v>51.796300322580642</v>
          </cell>
          <cell r="V270">
            <v>43.197499354838712</v>
          </cell>
          <cell r="W270">
            <v>39.623263548387094</v>
          </cell>
          <cell r="X270">
            <v>0</v>
          </cell>
          <cell r="Y270">
            <v>43.228209032258064</v>
          </cell>
          <cell r="Z270">
            <v>41.947499354838712</v>
          </cell>
          <cell r="AA270">
            <v>0</v>
          </cell>
          <cell r="AB270">
            <v>0</v>
          </cell>
          <cell r="AC270">
            <v>3.87</v>
          </cell>
          <cell r="AD270">
            <v>3.6</v>
          </cell>
          <cell r="AE270">
            <v>3.7</v>
          </cell>
          <cell r="AF270">
            <v>3.93</v>
          </cell>
          <cell r="AG270">
            <v>4.28</v>
          </cell>
          <cell r="AH270">
            <v>3.13</v>
          </cell>
          <cell r="AI270">
            <v>4.09</v>
          </cell>
          <cell r="AJ270">
            <v>3.9491999999999998</v>
          </cell>
          <cell r="AK270">
            <v>4.1097000000000001</v>
          </cell>
          <cell r="AL270">
            <v>3.9373</v>
          </cell>
          <cell r="AM270">
            <v>4.1597</v>
          </cell>
          <cell r="AN270">
            <v>3.9336000000000002</v>
          </cell>
          <cell r="AO270">
            <v>3.8751512376715702</v>
          </cell>
          <cell r="AP270">
            <v>3.922655998174998</v>
          </cell>
          <cell r="AQ270">
            <v>3.7898308794315279</v>
          </cell>
          <cell r="AR270">
            <v>3.9277254496603469</v>
          </cell>
          <cell r="AS270">
            <v>4.0452020280651437</v>
          </cell>
          <cell r="AT270">
            <v>3.8033822342667869</v>
          </cell>
          <cell r="AU270">
            <v>3.9125170952042989</v>
          </cell>
          <cell r="AV270">
            <v>3.7149999999999999</v>
          </cell>
          <cell r="AW270">
            <v>3.6685284256530135</v>
          </cell>
          <cell r="AX270">
            <v>3.7654999999999998</v>
          </cell>
          <cell r="AZ270">
            <v>138</v>
          </cell>
        </row>
        <row r="271">
          <cell r="D271">
            <v>47423</v>
          </cell>
          <cell r="E271">
            <v>54.734400000000001</v>
          </cell>
          <cell r="F271">
            <v>45.474449999999997</v>
          </cell>
          <cell r="G271">
            <v>42.453339999999997</v>
          </cell>
          <cell r="H271">
            <v>45.67624</v>
          </cell>
          <cell r="I271">
            <v>0</v>
          </cell>
          <cell r="J271">
            <v>43.974449999999997</v>
          </cell>
          <cell r="K271">
            <v>44.224449999999997</v>
          </cell>
          <cell r="L271">
            <v>44.16525</v>
          </cell>
          <cell r="M271">
            <v>46.92568</v>
          </cell>
          <cell r="N271">
            <v>41.737990000000003</v>
          </cell>
          <cell r="O271">
            <v>34.916330000000002</v>
          </cell>
          <cell r="P271">
            <v>39.828429999999997</v>
          </cell>
          <cell r="Q271">
            <v>0</v>
          </cell>
          <cell r="R271">
            <v>40.487990000000003</v>
          </cell>
          <cell r="S271">
            <v>40.487990000000003</v>
          </cell>
          <cell r="T271">
            <v>40.61589</v>
          </cell>
          <cell r="U271">
            <v>51.25784088765603</v>
          </cell>
          <cell r="V271">
            <v>43.810922038834953</v>
          </cell>
          <cell r="W271">
            <v>39.097750249653259</v>
          </cell>
          <cell r="X271">
            <v>0</v>
          </cell>
          <cell r="Y271">
            <v>42.585021761442441</v>
          </cell>
          <cell r="Z271">
            <v>42.422225783633834</v>
          </cell>
          <cell r="AA271">
            <v>0</v>
          </cell>
          <cell r="AB271">
            <v>0</v>
          </cell>
          <cell r="AC271">
            <v>4.28</v>
          </cell>
          <cell r="AD271">
            <v>4.3</v>
          </cell>
          <cell r="AE271">
            <v>4.05</v>
          </cell>
          <cell r="AF271">
            <v>4.2300000000000004</v>
          </cell>
          <cell r="AG271">
            <v>4.4800000000000004</v>
          </cell>
          <cell r="AH271">
            <v>3.45</v>
          </cell>
          <cell r="AI271">
            <v>4.46</v>
          </cell>
          <cell r="AJ271">
            <v>4.3676000000000004</v>
          </cell>
          <cell r="AK271">
            <v>4.532</v>
          </cell>
          <cell r="AL271">
            <v>4.3510999999999997</v>
          </cell>
          <cell r="AM271">
            <v>4.5819999999999999</v>
          </cell>
          <cell r="AN271">
            <v>4.3490000000000002</v>
          </cell>
          <cell r="AO271">
            <v>4.2859840985888642</v>
          </cell>
          <cell r="AP271">
            <v>4.3383510199736381</v>
          </cell>
          <cell r="AQ271">
            <v>4.333533191505925</v>
          </cell>
          <cell r="AR271">
            <v>4.3434204714589884</v>
          </cell>
          <cell r="AS271">
            <v>4.352484625627369</v>
          </cell>
          <cell r="AT271">
            <v>4.0894406504065035</v>
          </cell>
          <cell r="AU271">
            <v>4.3282121170029404</v>
          </cell>
          <cell r="AV271">
            <v>4.0650000000000004</v>
          </cell>
          <cell r="AW271">
            <v>4.3799828417522102</v>
          </cell>
          <cell r="AX271">
            <v>4.5274000000000001</v>
          </cell>
          <cell r="AZ271">
            <v>139</v>
          </cell>
        </row>
        <row r="272">
          <cell r="D272">
            <v>47453</v>
          </cell>
          <cell r="E272">
            <v>64.089259999999996</v>
          </cell>
          <cell r="F272">
            <v>49.128889999999998</v>
          </cell>
          <cell r="G272">
            <v>52.04665</v>
          </cell>
          <cell r="H272">
            <v>52.885649999999998</v>
          </cell>
          <cell r="I272">
            <v>0</v>
          </cell>
          <cell r="J272">
            <v>47.628889999999998</v>
          </cell>
          <cell r="K272">
            <v>47.628889999999998</v>
          </cell>
          <cell r="L272">
            <v>53.510190000000001</v>
          </cell>
          <cell r="M272">
            <v>52.34928</v>
          </cell>
          <cell r="N272">
            <v>45.33043</v>
          </cell>
          <cell r="O272">
            <v>40.18871</v>
          </cell>
          <cell r="P272">
            <v>43.901310000000002</v>
          </cell>
          <cell r="Q272">
            <v>0</v>
          </cell>
          <cell r="R272">
            <v>43.33043</v>
          </cell>
          <cell r="S272">
            <v>44.33043</v>
          </cell>
          <cell r="T272">
            <v>50.470129999999997</v>
          </cell>
          <cell r="U272">
            <v>58.661097204301072</v>
          </cell>
          <cell r="V272">
            <v>47.372612795698927</v>
          </cell>
          <cell r="W272">
            <v>46.563946559139787</v>
          </cell>
          <cell r="X272">
            <v>0</v>
          </cell>
          <cell r="Y272">
            <v>52.104570860215055</v>
          </cell>
          <cell r="Z272">
            <v>45.641429999999993</v>
          </cell>
          <cell r="AA272">
            <v>0</v>
          </cell>
          <cell r="AB272">
            <v>0</v>
          </cell>
          <cell r="AC272">
            <v>4.6399999999999997</v>
          </cell>
          <cell r="AD272">
            <v>4.6100000000000003</v>
          </cell>
          <cell r="AE272">
            <v>4.3899999999999997</v>
          </cell>
          <cell r="AF272">
            <v>4.6100000000000003</v>
          </cell>
          <cell r="AG272">
            <v>4.6500000000000004</v>
          </cell>
          <cell r="AH272">
            <v>3.57</v>
          </cell>
          <cell r="AI272">
            <v>4.9000000000000004</v>
          </cell>
          <cell r="AJ272">
            <v>4.7333999999999996</v>
          </cell>
          <cell r="AK272">
            <v>4.9006999999999996</v>
          </cell>
          <cell r="AL272">
            <v>4.7137000000000002</v>
          </cell>
          <cell r="AM272">
            <v>4.9507000000000003</v>
          </cell>
          <cell r="AN272">
            <v>4.7127999999999997</v>
          </cell>
          <cell r="AO272">
            <v>4.646715391101611</v>
          </cell>
          <cell r="AP272">
            <v>4.7033515269187873</v>
          </cell>
          <cell r="AQ272">
            <v>4.6701108132662661</v>
          </cell>
          <cell r="AR272">
            <v>4.7084209784041366</v>
          </cell>
          <cell r="AS272">
            <v>4.7417092492061865</v>
          </cell>
          <cell r="AT272">
            <v>4.41062904747566</v>
          </cell>
          <cell r="AU272">
            <v>4.6932126239480887</v>
          </cell>
          <cell r="AV272">
            <v>4.4050000000000002</v>
          </cell>
          <cell r="AW272">
            <v>4.6950555117389978</v>
          </cell>
          <cell r="AX272">
            <v>4.8654000000000002</v>
          </cell>
          <cell r="AZ272">
            <v>140</v>
          </cell>
        </row>
        <row r="273">
          <cell r="D273">
            <v>47484</v>
          </cell>
          <cell r="E273">
            <v>65.201480000000004</v>
          </cell>
          <cell r="F273">
            <v>50.188160000000003</v>
          </cell>
          <cell r="G273">
            <v>52.496319999999997</v>
          </cell>
          <cell r="H273">
            <v>55.955019999999998</v>
          </cell>
          <cell r="I273">
            <v>0</v>
          </cell>
          <cell r="J273">
            <v>48.688160000000003</v>
          </cell>
          <cell r="K273">
            <v>48.688160000000003</v>
          </cell>
          <cell r="L273">
            <v>50.211759999999998</v>
          </cell>
          <cell r="M273">
            <v>51.880409999999998</v>
          </cell>
          <cell r="N273">
            <v>46.292810000000003</v>
          </cell>
          <cell r="O273">
            <v>38.609319999999997</v>
          </cell>
          <cell r="P273">
            <v>45.204720000000002</v>
          </cell>
          <cell r="Q273">
            <v>0</v>
          </cell>
          <cell r="R273">
            <v>44.792810000000003</v>
          </cell>
          <cell r="S273">
            <v>45.292810000000003</v>
          </cell>
          <cell r="T273">
            <v>49.274909999999998</v>
          </cell>
          <cell r="U273">
            <v>59.328750215053766</v>
          </cell>
          <cell r="V273">
            <v>48.470855161290331</v>
          </cell>
          <cell r="W273">
            <v>46.374094193548387</v>
          </cell>
          <cell r="X273">
            <v>0</v>
          </cell>
          <cell r="Y273">
            <v>49.798740107526882</v>
          </cell>
          <cell r="Z273">
            <v>46.970855161290324</v>
          </cell>
          <cell r="AA273">
            <v>0</v>
          </cell>
          <cell r="AB273">
            <v>0</v>
          </cell>
          <cell r="AC273">
            <v>4.6900000000000004</v>
          </cell>
          <cell r="AD273">
            <v>4.66</v>
          </cell>
          <cell r="AE273">
            <v>4.45</v>
          </cell>
          <cell r="AF273">
            <v>4.6900000000000004</v>
          </cell>
          <cell r="AG273">
            <v>4.7</v>
          </cell>
          <cell r="AH273">
            <v>3.58</v>
          </cell>
          <cell r="AI273">
            <v>4.9800000000000004</v>
          </cell>
          <cell r="AJ273">
            <v>4.7853000000000003</v>
          </cell>
          <cell r="AK273">
            <v>4.9538000000000002</v>
          </cell>
          <cell r="AL273">
            <v>4.7647000000000004</v>
          </cell>
          <cell r="AM273">
            <v>5.0038</v>
          </cell>
          <cell r="AN273">
            <v>4.7641999999999998</v>
          </cell>
          <cell r="AO273">
            <v>4.6968169595061591</v>
          </cell>
          <cell r="AP273">
            <v>4.7540460417722796</v>
          </cell>
          <cell r="AQ273">
            <v>4.7270701031026325</v>
          </cell>
          <cell r="AR273">
            <v>4.7591154932576298</v>
          </cell>
          <cell r="AS273">
            <v>4.8236512752227805</v>
          </cell>
          <cell r="AT273">
            <v>4.4923313459801255</v>
          </cell>
          <cell r="AU273">
            <v>4.7439071388015819</v>
          </cell>
          <cell r="AV273">
            <v>4.4649999999999999</v>
          </cell>
          <cell r="AW273">
            <v>4.7458736843175116</v>
          </cell>
          <cell r="AX273">
            <v>4.9177999999999997</v>
          </cell>
          <cell r="AZ273">
            <v>141</v>
          </cell>
        </row>
        <row r="274">
          <cell r="D274">
            <v>47515</v>
          </cell>
          <cell r="E274">
            <v>63.891159999999999</v>
          </cell>
          <cell r="F274">
            <v>46.057119999999998</v>
          </cell>
          <cell r="G274">
            <v>52.14546</v>
          </cell>
          <cell r="H274">
            <v>55.347560000000001</v>
          </cell>
          <cell r="I274">
            <v>0</v>
          </cell>
          <cell r="J274">
            <v>44.557119999999998</v>
          </cell>
          <cell r="K274">
            <v>44.557119999999998</v>
          </cell>
          <cell r="L274">
            <v>45.54842</v>
          </cell>
          <cell r="M274">
            <v>54.939019999999999</v>
          </cell>
          <cell r="N274">
            <v>44.41328</v>
          </cell>
          <cell r="O274">
            <v>41.962440000000001</v>
          </cell>
          <cell r="P274">
            <v>48.978839999999998</v>
          </cell>
          <cell r="Q274">
            <v>0</v>
          </cell>
          <cell r="R274">
            <v>42.91328</v>
          </cell>
          <cell r="S274">
            <v>43.16328</v>
          </cell>
          <cell r="T274">
            <v>47.019379999999998</v>
          </cell>
          <cell r="U274">
            <v>60.054528571428577</v>
          </cell>
          <cell r="V274">
            <v>45.352617142857142</v>
          </cell>
          <cell r="W274">
            <v>47.781308571428568</v>
          </cell>
          <cell r="X274">
            <v>0</v>
          </cell>
          <cell r="Y274">
            <v>46.178831428571428</v>
          </cell>
          <cell r="Z274">
            <v>43.852617142857142</v>
          </cell>
          <cell r="AA274">
            <v>0</v>
          </cell>
          <cell r="AB274">
            <v>0</v>
          </cell>
          <cell r="AC274">
            <v>4.58</v>
          </cell>
          <cell r="AD274">
            <v>4.54</v>
          </cell>
          <cell r="AE274">
            <v>4.38</v>
          </cell>
          <cell r="AF274">
            <v>4.47</v>
          </cell>
          <cell r="AG274">
            <v>4.7300000000000004</v>
          </cell>
          <cell r="AH274">
            <v>3.61</v>
          </cell>
          <cell r="AI274">
            <v>4.6900000000000004</v>
          </cell>
          <cell r="AJ274">
            <v>4.6749999999999998</v>
          </cell>
          <cell r="AK274">
            <v>4.8429000000000002</v>
          </cell>
          <cell r="AL274">
            <v>4.6543999999999999</v>
          </cell>
          <cell r="AM274">
            <v>4.8929</v>
          </cell>
          <cell r="AN274">
            <v>4.6538000000000004</v>
          </cell>
          <cell r="AO274">
            <v>4.5865935090161534</v>
          </cell>
          <cell r="AP274">
            <v>4.6425181090945964</v>
          </cell>
          <cell r="AQ274">
            <v>4.6286858752034554</v>
          </cell>
          <cell r="AR274">
            <v>4.6475875605799457</v>
          </cell>
          <cell r="AS274">
            <v>4.5983107036771482</v>
          </cell>
          <cell r="AT274">
            <v>4.3478969386730908</v>
          </cell>
          <cell r="AU274">
            <v>4.6323792061238978</v>
          </cell>
          <cell r="AV274">
            <v>4.3949999999999996</v>
          </cell>
          <cell r="AW274">
            <v>4.6239100701290781</v>
          </cell>
          <cell r="AX274">
            <v>4.7827999999999999</v>
          </cell>
          <cell r="AZ274">
            <v>142</v>
          </cell>
        </row>
        <row r="275">
          <cell r="D275">
            <v>47543</v>
          </cell>
          <cell r="E275">
            <v>44.47625</v>
          </cell>
          <cell r="F275">
            <v>33.37426</v>
          </cell>
          <cell r="G275">
            <v>32.57864</v>
          </cell>
          <cell r="H275">
            <v>37.322740000000003</v>
          </cell>
          <cell r="I275">
            <v>0</v>
          </cell>
          <cell r="J275">
            <v>31.37426</v>
          </cell>
          <cell r="K275">
            <v>31.62426</v>
          </cell>
          <cell r="L275">
            <v>29.804459999999999</v>
          </cell>
          <cell r="M275">
            <v>43.719819999999999</v>
          </cell>
          <cell r="N275">
            <v>38.705210000000001</v>
          </cell>
          <cell r="O275">
            <v>31.373480000000001</v>
          </cell>
          <cell r="P275">
            <v>39.504779999999997</v>
          </cell>
          <cell r="Q275">
            <v>0</v>
          </cell>
          <cell r="R275">
            <v>37.205210000000001</v>
          </cell>
          <cell r="S275">
            <v>37.205210000000001</v>
          </cell>
          <cell r="T275">
            <v>34.825609999999998</v>
          </cell>
          <cell r="U275">
            <v>44.14333935397039</v>
          </cell>
          <cell r="V275">
            <v>35.720451991924634</v>
          </cell>
          <cell r="W275">
            <v>32.048239838492599</v>
          </cell>
          <cell r="X275">
            <v>0</v>
          </cell>
          <cell r="Y275">
            <v>32.01430663526245</v>
          </cell>
          <cell r="Z275">
            <v>33.940505827725431</v>
          </cell>
          <cell r="AA275">
            <v>0</v>
          </cell>
          <cell r="AB275">
            <v>0</v>
          </cell>
          <cell r="AC275">
            <v>4.42</v>
          </cell>
          <cell r="AD275">
            <v>4.41</v>
          </cell>
          <cell r="AE275">
            <v>4.0599999999999996</v>
          </cell>
          <cell r="AF275">
            <v>4.37</v>
          </cell>
          <cell r="AG275">
            <v>4.7300000000000004</v>
          </cell>
          <cell r="AH275">
            <v>3.57</v>
          </cell>
          <cell r="AI275">
            <v>4.58</v>
          </cell>
          <cell r="AJ275">
            <v>4.5072000000000001</v>
          </cell>
          <cell r="AK275">
            <v>4.6715</v>
          </cell>
          <cell r="AL275">
            <v>4.4908999999999999</v>
          </cell>
          <cell r="AM275">
            <v>4.7214999999999998</v>
          </cell>
          <cell r="AN275">
            <v>4.4888000000000003</v>
          </cell>
          <cell r="AO275">
            <v>4.4262684901215996</v>
          </cell>
          <cell r="AP275">
            <v>4.4802956615634191</v>
          </cell>
          <cell r="AQ275">
            <v>4.3956705986001428</v>
          </cell>
          <cell r="AR275">
            <v>4.4853651130487684</v>
          </cell>
          <cell r="AS275">
            <v>4.4958831711564065</v>
          </cell>
          <cell r="AT275">
            <v>4.2023584462511288</v>
          </cell>
          <cell r="AU275">
            <v>4.4701567585927204</v>
          </cell>
          <cell r="AV275">
            <v>4.0750000000000002</v>
          </cell>
          <cell r="AW275">
            <v>4.491782821424942</v>
          </cell>
          <cell r="AX275">
            <v>4.6223999999999998</v>
          </cell>
          <cell r="AZ275">
            <v>143</v>
          </cell>
        </row>
        <row r="276">
          <cell r="D276">
            <v>47574</v>
          </cell>
          <cell r="E276">
            <v>31.689990000000002</v>
          </cell>
          <cell r="F276">
            <v>27.533460000000002</v>
          </cell>
          <cell r="G276">
            <v>22.37255</v>
          </cell>
          <cell r="H276">
            <v>25.71275</v>
          </cell>
          <cell r="I276">
            <v>0</v>
          </cell>
          <cell r="J276">
            <v>25.533460000000002</v>
          </cell>
          <cell r="K276">
            <v>25.283460000000002</v>
          </cell>
          <cell r="L276">
            <v>22.728159999999999</v>
          </cell>
          <cell r="M276">
            <v>35.311570000000003</v>
          </cell>
          <cell r="N276">
            <v>35.353369999999998</v>
          </cell>
          <cell r="O276">
            <v>23.368069999999999</v>
          </cell>
          <cell r="P276">
            <v>28.982769999999999</v>
          </cell>
          <cell r="Q276">
            <v>0</v>
          </cell>
          <cell r="R276">
            <v>33.853369999999998</v>
          </cell>
          <cell r="S276">
            <v>33.103369999999998</v>
          </cell>
          <cell r="T276">
            <v>32.783769999999997</v>
          </cell>
          <cell r="U276">
            <v>33.219101555555554</v>
          </cell>
          <cell r="V276">
            <v>30.835199777777781</v>
          </cell>
          <cell r="W276">
            <v>22.792880666666665</v>
          </cell>
          <cell r="X276">
            <v>0</v>
          </cell>
          <cell r="Y276">
            <v>26.973861999999997</v>
          </cell>
          <cell r="Z276">
            <v>29.04631088888889</v>
          </cell>
          <cell r="AA276">
            <v>0</v>
          </cell>
          <cell r="AB276">
            <v>0</v>
          </cell>
          <cell r="AC276">
            <v>4.09</v>
          </cell>
          <cell r="AD276">
            <v>3.88</v>
          </cell>
          <cell r="AE276">
            <v>3.88</v>
          </cell>
          <cell r="AF276">
            <v>4.07</v>
          </cell>
          <cell r="AG276">
            <v>4.59</v>
          </cell>
          <cell r="AH276">
            <v>3.5</v>
          </cell>
          <cell r="AI276">
            <v>4.2300000000000004</v>
          </cell>
          <cell r="AJ276">
            <v>4.1665000000000001</v>
          </cell>
          <cell r="AK276">
            <v>4.3257000000000003</v>
          </cell>
          <cell r="AL276">
            <v>4.1561000000000003</v>
          </cell>
          <cell r="AM276">
            <v>4.3757000000000001</v>
          </cell>
          <cell r="AN276">
            <v>4.1517999999999997</v>
          </cell>
          <cell r="AO276">
            <v>4.0955981386515816</v>
          </cell>
          <cell r="AP276">
            <v>4.1457118635303658</v>
          </cell>
          <cell r="AQ276">
            <v>4.0280242732926927</v>
          </cell>
          <cell r="AR276">
            <v>4.1507813150157151</v>
          </cell>
          <cell r="AS276">
            <v>4.188600573594182</v>
          </cell>
          <cell r="AT276">
            <v>4.066857091237579</v>
          </cell>
          <cell r="AU276">
            <v>4.1355729605596681</v>
          </cell>
          <cell r="AV276">
            <v>3.895</v>
          </cell>
          <cell r="AW276">
            <v>3.9531101920926921</v>
          </cell>
          <cell r="AX276">
            <v>4.0293000000000001</v>
          </cell>
          <cell r="AZ276">
            <v>144</v>
          </cell>
        </row>
        <row r="277">
          <cell r="D277">
            <v>47604</v>
          </cell>
          <cell r="E277">
            <v>24.90804</v>
          </cell>
          <cell r="F277">
            <v>26.915700000000001</v>
          </cell>
          <cell r="G277">
            <v>14.87214</v>
          </cell>
          <cell r="H277">
            <v>18.94294</v>
          </cell>
          <cell r="I277">
            <v>0</v>
          </cell>
          <cell r="J277">
            <v>24.915700000000001</v>
          </cell>
          <cell r="K277">
            <v>24.665700000000001</v>
          </cell>
          <cell r="L277">
            <v>20.742699999999999</v>
          </cell>
          <cell r="M277">
            <v>26.706150000000001</v>
          </cell>
          <cell r="N277">
            <v>36.484760000000001</v>
          </cell>
          <cell r="O277">
            <v>14.94722</v>
          </cell>
          <cell r="P277">
            <v>22.558019999999999</v>
          </cell>
          <cell r="Q277">
            <v>0</v>
          </cell>
          <cell r="R277">
            <v>35.484760000000001</v>
          </cell>
          <cell r="S277">
            <v>34.484760000000001</v>
          </cell>
          <cell r="T277">
            <v>31.81626</v>
          </cell>
          <cell r="U277">
            <v>25.700755161290324</v>
          </cell>
          <cell r="V277">
            <v>31.134317849462366</v>
          </cell>
          <cell r="W277">
            <v>14.905239784946236</v>
          </cell>
          <cell r="X277">
            <v>0</v>
          </cell>
          <cell r="Y277">
            <v>25.62459204301075</v>
          </cell>
          <cell r="Z277">
            <v>29.57517806451613</v>
          </cell>
          <cell r="AA277">
            <v>0</v>
          </cell>
          <cell r="AB277">
            <v>0</v>
          </cell>
          <cell r="AC277">
            <v>4.05</v>
          </cell>
          <cell r="AD277">
            <v>3.78</v>
          </cell>
          <cell r="AE277">
            <v>3.82</v>
          </cell>
          <cell r="AF277">
            <v>4.03</v>
          </cell>
          <cell r="AG277">
            <v>4.6100000000000003</v>
          </cell>
          <cell r="AH277">
            <v>3.53</v>
          </cell>
          <cell r="AI277">
            <v>4.16</v>
          </cell>
          <cell r="AJ277">
            <v>4.1258999999999997</v>
          </cell>
          <cell r="AK277">
            <v>4.2847999999999997</v>
          </cell>
          <cell r="AL277">
            <v>4.1158000000000001</v>
          </cell>
          <cell r="AM277">
            <v>4.3348000000000004</v>
          </cell>
          <cell r="AN277">
            <v>4.1113999999999997</v>
          </cell>
          <cell r="AO277">
            <v>4.0555168839279432</v>
          </cell>
          <cell r="AP277">
            <v>4.1051562516475721</v>
          </cell>
          <cell r="AQ277">
            <v>3.9451743971670692</v>
          </cell>
          <cell r="AR277">
            <v>4.1102257031329206</v>
          </cell>
          <cell r="AS277">
            <v>4.1476295605858855</v>
          </cell>
          <cell r="AT277">
            <v>3.9413928736324397</v>
          </cell>
          <cell r="AU277">
            <v>4.0950173486768735</v>
          </cell>
          <cell r="AV277">
            <v>3.835</v>
          </cell>
          <cell r="AW277">
            <v>3.8514738469356637</v>
          </cell>
          <cell r="AX277">
            <v>3.9260999999999999</v>
          </cell>
          <cell r="AZ277">
            <v>145</v>
          </cell>
        </row>
        <row r="278">
          <cell r="D278">
            <v>47635</v>
          </cell>
          <cell r="E278">
            <v>37.783499999999997</v>
          </cell>
          <cell r="F278">
            <v>45.582160000000002</v>
          </cell>
          <cell r="G278">
            <v>26.815470000000001</v>
          </cell>
          <cell r="H278">
            <v>32.223269999999999</v>
          </cell>
          <cell r="I278">
            <v>0</v>
          </cell>
          <cell r="J278">
            <v>45.082160000000002</v>
          </cell>
          <cell r="K278">
            <v>44.582160000000002</v>
          </cell>
          <cell r="L278">
            <v>31.62716</v>
          </cell>
          <cell r="M278">
            <v>34.579270000000001</v>
          </cell>
          <cell r="N278">
            <v>48.168379999999999</v>
          </cell>
          <cell r="O278">
            <v>22.484490000000001</v>
          </cell>
          <cell r="P278">
            <v>31.333089999999999</v>
          </cell>
          <cell r="Q278">
            <v>0</v>
          </cell>
          <cell r="R278">
            <v>46.168379999999999</v>
          </cell>
          <cell r="S278">
            <v>46.668379999999999</v>
          </cell>
          <cell r="T278">
            <v>51.656979999999997</v>
          </cell>
          <cell r="U278">
            <v>36.359397777777772</v>
          </cell>
          <cell r="V278">
            <v>46.731591111111115</v>
          </cell>
          <cell r="W278">
            <v>24.890590000000003</v>
          </cell>
          <cell r="X278">
            <v>0</v>
          </cell>
          <cell r="Y278">
            <v>40.529302222222221</v>
          </cell>
          <cell r="Z278">
            <v>45.564924444444443</v>
          </cell>
          <cell r="AA278">
            <v>0</v>
          </cell>
          <cell r="AB278">
            <v>0</v>
          </cell>
          <cell r="AC278">
            <v>4.05</v>
          </cell>
          <cell r="AD278">
            <v>3.75</v>
          </cell>
          <cell r="AE278">
            <v>3.79</v>
          </cell>
          <cell r="AF278">
            <v>4.05</v>
          </cell>
          <cell r="AG278">
            <v>4.63</v>
          </cell>
          <cell r="AH278">
            <v>3.57</v>
          </cell>
          <cell r="AI278">
            <v>4.16</v>
          </cell>
          <cell r="AJ278">
            <v>4.1265999999999998</v>
          </cell>
          <cell r="AK278">
            <v>4.2858999999999998</v>
          </cell>
          <cell r="AL278">
            <v>4.1162000000000001</v>
          </cell>
          <cell r="AM278">
            <v>4.3358999999999996</v>
          </cell>
          <cell r="AN278">
            <v>4.1119000000000003</v>
          </cell>
          <cell r="AO278">
            <v>4.0555168839279432</v>
          </cell>
          <cell r="AP278">
            <v>4.1051562516475721</v>
          </cell>
          <cell r="AQ278">
            <v>3.9141056936199616</v>
          </cell>
          <cell r="AR278">
            <v>4.1102257031329206</v>
          </cell>
          <cell r="AS278">
            <v>4.1681150670900333</v>
          </cell>
          <cell r="AT278">
            <v>3.9689950015055708</v>
          </cell>
          <cell r="AU278">
            <v>4.0950173486768735</v>
          </cell>
          <cell r="AV278">
            <v>3.8050000000000002</v>
          </cell>
          <cell r="AW278">
            <v>3.8209829433885556</v>
          </cell>
          <cell r="AX278">
            <v>3.8986999999999998</v>
          </cell>
          <cell r="AZ278">
            <v>146</v>
          </cell>
        </row>
        <row r="279">
          <cell r="D279">
            <v>47665</v>
          </cell>
          <cell r="E279">
            <v>132.31960000000001</v>
          </cell>
          <cell r="F279">
            <v>147.97149999999999</v>
          </cell>
          <cell r="G279">
            <v>119.2163</v>
          </cell>
          <cell r="H279">
            <v>124.7838</v>
          </cell>
          <cell r="I279">
            <v>0</v>
          </cell>
          <cell r="J279">
            <v>151.72149999999999</v>
          </cell>
          <cell r="K279">
            <v>152.47149999999999</v>
          </cell>
          <cell r="L279">
            <v>101.69880000000001</v>
          </cell>
          <cell r="M279">
            <v>46.746929999999999</v>
          </cell>
          <cell r="N279">
            <v>61.565460000000002</v>
          </cell>
          <cell r="O279">
            <v>34.337330000000001</v>
          </cell>
          <cell r="P279">
            <v>45.272730000000003</v>
          </cell>
          <cell r="Q279">
            <v>0</v>
          </cell>
          <cell r="R279">
            <v>62.065460000000002</v>
          </cell>
          <cell r="S279">
            <v>62.565460000000002</v>
          </cell>
          <cell r="T279">
            <v>54.786160000000002</v>
          </cell>
          <cell r="U279">
            <v>94.594014301075262</v>
          </cell>
          <cell r="V279">
            <v>109.87851462365592</v>
          </cell>
          <cell r="W279">
            <v>81.796539032258067</v>
          </cell>
          <cell r="X279">
            <v>0</v>
          </cell>
          <cell r="Y279">
            <v>81.016883440860227</v>
          </cell>
          <cell r="Z279">
            <v>112.19571892473117</v>
          </cell>
          <cell r="AA279">
            <v>0</v>
          </cell>
          <cell r="AB279">
            <v>0</v>
          </cell>
          <cell r="AC279">
            <v>4.2699999999999996</v>
          </cell>
          <cell r="AD279">
            <v>3.81</v>
          </cell>
          <cell r="AE279">
            <v>4</v>
          </cell>
          <cell r="AF279">
            <v>4.34</v>
          </cell>
          <cell r="AG279">
            <v>4.84</v>
          </cell>
          <cell r="AH279">
            <v>3.58</v>
          </cell>
          <cell r="AI279">
            <v>4.45</v>
          </cell>
          <cell r="AJ279">
            <v>4.3502000000000001</v>
          </cell>
          <cell r="AK279">
            <v>4.5110999999999999</v>
          </cell>
          <cell r="AL279">
            <v>4.3377999999999997</v>
          </cell>
          <cell r="AM279">
            <v>4.5610999999999997</v>
          </cell>
          <cell r="AN279">
            <v>4.3342000000000001</v>
          </cell>
          <cell r="AO279">
            <v>4.2759637849079546</v>
          </cell>
          <cell r="AP279">
            <v>4.3282121170029404</v>
          </cell>
          <cell r="AQ279">
            <v>4.0539148595819494</v>
          </cell>
          <cell r="AR279">
            <v>4.3332815684882888</v>
          </cell>
          <cell r="AS279">
            <v>4.4651549114001838</v>
          </cell>
          <cell r="AT279">
            <v>4.1120242095754289</v>
          </cell>
          <cell r="AU279">
            <v>4.3180732140322418</v>
          </cell>
          <cell r="AV279">
            <v>4.0149999999999997</v>
          </cell>
          <cell r="AW279">
            <v>3.8819647504827728</v>
          </cell>
          <cell r="AX279">
            <v>3.9721000000000002</v>
          </cell>
          <cell r="AZ279">
            <v>147</v>
          </cell>
        </row>
        <row r="280">
          <cell r="D280">
            <v>47696</v>
          </cell>
          <cell r="E280">
            <v>184.93819999999999</v>
          </cell>
          <cell r="F280">
            <v>191.19120000000001</v>
          </cell>
          <cell r="G280">
            <v>170.607</v>
          </cell>
          <cell r="H280">
            <v>174.68270000000001</v>
          </cell>
          <cell r="I280">
            <v>0</v>
          </cell>
          <cell r="J280">
            <v>195.19120000000001</v>
          </cell>
          <cell r="K280">
            <v>195.19120000000001</v>
          </cell>
          <cell r="L280">
            <v>152.8099</v>
          </cell>
          <cell r="M280">
            <v>59.83943</v>
          </cell>
          <cell r="N280">
            <v>72.794060000000002</v>
          </cell>
          <cell r="O280">
            <v>47.172939999999997</v>
          </cell>
          <cell r="P280">
            <v>57.14264</v>
          </cell>
          <cell r="Q280">
            <v>0</v>
          </cell>
          <cell r="R280">
            <v>73.794060000000002</v>
          </cell>
          <cell r="S280">
            <v>73.294060000000002</v>
          </cell>
          <cell r="T280">
            <v>62.867359999999998</v>
          </cell>
          <cell r="U280">
            <v>132.47742548387097</v>
          </cell>
          <cell r="V280">
            <v>141.54078645161292</v>
          </cell>
          <cell r="W280">
            <v>118.84432967741935</v>
          </cell>
          <cell r="X280">
            <v>0</v>
          </cell>
          <cell r="Y280">
            <v>115.09206064516128</v>
          </cell>
          <cell r="Z280">
            <v>144.28272193548386</v>
          </cell>
          <cell r="AA280">
            <v>0</v>
          </cell>
          <cell r="AB280">
            <v>0</v>
          </cell>
          <cell r="AC280">
            <v>4.3099999999999996</v>
          </cell>
          <cell r="AD280">
            <v>3.84</v>
          </cell>
          <cell r="AE280">
            <v>4.0999999999999996</v>
          </cell>
          <cell r="AF280">
            <v>4.37</v>
          </cell>
          <cell r="AG280">
            <v>4.87</v>
          </cell>
          <cell r="AH280">
            <v>3.61</v>
          </cell>
          <cell r="AI280">
            <v>4.51</v>
          </cell>
          <cell r="AJ280">
            <v>4.3903999999999996</v>
          </cell>
          <cell r="AK280">
            <v>4.5514999999999999</v>
          </cell>
          <cell r="AL280">
            <v>4.3779000000000003</v>
          </cell>
          <cell r="AM280">
            <v>4.6014999999999997</v>
          </cell>
          <cell r="AN280">
            <v>4.3742999999999999</v>
          </cell>
          <cell r="AO280">
            <v>4.316045039631593</v>
          </cell>
          <cell r="AP280">
            <v>4.3687677288857341</v>
          </cell>
          <cell r="AQ280">
            <v>4.1212303839340176</v>
          </cell>
          <cell r="AR280">
            <v>4.3738371803710834</v>
          </cell>
          <cell r="AS280">
            <v>4.4958831711564065</v>
          </cell>
          <cell r="AT280">
            <v>4.149663474856971</v>
          </cell>
          <cell r="AU280">
            <v>4.3586288259150363</v>
          </cell>
          <cell r="AV280">
            <v>4.1150000000000002</v>
          </cell>
          <cell r="AW280">
            <v>3.9124556540298809</v>
          </cell>
          <cell r="AX280">
            <v>4.0038</v>
          </cell>
          <cell r="AZ280">
            <v>148</v>
          </cell>
        </row>
        <row r="281">
          <cell r="D281">
            <v>47727</v>
          </cell>
          <cell r="E281">
            <v>53.488210000000002</v>
          </cell>
          <cell r="F281">
            <v>51.649729999999998</v>
          </cell>
          <cell r="G281">
            <v>40.17409</v>
          </cell>
          <cell r="H281">
            <v>45.189790000000002</v>
          </cell>
          <cell r="I281">
            <v>0</v>
          </cell>
          <cell r="J281">
            <v>54.649729999999998</v>
          </cell>
          <cell r="K281">
            <v>53.649729999999998</v>
          </cell>
          <cell r="L281">
            <v>22.22973</v>
          </cell>
          <cell r="M281">
            <v>44.000500000000002</v>
          </cell>
          <cell r="N281">
            <v>46.32011</v>
          </cell>
          <cell r="O281">
            <v>31.024190000000001</v>
          </cell>
          <cell r="P281">
            <v>40.207689999999999</v>
          </cell>
          <cell r="Q281">
            <v>0</v>
          </cell>
          <cell r="R281">
            <v>45.07011</v>
          </cell>
          <cell r="S281">
            <v>45.32011</v>
          </cell>
          <cell r="T281">
            <v>40.564410000000002</v>
          </cell>
          <cell r="U281">
            <v>49.060611999999999</v>
          </cell>
          <cell r="V281">
            <v>49.162573999999999</v>
          </cell>
          <cell r="W281">
            <v>35.904136666666666</v>
          </cell>
          <cell r="X281">
            <v>0</v>
          </cell>
          <cell r="Y281">
            <v>30.785914000000002</v>
          </cell>
          <cell r="Z281">
            <v>50.179240666666672</v>
          </cell>
          <cell r="AA281">
            <v>0</v>
          </cell>
          <cell r="AB281">
            <v>0</v>
          </cell>
          <cell r="AC281">
            <v>4.26</v>
          </cell>
          <cell r="AD281">
            <v>3.85</v>
          </cell>
          <cell r="AE281">
            <v>3.91</v>
          </cell>
          <cell r="AF281">
            <v>4.3099999999999996</v>
          </cell>
          <cell r="AG281">
            <v>4.7</v>
          </cell>
          <cell r="AH281">
            <v>3.43</v>
          </cell>
          <cell r="AI281">
            <v>4.45</v>
          </cell>
          <cell r="AJ281">
            <v>4.34</v>
          </cell>
          <cell r="AK281">
            <v>4.5007999999999999</v>
          </cell>
          <cell r="AL281">
            <v>4.3277000000000001</v>
          </cell>
          <cell r="AM281">
            <v>4.5507999999999997</v>
          </cell>
          <cell r="AN281">
            <v>4.3239999999999998</v>
          </cell>
          <cell r="AO281">
            <v>4.265943471227045</v>
          </cell>
          <cell r="AP281">
            <v>4.3180732140322418</v>
          </cell>
          <cell r="AQ281">
            <v>4.0280242732926927</v>
          </cell>
          <cell r="AR281">
            <v>4.3231426655175911</v>
          </cell>
          <cell r="AS281">
            <v>4.4344266516439612</v>
          </cell>
          <cell r="AT281">
            <v>4.1145334939275315</v>
          </cell>
          <cell r="AU281">
            <v>4.3079343110615431</v>
          </cell>
          <cell r="AV281">
            <v>3.9249999999999998</v>
          </cell>
          <cell r="AW281">
            <v>3.9226192885455839</v>
          </cell>
          <cell r="AX281">
            <v>4.0141999999999998</v>
          </cell>
          <cell r="AZ281">
            <v>149</v>
          </cell>
        </row>
        <row r="282">
          <cell r="D282">
            <v>47757</v>
          </cell>
          <cell r="E282">
            <v>64.97287</v>
          </cell>
          <cell r="F282">
            <v>49.757640000000002</v>
          </cell>
          <cell r="G282">
            <v>52.301859999999998</v>
          </cell>
          <cell r="H282">
            <v>57.017659999999999</v>
          </cell>
          <cell r="I282">
            <v>0</v>
          </cell>
          <cell r="J282">
            <v>48.507640000000002</v>
          </cell>
          <cell r="K282">
            <v>48.257640000000002</v>
          </cell>
          <cell r="L282">
            <v>49.604840000000003</v>
          </cell>
          <cell r="M282">
            <v>50.900010000000002</v>
          </cell>
          <cell r="N282">
            <v>44.76146</v>
          </cell>
          <cell r="O282">
            <v>37.911160000000002</v>
          </cell>
          <cell r="P282">
            <v>43.77216</v>
          </cell>
          <cell r="Q282">
            <v>0</v>
          </cell>
          <cell r="R282">
            <v>43.51146</v>
          </cell>
          <cell r="S282">
            <v>43.51146</v>
          </cell>
          <cell r="T282">
            <v>45.046259999999997</v>
          </cell>
          <cell r="U282">
            <v>59.07134806451613</v>
          </cell>
          <cell r="V282">
            <v>47.662467741935487</v>
          </cell>
          <cell r="W282">
            <v>46.267050322580637</v>
          </cell>
          <cell r="X282">
            <v>0</v>
          </cell>
          <cell r="Y282">
            <v>47.693177419354839</v>
          </cell>
          <cell r="Z282">
            <v>46.412467741935487</v>
          </cell>
          <cell r="AA282">
            <v>0</v>
          </cell>
          <cell r="AB282">
            <v>0</v>
          </cell>
          <cell r="AC282">
            <v>4.26</v>
          </cell>
          <cell r="AD282">
            <v>4.05</v>
          </cell>
          <cell r="AE282">
            <v>3.95</v>
          </cell>
          <cell r="AF282">
            <v>4.24</v>
          </cell>
          <cell r="AG282">
            <v>4.72</v>
          </cell>
          <cell r="AH282">
            <v>3.44</v>
          </cell>
          <cell r="AI282">
            <v>4.42</v>
          </cell>
          <cell r="AJ282">
            <v>4.3391999999999999</v>
          </cell>
          <cell r="AK282">
            <v>4.4996999999999998</v>
          </cell>
          <cell r="AL282">
            <v>4.3273000000000001</v>
          </cell>
          <cell r="AM282">
            <v>4.5496999999999996</v>
          </cell>
          <cell r="AN282">
            <v>4.3235999999999999</v>
          </cell>
          <cell r="AO282">
            <v>4.265943471227045</v>
          </cell>
          <cell r="AP282">
            <v>4.3180732140322418</v>
          </cell>
          <cell r="AQ282">
            <v>4.1522990874811256</v>
          </cell>
          <cell r="AR282">
            <v>4.3231426655175911</v>
          </cell>
          <cell r="AS282">
            <v>4.362727378879443</v>
          </cell>
          <cell r="AT282">
            <v>4.1948305931948209</v>
          </cell>
          <cell r="AU282">
            <v>4.3079343110615431</v>
          </cell>
          <cell r="AV282">
            <v>3.9649999999999999</v>
          </cell>
          <cell r="AW282">
            <v>4.1258919788596398</v>
          </cell>
          <cell r="AX282">
            <v>4.2154999999999996</v>
          </cell>
          <cell r="AZ282">
            <v>150</v>
          </cell>
        </row>
        <row r="283">
          <cell r="D283">
            <v>47788</v>
          </cell>
          <cell r="E283">
            <v>60.119909999999997</v>
          </cell>
          <cell r="F283">
            <v>48.407339999999998</v>
          </cell>
          <cell r="G283">
            <v>46.670380000000002</v>
          </cell>
          <cell r="H283">
            <v>49.893279999999997</v>
          </cell>
          <cell r="I283">
            <v>0</v>
          </cell>
          <cell r="J283">
            <v>46.907339999999998</v>
          </cell>
          <cell r="K283">
            <v>47.157339999999998</v>
          </cell>
          <cell r="L283">
            <v>47.098140000000001</v>
          </cell>
          <cell r="M283">
            <v>51.726080000000003</v>
          </cell>
          <cell r="N283">
            <v>44.751919999999998</v>
          </cell>
          <cell r="O283">
            <v>38.5182</v>
          </cell>
          <cell r="P283">
            <v>43.430300000000003</v>
          </cell>
          <cell r="Q283">
            <v>0</v>
          </cell>
          <cell r="R283">
            <v>43.501919999999998</v>
          </cell>
          <cell r="S283">
            <v>43.501919999999998</v>
          </cell>
          <cell r="T283">
            <v>43.629820000000002</v>
          </cell>
          <cell r="U283">
            <v>56.382851151178919</v>
          </cell>
          <cell r="V283">
            <v>46.779892260748959</v>
          </cell>
          <cell r="W283">
            <v>43.040907350901527</v>
          </cell>
          <cell r="X283">
            <v>0</v>
          </cell>
          <cell r="Y283">
            <v>45.553991983356454</v>
          </cell>
          <cell r="Z283">
            <v>45.39119600554784</v>
          </cell>
          <cell r="AA283">
            <v>0</v>
          </cell>
          <cell r="AB283">
            <v>0</v>
          </cell>
          <cell r="AC283">
            <v>4.63</v>
          </cell>
          <cell r="AD283">
            <v>4.6900000000000004</v>
          </cell>
          <cell r="AE283">
            <v>4.4400000000000004</v>
          </cell>
          <cell r="AF283">
            <v>4.63</v>
          </cell>
          <cell r="AG283">
            <v>4.9000000000000004</v>
          </cell>
          <cell r="AH283">
            <v>3.78</v>
          </cell>
          <cell r="AI283">
            <v>4.87</v>
          </cell>
          <cell r="AJ283">
            <v>4.7176</v>
          </cell>
          <cell r="AK283">
            <v>4.8819999999999997</v>
          </cell>
          <cell r="AL283">
            <v>4.7011000000000003</v>
          </cell>
          <cell r="AM283">
            <v>4.9320000000000004</v>
          </cell>
          <cell r="AN283">
            <v>4.6989999999999998</v>
          </cell>
          <cell r="AO283">
            <v>4.6366950774207014</v>
          </cell>
          <cell r="AP283">
            <v>4.6932126239480887</v>
          </cell>
          <cell r="AQ283">
            <v>4.7374263376183361</v>
          </cell>
          <cell r="AR283">
            <v>4.698282075433438</v>
          </cell>
          <cell r="AS283">
            <v>4.7621947557103343</v>
          </cell>
          <cell r="AT283">
            <v>4.4407404597008933</v>
          </cell>
          <cell r="AU283">
            <v>4.6830737209773909</v>
          </cell>
          <cell r="AV283">
            <v>4.4550000000000001</v>
          </cell>
          <cell r="AW283">
            <v>4.776364587864621</v>
          </cell>
          <cell r="AX283">
            <v>4.9173999999999998</v>
          </cell>
          <cell r="AZ283">
            <v>151</v>
          </cell>
        </row>
        <row r="284">
          <cell r="D284">
            <v>47818</v>
          </cell>
          <cell r="E284">
            <v>70.275090000000006</v>
          </cell>
          <cell r="F284">
            <v>53.088209999999997</v>
          </cell>
          <cell r="G284">
            <v>57.775199999999998</v>
          </cell>
          <cell r="H284">
            <v>58.614199999999997</v>
          </cell>
          <cell r="I284">
            <v>0</v>
          </cell>
          <cell r="J284">
            <v>51.588209999999997</v>
          </cell>
          <cell r="K284">
            <v>51.588209999999997</v>
          </cell>
          <cell r="L284">
            <v>57.46951</v>
          </cell>
          <cell r="M284">
            <v>55.977089999999997</v>
          </cell>
          <cell r="N284">
            <v>48.308909999999997</v>
          </cell>
          <cell r="O284">
            <v>42.890819999999998</v>
          </cell>
          <cell r="P284">
            <v>46.603520000000003</v>
          </cell>
          <cell r="Q284">
            <v>0</v>
          </cell>
          <cell r="R284">
            <v>46.308909999999997</v>
          </cell>
          <cell r="S284">
            <v>47.308909999999997</v>
          </cell>
          <cell r="T284">
            <v>53.448610000000002</v>
          </cell>
          <cell r="U284">
            <v>63.66418677419356</v>
          </cell>
          <cell r="V284">
            <v>50.878426129032256</v>
          </cell>
          <cell r="W284">
            <v>50.893174838709676</v>
          </cell>
          <cell r="X284">
            <v>0</v>
          </cell>
          <cell r="Y284">
            <v>55.610384193548391</v>
          </cell>
          <cell r="Z284">
            <v>49.147243333333329</v>
          </cell>
          <cell r="AA284">
            <v>0</v>
          </cell>
          <cell r="AB284">
            <v>0</v>
          </cell>
          <cell r="AC284">
            <v>4.9400000000000004</v>
          </cell>
          <cell r="AD284">
            <v>4.93</v>
          </cell>
          <cell r="AE284">
            <v>4.7</v>
          </cell>
          <cell r="AF284">
            <v>4.93</v>
          </cell>
          <cell r="AG284">
            <v>4.97</v>
          </cell>
          <cell r="AH284">
            <v>3.91</v>
          </cell>
          <cell r="AI284">
            <v>5.21</v>
          </cell>
          <cell r="AJ284">
            <v>5.0334000000000003</v>
          </cell>
          <cell r="AK284">
            <v>5.2007000000000003</v>
          </cell>
          <cell r="AL284">
            <v>5.0137</v>
          </cell>
          <cell r="AM284">
            <v>5.2507000000000001</v>
          </cell>
          <cell r="AN284">
            <v>5.0128000000000004</v>
          </cell>
          <cell r="AO284">
            <v>4.9473248015288993</v>
          </cell>
          <cell r="AP284">
            <v>5.0075186160397447</v>
          </cell>
          <cell r="AQ284">
            <v>4.9963322005109054</v>
          </cell>
          <cell r="AR284">
            <v>5.012588067525094</v>
          </cell>
          <cell r="AS284">
            <v>5.0694773532725588</v>
          </cell>
          <cell r="AT284">
            <v>4.7117431697279937</v>
          </cell>
          <cell r="AU284">
            <v>4.997379713069046</v>
          </cell>
          <cell r="AV284">
            <v>4.7149999999999999</v>
          </cell>
          <cell r="AW284">
            <v>5.0202918162414871</v>
          </cell>
          <cell r="AX284">
            <v>5.1853999999999996</v>
          </cell>
          <cell r="AZ284">
            <v>152</v>
          </cell>
        </row>
        <row r="285">
          <cell r="D285">
            <v>47849</v>
          </cell>
          <cell r="E285">
            <v>68.087969999999999</v>
          </cell>
          <cell r="F285">
            <v>54.009459999999997</v>
          </cell>
          <cell r="G285">
            <v>54.409889999999997</v>
          </cell>
          <cell r="H285">
            <v>57.868589999999998</v>
          </cell>
          <cell r="I285">
            <v>0</v>
          </cell>
          <cell r="J285">
            <v>52.509459999999997</v>
          </cell>
          <cell r="K285">
            <v>52.509459999999997</v>
          </cell>
          <cell r="L285">
            <v>54.033059999999999</v>
          </cell>
          <cell r="M285">
            <v>54.550040000000003</v>
          </cell>
          <cell r="N285">
            <v>48.78145</v>
          </cell>
          <cell r="O285">
            <v>40.117640000000002</v>
          </cell>
          <cell r="P285">
            <v>46.712940000000003</v>
          </cell>
          <cell r="Q285">
            <v>0</v>
          </cell>
          <cell r="R285">
            <v>47.28145</v>
          </cell>
          <cell r="S285">
            <v>47.78145</v>
          </cell>
          <cell r="T285">
            <v>51.763550000000002</v>
          </cell>
          <cell r="U285">
            <v>62.119635268817206</v>
          </cell>
          <cell r="V285">
            <v>51.704638387096772</v>
          </cell>
          <cell r="W285">
            <v>48.109005591397853</v>
          </cell>
          <cell r="X285">
            <v>0</v>
          </cell>
          <cell r="Y285">
            <v>53.03252333333333</v>
          </cell>
          <cell r="Z285">
            <v>50.204638387096765</v>
          </cell>
          <cell r="AA285">
            <v>0</v>
          </cell>
          <cell r="AB285">
            <v>0</v>
          </cell>
          <cell r="AC285">
            <v>5</v>
          </cell>
          <cell r="AD285">
            <v>4.96</v>
          </cell>
          <cell r="AE285">
            <v>4.76</v>
          </cell>
          <cell r="AF285">
            <v>4.96</v>
          </cell>
          <cell r="AG285">
            <v>5.01</v>
          </cell>
          <cell r="AH285">
            <v>3.92</v>
          </cell>
          <cell r="AI285">
            <v>5.24</v>
          </cell>
          <cell r="AJ285">
            <v>5.0952999999999999</v>
          </cell>
          <cell r="AK285">
            <v>5.2637999999999998</v>
          </cell>
          <cell r="AL285">
            <v>5.0747</v>
          </cell>
          <cell r="AM285">
            <v>5.3137999999999996</v>
          </cell>
          <cell r="AN285">
            <v>5.0742000000000003</v>
          </cell>
          <cell r="AO285">
            <v>5.0074466836143579</v>
          </cell>
          <cell r="AP285">
            <v>5.0683520338639365</v>
          </cell>
          <cell r="AQ285">
            <v>5.0429352558315692</v>
          </cell>
          <cell r="AR285">
            <v>5.0734214853492849</v>
          </cell>
          <cell r="AS285">
            <v>5.1002056130287823</v>
          </cell>
          <cell r="AT285">
            <v>4.8034826056408715</v>
          </cell>
          <cell r="AU285">
            <v>5.0582131308932379</v>
          </cell>
          <cell r="AV285">
            <v>4.7750000000000004</v>
          </cell>
          <cell r="AW285">
            <v>5.0507827197885966</v>
          </cell>
          <cell r="AX285">
            <v>5.2178000000000004</v>
          </cell>
          <cell r="AZ285">
            <v>153</v>
          </cell>
        </row>
        <row r="286">
          <cell r="D286">
            <v>47880</v>
          </cell>
          <cell r="E286">
            <v>66.954930000000004</v>
          </cell>
          <cell r="F286">
            <v>50.2044</v>
          </cell>
          <cell r="G286">
            <v>54.726950000000002</v>
          </cell>
          <cell r="H286">
            <v>57.929049999999997</v>
          </cell>
          <cell r="I286">
            <v>0</v>
          </cell>
          <cell r="J286">
            <v>48.7044</v>
          </cell>
          <cell r="K286">
            <v>48.7044</v>
          </cell>
          <cell r="L286">
            <v>49.695700000000002</v>
          </cell>
          <cell r="M286">
            <v>56.88532</v>
          </cell>
          <cell r="N286">
            <v>47.11665</v>
          </cell>
          <cell r="O286">
            <v>42.955150000000003</v>
          </cell>
          <cell r="P286">
            <v>49.971550000000001</v>
          </cell>
          <cell r="Q286">
            <v>0</v>
          </cell>
          <cell r="R286">
            <v>45.61665</v>
          </cell>
          <cell r="S286">
            <v>45.86665</v>
          </cell>
          <cell r="T286">
            <v>49.722749999999998</v>
          </cell>
          <cell r="U286">
            <v>62.639382857142863</v>
          </cell>
          <cell r="V286">
            <v>48.881078571428574</v>
          </cell>
          <cell r="W286">
            <v>49.681892857142863</v>
          </cell>
          <cell r="X286">
            <v>0</v>
          </cell>
          <cell r="Y286">
            <v>49.70729285714286</v>
          </cell>
          <cell r="Z286">
            <v>47.381078571428574</v>
          </cell>
          <cell r="AA286">
            <v>0</v>
          </cell>
          <cell r="AB286">
            <v>0</v>
          </cell>
          <cell r="AC286">
            <v>4.87</v>
          </cell>
          <cell r="AD286">
            <v>4.83</v>
          </cell>
          <cell r="AE286">
            <v>4.67</v>
          </cell>
          <cell r="AF286">
            <v>4.76</v>
          </cell>
          <cell r="AG286">
            <v>5.03</v>
          </cell>
          <cell r="AH286">
            <v>3.94</v>
          </cell>
          <cell r="AI286">
            <v>4.97</v>
          </cell>
          <cell r="AJ286">
            <v>4.9649999999999999</v>
          </cell>
          <cell r="AK286">
            <v>5.1329000000000002</v>
          </cell>
          <cell r="AL286">
            <v>4.9443999999999999</v>
          </cell>
          <cell r="AM286">
            <v>5.1829000000000001</v>
          </cell>
          <cell r="AN286">
            <v>4.9438000000000004</v>
          </cell>
          <cell r="AO286">
            <v>4.8771826057625329</v>
          </cell>
          <cell r="AP286">
            <v>4.9365462952448551</v>
          </cell>
          <cell r="AQ286">
            <v>4.9290166761588372</v>
          </cell>
          <cell r="AR286">
            <v>4.9416157467302044</v>
          </cell>
          <cell r="AS286">
            <v>4.8953505479872987</v>
          </cell>
          <cell r="AT286">
            <v>4.6389739235170131</v>
          </cell>
          <cell r="AU286">
            <v>4.9264073922741565</v>
          </cell>
          <cell r="AV286">
            <v>4.6849999999999996</v>
          </cell>
          <cell r="AW286">
            <v>4.9186554710844597</v>
          </cell>
          <cell r="AX286">
            <v>5.0728</v>
          </cell>
          <cell r="AZ286">
            <v>154</v>
          </cell>
        </row>
        <row r="287">
          <cell r="D287">
            <v>47908</v>
          </cell>
          <cell r="E287">
            <v>45.303620000000002</v>
          </cell>
          <cell r="F287">
            <v>35.544800000000002</v>
          </cell>
          <cell r="G287">
            <v>32.714370000000002</v>
          </cell>
          <cell r="H287">
            <v>37.458370000000002</v>
          </cell>
          <cell r="I287">
            <v>0</v>
          </cell>
          <cell r="J287">
            <v>33.544800000000002</v>
          </cell>
          <cell r="K287">
            <v>33.794800000000002</v>
          </cell>
          <cell r="L287">
            <v>31.974900000000002</v>
          </cell>
          <cell r="M287">
            <v>45.246099999999998</v>
          </cell>
          <cell r="N287">
            <v>41.994779999999999</v>
          </cell>
          <cell r="O287">
            <v>31.828679999999999</v>
          </cell>
          <cell r="P287">
            <v>39.960079999999998</v>
          </cell>
          <cell r="Q287">
            <v>0</v>
          </cell>
          <cell r="R287">
            <v>40.494779999999999</v>
          </cell>
          <cell r="S287">
            <v>40.494779999999999</v>
          </cell>
          <cell r="T287">
            <v>38.115180000000002</v>
          </cell>
          <cell r="U287">
            <v>45.278305006729482</v>
          </cell>
          <cell r="V287">
            <v>38.383485679676987</v>
          </cell>
          <cell r="W287">
            <v>32.324571036339165</v>
          </cell>
          <cell r="X287">
            <v>0</v>
          </cell>
          <cell r="Y287">
            <v>34.677284333781969</v>
          </cell>
          <cell r="Z287">
            <v>36.603539515477792</v>
          </cell>
          <cell r="AA287">
            <v>0</v>
          </cell>
          <cell r="AB287">
            <v>0</v>
          </cell>
          <cell r="AC287">
            <v>4.7300000000000004</v>
          </cell>
          <cell r="AD287">
            <v>4.71</v>
          </cell>
          <cell r="AE287">
            <v>4.34</v>
          </cell>
          <cell r="AF287">
            <v>4.68</v>
          </cell>
          <cell r="AG287">
            <v>4.9800000000000004</v>
          </cell>
          <cell r="AH287">
            <v>3.77</v>
          </cell>
          <cell r="AI287">
            <v>4.88</v>
          </cell>
          <cell r="AJ287">
            <v>4.8171999999999997</v>
          </cell>
          <cell r="AK287">
            <v>4.9814999999999996</v>
          </cell>
          <cell r="AL287">
            <v>4.8009000000000004</v>
          </cell>
          <cell r="AM287">
            <v>5.0315000000000003</v>
          </cell>
          <cell r="AN287">
            <v>4.7988</v>
          </cell>
          <cell r="AO287">
            <v>4.7368982142297975</v>
          </cell>
          <cell r="AP287">
            <v>4.7946016536550742</v>
          </cell>
          <cell r="AQ287">
            <v>4.6960013995555245</v>
          </cell>
          <cell r="AR287">
            <v>4.7996711051404244</v>
          </cell>
          <cell r="AS287">
            <v>4.8134085219707057</v>
          </cell>
          <cell r="AT287">
            <v>4.5135097059118738</v>
          </cell>
          <cell r="AU287">
            <v>4.7844627506843755</v>
          </cell>
          <cell r="AV287">
            <v>4.3550000000000004</v>
          </cell>
          <cell r="AW287">
            <v>4.7966918568960262</v>
          </cell>
          <cell r="AX287">
            <v>4.9223999999999997</v>
          </cell>
          <cell r="AZ287">
            <v>155</v>
          </cell>
        </row>
        <row r="288">
          <cell r="D288">
            <v>47939</v>
          </cell>
          <cell r="E288">
            <v>31.661190000000001</v>
          </cell>
          <cell r="F288">
            <v>29.67343</v>
          </cell>
          <cell r="G288">
            <v>21.804030000000001</v>
          </cell>
          <cell r="H288">
            <v>25.144130000000001</v>
          </cell>
          <cell r="I288">
            <v>0</v>
          </cell>
          <cell r="J288">
            <v>27.67343</v>
          </cell>
          <cell r="K288">
            <v>27.42343</v>
          </cell>
          <cell r="L288">
            <v>24.868130000000001</v>
          </cell>
          <cell r="M288">
            <v>34.169609999999999</v>
          </cell>
          <cell r="N288">
            <v>39.018459999999997</v>
          </cell>
          <cell r="O288">
            <v>21.40907</v>
          </cell>
          <cell r="P288">
            <v>27.023769999999999</v>
          </cell>
          <cell r="Q288">
            <v>0</v>
          </cell>
          <cell r="R288">
            <v>37.518459999999997</v>
          </cell>
          <cell r="S288">
            <v>36.768459999999997</v>
          </cell>
          <cell r="T288">
            <v>36.448860000000003</v>
          </cell>
          <cell r="U288">
            <v>32.72030066666666</v>
          </cell>
          <cell r="V288">
            <v>33.619109333333334</v>
          </cell>
          <cell r="W288">
            <v>21.63726911111111</v>
          </cell>
          <cell r="X288">
            <v>0</v>
          </cell>
          <cell r="Y288">
            <v>29.757771555555561</v>
          </cell>
          <cell r="Z288">
            <v>31.830220444444443</v>
          </cell>
          <cell r="AA288">
            <v>0</v>
          </cell>
          <cell r="AB288">
            <v>0</v>
          </cell>
          <cell r="AC288">
            <v>4.3099999999999996</v>
          </cell>
          <cell r="AD288">
            <v>4.08</v>
          </cell>
          <cell r="AE288">
            <v>4</v>
          </cell>
          <cell r="AF288">
            <v>4.34</v>
          </cell>
          <cell r="AG288">
            <v>4.71</v>
          </cell>
          <cell r="AH288">
            <v>3.55</v>
          </cell>
          <cell r="AI288">
            <v>4.5</v>
          </cell>
          <cell r="AJ288">
            <v>4.3864999999999998</v>
          </cell>
          <cell r="AK288">
            <v>4.5457000000000001</v>
          </cell>
          <cell r="AL288">
            <v>4.3761000000000001</v>
          </cell>
          <cell r="AM288">
            <v>4.5956999999999999</v>
          </cell>
          <cell r="AN288">
            <v>4.3718000000000004</v>
          </cell>
          <cell r="AO288">
            <v>4.316045039631593</v>
          </cell>
          <cell r="AP288">
            <v>4.3687677288857341</v>
          </cell>
          <cell r="AQ288">
            <v>4.1937240255439372</v>
          </cell>
          <cell r="AR288">
            <v>4.3738371803710834</v>
          </cell>
          <cell r="AS288">
            <v>4.4651549114001838</v>
          </cell>
          <cell r="AT288">
            <v>4.2876741142226233</v>
          </cell>
          <cell r="AU288">
            <v>4.3586288259150363</v>
          </cell>
          <cell r="AV288">
            <v>4.0149999999999997</v>
          </cell>
          <cell r="AW288">
            <v>4.1563828824067484</v>
          </cell>
          <cell r="AX288">
            <v>4.2293000000000003</v>
          </cell>
          <cell r="AZ288">
            <v>156</v>
          </cell>
        </row>
        <row r="289">
          <cell r="D289">
            <v>47969</v>
          </cell>
          <cell r="E289">
            <v>24.334849999999999</v>
          </cell>
          <cell r="F289">
            <v>28.43458</v>
          </cell>
          <cell r="G289">
            <v>13.76379</v>
          </cell>
          <cell r="H289">
            <v>17.834589999999999</v>
          </cell>
          <cell r="I289">
            <v>0</v>
          </cell>
          <cell r="J289">
            <v>26.43458</v>
          </cell>
          <cell r="K289">
            <v>26.18458</v>
          </cell>
          <cell r="L289">
            <v>22.261579999999999</v>
          </cell>
          <cell r="M289">
            <v>24.735420000000001</v>
          </cell>
          <cell r="N289">
            <v>39.579410000000003</v>
          </cell>
          <cell r="O289">
            <v>12.13495</v>
          </cell>
          <cell r="P289">
            <v>19.745750000000001</v>
          </cell>
          <cell r="Q289">
            <v>0</v>
          </cell>
          <cell r="R289">
            <v>38.579410000000003</v>
          </cell>
          <cell r="S289">
            <v>37.579410000000003</v>
          </cell>
          <cell r="T289">
            <v>34.910910000000001</v>
          </cell>
          <cell r="U289">
            <v>24.511445376344088</v>
          </cell>
          <cell r="V289">
            <v>33.347892150537639</v>
          </cell>
          <cell r="W289">
            <v>13.045699247311829</v>
          </cell>
          <cell r="X289">
            <v>0</v>
          </cell>
          <cell r="Y289">
            <v>27.838166344086023</v>
          </cell>
          <cell r="Z289">
            <v>31.788752365591403</v>
          </cell>
          <cell r="AA289">
            <v>0</v>
          </cell>
          <cell r="AB289">
            <v>0</v>
          </cell>
          <cell r="AC289">
            <v>4.2699999999999996</v>
          </cell>
          <cell r="AD289">
            <v>3.97</v>
          </cell>
          <cell r="AE289">
            <v>3.94</v>
          </cell>
          <cell r="AF289">
            <v>4.3099999999999996</v>
          </cell>
          <cell r="AG289">
            <v>4.74</v>
          </cell>
          <cell r="AH289">
            <v>3.6</v>
          </cell>
          <cell r="AI289">
            <v>4.4400000000000004</v>
          </cell>
          <cell r="AJ289">
            <v>4.3459000000000003</v>
          </cell>
          <cell r="AK289">
            <v>4.5048000000000004</v>
          </cell>
          <cell r="AL289">
            <v>4.3357999999999999</v>
          </cell>
          <cell r="AM289">
            <v>4.5548000000000002</v>
          </cell>
          <cell r="AN289">
            <v>4.3314000000000004</v>
          </cell>
          <cell r="AO289">
            <v>4.2759637849079546</v>
          </cell>
          <cell r="AP289">
            <v>4.3282121170029404</v>
          </cell>
          <cell r="AQ289">
            <v>4.1056960321604636</v>
          </cell>
          <cell r="AR289">
            <v>4.3332815684882888</v>
          </cell>
          <cell r="AS289">
            <v>4.4344266516439612</v>
          </cell>
          <cell r="AT289">
            <v>4.1622098966174841</v>
          </cell>
          <cell r="AU289">
            <v>4.3180732140322418</v>
          </cell>
          <cell r="AV289">
            <v>3.9550000000000001</v>
          </cell>
          <cell r="AW289">
            <v>4.0445829027340174</v>
          </cell>
          <cell r="AX289">
            <v>4.1161000000000003</v>
          </cell>
          <cell r="AZ289">
            <v>157</v>
          </cell>
        </row>
        <row r="290">
          <cell r="D290">
            <v>48000</v>
          </cell>
          <cell r="E290">
            <v>41.44361</v>
          </cell>
          <cell r="F290">
            <v>50.366070000000001</v>
          </cell>
          <cell r="G290">
            <v>29.735440000000001</v>
          </cell>
          <cell r="H290">
            <v>35.143239999999999</v>
          </cell>
          <cell r="I290">
            <v>0</v>
          </cell>
          <cell r="J290">
            <v>49.866070000000001</v>
          </cell>
          <cell r="K290">
            <v>49.366070000000001</v>
          </cell>
          <cell r="L290">
            <v>36.411070000000002</v>
          </cell>
          <cell r="M290">
            <v>34.200980000000001</v>
          </cell>
          <cell r="N290">
            <v>51.168100000000003</v>
          </cell>
          <cell r="O290">
            <v>21.202590000000001</v>
          </cell>
          <cell r="P290">
            <v>30.051189999999998</v>
          </cell>
          <cell r="Q290">
            <v>0</v>
          </cell>
          <cell r="R290">
            <v>49.168100000000003</v>
          </cell>
          <cell r="S290">
            <v>49.668100000000003</v>
          </cell>
          <cell r="T290">
            <v>54.656599999999997</v>
          </cell>
          <cell r="U290">
            <v>38.224663333333339</v>
          </cell>
          <cell r="V290">
            <v>50.722527777777778</v>
          </cell>
          <cell r="W290">
            <v>25.943062222222224</v>
          </cell>
          <cell r="X290">
            <v>0</v>
          </cell>
          <cell r="Y290">
            <v>44.520194444444442</v>
          </cell>
          <cell r="Z290">
            <v>49.555861111111113</v>
          </cell>
          <cell r="AA290">
            <v>0</v>
          </cell>
          <cell r="AB290">
            <v>0</v>
          </cell>
          <cell r="AC290">
            <v>4.28</v>
          </cell>
          <cell r="AD290">
            <v>3.91</v>
          </cell>
          <cell r="AE290">
            <v>3.9</v>
          </cell>
          <cell r="AF290">
            <v>4.33</v>
          </cell>
          <cell r="AG290">
            <v>4.7699999999999996</v>
          </cell>
          <cell r="AH290">
            <v>3.62</v>
          </cell>
          <cell r="AI290">
            <v>4.45</v>
          </cell>
          <cell r="AJ290">
            <v>4.3566000000000003</v>
          </cell>
          <cell r="AK290">
            <v>4.5159000000000002</v>
          </cell>
          <cell r="AL290">
            <v>4.3461999999999996</v>
          </cell>
          <cell r="AM290">
            <v>4.5659000000000001</v>
          </cell>
          <cell r="AN290">
            <v>4.3418999999999999</v>
          </cell>
          <cell r="AO290">
            <v>4.2859840985888642</v>
          </cell>
          <cell r="AP290">
            <v>4.3383510199736381</v>
          </cell>
          <cell r="AQ290">
            <v>4.0539148595819494</v>
          </cell>
          <cell r="AR290">
            <v>4.3434204714589884</v>
          </cell>
          <cell r="AS290">
            <v>4.4549121581481099</v>
          </cell>
          <cell r="AT290">
            <v>4.1998491618990261</v>
          </cell>
          <cell r="AU290">
            <v>4.3282121170029404</v>
          </cell>
          <cell r="AV290">
            <v>3.915</v>
          </cell>
          <cell r="AW290">
            <v>3.9836010956398007</v>
          </cell>
          <cell r="AX290">
            <v>4.0587</v>
          </cell>
          <cell r="AZ290">
            <v>158</v>
          </cell>
        </row>
        <row r="291">
          <cell r="D291">
            <v>48030</v>
          </cell>
          <cell r="E291">
            <v>136.15039999999999</v>
          </cell>
          <cell r="F291">
            <v>167.71709999999999</v>
          </cell>
          <cell r="G291">
            <v>123.117</v>
          </cell>
          <cell r="H291">
            <v>128.68440000000001</v>
          </cell>
          <cell r="I291">
            <v>0</v>
          </cell>
          <cell r="J291">
            <v>171.46709999999999</v>
          </cell>
          <cell r="K291">
            <v>172.21709999999999</v>
          </cell>
          <cell r="L291">
            <v>121.4444</v>
          </cell>
          <cell r="M291">
            <v>49.148339999999997</v>
          </cell>
          <cell r="N291">
            <v>66.249529999999993</v>
          </cell>
          <cell r="O291">
            <v>35.784590000000001</v>
          </cell>
          <cell r="P291">
            <v>46.719990000000003</v>
          </cell>
          <cell r="Q291">
            <v>0</v>
          </cell>
          <cell r="R291">
            <v>66.749529999999993</v>
          </cell>
          <cell r="S291">
            <v>67.249529999999993</v>
          </cell>
          <cell r="T291">
            <v>59.470329999999997</v>
          </cell>
          <cell r="U291">
            <v>97.79465311827957</v>
          </cell>
          <cell r="V291">
            <v>122.9840852688172</v>
          </cell>
          <cell r="W291">
            <v>84.615614946236562</v>
          </cell>
          <cell r="X291">
            <v>0</v>
          </cell>
          <cell r="Y291">
            <v>94.122498172043009</v>
          </cell>
          <cell r="Z291">
            <v>125.30128956989246</v>
          </cell>
          <cell r="AA291">
            <v>0</v>
          </cell>
          <cell r="AB291">
            <v>0</v>
          </cell>
          <cell r="AC291">
            <v>4.4400000000000004</v>
          </cell>
          <cell r="AD291">
            <v>3.87</v>
          </cell>
          <cell r="AE291">
            <v>3.98</v>
          </cell>
          <cell r="AF291">
            <v>4.51</v>
          </cell>
          <cell r="AG291">
            <v>4.93</v>
          </cell>
          <cell r="AH291">
            <v>3.64</v>
          </cell>
          <cell r="AI291">
            <v>4.6399999999999997</v>
          </cell>
          <cell r="AJ291">
            <v>4.5202</v>
          </cell>
          <cell r="AK291">
            <v>4.6810999999999998</v>
          </cell>
          <cell r="AL291">
            <v>4.5077999999999996</v>
          </cell>
          <cell r="AM291">
            <v>4.7310999999999996</v>
          </cell>
          <cell r="AN291">
            <v>4.5042</v>
          </cell>
          <cell r="AO291">
            <v>4.4463091174834179</v>
          </cell>
          <cell r="AP291">
            <v>4.5005734675048155</v>
          </cell>
          <cell r="AQ291">
            <v>4.0746273286133547</v>
          </cell>
          <cell r="AR291">
            <v>4.5056429189901657</v>
          </cell>
          <cell r="AS291">
            <v>4.6392817166854448</v>
          </cell>
          <cell r="AT291">
            <v>4.2826555455184181</v>
          </cell>
          <cell r="AU291">
            <v>4.4904345645341177</v>
          </cell>
          <cell r="AV291">
            <v>3.9950000000000001</v>
          </cell>
          <cell r="AW291">
            <v>3.9429465575769895</v>
          </cell>
          <cell r="AX291">
            <v>4.0320999999999998</v>
          </cell>
          <cell r="AZ291">
            <v>159</v>
          </cell>
        </row>
        <row r="292">
          <cell r="D292">
            <v>48061</v>
          </cell>
          <cell r="E292">
            <v>171.81530000000001</v>
          </cell>
          <cell r="F292">
            <v>184.97479999999999</v>
          </cell>
          <cell r="G292">
            <v>158.26480000000001</v>
          </cell>
          <cell r="H292">
            <v>162.34049999999999</v>
          </cell>
          <cell r="I292">
            <v>0</v>
          </cell>
          <cell r="J292">
            <v>188.97479999999999</v>
          </cell>
          <cell r="K292">
            <v>188.97479999999999</v>
          </cell>
          <cell r="L292">
            <v>146.59350000000001</v>
          </cell>
          <cell r="M292">
            <v>62.576309999999999</v>
          </cell>
          <cell r="N292">
            <v>78.704509999999999</v>
          </cell>
          <cell r="O292">
            <v>49.172510000000003</v>
          </cell>
          <cell r="P292">
            <v>59.142110000000002</v>
          </cell>
          <cell r="Q292">
            <v>0</v>
          </cell>
          <cell r="R292">
            <v>79.704509999999999</v>
          </cell>
          <cell r="S292">
            <v>79.204509999999999</v>
          </cell>
          <cell r="T292">
            <v>68.777810000000002</v>
          </cell>
          <cell r="U292">
            <v>123.65617537634408</v>
          </cell>
          <cell r="V292">
            <v>138.12445709677419</v>
          </cell>
          <cell r="W292">
            <v>110.17034956989247</v>
          </cell>
          <cell r="X292">
            <v>0</v>
          </cell>
          <cell r="Y292">
            <v>112.28765817204301</v>
          </cell>
          <cell r="Z292">
            <v>140.80187645161291</v>
          </cell>
          <cell r="AA292">
            <v>0</v>
          </cell>
          <cell r="AB292">
            <v>0</v>
          </cell>
          <cell r="AC292">
            <v>4.4800000000000004</v>
          </cell>
          <cell r="AD292">
            <v>3.88</v>
          </cell>
          <cell r="AE292">
            <v>4.17</v>
          </cell>
          <cell r="AF292">
            <v>4.54</v>
          </cell>
          <cell r="AG292">
            <v>4.96</v>
          </cell>
          <cell r="AH292">
            <v>3.65</v>
          </cell>
          <cell r="AI292">
            <v>4.68</v>
          </cell>
          <cell r="AJ292">
            <v>4.5603999999999996</v>
          </cell>
          <cell r="AK292">
            <v>4.7214999999999998</v>
          </cell>
          <cell r="AL292">
            <v>4.5479000000000003</v>
          </cell>
          <cell r="AM292">
            <v>4.7714999999999996</v>
          </cell>
          <cell r="AN292">
            <v>4.5442999999999998</v>
          </cell>
          <cell r="AO292">
            <v>4.4863903722070564</v>
          </cell>
          <cell r="AP292">
            <v>4.54112907938761</v>
          </cell>
          <cell r="AQ292">
            <v>4.1781896737703832</v>
          </cell>
          <cell r="AR292">
            <v>4.5461985308729602</v>
          </cell>
          <cell r="AS292">
            <v>4.6700099764416674</v>
          </cell>
          <cell r="AT292">
            <v>4.3202948107999601</v>
          </cell>
          <cell r="AU292">
            <v>4.5309901764169114</v>
          </cell>
          <cell r="AV292">
            <v>4.1849999999999996</v>
          </cell>
          <cell r="AW292">
            <v>3.9531101920926921</v>
          </cell>
          <cell r="AX292">
            <v>4.0438000000000001</v>
          </cell>
          <cell r="AZ292">
            <v>160</v>
          </cell>
        </row>
        <row r="293">
          <cell r="D293">
            <v>48092</v>
          </cell>
          <cell r="E293">
            <v>55.609659999999998</v>
          </cell>
          <cell r="F293">
            <v>53.558190000000003</v>
          </cell>
          <cell r="G293">
            <v>41.288620000000002</v>
          </cell>
          <cell r="H293">
            <v>46.304319999999997</v>
          </cell>
          <cell r="I293">
            <v>0</v>
          </cell>
          <cell r="J293">
            <v>56.558190000000003</v>
          </cell>
          <cell r="K293">
            <v>55.558190000000003</v>
          </cell>
          <cell r="L293">
            <v>24.138190000000002</v>
          </cell>
          <cell r="M293">
            <v>45.897019999999998</v>
          </cell>
          <cell r="N293">
            <v>47.840609999999998</v>
          </cell>
          <cell r="O293">
            <v>31.88747</v>
          </cell>
          <cell r="P293">
            <v>41.070970000000003</v>
          </cell>
          <cell r="Q293">
            <v>0</v>
          </cell>
          <cell r="R293">
            <v>46.590609999999998</v>
          </cell>
          <cell r="S293">
            <v>46.840609999999998</v>
          </cell>
          <cell r="T293">
            <v>42.085009999999997</v>
          </cell>
          <cell r="U293">
            <v>51.292931111111109</v>
          </cell>
          <cell r="V293">
            <v>51.017043333333334</v>
          </cell>
          <cell r="W293">
            <v>37.110331111111115</v>
          </cell>
          <cell r="X293">
            <v>0</v>
          </cell>
          <cell r="Y293">
            <v>32.114554444444444</v>
          </cell>
          <cell r="Z293">
            <v>52.128154444444441</v>
          </cell>
          <cell r="AA293">
            <v>0</v>
          </cell>
          <cell r="AB293">
            <v>0</v>
          </cell>
          <cell r="AC293">
            <v>4.38</v>
          </cell>
          <cell r="AD293">
            <v>3.91</v>
          </cell>
          <cell r="AE293">
            <v>4.01</v>
          </cell>
          <cell r="AF293">
            <v>4.4400000000000004</v>
          </cell>
          <cell r="AG293">
            <v>4.78</v>
          </cell>
          <cell r="AH293">
            <v>3.48</v>
          </cell>
          <cell r="AI293">
            <v>4.58</v>
          </cell>
          <cell r="AJ293">
            <v>4.46</v>
          </cell>
          <cell r="AK293">
            <v>4.6208</v>
          </cell>
          <cell r="AL293">
            <v>4.4477000000000002</v>
          </cell>
          <cell r="AM293">
            <v>4.6707999999999998</v>
          </cell>
          <cell r="AN293">
            <v>4.444</v>
          </cell>
          <cell r="AO293">
            <v>4.3861872353979612</v>
          </cell>
          <cell r="AP293">
            <v>4.4397400496806245</v>
          </cell>
          <cell r="AQ293">
            <v>4.110874149418315</v>
          </cell>
          <cell r="AR293">
            <v>4.4448095011659738</v>
          </cell>
          <cell r="AS293">
            <v>4.5675824439209265</v>
          </cell>
          <cell r="AT293">
            <v>4.2349791428284655</v>
          </cell>
          <cell r="AU293">
            <v>4.4296011467099268</v>
          </cell>
          <cell r="AV293">
            <v>4.0250000000000004</v>
          </cell>
          <cell r="AW293">
            <v>3.9836010956398007</v>
          </cell>
          <cell r="AX293">
            <v>4.0742000000000003</v>
          </cell>
          <cell r="AZ293">
            <v>161</v>
          </cell>
        </row>
        <row r="294">
          <cell r="D294">
            <v>48122</v>
          </cell>
          <cell r="E294">
            <v>62.005510000000001</v>
          </cell>
          <cell r="F294">
            <v>49.650460000000002</v>
          </cell>
          <cell r="G294">
            <v>47.750459999999997</v>
          </cell>
          <cell r="H294">
            <v>52.466259999999998</v>
          </cell>
          <cell r="I294">
            <v>0</v>
          </cell>
          <cell r="J294">
            <v>48.400460000000002</v>
          </cell>
          <cell r="K294">
            <v>48.150460000000002</v>
          </cell>
          <cell r="L294">
            <v>49.497660000000003</v>
          </cell>
          <cell r="M294">
            <v>50.779919999999997</v>
          </cell>
          <cell r="N294">
            <v>45.136690000000002</v>
          </cell>
          <cell r="O294">
            <v>36.511980000000001</v>
          </cell>
          <cell r="P294">
            <v>42.372979999999998</v>
          </cell>
          <cell r="Q294">
            <v>0</v>
          </cell>
          <cell r="R294">
            <v>43.886690000000002</v>
          </cell>
          <cell r="S294">
            <v>43.886690000000002</v>
          </cell>
          <cell r="T294">
            <v>45.421489999999999</v>
          </cell>
          <cell r="U294">
            <v>57.298004516129033</v>
          </cell>
          <cell r="V294">
            <v>47.757588709677421</v>
          </cell>
          <cell r="W294">
            <v>43.037549032258063</v>
          </cell>
          <cell r="X294">
            <v>0</v>
          </cell>
          <cell r="Y294">
            <v>47.788298387096773</v>
          </cell>
          <cell r="Z294">
            <v>46.507588709677421</v>
          </cell>
          <cell r="AA294">
            <v>0</v>
          </cell>
          <cell r="AB294">
            <v>0</v>
          </cell>
          <cell r="AC294">
            <v>4.4000000000000004</v>
          </cell>
          <cell r="AD294">
            <v>4.1100000000000003</v>
          </cell>
          <cell r="AE294">
            <v>4.08</v>
          </cell>
          <cell r="AF294">
            <v>4.4400000000000004</v>
          </cell>
          <cell r="AG294">
            <v>4.8</v>
          </cell>
          <cell r="AH294">
            <v>3.51</v>
          </cell>
          <cell r="AI294">
            <v>4.5999999999999996</v>
          </cell>
          <cell r="AJ294">
            <v>4.4791999999999996</v>
          </cell>
          <cell r="AK294">
            <v>4.6397000000000004</v>
          </cell>
          <cell r="AL294">
            <v>4.4672999999999998</v>
          </cell>
          <cell r="AM294">
            <v>4.6897000000000002</v>
          </cell>
          <cell r="AN294">
            <v>4.4635999999999996</v>
          </cell>
          <cell r="AO294">
            <v>4.4062278627597795</v>
          </cell>
          <cell r="AP294">
            <v>4.4600178556220218</v>
          </cell>
          <cell r="AQ294">
            <v>4.2506833153803028</v>
          </cell>
          <cell r="AR294">
            <v>4.4650873071073711</v>
          </cell>
          <cell r="AS294">
            <v>4.5675824439209265</v>
          </cell>
          <cell r="AT294">
            <v>4.3353505169125759</v>
          </cell>
          <cell r="AU294">
            <v>4.4498789526513232</v>
          </cell>
          <cell r="AV294">
            <v>4.0949999999999998</v>
          </cell>
          <cell r="AW294">
            <v>4.186873785953857</v>
          </cell>
          <cell r="AX294">
            <v>4.2755000000000001</v>
          </cell>
          <cell r="AZ294">
            <v>162</v>
          </cell>
        </row>
        <row r="295">
          <cell r="D295">
            <v>48153</v>
          </cell>
          <cell r="E295">
            <v>61.122169999999997</v>
          </cell>
          <cell r="F295">
            <v>50.468640000000001</v>
          </cell>
          <cell r="G295">
            <v>46.49051</v>
          </cell>
          <cell r="H295">
            <v>49.713410000000003</v>
          </cell>
          <cell r="I295">
            <v>0</v>
          </cell>
          <cell r="J295">
            <v>48.968640000000001</v>
          </cell>
          <cell r="K295">
            <v>49.218640000000001</v>
          </cell>
          <cell r="L295">
            <v>49.159439999999996</v>
          </cell>
          <cell r="M295">
            <v>53.41619</v>
          </cell>
          <cell r="N295">
            <v>47.19576</v>
          </cell>
          <cell r="O295">
            <v>39.038499999999999</v>
          </cell>
          <cell r="P295">
            <v>43.950699999999998</v>
          </cell>
          <cell r="Q295">
            <v>0</v>
          </cell>
          <cell r="R295">
            <v>45.94576</v>
          </cell>
          <cell r="S295">
            <v>45.94576</v>
          </cell>
          <cell r="T295">
            <v>46.073659999999997</v>
          </cell>
          <cell r="U295">
            <v>57.520345783633843</v>
          </cell>
          <cell r="V295">
            <v>48.938875006934815</v>
          </cell>
          <cell r="W295">
            <v>43.007392981969488</v>
          </cell>
          <cell r="X295">
            <v>0</v>
          </cell>
          <cell r="Y295">
            <v>47.717126740638001</v>
          </cell>
          <cell r="Z295">
            <v>47.555726601941743</v>
          </cell>
          <cell r="AA295">
            <v>0</v>
          </cell>
          <cell r="AB295">
            <v>0</v>
          </cell>
          <cell r="AC295">
            <v>4.7</v>
          </cell>
          <cell r="AD295">
            <v>4.76</v>
          </cell>
          <cell r="AE295">
            <v>4.4400000000000004</v>
          </cell>
          <cell r="AF295">
            <v>4.68</v>
          </cell>
          <cell r="AG295">
            <v>4.91</v>
          </cell>
          <cell r="AH295">
            <v>3.78</v>
          </cell>
          <cell r="AI295">
            <v>4.93</v>
          </cell>
          <cell r="AJ295">
            <v>4.7876000000000003</v>
          </cell>
          <cell r="AK295">
            <v>4.952</v>
          </cell>
          <cell r="AL295">
            <v>4.7710999999999997</v>
          </cell>
          <cell r="AM295">
            <v>5.0019999999999998</v>
          </cell>
          <cell r="AN295">
            <v>4.7690000000000001</v>
          </cell>
          <cell r="AO295">
            <v>4.7068372731870687</v>
          </cell>
          <cell r="AP295">
            <v>4.7641849447429783</v>
          </cell>
          <cell r="AQ295">
            <v>4.7736731584232954</v>
          </cell>
          <cell r="AR295">
            <v>4.7692543962283285</v>
          </cell>
          <cell r="AS295">
            <v>4.8134085219707057</v>
          </cell>
          <cell r="AT295">
            <v>4.5110004215597712</v>
          </cell>
          <cell r="AU295">
            <v>4.7540460417722796</v>
          </cell>
          <cell r="AV295">
            <v>4.4550000000000001</v>
          </cell>
          <cell r="AW295">
            <v>4.8475100294745399</v>
          </cell>
          <cell r="AX295">
            <v>4.9874000000000001</v>
          </cell>
          <cell r="AZ295">
            <v>163</v>
          </cell>
        </row>
        <row r="296">
          <cell r="D296">
            <v>48183</v>
          </cell>
          <cell r="E296">
            <v>71.40204</v>
          </cell>
          <cell r="F296">
            <v>54.691409999999998</v>
          </cell>
          <cell r="G296">
            <v>58.697719999999997</v>
          </cell>
          <cell r="H296">
            <v>59.536720000000003</v>
          </cell>
          <cell r="I296">
            <v>0</v>
          </cell>
          <cell r="J296">
            <v>53.191409999999998</v>
          </cell>
          <cell r="K296">
            <v>53.191409999999998</v>
          </cell>
          <cell r="L296">
            <v>59.072710000000001</v>
          </cell>
          <cell r="M296">
            <v>58.199890000000003</v>
          </cell>
          <cell r="N296">
            <v>50.660040000000002</v>
          </cell>
          <cell r="O296">
            <v>44.092959999999998</v>
          </cell>
          <cell r="P296">
            <v>47.805660000000003</v>
          </cell>
          <cell r="Q296">
            <v>0</v>
          </cell>
          <cell r="R296">
            <v>48.660040000000002</v>
          </cell>
          <cell r="S296">
            <v>49.660040000000002</v>
          </cell>
          <cell r="T296">
            <v>55.799639999999997</v>
          </cell>
          <cell r="U296">
            <v>65.581737311827965</v>
          </cell>
          <cell r="V296">
            <v>52.91413935483871</v>
          </cell>
          <cell r="W296">
            <v>52.259062365591397</v>
          </cell>
          <cell r="X296">
            <v>0</v>
          </cell>
          <cell r="Y296">
            <v>57.629743655913977</v>
          </cell>
          <cell r="Z296">
            <v>51.193709247311823</v>
          </cell>
          <cell r="AA296">
            <v>0</v>
          </cell>
          <cell r="AB296">
            <v>0</v>
          </cell>
          <cell r="AC296">
            <v>4.96</v>
          </cell>
          <cell r="AD296">
            <v>4.9400000000000004</v>
          </cell>
          <cell r="AE296">
            <v>4.71</v>
          </cell>
          <cell r="AF296">
            <v>4.9400000000000004</v>
          </cell>
          <cell r="AG296">
            <v>5</v>
          </cell>
          <cell r="AH296">
            <v>3.87</v>
          </cell>
          <cell r="AI296">
            <v>5.21</v>
          </cell>
          <cell r="AJ296">
            <v>5.0533999999999999</v>
          </cell>
          <cell r="AK296">
            <v>5.2206999999999999</v>
          </cell>
          <cell r="AL296">
            <v>5.0336999999999996</v>
          </cell>
          <cell r="AM296">
            <v>5.2706999999999997</v>
          </cell>
          <cell r="AN296">
            <v>5.0327999999999999</v>
          </cell>
          <cell r="AO296">
            <v>4.9673654288907194</v>
          </cell>
          <cell r="AP296">
            <v>5.027796421981142</v>
          </cell>
          <cell r="AQ296">
            <v>5.006688435026609</v>
          </cell>
          <cell r="AR296">
            <v>5.0328658734664913</v>
          </cell>
          <cell r="AS296">
            <v>5.0797201065246345</v>
          </cell>
          <cell r="AT296">
            <v>4.7318174445448165</v>
          </cell>
          <cell r="AU296">
            <v>5.0176575190104433</v>
          </cell>
          <cell r="AV296">
            <v>4.7249999999999996</v>
          </cell>
          <cell r="AW296">
            <v>5.0304554507571915</v>
          </cell>
          <cell r="AX296">
            <v>5.1954000000000002</v>
          </cell>
          <cell r="AZ296">
            <v>164</v>
          </cell>
        </row>
        <row r="297">
          <cell r="D297">
            <v>48214</v>
          </cell>
          <cell r="E297">
            <v>68.5685</v>
          </cell>
          <cell r="F297">
            <v>55.80968</v>
          </cell>
          <cell r="G297">
            <v>53.879640000000002</v>
          </cell>
          <cell r="H297">
            <v>57.338239999999999</v>
          </cell>
          <cell r="I297">
            <v>0</v>
          </cell>
          <cell r="J297">
            <v>54.30968</v>
          </cell>
          <cell r="K297">
            <v>54.30968</v>
          </cell>
          <cell r="L297">
            <v>55.833280000000002</v>
          </cell>
          <cell r="M297">
            <v>55.340179999999997</v>
          </cell>
          <cell r="N297">
            <v>50.50994</v>
          </cell>
          <cell r="O297">
            <v>39.652769999999997</v>
          </cell>
          <cell r="P297">
            <v>46.248170000000002</v>
          </cell>
          <cell r="Q297">
            <v>0</v>
          </cell>
          <cell r="R297">
            <v>49.00994</v>
          </cell>
          <cell r="S297">
            <v>49.50994</v>
          </cell>
          <cell r="T297">
            <v>53.492040000000003</v>
          </cell>
          <cell r="U297">
            <v>62.736660000000001</v>
          </cell>
          <cell r="V297">
            <v>53.473235483870972</v>
          </cell>
          <cell r="W297">
            <v>47.607579032258066</v>
          </cell>
          <cell r="X297">
            <v>0</v>
          </cell>
          <cell r="Y297">
            <v>54.801120430107531</v>
          </cell>
          <cell r="Z297">
            <v>51.973235483870958</v>
          </cell>
          <cell r="AA297">
            <v>0</v>
          </cell>
          <cell r="AB297">
            <v>0</v>
          </cell>
          <cell r="AC297">
            <v>5</v>
          </cell>
          <cell r="AD297">
            <v>4.9800000000000004</v>
          </cell>
          <cell r="AE297">
            <v>4.75</v>
          </cell>
          <cell r="AF297">
            <v>4.97</v>
          </cell>
          <cell r="AG297">
            <v>5.03</v>
          </cell>
          <cell r="AH297">
            <v>3.88</v>
          </cell>
          <cell r="AI297">
            <v>5.26</v>
          </cell>
          <cell r="AJ297">
            <v>5.0952999999999999</v>
          </cell>
          <cell r="AK297">
            <v>5.2637999999999998</v>
          </cell>
          <cell r="AL297">
            <v>5.0747</v>
          </cell>
          <cell r="AM297">
            <v>5.3137999999999996</v>
          </cell>
          <cell r="AN297">
            <v>5.0742000000000003</v>
          </cell>
          <cell r="AO297">
            <v>5.0074466836143579</v>
          </cell>
          <cell r="AP297">
            <v>5.0683520338639365</v>
          </cell>
          <cell r="AQ297">
            <v>5.0481133730894205</v>
          </cell>
          <cell r="AR297">
            <v>5.0734214853492849</v>
          </cell>
          <cell r="AS297">
            <v>5.1104483662808562</v>
          </cell>
          <cell r="AT297">
            <v>4.8034826056408715</v>
          </cell>
          <cell r="AU297">
            <v>5.0582131308932379</v>
          </cell>
          <cell r="AV297">
            <v>4.7649999999999997</v>
          </cell>
          <cell r="AW297">
            <v>5.0711099888200026</v>
          </cell>
          <cell r="AX297">
            <v>5.2378</v>
          </cell>
          <cell r="AZ297">
            <v>165</v>
          </cell>
        </row>
        <row r="298">
          <cell r="D298">
            <v>48245</v>
          </cell>
          <cell r="E298">
            <v>66.554069999999996</v>
          </cell>
          <cell r="F298">
            <v>49.761600000000001</v>
          </cell>
          <cell r="G298">
            <v>52.996130000000001</v>
          </cell>
          <cell r="H298">
            <v>56.198230000000002</v>
          </cell>
          <cell r="I298">
            <v>0</v>
          </cell>
          <cell r="J298">
            <v>48.261600000000001</v>
          </cell>
          <cell r="K298">
            <v>48.261600000000001</v>
          </cell>
          <cell r="L298">
            <v>49.252899999999997</v>
          </cell>
          <cell r="M298">
            <v>55.769559999999998</v>
          </cell>
          <cell r="N298">
            <v>46.301009999999998</v>
          </cell>
          <cell r="O298">
            <v>40.664450000000002</v>
          </cell>
          <cell r="P298">
            <v>47.68085</v>
          </cell>
          <cell r="Q298">
            <v>0</v>
          </cell>
          <cell r="R298">
            <v>44.801009999999998</v>
          </cell>
          <cell r="S298">
            <v>45.051009999999998</v>
          </cell>
          <cell r="T298">
            <v>48.907110000000003</v>
          </cell>
          <cell r="U298">
            <v>61.719634482758615</v>
          </cell>
          <cell r="V298">
            <v>48.210301034482761</v>
          </cell>
          <cell r="W298">
            <v>47.468135517241379</v>
          </cell>
          <cell r="X298">
            <v>0</v>
          </cell>
          <cell r="Y298">
            <v>49.097890689655173</v>
          </cell>
          <cell r="Z298">
            <v>46.710301034482761</v>
          </cell>
          <cell r="AA298">
            <v>0</v>
          </cell>
          <cell r="AB298">
            <v>0</v>
          </cell>
          <cell r="AC298">
            <v>4.79</v>
          </cell>
          <cell r="AD298">
            <v>4.75</v>
          </cell>
          <cell r="AE298">
            <v>4.59</v>
          </cell>
          <cell r="AF298">
            <v>4.6900000000000004</v>
          </cell>
          <cell r="AG298">
            <v>5</v>
          </cell>
          <cell r="AH298">
            <v>3.91</v>
          </cell>
          <cell r="AI298">
            <v>4.88</v>
          </cell>
          <cell r="AJ298">
            <v>4.8849999999999998</v>
          </cell>
          <cell r="AK298">
            <v>5.0529000000000002</v>
          </cell>
          <cell r="AL298">
            <v>4.8643999999999998</v>
          </cell>
          <cell r="AM298">
            <v>5.1029</v>
          </cell>
          <cell r="AN298">
            <v>4.8638000000000003</v>
          </cell>
          <cell r="AO298">
            <v>4.7970200963152561</v>
          </cell>
          <cell r="AP298">
            <v>4.855435071479266</v>
          </cell>
          <cell r="AQ298">
            <v>4.846166800033215</v>
          </cell>
          <cell r="AR298">
            <v>4.8605045229646153</v>
          </cell>
          <cell r="AS298">
            <v>4.8236512752227805</v>
          </cell>
          <cell r="AT298">
            <v>4.5586768242497238</v>
          </cell>
          <cell r="AU298">
            <v>4.8452961685085683</v>
          </cell>
          <cell r="AV298">
            <v>4.6050000000000004</v>
          </cell>
          <cell r="AW298">
            <v>4.8373463949588373</v>
          </cell>
          <cell r="AX298">
            <v>4.9927999999999999</v>
          </cell>
          <cell r="AZ298">
            <v>166</v>
          </cell>
        </row>
        <row r="299">
          <cell r="D299">
            <v>48274</v>
          </cell>
          <cell r="E299">
            <v>46.150979999999997</v>
          </cell>
          <cell r="F299">
            <v>39.26726</v>
          </cell>
          <cell r="G299">
            <v>33.644669999999998</v>
          </cell>
          <cell r="H299">
            <v>38.388770000000001</v>
          </cell>
          <cell r="I299">
            <v>0</v>
          </cell>
          <cell r="J299">
            <v>37.26726</v>
          </cell>
          <cell r="K299">
            <v>37.51726</v>
          </cell>
          <cell r="L299">
            <v>35.697360000000003</v>
          </cell>
          <cell r="M299">
            <v>46.728610000000003</v>
          </cell>
          <cell r="N299">
            <v>47.114750000000001</v>
          </cell>
          <cell r="O299">
            <v>32.111150000000002</v>
          </cell>
          <cell r="P299">
            <v>40.242449999999998</v>
          </cell>
          <cell r="Q299">
            <v>0</v>
          </cell>
          <cell r="R299">
            <v>45.614750000000001</v>
          </cell>
          <cell r="S299">
            <v>45.614750000000001</v>
          </cell>
          <cell r="T299">
            <v>43.235149999999997</v>
          </cell>
          <cell r="U299">
            <v>46.392760524899053</v>
          </cell>
          <cell r="V299">
            <v>42.552010188425299</v>
          </cell>
          <cell r="W299">
            <v>33.002779394347243</v>
          </cell>
          <cell r="X299">
            <v>0</v>
          </cell>
          <cell r="Y299">
            <v>38.852478021534324</v>
          </cell>
          <cell r="Z299">
            <v>40.761296864064605</v>
          </cell>
          <cell r="AA299">
            <v>0</v>
          </cell>
          <cell r="AB299">
            <v>0</v>
          </cell>
          <cell r="AC299">
            <v>4.63</v>
          </cell>
          <cell r="AD299">
            <v>4.62</v>
          </cell>
          <cell r="AE299">
            <v>4.25</v>
          </cell>
          <cell r="AF299">
            <v>4.57</v>
          </cell>
          <cell r="AG299">
            <v>4.9400000000000004</v>
          </cell>
          <cell r="AH299">
            <v>3.74</v>
          </cell>
          <cell r="AI299">
            <v>4.79</v>
          </cell>
          <cell r="AJ299">
            <v>4.7172000000000001</v>
          </cell>
          <cell r="AK299">
            <v>4.8815</v>
          </cell>
          <cell r="AL299">
            <v>4.7008999999999999</v>
          </cell>
          <cell r="AM299">
            <v>4.9314999999999998</v>
          </cell>
          <cell r="AN299">
            <v>4.6988000000000003</v>
          </cell>
          <cell r="AO299">
            <v>4.6366950774207014</v>
          </cell>
          <cell r="AP299">
            <v>4.6932126239480887</v>
          </cell>
          <cell r="AQ299">
            <v>4.6027952889141988</v>
          </cell>
          <cell r="AR299">
            <v>4.698282075433438</v>
          </cell>
          <cell r="AS299">
            <v>4.70073823619789</v>
          </cell>
          <cell r="AT299">
            <v>4.4131383318277626</v>
          </cell>
          <cell r="AU299">
            <v>4.6830737209773909</v>
          </cell>
          <cell r="AV299">
            <v>4.2649999999999997</v>
          </cell>
          <cell r="AW299">
            <v>4.7052191462547004</v>
          </cell>
          <cell r="AX299">
            <v>4.8323999999999998</v>
          </cell>
          <cell r="AZ299">
            <v>167</v>
          </cell>
        </row>
        <row r="300">
          <cell r="D300">
            <v>48305</v>
          </cell>
          <cell r="E300">
            <v>34.479379999999999</v>
          </cell>
          <cell r="F300">
            <v>32.095030000000001</v>
          </cell>
          <cell r="G300">
            <v>24.784189999999999</v>
          </cell>
          <cell r="H300">
            <v>28.124389999999998</v>
          </cell>
          <cell r="I300">
            <v>0</v>
          </cell>
          <cell r="J300">
            <v>30.095030000000001</v>
          </cell>
          <cell r="K300">
            <v>29.845030000000001</v>
          </cell>
          <cell r="L300">
            <v>27.289729999999999</v>
          </cell>
          <cell r="M300">
            <v>39.527239999999999</v>
          </cell>
          <cell r="N300">
            <v>42.38747</v>
          </cell>
          <cell r="O300">
            <v>25.99493</v>
          </cell>
          <cell r="P300">
            <v>31.609629999999999</v>
          </cell>
          <cell r="Q300">
            <v>0</v>
          </cell>
          <cell r="R300">
            <v>40.88747</v>
          </cell>
          <cell r="S300">
            <v>40.13747</v>
          </cell>
          <cell r="T300">
            <v>39.817869999999999</v>
          </cell>
          <cell r="U300">
            <v>36.610698666666664</v>
          </cell>
          <cell r="V300">
            <v>36.440726888888889</v>
          </cell>
          <cell r="W300">
            <v>25.295391333333331</v>
          </cell>
          <cell r="X300">
            <v>0</v>
          </cell>
          <cell r="Y300">
            <v>32.579389111111112</v>
          </cell>
          <cell r="Z300">
            <v>34.651838000000005</v>
          </cell>
          <cell r="AA300">
            <v>0</v>
          </cell>
          <cell r="AB300">
            <v>0</v>
          </cell>
          <cell r="AC300">
            <v>4.37</v>
          </cell>
          <cell r="AD300">
            <v>4.1900000000000004</v>
          </cell>
          <cell r="AE300">
            <v>4.0599999999999996</v>
          </cell>
          <cell r="AF300">
            <v>4.37</v>
          </cell>
          <cell r="AG300">
            <v>4.78</v>
          </cell>
          <cell r="AH300">
            <v>3.65</v>
          </cell>
          <cell r="AI300">
            <v>4.53</v>
          </cell>
          <cell r="AJ300">
            <v>4.4465000000000003</v>
          </cell>
          <cell r="AK300">
            <v>4.6056999999999997</v>
          </cell>
          <cell r="AL300">
            <v>4.4360999999999997</v>
          </cell>
          <cell r="AM300">
            <v>4.6557000000000004</v>
          </cell>
          <cell r="AN300">
            <v>4.4318</v>
          </cell>
          <cell r="AO300">
            <v>4.3761669217170516</v>
          </cell>
          <cell r="AP300">
            <v>4.4296011467099268</v>
          </cell>
          <cell r="AQ300">
            <v>4.2817520189274116</v>
          </cell>
          <cell r="AR300">
            <v>4.4346705981952752</v>
          </cell>
          <cell r="AS300">
            <v>4.4958831711564065</v>
          </cell>
          <cell r="AT300">
            <v>4.3478969386730908</v>
          </cell>
          <cell r="AU300">
            <v>4.4194622437392281</v>
          </cell>
          <cell r="AV300">
            <v>4.0750000000000002</v>
          </cell>
          <cell r="AW300">
            <v>4.2681828620794802</v>
          </cell>
          <cell r="AX300">
            <v>4.3392999999999997</v>
          </cell>
          <cell r="AZ300">
            <v>168</v>
          </cell>
        </row>
        <row r="301">
          <cell r="D301">
            <v>48335</v>
          </cell>
          <cell r="E301">
            <v>22.600960000000001</v>
          </cell>
          <cell r="F301">
            <v>26.662430000000001</v>
          </cell>
          <cell r="G301">
            <v>12.18994</v>
          </cell>
          <cell r="H301">
            <v>16.260739999999998</v>
          </cell>
          <cell r="I301">
            <v>0</v>
          </cell>
          <cell r="J301">
            <v>24.662430000000001</v>
          </cell>
          <cell r="K301">
            <v>24.412430000000001</v>
          </cell>
          <cell r="L301">
            <v>20.489429999999999</v>
          </cell>
          <cell r="M301">
            <v>24.673960000000001</v>
          </cell>
          <cell r="N301">
            <v>38.274009999999997</v>
          </cell>
          <cell r="O301">
            <v>11.203939999999999</v>
          </cell>
          <cell r="P301">
            <v>18.81474</v>
          </cell>
          <cell r="Q301">
            <v>0</v>
          </cell>
          <cell r="R301">
            <v>37.274009999999997</v>
          </cell>
          <cell r="S301">
            <v>36.274009999999997</v>
          </cell>
          <cell r="T301">
            <v>33.605510000000002</v>
          </cell>
          <cell r="U301">
            <v>23.559443870967741</v>
          </cell>
          <cell r="V301">
            <v>32.031225053763443</v>
          </cell>
          <cell r="W301">
            <v>11.734047526881721</v>
          </cell>
          <cell r="X301">
            <v>0</v>
          </cell>
          <cell r="Y301">
            <v>26.553854086021506</v>
          </cell>
          <cell r="Z301">
            <v>30.493590645161291</v>
          </cell>
          <cell r="AA301">
            <v>0</v>
          </cell>
          <cell r="AB301">
            <v>0</v>
          </cell>
          <cell r="AC301">
            <v>4.3099999999999996</v>
          </cell>
          <cell r="AD301">
            <v>4</v>
          </cell>
          <cell r="AE301">
            <v>4.0199999999999996</v>
          </cell>
          <cell r="AF301">
            <v>4.3099999999999996</v>
          </cell>
          <cell r="AG301">
            <v>4.8099999999999996</v>
          </cell>
          <cell r="AH301">
            <v>3.66</v>
          </cell>
          <cell r="AI301">
            <v>4.43</v>
          </cell>
          <cell r="AJ301">
            <v>4.3859000000000004</v>
          </cell>
          <cell r="AK301">
            <v>4.5448000000000004</v>
          </cell>
          <cell r="AL301">
            <v>4.3757999999999999</v>
          </cell>
          <cell r="AM301">
            <v>4.5948000000000002</v>
          </cell>
          <cell r="AN301">
            <v>4.3714000000000004</v>
          </cell>
          <cell r="AO301">
            <v>4.316045039631593</v>
          </cell>
          <cell r="AP301">
            <v>4.3687677288857341</v>
          </cell>
          <cell r="AQ301">
            <v>4.1626553219968283</v>
          </cell>
          <cell r="AR301">
            <v>4.3738371803710834</v>
          </cell>
          <cell r="AS301">
            <v>4.4344266516439612</v>
          </cell>
          <cell r="AT301">
            <v>4.2023584462511288</v>
          </cell>
          <cell r="AU301">
            <v>4.3586288259150363</v>
          </cell>
          <cell r="AV301">
            <v>4.0350000000000001</v>
          </cell>
          <cell r="AW301">
            <v>4.075073806281126</v>
          </cell>
          <cell r="AX301">
            <v>4.1460999999999997</v>
          </cell>
          <cell r="AZ301">
            <v>169</v>
          </cell>
        </row>
        <row r="302">
          <cell r="D302">
            <v>48366</v>
          </cell>
          <cell r="E302">
            <v>43.030729999999998</v>
          </cell>
          <cell r="F302">
            <v>54.034080000000003</v>
          </cell>
          <cell r="G302">
            <v>30.931329999999999</v>
          </cell>
          <cell r="H302">
            <v>36.339129999999997</v>
          </cell>
          <cell r="I302">
            <v>0</v>
          </cell>
          <cell r="J302">
            <v>53.534080000000003</v>
          </cell>
          <cell r="K302">
            <v>53.034080000000003</v>
          </cell>
          <cell r="L302">
            <v>40.079079999999998</v>
          </cell>
          <cell r="M302">
            <v>36.538899999999998</v>
          </cell>
          <cell r="N302">
            <v>53.962850000000003</v>
          </cell>
          <cell r="O302">
            <v>22.384509999999999</v>
          </cell>
          <cell r="P302">
            <v>31.23321</v>
          </cell>
          <cell r="Q302">
            <v>0</v>
          </cell>
          <cell r="R302">
            <v>51.962850000000003</v>
          </cell>
          <cell r="S302">
            <v>52.462850000000003</v>
          </cell>
          <cell r="T302">
            <v>57.451349999999998</v>
          </cell>
          <cell r="U302">
            <v>40.289735111111106</v>
          </cell>
          <cell r="V302">
            <v>54.004005111111113</v>
          </cell>
          <cell r="W302">
            <v>27.322672666666666</v>
          </cell>
          <cell r="X302">
            <v>0</v>
          </cell>
          <cell r="Y302">
            <v>47.414038444444444</v>
          </cell>
          <cell r="Z302">
            <v>52.870671777777787</v>
          </cell>
          <cell r="AA302">
            <v>0</v>
          </cell>
          <cell r="AB302">
            <v>0</v>
          </cell>
          <cell r="AC302">
            <v>4.34</v>
          </cell>
          <cell r="AD302">
            <v>3.97</v>
          </cell>
          <cell r="AE302">
            <v>4.03</v>
          </cell>
          <cell r="AF302">
            <v>4.34</v>
          </cell>
          <cell r="AG302">
            <v>4.84</v>
          </cell>
          <cell r="AH302">
            <v>3.74</v>
          </cell>
          <cell r="AI302">
            <v>4.45</v>
          </cell>
          <cell r="AJ302">
            <v>4.4165999999999999</v>
          </cell>
          <cell r="AK302">
            <v>4.5758999999999999</v>
          </cell>
          <cell r="AL302">
            <v>4.4062000000000001</v>
          </cell>
          <cell r="AM302">
            <v>4.6258999999999997</v>
          </cell>
          <cell r="AN302">
            <v>4.4019000000000004</v>
          </cell>
          <cell r="AO302">
            <v>4.3461059806743227</v>
          </cell>
          <cell r="AP302">
            <v>4.39918443779783</v>
          </cell>
          <cell r="AQ302">
            <v>4.1522990874811265</v>
          </cell>
          <cell r="AR302">
            <v>4.4042538892831793</v>
          </cell>
          <cell r="AS302">
            <v>4.4651549114001838</v>
          </cell>
          <cell r="AT302">
            <v>4.2600719863494927</v>
          </cell>
          <cell r="AU302">
            <v>4.3890455348271322</v>
          </cell>
          <cell r="AV302">
            <v>4.0449999999999999</v>
          </cell>
          <cell r="AW302">
            <v>4.0445829027340174</v>
          </cell>
          <cell r="AX302">
            <v>4.1186999999999996</v>
          </cell>
          <cell r="AZ302">
            <v>170</v>
          </cell>
        </row>
        <row r="303">
          <cell r="D303">
            <v>48396</v>
          </cell>
          <cell r="E303">
            <v>129.83009999999999</v>
          </cell>
          <cell r="F303">
            <v>168.98689999999999</v>
          </cell>
          <cell r="G303">
            <v>117.0787</v>
          </cell>
          <cell r="H303">
            <v>122.6461</v>
          </cell>
          <cell r="I303">
            <v>0</v>
          </cell>
          <cell r="J303">
            <v>172.73689999999999</v>
          </cell>
          <cell r="K303">
            <v>173.48689999999999</v>
          </cell>
          <cell r="L303">
            <v>122.7141</v>
          </cell>
          <cell r="M303">
            <v>49.880099999999999</v>
          </cell>
          <cell r="N303">
            <v>67.989040000000003</v>
          </cell>
          <cell r="O303">
            <v>35.486339999999998</v>
          </cell>
          <cell r="P303">
            <v>46.42174</v>
          </cell>
          <cell r="Q303">
            <v>0</v>
          </cell>
          <cell r="R303">
            <v>68.489040000000003</v>
          </cell>
          <cell r="S303">
            <v>68.989040000000003</v>
          </cell>
          <cell r="T303">
            <v>61.209739999999996</v>
          </cell>
          <cell r="U303">
            <v>94.583325806451612</v>
          </cell>
          <cell r="V303">
            <v>124.46096172043011</v>
          </cell>
          <cell r="W303">
            <v>81.107874623655917</v>
          </cell>
          <cell r="X303">
            <v>0</v>
          </cell>
          <cell r="Y303">
            <v>95.599274623655916</v>
          </cell>
          <cell r="Z303">
            <v>126.77816602150537</v>
          </cell>
          <cell r="AA303">
            <v>0</v>
          </cell>
          <cell r="AB303">
            <v>0</v>
          </cell>
          <cell r="AC303">
            <v>4.45</v>
          </cell>
          <cell r="AD303">
            <v>3.99</v>
          </cell>
          <cell r="AE303">
            <v>4.09</v>
          </cell>
          <cell r="AF303">
            <v>4.53</v>
          </cell>
          <cell r="AG303">
            <v>5</v>
          </cell>
          <cell r="AH303">
            <v>3.75</v>
          </cell>
          <cell r="AI303">
            <v>4.6500000000000004</v>
          </cell>
          <cell r="AJ303">
            <v>4.5301999999999998</v>
          </cell>
          <cell r="AK303">
            <v>4.6910999999999996</v>
          </cell>
          <cell r="AL303">
            <v>4.5178000000000003</v>
          </cell>
          <cell r="AM303">
            <v>4.7411000000000003</v>
          </cell>
          <cell r="AN303">
            <v>4.5141999999999998</v>
          </cell>
          <cell r="AO303">
            <v>4.4563294311643276</v>
          </cell>
          <cell r="AP303">
            <v>4.5107123704755141</v>
          </cell>
          <cell r="AQ303">
            <v>4.1937240255439372</v>
          </cell>
          <cell r="AR303">
            <v>4.5157818219608643</v>
          </cell>
          <cell r="AS303">
            <v>4.6597672231895935</v>
          </cell>
          <cell r="AT303">
            <v>4.2926926829268295</v>
          </cell>
          <cell r="AU303">
            <v>4.5005734675048155</v>
          </cell>
          <cell r="AV303">
            <v>4.1050000000000004</v>
          </cell>
          <cell r="AW303">
            <v>4.0649101717654235</v>
          </cell>
          <cell r="AX303">
            <v>4.1520999999999999</v>
          </cell>
          <cell r="AZ303">
            <v>171</v>
          </cell>
        </row>
        <row r="304">
          <cell r="D304">
            <v>48427</v>
          </cell>
          <cell r="E304">
            <v>159.8818</v>
          </cell>
          <cell r="F304">
            <v>184.3288</v>
          </cell>
          <cell r="G304">
            <v>146.77340000000001</v>
          </cell>
          <cell r="H304">
            <v>150.84909999999999</v>
          </cell>
          <cell r="I304">
            <v>0</v>
          </cell>
          <cell r="J304">
            <v>188.3288</v>
          </cell>
          <cell r="K304">
            <v>188.3288</v>
          </cell>
          <cell r="L304">
            <v>145.94749999999999</v>
          </cell>
          <cell r="M304">
            <v>61.21969</v>
          </cell>
          <cell r="N304">
            <v>79.177999999999997</v>
          </cell>
          <cell r="O304">
            <v>46.911769999999997</v>
          </cell>
          <cell r="P304">
            <v>56.88147</v>
          </cell>
          <cell r="Q304">
            <v>0</v>
          </cell>
          <cell r="R304">
            <v>80.177999999999997</v>
          </cell>
          <cell r="S304">
            <v>79.677999999999997</v>
          </cell>
          <cell r="T304">
            <v>69.251300000000001</v>
          </cell>
          <cell r="U304">
            <v>116.38560096774194</v>
          </cell>
          <cell r="V304">
            <v>137.97199569892473</v>
          </cell>
          <cell r="W304">
            <v>102.74838032258064</v>
          </cell>
          <cell r="X304">
            <v>0</v>
          </cell>
          <cell r="Y304">
            <v>112.13519677419355</v>
          </cell>
          <cell r="Z304">
            <v>140.64941505376342</v>
          </cell>
          <cell r="AA304">
            <v>0</v>
          </cell>
          <cell r="AB304">
            <v>0</v>
          </cell>
          <cell r="AC304">
            <v>4.5</v>
          </cell>
          <cell r="AD304">
            <v>4</v>
          </cell>
          <cell r="AE304">
            <v>4.2300000000000004</v>
          </cell>
          <cell r="AF304">
            <v>4.5599999999999996</v>
          </cell>
          <cell r="AG304">
            <v>5.03</v>
          </cell>
          <cell r="AH304">
            <v>3.78</v>
          </cell>
          <cell r="AI304">
            <v>4.6900000000000004</v>
          </cell>
          <cell r="AJ304">
            <v>4.5804</v>
          </cell>
          <cell r="AK304">
            <v>4.7415000000000003</v>
          </cell>
          <cell r="AL304">
            <v>4.5678999999999998</v>
          </cell>
          <cell r="AM304">
            <v>4.7915000000000001</v>
          </cell>
          <cell r="AN304">
            <v>4.5643000000000002</v>
          </cell>
          <cell r="AO304">
            <v>4.5064309995688765</v>
          </cell>
          <cell r="AP304">
            <v>4.5614068853290073</v>
          </cell>
          <cell r="AQ304">
            <v>4.271395784411709</v>
          </cell>
          <cell r="AR304">
            <v>4.5664763368143566</v>
          </cell>
          <cell r="AS304">
            <v>4.6904954829458152</v>
          </cell>
          <cell r="AT304">
            <v>4.340369085616782</v>
          </cell>
          <cell r="AU304">
            <v>4.5512679823583095</v>
          </cell>
          <cell r="AV304">
            <v>4.2450000000000001</v>
          </cell>
          <cell r="AW304">
            <v>4.075073806281126</v>
          </cell>
          <cell r="AX304">
            <v>4.1638000000000002</v>
          </cell>
          <cell r="AZ304">
            <v>172</v>
          </cell>
        </row>
        <row r="305">
          <cell r="D305">
            <v>48458</v>
          </cell>
          <cell r="E305">
            <v>57.801270000000002</v>
          </cell>
          <cell r="F305">
            <v>55.071779999999997</v>
          </cell>
          <cell r="G305">
            <v>42.394100000000002</v>
          </cell>
          <cell r="H305">
            <v>47.409799999999997</v>
          </cell>
          <cell r="I305">
            <v>0</v>
          </cell>
          <cell r="J305">
            <v>58.071779999999997</v>
          </cell>
          <cell r="K305">
            <v>57.071779999999997</v>
          </cell>
          <cell r="L305">
            <v>25.651779999999999</v>
          </cell>
          <cell r="M305">
            <v>47.497320000000002</v>
          </cell>
          <cell r="N305">
            <v>49.954430000000002</v>
          </cell>
          <cell r="O305">
            <v>32.268659999999997</v>
          </cell>
          <cell r="P305">
            <v>41.452159999999999</v>
          </cell>
          <cell r="Q305">
            <v>0</v>
          </cell>
          <cell r="R305">
            <v>48.704430000000002</v>
          </cell>
          <cell r="S305">
            <v>48.954430000000002</v>
          </cell>
          <cell r="T305">
            <v>44.198729999999998</v>
          </cell>
          <cell r="U305">
            <v>53.221736666666672</v>
          </cell>
          <cell r="V305">
            <v>52.797402222222225</v>
          </cell>
          <cell r="W305">
            <v>37.893904444444452</v>
          </cell>
          <cell r="X305">
            <v>0</v>
          </cell>
          <cell r="Y305">
            <v>33.894868888888887</v>
          </cell>
          <cell r="Z305">
            <v>53.908513333333332</v>
          </cell>
          <cell r="AA305">
            <v>0</v>
          </cell>
          <cell r="AB305">
            <v>0</v>
          </cell>
          <cell r="AC305">
            <v>4.47</v>
          </cell>
          <cell r="AD305">
            <v>4.03</v>
          </cell>
          <cell r="AE305">
            <v>4.12</v>
          </cell>
          <cell r="AF305">
            <v>4.51</v>
          </cell>
          <cell r="AG305">
            <v>4.91</v>
          </cell>
          <cell r="AH305">
            <v>3.6</v>
          </cell>
          <cell r="AI305">
            <v>4.66</v>
          </cell>
          <cell r="AJ305">
            <v>4.55</v>
          </cell>
          <cell r="AK305">
            <v>4.7107999999999999</v>
          </cell>
          <cell r="AL305">
            <v>4.5377000000000001</v>
          </cell>
          <cell r="AM305">
            <v>4.7607999999999997</v>
          </cell>
          <cell r="AN305">
            <v>4.5339999999999998</v>
          </cell>
          <cell r="AO305">
            <v>4.4763700585261477</v>
          </cell>
          <cell r="AP305">
            <v>4.5309901764169114</v>
          </cell>
          <cell r="AQ305">
            <v>4.2299708463488974</v>
          </cell>
          <cell r="AR305">
            <v>4.5360596279022607</v>
          </cell>
          <cell r="AS305">
            <v>4.6392817166854448</v>
          </cell>
          <cell r="AT305">
            <v>4.3253133795041654</v>
          </cell>
          <cell r="AU305">
            <v>4.5208512734462136</v>
          </cell>
          <cell r="AV305">
            <v>4.1349999999999998</v>
          </cell>
          <cell r="AW305">
            <v>4.1055647098282346</v>
          </cell>
          <cell r="AX305">
            <v>4.1942000000000004</v>
          </cell>
          <cell r="AZ305">
            <v>173</v>
          </cell>
        </row>
        <row r="306">
          <cell r="D306">
            <v>48488</v>
          </cell>
          <cell r="E306">
            <v>64.658529999999999</v>
          </cell>
          <cell r="F306">
            <v>52.190040000000003</v>
          </cell>
          <cell r="G306">
            <v>49.192410000000002</v>
          </cell>
          <cell r="H306">
            <v>53.908209999999997</v>
          </cell>
          <cell r="I306">
            <v>0</v>
          </cell>
          <cell r="J306">
            <v>50.940040000000003</v>
          </cell>
          <cell r="K306">
            <v>50.690040000000003</v>
          </cell>
          <cell r="L306">
            <v>52.037239999999997</v>
          </cell>
          <cell r="M306">
            <v>52.546939999999999</v>
          </cell>
          <cell r="N306">
            <v>48.1509</v>
          </cell>
          <cell r="O306">
            <v>37.156590000000001</v>
          </cell>
          <cell r="P306">
            <v>43.017589999999998</v>
          </cell>
          <cell r="Q306">
            <v>0</v>
          </cell>
          <cell r="R306">
            <v>46.9009</v>
          </cell>
          <cell r="S306">
            <v>46.9009</v>
          </cell>
          <cell r="T306">
            <v>48.435699999999997</v>
          </cell>
          <cell r="U306">
            <v>59.319011827956984</v>
          </cell>
          <cell r="V306">
            <v>50.409343870967739</v>
          </cell>
          <cell r="W306">
            <v>43.886295806451614</v>
          </cell>
          <cell r="X306">
            <v>0</v>
          </cell>
          <cell r="Y306">
            <v>50.449464301075267</v>
          </cell>
          <cell r="Z306">
            <v>49.159343870967746</v>
          </cell>
          <cell r="AA306">
            <v>0</v>
          </cell>
          <cell r="AB306">
            <v>0</v>
          </cell>
          <cell r="AC306">
            <v>4.4800000000000004</v>
          </cell>
          <cell r="AD306">
            <v>4.2300000000000004</v>
          </cell>
          <cell r="AE306">
            <v>4.18</v>
          </cell>
          <cell r="AF306">
            <v>4.4800000000000004</v>
          </cell>
          <cell r="AG306">
            <v>4.91</v>
          </cell>
          <cell r="AH306">
            <v>3.62</v>
          </cell>
          <cell r="AI306">
            <v>4.66</v>
          </cell>
          <cell r="AJ306">
            <v>4.5591999999999997</v>
          </cell>
          <cell r="AK306">
            <v>4.7196999999999996</v>
          </cell>
          <cell r="AL306">
            <v>4.5472999999999999</v>
          </cell>
          <cell r="AM306">
            <v>4.7697000000000003</v>
          </cell>
          <cell r="AN306">
            <v>4.5435999999999996</v>
          </cell>
          <cell r="AO306">
            <v>4.4863903722070564</v>
          </cell>
          <cell r="AP306">
            <v>4.54112907938761</v>
          </cell>
          <cell r="AQ306">
            <v>4.3646018950530348</v>
          </cell>
          <cell r="AR306">
            <v>4.5461985308729602</v>
          </cell>
          <cell r="AS306">
            <v>4.608553456929223</v>
          </cell>
          <cell r="AT306">
            <v>4.4156476161798652</v>
          </cell>
          <cell r="AU306">
            <v>4.5309901764169114</v>
          </cell>
          <cell r="AV306">
            <v>4.1950000000000003</v>
          </cell>
          <cell r="AW306">
            <v>4.3088374001422913</v>
          </cell>
          <cell r="AX306">
            <v>4.3955000000000002</v>
          </cell>
          <cell r="AZ306">
            <v>174</v>
          </cell>
        </row>
        <row r="307">
          <cell r="D307">
            <v>48519</v>
          </cell>
          <cell r="E307">
            <v>64.07938</v>
          </cell>
          <cell r="F307">
            <v>52.35295</v>
          </cell>
          <cell r="G307">
            <v>48.31512</v>
          </cell>
          <cell r="H307">
            <v>51.538020000000003</v>
          </cell>
          <cell r="I307">
            <v>0</v>
          </cell>
          <cell r="J307">
            <v>50.85295</v>
          </cell>
          <cell r="K307">
            <v>51.10295</v>
          </cell>
          <cell r="L307">
            <v>51.043750000000003</v>
          </cell>
          <cell r="M307">
            <v>55.459470000000003</v>
          </cell>
          <cell r="N307">
            <v>50.314970000000002</v>
          </cell>
          <cell r="O307">
            <v>39.844290000000001</v>
          </cell>
          <cell r="P307">
            <v>44.756390000000003</v>
          </cell>
          <cell r="Q307">
            <v>0</v>
          </cell>
          <cell r="R307">
            <v>49.064970000000002</v>
          </cell>
          <cell r="S307">
            <v>49.064970000000002</v>
          </cell>
          <cell r="T307">
            <v>49.192869999999999</v>
          </cell>
          <cell r="U307">
            <v>60.241666948682386</v>
          </cell>
          <cell r="V307">
            <v>51.445610776699034</v>
          </cell>
          <cell r="W307">
            <v>44.543779597780862</v>
          </cell>
          <cell r="X307">
            <v>0</v>
          </cell>
          <cell r="Y307">
            <v>50.219710499306522</v>
          </cell>
          <cell r="Z307">
            <v>50.056914521497916</v>
          </cell>
          <cell r="AA307">
            <v>0</v>
          </cell>
          <cell r="AB307">
            <v>0</v>
          </cell>
          <cell r="AC307">
            <v>4.82</v>
          </cell>
          <cell r="AD307">
            <v>4.88</v>
          </cell>
          <cell r="AE307">
            <v>4.62</v>
          </cell>
          <cell r="AF307">
            <v>4.82</v>
          </cell>
          <cell r="AG307">
            <v>5.0599999999999996</v>
          </cell>
          <cell r="AH307">
            <v>3.96</v>
          </cell>
          <cell r="AI307">
            <v>5.04</v>
          </cell>
          <cell r="AJ307">
            <v>4.9076000000000004</v>
          </cell>
          <cell r="AK307">
            <v>5.0720000000000001</v>
          </cell>
          <cell r="AL307">
            <v>4.8910999999999998</v>
          </cell>
          <cell r="AM307">
            <v>5.1219999999999999</v>
          </cell>
          <cell r="AN307">
            <v>4.8890000000000002</v>
          </cell>
          <cell r="AO307">
            <v>4.827081037357984</v>
          </cell>
          <cell r="AP307">
            <v>4.885851780391361</v>
          </cell>
          <cell r="AQ307">
            <v>4.9290166761588372</v>
          </cell>
          <cell r="AR307">
            <v>4.8909212318767112</v>
          </cell>
          <cell r="AS307">
            <v>4.956807067499744</v>
          </cell>
          <cell r="AT307">
            <v>4.6314460704607043</v>
          </cell>
          <cell r="AU307">
            <v>4.8757128774206633</v>
          </cell>
          <cell r="AV307">
            <v>4.6349999999999998</v>
          </cell>
          <cell r="AW307">
            <v>4.9694736436629734</v>
          </cell>
          <cell r="AX307">
            <v>5.1074000000000002</v>
          </cell>
          <cell r="AZ307">
            <v>175</v>
          </cell>
        </row>
        <row r="308">
          <cell r="D308">
            <v>48549</v>
          </cell>
          <cell r="E308">
            <v>71.730239999999995</v>
          </cell>
          <cell r="F308">
            <v>55.534039999999997</v>
          </cell>
          <cell r="G308">
            <v>58.959139999999998</v>
          </cell>
          <cell r="H308">
            <v>59.798139999999997</v>
          </cell>
          <cell r="I308">
            <v>0</v>
          </cell>
          <cell r="J308">
            <v>54.034039999999997</v>
          </cell>
          <cell r="K308">
            <v>54.034039999999997</v>
          </cell>
          <cell r="L308">
            <v>59.91534</v>
          </cell>
          <cell r="M308">
            <v>59.325670000000002</v>
          </cell>
          <cell r="N308">
            <v>51.54457</v>
          </cell>
          <cell r="O308">
            <v>44.169730000000001</v>
          </cell>
          <cell r="P308">
            <v>47.882330000000003</v>
          </cell>
          <cell r="Q308">
            <v>0</v>
          </cell>
          <cell r="R308">
            <v>49.54457</v>
          </cell>
          <cell r="S308">
            <v>50.54457</v>
          </cell>
          <cell r="T308">
            <v>56.684269999999998</v>
          </cell>
          <cell r="U308">
            <v>66.261558602150529</v>
          </cell>
          <cell r="V308">
            <v>53.775241397849463</v>
          </cell>
          <cell r="W308">
            <v>52.439077526881718</v>
          </cell>
          <cell r="X308">
            <v>0</v>
          </cell>
          <cell r="Y308">
            <v>58.490889784946233</v>
          </cell>
          <cell r="Z308">
            <v>52.054811290322576</v>
          </cell>
          <cell r="AA308">
            <v>0</v>
          </cell>
          <cell r="AB308">
            <v>0</v>
          </cell>
          <cell r="AC308">
            <v>5.14</v>
          </cell>
          <cell r="AD308">
            <v>5.14</v>
          </cell>
          <cell r="AE308">
            <v>4.91</v>
          </cell>
          <cell r="AF308">
            <v>5.07</v>
          </cell>
          <cell r="AG308">
            <v>5.19</v>
          </cell>
          <cell r="AH308">
            <v>4.07</v>
          </cell>
          <cell r="AI308">
            <v>5.35</v>
          </cell>
          <cell r="AJ308">
            <v>5.2333999999999996</v>
          </cell>
          <cell r="AK308">
            <v>5.4006999999999996</v>
          </cell>
          <cell r="AL308">
            <v>5.2137000000000002</v>
          </cell>
          <cell r="AM308">
            <v>5.4507000000000003</v>
          </cell>
          <cell r="AN308">
            <v>5.2127999999999997</v>
          </cell>
          <cell r="AO308">
            <v>5.1477310751470924</v>
          </cell>
          <cell r="AP308">
            <v>5.2102966754537157</v>
          </cell>
          <cell r="AQ308">
            <v>5.2138131253406641</v>
          </cell>
          <cell r="AR308">
            <v>5.215366126939065</v>
          </cell>
          <cell r="AS308">
            <v>5.212875898801598</v>
          </cell>
          <cell r="AT308">
            <v>4.9124859178962161</v>
          </cell>
          <cell r="AU308">
            <v>5.2001577724830179</v>
          </cell>
          <cell r="AV308">
            <v>4.9249999999999998</v>
          </cell>
          <cell r="AW308">
            <v>5.2337281410712464</v>
          </cell>
          <cell r="AX308">
            <v>5.3954000000000004</v>
          </cell>
          <cell r="AZ308">
            <v>176</v>
          </cell>
        </row>
        <row r="309">
          <cell r="D309">
            <v>48580</v>
          </cell>
          <cell r="E309">
            <v>70.614680000000007</v>
          </cell>
          <cell r="F309">
            <v>57.409039999999997</v>
          </cell>
          <cell r="G309">
            <v>54.7883</v>
          </cell>
          <cell r="H309">
            <v>58.246899999999997</v>
          </cell>
          <cell r="I309">
            <v>0</v>
          </cell>
          <cell r="J309">
            <v>55.909039999999997</v>
          </cell>
          <cell r="K309">
            <v>55.909039999999997</v>
          </cell>
          <cell r="L309">
            <v>57.432639999999999</v>
          </cell>
          <cell r="M309">
            <v>56.493920000000003</v>
          </cell>
          <cell r="N309">
            <v>51.43497</v>
          </cell>
          <cell r="O309">
            <v>40.37867</v>
          </cell>
          <cell r="P309">
            <v>46.974069999999998</v>
          </cell>
          <cell r="Q309">
            <v>0</v>
          </cell>
          <cell r="R309">
            <v>49.93497</v>
          </cell>
          <cell r="S309">
            <v>50.43497</v>
          </cell>
          <cell r="T309">
            <v>54.417070000000002</v>
          </cell>
          <cell r="U309">
            <v>64.085726451612899</v>
          </cell>
          <cell r="V309">
            <v>54.646835591397853</v>
          </cell>
          <cell r="W309">
            <v>48.125782903225812</v>
          </cell>
          <cell r="X309">
            <v>0</v>
          </cell>
          <cell r="Y309">
            <v>56.03834419354839</v>
          </cell>
          <cell r="Z309">
            <v>53.146835591397846</v>
          </cell>
          <cell r="AA309">
            <v>0</v>
          </cell>
          <cell r="AB309">
            <v>0</v>
          </cell>
          <cell r="AC309">
            <v>5.19</v>
          </cell>
          <cell r="AD309">
            <v>5.17</v>
          </cell>
          <cell r="AE309">
            <v>4.95</v>
          </cell>
          <cell r="AF309">
            <v>5.1100000000000003</v>
          </cell>
          <cell r="AG309">
            <v>5.22</v>
          </cell>
          <cell r="AH309">
            <v>4.09</v>
          </cell>
          <cell r="AI309">
            <v>5.38</v>
          </cell>
          <cell r="AJ309">
            <v>5.2853000000000003</v>
          </cell>
          <cell r="AK309">
            <v>5.4538000000000002</v>
          </cell>
          <cell r="AL309">
            <v>5.2647000000000004</v>
          </cell>
          <cell r="AM309">
            <v>5.5038</v>
          </cell>
          <cell r="AN309">
            <v>5.2641999999999998</v>
          </cell>
          <cell r="AO309">
            <v>5.1978326435516404</v>
          </cell>
          <cell r="AP309">
            <v>5.2609911903072089</v>
          </cell>
          <cell r="AQ309">
            <v>5.2500599461456243</v>
          </cell>
          <cell r="AR309">
            <v>5.2660606417925591</v>
          </cell>
          <cell r="AS309">
            <v>5.2538469118098945</v>
          </cell>
          <cell r="AT309">
            <v>4.9941882164006817</v>
          </cell>
          <cell r="AU309">
            <v>5.2508522873365102</v>
          </cell>
          <cell r="AV309">
            <v>4.9649999999999999</v>
          </cell>
          <cell r="AW309">
            <v>5.264219044618355</v>
          </cell>
          <cell r="AX309">
            <v>5.4278000000000004</v>
          </cell>
          <cell r="AZ309">
            <v>177</v>
          </cell>
        </row>
        <row r="310">
          <cell r="D310">
            <v>48611</v>
          </cell>
          <cell r="E310">
            <v>69.581109999999995</v>
          </cell>
          <cell r="F310">
            <v>51.336300000000001</v>
          </cell>
          <cell r="G310">
            <v>55.320959999999999</v>
          </cell>
          <cell r="H310">
            <v>58.523060000000001</v>
          </cell>
          <cell r="I310">
            <v>0</v>
          </cell>
          <cell r="J310">
            <v>49.836300000000001</v>
          </cell>
          <cell r="K310">
            <v>49.836300000000001</v>
          </cell>
          <cell r="L310">
            <v>50.827599999999997</v>
          </cell>
          <cell r="M310">
            <v>58.663649999999997</v>
          </cell>
          <cell r="N310">
            <v>48.369880000000002</v>
          </cell>
          <cell r="O310">
            <v>42.97681</v>
          </cell>
          <cell r="P310">
            <v>49.993209999999998</v>
          </cell>
          <cell r="Q310">
            <v>0</v>
          </cell>
          <cell r="R310">
            <v>46.869880000000002</v>
          </cell>
          <cell r="S310">
            <v>47.119880000000002</v>
          </cell>
          <cell r="T310">
            <v>50.97598</v>
          </cell>
          <cell r="U310">
            <v>64.902198571428571</v>
          </cell>
          <cell r="V310">
            <v>50.064977142857146</v>
          </cell>
          <cell r="W310">
            <v>50.030610000000003</v>
          </cell>
          <cell r="X310">
            <v>0</v>
          </cell>
          <cell r="Y310">
            <v>50.891191428571425</v>
          </cell>
          <cell r="Z310">
            <v>48.564977142857146</v>
          </cell>
          <cell r="AA310">
            <v>0</v>
          </cell>
          <cell r="AB310">
            <v>0</v>
          </cell>
          <cell r="AC310">
            <v>5.0199999999999996</v>
          </cell>
          <cell r="AD310">
            <v>4.9800000000000004</v>
          </cell>
          <cell r="AE310">
            <v>4.8099999999999996</v>
          </cell>
          <cell r="AF310">
            <v>4.9000000000000004</v>
          </cell>
          <cell r="AG310">
            <v>5.22</v>
          </cell>
          <cell r="AH310">
            <v>4.12</v>
          </cell>
          <cell r="AI310">
            <v>5.1100000000000003</v>
          </cell>
          <cell r="AJ310">
            <v>5.1150000000000002</v>
          </cell>
          <cell r="AK310">
            <v>5.2828999999999997</v>
          </cell>
          <cell r="AL310">
            <v>5.0944000000000003</v>
          </cell>
          <cell r="AM310">
            <v>5.3329000000000004</v>
          </cell>
          <cell r="AN310">
            <v>5.0937999999999999</v>
          </cell>
          <cell r="AO310">
            <v>5.0274873109761762</v>
          </cell>
          <cell r="AP310">
            <v>5.0886298398053329</v>
          </cell>
          <cell r="AQ310">
            <v>5.0791820766365285</v>
          </cell>
          <cell r="AR310">
            <v>5.0936992912906822</v>
          </cell>
          <cell r="AS310">
            <v>5.038749093516337</v>
          </cell>
          <cell r="AT310">
            <v>4.7895309846431795</v>
          </cell>
          <cell r="AU310">
            <v>5.0784909368346343</v>
          </cell>
          <cell r="AV310">
            <v>4.8250000000000002</v>
          </cell>
          <cell r="AW310">
            <v>5.0711099888200026</v>
          </cell>
          <cell r="AX310">
            <v>5.2228000000000003</v>
          </cell>
          <cell r="AZ310">
            <v>178</v>
          </cell>
        </row>
        <row r="311">
          <cell r="D311">
            <v>48639</v>
          </cell>
          <cell r="E311">
            <v>43.259010000000004</v>
          </cell>
          <cell r="F311">
            <v>35.880780000000001</v>
          </cell>
          <cell r="G311">
            <v>30.08718</v>
          </cell>
          <cell r="H311">
            <v>34.831180000000003</v>
          </cell>
          <cell r="I311">
            <v>0</v>
          </cell>
          <cell r="J311">
            <v>33.880780000000001</v>
          </cell>
          <cell r="K311">
            <v>34.130780000000001</v>
          </cell>
          <cell r="L311">
            <v>32.310879999999997</v>
          </cell>
          <cell r="M311">
            <v>45.347740000000002</v>
          </cell>
          <cell r="N311">
            <v>43.58952</v>
          </cell>
          <cell r="O311">
            <v>30.33304</v>
          </cell>
          <cell r="P311">
            <v>38.464440000000003</v>
          </cell>
          <cell r="Q311">
            <v>0</v>
          </cell>
          <cell r="R311">
            <v>42.08952</v>
          </cell>
          <cell r="S311">
            <v>42.08952</v>
          </cell>
          <cell r="T311">
            <v>39.709919999999997</v>
          </cell>
          <cell r="U311">
            <v>44.133296716016154</v>
          </cell>
          <cell r="V311">
            <v>39.107453135935401</v>
          </cell>
          <cell r="W311">
            <v>30.190090444145355</v>
          </cell>
          <cell r="X311">
            <v>0</v>
          </cell>
          <cell r="Y311">
            <v>35.407920969044412</v>
          </cell>
          <cell r="Z311">
            <v>37.316739811574699</v>
          </cell>
          <cell r="AA311">
            <v>0</v>
          </cell>
          <cell r="AB311">
            <v>0</v>
          </cell>
          <cell r="AC311">
            <v>4.8099999999999996</v>
          </cell>
          <cell r="AD311">
            <v>4.8099999999999996</v>
          </cell>
          <cell r="AE311">
            <v>4.45</v>
          </cell>
          <cell r="AF311">
            <v>4.74</v>
          </cell>
          <cell r="AG311">
            <v>5.13</v>
          </cell>
          <cell r="AH311">
            <v>3.97</v>
          </cell>
          <cell r="AI311">
            <v>4.95</v>
          </cell>
          <cell r="AJ311">
            <v>4.8971999999999998</v>
          </cell>
          <cell r="AK311">
            <v>5.0614999999999997</v>
          </cell>
          <cell r="AL311">
            <v>4.8808999999999996</v>
          </cell>
          <cell r="AM311">
            <v>5.1115000000000004</v>
          </cell>
          <cell r="AN311">
            <v>4.8788</v>
          </cell>
          <cell r="AO311">
            <v>4.8170607236770744</v>
          </cell>
          <cell r="AP311">
            <v>4.8757128774206633</v>
          </cell>
          <cell r="AQ311">
            <v>4.8047418619704034</v>
          </cell>
          <cell r="AR311">
            <v>4.8807823289060117</v>
          </cell>
          <cell r="AS311">
            <v>4.8748650414831509</v>
          </cell>
          <cell r="AT311">
            <v>4.5938068051791632</v>
          </cell>
          <cell r="AU311">
            <v>4.8655739744499646</v>
          </cell>
          <cell r="AV311">
            <v>4.4649999999999999</v>
          </cell>
          <cell r="AW311">
            <v>4.8983282020530536</v>
          </cell>
          <cell r="AX311">
            <v>5.0224000000000002</v>
          </cell>
          <cell r="AZ311">
            <v>179</v>
          </cell>
        </row>
        <row r="312">
          <cell r="D312">
            <v>48670</v>
          </cell>
          <cell r="E312">
            <v>29.42972</v>
          </cell>
          <cell r="F312">
            <v>28.940670000000001</v>
          </cell>
          <cell r="G312">
            <v>19.126000000000001</v>
          </cell>
          <cell r="H312">
            <v>22.466100000000001</v>
          </cell>
          <cell r="I312">
            <v>0</v>
          </cell>
          <cell r="J312">
            <v>26.940670000000001</v>
          </cell>
          <cell r="K312">
            <v>26.690670000000001</v>
          </cell>
          <cell r="L312">
            <v>24.135370000000002</v>
          </cell>
          <cell r="M312">
            <v>33.454940000000001</v>
          </cell>
          <cell r="N312">
            <v>39.667929999999998</v>
          </cell>
          <cell r="O312">
            <v>19.334790000000002</v>
          </cell>
          <cell r="P312">
            <v>24.949390000000001</v>
          </cell>
          <cell r="Q312">
            <v>0</v>
          </cell>
          <cell r="R312">
            <v>38.167929999999998</v>
          </cell>
          <cell r="S312">
            <v>37.417929999999998</v>
          </cell>
          <cell r="T312">
            <v>37.098329999999997</v>
          </cell>
          <cell r="U312">
            <v>31.129257333333328</v>
          </cell>
          <cell r="V312">
            <v>33.469957555555553</v>
          </cell>
          <cell r="W312">
            <v>19.214155777777776</v>
          </cell>
          <cell r="X312">
            <v>0</v>
          </cell>
          <cell r="Y312">
            <v>29.608619777777776</v>
          </cell>
          <cell r="Z312">
            <v>31.681068666666668</v>
          </cell>
          <cell r="AA312">
            <v>0</v>
          </cell>
          <cell r="AB312">
            <v>0</v>
          </cell>
          <cell r="AC312">
            <v>4.41</v>
          </cell>
          <cell r="AD312">
            <v>4.29</v>
          </cell>
          <cell r="AE312">
            <v>4.08</v>
          </cell>
          <cell r="AF312">
            <v>4.3600000000000003</v>
          </cell>
          <cell r="AG312">
            <v>4.8899999999999997</v>
          </cell>
          <cell r="AH312">
            <v>3.73</v>
          </cell>
          <cell r="AI312">
            <v>4.53</v>
          </cell>
          <cell r="AJ312">
            <v>4.4865000000000004</v>
          </cell>
          <cell r="AK312">
            <v>4.6456999999999997</v>
          </cell>
          <cell r="AL312">
            <v>4.4760999999999997</v>
          </cell>
          <cell r="AM312">
            <v>4.6957000000000004</v>
          </cell>
          <cell r="AN312">
            <v>4.4718</v>
          </cell>
          <cell r="AO312">
            <v>4.4162481764406891</v>
          </cell>
          <cell r="AP312">
            <v>4.4701567585927195</v>
          </cell>
          <cell r="AQ312">
            <v>4.3438894260216276</v>
          </cell>
          <cell r="AR312">
            <v>4.4752262100780698</v>
          </cell>
          <cell r="AS312">
            <v>4.4856404179043325</v>
          </cell>
          <cell r="AT312">
            <v>4.3880454883067346</v>
          </cell>
          <cell r="AU312">
            <v>4.4600178556220218</v>
          </cell>
          <cell r="AV312">
            <v>4.0949999999999998</v>
          </cell>
          <cell r="AW312">
            <v>4.3698192072365076</v>
          </cell>
          <cell r="AX312">
            <v>4.4393000000000002</v>
          </cell>
          <cell r="AZ312">
            <v>180</v>
          </cell>
        </row>
        <row r="313">
          <cell r="D313">
            <v>48700</v>
          </cell>
          <cell r="E313">
            <v>23.250119999999999</v>
          </cell>
          <cell r="F313">
            <v>27.00554</v>
          </cell>
          <cell r="G313">
            <v>12.592269999999999</v>
          </cell>
          <cell r="H313">
            <v>16.663070000000001</v>
          </cell>
          <cell r="I313">
            <v>0</v>
          </cell>
          <cell r="J313">
            <v>25.00554</v>
          </cell>
          <cell r="K313">
            <v>24.75554</v>
          </cell>
          <cell r="L313">
            <v>20.832540000000002</v>
          </cell>
          <cell r="M313">
            <v>25.14715</v>
          </cell>
          <cell r="N313">
            <v>39.602460000000001</v>
          </cell>
          <cell r="O313">
            <v>11.244579999999999</v>
          </cell>
          <cell r="P313">
            <v>18.85538</v>
          </cell>
          <cell r="Q313">
            <v>0</v>
          </cell>
          <cell r="R313">
            <v>38.602460000000001</v>
          </cell>
          <cell r="S313">
            <v>37.602460000000001</v>
          </cell>
          <cell r="T313">
            <v>34.933959999999999</v>
          </cell>
          <cell r="U313">
            <v>24.127241397849463</v>
          </cell>
          <cell r="V313">
            <v>32.829922365591401</v>
          </cell>
          <cell r="W313">
            <v>11.969144516129031</v>
          </cell>
          <cell r="X313">
            <v>0</v>
          </cell>
          <cell r="Y313">
            <v>27.352551397849464</v>
          </cell>
          <cell r="Z313">
            <v>31.292287956989245</v>
          </cell>
          <cell r="AA313">
            <v>0</v>
          </cell>
          <cell r="AB313">
            <v>0</v>
          </cell>
          <cell r="AC313">
            <v>4.38</v>
          </cell>
          <cell r="AD313">
            <v>4.1399999999999997</v>
          </cell>
          <cell r="AE313">
            <v>4.1500000000000004</v>
          </cell>
          <cell r="AF313">
            <v>4.3600000000000003</v>
          </cell>
          <cell r="AG313">
            <v>4.92</v>
          </cell>
          <cell r="AH313">
            <v>3.81</v>
          </cell>
          <cell r="AI313">
            <v>4.5</v>
          </cell>
          <cell r="AJ313">
            <v>4.4558999999999997</v>
          </cell>
          <cell r="AK313">
            <v>4.6147999999999998</v>
          </cell>
          <cell r="AL313">
            <v>4.4458000000000002</v>
          </cell>
          <cell r="AM313">
            <v>4.6647999999999996</v>
          </cell>
          <cell r="AN313">
            <v>4.4413999999999998</v>
          </cell>
          <cell r="AO313">
            <v>4.3861872353979612</v>
          </cell>
          <cell r="AP313">
            <v>4.4397400496806245</v>
          </cell>
          <cell r="AQ313">
            <v>4.3024644879588179</v>
          </cell>
          <cell r="AR313">
            <v>4.4448095011659738</v>
          </cell>
          <cell r="AS313">
            <v>4.4856404179043325</v>
          </cell>
          <cell r="AT313">
            <v>4.2726184081100067</v>
          </cell>
          <cell r="AU313">
            <v>4.4296011467099268</v>
          </cell>
          <cell r="AV313">
            <v>4.165</v>
          </cell>
          <cell r="AW313">
            <v>4.2173646895009655</v>
          </cell>
          <cell r="AX313">
            <v>4.2861000000000002</v>
          </cell>
          <cell r="AZ313">
            <v>181</v>
          </cell>
        </row>
        <row r="314">
          <cell r="D314">
            <v>48731</v>
          </cell>
          <cell r="E314">
            <v>45.656559999999999</v>
          </cell>
          <cell r="F314">
            <v>57.046819999999997</v>
          </cell>
          <cell r="G314">
            <v>33.151040000000002</v>
          </cell>
          <cell r="H314">
            <v>38.558839999999996</v>
          </cell>
          <cell r="I314">
            <v>0</v>
          </cell>
          <cell r="J314">
            <v>56.546819999999997</v>
          </cell>
          <cell r="K314">
            <v>56.046819999999997</v>
          </cell>
          <cell r="L314">
            <v>43.091819999999998</v>
          </cell>
          <cell r="M314">
            <v>37.411929999999998</v>
          </cell>
          <cell r="N314">
            <v>55.536200000000001</v>
          </cell>
          <cell r="O314">
            <v>22.79298</v>
          </cell>
          <cell r="P314">
            <v>31.641580000000001</v>
          </cell>
          <cell r="Q314">
            <v>0</v>
          </cell>
          <cell r="R314">
            <v>53.536200000000001</v>
          </cell>
          <cell r="S314">
            <v>54.036200000000001</v>
          </cell>
          <cell r="T314">
            <v>59.024700000000003</v>
          </cell>
          <cell r="U314">
            <v>42.175493999999993</v>
          </cell>
          <cell r="V314">
            <v>56.409002666666666</v>
          </cell>
          <cell r="W314">
            <v>28.777636888888889</v>
          </cell>
          <cell r="X314">
            <v>0</v>
          </cell>
          <cell r="Y314">
            <v>49.819035999999997</v>
          </cell>
          <cell r="Z314">
            <v>55.275669333333333</v>
          </cell>
          <cell r="AA314">
            <v>0</v>
          </cell>
          <cell r="AB314">
            <v>0</v>
          </cell>
          <cell r="AC314">
            <v>4.38</v>
          </cell>
          <cell r="AD314">
            <v>4.1100000000000003</v>
          </cell>
          <cell r="AE314">
            <v>4.1399999999999997</v>
          </cell>
          <cell r="AF314">
            <v>4.38</v>
          </cell>
          <cell r="AG314">
            <v>4.93</v>
          </cell>
          <cell r="AH314">
            <v>3.87</v>
          </cell>
          <cell r="AI314">
            <v>4.5</v>
          </cell>
          <cell r="AJ314">
            <v>4.4565999999999999</v>
          </cell>
          <cell r="AK314">
            <v>4.6158999999999999</v>
          </cell>
          <cell r="AL314">
            <v>4.4462000000000002</v>
          </cell>
          <cell r="AM314">
            <v>4.6658999999999997</v>
          </cell>
          <cell r="AN314">
            <v>4.4419000000000004</v>
          </cell>
          <cell r="AO314">
            <v>4.3861872353979612</v>
          </cell>
          <cell r="AP314">
            <v>4.4397400496806245</v>
          </cell>
          <cell r="AQ314">
            <v>4.2817520189274108</v>
          </cell>
          <cell r="AR314">
            <v>4.4448095011659738</v>
          </cell>
          <cell r="AS314">
            <v>4.5061259244084804</v>
          </cell>
          <cell r="AT314">
            <v>4.3002205359831374</v>
          </cell>
          <cell r="AU314">
            <v>4.4296011467099268</v>
          </cell>
          <cell r="AV314">
            <v>4.1550000000000002</v>
          </cell>
          <cell r="AW314">
            <v>4.186873785953857</v>
          </cell>
          <cell r="AX314">
            <v>4.2587000000000002</v>
          </cell>
          <cell r="AZ314">
            <v>182</v>
          </cell>
        </row>
        <row r="315">
          <cell r="D315">
            <v>48761</v>
          </cell>
          <cell r="E315">
            <v>128.61940000000001</v>
          </cell>
          <cell r="F315">
            <v>177.8623</v>
          </cell>
          <cell r="G315">
            <v>115.6966</v>
          </cell>
          <cell r="H315">
            <v>121.2641</v>
          </cell>
          <cell r="I315">
            <v>0</v>
          </cell>
          <cell r="J315">
            <v>181.6123</v>
          </cell>
          <cell r="K315">
            <v>182.3623</v>
          </cell>
          <cell r="L315">
            <v>131.58959999999999</v>
          </cell>
          <cell r="M315">
            <v>52.249690000000001</v>
          </cell>
          <cell r="N315">
            <v>70.480419999999995</v>
          </cell>
          <cell r="O315">
            <v>37.603760000000001</v>
          </cell>
          <cell r="P315">
            <v>48.539160000000003</v>
          </cell>
          <cell r="Q315">
            <v>0</v>
          </cell>
          <cell r="R315">
            <v>70.980419999999995</v>
          </cell>
          <cell r="S315">
            <v>71.480419999999995</v>
          </cell>
          <cell r="T315">
            <v>63.701219999999999</v>
          </cell>
          <cell r="U315">
            <v>93.308673870967752</v>
          </cell>
          <cell r="V315">
            <v>128.21261354838708</v>
          </cell>
          <cell r="W315">
            <v>79.589157849462381</v>
          </cell>
          <cell r="X315">
            <v>0</v>
          </cell>
          <cell r="Y315">
            <v>100.20034903225806</v>
          </cell>
          <cell r="Z315">
            <v>130.4599253763441</v>
          </cell>
          <cell r="AA315">
            <v>0</v>
          </cell>
          <cell r="AB315">
            <v>0</v>
          </cell>
          <cell r="AC315">
            <v>4.54</v>
          </cell>
          <cell r="AD315">
            <v>4.12</v>
          </cell>
          <cell r="AE315">
            <v>4.2300000000000004</v>
          </cell>
          <cell r="AF315">
            <v>4.5999999999999996</v>
          </cell>
          <cell r="AG315">
            <v>5.13</v>
          </cell>
          <cell r="AH315">
            <v>3.9</v>
          </cell>
          <cell r="AI315">
            <v>4.74</v>
          </cell>
          <cell r="AJ315">
            <v>4.6201999999999996</v>
          </cell>
          <cell r="AK315">
            <v>4.7811000000000003</v>
          </cell>
          <cell r="AL315">
            <v>4.6078000000000001</v>
          </cell>
          <cell r="AM315">
            <v>4.8311000000000002</v>
          </cell>
          <cell r="AN315">
            <v>4.6041999999999996</v>
          </cell>
          <cell r="AO315">
            <v>4.5465122542925149</v>
          </cell>
          <cell r="AP315">
            <v>4.6019624972118018</v>
          </cell>
          <cell r="AQ315">
            <v>4.3335331915059259</v>
          </cell>
          <cell r="AR315">
            <v>4.6070319486971512</v>
          </cell>
          <cell r="AS315">
            <v>4.7314664959541117</v>
          </cell>
          <cell r="AT315">
            <v>4.3830269196025293</v>
          </cell>
          <cell r="AU315">
            <v>4.5918235942411032</v>
          </cell>
          <cell r="AV315">
            <v>4.2450000000000001</v>
          </cell>
          <cell r="AW315">
            <v>4.1970374204695595</v>
          </cell>
          <cell r="AX315">
            <v>4.2820999999999998</v>
          </cell>
          <cell r="AZ315">
            <v>183</v>
          </cell>
        </row>
        <row r="316">
          <cell r="D316">
            <v>48792</v>
          </cell>
          <cell r="E316">
            <v>168.41370000000001</v>
          </cell>
          <cell r="F316">
            <v>196.9074</v>
          </cell>
          <cell r="G316">
            <v>154.7765</v>
          </cell>
          <cell r="H316">
            <v>158.85220000000001</v>
          </cell>
          <cell r="I316">
            <v>0</v>
          </cell>
          <cell r="J316">
            <v>200.9074</v>
          </cell>
          <cell r="K316">
            <v>200.9074</v>
          </cell>
          <cell r="L316">
            <v>158.52610000000001</v>
          </cell>
          <cell r="M316">
            <v>63.413690000000003</v>
          </cell>
          <cell r="N316">
            <v>82.105630000000005</v>
          </cell>
          <cell r="O316">
            <v>48.45279</v>
          </cell>
          <cell r="P316">
            <v>58.422490000000003</v>
          </cell>
          <cell r="Q316">
            <v>0</v>
          </cell>
          <cell r="R316">
            <v>83.105630000000005</v>
          </cell>
          <cell r="S316">
            <v>82.605630000000005</v>
          </cell>
          <cell r="T316">
            <v>72.178929999999994</v>
          </cell>
          <cell r="U316">
            <v>124.38143774193549</v>
          </cell>
          <cell r="V316">
            <v>148.76472225806452</v>
          </cell>
          <cell r="W316">
            <v>110.18913774193547</v>
          </cell>
          <cell r="X316">
            <v>0</v>
          </cell>
          <cell r="Y316">
            <v>122.31599645161293</v>
          </cell>
          <cell r="Z316">
            <v>151.5066577419355</v>
          </cell>
          <cell r="AA316">
            <v>0</v>
          </cell>
          <cell r="AB316">
            <v>0</v>
          </cell>
          <cell r="AC316">
            <v>4.59</v>
          </cell>
          <cell r="AD316">
            <v>4.1399999999999997</v>
          </cell>
          <cell r="AE316">
            <v>4.3600000000000003</v>
          </cell>
          <cell r="AF316">
            <v>4.6500000000000004</v>
          </cell>
          <cell r="AG316">
            <v>5.17</v>
          </cell>
          <cell r="AH316">
            <v>3.91</v>
          </cell>
          <cell r="AI316">
            <v>4.78</v>
          </cell>
          <cell r="AJ316">
            <v>4.6703999999999999</v>
          </cell>
          <cell r="AK316">
            <v>4.8315000000000001</v>
          </cell>
          <cell r="AL316">
            <v>4.6578999999999997</v>
          </cell>
          <cell r="AM316">
            <v>4.8815</v>
          </cell>
          <cell r="AN316">
            <v>4.6543000000000001</v>
          </cell>
          <cell r="AO316">
            <v>4.596613822697063</v>
          </cell>
          <cell r="AP316">
            <v>4.652657012065295</v>
          </cell>
          <cell r="AQ316">
            <v>4.4112049503736968</v>
          </cell>
          <cell r="AR316">
            <v>4.6577264635506435</v>
          </cell>
          <cell r="AS316">
            <v>4.7826802622144831</v>
          </cell>
          <cell r="AT316">
            <v>4.4307033222924819</v>
          </cell>
          <cell r="AU316">
            <v>4.6425181090945964</v>
          </cell>
          <cell r="AV316">
            <v>4.375</v>
          </cell>
          <cell r="AW316">
            <v>4.2173646895009655</v>
          </cell>
          <cell r="AX316">
            <v>4.3037999999999998</v>
          </cell>
          <cell r="AZ316">
            <v>184</v>
          </cell>
        </row>
        <row r="317">
          <cell r="D317">
            <v>48823</v>
          </cell>
          <cell r="E317">
            <v>56.49427</v>
          </cell>
          <cell r="F317">
            <v>57.511510000000001</v>
          </cell>
          <cell r="G317">
            <v>40.726669999999999</v>
          </cell>
          <cell r="H317">
            <v>45.742370000000001</v>
          </cell>
          <cell r="I317">
            <v>0</v>
          </cell>
          <cell r="J317">
            <v>60.511510000000001</v>
          </cell>
          <cell r="K317">
            <v>59.511510000000001</v>
          </cell>
          <cell r="L317">
            <v>28.09151</v>
          </cell>
          <cell r="M317">
            <v>48.25047</v>
          </cell>
          <cell r="N317">
            <v>53.427750000000003</v>
          </cell>
          <cell r="O317">
            <v>32.430689999999998</v>
          </cell>
          <cell r="P317">
            <v>41.614190000000001</v>
          </cell>
          <cell r="Q317">
            <v>0</v>
          </cell>
          <cell r="R317">
            <v>52.177750000000003</v>
          </cell>
          <cell r="S317">
            <v>52.427750000000003</v>
          </cell>
          <cell r="T317">
            <v>47.672049999999999</v>
          </cell>
          <cell r="U317">
            <v>52.830358888888888</v>
          </cell>
          <cell r="V317">
            <v>55.696505555555561</v>
          </cell>
          <cell r="W317">
            <v>37.039567777777776</v>
          </cell>
          <cell r="X317">
            <v>0</v>
          </cell>
          <cell r="Y317">
            <v>36.793972222222223</v>
          </cell>
          <cell r="Z317">
            <v>56.807616666666675</v>
          </cell>
          <cell r="AA317">
            <v>0</v>
          </cell>
          <cell r="AB317">
            <v>0</v>
          </cell>
          <cell r="AC317">
            <v>4.59</v>
          </cell>
          <cell r="AD317">
            <v>4.17</v>
          </cell>
          <cell r="AE317">
            <v>4.2</v>
          </cell>
          <cell r="AF317">
            <v>4.63</v>
          </cell>
          <cell r="AG317">
            <v>5.07</v>
          </cell>
          <cell r="AH317">
            <v>3.7</v>
          </cell>
          <cell r="AI317">
            <v>4.78</v>
          </cell>
          <cell r="AJ317">
            <v>4.67</v>
          </cell>
          <cell r="AK317">
            <v>4.8308</v>
          </cell>
          <cell r="AL317">
            <v>4.6577000000000002</v>
          </cell>
          <cell r="AM317">
            <v>4.8807999999999998</v>
          </cell>
          <cell r="AN317">
            <v>4.6539999999999999</v>
          </cell>
          <cell r="AO317">
            <v>4.596613822697063</v>
          </cell>
          <cell r="AP317">
            <v>4.652657012065295</v>
          </cell>
          <cell r="AQ317">
            <v>4.3438894260216285</v>
          </cell>
          <cell r="AR317">
            <v>4.6577264635506435</v>
          </cell>
          <cell r="AS317">
            <v>4.7621947557103343</v>
          </cell>
          <cell r="AT317">
            <v>4.4457590284050994</v>
          </cell>
          <cell r="AU317">
            <v>4.6425181090945964</v>
          </cell>
          <cell r="AV317">
            <v>4.2149999999999999</v>
          </cell>
          <cell r="AW317">
            <v>4.2478555930480741</v>
          </cell>
          <cell r="AX317">
            <v>4.3342000000000001</v>
          </cell>
          <cell r="AZ317">
            <v>185</v>
          </cell>
        </row>
        <row r="318">
          <cell r="D318">
            <v>48853</v>
          </cell>
          <cell r="E318">
            <v>71.437740000000005</v>
          </cell>
          <cell r="F318">
            <v>57.207259999999998</v>
          </cell>
          <cell r="G318">
            <v>56.150440000000003</v>
          </cell>
          <cell r="H318">
            <v>60.866239999999998</v>
          </cell>
          <cell r="I318">
            <v>0</v>
          </cell>
          <cell r="J318">
            <v>55.957259999999998</v>
          </cell>
          <cell r="K318">
            <v>55.707259999999998</v>
          </cell>
          <cell r="L318">
            <v>57.054459999999999</v>
          </cell>
          <cell r="M318">
            <v>58.73124</v>
          </cell>
          <cell r="N318">
            <v>53.703530000000001</v>
          </cell>
          <cell r="O318">
            <v>43.070810000000002</v>
          </cell>
          <cell r="P318">
            <v>48.931809999999999</v>
          </cell>
          <cell r="Q318">
            <v>0</v>
          </cell>
          <cell r="R318">
            <v>52.453530000000001</v>
          </cell>
          <cell r="S318">
            <v>52.453530000000001</v>
          </cell>
          <cell r="T318">
            <v>53.988329999999998</v>
          </cell>
          <cell r="U318">
            <v>65.835949677419364</v>
          </cell>
          <cell r="V318">
            <v>55.662604838709676</v>
          </cell>
          <cell r="W318">
            <v>50.384151505376344</v>
          </cell>
          <cell r="X318">
            <v>0</v>
          </cell>
          <cell r="Y318">
            <v>55.702725268817197</v>
          </cell>
          <cell r="Z318">
            <v>54.412604838709676</v>
          </cell>
          <cell r="AA318">
            <v>0</v>
          </cell>
          <cell r="AB318">
            <v>0</v>
          </cell>
          <cell r="AC318">
            <v>4.63</v>
          </cell>
          <cell r="AD318">
            <v>4.38</v>
          </cell>
          <cell r="AE318">
            <v>4.26</v>
          </cell>
          <cell r="AF318">
            <v>4.66</v>
          </cell>
          <cell r="AG318">
            <v>5.04</v>
          </cell>
          <cell r="AH318">
            <v>3.72</v>
          </cell>
          <cell r="AI318">
            <v>4.83</v>
          </cell>
          <cell r="AJ318">
            <v>4.7092000000000001</v>
          </cell>
          <cell r="AK318">
            <v>4.8696999999999999</v>
          </cell>
          <cell r="AL318">
            <v>4.6973000000000003</v>
          </cell>
          <cell r="AM318">
            <v>4.9196999999999997</v>
          </cell>
          <cell r="AN318">
            <v>4.6936</v>
          </cell>
          <cell r="AO318">
            <v>4.6366950774207014</v>
          </cell>
          <cell r="AP318">
            <v>4.6932126239480887</v>
          </cell>
          <cell r="AQ318">
            <v>4.4836985919836163</v>
          </cell>
          <cell r="AR318">
            <v>4.698282075433438</v>
          </cell>
          <cell r="AS318">
            <v>4.792923015466557</v>
          </cell>
          <cell r="AT318">
            <v>4.5662046773060325</v>
          </cell>
          <cell r="AU318">
            <v>4.6830737209773909</v>
          </cell>
          <cell r="AV318">
            <v>4.2750000000000004</v>
          </cell>
          <cell r="AW318">
            <v>4.4612919178778325</v>
          </cell>
          <cell r="AX318">
            <v>4.5454999999999997</v>
          </cell>
          <cell r="AZ318">
            <v>186</v>
          </cell>
        </row>
        <row r="319">
          <cell r="D319">
            <v>48884</v>
          </cell>
          <cell r="E319">
            <v>66.28931</v>
          </cell>
          <cell r="F319">
            <v>51.863819999999997</v>
          </cell>
          <cell r="G319">
            <v>50.310769999999998</v>
          </cell>
          <cell r="H319">
            <v>53.533670000000001</v>
          </cell>
          <cell r="I319">
            <v>0</v>
          </cell>
          <cell r="J319">
            <v>50.363819999999997</v>
          </cell>
          <cell r="K319">
            <v>50.613819999999997</v>
          </cell>
          <cell r="L319">
            <v>50.55462</v>
          </cell>
          <cell r="M319">
            <v>57.026699999999998</v>
          </cell>
          <cell r="N319">
            <v>49.938130000000001</v>
          </cell>
          <cell r="O319">
            <v>41.05265</v>
          </cell>
          <cell r="P319">
            <v>45.964750000000002</v>
          </cell>
          <cell r="Q319">
            <v>0</v>
          </cell>
          <cell r="R319">
            <v>48.688130000000001</v>
          </cell>
          <cell r="S319">
            <v>48.688130000000001</v>
          </cell>
          <cell r="T319">
            <v>48.816029999999998</v>
          </cell>
          <cell r="U319">
            <v>62.165457281553394</v>
          </cell>
          <cell r="V319">
            <v>51.006473966712903</v>
          </cell>
          <cell r="W319">
            <v>46.188916296809985</v>
          </cell>
          <cell r="X319">
            <v>0</v>
          </cell>
          <cell r="Y319">
            <v>49.780573689320384</v>
          </cell>
          <cell r="Z319">
            <v>49.617777711511785</v>
          </cell>
          <cell r="AA319">
            <v>0</v>
          </cell>
          <cell r="AB319">
            <v>0</v>
          </cell>
          <cell r="AC319">
            <v>4.92</v>
          </cell>
          <cell r="AD319">
            <v>4.9800000000000004</v>
          </cell>
          <cell r="AE319">
            <v>4.71</v>
          </cell>
          <cell r="AF319">
            <v>4.9000000000000004</v>
          </cell>
          <cell r="AG319">
            <v>5.22</v>
          </cell>
          <cell r="AH319">
            <v>4.09</v>
          </cell>
          <cell r="AI319">
            <v>5.13</v>
          </cell>
          <cell r="AJ319">
            <v>5.0076000000000001</v>
          </cell>
          <cell r="AK319">
            <v>5.1719999999999997</v>
          </cell>
          <cell r="AL319">
            <v>4.9911000000000003</v>
          </cell>
          <cell r="AM319">
            <v>5.2220000000000004</v>
          </cell>
          <cell r="AN319">
            <v>4.9889999999999999</v>
          </cell>
          <cell r="AO319">
            <v>4.927284174167081</v>
          </cell>
          <cell r="AP319">
            <v>4.9872408100983474</v>
          </cell>
          <cell r="AQ319">
            <v>5.0274009040580152</v>
          </cell>
          <cell r="AR319">
            <v>4.9923102615836967</v>
          </cell>
          <cell r="AS319">
            <v>5.038749093516337</v>
          </cell>
          <cell r="AT319">
            <v>4.7318174445448165</v>
          </cell>
          <cell r="AU319">
            <v>4.9771019071276488</v>
          </cell>
          <cell r="AV319">
            <v>4.7249999999999996</v>
          </cell>
          <cell r="AW319">
            <v>5.0711099888200026</v>
          </cell>
          <cell r="AX319">
            <v>5.2073999999999998</v>
          </cell>
          <cell r="AZ319">
            <v>187</v>
          </cell>
        </row>
        <row r="320">
          <cell r="D320">
            <v>48914</v>
          </cell>
          <cell r="E320">
            <v>75.451800000000006</v>
          </cell>
          <cell r="F320">
            <v>58.501559999999998</v>
          </cell>
          <cell r="G320">
            <v>61.729370000000003</v>
          </cell>
          <cell r="H320">
            <v>62.568370000000002</v>
          </cell>
          <cell r="I320">
            <v>0</v>
          </cell>
          <cell r="J320">
            <v>57.001559999999998</v>
          </cell>
          <cell r="K320">
            <v>57.001559999999998</v>
          </cell>
          <cell r="L320">
            <v>62.882860000000001</v>
          </cell>
          <cell r="M320">
            <v>61.76399</v>
          </cell>
          <cell r="N320">
            <v>53.657490000000003</v>
          </cell>
          <cell r="O320">
            <v>46.182670000000002</v>
          </cell>
          <cell r="P320">
            <v>49.895269999999996</v>
          </cell>
          <cell r="Q320">
            <v>0</v>
          </cell>
          <cell r="R320">
            <v>51.657490000000003</v>
          </cell>
          <cell r="S320">
            <v>52.657490000000003</v>
          </cell>
          <cell r="T320">
            <v>58.797089999999997</v>
          </cell>
          <cell r="U320">
            <v>69.417389139784959</v>
          </cell>
          <cell r="V320">
            <v>56.366002258064505</v>
          </cell>
          <cell r="W320">
            <v>54.875448494623654</v>
          </cell>
          <cell r="X320">
            <v>0</v>
          </cell>
          <cell r="Y320">
            <v>61.081606559139779</v>
          </cell>
          <cell r="Z320">
            <v>54.645572150537639</v>
          </cell>
          <cell r="AA320">
            <v>0</v>
          </cell>
          <cell r="AB320">
            <v>0</v>
          </cell>
          <cell r="AC320">
            <v>5.31</v>
          </cell>
          <cell r="AD320">
            <v>5.31</v>
          </cell>
          <cell r="AE320">
            <v>5.07</v>
          </cell>
          <cell r="AF320">
            <v>5.26</v>
          </cell>
          <cell r="AG320">
            <v>5.35</v>
          </cell>
          <cell r="AH320">
            <v>4.21</v>
          </cell>
          <cell r="AI320">
            <v>5.55</v>
          </cell>
          <cell r="AJ320">
            <v>5.4034000000000004</v>
          </cell>
          <cell r="AK320">
            <v>5.5707000000000004</v>
          </cell>
          <cell r="AL320">
            <v>5.3837000000000002</v>
          </cell>
          <cell r="AM320">
            <v>5.6207000000000003</v>
          </cell>
          <cell r="AN320">
            <v>5.3827999999999996</v>
          </cell>
          <cell r="AO320">
            <v>5.3180764077225557</v>
          </cell>
          <cell r="AP320">
            <v>5.3826580259555916</v>
          </cell>
          <cell r="AQ320">
            <v>5.3846909948497617</v>
          </cell>
          <cell r="AR320">
            <v>5.3877274774409409</v>
          </cell>
          <cell r="AS320">
            <v>5.4074882105910067</v>
          </cell>
          <cell r="AT320">
            <v>5.0831172538392053</v>
          </cell>
          <cell r="AU320">
            <v>5.372519122984893</v>
          </cell>
          <cell r="AV320">
            <v>5.085</v>
          </cell>
          <cell r="AW320">
            <v>5.4065099278381945</v>
          </cell>
          <cell r="AX320">
            <v>5.5654000000000003</v>
          </cell>
          <cell r="AZ320">
            <v>188</v>
          </cell>
        </row>
        <row r="321">
          <cell r="D321">
            <v>48945</v>
          </cell>
          <cell r="E321">
            <v>72.837999999999994</v>
          </cell>
          <cell r="F321">
            <v>58.386270000000003</v>
          </cell>
          <cell r="G321">
            <v>56.50009</v>
          </cell>
          <cell r="H321">
            <v>59.958689999999997</v>
          </cell>
          <cell r="I321">
            <v>0</v>
          </cell>
          <cell r="J321">
            <v>56.886270000000003</v>
          </cell>
          <cell r="K321">
            <v>56.886270000000003</v>
          </cell>
          <cell r="L321">
            <v>58.409869999999998</v>
          </cell>
          <cell r="M321">
            <v>58.227789999999999</v>
          </cell>
          <cell r="N321">
            <v>52.880549999999999</v>
          </cell>
          <cell r="O321">
            <v>41.480029999999999</v>
          </cell>
          <cell r="P321">
            <v>48.075429999999997</v>
          </cell>
          <cell r="Q321">
            <v>0</v>
          </cell>
          <cell r="R321">
            <v>51.380549999999999</v>
          </cell>
          <cell r="S321">
            <v>51.880549999999999</v>
          </cell>
          <cell r="T321">
            <v>55.862650000000002</v>
          </cell>
          <cell r="U321">
            <v>66.08274161290322</v>
          </cell>
          <cell r="V321">
            <v>55.84061451612903</v>
          </cell>
          <cell r="W321">
            <v>49.555331075268825</v>
          </cell>
          <cell r="X321">
            <v>0</v>
          </cell>
          <cell r="Y321">
            <v>57.232123118279567</v>
          </cell>
          <cell r="Z321">
            <v>54.34061451612903</v>
          </cell>
          <cell r="AA321">
            <v>0</v>
          </cell>
          <cell r="AB321">
            <v>0</v>
          </cell>
          <cell r="AC321">
            <v>5.35</v>
          </cell>
          <cell r="AD321">
            <v>5.35</v>
          </cell>
          <cell r="AE321">
            <v>5.1100000000000003</v>
          </cell>
          <cell r="AF321">
            <v>5.31</v>
          </cell>
          <cell r="AG321">
            <v>5.38</v>
          </cell>
          <cell r="AH321">
            <v>4.2300000000000004</v>
          </cell>
          <cell r="AI321">
            <v>5.58</v>
          </cell>
          <cell r="AJ321">
            <v>5.4452999999999996</v>
          </cell>
          <cell r="AK321">
            <v>5.6138000000000003</v>
          </cell>
          <cell r="AL321">
            <v>5.4246999999999996</v>
          </cell>
          <cell r="AM321">
            <v>5.6638000000000002</v>
          </cell>
          <cell r="AN321">
            <v>5.4241999999999999</v>
          </cell>
          <cell r="AO321">
            <v>5.3581576624461942</v>
          </cell>
          <cell r="AP321">
            <v>5.4232136378383862</v>
          </cell>
          <cell r="AQ321">
            <v>5.4261159329125723</v>
          </cell>
          <cell r="AR321">
            <v>5.4282830893237346</v>
          </cell>
          <cell r="AS321">
            <v>5.4587019768513771</v>
          </cell>
          <cell r="AT321">
            <v>5.1547824149352603</v>
          </cell>
          <cell r="AU321">
            <v>5.4130747348676875</v>
          </cell>
          <cell r="AV321">
            <v>5.125</v>
          </cell>
          <cell r="AW321">
            <v>5.4471644659010057</v>
          </cell>
          <cell r="AX321">
            <v>5.6078000000000001</v>
          </cell>
          <cell r="AZ321">
            <v>189</v>
          </cell>
        </row>
        <row r="322">
          <cell r="D322">
            <v>48976</v>
          </cell>
          <cell r="E322">
            <v>69.570880000000002</v>
          </cell>
          <cell r="F322">
            <v>51.952739999999999</v>
          </cell>
          <cell r="G322">
            <v>54.615549999999999</v>
          </cell>
          <cell r="H322">
            <v>57.81765</v>
          </cell>
          <cell r="I322">
            <v>0</v>
          </cell>
          <cell r="J322">
            <v>50.452739999999999</v>
          </cell>
          <cell r="K322">
            <v>50.452739999999999</v>
          </cell>
          <cell r="L322">
            <v>51.444040000000001</v>
          </cell>
          <cell r="M322">
            <v>60.130389999999998</v>
          </cell>
          <cell r="N322">
            <v>50.488280000000003</v>
          </cell>
          <cell r="O322">
            <v>43.908239999999999</v>
          </cell>
          <cell r="P322">
            <v>50.924639999999997</v>
          </cell>
          <cell r="Q322">
            <v>0</v>
          </cell>
          <cell r="R322">
            <v>48.988280000000003</v>
          </cell>
          <cell r="S322">
            <v>49.238280000000003</v>
          </cell>
          <cell r="T322">
            <v>53.094380000000001</v>
          </cell>
          <cell r="U322">
            <v>65.52495571428571</v>
          </cell>
          <cell r="V322">
            <v>51.325114285714285</v>
          </cell>
          <cell r="W322">
            <v>50.026702857142858</v>
          </cell>
          <cell r="X322">
            <v>0</v>
          </cell>
          <cell r="Y322">
            <v>52.151328571428571</v>
          </cell>
          <cell r="Z322">
            <v>49.825114285714285</v>
          </cell>
          <cell r="AA322">
            <v>0</v>
          </cell>
          <cell r="AB322">
            <v>0</v>
          </cell>
          <cell r="AC322">
            <v>5.14</v>
          </cell>
          <cell r="AD322">
            <v>5.09</v>
          </cell>
          <cell r="AE322">
            <v>4.9400000000000004</v>
          </cell>
          <cell r="AF322">
            <v>5.01</v>
          </cell>
          <cell r="AG322">
            <v>5.4</v>
          </cell>
          <cell r="AH322">
            <v>4.26</v>
          </cell>
          <cell r="AI322">
            <v>5.23</v>
          </cell>
          <cell r="AJ322">
            <v>5.2350000000000003</v>
          </cell>
          <cell r="AK322">
            <v>5.4028999999999998</v>
          </cell>
          <cell r="AL322">
            <v>5.2144000000000004</v>
          </cell>
          <cell r="AM322">
            <v>5.4528999999999996</v>
          </cell>
          <cell r="AN322">
            <v>5.2138</v>
          </cell>
          <cell r="AO322">
            <v>5.1477310751470924</v>
          </cell>
          <cell r="AP322">
            <v>5.2102966754537157</v>
          </cell>
          <cell r="AQ322">
            <v>5.2034568908249632</v>
          </cell>
          <cell r="AR322">
            <v>5.215366126939065</v>
          </cell>
          <cell r="AS322">
            <v>5.1514193792891527</v>
          </cell>
          <cell r="AT322">
            <v>4.9099766335441126</v>
          </cell>
          <cell r="AU322">
            <v>5.2001577724830179</v>
          </cell>
          <cell r="AV322">
            <v>4.9550000000000001</v>
          </cell>
          <cell r="AW322">
            <v>5.1829099684927327</v>
          </cell>
          <cell r="AX322">
            <v>5.3327999999999998</v>
          </cell>
          <cell r="AZ322">
            <v>190</v>
          </cell>
        </row>
        <row r="323">
          <cell r="D323">
            <v>49004</v>
          </cell>
          <cell r="E323">
            <v>44.698230000000002</v>
          </cell>
          <cell r="F323">
            <v>36.933160000000001</v>
          </cell>
          <cell r="G323">
            <v>30.725059999999999</v>
          </cell>
          <cell r="H323">
            <v>35.469160000000002</v>
          </cell>
          <cell r="I323">
            <v>0</v>
          </cell>
          <cell r="J323">
            <v>34.933160000000001</v>
          </cell>
          <cell r="K323">
            <v>35.183160000000001</v>
          </cell>
          <cell r="L323">
            <v>33.363259999999997</v>
          </cell>
          <cell r="M323">
            <v>47.20787</v>
          </cell>
          <cell r="N323">
            <v>45.513190000000002</v>
          </cell>
          <cell r="O323">
            <v>31.516220000000001</v>
          </cell>
          <cell r="P323">
            <v>39.647620000000003</v>
          </cell>
          <cell r="Q323">
            <v>0</v>
          </cell>
          <cell r="R323">
            <v>44.013190000000002</v>
          </cell>
          <cell r="S323">
            <v>44.013190000000002</v>
          </cell>
          <cell r="T323">
            <v>41.633589999999998</v>
          </cell>
          <cell r="U323">
            <v>45.748698425302827</v>
          </cell>
          <cell r="V323">
            <v>40.524531911170932</v>
          </cell>
          <cell r="W323">
            <v>31.056218492597576</v>
          </cell>
          <cell r="X323">
            <v>0</v>
          </cell>
          <cell r="Y323">
            <v>36.824999744279943</v>
          </cell>
          <cell r="Z323">
            <v>38.73381858681023</v>
          </cell>
          <cell r="AA323">
            <v>0</v>
          </cell>
          <cell r="AB323">
            <v>0</v>
          </cell>
          <cell r="AC323">
            <v>5</v>
          </cell>
          <cell r="AD323">
            <v>5</v>
          </cell>
          <cell r="AE323">
            <v>4.55</v>
          </cell>
          <cell r="AF323">
            <v>4.97</v>
          </cell>
          <cell r="AG323">
            <v>5.34</v>
          </cell>
          <cell r="AH323">
            <v>4.05</v>
          </cell>
          <cell r="AI323">
            <v>5.15</v>
          </cell>
          <cell r="AJ323">
            <v>5.0872000000000002</v>
          </cell>
          <cell r="AK323">
            <v>5.2515000000000001</v>
          </cell>
          <cell r="AL323">
            <v>5.0709</v>
          </cell>
          <cell r="AM323">
            <v>5.3014999999999999</v>
          </cell>
          <cell r="AN323">
            <v>5.0688000000000004</v>
          </cell>
          <cell r="AO323">
            <v>5.0074466836143579</v>
          </cell>
          <cell r="AP323">
            <v>5.0683520338639365</v>
          </cell>
          <cell r="AQ323">
            <v>4.9549072624480939</v>
          </cell>
          <cell r="AR323">
            <v>5.0734214853492849</v>
          </cell>
          <cell r="AS323">
            <v>5.1104483662808562</v>
          </cell>
          <cell r="AT323">
            <v>4.7845124159389734</v>
          </cell>
          <cell r="AU323">
            <v>5.0582131308932379</v>
          </cell>
          <cell r="AV323">
            <v>4.5650000000000004</v>
          </cell>
          <cell r="AW323">
            <v>5.0914372578514078</v>
          </cell>
          <cell r="AX323">
            <v>5.2123999999999997</v>
          </cell>
          <cell r="AZ323">
            <v>191</v>
          </cell>
        </row>
        <row r="324">
          <cell r="D324">
            <v>49035</v>
          </cell>
          <cell r="E324">
            <v>30.353490000000001</v>
          </cell>
          <cell r="F324">
            <v>30.33914</v>
          </cell>
          <cell r="G324">
            <v>19.654150000000001</v>
          </cell>
          <cell r="H324">
            <v>22.994250000000001</v>
          </cell>
          <cell r="I324">
            <v>0</v>
          </cell>
          <cell r="J324">
            <v>28.33914</v>
          </cell>
          <cell r="K324">
            <v>28.08914</v>
          </cell>
          <cell r="L324">
            <v>25.533840000000001</v>
          </cell>
          <cell r="M324">
            <v>32.201639999999998</v>
          </cell>
          <cell r="N324">
            <v>40.177070000000001</v>
          </cell>
          <cell r="O324">
            <v>17.966850000000001</v>
          </cell>
          <cell r="P324">
            <v>23.58145</v>
          </cell>
          <cell r="Q324">
            <v>0</v>
          </cell>
          <cell r="R324">
            <v>38.677070000000001</v>
          </cell>
          <cell r="S324">
            <v>37.927070000000001</v>
          </cell>
          <cell r="T324">
            <v>37.607469999999999</v>
          </cell>
          <cell r="U324">
            <v>31.174890000000001</v>
          </cell>
          <cell r="V324">
            <v>34.711553333333335</v>
          </cell>
          <cell r="W324">
            <v>18.904238888888887</v>
          </cell>
          <cell r="X324">
            <v>0</v>
          </cell>
          <cell r="Y324">
            <v>30.899897777777777</v>
          </cell>
          <cell r="Z324">
            <v>32.933775555555556</v>
          </cell>
          <cell r="AA324">
            <v>0</v>
          </cell>
          <cell r="AB324">
            <v>0</v>
          </cell>
          <cell r="AC324">
            <v>4.57</v>
          </cell>
          <cell r="AD324">
            <v>4.3899999999999997</v>
          </cell>
          <cell r="AE324">
            <v>4.13</v>
          </cell>
          <cell r="AF324">
            <v>4.57</v>
          </cell>
          <cell r="AG324">
            <v>5.05</v>
          </cell>
          <cell r="AH324">
            <v>3.77</v>
          </cell>
          <cell r="AI324">
            <v>4.6900000000000004</v>
          </cell>
          <cell r="AJ324">
            <v>4.6464999999999996</v>
          </cell>
          <cell r="AK324">
            <v>4.8056999999999999</v>
          </cell>
          <cell r="AL324">
            <v>4.6360999999999999</v>
          </cell>
          <cell r="AM324">
            <v>4.8556999999999997</v>
          </cell>
          <cell r="AN324">
            <v>4.6318000000000001</v>
          </cell>
          <cell r="AO324">
            <v>4.5765731953352429</v>
          </cell>
          <cell r="AP324">
            <v>4.6323792061238969</v>
          </cell>
          <cell r="AQ324">
            <v>4.4215611848893985</v>
          </cell>
          <cell r="AR324">
            <v>4.6374486576092471</v>
          </cell>
          <cell r="AS324">
            <v>4.70073823619789</v>
          </cell>
          <cell r="AT324">
            <v>4.5486396868413133</v>
          </cell>
          <cell r="AU324">
            <v>4.6222403031531991</v>
          </cell>
          <cell r="AV324">
            <v>4.1449999999999996</v>
          </cell>
          <cell r="AW324">
            <v>4.4714555523935351</v>
          </cell>
          <cell r="AX324">
            <v>4.5392999999999999</v>
          </cell>
          <cell r="AZ324">
            <v>192</v>
          </cell>
        </row>
        <row r="325">
          <cell r="D325">
            <v>49065</v>
          </cell>
          <cell r="E325">
            <v>25.304320000000001</v>
          </cell>
          <cell r="F325">
            <v>29.34468</v>
          </cell>
          <cell r="G325">
            <v>13.995279999999999</v>
          </cell>
          <cell r="H325">
            <v>18.066079999999999</v>
          </cell>
          <cell r="I325">
            <v>0</v>
          </cell>
          <cell r="J325">
            <v>27.34468</v>
          </cell>
          <cell r="K325">
            <v>27.09468</v>
          </cell>
          <cell r="L325">
            <v>23.171679999999999</v>
          </cell>
          <cell r="M325">
            <v>26.69097</v>
          </cell>
          <cell r="N325">
            <v>42.375970000000002</v>
          </cell>
          <cell r="O325">
            <v>12.03318</v>
          </cell>
          <cell r="P325">
            <v>19.643979999999999</v>
          </cell>
          <cell r="Q325">
            <v>0</v>
          </cell>
          <cell r="R325">
            <v>41.375970000000002</v>
          </cell>
          <cell r="S325">
            <v>40.375970000000002</v>
          </cell>
          <cell r="T325">
            <v>37.707470000000001</v>
          </cell>
          <cell r="U325">
            <v>25.915638817204304</v>
          </cell>
          <cell r="V325">
            <v>35.089657311827956</v>
          </cell>
          <cell r="W325">
            <v>13.13026817204301</v>
          </cell>
          <cell r="X325">
            <v>0</v>
          </cell>
          <cell r="Y325">
            <v>29.579931505376344</v>
          </cell>
          <cell r="Z325">
            <v>33.530517526881724</v>
          </cell>
          <cell r="AA325">
            <v>0</v>
          </cell>
          <cell r="AB325">
            <v>0</v>
          </cell>
          <cell r="AC325">
            <v>4.55</v>
          </cell>
          <cell r="AD325">
            <v>4.22</v>
          </cell>
          <cell r="AE325">
            <v>4.1900000000000004</v>
          </cell>
          <cell r="AF325">
            <v>4.57</v>
          </cell>
          <cell r="AG325">
            <v>5.08</v>
          </cell>
          <cell r="AH325">
            <v>3.83</v>
          </cell>
          <cell r="AI325">
            <v>4.6900000000000004</v>
          </cell>
          <cell r="AJ325">
            <v>4.6258999999999997</v>
          </cell>
          <cell r="AK325">
            <v>4.7847999999999997</v>
          </cell>
          <cell r="AL325">
            <v>4.6158000000000001</v>
          </cell>
          <cell r="AM325">
            <v>4.8348000000000004</v>
          </cell>
          <cell r="AN325">
            <v>4.6113999999999997</v>
          </cell>
          <cell r="AO325">
            <v>4.5565325679734245</v>
          </cell>
          <cell r="AP325">
            <v>4.6121014001825005</v>
          </cell>
          <cell r="AQ325">
            <v>4.3646018950530348</v>
          </cell>
          <cell r="AR325">
            <v>4.6171708516678498</v>
          </cell>
          <cell r="AS325">
            <v>4.70073823619789</v>
          </cell>
          <cell r="AT325">
            <v>4.4432497440529959</v>
          </cell>
          <cell r="AU325">
            <v>4.6019624972118018</v>
          </cell>
          <cell r="AV325">
            <v>4.2050000000000001</v>
          </cell>
          <cell r="AW325">
            <v>4.2986737656265879</v>
          </cell>
          <cell r="AX325">
            <v>4.3661000000000003</v>
          </cell>
          <cell r="AZ325">
            <v>193</v>
          </cell>
        </row>
        <row r="326">
          <cell r="D326">
            <v>49096</v>
          </cell>
          <cell r="E326">
            <v>47.648060000000001</v>
          </cell>
          <cell r="F326">
            <v>59.395800000000001</v>
          </cell>
          <cell r="G326">
            <v>34.883409999999998</v>
          </cell>
          <cell r="H326">
            <v>40.29121</v>
          </cell>
          <cell r="I326">
            <v>0</v>
          </cell>
          <cell r="J326">
            <v>58.895800000000001</v>
          </cell>
          <cell r="K326">
            <v>58.395800000000001</v>
          </cell>
          <cell r="L326">
            <v>45.440800000000003</v>
          </cell>
          <cell r="M326">
            <v>38.643940000000001</v>
          </cell>
          <cell r="N326">
            <v>57.455109999999998</v>
          </cell>
          <cell r="O326">
            <v>23.501370000000001</v>
          </cell>
          <cell r="P326">
            <v>32.349969999999999</v>
          </cell>
          <cell r="Q326">
            <v>0</v>
          </cell>
          <cell r="R326">
            <v>55.455109999999998</v>
          </cell>
          <cell r="S326">
            <v>55.955109999999998</v>
          </cell>
          <cell r="T326">
            <v>60.943710000000003</v>
          </cell>
          <cell r="U326">
            <v>43.846320444444444</v>
          </cell>
          <cell r="V326">
            <v>58.576397555555552</v>
          </cell>
          <cell r="W326">
            <v>30.077659777777775</v>
          </cell>
          <cell r="X326">
            <v>0</v>
          </cell>
          <cell r="Y326">
            <v>51.98647311111111</v>
          </cell>
          <cell r="Z326">
            <v>57.443064222222226</v>
          </cell>
          <cell r="AA326">
            <v>0</v>
          </cell>
          <cell r="AB326">
            <v>0</v>
          </cell>
          <cell r="AC326">
            <v>4.57</v>
          </cell>
          <cell r="AD326">
            <v>4.1900000000000004</v>
          </cell>
          <cell r="AE326">
            <v>4.2300000000000004</v>
          </cell>
          <cell r="AF326">
            <v>4.59</v>
          </cell>
          <cell r="AG326">
            <v>5.1100000000000003</v>
          </cell>
          <cell r="AH326">
            <v>3.96</v>
          </cell>
          <cell r="AI326">
            <v>4.71</v>
          </cell>
          <cell r="AJ326">
            <v>4.6466000000000003</v>
          </cell>
          <cell r="AK326">
            <v>4.8059000000000003</v>
          </cell>
          <cell r="AL326">
            <v>4.6361999999999997</v>
          </cell>
          <cell r="AM326">
            <v>4.8559000000000001</v>
          </cell>
          <cell r="AN326">
            <v>4.6318999999999999</v>
          </cell>
          <cell r="AO326">
            <v>4.5765731953352429</v>
          </cell>
          <cell r="AP326">
            <v>4.6323792061238969</v>
          </cell>
          <cell r="AQ326">
            <v>4.3697800123108861</v>
          </cell>
          <cell r="AR326">
            <v>4.6374486576092471</v>
          </cell>
          <cell r="AS326">
            <v>4.7212237427020378</v>
          </cell>
          <cell r="AT326">
            <v>4.4909261467429493</v>
          </cell>
          <cell r="AU326">
            <v>4.6222403031531991</v>
          </cell>
          <cell r="AV326">
            <v>4.2450000000000001</v>
          </cell>
          <cell r="AW326">
            <v>4.2681828620794802</v>
          </cell>
          <cell r="AX326">
            <v>4.3387000000000002</v>
          </cell>
          <cell r="AZ326">
            <v>194</v>
          </cell>
        </row>
        <row r="327">
          <cell r="D327">
            <v>49126</v>
          </cell>
          <cell r="E327">
            <v>139.4211</v>
          </cell>
          <cell r="F327">
            <v>190.49189999999999</v>
          </cell>
          <cell r="G327">
            <v>126.0185</v>
          </cell>
          <cell r="H327">
            <v>131.58600000000001</v>
          </cell>
          <cell r="I327">
            <v>0</v>
          </cell>
          <cell r="J327">
            <v>194.24189999999999</v>
          </cell>
          <cell r="K327">
            <v>194.99189999999999</v>
          </cell>
          <cell r="L327">
            <v>144.2191</v>
          </cell>
          <cell r="M327">
            <v>54.930039999999998</v>
          </cell>
          <cell r="N327">
            <v>74.081860000000006</v>
          </cell>
          <cell r="O327">
            <v>39.732250000000001</v>
          </cell>
          <cell r="P327">
            <v>50.667650000000002</v>
          </cell>
          <cell r="Q327">
            <v>0</v>
          </cell>
          <cell r="R327">
            <v>74.581860000000006</v>
          </cell>
          <cell r="S327">
            <v>75.081860000000006</v>
          </cell>
          <cell r="T327">
            <v>67.30256</v>
          </cell>
          <cell r="U327">
            <v>100.35534107526883</v>
          </cell>
          <cell r="V327">
            <v>136.6679030107527</v>
          </cell>
          <cell r="W327">
            <v>86.12270698924732</v>
          </cell>
          <cell r="X327">
            <v>0</v>
          </cell>
          <cell r="Y327">
            <v>108.65553849462366</v>
          </cell>
          <cell r="Z327">
            <v>138.91521483870966</v>
          </cell>
          <cell r="AA327">
            <v>0</v>
          </cell>
          <cell r="AB327">
            <v>0</v>
          </cell>
          <cell r="AC327">
            <v>4.72</v>
          </cell>
          <cell r="AD327">
            <v>4.22</v>
          </cell>
          <cell r="AE327">
            <v>4.32</v>
          </cell>
          <cell r="AF327">
            <v>4.78</v>
          </cell>
          <cell r="AG327">
            <v>5.32</v>
          </cell>
          <cell r="AH327">
            <v>3.99</v>
          </cell>
          <cell r="AI327">
            <v>4.92</v>
          </cell>
          <cell r="AJ327">
            <v>4.8002000000000002</v>
          </cell>
          <cell r="AK327">
            <v>4.9611000000000001</v>
          </cell>
          <cell r="AL327">
            <v>4.7877999999999998</v>
          </cell>
          <cell r="AM327">
            <v>5.0110999999999999</v>
          </cell>
          <cell r="AN327">
            <v>4.7842000000000002</v>
          </cell>
          <cell r="AO327">
            <v>4.7268779005488879</v>
          </cell>
          <cell r="AP327">
            <v>4.7844627506843755</v>
          </cell>
          <cell r="AQ327">
            <v>4.4319174194051021</v>
          </cell>
          <cell r="AR327">
            <v>4.7895322021697249</v>
          </cell>
          <cell r="AS327">
            <v>4.9158360544914474</v>
          </cell>
          <cell r="AT327">
            <v>4.563695392953929</v>
          </cell>
          <cell r="AU327">
            <v>4.7743238477136778</v>
          </cell>
          <cell r="AV327">
            <v>4.335</v>
          </cell>
          <cell r="AW327">
            <v>4.2986737656265879</v>
          </cell>
          <cell r="AX327">
            <v>4.3821000000000003</v>
          </cell>
          <cell r="AZ327">
            <v>195</v>
          </cell>
        </row>
        <row r="328">
          <cell r="D328">
            <v>49157</v>
          </cell>
          <cell r="E328">
            <v>170.9863</v>
          </cell>
          <cell r="F328">
            <v>203.7996</v>
          </cell>
          <cell r="G328">
            <v>157.1395</v>
          </cell>
          <cell r="H328">
            <v>161.21520000000001</v>
          </cell>
          <cell r="I328">
            <v>0</v>
          </cell>
          <cell r="J328">
            <v>207.7996</v>
          </cell>
          <cell r="K328">
            <v>207.7996</v>
          </cell>
          <cell r="L328">
            <v>165.41829999999999</v>
          </cell>
          <cell r="M328">
            <v>64.996669999999995</v>
          </cell>
          <cell r="N328">
            <v>84.104619999999997</v>
          </cell>
          <cell r="O328">
            <v>49.564169999999997</v>
          </cell>
          <cell r="P328">
            <v>59.53387</v>
          </cell>
          <cell r="Q328">
            <v>0</v>
          </cell>
          <cell r="R328">
            <v>85.104619999999997</v>
          </cell>
          <cell r="S328">
            <v>84.604619999999997</v>
          </cell>
          <cell r="T328">
            <v>74.17792</v>
          </cell>
          <cell r="U328">
            <v>126.53903580645161</v>
          </cell>
          <cell r="V328">
            <v>153.60493096774195</v>
          </cell>
          <cell r="W328">
            <v>112.02726483870967</v>
          </cell>
          <cell r="X328">
            <v>0</v>
          </cell>
          <cell r="Y328">
            <v>127.15620516129033</v>
          </cell>
          <cell r="Z328">
            <v>156.3468664516129</v>
          </cell>
          <cell r="AA328">
            <v>0</v>
          </cell>
          <cell r="AB328">
            <v>0</v>
          </cell>
          <cell r="AC328">
            <v>4.7699999999999996</v>
          </cell>
          <cell r="AD328">
            <v>4.2300000000000004</v>
          </cell>
          <cell r="AE328">
            <v>4.45</v>
          </cell>
          <cell r="AF328">
            <v>4.83</v>
          </cell>
          <cell r="AG328">
            <v>5.35</v>
          </cell>
          <cell r="AH328">
            <v>4</v>
          </cell>
          <cell r="AI328">
            <v>4.97</v>
          </cell>
          <cell r="AJ328">
            <v>4.8503999999999996</v>
          </cell>
          <cell r="AK328">
            <v>5.0114999999999998</v>
          </cell>
          <cell r="AL328">
            <v>4.8379000000000003</v>
          </cell>
          <cell r="AM328">
            <v>5.0614999999999997</v>
          </cell>
          <cell r="AN328">
            <v>4.8342999999999998</v>
          </cell>
          <cell r="AO328">
            <v>4.7769794689534359</v>
          </cell>
          <cell r="AP328">
            <v>4.8351572655378687</v>
          </cell>
          <cell r="AQ328">
            <v>4.5044110610150216</v>
          </cell>
          <cell r="AR328">
            <v>4.8402267170232181</v>
          </cell>
          <cell r="AS328">
            <v>4.9670498207518179</v>
          </cell>
          <cell r="AT328">
            <v>4.6113717956438824</v>
          </cell>
          <cell r="AU328">
            <v>4.8250183625671701</v>
          </cell>
          <cell r="AV328">
            <v>4.4649999999999999</v>
          </cell>
          <cell r="AW328">
            <v>4.3088374001422913</v>
          </cell>
          <cell r="AX328">
            <v>4.3937999999999997</v>
          </cell>
          <cell r="AZ328">
            <v>196</v>
          </cell>
        </row>
        <row r="329">
          <cell r="D329">
            <v>49188</v>
          </cell>
          <cell r="E329">
            <v>56.298070000000003</v>
          </cell>
          <cell r="F329">
            <v>54.92313</v>
          </cell>
          <cell r="G329">
            <v>40.093110000000003</v>
          </cell>
          <cell r="H329">
            <v>45.108809999999998</v>
          </cell>
          <cell r="I329">
            <v>0</v>
          </cell>
          <cell r="J329">
            <v>57.92313</v>
          </cell>
          <cell r="K329">
            <v>56.92313</v>
          </cell>
          <cell r="L329">
            <v>25.503129999999999</v>
          </cell>
          <cell r="M329">
            <v>49.897820000000003</v>
          </cell>
          <cell r="N329">
            <v>53.240699999999997</v>
          </cell>
          <cell r="O329">
            <v>33.353549999999998</v>
          </cell>
          <cell r="P329">
            <v>42.537050000000001</v>
          </cell>
          <cell r="Q329">
            <v>0</v>
          </cell>
          <cell r="R329">
            <v>51.990699999999997</v>
          </cell>
          <cell r="S329">
            <v>52.240699999999997</v>
          </cell>
          <cell r="T329">
            <v>47.485100000000003</v>
          </cell>
          <cell r="U329">
            <v>53.453514444444451</v>
          </cell>
          <cell r="V329">
            <v>54.175383333333336</v>
          </cell>
          <cell r="W329">
            <v>37.097750000000005</v>
          </cell>
          <cell r="X329">
            <v>0</v>
          </cell>
          <cell r="Y329">
            <v>35.272894444444447</v>
          </cell>
          <cell r="Z329">
            <v>55.286494444444443</v>
          </cell>
          <cell r="AA329">
            <v>0</v>
          </cell>
          <cell r="AB329">
            <v>0</v>
          </cell>
          <cell r="AC329">
            <v>4.74</v>
          </cell>
          <cell r="AD329">
            <v>4.26</v>
          </cell>
          <cell r="AE329">
            <v>4.26</v>
          </cell>
          <cell r="AF329">
            <v>4.78</v>
          </cell>
          <cell r="AG329">
            <v>5.23</v>
          </cell>
          <cell r="AH329">
            <v>3.77</v>
          </cell>
          <cell r="AI329">
            <v>4.9400000000000004</v>
          </cell>
          <cell r="AJ329">
            <v>4.82</v>
          </cell>
          <cell r="AK329">
            <v>4.9808000000000003</v>
          </cell>
          <cell r="AL329">
            <v>4.8076999999999996</v>
          </cell>
          <cell r="AM329">
            <v>5.0308000000000002</v>
          </cell>
          <cell r="AN329">
            <v>4.8040000000000003</v>
          </cell>
          <cell r="AO329">
            <v>4.7469185279107071</v>
          </cell>
          <cell r="AP329">
            <v>4.8047405566257728</v>
          </cell>
          <cell r="AQ329">
            <v>4.4215611848893994</v>
          </cell>
          <cell r="AR329">
            <v>4.809810008111123</v>
          </cell>
          <cell r="AS329">
            <v>4.9158360544914474</v>
          </cell>
          <cell r="AT329">
            <v>4.5963160895312649</v>
          </cell>
          <cell r="AU329">
            <v>4.7946016536550742</v>
          </cell>
          <cell r="AV329">
            <v>4.2750000000000004</v>
          </cell>
          <cell r="AW329">
            <v>4.339328303689399</v>
          </cell>
          <cell r="AX329">
            <v>4.4241999999999999</v>
          </cell>
          <cell r="AZ329">
            <v>197</v>
          </cell>
        </row>
        <row r="330">
          <cell r="D330">
            <v>49218</v>
          </cell>
          <cell r="E330">
            <v>68.385990000000007</v>
          </cell>
          <cell r="F330">
            <v>54.246169999999999</v>
          </cell>
          <cell r="G330">
            <v>52.048319999999997</v>
          </cell>
          <cell r="H330">
            <v>56.764119999999998</v>
          </cell>
          <cell r="I330">
            <v>0</v>
          </cell>
          <cell r="J330">
            <v>52.996169999999999</v>
          </cell>
          <cell r="K330">
            <v>52.746169999999999</v>
          </cell>
          <cell r="L330">
            <v>54.09337</v>
          </cell>
          <cell r="M330">
            <v>57.179160000000003</v>
          </cell>
          <cell r="N330">
            <v>50.513939999999998</v>
          </cell>
          <cell r="O330">
            <v>40.638399999999997</v>
          </cell>
          <cell r="P330">
            <v>46.499400000000001</v>
          </cell>
          <cell r="Q330">
            <v>0</v>
          </cell>
          <cell r="R330">
            <v>49.263939999999998</v>
          </cell>
          <cell r="S330">
            <v>49.263939999999998</v>
          </cell>
          <cell r="T330">
            <v>50.798740000000002</v>
          </cell>
          <cell r="U330">
            <v>63.445344516129033</v>
          </cell>
          <cell r="V330">
            <v>52.600778279569894</v>
          </cell>
          <cell r="W330">
            <v>47.018140215053762</v>
          </cell>
          <cell r="X330">
            <v>0</v>
          </cell>
          <cell r="Y330">
            <v>52.640898709677423</v>
          </cell>
          <cell r="Z330">
            <v>51.350778279569894</v>
          </cell>
          <cell r="AA330">
            <v>0</v>
          </cell>
          <cell r="AB330">
            <v>0</v>
          </cell>
          <cell r="AC330">
            <v>4.75</v>
          </cell>
          <cell r="AD330">
            <v>4.46</v>
          </cell>
          <cell r="AE330">
            <v>4.3899999999999997</v>
          </cell>
          <cell r="AF330">
            <v>4.7699999999999996</v>
          </cell>
          <cell r="AG330">
            <v>5.23</v>
          </cell>
          <cell r="AH330">
            <v>3.8</v>
          </cell>
          <cell r="AI330">
            <v>4.9400000000000004</v>
          </cell>
          <cell r="AJ330">
            <v>4.8292000000000002</v>
          </cell>
          <cell r="AK330">
            <v>4.9897</v>
          </cell>
          <cell r="AL330">
            <v>4.8173000000000004</v>
          </cell>
          <cell r="AM330">
            <v>5.0396999999999998</v>
          </cell>
          <cell r="AN330">
            <v>4.8136000000000001</v>
          </cell>
          <cell r="AO330">
            <v>4.7569388415916167</v>
          </cell>
          <cell r="AP330">
            <v>4.8148794595964723</v>
          </cell>
          <cell r="AQ330">
            <v>4.5924390543984952</v>
          </cell>
          <cell r="AR330">
            <v>4.8199489110818208</v>
          </cell>
          <cell r="AS330">
            <v>4.9055933012393727</v>
          </cell>
          <cell r="AT330">
            <v>4.6866503262069656</v>
          </cell>
          <cell r="AU330">
            <v>4.8047405566257737</v>
          </cell>
          <cell r="AV330">
            <v>4.4050000000000002</v>
          </cell>
          <cell r="AW330">
            <v>4.5426009940034557</v>
          </cell>
          <cell r="AX330">
            <v>4.6254999999999997</v>
          </cell>
          <cell r="AZ330">
            <v>198</v>
          </cell>
        </row>
        <row r="331">
          <cell r="D331">
            <v>49249</v>
          </cell>
          <cell r="E331">
            <v>68.611339999999998</v>
          </cell>
          <cell r="F331">
            <v>53.56391</v>
          </cell>
          <cell r="G331">
            <v>51.952350000000003</v>
          </cell>
          <cell r="H331">
            <v>55.175249999999998</v>
          </cell>
          <cell r="I331">
            <v>0</v>
          </cell>
          <cell r="J331">
            <v>52.06391</v>
          </cell>
          <cell r="K331">
            <v>52.31391</v>
          </cell>
          <cell r="L331">
            <v>52.254710000000003</v>
          </cell>
          <cell r="M331">
            <v>59.085810000000002</v>
          </cell>
          <cell r="N331">
            <v>51.050780000000003</v>
          </cell>
          <cell r="O331">
            <v>42.76296</v>
          </cell>
          <cell r="P331">
            <v>47.675060000000002</v>
          </cell>
          <cell r="Q331">
            <v>0</v>
          </cell>
          <cell r="R331">
            <v>49.800780000000003</v>
          </cell>
          <cell r="S331">
            <v>49.800780000000003</v>
          </cell>
          <cell r="T331">
            <v>49.92868</v>
          </cell>
          <cell r="U331">
            <v>64.370431359223304</v>
          </cell>
          <cell r="V331">
            <v>52.445026879334264</v>
          </cell>
          <cell r="W331">
            <v>47.861095922330101</v>
          </cell>
          <cell r="X331">
            <v>0</v>
          </cell>
          <cell r="Y331">
            <v>51.219126601941753</v>
          </cell>
          <cell r="Z331">
            <v>51.056330624133146</v>
          </cell>
          <cell r="AA331">
            <v>0</v>
          </cell>
          <cell r="AB331">
            <v>0</v>
          </cell>
          <cell r="AC331">
            <v>5.0599999999999996</v>
          </cell>
          <cell r="AD331">
            <v>5.09</v>
          </cell>
          <cell r="AE331">
            <v>4.8499999999999996</v>
          </cell>
          <cell r="AF331">
            <v>5.01</v>
          </cell>
          <cell r="AG331">
            <v>5.38</v>
          </cell>
          <cell r="AH331">
            <v>4.1900000000000004</v>
          </cell>
          <cell r="AI331">
            <v>5.24</v>
          </cell>
          <cell r="AJ331">
            <v>5.1475999999999997</v>
          </cell>
          <cell r="AK331">
            <v>5.3120000000000003</v>
          </cell>
          <cell r="AL331">
            <v>5.1311</v>
          </cell>
          <cell r="AM331">
            <v>5.3620000000000001</v>
          </cell>
          <cell r="AN331">
            <v>5.1289999999999996</v>
          </cell>
          <cell r="AO331">
            <v>5.0675685656998155</v>
          </cell>
          <cell r="AP331">
            <v>5.1291854516881275</v>
          </cell>
          <cell r="AQ331">
            <v>5.1568538355042985</v>
          </cell>
          <cell r="AR331">
            <v>5.1342549031734768</v>
          </cell>
          <cell r="AS331">
            <v>5.1514193792891527</v>
          </cell>
          <cell r="AT331">
            <v>4.8723373682625715</v>
          </cell>
          <cell r="AU331">
            <v>5.1190465487174288</v>
          </cell>
          <cell r="AV331">
            <v>4.8650000000000002</v>
          </cell>
          <cell r="AW331">
            <v>5.1829099684927327</v>
          </cell>
          <cell r="AX331">
            <v>5.3174000000000001</v>
          </cell>
          <cell r="AZ331">
            <v>199</v>
          </cell>
        </row>
        <row r="332">
          <cell r="D332">
            <v>49279</v>
          </cell>
          <cell r="E332">
            <v>78.569999999999993</v>
          </cell>
          <cell r="F332">
            <v>60.150689999999997</v>
          </cell>
          <cell r="G332">
            <v>64.855159999999998</v>
          </cell>
          <cell r="H332">
            <v>65.694159999999997</v>
          </cell>
          <cell r="I332">
            <v>0</v>
          </cell>
          <cell r="J332">
            <v>58.650689999999997</v>
          </cell>
          <cell r="K332">
            <v>58.650689999999997</v>
          </cell>
          <cell r="L332">
            <v>64.531989999999993</v>
          </cell>
          <cell r="M332">
            <v>66.001630000000006</v>
          </cell>
          <cell r="N332">
            <v>56.056890000000003</v>
          </cell>
          <cell r="O332">
            <v>50.09064</v>
          </cell>
          <cell r="P332">
            <v>53.803240000000002</v>
          </cell>
          <cell r="Q332">
            <v>0</v>
          </cell>
          <cell r="R332">
            <v>54.056890000000003</v>
          </cell>
          <cell r="S332">
            <v>55.056890000000003</v>
          </cell>
          <cell r="T332">
            <v>61.196489999999997</v>
          </cell>
          <cell r="U332">
            <v>72.758818172043007</v>
          </cell>
          <cell r="V332">
            <v>58.257857741935489</v>
          </cell>
          <cell r="W332">
            <v>58.028553978494628</v>
          </cell>
          <cell r="X332">
            <v>0</v>
          </cell>
          <cell r="Y332">
            <v>62.989769569892474</v>
          </cell>
          <cell r="Z332">
            <v>56.526674946236561</v>
          </cell>
          <cell r="AA332">
            <v>0</v>
          </cell>
          <cell r="AB332">
            <v>0</v>
          </cell>
          <cell r="AC332">
            <v>5.46</v>
          </cell>
          <cell r="AD332">
            <v>5.43</v>
          </cell>
          <cell r="AE332">
            <v>5.21</v>
          </cell>
          <cell r="AF332">
            <v>5.35</v>
          </cell>
          <cell r="AG332">
            <v>5.51</v>
          </cell>
          <cell r="AH332">
            <v>4.29</v>
          </cell>
          <cell r="AI332">
            <v>5.61</v>
          </cell>
          <cell r="AJ332">
            <v>5.5533999999999999</v>
          </cell>
          <cell r="AK332">
            <v>5.7206999999999999</v>
          </cell>
          <cell r="AL332">
            <v>5.5336999999999996</v>
          </cell>
          <cell r="AM332">
            <v>5.7706999999999997</v>
          </cell>
          <cell r="AN332">
            <v>5.5327999999999999</v>
          </cell>
          <cell r="AO332">
            <v>5.4683811129362008</v>
          </cell>
          <cell r="AP332">
            <v>5.5347415705160703</v>
          </cell>
          <cell r="AQ332">
            <v>5.5193220435538981</v>
          </cell>
          <cell r="AR332">
            <v>5.5398110220014196</v>
          </cell>
          <cell r="AS332">
            <v>5.4996729898596737</v>
          </cell>
          <cell r="AT332">
            <v>5.2336743149653717</v>
          </cell>
          <cell r="AU332">
            <v>5.5246026675453717</v>
          </cell>
          <cell r="AV332">
            <v>5.2249999999999996</v>
          </cell>
          <cell r="AW332">
            <v>5.528473542026628</v>
          </cell>
          <cell r="AX332">
            <v>5.6853999999999996</v>
          </cell>
          <cell r="AZ332">
            <v>200</v>
          </cell>
        </row>
        <row r="333">
          <cell r="D333">
            <v>49310</v>
          </cell>
          <cell r="E333">
            <v>77.184039999999996</v>
          </cell>
          <cell r="F333">
            <v>60.82658</v>
          </cell>
          <cell r="G333">
            <v>61.76952</v>
          </cell>
          <cell r="H333">
            <v>65.228219999999993</v>
          </cell>
          <cell r="I333">
            <v>0</v>
          </cell>
          <cell r="J333">
            <v>59.32658</v>
          </cell>
          <cell r="K333">
            <v>59.32658</v>
          </cell>
          <cell r="L333">
            <v>60.850180000000002</v>
          </cell>
          <cell r="M333">
            <v>59.733469999999997</v>
          </cell>
          <cell r="N333">
            <v>54.147889999999997</v>
          </cell>
          <cell r="O333">
            <v>42.467039999999997</v>
          </cell>
          <cell r="P333">
            <v>49.062440000000002</v>
          </cell>
          <cell r="Q333">
            <v>0</v>
          </cell>
          <cell r="R333">
            <v>52.647889999999997</v>
          </cell>
          <cell r="S333">
            <v>53.147889999999997</v>
          </cell>
          <cell r="T333">
            <v>57.129989999999999</v>
          </cell>
          <cell r="U333">
            <v>69.490777956989234</v>
          </cell>
          <cell r="V333">
            <v>57.88221129032258</v>
          </cell>
          <cell r="W333">
            <v>53.259824516129036</v>
          </cell>
          <cell r="X333">
            <v>0</v>
          </cell>
          <cell r="Y333">
            <v>59.210096236559139</v>
          </cell>
          <cell r="Z333">
            <v>56.382211290322573</v>
          </cell>
          <cell r="AA333">
            <v>0</v>
          </cell>
          <cell r="AB333">
            <v>0</v>
          </cell>
          <cell r="AC333">
            <v>5.49</v>
          </cell>
          <cell r="AD333">
            <v>5.46</v>
          </cell>
          <cell r="AE333">
            <v>5.26</v>
          </cell>
          <cell r="AF333">
            <v>5.38</v>
          </cell>
          <cell r="AG333">
            <v>5.54</v>
          </cell>
          <cell r="AH333">
            <v>4.33</v>
          </cell>
          <cell r="AI333">
            <v>5.65</v>
          </cell>
          <cell r="AJ333">
            <v>5.5853000000000002</v>
          </cell>
          <cell r="AK333">
            <v>5.7538</v>
          </cell>
          <cell r="AL333">
            <v>5.5647000000000002</v>
          </cell>
          <cell r="AM333">
            <v>5.8037999999999998</v>
          </cell>
          <cell r="AN333">
            <v>5.5641999999999996</v>
          </cell>
          <cell r="AO333">
            <v>5.4984420539789287</v>
          </cell>
          <cell r="AP333">
            <v>5.5651582794281653</v>
          </cell>
          <cell r="AQ333">
            <v>5.5607469816167088</v>
          </cell>
          <cell r="AR333">
            <v>5.5702277309135155</v>
          </cell>
          <cell r="AS333">
            <v>5.5304012496158963</v>
          </cell>
          <cell r="AT333">
            <v>5.2953023386530162</v>
          </cell>
          <cell r="AU333">
            <v>5.5550193764574676</v>
          </cell>
          <cell r="AV333">
            <v>5.2750000000000004</v>
          </cell>
          <cell r="AW333">
            <v>5.5589644455737366</v>
          </cell>
          <cell r="AX333">
            <v>5.7178000000000004</v>
          </cell>
          <cell r="AZ333">
            <v>201</v>
          </cell>
        </row>
        <row r="334">
          <cell r="D334">
            <v>49341</v>
          </cell>
          <cell r="E334">
            <v>73.626639999999995</v>
          </cell>
          <cell r="F334">
            <v>54.109760000000001</v>
          </cell>
          <cell r="G334">
            <v>59.935420000000001</v>
          </cell>
          <cell r="H334">
            <v>63.137520000000002</v>
          </cell>
          <cell r="I334">
            <v>0</v>
          </cell>
          <cell r="J334">
            <v>52.609760000000001</v>
          </cell>
          <cell r="K334">
            <v>52.609760000000001</v>
          </cell>
          <cell r="L334">
            <v>53.601059999999997</v>
          </cell>
          <cell r="M334">
            <v>62.922890000000002</v>
          </cell>
          <cell r="N334">
            <v>51.157119999999999</v>
          </cell>
          <cell r="O334">
            <v>46.159750000000003</v>
          </cell>
          <cell r="P334">
            <v>53.17615</v>
          </cell>
          <cell r="Q334">
            <v>0</v>
          </cell>
          <cell r="R334">
            <v>49.657119999999999</v>
          </cell>
          <cell r="S334">
            <v>49.907119999999999</v>
          </cell>
          <cell r="T334">
            <v>53.763219999999997</v>
          </cell>
          <cell r="U334">
            <v>69.039318571428566</v>
          </cell>
          <cell r="V334">
            <v>52.844342857142863</v>
          </cell>
          <cell r="W334">
            <v>54.031561428571436</v>
          </cell>
          <cell r="X334">
            <v>0</v>
          </cell>
          <cell r="Y334">
            <v>53.670557142857142</v>
          </cell>
          <cell r="Z334">
            <v>51.344342857142863</v>
          </cell>
          <cell r="AA334">
            <v>0</v>
          </cell>
          <cell r="AB334">
            <v>0</v>
          </cell>
          <cell r="AC334">
            <v>5.3</v>
          </cell>
          <cell r="AD334">
            <v>5.26</v>
          </cell>
          <cell r="AE334">
            <v>5.0999999999999996</v>
          </cell>
          <cell r="AF334">
            <v>5.18</v>
          </cell>
          <cell r="AG334">
            <v>5.55</v>
          </cell>
          <cell r="AH334">
            <v>4.3499999999999996</v>
          </cell>
          <cell r="AI334">
            <v>5.4</v>
          </cell>
          <cell r="AJ334">
            <v>5.3949999999999996</v>
          </cell>
          <cell r="AK334">
            <v>5.5629</v>
          </cell>
          <cell r="AL334">
            <v>5.3743999999999996</v>
          </cell>
          <cell r="AM334">
            <v>5.6128999999999998</v>
          </cell>
          <cell r="AN334">
            <v>5.3738000000000001</v>
          </cell>
          <cell r="AO334">
            <v>5.3080560940416461</v>
          </cell>
          <cell r="AP334">
            <v>5.372519122984893</v>
          </cell>
          <cell r="AQ334">
            <v>5.3743347603340581</v>
          </cell>
          <cell r="AR334">
            <v>5.3775885744702423</v>
          </cell>
          <cell r="AS334">
            <v>5.3255461845744128</v>
          </cell>
          <cell r="AT334">
            <v>5.0705708320786913</v>
          </cell>
          <cell r="AU334">
            <v>5.3623802200141952</v>
          </cell>
          <cell r="AV334">
            <v>5.1150000000000002</v>
          </cell>
          <cell r="AW334">
            <v>5.3556917552596808</v>
          </cell>
          <cell r="AX334">
            <v>5.5027999999999997</v>
          </cell>
          <cell r="AZ334">
            <v>202</v>
          </cell>
        </row>
        <row r="335">
          <cell r="D335">
            <v>49369</v>
          </cell>
          <cell r="E335">
            <v>46.414819999999999</v>
          </cell>
          <cell r="F335">
            <v>40.493340000000003</v>
          </cell>
          <cell r="G335">
            <v>33.597009999999997</v>
          </cell>
          <cell r="H335">
            <v>38.34111</v>
          </cell>
          <cell r="I335">
            <v>0</v>
          </cell>
          <cell r="J335">
            <v>38.493340000000003</v>
          </cell>
          <cell r="K335">
            <v>38.743340000000003</v>
          </cell>
          <cell r="L335">
            <v>36.923439999999999</v>
          </cell>
          <cell r="M335">
            <v>49.125920000000001</v>
          </cell>
          <cell r="N335">
            <v>50.046700000000001</v>
          </cell>
          <cell r="O335">
            <v>33.097670000000001</v>
          </cell>
          <cell r="P335">
            <v>41.228969999999997</v>
          </cell>
          <cell r="Q335">
            <v>0</v>
          </cell>
          <cell r="R335">
            <v>48.546700000000001</v>
          </cell>
          <cell r="S335">
            <v>48.546700000000001</v>
          </cell>
          <cell r="T335">
            <v>46.167099999999998</v>
          </cell>
          <cell r="U335">
            <v>47.549614212651413</v>
          </cell>
          <cell r="V335">
            <v>44.492121911170933</v>
          </cell>
          <cell r="W335">
            <v>33.387999582772544</v>
          </cell>
          <cell r="X335">
            <v>0</v>
          </cell>
          <cell r="Y335">
            <v>40.792589744279944</v>
          </cell>
          <cell r="Z335">
            <v>42.701408586810231</v>
          </cell>
          <cell r="AA335">
            <v>0</v>
          </cell>
          <cell r="AB335">
            <v>0</v>
          </cell>
          <cell r="AC335">
            <v>5.1100000000000003</v>
          </cell>
          <cell r="AD335">
            <v>5.0999999999999996</v>
          </cell>
          <cell r="AE335">
            <v>4.6399999999999997</v>
          </cell>
          <cell r="AF335">
            <v>5.0199999999999996</v>
          </cell>
          <cell r="AG335">
            <v>5.49</v>
          </cell>
          <cell r="AH335">
            <v>4.13</v>
          </cell>
          <cell r="AI335">
            <v>5.22</v>
          </cell>
          <cell r="AJ335">
            <v>5.1971999999999996</v>
          </cell>
          <cell r="AK335">
            <v>5.3615000000000004</v>
          </cell>
          <cell r="AL335">
            <v>5.1809000000000003</v>
          </cell>
          <cell r="AM335">
            <v>5.4115000000000002</v>
          </cell>
          <cell r="AN335">
            <v>5.1787999999999998</v>
          </cell>
          <cell r="AO335">
            <v>5.1176701341043627</v>
          </cell>
          <cell r="AP335">
            <v>5.1798799665416198</v>
          </cell>
          <cell r="AQ335">
            <v>5.0532914903472701</v>
          </cell>
          <cell r="AR335">
            <v>5.18494941802697</v>
          </cell>
          <cell r="AS335">
            <v>5.1616621325412266</v>
          </cell>
          <cell r="AT335">
            <v>4.8949209274314969</v>
          </cell>
          <cell r="AU335">
            <v>5.169741063570922</v>
          </cell>
          <cell r="AV335">
            <v>4.6550000000000002</v>
          </cell>
          <cell r="AW335">
            <v>5.1930736030084352</v>
          </cell>
          <cell r="AX335">
            <v>5.3124000000000002</v>
          </cell>
          <cell r="AZ335">
            <v>203</v>
          </cell>
        </row>
        <row r="336">
          <cell r="D336">
            <v>49400</v>
          </cell>
          <cell r="E336">
            <v>33.503309999999999</v>
          </cell>
          <cell r="F336">
            <v>31.99896</v>
          </cell>
          <cell r="G336">
            <v>23.594940000000001</v>
          </cell>
          <cell r="H336">
            <v>26.935040000000001</v>
          </cell>
          <cell r="I336">
            <v>0</v>
          </cell>
          <cell r="J336">
            <v>29.99896</v>
          </cell>
          <cell r="K336">
            <v>29.74896</v>
          </cell>
          <cell r="L336">
            <v>27.193660000000001</v>
          </cell>
          <cell r="M336">
            <v>39.942599999999999</v>
          </cell>
          <cell r="N336">
            <v>43.312469999999998</v>
          </cell>
          <cell r="O336">
            <v>25.764569999999999</v>
          </cell>
          <cell r="P336">
            <v>31.379270000000002</v>
          </cell>
          <cell r="Q336">
            <v>0</v>
          </cell>
          <cell r="R336">
            <v>41.812469999999998</v>
          </cell>
          <cell r="S336">
            <v>41.062469999999998</v>
          </cell>
          <cell r="T336">
            <v>40.742870000000003</v>
          </cell>
          <cell r="U336">
            <v>36.365216666666669</v>
          </cell>
          <cell r="V336">
            <v>37.027186666666665</v>
          </cell>
          <cell r="W336">
            <v>24.559219999999996</v>
          </cell>
          <cell r="X336">
            <v>0</v>
          </cell>
          <cell r="Y336">
            <v>33.215531111111112</v>
          </cell>
          <cell r="Z336">
            <v>35.249408888888887</v>
          </cell>
          <cell r="AA336">
            <v>0</v>
          </cell>
          <cell r="AB336">
            <v>0</v>
          </cell>
          <cell r="AC336">
            <v>4.66</v>
          </cell>
          <cell r="AD336">
            <v>4.47</v>
          </cell>
          <cell r="AE336">
            <v>4.2699999999999996</v>
          </cell>
          <cell r="AF336">
            <v>4.6100000000000003</v>
          </cell>
          <cell r="AG336">
            <v>5.19</v>
          </cell>
          <cell r="AH336">
            <v>3.86</v>
          </cell>
          <cell r="AI336">
            <v>4.7699999999999996</v>
          </cell>
          <cell r="AJ336">
            <v>4.7365000000000004</v>
          </cell>
          <cell r="AK336">
            <v>4.8956999999999997</v>
          </cell>
          <cell r="AL336">
            <v>4.7260999999999997</v>
          </cell>
          <cell r="AM336">
            <v>4.9457000000000004</v>
          </cell>
          <cell r="AN336">
            <v>4.7218</v>
          </cell>
          <cell r="AO336">
            <v>4.6667560184634294</v>
          </cell>
          <cell r="AP336">
            <v>4.7236293328601837</v>
          </cell>
          <cell r="AQ336">
            <v>4.5354797645621305</v>
          </cell>
          <cell r="AR336">
            <v>4.7286987843455339</v>
          </cell>
          <cell r="AS336">
            <v>4.7417092492061865</v>
          </cell>
          <cell r="AT336">
            <v>4.6389739235170131</v>
          </cell>
          <cell r="AU336">
            <v>4.713490429889486</v>
          </cell>
          <cell r="AV336">
            <v>4.2850000000000001</v>
          </cell>
          <cell r="AW336">
            <v>4.5527646285191583</v>
          </cell>
          <cell r="AX336">
            <v>4.6193</v>
          </cell>
          <cell r="AZ336">
            <v>204</v>
          </cell>
        </row>
        <row r="337">
          <cell r="D337">
            <v>49430</v>
          </cell>
          <cell r="E337">
            <v>22.892980000000001</v>
          </cell>
          <cell r="F337">
            <v>26.470790000000001</v>
          </cell>
          <cell r="G337">
            <v>11.892340000000001</v>
          </cell>
          <cell r="H337">
            <v>15.963139999999999</v>
          </cell>
          <cell r="I337">
            <v>0</v>
          </cell>
          <cell r="J337">
            <v>24.470790000000001</v>
          </cell>
          <cell r="K337">
            <v>24.220790000000001</v>
          </cell>
          <cell r="L337">
            <v>20.297789999999999</v>
          </cell>
          <cell r="M337">
            <v>26.083500000000001</v>
          </cell>
          <cell r="N337">
            <v>41.590519999999998</v>
          </cell>
          <cell r="O337">
            <v>10.97508</v>
          </cell>
          <cell r="P337">
            <v>18.58588</v>
          </cell>
          <cell r="Q337">
            <v>0</v>
          </cell>
          <cell r="R337">
            <v>40.590519999999998</v>
          </cell>
          <cell r="S337">
            <v>39.590519999999998</v>
          </cell>
          <cell r="T337">
            <v>36.922020000000003</v>
          </cell>
          <cell r="U337">
            <v>24.299553333333336</v>
          </cell>
          <cell r="V337">
            <v>33.13647741935484</v>
          </cell>
          <cell r="W337">
            <v>11.487956559139786</v>
          </cell>
          <cell r="X337">
            <v>0</v>
          </cell>
          <cell r="Y337">
            <v>27.626751612903227</v>
          </cell>
          <cell r="Z337">
            <v>31.5773376344086</v>
          </cell>
          <cell r="AA337">
            <v>0</v>
          </cell>
          <cell r="AB337">
            <v>0</v>
          </cell>
          <cell r="AC337">
            <v>4.68</v>
          </cell>
          <cell r="AD337">
            <v>4.3600000000000003</v>
          </cell>
          <cell r="AE337">
            <v>4.3099999999999996</v>
          </cell>
          <cell r="AF337">
            <v>4.6399999999999997</v>
          </cell>
          <cell r="AG337">
            <v>5.24</v>
          </cell>
          <cell r="AH337">
            <v>3.97</v>
          </cell>
          <cell r="AI337">
            <v>4.78</v>
          </cell>
          <cell r="AJ337">
            <v>4.7558999999999996</v>
          </cell>
          <cell r="AK337">
            <v>4.9147999999999996</v>
          </cell>
          <cell r="AL337">
            <v>4.7458</v>
          </cell>
          <cell r="AM337">
            <v>4.9648000000000003</v>
          </cell>
          <cell r="AN337">
            <v>4.7413999999999996</v>
          </cell>
          <cell r="AO337">
            <v>4.6867966458252495</v>
          </cell>
          <cell r="AP337">
            <v>4.7439071388015819</v>
          </cell>
          <cell r="AQ337">
            <v>4.4992329437571703</v>
          </cell>
          <cell r="AR337">
            <v>4.7489765902869312</v>
          </cell>
          <cell r="AS337">
            <v>4.7724375089624083</v>
          </cell>
          <cell r="AT337">
            <v>4.5737325303623404</v>
          </cell>
          <cell r="AU337">
            <v>4.7337682358308832</v>
          </cell>
          <cell r="AV337">
            <v>4.3250000000000002</v>
          </cell>
          <cell r="AW337">
            <v>4.4409646488464274</v>
          </cell>
          <cell r="AX337">
            <v>4.5061</v>
          </cell>
          <cell r="AZ337">
            <v>205</v>
          </cell>
        </row>
        <row r="338">
          <cell r="D338">
            <v>49461</v>
          </cell>
          <cell r="E338">
            <v>41.938389999999998</v>
          </cell>
          <cell r="F338">
            <v>49.706910000000001</v>
          </cell>
          <cell r="G338">
            <v>28.604690000000002</v>
          </cell>
          <cell r="H338">
            <v>34.01249</v>
          </cell>
          <cell r="I338">
            <v>0</v>
          </cell>
          <cell r="J338">
            <v>49.206910000000001</v>
          </cell>
          <cell r="K338">
            <v>48.706910000000001</v>
          </cell>
          <cell r="L338">
            <v>35.751910000000002</v>
          </cell>
          <cell r="M338">
            <v>36.009120000000003</v>
          </cell>
          <cell r="N338">
            <v>54.454470000000001</v>
          </cell>
          <cell r="O338">
            <v>20.486229999999999</v>
          </cell>
          <cell r="P338">
            <v>29.33483</v>
          </cell>
          <cell r="Q338">
            <v>0</v>
          </cell>
          <cell r="R338">
            <v>52.454470000000001</v>
          </cell>
          <cell r="S338">
            <v>52.954470000000001</v>
          </cell>
          <cell r="T338">
            <v>57.942970000000003</v>
          </cell>
          <cell r="U338">
            <v>39.434920444444444</v>
          </cell>
          <cell r="V338">
            <v>51.711435333333327</v>
          </cell>
          <cell r="W338">
            <v>25.17689577777778</v>
          </cell>
          <cell r="X338">
            <v>0</v>
          </cell>
          <cell r="Y338">
            <v>45.121468666666665</v>
          </cell>
          <cell r="Z338">
            <v>50.578102000000001</v>
          </cell>
          <cell r="AA338">
            <v>0</v>
          </cell>
          <cell r="AB338">
            <v>0</v>
          </cell>
          <cell r="AC338">
            <v>4.6900000000000004</v>
          </cell>
          <cell r="AD338">
            <v>4.3</v>
          </cell>
          <cell r="AE338">
            <v>4.33</v>
          </cell>
          <cell r="AF338">
            <v>4.68</v>
          </cell>
          <cell r="AG338">
            <v>5.29</v>
          </cell>
          <cell r="AH338">
            <v>4.0599999999999996</v>
          </cell>
          <cell r="AI338">
            <v>4.82</v>
          </cell>
          <cell r="AJ338">
            <v>4.7666000000000004</v>
          </cell>
          <cell r="AK338">
            <v>4.9259000000000004</v>
          </cell>
          <cell r="AL338">
            <v>4.7561999999999998</v>
          </cell>
          <cell r="AM338">
            <v>4.9759000000000002</v>
          </cell>
          <cell r="AN338">
            <v>4.7519</v>
          </cell>
          <cell r="AO338">
            <v>4.6968169595061591</v>
          </cell>
          <cell r="AP338">
            <v>4.7540460417722796</v>
          </cell>
          <cell r="AQ338">
            <v>4.478520474725765</v>
          </cell>
          <cell r="AR338">
            <v>4.7591154932576298</v>
          </cell>
          <cell r="AS338">
            <v>4.8134085219707057</v>
          </cell>
          <cell r="AT338">
            <v>4.6113717956438824</v>
          </cell>
          <cell r="AU338">
            <v>4.7439071388015819</v>
          </cell>
          <cell r="AV338">
            <v>4.3449999999999998</v>
          </cell>
          <cell r="AW338">
            <v>4.3799828417522102</v>
          </cell>
          <cell r="AX338">
            <v>4.4486999999999997</v>
          </cell>
          <cell r="AZ338">
            <v>206</v>
          </cell>
        </row>
        <row r="339">
          <cell r="D339">
            <v>49491</v>
          </cell>
          <cell r="E339">
            <v>137.89570000000001</v>
          </cell>
          <cell r="F339">
            <v>191.0138</v>
          </cell>
          <cell r="G339">
            <v>124.23569999999999</v>
          </cell>
          <cell r="H339">
            <v>129.8031</v>
          </cell>
          <cell r="I339">
            <v>0</v>
          </cell>
          <cell r="J339">
            <v>194.7638</v>
          </cell>
          <cell r="K339">
            <v>195.5138</v>
          </cell>
          <cell r="L339">
            <v>144.74100000000001</v>
          </cell>
          <cell r="M339">
            <v>56.576180000000001</v>
          </cell>
          <cell r="N339">
            <v>75.190359999999998</v>
          </cell>
          <cell r="O339">
            <v>40.807110000000002</v>
          </cell>
          <cell r="P339">
            <v>51.742510000000003</v>
          </cell>
          <cell r="Q339">
            <v>0</v>
          </cell>
          <cell r="R339">
            <v>75.690359999999998</v>
          </cell>
          <cell r="S339">
            <v>76.190359999999998</v>
          </cell>
          <cell r="T339">
            <v>68.411060000000006</v>
          </cell>
          <cell r="U339">
            <v>100.29635204301076</v>
          </cell>
          <cell r="V339">
            <v>137.46102666666664</v>
          </cell>
          <cell r="W339">
            <v>85.661190645161284</v>
          </cell>
          <cell r="X339">
            <v>0</v>
          </cell>
          <cell r="Y339">
            <v>109.44866215053764</v>
          </cell>
          <cell r="Z339">
            <v>139.70833849462366</v>
          </cell>
          <cell r="AA339">
            <v>0</v>
          </cell>
          <cell r="AB339">
            <v>0</v>
          </cell>
          <cell r="AC339">
            <v>4.83</v>
          </cell>
          <cell r="AD339">
            <v>4.3099999999999996</v>
          </cell>
          <cell r="AE339">
            <v>4.42</v>
          </cell>
          <cell r="AF339">
            <v>4.8899999999999997</v>
          </cell>
          <cell r="AG339">
            <v>5.48</v>
          </cell>
          <cell r="AH339">
            <v>4.08</v>
          </cell>
          <cell r="AI339">
            <v>5.04</v>
          </cell>
          <cell r="AJ339">
            <v>4.9101999999999997</v>
          </cell>
          <cell r="AK339">
            <v>5.0711000000000004</v>
          </cell>
          <cell r="AL339">
            <v>4.8978000000000002</v>
          </cell>
          <cell r="AM339">
            <v>5.1211000000000002</v>
          </cell>
          <cell r="AN339">
            <v>4.8941999999999997</v>
          </cell>
          <cell r="AO339">
            <v>4.8371013510388945</v>
          </cell>
          <cell r="AP339">
            <v>4.8959906833620606</v>
          </cell>
          <cell r="AQ339">
            <v>4.5303016473042792</v>
          </cell>
          <cell r="AR339">
            <v>4.9010601348474099</v>
          </cell>
          <cell r="AS339">
            <v>5.0285063402642622</v>
          </cell>
          <cell r="AT339">
            <v>4.6741039044464516</v>
          </cell>
          <cell r="AU339">
            <v>4.8858517803913619</v>
          </cell>
          <cell r="AV339">
            <v>4.4349999999999996</v>
          </cell>
          <cell r="AW339">
            <v>4.3901464762679128</v>
          </cell>
          <cell r="AX339">
            <v>4.4721000000000002</v>
          </cell>
          <cell r="AZ339">
            <v>207</v>
          </cell>
        </row>
        <row r="340">
          <cell r="D340">
            <v>49522</v>
          </cell>
          <cell r="E340">
            <v>227.5958</v>
          </cell>
          <cell r="F340">
            <v>267.3442</v>
          </cell>
          <cell r="G340">
            <v>211.65690000000001</v>
          </cell>
          <cell r="H340">
            <v>215.73259999999999</v>
          </cell>
          <cell r="I340">
            <v>0</v>
          </cell>
          <cell r="J340">
            <v>271.3442</v>
          </cell>
          <cell r="K340">
            <v>271.3442</v>
          </cell>
          <cell r="L340">
            <v>228.96289999999999</v>
          </cell>
          <cell r="M340">
            <v>74.793329999999997</v>
          </cell>
          <cell r="N340">
            <v>99.010120000000001</v>
          </cell>
          <cell r="O340">
            <v>58.629460000000002</v>
          </cell>
          <cell r="P340">
            <v>68.599059999999994</v>
          </cell>
          <cell r="Q340">
            <v>0</v>
          </cell>
          <cell r="R340">
            <v>100.01012</v>
          </cell>
          <cell r="S340">
            <v>99.510120000000001</v>
          </cell>
          <cell r="T340">
            <v>89.083420000000004</v>
          </cell>
          <cell r="U340">
            <v>163.51734483870968</v>
          </cell>
          <cell r="V340">
            <v>196.75248903225807</v>
          </cell>
          <cell r="W340">
            <v>147.48410258064516</v>
          </cell>
          <cell r="X340">
            <v>0</v>
          </cell>
          <cell r="Y340">
            <v>170.30376322580645</v>
          </cell>
          <cell r="Z340">
            <v>199.49442451612904</v>
          </cell>
          <cell r="AA340">
            <v>0</v>
          </cell>
          <cell r="AB340">
            <v>0</v>
          </cell>
          <cell r="AC340">
            <v>4.88</v>
          </cell>
          <cell r="AD340">
            <v>4.33</v>
          </cell>
          <cell r="AE340">
            <v>4.55</v>
          </cell>
          <cell r="AF340">
            <v>4.9400000000000004</v>
          </cell>
          <cell r="AG340">
            <v>5.54</v>
          </cell>
          <cell r="AH340">
            <v>4.09</v>
          </cell>
          <cell r="AI340">
            <v>5.08</v>
          </cell>
          <cell r="AJ340">
            <v>4.9603999999999999</v>
          </cell>
          <cell r="AK340">
            <v>5.1215000000000002</v>
          </cell>
          <cell r="AL340">
            <v>4.9478999999999997</v>
          </cell>
          <cell r="AM340">
            <v>5.1715</v>
          </cell>
          <cell r="AN340">
            <v>4.9443000000000001</v>
          </cell>
          <cell r="AO340">
            <v>4.8872029194434425</v>
          </cell>
          <cell r="AP340">
            <v>4.9466851982155529</v>
          </cell>
          <cell r="AQ340">
            <v>4.6079734061720501</v>
          </cell>
          <cell r="AR340">
            <v>4.9517546497009022</v>
          </cell>
          <cell r="AS340">
            <v>5.0797201065246345</v>
          </cell>
          <cell r="AT340">
            <v>4.7217803071364042</v>
          </cell>
          <cell r="AU340">
            <v>4.9365462952448551</v>
          </cell>
          <cell r="AV340">
            <v>4.5650000000000004</v>
          </cell>
          <cell r="AW340">
            <v>4.4104737452993188</v>
          </cell>
          <cell r="AX340">
            <v>4.4938000000000002</v>
          </cell>
          <cell r="AZ340">
            <v>208</v>
          </cell>
        </row>
        <row r="341">
          <cell r="D341">
            <v>49553</v>
          </cell>
          <cell r="E341">
            <v>63.703949999999999</v>
          </cell>
          <cell r="F341">
            <v>63.235149999999997</v>
          </cell>
          <cell r="G341">
            <v>46.46255</v>
          </cell>
          <cell r="H341">
            <v>51.478250000000003</v>
          </cell>
          <cell r="I341">
            <v>0</v>
          </cell>
          <cell r="J341">
            <v>66.235150000000004</v>
          </cell>
          <cell r="K341">
            <v>65.235150000000004</v>
          </cell>
          <cell r="L341">
            <v>33.815150000000003</v>
          </cell>
          <cell r="M341">
            <v>51.743360000000003</v>
          </cell>
          <cell r="N341">
            <v>56.08831</v>
          </cell>
          <cell r="O341">
            <v>34.666620000000002</v>
          </cell>
          <cell r="P341">
            <v>43.850119999999997</v>
          </cell>
          <cell r="Q341">
            <v>0</v>
          </cell>
          <cell r="R341">
            <v>54.83831</v>
          </cell>
          <cell r="S341">
            <v>55.08831</v>
          </cell>
          <cell r="T341">
            <v>50.332610000000003</v>
          </cell>
          <cell r="U341">
            <v>58.122341333333338</v>
          </cell>
          <cell r="V341">
            <v>59.899957999999998</v>
          </cell>
          <cell r="W341">
            <v>40.957782666666667</v>
          </cell>
          <cell r="X341">
            <v>0</v>
          </cell>
          <cell r="Y341">
            <v>41.523297999999997</v>
          </cell>
          <cell r="Z341">
            <v>60.916624666666671</v>
          </cell>
          <cell r="AA341">
            <v>0</v>
          </cell>
          <cell r="AB341">
            <v>0</v>
          </cell>
          <cell r="AC341">
            <v>4.91</v>
          </cell>
          <cell r="AD341">
            <v>4.3600000000000003</v>
          </cell>
          <cell r="AE341">
            <v>4.47</v>
          </cell>
          <cell r="AF341">
            <v>4.91</v>
          </cell>
          <cell r="AG341">
            <v>5.41</v>
          </cell>
          <cell r="AH341">
            <v>3.92</v>
          </cell>
          <cell r="AI341">
            <v>5.0999999999999996</v>
          </cell>
          <cell r="AJ341">
            <v>4.99</v>
          </cell>
          <cell r="AK341">
            <v>5.1508000000000003</v>
          </cell>
          <cell r="AL341">
            <v>4.9776999999999996</v>
          </cell>
          <cell r="AM341">
            <v>5.2008000000000001</v>
          </cell>
          <cell r="AN341">
            <v>4.9740000000000002</v>
          </cell>
          <cell r="AO341">
            <v>4.9172638604861705</v>
          </cell>
          <cell r="AP341">
            <v>4.9771019071276479</v>
          </cell>
          <cell r="AQ341">
            <v>4.5820828198827925</v>
          </cell>
          <cell r="AR341">
            <v>4.9821713586129981</v>
          </cell>
          <cell r="AS341">
            <v>5.048991846768411</v>
          </cell>
          <cell r="AT341">
            <v>4.7669474254742541</v>
          </cell>
          <cell r="AU341">
            <v>4.9669630041569501</v>
          </cell>
          <cell r="AV341">
            <v>4.4850000000000003</v>
          </cell>
          <cell r="AW341">
            <v>4.4409646488464274</v>
          </cell>
          <cell r="AX341">
            <v>4.5242000000000004</v>
          </cell>
          <cell r="AZ341">
            <v>209</v>
          </cell>
        </row>
        <row r="342">
          <cell r="D342">
            <v>49583</v>
          </cell>
          <cell r="E342">
            <v>69.768709999999999</v>
          </cell>
          <cell r="F342">
            <v>57.678170000000001</v>
          </cell>
          <cell r="G342">
            <v>52.501170000000002</v>
          </cell>
          <cell r="H342">
            <v>57.216970000000003</v>
          </cell>
          <cell r="I342">
            <v>0</v>
          </cell>
          <cell r="J342">
            <v>56.428170000000001</v>
          </cell>
          <cell r="K342">
            <v>56.178170000000001</v>
          </cell>
          <cell r="L342">
            <v>57.525370000000002</v>
          </cell>
          <cell r="M342">
            <v>57.984299999999998</v>
          </cell>
          <cell r="N342">
            <v>54.136279999999999</v>
          </cell>
          <cell r="O342">
            <v>40.7119</v>
          </cell>
          <cell r="P342">
            <v>46.572899999999997</v>
          </cell>
          <cell r="Q342">
            <v>0</v>
          </cell>
          <cell r="R342">
            <v>52.886279999999999</v>
          </cell>
          <cell r="S342">
            <v>52.886279999999999</v>
          </cell>
          <cell r="T342">
            <v>54.421080000000003</v>
          </cell>
          <cell r="U342">
            <v>64.82686064516129</v>
          </cell>
          <cell r="V342">
            <v>56.192861290322583</v>
          </cell>
          <cell r="W342">
            <v>47.557282580645158</v>
          </cell>
          <cell r="X342">
            <v>0</v>
          </cell>
          <cell r="Y342">
            <v>56.223570967741942</v>
          </cell>
          <cell r="Z342">
            <v>54.942861290322583</v>
          </cell>
          <cell r="AA342">
            <v>0</v>
          </cell>
          <cell r="AB342">
            <v>0</v>
          </cell>
          <cell r="AC342">
            <v>4.93</v>
          </cell>
          <cell r="AD342">
            <v>4.5999999999999996</v>
          </cell>
          <cell r="AE342">
            <v>4.53</v>
          </cell>
          <cell r="AF342">
            <v>4.8899999999999997</v>
          </cell>
          <cell r="AG342">
            <v>5.44</v>
          </cell>
          <cell r="AH342">
            <v>3.91</v>
          </cell>
          <cell r="AI342">
            <v>5.08</v>
          </cell>
          <cell r="AJ342">
            <v>5.0091999999999999</v>
          </cell>
          <cell r="AK342">
            <v>5.1696999999999997</v>
          </cell>
          <cell r="AL342">
            <v>4.9973000000000001</v>
          </cell>
          <cell r="AM342">
            <v>5.2196999999999996</v>
          </cell>
          <cell r="AN342">
            <v>4.9935999999999998</v>
          </cell>
          <cell r="AO342">
            <v>4.9373044878479897</v>
          </cell>
          <cell r="AP342">
            <v>4.997379713069046</v>
          </cell>
          <cell r="AQ342">
            <v>4.7374263376183352</v>
          </cell>
          <cell r="AR342">
            <v>5.0024491645543954</v>
          </cell>
          <cell r="AS342">
            <v>5.0285063402642622</v>
          </cell>
          <cell r="AT342">
            <v>4.8673187995583662</v>
          </cell>
          <cell r="AU342">
            <v>4.9872408100983474</v>
          </cell>
          <cell r="AV342">
            <v>4.5449999999999999</v>
          </cell>
          <cell r="AW342">
            <v>4.6848918772232944</v>
          </cell>
          <cell r="AX342">
            <v>4.7655000000000003</v>
          </cell>
          <cell r="AZ342">
            <v>210</v>
          </cell>
        </row>
        <row r="343">
          <cell r="D343">
            <v>49614</v>
          </cell>
          <cell r="E343">
            <v>67.742170000000002</v>
          </cell>
          <cell r="F343">
            <v>57.40504</v>
          </cell>
          <cell r="G343">
            <v>50.211649999999999</v>
          </cell>
          <cell r="H343">
            <v>53.434550000000002</v>
          </cell>
          <cell r="I343">
            <v>0</v>
          </cell>
          <cell r="J343">
            <v>55.90504</v>
          </cell>
          <cell r="K343">
            <v>56.15504</v>
          </cell>
          <cell r="L343">
            <v>56.095840000000003</v>
          </cell>
          <cell r="M343">
            <v>59.952300000000001</v>
          </cell>
          <cell r="N343">
            <v>54.952840000000002</v>
          </cell>
          <cell r="O343">
            <v>42.70599</v>
          </cell>
          <cell r="P343">
            <v>47.618090000000002</v>
          </cell>
          <cell r="Q343">
            <v>0</v>
          </cell>
          <cell r="R343">
            <v>53.702840000000002</v>
          </cell>
          <cell r="S343">
            <v>53.702840000000002</v>
          </cell>
          <cell r="T343">
            <v>53.830739999999999</v>
          </cell>
          <cell r="U343">
            <v>64.274003190013872</v>
          </cell>
          <cell r="V343">
            <v>56.313283828016644</v>
          </cell>
          <cell r="W343">
            <v>46.87001773925104</v>
          </cell>
          <cell r="X343">
            <v>0</v>
          </cell>
          <cell r="Y343">
            <v>55.087383550624132</v>
          </cell>
          <cell r="Z343">
            <v>54.924587572815526</v>
          </cell>
          <cell r="AA343">
            <v>0</v>
          </cell>
          <cell r="AB343">
            <v>0</v>
          </cell>
          <cell r="AC343">
            <v>5.21</v>
          </cell>
          <cell r="AD343">
            <v>5.24</v>
          </cell>
          <cell r="AE343">
            <v>4.99</v>
          </cell>
          <cell r="AF343">
            <v>5.15</v>
          </cell>
          <cell r="AG343">
            <v>5.54</v>
          </cell>
          <cell r="AH343">
            <v>4.38</v>
          </cell>
          <cell r="AI343">
            <v>5.4</v>
          </cell>
          <cell r="AJ343">
            <v>5.2976000000000001</v>
          </cell>
          <cell r="AK343">
            <v>5.4619999999999997</v>
          </cell>
          <cell r="AL343">
            <v>5.2811000000000003</v>
          </cell>
          <cell r="AM343">
            <v>5.5119999999999996</v>
          </cell>
          <cell r="AN343">
            <v>5.2789999999999999</v>
          </cell>
          <cell r="AO343">
            <v>5.2178732709134596</v>
          </cell>
          <cell r="AP343">
            <v>5.2812689962486061</v>
          </cell>
          <cell r="AQ343">
            <v>5.3070192359819908</v>
          </cell>
          <cell r="AR343">
            <v>5.2863384477339554</v>
          </cell>
          <cell r="AS343">
            <v>5.294817924818191</v>
          </cell>
          <cell r="AT343">
            <v>5.0228944293887388</v>
          </cell>
          <cell r="AU343">
            <v>5.2711300932779075</v>
          </cell>
          <cell r="AV343">
            <v>5.0049999999999999</v>
          </cell>
          <cell r="AW343">
            <v>5.3353644862282756</v>
          </cell>
          <cell r="AX343">
            <v>5.4673999999999996</v>
          </cell>
          <cell r="AZ343">
            <v>211</v>
          </cell>
        </row>
        <row r="344">
          <cell r="D344">
            <v>49644</v>
          </cell>
          <cell r="E344">
            <v>80.011619999999994</v>
          </cell>
          <cell r="F344">
            <v>61.992600000000003</v>
          </cell>
          <cell r="G344">
            <v>64.515720000000002</v>
          </cell>
          <cell r="H344">
            <v>65.35472</v>
          </cell>
          <cell r="I344">
            <v>0</v>
          </cell>
          <cell r="J344">
            <v>60.492600000000003</v>
          </cell>
          <cell r="K344">
            <v>60.492600000000003</v>
          </cell>
          <cell r="L344">
            <v>66.373900000000006</v>
          </cell>
          <cell r="M344">
            <v>66.329189999999997</v>
          </cell>
          <cell r="N344">
            <v>57.279380000000003</v>
          </cell>
          <cell r="O344">
            <v>49.501930000000002</v>
          </cell>
          <cell r="P344">
            <v>53.214530000000003</v>
          </cell>
          <cell r="Q344">
            <v>0</v>
          </cell>
          <cell r="R344">
            <v>55.279380000000003</v>
          </cell>
          <cell r="S344">
            <v>56.279380000000003</v>
          </cell>
          <cell r="T344">
            <v>62.418979999999998</v>
          </cell>
          <cell r="U344">
            <v>73.685335161290325</v>
          </cell>
          <cell r="V344">
            <v>59.813369247311833</v>
          </cell>
          <cell r="W344">
            <v>57.573860107526883</v>
          </cell>
          <cell r="X344">
            <v>0</v>
          </cell>
          <cell r="Y344">
            <v>64.545281075268818</v>
          </cell>
          <cell r="Z344">
            <v>58.082186451612912</v>
          </cell>
          <cell r="AA344">
            <v>0</v>
          </cell>
          <cell r="AB344">
            <v>0</v>
          </cell>
          <cell r="AC344">
            <v>5.52</v>
          </cell>
          <cell r="AD344">
            <v>5.6</v>
          </cell>
          <cell r="AE344">
            <v>5.41</v>
          </cell>
          <cell r="AF344">
            <v>5.49</v>
          </cell>
          <cell r="AG344">
            <v>5.71</v>
          </cell>
          <cell r="AH344">
            <v>4.5</v>
          </cell>
          <cell r="AI344">
            <v>5.77</v>
          </cell>
          <cell r="AJ344">
            <v>5.6134000000000004</v>
          </cell>
          <cell r="AK344">
            <v>5.7807000000000004</v>
          </cell>
          <cell r="AL344">
            <v>5.5937000000000001</v>
          </cell>
          <cell r="AM344">
            <v>5.8307000000000002</v>
          </cell>
          <cell r="AN344">
            <v>5.5928000000000004</v>
          </cell>
          <cell r="AO344">
            <v>5.5285029950216575</v>
          </cell>
          <cell r="AP344">
            <v>5.5955749883402612</v>
          </cell>
          <cell r="AQ344">
            <v>5.7109123820943992</v>
          </cell>
          <cell r="AR344">
            <v>5.6006444398256106</v>
          </cell>
          <cell r="AS344">
            <v>5.6430715353887129</v>
          </cell>
          <cell r="AT344">
            <v>5.2938971394158383</v>
          </cell>
          <cell r="AU344">
            <v>5.5854360853695635</v>
          </cell>
          <cell r="AV344">
            <v>5.4249999999999998</v>
          </cell>
          <cell r="AW344">
            <v>5.7012553287935761</v>
          </cell>
          <cell r="AX344">
            <v>5.8554000000000004</v>
          </cell>
          <cell r="AZ344">
            <v>212</v>
          </cell>
        </row>
        <row r="345">
          <cell r="D345">
            <v>49675</v>
          </cell>
          <cell r="E345">
            <v>79.032849999999996</v>
          </cell>
          <cell r="F345">
            <v>62.085090000000001</v>
          </cell>
          <cell r="G345">
            <v>62.728070000000002</v>
          </cell>
          <cell r="H345">
            <v>66.186670000000007</v>
          </cell>
          <cell r="I345">
            <v>0</v>
          </cell>
          <cell r="J345">
            <v>60.585090000000001</v>
          </cell>
          <cell r="K345">
            <v>60.585090000000001</v>
          </cell>
          <cell r="L345">
            <v>62.108690000000003</v>
          </cell>
          <cell r="M345">
            <v>61.781550000000003</v>
          </cell>
          <cell r="N345">
            <v>55.998930000000001</v>
          </cell>
          <cell r="O345">
            <v>43.72627</v>
          </cell>
          <cell r="P345">
            <v>50.321669999999997</v>
          </cell>
          <cell r="Q345">
            <v>0</v>
          </cell>
          <cell r="R345">
            <v>54.498930000000001</v>
          </cell>
          <cell r="S345">
            <v>54.998930000000001</v>
          </cell>
          <cell r="T345">
            <v>58.981029999999997</v>
          </cell>
          <cell r="U345">
            <v>71.427438172043011</v>
          </cell>
          <cell r="V345">
            <v>59.401944193548388</v>
          </cell>
          <cell r="W345">
            <v>54.350932365591405</v>
          </cell>
          <cell r="X345">
            <v>0</v>
          </cell>
          <cell r="Y345">
            <v>60.729829139784947</v>
          </cell>
          <cell r="Z345">
            <v>57.901944193548381</v>
          </cell>
          <cell r="AA345">
            <v>0</v>
          </cell>
          <cell r="AB345">
            <v>0</v>
          </cell>
          <cell r="AC345">
            <v>5.55</v>
          </cell>
          <cell r="AD345">
            <v>5.63</v>
          </cell>
          <cell r="AE345">
            <v>5.44</v>
          </cell>
          <cell r="AF345">
            <v>5.5</v>
          </cell>
          <cell r="AG345">
            <v>5.75</v>
          </cell>
          <cell r="AH345">
            <v>4.53</v>
          </cell>
          <cell r="AI345">
            <v>5.81</v>
          </cell>
          <cell r="AJ345">
            <v>5.6452999999999998</v>
          </cell>
          <cell r="AK345">
            <v>5.8137999999999996</v>
          </cell>
          <cell r="AL345">
            <v>5.6246999999999998</v>
          </cell>
          <cell r="AM345">
            <v>5.8638000000000003</v>
          </cell>
          <cell r="AN345">
            <v>5.6242000000000001</v>
          </cell>
          <cell r="AO345">
            <v>5.5585639360643873</v>
          </cell>
          <cell r="AP345">
            <v>5.6259916972523571</v>
          </cell>
          <cell r="AQ345">
            <v>5.741981085641509</v>
          </cell>
          <cell r="AR345">
            <v>5.6310611487377065</v>
          </cell>
          <cell r="AS345">
            <v>5.6533142886407868</v>
          </cell>
          <cell r="AT345">
            <v>5.3555251631034828</v>
          </cell>
          <cell r="AU345">
            <v>5.6158527942816594</v>
          </cell>
          <cell r="AV345">
            <v>5.4550000000000001</v>
          </cell>
          <cell r="AW345">
            <v>5.7317462323406847</v>
          </cell>
          <cell r="AX345">
            <v>5.8878000000000004</v>
          </cell>
          <cell r="AZ345">
            <v>213</v>
          </cell>
        </row>
        <row r="346">
          <cell r="D346">
            <v>49706</v>
          </cell>
          <cell r="E346">
            <v>74.580259999999996</v>
          </cell>
          <cell r="F346">
            <v>54.940309999999997</v>
          </cell>
          <cell r="G346">
            <v>60.360120000000002</v>
          </cell>
          <cell r="H346">
            <v>63.562220000000003</v>
          </cell>
          <cell r="I346">
            <v>0</v>
          </cell>
          <cell r="J346">
            <v>53.440309999999997</v>
          </cell>
          <cell r="K346">
            <v>53.440309999999997</v>
          </cell>
          <cell r="L346">
            <v>54.431609999999999</v>
          </cell>
          <cell r="M346">
            <v>66.376080000000002</v>
          </cell>
          <cell r="N346">
            <v>52.896430000000002</v>
          </cell>
          <cell r="O346">
            <v>48.86448</v>
          </cell>
          <cell r="P346">
            <v>55.880879999999998</v>
          </cell>
          <cell r="Q346">
            <v>0</v>
          </cell>
          <cell r="R346">
            <v>51.396430000000002</v>
          </cell>
          <cell r="S346">
            <v>51.646430000000002</v>
          </cell>
          <cell r="T346">
            <v>55.50253</v>
          </cell>
          <cell r="U346">
            <v>71.091125977011501</v>
          </cell>
          <cell r="V346">
            <v>54.071073678160914</v>
          </cell>
          <cell r="W346">
            <v>55.471169655172417</v>
          </cell>
          <cell r="X346">
            <v>0</v>
          </cell>
          <cell r="Y346">
            <v>54.887058735632181</v>
          </cell>
          <cell r="Z346">
            <v>52.571073678160921</v>
          </cell>
          <cell r="AA346">
            <v>0</v>
          </cell>
          <cell r="AB346">
            <v>0</v>
          </cell>
          <cell r="AC346">
            <v>5.38</v>
          </cell>
          <cell r="AD346">
            <v>5.41</v>
          </cell>
          <cell r="AE346">
            <v>5.23</v>
          </cell>
          <cell r="AF346">
            <v>5.33</v>
          </cell>
          <cell r="AG346">
            <v>5.75</v>
          </cell>
          <cell r="AH346">
            <v>4.5599999999999996</v>
          </cell>
          <cell r="AI346">
            <v>5.54</v>
          </cell>
          <cell r="AJ346">
            <v>5.4749999999999996</v>
          </cell>
          <cell r="AK346">
            <v>5.6429</v>
          </cell>
          <cell r="AL346">
            <v>5.4543999999999997</v>
          </cell>
          <cell r="AM346">
            <v>5.6928999999999998</v>
          </cell>
          <cell r="AN346">
            <v>5.4538000000000002</v>
          </cell>
          <cell r="AO346">
            <v>5.388218603488923</v>
          </cell>
          <cell r="AP346">
            <v>5.4536303467504821</v>
          </cell>
          <cell r="AQ346">
            <v>5.5193220435538981</v>
          </cell>
          <cell r="AR346">
            <v>5.4586997982358314</v>
          </cell>
          <cell r="AS346">
            <v>5.4791874833555259</v>
          </cell>
          <cell r="AT346">
            <v>5.1508679313459798</v>
          </cell>
          <cell r="AU346">
            <v>5.4434914437797834</v>
          </cell>
          <cell r="AV346">
            <v>5.2450000000000001</v>
          </cell>
          <cell r="AW346">
            <v>5.5081462729952229</v>
          </cell>
          <cell r="AX346">
            <v>5.6528</v>
          </cell>
          <cell r="AZ346">
            <v>214</v>
          </cell>
        </row>
        <row r="347">
          <cell r="D347">
            <v>49735</v>
          </cell>
          <cell r="E347">
            <v>47.710030000000003</v>
          </cell>
          <cell r="F347">
            <v>38.493540000000003</v>
          </cell>
          <cell r="G347">
            <v>32.624160000000003</v>
          </cell>
          <cell r="H347">
            <v>37.368160000000003</v>
          </cell>
          <cell r="I347">
            <v>0</v>
          </cell>
          <cell r="J347">
            <v>36.493540000000003</v>
          </cell>
          <cell r="K347">
            <v>36.743540000000003</v>
          </cell>
          <cell r="L347">
            <v>34.923639999999999</v>
          </cell>
          <cell r="M347">
            <v>49.403260000000003</v>
          </cell>
          <cell r="N347">
            <v>47.261330000000001</v>
          </cell>
          <cell r="O347">
            <v>32.738570000000003</v>
          </cell>
          <cell r="P347">
            <v>40.869869999999999</v>
          </cell>
          <cell r="Q347">
            <v>0</v>
          </cell>
          <cell r="R347">
            <v>45.761330000000001</v>
          </cell>
          <cell r="S347">
            <v>45.761330000000001</v>
          </cell>
          <cell r="T347">
            <v>43.381729999999997</v>
          </cell>
          <cell r="U347">
            <v>48.455233512786009</v>
          </cell>
          <cell r="V347">
            <v>42.352311641991925</v>
          </cell>
          <cell r="W347">
            <v>32.674512718707945</v>
          </cell>
          <cell r="X347">
            <v>0</v>
          </cell>
          <cell r="Y347">
            <v>38.6461102960969</v>
          </cell>
          <cell r="Z347">
            <v>40.572365477792729</v>
          </cell>
          <cell r="AA347">
            <v>0</v>
          </cell>
          <cell r="AB347">
            <v>0</v>
          </cell>
          <cell r="AC347">
            <v>5.18</v>
          </cell>
          <cell r="AD347">
            <v>5.22</v>
          </cell>
          <cell r="AE347">
            <v>4.8</v>
          </cell>
          <cell r="AF347">
            <v>5.14</v>
          </cell>
          <cell r="AG347">
            <v>5.67</v>
          </cell>
          <cell r="AH347">
            <v>4.33</v>
          </cell>
          <cell r="AI347">
            <v>5.33</v>
          </cell>
          <cell r="AJ347">
            <v>5.2671999999999999</v>
          </cell>
          <cell r="AK347">
            <v>5.4314999999999998</v>
          </cell>
          <cell r="AL347">
            <v>5.2508999999999997</v>
          </cell>
          <cell r="AM347">
            <v>5.4814999999999996</v>
          </cell>
          <cell r="AN347">
            <v>5.2488000000000001</v>
          </cell>
          <cell r="AO347">
            <v>5.1878123298707308</v>
          </cell>
          <cell r="AP347">
            <v>5.2508522873365102</v>
          </cell>
          <cell r="AQ347">
            <v>5.198278773567111</v>
          </cell>
          <cell r="AR347">
            <v>5.2559217388218595</v>
          </cell>
          <cell r="AS347">
            <v>5.2845751715661162</v>
          </cell>
          <cell r="AT347">
            <v>4.9651808892903748</v>
          </cell>
          <cell r="AU347">
            <v>5.2407133843658116</v>
          </cell>
          <cell r="AV347">
            <v>4.8150000000000004</v>
          </cell>
          <cell r="AW347">
            <v>5.3150372171968696</v>
          </cell>
          <cell r="AX347">
            <v>5.4324000000000003</v>
          </cell>
          <cell r="AZ347">
            <v>215</v>
          </cell>
        </row>
        <row r="348">
          <cell r="D348">
            <v>49766</v>
          </cell>
          <cell r="E348">
            <v>30.4724</v>
          </cell>
          <cell r="F348">
            <v>30.603750000000002</v>
          </cell>
          <cell r="G348">
            <v>19.33785</v>
          </cell>
          <cell r="H348">
            <v>22.678049999999999</v>
          </cell>
          <cell r="I348">
            <v>0</v>
          </cell>
          <cell r="J348">
            <v>28.603750000000002</v>
          </cell>
          <cell r="K348">
            <v>28.353750000000002</v>
          </cell>
          <cell r="L348">
            <v>25.798449999999999</v>
          </cell>
          <cell r="M348">
            <v>34.585569999999997</v>
          </cell>
          <cell r="N348">
            <v>43.235889999999998</v>
          </cell>
          <cell r="O348">
            <v>19.060459999999999</v>
          </cell>
          <cell r="P348">
            <v>24.675160000000002</v>
          </cell>
          <cell r="Q348">
            <v>0</v>
          </cell>
          <cell r="R348">
            <v>41.735889999999998</v>
          </cell>
          <cell r="S348">
            <v>40.985889999999998</v>
          </cell>
          <cell r="T348">
            <v>40.666289999999996</v>
          </cell>
          <cell r="U348">
            <v>32.209071777777773</v>
          </cell>
          <cell r="V348">
            <v>35.937320222222226</v>
          </cell>
          <cell r="W348">
            <v>19.220729777777773</v>
          </cell>
          <cell r="X348">
            <v>0</v>
          </cell>
          <cell r="Y348">
            <v>32.075982444444442</v>
          </cell>
          <cell r="Z348">
            <v>34.148431333333335</v>
          </cell>
          <cell r="AA348">
            <v>0</v>
          </cell>
          <cell r="AB348">
            <v>0</v>
          </cell>
          <cell r="AC348">
            <v>4.83</v>
          </cell>
          <cell r="AD348">
            <v>4.6900000000000004</v>
          </cell>
          <cell r="AE348">
            <v>4.45</v>
          </cell>
          <cell r="AF348">
            <v>4.78</v>
          </cell>
          <cell r="AG348">
            <v>5.42</v>
          </cell>
          <cell r="AH348">
            <v>4.0599999999999996</v>
          </cell>
          <cell r="AI348">
            <v>4.9400000000000004</v>
          </cell>
          <cell r="AJ348">
            <v>4.9065000000000003</v>
          </cell>
          <cell r="AK348">
            <v>5.0656999999999996</v>
          </cell>
          <cell r="AL348">
            <v>4.8960999999999997</v>
          </cell>
          <cell r="AM348">
            <v>5.1157000000000004</v>
          </cell>
          <cell r="AN348">
            <v>4.8917999999999999</v>
          </cell>
          <cell r="AO348">
            <v>4.8371013510388945</v>
          </cell>
          <cell r="AP348">
            <v>4.8959906833620606</v>
          </cell>
          <cell r="AQ348">
            <v>4.7426044548761874</v>
          </cell>
          <cell r="AR348">
            <v>4.9010601348474099</v>
          </cell>
          <cell r="AS348">
            <v>4.9158360544914474</v>
          </cell>
          <cell r="AT348">
            <v>4.8096052594600023</v>
          </cell>
          <cell r="AU348">
            <v>4.8858517803913619</v>
          </cell>
          <cell r="AV348">
            <v>4.4649999999999999</v>
          </cell>
          <cell r="AW348">
            <v>4.776364587864621</v>
          </cell>
          <cell r="AX348">
            <v>4.8392999999999997</v>
          </cell>
          <cell r="AZ348">
            <v>216</v>
          </cell>
        </row>
        <row r="349">
          <cell r="D349">
            <v>49796</v>
          </cell>
          <cell r="E349">
            <v>22.782789999999999</v>
          </cell>
          <cell r="F349">
            <v>27.34957</v>
          </cell>
          <cell r="G349">
            <v>11.254670000000001</v>
          </cell>
          <cell r="H349">
            <v>15.325469999999999</v>
          </cell>
          <cell r="I349">
            <v>0</v>
          </cell>
          <cell r="J349">
            <v>25.34957</v>
          </cell>
          <cell r="K349">
            <v>25.09957</v>
          </cell>
          <cell r="L349">
            <v>21.176570000000002</v>
          </cell>
          <cell r="M349">
            <v>26.69332</v>
          </cell>
          <cell r="N349">
            <v>43.017339999999997</v>
          </cell>
          <cell r="O349">
            <v>11.03074</v>
          </cell>
          <cell r="P349">
            <v>18.641539999999999</v>
          </cell>
          <cell r="Q349">
            <v>0</v>
          </cell>
          <cell r="R349">
            <v>42.017339999999997</v>
          </cell>
          <cell r="S349">
            <v>41.017339999999997</v>
          </cell>
          <cell r="T349">
            <v>38.348840000000003</v>
          </cell>
          <cell r="U349">
            <v>24.506787096774193</v>
          </cell>
          <cell r="V349">
            <v>34.2568664516129</v>
          </cell>
          <cell r="W349">
            <v>11.155948172043011</v>
          </cell>
          <cell r="X349">
            <v>0</v>
          </cell>
          <cell r="Y349">
            <v>28.747140645161291</v>
          </cell>
          <cell r="Z349">
            <v>32.697726666666668</v>
          </cell>
          <cell r="AA349">
            <v>0</v>
          </cell>
          <cell r="AB349">
            <v>0</v>
          </cell>
          <cell r="AC349">
            <v>4.8499999999999996</v>
          </cell>
          <cell r="AD349">
            <v>4.54</v>
          </cell>
          <cell r="AE349">
            <v>4.49</v>
          </cell>
          <cell r="AF349">
            <v>4.8</v>
          </cell>
          <cell r="AG349">
            <v>5.46</v>
          </cell>
          <cell r="AH349">
            <v>4.16</v>
          </cell>
          <cell r="AI349">
            <v>4.9800000000000004</v>
          </cell>
          <cell r="AJ349">
            <v>4.9259000000000004</v>
          </cell>
          <cell r="AK349">
            <v>5.0848000000000004</v>
          </cell>
          <cell r="AL349">
            <v>4.9157999999999999</v>
          </cell>
          <cell r="AM349">
            <v>5.1348000000000003</v>
          </cell>
          <cell r="AN349">
            <v>4.9114000000000004</v>
          </cell>
          <cell r="AO349">
            <v>4.8571419784007128</v>
          </cell>
          <cell r="AP349">
            <v>4.9162684893034569</v>
          </cell>
          <cell r="AQ349">
            <v>4.6856451650398219</v>
          </cell>
          <cell r="AR349">
            <v>4.9213379407888063</v>
          </cell>
          <cell r="AS349">
            <v>4.9363215609955953</v>
          </cell>
          <cell r="AT349">
            <v>4.7443638663053296</v>
          </cell>
          <cell r="AU349">
            <v>4.9061295863327592</v>
          </cell>
          <cell r="AV349">
            <v>4.5049999999999999</v>
          </cell>
          <cell r="AW349">
            <v>4.6239100701290781</v>
          </cell>
          <cell r="AX349">
            <v>4.6860999999999997</v>
          </cell>
          <cell r="AZ349">
            <v>217</v>
          </cell>
        </row>
        <row r="350">
          <cell r="D350">
            <v>49827</v>
          </cell>
          <cell r="E350">
            <v>46.485660000000003</v>
          </cell>
          <cell r="F350">
            <v>53.341520000000003</v>
          </cell>
          <cell r="G350">
            <v>32.498629999999999</v>
          </cell>
          <cell r="H350">
            <v>37.90643</v>
          </cell>
          <cell r="I350">
            <v>0</v>
          </cell>
          <cell r="J350">
            <v>52.841520000000003</v>
          </cell>
          <cell r="K350">
            <v>52.341520000000003</v>
          </cell>
          <cell r="L350">
            <v>39.386519999999997</v>
          </cell>
          <cell r="M350">
            <v>36.981050000000003</v>
          </cell>
          <cell r="N350">
            <v>55.345379999999999</v>
          </cell>
          <cell r="O350">
            <v>21.1264</v>
          </cell>
          <cell r="P350">
            <v>29.975000000000001</v>
          </cell>
          <cell r="Q350">
            <v>0</v>
          </cell>
          <cell r="R350">
            <v>53.345379999999999</v>
          </cell>
          <cell r="S350">
            <v>53.845379999999999</v>
          </cell>
          <cell r="T350">
            <v>58.833979999999997</v>
          </cell>
          <cell r="U350">
            <v>42.261388888888895</v>
          </cell>
          <cell r="V350">
            <v>54.232124444444445</v>
          </cell>
          <cell r="W350">
            <v>27.444305555555555</v>
          </cell>
          <cell r="X350">
            <v>0</v>
          </cell>
          <cell r="Y350">
            <v>48.02983555555555</v>
          </cell>
          <cell r="Z350">
            <v>53.065457777777773</v>
          </cell>
          <cell r="AA350">
            <v>0</v>
          </cell>
          <cell r="AB350">
            <v>0</v>
          </cell>
          <cell r="AC350">
            <v>4.8600000000000003</v>
          </cell>
          <cell r="AD350">
            <v>4.51</v>
          </cell>
          <cell r="AE350">
            <v>4.53</v>
          </cell>
          <cell r="AF350">
            <v>4.83</v>
          </cell>
          <cell r="AG350">
            <v>5.52</v>
          </cell>
          <cell r="AH350">
            <v>4.2699999999999996</v>
          </cell>
          <cell r="AI350">
            <v>4.99</v>
          </cell>
          <cell r="AJ350">
            <v>4.9366000000000003</v>
          </cell>
          <cell r="AK350">
            <v>5.0959000000000003</v>
          </cell>
          <cell r="AL350">
            <v>4.9261999999999997</v>
          </cell>
          <cell r="AM350">
            <v>5.1459000000000001</v>
          </cell>
          <cell r="AN350">
            <v>4.9218999999999999</v>
          </cell>
          <cell r="AO350">
            <v>4.8671622920816224</v>
          </cell>
          <cell r="AP350">
            <v>4.9264073922741556</v>
          </cell>
          <cell r="AQ350">
            <v>4.6908232822976732</v>
          </cell>
          <cell r="AR350">
            <v>4.9314768437595058</v>
          </cell>
          <cell r="AS350">
            <v>4.9670498207518179</v>
          </cell>
          <cell r="AT350">
            <v>4.7820031315868716</v>
          </cell>
          <cell r="AU350">
            <v>4.9162684893034569</v>
          </cell>
          <cell r="AV350">
            <v>4.5449999999999999</v>
          </cell>
          <cell r="AW350">
            <v>4.5934191665819695</v>
          </cell>
          <cell r="AX350">
            <v>4.6586999999999996</v>
          </cell>
          <cell r="AZ350">
            <v>218</v>
          </cell>
        </row>
        <row r="351">
          <cell r="D351">
            <v>49857</v>
          </cell>
          <cell r="E351">
            <v>155.2227</v>
          </cell>
          <cell r="F351">
            <v>225.61449999999999</v>
          </cell>
          <cell r="G351">
            <v>140.6061</v>
          </cell>
          <cell r="H351">
            <v>146.17359999999999</v>
          </cell>
          <cell r="I351">
            <v>0</v>
          </cell>
          <cell r="J351">
            <v>229.36449999999999</v>
          </cell>
          <cell r="K351">
            <v>230.11449999999999</v>
          </cell>
          <cell r="L351">
            <v>179.34180000000001</v>
          </cell>
          <cell r="M351">
            <v>56.658119999999997</v>
          </cell>
          <cell r="N351">
            <v>76.782550000000001</v>
          </cell>
          <cell r="O351">
            <v>40.168030000000002</v>
          </cell>
          <cell r="P351">
            <v>51.103430000000003</v>
          </cell>
          <cell r="Q351">
            <v>0</v>
          </cell>
          <cell r="R351">
            <v>77.282550000000001</v>
          </cell>
          <cell r="S351">
            <v>77.782550000000001</v>
          </cell>
          <cell r="T351">
            <v>70.003249999999994</v>
          </cell>
          <cell r="U351">
            <v>111.76949806451613</v>
          </cell>
          <cell r="V351">
            <v>160.00041451612904</v>
          </cell>
          <cell r="W351">
            <v>96.326950860215064</v>
          </cell>
          <cell r="X351">
            <v>0</v>
          </cell>
          <cell r="Y351">
            <v>131.13878333333335</v>
          </cell>
          <cell r="Z351">
            <v>162.31761881720431</v>
          </cell>
          <cell r="AA351">
            <v>0</v>
          </cell>
          <cell r="AB351">
            <v>0</v>
          </cell>
          <cell r="AC351">
            <v>5.04</v>
          </cell>
          <cell r="AD351">
            <v>4.53</v>
          </cell>
          <cell r="AE351">
            <v>4.62</v>
          </cell>
          <cell r="AF351">
            <v>5.0999999999999996</v>
          </cell>
          <cell r="AG351">
            <v>5.79</v>
          </cell>
          <cell r="AH351">
            <v>4.29</v>
          </cell>
          <cell r="AI351">
            <v>5.23</v>
          </cell>
          <cell r="AJ351">
            <v>5.1201999999999996</v>
          </cell>
          <cell r="AK351">
            <v>5.2811000000000003</v>
          </cell>
          <cell r="AL351">
            <v>5.1078000000000001</v>
          </cell>
          <cell r="AM351">
            <v>5.3311000000000002</v>
          </cell>
          <cell r="AN351">
            <v>5.1041999999999996</v>
          </cell>
          <cell r="AO351">
            <v>5.0475279383379963</v>
          </cell>
          <cell r="AP351">
            <v>5.1089076457467302</v>
          </cell>
          <cell r="AQ351">
            <v>4.7477825721340388</v>
          </cell>
          <cell r="AR351">
            <v>5.1139770972320795</v>
          </cell>
          <cell r="AS351">
            <v>5.2436041585578197</v>
          </cell>
          <cell r="AT351">
            <v>4.8848837900230855</v>
          </cell>
          <cell r="AU351">
            <v>5.0987687427760324</v>
          </cell>
          <cell r="AV351">
            <v>4.6349999999999998</v>
          </cell>
          <cell r="AW351">
            <v>4.6137464356133755</v>
          </cell>
          <cell r="AX351">
            <v>4.6920999999999999</v>
          </cell>
          <cell r="AZ351">
            <v>219</v>
          </cell>
        </row>
        <row r="352">
          <cell r="D352">
            <v>49888</v>
          </cell>
          <cell r="E352">
            <v>205.1618</v>
          </cell>
          <cell r="F352">
            <v>245.60499999999999</v>
          </cell>
          <cell r="G352">
            <v>189.8663</v>
          </cell>
          <cell r="H352">
            <v>193.94200000000001</v>
          </cell>
          <cell r="I352">
            <v>0</v>
          </cell>
          <cell r="J352">
            <v>249.60499999999999</v>
          </cell>
          <cell r="K352">
            <v>249.60499999999999</v>
          </cell>
          <cell r="L352">
            <v>207.22370000000001</v>
          </cell>
          <cell r="M352">
            <v>78.258250000000004</v>
          </cell>
          <cell r="N352">
            <v>104.3583</v>
          </cell>
          <cell r="O352">
            <v>61.77017</v>
          </cell>
          <cell r="P352">
            <v>71.739769999999993</v>
          </cell>
          <cell r="Q352">
            <v>0</v>
          </cell>
          <cell r="R352">
            <v>105.3583</v>
          </cell>
          <cell r="S352">
            <v>104.8583</v>
          </cell>
          <cell r="T352">
            <v>94.431600000000003</v>
          </cell>
          <cell r="U352">
            <v>149.21507365591398</v>
          </cell>
          <cell r="V352">
            <v>183.33494946236559</v>
          </cell>
          <cell r="W352">
            <v>133.39381258064515</v>
          </cell>
          <cell r="X352">
            <v>0</v>
          </cell>
          <cell r="Y352">
            <v>157.49815053763442</v>
          </cell>
          <cell r="Z352">
            <v>186.0123688172043</v>
          </cell>
          <cell r="AA352">
            <v>0</v>
          </cell>
          <cell r="AB352">
            <v>0</v>
          </cell>
          <cell r="AC352">
            <v>5.09</v>
          </cell>
          <cell r="AD352">
            <v>4.54</v>
          </cell>
          <cell r="AE352">
            <v>4.7300000000000004</v>
          </cell>
          <cell r="AF352">
            <v>5.14</v>
          </cell>
          <cell r="AG352">
            <v>5.84</v>
          </cell>
          <cell r="AH352">
            <v>4.32</v>
          </cell>
          <cell r="AI352">
            <v>5.3</v>
          </cell>
          <cell r="AJ352">
            <v>5.1703999999999999</v>
          </cell>
          <cell r="AK352">
            <v>5.3315000000000001</v>
          </cell>
          <cell r="AL352">
            <v>5.1578999999999997</v>
          </cell>
          <cell r="AM352">
            <v>5.3815</v>
          </cell>
          <cell r="AN352">
            <v>5.1543000000000001</v>
          </cell>
          <cell r="AO352">
            <v>5.0976295067425443</v>
          </cell>
          <cell r="AP352">
            <v>5.1596021606002234</v>
          </cell>
          <cell r="AQ352">
            <v>4.8099199792282556</v>
          </cell>
          <cell r="AR352">
            <v>5.1646716120855727</v>
          </cell>
          <cell r="AS352">
            <v>5.2845751715661162</v>
          </cell>
          <cell r="AT352">
            <v>4.932560192713038</v>
          </cell>
          <cell r="AU352">
            <v>5.1494632576295247</v>
          </cell>
          <cell r="AV352">
            <v>4.7450000000000001</v>
          </cell>
          <cell r="AW352">
            <v>4.6239100701290781</v>
          </cell>
          <cell r="AX352">
            <v>4.7038000000000002</v>
          </cell>
          <cell r="AZ352">
            <v>220</v>
          </cell>
        </row>
        <row r="353">
          <cell r="D353">
            <v>49919</v>
          </cell>
          <cell r="E353">
            <v>64.606780000000001</v>
          </cell>
          <cell r="F353">
            <v>67.293390000000002</v>
          </cell>
          <cell r="G353">
            <v>46.770359999999997</v>
          </cell>
          <cell r="H353">
            <v>51.786059999999999</v>
          </cell>
          <cell r="I353">
            <v>0</v>
          </cell>
          <cell r="J353">
            <v>70.293390000000002</v>
          </cell>
          <cell r="K353">
            <v>69.293390000000002</v>
          </cell>
          <cell r="L353">
            <v>37.873390000000001</v>
          </cell>
          <cell r="M353">
            <v>53.660609999999998</v>
          </cell>
          <cell r="N353">
            <v>59.841200000000001</v>
          </cell>
          <cell r="O353">
            <v>36.025509999999997</v>
          </cell>
          <cell r="P353">
            <v>45.209009999999999</v>
          </cell>
          <cell r="Q353">
            <v>0</v>
          </cell>
          <cell r="R353">
            <v>58.591200000000001</v>
          </cell>
          <cell r="S353">
            <v>58.841200000000001</v>
          </cell>
          <cell r="T353">
            <v>54.085500000000003</v>
          </cell>
          <cell r="U353">
            <v>59.741815555555554</v>
          </cell>
          <cell r="V353">
            <v>63.981305555555565</v>
          </cell>
          <cell r="W353">
            <v>41.994871111111109</v>
          </cell>
          <cell r="X353">
            <v>0</v>
          </cell>
          <cell r="Y353">
            <v>45.078772222222227</v>
          </cell>
          <cell r="Z353">
            <v>65.092416666666665</v>
          </cell>
          <cell r="AA353">
            <v>0</v>
          </cell>
          <cell r="AB353">
            <v>0</v>
          </cell>
          <cell r="AC353">
            <v>5.09</v>
          </cell>
          <cell r="AD353">
            <v>4.57</v>
          </cell>
          <cell r="AE353">
            <v>4.5599999999999996</v>
          </cell>
          <cell r="AF353">
            <v>5.09</v>
          </cell>
          <cell r="AG353">
            <v>5.7</v>
          </cell>
          <cell r="AH353">
            <v>4.09</v>
          </cell>
          <cell r="AI353">
            <v>5.28</v>
          </cell>
          <cell r="AJ353">
            <v>5.17</v>
          </cell>
          <cell r="AK353">
            <v>5.3308</v>
          </cell>
          <cell r="AL353">
            <v>5.1577000000000002</v>
          </cell>
          <cell r="AM353">
            <v>5.3807999999999998</v>
          </cell>
          <cell r="AN353">
            <v>5.1539999999999999</v>
          </cell>
          <cell r="AO353">
            <v>5.0976295067425443</v>
          </cell>
          <cell r="AP353">
            <v>5.1596021606002234</v>
          </cell>
          <cell r="AQ353">
            <v>4.7374263376183352</v>
          </cell>
          <cell r="AR353">
            <v>5.1646716120855727</v>
          </cell>
          <cell r="AS353">
            <v>5.2333614053057458</v>
          </cell>
          <cell r="AT353">
            <v>4.9476158988256547</v>
          </cell>
          <cell r="AU353">
            <v>5.1494632576295247</v>
          </cell>
          <cell r="AV353">
            <v>4.5750000000000002</v>
          </cell>
          <cell r="AW353">
            <v>4.6544009736761867</v>
          </cell>
          <cell r="AX353">
            <v>4.7342000000000004</v>
          </cell>
          <cell r="AZ353">
            <v>221</v>
          </cell>
        </row>
        <row r="354">
          <cell r="D354">
            <v>49949</v>
          </cell>
          <cell r="E354">
            <v>76.834919999999997</v>
          </cell>
          <cell r="F354">
            <v>62.796019999999999</v>
          </cell>
          <cell r="G354">
            <v>59.776780000000002</v>
          </cell>
          <cell r="H354">
            <v>64.492580000000004</v>
          </cell>
          <cell r="I354">
            <v>0</v>
          </cell>
          <cell r="J354">
            <v>61.546019999999999</v>
          </cell>
          <cell r="K354">
            <v>61.296019999999999</v>
          </cell>
          <cell r="L354">
            <v>62.643219999999999</v>
          </cell>
          <cell r="M354">
            <v>61.813000000000002</v>
          </cell>
          <cell r="N354">
            <v>59.013039999999997</v>
          </cell>
          <cell r="O354">
            <v>44.280389999999997</v>
          </cell>
          <cell r="P354">
            <v>50.141390000000001</v>
          </cell>
          <cell r="Q354">
            <v>0</v>
          </cell>
          <cell r="R354">
            <v>57.763039999999997</v>
          </cell>
          <cell r="S354">
            <v>57.763039999999997</v>
          </cell>
          <cell r="T354">
            <v>59.297939999999997</v>
          </cell>
          <cell r="U354">
            <v>70.535405161290328</v>
          </cell>
          <cell r="V354">
            <v>61.209609032258058</v>
          </cell>
          <cell r="W354">
            <v>53.278293870967737</v>
          </cell>
          <cell r="X354">
            <v>0</v>
          </cell>
          <cell r="Y354">
            <v>61.240360645161289</v>
          </cell>
          <cell r="Z354">
            <v>59.959609032258065</v>
          </cell>
          <cell r="AA354">
            <v>0</v>
          </cell>
          <cell r="AB354">
            <v>0</v>
          </cell>
          <cell r="AC354">
            <v>5.12</v>
          </cell>
          <cell r="AD354">
            <v>4.8899999999999997</v>
          </cell>
          <cell r="AE354">
            <v>4.75</v>
          </cell>
          <cell r="AF354">
            <v>5.07</v>
          </cell>
          <cell r="AG354">
            <v>5.63</v>
          </cell>
          <cell r="AH354">
            <v>4.22</v>
          </cell>
          <cell r="AI354">
            <v>5.26</v>
          </cell>
          <cell r="AJ354">
            <v>5.1992000000000003</v>
          </cell>
          <cell r="AK354">
            <v>5.3597000000000001</v>
          </cell>
          <cell r="AL354">
            <v>5.1872999999999996</v>
          </cell>
          <cell r="AM354">
            <v>5.4097</v>
          </cell>
          <cell r="AN354">
            <v>5.1836000000000002</v>
          </cell>
          <cell r="AO354">
            <v>5.1276904477852732</v>
          </cell>
          <cell r="AP354">
            <v>5.1900188695123193</v>
          </cell>
          <cell r="AQ354">
            <v>5.0015103177687568</v>
          </cell>
          <cell r="AR354">
            <v>5.1950883209976686</v>
          </cell>
          <cell r="AS354">
            <v>5.212875898801598</v>
          </cell>
          <cell r="AT354">
            <v>5.0580244103181764</v>
          </cell>
          <cell r="AU354">
            <v>5.1798799665416206</v>
          </cell>
          <cell r="AV354">
            <v>4.7649999999999997</v>
          </cell>
          <cell r="AW354">
            <v>4.979637278178676</v>
          </cell>
          <cell r="AX354">
            <v>5.0555000000000003</v>
          </cell>
          <cell r="AZ354">
            <v>222</v>
          </cell>
        </row>
        <row r="355">
          <cell r="D355">
            <v>49980</v>
          </cell>
          <cell r="E355">
            <v>69.441469999999995</v>
          </cell>
          <cell r="F355">
            <v>56.873649999999998</v>
          </cell>
          <cell r="G355">
            <v>51.407789999999999</v>
          </cell>
          <cell r="H355">
            <v>54.630690000000001</v>
          </cell>
          <cell r="I355">
            <v>0</v>
          </cell>
          <cell r="J355">
            <v>55.373649999999998</v>
          </cell>
          <cell r="K355">
            <v>55.623649999999998</v>
          </cell>
          <cell r="L355">
            <v>55.564450000000001</v>
          </cell>
          <cell r="M355">
            <v>61.943159999999999</v>
          </cell>
          <cell r="N355">
            <v>54.549509999999998</v>
          </cell>
          <cell r="O355">
            <v>44.169649999999997</v>
          </cell>
          <cell r="P355">
            <v>49.081850000000003</v>
          </cell>
          <cell r="Q355">
            <v>0</v>
          </cell>
          <cell r="R355">
            <v>53.299509999999998</v>
          </cell>
          <cell r="S355">
            <v>53.299509999999998</v>
          </cell>
          <cell r="T355">
            <v>53.427509999999998</v>
          </cell>
          <cell r="U355">
            <v>65.936712066574202</v>
          </cell>
          <cell r="V355">
            <v>55.787332135922327</v>
          </cell>
          <cell r="W355">
            <v>48.024637184466016</v>
          </cell>
          <cell r="X355">
            <v>0</v>
          </cell>
          <cell r="Y355">
            <v>54.565630610263526</v>
          </cell>
          <cell r="Z355">
            <v>54.404183730929262</v>
          </cell>
          <cell r="AA355">
            <v>0</v>
          </cell>
          <cell r="AB355">
            <v>0</v>
          </cell>
          <cell r="AC355">
            <v>5.44</v>
          </cell>
          <cell r="AD355">
            <v>5.47</v>
          </cell>
          <cell r="AE355">
            <v>5.17</v>
          </cell>
          <cell r="AF355">
            <v>5.36</v>
          </cell>
          <cell r="AG355">
            <v>5.81</v>
          </cell>
          <cell r="AH355">
            <v>4.5599999999999996</v>
          </cell>
          <cell r="AI355">
            <v>5.63</v>
          </cell>
          <cell r="AJ355">
            <v>5.5275999999999996</v>
          </cell>
          <cell r="AK355">
            <v>5.6920000000000002</v>
          </cell>
          <cell r="AL355">
            <v>5.5110999999999999</v>
          </cell>
          <cell r="AM355">
            <v>5.742</v>
          </cell>
          <cell r="AN355">
            <v>5.5090000000000003</v>
          </cell>
          <cell r="AO355">
            <v>5.4483404855743807</v>
          </cell>
          <cell r="AP355">
            <v>5.514463764574673</v>
          </cell>
          <cell r="AQ355">
            <v>5.5193220435538981</v>
          </cell>
          <cell r="AR355">
            <v>5.5195332160600232</v>
          </cell>
          <cell r="AS355">
            <v>5.5099157431117485</v>
          </cell>
          <cell r="AT355">
            <v>5.2537485897821936</v>
          </cell>
          <cell r="AU355">
            <v>5.5043248616039744</v>
          </cell>
          <cell r="AV355">
            <v>5.1849999999999996</v>
          </cell>
          <cell r="AW355">
            <v>5.56912808008944</v>
          </cell>
          <cell r="AX355">
            <v>5.6974</v>
          </cell>
          <cell r="AZ355">
            <v>223</v>
          </cell>
        </row>
        <row r="356">
          <cell r="D356">
            <v>50010</v>
          </cell>
          <cell r="E356">
            <v>84.616050000000001</v>
          </cell>
          <cell r="F356">
            <v>65.506389999999996</v>
          </cell>
          <cell r="G356">
            <v>69.631290000000007</v>
          </cell>
          <cell r="H356">
            <v>70.470290000000006</v>
          </cell>
          <cell r="I356">
            <v>0</v>
          </cell>
          <cell r="J356">
            <v>64.006389999999996</v>
          </cell>
          <cell r="K356">
            <v>64.006389999999996</v>
          </cell>
          <cell r="L356">
            <v>69.887690000000006</v>
          </cell>
          <cell r="M356">
            <v>68.851969999999994</v>
          </cell>
          <cell r="N356">
            <v>60.334989999999998</v>
          </cell>
          <cell r="O356">
            <v>51.31514</v>
          </cell>
          <cell r="P356">
            <v>55.027839999999998</v>
          </cell>
          <cell r="Q356">
            <v>0</v>
          </cell>
          <cell r="R356">
            <v>58.334989999999998</v>
          </cell>
          <cell r="S356">
            <v>59.334989999999998</v>
          </cell>
          <cell r="T356">
            <v>65.474590000000006</v>
          </cell>
          <cell r="U356">
            <v>77.666294301075283</v>
          </cell>
          <cell r="V356">
            <v>63.226525483870965</v>
          </cell>
          <cell r="W356">
            <v>61.556428172043013</v>
          </cell>
          <cell r="X356">
            <v>0</v>
          </cell>
          <cell r="Y356">
            <v>67.942129784946246</v>
          </cell>
          <cell r="Z356">
            <v>61.506095376344078</v>
          </cell>
          <cell r="AA356">
            <v>0</v>
          </cell>
          <cell r="AB356">
            <v>0</v>
          </cell>
          <cell r="AC356">
            <v>5.7</v>
          </cell>
          <cell r="AD356">
            <v>5.78</v>
          </cell>
          <cell r="AE356">
            <v>5.59</v>
          </cell>
          <cell r="AF356">
            <v>5.65</v>
          </cell>
          <cell r="AG356">
            <v>5.95</v>
          </cell>
          <cell r="AH356">
            <v>4.6900000000000004</v>
          </cell>
          <cell r="AI356">
            <v>5.95</v>
          </cell>
          <cell r="AJ356">
            <v>5.7934000000000001</v>
          </cell>
          <cell r="AK356">
            <v>5.9607000000000001</v>
          </cell>
          <cell r="AL356">
            <v>5.7736999999999998</v>
          </cell>
          <cell r="AM356">
            <v>6.0106999999999999</v>
          </cell>
          <cell r="AN356">
            <v>5.7728000000000002</v>
          </cell>
          <cell r="AO356">
            <v>5.7088686412780305</v>
          </cell>
          <cell r="AP356">
            <v>5.7780752418128358</v>
          </cell>
          <cell r="AQ356">
            <v>5.8973246033770508</v>
          </cell>
          <cell r="AR356">
            <v>5.7831446932981851</v>
          </cell>
          <cell r="AS356">
            <v>5.806955587421899</v>
          </cell>
          <cell r="AT356">
            <v>5.474565612767238</v>
          </cell>
          <cell r="AU356">
            <v>5.7679363388421372</v>
          </cell>
          <cell r="AV356">
            <v>5.6050000000000004</v>
          </cell>
          <cell r="AW356">
            <v>5.8842007500762277</v>
          </cell>
          <cell r="AX356">
            <v>6.0354000000000001</v>
          </cell>
          <cell r="AZ356">
            <v>224</v>
          </cell>
        </row>
        <row r="357">
          <cell r="D357">
            <v>50041</v>
          </cell>
          <cell r="E357">
            <v>79.528869999999998</v>
          </cell>
          <cell r="F357">
            <v>62.277589999999996</v>
          </cell>
          <cell r="G357">
            <v>63.338790000000003</v>
          </cell>
          <cell r="H357">
            <v>66.797389999999993</v>
          </cell>
          <cell r="I357">
            <v>0</v>
          </cell>
          <cell r="J357">
            <v>60.777589999999996</v>
          </cell>
          <cell r="K357">
            <v>60.777589999999996</v>
          </cell>
          <cell r="L357">
            <v>62.301189999999998</v>
          </cell>
          <cell r="M357">
            <v>62.640909999999998</v>
          </cell>
          <cell r="N357">
            <v>56.981160000000003</v>
          </cell>
          <cell r="O357">
            <v>43.950189999999999</v>
          </cell>
          <cell r="P357">
            <v>50.545589999999997</v>
          </cell>
          <cell r="Q357">
            <v>0</v>
          </cell>
          <cell r="R357">
            <v>55.481160000000003</v>
          </cell>
          <cell r="S357">
            <v>55.981160000000003</v>
          </cell>
          <cell r="T357">
            <v>59.963259999999998</v>
          </cell>
          <cell r="U357">
            <v>72.083640322580649</v>
          </cell>
          <cell r="V357">
            <v>59.942604731182797</v>
          </cell>
          <cell r="W357">
            <v>54.791127634408603</v>
          </cell>
          <cell r="X357">
            <v>0</v>
          </cell>
          <cell r="Y357">
            <v>61.270489677419356</v>
          </cell>
          <cell r="Z357">
            <v>58.44260473118279</v>
          </cell>
          <cell r="AA357">
            <v>0</v>
          </cell>
          <cell r="AB357">
            <v>0</v>
          </cell>
          <cell r="AC357">
            <v>5.55</v>
          </cell>
          <cell r="AD357">
            <v>5.62</v>
          </cell>
          <cell r="AE357">
            <v>5.43</v>
          </cell>
          <cell r="AF357">
            <v>5.45</v>
          </cell>
          <cell r="AG357">
            <v>5.8</v>
          </cell>
          <cell r="AH357">
            <v>4.3</v>
          </cell>
          <cell r="AI357">
            <v>5.8</v>
          </cell>
          <cell r="AJ357">
            <v>5.6452999999999998</v>
          </cell>
          <cell r="AK357">
            <v>5.8137999999999996</v>
          </cell>
          <cell r="AL357">
            <v>5.6246999999999998</v>
          </cell>
          <cell r="AM357">
            <v>5.8638000000000003</v>
          </cell>
          <cell r="AN357">
            <v>5.6242000000000001</v>
          </cell>
          <cell r="AO357">
            <v>5.5585639360643873</v>
          </cell>
          <cell r="AP357">
            <v>5.6259916972523571</v>
          </cell>
          <cell r="AQ357">
            <v>5.7316248511258046</v>
          </cell>
          <cell r="AR357">
            <v>5.6310611487377065</v>
          </cell>
          <cell r="AS357">
            <v>5.6021005223804154</v>
          </cell>
          <cell r="AT357">
            <v>5.3555251631034828</v>
          </cell>
          <cell r="AU357">
            <v>5.6158527942816594</v>
          </cell>
          <cell r="AV357">
            <v>5.4450000000000003</v>
          </cell>
          <cell r="AW357">
            <v>5.7215825978249821</v>
          </cell>
          <cell r="AX357">
            <v>5.8777999999999997</v>
          </cell>
          <cell r="AZ357">
            <v>225</v>
          </cell>
        </row>
        <row r="358">
          <cell r="D358">
            <v>50072</v>
          </cell>
          <cell r="E358">
            <v>74.612970000000004</v>
          </cell>
          <cell r="F358">
            <v>53.913409999999999</v>
          </cell>
          <cell r="G358">
            <v>60.561039999999998</v>
          </cell>
          <cell r="H358">
            <v>63.76314</v>
          </cell>
          <cell r="I358">
            <v>0</v>
          </cell>
          <cell r="J358">
            <v>52.413409999999999</v>
          </cell>
          <cell r="K358">
            <v>52.413409999999999</v>
          </cell>
          <cell r="L358">
            <v>53.404710000000001</v>
          </cell>
          <cell r="M358">
            <v>66.696100000000001</v>
          </cell>
          <cell r="N358">
            <v>53.27131</v>
          </cell>
          <cell r="O358">
            <v>48.67794</v>
          </cell>
          <cell r="P358">
            <v>55.694339999999997</v>
          </cell>
          <cell r="Q358">
            <v>0</v>
          </cell>
          <cell r="R358">
            <v>51.77131</v>
          </cell>
          <cell r="S358">
            <v>52.02131</v>
          </cell>
          <cell r="T358">
            <v>55.877409999999998</v>
          </cell>
          <cell r="U358">
            <v>71.220025714285725</v>
          </cell>
          <cell r="V358">
            <v>53.638224285714287</v>
          </cell>
          <cell r="W358">
            <v>55.46828285714286</v>
          </cell>
          <cell r="X358">
            <v>0</v>
          </cell>
          <cell r="Y358">
            <v>54.464438571428573</v>
          </cell>
          <cell r="Z358">
            <v>52.138224285714287</v>
          </cell>
          <cell r="AA358">
            <v>0</v>
          </cell>
          <cell r="AB358">
            <v>0</v>
          </cell>
          <cell r="AC358">
            <v>5.4</v>
          </cell>
          <cell r="AD358">
            <v>5.43</v>
          </cell>
          <cell r="AE358">
            <v>5.25</v>
          </cell>
          <cell r="AF358">
            <v>5.32</v>
          </cell>
          <cell r="AG358">
            <v>5.83</v>
          </cell>
          <cell r="AH358">
            <v>4.32</v>
          </cell>
          <cell r="AI358">
            <v>5.57</v>
          </cell>
          <cell r="AJ358">
            <v>5.4950000000000001</v>
          </cell>
          <cell r="AK358">
            <v>5.6628999999999996</v>
          </cell>
          <cell r="AL358">
            <v>5.4744000000000002</v>
          </cell>
          <cell r="AM358">
            <v>5.7129000000000003</v>
          </cell>
          <cell r="AN358">
            <v>5.4737999999999998</v>
          </cell>
          <cell r="AO358">
            <v>5.4082592308507422</v>
          </cell>
          <cell r="AP358">
            <v>5.4739081526918785</v>
          </cell>
          <cell r="AQ358">
            <v>5.5400345125853034</v>
          </cell>
          <cell r="AR358">
            <v>5.4789776041772287</v>
          </cell>
          <cell r="AS358">
            <v>5.4689447301034519</v>
          </cell>
          <cell r="AT358">
            <v>5.1709422061628025</v>
          </cell>
          <cell r="AU358">
            <v>5.4637692497211798</v>
          </cell>
          <cell r="AV358">
            <v>5.2649999999999997</v>
          </cell>
          <cell r="AW358">
            <v>5.528473542026628</v>
          </cell>
          <cell r="AX358">
            <v>5.6727999999999996</v>
          </cell>
          <cell r="AZ358">
            <v>226</v>
          </cell>
        </row>
        <row r="359">
          <cell r="D359">
            <v>50100</v>
          </cell>
          <cell r="E359">
            <v>47.473419999999997</v>
          </cell>
          <cell r="F359">
            <v>38.744819999999997</v>
          </cell>
          <cell r="G359">
            <v>32.24109</v>
          </cell>
          <cell r="H359">
            <v>36.985190000000003</v>
          </cell>
          <cell r="I359">
            <v>0</v>
          </cell>
          <cell r="J359">
            <v>36.744819999999997</v>
          </cell>
          <cell r="K359">
            <v>36.994819999999997</v>
          </cell>
          <cell r="L359">
            <v>35.175020000000004</v>
          </cell>
          <cell r="M359">
            <v>48.121659999999999</v>
          </cell>
          <cell r="N359">
            <v>48.398429999999998</v>
          </cell>
          <cell r="O359">
            <v>30.94537</v>
          </cell>
          <cell r="P359">
            <v>39.076770000000003</v>
          </cell>
          <cell r="Q359">
            <v>0</v>
          </cell>
          <cell r="R359">
            <v>46.898429999999998</v>
          </cell>
          <cell r="S359">
            <v>46.898429999999998</v>
          </cell>
          <cell r="T359">
            <v>44.518830000000001</v>
          </cell>
          <cell r="U359">
            <v>47.758715397039033</v>
          </cell>
          <cell r="V359">
            <v>42.993447819650065</v>
          </cell>
          <cell r="W359">
            <v>31.670833687752356</v>
          </cell>
          <cell r="X359">
            <v>0</v>
          </cell>
          <cell r="Y359">
            <v>39.287302462987888</v>
          </cell>
          <cell r="Z359">
            <v>41.213501655450877</v>
          </cell>
          <cell r="AA359">
            <v>0</v>
          </cell>
          <cell r="AB359">
            <v>0</v>
          </cell>
          <cell r="AC359">
            <v>5.22</v>
          </cell>
          <cell r="AD359">
            <v>5.25</v>
          </cell>
          <cell r="AE359">
            <v>4.83</v>
          </cell>
          <cell r="AF359">
            <v>5.17</v>
          </cell>
          <cell r="AG359">
            <v>5.71</v>
          </cell>
          <cell r="AH359">
            <v>4.22</v>
          </cell>
          <cell r="AI359">
            <v>5.39</v>
          </cell>
          <cell r="AJ359">
            <v>5.3071999999999999</v>
          </cell>
          <cell r="AK359">
            <v>5.4714999999999998</v>
          </cell>
          <cell r="AL359">
            <v>5.2908999999999997</v>
          </cell>
          <cell r="AM359">
            <v>5.5214999999999996</v>
          </cell>
          <cell r="AN359">
            <v>5.2888000000000002</v>
          </cell>
          <cell r="AO359">
            <v>5.2278935845943693</v>
          </cell>
          <cell r="AP359">
            <v>5.2914078992193048</v>
          </cell>
          <cell r="AQ359">
            <v>5.229347477114219</v>
          </cell>
          <cell r="AR359">
            <v>5.2964773507046541</v>
          </cell>
          <cell r="AS359">
            <v>5.3153034313223388</v>
          </cell>
          <cell r="AT359">
            <v>5.0053294389240195</v>
          </cell>
          <cell r="AU359">
            <v>5.2812689962486061</v>
          </cell>
          <cell r="AV359">
            <v>4.8449999999999998</v>
          </cell>
          <cell r="AW359">
            <v>5.3455281207439782</v>
          </cell>
          <cell r="AX359">
            <v>5.4623999999999997</v>
          </cell>
          <cell r="AZ359">
            <v>227</v>
          </cell>
        </row>
        <row r="360">
          <cell r="D360">
            <v>50131</v>
          </cell>
          <cell r="E360">
            <v>28.796700000000001</v>
          </cell>
          <cell r="F360">
            <v>29.1754</v>
          </cell>
          <cell r="G360">
            <v>17.425080000000001</v>
          </cell>
          <cell r="H360">
            <v>20.765180000000001</v>
          </cell>
          <cell r="I360">
            <v>0</v>
          </cell>
          <cell r="J360">
            <v>27.1754</v>
          </cell>
          <cell r="K360">
            <v>26.9254</v>
          </cell>
          <cell r="L360">
            <v>24.370100000000001</v>
          </cell>
          <cell r="M360">
            <v>33.974089999999997</v>
          </cell>
          <cell r="N360">
            <v>43.408810000000003</v>
          </cell>
          <cell r="O360">
            <v>17.99851</v>
          </cell>
          <cell r="P360">
            <v>23.613209999999999</v>
          </cell>
          <cell r="Q360">
            <v>0</v>
          </cell>
          <cell r="R360">
            <v>41.908810000000003</v>
          </cell>
          <cell r="S360">
            <v>41.158810000000003</v>
          </cell>
          <cell r="T360">
            <v>40.839210000000001</v>
          </cell>
          <cell r="U360">
            <v>30.982709111111109</v>
          </cell>
          <cell r="V360">
            <v>35.185062000000002</v>
          </cell>
          <cell r="W360">
            <v>17.667194888888886</v>
          </cell>
          <cell r="X360">
            <v>0</v>
          </cell>
          <cell r="Y360">
            <v>31.323724222222225</v>
          </cell>
          <cell r="Z360">
            <v>33.396173111111118</v>
          </cell>
          <cell r="AA360">
            <v>0</v>
          </cell>
          <cell r="AB360">
            <v>0</v>
          </cell>
          <cell r="AC360">
            <v>4.79</v>
          </cell>
          <cell r="AD360">
            <v>4.6500000000000004</v>
          </cell>
          <cell r="AE360">
            <v>4.37</v>
          </cell>
          <cell r="AF360">
            <v>4.76</v>
          </cell>
          <cell r="AG360">
            <v>5.45</v>
          </cell>
          <cell r="AH360">
            <v>4.0199999999999996</v>
          </cell>
          <cell r="AI360">
            <v>4.93</v>
          </cell>
          <cell r="AJ360">
            <v>4.8665000000000003</v>
          </cell>
          <cell r="AK360">
            <v>5.0256999999999996</v>
          </cell>
          <cell r="AL360">
            <v>4.8560999999999996</v>
          </cell>
          <cell r="AM360">
            <v>5.0757000000000003</v>
          </cell>
          <cell r="AN360">
            <v>4.8517999999999999</v>
          </cell>
          <cell r="AO360">
            <v>4.7970200963152561</v>
          </cell>
          <cell r="AP360">
            <v>4.855435071479266</v>
          </cell>
          <cell r="AQ360">
            <v>4.6804670477819696</v>
          </cell>
          <cell r="AR360">
            <v>4.8605045229646153</v>
          </cell>
          <cell r="AS360">
            <v>4.8953505479872987</v>
          </cell>
          <cell r="AT360">
            <v>4.7694567098263576</v>
          </cell>
          <cell r="AU360">
            <v>4.8452961685085683</v>
          </cell>
          <cell r="AV360">
            <v>4.3849999999999998</v>
          </cell>
          <cell r="AW360">
            <v>4.735710049801809</v>
          </cell>
          <cell r="AX360">
            <v>4.7992999999999997</v>
          </cell>
          <cell r="AZ360">
            <v>228</v>
          </cell>
        </row>
        <row r="361">
          <cell r="D361">
            <v>50161</v>
          </cell>
          <cell r="E361">
            <v>22.101690000000001</v>
          </cell>
          <cell r="F361">
            <v>26.702439999999999</v>
          </cell>
          <cell r="G361">
            <v>10.47969</v>
          </cell>
          <cell r="H361">
            <v>14.55049</v>
          </cell>
          <cell r="I361">
            <v>0</v>
          </cell>
          <cell r="J361">
            <v>24.702439999999999</v>
          </cell>
          <cell r="K361">
            <v>24.452439999999999</v>
          </cell>
          <cell r="L361">
            <v>20.529440000000001</v>
          </cell>
          <cell r="M361">
            <v>26.2865</v>
          </cell>
          <cell r="N361">
            <v>42.468299999999999</v>
          </cell>
          <cell r="O361">
            <v>10.35806</v>
          </cell>
          <cell r="P361">
            <v>17.968859999999999</v>
          </cell>
          <cell r="Q361">
            <v>0</v>
          </cell>
          <cell r="R361">
            <v>41.468299999999999</v>
          </cell>
          <cell r="S361">
            <v>40.468299999999999</v>
          </cell>
          <cell r="T361">
            <v>37.799799999999998</v>
          </cell>
          <cell r="U361">
            <v>24.036602150537636</v>
          </cell>
          <cell r="V361">
            <v>33.992031182795699</v>
          </cell>
          <cell r="W361">
            <v>10.42345247311828</v>
          </cell>
          <cell r="X361">
            <v>0</v>
          </cell>
          <cell r="Y361">
            <v>28.514660215053762</v>
          </cell>
          <cell r="Z361">
            <v>32.454396774193548</v>
          </cell>
          <cell r="AA361">
            <v>0</v>
          </cell>
          <cell r="AB361">
            <v>0</v>
          </cell>
          <cell r="AC361">
            <v>4.8099999999999996</v>
          </cell>
          <cell r="AD361">
            <v>4.53</v>
          </cell>
          <cell r="AE361">
            <v>4.53</v>
          </cell>
          <cell r="AF361">
            <v>4.76</v>
          </cell>
          <cell r="AG361">
            <v>5.48</v>
          </cell>
          <cell r="AH361">
            <v>4.1900000000000004</v>
          </cell>
          <cell r="AI361">
            <v>4.9400000000000004</v>
          </cell>
          <cell r="AJ361">
            <v>4.8859000000000004</v>
          </cell>
          <cell r="AK361">
            <v>5.0448000000000004</v>
          </cell>
          <cell r="AL361">
            <v>4.8757999999999999</v>
          </cell>
          <cell r="AM361">
            <v>5.0948000000000002</v>
          </cell>
          <cell r="AN361">
            <v>4.8714000000000004</v>
          </cell>
          <cell r="AO361">
            <v>4.8170607236770744</v>
          </cell>
          <cell r="AP361">
            <v>4.8757128774206633</v>
          </cell>
          <cell r="AQ361">
            <v>4.7011795168133759</v>
          </cell>
          <cell r="AR361">
            <v>4.8807823289060117</v>
          </cell>
          <cell r="AS361">
            <v>4.8953505479872987</v>
          </cell>
          <cell r="AT361">
            <v>4.7042153166716849</v>
          </cell>
          <cell r="AU361">
            <v>4.8655739744499646</v>
          </cell>
          <cell r="AV361">
            <v>4.5449999999999999</v>
          </cell>
          <cell r="AW361">
            <v>4.6137464356133755</v>
          </cell>
          <cell r="AX361">
            <v>4.6760999999999999</v>
          </cell>
          <cell r="AZ361">
            <v>229</v>
          </cell>
        </row>
        <row r="362">
          <cell r="D362">
            <v>50192</v>
          </cell>
          <cell r="E362">
            <v>44.971719999999998</v>
          </cell>
          <cell r="F362">
            <v>51.718780000000002</v>
          </cell>
          <cell r="G362">
            <v>31.337250000000001</v>
          </cell>
          <cell r="H362">
            <v>36.745049999999999</v>
          </cell>
          <cell r="I362">
            <v>0</v>
          </cell>
          <cell r="J362">
            <v>51.218780000000002</v>
          </cell>
          <cell r="K362">
            <v>50.718780000000002</v>
          </cell>
          <cell r="L362">
            <v>37.763779999999997</v>
          </cell>
          <cell r="M362">
            <v>37.015830000000001</v>
          </cell>
          <cell r="N362">
            <v>55.871479999999998</v>
          </cell>
          <cell r="O362">
            <v>20.443269999999998</v>
          </cell>
          <cell r="P362">
            <v>29.291969999999999</v>
          </cell>
          <cell r="Q362">
            <v>0</v>
          </cell>
          <cell r="R362">
            <v>53.871479999999998</v>
          </cell>
          <cell r="S362">
            <v>54.371479999999998</v>
          </cell>
          <cell r="T362">
            <v>59.360080000000004</v>
          </cell>
          <cell r="U362">
            <v>41.61256644444444</v>
          </cell>
          <cell r="V362">
            <v>53.472142222222224</v>
          </cell>
          <cell r="W362">
            <v>26.737569555555556</v>
          </cell>
          <cell r="X362">
            <v>0</v>
          </cell>
          <cell r="Y362">
            <v>46.882217777777775</v>
          </cell>
          <cell r="Z362">
            <v>52.338808888888899</v>
          </cell>
          <cell r="AA362">
            <v>0</v>
          </cell>
          <cell r="AB362">
            <v>0</v>
          </cell>
          <cell r="AC362">
            <v>4.83</v>
          </cell>
          <cell r="AD362">
            <v>4.55</v>
          </cell>
          <cell r="AE362">
            <v>4.5599999999999996</v>
          </cell>
          <cell r="AF362">
            <v>4.79</v>
          </cell>
          <cell r="AG362">
            <v>5.55</v>
          </cell>
          <cell r="AH362">
            <v>4.3</v>
          </cell>
          <cell r="AI362">
            <v>4.96</v>
          </cell>
          <cell r="AJ362">
            <v>4.9066000000000001</v>
          </cell>
          <cell r="AK362">
            <v>5.0659000000000001</v>
          </cell>
          <cell r="AL362">
            <v>4.8962000000000003</v>
          </cell>
          <cell r="AM362">
            <v>5.1158999999999999</v>
          </cell>
          <cell r="AN362">
            <v>4.8918999999999997</v>
          </cell>
          <cell r="AO362">
            <v>4.8371013510388945</v>
          </cell>
          <cell r="AP362">
            <v>4.8959906833620606</v>
          </cell>
          <cell r="AQ362">
            <v>4.7270701031026325</v>
          </cell>
          <cell r="AR362">
            <v>4.9010601348474099</v>
          </cell>
          <cell r="AS362">
            <v>4.9260788077435214</v>
          </cell>
          <cell r="AT362">
            <v>4.7518917193616375</v>
          </cell>
          <cell r="AU362">
            <v>4.8858517803913619</v>
          </cell>
          <cell r="AV362">
            <v>4.5750000000000002</v>
          </cell>
          <cell r="AW362">
            <v>4.6340737046447806</v>
          </cell>
          <cell r="AX362">
            <v>4.6986999999999997</v>
          </cell>
          <cell r="AZ362">
            <v>230</v>
          </cell>
        </row>
        <row r="363">
          <cell r="D363">
            <v>50222</v>
          </cell>
          <cell r="E363">
            <v>157.70150000000001</v>
          </cell>
          <cell r="F363">
            <v>214.47880000000001</v>
          </cell>
          <cell r="G363">
            <v>143.07749999999999</v>
          </cell>
          <cell r="H363">
            <v>148.64490000000001</v>
          </cell>
          <cell r="I363">
            <v>0</v>
          </cell>
          <cell r="J363">
            <v>218.22880000000001</v>
          </cell>
          <cell r="K363">
            <v>218.97880000000001</v>
          </cell>
          <cell r="L363">
            <v>168.20609999999999</v>
          </cell>
          <cell r="M363">
            <v>56.226750000000003</v>
          </cell>
          <cell r="N363">
            <v>75.763940000000005</v>
          </cell>
          <cell r="O363">
            <v>39.230249999999998</v>
          </cell>
          <cell r="P363">
            <v>50.165649999999999</v>
          </cell>
          <cell r="Q363">
            <v>0</v>
          </cell>
          <cell r="R363">
            <v>76.263940000000005</v>
          </cell>
          <cell r="S363">
            <v>76.763940000000005</v>
          </cell>
          <cell r="T363">
            <v>68.984639999999999</v>
          </cell>
          <cell r="U363">
            <v>112.96531989247313</v>
          </cell>
          <cell r="V363">
            <v>153.32493698924731</v>
          </cell>
          <cell r="W363">
            <v>97.295379032258055</v>
          </cell>
          <cell r="X363">
            <v>0</v>
          </cell>
          <cell r="Y363">
            <v>124.4633058064516</v>
          </cell>
          <cell r="Z363">
            <v>155.6421412903226</v>
          </cell>
          <cell r="AA363">
            <v>0</v>
          </cell>
          <cell r="AB363">
            <v>0</v>
          </cell>
          <cell r="AC363">
            <v>5.04</v>
          </cell>
          <cell r="AD363">
            <v>4.55</v>
          </cell>
          <cell r="AE363">
            <v>4.6500000000000004</v>
          </cell>
          <cell r="AF363">
            <v>5.0599999999999996</v>
          </cell>
          <cell r="AG363">
            <v>5.84</v>
          </cell>
          <cell r="AH363">
            <v>4.33</v>
          </cell>
          <cell r="AI363">
            <v>5.19</v>
          </cell>
          <cell r="AJ363">
            <v>5.1201999999999996</v>
          </cell>
          <cell r="AK363">
            <v>5.2811000000000003</v>
          </cell>
          <cell r="AL363">
            <v>5.1078000000000001</v>
          </cell>
          <cell r="AM363">
            <v>5.3311000000000002</v>
          </cell>
          <cell r="AN363">
            <v>5.1041999999999996</v>
          </cell>
          <cell r="AO363">
            <v>5.0475279383379963</v>
          </cell>
          <cell r="AP363">
            <v>5.1089076457467302</v>
          </cell>
          <cell r="AQ363">
            <v>4.7736731584232954</v>
          </cell>
          <cell r="AR363">
            <v>5.1139770972320795</v>
          </cell>
          <cell r="AS363">
            <v>5.2026331455495232</v>
          </cell>
          <cell r="AT363">
            <v>4.8848837900230855</v>
          </cell>
          <cell r="AU363">
            <v>5.0987687427760324</v>
          </cell>
          <cell r="AV363">
            <v>4.665</v>
          </cell>
          <cell r="AW363">
            <v>4.6340737046447806</v>
          </cell>
          <cell r="AX363">
            <v>4.7121000000000004</v>
          </cell>
          <cell r="AZ363">
            <v>231</v>
          </cell>
        </row>
        <row r="364">
          <cell r="D364">
            <v>50253</v>
          </cell>
          <cell r="E364">
            <v>197.09370000000001</v>
          </cell>
          <cell r="F364">
            <v>228.76750000000001</v>
          </cell>
          <cell r="G364">
            <v>182.13630000000001</v>
          </cell>
          <cell r="H364">
            <v>186.21199999999999</v>
          </cell>
          <cell r="I364">
            <v>0</v>
          </cell>
          <cell r="J364">
            <v>232.76750000000001</v>
          </cell>
          <cell r="K364">
            <v>232.76750000000001</v>
          </cell>
          <cell r="L364">
            <v>190.3862</v>
          </cell>
          <cell r="M364">
            <v>77.754930000000002</v>
          </cell>
          <cell r="N364">
            <v>104.4335</v>
          </cell>
          <cell r="O364">
            <v>60.727330000000002</v>
          </cell>
          <cell r="P364">
            <v>70.696929999999995</v>
          </cell>
          <cell r="Q364">
            <v>0</v>
          </cell>
          <cell r="R364">
            <v>105.4335</v>
          </cell>
          <cell r="S364">
            <v>104.9335</v>
          </cell>
          <cell r="T364">
            <v>94.506799999999998</v>
          </cell>
          <cell r="U364">
            <v>144.48198419354839</v>
          </cell>
          <cell r="V364">
            <v>173.95358602150537</v>
          </cell>
          <cell r="W364">
            <v>128.61191537634409</v>
          </cell>
          <cell r="X364">
            <v>0</v>
          </cell>
          <cell r="Y364">
            <v>148.11678709677417</v>
          </cell>
          <cell r="Z364">
            <v>176.63100537634412</v>
          </cell>
          <cell r="AA364">
            <v>0</v>
          </cell>
          <cell r="AB364">
            <v>0</v>
          </cell>
          <cell r="AC364">
            <v>5.1100000000000003</v>
          </cell>
          <cell r="AD364">
            <v>4.71</v>
          </cell>
          <cell r="AE364">
            <v>4.8099999999999996</v>
          </cell>
          <cell r="AF364">
            <v>5.12</v>
          </cell>
          <cell r="AG364">
            <v>5.88</v>
          </cell>
          <cell r="AH364">
            <v>4.47</v>
          </cell>
          <cell r="AI364">
            <v>5.3</v>
          </cell>
          <cell r="AJ364">
            <v>5.1904000000000003</v>
          </cell>
          <cell r="AK364">
            <v>5.3514999999999997</v>
          </cell>
          <cell r="AL364">
            <v>5.1779000000000002</v>
          </cell>
          <cell r="AM364">
            <v>5.4015000000000004</v>
          </cell>
          <cell r="AN364">
            <v>5.1742999999999997</v>
          </cell>
          <cell r="AO364">
            <v>5.1176701341043627</v>
          </cell>
          <cell r="AP364">
            <v>5.1798799665416198</v>
          </cell>
          <cell r="AQ364">
            <v>4.9393729106745399</v>
          </cell>
          <cell r="AR364">
            <v>5.18494941802697</v>
          </cell>
          <cell r="AS364">
            <v>5.2640896650619684</v>
          </cell>
          <cell r="AT364">
            <v>4.9526344675298608</v>
          </cell>
          <cell r="AU364">
            <v>5.169741063570922</v>
          </cell>
          <cell r="AV364">
            <v>4.8250000000000002</v>
          </cell>
          <cell r="AW364">
            <v>4.7966918568960262</v>
          </cell>
          <cell r="AX364">
            <v>4.8738000000000001</v>
          </cell>
          <cell r="AZ364">
            <v>232</v>
          </cell>
        </row>
        <row r="365">
          <cell r="D365">
            <v>50284</v>
          </cell>
          <cell r="E365">
            <v>66.126249999999999</v>
          </cell>
          <cell r="F365">
            <v>64.566339999999997</v>
          </cell>
          <cell r="G365">
            <v>48.006489999999999</v>
          </cell>
          <cell r="H365">
            <v>53.022190000000002</v>
          </cell>
          <cell r="I365">
            <v>0</v>
          </cell>
          <cell r="J365">
            <v>67.566339999999997</v>
          </cell>
          <cell r="K365">
            <v>66.566339999999997</v>
          </cell>
          <cell r="L365">
            <v>35.146340000000002</v>
          </cell>
          <cell r="M365">
            <v>53.829799999999999</v>
          </cell>
          <cell r="N365">
            <v>58.676290000000002</v>
          </cell>
          <cell r="O365">
            <v>35.550660000000001</v>
          </cell>
          <cell r="P365">
            <v>44.734160000000003</v>
          </cell>
          <cell r="Q365">
            <v>0</v>
          </cell>
          <cell r="R365">
            <v>57.426290000000002</v>
          </cell>
          <cell r="S365">
            <v>57.676290000000002</v>
          </cell>
          <cell r="T365">
            <v>52.920589999999997</v>
          </cell>
          <cell r="U365">
            <v>60.661161111111113</v>
          </cell>
          <cell r="V365">
            <v>61.948540000000001</v>
          </cell>
          <cell r="W365">
            <v>42.470565555555559</v>
          </cell>
          <cell r="X365">
            <v>0</v>
          </cell>
          <cell r="Y365">
            <v>43.046006666666663</v>
          </cell>
          <cell r="Z365">
            <v>63.059651111111108</v>
          </cell>
          <cell r="AA365">
            <v>0</v>
          </cell>
          <cell r="AB365">
            <v>0</v>
          </cell>
          <cell r="AC365">
            <v>5.14</v>
          </cell>
          <cell r="AD365">
            <v>4.7300000000000004</v>
          </cell>
          <cell r="AE365">
            <v>4.6500000000000004</v>
          </cell>
          <cell r="AF365">
            <v>5.12</v>
          </cell>
          <cell r="AG365">
            <v>5.75</v>
          </cell>
          <cell r="AH365">
            <v>4.24</v>
          </cell>
          <cell r="AI365">
            <v>5.3</v>
          </cell>
          <cell r="AJ365">
            <v>5.22</v>
          </cell>
          <cell r="AK365">
            <v>5.3807999999999998</v>
          </cell>
          <cell r="AL365">
            <v>5.2077</v>
          </cell>
          <cell r="AM365">
            <v>5.4307999999999996</v>
          </cell>
          <cell r="AN365">
            <v>5.2039999999999997</v>
          </cell>
          <cell r="AO365">
            <v>5.1477310751470924</v>
          </cell>
          <cell r="AP365">
            <v>5.2102966754537157</v>
          </cell>
          <cell r="AQ365">
            <v>4.8668792690646203</v>
          </cell>
          <cell r="AR365">
            <v>5.215366126939065</v>
          </cell>
          <cell r="AS365">
            <v>5.2640896650619684</v>
          </cell>
          <cell r="AT365">
            <v>4.9978015858677107</v>
          </cell>
          <cell r="AU365">
            <v>5.2001577724830179</v>
          </cell>
          <cell r="AV365">
            <v>4.665</v>
          </cell>
          <cell r="AW365">
            <v>4.8170191259274322</v>
          </cell>
          <cell r="AX365">
            <v>4.8941999999999997</v>
          </cell>
          <cell r="AZ365">
            <v>233</v>
          </cell>
        </row>
        <row r="366">
          <cell r="D366">
            <v>50314</v>
          </cell>
          <cell r="E366">
            <v>74.601489999999998</v>
          </cell>
          <cell r="F366">
            <v>59.973390000000002</v>
          </cell>
          <cell r="G366">
            <v>56.204439999999998</v>
          </cell>
          <cell r="H366">
            <v>60.92024</v>
          </cell>
          <cell r="I366">
            <v>0</v>
          </cell>
          <cell r="J366">
            <v>58.723390000000002</v>
          </cell>
          <cell r="K366">
            <v>58.473390000000002</v>
          </cell>
          <cell r="L366">
            <v>59.820590000000003</v>
          </cell>
          <cell r="M366">
            <v>62.979210000000002</v>
          </cell>
          <cell r="N366">
            <v>56.885980000000004</v>
          </cell>
          <cell r="O366">
            <v>44.608289999999997</v>
          </cell>
          <cell r="P366">
            <v>50.469290000000001</v>
          </cell>
          <cell r="Q366">
            <v>0</v>
          </cell>
          <cell r="R366">
            <v>55.635980000000004</v>
          </cell>
          <cell r="S366">
            <v>55.635980000000004</v>
          </cell>
          <cell r="T366">
            <v>57.170780000000001</v>
          </cell>
          <cell r="U366">
            <v>69.727630645161298</v>
          </cell>
          <cell r="V366">
            <v>58.678669677419357</v>
          </cell>
          <cell r="W366">
            <v>51.341538387096769</v>
          </cell>
          <cell r="X366">
            <v>0</v>
          </cell>
          <cell r="Y366">
            <v>58.709379354838717</v>
          </cell>
          <cell r="Z366">
            <v>57.42866967741935</v>
          </cell>
          <cell r="AA366">
            <v>0</v>
          </cell>
          <cell r="AB366">
            <v>0</v>
          </cell>
          <cell r="AC366">
            <v>5.17</v>
          </cell>
          <cell r="AD366">
            <v>4.9400000000000004</v>
          </cell>
          <cell r="AE366">
            <v>4.8099999999999996</v>
          </cell>
          <cell r="AF366">
            <v>5.14</v>
          </cell>
          <cell r="AG366">
            <v>5.66</v>
          </cell>
          <cell r="AH366">
            <v>4.29</v>
          </cell>
          <cell r="AI366">
            <v>5.34</v>
          </cell>
          <cell r="AJ366">
            <v>5.2492000000000001</v>
          </cell>
          <cell r="AK366">
            <v>5.4097</v>
          </cell>
          <cell r="AL366">
            <v>5.2373000000000003</v>
          </cell>
          <cell r="AM366">
            <v>5.4596999999999998</v>
          </cell>
          <cell r="AN366">
            <v>5.2336</v>
          </cell>
          <cell r="AO366">
            <v>5.1777920161898212</v>
          </cell>
          <cell r="AP366">
            <v>5.2407133843658116</v>
          </cell>
          <cell r="AQ366">
            <v>5.0584696076051232</v>
          </cell>
          <cell r="AR366">
            <v>5.2457828358511609</v>
          </cell>
          <cell r="AS366">
            <v>5.2845751715661162</v>
          </cell>
          <cell r="AT366">
            <v>5.1082100973602333</v>
          </cell>
          <cell r="AU366">
            <v>5.2305744813951138</v>
          </cell>
          <cell r="AV366">
            <v>4.8250000000000002</v>
          </cell>
          <cell r="AW366">
            <v>5.0304554507571915</v>
          </cell>
          <cell r="AX366">
            <v>5.1055000000000001</v>
          </cell>
          <cell r="AZ366">
            <v>234</v>
          </cell>
        </row>
        <row r="367">
          <cell r="D367">
            <v>50345</v>
          </cell>
          <cell r="E367">
            <v>74.255089999999996</v>
          </cell>
          <cell r="F367">
            <v>60.452460000000002</v>
          </cell>
          <cell r="G367">
            <v>55.653460000000003</v>
          </cell>
          <cell r="H367">
            <v>58.876359999999998</v>
          </cell>
          <cell r="I367">
            <v>0</v>
          </cell>
          <cell r="J367">
            <v>58.952460000000002</v>
          </cell>
          <cell r="K367">
            <v>59.202460000000002</v>
          </cell>
          <cell r="L367">
            <v>59.143259999999998</v>
          </cell>
          <cell r="M367">
            <v>64.561800000000005</v>
          </cell>
          <cell r="N367">
            <v>56.231999999999999</v>
          </cell>
          <cell r="O367">
            <v>46.397419999999997</v>
          </cell>
          <cell r="P367">
            <v>51.309620000000002</v>
          </cell>
          <cell r="Q367">
            <v>0</v>
          </cell>
          <cell r="R367">
            <v>54.981999999999999</v>
          </cell>
          <cell r="S367">
            <v>54.981999999999999</v>
          </cell>
          <cell r="T367">
            <v>55.109900000000003</v>
          </cell>
          <cell r="U367">
            <v>69.724384410540921</v>
          </cell>
          <cell r="V367">
            <v>58.479790069348127</v>
          </cell>
          <cell r="W367">
            <v>51.327127850208043</v>
          </cell>
          <cell r="X367">
            <v>0</v>
          </cell>
          <cell r="Y367">
            <v>57.258041803051313</v>
          </cell>
          <cell r="Z367">
            <v>57.096641664355062</v>
          </cell>
          <cell r="AA367">
            <v>0</v>
          </cell>
          <cell r="AB367">
            <v>0</v>
          </cell>
          <cell r="AC367">
            <v>5.55</v>
          </cell>
          <cell r="AD367">
            <v>5.58</v>
          </cell>
          <cell r="AE367">
            <v>5.3</v>
          </cell>
          <cell r="AF367">
            <v>5.47</v>
          </cell>
          <cell r="AG367">
            <v>5.88</v>
          </cell>
          <cell r="AH367">
            <v>4.7</v>
          </cell>
          <cell r="AI367">
            <v>5.71</v>
          </cell>
          <cell r="AJ367">
            <v>5.6375999999999999</v>
          </cell>
          <cell r="AK367">
            <v>5.8019999999999996</v>
          </cell>
          <cell r="AL367">
            <v>5.6211000000000002</v>
          </cell>
          <cell r="AM367">
            <v>5.8520000000000003</v>
          </cell>
          <cell r="AN367">
            <v>5.6189999999999998</v>
          </cell>
          <cell r="AO367">
            <v>5.5585639360643873</v>
          </cell>
          <cell r="AP367">
            <v>5.6259916972523571</v>
          </cell>
          <cell r="AQ367">
            <v>5.643596857742331</v>
          </cell>
          <cell r="AR367">
            <v>5.6310611487377065</v>
          </cell>
          <cell r="AS367">
            <v>5.6225860288845642</v>
          </cell>
          <cell r="AT367">
            <v>5.3641571012747162</v>
          </cell>
          <cell r="AU367">
            <v>5.6158527942816594</v>
          </cell>
          <cell r="AV367">
            <v>5.3150000000000004</v>
          </cell>
          <cell r="AW367">
            <v>5.680928059762171</v>
          </cell>
          <cell r="AX367">
            <v>5.8074000000000003</v>
          </cell>
          <cell r="AZ367">
            <v>235</v>
          </cell>
        </row>
        <row r="368">
          <cell r="D368">
            <v>50375</v>
          </cell>
          <cell r="E368">
            <v>86.03322</v>
          </cell>
          <cell r="F368">
            <v>65.718410000000006</v>
          </cell>
          <cell r="G368">
            <v>71.994699999999995</v>
          </cell>
          <cell r="H368">
            <v>72.833699999999993</v>
          </cell>
          <cell r="I368">
            <v>0</v>
          </cell>
          <cell r="J368">
            <v>64.218410000000006</v>
          </cell>
          <cell r="K368">
            <v>64.218410000000006</v>
          </cell>
          <cell r="L368">
            <v>70.099609999999998</v>
          </cell>
          <cell r="M368">
            <v>70.276520000000005</v>
          </cell>
          <cell r="N368">
            <v>60.249789999999997</v>
          </cell>
          <cell r="O368">
            <v>52.502110000000002</v>
          </cell>
          <cell r="P368">
            <v>56.214709999999997</v>
          </cell>
          <cell r="Q368">
            <v>0</v>
          </cell>
          <cell r="R368">
            <v>58.249789999999997</v>
          </cell>
          <cell r="S368">
            <v>59.249789999999997</v>
          </cell>
          <cell r="T368">
            <v>65.389390000000006</v>
          </cell>
          <cell r="U368">
            <v>79.086717849462374</v>
          </cell>
          <cell r="V368">
            <v>63.307513010752693</v>
          </cell>
          <cell r="W368">
            <v>63.401192580645159</v>
          </cell>
          <cell r="X368">
            <v>0</v>
          </cell>
          <cell r="Y368">
            <v>68.02306139784946</v>
          </cell>
          <cell r="Z368">
            <v>61.587082903225806</v>
          </cell>
          <cell r="AA368">
            <v>0</v>
          </cell>
          <cell r="AB368">
            <v>0</v>
          </cell>
          <cell r="AC368">
            <v>5.81</v>
          </cell>
          <cell r="AD368">
            <v>5.89</v>
          </cell>
          <cell r="AE368">
            <v>5.7</v>
          </cell>
          <cell r="AF368">
            <v>5.8</v>
          </cell>
          <cell r="AG368">
            <v>6.01</v>
          </cell>
          <cell r="AH368">
            <v>4.8099999999999996</v>
          </cell>
          <cell r="AI368">
            <v>6.07</v>
          </cell>
          <cell r="AJ368">
            <v>5.9034000000000004</v>
          </cell>
          <cell r="AK368">
            <v>6.0707000000000004</v>
          </cell>
          <cell r="AL368">
            <v>5.8837000000000002</v>
          </cell>
          <cell r="AM368">
            <v>6.1207000000000003</v>
          </cell>
          <cell r="AN368">
            <v>5.8827999999999996</v>
          </cell>
          <cell r="AO368">
            <v>5.8190920917680371</v>
          </cell>
          <cell r="AP368">
            <v>5.88960317449052</v>
          </cell>
          <cell r="AQ368">
            <v>6.011243183049781</v>
          </cell>
          <cell r="AR368">
            <v>5.8946726259758693</v>
          </cell>
          <cell r="AS368">
            <v>5.9605968862030112</v>
          </cell>
          <cell r="AT368">
            <v>5.5849741242597606</v>
          </cell>
          <cell r="AU368">
            <v>5.8794642715198213</v>
          </cell>
          <cell r="AV368">
            <v>5.7149999999999999</v>
          </cell>
          <cell r="AW368">
            <v>5.9960007297489577</v>
          </cell>
          <cell r="AX368">
            <v>6.1454000000000004</v>
          </cell>
          <cell r="AZ368">
            <v>236</v>
          </cell>
        </row>
        <row r="369">
          <cell r="D369">
            <v>50406</v>
          </cell>
          <cell r="E369">
            <v>82.750649999999993</v>
          </cell>
          <cell r="F369">
            <v>65.469239999999999</v>
          </cell>
          <cell r="G369">
            <v>66.307379999999995</v>
          </cell>
          <cell r="H369">
            <v>69.766080000000002</v>
          </cell>
          <cell r="I369">
            <v>0</v>
          </cell>
          <cell r="J369">
            <v>63.969239999999999</v>
          </cell>
          <cell r="K369">
            <v>63.969239999999999</v>
          </cell>
          <cell r="L369">
            <v>65.492840000000001</v>
          </cell>
          <cell r="M369">
            <v>65.302580000000006</v>
          </cell>
          <cell r="N369">
            <v>59.455750000000002</v>
          </cell>
          <cell r="O369">
            <v>46.081780000000002</v>
          </cell>
          <cell r="P369">
            <v>52.677079999999997</v>
          </cell>
          <cell r="Q369">
            <v>0</v>
          </cell>
          <cell r="R369">
            <v>57.955750000000002</v>
          </cell>
          <cell r="S369">
            <v>58.455750000000002</v>
          </cell>
          <cell r="T369">
            <v>62.437849999999997</v>
          </cell>
          <cell r="U369">
            <v>74.683262795698923</v>
          </cell>
          <cell r="V369">
            <v>62.688809139784951</v>
          </cell>
          <cell r="W369">
            <v>56.955758494623659</v>
          </cell>
          <cell r="X369">
            <v>0</v>
          </cell>
          <cell r="Y369">
            <v>64.080317741935488</v>
          </cell>
          <cell r="Z369">
            <v>61.188809139784951</v>
          </cell>
          <cell r="AA369">
            <v>0</v>
          </cell>
          <cell r="AB369">
            <v>0</v>
          </cell>
          <cell r="AC369">
            <v>5.86</v>
          </cell>
          <cell r="AD369">
            <v>5.93</v>
          </cell>
          <cell r="AE369">
            <v>5.74</v>
          </cell>
          <cell r="AF369">
            <v>5.81</v>
          </cell>
          <cell r="AG369">
            <v>6.05</v>
          </cell>
          <cell r="AH369">
            <v>4.75</v>
          </cell>
          <cell r="AI369">
            <v>6.11</v>
          </cell>
          <cell r="AJ369">
            <v>5.9553000000000003</v>
          </cell>
          <cell r="AK369">
            <v>6.1238000000000001</v>
          </cell>
          <cell r="AL369">
            <v>5.9347000000000003</v>
          </cell>
          <cell r="AM369">
            <v>6.1738</v>
          </cell>
          <cell r="AN369">
            <v>5.9341999999999997</v>
          </cell>
          <cell r="AO369">
            <v>5.8691936601725851</v>
          </cell>
          <cell r="AP369">
            <v>5.9402976893440131</v>
          </cell>
          <cell r="AQ369">
            <v>6.0526681211125934</v>
          </cell>
          <cell r="AR369">
            <v>5.9453671408293625</v>
          </cell>
          <cell r="AS369">
            <v>5.9708396394550851</v>
          </cell>
          <cell r="AT369">
            <v>5.6666764227642279</v>
          </cell>
          <cell r="AU369">
            <v>5.9301587863733145</v>
          </cell>
          <cell r="AV369">
            <v>5.7549999999999999</v>
          </cell>
          <cell r="AW369">
            <v>6.0366552678117689</v>
          </cell>
          <cell r="AX369">
            <v>6.1878000000000002</v>
          </cell>
          <cell r="AZ369">
            <v>237</v>
          </cell>
        </row>
        <row r="370">
          <cell r="D370">
            <v>50437</v>
          </cell>
          <cell r="E370">
            <v>76.837630000000004</v>
          </cell>
          <cell r="F370">
            <v>54.954859999999996</v>
          </cell>
          <cell r="G370">
            <v>62.465179999999997</v>
          </cell>
          <cell r="H370">
            <v>65.667280000000005</v>
          </cell>
          <cell r="I370">
            <v>0</v>
          </cell>
          <cell r="J370">
            <v>53.454859999999996</v>
          </cell>
          <cell r="K370">
            <v>53.454859999999996</v>
          </cell>
          <cell r="L370">
            <v>54.446159999999999</v>
          </cell>
          <cell r="M370">
            <v>68.84151</v>
          </cell>
          <cell r="N370">
            <v>55.317100000000003</v>
          </cell>
          <cell r="O370">
            <v>50.473129999999998</v>
          </cell>
          <cell r="P370">
            <v>57.489530000000002</v>
          </cell>
          <cell r="Q370">
            <v>0</v>
          </cell>
          <cell r="R370">
            <v>53.817100000000003</v>
          </cell>
          <cell r="S370">
            <v>54.067100000000003</v>
          </cell>
          <cell r="T370">
            <v>57.923200000000001</v>
          </cell>
          <cell r="U370">
            <v>73.410721428571435</v>
          </cell>
          <cell r="V370">
            <v>55.110105714285716</v>
          </cell>
          <cell r="W370">
            <v>57.32573</v>
          </cell>
          <cell r="X370">
            <v>0</v>
          </cell>
          <cell r="Y370">
            <v>55.936320000000002</v>
          </cell>
          <cell r="Z370">
            <v>53.610105714285716</v>
          </cell>
          <cell r="AA370">
            <v>0</v>
          </cell>
          <cell r="AB370">
            <v>0</v>
          </cell>
          <cell r="AC370">
            <v>5.69</v>
          </cell>
          <cell r="AD370">
            <v>5.74</v>
          </cell>
          <cell r="AE370">
            <v>5.56</v>
          </cell>
          <cell r="AF370">
            <v>5.63</v>
          </cell>
          <cell r="AG370">
            <v>6.06</v>
          </cell>
          <cell r="AH370">
            <v>4.79</v>
          </cell>
          <cell r="AI370">
            <v>5.88</v>
          </cell>
          <cell r="AJ370">
            <v>5.7850000000000001</v>
          </cell>
          <cell r="AK370">
            <v>5.9528999999999996</v>
          </cell>
          <cell r="AL370">
            <v>5.7644000000000002</v>
          </cell>
          <cell r="AM370">
            <v>6.0029000000000003</v>
          </cell>
          <cell r="AN370">
            <v>5.7637999999999998</v>
          </cell>
          <cell r="AO370">
            <v>5.6988483275971218</v>
          </cell>
          <cell r="AP370">
            <v>5.7679363388421372</v>
          </cell>
          <cell r="AQ370">
            <v>5.8610777825720914</v>
          </cell>
          <cell r="AR370">
            <v>5.7730057903274874</v>
          </cell>
          <cell r="AS370">
            <v>5.7864700809177503</v>
          </cell>
          <cell r="AT370">
            <v>5.4620191910067248</v>
          </cell>
          <cell r="AU370">
            <v>5.7577974358714386</v>
          </cell>
          <cell r="AV370">
            <v>5.5750000000000002</v>
          </cell>
          <cell r="AW370">
            <v>5.8435462120134165</v>
          </cell>
          <cell r="AX370">
            <v>5.9828000000000001</v>
          </cell>
          <cell r="AZ370">
            <v>238</v>
          </cell>
        </row>
        <row r="371">
          <cell r="D371">
            <v>50465</v>
          </cell>
          <cell r="E371">
            <v>47.580739999999999</v>
          </cell>
          <cell r="F371">
            <v>40.951900000000002</v>
          </cell>
          <cell r="G371">
            <v>32.47522</v>
          </cell>
          <cell r="H371">
            <v>37.219320000000003</v>
          </cell>
          <cell r="I371">
            <v>0</v>
          </cell>
          <cell r="J371">
            <v>38.951900000000002</v>
          </cell>
          <cell r="K371">
            <v>39.201900000000002</v>
          </cell>
          <cell r="L371">
            <v>37.381999999999998</v>
          </cell>
          <cell r="M371">
            <v>49.410589999999999</v>
          </cell>
          <cell r="N371">
            <v>53.975149999999999</v>
          </cell>
          <cell r="O371">
            <v>31.564710000000002</v>
          </cell>
          <cell r="P371">
            <v>39.696109999999997</v>
          </cell>
          <cell r="Q371">
            <v>0</v>
          </cell>
          <cell r="R371">
            <v>52.475149999999999</v>
          </cell>
          <cell r="S371">
            <v>52.475149999999999</v>
          </cell>
          <cell r="T371">
            <v>50.095550000000003</v>
          </cell>
          <cell r="U371">
            <v>48.346666446837148</v>
          </cell>
          <cell r="V371">
            <v>46.403085397039035</v>
          </cell>
          <cell r="W371">
            <v>32.094104777927321</v>
          </cell>
          <cell r="X371">
            <v>0</v>
          </cell>
          <cell r="Y371">
            <v>42.703553230148046</v>
          </cell>
          <cell r="Z371">
            <v>44.612372072678333</v>
          </cell>
          <cell r="AA371">
            <v>0</v>
          </cell>
          <cell r="AB371">
            <v>0</v>
          </cell>
          <cell r="AC371">
            <v>5.56</v>
          </cell>
          <cell r="AD371">
            <v>5.59</v>
          </cell>
          <cell r="AE371">
            <v>5.16</v>
          </cell>
          <cell r="AF371">
            <v>5.51</v>
          </cell>
          <cell r="AG371">
            <v>5.98</v>
          </cell>
          <cell r="AH371">
            <v>4.57</v>
          </cell>
          <cell r="AI371">
            <v>5.73</v>
          </cell>
          <cell r="AJ371">
            <v>5.6471999999999998</v>
          </cell>
          <cell r="AK371">
            <v>5.8114999999999997</v>
          </cell>
          <cell r="AL371">
            <v>5.6308999999999996</v>
          </cell>
          <cell r="AM371">
            <v>5.8615000000000004</v>
          </cell>
          <cell r="AN371">
            <v>5.6288</v>
          </cell>
          <cell r="AO371">
            <v>5.568584249745296</v>
          </cell>
          <cell r="AP371">
            <v>5.6361306002230558</v>
          </cell>
          <cell r="AQ371">
            <v>5.5762813333902628</v>
          </cell>
          <cell r="AR371">
            <v>5.6412000517084051</v>
          </cell>
          <cell r="AS371">
            <v>5.6635570418928607</v>
          </cell>
          <cell r="AT371">
            <v>5.346592110809997</v>
          </cell>
          <cell r="AU371">
            <v>5.6259916972523571</v>
          </cell>
          <cell r="AV371">
            <v>5.1749999999999998</v>
          </cell>
          <cell r="AW371">
            <v>5.6910916942778735</v>
          </cell>
          <cell r="AX371">
            <v>5.8023999999999996</v>
          </cell>
          <cell r="AZ371">
            <v>239</v>
          </cell>
        </row>
        <row r="372">
          <cell r="D372">
            <v>50496</v>
          </cell>
          <cell r="E372">
            <v>32.693759999999997</v>
          </cell>
          <cell r="F372">
            <v>32.331879999999998</v>
          </cell>
          <cell r="G372">
            <v>21.742650000000001</v>
          </cell>
          <cell r="H372">
            <v>25.082750000000001</v>
          </cell>
          <cell r="I372">
            <v>0</v>
          </cell>
          <cell r="J372">
            <v>30.331880000000002</v>
          </cell>
          <cell r="K372">
            <v>30.081880000000002</v>
          </cell>
          <cell r="L372">
            <v>27.526579999999999</v>
          </cell>
          <cell r="M372">
            <v>42.888019999999997</v>
          </cell>
          <cell r="N372">
            <v>46.768329999999999</v>
          </cell>
          <cell r="O372">
            <v>27.423639999999999</v>
          </cell>
          <cell r="P372">
            <v>33.038339999999998</v>
          </cell>
          <cell r="Q372">
            <v>0</v>
          </cell>
          <cell r="R372">
            <v>45.268329999999999</v>
          </cell>
          <cell r="S372">
            <v>44.518329999999999</v>
          </cell>
          <cell r="T372">
            <v>44.198729999999998</v>
          </cell>
          <cell r="U372">
            <v>36.998003111111103</v>
          </cell>
          <cell r="V372">
            <v>38.42727</v>
          </cell>
          <cell r="W372">
            <v>24.141290222222221</v>
          </cell>
          <cell r="X372">
            <v>0</v>
          </cell>
          <cell r="Y372">
            <v>34.565932222222223</v>
          </cell>
          <cell r="Z372">
            <v>36.638381111111116</v>
          </cell>
          <cell r="AA372">
            <v>0</v>
          </cell>
          <cell r="AB372">
            <v>0</v>
          </cell>
          <cell r="AC372">
            <v>5.19</v>
          </cell>
          <cell r="AD372">
            <v>4.97</v>
          </cell>
          <cell r="AE372">
            <v>4.7</v>
          </cell>
          <cell r="AF372">
            <v>5.14</v>
          </cell>
          <cell r="AG372">
            <v>5.71</v>
          </cell>
          <cell r="AH372">
            <v>4.3499999999999996</v>
          </cell>
          <cell r="AI372">
            <v>5.32</v>
          </cell>
          <cell r="AJ372">
            <v>5.2664999999999997</v>
          </cell>
          <cell r="AK372">
            <v>5.4257</v>
          </cell>
          <cell r="AL372">
            <v>5.2561</v>
          </cell>
          <cell r="AM372">
            <v>5.4756999999999998</v>
          </cell>
          <cell r="AN372">
            <v>5.2518000000000002</v>
          </cell>
          <cell r="AO372">
            <v>5.1978326435516404</v>
          </cell>
          <cell r="AP372">
            <v>5.2609911903072089</v>
          </cell>
          <cell r="AQ372">
            <v>5.0170446695423117</v>
          </cell>
          <cell r="AR372">
            <v>5.2660606417925591</v>
          </cell>
          <cell r="AS372">
            <v>5.2845751715661162</v>
          </cell>
          <cell r="AT372">
            <v>5.1709422061628025</v>
          </cell>
          <cell r="AU372">
            <v>5.2508522873365102</v>
          </cell>
          <cell r="AV372">
            <v>4.7149999999999999</v>
          </cell>
          <cell r="AW372">
            <v>5.0609463543042992</v>
          </cell>
          <cell r="AX372">
            <v>5.1193</v>
          </cell>
          <cell r="AZ372">
            <v>240</v>
          </cell>
        </row>
        <row r="373">
          <cell r="D373">
            <v>50526</v>
          </cell>
          <cell r="E373">
            <v>22.816020000000002</v>
          </cell>
          <cell r="F373">
            <v>27.483360000000001</v>
          </cell>
          <cell r="G373">
            <v>11.098560000000001</v>
          </cell>
          <cell r="H373">
            <v>15.169359999999999</v>
          </cell>
          <cell r="I373">
            <v>0</v>
          </cell>
          <cell r="J373">
            <v>25.483360000000001</v>
          </cell>
          <cell r="K373">
            <v>25.233360000000001</v>
          </cell>
          <cell r="L373">
            <v>21.310359999999999</v>
          </cell>
          <cell r="M373">
            <v>27.361170000000001</v>
          </cell>
          <cell r="N373">
            <v>43.438830000000003</v>
          </cell>
          <cell r="O373">
            <v>10.825519999999999</v>
          </cell>
          <cell r="P373">
            <v>18.436319999999998</v>
          </cell>
          <cell r="Q373">
            <v>0</v>
          </cell>
          <cell r="R373">
            <v>42.438830000000003</v>
          </cell>
          <cell r="S373">
            <v>41.438830000000003</v>
          </cell>
          <cell r="T373">
            <v>38.770330000000001</v>
          </cell>
          <cell r="U373">
            <v>24.917540967741939</v>
          </cell>
          <cell r="V373">
            <v>34.860620322580651</v>
          </cell>
          <cell r="W373">
            <v>10.972315698924731</v>
          </cell>
          <cell r="X373">
            <v>0</v>
          </cell>
          <cell r="Y373">
            <v>29.383249354838714</v>
          </cell>
          <cell r="Z373">
            <v>33.322985913978499</v>
          </cell>
          <cell r="AA373">
            <v>0</v>
          </cell>
          <cell r="AB373">
            <v>0</v>
          </cell>
          <cell r="AC373">
            <v>5.19</v>
          </cell>
          <cell r="AD373">
            <v>4.8499999999999996</v>
          </cell>
          <cell r="AE373">
            <v>4.82</v>
          </cell>
          <cell r="AF373">
            <v>5.16</v>
          </cell>
          <cell r="AG373">
            <v>5.74</v>
          </cell>
          <cell r="AH373">
            <v>4.4800000000000004</v>
          </cell>
          <cell r="AI373">
            <v>5.32</v>
          </cell>
          <cell r="AJ373">
            <v>5.2659000000000002</v>
          </cell>
          <cell r="AK373">
            <v>5.4248000000000003</v>
          </cell>
          <cell r="AL373">
            <v>5.2557999999999998</v>
          </cell>
          <cell r="AM373">
            <v>5.4748000000000001</v>
          </cell>
          <cell r="AN373">
            <v>5.2514000000000003</v>
          </cell>
          <cell r="AO373">
            <v>5.1978326435516404</v>
          </cell>
          <cell r="AP373">
            <v>5.2609911903072089</v>
          </cell>
          <cell r="AQ373">
            <v>5.0170446695423108</v>
          </cell>
          <cell r="AR373">
            <v>5.2660606417925591</v>
          </cell>
          <cell r="AS373">
            <v>5.3050606780702649</v>
          </cell>
          <cell r="AT373">
            <v>5.0856265381913079</v>
          </cell>
          <cell r="AU373">
            <v>5.2508522873365102</v>
          </cell>
          <cell r="AV373">
            <v>4.835</v>
          </cell>
          <cell r="AW373">
            <v>4.9389827401158648</v>
          </cell>
          <cell r="AX373">
            <v>4.9961000000000002</v>
          </cell>
          <cell r="AZ373">
            <v>241</v>
          </cell>
        </row>
        <row r="374">
          <cell r="D374">
            <v>50557</v>
          </cell>
          <cell r="E374">
            <v>47.498170000000002</v>
          </cell>
          <cell r="F374">
            <v>55.848179999999999</v>
          </cell>
          <cell r="G374">
            <v>33.368720000000003</v>
          </cell>
          <cell r="H374">
            <v>38.776519999999998</v>
          </cell>
          <cell r="I374">
            <v>0</v>
          </cell>
          <cell r="J374">
            <v>55.348179999999999</v>
          </cell>
          <cell r="K374">
            <v>54.848179999999999</v>
          </cell>
          <cell r="L374">
            <v>41.893180000000001</v>
          </cell>
          <cell r="M374">
            <v>39.370010000000001</v>
          </cell>
          <cell r="N374">
            <v>59.142359999999996</v>
          </cell>
          <cell r="O374">
            <v>22.078140000000001</v>
          </cell>
          <cell r="P374">
            <v>30.926739999999999</v>
          </cell>
          <cell r="Q374">
            <v>0</v>
          </cell>
          <cell r="R374">
            <v>57.142359999999996</v>
          </cell>
          <cell r="S374">
            <v>57.642359999999996</v>
          </cell>
          <cell r="T374">
            <v>62.630960000000002</v>
          </cell>
          <cell r="U374">
            <v>44.066280222222225</v>
          </cell>
          <cell r="V374">
            <v>57.239055999999998</v>
          </cell>
          <cell r="W374">
            <v>28.601586222222224</v>
          </cell>
          <cell r="X374">
            <v>0</v>
          </cell>
          <cell r="Y374">
            <v>50.649131555555556</v>
          </cell>
          <cell r="Z374">
            <v>56.105722666666665</v>
          </cell>
          <cell r="AA374">
            <v>0</v>
          </cell>
          <cell r="AB374">
            <v>0</v>
          </cell>
          <cell r="AC374">
            <v>5.17</v>
          </cell>
          <cell r="AD374">
            <v>4.82</v>
          </cell>
          <cell r="AE374">
            <v>4.84</v>
          </cell>
          <cell r="AF374">
            <v>5.17</v>
          </cell>
          <cell r="AG374">
            <v>5.79</v>
          </cell>
          <cell r="AH374">
            <v>4.59</v>
          </cell>
          <cell r="AI374">
            <v>5.31</v>
          </cell>
          <cell r="AJ374">
            <v>5.2465999999999999</v>
          </cell>
          <cell r="AK374">
            <v>5.4058999999999999</v>
          </cell>
          <cell r="AL374">
            <v>5.2362000000000002</v>
          </cell>
          <cell r="AM374">
            <v>5.4558999999999997</v>
          </cell>
          <cell r="AN374">
            <v>5.2319000000000004</v>
          </cell>
          <cell r="AO374">
            <v>5.1777920161898212</v>
          </cell>
          <cell r="AP374">
            <v>5.2407133843658116</v>
          </cell>
          <cell r="AQ374">
            <v>5.0118665522844594</v>
          </cell>
          <cell r="AR374">
            <v>5.2457828358511609</v>
          </cell>
          <cell r="AS374">
            <v>5.3153034313223388</v>
          </cell>
          <cell r="AT374">
            <v>5.0931543912476158</v>
          </cell>
          <cell r="AU374">
            <v>5.2305744813951138</v>
          </cell>
          <cell r="AV374">
            <v>4.8550000000000004</v>
          </cell>
          <cell r="AW374">
            <v>4.9084918365687571</v>
          </cell>
          <cell r="AX374">
            <v>4.9687000000000001</v>
          </cell>
          <cell r="AZ374">
            <v>242</v>
          </cell>
        </row>
        <row r="375">
          <cell r="D375">
            <v>50587</v>
          </cell>
          <cell r="E375">
            <v>162.6815</v>
          </cell>
          <cell r="F375">
            <v>226.7253</v>
          </cell>
          <cell r="G375">
            <v>147.72810000000001</v>
          </cell>
          <cell r="H375">
            <v>153.2955</v>
          </cell>
          <cell r="I375">
            <v>0</v>
          </cell>
          <cell r="J375">
            <v>230.4753</v>
          </cell>
          <cell r="K375">
            <v>231.2253</v>
          </cell>
          <cell r="L375">
            <v>180.45249999999999</v>
          </cell>
          <cell r="M375">
            <v>60.172649999999997</v>
          </cell>
          <cell r="N375">
            <v>80.499870000000001</v>
          </cell>
          <cell r="O375">
            <v>42.575400000000002</v>
          </cell>
          <cell r="P375">
            <v>53.510800000000003</v>
          </cell>
          <cell r="Q375">
            <v>0</v>
          </cell>
          <cell r="R375">
            <v>80.999870000000001</v>
          </cell>
          <cell r="S375">
            <v>81.499870000000001</v>
          </cell>
          <cell r="T375">
            <v>73.720569999999995</v>
          </cell>
          <cell r="U375">
            <v>117.48942634408603</v>
          </cell>
          <cell r="V375">
            <v>162.26032548387096</v>
          </cell>
          <cell r="W375">
            <v>101.37045806451614</v>
          </cell>
          <cell r="X375">
            <v>0</v>
          </cell>
          <cell r="Y375">
            <v>133.39863838709675</v>
          </cell>
          <cell r="Z375">
            <v>164.57752978494625</v>
          </cell>
          <cell r="AA375">
            <v>0</v>
          </cell>
          <cell r="AB375">
            <v>0</v>
          </cell>
          <cell r="AC375">
            <v>5.44</v>
          </cell>
          <cell r="AD375">
            <v>4.82</v>
          </cell>
          <cell r="AE375">
            <v>4.9400000000000004</v>
          </cell>
          <cell r="AF375">
            <v>5.49</v>
          </cell>
          <cell r="AG375">
            <v>6.08</v>
          </cell>
          <cell r="AH375">
            <v>4.62</v>
          </cell>
          <cell r="AI375">
            <v>5.63</v>
          </cell>
          <cell r="AJ375">
            <v>5.5202</v>
          </cell>
          <cell r="AK375">
            <v>5.6810999999999998</v>
          </cell>
          <cell r="AL375">
            <v>5.5077999999999996</v>
          </cell>
          <cell r="AM375">
            <v>5.7310999999999996</v>
          </cell>
          <cell r="AN375">
            <v>5.5042</v>
          </cell>
          <cell r="AO375">
            <v>5.4483404855743807</v>
          </cell>
          <cell r="AP375">
            <v>5.514463764574673</v>
          </cell>
          <cell r="AQ375">
            <v>5.0636477248629745</v>
          </cell>
          <cell r="AR375">
            <v>5.5195332160600232</v>
          </cell>
          <cell r="AS375">
            <v>5.6430715353887129</v>
          </cell>
          <cell r="AT375">
            <v>5.2863692863595295</v>
          </cell>
          <cell r="AU375">
            <v>5.5043248616039744</v>
          </cell>
          <cell r="AV375">
            <v>4.9550000000000001</v>
          </cell>
          <cell r="AW375">
            <v>4.9084918365687571</v>
          </cell>
          <cell r="AX375">
            <v>4.9821</v>
          </cell>
          <cell r="AZ375">
            <v>243</v>
          </cell>
        </row>
        <row r="376">
          <cell r="D376">
            <v>50618</v>
          </cell>
          <cell r="E376">
            <v>214.22569999999999</v>
          </cell>
          <cell r="F376">
            <v>251.48249999999999</v>
          </cell>
          <cell r="G376">
            <v>198.34970000000001</v>
          </cell>
          <cell r="H376">
            <v>202.4254</v>
          </cell>
          <cell r="I376">
            <v>0</v>
          </cell>
          <cell r="J376">
            <v>255.48249999999999</v>
          </cell>
          <cell r="K376">
            <v>255.48249999999999</v>
          </cell>
          <cell r="L376">
            <v>213.10120000000001</v>
          </cell>
          <cell r="M376">
            <v>80.556870000000004</v>
          </cell>
          <cell r="N376">
            <v>108.79810000000001</v>
          </cell>
          <cell r="O376">
            <v>63.07159</v>
          </cell>
          <cell r="P376">
            <v>73.041290000000004</v>
          </cell>
          <cell r="Q376">
            <v>0</v>
          </cell>
          <cell r="R376">
            <v>109.79810000000001</v>
          </cell>
          <cell r="S376">
            <v>109.29810000000001</v>
          </cell>
          <cell r="T376">
            <v>98.871399999999994</v>
          </cell>
          <cell r="U376">
            <v>155.29643086021505</v>
          </cell>
          <cell r="V376">
            <v>188.5786247311828</v>
          </cell>
          <cell r="W376">
            <v>138.71096333333332</v>
          </cell>
          <cell r="X376">
            <v>0</v>
          </cell>
          <cell r="Y376">
            <v>162.7418258064516</v>
          </cell>
          <cell r="Z376">
            <v>191.25604408602149</v>
          </cell>
          <cell r="AA376">
            <v>0</v>
          </cell>
          <cell r="AB376">
            <v>0</v>
          </cell>
          <cell r="AC376">
            <v>5.49</v>
          </cell>
          <cell r="AD376">
            <v>4.8499999999999996</v>
          </cell>
          <cell r="AE376">
            <v>5.0199999999999996</v>
          </cell>
          <cell r="AF376">
            <v>5.54</v>
          </cell>
          <cell r="AG376">
            <v>6.15</v>
          </cell>
          <cell r="AH376">
            <v>4.6399999999999997</v>
          </cell>
          <cell r="AI376">
            <v>5.69</v>
          </cell>
          <cell r="AJ376">
            <v>5.5704000000000002</v>
          </cell>
          <cell r="AK376">
            <v>5.7314999999999996</v>
          </cell>
          <cell r="AL376">
            <v>5.5579000000000001</v>
          </cell>
          <cell r="AM376">
            <v>5.7815000000000003</v>
          </cell>
          <cell r="AN376">
            <v>5.5542999999999996</v>
          </cell>
          <cell r="AO376">
            <v>5.4984420539789287</v>
          </cell>
          <cell r="AP376">
            <v>5.5651582794281653</v>
          </cell>
          <cell r="AQ376">
            <v>5.1206070146993392</v>
          </cell>
          <cell r="AR376">
            <v>5.5702277309135155</v>
          </cell>
          <cell r="AS376">
            <v>5.6942853016490833</v>
          </cell>
          <cell r="AT376">
            <v>5.334045689049483</v>
          </cell>
          <cell r="AU376">
            <v>5.5550193764574676</v>
          </cell>
          <cell r="AV376">
            <v>5.0350000000000001</v>
          </cell>
          <cell r="AW376">
            <v>4.9389827401158648</v>
          </cell>
          <cell r="AX376">
            <v>5.0137999999999998</v>
          </cell>
          <cell r="AZ376">
            <v>244</v>
          </cell>
        </row>
        <row r="377">
          <cell r="D377">
            <v>50649</v>
          </cell>
          <cell r="E377">
            <v>68.945999999999998</v>
          </cell>
          <cell r="F377">
            <v>67.353300000000004</v>
          </cell>
          <cell r="G377">
            <v>50.05</v>
          </cell>
          <cell r="H377">
            <v>55.0657</v>
          </cell>
          <cell r="I377">
            <v>0</v>
          </cell>
          <cell r="J377">
            <v>70.353300000000004</v>
          </cell>
          <cell r="K377">
            <v>69.353300000000004</v>
          </cell>
          <cell r="L377">
            <v>37.933300000000003</v>
          </cell>
          <cell r="M377">
            <v>56.639400000000002</v>
          </cell>
          <cell r="N377">
            <v>62.00562</v>
          </cell>
          <cell r="O377">
            <v>37.407440000000001</v>
          </cell>
          <cell r="P377">
            <v>46.590940000000003</v>
          </cell>
          <cell r="Q377">
            <v>0</v>
          </cell>
          <cell r="R377">
            <v>60.75562</v>
          </cell>
          <cell r="S377">
            <v>61.00562</v>
          </cell>
          <cell r="T377">
            <v>56.249920000000003</v>
          </cell>
          <cell r="U377">
            <v>63.476399999999998</v>
          </cell>
          <cell r="V377">
            <v>64.976553333333342</v>
          </cell>
          <cell r="W377">
            <v>44.431084444444451</v>
          </cell>
          <cell r="X377">
            <v>0</v>
          </cell>
          <cell r="Y377">
            <v>46.074020000000004</v>
          </cell>
          <cell r="Z377">
            <v>66.087664444444442</v>
          </cell>
          <cell r="AA377">
            <v>0</v>
          </cell>
          <cell r="AB377">
            <v>0</v>
          </cell>
          <cell r="AC377">
            <v>5.54</v>
          </cell>
          <cell r="AD377">
            <v>4.8899999999999997</v>
          </cell>
          <cell r="AE377">
            <v>4.87</v>
          </cell>
          <cell r="AF377">
            <v>5.54</v>
          </cell>
          <cell r="AG377">
            <v>6.08</v>
          </cell>
          <cell r="AH377">
            <v>4.42</v>
          </cell>
          <cell r="AI377">
            <v>5.73</v>
          </cell>
          <cell r="AJ377">
            <v>5.62</v>
          </cell>
          <cell r="AK377">
            <v>5.7808000000000002</v>
          </cell>
          <cell r="AL377">
            <v>5.6077000000000004</v>
          </cell>
          <cell r="AM377">
            <v>5.8308</v>
          </cell>
          <cell r="AN377">
            <v>5.6040000000000001</v>
          </cell>
          <cell r="AO377">
            <v>5.5485436223834776</v>
          </cell>
          <cell r="AP377">
            <v>5.6158527942816594</v>
          </cell>
          <cell r="AQ377">
            <v>5.0636477248629737</v>
          </cell>
          <cell r="AR377">
            <v>5.6209222457670078</v>
          </cell>
          <cell r="AS377">
            <v>5.6942853016490833</v>
          </cell>
          <cell r="AT377">
            <v>5.3992870822041557</v>
          </cell>
          <cell r="AU377">
            <v>5.6057138913109608</v>
          </cell>
          <cell r="AV377">
            <v>4.8849999999999998</v>
          </cell>
          <cell r="AW377">
            <v>4.979637278178676</v>
          </cell>
          <cell r="AX377">
            <v>5.0541999999999998</v>
          </cell>
          <cell r="AZ377">
            <v>245</v>
          </cell>
        </row>
        <row r="378">
          <cell r="D378">
            <v>50679</v>
          </cell>
          <cell r="E378">
            <v>76.009950000000003</v>
          </cell>
          <cell r="F378">
            <v>62.457000000000001</v>
          </cell>
          <cell r="G378">
            <v>57.19594</v>
          </cell>
          <cell r="H378">
            <v>61.911740000000002</v>
          </cell>
          <cell r="I378">
            <v>0</v>
          </cell>
          <cell r="J378">
            <v>61.207000000000001</v>
          </cell>
          <cell r="K378">
            <v>60.957000000000001</v>
          </cell>
          <cell r="L378">
            <v>62.304200000000002</v>
          </cell>
          <cell r="M378">
            <v>64.468149999999994</v>
          </cell>
          <cell r="N378">
            <v>60.332389999999997</v>
          </cell>
          <cell r="O378">
            <v>45.586410000000001</v>
          </cell>
          <cell r="P378">
            <v>51.447409999999998</v>
          </cell>
          <cell r="Q378">
            <v>0</v>
          </cell>
          <cell r="R378">
            <v>59.082389999999997</v>
          </cell>
          <cell r="S378">
            <v>59.082389999999997</v>
          </cell>
          <cell r="T378">
            <v>60.617289999999997</v>
          </cell>
          <cell r="U378">
            <v>70.921629569892474</v>
          </cell>
          <cell r="V378">
            <v>61.520343978494623</v>
          </cell>
          <cell r="W378">
            <v>52.077760107526885</v>
          </cell>
          <cell r="X378">
            <v>0</v>
          </cell>
          <cell r="Y378">
            <v>61.560508494623654</v>
          </cell>
          <cell r="Z378">
            <v>60.270343978494623</v>
          </cell>
          <cell r="AA378">
            <v>0</v>
          </cell>
          <cell r="AB378">
            <v>0</v>
          </cell>
          <cell r="AC378">
            <v>5.58</v>
          </cell>
          <cell r="AD378">
            <v>5.1100000000000003</v>
          </cell>
          <cell r="AE378">
            <v>5.07</v>
          </cell>
          <cell r="AF378">
            <v>5.54</v>
          </cell>
          <cell r="AG378">
            <v>6.1</v>
          </cell>
          <cell r="AH378">
            <v>4.45</v>
          </cell>
          <cell r="AI378">
            <v>5.74</v>
          </cell>
          <cell r="AJ378">
            <v>5.6592000000000002</v>
          </cell>
          <cell r="AK378">
            <v>5.8197000000000001</v>
          </cell>
          <cell r="AL378">
            <v>5.6473000000000004</v>
          </cell>
          <cell r="AM378">
            <v>5.8696999999999999</v>
          </cell>
          <cell r="AN378">
            <v>5.6436000000000002</v>
          </cell>
          <cell r="AO378">
            <v>5.5886248771071161</v>
          </cell>
          <cell r="AP378">
            <v>5.6564084061644531</v>
          </cell>
          <cell r="AQ378">
            <v>5.2811286496927341</v>
          </cell>
          <cell r="AR378">
            <v>5.6614778576498024</v>
          </cell>
          <cell r="AS378">
            <v>5.6942853016490833</v>
          </cell>
          <cell r="AT378">
            <v>5.5197327311050879</v>
          </cell>
          <cell r="AU378">
            <v>5.6462695031937553</v>
          </cell>
          <cell r="AV378">
            <v>5.085</v>
          </cell>
          <cell r="AW378">
            <v>5.2032372375241387</v>
          </cell>
          <cell r="AX378">
            <v>5.2755000000000001</v>
          </cell>
          <cell r="AZ378">
            <v>246</v>
          </cell>
        </row>
        <row r="379">
          <cell r="D379">
            <v>50710</v>
          </cell>
          <cell r="E379">
            <v>77.853710000000007</v>
          </cell>
          <cell r="F379">
            <v>62.956710000000001</v>
          </cell>
          <cell r="G379">
            <v>59.053629999999998</v>
          </cell>
          <cell r="H379">
            <v>62.276530000000001</v>
          </cell>
          <cell r="I379">
            <v>0</v>
          </cell>
          <cell r="J379">
            <v>61.456710000000001</v>
          </cell>
          <cell r="K379">
            <v>61.706710000000001</v>
          </cell>
          <cell r="L379">
            <v>61.647509999999997</v>
          </cell>
          <cell r="M379">
            <v>67.786709999999999</v>
          </cell>
          <cell r="N379">
            <v>61.657769999999999</v>
          </cell>
          <cell r="O379">
            <v>48.685789999999997</v>
          </cell>
          <cell r="P379">
            <v>53.597990000000003</v>
          </cell>
          <cell r="Q379">
            <v>0</v>
          </cell>
          <cell r="R379">
            <v>60.407769999999999</v>
          </cell>
          <cell r="S379">
            <v>60.407769999999999</v>
          </cell>
          <cell r="T379">
            <v>60.535670000000003</v>
          </cell>
          <cell r="U379">
            <v>73.371730804438286</v>
          </cell>
          <cell r="V379">
            <v>62.378402454923723</v>
          </cell>
          <cell r="W379">
            <v>54.437712330097085</v>
          </cell>
          <cell r="X379">
            <v>0</v>
          </cell>
          <cell r="Y379">
            <v>61.152502177531204</v>
          </cell>
          <cell r="Z379">
            <v>60.989706199722605</v>
          </cell>
          <cell r="AA379">
            <v>0</v>
          </cell>
          <cell r="AB379">
            <v>0</v>
          </cell>
          <cell r="AC379">
            <v>5.98</v>
          </cell>
          <cell r="AD379">
            <v>6.01</v>
          </cell>
          <cell r="AE379">
            <v>5.64</v>
          </cell>
          <cell r="AF379">
            <v>5.88</v>
          </cell>
          <cell r="AG379">
            <v>6.3</v>
          </cell>
          <cell r="AH379">
            <v>4.92</v>
          </cell>
          <cell r="AI379">
            <v>6.16</v>
          </cell>
          <cell r="AJ379">
            <v>6.0675999999999997</v>
          </cell>
          <cell r="AK379">
            <v>6.2320000000000002</v>
          </cell>
          <cell r="AL379">
            <v>6.0510999999999999</v>
          </cell>
          <cell r="AM379">
            <v>6.282</v>
          </cell>
          <cell r="AN379">
            <v>6.0490000000000004</v>
          </cell>
          <cell r="AO379">
            <v>5.9894374243435005</v>
          </cell>
          <cell r="AP379">
            <v>6.0619645249923959</v>
          </cell>
          <cell r="AQ379">
            <v>6.0423118865968899</v>
          </cell>
          <cell r="AR379">
            <v>6.0670339764777461</v>
          </cell>
          <cell r="AS379">
            <v>6.0425389122196043</v>
          </cell>
          <cell r="AT379">
            <v>5.7957540098363944</v>
          </cell>
          <cell r="AU379">
            <v>6.0518256220216973</v>
          </cell>
          <cell r="AV379">
            <v>5.6550000000000002</v>
          </cell>
          <cell r="AW379">
            <v>6.1179643439373921</v>
          </cell>
          <cell r="AX379">
            <v>6.2374000000000001</v>
          </cell>
          <cell r="AZ379">
            <v>247</v>
          </cell>
        </row>
        <row r="380">
          <cell r="D380">
            <v>50740</v>
          </cell>
          <cell r="E380">
            <v>91.066059999999993</v>
          </cell>
          <cell r="F380">
            <v>69.030609999999996</v>
          </cell>
          <cell r="G380">
            <v>77.855580000000003</v>
          </cell>
          <cell r="H380">
            <v>78.694580000000002</v>
          </cell>
          <cell r="I380">
            <v>0</v>
          </cell>
          <cell r="J380">
            <v>67.530609999999996</v>
          </cell>
          <cell r="K380">
            <v>67.530609999999996</v>
          </cell>
          <cell r="L380">
            <v>73.411910000000006</v>
          </cell>
          <cell r="M380">
            <v>76.598070000000007</v>
          </cell>
          <cell r="N380">
            <v>65.488290000000006</v>
          </cell>
          <cell r="O380">
            <v>58.245849999999997</v>
          </cell>
          <cell r="P380">
            <v>61.958550000000002</v>
          </cell>
          <cell r="Q380">
            <v>0</v>
          </cell>
          <cell r="R380">
            <v>63.488289999999999</v>
          </cell>
          <cell r="S380">
            <v>64.488290000000006</v>
          </cell>
          <cell r="T380">
            <v>70.627889999999994</v>
          </cell>
          <cell r="U380">
            <v>84.687698817204293</v>
          </cell>
          <cell r="V380">
            <v>67.468942043010756</v>
          </cell>
          <cell r="W380">
            <v>69.210430215053762</v>
          </cell>
          <cell r="X380">
            <v>0</v>
          </cell>
          <cell r="Y380">
            <v>72.18454634408603</v>
          </cell>
          <cell r="Z380">
            <v>65.748511935483862</v>
          </cell>
          <cell r="AA380">
            <v>0</v>
          </cell>
          <cell r="AB380">
            <v>0</v>
          </cell>
          <cell r="AC380">
            <v>6.32</v>
          </cell>
          <cell r="AD380">
            <v>6.42</v>
          </cell>
          <cell r="AE380">
            <v>6.2</v>
          </cell>
          <cell r="AF380">
            <v>6.32</v>
          </cell>
          <cell r="AG380">
            <v>6.57</v>
          </cell>
          <cell r="AH380">
            <v>5.07</v>
          </cell>
          <cell r="AI380">
            <v>6.6</v>
          </cell>
          <cell r="AJ380">
            <v>6.4134000000000002</v>
          </cell>
          <cell r="AK380">
            <v>6.5807000000000002</v>
          </cell>
          <cell r="AL380">
            <v>6.3936999999999999</v>
          </cell>
          <cell r="AM380">
            <v>6.6307</v>
          </cell>
          <cell r="AN380">
            <v>6.3928000000000003</v>
          </cell>
          <cell r="AO380">
            <v>6.3301280894944272</v>
          </cell>
          <cell r="AP380">
            <v>6.4066872259961469</v>
          </cell>
          <cell r="AQ380">
            <v>6.5445892606084772</v>
          </cell>
          <cell r="AR380">
            <v>6.4117566774814971</v>
          </cell>
          <cell r="AS380">
            <v>6.4932200553108679</v>
          </cell>
          <cell r="AT380">
            <v>6.0968681320887281</v>
          </cell>
          <cell r="AU380">
            <v>6.3965483230254483</v>
          </cell>
          <cell r="AV380">
            <v>6.2149999999999999</v>
          </cell>
          <cell r="AW380">
            <v>6.5346733590812072</v>
          </cell>
          <cell r="AX380">
            <v>6.6753999999999998</v>
          </cell>
          <cell r="AZ380">
            <v>248</v>
          </cell>
        </row>
        <row r="381">
          <cell r="D381">
            <v>50771</v>
          </cell>
          <cell r="E381">
            <v>86.122450000000001</v>
          </cell>
          <cell r="F381">
            <v>68.419669999999996</v>
          </cell>
          <cell r="G381">
            <v>69.296890000000005</v>
          </cell>
          <cell r="H381">
            <v>72.755489999999995</v>
          </cell>
          <cell r="I381">
            <v>0</v>
          </cell>
          <cell r="J381">
            <v>66.919669999999996</v>
          </cell>
          <cell r="K381">
            <v>66.919669999999996</v>
          </cell>
          <cell r="L381">
            <v>68.443269999999998</v>
          </cell>
          <cell r="M381">
            <v>67.709190000000007</v>
          </cell>
          <cell r="N381">
            <v>62.744489999999999</v>
          </cell>
          <cell r="O381">
            <v>47.687919999999998</v>
          </cell>
          <cell r="P381">
            <v>54.283320000000003</v>
          </cell>
          <cell r="Q381">
            <v>0</v>
          </cell>
          <cell r="R381">
            <v>61.244489999999999</v>
          </cell>
          <cell r="S381">
            <v>61.744489999999999</v>
          </cell>
          <cell r="T381">
            <v>65.726590000000002</v>
          </cell>
          <cell r="U381">
            <v>77.608792150537639</v>
          </cell>
          <cell r="V381">
            <v>65.795662043010751</v>
          </cell>
          <cell r="W381">
            <v>59.305645806451615</v>
          </cell>
          <cell r="X381">
            <v>0</v>
          </cell>
          <cell r="Y381">
            <v>67.187170645161288</v>
          </cell>
          <cell r="Z381">
            <v>64.295662043010751</v>
          </cell>
          <cell r="AA381">
            <v>0</v>
          </cell>
          <cell r="AB381">
            <v>0</v>
          </cell>
          <cell r="AC381">
            <v>6.31</v>
          </cell>
          <cell r="AD381">
            <v>6.39</v>
          </cell>
          <cell r="AE381">
            <v>6.19</v>
          </cell>
          <cell r="AF381">
            <v>6.27</v>
          </cell>
          <cell r="AG381">
            <v>6.55</v>
          </cell>
          <cell r="AH381">
            <v>5</v>
          </cell>
          <cell r="AI381">
            <v>6.58</v>
          </cell>
          <cell r="AJ381">
            <v>6.4053000000000004</v>
          </cell>
          <cell r="AK381">
            <v>6.5738000000000003</v>
          </cell>
          <cell r="AL381">
            <v>6.3846999999999996</v>
          </cell>
          <cell r="AM381">
            <v>6.6238000000000001</v>
          </cell>
          <cell r="AN381">
            <v>6.3841999999999999</v>
          </cell>
          <cell r="AO381">
            <v>6.3201077758135185</v>
          </cell>
          <cell r="AP381">
            <v>6.3965483230254483</v>
          </cell>
          <cell r="AQ381">
            <v>6.5238767915770701</v>
          </cell>
          <cell r="AR381">
            <v>6.4016177745107976</v>
          </cell>
          <cell r="AS381">
            <v>6.4420062890504965</v>
          </cell>
          <cell r="AT381">
            <v>6.118347606142728</v>
          </cell>
          <cell r="AU381">
            <v>6.3864094200547505</v>
          </cell>
          <cell r="AV381">
            <v>6.2050000000000001</v>
          </cell>
          <cell r="AW381">
            <v>6.5041824555340986</v>
          </cell>
          <cell r="AX381">
            <v>6.6478000000000002</v>
          </cell>
          <cell r="AZ381">
            <v>249</v>
          </cell>
        </row>
        <row r="382">
          <cell r="D382">
            <v>50802</v>
          </cell>
          <cell r="E382">
            <v>80.204350000000005</v>
          </cell>
          <cell r="F382">
            <v>58.382159999999999</v>
          </cell>
          <cell r="G382">
            <v>65.8994</v>
          </cell>
          <cell r="H382">
            <v>69.101500000000001</v>
          </cell>
          <cell r="I382">
            <v>0</v>
          </cell>
          <cell r="J382">
            <v>56.882159999999999</v>
          </cell>
          <cell r="K382">
            <v>56.882159999999999</v>
          </cell>
          <cell r="L382">
            <v>57.873460000000001</v>
          </cell>
          <cell r="M382">
            <v>73.247889999999998</v>
          </cell>
          <cell r="N382">
            <v>59.898040000000002</v>
          </cell>
          <cell r="O382">
            <v>53.99736</v>
          </cell>
          <cell r="P382">
            <v>61.013759999999998</v>
          </cell>
          <cell r="Q382">
            <v>0</v>
          </cell>
          <cell r="R382">
            <v>58.398040000000002</v>
          </cell>
          <cell r="S382">
            <v>58.648040000000002</v>
          </cell>
          <cell r="T382">
            <v>62.50414</v>
          </cell>
          <cell r="U382">
            <v>77.223010000000002</v>
          </cell>
          <cell r="V382">
            <v>59.031822857142856</v>
          </cell>
          <cell r="W382">
            <v>60.798525714285717</v>
          </cell>
          <cell r="X382">
            <v>0</v>
          </cell>
          <cell r="Y382">
            <v>59.858037142857142</v>
          </cell>
          <cell r="Z382">
            <v>57.531822857142863</v>
          </cell>
          <cell r="AA382">
            <v>0</v>
          </cell>
          <cell r="AB382">
            <v>0</v>
          </cell>
          <cell r="AC382">
            <v>6.2</v>
          </cell>
          <cell r="AD382">
            <v>6.24</v>
          </cell>
          <cell r="AE382">
            <v>6.03</v>
          </cell>
          <cell r="AF382">
            <v>6.1</v>
          </cell>
          <cell r="AG382">
            <v>6.6</v>
          </cell>
          <cell r="AH382">
            <v>5.03</v>
          </cell>
          <cell r="AI382">
            <v>6.39</v>
          </cell>
          <cell r="AJ382">
            <v>6.2949999999999999</v>
          </cell>
          <cell r="AK382">
            <v>6.4629000000000003</v>
          </cell>
          <cell r="AL382">
            <v>6.2744</v>
          </cell>
          <cell r="AM382">
            <v>6.5129000000000001</v>
          </cell>
          <cell r="AN382">
            <v>6.2737999999999996</v>
          </cell>
          <cell r="AO382">
            <v>6.2098843253235119</v>
          </cell>
          <cell r="AP382">
            <v>6.2850203903477642</v>
          </cell>
          <cell r="AQ382">
            <v>6.363355156583677</v>
          </cell>
          <cell r="AR382">
            <v>6.2900898418331144</v>
          </cell>
          <cell r="AS382">
            <v>6.2678794837652356</v>
          </cell>
          <cell r="AT382">
            <v>5.9739131988356924</v>
          </cell>
          <cell r="AU382">
            <v>6.2748814873770655</v>
          </cell>
          <cell r="AV382">
            <v>6.0449999999999999</v>
          </cell>
          <cell r="AW382">
            <v>6.3517279377985565</v>
          </cell>
          <cell r="AX382">
            <v>6.4828000000000001</v>
          </cell>
          <cell r="AZ382">
            <v>250</v>
          </cell>
        </row>
        <row r="383">
          <cell r="D383">
            <v>50830</v>
          </cell>
          <cell r="E383">
            <v>52.671639999999996</v>
          </cell>
          <cell r="F383">
            <v>42.514130000000002</v>
          </cell>
          <cell r="G383">
            <v>35.952269999999999</v>
          </cell>
          <cell r="H383">
            <v>40.696370000000002</v>
          </cell>
          <cell r="I383">
            <v>0</v>
          </cell>
          <cell r="J383">
            <v>40.514130000000002</v>
          </cell>
          <cell r="K383">
            <v>40.764130000000002</v>
          </cell>
          <cell r="L383">
            <v>38.944229999999997</v>
          </cell>
          <cell r="M383">
            <v>52.050550000000001</v>
          </cell>
          <cell r="N383">
            <v>55.569049999999997</v>
          </cell>
          <cell r="O383">
            <v>33.167520000000003</v>
          </cell>
          <cell r="P383">
            <v>41.298819999999999</v>
          </cell>
          <cell r="Q383">
            <v>0</v>
          </cell>
          <cell r="R383">
            <v>54.069049999999997</v>
          </cell>
          <cell r="S383">
            <v>54.069049999999997</v>
          </cell>
          <cell r="T383">
            <v>51.689450000000001</v>
          </cell>
          <cell r="U383">
            <v>52.411668277254371</v>
          </cell>
          <cell r="V383">
            <v>47.978571615074024</v>
          </cell>
          <cell r="W383">
            <v>34.786647860026918</v>
          </cell>
          <cell r="X383">
            <v>0</v>
          </cell>
          <cell r="Y383">
            <v>44.279039448183042</v>
          </cell>
          <cell r="Z383">
            <v>46.187858290713329</v>
          </cell>
          <cell r="AA383">
            <v>0</v>
          </cell>
          <cell r="AB383">
            <v>0</v>
          </cell>
          <cell r="AC383">
            <v>6.1</v>
          </cell>
          <cell r="AD383">
            <v>6.1</v>
          </cell>
          <cell r="AE383">
            <v>5.5</v>
          </cell>
          <cell r="AF383">
            <v>6.05</v>
          </cell>
          <cell r="AG383">
            <v>6.58</v>
          </cell>
          <cell r="AH383">
            <v>4.9800000000000004</v>
          </cell>
          <cell r="AI383">
            <v>6.29</v>
          </cell>
          <cell r="AJ383">
            <v>6.1871999999999998</v>
          </cell>
          <cell r="AK383">
            <v>6.3514999999999997</v>
          </cell>
          <cell r="AL383">
            <v>6.1708999999999996</v>
          </cell>
          <cell r="AM383">
            <v>6.4015000000000004</v>
          </cell>
          <cell r="AN383">
            <v>6.1688000000000001</v>
          </cell>
          <cell r="AO383">
            <v>6.1096811885144158</v>
          </cell>
          <cell r="AP383">
            <v>6.1836313606407787</v>
          </cell>
          <cell r="AQ383">
            <v>6.0164213003076332</v>
          </cell>
          <cell r="AR383">
            <v>6.188700812126128</v>
          </cell>
          <cell r="AS383">
            <v>6.2166657175048652</v>
          </cell>
          <cell r="AT383">
            <v>5.8885975308641978</v>
          </cell>
          <cell r="AU383">
            <v>6.17349245767008</v>
          </cell>
          <cell r="AV383">
            <v>5.5149999999999997</v>
          </cell>
          <cell r="AW383">
            <v>6.209437054578717</v>
          </cell>
          <cell r="AX383">
            <v>6.3124000000000002</v>
          </cell>
          <cell r="AZ383">
            <v>251</v>
          </cell>
        </row>
        <row r="384">
          <cell r="D384">
            <v>50861</v>
          </cell>
          <cell r="E384">
            <v>31.72579</v>
          </cell>
          <cell r="F384">
            <v>31.878910000000001</v>
          </cell>
          <cell r="G384">
            <v>20.05115</v>
          </cell>
          <cell r="H384">
            <v>23.391349999999999</v>
          </cell>
          <cell r="I384">
            <v>0</v>
          </cell>
          <cell r="J384">
            <v>29.878910000000001</v>
          </cell>
          <cell r="K384">
            <v>29.628910000000001</v>
          </cell>
          <cell r="L384">
            <v>27.073609999999999</v>
          </cell>
          <cell r="M384">
            <v>38.035519999999998</v>
          </cell>
          <cell r="N384">
            <v>48.844250000000002</v>
          </cell>
          <cell r="O384">
            <v>20.822559999999999</v>
          </cell>
          <cell r="P384">
            <v>26.437259999999998</v>
          </cell>
          <cell r="Q384">
            <v>0</v>
          </cell>
          <cell r="R384">
            <v>47.344250000000002</v>
          </cell>
          <cell r="S384">
            <v>46.594250000000002</v>
          </cell>
          <cell r="T384">
            <v>46.274650000000001</v>
          </cell>
          <cell r="U384">
            <v>34.389898222222214</v>
          </cell>
          <cell r="V384">
            <v>39.042053555555562</v>
          </cell>
          <cell r="W384">
            <v>20.376856444444442</v>
          </cell>
          <cell r="X384">
            <v>0</v>
          </cell>
          <cell r="Y384">
            <v>35.180715777777777</v>
          </cell>
          <cell r="Z384">
            <v>37.25316466666667</v>
          </cell>
          <cell r="AA384">
            <v>0</v>
          </cell>
          <cell r="AB384">
            <v>0</v>
          </cell>
          <cell r="AC384">
            <v>5.79</v>
          </cell>
          <cell r="AD384">
            <v>5.58</v>
          </cell>
          <cell r="AE384">
            <v>5.27</v>
          </cell>
          <cell r="AF384">
            <v>5.74</v>
          </cell>
          <cell r="AG384">
            <v>6.46</v>
          </cell>
          <cell r="AH384">
            <v>4.91</v>
          </cell>
          <cell r="AI384">
            <v>5.95</v>
          </cell>
          <cell r="AJ384">
            <v>5.8665000000000003</v>
          </cell>
          <cell r="AK384">
            <v>6.0256999999999996</v>
          </cell>
          <cell r="AL384">
            <v>5.8560999999999996</v>
          </cell>
          <cell r="AM384">
            <v>6.0757000000000003</v>
          </cell>
          <cell r="AN384">
            <v>5.8517999999999999</v>
          </cell>
          <cell r="AO384">
            <v>5.7990514644062179</v>
          </cell>
          <cell r="AP384">
            <v>5.8693253685491236</v>
          </cell>
          <cell r="AQ384">
            <v>5.6280625059687779</v>
          </cell>
          <cell r="AR384">
            <v>5.8743948200344729</v>
          </cell>
          <cell r="AS384">
            <v>5.8991403666905669</v>
          </cell>
          <cell r="AT384">
            <v>5.7731704506674699</v>
          </cell>
          <cell r="AU384">
            <v>5.8591864655784249</v>
          </cell>
          <cell r="AV384">
            <v>5.2850000000000001</v>
          </cell>
          <cell r="AW384">
            <v>5.680928059762171</v>
          </cell>
          <cell r="AX384">
            <v>5.7293000000000003</v>
          </cell>
          <cell r="AZ384">
            <v>252</v>
          </cell>
        </row>
        <row r="385">
          <cell r="D385">
            <v>50891</v>
          </cell>
          <cell r="E385">
            <v>24.516259999999999</v>
          </cell>
          <cell r="F385">
            <v>29.52826</v>
          </cell>
          <cell r="G385">
            <v>12.294119999999999</v>
          </cell>
          <cell r="H385">
            <v>16.364920000000001</v>
          </cell>
          <cell r="I385">
            <v>0</v>
          </cell>
          <cell r="J385">
            <v>27.52826</v>
          </cell>
          <cell r="K385">
            <v>27.27826</v>
          </cell>
          <cell r="L385">
            <v>23.355260000000001</v>
          </cell>
          <cell r="M385">
            <v>28.94679</v>
          </cell>
          <cell r="N385">
            <v>46.902000000000001</v>
          </cell>
          <cell r="O385">
            <v>11.791309999999999</v>
          </cell>
          <cell r="P385">
            <v>19.40211</v>
          </cell>
          <cell r="Q385">
            <v>0</v>
          </cell>
          <cell r="R385">
            <v>45.902000000000001</v>
          </cell>
          <cell r="S385">
            <v>44.902000000000001</v>
          </cell>
          <cell r="T385">
            <v>42.233499999999999</v>
          </cell>
          <cell r="U385">
            <v>26.564784623655918</v>
          </cell>
          <cell r="V385">
            <v>37.561279569892477</v>
          </cell>
          <cell r="W385">
            <v>12.061637956989246</v>
          </cell>
          <cell r="X385">
            <v>0</v>
          </cell>
          <cell r="Y385">
            <v>32.083908602150537</v>
          </cell>
          <cell r="Z385">
            <v>36.023645161290318</v>
          </cell>
          <cell r="AA385">
            <v>0</v>
          </cell>
          <cell r="AB385">
            <v>0</v>
          </cell>
          <cell r="AC385">
            <v>5.81</v>
          </cell>
          <cell r="AD385">
            <v>5.46</v>
          </cell>
          <cell r="AE385">
            <v>5.38</v>
          </cell>
          <cell r="AF385">
            <v>5.77</v>
          </cell>
          <cell r="AG385">
            <v>6.49</v>
          </cell>
          <cell r="AH385">
            <v>5.03</v>
          </cell>
          <cell r="AI385">
            <v>5.98</v>
          </cell>
          <cell r="AJ385">
            <v>5.8859000000000004</v>
          </cell>
          <cell r="AK385">
            <v>6.0448000000000004</v>
          </cell>
          <cell r="AL385">
            <v>5.8757999999999999</v>
          </cell>
          <cell r="AM385">
            <v>6.0948000000000002</v>
          </cell>
          <cell r="AN385">
            <v>5.8714000000000004</v>
          </cell>
          <cell r="AO385">
            <v>5.8190920917680371</v>
          </cell>
          <cell r="AP385">
            <v>5.88960317449052</v>
          </cell>
          <cell r="AQ385">
            <v>5.6228843887109257</v>
          </cell>
          <cell r="AR385">
            <v>5.8946726259758693</v>
          </cell>
          <cell r="AS385">
            <v>5.9298686264467886</v>
          </cell>
          <cell r="AT385">
            <v>5.7079290575127972</v>
          </cell>
          <cell r="AU385">
            <v>5.8794642715198213</v>
          </cell>
          <cell r="AV385">
            <v>5.3949999999999996</v>
          </cell>
          <cell r="AW385">
            <v>5.5589644455737366</v>
          </cell>
          <cell r="AX385">
            <v>5.6060999999999996</v>
          </cell>
          <cell r="AZ385">
            <v>253</v>
          </cell>
        </row>
        <row r="386">
          <cell r="D386">
            <v>50922</v>
          </cell>
          <cell r="E386">
            <v>51.200650000000003</v>
          </cell>
          <cell r="F386">
            <v>59.164760000000001</v>
          </cell>
          <cell r="G386">
            <v>36.563699999999997</v>
          </cell>
          <cell r="H386">
            <v>41.971499999999999</v>
          </cell>
          <cell r="I386">
            <v>0</v>
          </cell>
          <cell r="J386">
            <v>58.664760000000001</v>
          </cell>
          <cell r="K386">
            <v>58.164760000000001</v>
          </cell>
          <cell r="L386">
            <v>45.209760000000003</v>
          </cell>
          <cell r="M386">
            <v>40.739049999999999</v>
          </cell>
          <cell r="N386">
            <v>60.932369999999999</v>
          </cell>
          <cell r="O386">
            <v>22.877510000000001</v>
          </cell>
          <cell r="P386">
            <v>31.726109999999998</v>
          </cell>
          <cell r="Q386">
            <v>0</v>
          </cell>
          <cell r="R386">
            <v>58.932369999999999</v>
          </cell>
          <cell r="S386">
            <v>59.432369999999999</v>
          </cell>
          <cell r="T386">
            <v>64.420869999999994</v>
          </cell>
          <cell r="U386">
            <v>46.783529999999999</v>
          </cell>
          <cell r="V386">
            <v>59.911084222222222</v>
          </cell>
          <cell r="W386">
            <v>30.785086444444442</v>
          </cell>
          <cell r="X386">
            <v>0</v>
          </cell>
          <cell r="Y386">
            <v>53.321117555555553</v>
          </cell>
          <cell r="Z386">
            <v>58.777750888888896</v>
          </cell>
          <cell r="AA386">
            <v>0</v>
          </cell>
          <cell r="AB386">
            <v>0</v>
          </cell>
          <cell r="AC386">
            <v>5.77</v>
          </cell>
          <cell r="AD386">
            <v>5.33</v>
          </cell>
          <cell r="AE386">
            <v>5.34</v>
          </cell>
          <cell r="AF386">
            <v>5.79</v>
          </cell>
          <cell r="AG386">
            <v>6.55</v>
          </cell>
          <cell r="AH386">
            <v>5.09</v>
          </cell>
          <cell r="AI386">
            <v>5.95</v>
          </cell>
          <cell r="AJ386">
            <v>5.8465999999999996</v>
          </cell>
          <cell r="AK386">
            <v>6.0058999999999996</v>
          </cell>
          <cell r="AL386">
            <v>5.8361999999999998</v>
          </cell>
          <cell r="AM386">
            <v>6.0559000000000003</v>
          </cell>
          <cell r="AN386">
            <v>5.8319000000000001</v>
          </cell>
          <cell r="AO386">
            <v>5.7790108370443987</v>
          </cell>
          <cell r="AP386">
            <v>5.8490475626077254</v>
          </cell>
          <cell r="AQ386">
            <v>5.5348563953274521</v>
          </cell>
          <cell r="AR386">
            <v>5.8541170140930747</v>
          </cell>
          <cell r="AS386">
            <v>5.9503541329509373</v>
          </cell>
          <cell r="AT386">
            <v>5.6953826357522832</v>
          </cell>
          <cell r="AU386">
            <v>5.8389086596370277</v>
          </cell>
          <cell r="AV386">
            <v>5.3550000000000004</v>
          </cell>
          <cell r="AW386">
            <v>5.4268371968696005</v>
          </cell>
          <cell r="AX386">
            <v>5.4786999999999999</v>
          </cell>
          <cell r="AZ386">
            <v>254</v>
          </cell>
        </row>
        <row r="387">
          <cell r="D387">
            <v>50952</v>
          </cell>
          <cell r="E387">
            <v>162.70500000000001</v>
          </cell>
          <cell r="F387">
            <v>224.6105</v>
          </cell>
          <cell r="G387">
            <v>147.45189999999999</v>
          </cell>
          <cell r="H387">
            <v>153.01929999999999</v>
          </cell>
          <cell r="I387">
            <v>0</v>
          </cell>
          <cell r="J387">
            <v>228.3605</v>
          </cell>
          <cell r="K387">
            <v>229.1105</v>
          </cell>
          <cell r="L387">
            <v>178.33779999999999</v>
          </cell>
          <cell r="M387">
            <v>64.415639999999996</v>
          </cell>
          <cell r="N387">
            <v>84.699420000000003</v>
          </cell>
          <cell r="O387">
            <v>46.299190000000003</v>
          </cell>
          <cell r="P387">
            <v>57.234589999999997</v>
          </cell>
          <cell r="Q387">
            <v>0</v>
          </cell>
          <cell r="R387">
            <v>85.199420000000003</v>
          </cell>
          <cell r="S387">
            <v>85.699420000000003</v>
          </cell>
          <cell r="T387">
            <v>77.920119999999997</v>
          </cell>
          <cell r="U387">
            <v>117.25938193548387</v>
          </cell>
          <cell r="V387">
            <v>159.92043075268816</v>
          </cell>
          <cell r="W387">
            <v>100.68236741935485</v>
          </cell>
          <cell r="X387">
            <v>0</v>
          </cell>
          <cell r="Y387">
            <v>131.90812</v>
          </cell>
          <cell r="Z387">
            <v>162.16774258064518</v>
          </cell>
          <cell r="AA387">
            <v>0</v>
          </cell>
          <cell r="AB387">
            <v>0</v>
          </cell>
          <cell r="AC387">
            <v>6.05</v>
          </cell>
          <cell r="AD387">
            <v>5.34</v>
          </cell>
          <cell r="AE387">
            <v>5.45</v>
          </cell>
          <cell r="AF387">
            <v>6.1</v>
          </cell>
          <cell r="AG387">
            <v>6.96</v>
          </cell>
          <cell r="AH387">
            <v>5.12</v>
          </cell>
          <cell r="AI387">
            <v>6.27</v>
          </cell>
          <cell r="AJ387">
            <v>6.1302000000000003</v>
          </cell>
          <cell r="AK387">
            <v>6.2911000000000001</v>
          </cell>
          <cell r="AL387">
            <v>6.1177999999999999</v>
          </cell>
          <cell r="AM387">
            <v>6.3411</v>
          </cell>
          <cell r="AN387">
            <v>6.1142000000000003</v>
          </cell>
          <cell r="AO387">
            <v>6.0595796201098677</v>
          </cell>
          <cell r="AP387">
            <v>6.1329368457872864</v>
          </cell>
          <cell r="AQ387">
            <v>5.596993802421669</v>
          </cell>
          <cell r="AR387">
            <v>6.1380062972726348</v>
          </cell>
          <cell r="AS387">
            <v>6.2678794837652356</v>
          </cell>
          <cell r="AT387">
            <v>5.8986346682726083</v>
          </cell>
          <cell r="AU387">
            <v>6.1227979428165877</v>
          </cell>
          <cell r="AV387">
            <v>5.4649999999999999</v>
          </cell>
          <cell r="AW387">
            <v>5.4370008313853031</v>
          </cell>
          <cell r="AX387">
            <v>5.5021000000000004</v>
          </cell>
          <cell r="AZ387">
            <v>255</v>
          </cell>
        </row>
        <row r="388">
          <cell r="D388">
            <v>50983</v>
          </cell>
          <cell r="E388">
            <v>213.43100000000001</v>
          </cell>
          <cell r="F388">
            <v>245.38550000000001</v>
          </cell>
          <cell r="G388">
            <v>197.55539999999999</v>
          </cell>
          <cell r="H388">
            <v>201.6311</v>
          </cell>
          <cell r="I388">
            <v>0</v>
          </cell>
          <cell r="J388">
            <v>249.38550000000001</v>
          </cell>
          <cell r="K388">
            <v>249.38550000000001</v>
          </cell>
          <cell r="L388">
            <v>207.0042</v>
          </cell>
          <cell r="M388">
            <v>84.943370000000002</v>
          </cell>
          <cell r="N388">
            <v>113.8104</v>
          </cell>
          <cell r="O388">
            <v>66.524500000000003</v>
          </cell>
          <cell r="P388">
            <v>76.494200000000006</v>
          </cell>
          <cell r="Q388">
            <v>0</v>
          </cell>
          <cell r="R388">
            <v>114.8104</v>
          </cell>
          <cell r="S388">
            <v>114.3104</v>
          </cell>
          <cell r="T388">
            <v>103.8837</v>
          </cell>
          <cell r="U388">
            <v>159.5490906451613</v>
          </cell>
          <cell r="V388">
            <v>190.20884516129036</v>
          </cell>
          <cell r="W388">
            <v>142.60695806451614</v>
          </cell>
          <cell r="X388">
            <v>0</v>
          </cell>
          <cell r="Y388">
            <v>163.76011935483871</v>
          </cell>
          <cell r="Z388">
            <v>192.9507806451613</v>
          </cell>
          <cell r="AA388">
            <v>0</v>
          </cell>
          <cell r="AB388">
            <v>0</v>
          </cell>
          <cell r="AC388">
            <v>6.08</v>
          </cell>
          <cell r="AD388">
            <v>5.38</v>
          </cell>
          <cell r="AE388">
            <v>5.52</v>
          </cell>
          <cell r="AF388">
            <v>6.15</v>
          </cell>
          <cell r="AG388">
            <v>6.99</v>
          </cell>
          <cell r="AH388">
            <v>5.14</v>
          </cell>
          <cell r="AI388">
            <v>6.32</v>
          </cell>
          <cell r="AJ388">
            <v>6.1604000000000001</v>
          </cell>
          <cell r="AK388">
            <v>6.3215000000000003</v>
          </cell>
          <cell r="AL388">
            <v>6.1478999999999999</v>
          </cell>
          <cell r="AM388">
            <v>6.3715000000000002</v>
          </cell>
          <cell r="AN388">
            <v>6.1443000000000003</v>
          </cell>
          <cell r="AO388">
            <v>6.0896405611525974</v>
          </cell>
          <cell r="AP388">
            <v>6.1633535546993823</v>
          </cell>
          <cell r="AQ388">
            <v>5.6539530922580346</v>
          </cell>
          <cell r="AR388">
            <v>6.1684230061847307</v>
          </cell>
          <cell r="AS388">
            <v>6.319093250025607</v>
          </cell>
          <cell r="AT388">
            <v>5.9262367961457389</v>
          </cell>
          <cell r="AU388">
            <v>6.1532146517286836</v>
          </cell>
          <cell r="AV388">
            <v>5.5350000000000001</v>
          </cell>
          <cell r="AW388">
            <v>5.4776553694481143</v>
          </cell>
          <cell r="AX388">
            <v>5.5438000000000001</v>
          </cell>
          <cell r="AZ388">
            <v>256</v>
          </cell>
        </row>
        <row r="389">
          <cell r="D389">
            <v>51014</v>
          </cell>
          <cell r="E389">
            <v>68.55641</v>
          </cell>
          <cell r="F389">
            <v>70.524439999999998</v>
          </cell>
          <cell r="G389">
            <v>49.441009999999999</v>
          </cell>
          <cell r="H389">
            <v>54.456710000000001</v>
          </cell>
          <cell r="I389">
            <v>0</v>
          </cell>
          <cell r="J389">
            <v>73.524439999999998</v>
          </cell>
          <cell r="K389">
            <v>72.524439999999998</v>
          </cell>
          <cell r="L389">
            <v>41.104439999999997</v>
          </cell>
          <cell r="M389">
            <v>59.376190000000001</v>
          </cell>
          <cell r="N389">
            <v>68.295810000000003</v>
          </cell>
          <cell r="O389">
            <v>39.355200000000004</v>
          </cell>
          <cell r="P389">
            <v>48.538699999999999</v>
          </cell>
          <cell r="Q389">
            <v>0</v>
          </cell>
          <cell r="R389">
            <v>67.045810000000003</v>
          </cell>
          <cell r="S389">
            <v>67.295810000000003</v>
          </cell>
          <cell r="T389">
            <v>62.540109999999999</v>
          </cell>
          <cell r="U389">
            <v>64.476312222222219</v>
          </cell>
          <cell r="V389">
            <v>69.53393777777778</v>
          </cell>
          <cell r="W389">
            <v>44.958427777777779</v>
          </cell>
          <cell r="X389">
            <v>0</v>
          </cell>
          <cell r="Y389">
            <v>50.631404444444442</v>
          </cell>
          <cell r="Z389">
            <v>70.645048888888894</v>
          </cell>
          <cell r="AA389">
            <v>0</v>
          </cell>
          <cell r="AB389">
            <v>0</v>
          </cell>
          <cell r="AC389">
            <v>6.07</v>
          </cell>
          <cell r="AD389">
            <v>5.41</v>
          </cell>
          <cell r="AE389">
            <v>5.34</v>
          </cell>
          <cell r="AF389">
            <v>6.08</v>
          </cell>
          <cell r="AG389">
            <v>6.87</v>
          </cell>
          <cell r="AH389">
            <v>4.93</v>
          </cell>
          <cell r="AI389">
            <v>6.25</v>
          </cell>
          <cell r="AJ389">
            <v>6.15</v>
          </cell>
          <cell r="AK389">
            <v>6.3108000000000004</v>
          </cell>
          <cell r="AL389">
            <v>6.1376999999999997</v>
          </cell>
          <cell r="AM389">
            <v>6.3608000000000002</v>
          </cell>
          <cell r="AN389">
            <v>6.1340000000000003</v>
          </cell>
          <cell r="AO389">
            <v>6.0796202474716869</v>
          </cell>
          <cell r="AP389">
            <v>6.1532146517286828</v>
          </cell>
          <cell r="AQ389">
            <v>5.5762813333902628</v>
          </cell>
          <cell r="AR389">
            <v>6.158284103214033</v>
          </cell>
          <cell r="AS389">
            <v>6.2473939772610878</v>
          </cell>
          <cell r="AT389">
            <v>5.9312553648499442</v>
          </cell>
          <cell r="AU389">
            <v>6.1430757487579841</v>
          </cell>
          <cell r="AV389">
            <v>5.3550000000000004</v>
          </cell>
          <cell r="AW389">
            <v>5.5081462729952229</v>
          </cell>
          <cell r="AX389">
            <v>5.5742000000000003</v>
          </cell>
          <cell r="AZ389">
            <v>257</v>
          </cell>
        </row>
        <row r="390">
          <cell r="D390">
            <v>51044</v>
          </cell>
          <cell r="E390">
            <v>87.772260000000003</v>
          </cell>
          <cell r="F390">
            <v>69.968350000000001</v>
          </cell>
          <cell r="G390">
            <v>70.753590000000003</v>
          </cell>
          <cell r="H390">
            <v>75.469390000000004</v>
          </cell>
          <cell r="I390">
            <v>0</v>
          </cell>
          <cell r="J390">
            <v>68.718350000000001</v>
          </cell>
          <cell r="K390">
            <v>68.468350000000001</v>
          </cell>
          <cell r="L390">
            <v>69.815550000000002</v>
          </cell>
          <cell r="M390">
            <v>72.747510000000005</v>
          </cell>
          <cell r="N390">
            <v>67.530900000000003</v>
          </cell>
          <cell r="O390">
            <v>53.706769999999999</v>
          </cell>
          <cell r="P390">
            <v>59.567770000000003</v>
          </cell>
          <cell r="Q390">
            <v>0</v>
          </cell>
          <cell r="R390">
            <v>66.280900000000003</v>
          </cell>
          <cell r="S390">
            <v>66.280900000000003</v>
          </cell>
          <cell r="T390">
            <v>67.815700000000007</v>
          </cell>
          <cell r="U390">
            <v>81.148445483870972</v>
          </cell>
          <cell r="V390">
            <v>68.893775268817208</v>
          </cell>
          <cell r="W390">
            <v>63.238325268817206</v>
          </cell>
          <cell r="X390">
            <v>0</v>
          </cell>
          <cell r="Y390">
            <v>68.933895698924729</v>
          </cell>
          <cell r="Z390">
            <v>67.643775268817208</v>
          </cell>
          <cell r="AA390">
            <v>0</v>
          </cell>
          <cell r="AB390">
            <v>0</v>
          </cell>
          <cell r="AC390">
            <v>6.05</v>
          </cell>
          <cell r="AD390">
            <v>5.62</v>
          </cell>
          <cell r="AE390">
            <v>5.55</v>
          </cell>
          <cell r="AF390">
            <v>6</v>
          </cell>
          <cell r="AG390">
            <v>6.68</v>
          </cell>
          <cell r="AH390">
            <v>4.97</v>
          </cell>
          <cell r="AI390">
            <v>6.22</v>
          </cell>
          <cell r="AJ390">
            <v>6.1292</v>
          </cell>
          <cell r="AK390">
            <v>6.2896999999999998</v>
          </cell>
          <cell r="AL390">
            <v>6.1173000000000002</v>
          </cell>
          <cell r="AM390">
            <v>6.3396999999999997</v>
          </cell>
          <cell r="AN390">
            <v>6.1135999999999999</v>
          </cell>
          <cell r="AO390">
            <v>6.0595796201098677</v>
          </cell>
          <cell r="AP390">
            <v>6.1329368457872864</v>
          </cell>
          <cell r="AQ390">
            <v>5.7937622582200223</v>
          </cell>
          <cell r="AR390">
            <v>6.1380062972726348</v>
          </cell>
          <cell r="AS390">
            <v>6.1654519512444939</v>
          </cell>
          <cell r="AT390">
            <v>5.9914781893004116</v>
          </cell>
          <cell r="AU390">
            <v>6.1227979428165877</v>
          </cell>
          <cell r="AV390">
            <v>5.5650000000000004</v>
          </cell>
          <cell r="AW390">
            <v>5.7215825978249821</v>
          </cell>
          <cell r="AX390">
            <v>5.7854999999999999</v>
          </cell>
          <cell r="AZ390">
            <v>258</v>
          </cell>
        </row>
        <row r="391">
          <cell r="D391">
            <v>51075</v>
          </cell>
          <cell r="E391">
            <v>84.534149999999997</v>
          </cell>
          <cell r="F391">
            <v>65.859340000000003</v>
          </cell>
          <cell r="G391">
            <v>65.898600000000002</v>
          </cell>
          <cell r="H391">
            <v>69.121499999999997</v>
          </cell>
          <cell r="I391">
            <v>0</v>
          </cell>
          <cell r="J391">
            <v>64.359340000000003</v>
          </cell>
          <cell r="K391">
            <v>64.609340000000003</v>
          </cell>
          <cell r="L391">
            <v>64.550139999999999</v>
          </cell>
          <cell r="M391">
            <v>72.700019999999995</v>
          </cell>
          <cell r="N391">
            <v>63.977229999999999</v>
          </cell>
          <cell r="O391">
            <v>53.133360000000003</v>
          </cell>
          <cell r="P391">
            <v>58.045459999999999</v>
          </cell>
          <cell r="Q391">
            <v>0</v>
          </cell>
          <cell r="R391">
            <v>62.727229999999999</v>
          </cell>
          <cell r="S391">
            <v>62.727229999999999</v>
          </cell>
          <cell r="T391">
            <v>62.855130000000003</v>
          </cell>
          <cell r="U391">
            <v>79.265418058252422</v>
          </cell>
          <cell r="V391">
            <v>65.021396435506247</v>
          </cell>
          <cell r="W391">
            <v>60.215323938973647</v>
          </cell>
          <cell r="X391">
            <v>0</v>
          </cell>
          <cell r="Y391">
            <v>63.795496158113735</v>
          </cell>
          <cell r="Z391">
            <v>63.632700180305129</v>
          </cell>
          <cell r="AA391">
            <v>0</v>
          </cell>
          <cell r="AB391">
            <v>0</v>
          </cell>
          <cell r="AC391">
            <v>6.39</v>
          </cell>
          <cell r="AD391">
            <v>6.44</v>
          </cell>
          <cell r="AE391">
            <v>6.08</v>
          </cell>
          <cell r="AF391">
            <v>6.31</v>
          </cell>
          <cell r="AG391">
            <v>6.84</v>
          </cell>
          <cell r="AH391">
            <v>5.4</v>
          </cell>
          <cell r="AI391">
            <v>6.6</v>
          </cell>
          <cell r="AJ391">
            <v>6.4775999999999998</v>
          </cell>
          <cell r="AK391">
            <v>6.6420000000000003</v>
          </cell>
          <cell r="AL391">
            <v>6.4611000000000001</v>
          </cell>
          <cell r="AM391">
            <v>6.6920000000000002</v>
          </cell>
          <cell r="AN391">
            <v>6.4589999999999996</v>
          </cell>
          <cell r="AO391">
            <v>6.4002702852607953</v>
          </cell>
          <cell r="AP391">
            <v>6.4776595467910374</v>
          </cell>
          <cell r="AQ391">
            <v>6.492808088029963</v>
          </cell>
          <cell r="AR391">
            <v>6.4827289982763867</v>
          </cell>
          <cell r="AS391">
            <v>6.4829773020587931</v>
          </cell>
          <cell r="AT391">
            <v>6.2072766435812508</v>
          </cell>
          <cell r="AU391">
            <v>6.4675206438203388</v>
          </cell>
          <cell r="AV391">
            <v>6.0949999999999998</v>
          </cell>
          <cell r="AW391">
            <v>6.5550006281126132</v>
          </cell>
          <cell r="AX391">
            <v>6.6673999999999998</v>
          </cell>
          <cell r="AZ391">
            <v>259</v>
          </cell>
        </row>
        <row r="392">
          <cell r="D392">
            <v>51105</v>
          </cell>
          <cell r="E392">
            <v>93.858549999999994</v>
          </cell>
          <cell r="F392">
            <v>72.346400000000003</v>
          </cell>
          <cell r="G392">
            <v>80.189189999999996</v>
          </cell>
          <cell r="H392">
            <v>81.028189999999995</v>
          </cell>
          <cell r="I392">
            <v>0</v>
          </cell>
          <cell r="J392">
            <v>70.846400000000003</v>
          </cell>
          <cell r="K392">
            <v>70.846400000000003</v>
          </cell>
          <cell r="L392">
            <v>76.727599999999995</v>
          </cell>
          <cell r="M392">
            <v>79.163489999999996</v>
          </cell>
          <cell r="N392">
            <v>68.255859999999998</v>
          </cell>
          <cell r="O392">
            <v>60.142870000000002</v>
          </cell>
          <cell r="P392">
            <v>63.855469999999997</v>
          </cell>
          <cell r="Q392">
            <v>0</v>
          </cell>
          <cell r="R392">
            <v>66.255859999999998</v>
          </cell>
          <cell r="S392">
            <v>67.255859999999998</v>
          </cell>
          <cell r="T392">
            <v>73.395560000000003</v>
          </cell>
          <cell r="U392">
            <v>87.380082688172052</v>
          </cell>
          <cell r="V392">
            <v>70.543043655913962</v>
          </cell>
          <cell r="W392">
            <v>71.351565053763437</v>
          </cell>
          <cell r="X392">
            <v>0</v>
          </cell>
          <cell r="Y392">
            <v>75.258636129032254</v>
          </cell>
          <cell r="Z392">
            <v>68.822613548387096</v>
          </cell>
          <cell r="AA392">
            <v>0</v>
          </cell>
          <cell r="AB392">
            <v>0</v>
          </cell>
          <cell r="AC392">
            <v>6.72</v>
          </cell>
          <cell r="AD392">
            <v>6.8</v>
          </cell>
          <cell r="AE392">
            <v>6.6</v>
          </cell>
          <cell r="AF392">
            <v>6.7</v>
          </cell>
          <cell r="AG392">
            <v>7.06</v>
          </cell>
          <cell r="AH392">
            <v>5.45</v>
          </cell>
          <cell r="AI392">
            <v>7.01</v>
          </cell>
          <cell r="AJ392">
            <v>6.8133999999999997</v>
          </cell>
          <cell r="AK392">
            <v>6.9806999999999997</v>
          </cell>
          <cell r="AL392">
            <v>6.7937000000000003</v>
          </cell>
          <cell r="AM392">
            <v>7.0307000000000004</v>
          </cell>
          <cell r="AN392">
            <v>6.7927999999999997</v>
          </cell>
          <cell r="AO392">
            <v>6.7309406367308133</v>
          </cell>
          <cell r="AP392">
            <v>6.8122433448240898</v>
          </cell>
          <cell r="AQ392">
            <v>6.9484824067208866</v>
          </cell>
          <cell r="AR392">
            <v>6.8173127963094391</v>
          </cell>
          <cell r="AS392">
            <v>6.8824446788896854</v>
          </cell>
          <cell r="AT392">
            <v>6.4983536284251731</v>
          </cell>
          <cell r="AU392">
            <v>6.802104441853392</v>
          </cell>
          <cell r="AV392">
            <v>6.6150000000000002</v>
          </cell>
          <cell r="AW392">
            <v>6.9208914706779137</v>
          </cell>
          <cell r="AX392">
            <v>7.0553999999999997</v>
          </cell>
          <cell r="AZ392">
            <v>260</v>
          </cell>
        </row>
        <row r="393">
          <cell r="D393">
            <v>51136</v>
          </cell>
          <cell r="E393">
            <v>92.017070000000004</v>
          </cell>
          <cell r="F393">
            <v>72.085790000000003</v>
          </cell>
          <cell r="G393">
            <v>74.804699999999997</v>
          </cell>
          <cell r="H393">
            <v>78.263400000000004</v>
          </cell>
          <cell r="I393">
            <v>0</v>
          </cell>
          <cell r="J393">
            <v>70.585790000000003</v>
          </cell>
          <cell r="K393">
            <v>70.585790000000003</v>
          </cell>
          <cell r="L393">
            <v>72.109390000000005</v>
          </cell>
          <cell r="M393">
            <v>72.485919999999993</v>
          </cell>
          <cell r="N393">
            <v>66.930269999999993</v>
          </cell>
          <cell r="O393">
            <v>51.617069999999998</v>
          </cell>
          <cell r="P393">
            <v>58.212470000000003</v>
          </cell>
          <cell r="Q393">
            <v>0</v>
          </cell>
          <cell r="R393">
            <v>65.430269999999993</v>
          </cell>
          <cell r="S393">
            <v>65.930269999999993</v>
          </cell>
          <cell r="T393">
            <v>69.912369999999996</v>
          </cell>
          <cell r="U393">
            <v>82.986538279569885</v>
          </cell>
          <cell r="V393">
            <v>69.702054946236558</v>
          </cell>
          <cell r="W393">
            <v>64.083537741935487</v>
          </cell>
          <cell r="X393">
            <v>0</v>
          </cell>
          <cell r="Y393">
            <v>71.093563548387095</v>
          </cell>
          <cell r="Z393">
            <v>68.202054946236558</v>
          </cell>
          <cell r="AA393">
            <v>0</v>
          </cell>
          <cell r="AB393">
            <v>0</v>
          </cell>
          <cell r="AC393">
            <v>6.87</v>
          </cell>
          <cell r="AD393">
            <v>6.96</v>
          </cell>
          <cell r="AE393">
            <v>6.75</v>
          </cell>
          <cell r="AF393">
            <v>6.84</v>
          </cell>
          <cell r="AG393">
            <v>7.19</v>
          </cell>
          <cell r="AH393">
            <v>5.57</v>
          </cell>
          <cell r="AI393">
            <v>7.15</v>
          </cell>
          <cell r="AJ393">
            <v>6.9653</v>
          </cell>
          <cell r="AK393">
            <v>7.1337999999999999</v>
          </cell>
          <cell r="AL393">
            <v>6.9447000000000001</v>
          </cell>
          <cell r="AM393">
            <v>7.1837999999999997</v>
          </cell>
          <cell r="AN393">
            <v>6.9442000000000004</v>
          </cell>
          <cell r="AO393">
            <v>6.8812453419444575</v>
          </cell>
          <cell r="AP393">
            <v>6.9643268893845693</v>
          </cell>
          <cell r="AQ393">
            <v>7.1090040417142797</v>
          </cell>
          <cell r="AR393">
            <v>6.9693963408699187</v>
          </cell>
          <cell r="AS393">
            <v>7.0258432244187237</v>
          </cell>
          <cell r="AT393">
            <v>6.6804273010137507</v>
          </cell>
          <cell r="AU393">
            <v>6.9541879864138707</v>
          </cell>
          <cell r="AV393">
            <v>6.7649999999999997</v>
          </cell>
          <cell r="AW393">
            <v>7.0835096229291592</v>
          </cell>
          <cell r="AX393">
            <v>7.2178000000000004</v>
          </cell>
          <cell r="AZ393">
            <v>261</v>
          </cell>
        </row>
        <row r="394">
          <cell r="D394">
            <v>51167</v>
          </cell>
          <cell r="E394">
            <v>84.983500000000006</v>
          </cell>
          <cell r="F394">
            <v>62.58954</v>
          </cell>
          <cell r="G394">
            <v>69.990830000000003</v>
          </cell>
          <cell r="H394">
            <v>73.192930000000004</v>
          </cell>
          <cell r="I394">
            <v>0</v>
          </cell>
          <cell r="J394">
            <v>61.08954</v>
          </cell>
          <cell r="K394">
            <v>61.08954</v>
          </cell>
          <cell r="L394">
            <v>62.080840000000002</v>
          </cell>
          <cell r="M394">
            <v>77.784040000000005</v>
          </cell>
          <cell r="N394">
            <v>64.718360000000004</v>
          </cell>
          <cell r="O394">
            <v>57.948569999999997</v>
          </cell>
          <cell r="P394">
            <v>64.964969999999994</v>
          </cell>
          <cell r="Q394">
            <v>0</v>
          </cell>
          <cell r="R394">
            <v>63.218359999999997</v>
          </cell>
          <cell r="S394">
            <v>63.468359999999997</v>
          </cell>
          <cell r="T394">
            <v>67.324460000000002</v>
          </cell>
          <cell r="U394">
            <v>81.92166068965517</v>
          </cell>
          <cell r="V394">
            <v>63.494900229885062</v>
          </cell>
          <cell r="W394">
            <v>64.869409080459775</v>
          </cell>
          <cell r="X394">
            <v>0</v>
          </cell>
          <cell r="Y394">
            <v>64.310885287356328</v>
          </cell>
          <cell r="Z394">
            <v>61.994900229885054</v>
          </cell>
          <cell r="AA394">
            <v>0</v>
          </cell>
          <cell r="AB394">
            <v>0</v>
          </cell>
          <cell r="AC394">
            <v>6.73</v>
          </cell>
          <cell r="AD394">
            <v>6.78</v>
          </cell>
          <cell r="AE394">
            <v>6.56</v>
          </cell>
          <cell r="AF394">
            <v>6.63</v>
          </cell>
          <cell r="AG394">
            <v>7.24</v>
          </cell>
          <cell r="AH394">
            <v>5.61</v>
          </cell>
          <cell r="AI394">
            <v>6.93</v>
          </cell>
          <cell r="AJ394">
            <v>6.8250000000000002</v>
          </cell>
          <cell r="AK394">
            <v>6.9928999999999997</v>
          </cell>
          <cell r="AL394">
            <v>6.8044000000000002</v>
          </cell>
          <cell r="AM394">
            <v>7.0429000000000004</v>
          </cell>
          <cell r="AN394">
            <v>6.8037999999999998</v>
          </cell>
          <cell r="AO394">
            <v>6.7409609504117221</v>
          </cell>
          <cell r="AP394">
            <v>6.8223822477947884</v>
          </cell>
          <cell r="AQ394">
            <v>6.9174137031737777</v>
          </cell>
          <cell r="AR394">
            <v>6.8274516992801386</v>
          </cell>
          <cell r="AS394">
            <v>6.8107454061251662</v>
          </cell>
          <cell r="AT394">
            <v>6.5058814814814809</v>
          </cell>
          <cell r="AU394">
            <v>6.8122433448240898</v>
          </cell>
          <cell r="AV394">
            <v>6.5750000000000002</v>
          </cell>
          <cell r="AW394">
            <v>6.9005642016465085</v>
          </cell>
          <cell r="AX394">
            <v>7.0228000000000002</v>
          </cell>
          <cell r="AZ394">
            <v>262</v>
          </cell>
        </row>
        <row r="395">
          <cell r="D395">
            <v>51196</v>
          </cell>
          <cell r="E395">
            <v>56.832940000000001</v>
          </cell>
          <cell r="F395">
            <v>45.70393</v>
          </cell>
          <cell r="G395">
            <v>39.14038</v>
          </cell>
          <cell r="H395">
            <v>43.884480000000003</v>
          </cell>
          <cell r="I395">
            <v>0</v>
          </cell>
          <cell r="J395">
            <v>43.70393</v>
          </cell>
          <cell r="K395">
            <v>43.95393</v>
          </cell>
          <cell r="L395">
            <v>42.134030000000003</v>
          </cell>
          <cell r="M395">
            <v>56.784480000000002</v>
          </cell>
          <cell r="N395">
            <v>59.918680000000002</v>
          </cell>
          <cell r="O395">
            <v>37.13297</v>
          </cell>
          <cell r="P395">
            <v>45.264270000000003</v>
          </cell>
          <cell r="Q395">
            <v>0</v>
          </cell>
          <cell r="R395">
            <v>58.418680000000002</v>
          </cell>
          <cell r="S395">
            <v>58.418680000000002</v>
          </cell>
          <cell r="T395">
            <v>56.039079999999998</v>
          </cell>
          <cell r="U395">
            <v>56.812655935397039</v>
          </cell>
          <cell r="V395">
            <v>51.653845545087478</v>
          </cell>
          <cell r="W395">
            <v>38.300131668909827</v>
          </cell>
          <cell r="X395">
            <v>0</v>
          </cell>
          <cell r="Y395">
            <v>47.954313378196503</v>
          </cell>
          <cell r="Z395">
            <v>49.863132220726783</v>
          </cell>
          <cell r="AA395">
            <v>0</v>
          </cell>
          <cell r="AB395">
            <v>0</v>
          </cell>
          <cell r="AC395">
            <v>6.63</v>
          </cell>
          <cell r="AD395">
            <v>6.66</v>
          </cell>
          <cell r="AE395">
            <v>6.05</v>
          </cell>
          <cell r="AF395">
            <v>6.57</v>
          </cell>
          <cell r="AG395">
            <v>7.19</v>
          </cell>
          <cell r="AH395">
            <v>5.45</v>
          </cell>
          <cell r="AI395">
            <v>6.82</v>
          </cell>
          <cell r="AJ395">
            <v>6.7172000000000001</v>
          </cell>
          <cell r="AK395">
            <v>6.8815</v>
          </cell>
          <cell r="AL395">
            <v>6.7008999999999999</v>
          </cell>
          <cell r="AM395">
            <v>6.9314999999999998</v>
          </cell>
          <cell r="AN395">
            <v>6.6988000000000003</v>
          </cell>
          <cell r="AO395">
            <v>6.6407578136026268</v>
          </cell>
          <cell r="AP395">
            <v>6.7209932180878029</v>
          </cell>
          <cell r="AQ395">
            <v>6.5911923159291392</v>
          </cell>
          <cell r="AR395">
            <v>6.7260626695731522</v>
          </cell>
          <cell r="AS395">
            <v>6.7492888866127219</v>
          </cell>
          <cell r="AT395">
            <v>6.4205658135099863</v>
          </cell>
          <cell r="AU395">
            <v>6.7108543151171052</v>
          </cell>
          <cell r="AV395">
            <v>6.0650000000000004</v>
          </cell>
          <cell r="AW395">
            <v>6.778600587458075</v>
          </cell>
          <cell r="AX395">
            <v>6.8723999999999998</v>
          </cell>
          <cell r="AZ395">
            <v>263</v>
          </cell>
        </row>
        <row r="396">
          <cell r="D396">
            <v>51227</v>
          </cell>
          <cell r="E396">
            <v>34.254170000000002</v>
          </cell>
          <cell r="F396">
            <v>34.101010000000002</v>
          </cell>
          <cell r="G396">
            <v>22.449919999999999</v>
          </cell>
          <cell r="H396">
            <v>25.790120000000002</v>
          </cell>
          <cell r="I396">
            <v>0</v>
          </cell>
          <cell r="J396">
            <v>32.101010000000002</v>
          </cell>
          <cell r="K396">
            <v>31.851009999999999</v>
          </cell>
          <cell r="L396">
            <v>29.29571</v>
          </cell>
          <cell r="M396">
            <v>38.607700000000001</v>
          </cell>
          <cell r="N396">
            <v>48.863379999999999</v>
          </cell>
          <cell r="O396">
            <v>21.126529999999999</v>
          </cell>
          <cell r="P396">
            <v>26.741230000000002</v>
          </cell>
          <cell r="Q396">
            <v>0</v>
          </cell>
          <cell r="R396">
            <v>47.363379999999999</v>
          </cell>
          <cell r="S396">
            <v>46.613379999999999</v>
          </cell>
          <cell r="T396">
            <v>46.293779999999998</v>
          </cell>
          <cell r="U396">
            <v>36.189072222222222</v>
          </cell>
          <cell r="V396">
            <v>40.662063333333336</v>
          </cell>
          <cell r="W396">
            <v>21.861746666666665</v>
          </cell>
          <cell r="X396">
            <v>0</v>
          </cell>
          <cell r="Y396">
            <v>36.850407777777782</v>
          </cell>
          <cell r="Z396">
            <v>38.884285555555557</v>
          </cell>
          <cell r="AA396">
            <v>0</v>
          </cell>
          <cell r="AB396">
            <v>0</v>
          </cell>
          <cell r="AC396">
            <v>6.17</v>
          </cell>
          <cell r="AD396">
            <v>5.96</v>
          </cell>
          <cell r="AE396">
            <v>5.61</v>
          </cell>
          <cell r="AF396">
            <v>6.12</v>
          </cell>
          <cell r="AG396">
            <v>6.89</v>
          </cell>
          <cell r="AH396">
            <v>5.24</v>
          </cell>
          <cell r="AI396">
            <v>6.35</v>
          </cell>
          <cell r="AJ396">
            <v>6.2465000000000002</v>
          </cell>
          <cell r="AK396">
            <v>6.4057000000000004</v>
          </cell>
          <cell r="AL396">
            <v>6.2361000000000004</v>
          </cell>
          <cell r="AM396">
            <v>6.4557000000000002</v>
          </cell>
          <cell r="AN396">
            <v>6.2317999999999998</v>
          </cell>
          <cell r="AO396">
            <v>6.1798233842807839</v>
          </cell>
          <cell r="AP396">
            <v>6.2546036814356691</v>
          </cell>
          <cell r="AQ396">
            <v>6.0008869485340783</v>
          </cell>
          <cell r="AR396">
            <v>6.2596731329210185</v>
          </cell>
          <cell r="AS396">
            <v>6.2883649902693843</v>
          </cell>
          <cell r="AT396">
            <v>6.1545816721870921</v>
          </cell>
          <cell r="AU396">
            <v>6.2444647784649705</v>
          </cell>
          <cell r="AV396">
            <v>5.625</v>
          </cell>
          <cell r="AW396">
            <v>6.0671461713588775</v>
          </cell>
          <cell r="AX396">
            <v>6.1093000000000002</v>
          </cell>
          <cell r="AZ396">
            <v>264</v>
          </cell>
        </row>
        <row r="397">
          <cell r="D397">
            <v>51257</v>
          </cell>
          <cell r="E397">
            <v>27.054929999999999</v>
          </cell>
          <cell r="F397">
            <v>32.043880000000001</v>
          </cell>
          <cell r="G397">
            <v>14.179930000000001</v>
          </cell>
          <cell r="H397">
            <v>18.250730000000001</v>
          </cell>
          <cell r="I397">
            <v>0</v>
          </cell>
          <cell r="J397">
            <v>30.043880000000001</v>
          </cell>
          <cell r="K397">
            <v>29.793880000000001</v>
          </cell>
          <cell r="L397">
            <v>25.87088</v>
          </cell>
          <cell r="M397">
            <v>30.779070000000001</v>
          </cell>
          <cell r="N397">
            <v>50.14772</v>
          </cell>
          <cell r="O397">
            <v>12.59807</v>
          </cell>
          <cell r="P397">
            <v>20.208870000000001</v>
          </cell>
          <cell r="Q397">
            <v>0</v>
          </cell>
          <cell r="R397">
            <v>49.14772</v>
          </cell>
          <cell r="S397">
            <v>48.14772</v>
          </cell>
          <cell r="T397">
            <v>45.479219999999998</v>
          </cell>
          <cell r="U397">
            <v>28.696755161290323</v>
          </cell>
          <cell r="V397">
            <v>40.025142795698926</v>
          </cell>
          <cell r="W397">
            <v>13.482550860215055</v>
          </cell>
          <cell r="X397">
            <v>0</v>
          </cell>
          <cell r="Y397">
            <v>34.515416989247313</v>
          </cell>
          <cell r="Z397">
            <v>38.466003010752686</v>
          </cell>
          <cell r="AA397">
            <v>0</v>
          </cell>
          <cell r="AB397">
            <v>0</v>
          </cell>
          <cell r="AC397">
            <v>6.19</v>
          </cell>
          <cell r="AD397">
            <v>5.85</v>
          </cell>
          <cell r="AE397">
            <v>5.73</v>
          </cell>
          <cell r="AF397">
            <v>6.15</v>
          </cell>
          <cell r="AG397">
            <v>6.96</v>
          </cell>
          <cell r="AH397">
            <v>5.38</v>
          </cell>
          <cell r="AI397">
            <v>6.36</v>
          </cell>
          <cell r="AJ397">
            <v>6.2659000000000002</v>
          </cell>
          <cell r="AK397">
            <v>6.4248000000000003</v>
          </cell>
          <cell r="AL397">
            <v>6.2557999999999998</v>
          </cell>
          <cell r="AM397">
            <v>6.4748000000000001</v>
          </cell>
          <cell r="AN397">
            <v>6.2514000000000003</v>
          </cell>
          <cell r="AO397">
            <v>6.1998640116426023</v>
          </cell>
          <cell r="AP397">
            <v>6.2748814873770655</v>
          </cell>
          <cell r="AQ397">
            <v>6.0060650657919306</v>
          </cell>
          <cell r="AR397">
            <v>6.2799509388624157</v>
          </cell>
          <cell r="AS397">
            <v>6.319093250025607</v>
          </cell>
          <cell r="AT397">
            <v>6.0893402790324203</v>
          </cell>
          <cell r="AU397">
            <v>6.2647425844063669</v>
          </cell>
          <cell r="AV397">
            <v>5.7450000000000001</v>
          </cell>
          <cell r="AW397">
            <v>5.9553461916861465</v>
          </cell>
          <cell r="AX397">
            <v>5.9961000000000002</v>
          </cell>
          <cell r="AZ397">
            <v>265</v>
          </cell>
        </row>
        <row r="398">
          <cell r="D398">
            <v>51288</v>
          </cell>
          <cell r="E398">
            <v>55.911279999999998</v>
          </cell>
          <cell r="F398">
            <v>64.24776</v>
          </cell>
          <cell r="G398">
            <v>40.89846</v>
          </cell>
          <cell r="H398">
            <v>46.306260000000002</v>
          </cell>
          <cell r="I398">
            <v>0</v>
          </cell>
          <cell r="J398">
            <v>63.74776</v>
          </cell>
          <cell r="K398">
            <v>63.24776</v>
          </cell>
          <cell r="L398">
            <v>50.292760000000001</v>
          </cell>
          <cell r="M398">
            <v>44.959739999999996</v>
          </cell>
          <cell r="N398">
            <v>65.509990000000002</v>
          </cell>
          <cell r="O398">
            <v>26.28173</v>
          </cell>
          <cell r="P398">
            <v>35.130429999999997</v>
          </cell>
          <cell r="Q398">
            <v>0</v>
          </cell>
          <cell r="R398">
            <v>63.509990000000002</v>
          </cell>
          <cell r="S398">
            <v>64.009990000000002</v>
          </cell>
          <cell r="T398">
            <v>68.998589999999993</v>
          </cell>
          <cell r="U398">
            <v>51.287296444444443</v>
          </cell>
          <cell r="V398">
            <v>64.780701555555552</v>
          </cell>
          <cell r="W398">
            <v>34.726951777777778</v>
          </cell>
          <cell r="X398">
            <v>0</v>
          </cell>
          <cell r="Y398">
            <v>58.190777111111103</v>
          </cell>
          <cell r="Z398">
            <v>63.647368222222219</v>
          </cell>
          <cell r="AA398">
            <v>0</v>
          </cell>
          <cell r="AB398">
            <v>0</v>
          </cell>
          <cell r="AC398">
            <v>6.12</v>
          </cell>
          <cell r="AD398">
            <v>5.68</v>
          </cell>
          <cell r="AE398">
            <v>5.7</v>
          </cell>
          <cell r="AF398">
            <v>6.12</v>
          </cell>
          <cell r="AG398">
            <v>7.01</v>
          </cell>
          <cell r="AH398">
            <v>5.43</v>
          </cell>
          <cell r="AI398">
            <v>6.28</v>
          </cell>
          <cell r="AJ398">
            <v>6.1966000000000001</v>
          </cell>
          <cell r="AK398">
            <v>6.3559000000000001</v>
          </cell>
          <cell r="AL398">
            <v>6.1862000000000004</v>
          </cell>
          <cell r="AM398">
            <v>6.4058999999999999</v>
          </cell>
          <cell r="AN398">
            <v>6.1818999999999997</v>
          </cell>
          <cell r="AO398">
            <v>6.1297218158762359</v>
          </cell>
          <cell r="AP398">
            <v>6.2039091665821759</v>
          </cell>
          <cell r="AQ398">
            <v>5.9025027206349012</v>
          </cell>
          <cell r="AR398">
            <v>6.2089786180675253</v>
          </cell>
          <cell r="AS398">
            <v>6.2883649902693843</v>
          </cell>
          <cell r="AT398">
            <v>6.0466824450466721</v>
          </cell>
          <cell r="AU398">
            <v>6.1937702636114782</v>
          </cell>
          <cell r="AV398">
            <v>5.7149999999999999</v>
          </cell>
          <cell r="AW398">
            <v>5.7825644049191984</v>
          </cell>
          <cell r="AX398">
            <v>5.8287000000000004</v>
          </cell>
          <cell r="AZ398">
            <v>266</v>
          </cell>
        </row>
        <row r="399">
          <cell r="D399">
            <v>51318</v>
          </cell>
          <cell r="E399">
            <v>183.31</v>
          </cell>
          <cell r="F399">
            <v>283.56020000000001</v>
          </cell>
          <cell r="G399">
            <v>167.54560000000001</v>
          </cell>
          <cell r="H399">
            <v>173.1131</v>
          </cell>
          <cell r="I399">
            <v>0</v>
          </cell>
          <cell r="J399">
            <v>287.31020000000001</v>
          </cell>
          <cell r="K399">
            <v>288.06020000000001</v>
          </cell>
          <cell r="L399">
            <v>237.28739999999999</v>
          </cell>
          <cell r="M399">
            <v>68.107309999999998</v>
          </cell>
          <cell r="N399">
            <v>89.017110000000002</v>
          </cell>
          <cell r="O399">
            <v>49.401380000000003</v>
          </cell>
          <cell r="P399">
            <v>60.336779999999997</v>
          </cell>
          <cell r="Q399">
            <v>0</v>
          </cell>
          <cell r="R399">
            <v>89.517110000000002</v>
          </cell>
          <cell r="S399">
            <v>90.017110000000002</v>
          </cell>
          <cell r="T399">
            <v>82.237809999999996</v>
          </cell>
          <cell r="U399">
            <v>130.04424010752689</v>
          </cell>
          <cell r="V399">
            <v>193.61016913978494</v>
          </cell>
          <cell r="W399">
            <v>112.91977784946238</v>
          </cell>
          <cell r="X399">
            <v>0</v>
          </cell>
          <cell r="Y399">
            <v>165.59780462365589</v>
          </cell>
          <cell r="Z399">
            <v>195.85748096774196</v>
          </cell>
          <cell r="AA399">
            <v>0</v>
          </cell>
          <cell r="AB399">
            <v>0</v>
          </cell>
          <cell r="AC399">
            <v>6.36</v>
          </cell>
          <cell r="AD399">
            <v>5.62</v>
          </cell>
          <cell r="AE399">
            <v>5.75</v>
          </cell>
          <cell r="AF399">
            <v>6.42</v>
          </cell>
          <cell r="AG399">
            <v>7.4</v>
          </cell>
          <cell r="AH399">
            <v>5.41</v>
          </cell>
          <cell r="AI399">
            <v>6.59</v>
          </cell>
          <cell r="AJ399">
            <v>6.4401999999999999</v>
          </cell>
          <cell r="AK399">
            <v>6.6010999999999997</v>
          </cell>
          <cell r="AL399">
            <v>6.4278000000000004</v>
          </cell>
          <cell r="AM399">
            <v>6.6510999999999996</v>
          </cell>
          <cell r="AN399">
            <v>6.4241999999999999</v>
          </cell>
          <cell r="AO399">
            <v>6.3702093442180665</v>
          </cell>
          <cell r="AP399">
            <v>6.4472428378789415</v>
          </cell>
          <cell r="AQ399">
            <v>5.8973246033770508</v>
          </cell>
          <cell r="AR399">
            <v>6.4523122893642917</v>
          </cell>
          <cell r="AS399">
            <v>6.5956475878316088</v>
          </cell>
          <cell r="AT399">
            <v>6.2097859279333525</v>
          </cell>
          <cell r="AU399">
            <v>6.4371039349082428</v>
          </cell>
          <cell r="AV399">
            <v>5.7649999999999997</v>
          </cell>
          <cell r="AW399">
            <v>5.7215825978249821</v>
          </cell>
          <cell r="AX399">
            <v>5.7820999999999998</v>
          </cell>
          <cell r="AZ399">
            <v>267</v>
          </cell>
        </row>
        <row r="400">
          <cell r="D400">
            <v>51349</v>
          </cell>
          <cell r="E400">
            <v>214.2997</v>
          </cell>
          <cell r="F400">
            <v>249.63560000000001</v>
          </cell>
          <cell r="G400">
            <v>198.28870000000001</v>
          </cell>
          <cell r="H400">
            <v>202.36439999999999</v>
          </cell>
          <cell r="I400">
            <v>0</v>
          </cell>
          <cell r="J400">
            <v>253.63560000000001</v>
          </cell>
          <cell r="K400">
            <v>253.63560000000001</v>
          </cell>
          <cell r="L400">
            <v>211.2543</v>
          </cell>
          <cell r="M400">
            <v>88.789919999999995</v>
          </cell>
          <cell r="N400">
            <v>120.9348</v>
          </cell>
          <cell r="O400">
            <v>69.829769999999996</v>
          </cell>
          <cell r="P400">
            <v>79.799469999999999</v>
          </cell>
          <cell r="Q400">
            <v>0</v>
          </cell>
          <cell r="R400">
            <v>121.9348</v>
          </cell>
          <cell r="S400">
            <v>121.4348</v>
          </cell>
          <cell r="T400">
            <v>111.008</v>
          </cell>
          <cell r="U400">
            <v>161.66656645161288</v>
          </cell>
          <cell r="V400">
            <v>195.66429677419359</v>
          </cell>
          <cell r="W400">
            <v>144.41882612903225</v>
          </cell>
          <cell r="X400">
            <v>0</v>
          </cell>
          <cell r="Y400">
            <v>169.21552903225808</v>
          </cell>
          <cell r="Z400">
            <v>198.40623225806453</v>
          </cell>
          <cell r="AA400">
            <v>0</v>
          </cell>
          <cell r="AB400">
            <v>0</v>
          </cell>
          <cell r="AC400">
            <v>6.42</v>
          </cell>
          <cell r="AD400">
            <v>5.66</v>
          </cell>
          <cell r="AE400">
            <v>5.8</v>
          </cell>
          <cell r="AF400">
            <v>6.49</v>
          </cell>
          <cell r="AG400">
            <v>7.44</v>
          </cell>
          <cell r="AH400">
            <v>5.45</v>
          </cell>
          <cell r="AI400">
            <v>6.64</v>
          </cell>
          <cell r="AJ400">
            <v>6.5004</v>
          </cell>
          <cell r="AK400">
            <v>6.6615000000000002</v>
          </cell>
          <cell r="AL400">
            <v>6.4878999999999998</v>
          </cell>
          <cell r="AM400">
            <v>6.7115</v>
          </cell>
          <cell r="AN400">
            <v>6.4843000000000002</v>
          </cell>
          <cell r="AO400">
            <v>6.4303312263035242</v>
          </cell>
          <cell r="AP400">
            <v>6.5080762557031333</v>
          </cell>
          <cell r="AQ400">
            <v>5.9439276586977137</v>
          </cell>
          <cell r="AR400">
            <v>6.5131457071884826</v>
          </cell>
          <cell r="AS400">
            <v>6.6673468605961279</v>
          </cell>
          <cell r="AT400">
            <v>6.2674994680317173</v>
          </cell>
          <cell r="AU400">
            <v>6.4979373527324347</v>
          </cell>
          <cell r="AV400">
            <v>5.8150000000000004</v>
          </cell>
          <cell r="AW400">
            <v>5.7622371358877933</v>
          </cell>
          <cell r="AX400">
            <v>5.8238000000000003</v>
          </cell>
          <cell r="AZ400">
            <v>268</v>
          </cell>
        </row>
        <row r="401">
          <cell r="D401">
            <v>51380</v>
          </cell>
          <cell r="E401">
            <v>69.747879999999995</v>
          </cell>
          <cell r="F401">
            <v>68.693389999999994</v>
          </cell>
          <cell r="G401">
            <v>50.40202</v>
          </cell>
          <cell r="H401">
            <v>55.417720000000003</v>
          </cell>
          <cell r="I401">
            <v>0</v>
          </cell>
          <cell r="J401">
            <v>71.693389999999994</v>
          </cell>
          <cell r="K401">
            <v>70.693389999999994</v>
          </cell>
          <cell r="L401">
            <v>39.273389999999999</v>
          </cell>
          <cell r="M401">
            <v>61.873869999999997</v>
          </cell>
          <cell r="N401">
            <v>69.063159999999996</v>
          </cell>
          <cell r="O401">
            <v>41.040289999999999</v>
          </cell>
          <cell r="P401">
            <v>50.223790000000001</v>
          </cell>
          <cell r="Q401">
            <v>0</v>
          </cell>
          <cell r="R401">
            <v>67.813159999999996</v>
          </cell>
          <cell r="S401">
            <v>68.063159999999996</v>
          </cell>
          <cell r="T401">
            <v>63.307560000000002</v>
          </cell>
          <cell r="U401">
            <v>66.073341999999997</v>
          </cell>
          <cell r="V401">
            <v>68.865949333333319</v>
          </cell>
          <cell r="W401">
            <v>46.033212666666671</v>
          </cell>
          <cell r="X401">
            <v>0</v>
          </cell>
          <cell r="Y401">
            <v>50.489335999999994</v>
          </cell>
          <cell r="Z401">
            <v>69.882615999999999</v>
          </cell>
          <cell r="AA401">
            <v>0</v>
          </cell>
          <cell r="AB401">
            <v>0</v>
          </cell>
          <cell r="AC401">
            <v>6.33</v>
          </cell>
          <cell r="AD401">
            <v>5.7</v>
          </cell>
          <cell r="AE401">
            <v>5.91</v>
          </cell>
          <cell r="AF401">
            <v>6.33</v>
          </cell>
          <cell r="AG401">
            <v>7.19</v>
          </cell>
          <cell r="AH401">
            <v>5.22</v>
          </cell>
          <cell r="AI401">
            <v>6.54</v>
          </cell>
          <cell r="AJ401">
            <v>6.41</v>
          </cell>
          <cell r="AK401">
            <v>6.5708000000000002</v>
          </cell>
          <cell r="AL401">
            <v>6.3977000000000004</v>
          </cell>
          <cell r="AM401">
            <v>6.6208</v>
          </cell>
          <cell r="AN401">
            <v>6.3940000000000001</v>
          </cell>
          <cell r="AO401">
            <v>6.3401484031753377</v>
          </cell>
          <cell r="AP401">
            <v>6.4168261289668465</v>
          </cell>
          <cell r="AQ401">
            <v>6.0215994175654846</v>
          </cell>
          <cell r="AR401">
            <v>6.4218955804521958</v>
          </cell>
          <cell r="AS401">
            <v>6.5034628085629418</v>
          </cell>
          <cell r="AT401">
            <v>6.1922209374686332</v>
          </cell>
          <cell r="AU401">
            <v>6.4066872259961478</v>
          </cell>
          <cell r="AV401">
            <v>5.9249999999999998</v>
          </cell>
          <cell r="AW401">
            <v>5.8028916739506045</v>
          </cell>
          <cell r="AX401">
            <v>5.8642000000000003</v>
          </cell>
          <cell r="AZ401">
            <v>269</v>
          </cell>
        </row>
        <row r="402">
          <cell r="D402">
            <v>51410</v>
          </cell>
          <cell r="E402">
            <v>86.881399999999999</v>
          </cell>
          <cell r="F402">
            <v>66.733739999999997</v>
          </cell>
          <cell r="G402">
            <v>68.442049999999995</v>
          </cell>
          <cell r="H402">
            <v>73.157849999999996</v>
          </cell>
          <cell r="I402">
            <v>0</v>
          </cell>
          <cell r="J402">
            <v>65.483739999999997</v>
          </cell>
          <cell r="K402">
            <v>65.233739999999997</v>
          </cell>
          <cell r="L402">
            <v>66.580939999999998</v>
          </cell>
          <cell r="M402">
            <v>73.097110000000001</v>
          </cell>
          <cell r="N402">
            <v>65.122510000000005</v>
          </cell>
          <cell r="O402">
            <v>52.89114</v>
          </cell>
          <cell r="P402">
            <v>58.752139999999997</v>
          </cell>
          <cell r="Q402">
            <v>0</v>
          </cell>
          <cell r="R402">
            <v>63.872509999999998</v>
          </cell>
          <cell r="S402">
            <v>63.872509999999998</v>
          </cell>
          <cell r="T402">
            <v>65.407309999999995</v>
          </cell>
          <cell r="U402">
            <v>81.100891290322579</v>
          </cell>
          <cell r="V402">
            <v>66.058062903225803</v>
          </cell>
          <cell r="W402">
            <v>61.920700645161276</v>
          </cell>
          <cell r="X402">
            <v>0</v>
          </cell>
          <cell r="Y402">
            <v>66.088772580645156</v>
          </cell>
          <cell r="Z402">
            <v>64.808062903225803</v>
          </cell>
          <cell r="AA402">
            <v>0</v>
          </cell>
          <cell r="AB402">
            <v>0</v>
          </cell>
          <cell r="AC402">
            <v>6.33</v>
          </cell>
          <cell r="AD402">
            <v>5.91</v>
          </cell>
          <cell r="AE402">
            <v>6.08</v>
          </cell>
          <cell r="AF402">
            <v>6.28</v>
          </cell>
          <cell r="AG402">
            <v>7.03</v>
          </cell>
          <cell r="AH402">
            <v>5.26</v>
          </cell>
          <cell r="AI402">
            <v>6.5</v>
          </cell>
          <cell r="AJ402">
            <v>6.4092000000000002</v>
          </cell>
          <cell r="AK402">
            <v>6.5697000000000001</v>
          </cell>
          <cell r="AL402">
            <v>6.3973000000000004</v>
          </cell>
          <cell r="AM402">
            <v>6.6196999999999999</v>
          </cell>
          <cell r="AN402">
            <v>6.3936000000000002</v>
          </cell>
          <cell r="AO402">
            <v>6.3401484031753377</v>
          </cell>
          <cell r="AP402">
            <v>6.4168261289668465</v>
          </cell>
          <cell r="AQ402">
            <v>6.2183678733638379</v>
          </cell>
          <cell r="AR402">
            <v>6.4218955804521958</v>
          </cell>
          <cell r="AS402">
            <v>6.4522490423025713</v>
          </cell>
          <cell r="AT402">
            <v>6.2725180367359226</v>
          </cell>
          <cell r="AU402">
            <v>6.4066872259961478</v>
          </cell>
          <cell r="AV402">
            <v>6.0949999999999998</v>
          </cell>
          <cell r="AW402">
            <v>6.0163279987803637</v>
          </cell>
          <cell r="AX402">
            <v>6.0754999999999999</v>
          </cell>
          <cell r="AZ402">
            <v>270</v>
          </cell>
        </row>
        <row r="403">
          <cell r="D403">
            <v>51441</v>
          </cell>
          <cell r="E403">
            <v>86.784319999999994</v>
          </cell>
          <cell r="F403">
            <v>66.426879999999997</v>
          </cell>
          <cell r="G403">
            <v>67.493449999999996</v>
          </cell>
          <cell r="H403">
            <v>70.716350000000006</v>
          </cell>
          <cell r="I403">
            <v>0</v>
          </cell>
          <cell r="J403">
            <v>64.926879999999997</v>
          </cell>
          <cell r="K403">
            <v>65.176879999999997</v>
          </cell>
          <cell r="L403">
            <v>65.117679999999993</v>
          </cell>
          <cell r="M403">
            <v>75.88176</v>
          </cell>
          <cell r="N403">
            <v>66.853089999999995</v>
          </cell>
          <cell r="O403">
            <v>55.606119999999997</v>
          </cell>
          <cell r="P403">
            <v>60.518320000000003</v>
          </cell>
          <cell r="Q403">
            <v>0</v>
          </cell>
          <cell r="R403">
            <v>65.603089999999995</v>
          </cell>
          <cell r="S403">
            <v>65.603089999999995</v>
          </cell>
          <cell r="T403">
            <v>65.730990000000006</v>
          </cell>
          <cell r="U403">
            <v>81.930336976421628</v>
          </cell>
          <cell r="V403">
            <v>66.616635076282947</v>
          </cell>
          <cell r="W403">
            <v>62.201032621359218</v>
          </cell>
          <cell r="X403">
            <v>0</v>
          </cell>
          <cell r="Y403">
            <v>65.390734798890435</v>
          </cell>
          <cell r="Z403">
            <v>65.227938821081821</v>
          </cell>
          <cell r="AA403">
            <v>0</v>
          </cell>
          <cell r="AB403">
            <v>0</v>
          </cell>
          <cell r="AC403">
            <v>6.66</v>
          </cell>
          <cell r="AD403">
            <v>6.71</v>
          </cell>
          <cell r="AE403">
            <v>6.5</v>
          </cell>
          <cell r="AF403">
            <v>6.56</v>
          </cell>
          <cell r="AG403">
            <v>7.1</v>
          </cell>
          <cell r="AH403">
            <v>5.52</v>
          </cell>
          <cell r="AI403">
            <v>6.87</v>
          </cell>
          <cell r="AJ403">
            <v>6.7476000000000003</v>
          </cell>
          <cell r="AK403">
            <v>6.9119999999999999</v>
          </cell>
          <cell r="AL403">
            <v>6.7310999999999996</v>
          </cell>
          <cell r="AM403">
            <v>6.9619999999999997</v>
          </cell>
          <cell r="AN403">
            <v>6.7290000000000001</v>
          </cell>
          <cell r="AO403">
            <v>6.6708187546453548</v>
          </cell>
          <cell r="AP403">
            <v>6.7514099269998979</v>
          </cell>
          <cell r="AQ403">
            <v>6.8500981788217095</v>
          </cell>
          <cell r="AR403">
            <v>6.7564793784852482</v>
          </cell>
          <cell r="AS403">
            <v>6.7390461333606471</v>
          </cell>
          <cell r="AT403">
            <v>6.4782793536083503</v>
          </cell>
          <cell r="AU403">
            <v>6.7412710240292002</v>
          </cell>
          <cell r="AV403">
            <v>6.5149999999999997</v>
          </cell>
          <cell r="AW403">
            <v>6.8294187600365888</v>
          </cell>
          <cell r="AX403">
            <v>6.9374000000000002</v>
          </cell>
          <cell r="AZ403">
            <v>271</v>
          </cell>
        </row>
        <row r="404">
          <cell r="D404">
            <v>51471</v>
          </cell>
          <cell r="E404">
            <v>98.449299999999994</v>
          </cell>
          <cell r="F404">
            <v>75.172359999999998</v>
          </cell>
          <cell r="G404">
            <v>85.096789999999999</v>
          </cell>
          <cell r="H404">
            <v>85.935789999999997</v>
          </cell>
          <cell r="I404">
            <v>0</v>
          </cell>
          <cell r="J404">
            <v>73.672359999999998</v>
          </cell>
          <cell r="K404">
            <v>73.672359999999998</v>
          </cell>
          <cell r="L404">
            <v>79.553659999999994</v>
          </cell>
          <cell r="M404">
            <v>84.251530000000002</v>
          </cell>
          <cell r="N404">
            <v>71.003010000000003</v>
          </cell>
          <cell r="O404">
            <v>64.86</v>
          </cell>
          <cell r="P404">
            <v>68.572599999999994</v>
          </cell>
          <cell r="Q404">
            <v>0</v>
          </cell>
          <cell r="R404">
            <v>69.003010000000003</v>
          </cell>
          <cell r="S404">
            <v>70.003010000000003</v>
          </cell>
          <cell r="T404">
            <v>76.142709999999994</v>
          </cell>
          <cell r="U404">
            <v>91.884739677419347</v>
          </cell>
          <cell r="V404">
            <v>73.244596021505373</v>
          </cell>
          <cell r="W404">
            <v>75.739994623655903</v>
          </cell>
          <cell r="X404">
            <v>0</v>
          </cell>
          <cell r="Y404">
            <v>77.976554086021494</v>
          </cell>
          <cell r="Z404">
            <v>71.51341322580646</v>
          </cell>
          <cell r="AA404">
            <v>0</v>
          </cell>
          <cell r="AB404">
            <v>0</v>
          </cell>
          <cell r="AC404">
            <v>6.96</v>
          </cell>
          <cell r="AD404">
            <v>7.05</v>
          </cell>
          <cell r="AE404">
            <v>6.84</v>
          </cell>
          <cell r="AF404">
            <v>6.89</v>
          </cell>
          <cell r="AG404">
            <v>7.33</v>
          </cell>
          <cell r="AH404">
            <v>5.66</v>
          </cell>
          <cell r="AI404">
            <v>7.26</v>
          </cell>
          <cell r="AJ404">
            <v>7.0533999999999999</v>
          </cell>
          <cell r="AK404">
            <v>7.2206999999999999</v>
          </cell>
          <cell r="AL404">
            <v>7.0336999999999996</v>
          </cell>
          <cell r="AM404">
            <v>7.2706999999999997</v>
          </cell>
          <cell r="AN404">
            <v>7.0327999999999999</v>
          </cell>
          <cell r="AO404">
            <v>6.971428165072644</v>
          </cell>
          <cell r="AP404">
            <v>7.0555770161208562</v>
          </cell>
          <cell r="AQ404">
            <v>7.2022101523556046</v>
          </cell>
          <cell r="AR404">
            <v>7.0606464676062055</v>
          </cell>
          <cell r="AS404">
            <v>7.0770569906790941</v>
          </cell>
          <cell r="AT404">
            <v>6.7392449262270402</v>
          </cell>
          <cell r="AU404">
            <v>7.0454381131501576</v>
          </cell>
          <cell r="AV404">
            <v>6.8550000000000004</v>
          </cell>
          <cell r="AW404">
            <v>7.1749823335704841</v>
          </cell>
          <cell r="AX404">
            <v>7.3053999999999997</v>
          </cell>
          <cell r="AZ404">
            <v>272</v>
          </cell>
        </row>
        <row r="405">
          <cell r="D405">
            <v>51502</v>
          </cell>
          <cell r="E405">
            <v>96.103189999999998</v>
          </cell>
          <cell r="F405">
            <v>74.534149999999997</v>
          </cell>
          <cell r="G405">
            <v>80.070539999999994</v>
          </cell>
          <cell r="H405">
            <v>83.529240000000001</v>
          </cell>
          <cell r="I405">
            <v>0</v>
          </cell>
          <cell r="J405">
            <v>73.034149999999997</v>
          </cell>
          <cell r="K405">
            <v>73.034149999999997</v>
          </cell>
          <cell r="L405">
            <v>74.557749999999999</v>
          </cell>
          <cell r="M405">
            <v>76.086309999999997</v>
          </cell>
          <cell r="N405">
            <v>70.071780000000004</v>
          </cell>
          <cell r="O405">
            <v>54.673369999999998</v>
          </cell>
          <cell r="P405">
            <v>61.268770000000004</v>
          </cell>
          <cell r="Q405">
            <v>0</v>
          </cell>
          <cell r="R405">
            <v>68.571780000000004</v>
          </cell>
          <cell r="S405">
            <v>69.071780000000004</v>
          </cell>
          <cell r="T405">
            <v>73.053880000000007</v>
          </cell>
          <cell r="U405">
            <v>87.278543978494611</v>
          </cell>
          <cell r="V405">
            <v>72.566868602150535</v>
          </cell>
          <cell r="W405">
            <v>68.873938172043012</v>
          </cell>
          <cell r="X405">
            <v>0</v>
          </cell>
          <cell r="Y405">
            <v>73.894753548387101</v>
          </cell>
          <cell r="Z405">
            <v>71.066868602150535</v>
          </cell>
          <cell r="AA405">
            <v>0</v>
          </cell>
          <cell r="AB405">
            <v>0</v>
          </cell>
          <cell r="AC405">
            <v>7.1</v>
          </cell>
          <cell r="AD405">
            <v>7.21</v>
          </cell>
          <cell r="AE405">
            <v>6.99</v>
          </cell>
          <cell r="AF405">
            <v>7.03</v>
          </cell>
          <cell r="AG405">
            <v>7.44</v>
          </cell>
          <cell r="AH405">
            <v>5.57</v>
          </cell>
          <cell r="AI405">
            <v>7.41</v>
          </cell>
          <cell r="AJ405">
            <v>7.1952999999999996</v>
          </cell>
          <cell r="AK405">
            <v>7.3638000000000003</v>
          </cell>
          <cell r="AL405">
            <v>7.1746999999999996</v>
          </cell>
          <cell r="AM405">
            <v>7.4138000000000002</v>
          </cell>
          <cell r="AN405">
            <v>7.1741999999999999</v>
          </cell>
          <cell r="AO405">
            <v>7.1117125566053785</v>
          </cell>
          <cell r="AP405">
            <v>7.1975216577106362</v>
          </cell>
          <cell r="AQ405">
            <v>7.3627317873489995</v>
          </cell>
          <cell r="AR405">
            <v>7.2025911091959847</v>
          </cell>
          <cell r="AS405">
            <v>7.2204555362081324</v>
          </cell>
          <cell r="AT405">
            <v>6.9112814614072065</v>
          </cell>
          <cell r="AU405">
            <v>7.1873827547399376</v>
          </cell>
          <cell r="AV405">
            <v>7.0049999999999999</v>
          </cell>
          <cell r="AW405">
            <v>7.3376004858217296</v>
          </cell>
          <cell r="AX405">
            <v>7.4678000000000004</v>
          </cell>
          <cell r="AZ405">
            <v>273</v>
          </cell>
        </row>
        <row r="406">
          <cell r="D406">
            <v>51533</v>
          </cell>
          <cell r="E406">
            <v>85.950990000000004</v>
          </cell>
          <cell r="F406">
            <v>61.970089999999999</v>
          </cell>
          <cell r="G406">
            <v>71.776759999999996</v>
          </cell>
          <cell r="H406">
            <v>74.978859999999997</v>
          </cell>
          <cell r="I406">
            <v>0</v>
          </cell>
          <cell r="J406">
            <v>60.470089999999999</v>
          </cell>
          <cell r="K406">
            <v>60.470089999999999</v>
          </cell>
          <cell r="L406">
            <v>61.461390000000002</v>
          </cell>
          <cell r="M406">
            <v>80.34187</v>
          </cell>
          <cell r="N406">
            <v>64.395319999999998</v>
          </cell>
          <cell r="O406">
            <v>59.808680000000003</v>
          </cell>
          <cell r="P406">
            <v>66.82508</v>
          </cell>
          <cell r="Q406">
            <v>0</v>
          </cell>
          <cell r="R406">
            <v>62.895319999999998</v>
          </cell>
          <cell r="S406">
            <v>63.145319999999998</v>
          </cell>
          <cell r="T406">
            <v>67.001419999999996</v>
          </cell>
          <cell r="U406">
            <v>83.547081428571431</v>
          </cell>
          <cell r="V406">
            <v>63.009474285714283</v>
          </cell>
          <cell r="W406">
            <v>66.647582857142851</v>
          </cell>
          <cell r="X406">
            <v>0</v>
          </cell>
          <cell r="Y406">
            <v>63.835688571428577</v>
          </cell>
          <cell r="Z406">
            <v>61.50947428571429</v>
          </cell>
          <cell r="AA406">
            <v>0</v>
          </cell>
          <cell r="AB406">
            <v>0</v>
          </cell>
          <cell r="AC406">
            <v>6.83</v>
          </cell>
          <cell r="AD406">
            <v>6.89</v>
          </cell>
          <cell r="AE406">
            <v>6.65</v>
          </cell>
          <cell r="AF406">
            <v>6.73</v>
          </cell>
          <cell r="AG406">
            <v>7.39</v>
          </cell>
          <cell r="AH406">
            <v>5.61</v>
          </cell>
          <cell r="AI406">
            <v>7.03</v>
          </cell>
          <cell r="AJ406">
            <v>6.9249999999999998</v>
          </cell>
          <cell r="AK406">
            <v>7.0929000000000002</v>
          </cell>
          <cell r="AL406">
            <v>6.9043999999999999</v>
          </cell>
          <cell r="AM406">
            <v>7.1429</v>
          </cell>
          <cell r="AN406">
            <v>6.9038000000000004</v>
          </cell>
          <cell r="AO406">
            <v>6.841164087220819</v>
          </cell>
          <cell r="AP406">
            <v>6.9237712775017748</v>
          </cell>
          <cell r="AQ406">
            <v>7.0209760483308061</v>
          </cell>
          <cell r="AR406">
            <v>6.9288407289871241</v>
          </cell>
          <cell r="AS406">
            <v>6.913172938645908</v>
          </cell>
          <cell r="AT406">
            <v>6.6062528555655931</v>
          </cell>
          <cell r="AU406">
            <v>6.9136323745310762</v>
          </cell>
          <cell r="AV406">
            <v>6.665</v>
          </cell>
          <cell r="AW406">
            <v>7.0123641813192394</v>
          </cell>
          <cell r="AX406">
            <v>7.1327999999999996</v>
          </cell>
          <cell r="AZ406">
            <v>274</v>
          </cell>
        </row>
        <row r="407">
          <cell r="D407">
            <v>51561</v>
          </cell>
          <cell r="E407">
            <v>57.031999999999996</v>
          </cell>
          <cell r="F407">
            <v>46.585140000000003</v>
          </cell>
          <cell r="G407">
            <v>40.464709999999997</v>
          </cell>
          <cell r="H407">
            <v>45.20881</v>
          </cell>
          <cell r="I407">
            <v>0</v>
          </cell>
          <cell r="J407">
            <v>44.585140000000003</v>
          </cell>
          <cell r="K407">
            <v>44.835140000000003</v>
          </cell>
          <cell r="L407">
            <v>43.015239999999999</v>
          </cell>
          <cell r="M407">
            <v>56.82882</v>
          </cell>
          <cell r="N407">
            <v>61.078449999999997</v>
          </cell>
          <cell r="O407">
            <v>37.239620000000002</v>
          </cell>
          <cell r="P407">
            <v>45.370919999999998</v>
          </cell>
          <cell r="Q407">
            <v>0</v>
          </cell>
          <cell r="R407">
            <v>59.578449999999997</v>
          </cell>
          <cell r="S407">
            <v>59.578449999999997</v>
          </cell>
          <cell r="T407">
            <v>57.19885</v>
          </cell>
          <cell r="U407">
            <v>56.942578923283989</v>
          </cell>
          <cell r="V407">
            <v>52.963756917900405</v>
          </cell>
          <cell r="W407">
            <v>39.045323149394349</v>
          </cell>
          <cell r="X407">
            <v>0</v>
          </cell>
          <cell r="Y407">
            <v>49.25755557200538</v>
          </cell>
          <cell r="Z407">
            <v>51.183810753701209</v>
          </cell>
          <cell r="AA407">
            <v>0</v>
          </cell>
          <cell r="AB407">
            <v>0</v>
          </cell>
          <cell r="AC407">
            <v>6.62</v>
          </cell>
          <cell r="AD407">
            <v>6.67</v>
          </cell>
          <cell r="AE407">
            <v>6.46</v>
          </cell>
          <cell r="AF407">
            <v>6.55</v>
          </cell>
          <cell r="AG407">
            <v>7.25</v>
          </cell>
          <cell r="AH407">
            <v>5.45</v>
          </cell>
          <cell r="AI407">
            <v>6.82</v>
          </cell>
          <cell r="AJ407">
            <v>6.7072000000000003</v>
          </cell>
          <cell r="AK407">
            <v>6.8715000000000002</v>
          </cell>
          <cell r="AL407">
            <v>6.6909000000000001</v>
          </cell>
          <cell r="AM407">
            <v>6.9215</v>
          </cell>
          <cell r="AN407">
            <v>6.6887999999999996</v>
          </cell>
          <cell r="AO407">
            <v>6.6307374999217172</v>
          </cell>
          <cell r="AP407">
            <v>6.7108543151171052</v>
          </cell>
          <cell r="AQ407">
            <v>6.8086732407588979</v>
          </cell>
          <cell r="AR407">
            <v>6.7159237666024536</v>
          </cell>
          <cell r="AS407">
            <v>6.7288033801085732</v>
          </cell>
          <cell r="AT407">
            <v>6.4105286761015758</v>
          </cell>
          <cell r="AU407">
            <v>6.7007154121464065</v>
          </cell>
          <cell r="AV407">
            <v>6.4749999999999996</v>
          </cell>
          <cell r="AW407">
            <v>6.7887642219737776</v>
          </cell>
          <cell r="AX407">
            <v>6.8823999999999996</v>
          </cell>
          <cell r="AZ407">
            <v>275</v>
          </cell>
        </row>
        <row r="408">
          <cell r="D408">
            <v>51592</v>
          </cell>
          <cell r="E408">
            <v>35.65137</v>
          </cell>
          <cell r="F408">
            <v>34.358989999999999</v>
          </cell>
          <cell r="G408">
            <v>25.223310000000001</v>
          </cell>
          <cell r="H408">
            <v>28.563410000000001</v>
          </cell>
          <cell r="I408">
            <v>0</v>
          </cell>
          <cell r="J408">
            <v>32.358989999999999</v>
          </cell>
          <cell r="K408">
            <v>32.108989999999999</v>
          </cell>
          <cell r="L408">
            <v>29.55369</v>
          </cell>
          <cell r="M408">
            <v>48.04242</v>
          </cell>
          <cell r="N408">
            <v>50.739539999999998</v>
          </cell>
          <cell r="O408">
            <v>32.823349999999998</v>
          </cell>
          <cell r="P408">
            <v>38.438049999999997</v>
          </cell>
          <cell r="Q408">
            <v>0</v>
          </cell>
          <cell r="R408">
            <v>49.239539999999998</v>
          </cell>
          <cell r="S408">
            <v>48.489539999999998</v>
          </cell>
          <cell r="T408">
            <v>48.169939999999997</v>
          </cell>
          <cell r="U408">
            <v>40.883146666666661</v>
          </cell>
          <cell r="V408">
            <v>41.275222222222219</v>
          </cell>
          <cell r="W408">
            <v>28.432215777777774</v>
          </cell>
          <cell r="X408">
            <v>0</v>
          </cell>
          <cell r="Y408">
            <v>37.413884444444442</v>
          </cell>
          <cell r="Z408">
            <v>39.486333333333334</v>
          </cell>
          <cell r="AA408">
            <v>0</v>
          </cell>
          <cell r="AB408">
            <v>0</v>
          </cell>
          <cell r="AC408">
            <v>6.08</v>
          </cell>
          <cell r="AD408">
            <v>5.95</v>
          </cell>
          <cell r="AE408">
            <v>5.92</v>
          </cell>
          <cell r="AF408">
            <v>6.04</v>
          </cell>
          <cell r="AG408">
            <v>6.83</v>
          </cell>
          <cell r="AH408">
            <v>5.2</v>
          </cell>
          <cell r="AI408">
            <v>6.24</v>
          </cell>
          <cell r="AJ408">
            <v>6.1565000000000003</v>
          </cell>
          <cell r="AK408">
            <v>6.3156999999999996</v>
          </cell>
          <cell r="AL408">
            <v>6.1460999999999997</v>
          </cell>
          <cell r="AM408">
            <v>6.3657000000000004</v>
          </cell>
          <cell r="AN408">
            <v>6.1417999999999999</v>
          </cell>
          <cell r="AO408">
            <v>6.0896405611525974</v>
          </cell>
          <cell r="AP408">
            <v>6.1633535546993823</v>
          </cell>
          <cell r="AQ408">
            <v>6.156230466269621</v>
          </cell>
          <cell r="AR408">
            <v>6.1684230061847307</v>
          </cell>
          <cell r="AS408">
            <v>6.2064229642527913</v>
          </cell>
          <cell r="AT408">
            <v>6.0642474355113922</v>
          </cell>
          <cell r="AU408">
            <v>6.1532146517286836</v>
          </cell>
          <cell r="AV408">
            <v>5.9349999999999996</v>
          </cell>
          <cell r="AW408">
            <v>6.0569825368431749</v>
          </cell>
          <cell r="AX408">
            <v>6.0993000000000004</v>
          </cell>
          <cell r="AZ408">
            <v>276</v>
          </cell>
        </row>
        <row r="409">
          <cell r="D409">
            <v>51622</v>
          </cell>
          <cell r="E409">
            <v>25.16168</v>
          </cell>
          <cell r="F409">
            <v>29.288260000000001</v>
          </cell>
          <cell r="G409">
            <v>12.301640000000001</v>
          </cell>
          <cell r="H409">
            <v>16.372440000000001</v>
          </cell>
          <cell r="I409">
            <v>0</v>
          </cell>
          <cell r="J409">
            <v>27.288260000000001</v>
          </cell>
          <cell r="K409">
            <v>27.038260000000001</v>
          </cell>
          <cell r="L409">
            <v>23.115259999999999</v>
          </cell>
          <cell r="M409">
            <v>30.580110000000001</v>
          </cell>
          <cell r="N409">
            <v>49.107410000000002</v>
          </cell>
          <cell r="O409">
            <v>12.056649999999999</v>
          </cell>
          <cell r="P409">
            <v>19.667449999999999</v>
          </cell>
          <cell r="Q409">
            <v>0</v>
          </cell>
          <cell r="R409">
            <v>48.107410000000002</v>
          </cell>
          <cell r="S409">
            <v>47.107410000000002</v>
          </cell>
          <cell r="T409">
            <v>44.43891</v>
          </cell>
          <cell r="U409">
            <v>27.550450215053768</v>
          </cell>
          <cell r="V409">
            <v>38.025734731182794</v>
          </cell>
          <cell r="W409">
            <v>12.193633655913979</v>
          </cell>
          <cell r="X409">
            <v>0</v>
          </cell>
          <cell r="Y409">
            <v>32.516008924731182</v>
          </cell>
          <cell r="Z409">
            <v>36.466594946236562</v>
          </cell>
          <cell r="AA409">
            <v>0</v>
          </cell>
          <cell r="AB409">
            <v>0</v>
          </cell>
          <cell r="AC409">
            <v>6.1</v>
          </cell>
          <cell r="AD409">
            <v>5.84</v>
          </cell>
          <cell r="AE409">
            <v>5.93</v>
          </cell>
          <cell r="AF409">
            <v>6.04</v>
          </cell>
          <cell r="AG409">
            <v>6.89</v>
          </cell>
          <cell r="AH409">
            <v>5.43</v>
          </cell>
          <cell r="AI409">
            <v>6.26</v>
          </cell>
          <cell r="AJ409">
            <v>6.1759000000000004</v>
          </cell>
          <cell r="AK409">
            <v>6.3348000000000004</v>
          </cell>
          <cell r="AL409">
            <v>6.1657999999999999</v>
          </cell>
          <cell r="AM409">
            <v>6.3848000000000003</v>
          </cell>
          <cell r="AN409">
            <v>6.1614000000000004</v>
          </cell>
          <cell r="AO409">
            <v>6.1096811885144158</v>
          </cell>
          <cell r="AP409">
            <v>6.1836313606407787</v>
          </cell>
          <cell r="AQ409">
            <v>6.1044492936911068</v>
          </cell>
          <cell r="AR409">
            <v>6.188700812126128</v>
          </cell>
          <cell r="AS409">
            <v>6.2064229642527913</v>
          </cell>
          <cell r="AT409">
            <v>5.9990060423567195</v>
          </cell>
          <cell r="AU409">
            <v>6.17349245767008</v>
          </cell>
          <cell r="AV409">
            <v>5.9450000000000003</v>
          </cell>
          <cell r="AW409">
            <v>5.945182557170444</v>
          </cell>
          <cell r="AX409">
            <v>5.9861000000000004</v>
          </cell>
          <cell r="AZ409">
            <v>277</v>
          </cell>
        </row>
        <row r="410">
          <cell r="D410">
            <v>51653</v>
          </cell>
          <cell r="E410">
            <v>46.409350000000003</v>
          </cell>
          <cell r="F410">
            <v>52.000010000000003</v>
          </cell>
          <cell r="G410">
            <v>31.29973</v>
          </cell>
          <cell r="H410">
            <v>36.707529999999998</v>
          </cell>
          <cell r="I410">
            <v>0</v>
          </cell>
          <cell r="J410">
            <v>51.500010000000003</v>
          </cell>
          <cell r="K410">
            <v>51.000010000000003</v>
          </cell>
          <cell r="L410">
            <v>38.045009999999998</v>
          </cell>
          <cell r="M410">
            <v>40.470649999999999</v>
          </cell>
          <cell r="N410">
            <v>59.968240000000002</v>
          </cell>
          <cell r="O410">
            <v>21.674600000000002</v>
          </cell>
          <cell r="P410">
            <v>30.523199999999999</v>
          </cell>
          <cell r="Q410">
            <v>0</v>
          </cell>
          <cell r="R410">
            <v>57.968240000000002</v>
          </cell>
          <cell r="S410">
            <v>58.468240000000002</v>
          </cell>
          <cell r="T410">
            <v>63.456740000000003</v>
          </cell>
          <cell r="U410">
            <v>43.769927777777781</v>
          </cell>
          <cell r="V410">
            <v>55.541445555555562</v>
          </cell>
          <cell r="W410">
            <v>27.021894444444445</v>
          </cell>
          <cell r="X410">
            <v>0</v>
          </cell>
          <cell r="Y410">
            <v>49.339112222222226</v>
          </cell>
          <cell r="Z410">
            <v>54.374778888888891</v>
          </cell>
          <cell r="AA410">
            <v>0</v>
          </cell>
          <cell r="AB410">
            <v>0</v>
          </cell>
          <cell r="AC410">
            <v>5.99</v>
          </cell>
          <cell r="AD410">
            <v>5.81</v>
          </cell>
          <cell r="AE410">
            <v>5.79</v>
          </cell>
          <cell r="AF410">
            <v>5.99</v>
          </cell>
          <cell r="AG410">
            <v>6.96</v>
          </cell>
          <cell r="AH410">
            <v>5.56</v>
          </cell>
          <cell r="AI410">
            <v>6.15</v>
          </cell>
          <cell r="AJ410">
            <v>6.0666000000000002</v>
          </cell>
          <cell r="AK410">
            <v>6.2259000000000002</v>
          </cell>
          <cell r="AL410">
            <v>6.0561999999999996</v>
          </cell>
          <cell r="AM410">
            <v>6.2759</v>
          </cell>
          <cell r="AN410">
            <v>6.0518999999999998</v>
          </cell>
          <cell r="AO410">
            <v>5.9994577380244101</v>
          </cell>
          <cell r="AP410">
            <v>6.0721034279630937</v>
          </cell>
          <cell r="AQ410">
            <v>6.0164213003076332</v>
          </cell>
          <cell r="AR410">
            <v>6.0771728794484439</v>
          </cell>
          <cell r="AS410">
            <v>6.1552091979924199</v>
          </cell>
          <cell r="AT410">
            <v>5.9161996587373284</v>
          </cell>
          <cell r="AU410">
            <v>6.0619645249923959</v>
          </cell>
          <cell r="AV410">
            <v>5.8049999999999997</v>
          </cell>
          <cell r="AW410">
            <v>5.9146916536233354</v>
          </cell>
          <cell r="AX410">
            <v>5.9587000000000003</v>
          </cell>
          <cell r="AZ410">
            <v>278</v>
          </cell>
        </row>
        <row r="411">
          <cell r="D411">
            <v>51683</v>
          </cell>
          <cell r="E411">
            <v>174.31379999999999</v>
          </cell>
          <cell r="F411">
            <v>264.3372</v>
          </cell>
          <cell r="G411">
            <v>158.33189999999999</v>
          </cell>
          <cell r="H411">
            <v>163.89940000000001</v>
          </cell>
          <cell r="I411">
            <v>0</v>
          </cell>
          <cell r="J411">
            <v>268.0872</v>
          </cell>
          <cell r="K411">
            <v>268.8372</v>
          </cell>
          <cell r="L411">
            <v>218.06450000000001</v>
          </cell>
          <cell r="M411">
            <v>63.25047</v>
          </cell>
          <cell r="N411">
            <v>84.104960000000005</v>
          </cell>
          <cell r="O411">
            <v>43.946620000000003</v>
          </cell>
          <cell r="P411">
            <v>54.882019999999997</v>
          </cell>
          <cell r="Q411">
            <v>0</v>
          </cell>
          <cell r="R411">
            <v>84.604960000000005</v>
          </cell>
          <cell r="S411">
            <v>85.104960000000005</v>
          </cell>
          <cell r="T411">
            <v>77.325659999999999</v>
          </cell>
          <cell r="U411">
            <v>125.35039645161289</v>
          </cell>
          <cell r="V411">
            <v>184.87997591397851</v>
          </cell>
          <cell r="W411">
            <v>107.90398086021504</v>
          </cell>
          <cell r="X411">
            <v>0</v>
          </cell>
          <cell r="Y411">
            <v>156.01834473118282</v>
          </cell>
          <cell r="Z411">
            <v>187.19718021505375</v>
          </cell>
          <cell r="AA411">
            <v>0</v>
          </cell>
          <cell r="AB411">
            <v>0</v>
          </cell>
          <cell r="AC411">
            <v>6.29</v>
          </cell>
          <cell r="AD411">
            <v>5.75</v>
          </cell>
          <cell r="AE411">
            <v>5.81</v>
          </cell>
          <cell r="AF411">
            <v>6.33</v>
          </cell>
          <cell r="AG411">
            <v>7.37</v>
          </cell>
          <cell r="AH411">
            <v>5.48</v>
          </cell>
          <cell r="AI411">
            <v>6.49</v>
          </cell>
          <cell r="AJ411">
            <v>6.3701999999999996</v>
          </cell>
          <cell r="AK411">
            <v>6.5311000000000003</v>
          </cell>
          <cell r="AL411">
            <v>6.3578000000000001</v>
          </cell>
          <cell r="AM411">
            <v>6.5811000000000002</v>
          </cell>
          <cell r="AN411">
            <v>6.3541999999999996</v>
          </cell>
          <cell r="AO411">
            <v>6.3000671484516992</v>
          </cell>
          <cell r="AP411">
            <v>6.3762705170840519</v>
          </cell>
          <cell r="AQ411">
            <v>5.9957088312762279</v>
          </cell>
          <cell r="AR411">
            <v>6.3813399685694012</v>
          </cell>
          <cell r="AS411">
            <v>6.5034628085629418</v>
          </cell>
          <cell r="AT411">
            <v>6.1395259660744754</v>
          </cell>
          <cell r="AU411">
            <v>6.3661316141133533</v>
          </cell>
          <cell r="AV411">
            <v>5.8250000000000002</v>
          </cell>
          <cell r="AW411">
            <v>5.8537098465291191</v>
          </cell>
          <cell r="AX411">
            <v>5.9120999999999997</v>
          </cell>
          <cell r="AZ411">
            <v>279</v>
          </cell>
        </row>
        <row r="412">
          <cell r="D412">
            <v>51714</v>
          </cell>
          <cell r="E412">
            <v>262.15570000000002</v>
          </cell>
          <cell r="F412">
            <v>305.00970000000001</v>
          </cell>
          <cell r="G412">
            <v>244.32239999999999</v>
          </cell>
          <cell r="H412">
            <v>248.3981</v>
          </cell>
          <cell r="I412">
            <v>0</v>
          </cell>
          <cell r="J412">
            <v>309.00970000000001</v>
          </cell>
          <cell r="K412">
            <v>309.00970000000001</v>
          </cell>
          <cell r="L412">
            <v>266.6284</v>
          </cell>
          <cell r="M412">
            <v>99.781239999999997</v>
          </cell>
          <cell r="N412">
            <v>126.89570000000001</v>
          </cell>
          <cell r="O412">
            <v>80.275790000000001</v>
          </cell>
          <cell r="P412">
            <v>90.245490000000004</v>
          </cell>
          <cell r="Q412">
            <v>0</v>
          </cell>
          <cell r="R412">
            <v>127.89570000000001</v>
          </cell>
          <cell r="S412">
            <v>127.39570000000001</v>
          </cell>
          <cell r="T412">
            <v>116.9689</v>
          </cell>
          <cell r="U412">
            <v>194.06318451612907</v>
          </cell>
          <cell r="V412">
            <v>230.31673225806452</v>
          </cell>
          <cell r="W412">
            <v>175.52866032258063</v>
          </cell>
          <cell r="X412">
            <v>0</v>
          </cell>
          <cell r="Y412">
            <v>203.86796451612904</v>
          </cell>
          <cell r="Z412">
            <v>233.05866774193547</v>
          </cell>
          <cell r="AA412">
            <v>0</v>
          </cell>
          <cell r="AB412">
            <v>0</v>
          </cell>
          <cell r="AC412">
            <v>6.35</v>
          </cell>
          <cell r="AD412">
            <v>5.79</v>
          </cell>
          <cell r="AE412">
            <v>5.88</v>
          </cell>
          <cell r="AF412">
            <v>6.38</v>
          </cell>
          <cell r="AG412">
            <v>7.43</v>
          </cell>
          <cell r="AH412">
            <v>5.52</v>
          </cell>
          <cell r="AI412">
            <v>6.55</v>
          </cell>
          <cell r="AJ412">
            <v>6.4303999999999997</v>
          </cell>
          <cell r="AK412">
            <v>6.5914999999999999</v>
          </cell>
          <cell r="AL412">
            <v>6.4179000000000004</v>
          </cell>
          <cell r="AM412">
            <v>6.6414999999999997</v>
          </cell>
          <cell r="AN412">
            <v>6.4142999999999999</v>
          </cell>
          <cell r="AO412">
            <v>6.3601890305371569</v>
          </cell>
          <cell r="AP412">
            <v>6.4371039349082428</v>
          </cell>
          <cell r="AQ412">
            <v>6.0526681211125934</v>
          </cell>
          <cell r="AR412">
            <v>6.4421733863935922</v>
          </cell>
          <cell r="AS412">
            <v>6.5546765748233122</v>
          </cell>
          <cell r="AT412">
            <v>6.1972395061728394</v>
          </cell>
          <cell r="AU412">
            <v>6.4269650319375442</v>
          </cell>
          <cell r="AV412">
            <v>5.8949999999999996</v>
          </cell>
          <cell r="AW412">
            <v>5.8943643845919302</v>
          </cell>
          <cell r="AX412">
            <v>5.9538000000000002</v>
          </cell>
          <cell r="AZ412">
            <v>280</v>
          </cell>
        </row>
        <row r="413">
          <cell r="D413">
            <v>51745</v>
          </cell>
          <cell r="E413">
            <v>77.642080000000007</v>
          </cell>
          <cell r="F413">
            <v>78.607159999999993</v>
          </cell>
          <cell r="G413">
            <v>57.564300000000003</v>
          </cell>
          <cell r="H413">
            <v>62.58</v>
          </cell>
          <cell r="I413">
            <v>0</v>
          </cell>
          <cell r="J413">
            <v>81.607159999999993</v>
          </cell>
          <cell r="K413">
            <v>80.607159999999993</v>
          </cell>
          <cell r="L413">
            <v>49.187159999999999</v>
          </cell>
          <cell r="M413">
            <v>62.494199999999999</v>
          </cell>
          <cell r="N413">
            <v>71.302189999999996</v>
          </cell>
          <cell r="O413">
            <v>41.160510000000002</v>
          </cell>
          <cell r="P413">
            <v>50.344009999999997</v>
          </cell>
          <cell r="Q413">
            <v>0</v>
          </cell>
          <cell r="R413">
            <v>70.052189999999996</v>
          </cell>
          <cell r="S413">
            <v>70.302189999999996</v>
          </cell>
          <cell r="T413">
            <v>65.546490000000006</v>
          </cell>
          <cell r="U413">
            <v>70.573069333333336</v>
          </cell>
          <cell r="V413">
            <v>75.198173999999995</v>
          </cell>
          <cell r="W413">
            <v>49.909198000000004</v>
          </cell>
          <cell r="X413">
            <v>0</v>
          </cell>
          <cell r="Y413">
            <v>56.821514000000008</v>
          </cell>
          <cell r="Z413">
            <v>76.214840666666674</v>
          </cell>
          <cell r="AA413">
            <v>0</v>
          </cell>
          <cell r="AB413">
            <v>0</v>
          </cell>
          <cell r="AC413">
            <v>6.38</v>
          </cell>
          <cell r="AD413">
            <v>5.83</v>
          </cell>
          <cell r="AE413">
            <v>5.92</v>
          </cell>
          <cell r="AF413">
            <v>6.37</v>
          </cell>
          <cell r="AG413">
            <v>7.32</v>
          </cell>
          <cell r="AH413">
            <v>5.3</v>
          </cell>
          <cell r="AI413">
            <v>6.58</v>
          </cell>
          <cell r="AJ413">
            <v>6.46</v>
          </cell>
          <cell r="AK413">
            <v>6.6208</v>
          </cell>
          <cell r="AL413">
            <v>6.4477000000000002</v>
          </cell>
          <cell r="AM413">
            <v>6.6707999999999998</v>
          </cell>
          <cell r="AN413">
            <v>6.444</v>
          </cell>
          <cell r="AO413">
            <v>6.3902499715798857</v>
          </cell>
          <cell r="AP413">
            <v>6.4675206438203388</v>
          </cell>
          <cell r="AQ413">
            <v>6.0940930591754041</v>
          </cell>
          <cell r="AR413">
            <v>6.4725900953056881</v>
          </cell>
          <cell r="AS413">
            <v>6.5444338215712383</v>
          </cell>
          <cell r="AT413">
            <v>6.2424066245106893</v>
          </cell>
          <cell r="AU413">
            <v>6.457381740849641</v>
          </cell>
          <cell r="AV413">
            <v>5.9349999999999996</v>
          </cell>
          <cell r="AW413">
            <v>5.9350189226547414</v>
          </cell>
          <cell r="AX413">
            <v>5.9942000000000002</v>
          </cell>
          <cell r="AZ413">
            <v>281</v>
          </cell>
        </row>
        <row r="414">
          <cell r="D414">
            <v>51775</v>
          </cell>
          <cell r="E414">
            <v>88.586830000000006</v>
          </cell>
          <cell r="F414">
            <v>71.111850000000004</v>
          </cell>
          <cell r="G414">
            <v>68.466449999999995</v>
          </cell>
          <cell r="H414">
            <v>73.182249999999996</v>
          </cell>
          <cell r="I414">
            <v>0</v>
          </cell>
          <cell r="J414">
            <v>69.861850000000004</v>
          </cell>
          <cell r="K414">
            <v>69.611850000000004</v>
          </cell>
          <cell r="L414">
            <v>70.959050000000005</v>
          </cell>
          <cell r="M414">
            <v>74.612859999999998</v>
          </cell>
          <cell r="N414">
            <v>70.099069999999998</v>
          </cell>
          <cell r="O414">
            <v>53.589599999999997</v>
          </cell>
          <cell r="P414">
            <v>59.450600000000001</v>
          </cell>
          <cell r="Q414">
            <v>0</v>
          </cell>
          <cell r="R414">
            <v>68.849069999999998</v>
          </cell>
          <cell r="S414">
            <v>68.849069999999998</v>
          </cell>
          <cell r="T414">
            <v>70.383970000000005</v>
          </cell>
          <cell r="U414">
            <v>82.726778064516125</v>
          </cell>
          <cell r="V414">
            <v>70.687135806451607</v>
          </cell>
          <cell r="W414">
            <v>62.227770967741925</v>
          </cell>
          <cell r="X414">
            <v>0</v>
          </cell>
          <cell r="Y414">
            <v>70.717887419354852</v>
          </cell>
          <cell r="Z414">
            <v>69.437135806451622</v>
          </cell>
          <cell r="AA414">
            <v>0</v>
          </cell>
          <cell r="AB414">
            <v>0</v>
          </cell>
          <cell r="AC414">
            <v>6.38</v>
          </cell>
          <cell r="AD414">
            <v>6.08</v>
          </cell>
          <cell r="AE414">
            <v>6.17</v>
          </cell>
          <cell r="AF414">
            <v>6.33</v>
          </cell>
          <cell r="AG414">
            <v>7.08</v>
          </cell>
          <cell r="AH414">
            <v>5.29</v>
          </cell>
          <cell r="AI414">
            <v>6.55</v>
          </cell>
          <cell r="AJ414">
            <v>6.4592000000000001</v>
          </cell>
          <cell r="AK414">
            <v>6.6196999999999999</v>
          </cell>
          <cell r="AL414">
            <v>6.4473000000000003</v>
          </cell>
          <cell r="AM414">
            <v>6.6696999999999997</v>
          </cell>
          <cell r="AN414">
            <v>6.4436</v>
          </cell>
          <cell r="AO414">
            <v>6.3902499715798857</v>
          </cell>
          <cell r="AP414">
            <v>6.4675206438203388</v>
          </cell>
          <cell r="AQ414">
            <v>6.3529989220679743</v>
          </cell>
          <cell r="AR414">
            <v>6.4725900953056881</v>
          </cell>
          <cell r="AS414">
            <v>6.5034628085629418</v>
          </cell>
          <cell r="AT414">
            <v>6.3227037237779786</v>
          </cell>
          <cell r="AU414">
            <v>6.457381740849641</v>
          </cell>
          <cell r="AV414">
            <v>6.1849999999999996</v>
          </cell>
          <cell r="AW414">
            <v>6.1891097855473118</v>
          </cell>
          <cell r="AX414">
            <v>6.2454999999999998</v>
          </cell>
          <cell r="AZ414">
            <v>282</v>
          </cell>
        </row>
        <row r="415">
          <cell r="D415">
            <v>51806</v>
          </cell>
          <cell r="E415">
            <v>81.228980000000007</v>
          </cell>
          <cell r="F415">
            <v>66.689250000000001</v>
          </cell>
          <cell r="G415">
            <v>60.822009999999999</v>
          </cell>
          <cell r="H415">
            <v>64.044910000000002</v>
          </cell>
          <cell r="I415">
            <v>0</v>
          </cell>
          <cell r="J415">
            <v>65.189250000000001</v>
          </cell>
          <cell r="K415">
            <v>65.439250000000001</v>
          </cell>
          <cell r="L415">
            <v>65.380049999999997</v>
          </cell>
          <cell r="M415">
            <v>74.361069999999998</v>
          </cell>
          <cell r="N415">
            <v>68.839129999999997</v>
          </cell>
          <cell r="O415">
            <v>53.368870000000001</v>
          </cell>
          <cell r="P415">
            <v>58.280970000000003</v>
          </cell>
          <cell r="Q415">
            <v>0</v>
          </cell>
          <cell r="R415">
            <v>67.589129999999997</v>
          </cell>
          <cell r="S415">
            <v>67.589129999999997</v>
          </cell>
          <cell r="T415">
            <v>67.717029999999994</v>
          </cell>
          <cell r="U415">
            <v>78.17128359223301</v>
          </cell>
          <cell r="V415">
            <v>67.646408779472964</v>
          </cell>
          <cell r="W415">
            <v>57.50376042995839</v>
          </cell>
          <cell r="X415">
            <v>0</v>
          </cell>
          <cell r="Y415">
            <v>66.420508502080438</v>
          </cell>
          <cell r="Z415">
            <v>66.257712524271838</v>
          </cell>
          <cell r="AA415">
            <v>0</v>
          </cell>
          <cell r="AB415">
            <v>0</v>
          </cell>
          <cell r="AC415">
            <v>6.85</v>
          </cell>
          <cell r="AD415">
            <v>6.89</v>
          </cell>
          <cell r="AE415">
            <v>6.67</v>
          </cell>
          <cell r="AF415">
            <v>6.73</v>
          </cell>
          <cell r="AG415">
            <v>7.3</v>
          </cell>
          <cell r="AH415">
            <v>5.61</v>
          </cell>
          <cell r="AI415">
            <v>7.05</v>
          </cell>
          <cell r="AJ415">
            <v>6.9375999999999998</v>
          </cell>
          <cell r="AK415">
            <v>7.1020000000000003</v>
          </cell>
          <cell r="AL415">
            <v>6.9211</v>
          </cell>
          <cell r="AM415">
            <v>7.1520000000000001</v>
          </cell>
          <cell r="AN415">
            <v>6.9189999999999996</v>
          </cell>
          <cell r="AO415">
            <v>6.8612047145826383</v>
          </cell>
          <cell r="AP415">
            <v>6.9440490834431712</v>
          </cell>
          <cell r="AQ415">
            <v>7.0313322828465088</v>
          </cell>
          <cell r="AR415">
            <v>6.9491185349285205</v>
          </cell>
          <cell r="AS415">
            <v>6.913172938645908</v>
          </cell>
          <cell r="AT415">
            <v>6.6689849643681622</v>
          </cell>
          <cell r="AU415">
            <v>6.9339101804724734</v>
          </cell>
          <cell r="AV415">
            <v>6.6849999999999996</v>
          </cell>
          <cell r="AW415">
            <v>7.0123641813192394</v>
          </cell>
          <cell r="AX415">
            <v>7.1173999999999999</v>
          </cell>
          <cell r="AZ415">
            <v>283</v>
          </cell>
        </row>
        <row r="416">
          <cell r="D416">
            <v>51836</v>
          </cell>
          <cell r="E416">
            <v>100.14790000000001</v>
          </cell>
          <cell r="F416">
            <v>75.787409999999994</v>
          </cell>
          <cell r="G416">
            <v>86.027940000000001</v>
          </cell>
          <cell r="H416">
            <v>86.86694</v>
          </cell>
          <cell r="I416">
            <v>0</v>
          </cell>
          <cell r="J416">
            <v>74.287409999999994</v>
          </cell>
          <cell r="K416">
            <v>74.287409999999994</v>
          </cell>
          <cell r="L416">
            <v>80.168710000000004</v>
          </cell>
          <cell r="M416">
            <v>83.386610000000005</v>
          </cell>
          <cell r="N416">
            <v>70.906909999999996</v>
          </cell>
          <cell r="O416">
            <v>63.47231</v>
          </cell>
          <cell r="P416">
            <v>67.185010000000005</v>
          </cell>
          <cell r="Q416">
            <v>0</v>
          </cell>
          <cell r="R416">
            <v>68.906909999999996</v>
          </cell>
          <cell r="S416">
            <v>69.906909999999996</v>
          </cell>
          <cell r="T416">
            <v>76.046610000000001</v>
          </cell>
          <cell r="U416">
            <v>92.398056236559157</v>
          </cell>
          <cell r="V416">
            <v>73.530834731182793</v>
          </cell>
          <cell r="W416">
            <v>75.598992795698919</v>
          </cell>
          <cell r="X416">
            <v>0</v>
          </cell>
          <cell r="Y416">
            <v>78.262792795698928</v>
          </cell>
          <cell r="Z416">
            <v>71.799651935483865</v>
          </cell>
          <cell r="AA416">
            <v>0</v>
          </cell>
          <cell r="AB416">
            <v>0</v>
          </cell>
          <cell r="AC416">
            <v>7.17</v>
          </cell>
          <cell r="AD416">
            <v>7.26</v>
          </cell>
          <cell r="AE416">
            <v>7.05</v>
          </cell>
          <cell r="AF416">
            <v>7.12</v>
          </cell>
          <cell r="AG416">
            <v>7.52</v>
          </cell>
          <cell r="AH416">
            <v>5.77</v>
          </cell>
          <cell r="AI416">
            <v>7.46</v>
          </cell>
          <cell r="AJ416">
            <v>7.2633999999999999</v>
          </cell>
          <cell r="AK416">
            <v>7.4306999999999999</v>
          </cell>
          <cell r="AL416">
            <v>7.2436999999999996</v>
          </cell>
          <cell r="AM416">
            <v>7.4806999999999997</v>
          </cell>
          <cell r="AN416">
            <v>7.2427999999999999</v>
          </cell>
          <cell r="AO416">
            <v>7.1818547523717466</v>
          </cell>
          <cell r="AP416">
            <v>7.2684939785055258</v>
          </cell>
          <cell r="AQ416">
            <v>7.4196910771853641</v>
          </cell>
          <cell r="AR416">
            <v>7.2735634299908751</v>
          </cell>
          <cell r="AS416">
            <v>7.3126403154768003</v>
          </cell>
          <cell r="AT416">
            <v>6.950024811803674</v>
          </cell>
          <cell r="AU416">
            <v>7.2583550755348281</v>
          </cell>
          <cell r="AV416">
            <v>7.0650000000000004</v>
          </cell>
          <cell r="AW416">
            <v>7.3884186584002434</v>
          </cell>
          <cell r="AX416">
            <v>7.5153999999999996</v>
          </cell>
          <cell r="AZ416">
            <v>284</v>
          </cell>
        </row>
        <row r="417">
          <cell r="D417">
            <v>51867</v>
          </cell>
          <cell r="E417">
            <v>98.711150000000004</v>
          </cell>
          <cell r="F417">
            <v>76.122529999999998</v>
          </cell>
          <cell r="G417">
            <v>82.227220000000003</v>
          </cell>
          <cell r="H417">
            <v>85.685820000000007</v>
          </cell>
          <cell r="I417">
            <v>0</v>
          </cell>
          <cell r="J417">
            <v>74.622529999999998</v>
          </cell>
          <cell r="K417">
            <v>74.622529999999998</v>
          </cell>
          <cell r="L417">
            <v>76.146129999999999</v>
          </cell>
          <cell r="M417">
            <v>78.663700000000006</v>
          </cell>
          <cell r="N417">
            <v>72.469160000000002</v>
          </cell>
          <cell r="O417">
            <v>56.496859999999998</v>
          </cell>
          <cell r="P417">
            <v>63.092260000000003</v>
          </cell>
          <cell r="Q417">
            <v>0</v>
          </cell>
          <cell r="R417">
            <v>70.969160000000002</v>
          </cell>
          <cell r="S417">
            <v>71.469160000000002</v>
          </cell>
          <cell r="T417">
            <v>75.451260000000005</v>
          </cell>
          <cell r="U417">
            <v>89.873026881720435</v>
          </cell>
          <cell r="V417">
            <v>74.511904516129022</v>
          </cell>
          <cell r="W417">
            <v>70.883727956989247</v>
          </cell>
          <cell r="X417">
            <v>0</v>
          </cell>
          <cell r="Y417">
            <v>75.839789462365587</v>
          </cell>
          <cell r="Z417">
            <v>73.011904516129022</v>
          </cell>
          <cell r="AA417">
            <v>0</v>
          </cell>
          <cell r="AB417">
            <v>0</v>
          </cell>
          <cell r="AC417">
            <v>7.34</v>
          </cell>
          <cell r="AD417">
            <v>7.43</v>
          </cell>
          <cell r="AE417">
            <v>7.21</v>
          </cell>
          <cell r="AF417">
            <v>7.27</v>
          </cell>
          <cell r="AG417">
            <v>7.65</v>
          </cell>
          <cell r="AH417">
            <v>5.85</v>
          </cell>
          <cell r="AI417">
            <v>7.62</v>
          </cell>
          <cell r="AJ417">
            <v>7.4352999999999998</v>
          </cell>
          <cell r="AK417">
            <v>7.6037999999999997</v>
          </cell>
          <cell r="AL417">
            <v>7.4146999999999998</v>
          </cell>
          <cell r="AM417">
            <v>7.6538000000000004</v>
          </cell>
          <cell r="AN417">
            <v>7.4142000000000001</v>
          </cell>
          <cell r="AO417">
            <v>7.35220008494721</v>
          </cell>
          <cell r="AP417">
            <v>7.4408553290074018</v>
          </cell>
          <cell r="AQ417">
            <v>7.5905689466944608</v>
          </cell>
          <cell r="AR417">
            <v>7.4459247804927511</v>
          </cell>
          <cell r="AS417">
            <v>7.4662816142579116</v>
          </cell>
          <cell r="AT417">
            <v>7.1521727592090736</v>
          </cell>
          <cell r="AU417">
            <v>7.4307164260367031</v>
          </cell>
          <cell r="AV417">
            <v>7.2249999999999996</v>
          </cell>
          <cell r="AW417">
            <v>7.5612004451671915</v>
          </cell>
          <cell r="AX417">
            <v>7.6878000000000002</v>
          </cell>
          <cell r="AZ417">
            <v>285</v>
          </cell>
        </row>
        <row r="418">
          <cell r="D418">
            <v>51898</v>
          </cell>
          <cell r="E418">
            <v>90.255840000000006</v>
          </cell>
          <cell r="F418">
            <v>65.51437</v>
          </cell>
          <cell r="G418">
            <v>75.602760000000004</v>
          </cell>
          <cell r="H418">
            <v>78.804860000000005</v>
          </cell>
          <cell r="I418">
            <v>0</v>
          </cell>
          <cell r="J418">
            <v>64.01437</v>
          </cell>
          <cell r="K418">
            <v>64.01437</v>
          </cell>
          <cell r="L418">
            <v>65.005570000000006</v>
          </cell>
          <cell r="M418">
            <v>83.049080000000004</v>
          </cell>
          <cell r="N418">
            <v>67.195499999999996</v>
          </cell>
          <cell r="O418">
            <v>62.107320000000001</v>
          </cell>
          <cell r="P418">
            <v>69.123720000000006</v>
          </cell>
          <cell r="Q418">
            <v>0</v>
          </cell>
          <cell r="R418">
            <v>65.695499999999996</v>
          </cell>
          <cell r="S418">
            <v>65.945499999999996</v>
          </cell>
          <cell r="T418">
            <v>69.801599999999993</v>
          </cell>
          <cell r="U418">
            <v>87.167228571428581</v>
          </cell>
          <cell r="V418">
            <v>66.234854285714292</v>
          </cell>
          <cell r="W418">
            <v>69.819000000000003</v>
          </cell>
          <cell r="X418">
            <v>0</v>
          </cell>
          <cell r="Y418">
            <v>67.061011428571433</v>
          </cell>
          <cell r="Z418">
            <v>64.734854285714292</v>
          </cell>
          <cell r="AA418">
            <v>0</v>
          </cell>
          <cell r="AB418">
            <v>0</v>
          </cell>
          <cell r="AC418">
            <v>7.14</v>
          </cell>
          <cell r="AD418">
            <v>7.19</v>
          </cell>
          <cell r="AE418">
            <v>6.95</v>
          </cell>
          <cell r="AF418">
            <v>7.03</v>
          </cell>
          <cell r="AG418">
            <v>7.69</v>
          </cell>
          <cell r="AH418">
            <v>5.87</v>
          </cell>
          <cell r="AI418">
            <v>7.34</v>
          </cell>
          <cell r="AJ418">
            <v>7.2350000000000003</v>
          </cell>
          <cell r="AK418">
            <v>7.4028999999999998</v>
          </cell>
          <cell r="AL418">
            <v>7.2144000000000004</v>
          </cell>
          <cell r="AM418">
            <v>7.4528999999999996</v>
          </cell>
          <cell r="AN418">
            <v>7.2138</v>
          </cell>
          <cell r="AO418">
            <v>7.1517938113290169</v>
          </cell>
          <cell r="AP418">
            <v>7.2380772695934299</v>
          </cell>
          <cell r="AQ418">
            <v>7.3316630838018906</v>
          </cell>
          <cell r="AR418">
            <v>7.2431467210787792</v>
          </cell>
          <cell r="AS418">
            <v>7.2204555362081324</v>
          </cell>
          <cell r="AT418">
            <v>6.9174041152263372</v>
          </cell>
          <cell r="AU418">
            <v>7.2279383666227321</v>
          </cell>
          <cell r="AV418">
            <v>6.9649999999999999</v>
          </cell>
          <cell r="AW418">
            <v>7.3172732167903245</v>
          </cell>
          <cell r="AX418">
            <v>7.4328000000000003</v>
          </cell>
          <cell r="AZ418">
            <v>286</v>
          </cell>
        </row>
        <row r="419">
          <cell r="D419">
            <v>51926</v>
          </cell>
          <cell r="E419">
            <v>57.487130000000001</v>
          </cell>
          <cell r="F419">
            <v>46.934609999999999</v>
          </cell>
          <cell r="G419">
            <v>41.270679999999999</v>
          </cell>
          <cell r="H419">
            <v>46.014780000000002</v>
          </cell>
          <cell r="I419">
            <v>0</v>
          </cell>
          <cell r="J419">
            <v>44.934609999999999</v>
          </cell>
          <cell r="K419">
            <v>45.184609999999999</v>
          </cell>
          <cell r="L419">
            <v>43.364710000000002</v>
          </cell>
          <cell r="M419">
            <v>58.415039999999998</v>
          </cell>
          <cell r="N419">
            <v>60.913510000000002</v>
          </cell>
          <cell r="O419">
            <v>38.306109999999997</v>
          </cell>
          <cell r="P419">
            <v>46.437510000000003</v>
          </cell>
          <cell r="Q419">
            <v>0</v>
          </cell>
          <cell r="R419">
            <v>59.413510000000002</v>
          </cell>
          <cell r="S419">
            <v>59.413510000000002</v>
          </cell>
          <cell r="T419">
            <v>57.033909999999999</v>
          </cell>
          <cell r="U419">
            <v>57.895510309555853</v>
          </cell>
          <cell r="V419">
            <v>53.086831130551815</v>
          </cell>
          <cell r="W419">
            <v>39.965949999999999</v>
          </cell>
          <cell r="X419">
            <v>0</v>
          </cell>
          <cell r="Y419">
            <v>49.380629784656797</v>
          </cell>
          <cell r="Z419">
            <v>51.306884966352619</v>
          </cell>
          <cell r="AA419">
            <v>0</v>
          </cell>
          <cell r="AB419">
            <v>0</v>
          </cell>
          <cell r="AC419">
            <v>6.92</v>
          </cell>
          <cell r="AD419">
            <v>6.92</v>
          </cell>
          <cell r="AE419">
            <v>6.73</v>
          </cell>
          <cell r="AF419">
            <v>6.86</v>
          </cell>
          <cell r="AG419">
            <v>7.56</v>
          </cell>
          <cell r="AH419">
            <v>5.68</v>
          </cell>
          <cell r="AI419">
            <v>7.1</v>
          </cell>
          <cell r="AJ419">
            <v>7.0072000000000001</v>
          </cell>
          <cell r="AK419">
            <v>7.1715</v>
          </cell>
          <cell r="AL419">
            <v>6.9908999999999999</v>
          </cell>
          <cell r="AM419">
            <v>7.2214999999999998</v>
          </cell>
          <cell r="AN419">
            <v>6.9888000000000003</v>
          </cell>
          <cell r="AO419">
            <v>6.9313469103490055</v>
          </cell>
          <cell r="AP419">
            <v>7.0150214042380616</v>
          </cell>
          <cell r="AQ419">
            <v>7.0779353381671717</v>
          </cell>
          <cell r="AR419">
            <v>7.020090855723411</v>
          </cell>
          <cell r="AS419">
            <v>7.0463287309228724</v>
          </cell>
          <cell r="AT419">
            <v>6.7116427983539086</v>
          </cell>
          <cell r="AU419">
            <v>7.004882501267363</v>
          </cell>
          <cell r="AV419">
            <v>6.7450000000000001</v>
          </cell>
          <cell r="AW419">
            <v>7.042855084866348</v>
          </cell>
          <cell r="AX419">
            <v>7.1323999999999996</v>
          </cell>
          <cell r="AZ419">
            <v>287</v>
          </cell>
        </row>
        <row r="420">
          <cell r="D420">
            <v>51957</v>
          </cell>
          <cell r="E420">
            <v>34.031140000000001</v>
          </cell>
          <cell r="F420">
            <v>33.406860000000002</v>
          </cell>
          <cell r="G420">
            <v>22.35033</v>
          </cell>
          <cell r="H420">
            <v>25.690529999999999</v>
          </cell>
          <cell r="I420">
            <v>0</v>
          </cell>
          <cell r="J420">
            <v>31.406860000000002</v>
          </cell>
          <cell r="K420">
            <v>31.156860000000002</v>
          </cell>
          <cell r="L420">
            <v>28.601559999999999</v>
          </cell>
          <cell r="M420">
            <v>42.30245</v>
          </cell>
          <cell r="N420">
            <v>51.557769999999998</v>
          </cell>
          <cell r="O420">
            <v>24.09459</v>
          </cell>
          <cell r="P420">
            <v>29.709289999999999</v>
          </cell>
          <cell r="Q420">
            <v>0</v>
          </cell>
          <cell r="R420">
            <v>50.057769999999998</v>
          </cell>
          <cell r="S420">
            <v>49.307769999999998</v>
          </cell>
          <cell r="T420">
            <v>48.988169999999997</v>
          </cell>
          <cell r="U420">
            <v>37.523470888888887</v>
          </cell>
          <cell r="V420">
            <v>41.070577555555559</v>
          </cell>
          <cell r="W420">
            <v>23.086795333333331</v>
          </cell>
          <cell r="X420">
            <v>0</v>
          </cell>
          <cell r="Y420">
            <v>37.209239777777775</v>
          </cell>
          <cell r="Z420">
            <v>39.281688666666668</v>
          </cell>
          <cell r="AA420">
            <v>0</v>
          </cell>
          <cell r="AB420">
            <v>0</v>
          </cell>
          <cell r="AC420">
            <v>6.53</v>
          </cell>
          <cell r="AD420">
            <v>6.33</v>
          </cell>
          <cell r="AE420">
            <v>6.31</v>
          </cell>
          <cell r="AF420">
            <v>6.49</v>
          </cell>
          <cell r="AG420">
            <v>7.27</v>
          </cell>
          <cell r="AH420">
            <v>5.52</v>
          </cell>
          <cell r="AI420">
            <v>6.71</v>
          </cell>
          <cell r="AJ420">
            <v>6.6064999999999996</v>
          </cell>
          <cell r="AK420">
            <v>6.7656999999999998</v>
          </cell>
          <cell r="AL420">
            <v>6.5960999999999999</v>
          </cell>
          <cell r="AM420">
            <v>6.8156999999999996</v>
          </cell>
          <cell r="AN420">
            <v>6.5918000000000001</v>
          </cell>
          <cell r="AO420">
            <v>6.5405546767935299</v>
          </cell>
          <cell r="AP420">
            <v>6.6196041883808165</v>
          </cell>
          <cell r="AQ420">
            <v>6.5549454951241799</v>
          </cell>
          <cell r="AR420">
            <v>6.6246736398661668</v>
          </cell>
          <cell r="AS420">
            <v>6.6673468605961279</v>
          </cell>
          <cell r="AT420">
            <v>6.5159186188898923</v>
          </cell>
          <cell r="AU420">
            <v>6.6094652854101188</v>
          </cell>
          <cell r="AV420">
            <v>6.3250000000000002</v>
          </cell>
          <cell r="AW420">
            <v>6.4432006484398823</v>
          </cell>
          <cell r="AX420">
            <v>6.4793000000000003</v>
          </cell>
          <cell r="AZ420">
            <v>288</v>
          </cell>
        </row>
        <row r="421">
          <cell r="D421">
            <v>51987</v>
          </cell>
          <cell r="E421">
            <v>25.303920000000002</v>
          </cell>
          <cell r="F421">
            <v>30.100739999999998</v>
          </cell>
          <cell r="G421">
            <v>12.218500000000001</v>
          </cell>
          <cell r="H421">
            <v>16.289300000000001</v>
          </cell>
          <cell r="I421">
            <v>0</v>
          </cell>
          <cell r="J421">
            <v>28.100739999999998</v>
          </cell>
          <cell r="K421">
            <v>27.850739999999998</v>
          </cell>
          <cell r="L421">
            <v>23.92774</v>
          </cell>
          <cell r="M421">
            <v>31.32009</v>
          </cell>
          <cell r="N421">
            <v>50.736969999999999</v>
          </cell>
          <cell r="O421">
            <v>12.10787</v>
          </cell>
          <cell r="P421">
            <v>19.718669999999999</v>
          </cell>
          <cell r="Q421">
            <v>0</v>
          </cell>
          <cell r="R421">
            <v>49.736969999999999</v>
          </cell>
          <cell r="S421">
            <v>48.736969999999999</v>
          </cell>
          <cell r="T421">
            <v>46.068469999999998</v>
          </cell>
          <cell r="U421">
            <v>27.956210000000006</v>
          </cell>
          <cell r="V421">
            <v>39.198432795698928</v>
          </cell>
          <cell r="W421">
            <v>12.169727634408602</v>
          </cell>
          <cell r="X421">
            <v>0</v>
          </cell>
          <cell r="Y421">
            <v>33.688706989247308</v>
          </cell>
          <cell r="Z421">
            <v>37.639293010752688</v>
          </cell>
          <cell r="AA421">
            <v>0</v>
          </cell>
          <cell r="AB421">
            <v>0</v>
          </cell>
          <cell r="AC421">
            <v>6.57</v>
          </cell>
          <cell r="AD421">
            <v>6.2</v>
          </cell>
          <cell r="AE421">
            <v>6.29</v>
          </cell>
          <cell r="AF421">
            <v>6.51</v>
          </cell>
          <cell r="AG421">
            <v>7.32</v>
          </cell>
          <cell r="AH421">
            <v>5.68</v>
          </cell>
          <cell r="AI421">
            <v>6.73</v>
          </cell>
          <cell r="AJ421">
            <v>6.6459000000000001</v>
          </cell>
          <cell r="AK421">
            <v>6.8048000000000002</v>
          </cell>
          <cell r="AL421">
            <v>6.6357999999999997</v>
          </cell>
          <cell r="AM421">
            <v>6.8548</v>
          </cell>
          <cell r="AN421">
            <v>6.6314000000000002</v>
          </cell>
          <cell r="AO421">
            <v>6.5806359315171683</v>
          </cell>
          <cell r="AP421">
            <v>6.6601598002636111</v>
          </cell>
          <cell r="AQ421">
            <v>6.4772737362564081</v>
          </cell>
          <cell r="AR421">
            <v>6.6652292517489613</v>
          </cell>
          <cell r="AS421">
            <v>6.6878323671002757</v>
          </cell>
          <cell r="AT421">
            <v>6.4707515005520424</v>
          </cell>
          <cell r="AU421">
            <v>6.6500208972929133</v>
          </cell>
          <cell r="AV421">
            <v>6.3049999999999997</v>
          </cell>
          <cell r="AW421">
            <v>6.3110733997357453</v>
          </cell>
          <cell r="AX421">
            <v>6.3460999999999999</v>
          </cell>
          <cell r="AZ421">
            <v>289</v>
          </cell>
        </row>
        <row r="422">
          <cell r="D422">
            <v>52018</v>
          </cell>
          <cell r="E422">
            <v>52.962670000000003</v>
          </cell>
          <cell r="F422">
            <v>59.098550000000003</v>
          </cell>
          <cell r="G422">
            <v>37.08802</v>
          </cell>
          <cell r="H422">
            <v>42.495820000000002</v>
          </cell>
          <cell r="I422">
            <v>0</v>
          </cell>
          <cell r="J422">
            <v>58.598550000000003</v>
          </cell>
          <cell r="K422">
            <v>58.098550000000003</v>
          </cell>
          <cell r="L422">
            <v>45.143549999999998</v>
          </cell>
          <cell r="M422">
            <v>43.76</v>
          </cell>
          <cell r="N422">
            <v>63.470599999999997</v>
          </cell>
          <cell r="O422">
            <v>24.438980000000001</v>
          </cell>
          <cell r="P422">
            <v>33.287579999999998</v>
          </cell>
          <cell r="Q422">
            <v>0</v>
          </cell>
          <cell r="R422">
            <v>61.470599999999997</v>
          </cell>
          <cell r="S422">
            <v>61.970599999999997</v>
          </cell>
          <cell r="T422">
            <v>66.959100000000007</v>
          </cell>
          <cell r="U422">
            <v>48.872594444444452</v>
          </cell>
          <cell r="V422">
            <v>61.041683333333324</v>
          </cell>
          <cell r="W422">
            <v>31.466224444444446</v>
          </cell>
          <cell r="X422">
            <v>0</v>
          </cell>
          <cell r="Y422">
            <v>54.839349999999996</v>
          </cell>
          <cell r="Z422">
            <v>59.875016666666667</v>
          </cell>
          <cell r="AA422">
            <v>0</v>
          </cell>
          <cell r="AB422">
            <v>0</v>
          </cell>
          <cell r="AC422">
            <v>6.42</v>
          </cell>
          <cell r="AD422">
            <v>6.09</v>
          </cell>
          <cell r="AE422">
            <v>6.09</v>
          </cell>
          <cell r="AF422">
            <v>6.42</v>
          </cell>
          <cell r="AG422">
            <v>7.38</v>
          </cell>
          <cell r="AH422">
            <v>5.83</v>
          </cell>
          <cell r="AI422">
            <v>6.59</v>
          </cell>
          <cell r="AJ422">
            <v>6.4965999999999999</v>
          </cell>
          <cell r="AK422">
            <v>6.6558999999999999</v>
          </cell>
          <cell r="AL422">
            <v>6.4862000000000002</v>
          </cell>
          <cell r="AM422">
            <v>6.7058999999999997</v>
          </cell>
          <cell r="AN422">
            <v>6.4819000000000004</v>
          </cell>
          <cell r="AO422">
            <v>6.4303312263035242</v>
          </cell>
          <cell r="AP422">
            <v>6.5080762557031333</v>
          </cell>
          <cell r="AQ422">
            <v>6.3167521012630141</v>
          </cell>
          <cell r="AR422">
            <v>6.5131457071884826</v>
          </cell>
          <cell r="AS422">
            <v>6.5956475878316088</v>
          </cell>
          <cell r="AT422">
            <v>6.3477965672990058</v>
          </cell>
          <cell r="AU422">
            <v>6.4979373527324347</v>
          </cell>
          <cell r="AV422">
            <v>6.1050000000000004</v>
          </cell>
          <cell r="AW422">
            <v>6.1992734200630144</v>
          </cell>
          <cell r="AX422">
            <v>6.2386999999999997</v>
          </cell>
          <cell r="AZ422">
            <v>290</v>
          </cell>
        </row>
        <row r="423">
          <cell r="D423">
            <v>52048</v>
          </cell>
          <cell r="E423">
            <v>177.90350000000001</v>
          </cell>
          <cell r="F423">
            <v>255.57380000000001</v>
          </cell>
          <cell r="G423">
            <v>161.70259999999999</v>
          </cell>
          <cell r="H423">
            <v>167.27010000000001</v>
          </cell>
          <cell r="I423">
            <v>0</v>
          </cell>
          <cell r="J423">
            <v>259.32380000000001</v>
          </cell>
          <cell r="K423">
            <v>260.07380000000001</v>
          </cell>
          <cell r="L423">
            <v>209.30109999999999</v>
          </cell>
          <cell r="M423">
            <v>68.914150000000006</v>
          </cell>
          <cell r="N423">
            <v>89.724980000000002</v>
          </cell>
          <cell r="O423">
            <v>48.87379</v>
          </cell>
          <cell r="P423">
            <v>59.809190000000001</v>
          </cell>
          <cell r="Q423">
            <v>0</v>
          </cell>
          <cell r="R423">
            <v>90.224980000000002</v>
          </cell>
          <cell r="S423">
            <v>90.724980000000002</v>
          </cell>
          <cell r="T423">
            <v>82.945679999999996</v>
          </cell>
          <cell r="U423">
            <v>129.85443172043011</v>
          </cell>
          <cell r="V423">
            <v>182.4576535483871</v>
          </cell>
          <cell r="W423">
            <v>111.96086655913979</v>
          </cell>
          <cell r="X423">
            <v>0</v>
          </cell>
          <cell r="Y423">
            <v>153.59602236559138</v>
          </cell>
          <cell r="Z423">
            <v>184.77485784946236</v>
          </cell>
          <cell r="AA423">
            <v>0</v>
          </cell>
          <cell r="AB423">
            <v>0</v>
          </cell>
          <cell r="AC423">
            <v>6.75</v>
          </cell>
          <cell r="AD423">
            <v>6.03</v>
          </cell>
          <cell r="AE423">
            <v>6.13</v>
          </cell>
          <cell r="AF423">
            <v>6.79</v>
          </cell>
          <cell r="AG423">
            <v>7.8</v>
          </cell>
          <cell r="AH423">
            <v>5.76</v>
          </cell>
          <cell r="AI423">
            <v>6.97</v>
          </cell>
          <cell r="AJ423">
            <v>6.8301999999999996</v>
          </cell>
          <cell r="AK423">
            <v>6.9911000000000003</v>
          </cell>
          <cell r="AL423">
            <v>6.8178000000000001</v>
          </cell>
          <cell r="AM423">
            <v>7.0411000000000001</v>
          </cell>
          <cell r="AN423">
            <v>6.8141999999999996</v>
          </cell>
          <cell r="AO423">
            <v>6.7610015777735422</v>
          </cell>
          <cell r="AP423">
            <v>6.8426600537361866</v>
          </cell>
          <cell r="AQ423">
            <v>6.3063958667473123</v>
          </cell>
          <cell r="AR423">
            <v>6.847729505221535</v>
          </cell>
          <cell r="AS423">
            <v>6.9746294581583523</v>
          </cell>
          <cell r="AT423">
            <v>6.6012342868613869</v>
          </cell>
          <cell r="AU423">
            <v>6.8325211507654879</v>
          </cell>
          <cell r="AV423">
            <v>6.1449999999999996</v>
          </cell>
          <cell r="AW423">
            <v>6.1382916129687981</v>
          </cell>
          <cell r="AX423">
            <v>6.1920999999999999</v>
          </cell>
          <cell r="AZ423">
            <v>291</v>
          </cell>
        </row>
        <row r="424">
          <cell r="D424">
            <v>52079</v>
          </cell>
          <cell r="E424">
            <v>244.75790000000001</v>
          </cell>
          <cell r="F424">
            <v>280.32639999999998</v>
          </cell>
          <cell r="G424">
            <v>227.45740000000001</v>
          </cell>
          <cell r="H424">
            <v>231.53309999999999</v>
          </cell>
          <cell r="I424">
            <v>0</v>
          </cell>
          <cell r="J424">
            <v>284.32639999999998</v>
          </cell>
          <cell r="K424">
            <v>284.32639999999998</v>
          </cell>
          <cell r="L424">
            <v>241.9451</v>
          </cell>
          <cell r="M424">
            <v>98.93947</v>
          </cell>
          <cell r="N424">
            <v>127.6508</v>
          </cell>
          <cell r="O424">
            <v>79.184809999999999</v>
          </cell>
          <cell r="P424">
            <v>89.154510000000002</v>
          </cell>
          <cell r="Q424">
            <v>0</v>
          </cell>
          <cell r="R424">
            <v>128.6508</v>
          </cell>
          <cell r="S424">
            <v>128.1508</v>
          </cell>
          <cell r="T424">
            <v>117.72410000000001</v>
          </cell>
          <cell r="U424">
            <v>180.47235559139784</v>
          </cell>
          <cell r="V424">
            <v>213.01780215053762</v>
          </cell>
          <cell r="W424">
            <v>162.08991408602151</v>
          </cell>
          <cell r="X424">
            <v>0</v>
          </cell>
          <cell r="Y424">
            <v>187.18100322580645</v>
          </cell>
          <cell r="Z424">
            <v>215.69522150537634</v>
          </cell>
          <cell r="AA424">
            <v>0</v>
          </cell>
          <cell r="AB424">
            <v>0</v>
          </cell>
          <cell r="AC424">
            <v>6.79</v>
          </cell>
          <cell r="AD424">
            <v>6.07</v>
          </cell>
          <cell r="AE424">
            <v>6.16</v>
          </cell>
          <cell r="AF424">
            <v>6.82</v>
          </cell>
          <cell r="AG424">
            <v>7.85</v>
          </cell>
          <cell r="AH424">
            <v>5.79</v>
          </cell>
          <cell r="AI424">
            <v>7.01</v>
          </cell>
          <cell r="AJ424">
            <v>6.8704000000000001</v>
          </cell>
          <cell r="AK424">
            <v>7.0315000000000003</v>
          </cell>
          <cell r="AL424">
            <v>6.8578999999999999</v>
          </cell>
          <cell r="AM424">
            <v>7.0815000000000001</v>
          </cell>
          <cell r="AN424">
            <v>6.8543000000000003</v>
          </cell>
          <cell r="AO424">
            <v>6.8010828324971806</v>
          </cell>
          <cell r="AP424">
            <v>6.8832156656189802</v>
          </cell>
          <cell r="AQ424">
            <v>6.3426426875522717</v>
          </cell>
          <cell r="AR424">
            <v>6.8882851171043296</v>
          </cell>
          <cell r="AS424">
            <v>7.0053577179145758</v>
          </cell>
          <cell r="AT424">
            <v>6.6388735521429281</v>
          </cell>
          <cell r="AU424">
            <v>6.8730767626482825</v>
          </cell>
          <cell r="AV424">
            <v>6.1749999999999998</v>
          </cell>
          <cell r="AW424">
            <v>6.1789461510316093</v>
          </cell>
          <cell r="AX424">
            <v>6.2337999999999996</v>
          </cell>
          <cell r="AZ424">
            <v>292</v>
          </cell>
        </row>
        <row r="425">
          <cell r="D425">
            <v>52110</v>
          </cell>
          <cell r="E425">
            <v>80.200310000000002</v>
          </cell>
          <cell r="F425">
            <v>82.391059999999996</v>
          </cell>
          <cell r="G425">
            <v>59.340560000000004</v>
          </cell>
          <cell r="H425">
            <v>64.356260000000006</v>
          </cell>
          <cell r="I425">
            <v>0</v>
          </cell>
          <cell r="J425">
            <v>85.391059999999996</v>
          </cell>
          <cell r="K425">
            <v>84.391059999999996</v>
          </cell>
          <cell r="L425">
            <v>52.971060000000001</v>
          </cell>
          <cell r="M425">
            <v>67.406360000000006</v>
          </cell>
          <cell r="N425">
            <v>77.531999999999996</v>
          </cell>
          <cell r="O425">
            <v>45.443170000000002</v>
          </cell>
          <cell r="P425">
            <v>54.626669999999997</v>
          </cell>
          <cell r="Q425">
            <v>0</v>
          </cell>
          <cell r="R425">
            <v>76.281999999999996</v>
          </cell>
          <cell r="S425">
            <v>76.531999999999996</v>
          </cell>
          <cell r="T425">
            <v>71.776300000000006</v>
          </cell>
          <cell r="U425">
            <v>74.514110000000002</v>
          </cell>
          <cell r="V425">
            <v>80.231477777777769</v>
          </cell>
          <cell r="W425">
            <v>53.163942222222232</v>
          </cell>
          <cell r="X425">
            <v>0</v>
          </cell>
          <cell r="Y425">
            <v>61.328944444444453</v>
          </cell>
          <cell r="Z425">
            <v>81.342588888888884</v>
          </cell>
          <cell r="AA425">
            <v>0</v>
          </cell>
          <cell r="AB425">
            <v>0</v>
          </cell>
          <cell r="AC425">
            <v>6.82</v>
          </cell>
          <cell r="AD425">
            <v>6.09</v>
          </cell>
          <cell r="AE425">
            <v>6.33</v>
          </cell>
          <cell r="AF425">
            <v>6.82</v>
          </cell>
          <cell r="AG425">
            <v>7.71</v>
          </cell>
          <cell r="AH425">
            <v>5.57</v>
          </cell>
          <cell r="AI425">
            <v>7.03</v>
          </cell>
          <cell r="AJ425">
            <v>6.9</v>
          </cell>
          <cell r="AK425">
            <v>7.0608000000000004</v>
          </cell>
          <cell r="AL425">
            <v>6.8876999999999997</v>
          </cell>
          <cell r="AM425">
            <v>7.1108000000000002</v>
          </cell>
          <cell r="AN425">
            <v>6.8840000000000003</v>
          </cell>
          <cell r="AO425">
            <v>6.8311437735399085</v>
          </cell>
          <cell r="AP425">
            <v>6.9136323745310753</v>
          </cell>
          <cell r="AQ425">
            <v>6.4410269154514479</v>
          </cell>
          <cell r="AR425">
            <v>6.9187018260164255</v>
          </cell>
          <cell r="AS425">
            <v>7.0053577179145758</v>
          </cell>
          <cell r="AT425">
            <v>6.6840406704807789</v>
          </cell>
          <cell r="AU425">
            <v>6.9034934715603775</v>
          </cell>
          <cell r="AV425">
            <v>6.3449999999999998</v>
          </cell>
          <cell r="AW425">
            <v>6.1992734200630144</v>
          </cell>
          <cell r="AX425">
            <v>6.2542</v>
          </cell>
          <cell r="AZ425">
            <v>293</v>
          </cell>
        </row>
        <row r="426">
          <cell r="D426">
            <v>52140</v>
          </cell>
          <cell r="E426">
            <v>98.663960000000003</v>
          </cell>
          <cell r="F426">
            <v>78.455699999999993</v>
          </cell>
          <cell r="G426">
            <v>80.330479999999994</v>
          </cell>
          <cell r="H426">
            <v>85.046279999999996</v>
          </cell>
          <cell r="I426">
            <v>0</v>
          </cell>
          <cell r="J426">
            <v>77.205699999999993</v>
          </cell>
          <cell r="K426">
            <v>76.955699999999993</v>
          </cell>
          <cell r="L426">
            <v>78.302899999999994</v>
          </cell>
          <cell r="M426">
            <v>80.918790000000001</v>
          </cell>
          <cell r="N426">
            <v>76.704089999999994</v>
          </cell>
          <cell r="O426">
            <v>60.087490000000003</v>
          </cell>
          <cell r="P426">
            <v>65.948490000000007</v>
          </cell>
          <cell r="Q426">
            <v>0</v>
          </cell>
          <cell r="R426">
            <v>75.454089999999994</v>
          </cell>
          <cell r="S426">
            <v>75.454089999999994</v>
          </cell>
          <cell r="T426">
            <v>76.988990000000001</v>
          </cell>
          <cell r="U426">
            <v>91.2224370967742</v>
          </cell>
          <cell r="V426">
            <v>77.72115387096774</v>
          </cell>
          <cell r="W426">
            <v>71.841484193548368</v>
          </cell>
          <cell r="X426">
            <v>0</v>
          </cell>
          <cell r="Y426">
            <v>77.751905483870971</v>
          </cell>
          <cell r="Z426">
            <v>76.47115387096774</v>
          </cell>
          <cell r="AA426">
            <v>0</v>
          </cell>
          <cell r="AB426">
            <v>0</v>
          </cell>
          <cell r="AC426">
            <v>6.81</v>
          </cell>
          <cell r="AD426">
            <v>6.31</v>
          </cell>
          <cell r="AE426">
            <v>6.42</v>
          </cell>
          <cell r="AF426">
            <v>6.77</v>
          </cell>
          <cell r="AG426">
            <v>7.58</v>
          </cell>
          <cell r="AH426">
            <v>5.61</v>
          </cell>
          <cell r="AI426">
            <v>6.99</v>
          </cell>
          <cell r="AJ426">
            <v>6.8891999999999998</v>
          </cell>
          <cell r="AK426">
            <v>7.0496999999999996</v>
          </cell>
          <cell r="AL426">
            <v>6.8773</v>
          </cell>
          <cell r="AM426">
            <v>7.0997000000000003</v>
          </cell>
          <cell r="AN426">
            <v>6.8735999999999997</v>
          </cell>
          <cell r="AO426">
            <v>6.8211234598589998</v>
          </cell>
          <cell r="AP426">
            <v>6.9034934715603775</v>
          </cell>
          <cell r="AQ426">
            <v>6.6015485504448428</v>
          </cell>
          <cell r="AR426">
            <v>6.9085629230457259</v>
          </cell>
          <cell r="AS426">
            <v>6.9541439516542036</v>
          </cell>
          <cell r="AT426">
            <v>6.7543006323396568</v>
          </cell>
          <cell r="AU426">
            <v>6.8933545685896789</v>
          </cell>
          <cell r="AV426">
            <v>6.4349999999999996</v>
          </cell>
          <cell r="AW426">
            <v>6.4228733794084762</v>
          </cell>
          <cell r="AX426">
            <v>6.4755000000000003</v>
          </cell>
          <cell r="AZ426">
            <v>294</v>
          </cell>
        </row>
        <row r="427">
          <cell r="D427">
            <v>52171</v>
          </cell>
          <cell r="E427">
            <v>87.773319999999998</v>
          </cell>
          <cell r="F427">
            <v>68.528980000000004</v>
          </cell>
          <cell r="G427">
            <v>67.22748</v>
          </cell>
          <cell r="H427">
            <v>70.450379999999996</v>
          </cell>
          <cell r="I427">
            <v>0</v>
          </cell>
          <cell r="J427">
            <v>67.028980000000004</v>
          </cell>
          <cell r="K427">
            <v>67.278980000000004</v>
          </cell>
          <cell r="L427">
            <v>67.21978</v>
          </cell>
          <cell r="M427">
            <v>79.040030000000002</v>
          </cell>
          <cell r="N427">
            <v>70.933490000000006</v>
          </cell>
          <cell r="O427">
            <v>57.622019999999999</v>
          </cell>
          <cell r="P427">
            <v>62.534219999999998</v>
          </cell>
          <cell r="Q427">
            <v>0</v>
          </cell>
          <cell r="R427">
            <v>69.683490000000006</v>
          </cell>
          <cell r="S427">
            <v>69.683490000000006</v>
          </cell>
          <cell r="T427">
            <v>69.811390000000003</v>
          </cell>
          <cell r="U427">
            <v>83.691324535367542</v>
          </cell>
          <cell r="V427">
            <v>69.652863314840502</v>
          </cell>
          <cell r="W427">
            <v>62.737826712898745</v>
          </cell>
          <cell r="X427">
            <v>0</v>
          </cell>
          <cell r="Y427">
            <v>68.431115048543688</v>
          </cell>
          <cell r="Z427">
            <v>68.269714909847437</v>
          </cell>
          <cell r="AA427">
            <v>0</v>
          </cell>
          <cell r="AB427">
            <v>0</v>
          </cell>
          <cell r="AC427">
            <v>7.45</v>
          </cell>
          <cell r="AD427">
            <v>7.51</v>
          </cell>
          <cell r="AE427">
            <v>7.23</v>
          </cell>
          <cell r="AF427">
            <v>7.34</v>
          </cell>
          <cell r="AG427">
            <v>7.98</v>
          </cell>
          <cell r="AH427">
            <v>6.02</v>
          </cell>
          <cell r="AI427">
            <v>7.67</v>
          </cell>
          <cell r="AJ427">
            <v>7.5376000000000003</v>
          </cell>
          <cell r="AK427">
            <v>7.702</v>
          </cell>
          <cell r="AL427">
            <v>7.5210999999999997</v>
          </cell>
          <cell r="AM427">
            <v>7.7519999999999998</v>
          </cell>
          <cell r="AN427">
            <v>7.5190000000000001</v>
          </cell>
          <cell r="AO427">
            <v>7.4624235354372148</v>
          </cell>
          <cell r="AP427">
            <v>7.552383261685085</v>
          </cell>
          <cell r="AQ427">
            <v>7.642350119272975</v>
          </cell>
          <cell r="AR427">
            <v>7.5574527131704352</v>
          </cell>
          <cell r="AS427">
            <v>7.5379808870224316</v>
          </cell>
          <cell r="AT427">
            <v>7.2712132088728287</v>
          </cell>
          <cell r="AU427">
            <v>7.5422443587143873</v>
          </cell>
          <cell r="AV427">
            <v>7.2450000000000001</v>
          </cell>
          <cell r="AW427">
            <v>7.6425095212928138</v>
          </cell>
          <cell r="AX427">
            <v>7.7374000000000001</v>
          </cell>
          <cell r="AZ427">
            <v>295</v>
          </cell>
        </row>
        <row r="428">
          <cell r="D428">
            <v>52201</v>
          </cell>
          <cell r="E428">
            <v>104.98560000000001</v>
          </cell>
          <cell r="F428">
            <v>78.349400000000003</v>
          </cell>
          <cell r="G428">
            <v>90.635059999999996</v>
          </cell>
          <cell r="H428">
            <v>91.474059999999994</v>
          </cell>
          <cell r="I428">
            <v>0</v>
          </cell>
          <cell r="J428">
            <v>76.849400000000003</v>
          </cell>
          <cell r="K428">
            <v>76.849400000000003</v>
          </cell>
          <cell r="L428">
            <v>82.730599999999995</v>
          </cell>
          <cell r="M428">
            <v>87.844710000000006</v>
          </cell>
          <cell r="N428">
            <v>76.062960000000004</v>
          </cell>
          <cell r="O428">
            <v>66.895799999999994</v>
          </cell>
          <cell r="P428">
            <v>70.608500000000006</v>
          </cell>
          <cell r="Q428">
            <v>0</v>
          </cell>
          <cell r="R428">
            <v>74.062960000000004</v>
          </cell>
          <cell r="S428">
            <v>75.062960000000004</v>
          </cell>
          <cell r="T428">
            <v>81.202659999999995</v>
          </cell>
          <cell r="U428">
            <v>97.428863548387113</v>
          </cell>
          <cell r="V428">
            <v>77.341399569892474</v>
          </cell>
          <cell r="W428">
            <v>80.169364731182796</v>
          </cell>
          <cell r="X428">
            <v>0</v>
          </cell>
          <cell r="Y428">
            <v>82.056992043010752</v>
          </cell>
          <cell r="Z428">
            <v>75.620969462365593</v>
          </cell>
          <cell r="AA428">
            <v>0</v>
          </cell>
          <cell r="AB428">
            <v>0</v>
          </cell>
          <cell r="AC428">
            <v>7.82</v>
          </cell>
          <cell r="AD428">
            <v>7.93</v>
          </cell>
          <cell r="AE428">
            <v>7.69</v>
          </cell>
          <cell r="AF428">
            <v>7.74</v>
          </cell>
          <cell r="AG428">
            <v>8.24</v>
          </cell>
          <cell r="AH428">
            <v>6.09</v>
          </cell>
          <cell r="AI428">
            <v>8.1300000000000008</v>
          </cell>
          <cell r="AJ428">
            <v>7.9134000000000002</v>
          </cell>
          <cell r="AK428">
            <v>8.0807000000000002</v>
          </cell>
          <cell r="AL428">
            <v>7.8936999999999999</v>
          </cell>
          <cell r="AM428">
            <v>8.1306999999999992</v>
          </cell>
          <cell r="AN428">
            <v>7.8928000000000003</v>
          </cell>
          <cell r="AO428">
            <v>7.8331751416308713</v>
          </cell>
          <cell r="AP428">
            <v>7.9275226716009328</v>
          </cell>
          <cell r="AQ428">
            <v>8.0980244379638986</v>
          </cell>
          <cell r="AR428">
            <v>7.932592123086283</v>
          </cell>
          <cell r="AS428">
            <v>7.9476910171053978</v>
          </cell>
          <cell r="AT428">
            <v>7.6024387433503957</v>
          </cell>
          <cell r="AU428">
            <v>7.9173837686302342</v>
          </cell>
          <cell r="AV428">
            <v>7.7050000000000001</v>
          </cell>
          <cell r="AW428">
            <v>8.0693821709523323</v>
          </cell>
          <cell r="AX428">
            <v>8.1853999999999996</v>
          </cell>
          <cell r="AZ428">
            <v>296</v>
          </cell>
        </row>
        <row r="429"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B429">
            <v>0</v>
          </cell>
          <cell r="AC429">
            <v>0</v>
          </cell>
          <cell r="AD429">
            <v>0</v>
          </cell>
          <cell r="AE429">
            <v>0</v>
          </cell>
          <cell r="AF429">
            <v>0</v>
          </cell>
          <cell r="AG429">
            <v>0</v>
          </cell>
          <cell r="AH429">
            <v>0</v>
          </cell>
          <cell r="AI429">
            <v>0</v>
          </cell>
          <cell r="AJ429">
            <v>0</v>
          </cell>
          <cell r="AK429">
            <v>0</v>
          </cell>
          <cell r="AL429">
            <v>0</v>
          </cell>
          <cell r="AM429">
            <v>0</v>
          </cell>
          <cell r="AN429">
            <v>0</v>
          </cell>
          <cell r="AO429">
            <v>0</v>
          </cell>
          <cell r="AP429">
            <v>0</v>
          </cell>
          <cell r="AQ429">
            <v>0</v>
          </cell>
          <cell r="AR429">
            <v>0</v>
          </cell>
          <cell r="AS429">
            <v>0</v>
          </cell>
          <cell r="AT429">
            <v>0</v>
          </cell>
          <cell r="AU429">
            <v>0</v>
          </cell>
          <cell r="AV429">
            <v>0</v>
          </cell>
          <cell r="AW429">
            <v>0</v>
          </cell>
          <cell r="AX429">
            <v>0</v>
          </cell>
          <cell r="AZ429">
            <v>0</v>
          </cell>
        </row>
        <row r="430"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0</v>
          </cell>
          <cell r="Z430">
            <v>0</v>
          </cell>
          <cell r="AA430">
            <v>0</v>
          </cell>
          <cell r="AB430">
            <v>0</v>
          </cell>
          <cell r="AC430">
            <v>0</v>
          </cell>
          <cell r="AD430">
            <v>0</v>
          </cell>
          <cell r="AE430">
            <v>0</v>
          </cell>
          <cell r="AF430">
            <v>0</v>
          </cell>
          <cell r="AG430">
            <v>0</v>
          </cell>
          <cell r="AH430">
            <v>0</v>
          </cell>
          <cell r="AI430">
            <v>0</v>
          </cell>
          <cell r="AJ430">
            <v>0</v>
          </cell>
          <cell r="AK430">
            <v>0</v>
          </cell>
          <cell r="AL430">
            <v>0</v>
          </cell>
          <cell r="AM430">
            <v>0</v>
          </cell>
          <cell r="AN430">
            <v>0</v>
          </cell>
          <cell r="AO430">
            <v>0</v>
          </cell>
          <cell r="AP430">
            <v>0</v>
          </cell>
          <cell r="AQ430">
            <v>0</v>
          </cell>
          <cell r="AR430">
            <v>0</v>
          </cell>
          <cell r="AS430">
            <v>0</v>
          </cell>
          <cell r="AT430">
            <v>0</v>
          </cell>
          <cell r="AU430">
            <v>0</v>
          </cell>
          <cell r="AV430">
            <v>0</v>
          </cell>
          <cell r="AW430">
            <v>0</v>
          </cell>
          <cell r="AX430">
            <v>0</v>
          </cell>
          <cell r="AZ430">
            <v>0</v>
          </cell>
        </row>
        <row r="431">
          <cell r="D431">
            <v>0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W431">
            <v>0</v>
          </cell>
          <cell r="X431">
            <v>0</v>
          </cell>
          <cell r="Y431">
            <v>0</v>
          </cell>
          <cell r="Z431">
            <v>0</v>
          </cell>
          <cell r="AA431">
            <v>0</v>
          </cell>
          <cell r="AB431">
            <v>0</v>
          </cell>
          <cell r="AC431">
            <v>0</v>
          </cell>
          <cell r="AD431">
            <v>0</v>
          </cell>
          <cell r="AE431">
            <v>0</v>
          </cell>
          <cell r="AF431">
            <v>0</v>
          </cell>
          <cell r="AG431">
            <v>0</v>
          </cell>
          <cell r="AH431">
            <v>0</v>
          </cell>
          <cell r="AI431">
            <v>0</v>
          </cell>
          <cell r="AJ431">
            <v>0</v>
          </cell>
          <cell r="AK431">
            <v>0</v>
          </cell>
          <cell r="AL431">
            <v>0</v>
          </cell>
          <cell r="AM431">
            <v>0</v>
          </cell>
          <cell r="AN431">
            <v>0</v>
          </cell>
          <cell r="AO431">
            <v>0</v>
          </cell>
          <cell r="AP431">
            <v>0</v>
          </cell>
          <cell r="AQ431">
            <v>0</v>
          </cell>
          <cell r="AR431">
            <v>0</v>
          </cell>
          <cell r="AS431">
            <v>0</v>
          </cell>
          <cell r="AT431">
            <v>0</v>
          </cell>
          <cell r="AU431">
            <v>0</v>
          </cell>
          <cell r="AV431">
            <v>0</v>
          </cell>
          <cell r="AW431">
            <v>0</v>
          </cell>
          <cell r="AX431">
            <v>0</v>
          </cell>
          <cell r="AZ431">
            <v>0</v>
          </cell>
        </row>
        <row r="432">
          <cell r="D432">
            <v>0</v>
          </cell>
          <cell r="E432">
            <v>0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Z432">
            <v>0</v>
          </cell>
          <cell r="AA432">
            <v>0</v>
          </cell>
          <cell r="AB432">
            <v>0</v>
          </cell>
          <cell r="AC432">
            <v>0</v>
          </cell>
          <cell r="AD432">
            <v>0</v>
          </cell>
          <cell r="AE432">
            <v>0</v>
          </cell>
          <cell r="AF432">
            <v>0</v>
          </cell>
          <cell r="AG432">
            <v>0</v>
          </cell>
          <cell r="AH432">
            <v>0</v>
          </cell>
          <cell r="AI432">
            <v>0</v>
          </cell>
          <cell r="AJ432">
            <v>0</v>
          </cell>
          <cell r="AK432">
            <v>0</v>
          </cell>
          <cell r="AL432">
            <v>0</v>
          </cell>
          <cell r="AM432">
            <v>0</v>
          </cell>
          <cell r="AN432">
            <v>0</v>
          </cell>
          <cell r="AO432">
            <v>0</v>
          </cell>
          <cell r="AP432">
            <v>0</v>
          </cell>
          <cell r="AQ432">
            <v>0</v>
          </cell>
          <cell r="AR432">
            <v>0</v>
          </cell>
          <cell r="AS432">
            <v>0</v>
          </cell>
          <cell r="AT432">
            <v>0</v>
          </cell>
          <cell r="AU432">
            <v>0</v>
          </cell>
          <cell r="AV432">
            <v>0</v>
          </cell>
          <cell r="AW432">
            <v>0</v>
          </cell>
          <cell r="AX432">
            <v>0</v>
          </cell>
          <cell r="AZ432">
            <v>0</v>
          </cell>
        </row>
        <row r="433">
          <cell r="E433" t="str">
            <v>COB HLH</v>
          </cell>
          <cell r="F433" t="str">
            <v>Palo Verde HLH</v>
          </cell>
          <cell r="G433" t="str">
            <v>Mid-Columbia HLH</v>
          </cell>
          <cell r="H433" t="str">
            <v>NOBHLH</v>
          </cell>
          <cell r="I433">
            <v>0</v>
          </cell>
          <cell r="J433" t="str">
            <v>Four Corners HLH</v>
          </cell>
          <cell r="K433" t="str">
            <v>Mona HLH</v>
          </cell>
          <cell r="L433" t="str">
            <v>Mead HLH</v>
          </cell>
          <cell r="M433" t="str">
            <v>COB LLH</v>
          </cell>
          <cell r="N433" t="str">
            <v>Palo Verde LLH</v>
          </cell>
          <cell r="O433" t="str">
            <v>Mid-Columbia LLH</v>
          </cell>
          <cell r="P433" t="str">
            <v>NOBLLH</v>
          </cell>
          <cell r="Q433">
            <v>0</v>
          </cell>
          <cell r="R433" t="str">
            <v>Four Corners LLH</v>
          </cell>
          <cell r="S433" t="str">
            <v>Mona LLH</v>
          </cell>
          <cell r="T433" t="str">
            <v>Mead LLH</v>
          </cell>
          <cell r="U433" t="str">
            <v>COB</v>
          </cell>
          <cell r="V433" t="str">
            <v>PV</v>
          </cell>
          <cell r="W433" t="str">
            <v>MidC</v>
          </cell>
          <cell r="X433" t="str">
            <v>NOB</v>
          </cell>
          <cell r="Y433" t="str">
            <v>Mead</v>
          </cell>
          <cell r="Z433" t="str">
            <v>FC</v>
          </cell>
          <cell r="AC433" t="str">
            <v>Opal Gas</v>
          </cell>
          <cell r="AD433" t="str">
            <v>SUMAS</v>
          </cell>
          <cell r="AE433" t="str">
            <v>Stanfield Gas</v>
          </cell>
          <cell r="AF433" t="str">
            <v>SANJUAN</v>
          </cell>
          <cell r="AG433" t="str">
            <v>Henry Hub Gas</v>
          </cell>
          <cell r="AH433" t="str">
            <v>AECO</v>
          </cell>
          <cell r="AI433" t="str">
            <v>SOCALBOR</v>
          </cell>
          <cell r="AJ433" t="str">
            <v>Currant Creek</v>
          </cell>
          <cell r="AK433" t="str">
            <v>GADSBY</v>
          </cell>
          <cell r="AL433" t="str">
            <v>Lakeside</v>
          </cell>
          <cell r="AM433" t="str">
            <v>LTLMTN</v>
          </cell>
          <cell r="AN433" t="str">
            <v>WV_PLANT</v>
          </cell>
          <cell r="AO433" t="str">
            <v>Bridger</v>
          </cell>
          <cell r="AP433" t="str">
            <v>Naughton</v>
          </cell>
          <cell r="AQ433" t="str">
            <v>West</v>
          </cell>
          <cell r="AR433" t="str">
            <v>East</v>
          </cell>
          <cell r="AS433" t="str">
            <v>Cholla</v>
          </cell>
          <cell r="AT433" t="str">
            <v>Johnston</v>
          </cell>
          <cell r="AU433" t="str">
            <v>Utah</v>
          </cell>
          <cell r="AV433" t="str">
            <v>Hermiston</v>
          </cell>
          <cell r="AW433" t="str">
            <v>OR W</v>
          </cell>
          <cell r="AX433" t="str">
            <v>Z_CHEBRN</v>
          </cell>
        </row>
        <row r="434">
          <cell r="D434" t="str">
            <v>Match Value</v>
          </cell>
          <cell r="E434">
            <v>5</v>
          </cell>
          <cell r="F434">
            <v>7</v>
          </cell>
          <cell r="G434">
            <v>9</v>
          </cell>
          <cell r="H434">
            <v>31</v>
          </cell>
          <cell r="I434">
            <v>0</v>
          </cell>
          <cell r="J434">
            <v>17</v>
          </cell>
          <cell r="K434">
            <v>15</v>
          </cell>
          <cell r="L434">
            <v>27</v>
          </cell>
          <cell r="M434">
            <v>6</v>
          </cell>
          <cell r="N434">
            <v>8</v>
          </cell>
          <cell r="O434">
            <v>10</v>
          </cell>
          <cell r="P434">
            <v>32</v>
          </cell>
          <cell r="Q434">
            <v>0</v>
          </cell>
          <cell r="R434">
            <v>18</v>
          </cell>
          <cell r="S434">
            <v>16</v>
          </cell>
          <cell r="T434">
            <v>28</v>
          </cell>
          <cell r="U434">
            <v>76</v>
          </cell>
          <cell r="V434">
            <v>77</v>
          </cell>
          <cell r="W434">
            <v>78</v>
          </cell>
          <cell r="X434" t="e">
            <v>#N/A</v>
          </cell>
          <cell r="Y434">
            <v>83</v>
          </cell>
          <cell r="Z434">
            <v>80</v>
          </cell>
          <cell r="AC434">
            <v>36</v>
          </cell>
          <cell r="AD434">
            <v>42</v>
          </cell>
          <cell r="AE434">
            <v>41</v>
          </cell>
          <cell r="AF434">
            <v>35</v>
          </cell>
          <cell r="AG434">
            <v>33</v>
          </cell>
          <cell r="AH434">
            <v>43</v>
          </cell>
          <cell r="AI434">
            <v>34</v>
          </cell>
          <cell r="AJ434">
            <v>47</v>
          </cell>
          <cell r="AK434">
            <v>44</v>
          </cell>
          <cell r="AL434">
            <v>48</v>
          </cell>
          <cell r="AM434">
            <v>46</v>
          </cell>
          <cell r="AN434">
            <v>45</v>
          </cell>
          <cell r="AO434">
            <v>98</v>
          </cell>
          <cell r="AP434">
            <v>99</v>
          </cell>
          <cell r="AQ434">
            <v>66</v>
          </cell>
          <cell r="AR434">
            <v>68</v>
          </cell>
          <cell r="AS434">
            <v>95</v>
          </cell>
          <cell r="AT434">
            <v>96</v>
          </cell>
          <cell r="AU434">
            <v>71</v>
          </cell>
          <cell r="AV434">
            <v>52</v>
          </cell>
          <cell r="AW434">
            <v>63</v>
          </cell>
          <cell r="AX434">
            <v>49</v>
          </cell>
        </row>
        <row r="435">
          <cell r="D435" t="str">
            <v>Expected Value</v>
          </cell>
          <cell r="E435">
            <v>5</v>
          </cell>
          <cell r="F435">
            <v>7</v>
          </cell>
          <cell r="G435">
            <v>9</v>
          </cell>
          <cell r="H435">
            <v>31</v>
          </cell>
          <cell r="I435">
            <v>0</v>
          </cell>
          <cell r="J435">
            <v>17</v>
          </cell>
          <cell r="K435">
            <v>15</v>
          </cell>
          <cell r="L435">
            <v>27</v>
          </cell>
          <cell r="M435">
            <v>6</v>
          </cell>
          <cell r="N435">
            <v>8</v>
          </cell>
          <cell r="O435">
            <v>10</v>
          </cell>
          <cell r="P435">
            <v>32</v>
          </cell>
          <cell r="Q435">
            <v>0</v>
          </cell>
          <cell r="R435">
            <v>18</v>
          </cell>
          <cell r="S435">
            <v>16</v>
          </cell>
          <cell r="T435">
            <v>28</v>
          </cell>
          <cell r="U435">
            <v>76</v>
          </cell>
          <cell r="V435">
            <v>77</v>
          </cell>
          <cell r="W435">
            <v>78</v>
          </cell>
          <cell r="X435">
            <v>82</v>
          </cell>
          <cell r="Y435">
            <v>83</v>
          </cell>
          <cell r="Z435">
            <v>80</v>
          </cell>
          <cell r="AC435">
            <v>36</v>
          </cell>
          <cell r="AD435">
            <v>42</v>
          </cell>
          <cell r="AE435">
            <v>41</v>
          </cell>
          <cell r="AF435">
            <v>35</v>
          </cell>
          <cell r="AG435">
            <v>33</v>
          </cell>
          <cell r="AH435">
            <v>43</v>
          </cell>
          <cell r="AI435">
            <v>34</v>
          </cell>
          <cell r="AJ435">
            <v>47</v>
          </cell>
          <cell r="AK435">
            <v>44</v>
          </cell>
          <cell r="AL435">
            <v>48</v>
          </cell>
          <cell r="AM435">
            <v>46</v>
          </cell>
          <cell r="AN435">
            <v>45</v>
          </cell>
          <cell r="AO435">
            <v>98</v>
          </cell>
          <cell r="AP435">
            <v>99</v>
          </cell>
          <cell r="AQ435">
            <v>66</v>
          </cell>
          <cell r="AR435">
            <v>68</v>
          </cell>
          <cell r="AS435">
            <v>95</v>
          </cell>
          <cell r="AT435">
            <v>96</v>
          </cell>
          <cell r="AU435">
            <v>71</v>
          </cell>
          <cell r="AV435">
            <v>52</v>
          </cell>
          <cell r="AW435">
            <v>63</v>
          </cell>
          <cell r="AX435">
            <v>49</v>
          </cell>
        </row>
        <row r="436">
          <cell r="E436">
            <v>5</v>
          </cell>
          <cell r="F436">
            <v>7</v>
          </cell>
          <cell r="G436">
            <v>9</v>
          </cell>
          <cell r="H436">
            <v>31</v>
          </cell>
          <cell r="I436">
            <v>0</v>
          </cell>
          <cell r="J436">
            <v>17</v>
          </cell>
          <cell r="K436">
            <v>15</v>
          </cell>
          <cell r="L436">
            <v>27</v>
          </cell>
          <cell r="M436">
            <v>6</v>
          </cell>
          <cell r="N436">
            <v>8</v>
          </cell>
          <cell r="O436">
            <v>10</v>
          </cell>
          <cell r="P436">
            <v>32</v>
          </cell>
          <cell r="Q436">
            <v>0</v>
          </cell>
          <cell r="R436">
            <v>18</v>
          </cell>
          <cell r="S436">
            <v>16</v>
          </cell>
          <cell r="T436">
            <v>28</v>
          </cell>
          <cell r="U436">
            <v>47</v>
          </cell>
          <cell r="V436">
            <v>48</v>
          </cell>
          <cell r="W436">
            <v>49</v>
          </cell>
          <cell r="Y436">
            <v>51</v>
          </cell>
          <cell r="Z436">
            <v>52</v>
          </cell>
          <cell r="AC436">
            <v>37</v>
          </cell>
          <cell r="AD436">
            <v>43</v>
          </cell>
          <cell r="AE436">
            <v>40</v>
          </cell>
          <cell r="AF436">
            <v>41</v>
          </cell>
          <cell r="AG436">
            <v>34</v>
          </cell>
          <cell r="AH436">
            <v>44</v>
          </cell>
          <cell r="AI436">
            <v>35</v>
          </cell>
        </row>
        <row r="440">
          <cell r="E440">
            <v>0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0</v>
          </cell>
          <cell r="V440">
            <v>0</v>
          </cell>
          <cell r="W440">
            <v>0</v>
          </cell>
          <cell r="X440">
            <v>0</v>
          </cell>
          <cell r="Y440">
            <v>0</v>
          </cell>
          <cell r="Z440">
            <v>0</v>
          </cell>
          <cell r="AA440">
            <v>0</v>
          </cell>
          <cell r="AB440">
            <v>0</v>
          </cell>
          <cell r="AC440">
            <v>0</v>
          </cell>
          <cell r="AD440">
            <v>0</v>
          </cell>
          <cell r="AE440">
            <v>0</v>
          </cell>
          <cell r="AF440">
            <v>0</v>
          </cell>
          <cell r="AG440">
            <v>0</v>
          </cell>
          <cell r="AH440">
            <v>0</v>
          </cell>
          <cell r="AI440">
            <v>0</v>
          </cell>
          <cell r="AJ440">
            <v>0</v>
          </cell>
          <cell r="AK440">
            <v>0</v>
          </cell>
          <cell r="AL440">
            <v>0</v>
          </cell>
          <cell r="AM440">
            <v>0</v>
          </cell>
          <cell r="AN440">
            <v>0</v>
          </cell>
          <cell r="AO440">
            <v>0</v>
          </cell>
          <cell r="AP440">
            <v>0</v>
          </cell>
          <cell r="AQ440">
            <v>0</v>
          </cell>
          <cell r="AR440">
            <v>0</v>
          </cell>
          <cell r="AS440">
            <v>0</v>
          </cell>
          <cell r="AT440">
            <v>0</v>
          </cell>
          <cell r="AU440">
            <v>0</v>
          </cell>
          <cell r="AV440">
            <v>0</v>
          </cell>
          <cell r="AW440">
            <v>0</v>
          </cell>
          <cell r="AX440">
            <v>0</v>
          </cell>
        </row>
        <row r="441">
          <cell r="E441">
            <v>0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0</v>
          </cell>
          <cell r="X441">
            <v>0</v>
          </cell>
          <cell r="Y441">
            <v>0</v>
          </cell>
          <cell r="Z441">
            <v>0</v>
          </cell>
          <cell r="AA441">
            <v>0</v>
          </cell>
          <cell r="AB441">
            <v>0</v>
          </cell>
          <cell r="AC441">
            <v>0</v>
          </cell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0</v>
          </cell>
          <cell r="AJ441">
            <v>0</v>
          </cell>
          <cell r="AK441">
            <v>0</v>
          </cell>
          <cell r="AL441">
            <v>0</v>
          </cell>
          <cell r="AM441">
            <v>0</v>
          </cell>
          <cell r="AN441">
            <v>0</v>
          </cell>
          <cell r="AO441">
            <v>0</v>
          </cell>
          <cell r="AP441">
            <v>0</v>
          </cell>
          <cell r="AQ441">
            <v>0</v>
          </cell>
          <cell r="AR441">
            <v>0</v>
          </cell>
          <cell r="AS441">
            <v>0</v>
          </cell>
          <cell r="AT441">
            <v>0</v>
          </cell>
          <cell r="AU441">
            <v>0</v>
          </cell>
          <cell r="AV441">
            <v>0</v>
          </cell>
          <cell r="AW441">
            <v>0</v>
          </cell>
          <cell r="AX441">
            <v>0</v>
          </cell>
        </row>
        <row r="442">
          <cell r="E442">
            <v>0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Z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  <cell r="AK442">
            <v>0</v>
          </cell>
          <cell r="AL442">
            <v>0</v>
          </cell>
          <cell r="AM442">
            <v>0</v>
          </cell>
          <cell r="AN442">
            <v>0</v>
          </cell>
          <cell r="AO442">
            <v>0</v>
          </cell>
          <cell r="AP442">
            <v>0</v>
          </cell>
          <cell r="AQ442">
            <v>0</v>
          </cell>
          <cell r="AR442">
            <v>0</v>
          </cell>
          <cell r="AS442">
            <v>0</v>
          </cell>
          <cell r="AT442">
            <v>0</v>
          </cell>
          <cell r="AU442">
            <v>0</v>
          </cell>
          <cell r="AV442">
            <v>0</v>
          </cell>
          <cell r="AW442">
            <v>0</v>
          </cell>
          <cell r="AX442">
            <v>0</v>
          </cell>
        </row>
        <row r="443"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E443">
            <v>0</v>
          </cell>
          <cell r="AF443">
            <v>0</v>
          </cell>
          <cell r="AG443">
            <v>0</v>
          </cell>
          <cell r="AH443">
            <v>0</v>
          </cell>
          <cell r="AI443">
            <v>0</v>
          </cell>
          <cell r="AJ443">
            <v>0</v>
          </cell>
          <cell r="AK443">
            <v>0</v>
          </cell>
          <cell r="AL443">
            <v>0</v>
          </cell>
          <cell r="AM443">
            <v>0</v>
          </cell>
          <cell r="AN443">
            <v>0</v>
          </cell>
          <cell r="AO443">
            <v>0</v>
          </cell>
          <cell r="AP443">
            <v>0</v>
          </cell>
          <cell r="AQ443">
            <v>0</v>
          </cell>
          <cell r="AR443">
            <v>0</v>
          </cell>
          <cell r="AS443">
            <v>0</v>
          </cell>
          <cell r="AT443">
            <v>0</v>
          </cell>
          <cell r="AU443">
            <v>0</v>
          </cell>
          <cell r="AV443">
            <v>0</v>
          </cell>
          <cell r="AW443">
            <v>0</v>
          </cell>
          <cell r="AX443">
            <v>0</v>
          </cell>
        </row>
        <row r="444">
          <cell r="E444">
            <v>0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  <cell r="AM444">
            <v>0</v>
          </cell>
          <cell r="AN444">
            <v>0</v>
          </cell>
          <cell r="AO444">
            <v>0</v>
          </cell>
          <cell r="AP444">
            <v>0</v>
          </cell>
          <cell r="AQ444">
            <v>0</v>
          </cell>
          <cell r="AR444">
            <v>0</v>
          </cell>
          <cell r="AS444">
            <v>0</v>
          </cell>
          <cell r="AT444">
            <v>0</v>
          </cell>
          <cell r="AU444">
            <v>0</v>
          </cell>
          <cell r="AV444">
            <v>0</v>
          </cell>
          <cell r="AW444">
            <v>0</v>
          </cell>
          <cell r="AX444">
            <v>0</v>
          </cell>
        </row>
        <row r="445"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Z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E445">
            <v>0</v>
          </cell>
          <cell r="AF445">
            <v>0</v>
          </cell>
          <cell r="AG445">
            <v>0</v>
          </cell>
          <cell r="AH445">
            <v>0</v>
          </cell>
          <cell r="AI445">
            <v>0</v>
          </cell>
          <cell r="AJ445">
            <v>0</v>
          </cell>
          <cell r="AK445">
            <v>0</v>
          </cell>
          <cell r="AL445">
            <v>0</v>
          </cell>
          <cell r="AM445">
            <v>0</v>
          </cell>
          <cell r="AN445">
            <v>0</v>
          </cell>
          <cell r="AO445">
            <v>0</v>
          </cell>
          <cell r="AP445">
            <v>0</v>
          </cell>
          <cell r="AQ445">
            <v>0</v>
          </cell>
          <cell r="AR445">
            <v>0</v>
          </cell>
          <cell r="AS445">
            <v>0</v>
          </cell>
          <cell r="AT445">
            <v>0</v>
          </cell>
          <cell r="AU445">
            <v>0</v>
          </cell>
          <cell r="AV445">
            <v>0</v>
          </cell>
          <cell r="AW445">
            <v>0</v>
          </cell>
          <cell r="AX445">
            <v>0</v>
          </cell>
        </row>
        <row r="446">
          <cell r="E446">
            <v>0</v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0</v>
          </cell>
          <cell r="AE446">
            <v>0</v>
          </cell>
          <cell r="AF446">
            <v>0</v>
          </cell>
          <cell r="AG446">
            <v>0</v>
          </cell>
          <cell r="AH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  <cell r="AM446">
            <v>0</v>
          </cell>
          <cell r="AN446">
            <v>0</v>
          </cell>
          <cell r="AO446">
            <v>0</v>
          </cell>
          <cell r="AP446">
            <v>0</v>
          </cell>
          <cell r="AQ446">
            <v>0</v>
          </cell>
          <cell r="AR446">
            <v>0</v>
          </cell>
          <cell r="AS446">
            <v>0</v>
          </cell>
          <cell r="AT446">
            <v>0</v>
          </cell>
          <cell r="AU446">
            <v>0</v>
          </cell>
          <cell r="AV446">
            <v>0</v>
          </cell>
          <cell r="AW446">
            <v>0</v>
          </cell>
          <cell r="AX446">
            <v>0</v>
          </cell>
        </row>
        <row r="447"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  <cell r="W447">
            <v>0</v>
          </cell>
          <cell r="X447">
            <v>0</v>
          </cell>
          <cell r="Y447">
            <v>0</v>
          </cell>
          <cell r="Z447">
            <v>0</v>
          </cell>
          <cell r="AA447">
            <v>0</v>
          </cell>
          <cell r="AB447">
            <v>0</v>
          </cell>
          <cell r="AC447">
            <v>0</v>
          </cell>
          <cell r="AD447">
            <v>0</v>
          </cell>
          <cell r="AE447">
            <v>0</v>
          </cell>
          <cell r="AF447">
            <v>0</v>
          </cell>
          <cell r="AG447">
            <v>0</v>
          </cell>
          <cell r="AH447">
            <v>0</v>
          </cell>
          <cell r="AI447">
            <v>0</v>
          </cell>
          <cell r="AJ447">
            <v>0</v>
          </cell>
          <cell r="AK447">
            <v>0</v>
          </cell>
          <cell r="AL447">
            <v>0</v>
          </cell>
          <cell r="AM447">
            <v>0</v>
          </cell>
          <cell r="AN447">
            <v>0</v>
          </cell>
          <cell r="AO447">
            <v>0</v>
          </cell>
          <cell r="AP447">
            <v>0</v>
          </cell>
          <cell r="AQ447">
            <v>0</v>
          </cell>
          <cell r="AR447">
            <v>0</v>
          </cell>
          <cell r="AS447">
            <v>0</v>
          </cell>
          <cell r="AT447">
            <v>0</v>
          </cell>
          <cell r="AU447">
            <v>0</v>
          </cell>
          <cell r="AV447">
            <v>0</v>
          </cell>
          <cell r="AW447">
            <v>0</v>
          </cell>
          <cell r="AX447">
            <v>0</v>
          </cell>
        </row>
      </sheetData>
      <sheetData sheetId="3">
        <row r="5">
          <cell r="B5" t="str">
            <v>Calendar Year</v>
          </cell>
        </row>
        <row r="6">
          <cell r="B6">
            <v>2006</v>
          </cell>
          <cell r="C6">
            <v>3.1E-2</v>
          </cell>
        </row>
        <row r="7">
          <cell r="B7">
            <v>2007</v>
          </cell>
          <cell r="C7">
            <v>2.8000000000000001E-2</v>
          </cell>
        </row>
        <row r="8">
          <cell r="B8">
            <v>2008</v>
          </cell>
          <cell r="C8">
            <v>2.9000000000000001E-2</v>
          </cell>
        </row>
        <row r="9">
          <cell r="B9">
            <v>2009</v>
          </cell>
          <cell r="C9">
            <v>2E-3</v>
          </cell>
        </row>
        <row r="10">
          <cell r="B10">
            <v>2010</v>
          </cell>
          <cell r="C10">
            <v>1.4E-2</v>
          </cell>
        </row>
        <row r="11">
          <cell r="B11">
            <v>2011</v>
          </cell>
          <cell r="C11">
            <v>2.5999999999999999E-2</v>
          </cell>
        </row>
        <row r="12">
          <cell r="B12">
            <v>2012</v>
          </cell>
          <cell r="C12">
            <v>0.02</v>
          </cell>
        </row>
        <row r="13">
          <cell r="B13">
            <v>2013</v>
          </cell>
          <cell r="C13">
            <v>1.6E-2</v>
          </cell>
        </row>
        <row r="14">
          <cell r="B14">
            <v>2014</v>
          </cell>
          <cell r="C14">
            <v>1.7000000000000001E-2</v>
          </cell>
        </row>
        <row r="15">
          <cell r="B15">
            <v>2015</v>
          </cell>
          <cell r="C15">
            <v>5.0000000000000001E-3</v>
          </cell>
        </row>
        <row r="16">
          <cell r="B16">
            <v>2016</v>
          </cell>
          <cell r="C16">
            <v>1.2E-2</v>
          </cell>
        </row>
        <row r="17">
          <cell r="B17">
            <v>2017</v>
          </cell>
          <cell r="C17">
            <v>0.02</v>
          </cell>
        </row>
        <row r="18">
          <cell r="B18">
            <v>2018</v>
          </cell>
          <cell r="C18">
            <v>2.4E-2</v>
          </cell>
        </row>
        <row r="19">
          <cell r="B19">
            <v>2019</v>
          </cell>
          <cell r="C19">
            <v>1.7999999999999999E-2</v>
          </cell>
        </row>
        <row r="20">
          <cell r="B20">
            <v>2020</v>
          </cell>
          <cell r="C20">
            <v>1.2E-2</v>
          </cell>
        </row>
        <row r="21">
          <cell r="B21">
            <v>2021</v>
          </cell>
          <cell r="C21">
            <v>1.9E-2</v>
          </cell>
        </row>
        <row r="22">
          <cell r="B22">
            <v>2022</v>
          </cell>
          <cell r="C22">
            <v>2.1999999999999999E-2</v>
          </cell>
        </row>
        <row r="23">
          <cell r="B23">
            <v>2023</v>
          </cell>
          <cell r="C23">
            <v>0.02</v>
          </cell>
        </row>
        <row r="24">
          <cell r="B24">
            <v>2024</v>
          </cell>
          <cell r="C24">
            <v>0.02</v>
          </cell>
        </row>
        <row r="25">
          <cell r="B25">
            <v>2025</v>
          </cell>
          <cell r="C25">
            <v>2.1000000000000001E-2</v>
          </cell>
        </row>
        <row r="26">
          <cell r="B26">
            <v>2026</v>
          </cell>
          <cell r="C26">
            <v>2.1999999999999999E-2</v>
          </cell>
        </row>
        <row r="27">
          <cell r="B27">
            <v>2027</v>
          </cell>
          <cell r="C27">
            <v>2.3E-2</v>
          </cell>
        </row>
        <row r="28">
          <cell r="B28">
            <v>2028</v>
          </cell>
          <cell r="C28">
            <v>2.3E-2</v>
          </cell>
        </row>
        <row r="29">
          <cell r="B29">
            <v>2029</v>
          </cell>
          <cell r="C29">
            <v>2.3E-2</v>
          </cell>
        </row>
        <row r="30">
          <cell r="B30">
            <v>2030</v>
          </cell>
          <cell r="C30">
            <v>2.3E-2</v>
          </cell>
        </row>
        <row r="31">
          <cell r="B31">
            <v>2031</v>
          </cell>
          <cell r="C31">
            <v>2.3E-2</v>
          </cell>
        </row>
        <row r="32">
          <cell r="B32">
            <v>2032</v>
          </cell>
          <cell r="C32">
            <v>2.3E-2</v>
          </cell>
        </row>
        <row r="33">
          <cell r="B33">
            <v>2033</v>
          </cell>
          <cell r="C33">
            <v>2.3E-2</v>
          </cell>
        </row>
        <row r="34">
          <cell r="B34">
            <v>2034</v>
          </cell>
          <cell r="C34">
            <v>2.3E-2</v>
          </cell>
        </row>
        <row r="35">
          <cell r="B35">
            <v>2035</v>
          </cell>
          <cell r="C35">
            <v>2.3E-2</v>
          </cell>
        </row>
        <row r="36">
          <cell r="B36">
            <v>2036</v>
          </cell>
          <cell r="C36">
            <v>2.3E-2</v>
          </cell>
        </row>
        <row r="37">
          <cell r="B37">
            <v>2037</v>
          </cell>
          <cell r="C37">
            <v>2.3E-2</v>
          </cell>
        </row>
        <row r="38">
          <cell r="B38">
            <v>2038</v>
          </cell>
          <cell r="C38">
            <v>2.3E-2</v>
          </cell>
        </row>
        <row r="39">
          <cell r="B39">
            <v>2039</v>
          </cell>
          <cell r="C39">
            <v>2.3E-2</v>
          </cell>
        </row>
        <row r="40">
          <cell r="B40">
            <v>2040</v>
          </cell>
          <cell r="C40">
            <v>2.3E-2</v>
          </cell>
        </row>
        <row r="41">
          <cell r="B41">
            <v>2041</v>
          </cell>
          <cell r="C41">
            <v>2.3E-2</v>
          </cell>
        </row>
        <row r="42">
          <cell r="B42">
            <v>2042</v>
          </cell>
          <cell r="C42">
            <v>2.3E-2</v>
          </cell>
        </row>
        <row r="43">
          <cell r="B43">
            <v>2043</v>
          </cell>
          <cell r="C43">
            <v>2.4E-2</v>
          </cell>
        </row>
        <row r="44">
          <cell r="B44">
            <v>2044</v>
          </cell>
          <cell r="C44">
            <v>2.4E-2</v>
          </cell>
        </row>
        <row r="45">
          <cell r="B45">
            <v>2045</v>
          </cell>
          <cell r="C45">
            <v>2.4E-2</v>
          </cell>
        </row>
        <row r="46">
          <cell r="B46">
            <v>2046</v>
          </cell>
          <cell r="C46">
            <v>2.4E-2</v>
          </cell>
        </row>
        <row r="47">
          <cell r="B47">
            <v>2047</v>
          </cell>
          <cell r="C47">
            <v>2.4E-2</v>
          </cell>
        </row>
        <row r="48">
          <cell r="B48">
            <v>2048</v>
          </cell>
          <cell r="C48">
            <v>2.4E-2</v>
          </cell>
        </row>
        <row r="49">
          <cell r="B49">
            <v>2049</v>
          </cell>
          <cell r="C49">
            <v>2.4E-2</v>
          </cell>
        </row>
        <row r="50">
          <cell r="B50">
            <v>2050</v>
          </cell>
          <cell r="C50">
            <v>2.4E-2</v>
          </cell>
        </row>
        <row r="51">
          <cell r="B51">
            <v>2051</v>
          </cell>
          <cell r="C51">
            <v>2.4E-2</v>
          </cell>
        </row>
        <row r="52">
          <cell r="B52">
            <v>2052</v>
          </cell>
          <cell r="C52">
            <v>2.4E-2</v>
          </cell>
        </row>
        <row r="53">
          <cell r="B53">
            <v>2053</v>
          </cell>
          <cell r="C53">
            <v>2.4E-2</v>
          </cell>
        </row>
        <row r="54">
          <cell r="B54">
            <v>2054</v>
          </cell>
          <cell r="C54">
            <v>2.4E-2</v>
          </cell>
        </row>
        <row r="55">
          <cell r="B55">
            <v>2055</v>
          </cell>
          <cell r="C55">
            <v>2.4E-2</v>
          </cell>
        </row>
        <row r="56">
          <cell r="B56">
            <v>2056</v>
          </cell>
          <cell r="C56">
            <v>2.4E-2</v>
          </cell>
        </row>
        <row r="57">
          <cell r="B57">
            <v>2057</v>
          </cell>
          <cell r="C57">
            <v>2.4E-2</v>
          </cell>
        </row>
        <row r="58">
          <cell r="B58">
            <v>2058</v>
          </cell>
          <cell r="C58">
            <v>2.4E-2</v>
          </cell>
        </row>
        <row r="59">
          <cell r="B59">
            <v>2059</v>
          </cell>
          <cell r="C59">
            <v>2.4E-2</v>
          </cell>
        </row>
        <row r="60">
          <cell r="B60">
            <v>2060</v>
          </cell>
          <cell r="C60">
            <v>2.4E-2</v>
          </cell>
        </row>
        <row r="61">
          <cell r="B61">
            <v>2061</v>
          </cell>
          <cell r="C61">
            <v>2.4E-2</v>
          </cell>
        </row>
      </sheetData>
      <sheetData sheetId="4"/>
      <sheetData sheetId="5"/>
      <sheetData sheetId="6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a SST"/>
      <sheetName val="1b nameplate month DJ CCCT J"/>
      <sheetName val="1b nameplate month SCCT NTN"/>
      <sheetName val="1B nameplate month SCCT NTN (2)"/>
      <sheetName val="1B nameplate month SCCT WYSW"/>
      <sheetName val="1B nameplate month SCCT WV"/>
      <sheetName val="1c payment factor model CCCT"/>
      <sheetName val="1c payment factor model SCCT"/>
      <sheetName val="1c payment factor model Battery"/>
      <sheetName val="1d Discount Rate"/>
      <sheetName val="1e Inflation Rate"/>
      <sheetName val="1e i OPFC"/>
      <sheetName val="1f heat rate emission"/>
      <sheetName val="1h wind and solar generation"/>
      <sheetName val="1i DSM Class 2 MWh"/>
      <sheetName val="1i DSM Class 2 Mw"/>
      <sheetName val="1i DSM Class 1 Mw"/>
      <sheetName val="1i DG "/>
      <sheetName val="1j FOT Adder"/>
      <sheetName val="Storage"/>
      <sheetName val="Nat Gas "/>
      <sheetName val="2 Portfolio"/>
      <sheetName val="2a Stabuild"/>
      <sheetName val="4 Transmission"/>
      <sheetName val="Customer Pref Resourc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28">
          <cell r="M28">
            <v>2.2750000000000006E-2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F Study"/>
      <sheetName val="QF_Names"/>
      <sheetName val="Queue"/>
      <sheetName val="Status"/>
      <sheetName val="Degradation"/>
      <sheetName val="Location"/>
      <sheetName val="WeeklyReport"/>
      <sheetName val="MAx COD date UT sch 38"/>
      <sheetName val="2021 QF Pricing Request Study L"/>
    </sheetNames>
    <definedNames>
      <definedName name="Active_MW" refersTo="='QF_Names'!$D$4:$D$71"/>
      <definedName name="Active_Name_Conf" refersTo="='QF_Names'!$A$4:$A$71"/>
      <definedName name="Active_QF_Name" refersTo="='QF_Names'!$B$4:$B$71"/>
    </definedNames>
    <sheetDataSet>
      <sheetData sheetId="0"/>
      <sheetData sheetId="1">
        <row r="4">
          <cell r="A4">
            <v>0</v>
          </cell>
          <cell r="B4">
            <v>0</v>
          </cell>
          <cell r="D4">
            <v>0</v>
          </cell>
        </row>
        <row r="5">
          <cell r="A5">
            <v>0</v>
          </cell>
          <cell r="B5">
            <v>0</v>
          </cell>
          <cell r="D5">
            <v>0</v>
          </cell>
        </row>
        <row r="6">
          <cell r="A6" t="str">
            <v>Get Along Solar IV_A</v>
          </cell>
          <cell r="B6" t="str">
            <v>QF - 538 - OR - Solar</v>
          </cell>
          <cell r="D6">
            <v>80</v>
          </cell>
        </row>
        <row r="7">
          <cell r="A7" t="str">
            <v>Get Along Solar X</v>
          </cell>
          <cell r="B7" t="str">
            <v>QF - 548 - OR - Solar</v>
          </cell>
          <cell r="D7">
            <v>20</v>
          </cell>
        </row>
        <row r="8">
          <cell r="A8" t="str">
            <v>Get Along Solar VII</v>
          </cell>
          <cell r="B8" t="str">
            <v>QF - 549 - OR - Solar</v>
          </cell>
          <cell r="D8">
            <v>20</v>
          </cell>
        </row>
        <row r="9">
          <cell r="A9" t="str">
            <v>Get Along Solar V</v>
          </cell>
          <cell r="B9" t="str">
            <v>QF - 550 - OR - Solar</v>
          </cell>
          <cell r="D9">
            <v>80</v>
          </cell>
        </row>
        <row r="10">
          <cell r="A10" t="str">
            <v>Get Along Solar VI</v>
          </cell>
          <cell r="B10" t="str">
            <v>QF - 551 - OR - Solar</v>
          </cell>
          <cell r="D10">
            <v>33</v>
          </cell>
        </row>
        <row r="11">
          <cell r="A11" t="str">
            <v>Hamaker Mountain PV1 Solar</v>
          </cell>
          <cell r="B11" t="str">
            <v>QF - 552 - OR - Solar</v>
          </cell>
          <cell r="D11">
            <v>50</v>
          </cell>
        </row>
        <row r="12">
          <cell r="A12" t="str">
            <v>Elektron Solar</v>
          </cell>
          <cell r="B12" t="str">
            <v>QF - 529 - UT - Solar</v>
          </cell>
          <cell r="D12">
            <v>80</v>
          </cell>
        </row>
        <row r="13">
          <cell r="A13" t="str">
            <v>Sunnyside Solar</v>
          </cell>
          <cell r="B13" t="str">
            <v>QF - 561 - WA - Solar</v>
          </cell>
          <cell r="D13">
            <v>4.99</v>
          </cell>
        </row>
        <row r="14">
          <cell r="A14" t="str">
            <v>Dalreed Solar I</v>
          </cell>
          <cell r="B14" t="str">
            <v>QF - 562 - OR - Solar</v>
          </cell>
          <cell r="D14">
            <v>40</v>
          </cell>
        </row>
        <row r="15">
          <cell r="A15" t="str">
            <v>Dalreed Solar II</v>
          </cell>
          <cell r="B15" t="str">
            <v>QF - 563 - OR - Solar</v>
          </cell>
          <cell r="D15">
            <v>40</v>
          </cell>
        </row>
        <row r="16">
          <cell r="A16" t="str">
            <v>Tesoro Non Firm</v>
          </cell>
          <cell r="B16" t="str">
            <v>QF - 435 - UT - Gas</v>
          </cell>
          <cell r="D16">
            <v>25</v>
          </cell>
        </row>
        <row r="17">
          <cell r="A17" t="str">
            <v>Kennecott Smelter Non Firm</v>
          </cell>
          <cell r="B17" t="str">
            <v>QF - 433 - UT - Gas</v>
          </cell>
          <cell r="D17">
            <v>31.8</v>
          </cell>
        </row>
        <row r="18">
          <cell r="A18" t="str">
            <v>Kennecott Refinery Non Firm</v>
          </cell>
          <cell r="B18" t="str">
            <v>QF - 434 - UT - Gas</v>
          </cell>
          <cell r="D18">
            <v>6.2</v>
          </cell>
        </row>
        <row r="19">
          <cell r="A19" t="str">
            <v>Exxon Mobil</v>
          </cell>
          <cell r="B19" t="str">
            <v>QF - 525 - WY - Gas</v>
          </cell>
          <cell r="D19">
            <v>98</v>
          </cell>
        </row>
        <row r="20">
          <cell r="A20" t="str">
            <v>Riverton PV1 Solar</v>
          </cell>
          <cell r="B20" t="str">
            <v>QF - 568 - WY - Solar</v>
          </cell>
          <cell r="D20">
            <v>74.900000000000006</v>
          </cell>
        </row>
        <row r="21">
          <cell r="A21" t="str">
            <v>US MagCorp Non-Firm</v>
          </cell>
          <cell r="B21" t="str">
            <v>QF - 569 - UT - Gas</v>
          </cell>
          <cell r="D21">
            <v>36</v>
          </cell>
        </row>
        <row r="22">
          <cell r="A22" t="str">
            <v>Utah 2020.Q2</v>
          </cell>
          <cell r="B22">
            <v>0</v>
          </cell>
          <cell r="D22">
            <v>0</v>
          </cell>
        </row>
        <row r="23">
          <cell r="A23" t="str">
            <v>Arrowhead 1a Solar</v>
          </cell>
          <cell r="B23" t="str">
            <v>QF - 577 - WY - Solar</v>
          </cell>
          <cell r="D23">
            <v>20</v>
          </cell>
        </row>
        <row r="24">
          <cell r="A24" t="str">
            <v>Arrowhead 1b Solar</v>
          </cell>
          <cell r="B24" t="str">
            <v>QF - 578 - WY - Solar</v>
          </cell>
          <cell r="D24">
            <v>20</v>
          </cell>
        </row>
        <row r="25">
          <cell r="A25" t="str">
            <v>Arrowhead 1c Solar</v>
          </cell>
          <cell r="B25" t="str">
            <v>QF - 579 - WY - Solar</v>
          </cell>
          <cell r="D25">
            <v>20</v>
          </cell>
        </row>
        <row r="26">
          <cell r="A26" t="str">
            <v>Arrowhead 2a Solar</v>
          </cell>
          <cell r="B26" t="str">
            <v>QF - 580 - WY - Solar</v>
          </cell>
          <cell r="D26">
            <v>20</v>
          </cell>
        </row>
        <row r="27">
          <cell r="A27" t="str">
            <v>Arrowhead 2b Solar</v>
          </cell>
          <cell r="B27" t="str">
            <v>QF - 581 - WY - Solar</v>
          </cell>
          <cell r="D27">
            <v>20</v>
          </cell>
        </row>
        <row r="28">
          <cell r="A28" t="str">
            <v>Arrowhead 2c Solar</v>
          </cell>
          <cell r="B28" t="str">
            <v>QF - 582 - WY - Solar</v>
          </cell>
          <cell r="D28">
            <v>20</v>
          </cell>
        </row>
        <row r="29">
          <cell r="A29" t="str">
            <v>Frannie Solar I</v>
          </cell>
          <cell r="B29" t="str">
            <v>QF - 583 - WY - Solar</v>
          </cell>
          <cell r="D29">
            <v>20</v>
          </cell>
        </row>
        <row r="30">
          <cell r="A30" t="str">
            <v>Frannie Solar II</v>
          </cell>
          <cell r="B30" t="str">
            <v>QF - 584 - WY - Solar</v>
          </cell>
          <cell r="D30">
            <v>20</v>
          </cell>
        </row>
        <row r="31">
          <cell r="A31" t="str">
            <v>Cedar Creek Wind</v>
          </cell>
          <cell r="B31" t="str">
            <v>QF - 585 - UT - Wind</v>
          </cell>
          <cell r="D31">
            <v>151.80000000000001</v>
          </cell>
        </row>
        <row r="32">
          <cell r="A32" t="str">
            <v>Smith Creek Hydro</v>
          </cell>
          <cell r="B32">
            <v>0</v>
          </cell>
          <cell r="D32">
            <v>35</v>
          </cell>
        </row>
        <row r="33">
          <cell r="A33" t="str">
            <v>Linkville Solar</v>
          </cell>
          <cell r="B33" t="str">
            <v>QF - 544 - OR - Solar</v>
          </cell>
          <cell r="D33">
            <v>80</v>
          </cell>
        </row>
        <row r="34">
          <cell r="A34" t="str">
            <v>Black Rock Solar</v>
          </cell>
          <cell r="B34" t="str">
            <v>QF - 553 - WA - Solar</v>
          </cell>
          <cell r="D34">
            <v>80</v>
          </cell>
        </row>
        <row r="35">
          <cell r="A35" t="str">
            <v>Faraday Solar A</v>
          </cell>
          <cell r="B35" t="str">
            <v>QF - 587 - UT - Solar</v>
          </cell>
          <cell r="D35">
            <v>52.5</v>
          </cell>
        </row>
        <row r="36">
          <cell r="A36" t="str">
            <v>Faraday Solar B</v>
          </cell>
          <cell r="B36" t="str">
            <v>QF - 588 - UT - Solar</v>
          </cell>
          <cell r="D36">
            <v>52.5</v>
          </cell>
        </row>
        <row r="37">
          <cell r="A37" t="str">
            <v>Faraday Solar C</v>
          </cell>
          <cell r="B37" t="str">
            <v>QF - 589 - UT - Solar</v>
          </cell>
          <cell r="D37">
            <v>52.5</v>
          </cell>
        </row>
        <row r="38">
          <cell r="A38" t="str">
            <v>Faraday Solar D</v>
          </cell>
          <cell r="B38" t="str">
            <v>QF - 590 - UT - Solar</v>
          </cell>
          <cell r="D38">
            <v>52.5</v>
          </cell>
        </row>
        <row r="39">
          <cell r="A39" t="str">
            <v>Faraday Solar E</v>
          </cell>
          <cell r="B39" t="str">
            <v>QF - 591 - UT - Solar</v>
          </cell>
          <cell r="D39">
            <v>52.5</v>
          </cell>
        </row>
        <row r="40">
          <cell r="A40" t="str">
            <v>Faraday Solar F</v>
          </cell>
          <cell r="B40" t="str">
            <v>QF - 592 - UT - Solar</v>
          </cell>
          <cell r="D40">
            <v>52.5</v>
          </cell>
        </row>
        <row r="41">
          <cell r="A41" t="str">
            <v>Faraday Solar G</v>
          </cell>
          <cell r="B41" t="str">
            <v>QF - 593 - UT - Solar</v>
          </cell>
          <cell r="D41">
            <v>52.5</v>
          </cell>
        </row>
        <row r="42">
          <cell r="A42" t="str">
            <v>Faraday Solar H</v>
          </cell>
          <cell r="B42" t="str">
            <v>QF - 594 - UT - Solar</v>
          </cell>
          <cell r="D42">
            <v>52.5</v>
          </cell>
        </row>
        <row r="43">
          <cell r="A43" t="str">
            <v>Faraday Solar I</v>
          </cell>
          <cell r="B43" t="str">
            <v>QF - 595 - UT - Solar</v>
          </cell>
          <cell r="D43">
            <v>52.5</v>
          </cell>
        </row>
        <row r="44">
          <cell r="A44" t="str">
            <v>Faraday Solar J</v>
          </cell>
          <cell r="B44" t="str">
            <v>QF - 596 - UT - Solar</v>
          </cell>
          <cell r="D44">
            <v>52.5</v>
          </cell>
        </row>
        <row r="45">
          <cell r="A45" t="str">
            <v>DR 16.1.a_Frannie Solar I</v>
          </cell>
          <cell r="B45" t="str">
            <v>QF - 597 - WY - Solar</v>
          </cell>
          <cell r="D45">
            <v>20</v>
          </cell>
        </row>
        <row r="46">
          <cell r="A46" t="str">
            <v>DR 16.1.aFrannie Solar II</v>
          </cell>
          <cell r="B46" t="str">
            <v>QF - 598 - WY - Solar</v>
          </cell>
          <cell r="D46">
            <v>20</v>
          </cell>
        </row>
        <row r="47">
          <cell r="A47" t="str">
            <v>Frannie Solar I wB</v>
          </cell>
          <cell r="B47" t="str">
            <v>QF - 599 - WY - Solar</v>
          </cell>
          <cell r="D47">
            <v>20</v>
          </cell>
        </row>
        <row r="48">
          <cell r="A48" t="str">
            <v>Frannie Solar II wB</v>
          </cell>
          <cell r="B48" t="str">
            <v>QF - 600 - WY - Solar</v>
          </cell>
          <cell r="D48">
            <v>20</v>
          </cell>
        </row>
        <row r="49">
          <cell r="A49">
            <v>0</v>
          </cell>
          <cell r="B49">
            <v>0</v>
          </cell>
          <cell r="D49">
            <v>0</v>
          </cell>
        </row>
        <row r="50">
          <cell r="A50" t="str">
            <v>Tata Chemicals</v>
          </cell>
          <cell r="B50" t="str">
            <v>QF - 601 - WY - Gas</v>
          </cell>
          <cell r="D50">
            <v>30</v>
          </cell>
        </row>
        <row r="51">
          <cell r="A51" t="str">
            <v>Chevron Wind</v>
          </cell>
          <cell r="B51" t="str">
            <v>QF - 537 - WY - Wind</v>
          </cell>
          <cell r="D51">
            <v>16.5</v>
          </cell>
        </row>
        <row r="52">
          <cell r="A52" t="str">
            <v>Lincoln Solar</v>
          </cell>
          <cell r="B52" t="str">
            <v>QF - 442 - WY - Solar</v>
          </cell>
          <cell r="D52">
            <v>80</v>
          </cell>
        </row>
        <row r="53">
          <cell r="A53" t="str">
            <v>USMAg Reseve Credit Internal</v>
          </cell>
          <cell r="B53">
            <v>0</v>
          </cell>
          <cell r="D53">
            <v>0</v>
          </cell>
        </row>
        <row r="54">
          <cell r="A54">
            <v>0</v>
          </cell>
          <cell r="B54">
            <v>0</v>
          </cell>
          <cell r="D54">
            <v>0</v>
          </cell>
        </row>
        <row r="55">
          <cell r="A55" t="str">
            <v>Dalreed Solar I NonRenewable</v>
          </cell>
          <cell r="B55" t="str">
            <v>QF - 602 - OR - Solar</v>
          </cell>
          <cell r="D55">
            <v>20</v>
          </cell>
        </row>
        <row r="56">
          <cell r="A56">
            <v>0</v>
          </cell>
          <cell r="B56">
            <v>0</v>
          </cell>
          <cell r="D56">
            <v>0</v>
          </cell>
        </row>
        <row r="57">
          <cell r="A57" t="str">
            <v>Sch 34 Steel Solar 1</v>
          </cell>
          <cell r="B57" t="str">
            <v>QF - 597 - UT - Solar</v>
          </cell>
          <cell r="D57">
            <v>40</v>
          </cell>
        </row>
        <row r="58">
          <cell r="A58" t="str">
            <v>Sch 34 Steel Solar 2</v>
          </cell>
          <cell r="B58" t="str">
            <v>QF - 598 - UT - Solar</v>
          </cell>
          <cell r="D58">
            <v>40</v>
          </cell>
        </row>
        <row r="59">
          <cell r="A59" t="str">
            <v>Sch 34 Steel Solar 3</v>
          </cell>
          <cell r="B59" t="str">
            <v>QF - 599 - UT - Solar</v>
          </cell>
          <cell r="D59">
            <v>67</v>
          </cell>
        </row>
        <row r="60">
          <cell r="A60" t="str">
            <v>Sch 34 Steel Solar 4</v>
          </cell>
          <cell r="B60" t="str">
            <v>QF - 600 - UT - Solar</v>
          </cell>
          <cell r="D60">
            <v>67</v>
          </cell>
        </row>
        <row r="61">
          <cell r="A61" t="str">
            <v>Frannie Solar I wB</v>
          </cell>
          <cell r="B61" t="str">
            <v>QF - 603 - WY - Solar</v>
          </cell>
          <cell r="D61">
            <v>20</v>
          </cell>
        </row>
        <row r="62">
          <cell r="A62" t="str">
            <v>Frannie Solar II wB</v>
          </cell>
          <cell r="B62" t="str">
            <v>QF - 604 - WY - Solar</v>
          </cell>
          <cell r="D62">
            <v>9</v>
          </cell>
        </row>
        <row r="63">
          <cell r="A63" t="str">
            <v>Piney Flats Solar</v>
          </cell>
          <cell r="B63" t="str">
            <v>QF - 605 - WY - Solar</v>
          </cell>
          <cell r="D63">
            <v>80</v>
          </cell>
        </row>
        <row r="64">
          <cell r="A64">
            <v>0</v>
          </cell>
          <cell r="B64">
            <v>0</v>
          </cell>
          <cell r="D64">
            <v>0</v>
          </cell>
        </row>
        <row r="65">
          <cell r="A65" t="str">
            <v>Utah 2020.Q4</v>
          </cell>
          <cell r="B65" t="str">
            <v>Avoided Cost Resource</v>
          </cell>
          <cell r="D65">
            <v>100</v>
          </cell>
        </row>
        <row r="66">
          <cell r="A66" t="str">
            <v>Utah 2020.Q4_Wind</v>
          </cell>
          <cell r="B66" t="str">
            <v>QF - Sch38 - UT - Wind</v>
          </cell>
          <cell r="D66">
            <v>80</v>
          </cell>
        </row>
        <row r="67">
          <cell r="A67" t="str">
            <v>Utah 2020.Q4_Solar</v>
          </cell>
          <cell r="B67" t="str">
            <v>QF - Sch38 - UT - Solar T</v>
          </cell>
          <cell r="D67">
            <v>80</v>
          </cell>
        </row>
        <row r="68">
          <cell r="A68" t="str">
            <v>QF - Sch37 - UT - Thermal</v>
          </cell>
          <cell r="B68" t="str">
            <v>QF - Sch37 - UT - Thermal</v>
          </cell>
          <cell r="D68">
            <v>10</v>
          </cell>
        </row>
        <row r="69">
          <cell r="A69" t="str">
            <v>QF - Sch37 - UT - Wind</v>
          </cell>
          <cell r="B69" t="str">
            <v>QF - Sch37 - UT - Wind</v>
          </cell>
          <cell r="D69">
            <v>10</v>
          </cell>
        </row>
        <row r="70">
          <cell r="A70" t="str">
            <v>QF - Sch37 - UT - Solar F</v>
          </cell>
          <cell r="B70" t="str">
            <v>QF - Sch37 - UT - Solar F</v>
          </cell>
          <cell r="D70">
            <v>10</v>
          </cell>
        </row>
        <row r="71">
          <cell r="A71" t="str">
            <v>QF - Sch37 - UT - Solar T</v>
          </cell>
          <cell r="B71" t="str">
            <v>QF - Sch37 - UT - Solar T</v>
          </cell>
          <cell r="D71">
            <v>10</v>
          </cell>
        </row>
      </sheetData>
      <sheetData sheetId="2"/>
      <sheetData sheetId="3"/>
      <sheetData sheetId="4"/>
      <sheetData sheetId="5"/>
      <sheetData sheetId="6"/>
      <sheetData sheetId="7"/>
      <sheetData sheetId="8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DOC"/>
      <sheetName val="ImportData"/>
      <sheetName val="Summary"/>
      <sheetName val="Avoided Costs"/>
      <sheetName val="AC Dollars"/>
      <sheetName val="Recon"/>
      <sheetName val="Side-by-Side"/>
      <sheetName val="Delta"/>
      <sheetName val="NPC"/>
      <sheetName val="BASE"/>
      <sheetName val="Check MWh"/>
      <sheetName val="Check Dollars"/>
      <sheetName val="Trapped Adj"/>
      <sheetName val="RenewContract$"/>
      <sheetName val="EIM"/>
      <sheetName val="Integration"/>
      <sheetName val="FuelCalc"/>
      <sheetName val="Hermiston"/>
      <sheetName val="GRID LTC ($)"/>
      <sheetName val="GRID LTC (MWH)"/>
      <sheetName val="GRID Emergency Purchase (MWh)"/>
      <sheetName val="GRID Emergency Purchase ($)"/>
      <sheetName val="GRID Transmission Costs ($)"/>
      <sheetName val="GRID Fuel Price ($MMBTu)"/>
      <sheetName val="GRID Fuel Used (MMBTu)"/>
      <sheetName val="GRID Thermal Fuel Burn ($)"/>
      <sheetName val="GRID Thermal Generation (MWH)"/>
      <sheetName val="GRID Hydro Generation (MWH)"/>
      <sheetName val="GRID Purchases (MWH)"/>
      <sheetName val="GRID Purchases ($)"/>
      <sheetName val="GRID Sales (MWH)"/>
      <sheetName val="GRID Sales ($)"/>
      <sheetName val="GRID Nameplate (MW)"/>
      <sheetName val="GRID Load (MWH)"/>
      <sheetName val="GRID ST Firm Sales (MWH)"/>
      <sheetName val="GRID ST Firm Sales ($)"/>
      <sheetName val="GRID ST Firm Purchases (MWH)"/>
      <sheetName val="GRID ST Firm Purchases ($)"/>
      <sheetName val="GRID Ready Reserve (MWH)"/>
      <sheetName val="GRID Spinning Reserve (MWH)"/>
      <sheetName val="GRID Reserves (MWh)"/>
      <sheetName val="MacroBuilder"/>
      <sheetName val="NPC Version Lo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3">
          <cell r="F3">
            <v>47849</v>
          </cell>
          <cell r="G3">
            <v>47880</v>
          </cell>
          <cell r="H3">
            <v>47908</v>
          </cell>
          <cell r="I3">
            <v>47939</v>
          </cell>
          <cell r="J3">
            <v>47969</v>
          </cell>
          <cell r="K3">
            <v>48000</v>
          </cell>
          <cell r="L3">
            <v>48030</v>
          </cell>
          <cell r="M3">
            <v>48061</v>
          </cell>
          <cell r="N3">
            <v>48092</v>
          </cell>
          <cell r="O3">
            <v>48122</v>
          </cell>
          <cell r="P3">
            <v>48153</v>
          </cell>
          <cell r="Q3">
            <v>48183</v>
          </cell>
          <cell r="R3">
            <v>2032</v>
          </cell>
          <cell r="S3">
            <v>48214</v>
          </cell>
          <cell r="T3">
            <v>48245</v>
          </cell>
          <cell r="U3">
            <v>48274</v>
          </cell>
          <cell r="V3">
            <v>48305</v>
          </cell>
          <cell r="W3">
            <v>48335</v>
          </cell>
          <cell r="X3">
            <v>48366</v>
          </cell>
          <cell r="Y3">
            <v>48396</v>
          </cell>
          <cell r="Z3">
            <v>48427</v>
          </cell>
          <cell r="AA3">
            <v>48458</v>
          </cell>
          <cell r="AB3">
            <v>48488</v>
          </cell>
          <cell r="AC3">
            <v>48519</v>
          </cell>
          <cell r="AD3">
            <v>48549</v>
          </cell>
          <cell r="AE3">
            <v>2033</v>
          </cell>
          <cell r="AF3">
            <v>48580</v>
          </cell>
          <cell r="AG3">
            <v>48611</v>
          </cell>
          <cell r="AH3">
            <v>48639</v>
          </cell>
          <cell r="AI3">
            <v>48670</v>
          </cell>
          <cell r="AJ3">
            <v>48700</v>
          </cell>
          <cell r="AK3">
            <v>48731</v>
          </cell>
          <cell r="AL3">
            <v>48761</v>
          </cell>
          <cell r="AM3">
            <v>48792</v>
          </cell>
          <cell r="AN3">
            <v>48823</v>
          </cell>
          <cell r="AO3">
            <v>48853</v>
          </cell>
          <cell r="AP3">
            <v>48884</v>
          </cell>
          <cell r="AQ3">
            <v>48914</v>
          </cell>
          <cell r="AR3">
            <v>2034</v>
          </cell>
          <cell r="AS3">
            <v>48945</v>
          </cell>
          <cell r="AT3">
            <v>48976</v>
          </cell>
          <cell r="AU3">
            <v>49004</v>
          </cell>
          <cell r="AV3">
            <v>49035</v>
          </cell>
          <cell r="AW3">
            <v>49065</v>
          </cell>
          <cell r="AX3">
            <v>49096</v>
          </cell>
          <cell r="AY3">
            <v>49126</v>
          </cell>
          <cell r="AZ3">
            <v>49157</v>
          </cell>
          <cell r="BA3">
            <v>49188</v>
          </cell>
          <cell r="BB3">
            <v>49218</v>
          </cell>
          <cell r="BC3">
            <v>49249</v>
          </cell>
          <cell r="BD3">
            <v>49279</v>
          </cell>
          <cell r="BE3">
            <v>2035</v>
          </cell>
          <cell r="BF3">
            <v>49310</v>
          </cell>
          <cell r="BG3">
            <v>49341</v>
          </cell>
          <cell r="BH3">
            <v>49369</v>
          </cell>
          <cell r="BI3">
            <v>49400</v>
          </cell>
          <cell r="BJ3">
            <v>49430</v>
          </cell>
          <cell r="BK3">
            <v>49461</v>
          </cell>
          <cell r="BL3">
            <v>49491</v>
          </cell>
          <cell r="BM3">
            <v>49522</v>
          </cell>
          <cell r="BN3">
            <v>49553</v>
          </cell>
          <cell r="BO3">
            <v>49583</v>
          </cell>
          <cell r="BP3">
            <v>49614</v>
          </cell>
          <cell r="BQ3">
            <v>49644</v>
          </cell>
          <cell r="BR3">
            <v>2036</v>
          </cell>
          <cell r="BS3">
            <v>49675</v>
          </cell>
          <cell r="BT3">
            <v>49706</v>
          </cell>
          <cell r="BU3">
            <v>49735</v>
          </cell>
          <cell r="BV3">
            <v>49766</v>
          </cell>
          <cell r="BW3">
            <v>49796</v>
          </cell>
          <cell r="BX3">
            <v>49827</v>
          </cell>
          <cell r="BY3">
            <v>49857</v>
          </cell>
          <cell r="BZ3">
            <v>49888</v>
          </cell>
          <cell r="CA3">
            <v>49919</v>
          </cell>
          <cell r="CB3">
            <v>49949</v>
          </cell>
          <cell r="CC3">
            <v>49980</v>
          </cell>
          <cell r="CD3">
            <v>50010</v>
          </cell>
          <cell r="CE3">
            <v>2037</v>
          </cell>
          <cell r="CF3">
            <v>50041</v>
          </cell>
          <cell r="CG3">
            <v>50072</v>
          </cell>
          <cell r="CH3">
            <v>50100</v>
          </cell>
          <cell r="CI3">
            <v>50131</v>
          </cell>
          <cell r="CJ3">
            <v>50161</v>
          </cell>
          <cell r="CK3">
            <v>50192</v>
          </cell>
          <cell r="CL3">
            <v>50222</v>
          </cell>
          <cell r="CM3">
            <v>50253</v>
          </cell>
          <cell r="CN3">
            <v>50284</v>
          </cell>
          <cell r="CO3">
            <v>50314</v>
          </cell>
          <cell r="CP3">
            <v>50345</v>
          </cell>
          <cell r="CQ3">
            <v>50375</v>
          </cell>
          <cell r="CR3">
            <v>2038</v>
          </cell>
          <cell r="CS3">
            <v>50406</v>
          </cell>
          <cell r="CT3">
            <v>50437</v>
          </cell>
          <cell r="CU3">
            <v>50465</v>
          </cell>
          <cell r="CV3">
            <v>50496</v>
          </cell>
          <cell r="CW3">
            <v>50526</v>
          </cell>
          <cell r="CX3">
            <v>50557</v>
          </cell>
          <cell r="CY3">
            <v>50587</v>
          </cell>
          <cell r="CZ3">
            <v>50618</v>
          </cell>
          <cell r="DA3">
            <v>50649</v>
          </cell>
          <cell r="DB3">
            <v>50679</v>
          </cell>
          <cell r="DC3">
            <v>50710</v>
          </cell>
          <cell r="DD3">
            <v>50740</v>
          </cell>
          <cell r="DE3">
            <v>2039</v>
          </cell>
          <cell r="DF3">
            <v>50771</v>
          </cell>
          <cell r="DG3">
            <v>50802</v>
          </cell>
          <cell r="DH3">
            <v>50830</v>
          </cell>
          <cell r="DI3">
            <v>50861</v>
          </cell>
          <cell r="DJ3">
            <v>50891</v>
          </cell>
          <cell r="DK3">
            <v>50922</v>
          </cell>
          <cell r="DL3">
            <v>50952</v>
          </cell>
          <cell r="DM3">
            <v>50983</v>
          </cell>
          <cell r="DN3">
            <v>51014</v>
          </cell>
          <cell r="DO3">
            <v>51044</v>
          </cell>
          <cell r="DP3">
            <v>51075</v>
          </cell>
          <cell r="DQ3">
            <v>51105</v>
          </cell>
          <cell r="DR3">
            <v>2040</v>
          </cell>
          <cell r="DS3">
            <v>51136</v>
          </cell>
          <cell r="DT3">
            <v>51167</v>
          </cell>
          <cell r="DU3">
            <v>51196</v>
          </cell>
          <cell r="DV3">
            <v>51227</v>
          </cell>
          <cell r="DW3">
            <v>51257</v>
          </cell>
          <cell r="DX3">
            <v>51288</v>
          </cell>
          <cell r="DY3">
            <v>51318</v>
          </cell>
          <cell r="DZ3">
            <v>51349</v>
          </cell>
          <cell r="EA3">
            <v>51380</v>
          </cell>
          <cell r="EB3">
            <v>51410</v>
          </cell>
          <cell r="EC3">
            <v>51441</v>
          </cell>
          <cell r="ED3">
            <v>51471</v>
          </cell>
        </row>
        <row r="5">
          <cell r="R5" t="str">
            <v>$</v>
          </cell>
          <cell r="AE5" t="str">
            <v>$</v>
          </cell>
          <cell r="AR5" t="str">
            <v>$</v>
          </cell>
          <cell r="BE5" t="str">
            <v>$</v>
          </cell>
          <cell r="BR5" t="str">
            <v>$</v>
          </cell>
          <cell r="CE5" t="str">
            <v>$</v>
          </cell>
          <cell r="CR5" t="str">
            <v>$</v>
          </cell>
          <cell r="DE5" t="str">
            <v>$</v>
          </cell>
          <cell r="DR5" t="str">
            <v>$</v>
          </cell>
        </row>
        <row r="9"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  <cell r="BX9">
            <v>0</v>
          </cell>
          <cell r="BY9">
            <v>0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  <cell r="CT9">
            <v>0</v>
          </cell>
          <cell r="CU9">
            <v>0</v>
          </cell>
          <cell r="CV9">
            <v>0</v>
          </cell>
          <cell r="CW9">
            <v>0</v>
          </cell>
          <cell r="CX9">
            <v>0</v>
          </cell>
          <cell r="CY9">
            <v>0</v>
          </cell>
          <cell r="CZ9">
            <v>0</v>
          </cell>
          <cell r="DA9">
            <v>0</v>
          </cell>
          <cell r="DB9">
            <v>0</v>
          </cell>
          <cell r="DC9">
            <v>0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0</v>
          </cell>
          <cell r="DJ9">
            <v>0</v>
          </cell>
          <cell r="DK9">
            <v>0</v>
          </cell>
          <cell r="DL9">
            <v>0</v>
          </cell>
          <cell r="DM9">
            <v>0</v>
          </cell>
          <cell r="DN9">
            <v>0</v>
          </cell>
          <cell r="DO9">
            <v>0</v>
          </cell>
          <cell r="DP9">
            <v>0</v>
          </cell>
          <cell r="DQ9">
            <v>0</v>
          </cell>
          <cell r="DR9">
            <v>0</v>
          </cell>
          <cell r="DS9">
            <v>0</v>
          </cell>
          <cell r="DT9">
            <v>0</v>
          </cell>
          <cell r="DU9">
            <v>0</v>
          </cell>
          <cell r="DV9">
            <v>0</v>
          </cell>
          <cell r="DW9">
            <v>0</v>
          </cell>
          <cell r="DX9">
            <v>0</v>
          </cell>
          <cell r="DY9">
            <v>0</v>
          </cell>
          <cell r="DZ9">
            <v>0</v>
          </cell>
          <cell r="EA9">
            <v>0</v>
          </cell>
          <cell r="EB9">
            <v>0</v>
          </cell>
          <cell r="EC9">
            <v>0</v>
          </cell>
          <cell r="ED9">
            <v>0</v>
          </cell>
        </row>
        <row r="10"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  <cell r="CR10">
            <v>0</v>
          </cell>
          <cell r="CS10">
            <v>0</v>
          </cell>
          <cell r="CT10">
            <v>0</v>
          </cell>
          <cell r="CU10">
            <v>0</v>
          </cell>
          <cell r="CV10">
            <v>0</v>
          </cell>
          <cell r="CW10">
            <v>0</v>
          </cell>
          <cell r="CX10">
            <v>0</v>
          </cell>
          <cell r="CY10">
            <v>0</v>
          </cell>
          <cell r="CZ10">
            <v>0</v>
          </cell>
          <cell r="DA10">
            <v>0</v>
          </cell>
          <cell r="DB10">
            <v>0</v>
          </cell>
          <cell r="DC10">
            <v>0</v>
          </cell>
          <cell r="DD10">
            <v>0</v>
          </cell>
          <cell r="DE10">
            <v>0</v>
          </cell>
          <cell r="DF10">
            <v>0</v>
          </cell>
          <cell r="DG10">
            <v>0</v>
          </cell>
          <cell r="DH10">
            <v>0</v>
          </cell>
          <cell r="DI10">
            <v>0</v>
          </cell>
          <cell r="DJ10">
            <v>0</v>
          </cell>
          <cell r="DK10">
            <v>0</v>
          </cell>
          <cell r="DL10">
            <v>0</v>
          </cell>
          <cell r="DM10">
            <v>0</v>
          </cell>
          <cell r="DN10">
            <v>0</v>
          </cell>
          <cell r="DO10">
            <v>0</v>
          </cell>
          <cell r="DP10">
            <v>0</v>
          </cell>
          <cell r="DQ10">
            <v>0</v>
          </cell>
          <cell r="DR10">
            <v>0</v>
          </cell>
          <cell r="DS10">
            <v>0</v>
          </cell>
          <cell r="DT10">
            <v>0</v>
          </cell>
          <cell r="DU10">
            <v>0</v>
          </cell>
          <cell r="DV10">
            <v>0</v>
          </cell>
          <cell r="DW10">
            <v>0</v>
          </cell>
          <cell r="DX10">
            <v>0</v>
          </cell>
          <cell r="DY10">
            <v>0</v>
          </cell>
          <cell r="DZ10">
            <v>0</v>
          </cell>
          <cell r="EA10">
            <v>0</v>
          </cell>
          <cell r="EB10">
            <v>0</v>
          </cell>
          <cell r="EC10">
            <v>0</v>
          </cell>
          <cell r="ED10">
            <v>0</v>
          </cell>
        </row>
        <row r="11"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0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0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>
            <v>0</v>
          </cell>
        </row>
        <row r="12"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0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0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</row>
        <row r="13"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  <cell r="CR13">
            <v>0</v>
          </cell>
          <cell r="CS13">
            <v>0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0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0</v>
          </cell>
          <cell r="DT13">
            <v>0</v>
          </cell>
          <cell r="DU13">
            <v>0</v>
          </cell>
          <cell r="DV13">
            <v>0</v>
          </cell>
          <cell r="DW13">
            <v>0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</row>
        <row r="14"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0</v>
          </cell>
          <cell r="CY14">
            <v>0</v>
          </cell>
          <cell r="CZ14">
            <v>0</v>
          </cell>
          <cell r="DA14">
            <v>0</v>
          </cell>
          <cell r="DB14">
            <v>0</v>
          </cell>
          <cell r="DC14">
            <v>0</v>
          </cell>
          <cell r="DD14">
            <v>0</v>
          </cell>
          <cell r="DE14">
            <v>0</v>
          </cell>
          <cell r="DF14">
            <v>0</v>
          </cell>
          <cell r="DG14">
            <v>0</v>
          </cell>
          <cell r="DH14">
            <v>0</v>
          </cell>
          <cell r="DI14">
            <v>0</v>
          </cell>
          <cell r="DJ14">
            <v>0</v>
          </cell>
          <cell r="DK14">
            <v>0</v>
          </cell>
          <cell r="DL14">
            <v>0</v>
          </cell>
          <cell r="DM14">
            <v>0</v>
          </cell>
          <cell r="DN14">
            <v>0</v>
          </cell>
          <cell r="DO14">
            <v>0</v>
          </cell>
          <cell r="DP14">
            <v>0</v>
          </cell>
          <cell r="DQ14">
            <v>0</v>
          </cell>
          <cell r="DR14">
            <v>0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0</v>
          </cell>
          <cell r="DX14">
            <v>0</v>
          </cell>
          <cell r="DY14">
            <v>0</v>
          </cell>
          <cell r="DZ14">
            <v>0</v>
          </cell>
          <cell r="EA14">
            <v>0</v>
          </cell>
          <cell r="EB14">
            <v>0</v>
          </cell>
          <cell r="EC14">
            <v>0</v>
          </cell>
          <cell r="ED14">
            <v>0</v>
          </cell>
        </row>
        <row r="15"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0</v>
          </cell>
          <cell r="EC15">
            <v>0</v>
          </cell>
          <cell r="ED15">
            <v>0</v>
          </cell>
        </row>
        <row r="16"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0</v>
          </cell>
          <cell r="DK16">
            <v>0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0</v>
          </cell>
          <cell r="DY16">
            <v>0</v>
          </cell>
          <cell r="DZ16">
            <v>0</v>
          </cell>
          <cell r="EA16">
            <v>0</v>
          </cell>
          <cell r="EB16">
            <v>0</v>
          </cell>
          <cell r="EC16">
            <v>0</v>
          </cell>
          <cell r="ED16">
            <v>0</v>
          </cell>
        </row>
        <row r="18"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0</v>
          </cell>
          <cell r="CT18">
            <v>0</v>
          </cell>
          <cell r="CU18">
            <v>0</v>
          </cell>
          <cell r="CV18">
            <v>0</v>
          </cell>
          <cell r="CW18">
            <v>0</v>
          </cell>
          <cell r="CX18">
            <v>0</v>
          </cell>
          <cell r="CY18">
            <v>0</v>
          </cell>
          <cell r="CZ18">
            <v>0</v>
          </cell>
          <cell r="DA18">
            <v>0</v>
          </cell>
          <cell r="DB18">
            <v>0</v>
          </cell>
          <cell r="DC18">
            <v>0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0</v>
          </cell>
          <cell r="DI18">
            <v>0</v>
          </cell>
          <cell r="DJ18">
            <v>0</v>
          </cell>
          <cell r="DK18">
            <v>0</v>
          </cell>
          <cell r="DL18">
            <v>0</v>
          </cell>
          <cell r="DM18">
            <v>0</v>
          </cell>
          <cell r="DN18">
            <v>0</v>
          </cell>
          <cell r="DO18">
            <v>0</v>
          </cell>
          <cell r="DP18">
            <v>0</v>
          </cell>
          <cell r="DQ18">
            <v>0</v>
          </cell>
          <cell r="DR18">
            <v>0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0</v>
          </cell>
          <cell r="DX18">
            <v>0</v>
          </cell>
          <cell r="DY18">
            <v>0</v>
          </cell>
          <cell r="DZ18">
            <v>0</v>
          </cell>
          <cell r="EA18">
            <v>0</v>
          </cell>
          <cell r="EB18">
            <v>0</v>
          </cell>
          <cell r="EC18">
            <v>0</v>
          </cell>
          <cell r="ED18">
            <v>0</v>
          </cell>
        </row>
        <row r="21"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0</v>
          </cell>
          <cell r="DK21">
            <v>0</v>
          </cell>
          <cell r="DL21">
            <v>0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0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</row>
        <row r="22"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0</v>
          </cell>
          <cell r="CT22">
            <v>0</v>
          </cell>
          <cell r="CU22">
            <v>0</v>
          </cell>
          <cell r="CV22">
            <v>0</v>
          </cell>
          <cell r="CW22">
            <v>0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0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0</v>
          </cell>
          <cell r="DI22">
            <v>0</v>
          </cell>
          <cell r="DJ22">
            <v>0</v>
          </cell>
          <cell r="DK22">
            <v>0</v>
          </cell>
          <cell r="DL22">
            <v>0</v>
          </cell>
          <cell r="DM22">
            <v>0</v>
          </cell>
          <cell r="DN22">
            <v>0</v>
          </cell>
          <cell r="DO22">
            <v>0</v>
          </cell>
          <cell r="DP22">
            <v>0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0</v>
          </cell>
          <cell r="DX22">
            <v>0</v>
          </cell>
          <cell r="DY22">
            <v>0</v>
          </cell>
          <cell r="DZ22">
            <v>0</v>
          </cell>
          <cell r="EA22">
            <v>0</v>
          </cell>
          <cell r="EB22">
            <v>0</v>
          </cell>
          <cell r="EC22">
            <v>0</v>
          </cell>
          <cell r="ED22">
            <v>0</v>
          </cell>
        </row>
        <row r="23"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0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0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</row>
        <row r="24"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0</v>
          </cell>
          <cell r="CV24">
            <v>0</v>
          </cell>
          <cell r="CW24">
            <v>0</v>
          </cell>
          <cell r="CX24">
            <v>0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0</v>
          </cell>
          <cell r="DM24">
            <v>0</v>
          </cell>
          <cell r="DN24">
            <v>0</v>
          </cell>
          <cell r="DO24">
            <v>0</v>
          </cell>
          <cell r="DP24">
            <v>0</v>
          </cell>
          <cell r="DQ24">
            <v>0</v>
          </cell>
          <cell r="DR24">
            <v>0</v>
          </cell>
          <cell r="DS24">
            <v>0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0</v>
          </cell>
          <cell r="DZ24">
            <v>0</v>
          </cell>
          <cell r="EA24">
            <v>0</v>
          </cell>
          <cell r="EB24">
            <v>0</v>
          </cell>
          <cell r="EC24">
            <v>0</v>
          </cell>
          <cell r="ED24">
            <v>0</v>
          </cell>
        </row>
        <row r="25"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0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0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</row>
        <row r="26"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0</v>
          </cell>
          <cell r="CT26">
            <v>0</v>
          </cell>
          <cell r="CU26">
            <v>0</v>
          </cell>
          <cell r="CV26">
            <v>0</v>
          </cell>
          <cell r="CW26">
            <v>0</v>
          </cell>
          <cell r="CX26">
            <v>0</v>
          </cell>
          <cell r="CY26">
            <v>0</v>
          </cell>
          <cell r="CZ26">
            <v>0</v>
          </cell>
          <cell r="DA26">
            <v>0</v>
          </cell>
          <cell r="DB26">
            <v>0</v>
          </cell>
          <cell r="DC26">
            <v>0</v>
          </cell>
          <cell r="DD26">
            <v>0</v>
          </cell>
          <cell r="DE26">
            <v>0</v>
          </cell>
          <cell r="DF26">
            <v>0</v>
          </cell>
          <cell r="DG26">
            <v>0</v>
          </cell>
          <cell r="DH26">
            <v>0</v>
          </cell>
          <cell r="DI26">
            <v>0</v>
          </cell>
          <cell r="DJ26">
            <v>0</v>
          </cell>
          <cell r="DK26">
            <v>0</v>
          </cell>
          <cell r="DL26">
            <v>0</v>
          </cell>
          <cell r="DM26">
            <v>0</v>
          </cell>
          <cell r="DN26">
            <v>0</v>
          </cell>
          <cell r="DO26">
            <v>0</v>
          </cell>
          <cell r="DP26">
            <v>0</v>
          </cell>
          <cell r="DQ26">
            <v>0</v>
          </cell>
          <cell r="DR26">
            <v>0</v>
          </cell>
          <cell r="DS26">
            <v>0</v>
          </cell>
          <cell r="DT26">
            <v>0</v>
          </cell>
          <cell r="DU26">
            <v>0</v>
          </cell>
          <cell r="DV26">
            <v>0</v>
          </cell>
          <cell r="DW26">
            <v>0</v>
          </cell>
          <cell r="DX26">
            <v>0</v>
          </cell>
          <cell r="DY26">
            <v>0</v>
          </cell>
          <cell r="DZ26">
            <v>0</v>
          </cell>
          <cell r="EA26">
            <v>0</v>
          </cell>
          <cell r="EB26">
            <v>0</v>
          </cell>
          <cell r="EC26">
            <v>0</v>
          </cell>
          <cell r="ED26">
            <v>0</v>
          </cell>
        </row>
        <row r="27"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0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0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</row>
        <row r="29"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0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0</v>
          </cell>
          <cell r="DR29">
            <v>0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</row>
        <row r="32">
          <cell r="F32">
            <v>0</v>
          </cell>
          <cell r="G32">
            <v>0</v>
          </cell>
          <cell r="H32">
            <v>20.700000000186265</v>
          </cell>
          <cell r="I32">
            <v>88.399999999906868</v>
          </cell>
          <cell r="J32">
            <v>1206.5</v>
          </cell>
          <cell r="K32">
            <v>2595.7000000001863</v>
          </cell>
          <cell r="L32">
            <v>636</v>
          </cell>
          <cell r="M32">
            <v>-76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6144.1000000014901</v>
          </cell>
          <cell r="S32">
            <v>0</v>
          </cell>
          <cell r="T32">
            <v>-4</v>
          </cell>
          <cell r="U32">
            <v>50.5</v>
          </cell>
          <cell r="V32">
            <v>429.89999999990687</v>
          </cell>
          <cell r="W32">
            <v>774</v>
          </cell>
          <cell r="X32">
            <v>-375.29999999981374</v>
          </cell>
          <cell r="Y32">
            <v>5029</v>
          </cell>
          <cell r="Z32">
            <v>240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9298.6999999955297</v>
          </cell>
          <cell r="AF32">
            <v>0</v>
          </cell>
          <cell r="AG32">
            <v>0</v>
          </cell>
          <cell r="AH32">
            <v>598.5</v>
          </cell>
          <cell r="AI32">
            <v>182.79999999981374</v>
          </cell>
          <cell r="AJ32">
            <v>1682.8000000000466</v>
          </cell>
          <cell r="AK32">
            <v>1577</v>
          </cell>
          <cell r="AL32">
            <v>4121</v>
          </cell>
          <cell r="AM32">
            <v>1138</v>
          </cell>
          <cell r="AN32">
            <v>-1.400000000372529</v>
          </cell>
          <cell r="AO32">
            <v>0</v>
          </cell>
          <cell r="AP32">
            <v>0</v>
          </cell>
          <cell r="AQ32">
            <v>0</v>
          </cell>
          <cell r="AR32">
            <v>9050.2000000029802</v>
          </cell>
          <cell r="AS32">
            <v>0</v>
          </cell>
          <cell r="AT32">
            <v>0</v>
          </cell>
          <cell r="AU32">
            <v>-166.59999999962747</v>
          </cell>
          <cell r="AV32">
            <v>74.5</v>
          </cell>
          <cell r="AW32">
            <v>1028.2999999998137</v>
          </cell>
          <cell r="AX32">
            <v>871</v>
          </cell>
          <cell r="AY32">
            <v>6930</v>
          </cell>
          <cell r="AZ32">
            <v>313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5830.3000000044703</v>
          </cell>
          <cell r="BF32">
            <v>0</v>
          </cell>
          <cell r="BG32">
            <v>0</v>
          </cell>
          <cell r="BH32">
            <v>420.5</v>
          </cell>
          <cell r="BI32">
            <v>-289.80000000004657</v>
          </cell>
          <cell r="BJ32">
            <v>1679.1000000000931</v>
          </cell>
          <cell r="BK32">
            <v>371</v>
          </cell>
          <cell r="BL32">
            <v>3090.5</v>
          </cell>
          <cell r="BM32">
            <v>559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8966.1999999955297</v>
          </cell>
          <cell r="BS32">
            <v>0</v>
          </cell>
          <cell r="BT32">
            <v>-33.5</v>
          </cell>
          <cell r="BU32">
            <v>1381.5999999996275</v>
          </cell>
          <cell r="BV32">
            <v>506.5</v>
          </cell>
          <cell r="BW32">
            <v>1505.5999999998603</v>
          </cell>
          <cell r="BX32">
            <v>1699</v>
          </cell>
          <cell r="BY32">
            <v>-321</v>
          </cell>
          <cell r="BZ32">
            <v>4228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8101.7999999970198</v>
          </cell>
          <cell r="CF32">
            <v>0</v>
          </cell>
          <cell r="CG32">
            <v>-9</v>
          </cell>
          <cell r="CH32">
            <v>3233</v>
          </cell>
          <cell r="CI32">
            <v>1272.1000000000931</v>
          </cell>
          <cell r="CJ32">
            <v>654.39999999990687</v>
          </cell>
          <cell r="CK32">
            <v>644.29999999981374</v>
          </cell>
          <cell r="CL32">
            <v>2332</v>
          </cell>
          <cell r="CM32">
            <v>-22</v>
          </cell>
          <cell r="CN32">
            <v>0</v>
          </cell>
          <cell r="CO32">
            <v>0</v>
          </cell>
          <cell r="CP32">
            <v>0</v>
          </cell>
          <cell r="CQ32">
            <v>-3</v>
          </cell>
          <cell r="CR32">
            <v>420.39999999850988</v>
          </cell>
          <cell r="CS32">
            <v>-17</v>
          </cell>
          <cell r="CT32">
            <v>-2639</v>
          </cell>
          <cell r="CU32">
            <v>299.5</v>
          </cell>
          <cell r="CV32">
            <v>1501.5</v>
          </cell>
          <cell r="CW32">
            <v>268.80000000004657</v>
          </cell>
          <cell r="CX32">
            <v>-2380.4000000003725</v>
          </cell>
          <cell r="CY32">
            <v>4531.5</v>
          </cell>
          <cell r="CZ32">
            <v>-6</v>
          </cell>
          <cell r="DA32">
            <v>0</v>
          </cell>
          <cell r="DB32">
            <v>-87</v>
          </cell>
          <cell r="DC32">
            <v>-830</v>
          </cell>
          <cell r="DD32">
            <v>-221.5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0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</row>
        <row r="33">
          <cell r="F33">
            <v>728</v>
          </cell>
          <cell r="G33">
            <v>753</v>
          </cell>
          <cell r="H33">
            <v>3717.7999999998137</v>
          </cell>
          <cell r="I33">
            <v>1626.7999999998137</v>
          </cell>
          <cell r="J33">
            <v>592.70000000018626</v>
          </cell>
          <cell r="K33">
            <v>973.70000000018626</v>
          </cell>
          <cell r="L33">
            <v>6566</v>
          </cell>
          <cell r="M33">
            <v>-12648</v>
          </cell>
          <cell r="N33">
            <v>3568.5</v>
          </cell>
          <cell r="O33">
            <v>4004</v>
          </cell>
          <cell r="P33">
            <v>10706</v>
          </cell>
          <cell r="Q33">
            <v>8448.5</v>
          </cell>
          <cell r="R33">
            <v>48154.29999999702</v>
          </cell>
          <cell r="S33">
            <v>2255</v>
          </cell>
          <cell r="T33">
            <v>1458</v>
          </cell>
          <cell r="U33">
            <v>7081</v>
          </cell>
          <cell r="V33">
            <v>848.79999999981374</v>
          </cell>
          <cell r="W33">
            <v>1406.5</v>
          </cell>
          <cell r="X33">
            <v>1585</v>
          </cell>
          <cell r="Y33">
            <v>7990</v>
          </cell>
          <cell r="Z33">
            <v>9458</v>
          </cell>
          <cell r="AA33">
            <v>-4</v>
          </cell>
          <cell r="AB33">
            <v>2592</v>
          </cell>
          <cell r="AC33">
            <v>414</v>
          </cell>
          <cell r="AD33">
            <v>13070</v>
          </cell>
          <cell r="AE33">
            <v>50318.20000000298</v>
          </cell>
          <cell r="AF33">
            <v>1024</v>
          </cell>
          <cell r="AG33">
            <v>3388</v>
          </cell>
          <cell r="AH33">
            <v>5106</v>
          </cell>
          <cell r="AI33">
            <v>2787</v>
          </cell>
          <cell r="AJ33">
            <v>1607.7000000001863</v>
          </cell>
          <cell r="AK33">
            <v>1416.5</v>
          </cell>
          <cell r="AL33">
            <v>7474</v>
          </cell>
          <cell r="AM33">
            <v>9236</v>
          </cell>
          <cell r="AN33">
            <v>1632</v>
          </cell>
          <cell r="AO33">
            <v>4964</v>
          </cell>
          <cell r="AP33">
            <v>4679</v>
          </cell>
          <cell r="AQ33">
            <v>7004</v>
          </cell>
          <cell r="AR33">
            <v>52232</v>
          </cell>
          <cell r="AS33">
            <v>2044</v>
          </cell>
          <cell r="AT33">
            <v>2324.5</v>
          </cell>
          <cell r="AU33">
            <v>6103</v>
          </cell>
          <cell r="AV33">
            <v>1670</v>
          </cell>
          <cell r="AW33">
            <v>922</v>
          </cell>
          <cell r="AX33">
            <v>1514.5</v>
          </cell>
          <cell r="AY33">
            <v>7309</v>
          </cell>
          <cell r="AZ33">
            <v>12833</v>
          </cell>
          <cell r="BA33">
            <v>1878</v>
          </cell>
          <cell r="BB33">
            <v>5335</v>
          </cell>
          <cell r="BC33">
            <v>5540.5</v>
          </cell>
          <cell r="BD33">
            <v>4758.5</v>
          </cell>
          <cell r="BE33">
            <v>74829.5</v>
          </cell>
          <cell r="BF33">
            <v>2139</v>
          </cell>
          <cell r="BG33">
            <v>6521</v>
          </cell>
          <cell r="BH33">
            <v>2509.5</v>
          </cell>
          <cell r="BI33">
            <v>2338.7000000001863</v>
          </cell>
          <cell r="BJ33">
            <v>1814.5999999996275</v>
          </cell>
          <cell r="BK33">
            <v>3269.2000000001863</v>
          </cell>
          <cell r="BL33">
            <v>19062</v>
          </cell>
          <cell r="BM33">
            <v>16390</v>
          </cell>
          <cell r="BN33">
            <v>8571.5</v>
          </cell>
          <cell r="BO33">
            <v>7529</v>
          </cell>
          <cell r="BP33">
            <v>4840</v>
          </cell>
          <cell r="BQ33">
            <v>-155</v>
          </cell>
          <cell r="BR33">
            <v>63354.40000000596</v>
          </cell>
          <cell r="BS33">
            <v>5767</v>
          </cell>
          <cell r="BT33">
            <v>4257</v>
          </cell>
          <cell r="BU33">
            <v>2577.2999999998137</v>
          </cell>
          <cell r="BV33">
            <v>4383.2000000001863</v>
          </cell>
          <cell r="BW33">
            <v>911.5</v>
          </cell>
          <cell r="BX33">
            <v>3414.4000000003725</v>
          </cell>
          <cell r="BY33">
            <v>12420</v>
          </cell>
          <cell r="BZ33">
            <v>3832</v>
          </cell>
          <cell r="CA33">
            <v>8441</v>
          </cell>
          <cell r="CB33">
            <v>4752</v>
          </cell>
          <cell r="CC33">
            <v>3119</v>
          </cell>
          <cell r="CD33">
            <v>9480</v>
          </cell>
          <cell r="CE33">
            <v>81079</v>
          </cell>
          <cell r="CF33">
            <v>5848</v>
          </cell>
          <cell r="CG33">
            <v>1147</v>
          </cell>
          <cell r="CH33">
            <v>8804.4000000003725</v>
          </cell>
          <cell r="CI33">
            <v>3604.2999999998137</v>
          </cell>
          <cell r="CJ33">
            <v>2571.2999999998137</v>
          </cell>
          <cell r="CK33">
            <v>3889</v>
          </cell>
          <cell r="CL33">
            <v>16796</v>
          </cell>
          <cell r="CM33">
            <v>5384</v>
          </cell>
          <cell r="CN33">
            <v>2246</v>
          </cell>
          <cell r="CO33">
            <v>3261</v>
          </cell>
          <cell r="CP33">
            <v>1974</v>
          </cell>
          <cell r="CQ33">
            <v>25554</v>
          </cell>
          <cell r="CR33">
            <v>112036.29999999702</v>
          </cell>
          <cell r="CS33">
            <v>10479</v>
          </cell>
          <cell r="CT33">
            <v>2381</v>
          </cell>
          <cell r="CU33">
            <v>3183.4000000003725</v>
          </cell>
          <cell r="CV33">
            <v>3550.7999999998137</v>
          </cell>
          <cell r="CW33">
            <v>2657.4000000001397</v>
          </cell>
          <cell r="CX33">
            <v>2071.2000000001863</v>
          </cell>
          <cell r="CY33">
            <v>34856</v>
          </cell>
          <cell r="CZ33">
            <v>21040</v>
          </cell>
          <cell r="DA33">
            <v>1950.5</v>
          </cell>
          <cell r="DB33">
            <v>1682</v>
          </cell>
          <cell r="DC33">
            <v>-2050</v>
          </cell>
          <cell r="DD33">
            <v>30235</v>
          </cell>
          <cell r="DE33">
            <v>0</v>
          </cell>
          <cell r="DF33">
            <v>0</v>
          </cell>
          <cell r="DG33">
            <v>0</v>
          </cell>
          <cell r="DH33">
            <v>0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  <cell r="DO33">
            <v>0</v>
          </cell>
          <cell r="DP33">
            <v>0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0</v>
          </cell>
          <cell r="DW33">
            <v>0</v>
          </cell>
          <cell r="DX33">
            <v>0</v>
          </cell>
          <cell r="DY33">
            <v>0</v>
          </cell>
          <cell r="DZ33">
            <v>0</v>
          </cell>
          <cell r="EA33">
            <v>0</v>
          </cell>
          <cell r="EB33">
            <v>0</v>
          </cell>
          <cell r="EC33">
            <v>0</v>
          </cell>
          <cell r="ED33">
            <v>0</v>
          </cell>
        </row>
        <row r="34">
          <cell r="F34">
            <v>1374.7000000001863</v>
          </cell>
          <cell r="G34">
            <v>5591</v>
          </cell>
          <cell r="H34">
            <v>2096.2999999998137</v>
          </cell>
          <cell r="I34">
            <v>-1126.3999999999069</v>
          </cell>
          <cell r="J34">
            <v>8.0999999999767169</v>
          </cell>
          <cell r="K34">
            <v>2916.2000000001863</v>
          </cell>
          <cell r="L34">
            <v>101368</v>
          </cell>
          <cell r="M34">
            <v>14305</v>
          </cell>
          <cell r="N34">
            <v>7892</v>
          </cell>
          <cell r="O34">
            <v>6022.5</v>
          </cell>
          <cell r="P34">
            <v>3084.5</v>
          </cell>
          <cell r="Q34">
            <v>2964.2000000001863</v>
          </cell>
          <cell r="R34">
            <v>218410.04999999702</v>
          </cell>
          <cell r="S34">
            <v>1453</v>
          </cell>
          <cell r="T34">
            <v>6627</v>
          </cell>
          <cell r="U34">
            <v>-1937.7999999998137</v>
          </cell>
          <cell r="V34">
            <v>6535</v>
          </cell>
          <cell r="W34">
            <v>548.25</v>
          </cell>
          <cell r="X34">
            <v>6994.7999999998137</v>
          </cell>
          <cell r="Y34">
            <v>127728</v>
          </cell>
          <cell r="Z34">
            <v>43058</v>
          </cell>
          <cell r="AA34">
            <v>5595.7000000001863</v>
          </cell>
          <cell r="AB34">
            <v>9724.5</v>
          </cell>
          <cell r="AC34">
            <v>7461.7999999998137</v>
          </cell>
          <cell r="AD34">
            <v>4621.7999999998137</v>
          </cell>
          <cell r="AE34">
            <v>205875.45999999344</v>
          </cell>
          <cell r="AF34">
            <v>4882</v>
          </cell>
          <cell r="AG34">
            <v>6071.5</v>
          </cell>
          <cell r="AH34">
            <v>3669.7999999998137</v>
          </cell>
          <cell r="AI34">
            <v>2341</v>
          </cell>
          <cell r="AJ34">
            <v>-636.34000000002561</v>
          </cell>
          <cell r="AK34">
            <v>5851</v>
          </cell>
          <cell r="AL34">
            <v>106488</v>
          </cell>
          <cell r="AM34">
            <v>57072</v>
          </cell>
          <cell r="AN34">
            <v>7430</v>
          </cell>
          <cell r="AO34">
            <v>8547</v>
          </cell>
          <cell r="AP34">
            <v>3254.2999999998137</v>
          </cell>
          <cell r="AQ34">
            <v>905.20000000018626</v>
          </cell>
          <cell r="AR34">
            <v>183201.70000000298</v>
          </cell>
          <cell r="AS34">
            <v>4348</v>
          </cell>
          <cell r="AT34">
            <v>6787.2999999998137</v>
          </cell>
          <cell r="AU34">
            <v>4344.5</v>
          </cell>
          <cell r="AV34">
            <v>2193.8999999999069</v>
          </cell>
          <cell r="AW34">
            <v>1566.6999999999534</v>
          </cell>
          <cell r="AX34">
            <v>4265.7999999998137</v>
          </cell>
          <cell r="AY34">
            <v>78428</v>
          </cell>
          <cell r="AZ34">
            <v>55211</v>
          </cell>
          <cell r="BA34">
            <v>11703.700000000186</v>
          </cell>
          <cell r="BB34">
            <v>5250</v>
          </cell>
          <cell r="BC34">
            <v>-2345.7999999998137</v>
          </cell>
          <cell r="BD34">
            <v>11448.599999999627</v>
          </cell>
          <cell r="BE34">
            <v>235844.18999999762</v>
          </cell>
          <cell r="BF34">
            <v>8389.5</v>
          </cell>
          <cell r="BG34">
            <v>4967.5</v>
          </cell>
          <cell r="BH34">
            <v>4969.7000000001863</v>
          </cell>
          <cell r="BI34">
            <v>2704.7999999998137</v>
          </cell>
          <cell r="BJ34">
            <v>-10.410000000032596</v>
          </cell>
          <cell r="BK34">
            <v>609</v>
          </cell>
          <cell r="BL34">
            <v>98896</v>
          </cell>
          <cell r="BM34">
            <v>72688</v>
          </cell>
          <cell r="BN34">
            <v>13286.200000000186</v>
          </cell>
          <cell r="BO34">
            <v>11278.5</v>
          </cell>
          <cell r="BP34">
            <v>3146.7999999998137</v>
          </cell>
          <cell r="BQ34">
            <v>14918.599999999627</v>
          </cell>
          <cell r="BR34">
            <v>205053.23999999464</v>
          </cell>
          <cell r="BS34">
            <v>27007</v>
          </cell>
          <cell r="BT34">
            <v>12337.5</v>
          </cell>
          <cell r="BU34">
            <v>6438.7999999998137</v>
          </cell>
          <cell r="BV34">
            <v>2852</v>
          </cell>
          <cell r="BW34">
            <v>-240.85999999998603</v>
          </cell>
          <cell r="BX34">
            <v>4460.2999999998137</v>
          </cell>
          <cell r="BY34">
            <v>77428</v>
          </cell>
          <cell r="BZ34">
            <v>5028</v>
          </cell>
          <cell r="CA34">
            <v>18187.5</v>
          </cell>
          <cell r="CB34">
            <v>19491</v>
          </cell>
          <cell r="CC34">
            <v>13886</v>
          </cell>
          <cell r="CD34">
            <v>18178</v>
          </cell>
          <cell r="CE34">
            <v>295078.92999997735</v>
          </cell>
          <cell r="CF34">
            <v>23498</v>
          </cell>
          <cell r="CG34">
            <v>14256</v>
          </cell>
          <cell r="CH34">
            <v>7386.7999999998137</v>
          </cell>
          <cell r="CI34">
            <v>-855.94999999995343</v>
          </cell>
          <cell r="CJ34">
            <v>-604.9199999999837</v>
          </cell>
          <cell r="CK34">
            <v>8189</v>
          </cell>
          <cell r="CL34">
            <v>76504</v>
          </cell>
          <cell r="CM34">
            <v>97682</v>
          </cell>
          <cell r="CN34">
            <v>21004</v>
          </cell>
          <cell r="CO34">
            <v>21072</v>
          </cell>
          <cell r="CP34">
            <v>8881</v>
          </cell>
          <cell r="CQ34">
            <v>18067</v>
          </cell>
          <cell r="CR34">
            <v>212856.15999996662</v>
          </cell>
          <cell r="CS34">
            <v>32705</v>
          </cell>
          <cell r="CT34">
            <v>12226</v>
          </cell>
          <cell r="CU34">
            <v>4477.7000000001863</v>
          </cell>
          <cell r="CV34">
            <v>2173.0999999998603</v>
          </cell>
          <cell r="CW34">
            <v>-337.44000000000233</v>
          </cell>
          <cell r="CX34">
            <v>3608.7999999998137</v>
          </cell>
          <cell r="CY34">
            <v>65200</v>
          </cell>
          <cell r="CZ34">
            <v>49362</v>
          </cell>
          <cell r="DA34">
            <v>16287</v>
          </cell>
          <cell r="DB34">
            <v>19477</v>
          </cell>
          <cell r="DC34">
            <v>15303</v>
          </cell>
          <cell r="DD34">
            <v>-7626</v>
          </cell>
          <cell r="DE34">
            <v>0</v>
          </cell>
          <cell r="DF34">
            <v>0</v>
          </cell>
          <cell r="DG34">
            <v>0</v>
          </cell>
          <cell r="DH34">
            <v>0</v>
          </cell>
          <cell r="DI34">
            <v>0</v>
          </cell>
          <cell r="DJ34">
            <v>0</v>
          </cell>
          <cell r="DK34">
            <v>0</v>
          </cell>
          <cell r="DL34">
            <v>0</v>
          </cell>
          <cell r="DM34">
            <v>0</v>
          </cell>
          <cell r="DN34">
            <v>0</v>
          </cell>
          <cell r="DO34">
            <v>0</v>
          </cell>
          <cell r="DP34">
            <v>0</v>
          </cell>
          <cell r="DQ34">
            <v>0</v>
          </cell>
          <cell r="DR34">
            <v>0</v>
          </cell>
          <cell r="DS34">
            <v>0</v>
          </cell>
          <cell r="DT34">
            <v>0</v>
          </cell>
          <cell r="DU34">
            <v>0</v>
          </cell>
          <cell r="DV34">
            <v>0</v>
          </cell>
          <cell r="DW34">
            <v>0</v>
          </cell>
          <cell r="DX34">
            <v>0</v>
          </cell>
          <cell r="DY34">
            <v>0</v>
          </cell>
          <cell r="DZ34">
            <v>0</v>
          </cell>
          <cell r="EA34">
            <v>0</v>
          </cell>
          <cell r="EB34">
            <v>0</v>
          </cell>
          <cell r="EC34">
            <v>0</v>
          </cell>
          <cell r="ED34">
            <v>0</v>
          </cell>
        </row>
        <row r="35">
          <cell r="F35">
            <v>-690.30000000074506</v>
          </cell>
          <cell r="G35">
            <v>-954.70000000018626</v>
          </cell>
          <cell r="H35">
            <v>3977.4000000003725</v>
          </cell>
          <cell r="I35">
            <v>502.33999999985099</v>
          </cell>
          <cell r="J35">
            <v>470.8000000002794</v>
          </cell>
          <cell r="K35">
            <v>2299.7999999998137</v>
          </cell>
          <cell r="L35">
            <v>9923.5</v>
          </cell>
          <cell r="M35">
            <v>3486.3000000007451</v>
          </cell>
          <cell r="N35">
            <v>2158.5999999996275</v>
          </cell>
          <cell r="O35">
            <v>1421.1000000005588</v>
          </cell>
          <cell r="P35">
            <v>1554.5</v>
          </cell>
          <cell r="Q35">
            <v>1005.2999999998137</v>
          </cell>
          <cell r="R35">
            <v>30110.900000013411</v>
          </cell>
          <cell r="S35">
            <v>2029</v>
          </cell>
          <cell r="T35">
            <v>-144.69999999925494</v>
          </cell>
          <cell r="U35">
            <v>4332.5</v>
          </cell>
          <cell r="V35">
            <v>845.25999999977648</v>
          </cell>
          <cell r="W35">
            <v>876.43999999947846</v>
          </cell>
          <cell r="X35">
            <v>1563.5</v>
          </cell>
          <cell r="Y35">
            <v>-386.5</v>
          </cell>
          <cell r="Z35">
            <v>16176.5</v>
          </cell>
          <cell r="AA35">
            <v>4163.7000000001863</v>
          </cell>
          <cell r="AB35">
            <v>1404.6000000005588</v>
          </cell>
          <cell r="AC35">
            <v>-1041.7000000001863</v>
          </cell>
          <cell r="AD35">
            <v>292.29999999981374</v>
          </cell>
          <cell r="AE35">
            <v>44439.25</v>
          </cell>
          <cell r="AF35">
            <v>170.70000000018626</v>
          </cell>
          <cell r="AG35">
            <v>-1234.8999999994412</v>
          </cell>
          <cell r="AH35">
            <v>1904.2000000001863</v>
          </cell>
          <cell r="AI35">
            <v>84.149999999906868</v>
          </cell>
          <cell r="AJ35">
            <v>1033.3000000002794</v>
          </cell>
          <cell r="AK35">
            <v>2592.8999999994412</v>
          </cell>
          <cell r="AL35">
            <v>10674.800000000745</v>
          </cell>
          <cell r="AM35">
            <v>23275</v>
          </cell>
          <cell r="AN35">
            <v>5761.4000000003725</v>
          </cell>
          <cell r="AO35">
            <v>-22.700000000186265</v>
          </cell>
          <cell r="AP35">
            <v>-933.80000000074506</v>
          </cell>
          <cell r="AQ35">
            <v>1134.2000000001863</v>
          </cell>
          <cell r="AR35">
            <v>50748.909999996424</v>
          </cell>
          <cell r="AS35">
            <v>-495.79999999981374</v>
          </cell>
          <cell r="AT35">
            <v>980.10000000055879</v>
          </cell>
          <cell r="AU35">
            <v>-805.29999999981374</v>
          </cell>
          <cell r="AV35">
            <v>1923.6099999998696</v>
          </cell>
          <cell r="AW35">
            <v>1026.7999999998137</v>
          </cell>
          <cell r="AX35">
            <v>1216.2999999988824</v>
          </cell>
          <cell r="AY35">
            <v>22152.699999999255</v>
          </cell>
          <cell r="AZ35">
            <v>15946</v>
          </cell>
          <cell r="BA35">
            <v>7143</v>
          </cell>
          <cell r="BB35">
            <v>1811.7999999998137</v>
          </cell>
          <cell r="BC35">
            <v>-364.60000000055879</v>
          </cell>
          <cell r="BD35">
            <v>214.29999999981374</v>
          </cell>
          <cell r="BE35">
            <v>47235.800000011921</v>
          </cell>
          <cell r="BF35">
            <v>-372.79999999981374</v>
          </cell>
          <cell r="BG35">
            <v>1730.1999999992549</v>
          </cell>
          <cell r="BH35">
            <v>1744.5</v>
          </cell>
          <cell r="BI35">
            <v>1644.25</v>
          </cell>
          <cell r="BJ35">
            <v>2194.1499999999069</v>
          </cell>
          <cell r="BK35">
            <v>2254.8999999999069</v>
          </cell>
          <cell r="BL35">
            <v>25860</v>
          </cell>
          <cell r="BM35">
            <v>7553.5</v>
          </cell>
          <cell r="BN35">
            <v>4262</v>
          </cell>
          <cell r="BO35">
            <v>1339.6000000005588</v>
          </cell>
          <cell r="BP35">
            <v>-541.70000000018626</v>
          </cell>
          <cell r="BQ35">
            <v>-432.79999999981374</v>
          </cell>
          <cell r="BR35">
            <v>56485.960000008345</v>
          </cell>
          <cell r="BS35">
            <v>2214.5</v>
          </cell>
          <cell r="BT35">
            <v>815.90000000037253</v>
          </cell>
          <cell r="BU35">
            <v>3837.1999999997206</v>
          </cell>
          <cell r="BV35">
            <v>3150.160000000149</v>
          </cell>
          <cell r="BW35">
            <v>1724.8999999999069</v>
          </cell>
          <cell r="BX35">
            <v>2235.5</v>
          </cell>
          <cell r="BY35">
            <v>14508.39999999851</v>
          </cell>
          <cell r="BZ35">
            <v>18680.5</v>
          </cell>
          <cell r="CA35">
            <v>3715.5999999996275</v>
          </cell>
          <cell r="CB35">
            <v>2701.2999999998137</v>
          </cell>
          <cell r="CC35">
            <v>793.20000000018626</v>
          </cell>
          <cell r="CD35">
            <v>2108.7999999998137</v>
          </cell>
          <cell r="CE35">
            <v>86989.209999993443</v>
          </cell>
          <cell r="CF35">
            <v>5446.5999999996275</v>
          </cell>
          <cell r="CG35">
            <v>2652.2999999998137</v>
          </cell>
          <cell r="CH35">
            <v>3678.5</v>
          </cell>
          <cell r="CI35">
            <v>4271.1100000001024</v>
          </cell>
          <cell r="CJ35">
            <v>3682.5</v>
          </cell>
          <cell r="CK35">
            <v>1851.6000000000931</v>
          </cell>
          <cell r="CL35">
            <v>22120.199999999255</v>
          </cell>
          <cell r="CM35">
            <v>32044</v>
          </cell>
          <cell r="CN35">
            <v>5962.3999999994412</v>
          </cell>
          <cell r="CO35">
            <v>3412</v>
          </cell>
          <cell r="CP35">
            <v>-510</v>
          </cell>
          <cell r="CQ35">
            <v>2378</v>
          </cell>
          <cell r="CR35">
            <v>45747.649999991059</v>
          </cell>
          <cell r="CS35">
            <v>-590.20000000018626</v>
          </cell>
          <cell r="CT35">
            <v>-64.100000000558794</v>
          </cell>
          <cell r="CU35">
            <v>-700.10000000009313</v>
          </cell>
          <cell r="CV35">
            <v>1251.9499999999534</v>
          </cell>
          <cell r="CW35">
            <v>2903.5</v>
          </cell>
          <cell r="CX35">
            <v>1857.5</v>
          </cell>
          <cell r="CY35">
            <v>20622.199999999255</v>
          </cell>
          <cell r="CZ35">
            <v>18238</v>
          </cell>
          <cell r="DA35">
            <v>2335.7000000001863</v>
          </cell>
          <cell r="DB35">
            <v>-220.70000000018626</v>
          </cell>
          <cell r="DC35">
            <v>-1620.7000000001863</v>
          </cell>
          <cell r="DD35">
            <v>1734.5999999996275</v>
          </cell>
          <cell r="DE35">
            <v>0</v>
          </cell>
          <cell r="DF35">
            <v>0</v>
          </cell>
          <cell r="DG35">
            <v>0</v>
          </cell>
          <cell r="DH35">
            <v>0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0</v>
          </cell>
          <cell r="DN35">
            <v>0</v>
          </cell>
          <cell r="DO35">
            <v>0</v>
          </cell>
          <cell r="DP35">
            <v>0</v>
          </cell>
          <cell r="DQ35">
            <v>0</v>
          </cell>
          <cell r="DR35">
            <v>0</v>
          </cell>
          <cell r="DS35">
            <v>0</v>
          </cell>
          <cell r="DT35">
            <v>0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</row>
        <row r="36">
          <cell r="F36">
            <v>0</v>
          </cell>
          <cell r="G36">
            <v>-48.594999999986612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169.57000000000698</v>
          </cell>
          <cell r="M36">
            <v>962.5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888.85400000028312</v>
          </cell>
          <cell r="S36">
            <v>47.289999999993597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1002.6100000000151</v>
          </cell>
          <cell r="AA36">
            <v>0</v>
          </cell>
          <cell r="AB36">
            <v>0</v>
          </cell>
          <cell r="AC36">
            <v>0</v>
          </cell>
          <cell r="AD36">
            <v>-161.0460000000021</v>
          </cell>
          <cell r="AE36">
            <v>566.35499999974854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631.07999999998719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-64.725000000005821</v>
          </cell>
          <cell r="AR36">
            <v>97.966999999713153</v>
          </cell>
          <cell r="AS36">
            <v>0</v>
          </cell>
          <cell r="AT36">
            <v>0</v>
          </cell>
          <cell r="AU36">
            <v>106.11299999999756</v>
          </cell>
          <cell r="AV36">
            <v>-5.1460000000006403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-9.9299999999930151</v>
          </cell>
          <cell r="BB36">
            <v>0</v>
          </cell>
          <cell r="BC36">
            <v>0</v>
          </cell>
          <cell r="BD36">
            <v>6.9299999999930151</v>
          </cell>
          <cell r="BE36">
            <v>679.91599999996834</v>
          </cell>
          <cell r="BF36">
            <v>0</v>
          </cell>
          <cell r="BG36">
            <v>0</v>
          </cell>
          <cell r="BH36">
            <v>146.1200000000099</v>
          </cell>
          <cell r="BI36">
            <v>0</v>
          </cell>
          <cell r="BJ36">
            <v>0</v>
          </cell>
          <cell r="BK36">
            <v>0</v>
          </cell>
          <cell r="BL36">
            <v>674.48000000001048</v>
          </cell>
          <cell r="BM36">
            <v>0</v>
          </cell>
          <cell r="BN36">
            <v>-84.513999999995576</v>
          </cell>
          <cell r="BO36">
            <v>0</v>
          </cell>
          <cell r="BP36">
            <v>-56.169999999998254</v>
          </cell>
          <cell r="BQ36">
            <v>0</v>
          </cell>
          <cell r="BR36">
            <v>-151.75900000007823</v>
          </cell>
          <cell r="BS36">
            <v>0</v>
          </cell>
          <cell r="BT36">
            <v>0</v>
          </cell>
          <cell r="BU36">
            <v>0</v>
          </cell>
          <cell r="BV36">
            <v>96.531000000002678</v>
          </cell>
          <cell r="BW36">
            <v>0</v>
          </cell>
          <cell r="BX36">
            <v>0</v>
          </cell>
          <cell r="BY36">
            <v>-389.90999999997439</v>
          </cell>
          <cell r="BZ36">
            <v>141.61999999999534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1518.443000000203</v>
          </cell>
          <cell r="CF36">
            <v>0</v>
          </cell>
          <cell r="CG36">
            <v>0</v>
          </cell>
          <cell r="CH36">
            <v>0</v>
          </cell>
          <cell r="CI36">
            <v>108.67299999999523</v>
          </cell>
          <cell r="CJ36">
            <v>0</v>
          </cell>
          <cell r="CK36">
            <v>0</v>
          </cell>
          <cell r="CL36">
            <v>148.36000000001513</v>
          </cell>
          <cell r="CM36">
            <v>1206.7699999999895</v>
          </cell>
          <cell r="CN36">
            <v>0</v>
          </cell>
          <cell r="CO36">
            <v>54.639999999999418</v>
          </cell>
          <cell r="CP36">
            <v>0</v>
          </cell>
          <cell r="CQ36">
            <v>0</v>
          </cell>
          <cell r="CR36">
            <v>2119.3019999996759</v>
          </cell>
          <cell r="CS36">
            <v>-127.14400000000023</v>
          </cell>
          <cell r="CT36">
            <v>-31.279999999998836</v>
          </cell>
          <cell r="CU36">
            <v>136.96100000000297</v>
          </cell>
          <cell r="CV36">
            <v>93.379999999997381</v>
          </cell>
          <cell r="CW36">
            <v>0</v>
          </cell>
          <cell r="CX36">
            <v>0</v>
          </cell>
          <cell r="CY36">
            <v>2173.1100000000151</v>
          </cell>
          <cell r="CZ36">
            <v>-113.75</v>
          </cell>
          <cell r="DA36">
            <v>-5.4899999999906868</v>
          </cell>
          <cell r="DB36">
            <v>0</v>
          </cell>
          <cell r="DC36">
            <v>-1.2000000000116415</v>
          </cell>
          <cell r="DD36">
            <v>-5.2850000000034925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0</v>
          </cell>
          <cell r="DP36">
            <v>0</v>
          </cell>
          <cell r="DQ36">
            <v>0</v>
          </cell>
          <cell r="DR36">
            <v>0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  <cell r="DW36">
            <v>0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</row>
        <row r="37"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0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</row>
        <row r="38">
          <cell r="F38">
            <v>0</v>
          </cell>
          <cell r="G38">
            <v>0</v>
          </cell>
          <cell r="H38">
            <v>-1.6516399999964051</v>
          </cell>
          <cell r="I38">
            <v>-7.7495199999539182</v>
          </cell>
          <cell r="J38">
            <v>-161.27039999992121</v>
          </cell>
          <cell r="K38">
            <v>-237.21197999990545</v>
          </cell>
          <cell r="L38">
            <v>-25.557570000179112</v>
          </cell>
          <cell r="M38">
            <v>1.4328000000678003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-289.88221999630332</v>
          </cell>
          <cell r="S38">
            <v>0</v>
          </cell>
          <cell r="T38">
            <v>0.32741999992867932</v>
          </cell>
          <cell r="U38">
            <v>-4.1344800000078976</v>
          </cell>
          <cell r="V38">
            <v>-32.565449999994598</v>
          </cell>
          <cell r="W38">
            <v>-100.90635000006296</v>
          </cell>
          <cell r="X38">
            <v>37.307660000165924</v>
          </cell>
          <cell r="Y38">
            <v>-168.72765000001527</v>
          </cell>
          <cell r="Z38">
            <v>-21.183369999984279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-837.87027000263333</v>
          </cell>
          <cell r="AF38">
            <v>0</v>
          </cell>
          <cell r="AG38">
            <v>0</v>
          </cell>
          <cell r="AH38">
            <v>-47.133600000001024</v>
          </cell>
          <cell r="AI38">
            <v>-17.951439999975264</v>
          </cell>
          <cell r="AJ38">
            <v>-209.3164800000377</v>
          </cell>
          <cell r="AK38">
            <v>-214.4375</v>
          </cell>
          <cell r="AL38">
            <v>-226.78125</v>
          </cell>
          <cell r="AM38">
            <v>-122.5</v>
          </cell>
          <cell r="AN38">
            <v>0.25</v>
          </cell>
          <cell r="AO38">
            <v>0</v>
          </cell>
          <cell r="AP38">
            <v>0</v>
          </cell>
          <cell r="AQ38">
            <v>0</v>
          </cell>
          <cell r="AR38">
            <v>-435.82983000017703</v>
          </cell>
          <cell r="AS38">
            <v>0</v>
          </cell>
          <cell r="AT38">
            <v>0</v>
          </cell>
          <cell r="AU38">
            <v>8.8838399999658577</v>
          </cell>
          <cell r="AV38">
            <v>-9.4416000000201166</v>
          </cell>
          <cell r="AW38">
            <v>-132.68640000000596</v>
          </cell>
          <cell r="AX38">
            <v>-73.804500000085682</v>
          </cell>
          <cell r="AY38">
            <v>-203.31062999996357</v>
          </cell>
          <cell r="AZ38">
            <v>-25.470540000358596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-424.77762000076473</v>
          </cell>
          <cell r="BF38">
            <v>0</v>
          </cell>
          <cell r="BG38">
            <v>0</v>
          </cell>
          <cell r="BH38">
            <v>-32.59743999998318</v>
          </cell>
          <cell r="BI38">
            <v>25.411280000000261</v>
          </cell>
          <cell r="BJ38">
            <v>-219.80223999998998</v>
          </cell>
          <cell r="BK38">
            <v>-57.937860000180081</v>
          </cell>
          <cell r="BL38">
            <v>-152.72207999997772</v>
          </cell>
          <cell r="BM38">
            <v>12.870720000006258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-585.45582000166178</v>
          </cell>
          <cell r="BS38">
            <v>0</v>
          </cell>
          <cell r="BT38">
            <v>7.5327999999281019</v>
          </cell>
          <cell r="BU38">
            <v>-93.089919999940321</v>
          </cell>
          <cell r="BV38">
            <v>-50.10367999994196</v>
          </cell>
          <cell r="BW38">
            <v>-185.15200000000186</v>
          </cell>
          <cell r="BX38">
            <v>-188.73158999998122</v>
          </cell>
          <cell r="BY38">
            <v>37.062600000062957</v>
          </cell>
          <cell r="BZ38">
            <v>-112.97403000015765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  <cell r="CE38">
            <v>-884.90592000074685</v>
          </cell>
          <cell r="CF38">
            <v>0</v>
          </cell>
          <cell r="CG38">
            <v>0.6696000000811182</v>
          </cell>
          <cell r="CH38">
            <v>-266.10479999997187</v>
          </cell>
          <cell r="CI38">
            <v>-97.110000000102445</v>
          </cell>
          <cell r="CJ38">
            <v>-65.883599999826401</v>
          </cell>
          <cell r="CK38">
            <v>-162.17639999999665</v>
          </cell>
          <cell r="CL38">
            <v>-295.13232000009157</v>
          </cell>
          <cell r="CM38">
            <v>0.61559999990276992</v>
          </cell>
          <cell r="CN38">
            <v>0</v>
          </cell>
          <cell r="CO38">
            <v>0</v>
          </cell>
          <cell r="CP38">
            <v>0</v>
          </cell>
          <cell r="CQ38">
            <v>0.21600000001490116</v>
          </cell>
          <cell r="CR38">
            <v>-96.642640000209212</v>
          </cell>
          <cell r="CS38">
            <v>0.92000000004190952</v>
          </cell>
          <cell r="CT38">
            <v>141.09119999990799</v>
          </cell>
          <cell r="CU38">
            <v>-22.908000000054017</v>
          </cell>
          <cell r="CV38">
            <v>-93.048799999989569</v>
          </cell>
          <cell r="CW38">
            <v>-28.214560000109486</v>
          </cell>
          <cell r="CX38">
            <v>159.64199999975972</v>
          </cell>
          <cell r="CY38">
            <v>-316.26000000000931</v>
          </cell>
          <cell r="CZ38">
            <v>0.16800000006332994</v>
          </cell>
          <cell r="DA38">
            <v>0</v>
          </cell>
          <cell r="DB38">
            <v>6.0646399999968708</v>
          </cell>
          <cell r="DC38">
            <v>44.274080000002868</v>
          </cell>
          <cell r="DD38">
            <v>11.628800000064075</v>
          </cell>
          <cell r="DE38">
            <v>0</v>
          </cell>
          <cell r="DF38">
            <v>0</v>
          </cell>
          <cell r="DG38">
            <v>0</v>
          </cell>
          <cell r="DH38">
            <v>0</v>
          </cell>
          <cell r="DI38">
            <v>0</v>
          </cell>
          <cell r="DJ38">
            <v>0</v>
          </cell>
          <cell r="DK38">
            <v>0</v>
          </cell>
          <cell r="DL38">
            <v>0</v>
          </cell>
          <cell r="DM38">
            <v>0</v>
          </cell>
          <cell r="DN38">
            <v>0</v>
          </cell>
          <cell r="DO38">
            <v>0</v>
          </cell>
          <cell r="DP38">
            <v>0</v>
          </cell>
          <cell r="DQ38">
            <v>0</v>
          </cell>
          <cell r="DR38">
            <v>0</v>
          </cell>
          <cell r="DS38">
            <v>0</v>
          </cell>
          <cell r="DT38">
            <v>0</v>
          </cell>
          <cell r="DU38">
            <v>0</v>
          </cell>
          <cell r="DV38">
            <v>0</v>
          </cell>
          <cell r="DW38">
            <v>0</v>
          </cell>
          <cell r="DX38">
            <v>0</v>
          </cell>
          <cell r="DY38">
            <v>0</v>
          </cell>
          <cell r="DZ38">
            <v>0</v>
          </cell>
          <cell r="EA38">
            <v>0</v>
          </cell>
          <cell r="EB38">
            <v>0</v>
          </cell>
          <cell r="EC38">
            <v>0</v>
          </cell>
          <cell r="ED38">
            <v>0</v>
          </cell>
        </row>
        <row r="39"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0</v>
          </cell>
          <cell r="CE39">
            <v>0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  <cell r="CR39">
            <v>0</v>
          </cell>
          <cell r="CS39">
            <v>0</v>
          </cell>
          <cell r="CT39">
            <v>0</v>
          </cell>
          <cell r="CU39">
            <v>0</v>
          </cell>
          <cell r="CV39">
            <v>0</v>
          </cell>
          <cell r="CW39">
            <v>0</v>
          </cell>
          <cell r="CX39">
            <v>0</v>
          </cell>
          <cell r="CY39">
            <v>0</v>
          </cell>
          <cell r="CZ39">
            <v>0</v>
          </cell>
          <cell r="DA39">
            <v>0</v>
          </cell>
          <cell r="DB39">
            <v>0</v>
          </cell>
          <cell r="DC39">
            <v>0</v>
          </cell>
          <cell r="DD39">
            <v>0</v>
          </cell>
          <cell r="DE39">
            <v>0</v>
          </cell>
          <cell r="DF39">
            <v>0</v>
          </cell>
          <cell r="DG39">
            <v>0</v>
          </cell>
          <cell r="DH39">
            <v>0</v>
          </cell>
          <cell r="DI39">
            <v>0</v>
          </cell>
          <cell r="DJ39">
            <v>0</v>
          </cell>
          <cell r="DK39">
            <v>0</v>
          </cell>
          <cell r="DL39">
            <v>0</v>
          </cell>
          <cell r="DM39">
            <v>0</v>
          </cell>
          <cell r="DN39">
            <v>0</v>
          </cell>
          <cell r="DO39">
            <v>0</v>
          </cell>
          <cell r="DP39">
            <v>0</v>
          </cell>
          <cell r="DQ39">
            <v>0</v>
          </cell>
          <cell r="DR39">
            <v>0</v>
          </cell>
          <cell r="DS39">
            <v>0</v>
          </cell>
          <cell r="DT39">
            <v>0</v>
          </cell>
          <cell r="DU39">
            <v>0</v>
          </cell>
          <cell r="DV39">
            <v>0</v>
          </cell>
          <cell r="DW39">
            <v>0</v>
          </cell>
          <cell r="DX39">
            <v>0</v>
          </cell>
          <cell r="DY39">
            <v>0</v>
          </cell>
          <cell r="DZ39">
            <v>0</v>
          </cell>
          <cell r="EA39">
            <v>0</v>
          </cell>
          <cell r="EB39">
            <v>0</v>
          </cell>
          <cell r="EC39">
            <v>0</v>
          </cell>
          <cell r="ED39">
            <v>0</v>
          </cell>
        </row>
        <row r="41">
          <cell r="F41">
            <v>1412.3999999985099</v>
          </cell>
          <cell r="G41">
            <v>5340.7050000019372</v>
          </cell>
          <cell r="H41">
            <v>9810.5483599994332</v>
          </cell>
          <cell r="I41">
            <v>1083.3904799986631</v>
          </cell>
          <cell r="J41">
            <v>2116.8295999988914</v>
          </cell>
          <cell r="K41">
            <v>8548.1880200002342</v>
          </cell>
          <cell r="L41">
            <v>118637.51243001223</v>
          </cell>
          <cell r="M41">
            <v>6031.2327999994159</v>
          </cell>
          <cell r="N41">
            <v>13619.10000000149</v>
          </cell>
          <cell r="O41">
            <v>11447.599999997765</v>
          </cell>
          <cell r="P41">
            <v>15345</v>
          </cell>
          <cell r="Q41">
            <v>12418</v>
          </cell>
          <cell r="R41">
            <v>303418.32177996635</v>
          </cell>
          <cell r="S41">
            <v>5784.2900000028312</v>
          </cell>
          <cell r="T41">
            <v>7936.6274199970067</v>
          </cell>
          <cell r="U41">
            <v>9522.0655199978501</v>
          </cell>
          <cell r="V41">
            <v>8626.3945499993861</v>
          </cell>
          <cell r="W41">
            <v>3504.283649998717</v>
          </cell>
          <cell r="X41">
            <v>9805.3076600003988</v>
          </cell>
          <cell r="Y41">
            <v>140191.77234999835</v>
          </cell>
          <cell r="Z41">
            <v>69913.92662999779</v>
          </cell>
          <cell r="AA41">
            <v>9755.3999999985099</v>
          </cell>
          <cell r="AB41">
            <v>13721.099999997765</v>
          </cell>
          <cell r="AC41">
            <v>6834.0999999977648</v>
          </cell>
          <cell r="AD41">
            <v>17823.053999997675</v>
          </cell>
          <cell r="AE41">
            <v>309660.09472995996</v>
          </cell>
          <cell r="AF41">
            <v>6076.6999999992549</v>
          </cell>
          <cell r="AG41">
            <v>8224.6000000014901</v>
          </cell>
          <cell r="AH41">
            <v>11231.366399999708</v>
          </cell>
          <cell r="AI41">
            <v>5376.9985599983484</v>
          </cell>
          <cell r="AJ41">
            <v>3478.1435199985281</v>
          </cell>
          <cell r="AK41">
            <v>11222.962500002235</v>
          </cell>
          <cell r="AL41">
            <v>129162.09874999523</v>
          </cell>
          <cell r="AM41">
            <v>90598.5</v>
          </cell>
          <cell r="AN41">
            <v>14822.25</v>
          </cell>
          <cell r="AO41">
            <v>13488.300000000745</v>
          </cell>
          <cell r="AP41">
            <v>6999.5</v>
          </cell>
          <cell r="AQ41">
            <v>8978.6749999970198</v>
          </cell>
          <cell r="AR41">
            <v>294894.94717001915</v>
          </cell>
          <cell r="AS41">
            <v>5896.1999999992549</v>
          </cell>
          <cell r="AT41">
            <v>10091.900000002235</v>
          </cell>
          <cell r="AU41">
            <v>9590.5968399979174</v>
          </cell>
          <cell r="AV41">
            <v>5847.4224000014365</v>
          </cell>
          <cell r="AW41">
            <v>4411.1135999988765</v>
          </cell>
          <cell r="AX41">
            <v>7793.7954999990761</v>
          </cell>
          <cell r="AY41">
            <v>114616.3893699944</v>
          </cell>
          <cell r="AZ41">
            <v>84277.529459998012</v>
          </cell>
          <cell r="BA41">
            <v>20714.769999999553</v>
          </cell>
          <cell r="BB41">
            <v>12396.800000000745</v>
          </cell>
          <cell r="BC41">
            <v>2830.1000000014901</v>
          </cell>
          <cell r="BD41">
            <v>16428.330000001937</v>
          </cell>
          <cell r="BE41">
            <v>363994.92838001251</v>
          </cell>
          <cell r="BF41">
            <v>10155.699999999255</v>
          </cell>
          <cell r="BG41">
            <v>13218.699999999255</v>
          </cell>
          <cell r="BH41">
            <v>9757.7225599996746</v>
          </cell>
          <cell r="BI41">
            <v>6423.3612800016999</v>
          </cell>
          <cell r="BJ41">
            <v>5457.6377599993721</v>
          </cell>
          <cell r="BK41">
            <v>6446.1621399987489</v>
          </cell>
          <cell r="BL41">
            <v>147430.25792001188</v>
          </cell>
          <cell r="BM41">
            <v>97203.370719999075</v>
          </cell>
          <cell r="BN41">
            <v>26035.18599999696</v>
          </cell>
          <cell r="BO41">
            <v>20147.099999997765</v>
          </cell>
          <cell r="BP41">
            <v>7388.929999999702</v>
          </cell>
          <cell r="BQ41">
            <v>14330.800000000745</v>
          </cell>
          <cell r="BR41">
            <v>333122.58518004417</v>
          </cell>
          <cell r="BS41">
            <v>34988.5</v>
          </cell>
          <cell r="BT41">
            <v>17384.432799998671</v>
          </cell>
          <cell r="BU41">
            <v>14141.810080001131</v>
          </cell>
          <cell r="BV41">
            <v>10938.287320001051</v>
          </cell>
          <cell r="BW41">
            <v>3715.988000000827</v>
          </cell>
          <cell r="BX41">
            <v>11620.468410000205</v>
          </cell>
          <cell r="BY41">
            <v>103682.55260001123</v>
          </cell>
          <cell r="BZ41">
            <v>31797.145970001817</v>
          </cell>
          <cell r="CA41">
            <v>30344.10000000149</v>
          </cell>
          <cell r="CB41">
            <v>26944.300000000745</v>
          </cell>
          <cell r="CC41">
            <v>17798.199999999255</v>
          </cell>
          <cell r="CD41">
            <v>29766.800000000745</v>
          </cell>
          <cell r="CE41">
            <v>471882.47708004713</v>
          </cell>
          <cell r="CF41">
            <v>34792.59999999404</v>
          </cell>
          <cell r="CG41">
            <v>18046.969599999487</v>
          </cell>
          <cell r="CH41">
            <v>22836.595200000331</v>
          </cell>
          <cell r="CI41">
            <v>8303.1229999996722</v>
          </cell>
          <cell r="CJ41">
            <v>6237.3963999990374</v>
          </cell>
          <cell r="CK41">
            <v>14411.723600000143</v>
          </cell>
          <cell r="CL41">
            <v>117605.42768000066</v>
          </cell>
          <cell r="CM41">
            <v>136295.38560000062</v>
          </cell>
          <cell r="CN41">
            <v>29212.400000002235</v>
          </cell>
          <cell r="CO41">
            <v>27799.640000000596</v>
          </cell>
          <cell r="CP41">
            <v>10345</v>
          </cell>
          <cell r="CQ41">
            <v>45996.215999998152</v>
          </cell>
          <cell r="CR41">
            <v>373083.16936010122</v>
          </cell>
          <cell r="CS41">
            <v>42450.576000005007</v>
          </cell>
          <cell r="CT41">
            <v>12013.711199998856</v>
          </cell>
          <cell r="CU41">
            <v>7374.5529999993742</v>
          </cell>
          <cell r="CV41">
            <v>8477.6811999995261</v>
          </cell>
          <cell r="CW41">
            <v>5464.0454400004819</v>
          </cell>
          <cell r="CX41">
            <v>5316.742000002414</v>
          </cell>
          <cell r="CY41">
            <v>127066.54999999702</v>
          </cell>
          <cell r="CZ41">
            <v>88520.417999997735</v>
          </cell>
          <cell r="DA41">
            <v>20567.710000000894</v>
          </cell>
          <cell r="DB41">
            <v>20857.364639997482</v>
          </cell>
          <cell r="DC41">
            <v>10845.374079994857</v>
          </cell>
          <cell r="DD41">
            <v>24128.443800002337</v>
          </cell>
          <cell r="DE41">
            <v>0</v>
          </cell>
          <cell r="DF41">
            <v>0</v>
          </cell>
          <cell r="DG41">
            <v>0</v>
          </cell>
          <cell r="DH41">
            <v>0</v>
          </cell>
          <cell r="DI41">
            <v>0</v>
          </cell>
          <cell r="DJ41">
            <v>0</v>
          </cell>
          <cell r="DK41">
            <v>0</v>
          </cell>
          <cell r="DL41">
            <v>0</v>
          </cell>
          <cell r="DM41">
            <v>0</v>
          </cell>
          <cell r="DN41">
            <v>0</v>
          </cell>
          <cell r="DO41">
            <v>0</v>
          </cell>
          <cell r="DP41">
            <v>0</v>
          </cell>
          <cell r="DQ41">
            <v>0</v>
          </cell>
          <cell r="DR41">
            <v>0</v>
          </cell>
          <cell r="DS41">
            <v>0</v>
          </cell>
          <cell r="DT41">
            <v>0</v>
          </cell>
          <cell r="DU41">
            <v>0</v>
          </cell>
          <cell r="DV41">
            <v>0</v>
          </cell>
          <cell r="DW41">
            <v>0</v>
          </cell>
          <cell r="DX41">
            <v>0</v>
          </cell>
          <cell r="DY41">
            <v>0</v>
          </cell>
          <cell r="DZ41">
            <v>0</v>
          </cell>
          <cell r="EA41">
            <v>0</v>
          </cell>
          <cell r="EB41">
            <v>0</v>
          </cell>
          <cell r="EC41">
            <v>0</v>
          </cell>
          <cell r="ED41">
            <v>0</v>
          </cell>
        </row>
        <row r="43">
          <cell r="F43">
            <v>1412.3999999985099</v>
          </cell>
          <cell r="G43">
            <v>5340.7050000019372</v>
          </cell>
          <cell r="H43">
            <v>9810.5483599994332</v>
          </cell>
          <cell r="I43">
            <v>1083.3904799986631</v>
          </cell>
          <cell r="J43">
            <v>2116.8295999988914</v>
          </cell>
          <cell r="K43">
            <v>8548.1880200002342</v>
          </cell>
          <cell r="L43">
            <v>118637.51243001223</v>
          </cell>
          <cell r="M43">
            <v>6031.2327999994159</v>
          </cell>
          <cell r="N43">
            <v>13619.10000000149</v>
          </cell>
          <cell r="O43">
            <v>11447.599999997765</v>
          </cell>
          <cell r="P43">
            <v>15345</v>
          </cell>
          <cell r="Q43">
            <v>12418</v>
          </cell>
          <cell r="R43">
            <v>303418.32177996635</v>
          </cell>
          <cell r="S43">
            <v>5784.2900000028312</v>
          </cell>
          <cell r="T43">
            <v>7936.6274199970067</v>
          </cell>
          <cell r="U43">
            <v>9522.0655199978501</v>
          </cell>
          <cell r="V43">
            <v>8626.3945499993861</v>
          </cell>
          <cell r="W43">
            <v>3504.283649998717</v>
          </cell>
          <cell r="X43">
            <v>9805.3076600003988</v>
          </cell>
          <cell r="Y43">
            <v>140191.77234999835</v>
          </cell>
          <cell r="Z43">
            <v>69913.92662999779</v>
          </cell>
          <cell r="AA43">
            <v>9755.3999999985099</v>
          </cell>
          <cell r="AB43">
            <v>13721.099999997765</v>
          </cell>
          <cell r="AC43">
            <v>6834.0999999977648</v>
          </cell>
          <cell r="AD43">
            <v>17823.053999997675</v>
          </cell>
          <cell r="AE43">
            <v>309660.09472995996</v>
          </cell>
          <cell r="AF43">
            <v>6076.6999999992549</v>
          </cell>
          <cell r="AG43">
            <v>8224.6000000014901</v>
          </cell>
          <cell r="AH43">
            <v>11231.366399999708</v>
          </cell>
          <cell r="AI43">
            <v>5376.9985599983484</v>
          </cell>
          <cell r="AJ43">
            <v>3478.1435199985281</v>
          </cell>
          <cell r="AK43">
            <v>11222.962500002235</v>
          </cell>
          <cell r="AL43">
            <v>129162.09874999523</v>
          </cell>
          <cell r="AM43">
            <v>90598.5</v>
          </cell>
          <cell r="AN43">
            <v>14822.25</v>
          </cell>
          <cell r="AO43">
            <v>13488.300000000745</v>
          </cell>
          <cell r="AP43">
            <v>6999.5</v>
          </cell>
          <cell r="AQ43">
            <v>8978.6749999970198</v>
          </cell>
          <cell r="AR43">
            <v>294894.94717001915</v>
          </cell>
          <cell r="AS43">
            <v>5896.1999999992549</v>
          </cell>
          <cell r="AT43">
            <v>10091.900000002235</v>
          </cell>
          <cell r="AU43">
            <v>9590.5968399979174</v>
          </cell>
          <cell r="AV43">
            <v>5847.4224000014365</v>
          </cell>
          <cell r="AW43">
            <v>4411.1135999988765</v>
          </cell>
          <cell r="AX43">
            <v>7793.7954999990761</v>
          </cell>
          <cell r="AY43">
            <v>114616.3893699944</v>
          </cell>
          <cell r="AZ43">
            <v>84277.529459998012</v>
          </cell>
          <cell r="BA43">
            <v>20714.769999999553</v>
          </cell>
          <cell r="BB43">
            <v>12396.800000000745</v>
          </cell>
          <cell r="BC43">
            <v>2830.1000000014901</v>
          </cell>
          <cell r="BD43">
            <v>16428.330000001937</v>
          </cell>
          <cell r="BE43">
            <v>363994.92838001251</v>
          </cell>
          <cell r="BF43">
            <v>10155.699999999255</v>
          </cell>
          <cell r="BG43">
            <v>13218.699999999255</v>
          </cell>
          <cell r="BH43">
            <v>9757.7225599996746</v>
          </cell>
          <cell r="BI43">
            <v>6423.3612800016999</v>
          </cell>
          <cell r="BJ43">
            <v>5457.6377599993721</v>
          </cell>
          <cell r="BK43">
            <v>6446.1621399987489</v>
          </cell>
          <cell r="BL43">
            <v>147430.25792001188</v>
          </cell>
          <cell r="BM43">
            <v>97203.370719999075</v>
          </cell>
          <cell r="BN43">
            <v>26035.18599999696</v>
          </cell>
          <cell r="BO43">
            <v>20147.099999997765</v>
          </cell>
          <cell r="BP43">
            <v>7388.929999999702</v>
          </cell>
          <cell r="BQ43">
            <v>14330.800000000745</v>
          </cell>
          <cell r="BR43">
            <v>333122.58518004417</v>
          </cell>
          <cell r="BS43">
            <v>34988.5</v>
          </cell>
          <cell r="BT43">
            <v>17384.432799998671</v>
          </cell>
          <cell r="BU43">
            <v>14141.810080001131</v>
          </cell>
          <cell r="BV43">
            <v>10938.287320001051</v>
          </cell>
          <cell r="BW43">
            <v>3715.988000000827</v>
          </cell>
          <cell r="BX43">
            <v>11620.468410000205</v>
          </cell>
          <cell r="BY43">
            <v>103682.55260001123</v>
          </cell>
          <cell r="BZ43">
            <v>31797.145970001817</v>
          </cell>
          <cell r="CA43">
            <v>30344.10000000149</v>
          </cell>
          <cell r="CB43">
            <v>26944.300000000745</v>
          </cell>
          <cell r="CC43">
            <v>17798.199999999255</v>
          </cell>
          <cell r="CD43">
            <v>29766.800000000745</v>
          </cell>
          <cell r="CE43">
            <v>471882.47708004713</v>
          </cell>
          <cell r="CF43">
            <v>34792.59999999404</v>
          </cell>
          <cell r="CG43">
            <v>18046.969599999487</v>
          </cell>
          <cell r="CH43">
            <v>22836.595200000331</v>
          </cell>
          <cell r="CI43">
            <v>8303.1229999996722</v>
          </cell>
          <cell r="CJ43">
            <v>6237.3963999990374</v>
          </cell>
          <cell r="CK43">
            <v>14411.723600000143</v>
          </cell>
          <cell r="CL43">
            <v>117605.42768000066</v>
          </cell>
          <cell r="CM43">
            <v>136295.38560000062</v>
          </cell>
          <cell r="CN43">
            <v>29212.400000002235</v>
          </cell>
          <cell r="CO43">
            <v>27799.640000000596</v>
          </cell>
          <cell r="CP43">
            <v>10345</v>
          </cell>
          <cell r="CQ43">
            <v>45996.215999998152</v>
          </cell>
          <cell r="CR43">
            <v>373083.16936010122</v>
          </cell>
          <cell r="CS43">
            <v>42450.576000005007</v>
          </cell>
          <cell r="CT43">
            <v>12013.711199998856</v>
          </cell>
          <cell r="CU43">
            <v>7374.5529999993742</v>
          </cell>
          <cell r="CV43">
            <v>8477.6811999995261</v>
          </cell>
          <cell r="CW43">
            <v>5464.0454400004819</v>
          </cell>
          <cell r="CX43">
            <v>5316.742000002414</v>
          </cell>
          <cell r="CY43">
            <v>127066.54999999702</v>
          </cell>
          <cell r="CZ43">
            <v>88520.417999997735</v>
          </cell>
          <cell r="DA43">
            <v>20567.710000000894</v>
          </cell>
          <cell r="DB43">
            <v>20857.364639997482</v>
          </cell>
          <cell r="DC43">
            <v>10845.374079994857</v>
          </cell>
          <cell r="DD43">
            <v>24128.443800002337</v>
          </cell>
          <cell r="DE43">
            <v>0</v>
          </cell>
          <cell r="DF43">
            <v>0</v>
          </cell>
          <cell r="DG43">
            <v>0</v>
          </cell>
          <cell r="DH43">
            <v>0</v>
          </cell>
          <cell r="DI43">
            <v>0</v>
          </cell>
          <cell r="DJ43">
            <v>0</v>
          </cell>
          <cell r="DK43">
            <v>0</v>
          </cell>
          <cell r="DL43">
            <v>0</v>
          </cell>
          <cell r="DM43">
            <v>0</v>
          </cell>
          <cell r="DN43">
            <v>0</v>
          </cell>
          <cell r="DO43">
            <v>0</v>
          </cell>
          <cell r="DP43">
            <v>0</v>
          </cell>
          <cell r="DQ43">
            <v>0</v>
          </cell>
          <cell r="DR43">
            <v>0</v>
          </cell>
          <cell r="DS43">
            <v>0</v>
          </cell>
          <cell r="DT43">
            <v>0</v>
          </cell>
          <cell r="DU43">
            <v>0</v>
          </cell>
          <cell r="DV43">
            <v>0</v>
          </cell>
          <cell r="DW43">
            <v>0</v>
          </cell>
          <cell r="DX43">
            <v>0</v>
          </cell>
          <cell r="DY43">
            <v>0</v>
          </cell>
          <cell r="DZ43">
            <v>0</v>
          </cell>
          <cell r="EA43">
            <v>0</v>
          </cell>
          <cell r="EB43">
            <v>0</v>
          </cell>
          <cell r="EC43">
            <v>0</v>
          </cell>
          <cell r="ED43">
            <v>0</v>
          </cell>
        </row>
        <row r="48"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  <cell r="CR48">
            <v>0</v>
          </cell>
          <cell r="CS48">
            <v>0</v>
          </cell>
          <cell r="CT48">
            <v>0</v>
          </cell>
          <cell r="CU48">
            <v>0</v>
          </cell>
          <cell r="CV48">
            <v>0</v>
          </cell>
          <cell r="CW48">
            <v>0</v>
          </cell>
          <cell r="CX48">
            <v>0</v>
          </cell>
          <cell r="CY48">
            <v>0</v>
          </cell>
          <cell r="CZ48">
            <v>0</v>
          </cell>
          <cell r="DA48">
            <v>0</v>
          </cell>
          <cell r="DB48">
            <v>0</v>
          </cell>
          <cell r="DC48">
            <v>0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0</v>
          </cell>
          <cell r="DI48">
            <v>0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0</v>
          </cell>
          <cell r="DQ48">
            <v>0</v>
          </cell>
          <cell r="DR48">
            <v>0</v>
          </cell>
          <cell r="DS48">
            <v>0</v>
          </cell>
          <cell r="DT48">
            <v>0</v>
          </cell>
          <cell r="DU48">
            <v>0</v>
          </cell>
          <cell r="DV48">
            <v>0</v>
          </cell>
          <cell r="DW48">
            <v>0</v>
          </cell>
          <cell r="DX48">
            <v>0</v>
          </cell>
          <cell r="DY48">
            <v>0</v>
          </cell>
          <cell r="DZ48">
            <v>0</v>
          </cell>
          <cell r="EA48">
            <v>0</v>
          </cell>
          <cell r="EB48">
            <v>0</v>
          </cell>
          <cell r="EC48">
            <v>0</v>
          </cell>
          <cell r="ED48">
            <v>0</v>
          </cell>
        </row>
        <row r="49"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0</v>
          </cell>
          <cell r="CT49">
            <v>0</v>
          </cell>
          <cell r="CU49">
            <v>0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C49">
            <v>0</v>
          </cell>
          <cell r="DD49">
            <v>0</v>
          </cell>
          <cell r="DE49">
            <v>0</v>
          </cell>
          <cell r="DF49">
            <v>0</v>
          </cell>
          <cell r="DG49">
            <v>0</v>
          </cell>
          <cell r="DH49">
            <v>0</v>
          </cell>
          <cell r="DI49">
            <v>0</v>
          </cell>
          <cell r="DJ49">
            <v>0</v>
          </cell>
          <cell r="DK49">
            <v>0</v>
          </cell>
          <cell r="DL49">
            <v>0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0</v>
          </cell>
          <cell r="DS49">
            <v>0</v>
          </cell>
          <cell r="DT49">
            <v>0</v>
          </cell>
          <cell r="DU49">
            <v>0</v>
          </cell>
          <cell r="DV49">
            <v>0</v>
          </cell>
          <cell r="DW49">
            <v>0</v>
          </cell>
          <cell r="DX49">
            <v>0</v>
          </cell>
          <cell r="DY49">
            <v>0</v>
          </cell>
          <cell r="DZ49">
            <v>0</v>
          </cell>
          <cell r="EA49">
            <v>0</v>
          </cell>
          <cell r="EB49">
            <v>0</v>
          </cell>
          <cell r="EC49">
            <v>0</v>
          </cell>
          <cell r="ED49">
            <v>0</v>
          </cell>
        </row>
        <row r="50">
          <cell r="F50">
            <v>1.9828260000795126</v>
          </cell>
          <cell r="G50">
            <v>-13.171116999816149</v>
          </cell>
          <cell r="H50">
            <v>26.722835799911991</v>
          </cell>
          <cell r="I50">
            <v>60.820868000155315</v>
          </cell>
          <cell r="J50">
            <v>-63.497230299981311</v>
          </cell>
          <cell r="K50">
            <v>4.3470969998743385</v>
          </cell>
          <cell r="L50">
            <v>4.9291886000428349</v>
          </cell>
          <cell r="M50">
            <v>1.6607804000377655</v>
          </cell>
          <cell r="N50">
            <v>-39.526138799963519</v>
          </cell>
          <cell r="O50">
            <v>19.841761400224641</v>
          </cell>
          <cell r="P50">
            <v>-8.1922129997983575</v>
          </cell>
          <cell r="Q50">
            <v>2.5829039998352528</v>
          </cell>
          <cell r="R50">
            <v>7.8633673004806042</v>
          </cell>
          <cell r="S50">
            <v>-124.47101440001279</v>
          </cell>
          <cell r="T50">
            <v>18.259777000173926</v>
          </cell>
          <cell r="U50">
            <v>6.6921260000672191</v>
          </cell>
          <cell r="V50">
            <v>2.4822222001384944</v>
          </cell>
          <cell r="W50">
            <v>-1.2843000004068017E-2</v>
          </cell>
          <cell r="X50">
            <v>2.3404421000741422</v>
          </cell>
          <cell r="Y50">
            <v>0</v>
          </cell>
          <cell r="Z50">
            <v>9.8841849999735132</v>
          </cell>
          <cell r="AA50">
            <v>43.541336999973282</v>
          </cell>
          <cell r="AB50">
            <v>47.391213400056586</v>
          </cell>
          <cell r="AC50">
            <v>1.7559219999238849</v>
          </cell>
          <cell r="AD50">
            <v>0</v>
          </cell>
          <cell r="AE50">
            <v>78.897360395640135</v>
          </cell>
          <cell r="AF50">
            <v>1.0491120000369847</v>
          </cell>
          <cell r="AG50">
            <v>2.6908347997814417</v>
          </cell>
          <cell r="AH50">
            <v>74.539890999905765</v>
          </cell>
          <cell r="AI50">
            <v>7.552309500053525</v>
          </cell>
          <cell r="AJ50">
            <v>-7.5926341000013053</v>
          </cell>
          <cell r="AK50">
            <v>-3.1001674998551607</v>
          </cell>
          <cell r="AL50">
            <v>0</v>
          </cell>
          <cell r="AM50">
            <v>1.955506999976933</v>
          </cell>
          <cell r="AN50">
            <v>1.7960725999437273</v>
          </cell>
          <cell r="AO50">
            <v>-6.6007309001870453</v>
          </cell>
          <cell r="AP50">
            <v>-1.1102609999943525</v>
          </cell>
          <cell r="AQ50">
            <v>7.7174270004034042</v>
          </cell>
          <cell r="AR50">
            <v>-29.516512997448444</v>
          </cell>
          <cell r="AS50">
            <v>0</v>
          </cell>
          <cell r="AT50">
            <v>0</v>
          </cell>
          <cell r="AU50">
            <v>0</v>
          </cell>
          <cell r="AV50">
            <v>2.48100999975577</v>
          </cell>
          <cell r="AW50">
            <v>-10.390850000083447</v>
          </cell>
          <cell r="AX50">
            <v>20.765373000176623</v>
          </cell>
          <cell r="AY50">
            <v>2.1296159999910742</v>
          </cell>
          <cell r="AZ50">
            <v>0.25387599994428456</v>
          </cell>
          <cell r="BA50">
            <v>1.2769290001597255</v>
          </cell>
          <cell r="BB50">
            <v>-46.032467000186443</v>
          </cell>
          <cell r="BC50">
            <v>0</v>
          </cell>
          <cell r="BD50">
            <v>0</v>
          </cell>
          <cell r="BE50">
            <v>-44.394467696547508</v>
          </cell>
          <cell r="BF50">
            <v>0</v>
          </cell>
          <cell r="BG50">
            <v>0</v>
          </cell>
          <cell r="BH50">
            <v>0</v>
          </cell>
          <cell r="BI50">
            <v>4.0490110998507589</v>
          </cell>
          <cell r="BJ50">
            <v>0</v>
          </cell>
          <cell r="BK50">
            <v>-20.47241079993546</v>
          </cell>
          <cell r="BL50">
            <v>1.0453840000554919</v>
          </cell>
          <cell r="BM50">
            <v>2.4941530000651255</v>
          </cell>
          <cell r="BN50">
            <v>-31.510605000192299</v>
          </cell>
          <cell r="BO50">
            <v>0</v>
          </cell>
          <cell r="BP50">
            <v>0</v>
          </cell>
          <cell r="BQ50">
            <v>0</v>
          </cell>
          <cell r="BR50">
            <v>14.369007892906666</v>
          </cell>
          <cell r="BS50">
            <v>0</v>
          </cell>
          <cell r="BT50">
            <v>0</v>
          </cell>
          <cell r="BU50">
            <v>0.2939179998356849</v>
          </cell>
          <cell r="BV50">
            <v>1.2276159999892116</v>
          </cell>
          <cell r="BW50">
            <v>0.18130999989807606</v>
          </cell>
          <cell r="BX50">
            <v>11.939619899960235</v>
          </cell>
          <cell r="BY50">
            <v>0</v>
          </cell>
          <cell r="BZ50">
            <v>0.72654399997554719</v>
          </cell>
          <cell r="CA50">
            <v>0</v>
          </cell>
          <cell r="CB50">
            <v>0</v>
          </cell>
          <cell r="CC50">
            <v>0</v>
          </cell>
          <cell r="CD50">
            <v>0</v>
          </cell>
          <cell r="CE50">
            <v>-12.291960753500462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0.80008500022813678</v>
          </cell>
          <cell r="CK50">
            <v>0</v>
          </cell>
          <cell r="CL50">
            <v>-14.218790000071749</v>
          </cell>
          <cell r="CM50">
            <v>0.12923100008629262</v>
          </cell>
          <cell r="CN50">
            <v>0.82687099976465106</v>
          </cell>
          <cell r="CO50">
            <v>0.17064224998466671</v>
          </cell>
          <cell r="CP50">
            <v>0</v>
          </cell>
          <cell r="CQ50">
            <v>0</v>
          </cell>
          <cell r="CR50">
            <v>22.838535994291306</v>
          </cell>
          <cell r="CS50">
            <v>0</v>
          </cell>
          <cell r="CT50">
            <v>0</v>
          </cell>
          <cell r="CU50">
            <v>0</v>
          </cell>
          <cell r="CV50">
            <v>21.090365000069141</v>
          </cell>
          <cell r="CW50">
            <v>0</v>
          </cell>
          <cell r="CX50">
            <v>0</v>
          </cell>
          <cell r="CY50">
            <v>1.7481710000429302</v>
          </cell>
          <cell r="CZ50">
            <v>0</v>
          </cell>
          <cell r="DA50">
            <v>0</v>
          </cell>
          <cell r="DB50">
            <v>0</v>
          </cell>
          <cell r="DC50">
            <v>0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0</v>
          </cell>
          <cell r="DI50">
            <v>0</v>
          </cell>
          <cell r="DJ50">
            <v>0</v>
          </cell>
          <cell r="DK50">
            <v>0</v>
          </cell>
          <cell r="DL50">
            <v>0</v>
          </cell>
          <cell r="DM50">
            <v>0</v>
          </cell>
          <cell r="DN50">
            <v>0</v>
          </cell>
          <cell r="DO50">
            <v>0</v>
          </cell>
          <cell r="DP50">
            <v>0</v>
          </cell>
          <cell r="DQ50">
            <v>0</v>
          </cell>
          <cell r="DR50">
            <v>0</v>
          </cell>
          <cell r="DS50">
            <v>0</v>
          </cell>
          <cell r="DT50">
            <v>0</v>
          </cell>
          <cell r="DU50">
            <v>0</v>
          </cell>
          <cell r="DV50">
            <v>0</v>
          </cell>
          <cell r="DW50">
            <v>0</v>
          </cell>
          <cell r="DX50">
            <v>0</v>
          </cell>
          <cell r="DY50">
            <v>0</v>
          </cell>
          <cell r="DZ50">
            <v>0</v>
          </cell>
          <cell r="EA50">
            <v>0</v>
          </cell>
          <cell r="EB50">
            <v>0</v>
          </cell>
          <cell r="EC50">
            <v>0</v>
          </cell>
          <cell r="ED50">
            <v>0</v>
          </cell>
        </row>
        <row r="51"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0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  <cell r="CP51">
            <v>0</v>
          </cell>
          <cell r="CQ51">
            <v>0</v>
          </cell>
          <cell r="CR51">
            <v>0</v>
          </cell>
          <cell r="CS51">
            <v>0</v>
          </cell>
          <cell r="CT51">
            <v>0</v>
          </cell>
          <cell r="CU51">
            <v>0</v>
          </cell>
          <cell r="CV51">
            <v>0</v>
          </cell>
          <cell r="CW51">
            <v>0</v>
          </cell>
          <cell r="CX51">
            <v>0</v>
          </cell>
          <cell r="CY51">
            <v>0</v>
          </cell>
          <cell r="CZ51">
            <v>0</v>
          </cell>
          <cell r="DA51">
            <v>0</v>
          </cell>
          <cell r="DB51">
            <v>0</v>
          </cell>
          <cell r="DC51">
            <v>0</v>
          </cell>
          <cell r="DD51">
            <v>0</v>
          </cell>
          <cell r="DE51">
            <v>0</v>
          </cell>
          <cell r="DF51">
            <v>0</v>
          </cell>
          <cell r="DG51">
            <v>0</v>
          </cell>
          <cell r="DH51">
            <v>0</v>
          </cell>
          <cell r="DI51">
            <v>0</v>
          </cell>
          <cell r="DJ51">
            <v>0</v>
          </cell>
          <cell r="DK51">
            <v>0</v>
          </cell>
          <cell r="DL51">
            <v>0</v>
          </cell>
          <cell r="DM51">
            <v>0</v>
          </cell>
          <cell r="DN51">
            <v>0</v>
          </cell>
          <cell r="DO51">
            <v>0</v>
          </cell>
          <cell r="DP51">
            <v>0</v>
          </cell>
          <cell r="DQ51">
            <v>0</v>
          </cell>
          <cell r="DR51">
            <v>0</v>
          </cell>
          <cell r="DS51">
            <v>0</v>
          </cell>
          <cell r="DT51">
            <v>0</v>
          </cell>
          <cell r="DU51">
            <v>0</v>
          </cell>
          <cell r="DV51">
            <v>0</v>
          </cell>
          <cell r="DW51">
            <v>0</v>
          </cell>
          <cell r="DX51">
            <v>0</v>
          </cell>
          <cell r="DY51">
            <v>0</v>
          </cell>
          <cell r="DZ51">
            <v>0</v>
          </cell>
          <cell r="EA51">
            <v>0</v>
          </cell>
          <cell r="EB51">
            <v>0</v>
          </cell>
          <cell r="EC51">
            <v>0</v>
          </cell>
          <cell r="ED51">
            <v>0</v>
          </cell>
        </row>
        <row r="52"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0</v>
          </cell>
          <cell r="CE52">
            <v>0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P52">
            <v>0</v>
          </cell>
          <cell r="CQ52">
            <v>0</v>
          </cell>
          <cell r="CR52">
            <v>0</v>
          </cell>
          <cell r="CS52">
            <v>0</v>
          </cell>
          <cell r="CT52">
            <v>0</v>
          </cell>
          <cell r="CU52">
            <v>0</v>
          </cell>
          <cell r="CV52">
            <v>0</v>
          </cell>
          <cell r="CW52">
            <v>0</v>
          </cell>
          <cell r="CX52">
            <v>0</v>
          </cell>
          <cell r="CY52">
            <v>0</v>
          </cell>
          <cell r="CZ52">
            <v>0</v>
          </cell>
          <cell r="DA52">
            <v>0</v>
          </cell>
          <cell r="DB52">
            <v>0</v>
          </cell>
          <cell r="DC52">
            <v>0</v>
          </cell>
          <cell r="DD52">
            <v>0</v>
          </cell>
          <cell r="DE52">
            <v>0</v>
          </cell>
          <cell r="DF52">
            <v>0</v>
          </cell>
          <cell r="DG52">
            <v>0</v>
          </cell>
          <cell r="DH52">
            <v>0</v>
          </cell>
          <cell r="DI52">
            <v>0</v>
          </cell>
          <cell r="DJ52">
            <v>0</v>
          </cell>
          <cell r="DK52">
            <v>0</v>
          </cell>
          <cell r="DL52">
            <v>0</v>
          </cell>
          <cell r="DM52">
            <v>0</v>
          </cell>
          <cell r="DN52">
            <v>0</v>
          </cell>
          <cell r="DO52">
            <v>0</v>
          </cell>
          <cell r="DP52">
            <v>0</v>
          </cell>
          <cell r="DQ52">
            <v>0</v>
          </cell>
          <cell r="DR52">
            <v>0</v>
          </cell>
          <cell r="DS52">
            <v>0</v>
          </cell>
          <cell r="DT52">
            <v>0</v>
          </cell>
          <cell r="DU52">
            <v>0</v>
          </cell>
          <cell r="DV52">
            <v>0</v>
          </cell>
          <cell r="DW52">
            <v>0</v>
          </cell>
          <cell r="DX52">
            <v>0</v>
          </cell>
          <cell r="DY52">
            <v>0</v>
          </cell>
          <cell r="DZ52">
            <v>0</v>
          </cell>
          <cell r="EA52">
            <v>0</v>
          </cell>
          <cell r="EB52">
            <v>0</v>
          </cell>
          <cell r="EC52">
            <v>0</v>
          </cell>
          <cell r="ED52">
            <v>0</v>
          </cell>
        </row>
        <row r="53">
          <cell r="F53">
            <v>0</v>
          </cell>
          <cell r="G53">
            <v>0</v>
          </cell>
          <cell r="H53">
            <v>-0.91709442005958408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0</v>
          </cell>
          <cell r="CE53">
            <v>0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  <cell r="CR53">
            <v>0</v>
          </cell>
          <cell r="CS53">
            <v>0</v>
          </cell>
          <cell r="CT53">
            <v>0</v>
          </cell>
          <cell r="CU53">
            <v>0</v>
          </cell>
          <cell r="CV53">
            <v>0</v>
          </cell>
          <cell r="CW53">
            <v>0</v>
          </cell>
          <cell r="CX53">
            <v>0</v>
          </cell>
          <cell r="CY53">
            <v>0</v>
          </cell>
          <cell r="CZ53">
            <v>0</v>
          </cell>
          <cell r="DA53">
            <v>0</v>
          </cell>
          <cell r="DB53">
            <v>0</v>
          </cell>
          <cell r="DC53">
            <v>0</v>
          </cell>
          <cell r="DD53">
            <v>0</v>
          </cell>
          <cell r="DE53">
            <v>0</v>
          </cell>
          <cell r="DF53">
            <v>0</v>
          </cell>
          <cell r="DG53">
            <v>0</v>
          </cell>
          <cell r="DH53">
            <v>0</v>
          </cell>
          <cell r="DI53">
            <v>0</v>
          </cell>
          <cell r="DJ53">
            <v>0</v>
          </cell>
          <cell r="DK53">
            <v>0</v>
          </cell>
          <cell r="DL53">
            <v>0</v>
          </cell>
          <cell r="DM53">
            <v>0</v>
          </cell>
          <cell r="DN53">
            <v>0</v>
          </cell>
          <cell r="DO53">
            <v>0</v>
          </cell>
          <cell r="DP53">
            <v>0</v>
          </cell>
          <cell r="DQ53">
            <v>0</v>
          </cell>
          <cell r="DR53">
            <v>0</v>
          </cell>
          <cell r="DS53">
            <v>0</v>
          </cell>
          <cell r="DT53">
            <v>0</v>
          </cell>
          <cell r="DU53">
            <v>0</v>
          </cell>
          <cell r="DV53">
            <v>0</v>
          </cell>
          <cell r="DW53">
            <v>0</v>
          </cell>
          <cell r="DX53">
            <v>0</v>
          </cell>
          <cell r="DY53">
            <v>0</v>
          </cell>
          <cell r="DZ53">
            <v>0</v>
          </cell>
          <cell r="EA53">
            <v>0</v>
          </cell>
          <cell r="EB53">
            <v>0</v>
          </cell>
          <cell r="EC53">
            <v>0</v>
          </cell>
          <cell r="ED53">
            <v>0</v>
          </cell>
        </row>
        <row r="54"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</v>
          </cell>
          <cell r="CE54">
            <v>0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  <cell r="CP54">
            <v>0</v>
          </cell>
          <cell r="CQ54">
            <v>0</v>
          </cell>
          <cell r="CR54">
            <v>0</v>
          </cell>
          <cell r="CS54">
            <v>0</v>
          </cell>
          <cell r="CT54">
            <v>0</v>
          </cell>
          <cell r="CU54">
            <v>0</v>
          </cell>
          <cell r="CV54">
            <v>0</v>
          </cell>
          <cell r="CW54">
            <v>0</v>
          </cell>
          <cell r="CX54">
            <v>0</v>
          </cell>
          <cell r="CY54">
            <v>0</v>
          </cell>
          <cell r="CZ54">
            <v>0</v>
          </cell>
          <cell r="DA54">
            <v>0</v>
          </cell>
          <cell r="DB54">
            <v>0</v>
          </cell>
          <cell r="DC54">
            <v>0</v>
          </cell>
          <cell r="DD54">
            <v>0</v>
          </cell>
          <cell r="DE54">
            <v>0</v>
          </cell>
          <cell r="DF54">
            <v>0</v>
          </cell>
          <cell r="DG54">
            <v>0</v>
          </cell>
          <cell r="DH54">
            <v>0</v>
          </cell>
          <cell r="DI54">
            <v>0</v>
          </cell>
          <cell r="DJ54">
            <v>0</v>
          </cell>
          <cell r="DK54">
            <v>0</v>
          </cell>
          <cell r="DL54">
            <v>0</v>
          </cell>
          <cell r="DM54">
            <v>0</v>
          </cell>
          <cell r="DN54">
            <v>0</v>
          </cell>
          <cell r="DO54">
            <v>0</v>
          </cell>
          <cell r="DP54">
            <v>0</v>
          </cell>
          <cell r="DQ54">
            <v>0</v>
          </cell>
          <cell r="DR54">
            <v>0</v>
          </cell>
          <cell r="DS54">
            <v>0</v>
          </cell>
          <cell r="DT54">
            <v>0</v>
          </cell>
          <cell r="DU54">
            <v>0</v>
          </cell>
          <cell r="DV54">
            <v>0</v>
          </cell>
          <cell r="DW54">
            <v>0</v>
          </cell>
          <cell r="DX54">
            <v>0</v>
          </cell>
          <cell r="DY54">
            <v>0</v>
          </cell>
          <cell r="DZ54">
            <v>0</v>
          </cell>
          <cell r="EA54">
            <v>0</v>
          </cell>
          <cell r="EB54">
            <v>0</v>
          </cell>
          <cell r="EC54">
            <v>0</v>
          </cell>
          <cell r="ED54">
            <v>0</v>
          </cell>
        </row>
        <row r="55"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1.7134799971245229E-2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0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0</v>
          </cell>
          <cell r="CM55">
            <v>0</v>
          </cell>
          <cell r="CN55">
            <v>0</v>
          </cell>
          <cell r="CO55">
            <v>0</v>
          </cell>
          <cell r="CP55">
            <v>0</v>
          </cell>
          <cell r="CQ55">
            <v>0</v>
          </cell>
          <cell r="CR55">
            <v>0</v>
          </cell>
          <cell r="CS55">
            <v>0</v>
          </cell>
          <cell r="CT55">
            <v>0</v>
          </cell>
          <cell r="CU55">
            <v>0</v>
          </cell>
          <cell r="CV55">
            <v>0</v>
          </cell>
          <cell r="CW55">
            <v>0</v>
          </cell>
          <cell r="CX55">
            <v>0</v>
          </cell>
          <cell r="CY55">
            <v>0</v>
          </cell>
          <cell r="CZ55">
            <v>0</v>
          </cell>
          <cell r="DA55">
            <v>0</v>
          </cell>
          <cell r="DB55">
            <v>0</v>
          </cell>
          <cell r="DC55">
            <v>0</v>
          </cell>
          <cell r="DD55">
            <v>0</v>
          </cell>
          <cell r="DE55">
            <v>0</v>
          </cell>
          <cell r="DF55">
            <v>0</v>
          </cell>
          <cell r="DG55">
            <v>0</v>
          </cell>
          <cell r="DH55">
            <v>0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0</v>
          </cell>
          <cell r="DN55">
            <v>0</v>
          </cell>
          <cell r="DO55">
            <v>0</v>
          </cell>
          <cell r="DP55">
            <v>0</v>
          </cell>
          <cell r="DQ55">
            <v>0</v>
          </cell>
          <cell r="DR55">
            <v>0</v>
          </cell>
          <cell r="DS55">
            <v>0</v>
          </cell>
          <cell r="DT55">
            <v>0</v>
          </cell>
          <cell r="DU55">
            <v>0</v>
          </cell>
          <cell r="DV55">
            <v>0</v>
          </cell>
          <cell r="DW55">
            <v>0</v>
          </cell>
          <cell r="DX55">
            <v>0</v>
          </cell>
          <cell r="DY55">
            <v>0</v>
          </cell>
          <cell r="DZ55">
            <v>0</v>
          </cell>
          <cell r="EA55">
            <v>0</v>
          </cell>
          <cell r="EB55">
            <v>0</v>
          </cell>
          <cell r="EC55">
            <v>0</v>
          </cell>
          <cell r="ED55">
            <v>0</v>
          </cell>
        </row>
        <row r="56"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CL56">
            <v>0</v>
          </cell>
          <cell r="CM56">
            <v>0</v>
          </cell>
          <cell r="CN56">
            <v>0</v>
          </cell>
          <cell r="CO56">
            <v>0</v>
          </cell>
          <cell r="CP56">
            <v>0</v>
          </cell>
          <cell r="CQ56">
            <v>0</v>
          </cell>
          <cell r="CR56">
            <v>0</v>
          </cell>
          <cell r="CS56">
            <v>0</v>
          </cell>
          <cell r="CT56">
            <v>0</v>
          </cell>
          <cell r="CU56">
            <v>0</v>
          </cell>
          <cell r="CV56">
            <v>0</v>
          </cell>
          <cell r="CW56">
            <v>0</v>
          </cell>
          <cell r="CX56">
            <v>0</v>
          </cell>
          <cell r="CY56">
            <v>0</v>
          </cell>
          <cell r="CZ56">
            <v>0</v>
          </cell>
          <cell r="DA56">
            <v>0</v>
          </cell>
          <cell r="DB56">
            <v>0</v>
          </cell>
          <cell r="DC56">
            <v>0</v>
          </cell>
          <cell r="DD56">
            <v>0</v>
          </cell>
          <cell r="DE56">
            <v>0</v>
          </cell>
          <cell r="DF56">
            <v>0</v>
          </cell>
          <cell r="DG56">
            <v>0</v>
          </cell>
          <cell r="DH56">
            <v>0</v>
          </cell>
          <cell r="DI56">
            <v>0</v>
          </cell>
          <cell r="DJ56">
            <v>0</v>
          </cell>
          <cell r="DK56">
            <v>0</v>
          </cell>
          <cell r="DL56">
            <v>0</v>
          </cell>
          <cell r="DM56">
            <v>0</v>
          </cell>
          <cell r="DN56">
            <v>0</v>
          </cell>
          <cell r="DO56">
            <v>0</v>
          </cell>
          <cell r="DP56">
            <v>0</v>
          </cell>
          <cell r="DQ56">
            <v>0</v>
          </cell>
          <cell r="DR56">
            <v>0</v>
          </cell>
          <cell r="DS56">
            <v>0</v>
          </cell>
          <cell r="DT56">
            <v>0</v>
          </cell>
          <cell r="DU56">
            <v>0</v>
          </cell>
          <cell r="DV56">
            <v>0</v>
          </cell>
          <cell r="DW56">
            <v>0</v>
          </cell>
          <cell r="DX56">
            <v>0</v>
          </cell>
          <cell r="DY56">
            <v>0</v>
          </cell>
          <cell r="DZ56">
            <v>0</v>
          </cell>
          <cell r="EA56">
            <v>0</v>
          </cell>
          <cell r="EB56">
            <v>0</v>
          </cell>
          <cell r="EC56">
            <v>0</v>
          </cell>
          <cell r="ED56">
            <v>0</v>
          </cell>
        </row>
        <row r="57"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  <cell r="BN57">
            <v>0</v>
          </cell>
          <cell r="BO57">
            <v>0</v>
          </cell>
          <cell r="BP57">
            <v>0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0</v>
          </cell>
          <cell r="BV57">
            <v>0</v>
          </cell>
          <cell r="BW57">
            <v>0</v>
          </cell>
          <cell r="BX57">
            <v>0</v>
          </cell>
          <cell r="BY57">
            <v>0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0</v>
          </cell>
          <cell r="CE57">
            <v>0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  <cell r="CP57">
            <v>0</v>
          </cell>
          <cell r="CQ57">
            <v>0</v>
          </cell>
          <cell r="CR57">
            <v>0</v>
          </cell>
          <cell r="CS57">
            <v>0</v>
          </cell>
          <cell r="CT57">
            <v>0</v>
          </cell>
          <cell r="CU57">
            <v>0</v>
          </cell>
          <cell r="CV57">
            <v>0</v>
          </cell>
          <cell r="CW57">
            <v>0</v>
          </cell>
          <cell r="CX57">
            <v>0</v>
          </cell>
          <cell r="CY57">
            <v>0</v>
          </cell>
          <cell r="CZ57">
            <v>0</v>
          </cell>
          <cell r="DA57">
            <v>0</v>
          </cell>
          <cell r="DB57">
            <v>0</v>
          </cell>
          <cell r="DC57">
            <v>0</v>
          </cell>
          <cell r="DD57">
            <v>0</v>
          </cell>
          <cell r="DE57">
            <v>0</v>
          </cell>
          <cell r="DF57">
            <v>0</v>
          </cell>
          <cell r="DG57">
            <v>0</v>
          </cell>
          <cell r="DH57">
            <v>0</v>
          </cell>
          <cell r="DI57">
            <v>0</v>
          </cell>
          <cell r="DJ57">
            <v>0</v>
          </cell>
          <cell r="DK57">
            <v>0</v>
          </cell>
          <cell r="DL57">
            <v>0</v>
          </cell>
          <cell r="DM57">
            <v>0</v>
          </cell>
          <cell r="DN57">
            <v>0</v>
          </cell>
          <cell r="DO57">
            <v>0</v>
          </cell>
          <cell r="DP57">
            <v>0</v>
          </cell>
          <cell r="DQ57">
            <v>0</v>
          </cell>
          <cell r="DR57">
            <v>0</v>
          </cell>
          <cell r="DS57">
            <v>0</v>
          </cell>
          <cell r="DT57">
            <v>0</v>
          </cell>
          <cell r="DU57">
            <v>0</v>
          </cell>
          <cell r="DV57">
            <v>0</v>
          </cell>
          <cell r="DW57">
            <v>0</v>
          </cell>
          <cell r="DX57">
            <v>0</v>
          </cell>
          <cell r="DY57">
            <v>0</v>
          </cell>
          <cell r="DZ57">
            <v>0</v>
          </cell>
          <cell r="EA57">
            <v>0</v>
          </cell>
          <cell r="EB57">
            <v>0</v>
          </cell>
          <cell r="EC57">
            <v>0</v>
          </cell>
          <cell r="ED57">
            <v>0</v>
          </cell>
        </row>
        <row r="58"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-1.3235875379759818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  <cell r="BZ58">
            <v>0</v>
          </cell>
          <cell r="CA58">
            <v>0</v>
          </cell>
          <cell r="CB58">
            <v>0</v>
          </cell>
          <cell r="CC58">
            <v>0</v>
          </cell>
          <cell r="CD58">
            <v>0</v>
          </cell>
          <cell r="CE58">
            <v>0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0</v>
          </cell>
          <cell r="CL58">
            <v>0</v>
          </cell>
          <cell r="CM58">
            <v>0</v>
          </cell>
          <cell r="CN58">
            <v>0</v>
          </cell>
          <cell r="CO58">
            <v>0</v>
          </cell>
          <cell r="CP58">
            <v>0</v>
          </cell>
          <cell r="CQ58">
            <v>0</v>
          </cell>
          <cell r="CR58">
            <v>0</v>
          </cell>
          <cell r="CS58">
            <v>0</v>
          </cell>
          <cell r="CT58">
            <v>0</v>
          </cell>
          <cell r="CU58">
            <v>0</v>
          </cell>
          <cell r="CV58">
            <v>0</v>
          </cell>
          <cell r="CW58">
            <v>0</v>
          </cell>
          <cell r="CX58">
            <v>0</v>
          </cell>
          <cell r="CY58">
            <v>0</v>
          </cell>
          <cell r="CZ58">
            <v>0</v>
          </cell>
          <cell r="DA58">
            <v>0</v>
          </cell>
          <cell r="DB58">
            <v>0</v>
          </cell>
          <cell r="DC58">
            <v>0</v>
          </cell>
          <cell r="DD58">
            <v>0</v>
          </cell>
          <cell r="DE58">
            <v>0</v>
          </cell>
          <cell r="DF58">
            <v>0</v>
          </cell>
          <cell r="DG58">
            <v>0</v>
          </cell>
          <cell r="DH58">
            <v>0</v>
          </cell>
          <cell r="DI58">
            <v>0</v>
          </cell>
          <cell r="DJ58">
            <v>0</v>
          </cell>
          <cell r="DK58">
            <v>0</v>
          </cell>
          <cell r="DL58">
            <v>0</v>
          </cell>
          <cell r="DM58">
            <v>0</v>
          </cell>
          <cell r="DN58">
            <v>0</v>
          </cell>
          <cell r="DO58">
            <v>0</v>
          </cell>
          <cell r="DP58">
            <v>0</v>
          </cell>
          <cell r="DQ58">
            <v>0</v>
          </cell>
          <cell r="DR58">
            <v>0</v>
          </cell>
          <cell r="DS58">
            <v>0</v>
          </cell>
          <cell r="DT58">
            <v>0</v>
          </cell>
          <cell r="DU58">
            <v>0</v>
          </cell>
          <cell r="DV58">
            <v>0</v>
          </cell>
          <cell r="DW58">
            <v>0</v>
          </cell>
          <cell r="DX58">
            <v>0</v>
          </cell>
          <cell r="DY58">
            <v>0</v>
          </cell>
          <cell r="DZ58">
            <v>0</v>
          </cell>
          <cell r="EA58">
            <v>0</v>
          </cell>
          <cell r="EB58">
            <v>0</v>
          </cell>
          <cell r="EC58">
            <v>0</v>
          </cell>
          <cell r="ED58">
            <v>0</v>
          </cell>
        </row>
        <row r="59"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  <cell r="BZ59">
            <v>0</v>
          </cell>
          <cell r="CA59">
            <v>0</v>
          </cell>
          <cell r="CB59">
            <v>0</v>
          </cell>
          <cell r="CC59">
            <v>0</v>
          </cell>
          <cell r="CD59">
            <v>0</v>
          </cell>
          <cell r="CE59">
            <v>0</v>
          </cell>
          <cell r="CF59">
            <v>0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  <cell r="CN59">
            <v>0</v>
          </cell>
          <cell r="CO59">
            <v>0</v>
          </cell>
          <cell r="CP59">
            <v>0</v>
          </cell>
          <cell r="CQ59">
            <v>0</v>
          </cell>
          <cell r="CR59">
            <v>0</v>
          </cell>
          <cell r="CS59">
            <v>0</v>
          </cell>
          <cell r="CT59">
            <v>0</v>
          </cell>
          <cell r="CU59">
            <v>0</v>
          </cell>
          <cell r="CV59">
            <v>0</v>
          </cell>
          <cell r="CW59">
            <v>0</v>
          </cell>
          <cell r="CX59">
            <v>0</v>
          </cell>
          <cell r="CY59">
            <v>0</v>
          </cell>
          <cell r="CZ59">
            <v>0</v>
          </cell>
          <cell r="DA59">
            <v>0</v>
          </cell>
          <cell r="DB59">
            <v>0</v>
          </cell>
          <cell r="DC59">
            <v>0</v>
          </cell>
          <cell r="DD59">
            <v>0</v>
          </cell>
          <cell r="DE59">
            <v>0</v>
          </cell>
          <cell r="DF59">
            <v>0</v>
          </cell>
          <cell r="DG59">
            <v>0</v>
          </cell>
          <cell r="DH59">
            <v>0</v>
          </cell>
          <cell r="DI59">
            <v>0</v>
          </cell>
          <cell r="DJ59">
            <v>0</v>
          </cell>
          <cell r="DK59">
            <v>0</v>
          </cell>
          <cell r="DL59">
            <v>0</v>
          </cell>
          <cell r="DM59">
            <v>0</v>
          </cell>
          <cell r="DN59">
            <v>0</v>
          </cell>
          <cell r="DO59">
            <v>0</v>
          </cell>
          <cell r="DP59">
            <v>0</v>
          </cell>
          <cell r="DQ59">
            <v>0</v>
          </cell>
          <cell r="DR59">
            <v>0</v>
          </cell>
          <cell r="DS59">
            <v>0</v>
          </cell>
          <cell r="DT59">
            <v>0</v>
          </cell>
          <cell r="DU59">
            <v>0</v>
          </cell>
          <cell r="DV59">
            <v>0</v>
          </cell>
          <cell r="DW59">
            <v>0</v>
          </cell>
          <cell r="DX59">
            <v>0</v>
          </cell>
          <cell r="DY59">
            <v>0</v>
          </cell>
          <cell r="DZ59">
            <v>0</v>
          </cell>
          <cell r="EA59">
            <v>0</v>
          </cell>
          <cell r="EB59">
            <v>0</v>
          </cell>
          <cell r="EC59">
            <v>0</v>
          </cell>
          <cell r="ED59">
            <v>0</v>
          </cell>
        </row>
        <row r="60"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BV60">
            <v>0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0</v>
          </cell>
          <cell r="CC60">
            <v>0</v>
          </cell>
          <cell r="CD60">
            <v>0</v>
          </cell>
          <cell r="CE60">
            <v>0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  <cell r="CP60">
            <v>0</v>
          </cell>
          <cell r="CQ60">
            <v>0</v>
          </cell>
          <cell r="CR60">
            <v>0</v>
          </cell>
          <cell r="CS60">
            <v>0</v>
          </cell>
          <cell r="CT60">
            <v>0</v>
          </cell>
          <cell r="CU60">
            <v>0</v>
          </cell>
          <cell r="CV60">
            <v>0</v>
          </cell>
          <cell r="CW60">
            <v>0</v>
          </cell>
          <cell r="CX60">
            <v>0</v>
          </cell>
          <cell r="CY60">
            <v>0</v>
          </cell>
          <cell r="CZ60">
            <v>0</v>
          </cell>
          <cell r="DA60">
            <v>0</v>
          </cell>
          <cell r="DB60">
            <v>0</v>
          </cell>
          <cell r="DC60">
            <v>0</v>
          </cell>
          <cell r="DD60">
            <v>0</v>
          </cell>
          <cell r="DE60">
            <v>0</v>
          </cell>
          <cell r="DF60">
            <v>0</v>
          </cell>
          <cell r="DG60">
            <v>0</v>
          </cell>
          <cell r="DH60">
            <v>0</v>
          </cell>
          <cell r="DI60">
            <v>0</v>
          </cell>
          <cell r="DJ60">
            <v>0</v>
          </cell>
          <cell r="DK60">
            <v>0</v>
          </cell>
          <cell r="DL60">
            <v>0</v>
          </cell>
          <cell r="DM60">
            <v>0</v>
          </cell>
          <cell r="DN60">
            <v>0</v>
          </cell>
          <cell r="DO60">
            <v>0</v>
          </cell>
          <cell r="DP60">
            <v>0</v>
          </cell>
          <cell r="DQ60">
            <v>0</v>
          </cell>
          <cell r="DR60">
            <v>0</v>
          </cell>
          <cell r="DS60">
            <v>0</v>
          </cell>
          <cell r="DT60">
            <v>0</v>
          </cell>
          <cell r="DU60">
            <v>0</v>
          </cell>
          <cell r="DV60">
            <v>0</v>
          </cell>
          <cell r="DW60">
            <v>0</v>
          </cell>
          <cell r="DX60">
            <v>0</v>
          </cell>
          <cell r="DY60">
            <v>0</v>
          </cell>
          <cell r="DZ60">
            <v>0</v>
          </cell>
          <cell r="EA60">
            <v>0</v>
          </cell>
          <cell r="EB60">
            <v>0</v>
          </cell>
          <cell r="EC60">
            <v>0</v>
          </cell>
          <cell r="ED60">
            <v>0</v>
          </cell>
        </row>
        <row r="61"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0</v>
          </cell>
          <cell r="CT61">
            <v>0</v>
          </cell>
          <cell r="CU61">
            <v>0</v>
          </cell>
          <cell r="CV61">
            <v>0</v>
          </cell>
          <cell r="CW61">
            <v>0</v>
          </cell>
          <cell r="CX61">
            <v>0</v>
          </cell>
          <cell r="CY61">
            <v>0</v>
          </cell>
          <cell r="CZ61">
            <v>0</v>
          </cell>
          <cell r="DA61">
            <v>0</v>
          </cell>
          <cell r="DB61">
            <v>0</v>
          </cell>
          <cell r="DC61">
            <v>0</v>
          </cell>
          <cell r="DD61">
            <v>0</v>
          </cell>
          <cell r="DE61">
            <v>0</v>
          </cell>
          <cell r="DF61">
            <v>0</v>
          </cell>
          <cell r="DG61">
            <v>0</v>
          </cell>
          <cell r="DH61">
            <v>0</v>
          </cell>
          <cell r="DI61">
            <v>0</v>
          </cell>
          <cell r="DJ61">
            <v>0</v>
          </cell>
          <cell r="DK61">
            <v>0</v>
          </cell>
          <cell r="DL61">
            <v>0</v>
          </cell>
          <cell r="DM61">
            <v>0</v>
          </cell>
          <cell r="DN61">
            <v>0</v>
          </cell>
          <cell r="DO61">
            <v>0</v>
          </cell>
          <cell r="DP61">
            <v>0</v>
          </cell>
          <cell r="DQ61">
            <v>0</v>
          </cell>
          <cell r="DR61">
            <v>0</v>
          </cell>
          <cell r="DS61">
            <v>0</v>
          </cell>
          <cell r="DT61">
            <v>0</v>
          </cell>
          <cell r="DU61">
            <v>0</v>
          </cell>
          <cell r="DV61">
            <v>0</v>
          </cell>
          <cell r="DW61">
            <v>0</v>
          </cell>
          <cell r="DX61">
            <v>0</v>
          </cell>
          <cell r="DY61">
            <v>0</v>
          </cell>
          <cell r="DZ61">
            <v>0</v>
          </cell>
          <cell r="EA61">
            <v>0</v>
          </cell>
          <cell r="EB61">
            <v>0</v>
          </cell>
          <cell r="EC61">
            <v>0</v>
          </cell>
          <cell r="ED61">
            <v>0</v>
          </cell>
        </row>
        <row r="62"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0</v>
          </cell>
          <cell r="CE62">
            <v>0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0</v>
          </cell>
          <cell r="CT62">
            <v>0</v>
          </cell>
          <cell r="CU62">
            <v>0</v>
          </cell>
          <cell r="CV62">
            <v>0</v>
          </cell>
          <cell r="CW62">
            <v>0</v>
          </cell>
          <cell r="CX62">
            <v>0</v>
          </cell>
          <cell r="CY62">
            <v>0</v>
          </cell>
          <cell r="CZ62">
            <v>0</v>
          </cell>
          <cell r="DA62">
            <v>0</v>
          </cell>
          <cell r="DB62">
            <v>0</v>
          </cell>
          <cell r="DC62">
            <v>0</v>
          </cell>
          <cell r="DD62">
            <v>0</v>
          </cell>
          <cell r="DE62">
            <v>0</v>
          </cell>
          <cell r="DF62">
            <v>0</v>
          </cell>
          <cell r="DG62">
            <v>0</v>
          </cell>
          <cell r="DH62">
            <v>0</v>
          </cell>
          <cell r="DI62">
            <v>0</v>
          </cell>
          <cell r="DJ62">
            <v>0</v>
          </cell>
          <cell r="DK62">
            <v>0</v>
          </cell>
          <cell r="DL62">
            <v>0</v>
          </cell>
          <cell r="DM62">
            <v>0</v>
          </cell>
          <cell r="DN62">
            <v>0</v>
          </cell>
          <cell r="DO62">
            <v>0</v>
          </cell>
          <cell r="DP62">
            <v>0</v>
          </cell>
          <cell r="DQ62">
            <v>0</v>
          </cell>
          <cell r="DR62">
            <v>0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  <cell r="DW62">
            <v>0</v>
          </cell>
          <cell r="DX62">
            <v>0</v>
          </cell>
          <cell r="DY62">
            <v>0</v>
          </cell>
          <cell r="DZ62">
            <v>0</v>
          </cell>
          <cell r="EA62">
            <v>0</v>
          </cell>
          <cell r="EB62">
            <v>0</v>
          </cell>
          <cell r="EC62">
            <v>0</v>
          </cell>
          <cell r="ED62">
            <v>0</v>
          </cell>
        </row>
        <row r="63"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0</v>
          </cell>
          <cell r="BQ63">
            <v>0</v>
          </cell>
          <cell r="BR63">
            <v>0</v>
          </cell>
          <cell r="BS63">
            <v>0</v>
          </cell>
          <cell r="BT63">
            <v>0</v>
          </cell>
          <cell r="BU63">
            <v>0</v>
          </cell>
          <cell r="BV63">
            <v>0</v>
          </cell>
          <cell r="BW63">
            <v>0</v>
          </cell>
          <cell r="BX63">
            <v>0</v>
          </cell>
          <cell r="BY63">
            <v>0</v>
          </cell>
          <cell r="BZ63">
            <v>0</v>
          </cell>
          <cell r="CA63">
            <v>0</v>
          </cell>
          <cell r="CB63">
            <v>0</v>
          </cell>
          <cell r="CC63">
            <v>0</v>
          </cell>
          <cell r="CD63">
            <v>0</v>
          </cell>
          <cell r="CE63">
            <v>0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CL63">
            <v>0</v>
          </cell>
          <cell r="CM63">
            <v>0</v>
          </cell>
          <cell r="CN63">
            <v>0</v>
          </cell>
          <cell r="CO63">
            <v>0</v>
          </cell>
          <cell r="CP63">
            <v>0</v>
          </cell>
          <cell r="CQ63">
            <v>0</v>
          </cell>
          <cell r="CR63">
            <v>0</v>
          </cell>
          <cell r="CS63">
            <v>0</v>
          </cell>
          <cell r="CT63">
            <v>0</v>
          </cell>
          <cell r="CU63">
            <v>0</v>
          </cell>
          <cell r="CV63">
            <v>0</v>
          </cell>
          <cell r="CW63">
            <v>0</v>
          </cell>
          <cell r="CX63">
            <v>0</v>
          </cell>
          <cell r="CY63">
            <v>0</v>
          </cell>
          <cell r="CZ63">
            <v>0</v>
          </cell>
          <cell r="DA63">
            <v>0</v>
          </cell>
          <cell r="DB63">
            <v>0</v>
          </cell>
          <cell r="DC63">
            <v>0</v>
          </cell>
          <cell r="DD63">
            <v>0</v>
          </cell>
          <cell r="DE63">
            <v>0</v>
          </cell>
          <cell r="DF63">
            <v>0</v>
          </cell>
          <cell r="DG63">
            <v>0</v>
          </cell>
          <cell r="DH63">
            <v>0</v>
          </cell>
          <cell r="DI63">
            <v>0</v>
          </cell>
          <cell r="DJ63">
            <v>0</v>
          </cell>
          <cell r="DK63">
            <v>0</v>
          </cell>
          <cell r="DL63">
            <v>0</v>
          </cell>
          <cell r="DM63">
            <v>0</v>
          </cell>
          <cell r="DN63">
            <v>0</v>
          </cell>
          <cell r="DO63">
            <v>0</v>
          </cell>
          <cell r="DP63">
            <v>0</v>
          </cell>
          <cell r="DQ63">
            <v>0</v>
          </cell>
          <cell r="DR63">
            <v>0</v>
          </cell>
          <cell r="DS63">
            <v>0</v>
          </cell>
          <cell r="DT63">
            <v>0</v>
          </cell>
          <cell r="DU63">
            <v>0</v>
          </cell>
          <cell r="DV63">
            <v>0</v>
          </cell>
          <cell r="DW63">
            <v>0</v>
          </cell>
          <cell r="DX63">
            <v>0</v>
          </cell>
          <cell r="DY63">
            <v>0</v>
          </cell>
          <cell r="DZ63">
            <v>0</v>
          </cell>
          <cell r="EA63">
            <v>0</v>
          </cell>
          <cell r="EB63">
            <v>0</v>
          </cell>
          <cell r="EC63">
            <v>0</v>
          </cell>
          <cell r="ED63">
            <v>0</v>
          </cell>
        </row>
        <row r="64"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  <cell r="BZ64">
            <v>0</v>
          </cell>
          <cell r="CA64">
            <v>0</v>
          </cell>
          <cell r="CB64">
            <v>0</v>
          </cell>
          <cell r="CC64">
            <v>0</v>
          </cell>
          <cell r="CD64">
            <v>0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  <cell r="CP64">
            <v>0</v>
          </cell>
          <cell r="CQ64">
            <v>0</v>
          </cell>
          <cell r="CR64">
            <v>0</v>
          </cell>
          <cell r="CS64">
            <v>0</v>
          </cell>
          <cell r="CT64">
            <v>0</v>
          </cell>
          <cell r="CU64">
            <v>0</v>
          </cell>
          <cell r="CV64">
            <v>0</v>
          </cell>
          <cell r="CW64">
            <v>0</v>
          </cell>
          <cell r="CX64">
            <v>0</v>
          </cell>
          <cell r="CY64">
            <v>0</v>
          </cell>
          <cell r="CZ64">
            <v>0</v>
          </cell>
          <cell r="DA64">
            <v>0</v>
          </cell>
          <cell r="DB64">
            <v>0</v>
          </cell>
          <cell r="DC64">
            <v>0</v>
          </cell>
          <cell r="DD64">
            <v>0</v>
          </cell>
          <cell r="DE64">
            <v>0</v>
          </cell>
          <cell r="DF64">
            <v>0</v>
          </cell>
          <cell r="DG64">
            <v>0</v>
          </cell>
          <cell r="DH64">
            <v>0</v>
          </cell>
          <cell r="DI64">
            <v>0</v>
          </cell>
          <cell r="DJ64">
            <v>0</v>
          </cell>
          <cell r="DK64">
            <v>0</v>
          </cell>
          <cell r="DL64">
            <v>0</v>
          </cell>
          <cell r="DM64">
            <v>0</v>
          </cell>
          <cell r="DN64">
            <v>0</v>
          </cell>
          <cell r="DO64">
            <v>0</v>
          </cell>
          <cell r="DP64">
            <v>0</v>
          </cell>
          <cell r="DQ64">
            <v>0</v>
          </cell>
          <cell r="DR64">
            <v>0</v>
          </cell>
          <cell r="DS64">
            <v>0</v>
          </cell>
          <cell r="DT64">
            <v>0</v>
          </cell>
          <cell r="DU64">
            <v>0</v>
          </cell>
          <cell r="DV64">
            <v>0</v>
          </cell>
          <cell r="DW64">
            <v>0</v>
          </cell>
          <cell r="DX64">
            <v>0</v>
          </cell>
          <cell r="DY64">
            <v>0</v>
          </cell>
          <cell r="DZ64">
            <v>0</v>
          </cell>
          <cell r="EA64">
            <v>0</v>
          </cell>
          <cell r="EB64">
            <v>0</v>
          </cell>
          <cell r="EC64">
            <v>0</v>
          </cell>
          <cell r="ED64">
            <v>0</v>
          </cell>
        </row>
        <row r="65"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  <cell r="BZ65">
            <v>0</v>
          </cell>
          <cell r="CA65">
            <v>0</v>
          </cell>
          <cell r="CB65">
            <v>0</v>
          </cell>
          <cell r="CC65">
            <v>0</v>
          </cell>
          <cell r="CD65">
            <v>0</v>
          </cell>
          <cell r="CE65">
            <v>0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  <cell r="CR65">
            <v>0</v>
          </cell>
          <cell r="CS65">
            <v>0</v>
          </cell>
          <cell r="CT65">
            <v>0</v>
          </cell>
          <cell r="CU65">
            <v>0</v>
          </cell>
          <cell r="CV65">
            <v>0</v>
          </cell>
          <cell r="CW65">
            <v>0</v>
          </cell>
          <cell r="CX65">
            <v>0</v>
          </cell>
          <cell r="CY65">
            <v>0</v>
          </cell>
          <cell r="CZ65">
            <v>0</v>
          </cell>
          <cell r="DA65">
            <v>0</v>
          </cell>
          <cell r="DB65">
            <v>0</v>
          </cell>
          <cell r="DC65">
            <v>0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0</v>
          </cell>
          <cell r="DJ65">
            <v>0</v>
          </cell>
          <cell r="DK65">
            <v>0</v>
          </cell>
          <cell r="DL65">
            <v>0</v>
          </cell>
          <cell r="DM65">
            <v>0</v>
          </cell>
          <cell r="DN65">
            <v>0</v>
          </cell>
          <cell r="DO65">
            <v>0</v>
          </cell>
          <cell r="DP65">
            <v>0</v>
          </cell>
          <cell r="DQ65">
            <v>0</v>
          </cell>
          <cell r="DR65">
            <v>0</v>
          </cell>
          <cell r="DS65">
            <v>0</v>
          </cell>
          <cell r="DT65">
            <v>0</v>
          </cell>
          <cell r="DU65">
            <v>0</v>
          </cell>
          <cell r="DV65">
            <v>0</v>
          </cell>
          <cell r="DW65">
            <v>0</v>
          </cell>
          <cell r="DX65">
            <v>0</v>
          </cell>
          <cell r="DY65">
            <v>0</v>
          </cell>
          <cell r="DZ65">
            <v>0</v>
          </cell>
          <cell r="EA65">
            <v>0</v>
          </cell>
          <cell r="EB65">
            <v>0</v>
          </cell>
          <cell r="EC65">
            <v>0</v>
          </cell>
          <cell r="ED65">
            <v>0</v>
          </cell>
        </row>
        <row r="66"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0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0</v>
          </cell>
          <cell r="CR66">
            <v>0</v>
          </cell>
          <cell r="CS66">
            <v>0</v>
          </cell>
          <cell r="CT66">
            <v>0</v>
          </cell>
          <cell r="CU66">
            <v>0</v>
          </cell>
          <cell r="CV66">
            <v>0</v>
          </cell>
          <cell r="CW66">
            <v>0</v>
          </cell>
          <cell r="CX66">
            <v>0</v>
          </cell>
          <cell r="CY66">
            <v>0</v>
          </cell>
          <cell r="CZ66">
            <v>0</v>
          </cell>
          <cell r="DA66">
            <v>0</v>
          </cell>
          <cell r="DB66">
            <v>0</v>
          </cell>
          <cell r="DC66">
            <v>0</v>
          </cell>
          <cell r="DD66">
            <v>0</v>
          </cell>
          <cell r="DE66">
            <v>0</v>
          </cell>
          <cell r="DF66">
            <v>0</v>
          </cell>
          <cell r="DG66">
            <v>0</v>
          </cell>
          <cell r="DH66">
            <v>0</v>
          </cell>
          <cell r="DI66">
            <v>0</v>
          </cell>
          <cell r="DJ66">
            <v>0</v>
          </cell>
          <cell r="DK66">
            <v>0</v>
          </cell>
          <cell r="DL66">
            <v>0</v>
          </cell>
          <cell r="DM66">
            <v>0</v>
          </cell>
          <cell r="DN66">
            <v>0</v>
          </cell>
          <cell r="DO66">
            <v>0</v>
          </cell>
          <cell r="DP66">
            <v>0</v>
          </cell>
          <cell r="DQ66">
            <v>0</v>
          </cell>
          <cell r="DR66">
            <v>0</v>
          </cell>
          <cell r="DS66">
            <v>0</v>
          </cell>
          <cell r="DT66">
            <v>0</v>
          </cell>
          <cell r="DU66">
            <v>0</v>
          </cell>
          <cell r="DV66">
            <v>0</v>
          </cell>
          <cell r="DW66">
            <v>0</v>
          </cell>
          <cell r="DX66">
            <v>0</v>
          </cell>
          <cell r="DY66">
            <v>0</v>
          </cell>
          <cell r="DZ66">
            <v>0</v>
          </cell>
          <cell r="EA66">
            <v>0</v>
          </cell>
          <cell r="EB66">
            <v>0</v>
          </cell>
          <cell r="EC66">
            <v>0</v>
          </cell>
          <cell r="ED66">
            <v>0</v>
          </cell>
        </row>
        <row r="67"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  <cell r="BZ67">
            <v>0</v>
          </cell>
          <cell r="CA67">
            <v>0</v>
          </cell>
          <cell r="CB67">
            <v>0</v>
          </cell>
          <cell r="CC67">
            <v>0</v>
          </cell>
          <cell r="CD67">
            <v>0</v>
          </cell>
          <cell r="CE67">
            <v>0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CL67">
            <v>0</v>
          </cell>
          <cell r="CM67">
            <v>0</v>
          </cell>
          <cell r="CN67">
            <v>0</v>
          </cell>
          <cell r="CO67">
            <v>0</v>
          </cell>
          <cell r="CP67">
            <v>0</v>
          </cell>
          <cell r="CQ67">
            <v>0</v>
          </cell>
          <cell r="CR67">
            <v>0</v>
          </cell>
          <cell r="CS67">
            <v>0</v>
          </cell>
          <cell r="CT67">
            <v>0</v>
          </cell>
          <cell r="CU67">
            <v>0</v>
          </cell>
          <cell r="CV67">
            <v>0</v>
          </cell>
          <cell r="CW67">
            <v>0</v>
          </cell>
          <cell r="CX67">
            <v>0</v>
          </cell>
          <cell r="CY67">
            <v>0</v>
          </cell>
          <cell r="CZ67">
            <v>0</v>
          </cell>
          <cell r="DA67">
            <v>0</v>
          </cell>
          <cell r="DB67">
            <v>0</v>
          </cell>
          <cell r="DC67">
            <v>0</v>
          </cell>
          <cell r="DD67">
            <v>0</v>
          </cell>
          <cell r="DE67">
            <v>0</v>
          </cell>
          <cell r="DF67">
            <v>0</v>
          </cell>
          <cell r="DG67">
            <v>0</v>
          </cell>
          <cell r="DH67">
            <v>0</v>
          </cell>
          <cell r="DI67">
            <v>0</v>
          </cell>
          <cell r="DJ67">
            <v>0</v>
          </cell>
          <cell r="DK67">
            <v>0</v>
          </cell>
          <cell r="DL67">
            <v>0</v>
          </cell>
          <cell r="DM67">
            <v>0</v>
          </cell>
          <cell r="DN67">
            <v>0</v>
          </cell>
          <cell r="DO67">
            <v>0</v>
          </cell>
          <cell r="DP67">
            <v>0</v>
          </cell>
          <cell r="DQ67">
            <v>0</v>
          </cell>
          <cell r="DR67">
            <v>0</v>
          </cell>
          <cell r="DS67">
            <v>0</v>
          </cell>
          <cell r="DT67">
            <v>0</v>
          </cell>
          <cell r="DU67">
            <v>0</v>
          </cell>
          <cell r="DV67">
            <v>0</v>
          </cell>
          <cell r="DW67">
            <v>0</v>
          </cell>
          <cell r="DX67">
            <v>0</v>
          </cell>
          <cell r="DY67">
            <v>0</v>
          </cell>
          <cell r="DZ67">
            <v>0</v>
          </cell>
          <cell r="EA67">
            <v>0</v>
          </cell>
          <cell r="EB67">
            <v>0</v>
          </cell>
          <cell r="EC67">
            <v>0</v>
          </cell>
          <cell r="ED67">
            <v>0</v>
          </cell>
        </row>
        <row r="68"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  <cell r="BZ68">
            <v>0</v>
          </cell>
          <cell r="CA68">
            <v>0</v>
          </cell>
          <cell r="CB68">
            <v>0</v>
          </cell>
          <cell r="CC68">
            <v>0</v>
          </cell>
          <cell r="CD68">
            <v>0</v>
          </cell>
          <cell r="CE68">
            <v>0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  <cell r="CP68">
            <v>0</v>
          </cell>
          <cell r="CQ68">
            <v>0</v>
          </cell>
          <cell r="CR68">
            <v>0</v>
          </cell>
          <cell r="CS68">
            <v>0</v>
          </cell>
          <cell r="CT68">
            <v>0</v>
          </cell>
          <cell r="CU68">
            <v>0</v>
          </cell>
          <cell r="CV68">
            <v>0</v>
          </cell>
          <cell r="CW68">
            <v>0</v>
          </cell>
          <cell r="CX68">
            <v>0</v>
          </cell>
          <cell r="CY68">
            <v>0</v>
          </cell>
          <cell r="CZ68">
            <v>0</v>
          </cell>
          <cell r="DA68">
            <v>0</v>
          </cell>
          <cell r="DB68">
            <v>0</v>
          </cell>
          <cell r="DC68">
            <v>0</v>
          </cell>
          <cell r="DD68">
            <v>0</v>
          </cell>
          <cell r="DE68">
            <v>0</v>
          </cell>
          <cell r="DF68">
            <v>0</v>
          </cell>
          <cell r="DG68">
            <v>0</v>
          </cell>
          <cell r="DH68">
            <v>0</v>
          </cell>
          <cell r="DI68">
            <v>0</v>
          </cell>
          <cell r="DJ68">
            <v>0</v>
          </cell>
          <cell r="DK68">
            <v>0</v>
          </cell>
          <cell r="DL68">
            <v>0</v>
          </cell>
          <cell r="DM68">
            <v>0</v>
          </cell>
          <cell r="DN68">
            <v>0</v>
          </cell>
          <cell r="DO68">
            <v>0</v>
          </cell>
          <cell r="DP68">
            <v>0</v>
          </cell>
          <cell r="DQ68">
            <v>0</v>
          </cell>
          <cell r="DR68">
            <v>0</v>
          </cell>
          <cell r="DS68">
            <v>0</v>
          </cell>
          <cell r="DT68">
            <v>0</v>
          </cell>
          <cell r="DU68">
            <v>0</v>
          </cell>
          <cell r="DV68">
            <v>0</v>
          </cell>
          <cell r="DW68">
            <v>0</v>
          </cell>
          <cell r="DX68">
            <v>0</v>
          </cell>
          <cell r="DY68">
            <v>0</v>
          </cell>
          <cell r="DZ68">
            <v>0</v>
          </cell>
          <cell r="EA68">
            <v>0</v>
          </cell>
          <cell r="EB68">
            <v>0</v>
          </cell>
          <cell r="EC68">
            <v>0</v>
          </cell>
          <cell r="ED68">
            <v>0</v>
          </cell>
        </row>
        <row r="69"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0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0</v>
          </cell>
          <cell r="CT69">
            <v>0</v>
          </cell>
          <cell r="CU69">
            <v>0</v>
          </cell>
          <cell r="CV69">
            <v>0</v>
          </cell>
          <cell r="CW69">
            <v>0</v>
          </cell>
          <cell r="CX69">
            <v>0</v>
          </cell>
          <cell r="CY69">
            <v>0</v>
          </cell>
          <cell r="CZ69">
            <v>0</v>
          </cell>
          <cell r="DA69">
            <v>0</v>
          </cell>
          <cell r="DB69">
            <v>0</v>
          </cell>
          <cell r="DC69">
            <v>0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  <cell r="DH69">
            <v>0</v>
          </cell>
          <cell r="DI69">
            <v>0</v>
          </cell>
          <cell r="DJ69">
            <v>0</v>
          </cell>
          <cell r="DK69">
            <v>0</v>
          </cell>
          <cell r="DL69">
            <v>0</v>
          </cell>
          <cell r="DM69">
            <v>0</v>
          </cell>
          <cell r="DN69">
            <v>0</v>
          </cell>
          <cell r="DO69">
            <v>0</v>
          </cell>
          <cell r="DP69">
            <v>0</v>
          </cell>
          <cell r="DQ69">
            <v>0</v>
          </cell>
          <cell r="DR69">
            <v>0</v>
          </cell>
          <cell r="DS69">
            <v>0</v>
          </cell>
          <cell r="DT69">
            <v>0</v>
          </cell>
          <cell r="DU69">
            <v>0</v>
          </cell>
          <cell r="DV69">
            <v>0</v>
          </cell>
          <cell r="DW69">
            <v>0</v>
          </cell>
          <cell r="DX69">
            <v>0</v>
          </cell>
          <cell r="DY69">
            <v>0</v>
          </cell>
          <cell r="DZ69">
            <v>0</v>
          </cell>
          <cell r="EA69">
            <v>0</v>
          </cell>
          <cell r="EB69">
            <v>0</v>
          </cell>
          <cell r="EC69">
            <v>0</v>
          </cell>
          <cell r="ED69">
            <v>0</v>
          </cell>
        </row>
        <row r="70"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  <cell r="BZ70">
            <v>0</v>
          </cell>
          <cell r="CA70">
            <v>0</v>
          </cell>
          <cell r="CB70">
            <v>0</v>
          </cell>
          <cell r="CC70">
            <v>0</v>
          </cell>
          <cell r="CD70">
            <v>0</v>
          </cell>
          <cell r="CE70">
            <v>0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  <cell r="CP70">
            <v>0</v>
          </cell>
          <cell r="CQ70">
            <v>0</v>
          </cell>
          <cell r="CR70">
            <v>0</v>
          </cell>
          <cell r="CS70">
            <v>0</v>
          </cell>
          <cell r="CT70">
            <v>0</v>
          </cell>
          <cell r="CU70">
            <v>0</v>
          </cell>
          <cell r="CV70">
            <v>0</v>
          </cell>
          <cell r="CW70">
            <v>0</v>
          </cell>
          <cell r="CX70">
            <v>0</v>
          </cell>
          <cell r="CY70">
            <v>0</v>
          </cell>
          <cell r="CZ70">
            <v>0</v>
          </cell>
          <cell r="DA70">
            <v>0</v>
          </cell>
          <cell r="DB70">
            <v>0</v>
          </cell>
          <cell r="DC70">
            <v>0</v>
          </cell>
          <cell r="DD70">
            <v>0</v>
          </cell>
          <cell r="DE70">
            <v>0</v>
          </cell>
          <cell r="DF70">
            <v>0</v>
          </cell>
          <cell r="DG70">
            <v>0</v>
          </cell>
          <cell r="DH70">
            <v>0</v>
          </cell>
          <cell r="DI70">
            <v>0</v>
          </cell>
          <cell r="DJ70">
            <v>0</v>
          </cell>
          <cell r="DK70">
            <v>0</v>
          </cell>
          <cell r="DL70">
            <v>0</v>
          </cell>
          <cell r="DM70">
            <v>0</v>
          </cell>
          <cell r="DN70">
            <v>0</v>
          </cell>
          <cell r="DO70">
            <v>0</v>
          </cell>
          <cell r="DP70">
            <v>0</v>
          </cell>
          <cell r="DQ70">
            <v>0</v>
          </cell>
          <cell r="DR70">
            <v>0</v>
          </cell>
          <cell r="DS70">
            <v>0</v>
          </cell>
          <cell r="DT70">
            <v>0</v>
          </cell>
          <cell r="DU70">
            <v>0</v>
          </cell>
          <cell r="DV70">
            <v>0</v>
          </cell>
          <cell r="DW70">
            <v>0</v>
          </cell>
          <cell r="DX70">
            <v>0</v>
          </cell>
          <cell r="DY70">
            <v>0</v>
          </cell>
          <cell r="DZ70">
            <v>0</v>
          </cell>
          <cell r="EA70">
            <v>0</v>
          </cell>
          <cell r="EB70">
            <v>0</v>
          </cell>
          <cell r="EC70">
            <v>0</v>
          </cell>
          <cell r="ED70">
            <v>0</v>
          </cell>
        </row>
        <row r="71"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  <cell r="BZ71">
            <v>0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0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  <cell r="CJ71">
            <v>0</v>
          </cell>
          <cell r="CK71">
            <v>0</v>
          </cell>
          <cell r="CL71">
            <v>0</v>
          </cell>
          <cell r="CM71">
            <v>0</v>
          </cell>
          <cell r="CN71">
            <v>0</v>
          </cell>
          <cell r="CO71">
            <v>0</v>
          </cell>
          <cell r="CP71">
            <v>0</v>
          </cell>
          <cell r="CQ71">
            <v>0</v>
          </cell>
          <cell r="CR71">
            <v>0</v>
          </cell>
          <cell r="CS71">
            <v>0</v>
          </cell>
          <cell r="CT71">
            <v>0</v>
          </cell>
          <cell r="CU71">
            <v>0</v>
          </cell>
          <cell r="CV71">
            <v>0</v>
          </cell>
          <cell r="CW71">
            <v>0</v>
          </cell>
          <cell r="CX71">
            <v>0</v>
          </cell>
          <cell r="CY71">
            <v>0</v>
          </cell>
          <cell r="CZ71">
            <v>0</v>
          </cell>
          <cell r="DA71">
            <v>0</v>
          </cell>
          <cell r="DB71">
            <v>0</v>
          </cell>
          <cell r="DC71">
            <v>0</v>
          </cell>
          <cell r="DD71">
            <v>0</v>
          </cell>
          <cell r="DE71">
            <v>0</v>
          </cell>
          <cell r="DF71">
            <v>0</v>
          </cell>
          <cell r="DG71">
            <v>0</v>
          </cell>
          <cell r="DH71">
            <v>0</v>
          </cell>
          <cell r="DI71">
            <v>0</v>
          </cell>
          <cell r="DJ71">
            <v>0</v>
          </cell>
          <cell r="DK71">
            <v>0</v>
          </cell>
          <cell r="DL71">
            <v>0</v>
          </cell>
          <cell r="DM71">
            <v>0</v>
          </cell>
          <cell r="DN71">
            <v>0</v>
          </cell>
          <cell r="DO71">
            <v>0</v>
          </cell>
          <cell r="DP71">
            <v>0</v>
          </cell>
          <cell r="DQ71">
            <v>0</v>
          </cell>
          <cell r="DR71">
            <v>0</v>
          </cell>
          <cell r="DS71">
            <v>0</v>
          </cell>
          <cell r="DT71">
            <v>0</v>
          </cell>
          <cell r="DU71">
            <v>0</v>
          </cell>
          <cell r="DV71">
            <v>0</v>
          </cell>
          <cell r="DW71">
            <v>0</v>
          </cell>
          <cell r="DX71">
            <v>0</v>
          </cell>
          <cell r="DY71">
            <v>0</v>
          </cell>
          <cell r="DZ71">
            <v>0</v>
          </cell>
          <cell r="EA71">
            <v>0</v>
          </cell>
          <cell r="EB71">
            <v>0</v>
          </cell>
          <cell r="EC71">
            <v>0</v>
          </cell>
          <cell r="ED71">
            <v>0</v>
          </cell>
        </row>
        <row r="72"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  <cell r="BQ72">
            <v>0</v>
          </cell>
          <cell r="BR72">
            <v>0</v>
          </cell>
          <cell r="BS72">
            <v>0</v>
          </cell>
          <cell r="BT72">
            <v>0</v>
          </cell>
          <cell r="BU72">
            <v>0</v>
          </cell>
          <cell r="BV72">
            <v>0</v>
          </cell>
          <cell r="BW72">
            <v>0</v>
          </cell>
          <cell r="BX72">
            <v>0</v>
          </cell>
          <cell r="BY72">
            <v>0</v>
          </cell>
          <cell r="BZ72">
            <v>0</v>
          </cell>
          <cell r="CA72">
            <v>0</v>
          </cell>
          <cell r="CB72">
            <v>0</v>
          </cell>
          <cell r="CC72">
            <v>0</v>
          </cell>
          <cell r="CD72">
            <v>0</v>
          </cell>
          <cell r="CE72">
            <v>0</v>
          </cell>
          <cell r="CF72">
            <v>0</v>
          </cell>
          <cell r="CG72">
            <v>0</v>
          </cell>
          <cell r="CH72">
            <v>0</v>
          </cell>
          <cell r="CI72">
            <v>0</v>
          </cell>
          <cell r="CJ72">
            <v>0</v>
          </cell>
          <cell r="CK72">
            <v>0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  <cell r="CP72">
            <v>0</v>
          </cell>
          <cell r="CQ72">
            <v>0</v>
          </cell>
          <cell r="CR72">
            <v>0</v>
          </cell>
          <cell r="CS72">
            <v>0</v>
          </cell>
          <cell r="CT72">
            <v>0</v>
          </cell>
          <cell r="CU72">
            <v>0</v>
          </cell>
          <cell r="CV72">
            <v>0</v>
          </cell>
          <cell r="CW72">
            <v>0</v>
          </cell>
          <cell r="CX72">
            <v>0</v>
          </cell>
          <cell r="CY72">
            <v>0</v>
          </cell>
          <cell r="CZ72">
            <v>0</v>
          </cell>
          <cell r="DA72">
            <v>0</v>
          </cell>
          <cell r="DB72">
            <v>0</v>
          </cell>
          <cell r="DC72">
            <v>0</v>
          </cell>
          <cell r="DD72">
            <v>0</v>
          </cell>
          <cell r="DE72">
            <v>0</v>
          </cell>
          <cell r="DF72">
            <v>0</v>
          </cell>
          <cell r="DG72">
            <v>0</v>
          </cell>
          <cell r="DH72">
            <v>0</v>
          </cell>
          <cell r="DI72">
            <v>0</v>
          </cell>
          <cell r="DJ72">
            <v>0</v>
          </cell>
          <cell r="DK72">
            <v>0</v>
          </cell>
          <cell r="DL72">
            <v>0</v>
          </cell>
          <cell r="DM72">
            <v>0</v>
          </cell>
          <cell r="DN72">
            <v>0</v>
          </cell>
          <cell r="DO72">
            <v>0</v>
          </cell>
          <cell r="DP72">
            <v>0</v>
          </cell>
          <cell r="DQ72">
            <v>0</v>
          </cell>
          <cell r="DR72">
            <v>0</v>
          </cell>
          <cell r="DS72">
            <v>0</v>
          </cell>
          <cell r="DT72">
            <v>0</v>
          </cell>
          <cell r="DU72">
            <v>0</v>
          </cell>
          <cell r="DV72">
            <v>0</v>
          </cell>
          <cell r="DW72">
            <v>0</v>
          </cell>
          <cell r="DX72">
            <v>0</v>
          </cell>
          <cell r="DY72">
            <v>0</v>
          </cell>
          <cell r="DZ72">
            <v>0</v>
          </cell>
          <cell r="EA72">
            <v>0</v>
          </cell>
          <cell r="EB72">
            <v>0</v>
          </cell>
          <cell r="EC72">
            <v>0</v>
          </cell>
          <cell r="ED72">
            <v>0</v>
          </cell>
        </row>
        <row r="73"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  <cell r="BZ73">
            <v>0</v>
          </cell>
          <cell r="CA73">
            <v>0</v>
          </cell>
          <cell r="CB73">
            <v>0</v>
          </cell>
          <cell r="CC73">
            <v>0</v>
          </cell>
          <cell r="CD73">
            <v>0</v>
          </cell>
          <cell r="CE73">
            <v>0</v>
          </cell>
          <cell r="CF73">
            <v>0</v>
          </cell>
          <cell r="CG73">
            <v>0</v>
          </cell>
          <cell r="CH73">
            <v>0</v>
          </cell>
          <cell r="CI73">
            <v>0</v>
          </cell>
          <cell r="CJ73">
            <v>0</v>
          </cell>
          <cell r="CK73">
            <v>0</v>
          </cell>
          <cell r="CL73">
            <v>0</v>
          </cell>
          <cell r="CM73">
            <v>0</v>
          </cell>
          <cell r="CN73">
            <v>0</v>
          </cell>
          <cell r="CO73">
            <v>0</v>
          </cell>
          <cell r="CP73">
            <v>0</v>
          </cell>
          <cell r="CQ73">
            <v>0</v>
          </cell>
          <cell r="CR73">
            <v>0</v>
          </cell>
          <cell r="CS73">
            <v>0</v>
          </cell>
          <cell r="CT73">
            <v>0</v>
          </cell>
          <cell r="CU73">
            <v>0</v>
          </cell>
          <cell r="CV73">
            <v>0</v>
          </cell>
          <cell r="CW73">
            <v>0</v>
          </cell>
          <cell r="CX73">
            <v>0</v>
          </cell>
          <cell r="CY73">
            <v>0</v>
          </cell>
          <cell r="CZ73">
            <v>0</v>
          </cell>
          <cell r="DA73">
            <v>0</v>
          </cell>
          <cell r="DB73">
            <v>0</v>
          </cell>
          <cell r="DC73">
            <v>0</v>
          </cell>
          <cell r="DD73">
            <v>0</v>
          </cell>
          <cell r="DE73">
            <v>0</v>
          </cell>
          <cell r="DF73">
            <v>0</v>
          </cell>
          <cell r="DG73">
            <v>0</v>
          </cell>
          <cell r="DH73">
            <v>0</v>
          </cell>
          <cell r="DI73">
            <v>0</v>
          </cell>
          <cell r="DJ73">
            <v>0</v>
          </cell>
          <cell r="DK73">
            <v>0</v>
          </cell>
          <cell r="DL73">
            <v>0</v>
          </cell>
          <cell r="DM73">
            <v>0</v>
          </cell>
          <cell r="DN73">
            <v>0</v>
          </cell>
          <cell r="DO73">
            <v>0</v>
          </cell>
          <cell r="DP73">
            <v>0</v>
          </cell>
          <cell r="DQ73">
            <v>0</v>
          </cell>
          <cell r="DR73">
            <v>0</v>
          </cell>
          <cell r="DS73">
            <v>0</v>
          </cell>
          <cell r="DT73">
            <v>0</v>
          </cell>
          <cell r="DU73">
            <v>0</v>
          </cell>
          <cell r="DV73">
            <v>0</v>
          </cell>
          <cell r="DW73">
            <v>0</v>
          </cell>
          <cell r="DX73">
            <v>0</v>
          </cell>
          <cell r="DY73">
            <v>0</v>
          </cell>
          <cell r="DZ73">
            <v>0</v>
          </cell>
          <cell r="EA73">
            <v>0</v>
          </cell>
          <cell r="EB73">
            <v>0</v>
          </cell>
          <cell r="EC73">
            <v>0</v>
          </cell>
          <cell r="ED73">
            <v>0</v>
          </cell>
        </row>
        <row r="74"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0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0</v>
          </cell>
          <cell r="CT74">
            <v>0</v>
          </cell>
          <cell r="CU74">
            <v>0</v>
          </cell>
          <cell r="CV74">
            <v>0</v>
          </cell>
          <cell r="CW74">
            <v>0</v>
          </cell>
          <cell r="CX74">
            <v>0</v>
          </cell>
          <cell r="CY74">
            <v>0</v>
          </cell>
          <cell r="CZ74">
            <v>0</v>
          </cell>
          <cell r="DA74">
            <v>0</v>
          </cell>
          <cell r="DB74">
            <v>0</v>
          </cell>
          <cell r="DC74">
            <v>0</v>
          </cell>
          <cell r="DD74">
            <v>0</v>
          </cell>
          <cell r="DE74">
            <v>0</v>
          </cell>
          <cell r="DF74">
            <v>0</v>
          </cell>
          <cell r="DG74">
            <v>0</v>
          </cell>
          <cell r="DH74">
            <v>0</v>
          </cell>
          <cell r="DI74">
            <v>0</v>
          </cell>
          <cell r="DJ74">
            <v>0</v>
          </cell>
          <cell r="DK74">
            <v>0</v>
          </cell>
          <cell r="DL74">
            <v>0</v>
          </cell>
          <cell r="DM74">
            <v>0</v>
          </cell>
          <cell r="DN74">
            <v>0</v>
          </cell>
          <cell r="DO74">
            <v>0</v>
          </cell>
          <cell r="DP74">
            <v>0</v>
          </cell>
          <cell r="DQ74">
            <v>0</v>
          </cell>
          <cell r="DR74">
            <v>0</v>
          </cell>
          <cell r="DS74">
            <v>0</v>
          </cell>
          <cell r="DT74">
            <v>0</v>
          </cell>
          <cell r="DU74">
            <v>0</v>
          </cell>
          <cell r="DV74">
            <v>0</v>
          </cell>
          <cell r="DW74">
            <v>0</v>
          </cell>
          <cell r="DX74">
            <v>0</v>
          </cell>
          <cell r="DY74">
            <v>0</v>
          </cell>
          <cell r="DZ74">
            <v>0</v>
          </cell>
          <cell r="EA74">
            <v>0</v>
          </cell>
          <cell r="EB74">
            <v>0</v>
          </cell>
          <cell r="EC74">
            <v>0</v>
          </cell>
          <cell r="ED74">
            <v>0</v>
          </cell>
        </row>
        <row r="75"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0</v>
          </cell>
          <cell r="BT75">
            <v>0</v>
          </cell>
          <cell r="BU75">
            <v>0</v>
          </cell>
          <cell r="BV75">
            <v>0</v>
          </cell>
          <cell r="BW75">
            <v>0</v>
          </cell>
          <cell r="BX75">
            <v>0</v>
          </cell>
          <cell r="BY75">
            <v>0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0</v>
          </cell>
          <cell r="CE75">
            <v>0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CP75">
            <v>0</v>
          </cell>
          <cell r="CQ75">
            <v>0</v>
          </cell>
          <cell r="CR75">
            <v>0</v>
          </cell>
          <cell r="CS75">
            <v>0</v>
          </cell>
          <cell r="CT75">
            <v>0</v>
          </cell>
          <cell r="CU75">
            <v>0</v>
          </cell>
          <cell r="CV75">
            <v>0</v>
          </cell>
          <cell r="CW75">
            <v>0</v>
          </cell>
          <cell r="CX75">
            <v>0</v>
          </cell>
          <cell r="CY75">
            <v>0</v>
          </cell>
          <cell r="CZ75">
            <v>0</v>
          </cell>
          <cell r="DA75">
            <v>0</v>
          </cell>
          <cell r="DB75">
            <v>0</v>
          </cell>
          <cell r="DC75">
            <v>0</v>
          </cell>
          <cell r="DD75">
            <v>0</v>
          </cell>
          <cell r="DE75">
            <v>0</v>
          </cell>
          <cell r="DF75">
            <v>0</v>
          </cell>
          <cell r="DG75">
            <v>0</v>
          </cell>
          <cell r="DH75">
            <v>0</v>
          </cell>
          <cell r="DI75">
            <v>0</v>
          </cell>
          <cell r="DJ75">
            <v>0</v>
          </cell>
          <cell r="DK75">
            <v>0</v>
          </cell>
          <cell r="DL75">
            <v>0</v>
          </cell>
          <cell r="DM75">
            <v>0</v>
          </cell>
          <cell r="DN75">
            <v>0</v>
          </cell>
          <cell r="DO75">
            <v>0</v>
          </cell>
          <cell r="DP75">
            <v>0</v>
          </cell>
          <cell r="DQ75">
            <v>0</v>
          </cell>
          <cell r="DR75">
            <v>0</v>
          </cell>
          <cell r="DS75">
            <v>0</v>
          </cell>
          <cell r="DT75">
            <v>0</v>
          </cell>
          <cell r="DU75">
            <v>0</v>
          </cell>
          <cell r="DV75">
            <v>0</v>
          </cell>
          <cell r="DW75">
            <v>0</v>
          </cell>
          <cell r="DX75">
            <v>0</v>
          </cell>
          <cell r="DY75">
            <v>0</v>
          </cell>
          <cell r="DZ75">
            <v>0</v>
          </cell>
          <cell r="EA75">
            <v>0</v>
          </cell>
          <cell r="EB75">
            <v>0</v>
          </cell>
          <cell r="EC75">
            <v>0</v>
          </cell>
          <cell r="ED75">
            <v>0</v>
          </cell>
        </row>
        <row r="76"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  <cell r="BZ76">
            <v>0</v>
          </cell>
          <cell r="CA76">
            <v>0</v>
          </cell>
          <cell r="CB76">
            <v>0</v>
          </cell>
          <cell r="CC76">
            <v>0</v>
          </cell>
          <cell r="CD76">
            <v>0</v>
          </cell>
          <cell r="CE76">
            <v>0</v>
          </cell>
          <cell r="CF76">
            <v>0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P76">
            <v>0</v>
          </cell>
          <cell r="CQ76">
            <v>0</v>
          </cell>
          <cell r="CR76">
            <v>0</v>
          </cell>
          <cell r="CS76">
            <v>0</v>
          </cell>
          <cell r="CT76">
            <v>0</v>
          </cell>
          <cell r="CU76">
            <v>0</v>
          </cell>
          <cell r="CV76">
            <v>0</v>
          </cell>
          <cell r="CW76">
            <v>0</v>
          </cell>
          <cell r="CX76">
            <v>0</v>
          </cell>
          <cell r="CY76">
            <v>0</v>
          </cell>
          <cell r="CZ76">
            <v>0</v>
          </cell>
          <cell r="DA76">
            <v>0</v>
          </cell>
          <cell r="DB76">
            <v>0</v>
          </cell>
          <cell r="DC76">
            <v>0</v>
          </cell>
          <cell r="DD76">
            <v>0</v>
          </cell>
          <cell r="DE76">
            <v>0</v>
          </cell>
          <cell r="DF76">
            <v>0</v>
          </cell>
          <cell r="DG76">
            <v>0</v>
          </cell>
          <cell r="DH76">
            <v>0</v>
          </cell>
          <cell r="DI76">
            <v>0</v>
          </cell>
          <cell r="DJ76">
            <v>0</v>
          </cell>
          <cell r="DK76">
            <v>0</v>
          </cell>
          <cell r="DL76">
            <v>0</v>
          </cell>
          <cell r="DM76">
            <v>0</v>
          </cell>
          <cell r="DN76">
            <v>0</v>
          </cell>
          <cell r="DO76">
            <v>0</v>
          </cell>
          <cell r="DP76">
            <v>0</v>
          </cell>
          <cell r="DQ76">
            <v>0</v>
          </cell>
          <cell r="DR76">
            <v>0</v>
          </cell>
          <cell r="DS76">
            <v>0</v>
          </cell>
          <cell r="DT76">
            <v>0</v>
          </cell>
          <cell r="DU76">
            <v>0</v>
          </cell>
          <cell r="DV76">
            <v>0</v>
          </cell>
          <cell r="DW76">
            <v>0</v>
          </cell>
          <cell r="DX76">
            <v>0</v>
          </cell>
          <cell r="DY76">
            <v>0</v>
          </cell>
          <cell r="DZ76">
            <v>0</v>
          </cell>
          <cell r="EA76">
            <v>0</v>
          </cell>
          <cell r="EB76">
            <v>0</v>
          </cell>
          <cell r="EC76">
            <v>0</v>
          </cell>
          <cell r="ED76">
            <v>0</v>
          </cell>
        </row>
        <row r="77"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  <cell r="BZ77">
            <v>0</v>
          </cell>
          <cell r="CA77">
            <v>0</v>
          </cell>
          <cell r="CB77">
            <v>0</v>
          </cell>
          <cell r="CC77">
            <v>0</v>
          </cell>
          <cell r="CD77">
            <v>0</v>
          </cell>
          <cell r="CE77">
            <v>0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  <cell r="CP77">
            <v>0</v>
          </cell>
          <cell r="CQ77">
            <v>0</v>
          </cell>
          <cell r="CR77">
            <v>0</v>
          </cell>
          <cell r="CS77">
            <v>0</v>
          </cell>
          <cell r="CT77">
            <v>0</v>
          </cell>
          <cell r="CU77">
            <v>0</v>
          </cell>
          <cell r="CV77">
            <v>0</v>
          </cell>
          <cell r="CW77">
            <v>0</v>
          </cell>
          <cell r="CX77">
            <v>0</v>
          </cell>
          <cell r="CY77">
            <v>0</v>
          </cell>
          <cell r="CZ77">
            <v>0</v>
          </cell>
          <cell r="DA77">
            <v>0</v>
          </cell>
          <cell r="DB77">
            <v>0</v>
          </cell>
          <cell r="DC77">
            <v>0</v>
          </cell>
          <cell r="DD77">
            <v>0</v>
          </cell>
          <cell r="DE77">
            <v>0</v>
          </cell>
          <cell r="DF77">
            <v>0</v>
          </cell>
          <cell r="DG77">
            <v>0</v>
          </cell>
          <cell r="DH77">
            <v>0</v>
          </cell>
          <cell r="DI77">
            <v>0</v>
          </cell>
          <cell r="DJ77">
            <v>0</v>
          </cell>
          <cell r="DK77">
            <v>0</v>
          </cell>
          <cell r="DL77">
            <v>0</v>
          </cell>
          <cell r="DM77">
            <v>0</v>
          </cell>
          <cell r="DN77">
            <v>0</v>
          </cell>
          <cell r="DO77">
            <v>0</v>
          </cell>
          <cell r="DP77">
            <v>0</v>
          </cell>
          <cell r="DQ77">
            <v>0</v>
          </cell>
          <cell r="DR77">
            <v>0</v>
          </cell>
          <cell r="DS77">
            <v>0</v>
          </cell>
          <cell r="DT77">
            <v>0</v>
          </cell>
          <cell r="DU77">
            <v>0</v>
          </cell>
          <cell r="DV77">
            <v>0</v>
          </cell>
          <cell r="DW77">
            <v>0</v>
          </cell>
          <cell r="DX77">
            <v>0</v>
          </cell>
          <cell r="DY77">
            <v>0</v>
          </cell>
          <cell r="DZ77">
            <v>0</v>
          </cell>
          <cell r="EA77">
            <v>0</v>
          </cell>
          <cell r="EB77">
            <v>0</v>
          </cell>
          <cell r="EC77">
            <v>0</v>
          </cell>
          <cell r="ED77">
            <v>0</v>
          </cell>
        </row>
        <row r="78"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0</v>
          </cell>
          <cell r="BJ78">
            <v>0</v>
          </cell>
          <cell r="BK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>
            <v>0</v>
          </cell>
          <cell r="BX78">
            <v>0</v>
          </cell>
          <cell r="BY78">
            <v>0</v>
          </cell>
          <cell r="BZ78">
            <v>0</v>
          </cell>
          <cell r="CA78">
            <v>0</v>
          </cell>
          <cell r="CB78">
            <v>0</v>
          </cell>
          <cell r="CC78">
            <v>0</v>
          </cell>
          <cell r="CD78">
            <v>0</v>
          </cell>
          <cell r="CE78">
            <v>0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0</v>
          </cell>
          <cell r="CL78">
            <v>0</v>
          </cell>
          <cell r="CM78">
            <v>0</v>
          </cell>
          <cell r="CN78">
            <v>0</v>
          </cell>
          <cell r="CO78">
            <v>0</v>
          </cell>
          <cell r="CP78">
            <v>0</v>
          </cell>
          <cell r="CQ78">
            <v>0</v>
          </cell>
          <cell r="CR78">
            <v>0</v>
          </cell>
          <cell r="CS78">
            <v>0</v>
          </cell>
          <cell r="CT78">
            <v>0</v>
          </cell>
          <cell r="CU78">
            <v>0</v>
          </cell>
          <cell r="CV78">
            <v>0</v>
          </cell>
          <cell r="CW78">
            <v>0</v>
          </cell>
          <cell r="CX78">
            <v>0</v>
          </cell>
          <cell r="CY78">
            <v>0</v>
          </cell>
          <cell r="CZ78">
            <v>0</v>
          </cell>
          <cell r="DA78">
            <v>0</v>
          </cell>
          <cell r="DB78">
            <v>0</v>
          </cell>
          <cell r="DC78">
            <v>0</v>
          </cell>
          <cell r="DD78">
            <v>0</v>
          </cell>
          <cell r="DE78">
            <v>0</v>
          </cell>
          <cell r="DF78">
            <v>0</v>
          </cell>
          <cell r="DG78">
            <v>0</v>
          </cell>
          <cell r="DH78">
            <v>0</v>
          </cell>
          <cell r="DI78">
            <v>0</v>
          </cell>
          <cell r="DJ78">
            <v>0</v>
          </cell>
          <cell r="DK78">
            <v>0</v>
          </cell>
          <cell r="DL78">
            <v>0</v>
          </cell>
          <cell r="DM78">
            <v>0</v>
          </cell>
          <cell r="DN78">
            <v>0</v>
          </cell>
          <cell r="DO78">
            <v>0</v>
          </cell>
          <cell r="DP78">
            <v>0</v>
          </cell>
          <cell r="DQ78">
            <v>0</v>
          </cell>
          <cell r="DR78">
            <v>0</v>
          </cell>
          <cell r="DS78">
            <v>0</v>
          </cell>
          <cell r="DT78">
            <v>0</v>
          </cell>
          <cell r="DU78">
            <v>0</v>
          </cell>
          <cell r="DV78">
            <v>0</v>
          </cell>
          <cell r="DW78">
            <v>0</v>
          </cell>
          <cell r="DX78">
            <v>0</v>
          </cell>
          <cell r="DY78">
            <v>0</v>
          </cell>
          <cell r="DZ78">
            <v>0</v>
          </cell>
          <cell r="EA78">
            <v>0</v>
          </cell>
          <cell r="EB78">
            <v>0</v>
          </cell>
          <cell r="EC78">
            <v>0</v>
          </cell>
          <cell r="ED78">
            <v>0</v>
          </cell>
        </row>
        <row r="79"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  <cell r="BZ79">
            <v>0</v>
          </cell>
          <cell r="CA79">
            <v>0</v>
          </cell>
          <cell r="CB79">
            <v>0</v>
          </cell>
          <cell r="CC79">
            <v>0</v>
          </cell>
          <cell r="CD79">
            <v>0</v>
          </cell>
          <cell r="CE79">
            <v>0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0</v>
          </cell>
          <cell r="CU79">
            <v>0</v>
          </cell>
          <cell r="CV79">
            <v>0</v>
          </cell>
          <cell r="CW79">
            <v>0</v>
          </cell>
          <cell r="CX79">
            <v>0</v>
          </cell>
          <cell r="CY79">
            <v>0</v>
          </cell>
          <cell r="CZ79">
            <v>0</v>
          </cell>
          <cell r="DA79">
            <v>0</v>
          </cell>
          <cell r="DB79">
            <v>0</v>
          </cell>
          <cell r="DC79">
            <v>0</v>
          </cell>
          <cell r="DD79">
            <v>0</v>
          </cell>
          <cell r="DE79">
            <v>0</v>
          </cell>
          <cell r="DF79">
            <v>0</v>
          </cell>
          <cell r="DG79">
            <v>0</v>
          </cell>
          <cell r="DH79">
            <v>0</v>
          </cell>
          <cell r="DI79">
            <v>0</v>
          </cell>
          <cell r="DJ79">
            <v>0</v>
          </cell>
          <cell r="DK79">
            <v>0</v>
          </cell>
          <cell r="DL79">
            <v>0</v>
          </cell>
          <cell r="DM79">
            <v>0</v>
          </cell>
          <cell r="DN79">
            <v>0</v>
          </cell>
          <cell r="DO79">
            <v>0</v>
          </cell>
          <cell r="DP79">
            <v>0</v>
          </cell>
          <cell r="DQ79">
            <v>0</v>
          </cell>
          <cell r="DR79">
            <v>0</v>
          </cell>
          <cell r="DS79">
            <v>0</v>
          </cell>
          <cell r="DT79">
            <v>0</v>
          </cell>
          <cell r="DU79">
            <v>0</v>
          </cell>
          <cell r="DV79">
            <v>0</v>
          </cell>
          <cell r="DW79">
            <v>0</v>
          </cell>
          <cell r="DX79">
            <v>0</v>
          </cell>
          <cell r="DY79">
            <v>0</v>
          </cell>
          <cell r="DZ79">
            <v>0</v>
          </cell>
          <cell r="EA79">
            <v>0</v>
          </cell>
          <cell r="EB79">
            <v>0</v>
          </cell>
          <cell r="EC79">
            <v>0</v>
          </cell>
          <cell r="ED79">
            <v>0</v>
          </cell>
        </row>
        <row r="80"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  <cell r="BZ80">
            <v>0</v>
          </cell>
          <cell r="CA80">
            <v>0</v>
          </cell>
          <cell r="CB80">
            <v>0</v>
          </cell>
          <cell r="CC80">
            <v>0</v>
          </cell>
          <cell r="CD80">
            <v>0</v>
          </cell>
          <cell r="CE80">
            <v>0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0</v>
          </cell>
          <cell r="CM80">
            <v>0</v>
          </cell>
          <cell r="CN80">
            <v>0</v>
          </cell>
          <cell r="CO80">
            <v>0</v>
          </cell>
          <cell r="CP80">
            <v>0</v>
          </cell>
          <cell r="CQ80">
            <v>0</v>
          </cell>
          <cell r="CR80">
            <v>0</v>
          </cell>
          <cell r="CS80">
            <v>0</v>
          </cell>
          <cell r="CT80">
            <v>0</v>
          </cell>
          <cell r="CU80">
            <v>0</v>
          </cell>
          <cell r="CV80">
            <v>0</v>
          </cell>
          <cell r="CW80">
            <v>0</v>
          </cell>
          <cell r="CX80">
            <v>0</v>
          </cell>
          <cell r="CY80">
            <v>0</v>
          </cell>
          <cell r="CZ80">
            <v>0</v>
          </cell>
          <cell r="DA80">
            <v>0</v>
          </cell>
          <cell r="DB80">
            <v>0</v>
          </cell>
          <cell r="DC80">
            <v>0</v>
          </cell>
          <cell r="DD80">
            <v>0</v>
          </cell>
          <cell r="DE80">
            <v>0</v>
          </cell>
          <cell r="DF80">
            <v>0</v>
          </cell>
          <cell r="DG80">
            <v>0</v>
          </cell>
          <cell r="DH80">
            <v>0</v>
          </cell>
          <cell r="DI80">
            <v>0</v>
          </cell>
          <cell r="DJ80">
            <v>0</v>
          </cell>
          <cell r="DK80">
            <v>0</v>
          </cell>
          <cell r="DL80">
            <v>0</v>
          </cell>
          <cell r="DM80">
            <v>0</v>
          </cell>
          <cell r="DN80">
            <v>0</v>
          </cell>
          <cell r="DO80">
            <v>0</v>
          </cell>
          <cell r="DP80">
            <v>0</v>
          </cell>
          <cell r="DQ80">
            <v>0</v>
          </cell>
          <cell r="DR80">
            <v>0</v>
          </cell>
          <cell r="DS80">
            <v>0</v>
          </cell>
          <cell r="DT80">
            <v>0</v>
          </cell>
          <cell r="DU80">
            <v>0</v>
          </cell>
          <cell r="DV80">
            <v>0</v>
          </cell>
          <cell r="DW80">
            <v>0</v>
          </cell>
          <cell r="DX80">
            <v>0</v>
          </cell>
          <cell r="DY80">
            <v>0</v>
          </cell>
          <cell r="DZ80">
            <v>0</v>
          </cell>
          <cell r="EA80">
            <v>0</v>
          </cell>
          <cell r="EB80">
            <v>0</v>
          </cell>
          <cell r="EC80">
            <v>0</v>
          </cell>
          <cell r="ED80">
            <v>0</v>
          </cell>
        </row>
        <row r="81"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-0.73302000015974045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0</v>
          </cell>
          <cell r="BZ81">
            <v>0</v>
          </cell>
          <cell r="CA81">
            <v>0</v>
          </cell>
          <cell r="CB81">
            <v>0</v>
          </cell>
          <cell r="CC81">
            <v>0</v>
          </cell>
          <cell r="CD81">
            <v>0</v>
          </cell>
          <cell r="CE81">
            <v>0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P81">
            <v>0</v>
          </cell>
          <cell r="CQ81">
            <v>0</v>
          </cell>
          <cell r="CR81">
            <v>0</v>
          </cell>
          <cell r="CS81">
            <v>0</v>
          </cell>
          <cell r="CT81">
            <v>0</v>
          </cell>
          <cell r="CU81">
            <v>0</v>
          </cell>
          <cell r="CV81">
            <v>0</v>
          </cell>
          <cell r="CW81">
            <v>0</v>
          </cell>
          <cell r="CX81">
            <v>0</v>
          </cell>
          <cell r="CY81">
            <v>0</v>
          </cell>
          <cell r="CZ81">
            <v>0</v>
          </cell>
          <cell r="DA81">
            <v>0</v>
          </cell>
          <cell r="DB81">
            <v>0</v>
          </cell>
          <cell r="DC81">
            <v>0</v>
          </cell>
          <cell r="DD81">
            <v>0</v>
          </cell>
          <cell r="DE81">
            <v>0</v>
          </cell>
          <cell r="DF81">
            <v>0</v>
          </cell>
          <cell r="DG81">
            <v>0</v>
          </cell>
          <cell r="DH81">
            <v>0</v>
          </cell>
          <cell r="DI81">
            <v>0</v>
          </cell>
          <cell r="DJ81">
            <v>0</v>
          </cell>
          <cell r="DK81">
            <v>0</v>
          </cell>
          <cell r="DL81">
            <v>0</v>
          </cell>
          <cell r="DM81">
            <v>0</v>
          </cell>
          <cell r="DN81">
            <v>0</v>
          </cell>
          <cell r="DO81">
            <v>0</v>
          </cell>
          <cell r="DP81">
            <v>0</v>
          </cell>
          <cell r="DQ81">
            <v>0</v>
          </cell>
          <cell r="DR81">
            <v>0</v>
          </cell>
          <cell r="DS81">
            <v>0</v>
          </cell>
          <cell r="DT81">
            <v>0</v>
          </cell>
          <cell r="DU81">
            <v>0</v>
          </cell>
          <cell r="DV81">
            <v>0</v>
          </cell>
          <cell r="DW81">
            <v>0</v>
          </cell>
          <cell r="DX81">
            <v>0</v>
          </cell>
          <cell r="DY81">
            <v>0</v>
          </cell>
          <cell r="DZ81">
            <v>0</v>
          </cell>
          <cell r="EA81">
            <v>0</v>
          </cell>
          <cell r="EB81">
            <v>0</v>
          </cell>
          <cell r="EC81">
            <v>0</v>
          </cell>
          <cell r="ED81">
            <v>0</v>
          </cell>
        </row>
        <row r="82"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0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0</v>
          </cell>
          <cell r="DE82">
            <v>0</v>
          </cell>
          <cell r="DF82">
            <v>0</v>
          </cell>
          <cell r="DG82">
            <v>0</v>
          </cell>
          <cell r="DH82">
            <v>0</v>
          </cell>
          <cell r="DI82">
            <v>0</v>
          </cell>
          <cell r="DJ82">
            <v>0</v>
          </cell>
          <cell r="DK82">
            <v>0</v>
          </cell>
          <cell r="DL82">
            <v>0</v>
          </cell>
          <cell r="DM82">
            <v>0</v>
          </cell>
          <cell r="DN82">
            <v>0</v>
          </cell>
          <cell r="DO82">
            <v>0</v>
          </cell>
          <cell r="DP82">
            <v>0</v>
          </cell>
          <cell r="DQ82">
            <v>0</v>
          </cell>
          <cell r="DR82">
            <v>0</v>
          </cell>
          <cell r="DS82">
            <v>0</v>
          </cell>
          <cell r="DT82">
            <v>0</v>
          </cell>
          <cell r="DU82">
            <v>0</v>
          </cell>
          <cell r="DV82">
            <v>0</v>
          </cell>
          <cell r="DW82">
            <v>0</v>
          </cell>
          <cell r="DX82">
            <v>0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C82">
            <v>0</v>
          </cell>
          <cell r="ED82">
            <v>0</v>
          </cell>
        </row>
        <row r="83"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</v>
          </cell>
          <cell r="CE83">
            <v>0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0</v>
          </cell>
          <cell r="CO83">
            <v>0</v>
          </cell>
          <cell r="CP83">
            <v>0</v>
          </cell>
          <cell r="CQ83">
            <v>0</v>
          </cell>
          <cell r="CR83">
            <v>0</v>
          </cell>
          <cell r="CS83">
            <v>0</v>
          </cell>
          <cell r="CT83">
            <v>0</v>
          </cell>
          <cell r="CU83">
            <v>0</v>
          </cell>
          <cell r="CV83">
            <v>0</v>
          </cell>
          <cell r="CW83">
            <v>0</v>
          </cell>
          <cell r="CX83">
            <v>0</v>
          </cell>
          <cell r="CY83">
            <v>0</v>
          </cell>
          <cell r="CZ83">
            <v>0</v>
          </cell>
          <cell r="DA83">
            <v>0</v>
          </cell>
          <cell r="DB83">
            <v>0</v>
          </cell>
          <cell r="DC83">
            <v>0</v>
          </cell>
          <cell r="DD83">
            <v>0</v>
          </cell>
          <cell r="DE83">
            <v>0</v>
          </cell>
          <cell r="DF83">
            <v>0</v>
          </cell>
          <cell r="DG83">
            <v>0</v>
          </cell>
          <cell r="DH83">
            <v>0</v>
          </cell>
          <cell r="DI83">
            <v>0</v>
          </cell>
          <cell r="DJ83">
            <v>0</v>
          </cell>
          <cell r="DK83">
            <v>0</v>
          </cell>
          <cell r="DL83">
            <v>0</v>
          </cell>
          <cell r="DM83">
            <v>0</v>
          </cell>
          <cell r="DN83">
            <v>0</v>
          </cell>
          <cell r="DO83">
            <v>0</v>
          </cell>
          <cell r="DP83">
            <v>0</v>
          </cell>
          <cell r="DQ83">
            <v>0</v>
          </cell>
          <cell r="DR83">
            <v>0</v>
          </cell>
          <cell r="DS83">
            <v>0</v>
          </cell>
          <cell r="DT83">
            <v>0</v>
          </cell>
          <cell r="DU83">
            <v>0</v>
          </cell>
          <cell r="DV83">
            <v>0</v>
          </cell>
          <cell r="DW83">
            <v>0</v>
          </cell>
          <cell r="DX83">
            <v>0</v>
          </cell>
          <cell r="DY83">
            <v>0</v>
          </cell>
          <cell r="DZ83">
            <v>0</v>
          </cell>
          <cell r="EA83">
            <v>0</v>
          </cell>
          <cell r="EB83">
            <v>0</v>
          </cell>
          <cell r="EC83">
            <v>0</v>
          </cell>
          <cell r="ED83">
            <v>0</v>
          </cell>
        </row>
        <row r="84"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0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</v>
          </cell>
          <cell r="CE84">
            <v>0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0</v>
          </cell>
          <cell r="CM84">
            <v>0</v>
          </cell>
          <cell r="CN84">
            <v>0</v>
          </cell>
          <cell r="CO84">
            <v>0</v>
          </cell>
          <cell r="CP84">
            <v>0</v>
          </cell>
          <cell r="CQ84">
            <v>0</v>
          </cell>
          <cell r="CR84">
            <v>0</v>
          </cell>
          <cell r="CS84">
            <v>0</v>
          </cell>
          <cell r="CT84">
            <v>0</v>
          </cell>
          <cell r="CU84">
            <v>0</v>
          </cell>
          <cell r="CV84">
            <v>0</v>
          </cell>
          <cell r="CW84">
            <v>0</v>
          </cell>
          <cell r="CX84">
            <v>0</v>
          </cell>
          <cell r="CY84">
            <v>0</v>
          </cell>
          <cell r="CZ84">
            <v>0</v>
          </cell>
          <cell r="DA84">
            <v>0</v>
          </cell>
          <cell r="DB84">
            <v>0</v>
          </cell>
          <cell r="DC84">
            <v>0</v>
          </cell>
          <cell r="DD84">
            <v>0</v>
          </cell>
          <cell r="DE84">
            <v>0</v>
          </cell>
          <cell r="DF84">
            <v>0</v>
          </cell>
          <cell r="DG84">
            <v>0</v>
          </cell>
          <cell r="DH84">
            <v>0</v>
          </cell>
          <cell r="DI84">
            <v>0</v>
          </cell>
          <cell r="DJ84">
            <v>0</v>
          </cell>
          <cell r="DK84">
            <v>0</v>
          </cell>
          <cell r="DL84">
            <v>0</v>
          </cell>
          <cell r="DM84">
            <v>0</v>
          </cell>
          <cell r="DN84">
            <v>0</v>
          </cell>
          <cell r="DO84">
            <v>0</v>
          </cell>
          <cell r="DP84">
            <v>0</v>
          </cell>
          <cell r="DQ84">
            <v>0</v>
          </cell>
          <cell r="DR84">
            <v>0</v>
          </cell>
          <cell r="DS84">
            <v>0</v>
          </cell>
          <cell r="DT84">
            <v>0</v>
          </cell>
          <cell r="DU84">
            <v>0</v>
          </cell>
          <cell r="DV84">
            <v>0</v>
          </cell>
          <cell r="DW84">
            <v>0</v>
          </cell>
          <cell r="DX84">
            <v>0</v>
          </cell>
          <cell r="DY84">
            <v>0</v>
          </cell>
          <cell r="DZ84">
            <v>0</v>
          </cell>
          <cell r="EA84">
            <v>0</v>
          </cell>
          <cell r="EB84">
            <v>0</v>
          </cell>
          <cell r="EC84">
            <v>0</v>
          </cell>
          <cell r="ED84">
            <v>0</v>
          </cell>
        </row>
        <row r="86">
          <cell r="F86">
            <v>1.9828260019421577</v>
          </cell>
          <cell r="G86">
            <v>-13.171117000281811</v>
          </cell>
          <cell r="H86">
            <v>25.805741377174854</v>
          </cell>
          <cell r="I86">
            <v>60.8208679985255</v>
          </cell>
          <cell r="J86">
            <v>-63.497230300679803</v>
          </cell>
          <cell r="K86">
            <v>3.6140769999474287</v>
          </cell>
          <cell r="L86">
            <v>4.9291886016726494</v>
          </cell>
          <cell r="M86">
            <v>1.6607804000377655</v>
          </cell>
          <cell r="N86">
            <v>-39.526138801127672</v>
          </cell>
          <cell r="O86">
            <v>18.535308660939336</v>
          </cell>
          <cell r="P86">
            <v>-8.1922130007296801</v>
          </cell>
          <cell r="Q86">
            <v>2.5829039998352528</v>
          </cell>
          <cell r="R86">
            <v>7.8633672595024109</v>
          </cell>
          <cell r="S86">
            <v>-124.47101439908147</v>
          </cell>
          <cell r="T86">
            <v>18.259777002036572</v>
          </cell>
          <cell r="U86">
            <v>6.6921259984374046</v>
          </cell>
          <cell r="V86">
            <v>2.4822222013026476</v>
          </cell>
          <cell r="W86">
            <v>-1.2842999771237373E-2</v>
          </cell>
          <cell r="X86">
            <v>2.3404421005398035</v>
          </cell>
          <cell r="Y86">
            <v>0</v>
          </cell>
          <cell r="Z86">
            <v>9.8841850012540817</v>
          </cell>
          <cell r="AA86">
            <v>43.541337002068758</v>
          </cell>
          <cell r="AB86">
            <v>47.391213400289416</v>
          </cell>
          <cell r="AC86">
            <v>1.7559220008552074</v>
          </cell>
          <cell r="AD86">
            <v>0</v>
          </cell>
          <cell r="AE86">
            <v>78.897360384464264</v>
          </cell>
          <cell r="AF86">
            <v>1.0491119995713234</v>
          </cell>
          <cell r="AG86">
            <v>2.6908347979187965</v>
          </cell>
          <cell r="AH86">
            <v>74.539890998974442</v>
          </cell>
          <cell r="AI86">
            <v>7.552309500053525</v>
          </cell>
          <cell r="AJ86">
            <v>-7.5926341004669666</v>
          </cell>
          <cell r="AK86">
            <v>-3.1001674998551607</v>
          </cell>
          <cell r="AL86">
            <v>0</v>
          </cell>
          <cell r="AM86">
            <v>1.9555069990456104</v>
          </cell>
          <cell r="AN86">
            <v>1.7960725985467434</v>
          </cell>
          <cell r="AO86">
            <v>-6.600730899721384</v>
          </cell>
          <cell r="AP86">
            <v>-1.1102610006928444</v>
          </cell>
          <cell r="AQ86">
            <v>7.7174270004034042</v>
          </cell>
          <cell r="AR86">
            <v>-29.516512989997864</v>
          </cell>
          <cell r="AS86">
            <v>0</v>
          </cell>
          <cell r="AT86">
            <v>0</v>
          </cell>
          <cell r="AU86">
            <v>0</v>
          </cell>
          <cell r="AV86">
            <v>2.4810100011527538</v>
          </cell>
          <cell r="AW86">
            <v>-10.390850000083447</v>
          </cell>
          <cell r="AX86">
            <v>20.765373000875115</v>
          </cell>
          <cell r="AY86">
            <v>2.1296159997582436</v>
          </cell>
          <cell r="AZ86">
            <v>0.25387600064277649</v>
          </cell>
          <cell r="BA86">
            <v>1.2769290022552013</v>
          </cell>
          <cell r="BB86">
            <v>-46.032467000186443</v>
          </cell>
          <cell r="BC86">
            <v>0</v>
          </cell>
          <cell r="BD86">
            <v>0</v>
          </cell>
          <cell r="BE86">
            <v>-44.394467651844025</v>
          </cell>
          <cell r="BF86">
            <v>0</v>
          </cell>
          <cell r="BG86">
            <v>0</v>
          </cell>
          <cell r="BH86">
            <v>0</v>
          </cell>
          <cell r="BI86">
            <v>4.0490111000835896</v>
          </cell>
          <cell r="BJ86">
            <v>0</v>
          </cell>
          <cell r="BK86">
            <v>-20.47241079993546</v>
          </cell>
          <cell r="BL86">
            <v>1.0453840009868145</v>
          </cell>
          <cell r="BM86">
            <v>2.4941530004143715</v>
          </cell>
          <cell r="BN86">
            <v>-31.510604999959469</v>
          </cell>
          <cell r="BO86">
            <v>0</v>
          </cell>
          <cell r="BP86">
            <v>0</v>
          </cell>
          <cell r="BQ86">
            <v>0</v>
          </cell>
          <cell r="BR86">
            <v>14.369007885456085</v>
          </cell>
          <cell r="BS86">
            <v>0</v>
          </cell>
          <cell r="BT86">
            <v>0</v>
          </cell>
          <cell r="BU86">
            <v>0.29391799867153168</v>
          </cell>
          <cell r="BV86">
            <v>1.2276160009205341</v>
          </cell>
          <cell r="BW86">
            <v>0.18130999989807606</v>
          </cell>
          <cell r="BX86">
            <v>11.939619898796082</v>
          </cell>
          <cell r="BY86">
            <v>0</v>
          </cell>
          <cell r="BZ86">
            <v>0.72654399834573269</v>
          </cell>
          <cell r="CA86">
            <v>0</v>
          </cell>
          <cell r="CB86">
            <v>0</v>
          </cell>
          <cell r="CC86">
            <v>0</v>
          </cell>
          <cell r="CD86">
            <v>0</v>
          </cell>
          <cell r="CE86">
            <v>-12.291960746049881</v>
          </cell>
          <cell r="CF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0.80008500069379807</v>
          </cell>
          <cell r="CK86">
            <v>0</v>
          </cell>
          <cell r="CL86">
            <v>-14.218789998441935</v>
          </cell>
          <cell r="CM86">
            <v>0.12923100031912327</v>
          </cell>
          <cell r="CN86">
            <v>0.82687100023031235</v>
          </cell>
          <cell r="CO86">
            <v>0.17064224928617477</v>
          </cell>
          <cell r="CP86">
            <v>0</v>
          </cell>
          <cell r="CQ86">
            <v>0</v>
          </cell>
          <cell r="CR86">
            <v>22.838536024093628</v>
          </cell>
          <cell r="CS86">
            <v>0</v>
          </cell>
          <cell r="CT86">
            <v>0</v>
          </cell>
          <cell r="CU86">
            <v>0</v>
          </cell>
          <cell r="CV86">
            <v>21.090365000069141</v>
          </cell>
          <cell r="CW86">
            <v>0</v>
          </cell>
          <cell r="CX86">
            <v>0</v>
          </cell>
          <cell r="CY86">
            <v>1.7481710016727448</v>
          </cell>
          <cell r="CZ86">
            <v>0</v>
          </cell>
          <cell r="DA86">
            <v>0</v>
          </cell>
          <cell r="DB86">
            <v>0</v>
          </cell>
          <cell r="DC86">
            <v>0</v>
          </cell>
          <cell r="DD86">
            <v>0</v>
          </cell>
          <cell r="DE86">
            <v>0</v>
          </cell>
          <cell r="DF86">
            <v>0</v>
          </cell>
          <cell r="DG86">
            <v>0</v>
          </cell>
          <cell r="DH86">
            <v>0</v>
          </cell>
          <cell r="DI86">
            <v>0</v>
          </cell>
          <cell r="DJ86">
            <v>0</v>
          </cell>
          <cell r="DK86">
            <v>0</v>
          </cell>
          <cell r="DL86">
            <v>0</v>
          </cell>
          <cell r="DM86">
            <v>0</v>
          </cell>
          <cell r="DN86">
            <v>0</v>
          </cell>
          <cell r="DO86">
            <v>0</v>
          </cell>
          <cell r="DP86">
            <v>0</v>
          </cell>
          <cell r="DQ86">
            <v>0</v>
          </cell>
          <cell r="DR86">
            <v>0</v>
          </cell>
          <cell r="DS86">
            <v>0</v>
          </cell>
          <cell r="DT86">
            <v>0</v>
          </cell>
          <cell r="DU86">
            <v>0</v>
          </cell>
          <cell r="DV86">
            <v>0</v>
          </cell>
          <cell r="DW86">
            <v>0</v>
          </cell>
          <cell r="DX86">
            <v>0</v>
          </cell>
          <cell r="DY86">
            <v>0</v>
          </cell>
          <cell r="DZ86">
            <v>0</v>
          </cell>
          <cell r="EA86">
            <v>0</v>
          </cell>
          <cell r="EB86">
            <v>0</v>
          </cell>
          <cell r="EC86">
            <v>0</v>
          </cell>
          <cell r="ED86">
            <v>0</v>
          </cell>
        </row>
        <row r="89"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0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CL89">
            <v>0</v>
          </cell>
          <cell r="CM89">
            <v>0</v>
          </cell>
          <cell r="CN89">
            <v>0</v>
          </cell>
          <cell r="CO89">
            <v>0</v>
          </cell>
          <cell r="CP89">
            <v>0</v>
          </cell>
          <cell r="CQ89">
            <v>0</v>
          </cell>
          <cell r="CR89">
            <v>0</v>
          </cell>
          <cell r="CS89">
            <v>0</v>
          </cell>
          <cell r="CT89">
            <v>0</v>
          </cell>
          <cell r="CU89">
            <v>0</v>
          </cell>
          <cell r="CV89">
            <v>0</v>
          </cell>
          <cell r="CW89">
            <v>0</v>
          </cell>
          <cell r="CX89">
            <v>0</v>
          </cell>
          <cell r="CY89">
            <v>0</v>
          </cell>
          <cell r="CZ89">
            <v>0</v>
          </cell>
          <cell r="DA89">
            <v>0</v>
          </cell>
          <cell r="DB89">
            <v>0</v>
          </cell>
          <cell r="DC89">
            <v>0</v>
          </cell>
          <cell r="DD89">
            <v>0</v>
          </cell>
          <cell r="DE89">
            <v>0</v>
          </cell>
          <cell r="DF89">
            <v>0</v>
          </cell>
          <cell r="DG89">
            <v>0</v>
          </cell>
          <cell r="DH89">
            <v>0</v>
          </cell>
          <cell r="DI89">
            <v>0</v>
          </cell>
          <cell r="DJ89">
            <v>0</v>
          </cell>
          <cell r="DK89">
            <v>0</v>
          </cell>
          <cell r="DL89">
            <v>0</v>
          </cell>
          <cell r="DM89">
            <v>0</v>
          </cell>
          <cell r="DN89">
            <v>0</v>
          </cell>
          <cell r="DO89">
            <v>0</v>
          </cell>
          <cell r="DP89">
            <v>0</v>
          </cell>
          <cell r="DQ89">
            <v>0</v>
          </cell>
          <cell r="DR89">
            <v>0</v>
          </cell>
          <cell r="DS89">
            <v>0</v>
          </cell>
          <cell r="DT89">
            <v>0</v>
          </cell>
          <cell r="DU89">
            <v>0</v>
          </cell>
          <cell r="DV89">
            <v>0</v>
          </cell>
          <cell r="DW89">
            <v>0</v>
          </cell>
          <cell r="DX89">
            <v>0</v>
          </cell>
          <cell r="DY89">
            <v>0</v>
          </cell>
          <cell r="DZ89">
            <v>0</v>
          </cell>
          <cell r="EA89">
            <v>0</v>
          </cell>
          <cell r="EB89">
            <v>0</v>
          </cell>
          <cell r="EC89">
            <v>0</v>
          </cell>
          <cell r="ED89">
            <v>0</v>
          </cell>
        </row>
        <row r="90"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  <cell r="BL90">
            <v>0</v>
          </cell>
          <cell r="BM90">
            <v>0</v>
          </cell>
          <cell r="BN90">
            <v>0</v>
          </cell>
          <cell r="BO90">
            <v>0</v>
          </cell>
          <cell r="BP90">
            <v>0</v>
          </cell>
          <cell r="BQ90">
            <v>0</v>
          </cell>
          <cell r="BR90">
            <v>0</v>
          </cell>
          <cell r="BS90">
            <v>0</v>
          </cell>
          <cell r="BT90">
            <v>0</v>
          </cell>
          <cell r="BU90">
            <v>0</v>
          </cell>
          <cell r="BV90">
            <v>0</v>
          </cell>
          <cell r="BW90">
            <v>0</v>
          </cell>
          <cell r="BX90">
            <v>0</v>
          </cell>
          <cell r="BY90">
            <v>0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0</v>
          </cell>
          <cell r="CE90">
            <v>0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CL90">
            <v>0</v>
          </cell>
          <cell r="CM90">
            <v>0</v>
          </cell>
          <cell r="CN90">
            <v>0</v>
          </cell>
          <cell r="CO90">
            <v>0</v>
          </cell>
          <cell r="CP90">
            <v>0</v>
          </cell>
          <cell r="CQ90">
            <v>0</v>
          </cell>
          <cell r="CR90">
            <v>0</v>
          </cell>
          <cell r="CS90">
            <v>0</v>
          </cell>
          <cell r="CT90">
            <v>0</v>
          </cell>
          <cell r="CU90">
            <v>0</v>
          </cell>
          <cell r="CV90">
            <v>0</v>
          </cell>
          <cell r="CW90">
            <v>0</v>
          </cell>
          <cell r="CX90">
            <v>0</v>
          </cell>
          <cell r="CY90">
            <v>0</v>
          </cell>
          <cell r="CZ90">
            <v>0</v>
          </cell>
          <cell r="DA90">
            <v>0</v>
          </cell>
          <cell r="DB90">
            <v>0</v>
          </cell>
          <cell r="DC90">
            <v>0</v>
          </cell>
          <cell r="DD90">
            <v>0</v>
          </cell>
          <cell r="DE90">
            <v>0</v>
          </cell>
          <cell r="DF90">
            <v>0</v>
          </cell>
          <cell r="DG90">
            <v>0</v>
          </cell>
          <cell r="DH90">
            <v>0</v>
          </cell>
          <cell r="DI90">
            <v>0</v>
          </cell>
          <cell r="DJ90">
            <v>0</v>
          </cell>
          <cell r="DK90">
            <v>0</v>
          </cell>
          <cell r="DL90">
            <v>0</v>
          </cell>
          <cell r="DM90">
            <v>0</v>
          </cell>
          <cell r="DN90">
            <v>0</v>
          </cell>
          <cell r="DO90">
            <v>0</v>
          </cell>
          <cell r="DP90">
            <v>0</v>
          </cell>
          <cell r="DQ90">
            <v>0</v>
          </cell>
          <cell r="DR90">
            <v>0</v>
          </cell>
          <cell r="DS90">
            <v>0</v>
          </cell>
          <cell r="DT90">
            <v>0</v>
          </cell>
          <cell r="DU90">
            <v>0</v>
          </cell>
          <cell r="DV90">
            <v>0</v>
          </cell>
          <cell r="DW90">
            <v>0</v>
          </cell>
          <cell r="DX90">
            <v>0</v>
          </cell>
          <cell r="DY90">
            <v>0</v>
          </cell>
          <cell r="DZ90">
            <v>0</v>
          </cell>
          <cell r="EA90">
            <v>0</v>
          </cell>
          <cell r="EB90">
            <v>0</v>
          </cell>
          <cell r="EC90">
            <v>0</v>
          </cell>
          <cell r="ED90">
            <v>0</v>
          </cell>
        </row>
        <row r="91"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0</v>
          </cell>
          <cell r="CE91">
            <v>0</v>
          </cell>
          <cell r="CF91">
            <v>0</v>
          </cell>
          <cell r="CG91">
            <v>0</v>
          </cell>
          <cell r="CH91">
            <v>0</v>
          </cell>
          <cell r="CI91">
            <v>0</v>
          </cell>
          <cell r="CJ91">
            <v>0</v>
          </cell>
          <cell r="CK91">
            <v>0</v>
          </cell>
          <cell r="CL91">
            <v>0</v>
          </cell>
          <cell r="CM91">
            <v>0</v>
          </cell>
          <cell r="CN91">
            <v>0</v>
          </cell>
          <cell r="CO91">
            <v>0</v>
          </cell>
          <cell r="CP91">
            <v>0</v>
          </cell>
          <cell r="CQ91">
            <v>0</v>
          </cell>
          <cell r="CR91">
            <v>0</v>
          </cell>
          <cell r="CS91">
            <v>0</v>
          </cell>
          <cell r="CT91">
            <v>0</v>
          </cell>
          <cell r="CU91">
            <v>0</v>
          </cell>
          <cell r="CV91">
            <v>0</v>
          </cell>
          <cell r="CW91">
            <v>0</v>
          </cell>
          <cell r="CX91">
            <v>0</v>
          </cell>
          <cell r="CY91">
            <v>0</v>
          </cell>
          <cell r="CZ91">
            <v>0</v>
          </cell>
          <cell r="DA91">
            <v>0</v>
          </cell>
          <cell r="DB91">
            <v>0</v>
          </cell>
          <cell r="DC91">
            <v>0</v>
          </cell>
          <cell r="DD91">
            <v>0</v>
          </cell>
          <cell r="DE91">
            <v>0</v>
          </cell>
          <cell r="DF91">
            <v>0</v>
          </cell>
          <cell r="DG91">
            <v>0</v>
          </cell>
          <cell r="DH91">
            <v>0</v>
          </cell>
          <cell r="DI91">
            <v>0</v>
          </cell>
          <cell r="DJ91">
            <v>0</v>
          </cell>
          <cell r="DK91">
            <v>0</v>
          </cell>
          <cell r="DL91">
            <v>0</v>
          </cell>
          <cell r="DM91">
            <v>0</v>
          </cell>
          <cell r="DN91">
            <v>0</v>
          </cell>
          <cell r="DO91">
            <v>0</v>
          </cell>
          <cell r="DP91">
            <v>0</v>
          </cell>
          <cell r="DQ91">
            <v>0</v>
          </cell>
          <cell r="DR91">
            <v>0</v>
          </cell>
          <cell r="DS91">
            <v>0</v>
          </cell>
          <cell r="DT91">
            <v>0</v>
          </cell>
          <cell r="DU91">
            <v>0</v>
          </cell>
          <cell r="DV91">
            <v>0</v>
          </cell>
          <cell r="DW91">
            <v>0</v>
          </cell>
          <cell r="DX91">
            <v>0</v>
          </cell>
          <cell r="DY91">
            <v>0</v>
          </cell>
          <cell r="DZ91">
            <v>0</v>
          </cell>
          <cell r="EA91">
            <v>0</v>
          </cell>
          <cell r="EB91">
            <v>0</v>
          </cell>
          <cell r="EC91">
            <v>0</v>
          </cell>
          <cell r="ED91">
            <v>0</v>
          </cell>
        </row>
        <row r="92"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0</v>
          </cell>
          <cell r="CF92">
            <v>0</v>
          </cell>
          <cell r="CG92">
            <v>0</v>
          </cell>
          <cell r="CH92">
            <v>0</v>
          </cell>
          <cell r="CI92">
            <v>0</v>
          </cell>
          <cell r="CJ92">
            <v>0</v>
          </cell>
          <cell r="CK92">
            <v>0</v>
          </cell>
          <cell r="CL92">
            <v>0</v>
          </cell>
          <cell r="CM92">
            <v>0</v>
          </cell>
          <cell r="CN92">
            <v>0</v>
          </cell>
          <cell r="CO92">
            <v>0</v>
          </cell>
          <cell r="CP92">
            <v>0</v>
          </cell>
          <cell r="CQ92">
            <v>0</v>
          </cell>
          <cell r="CR92">
            <v>0</v>
          </cell>
          <cell r="CS92">
            <v>0</v>
          </cell>
          <cell r="CT92">
            <v>0</v>
          </cell>
          <cell r="CU92">
            <v>0</v>
          </cell>
          <cell r="CV92">
            <v>0</v>
          </cell>
          <cell r="CW92">
            <v>0</v>
          </cell>
          <cell r="CX92">
            <v>0</v>
          </cell>
          <cell r="CY92">
            <v>0</v>
          </cell>
          <cell r="CZ92">
            <v>0</v>
          </cell>
          <cell r="DA92">
            <v>0</v>
          </cell>
          <cell r="DB92">
            <v>0</v>
          </cell>
          <cell r="DC92">
            <v>0</v>
          </cell>
          <cell r="DD92">
            <v>0</v>
          </cell>
          <cell r="DE92">
            <v>0</v>
          </cell>
          <cell r="DF92">
            <v>0</v>
          </cell>
          <cell r="DG92">
            <v>0</v>
          </cell>
          <cell r="DH92">
            <v>0</v>
          </cell>
          <cell r="DI92">
            <v>0</v>
          </cell>
          <cell r="DJ92">
            <v>0</v>
          </cell>
          <cell r="DK92">
            <v>0</v>
          </cell>
          <cell r="DL92">
            <v>0</v>
          </cell>
          <cell r="DM92">
            <v>0</v>
          </cell>
          <cell r="DN92">
            <v>0</v>
          </cell>
          <cell r="DO92">
            <v>0</v>
          </cell>
          <cell r="DP92">
            <v>0</v>
          </cell>
          <cell r="DQ92">
            <v>0</v>
          </cell>
          <cell r="DR92">
            <v>0</v>
          </cell>
          <cell r="DS92">
            <v>0</v>
          </cell>
          <cell r="DT92">
            <v>0</v>
          </cell>
          <cell r="DU92">
            <v>0</v>
          </cell>
          <cell r="DV92">
            <v>0</v>
          </cell>
          <cell r="DW92">
            <v>0</v>
          </cell>
          <cell r="DX92">
            <v>0</v>
          </cell>
          <cell r="DY92">
            <v>0</v>
          </cell>
          <cell r="DZ92">
            <v>0</v>
          </cell>
          <cell r="EA92">
            <v>0</v>
          </cell>
          <cell r="EB92">
            <v>0</v>
          </cell>
          <cell r="EC92">
            <v>0</v>
          </cell>
          <cell r="ED92">
            <v>0</v>
          </cell>
        </row>
        <row r="93"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0</v>
          </cell>
          <cell r="BJ93">
            <v>0</v>
          </cell>
          <cell r="BK93">
            <v>0</v>
          </cell>
          <cell r="BL93">
            <v>0</v>
          </cell>
          <cell r="BM93">
            <v>0</v>
          </cell>
          <cell r="BN93">
            <v>0</v>
          </cell>
          <cell r="BO93">
            <v>0</v>
          </cell>
          <cell r="BP93">
            <v>0</v>
          </cell>
          <cell r="BQ93">
            <v>0</v>
          </cell>
          <cell r="BR93">
            <v>0</v>
          </cell>
          <cell r="BS93">
            <v>0</v>
          </cell>
          <cell r="BT93">
            <v>0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0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0</v>
          </cell>
          <cell r="CE93">
            <v>0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0</v>
          </cell>
          <cell r="CL93">
            <v>0</v>
          </cell>
          <cell r="CM93">
            <v>0</v>
          </cell>
          <cell r="CN93">
            <v>0</v>
          </cell>
          <cell r="CO93">
            <v>0</v>
          </cell>
          <cell r="CP93">
            <v>0</v>
          </cell>
          <cell r="CQ93">
            <v>0</v>
          </cell>
          <cell r="CR93">
            <v>0</v>
          </cell>
          <cell r="CS93">
            <v>0</v>
          </cell>
          <cell r="CT93">
            <v>0</v>
          </cell>
          <cell r="CU93">
            <v>0</v>
          </cell>
          <cell r="CV93">
            <v>0</v>
          </cell>
          <cell r="CW93">
            <v>0</v>
          </cell>
          <cell r="CX93">
            <v>0</v>
          </cell>
          <cell r="CY93">
            <v>0</v>
          </cell>
          <cell r="CZ93">
            <v>0</v>
          </cell>
          <cell r="DA93">
            <v>0</v>
          </cell>
          <cell r="DB93">
            <v>0</v>
          </cell>
          <cell r="DC93">
            <v>0</v>
          </cell>
          <cell r="DD93">
            <v>0</v>
          </cell>
          <cell r="DE93">
            <v>0</v>
          </cell>
          <cell r="DF93">
            <v>0</v>
          </cell>
          <cell r="DG93">
            <v>0</v>
          </cell>
          <cell r="DH93">
            <v>0</v>
          </cell>
          <cell r="DI93">
            <v>0</v>
          </cell>
          <cell r="DJ93">
            <v>0</v>
          </cell>
          <cell r="DK93">
            <v>0</v>
          </cell>
          <cell r="DL93">
            <v>0</v>
          </cell>
          <cell r="DM93">
            <v>0</v>
          </cell>
          <cell r="DN93">
            <v>0</v>
          </cell>
          <cell r="DO93">
            <v>0</v>
          </cell>
          <cell r="DP93">
            <v>0</v>
          </cell>
          <cell r="DQ93">
            <v>0</v>
          </cell>
          <cell r="DR93">
            <v>0</v>
          </cell>
          <cell r="DS93">
            <v>0</v>
          </cell>
          <cell r="DT93">
            <v>0</v>
          </cell>
          <cell r="DU93">
            <v>0</v>
          </cell>
          <cell r="DV93">
            <v>0</v>
          </cell>
          <cell r="DW93">
            <v>0</v>
          </cell>
          <cell r="DX93">
            <v>0</v>
          </cell>
          <cell r="DY93">
            <v>0</v>
          </cell>
          <cell r="DZ93">
            <v>0</v>
          </cell>
          <cell r="EA93">
            <v>0</v>
          </cell>
          <cell r="EB93">
            <v>0</v>
          </cell>
          <cell r="EC93">
            <v>0</v>
          </cell>
          <cell r="ED93">
            <v>0</v>
          </cell>
        </row>
        <row r="94"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0</v>
          </cell>
          <cell r="BF94">
            <v>0</v>
          </cell>
          <cell r="BG94">
            <v>0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  <cell r="BL94">
            <v>0</v>
          </cell>
          <cell r="BM94">
            <v>0</v>
          </cell>
          <cell r="BN94">
            <v>0</v>
          </cell>
          <cell r="BO94">
            <v>0</v>
          </cell>
          <cell r="BP94">
            <v>0</v>
          </cell>
          <cell r="BQ94">
            <v>0</v>
          </cell>
          <cell r="BR94">
            <v>0</v>
          </cell>
          <cell r="BS94">
            <v>0</v>
          </cell>
          <cell r="BT94">
            <v>0</v>
          </cell>
          <cell r="BU94">
            <v>0</v>
          </cell>
          <cell r="BV94">
            <v>0</v>
          </cell>
          <cell r="BW94">
            <v>0</v>
          </cell>
          <cell r="BX94">
            <v>0</v>
          </cell>
          <cell r="BY94">
            <v>0</v>
          </cell>
          <cell r="BZ94">
            <v>0</v>
          </cell>
          <cell r="CA94">
            <v>0</v>
          </cell>
          <cell r="CB94">
            <v>0</v>
          </cell>
          <cell r="CC94">
            <v>0</v>
          </cell>
          <cell r="CD94">
            <v>0</v>
          </cell>
          <cell r="CE94">
            <v>0</v>
          </cell>
          <cell r="CF94">
            <v>0</v>
          </cell>
          <cell r="CG94">
            <v>0</v>
          </cell>
          <cell r="CH94">
            <v>0</v>
          </cell>
          <cell r="CI94">
            <v>0</v>
          </cell>
          <cell r="CJ94">
            <v>0</v>
          </cell>
          <cell r="CK94">
            <v>0</v>
          </cell>
          <cell r="CL94">
            <v>0</v>
          </cell>
          <cell r="CM94">
            <v>0</v>
          </cell>
          <cell r="CN94">
            <v>0</v>
          </cell>
          <cell r="CO94">
            <v>0</v>
          </cell>
          <cell r="CP94">
            <v>0</v>
          </cell>
          <cell r="CQ94">
            <v>0</v>
          </cell>
          <cell r="CR94">
            <v>0</v>
          </cell>
          <cell r="CS94">
            <v>0</v>
          </cell>
          <cell r="CT94">
            <v>0</v>
          </cell>
          <cell r="CU94">
            <v>0</v>
          </cell>
          <cell r="CV94">
            <v>0</v>
          </cell>
          <cell r="CW94">
            <v>0</v>
          </cell>
          <cell r="CX94">
            <v>0</v>
          </cell>
          <cell r="CY94">
            <v>0</v>
          </cell>
          <cell r="CZ94">
            <v>0</v>
          </cell>
          <cell r="DA94">
            <v>0</v>
          </cell>
          <cell r="DB94">
            <v>0</v>
          </cell>
          <cell r="DC94">
            <v>0</v>
          </cell>
          <cell r="DD94">
            <v>0</v>
          </cell>
          <cell r="DE94">
            <v>0</v>
          </cell>
          <cell r="DF94">
            <v>0</v>
          </cell>
          <cell r="DG94">
            <v>0</v>
          </cell>
          <cell r="DH94">
            <v>0</v>
          </cell>
          <cell r="DI94">
            <v>0</v>
          </cell>
          <cell r="DJ94">
            <v>0</v>
          </cell>
          <cell r="DK94">
            <v>0</v>
          </cell>
          <cell r="DL94">
            <v>0</v>
          </cell>
          <cell r="DM94">
            <v>0</v>
          </cell>
          <cell r="DN94">
            <v>0</v>
          </cell>
          <cell r="DO94">
            <v>0</v>
          </cell>
          <cell r="DP94">
            <v>0</v>
          </cell>
          <cell r="DQ94">
            <v>0</v>
          </cell>
          <cell r="DR94">
            <v>0</v>
          </cell>
          <cell r="DS94">
            <v>0</v>
          </cell>
          <cell r="DT94">
            <v>0</v>
          </cell>
          <cell r="DU94">
            <v>0</v>
          </cell>
          <cell r="DV94">
            <v>0</v>
          </cell>
          <cell r="DW94">
            <v>0</v>
          </cell>
          <cell r="DX94">
            <v>0</v>
          </cell>
          <cell r="DY94">
            <v>0</v>
          </cell>
          <cell r="DZ94">
            <v>0</v>
          </cell>
          <cell r="EA94">
            <v>0</v>
          </cell>
          <cell r="EB94">
            <v>0</v>
          </cell>
          <cell r="EC94">
            <v>0</v>
          </cell>
          <cell r="ED94">
            <v>0</v>
          </cell>
        </row>
        <row r="95"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E95">
            <v>0</v>
          </cell>
          <cell r="BF95">
            <v>0</v>
          </cell>
          <cell r="BG95">
            <v>0</v>
          </cell>
          <cell r="BH95">
            <v>0</v>
          </cell>
          <cell r="BI95">
            <v>0</v>
          </cell>
          <cell r="BJ95">
            <v>0</v>
          </cell>
          <cell r="BK95">
            <v>0</v>
          </cell>
          <cell r="BL95">
            <v>0</v>
          </cell>
          <cell r="BM95">
            <v>0</v>
          </cell>
          <cell r="BN95">
            <v>0</v>
          </cell>
          <cell r="BO95">
            <v>0</v>
          </cell>
          <cell r="BP95">
            <v>0</v>
          </cell>
          <cell r="BQ95">
            <v>0</v>
          </cell>
          <cell r="BR95">
            <v>0</v>
          </cell>
          <cell r="BS95">
            <v>0</v>
          </cell>
          <cell r="BT95">
            <v>0</v>
          </cell>
          <cell r="BU95">
            <v>0</v>
          </cell>
          <cell r="BV95">
            <v>0</v>
          </cell>
          <cell r="BW95">
            <v>0</v>
          </cell>
          <cell r="BX95">
            <v>0</v>
          </cell>
          <cell r="BY95">
            <v>0</v>
          </cell>
          <cell r="BZ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0</v>
          </cell>
          <cell r="CE95">
            <v>0</v>
          </cell>
          <cell r="CF95">
            <v>0</v>
          </cell>
          <cell r="CG95">
            <v>0</v>
          </cell>
          <cell r="CH95">
            <v>0</v>
          </cell>
          <cell r="CI95">
            <v>0</v>
          </cell>
          <cell r="CJ95">
            <v>0</v>
          </cell>
          <cell r="CK95">
            <v>0</v>
          </cell>
          <cell r="CL95">
            <v>0</v>
          </cell>
          <cell r="CM95">
            <v>0</v>
          </cell>
          <cell r="CN95">
            <v>0</v>
          </cell>
          <cell r="CO95">
            <v>0</v>
          </cell>
          <cell r="CP95">
            <v>0</v>
          </cell>
          <cell r="CQ95">
            <v>0</v>
          </cell>
          <cell r="CR95">
            <v>0</v>
          </cell>
          <cell r="CS95">
            <v>0</v>
          </cell>
          <cell r="CT95">
            <v>0</v>
          </cell>
          <cell r="CU95">
            <v>0</v>
          </cell>
          <cell r="CV95">
            <v>0</v>
          </cell>
          <cell r="CW95">
            <v>0</v>
          </cell>
          <cell r="CX95">
            <v>0</v>
          </cell>
          <cell r="CY95">
            <v>0</v>
          </cell>
          <cell r="CZ95">
            <v>0</v>
          </cell>
          <cell r="DA95">
            <v>0</v>
          </cell>
          <cell r="DB95">
            <v>0</v>
          </cell>
          <cell r="DC95">
            <v>0</v>
          </cell>
          <cell r="DD95">
            <v>0</v>
          </cell>
          <cell r="DE95">
            <v>0</v>
          </cell>
          <cell r="DF95">
            <v>0</v>
          </cell>
          <cell r="DG95">
            <v>0</v>
          </cell>
          <cell r="DH95">
            <v>0</v>
          </cell>
          <cell r="DI95">
            <v>0</v>
          </cell>
          <cell r="DJ95">
            <v>0</v>
          </cell>
          <cell r="DK95">
            <v>0</v>
          </cell>
          <cell r="DL95">
            <v>0</v>
          </cell>
          <cell r="DM95">
            <v>0</v>
          </cell>
          <cell r="DN95">
            <v>0</v>
          </cell>
          <cell r="DO95">
            <v>0</v>
          </cell>
          <cell r="DP95">
            <v>0</v>
          </cell>
          <cell r="DQ95">
            <v>0</v>
          </cell>
          <cell r="DR95">
            <v>0</v>
          </cell>
          <cell r="DS95">
            <v>0</v>
          </cell>
          <cell r="DT95">
            <v>0</v>
          </cell>
          <cell r="DU95">
            <v>0</v>
          </cell>
          <cell r="DV95">
            <v>0</v>
          </cell>
          <cell r="DW95">
            <v>0</v>
          </cell>
          <cell r="DX95">
            <v>0</v>
          </cell>
          <cell r="DY95">
            <v>0</v>
          </cell>
          <cell r="DZ95">
            <v>0</v>
          </cell>
          <cell r="EA95">
            <v>0</v>
          </cell>
          <cell r="EB95">
            <v>0</v>
          </cell>
          <cell r="EC95">
            <v>0</v>
          </cell>
          <cell r="ED95">
            <v>0</v>
          </cell>
        </row>
        <row r="96"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0</v>
          </cell>
          <cell r="BD96">
            <v>0</v>
          </cell>
          <cell r="BE96">
            <v>0</v>
          </cell>
          <cell r="BF96">
            <v>0</v>
          </cell>
          <cell r="BG96">
            <v>0</v>
          </cell>
          <cell r="BH96">
            <v>0</v>
          </cell>
          <cell r="BI96">
            <v>0</v>
          </cell>
          <cell r="BJ96">
            <v>0</v>
          </cell>
          <cell r="BK96">
            <v>0</v>
          </cell>
          <cell r="BL96">
            <v>0</v>
          </cell>
          <cell r="BM96">
            <v>0</v>
          </cell>
          <cell r="BN96">
            <v>0</v>
          </cell>
          <cell r="BO96">
            <v>0</v>
          </cell>
          <cell r="BP96">
            <v>0</v>
          </cell>
          <cell r="BQ96">
            <v>0</v>
          </cell>
          <cell r="BR96">
            <v>0</v>
          </cell>
          <cell r="BS96">
            <v>0</v>
          </cell>
          <cell r="BT96">
            <v>0</v>
          </cell>
          <cell r="BU96">
            <v>0</v>
          </cell>
          <cell r="BV96">
            <v>0</v>
          </cell>
          <cell r="BW96">
            <v>0</v>
          </cell>
          <cell r="BX96">
            <v>0</v>
          </cell>
          <cell r="BY96">
            <v>0</v>
          </cell>
          <cell r="BZ96">
            <v>0</v>
          </cell>
          <cell r="CA96">
            <v>0</v>
          </cell>
          <cell r="CB96">
            <v>0</v>
          </cell>
          <cell r="CC96">
            <v>0</v>
          </cell>
          <cell r="CD96">
            <v>0</v>
          </cell>
          <cell r="CE96">
            <v>0</v>
          </cell>
          <cell r="CF96">
            <v>0</v>
          </cell>
          <cell r="CG96">
            <v>0</v>
          </cell>
          <cell r="CH96">
            <v>0</v>
          </cell>
          <cell r="CI96">
            <v>0</v>
          </cell>
          <cell r="CJ96">
            <v>0</v>
          </cell>
          <cell r="CK96">
            <v>0</v>
          </cell>
          <cell r="CL96">
            <v>0</v>
          </cell>
          <cell r="CM96">
            <v>0</v>
          </cell>
          <cell r="CN96">
            <v>0</v>
          </cell>
          <cell r="CO96">
            <v>0</v>
          </cell>
          <cell r="CP96">
            <v>0</v>
          </cell>
          <cell r="CQ96">
            <v>0</v>
          </cell>
          <cell r="CR96">
            <v>0</v>
          </cell>
          <cell r="CS96">
            <v>0</v>
          </cell>
          <cell r="CT96">
            <v>0</v>
          </cell>
          <cell r="CU96">
            <v>0</v>
          </cell>
          <cell r="CV96">
            <v>0</v>
          </cell>
          <cell r="CW96">
            <v>0</v>
          </cell>
          <cell r="CX96">
            <v>0</v>
          </cell>
          <cell r="CY96">
            <v>0</v>
          </cell>
          <cell r="CZ96">
            <v>0</v>
          </cell>
          <cell r="DA96">
            <v>0</v>
          </cell>
          <cell r="DB96">
            <v>0</v>
          </cell>
          <cell r="DC96">
            <v>0</v>
          </cell>
          <cell r="DD96">
            <v>0</v>
          </cell>
          <cell r="DE96">
            <v>0</v>
          </cell>
          <cell r="DF96">
            <v>0</v>
          </cell>
          <cell r="DG96">
            <v>0</v>
          </cell>
          <cell r="DH96">
            <v>0</v>
          </cell>
          <cell r="DI96">
            <v>0</v>
          </cell>
          <cell r="DJ96">
            <v>0</v>
          </cell>
          <cell r="DK96">
            <v>0</v>
          </cell>
          <cell r="DL96">
            <v>0</v>
          </cell>
          <cell r="DM96">
            <v>0</v>
          </cell>
          <cell r="DN96">
            <v>0</v>
          </cell>
          <cell r="DO96">
            <v>0</v>
          </cell>
          <cell r="DP96">
            <v>0</v>
          </cell>
          <cell r="DQ96">
            <v>0</v>
          </cell>
          <cell r="DR96">
            <v>0</v>
          </cell>
          <cell r="DS96">
            <v>0</v>
          </cell>
          <cell r="DT96">
            <v>0</v>
          </cell>
          <cell r="DU96">
            <v>0</v>
          </cell>
          <cell r="DV96">
            <v>0</v>
          </cell>
          <cell r="DW96">
            <v>0</v>
          </cell>
          <cell r="DX96">
            <v>0</v>
          </cell>
          <cell r="DY96">
            <v>0</v>
          </cell>
          <cell r="DZ96">
            <v>0</v>
          </cell>
          <cell r="EA96">
            <v>0</v>
          </cell>
          <cell r="EB96">
            <v>0</v>
          </cell>
          <cell r="EC96">
            <v>0</v>
          </cell>
          <cell r="ED96">
            <v>0</v>
          </cell>
        </row>
        <row r="97"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  <cell r="BL97">
            <v>0</v>
          </cell>
          <cell r="BM97">
            <v>0</v>
          </cell>
          <cell r="BN97">
            <v>0</v>
          </cell>
          <cell r="BO97">
            <v>0</v>
          </cell>
          <cell r="BP97">
            <v>0</v>
          </cell>
          <cell r="BQ97">
            <v>0</v>
          </cell>
          <cell r="BR97">
            <v>0</v>
          </cell>
          <cell r="BS97">
            <v>0</v>
          </cell>
          <cell r="BT97">
            <v>0</v>
          </cell>
          <cell r="BU97">
            <v>0</v>
          </cell>
          <cell r="BV97">
            <v>0</v>
          </cell>
          <cell r="BW97">
            <v>0</v>
          </cell>
          <cell r="BX97">
            <v>0</v>
          </cell>
          <cell r="BY97">
            <v>0</v>
          </cell>
          <cell r="BZ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0</v>
          </cell>
          <cell r="CE97">
            <v>0</v>
          </cell>
          <cell r="CF97">
            <v>0</v>
          </cell>
          <cell r="CG97">
            <v>0</v>
          </cell>
          <cell r="CH97">
            <v>0</v>
          </cell>
          <cell r="CI97">
            <v>0</v>
          </cell>
          <cell r="CJ97">
            <v>0</v>
          </cell>
          <cell r="CK97">
            <v>0</v>
          </cell>
          <cell r="CL97">
            <v>0</v>
          </cell>
          <cell r="CM97">
            <v>0</v>
          </cell>
          <cell r="CN97">
            <v>0</v>
          </cell>
          <cell r="CO97">
            <v>0</v>
          </cell>
          <cell r="CP97">
            <v>0</v>
          </cell>
          <cell r="CQ97">
            <v>0</v>
          </cell>
          <cell r="CR97">
            <v>0</v>
          </cell>
          <cell r="CS97">
            <v>0</v>
          </cell>
          <cell r="CT97">
            <v>0</v>
          </cell>
          <cell r="CU97">
            <v>0</v>
          </cell>
          <cell r="CV97">
            <v>0</v>
          </cell>
          <cell r="CW97">
            <v>0</v>
          </cell>
          <cell r="CX97">
            <v>0</v>
          </cell>
          <cell r="CY97">
            <v>0</v>
          </cell>
          <cell r="CZ97">
            <v>0</v>
          </cell>
          <cell r="DA97">
            <v>0</v>
          </cell>
          <cell r="DB97">
            <v>0</v>
          </cell>
          <cell r="DC97">
            <v>0</v>
          </cell>
          <cell r="DD97">
            <v>0</v>
          </cell>
          <cell r="DE97">
            <v>0</v>
          </cell>
          <cell r="DF97">
            <v>0</v>
          </cell>
          <cell r="DG97">
            <v>0</v>
          </cell>
          <cell r="DH97">
            <v>0</v>
          </cell>
          <cell r="DI97">
            <v>0</v>
          </cell>
          <cell r="DJ97">
            <v>0</v>
          </cell>
          <cell r="DK97">
            <v>0</v>
          </cell>
          <cell r="DL97">
            <v>0</v>
          </cell>
          <cell r="DM97">
            <v>0</v>
          </cell>
          <cell r="DN97">
            <v>0</v>
          </cell>
          <cell r="DO97">
            <v>0</v>
          </cell>
          <cell r="DP97">
            <v>0</v>
          </cell>
          <cell r="DQ97">
            <v>0</v>
          </cell>
          <cell r="DR97">
            <v>0</v>
          </cell>
          <cell r="DS97">
            <v>0</v>
          </cell>
          <cell r="DT97">
            <v>0</v>
          </cell>
          <cell r="DU97">
            <v>0</v>
          </cell>
          <cell r="DV97">
            <v>0</v>
          </cell>
          <cell r="DW97">
            <v>0</v>
          </cell>
          <cell r="DX97">
            <v>0</v>
          </cell>
          <cell r="DY97">
            <v>0</v>
          </cell>
          <cell r="DZ97">
            <v>0</v>
          </cell>
          <cell r="EA97">
            <v>0</v>
          </cell>
          <cell r="EB97">
            <v>0</v>
          </cell>
          <cell r="EC97">
            <v>0</v>
          </cell>
          <cell r="ED97">
            <v>0</v>
          </cell>
        </row>
        <row r="98"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0</v>
          </cell>
          <cell r="BZ98">
            <v>0</v>
          </cell>
          <cell r="CA98">
            <v>0</v>
          </cell>
          <cell r="CB98">
            <v>0</v>
          </cell>
          <cell r="CC98">
            <v>0</v>
          </cell>
          <cell r="CD98">
            <v>0</v>
          </cell>
          <cell r="CE98">
            <v>0</v>
          </cell>
          <cell r="CF98">
            <v>0</v>
          </cell>
          <cell r="CG98">
            <v>0</v>
          </cell>
          <cell r="CH98">
            <v>0</v>
          </cell>
          <cell r="CI98">
            <v>0</v>
          </cell>
          <cell r="CJ98">
            <v>0</v>
          </cell>
          <cell r="CK98">
            <v>0</v>
          </cell>
          <cell r="CL98">
            <v>0</v>
          </cell>
          <cell r="CM98">
            <v>0</v>
          </cell>
          <cell r="CN98">
            <v>0</v>
          </cell>
          <cell r="CO98">
            <v>0</v>
          </cell>
          <cell r="CP98">
            <v>0</v>
          </cell>
          <cell r="CQ98">
            <v>0</v>
          </cell>
          <cell r="CR98">
            <v>0</v>
          </cell>
          <cell r="CS98">
            <v>0</v>
          </cell>
          <cell r="CT98">
            <v>0</v>
          </cell>
          <cell r="CU98">
            <v>0</v>
          </cell>
          <cell r="CV98">
            <v>0</v>
          </cell>
          <cell r="CW98">
            <v>0</v>
          </cell>
          <cell r="CX98">
            <v>0</v>
          </cell>
          <cell r="CY98">
            <v>0</v>
          </cell>
          <cell r="CZ98">
            <v>0</v>
          </cell>
          <cell r="DA98">
            <v>0</v>
          </cell>
          <cell r="DB98">
            <v>0</v>
          </cell>
          <cell r="DC98">
            <v>0</v>
          </cell>
          <cell r="DD98">
            <v>0</v>
          </cell>
          <cell r="DE98">
            <v>0</v>
          </cell>
          <cell r="DF98">
            <v>0</v>
          </cell>
          <cell r="DG98">
            <v>0</v>
          </cell>
          <cell r="DH98">
            <v>0</v>
          </cell>
          <cell r="DI98">
            <v>0</v>
          </cell>
          <cell r="DJ98">
            <v>0</v>
          </cell>
          <cell r="DK98">
            <v>0</v>
          </cell>
          <cell r="DL98">
            <v>0</v>
          </cell>
          <cell r="DM98">
            <v>0</v>
          </cell>
          <cell r="DN98">
            <v>0</v>
          </cell>
          <cell r="DO98">
            <v>0</v>
          </cell>
          <cell r="DP98">
            <v>0</v>
          </cell>
          <cell r="DQ98">
            <v>0</v>
          </cell>
          <cell r="DR98">
            <v>0</v>
          </cell>
          <cell r="DS98">
            <v>0</v>
          </cell>
          <cell r="DT98">
            <v>0</v>
          </cell>
          <cell r="DU98">
            <v>0</v>
          </cell>
          <cell r="DV98">
            <v>0</v>
          </cell>
          <cell r="DW98">
            <v>0</v>
          </cell>
          <cell r="DX98">
            <v>0</v>
          </cell>
          <cell r="DY98">
            <v>0</v>
          </cell>
          <cell r="DZ98">
            <v>0</v>
          </cell>
          <cell r="EA98">
            <v>0</v>
          </cell>
          <cell r="EB98">
            <v>0</v>
          </cell>
          <cell r="EC98">
            <v>0</v>
          </cell>
          <cell r="ED98">
            <v>0</v>
          </cell>
        </row>
        <row r="99"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E99">
            <v>0</v>
          </cell>
          <cell r="BF99">
            <v>0</v>
          </cell>
          <cell r="BG99">
            <v>0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  <cell r="BL99">
            <v>0</v>
          </cell>
          <cell r="BM99">
            <v>0</v>
          </cell>
          <cell r="BN99">
            <v>0</v>
          </cell>
          <cell r="BO99">
            <v>0</v>
          </cell>
          <cell r="BP99">
            <v>0</v>
          </cell>
          <cell r="BQ99">
            <v>0</v>
          </cell>
          <cell r="BR99">
            <v>0</v>
          </cell>
          <cell r="BS99">
            <v>0</v>
          </cell>
          <cell r="BT99">
            <v>0</v>
          </cell>
          <cell r="BU99">
            <v>0</v>
          </cell>
          <cell r="BV99">
            <v>0</v>
          </cell>
          <cell r="BW99">
            <v>0</v>
          </cell>
          <cell r="BX99">
            <v>0</v>
          </cell>
          <cell r="BY99">
            <v>0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0</v>
          </cell>
          <cell r="CE99">
            <v>0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  <cell r="CK99">
            <v>0</v>
          </cell>
          <cell r="CL99">
            <v>0</v>
          </cell>
          <cell r="CM99">
            <v>0</v>
          </cell>
          <cell r="CN99">
            <v>0</v>
          </cell>
          <cell r="CO99">
            <v>0</v>
          </cell>
          <cell r="CP99">
            <v>0</v>
          </cell>
          <cell r="CQ99">
            <v>0</v>
          </cell>
          <cell r="CR99">
            <v>0</v>
          </cell>
          <cell r="CS99">
            <v>0</v>
          </cell>
          <cell r="CT99">
            <v>0</v>
          </cell>
          <cell r="CU99">
            <v>0</v>
          </cell>
          <cell r="CV99">
            <v>0</v>
          </cell>
          <cell r="CW99">
            <v>0</v>
          </cell>
          <cell r="CX99">
            <v>0</v>
          </cell>
          <cell r="CY99">
            <v>0</v>
          </cell>
          <cell r="CZ99">
            <v>0</v>
          </cell>
          <cell r="DA99">
            <v>0</v>
          </cell>
          <cell r="DB99">
            <v>0</v>
          </cell>
          <cell r="DC99">
            <v>0</v>
          </cell>
          <cell r="DD99">
            <v>0</v>
          </cell>
          <cell r="DE99">
            <v>0</v>
          </cell>
          <cell r="DF99">
            <v>0</v>
          </cell>
          <cell r="DG99">
            <v>0</v>
          </cell>
          <cell r="DH99">
            <v>0</v>
          </cell>
          <cell r="DI99">
            <v>0</v>
          </cell>
          <cell r="DJ99">
            <v>0</v>
          </cell>
          <cell r="DK99">
            <v>0</v>
          </cell>
          <cell r="DL99">
            <v>0</v>
          </cell>
          <cell r="DM99">
            <v>0</v>
          </cell>
          <cell r="DN99">
            <v>0</v>
          </cell>
          <cell r="DO99">
            <v>0</v>
          </cell>
          <cell r="DP99">
            <v>0</v>
          </cell>
          <cell r="DQ99">
            <v>0</v>
          </cell>
          <cell r="DR99">
            <v>0</v>
          </cell>
          <cell r="DS99">
            <v>0</v>
          </cell>
          <cell r="DT99">
            <v>0</v>
          </cell>
          <cell r="DU99">
            <v>0</v>
          </cell>
          <cell r="DV99">
            <v>0</v>
          </cell>
          <cell r="DW99">
            <v>0</v>
          </cell>
          <cell r="DX99">
            <v>0</v>
          </cell>
          <cell r="DY99">
            <v>0</v>
          </cell>
          <cell r="DZ99">
            <v>0</v>
          </cell>
          <cell r="EA99">
            <v>0</v>
          </cell>
          <cell r="EB99">
            <v>0</v>
          </cell>
          <cell r="EC99">
            <v>0</v>
          </cell>
          <cell r="ED99">
            <v>0</v>
          </cell>
        </row>
        <row r="100"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I100">
            <v>0</v>
          </cell>
          <cell r="BJ100">
            <v>0</v>
          </cell>
          <cell r="BK100">
            <v>0</v>
          </cell>
          <cell r="BL100">
            <v>0</v>
          </cell>
          <cell r="BM100">
            <v>0</v>
          </cell>
          <cell r="BN100">
            <v>0</v>
          </cell>
          <cell r="BO100">
            <v>0</v>
          </cell>
          <cell r="BP100">
            <v>0</v>
          </cell>
          <cell r="BQ100">
            <v>0</v>
          </cell>
          <cell r="BR100">
            <v>0</v>
          </cell>
          <cell r="BS100">
            <v>0</v>
          </cell>
          <cell r="BT100">
            <v>0</v>
          </cell>
          <cell r="BU100">
            <v>0</v>
          </cell>
          <cell r="BV100">
            <v>0</v>
          </cell>
          <cell r="BW100">
            <v>0</v>
          </cell>
          <cell r="BX100">
            <v>0</v>
          </cell>
          <cell r="BY100">
            <v>0</v>
          </cell>
          <cell r="BZ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0</v>
          </cell>
          <cell r="CE100">
            <v>0</v>
          </cell>
          <cell r="CF100">
            <v>0</v>
          </cell>
          <cell r="CG100">
            <v>0</v>
          </cell>
          <cell r="CH100">
            <v>0</v>
          </cell>
          <cell r="CI100">
            <v>0</v>
          </cell>
          <cell r="CJ100">
            <v>0</v>
          </cell>
          <cell r="CK100">
            <v>0</v>
          </cell>
          <cell r="CL100">
            <v>0</v>
          </cell>
          <cell r="CM100">
            <v>0</v>
          </cell>
          <cell r="CN100">
            <v>0</v>
          </cell>
          <cell r="CO100">
            <v>0</v>
          </cell>
          <cell r="CP100">
            <v>0</v>
          </cell>
          <cell r="CQ100">
            <v>0</v>
          </cell>
          <cell r="CR100">
            <v>0</v>
          </cell>
          <cell r="CS100">
            <v>0</v>
          </cell>
          <cell r="CT100">
            <v>0</v>
          </cell>
          <cell r="CU100">
            <v>0</v>
          </cell>
          <cell r="CV100">
            <v>0</v>
          </cell>
          <cell r="CW100">
            <v>0</v>
          </cell>
          <cell r="CX100">
            <v>0</v>
          </cell>
          <cell r="CY100">
            <v>0</v>
          </cell>
          <cell r="CZ100">
            <v>0</v>
          </cell>
          <cell r="DA100">
            <v>0</v>
          </cell>
          <cell r="DB100">
            <v>0</v>
          </cell>
          <cell r="DC100">
            <v>0</v>
          </cell>
          <cell r="DD100">
            <v>0</v>
          </cell>
          <cell r="DE100">
            <v>0</v>
          </cell>
          <cell r="DF100">
            <v>0</v>
          </cell>
          <cell r="DG100">
            <v>0</v>
          </cell>
          <cell r="DH100">
            <v>0</v>
          </cell>
          <cell r="DI100">
            <v>0</v>
          </cell>
          <cell r="DJ100">
            <v>0</v>
          </cell>
          <cell r="DK100">
            <v>0</v>
          </cell>
          <cell r="DL100">
            <v>0</v>
          </cell>
          <cell r="DM100">
            <v>0</v>
          </cell>
          <cell r="DN100">
            <v>0</v>
          </cell>
          <cell r="DO100">
            <v>0</v>
          </cell>
          <cell r="DP100">
            <v>0</v>
          </cell>
          <cell r="DQ100">
            <v>0</v>
          </cell>
          <cell r="DR100">
            <v>0</v>
          </cell>
          <cell r="DS100">
            <v>0</v>
          </cell>
          <cell r="DT100">
            <v>0</v>
          </cell>
          <cell r="DU100">
            <v>0</v>
          </cell>
          <cell r="DV100">
            <v>0</v>
          </cell>
          <cell r="DW100">
            <v>0</v>
          </cell>
          <cell r="DX100">
            <v>0</v>
          </cell>
          <cell r="DY100">
            <v>0</v>
          </cell>
          <cell r="DZ100">
            <v>0</v>
          </cell>
          <cell r="EA100">
            <v>0</v>
          </cell>
          <cell r="EB100">
            <v>0</v>
          </cell>
          <cell r="EC100">
            <v>0</v>
          </cell>
          <cell r="ED100">
            <v>0</v>
          </cell>
        </row>
        <row r="101"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>
            <v>0</v>
          </cell>
          <cell r="BH101">
            <v>0</v>
          </cell>
          <cell r="BI101">
            <v>0</v>
          </cell>
          <cell r="BJ101">
            <v>0</v>
          </cell>
          <cell r="BK101">
            <v>0</v>
          </cell>
          <cell r="BL101">
            <v>0</v>
          </cell>
          <cell r="BM101">
            <v>0</v>
          </cell>
          <cell r="BN101">
            <v>0</v>
          </cell>
          <cell r="BO101">
            <v>0</v>
          </cell>
          <cell r="BP101">
            <v>0</v>
          </cell>
          <cell r="BQ101">
            <v>0</v>
          </cell>
          <cell r="BR101">
            <v>0</v>
          </cell>
          <cell r="BS101">
            <v>0</v>
          </cell>
          <cell r="BT101">
            <v>0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  <cell r="BY101">
            <v>0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0</v>
          </cell>
          <cell r="CE101">
            <v>0</v>
          </cell>
          <cell r="CF101">
            <v>0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0</v>
          </cell>
          <cell r="CL101">
            <v>0</v>
          </cell>
          <cell r="CM101">
            <v>0</v>
          </cell>
          <cell r="CN101">
            <v>0</v>
          </cell>
          <cell r="CO101">
            <v>0</v>
          </cell>
          <cell r="CP101">
            <v>0</v>
          </cell>
          <cell r="CQ101">
            <v>0</v>
          </cell>
          <cell r="CR101">
            <v>0</v>
          </cell>
          <cell r="CS101">
            <v>0</v>
          </cell>
          <cell r="CT101">
            <v>0</v>
          </cell>
          <cell r="CU101">
            <v>0</v>
          </cell>
          <cell r="CV101">
            <v>0</v>
          </cell>
          <cell r="CW101">
            <v>0</v>
          </cell>
          <cell r="CX101">
            <v>0</v>
          </cell>
          <cell r="CY101">
            <v>0</v>
          </cell>
          <cell r="CZ101">
            <v>0</v>
          </cell>
          <cell r="DA101">
            <v>0</v>
          </cell>
          <cell r="DB101">
            <v>0</v>
          </cell>
          <cell r="DC101">
            <v>0</v>
          </cell>
          <cell r="DD101">
            <v>0</v>
          </cell>
          <cell r="DE101">
            <v>0</v>
          </cell>
          <cell r="DF101">
            <v>0</v>
          </cell>
          <cell r="DG101">
            <v>0</v>
          </cell>
          <cell r="DH101">
            <v>0</v>
          </cell>
          <cell r="DI101">
            <v>0</v>
          </cell>
          <cell r="DJ101">
            <v>0</v>
          </cell>
          <cell r="DK101">
            <v>0</v>
          </cell>
          <cell r="DL101">
            <v>0</v>
          </cell>
          <cell r="DM101">
            <v>0</v>
          </cell>
          <cell r="DN101">
            <v>0</v>
          </cell>
          <cell r="DO101">
            <v>0</v>
          </cell>
          <cell r="DP101">
            <v>0</v>
          </cell>
          <cell r="DQ101">
            <v>0</v>
          </cell>
          <cell r="DR101">
            <v>0</v>
          </cell>
          <cell r="DS101">
            <v>0</v>
          </cell>
          <cell r="DT101">
            <v>0</v>
          </cell>
          <cell r="DU101">
            <v>0</v>
          </cell>
          <cell r="DV101">
            <v>0</v>
          </cell>
          <cell r="DW101">
            <v>0</v>
          </cell>
          <cell r="DX101">
            <v>0</v>
          </cell>
          <cell r="DY101">
            <v>0</v>
          </cell>
          <cell r="DZ101">
            <v>0</v>
          </cell>
          <cell r="EA101">
            <v>0</v>
          </cell>
          <cell r="EB101">
            <v>0</v>
          </cell>
          <cell r="EC101">
            <v>0</v>
          </cell>
          <cell r="ED101">
            <v>0</v>
          </cell>
        </row>
        <row r="102"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0</v>
          </cell>
          <cell r="BJ102">
            <v>0</v>
          </cell>
          <cell r="BK102">
            <v>0</v>
          </cell>
          <cell r="BL102">
            <v>0</v>
          </cell>
          <cell r="BM102">
            <v>0</v>
          </cell>
          <cell r="BN102">
            <v>0</v>
          </cell>
          <cell r="BO102">
            <v>0</v>
          </cell>
          <cell r="BP102">
            <v>0</v>
          </cell>
          <cell r="BQ102">
            <v>0</v>
          </cell>
          <cell r="BR102">
            <v>0</v>
          </cell>
          <cell r="BS102">
            <v>0</v>
          </cell>
          <cell r="BT102">
            <v>0</v>
          </cell>
          <cell r="BU102">
            <v>0</v>
          </cell>
          <cell r="BV102">
            <v>0</v>
          </cell>
          <cell r="BW102">
            <v>0</v>
          </cell>
          <cell r="BX102">
            <v>0</v>
          </cell>
          <cell r="BY102">
            <v>0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0</v>
          </cell>
          <cell r="CE102">
            <v>0</v>
          </cell>
          <cell r="CF102">
            <v>0</v>
          </cell>
          <cell r="CG102">
            <v>0</v>
          </cell>
          <cell r="CH102">
            <v>0</v>
          </cell>
          <cell r="CI102">
            <v>0</v>
          </cell>
          <cell r="CJ102">
            <v>0</v>
          </cell>
          <cell r="CK102">
            <v>0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P102">
            <v>0</v>
          </cell>
          <cell r="CQ102">
            <v>0</v>
          </cell>
          <cell r="CR102">
            <v>0</v>
          </cell>
          <cell r="CS102">
            <v>0</v>
          </cell>
          <cell r="CT102">
            <v>0</v>
          </cell>
          <cell r="CU102">
            <v>0</v>
          </cell>
          <cell r="CV102">
            <v>0</v>
          </cell>
          <cell r="CW102">
            <v>0</v>
          </cell>
          <cell r="CX102">
            <v>0</v>
          </cell>
          <cell r="CY102">
            <v>0</v>
          </cell>
          <cell r="CZ102">
            <v>0</v>
          </cell>
          <cell r="DA102">
            <v>0</v>
          </cell>
          <cell r="DB102">
            <v>0</v>
          </cell>
          <cell r="DC102">
            <v>0</v>
          </cell>
          <cell r="DD102">
            <v>0</v>
          </cell>
          <cell r="DE102">
            <v>0</v>
          </cell>
          <cell r="DF102">
            <v>0</v>
          </cell>
          <cell r="DG102">
            <v>0</v>
          </cell>
          <cell r="DH102">
            <v>0</v>
          </cell>
          <cell r="DI102">
            <v>0</v>
          </cell>
          <cell r="DJ102">
            <v>0</v>
          </cell>
          <cell r="DK102">
            <v>0</v>
          </cell>
          <cell r="DL102">
            <v>0</v>
          </cell>
          <cell r="DM102">
            <v>0</v>
          </cell>
          <cell r="DN102">
            <v>0</v>
          </cell>
          <cell r="DO102">
            <v>0</v>
          </cell>
          <cell r="DP102">
            <v>0</v>
          </cell>
          <cell r="DQ102">
            <v>0</v>
          </cell>
          <cell r="DR102">
            <v>0</v>
          </cell>
          <cell r="DS102">
            <v>0</v>
          </cell>
          <cell r="DT102">
            <v>0</v>
          </cell>
          <cell r="DU102">
            <v>0</v>
          </cell>
          <cell r="DV102">
            <v>0</v>
          </cell>
          <cell r="DW102">
            <v>0</v>
          </cell>
          <cell r="DX102">
            <v>0</v>
          </cell>
          <cell r="DY102">
            <v>0</v>
          </cell>
          <cell r="DZ102">
            <v>0</v>
          </cell>
          <cell r="EA102">
            <v>0</v>
          </cell>
          <cell r="EB102">
            <v>0</v>
          </cell>
          <cell r="EC102">
            <v>0</v>
          </cell>
          <cell r="ED102">
            <v>0</v>
          </cell>
        </row>
        <row r="103"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  <cell r="BG103">
            <v>0</v>
          </cell>
          <cell r="BH103">
            <v>0</v>
          </cell>
          <cell r="BI103">
            <v>0</v>
          </cell>
          <cell r="BJ103">
            <v>0</v>
          </cell>
          <cell r="BK103">
            <v>0</v>
          </cell>
          <cell r="BL103">
            <v>0</v>
          </cell>
          <cell r="BM103">
            <v>0</v>
          </cell>
          <cell r="BN103">
            <v>0</v>
          </cell>
          <cell r="BO103">
            <v>0</v>
          </cell>
          <cell r="BP103">
            <v>0</v>
          </cell>
          <cell r="BQ103">
            <v>0</v>
          </cell>
          <cell r="BR103">
            <v>0</v>
          </cell>
          <cell r="BS103">
            <v>0</v>
          </cell>
          <cell r="BT103">
            <v>0</v>
          </cell>
          <cell r="BU103">
            <v>0</v>
          </cell>
          <cell r="BV103">
            <v>0</v>
          </cell>
          <cell r="BW103">
            <v>0</v>
          </cell>
          <cell r="BX103">
            <v>0</v>
          </cell>
          <cell r="BY103">
            <v>0</v>
          </cell>
          <cell r="BZ103">
            <v>0</v>
          </cell>
          <cell r="CA103">
            <v>0</v>
          </cell>
          <cell r="CB103">
            <v>0</v>
          </cell>
          <cell r="CC103">
            <v>0</v>
          </cell>
          <cell r="CD103">
            <v>0</v>
          </cell>
          <cell r="CE103">
            <v>0</v>
          </cell>
          <cell r="CF103">
            <v>0</v>
          </cell>
          <cell r="CG103">
            <v>0</v>
          </cell>
          <cell r="CH103">
            <v>0</v>
          </cell>
          <cell r="CI103">
            <v>0</v>
          </cell>
          <cell r="CJ103">
            <v>0</v>
          </cell>
          <cell r="CK103">
            <v>0</v>
          </cell>
          <cell r="CL103">
            <v>0</v>
          </cell>
          <cell r="CM103">
            <v>0</v>
          </cell>
          <cell r="CN103">
            <v>0</v>
          </cell>
          <cell r="CO103">
            <v>0</v>
          </cell>
          <cell r="CP103">
            <v>0</v>
          </cell>
          <cell r="CQ103">
            <v>0</v>
          </cell>
          <cell r="CR103">
            <v>0</v>
          </cell>
          <cell r="CS103">
            <v>0</v>
          </cell>
          <cell r="CT103">
            <v>0</v>
          </cell>
          <cell r="CU103">
            <v>0</v>
          </cell>
          <cell r="CV103">
            <v>0</v>
          </cell>
          <cell r="CW103">
            <v>0</v>
          </cell>
          <cell r="CX103">
            <v>0</v>
          </cell>
          <cell r="CY103">
            <v>0</v>
          </cell>
          <cell r="CZ103">
            <v>0</v>
          </cell>
          <cell r="DA103">
            <v>0</v>
          </cell>
          <cell r="DB103">
            <v>0</v>
          </cell>
          <cell r="DC103">
            <v>0</v>
          </cell>
          <cell r="DD103">
            <v>0</v>
          </cell>
          <cell r="DE103">
            <v>0</v>
          </cell>
          <cell r="DF103">
            <v>0</v>
          </cell>
          <cell r="DG103">
            <v>0</v>
          </cell>
          <cell r="DH103">
            <v>0</v>
          </cell>
          <cell r="DI103">
            <v>0</v>
          </cell>
          <cell r="DJ103">
            <v>0</v>
          </cell>
          <cell r="DK103">
            <v>0</v>
          </cell>
          <cell r="DL103">
            <v>0</v>
          </cell>
          <cell r="DM103">
            <v>0</v>
          </cell>
          <cell r="DN103">
            <v>0</v>
          </cell>
          <cell r="DO103">
            <v>0</v>
          </cell>
          <cell r="DP103">
            <v>0</v>
          </cell>
          <cell r="DQ103">
            <v>0</v>
          </cell>
          <cell r="DR103">
            <v>0</v>
          </cell>
          <cell r="DS103">
            <v>0</v>
          </cell>
          <cell r="DT103">
            <v>0</v>
          </cell>
          <cell r="DU103">
            <v>0</v>
          </cell>
          <cell r="DV103">
            <v>0</v>
          </cell>
          <cell r="DW103">
            <v>0</v>
          </cell>
          <cell r="DX103">
            <v>0</v>
          </cell>
          <cell r="DY103">
            <v>0</v>
          </cell>
          <cell r="DZ103">
            <v>0</v>
          </cell>
          <cell r="EA103">
            <v>0</v>
          </cell>
          <cell r="EB103">
            <v>0</v>
          </cell>
          <cell r="EC103">
            <v>0</v>
          </cell>
          <cell r="ED103">
            <v>0</v>
          </cell>
        </row>
        <row r="104"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0</v>
          </cell>
          <cell r="BJ104">
            <v>0</v>
          </cell>
          <cell r="BK104">
            <v>0</v>
          </cell>
          <cell r="BL104">
            <v>0</v>
          </cell>
          <cell r="BM104">
            <v>0</v>
          </cell>
          <cell r="BN104">
            <v>0</v>
          </cell>
          <cell r="BO104">
            <v>0</v>
          </cell>
          <cell r="BP104">
            <v>0</v>
          </cell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  <cell r="BV104">
            <v>0</v>
          </cell>
          <cell r="BW104">
            <v>0</v>
          </cell>
          <cell r="BX104">
            <v>0</v>
          </cell>
          <cell r="BY104">
            <v>0</v>
          </cell>
          <cell r="BZ104">
            <v>0</v>
          </cell>
          <cell r="CA104">
            <v>0</v>
          </cell>
          <cell r="CB104">
            <v>0</v>
          </cell>
          <cell r="CC104">
            <v>0</v>
          </cell>
          <cell r="CD104">
            <v>0</v>
          </cell>
          <cell r="CE104">
            <v>0</v>
          </cell>
          <cell r="CF104">
            <v>0</v>
          </cell>
          <cell r="CG104">
            <v>0</v>
          </cell>
          <cell r="CH104">
            <v>0</v>
          </cell>
          <cell r="CI104">
            <v>0</v>
          </cell>
          <cell r="CJ104">
            <v>0</v>
          </cell>
          <cell r="CK104">
            <v>0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P104">
            <v>0</v>
          </cell>
          <cell r="CQ104">
            <v>0</v>
          </cell>
          <cell r="CR104">
            <v>0</v>
          </cell>
          <cell r="CS104">
            <v>0</v>
          </cell>
          <cell r="CT104">
            <v>0</v>
          </cell>
          <cell r="CU104">
            <v>0</v>
          </cell>
          <cell r="CV104">
            <v>0</v>
          </cell>
          <cell r="CW104">
            <v>0</v>
          </cell>
          <cell r="CX104">
            <v>0</v>
          </cell>
          <cell r="CY104">
            <v>0</v>
          </cell>
          <cell r="CZ104">
            <v>0</v>
          </cell>
          <cell r="DA104">
            <v>0</v>
          </cell>
          <cell r="DB104">
            <v>0</v>
          </cell>
          <cell r="DC104">
            <v>0</v>
          </cell>
          <cell r="DD104">
            <v>0</v>
          </cell>
          <cell r="DE104">
            <v>0</v>
          </cell>
          <cell r="DF104">
            <v>0</v>
          </cell>
          <cell r="DG104">
            <v>0</v>
          </cell>
          <cell r="DH104">
            <v>0</v>
          </cell>
          <cell r="DI104">
            <v>0</v>
          </cell>
          <cell r="DJ104">
            <v>0</v>
          </cell>
          <cell r="DK104">
            <v>0</v>
          </cell>
          <cell r="DL104">
            <v>0</v>
          </cell>
          <cell r="DM104">
            <v>0</v>
          </cell>
          <cell r="DN104">
            <v>0</v>
          </cell>
          <cell r="DO104">
            <v>0</v>
          </cell>
          <cell r="DP104">
            <v>0</v>
          </cell>
          <cell r="DQ104">
            <v>0</v>
          </cell>
          <cell r="DR104">
            <v>0</v>
          </cell>
          <cell r="DS104">
            <v>0</v>
          </cell>
          <cell r="DT104">
            <v>0</v>
          </cell>
          <cell r="DU104">
            <v>0</v>
          </cell>
          <cell r="DV104">
            <v>0</v>
          </cell>
          <cell r="DW104">
            <v>0</v>
          </cell>
          <cell r="DX104">
            <v>0</v>
          </cell>
          <cell r="DY104">
            <v>0</v>
          </cell>
          <cell r="DZ104">
            <v>0</v>
          </cell>
          <cell r="EA104">
            <v>0</v>
          </cell>
          <cell r="EB104">
            <v>0</v>
          </cell>
          <cell r="EC104">
            <v>0</v>
          </cell>
          <cell r="ED104">
            <v>0</v>
          </cell>
        </row>
        <row r="105"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0</v>
          </cell>
          <cell r="BJ105">
            <v>0</v>
          </cell>
          <cell r="BK105">
            <v>0</v>
          </cell>
          <cell r="BL105">
            <v>0</v>
          </cell>
          <cell r="BM105">
            <v>0</v>
          </cell>
          <cell r="BN105">
            <v>0</v>
          </cell>
          <cell r="BO105">
            <v>0</v>
          </cell>
          <cell r="BP105">
            <v>0</v>
          </cell>
          <cell r="BQ105">
            <v>0</v>
          </cell>
          <cell r="BR105">
            <v>0</v>
          </cell>
          <cell r="BS105">
            <v>0</v>
          </cell>
          <cell r="BT105">
            <v>0</v>
          </cell>
          <cell r="BU105">
            <v>0</v>
          </cell>
          <cell r="BV105">
            <v>0</v>
          </cell>
          <cell r="BW105">
            <v>0</v>
          </cell>
          <cell r="BX105">
            <v>0</v>
          </cell>
          <cell r="BY105">
            <v>0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0</v>
          </cell>
          <cell r="CE105">
            <v>0</v>
          </cell>
          <cell r="CF105">
            <v>0</v>
          </cell>
          <cell r="CG105">
            <v>0</v>
          </cell>
          <cell r="CH105">
            <v>0</v>
          </cell>
          <cell r="CI105">
            <v>0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P105">
            <v>0</v>
          </cell>
          <cell r="CQ105">
            <v>0</v>
          </cell>
          <cell r="CR105">
            <v>0</v>
          </cell>
          <cell r="CS105">
            <v>0</v>
          </cell>
          <cell r="CT105">
            <v>0</v>
          </cell>
          <cell r="CU105">
            <v>0</v>
          </cell>
          <cell r="CV105">
            <v>0</v>
          </cell>
          <cell r="CW105">
            <v>0</v>
          </cell>
          <cell r="CX105">
            <v>0</v>
          </cell>
          <cell r="CY105">
            <v>0</v>
          </cell>
          <cell r="CZ105">
            <v>0</v>
          </cell>
          <cell r="DA105">
            <v>0</v>
          </cell>
          <cell r="DB105">
            <v>0</v>
          </cell>
          <cell r="DC105">
            <v>0</v>
          </cell>
          <cell r="DD105">
            <v>0</v>
          </cell>
          <cell r="DE105">
            <v>0</v>
          </cell>
          <cell r="DF105">
            <v>0</v>
          </cell>
          <cell r="DG105">
            <v>0</v>
          </cell>
          <cell r="DH105">
            <v>0</v>
          </cell>
          <cell r="DI105">
            <v>0</v>
          </cell>
          <cell r="DJ105">
            <v>0</v>
          </cell>
          <cell r="DK105">
            <v>0</v>
          </cell>
          <cell r="DL105">
            <v>0</v>
          </cell>
          <cell r="DM105">
            <v>0</v>
          </cell>
          <cell r="DN105">
            <v>0</v>
          </cell>
          <cell r="DO105">
            <v>0</v>
          </cell>
          <cell r="DP105">
            <v>0</v>
          </cell>
          <cell r="DQ105">
            <v>0</v>
          </cell>
          <cell r="DR105">
            <v>0</v>
          </cell>
          <cell r="DS105">
            <v>0</v>
          </cell>
          <cell r="DT105">
            <v>0</v>
          </cell>
          <cell r="DU105">
            <v>0</v>
          </cell>
          <cell r="DV105">
            <v>0</v>
          </cell>
          <cell r="DW105">
            <v>0</v>
          </cell>
          <cell r="DX105">
            <v>0</v>
          </cell>
          <cell r="DY105">
            <v>0</v>
          </cell>
          <cell r="DZ105">
            <v>0</v>
          </cell>
          <cell r="EA105">
            <v>0</v>
          </cell>
          <cell r="EB105">
            <v>0</v>
          </cell>
          <cell r="EC105">
            <v>0</v>
          </cell>
          <cell r="ED105">
            <v>0</v>
          </cell>
        </row>
        <row r="106"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E106">
            <v>0</v>
          </cell>
          <cell r="BF106">
            <v>0</v>
          </cell>
          <cell r="BG106">
            <v>0</v>
          </cell>
          <cell r="BH106">
            <v>0</v>
          </cell>
          <cell r="BI106">
            <v>0</v>
          </cell>
          <cell r="BJ106">
            <v>0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  <cell r="BY106">
            <v>0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0</v>
          </cell>
          <cell r="CF106">
            <v>0</v>
          </cell>
          <cell r="CG106">
            <v>0</v>
          </cell>
          <cell r="CH106">
            <v>0</v>
          </cell>
          <cell r="CI106">
            <v>0</v>
          </cell>
          <cell r="CJ106">
            <v>0</v>
          </cell>
          <cell r="CK106">
            <v>0</v>
          </cell>
          <cell r="CL106">
            <v>0</v>
          </cell>
          <cell r="CM106">
            <v>0</v>
          </cell>
          <cell r="CN106">
            <v>0</v>
          </cell>
          <cell r="CO106">
            <v>0</v>
          </cell>
          <cell r="CP106">
            <v>0</v>
          </cell>
          <cell r="CQ106">
            <v>0</v>
          </cell>
          <cell r="CR106">
            <v>0</v>
          </cell>
          <cell r="CS106">
            <v>0</v>
          </cell>
          <cell r="CT106">
            <v>0</v>
          </cell>
          <cell r="CU106">
            <v>0</v>
          </cell>
          <cell r="CV106">
            <v>0</v>
          </cell>
          <cell r="CW106">
            <v>0</v>
          </cell>
          <cell r="CX106">
            <v>0</v>
          </cell>
          <cell r="CY106">
            <v>0</v>
          </cell>
          <cell r="CZ106">
            <v>0</v>
          </cell>
          <cell r="DA106">
            <v>0</v>
          </cell>
          <cell r="DB106">
            <v>0</v>
          </cell>
          <cell r="DC106">
            <v>0</v>
          </cell>
          <cell r="DD106">
            <v>0</v>
          </cell>
          <cell r="DE106">
            <v>0</v>
          </cell>
          <cell r="DF106">
            <v>0</v>
          </cell>
          <cell r="DG106">
            <v>0</v>
          </cell>
          <cell r="DH106">
            <v>0</v>
          </cell>
          <cell r="DI106">
            <v>0</v>
          </cell>
          <cell r="DJ106">
            <v>0</v>
          </cell>
          <cell r="DK106">
            <v>0</v>
          </cell>
          <cell r="DL106">
            <v>0</v>
          </cell>
          <cell r="DM106">
            <v>0</v>
          </cell>
          <cell r="DN106">
            <v>0</v>
          </cell>
          <cell r="DO106">
            <v>0</v>
          </cell>
          <cell r="DP106">
            <v>0</v>
          </cell>
          <cell r="DQ106">
            <v>0</v>
          </cell>
          <cell r="DR106">
            <v>0</v>
          </cell>
          <cell r="DS106">
            <v>0</v>
          </cell>
          <cell r="DT106">
            <v>0</v>
          </cell>
          <cell r="DU106">
            <v>0</v>
          </cell>
          <cell r="DV106">
            <v>0</v>
          </cell>
          <cell r="DW106">
            <v>0</v>
          </cell>
          <cell r="DX106">
            <v>0</v>
          </cell>
          <cell r="DY106">
            <v>0</v>
          </cell>
          <cell r="DZ106">
            <v>0</v>
          </cell>
          <cell r="EA106">
            <v>0</v>
          </cell>
          <cell r="EB106">
            <v>0</v>
          </cell>
          <cell r="EC106">
            <v>0</v>
          </cell>
          <cell r="ED106">
            <v>0</v>
          </cell>
        </row>
        <row r="107"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0</v>
          </cell>
          <cell r="BD107">
            <v>0</v>
          </cell>
          <cell r="BE107">
            <v>0</v>
          </cell>
          <cell r="BF107">
            <v>0</v>
          </cell>
          <cell r="BG107">
            <v>0</v>
          </cell>
          <cell r="BH107">
            <v>0</v>
          </cell>
          <cell r="BI107">
            <v>0</v>
          </cell>
          <cell r="BJ107">
            <v>0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0</v>
          </cell>
          <cell r="BQ107">
            <v>0</v>
          </cell>
          <cell r="BR107">
            <v>0</v>
          </cell>
          <cell r="BS107">
            <v>0</v>
          </cell>
          <cell r="BT107">
            <v>0</v>
          </cell>
          <cell r="BU107">
            <v>0</v>
          </cell>
          <cell r="BV107">
            <v>0</v>
          </cell>
          <cell r="BW107">
            <v>0</v>
          </cell>
          <cell r="BX107">
            <v>0</v>
          </cell>
          <cell r="BY107">
            <v>0</v>
          </cell>
          <cell r="BZ107">
            <v>0</v>
          </cell>
          <cell r="CA107">
            <v>0</v>
          </cell>
          <cell r="CB107">
            <v>0</v>
          </cell>
          <cell r="CC107">
            <v>0</v>
          </cell>
          <cell r="CD107">
            <v>0</v>
          </cell>
          <cell r="CE107">
            <v>0</v>
          </cell>
          <cell r="CF107">
            <v>0</v>
          </cell>
          <cell r="CG107">
            <v>0</v>
          </cell>
          <cell r="CH107">
            <v>0</v>
          </cell>
          <cell r="CI107">
            <v>0</v>
          </cell>
          <cell r="CJ107">
            <v>0</v>
          </cell>
          <cell r="CK107">
            <v>0</v>
          </cell>
          <cell r="CL107">
            <v>0</v>
          </cell>
          <cell r="CM107">
            <v>0</v>
          </cell>
          <cell r="CN107">
            <v>0</v>
          </cell>
          <cell r="CO107">
            <v>0</v>
          </cell>
          <cell r="CP107">
            <v>0</v>
          </cell>
          <cell r="CQ107">
            <v>0</v>
          </cell>
          <cell r="CR107">
            <v>0</v>
          </cell>
          <cell r="CS107">
            <v>0</v>
          </cell>
          <cell r="CT107">
            <v>0</v>
          </cell>
          <cell r="CU107">
            <v>0</v>
          </cell>
          <cell r="CV107">
            <v>0</v>
          </cell>
          <cell r="CW107">
            <v>0</v>
          </cell>
          <cell r="CX107">
            <v>0</v>
          </cell>
          <cell r="CY107">
            <v>0</v>
          </cell>
          <cell r="CZ107">
            <v>0</v>
          </cell>
          <cell r="DA107">
            <v>0</v>
          </cell>
          <cell r="DB107">
            <v>0</v>
          </cell>
          <cell r="DC107">
            <v>0</v>
          </cell>
          <cell r="DD107">
            <v>0</v>
          </cell>
          <cell r="DE107">
            <v>0</v>
          </cell>
          <cell r="DF107">
            <v>0</v>
          </cell>
          <cell r="DG107">
            <v>0</v>
          </cell>
          <cell r="DH107">
            <v>0</v>
          </cell>
          <cell r="DI107">
            <v>0</v>
          </cell>
          <cell r="DJ107">
            <v>0</v>
          </cell>
          <cell r="DK107">
            <v>0</v>
          </cell>
          <cell r="DL107">
            <v>0</v>
          </cell>
          <cell r="DM107">
            <v>0</v>
          </cell>
          <cell r="DN107">
            <v>0</v>
          </cell>
          <cell r="DO107">
            <v>0</v>
          </cell>
          <cell r="DP107">
            <v>0</v>
          </cell>
          <cell r="DQ107">
            <v>0</v>
          </cell>
          <cell r="DR107">
            <v>0</v>
          </cell>
          <cell r="DS107">
            <v>0</v>
          </cell>
          <cell r="DT107">
            <v>0</v>
          </cell>
          <cell r="DU107">
            <v>0</v>
          </cell>
          <cell r="DV107">
            <v>0</v>
          </cell>
          <cell r="DW107">
            <v>0</v>
          </cell>
          <cell r="DX107">
            <v>0</v>
          </cell>
          <cell r="DY107">
            <v>0</v>
          </cell>
          <cell r="DZ107">
            <v>0</v>
          </cell>
          <cell r="EA107">
            <v>0</v>
          </cell>
          <cell r="EB107">
            <v>0</v>
          </cell>
          <cell r="EC107">
            <v>0</v>
          </cell>
          <cell r="ED107">
            <v>0</v>
          </cell>
        </row>
        <row r="108"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E108">
            <v>0</v>
          </cell>
          <cell r="BF108">
            <v>0</v>
          </cell>
          <cell r="BG108">
            <v>0</v>
          </cell>
          <cell r="BH108">
            <v>0</v>
          </cell>
          <cell r="BI108">
            <v>0</v>
          </cell>
          <cell r="BJ108">
            <v>0</v>
          </cell>
          <cell r="BK108">
            <v>0</v>
          </cell>
          <cell r="BL108">
            <v>0</v>
          </cell>
          <cell r="BM108">
            <v>0</v>
          </cell>
          <cell r="BN108">
            <v>0</v>
          </cell>
          <cell r="BO108">
            <v>0</v>
          </cell>
          <cell r="BP108">
            <v>0</v>
          </cell>
          <cell r="BQ108">
            <v>0</v>
          </cell>
          <cell r="BR108">
            <v>0</v>
          </cell>
          <cell r="BS108">
            <v>0</v>
          </cell>
          <cell r="BT108">
            <v>0</v>
          </cell>
          <cell r="BU108">
            <v>0</v>
          </cell>
          <cell r="BV108">
            <v>0</v>
          </cell>
          <cell r="BW108">
            <v>0</v>
          </cell>
          <cell r="BX108">
            <v>0</v>
          </cell>
          <cell r="BY108">
            <v>0</v>
          </cell>
          <cell r="BZ108">
            <v>0</v>
          </cell>
          <cell r="CA108">
            <v>0</v>
          </cell>
          <cell r="CB108">
            <v>0</v>
          </cell>
          <cell r="CC108">
            <v>0</v>
          </cell>
          <cell r="CD108">
            <v>0</v>
          </cell>
          <cell r="CE108">
            <v>0</v>
          </cell>
          <cell r="CF108">
            <v>0</v>
          </cell>
          <cell r="CG108">
            <v>0</v>
          </cell>
          <cell r="CH108">
            <v>0</v>
          </cell>
          <cell r="CI108">
            <v>0</v>
          </cell>
          <cell r="CJ108">
            <v>0</v>
          </cell>
          <cell r="CK108">
            <v>0</v>
          </cell>
          <cell r="CL108">
            <v>0</v>
          </cell>
          <cell r="CM108">
            <v>0</v>
          </cell>
          <cell r="CN108">
            <v>0</v>
          </cell>
          <cell r="CO108">
            <v>0</v>
          </cell>
          <cell r="CP108">
            <v>0</v>
          </cell>
          <cell r="CQ108">
            <v>0</v>
          </cell>
          <cell r="CR108">
            <v>0</v>
          </cell>
          <cell r="CS108">
            <v>0</v>
          </cell>
          <cell r="CT108">
            <v>0</v>
          </cell>
          <cell r="CU108">
            <v>0</v>
          </cell>
          <cell r="CV108">
            <v>0</v>
          </cell>
          <cell r="CW108">
            <v>0</v>
          </cell>
          <cell r="CX108">
            <v>0</v>
          </cell>
          <cell r="CY108">
            <v>0</v>
          </cell>
          <cell r="CZ108">
            <v>0</v>
          </cell>
          <cell r="DA108">
            <v>0</v>
          </cell>
          <cell r="DB108">
            <v>0</v>
          </cell>
          <cell r="DC108">
            <v>0</v>
          </cell>
          <cell r="DD108">
            <v>0</v>
          </cell>
          <cell r="DE108">
            <v>0</v>
          </cell>
          <cell r="DF108">
            <v>0</v>
          </cell>
          <cell r="DG108">
            <v>0</v>
          </cell>
          <cell r="DH108">
            <v>0</v>
          </cell>
          <cell r="DI108">
            <v>0</v>
          </cell>
          <cell r="DJ108">
            <v>0</v>
          </cell>
          <cell r="DK108">
            <v>0</v>
          </cell>
          <cell r="DL108">
            <v>0</v>
          </cell>
          <cell r="DM108">
            <v>0</v>
          </cell>
          <cell r="DN108">
            <v>0</v>
          </cell>
          <cell r="DO108">
            <v>0</v>
          </cell>
          <cell r="DP108">
            <v>0</v>
          </cell>
          <cell r="DQ108">
            <v>0</v>
          </cell>
          <cell r="DR108">
            <v>0</v>
          </cell>
          <cell r="DS108">
            <v>0</v>
          </cell>
          <cell r="DT108">
            <v>0</v>
          </cell>
          <cell r="DU108">
            <v>0</v>
          </cell>
          <cell r="DV108">
            <v>0</v>
          </cell>
          <cell r="DW108">
            <v>0</v>
          </cell>
          <cell r="DX108">
            <v>0</v>
          </cell>
          <cell r="DY108">
            <v>0</v>
          </cell>
          <cell r="DZ108">
            <v>0</v>
          </cell>
          <cell r="EA108">
            <v>0</v>
          </cell>
          <cell r="EB108">
            <v>0</v>
          </cell>
          <cell r="EC108">
            <v>0</v>
          </cell>
          <cell r="ED108">
            <v>0</v>
          </cell>
        </row>
        <row r="109"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E109">
            <v>0</v>
          </cell>
          <cell r="BF109">
            <v>0</v>
          </cell>
          <cell r="BG109">
            <v>0</v>
          </cell>
          <cell r="BH109">
            <v>0</v>
          </cell>
          <cell r="BI109">
            <v>0</v>
          </cell>
          <cell r="BJ109">
            <v>0</v>
          </cell>
          <cell r="BK109">
            <v>0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</v>
          </cell>
          <cell r="BV109">
            <v>0</v>
          </cell>
          <cell r="BW109">
            <v>0</v>
          </cell>
          <cell r="BX109">
            <v>0</v>
          </cell>
          <cell r="BY109">
            <v>0</v>
          </cell>
          <cell r="BZ109">
            <v>0</v>
          </cell>
          <cell r="CA109">
            <v>0</v>
          </cell>
          <cell r="CB109">
            <v>0</v>
          </cell>
          <cell r="CC109">
            <v>0</v>
          </cell>
          <cell r="CD109">
            <v>0</v>
          </cell>
          <cell r="CE109">
            <v>0</v>
          </cell>
          <cell r="CF109">
            <v>0</v>
          </cell>
          <cell r="CG109">
            <v>0</v>
          </cell>
          <cell r="CH109">
            <v>0</v>
          </cell>
          <cell r="CI109">
            <v>0</v>
          </cell>
          <cell r="CJ109">
            <v>0</v>
          </cell>
          <cell r="CK109">
            <v>0</v>
          </cell>
          <cell r="CL109">
            <v>0</v>
          </cell>
          <cell r="CM109">
            <v>0</v>
          </cell>
          <cell r="CN109">
            <v>0</v>
          </cell>
          <cell r="CO109">
            <v>0</v>
          </cell>
          <cell r="CP109">
            <v>0</v>
          </cell>
          <cell r="CQ109">
            <v>0</v>
          </cell>
          <cell r="CR109">
            <v>0</v>
          </cell>
          <cell r="CS109">
            <v>0</v>
          </cell>
          <cell r="CT109">
            <v>0</v>
          </cell>
          <cell r="CU109">
            <v>0</v>
          </cell>
          <cell r="CV109">
            <v>0</v>
          </cell>
          <cell r="CW109">
            <v>0</v>
          </cell>
          <cell r="CX109">
            <v>0</v>
          </cell>
          <cell r="CY109">
            <v>0</v>
          </cell>
          <cell r="CZ109">
            <v>0</v>
          </cell>
          <cell r="DA109">
            <v>0</v>
          </cell>
          <cell r="DB109">
            <v>0</v>
          </cell>
          <cell r="DC109">
            <v>0</v>
          </cell>
          <cell r="DD109">
            <v>0</v>
          </cell>
          <cell r="DE109">
            <v>0</v>
          </cell>
          <cell r="DF109">
            <v>0</v>
          </cell>
          <cell r="DG109">
            <v>0</v>
          </cell>
          <cell r="DH109">
            <v>0</v>
          </cell>
          <cell r="DI109">
            <v>0</v>
          </cell>
          <cell r="DJ109">
            <v>0</v>
          </cell>
          <cell r="DK109">
            <v>0</v>
          </cell>
          <cell r="DL109">
            <v>0</v>
          </cell>
          <cell r="DM109">
            <v>0</v>
          </cell>
          <cell r="DN109">
            <v>0</v>
          </cell>
          <cell r="DO109">
            <v>0</v>
          </cell>
          <cell r="DP109">
            <v>0</v>
          </cell>
          <cell r="DQ109">
            <v>0</v>
          </cell>
          <cell r="DR109">
            <v>0</v>
          </cell>
          <cell r="DS109">
            <v>0</v>
          </cell>
          <cell r="DT109">
            <v>0</v>
          </cell>
          <cell r="DU109">
            <v>0</v>
          </cell>
          <cell r="DV109">
            <v>0</v>
          </cell>
          <cell r="DW109">
            <v>0</v>
          </cell>
          <cell r="DX109">
            <v>0</v>
          </cell>
          <cell r="DY109">
            <v>0</v>
          </cell>
          <cell r="DZ109">
            <v>0</v>
          </cell>
          <cell r="EA109">
            <v>0</v>
          </cell>
          <cell r="EB109">
            <v>0</v>
          </cell>
          <cell r="EC109">
            <v>0</v>
          </cell>
          <cell r="ED109">
            <v>0</v>
          </cell>
        </row>
        <row r="110"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E110">
            <v>0</v>
          </cell>
          <cell r="BF110">
            <v>0</v>
          </cell>
          <cell r="BG110">
            <v>0</v>
          </cell>
          <cell r="BH110">
            <v>0</v>
          </cell>
          <cell r="BI110">
            <v>0</v>
          </cell>
          <cell r="BJ110">
            <v>0</v>
          </cell>
          <cell r="BK110">
            <v>0</v>
          </cell>
          <cell r="BL110">
            <v>0</v>
          </cell>
          <cell r="BM110">
            <v>0</v>
          </cell>
          <cell r="BN110">
            <v>0</v>
          </cell>
          <cell r="BO110">
            <v>0</v>
          </cell>
          <cell r="BP110">
            <v>0</v>
          </cell>
          <cell r="BQ110">
            <v>0</v>
          </cell>
          <cell r="BR110">
            <v>0</v>
          </cell>
          <cell r="BS110">
            <v>0</v>
          </cell>
          <cell r="BT110">
            <v>0</v>
          </cell>
          <cell r="BU110">
            <v>0</v>
          </cell>
          <cell r="BV110">
            <v>0</v>
          </cell>
          <cell r="BW110">
            <v>0</v>
          </cell>
          <cell r="BX110">
            <v>0</v>
          </cell>
          <cell r="BY110">
            <v>0</v>
          </cell>
          <cell r="BZ110">
            <v>0</v>
          </cell>
          <cell r="CA110">
            <v>0</v>
          </cell>
          <cell r="CB110">
            <v>0</v>
          </cell>
          <cell r="CC110">
            <v>0</v>
          </cell>
          <cell r="CD110">
            <v>0</v>
          </cell>
          <cell r="CE110">
            <v>0</v>
          </cell>
          <cell r="CF110">
            <v>0</v>
          </cell>
          <cell r="CG110">
            <v>0</v>
          </cell>
          <cell r="CH110">
            <v>0</v>
          </cell>
          <cell r="CI110">
            <v>0</v>
          </cell>
          <cell r="CJ110">
            <v>0</v>
          </cell>
          <cell r="CK110">
            <v>0</v>
          </cell>
          <cell r="CL110">
            <v>0</v>
          </cell>
          <cell r="CM110">
            <v>0</v>
          </cell>
          <cell r="CN110">
            <v>0</v>
          </cell>
          <cell r="CO110">
            <v>0</v>
          </cell>
          <cell r="CP110">
            <v>0</v>
          </cell>
          <cell r="CQ110">
            <v>0</v>
          </cell>
          <cell r="CR110">
            <v>0</v>
          </cell>
          <cell r="CS110">
            <v>0</v>
          </cell>
          <cell r="CT110">
            <v>0</v>
          </cell>
          <cell r="CU110">
            <v>0</v>
          </cell>
          <cell r="CV110">
            <v>0</v>
          </cell>
          <cell r="CW110">
            <v>0</v>
          </cell>
          <cell r="CX110">
            <v>0</v>
          </cell>
          <cell r="CY110">
            <v>0</v>
          </cell>
          <cell r="CZ110">
            <v>0</v>
          </cell>
          <cell r="DA110">
            <v>0</v>
          </cell>
          <cell r="DB110">
            <v>0</v>
          </cell>
          <cell r="DC110">
            <v>0</v>
          </cell>
          <cell r="DD110">
            <v>0</v>
          </cell>
          <cell r="DE110">
            <v>0</v>
          </cell>
          <cell r="DF110">
            <v>0</v>
          </cell>
          <cell r="DG110">
            <v>0</v>
          </cell>
          <cell r="DH110">
            <v>0</v>
          </cell>
          <cell r="DI110">
            <v>0</v>
          </cell>
          <cell r="DJ110">
            <v>0</v>
          </cell>
          <cell r="DK110">
            <v>0</v>
          </cell>
          <cell r="DL110">
            <v>0</v>
          </cell>
          <cell r="DM110">
            <v>0</v>
          </cell>
          <cell r="DN110">
            <v>0</v>
          </cell>
          <cell r="DO110">
            <v>0</v>
          </cell>
          <cell r="DP110">
            <v>0</v>
          </cell>
          <cell r="DQ110">
            <v>0</v>
          </cell>
          <cell r="DR110">
            <v>0</v>
          </cell>
          <cell r="DS110">
            <v>0</v>
          </cell>
          <cell r="DT110">
            <v>0</v>
          </cell>
          <cell r="DU110">
            <v>0</v>
          </cell>
          <cell r="DV110">
            <v>0</v>
          </cell>
          <cell r="DW110">
            <v>0</v>
          </cell>
          <cell r="DX110">
            <v>0</v>
          </cell>
          <cell r="DY110">
            <v>0</v>
          </cell>
          <cell r="DZ110">
            <v>0</v>
          </cell>
          <cell r="EA110">
            <v>0</v>
          </cell>
          <cell r="EB110">
            <v>0</v>
          </cell>
          <cell r="EC110">
            <v>0</v>
          </cell>
          <cell r="ED110">
            <v>0</v>
          </cell>
        </row>
        <row r="111"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0</v>
          </cell>
          <cell r="BD111">
            <v>0</v>
          </cell>
          <cell r="BE111">
            <v>0</v>
          </cell>
          <cell r="BF111">
            <v>0</v>
          </cell>
          <cell r="BG111">
            <v>0</v>
          </cell>
          <cell r="BH111">
            <v>0</v>
          </cell>
          <cell r="BI111">
            <v>0</v>
          </cell>
          <cell r="BJ111">
            <v>0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0</v>
          </cell>
          <cell r="BQ111">
            <v>0</v>
          </cell>
          <cell r="BR111">
            <v>0</v>
          </cell>
          <cell r="BS111">
            <v>0</v>
          </cell>
          <cell r="BT111">
            <v>0</v>
          </cell>
          <cell r="BU111">
            <v>0</v>
          </cell>
          <cell r="BV111">
            <v>0</v>
          </cell>
          <cell r="BW111">
            <v>0</v>
          </cell>
          <cell r="BX111">
            <v>0</v>
          </cell>
          <cell r="BY111">
            <v>0</v>
          </cell>
          <cell r="BZ111">
            <v>0</v>
          </cell>
          <cell r="CA111">
            <v>0</v>
          </cell>
          <cell r="CB111">
            <v>0</v>
          </cell>
          <cell r="CC111">
            <v>0</v>
          </cell>
          <cell r="CD111">
            <v>0</v>
          </cell>
          <cell r="CE111">
            <v>0</v>
          </cell>
          <cell r="CF111">
            <v>0</v>
          </cell>
          <cell r="CG111">
            <v>0</v>
          </cell>
          <cell r="CH111">
            <v>0</v>
          </cell>
          <cell r="CI111">
            <v>0</v>
          </cell>
          <cell r="CJ111">
            <v>0</v>
          </cell>
          <cell r="CK111">
            <v>0</v>
          </cell>
          <cell r="CL111">
            <v>0</v>
          </cell>
          <cell r="CM111">
            <v>0</v>
          </cell>
          <cell r="CN111">
            <v>0</v>
          </cell>
          <cell r="CO111">
            <v>0</v>
          </cell>
          <cell r="CP111">
            <v>0</v>
          </cell>
          <cell r="CQ111">
            <v>0</v>
          </cell>
          <cell r="CR111">
            <v>0</v>
          </cell>
          <cell r="CS111">
            <v>0</v>
          </cell>
          <cell r="CT111">
            <v>0</v>
          </cell>
          <cell r="CU111">
            <v>0</v>
          </cell>
          <cell r="CV111">
            <v>0</v>
          </cell>
          <cell r="CW111">
            <v>0</v>
          </cell>
          <cell r="CX111">
            <v>0</v>
          </cell>
          <cell r="CY111">
            <v>0</v>
          </cell>
          <cell r="CZ111">
            <v>0</v>
          </cell>
          <cell r="DA111">
            <v>0</v>
          </cell>
          <cell r="DB111">
            <v>0</v>
          </cell>
          <cell r="DC111">
            <v>0</v>
          </cell>
          <cell r="DD111">
            <v>0</v>
          </cell>
          <cell r="DE111">
            <v>0</v>
          </cell>
          <cell r="DF111">
            <v>0</v>
          </cell>
          <cell r="DG111">
            <v>0</v>
          </cell>
          <cell r="DH111">
            <v>0</v>
          </cell>
          <cell r="DI111">
            <v>0</v>
          </cell>
          <cell r="DJ111">
            <v>0</v>
          </cell>
          <cell r="DK111">
            <v>0</v>
          </cell>
          <cell r="DL111">
            <v>0</v>
          </cell>
          <cell r="DM111">
            <v>0</v>
          </cell>
          <cell r="DN111">
            <v>0</v>
          </cell>
          <cell r="DO111">
            <v>0</v>
          </cell>
          <cell r="DP111">
            <v>0</v>
          </cell>
          <cell r="DQ111">
            <v>0</v>
          </cell>
          <cell r="DR111">
            <v>0</v>
          </cell>
          <cell r="DS111">
            <v>0</v>
          </cell>
          <cell r="DT111">
            <v>0</v>
          </cell>
          <cell r="DU111">
            <v>0</v>
          </cell>
          <cell r="DV111">
            <v>0</v>
          </cell>
          <cell r="DW111">
            <v>0</v>
          </cell>
          <cell r="DX111">
            <v>0</v>
          </cell>
          <cell r="DY111">
            <v>0</v>
          </cell>
          <cell r="DZ111">
            <v>0</v>
          </cell>
          <cell r="EA111">
            <v>0</v>
          </cell>
          <cell r="EB111">
            <v>0</v>
          </cell>
          <cell r="EC111">
            <v>0</v>
          </cell>
          <cell r="ED111">
            <v>0</v>
          </cell>
        </row>
        <row r="112"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0</v>
          </cell>
          <cell r="BI112">
            <v>0</v>
          </cell>
          <cell r="BJ112">
            <v>0</v>
          </cell>
          <cell r="BK112">
            <v>0</v>
          </cell>
          <cell r="BL112">
            <v>0</v>
          </cell>
          <cell r="BM112">
            <v>0</v>
          </cell>
          <cell r="BN112">
            <v>0</v>
          </cell>
          <cell r="BO112">
            <v>0</v>
          </cell>
          <cell r="BP112">
            <v>0</v>
          </cell>
          <cell r="BQ112">
            <v>0</v>
          </cell>
          <cell r="BR112">
            <v>0</v>
          </cell>
          <cell r="BS112">
            <v>0</v>
          </cell>
          <cell r="BT112">
            <v>0</v>
          </cell>
          <cell r="BU112">
            <v>0</v>
          </cell>
          <cell r="BV112">
            <v>0</v>
          </cell>
          <cell r="BW112">
            <v>0</v>
          </cell>
          <cell r="BX112">
            <v>0</v>
          </cell>
          <cell r="BY112">
            <v>0</v>
          </cell>
          <cell r="BZ112">
            <v>0</v>
          </cell>
          <cell r="CA112">
            <v>0</v>
          </cell>
          <cell r="CB112">
            <v>0</v>
          </cell>
          <cell r="CC112">
            <v>0</v>
          </cell>
          <cell r="CD112">
            <v>0</v>
          </cell>
          <cell r="CE112">
            <v>0</v>
          </cell>
          <cell r="CF112">
            <v>0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0</v>
          </cell>
          <cell r="CM112">
            <v>0</v>
          </cell>
          <cell r="CN112">
            <v>0</v>
          </cell>
          <cell r="CO112">
            <v>0</v>
          </cell>
          <cell r="CP112">
            <v>0</v>
          </cell>
          <cell r="CQ112">
            <v>0</v>
          </cell>
          <cell r="CR112">
            <v>0</v>
          </cell>
          <cell r="CS112">
            <v>0</v>
          </cell>
          <cell r="CT112">
            <v>0</v>
          </cell>
          <cell r="CU112">
            <v>0</v>
          </cell>
          <cell r="CV112">
            <v>0</v>
          </cell>
          <cell r="CW112">
            <v>0</v>
          </cell>
          <cell r="CX112">
            <v>0</v>
          </cell>
          <cell r="CY112">
            <v>0</v>
          </cell>
          <cell r="CZ112">
            <v>0</v>
          </cell>
          <cell r="DA112">
            <v>0</v>
          </cell>
          <cell r="DB112">
            <v>0</v>
          </cell>
          <cell r="DC112">
            <v>0</v>
          </cell>
          <cell r="DD112">
            <v>0</v>
          </cell>
          <cell r="DE112">
            <v>0</v>
          </cell>
          <cell r="DF112">
            <v>0</v>
          </cell>
          <cell r="DG112">
            <v>0</v>
          </cell>
          <cell r="DH112">
            <v>0</v>
          </cell>
          <cell r="DI112">
            <v>0</v>
          </cell>
          <cell r="DJ112">
            <v>0</v>
          </cell>
          <cell r="DK112">
            <v>0</v>
          </cell>
          <cell r="DL112">
            <v>0</v>
          </cell>
          <cell r="DM112">
            <v>0</v>
          </cell>
          <cell r="DN112">
            <v>0</v>
          </cell>
          <cell r="DO112">
            <v>0</v>
          </cell>
          <cell r="DP112">
            <v>0</v>
          </cell>
          <cell r="DQ112">
            <v>0</v>
          </cell>
          <cell r="DR112">
            <v>0</v>
          </cell>
          <cell r="DS112">
            <v>0</v>
          </cell>
          <cell r="DT112">
            <v>0</v>
          </cell>
          <cell r="DU112">
            <v>0</v>
          </cell>
          <cell r="DV112">
            <v>0</v>
          </cell>
          <cell r="DW112">
            <v>0</v>
          </cell>
          <cell r="DX112">
            <v>0</v>
          </cell>
          <cell r="DY112">
            <v>0</v>
          </cell>
          <cell r="DZ112">
            <v>0</v>
          </cell>
          <cell r="EA112">
            <v>0</v>
          </cell>
          <cell r="EB112">
            <v>0</v>
          </cell>
          <cell r="EC112">
            <v>0</v>
          </cell>
          <cell r="ED112">
            <v>0</v>
          </cell>
        </row>
        <row r="113"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G113">
            <v>0</v>
          </cell>
          <cell r="BH113">
            <v>0</v>
          </cell>
          <cell r="BI113">
            <v>0</v>
          </cell>
          <cell r="BJ113">
            <v>0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0</v>
          </cell>
          <cell r="BQ113">
            <v>0</v>
          </cell>
          <cell r="BR113">
            <v>0</v>
          </cell>
          <cell r="BS113">
            <v>0</v>
          </cell>
          <cell r="BT113">
            <v>0</v>
          </cell>
          <cell r="BU113">
            <v>0</v>
          </cell>
          <cell r="BV113">
            <v>0</v>
          </cell>
          <cell r="BW113">
            <v>0</v>
          </cell>
          <cell r="BX113">
            <v>0</v>
          </cell>
          <cell r="BY113">
            <v>0</v>
          </cell>
          <cell r="BZ113">
            <v>0</v>
          </cell>
          <cell r="CA113">
            <v>0</v>
          </cell>
          <cell r="CB113">
            <v>0</v>
          </cell>
          <cell r="CC113">
            <v>0</v>
          </cell>
          <cell r="CD113">
            <v>0</v>
          </cell>
          <cell r="CE113">
            <v>0</v>
          </cell>
          <cell r="CF113">
            <v>0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0</v>
          </cell>
          <cell r="CL113">
            <v>0</v>
          </cell>
          <cell r="CM113">
            <v>0</v>
          </cell>
          <cell r="CN113">
            <v>0</v>
          </cell>
          <cell r="CO113">
            <v>0</v>
          </cell>
          <cell r="CP113">
            <v>0</v>
          </cell>
          <cell r="CQ113">
            <v>0</v>
          </cell>
          <cell r="CR113">
            <v>0</v>
          </cell>
          <cell r="CS113">
            <v>0</v>
          </cell>
          <cell r="CT113">
            <v>0</v>
          </cell>
          <cell r="CU113">
            <v>0</v>
          </cell>
          <cell r="CV113">
            <v>0</v>
          </cell>
          <cell r="CW113">
            <v>0</v>
          </cell>
          <cell r="CX113">
            <v>0</v>
          </cell>
          <cell r="CY113">
            <v>0</v>
          </cell>
          <cell r="CZ113">
            <v>0</v>
          </cell>
          <cell r="DA113">
            <v>0</v>
          </cell>
          <cell r="DB113">
            <v>0</v>
          </cell>
          <cell r="DC113">
            <v>0</v>
          </cell>
          <cell r="DD113">
            <v>0</v>
          </cell>
          <cell r="DE113">
            <v>0</v>
          </cell>
          <cell r="DF113">
            <v>0</v>
          </cell>
          <cell r="DG113">
            <v>0</v>
          </cell>
          <cell r="DH113">
            <v>0</v>
          </cell>
          <cell r="DI113">
            <v>0</v>
          </cell>
          <cell r="DJ113">
            <v>0</v>
          </cell>
          <cell r="DK113">
            <v>0</v>
          </cell>
          <cell r="DL113">
            <v>0</v>
          </cell>
          <cell r="DM113">
            <v>0</v>
          </cell>
          <cell r="DN113">
            <v>0</v>
          </cell>
          <cell r="DO113">
            <v>0</v>
          </cell>
          <cell r="DP113">
            <v>0</v>
          </cell>
          <cell r="DQ113">
            <v>0</v>
          </cell>
          <cell r="DR113">
            <v>0</v>
          </cell>
          <cell r="DS113">
            <v>0</v>
          </cell>
          <cell r="DT113">
            <v>0</v>
          </cell>
          <cell r="DU113">
            <v>0</v>
          </cell>
          <cell r="DV113">
            <v>0</v>
          </cell>
          <cell r="DW113">
            <v>0</v>
          </cell>
          <cell r="DX113">
            <v>0</v>
          </cell>
          <cell r="DY113">
            <v>0</v>
          </cell>
          <cell r="DZ113">
            <v>0</v>
          </cell>
          <cell r="EA113">
            <v>0</v>
          </cell>
          <cell r="EB113">
            <v>0</v>
          </cell>
          <cell r="EC113">
            <v>0</v>
          </cell>
          <cell r="ED113">
            <v>0</v>
          </cell>
        </row>
        <row r="114"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0</v>
          </cell>
          <cell r="BD114">
            <v>0</v>
          </cell>
          <cell r="BE114">
            <v>0</v>
          </cell>
          <cell r="BF114">
            <v>0</v>
          </cell>
          <cell r="BG114">
            <v>0</v>
          </cell>
          <cell r="BH114">
            <v>0</v>
          </cell>
          <cell r="BI114">
            <v>0</v>
          </cell>
          <cell r="BJ114">
            <v>0</v>
          </cell>
          <cell r="BK114">
            <v>0</v>
          </cell>
          <cell r="BL114">
            <v>0</v>
          </cell>
          <cell r="BM114">
            <v>0</v>
          </cell>
          <cell r="BN114">
            <v>0</v>
          </cell>
          <cell r="BO114">
            <v>0</v>
          </cell>
          <cell r="BP114">
            <v>0</v>
          </cell>
          <cell r="BQ114">
            <v>0</v>
          </cell>
          <cell r="BR114">
            <v>0</v>
          </cell>
          <cell r="BS114">
            <v>0</v>
          </cell>
          <cell r="BT114">
            <v>0</v>
          </cell>
          <cell r="BU114">
            <v>0</v>
          </cell>
          <cell r="BV114">
            <v>0</v>
          </cell>
          <cell r="BW114">
            <v>0</v>
          </cell>
          <cell r="BX114">
            <v>0</v>
          </cell>
          <cell r="BY114">
            <v>0</v>
          </cell>
          <cell r="BZ114">
            <v>0</v>
          </cell>
          <cell r="CA114">
            <v>0</v>
          </cell>
          <cell r="CB114">
            <v>0</v>
          </cell>
          <cell r="CC114">
            <v>0</v>
          </cell>
          <cell r="CD114">
            <v>0</v>
          </cell>
          <cell r="CE114">
            <v>0</v>
          </cell>
          <cell r="CF114">
            <v>0</v>
          </cell>
          <cell r="CG114">
            <v>0</v>
          </cell>
          <cell r="CH114">
            <v>0</v>
          </cell>
          <cell r="CI114">
            <v>0</v>
          </cell>
          <cell r="CJ114">
            <v>0</v>
          </cell>
          <cell r="CK114">
            <v>0</v>
          </cell>
          <cell r="CL114">
            <v>0</v>
          </cell>
          <cell r="CM114">
            <v>0</v>
          </cell>
          <cell r="CN114">
            <v>0</v>
          </cell>
          <cell r="CO114">
            <v>0</v>
          </cell>
          <cell r="CP114">
            <v>0</v>
          </cell>
          <cell r="CQ114">
            <v>0</v>
          </cell>
          <cell r="CR114">
            <v>0</v>
          </cell>
          <cell r="CS114">
            <v>0</v>
          </cell>
          <cell r="CT114">
            <v>0</v>
          </cell>
          <cell r="CU114">
            <v>0</v>
          </cell>
          <cell r="CV114">
            <v>0</v>
          </cell>
          <cell r="CW114">
            <v>0</v>
          </cell>
          <cell r="CX114">
            <v>0</v>
          </cell>
          <cell r="CY114">
            <v>0</v>
          </cell>
          <cell r="CZ114">
            <v>0</v>
          </cell>
          <cell r="DA114">
            <v>0</v>
          </cell>
          <cell r="DB114">
            <v>0</v>
          </cell>
          <cell r="DC114">
            <v>0</v>
          </cell>
          <cell r="DD114">
            <v>0</v>
          </cell>
          <cell r="DE114">
            <v>0</v>
          </cell>
          <cell r="DF114">
            <v>0</v>
          </cell>
          <cell r="DG114">
            <v>0</v>
          </cell>
          <cell r="DH114">
            <v>0</v>
          </cell>
          <cell r="DI114">
            <v>0</v>
          </cell>
          <cell r="DJ114">
            <v>0</v>
          </cell>
          <cell r="DK114">
            <v>0</v>
          </cell>
          <cell r="DL114">
            <v>0</v>
          </cell>
          <cell r="DM114">
            <v>0</v>
          </cell>
          <cell r="DN114">
            <v>0</v>
          </cell>
          <cell r="DO114">
            <v>0</v>
          </cell>
          <cell r="DP114">
            <v>0</v>
          </cell>
          <cell r="DQ114">
            <v>0</v>
          </cell>
          <cell r="DR114">
            <v>0</v>
          </cell>
          <cell r="DS114">
            <v>0</v>
          </cell>
          <cell r="DT114">
            <v>0</v>
          </cell>
          <cell r="DU114">
            <v>0</v>
          </cell>
          <cell r="DV114">
            <v>0</v>
          </cell>
          <cell r="DW114">
            <v>0</v>
          </cell>
          <cell r="DX114">
            <v>0</v>
          </cell>
          <cell r="DY114">
            <v>0</v>
          </cell>
          <cell r="DZ114">
            <v>0</v>
          </cell>
          <cell r="EA114">
            <v>0</v>
          </cell>
          <cell r="EB114">
            <v>0</v>
          </cell>
          <cell r="EC114">
            <v>0</v>
          </cell>
          <cell r="ED114">
            <v>0</v>
          </cell>
        </row>
        <row r="115"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0</v>
          </cell>
          <cell r="BD115">
            <v>0</v>
          </cell>
          <cell r="BE115">
            <v>0</v>
          </cell>
          <cell r="BF115">
            <v>0</v>
          </cell>
          <cell r="BG115">
            <v>0</v>
          </cell>
          <cell r="BH115">
            <v>0</v>
          </cell>
          <cell r="BI115">
            <v>0</v>
          </cell>
          <cell r="BJ115">
            <v>0</v>
          </cell>
          <cell r="BK115">
            <v>0</v>
          </cell>
          <cell r="BL115">
            <v>0</v>
          </cell>
          <cell r="BM115">
            <v>0</v>
          </cell>
          <cell r="BN115">
            <v>0</v>
          </cell>
          <cell r="BO115">
            <v>0</v>
          </cell>
          <cell r="BP115">
            <v>0</v>
          </cell>
          <cell r="BQ115">
            <v>0</v>
          </cell>
          <cell r="BR115">
            <v>0</v>
          </cell>
          <cell r="BS115">
            <v>0</v>
          </cell>
          <cell r="BT115">
            <v>0</v>
          </cell>
          <cell r="BU115">
            <v>0</v>
          </cell>
          <cell r="BV115">
            <v>0</v>
          </cell>
          <cell r="BW115">
            <v>0</v>
          </cell>
          <cell r="BX115">
            <v>0</v>
          </cell>
          <cell r="BY115">
            <v>0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0</v>
          </cell>
          <cell r="CE115">
            <v>0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0</v>
          </cell>
          <cell r="CL115">
            <v>0</v>
          </cell>
          <cell r="CM115">
            <v>0</v>
          </cell>
          <cell r="CN115">
            <v>0</v>
          </cell>
          <cell r="CO115">
            <v>0</v>
          </cell>
          <cell r="CP115">
            <v>0</v>
          </cell>
          <cell r="CQ115">
            <v>0</v>
          </cell>
          <cell r="CR115">
            <v>0</v>
          </cell>
          <cell r="CS115">
            <v>0</v>
          </cell>
          <cell r="CT115">
            <v>0</v>
          </cell>
          <cell r="CU115">
            <v>0</v>
          </cell>
          <cell r="CV115">
            <v>0</v>
          </cell>
          <cell r="CW115">
            <v>0</v>
          </cell>
          <cell r="CX115">
            <v>0</v>
          </cell>
          <cell r="CY115">
            <v>0</v>
          </cell>
          <cell r="CZ115">
            <v>0</v>
          </cell>
          <cell r="DA115">
            <v>0</v>
          </cell>
          <cell r="DB115">
            <v>0</v>
          </cell>
          <cell r="DC115">
            <v>0</v>
          </cell>
          <cell r="DD115">
            <v>0</v>
          </cell>
          <cell r="DE115">
            <v>0</v>
          </cell>
          <cell r="DF115">
            <v>0</v>
          </cell>
          <cell r="DG115">
            <v>0</v>
          </cell>
          <cell r="DH115">
            <v>0</v>
          </cell>
          <cell r="DI115">
            <v>0</v>
          </cell>
          <cell r="DJ115">
            <v>0</v>
          </cell>
          <cell r="DK115">
            <v>0</v>
          </cell>
          <cell r="DL115">
            <v>0</v>
          </cell>
          <cell r="DM115">
            <v>0</v>
          </cell>
          <cell r="DN115">
            <v>0</v>
          </cell>
          <cell r="DO115">
            <v>0</v>
          </cell>
          <cell r="DP115">
            <v>0</v>
          </cell>
          <cell r="DQ115">
            <v>0</v>
          </cell>
          <cell r="DR115">
            <v>0</v>
          </cell>
          <cell r="DS115">
            <v>0</v>
          </cell>
          <cell r="DT115">
            <v>0</v>
          </cell>
          <cell r="DU115">
            <v>0</v>
          </cell>
          <cell r="DV115">
            <v>0</v>
          </cell>
          <cell r="DW115">
            <v>0</v>
          </cell>
          <cell r="DX115">
            <v>0</v>
          </cell>
          <cell r="DY115">
            <v>0</v>
          </cell>
          <cell r="DZ115">
            <v>0</v>
          </cell>
          <cell r="EA115">
            <v>0</v>
          </cell>
          <cell r="EB115">
            <v>0</v>
          </cell>
          <cell r="EC115">
            <v>0</v>
          </cell>
          <cell r="ED115">
            <v>0</v>
          </cell>
        </row>
        <row r="116"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0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0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0</v>
          </cell>
          <cell r="BZ116">
            <v>0</v>
          </cell>
          <cell r="CA116">
            <v>0</v>
          </cell>
          <cell r="CB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0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  <cell r="CR116">
            <v>0</v>
          </cell>
          <cell r="CS116">
            <v>0</v>
          </cell>
          <cell r="CT116">
            <v>0</v>
          </cell>
          <cell r="CU116">
            <v>0</v>
          </cell>
          <cell r="CV116">
            <v>0</v>
          </cell>
          <cell r="CW116">
            <v>0</v>
          </cell>
          <cell r="CX116">
            <v>0</v>
          </cell>
          <cell r="CY116">
            <v>0</v>
          </cell>
          <cell r="CZ116">
            <v>0</v>
          </cell>
          <cell r="DA116">
            <v>0</v>
          </cell>
          <cell r="DB116">
            <v>0</v>
          </cell>
          <cell r="DC116">
            <v>0</v>
          </cell>
          <cell r="DD116">
            <v>0</v>
          </cell>
          <cell r="DE116">
            <v>0</v>
          </cell>
          <cell r="DF116">
            <v>0</v>
          </cell>
          <cell r="DG116">
            <v>0</v>
          </cell>
          <cell r="DH116">
            <v>0</v>
          </cell>
          <cell r="DI116">
            <v>0</v>
          </cell>
          <cell r="DJ116">
            <v>0</v>
          </cell>
          <cell r="DK116">
            <v>0</v>
          </cell>
          <cell r="DL116">
            <v>0</v>
          </cell>
          <cell r="DM116">
            <v>0</v>
          </cell>
          <cell r="DN116">
            <v>0</v>
          </cell>
          <cell r="DO116">
            <v>0</v>
          </cell>
          <cell r="DP116">
            <v>0</v>
          </cell>
          <cell r="DQ116">
            <v>0</v>
          </cell>
          <cell r="DR116">
            <v>0</v>
          </cell>
          <cell r="DS116">
            <v>0</v>
          </cell>
          <cell r="DT116">
            <v>0</v>
          </cell>
          <cell r="DU116">
            <v>0</v>
          </cell>
          <cell r="DV116">
            <v>0</v>
          </cell>
          <cell r="DW116">
            <v>0</v>
          </cell>
          <cell r="DX116">
            <v>0</v>
          </cell>
          <cell r="DY116">
            <v>0</v>
          </cell>
          <cell r="DZ116">
            <v>0</v>
          </cell>
          <cell r="EA116">
            <v>0</v>
          </cell>
          <cell r="EB116">
            <v>0</v>
          </cell>
          <cell r="EC116">
            <v>0</v>
          </cell>
          <cell r="ED116">
            <v>0</v>
          </cell>
        </row>
        <row r="117"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0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  <cell r="CR117">
            <v>0</v>
          </cell>
          <cell r="CS117">
            <v>0</v>
          </cell>
          <cell r="CT117">
            <v>0</v>
          </cell>
          <cell r="CU117">
            <v>0</v>
          </cell>
          <cell r="CV117">
            <v>0</v>
          </cell>
          <cell r="CW117">
            <v>0</v>
          </cell>
          <cell r="CX117">
            <v>0</v>
          </cell>
          <cell r="CY117">
            <v>0</v>
          </cell>
          <cell r="CZ117">
            <v>0</v>
          </cell>
          <cell r="DA117">
            <v>0</v>
          </cell>
          <cell r="DB117">
            <v>0</v>
          </cell>
          <cell r="DC117">
            <v>0</v>
          </cell>
          <cell r="DD117">
            <v>0</v>
          </cell>
          <cell r="DE117">
            <v>0</v>
          </cell>
          <cell r="DF117">
            <v>0</v>
          </cell>
          <cell r="DG117">
            <v>0</v>
          </cell>
          <cell r="DH117">
            <v>0</v>
          </cell>
          <cell r="DI117">
            <v>0</v>
          </cell>
          <cell r="DJ117">
            <v>0</v>
          </cell>
          <cell r="DK117">
            <v>0</v>
          </cell>
          <cell r="DL117">
            <v>0</v>
          </cell>
          <cell r="DM117">
            <v>0</v>
          </cell>
          <cell r="DN117">
            <v>0</v>
          </cell>
          <cell r="DO117">
            <v>0</v>
          </cell>
          <cell r="DP117">
            <v>0</v>
          </cell>
          <cell r="DQ117">
            <v>0</v>
          </cell>
          <cell r="DR117">
            <v>0</v>
          </cell>
          <cell r="DS117">
            <v>0</v>
          </cell>
          <cell r="DT117">
            <v>0</v>
          </cell>
          <cell r="DU117">
            <v>0</v>
          </cell>
          <cell r="DV117">
            <v>0</v>
          </cell>
          <cell r="DW117">
            <v>0</v>
          </cell>
          <cell r="DX117">
            <v>0</v>
          </cell>
          <cell r="DY117">
            <v>0</v>
          </cell>
          <cell r="DZ117">
            <v>0</v>
          </cell>
          <cell r="EA117">
            <v>0</v>
          </cell>
          <cell r="EB117">
            <v>0</v>
          </cell>
          <cell r="EC117">
            <v>0</v>
          </cell>
          <cell r="ED117">
            <v>0</v>
          </cell>
        </row>
        <row r="118"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0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  <cell r="CR118">
            <v>0</v>
          </cell>
          <cell r="CS118">
            <v>0</v>
          </cell>
          <cell r="CT118">
            <v>0</v>
          </cell>
          <cell r="CU118">
            <v>0</v>
          </cell>
          <cell r="CV118">
            <v>0</v>
          </cell>
          <cell r="CW118">
            <v>0</v>
          </cell>
          <cell r="CX118">
            <v>0</v>
          </cell>
          <cell r="CY118">
            <v>0</v>
          </cell>
          <cell r="CZ118">
            <v>0</v>
          </cell>
          <cell r="DA118">
            <v>0</v>
          </cell>
          <cell r="DB118">
            <v>0</v>
          </cell>
          <cell r="DC118">
            <v>0</v>
          </cell>
          <cell r="DD118">
            <v>0</v>
          </cell>
          <cell r="DE118">
            <v>0</v>
          </cell>
          <cell r="DF118">
            <v>0</v>
          </cell>
          <cell r="DG118">
            <v>0</v>
          </cell>
          <cell r="DH118">
            <v>0</v>
          </cell>
          <cell r="DI118">
            <v>0</v>
          </cell>
          <cell r="DJ118">
            <v>0</v>
          </cell>
          <cell r="DK118">
            <v>0</v>
          </cell>
          <cell r="DL118">
            <v>0</v>
          </cell>
          <cell r="DM118">
            <v>0</v>
          </cell>
          <cell r="DN118">
            <v>0</v>
          </cell>
          <cell r="DO118">
            <v>0</v>
          </cell>
          <cell r="DP118">
            <v>0</v>
          </cell>
          <cell r="DQ118">
            <v>0</v>
          </cell>
          <cell r="DR118">
            <v>0</v>
          </cell>
          <cell r="DS118">
            <v>0</v>
          </cell>
          <cell r="DT118">
            <v>0</v>
          </cell>
          <cell r="DU118">
            <v>0</v>
          </cell>
          <cell r="DV118">
            <v>0</v>
          </cell>
          <cell r="DW118">
            <v>0</v>
          </cell>
          <cell r="DX118">
            <v>0</v>
          </cell>
          <cell r="DY118">
            <v>0</v>
          </cell>
          <cell r="DZ118">
            <v>0</v>
          </cell>
          <cell r="EA118">
            <v>0</v>
          </cell>
          <cell r="EB118">
            <v>0</v>
          </cell>
          <cell r="EC118">
            <v>0</v>
          </cell>
          <cell r="ED118">
            <v>0</v>
          </cell>
        </row>
        <row r="119"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0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  <cell r="BZ119">
            <v>0</v>
          </cell>
          <cell r="CA119">
            <v>0</v>
          </cell>
          <cell r="CB119">
            <v>0</v>
          </cell>
          <cell r="CC119">
            <v>0</v>
          </cell>
          <cell r="CD119">
            <v>0</v>
          </cell>
          <cell r="CE119">
            <v>0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  <cell r="CR119">
            <v>0</v>
          </cell>
          <cell r="CS119">
            <v>0</v>
          </cell>
          <cell r="CT119">
            <v>0</v>
          </cell>
          <cell r="CU119">
            <v>0</v>
          </cell>
          <cell r="CV119">
            <v>0</v>
          </cell>
          <cell r="CW119">
            <v>0</v>
          </cell>
          <cell r="CX119">
            <v>0</v>
          </cell>
          <cell r="CY119">
            <v>0</v>
          </cell>
          <cell r="CZ119">
            <v>0</v>
          </cell>
          <cell r="DA119">
            <v>0</v>
          </cell>
          <cell r="DB119">
            <v>0</v>
          </cell>
          <cell r="DC119">
            <v>0</v>
          </cell>
          <cell r="DD119">
            <v>0</v>
          </cell>
          <cell r="DE119">
            <v>0</v>
          </cell>
          <cell r="DF119">
            <v>0</v>
          </cell>
          <cell r="DG119">
            <v>0</v>
          </cell>
          <cell r="DH119">
            <v>0</v>
          </cell>
          <cell r="DI119">
            <v>0</v>
          </cell>
          <cell r="DJ119">
            <v>0</v>
          </cell>
          <cell r="DK119">
            <v>0</v>
          </cell>
          <cell r="DL119">
            <v>0</v>
          </cell>
          <cell r="DM119">
            <v>0</v>
          </cell>
          <cell r="DN119">
            <v>0</v>
          </cell>
          <cell r="DO119">
            <v>0</v>
          </cell>
          <cell r="DP119">
            <v>0</v>
          </cell>
          <cell r="DQ119">
            <v>0</v>
          </cell>
          <cell r="DR119">
            <v>0</v>
          </cell>
          <cell r="DS119">
            <v>0</v>
          </cell>
          <cell r="DT119">
            <v>0</v>
          </cell>
          <cell r="DU119">
            <v>0</v>
          </cell>
          <cell r="DV119">
            <v>0</v>
          </cell>
          <cell r="DW119">
            <v>0</v>
          </cell>
          <cell r="DX119">
            <v>0</v>
          </cell>
          <cell r="DY119">
            <v>0</v>
          </cell>
          <cell r="DZ119">
            <v>0</v>
          </cell>
          <cell r="EA119">
            <v>0</v>
          </cell>
          <cell r="EB119">
            <v>0</v>
          </cell>
          <cell r="EC119">
            <v>0</v>
          </cell>
          <cell r="ED119">
            <v>0</v>
          </cell>
        </row>
        <row r="120"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0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  <cell r="BZ120">
            <v>0</v>
          </cell>
          <cell r="CA120">
            <v>0</v>
          </cell>
          <cell r="CB120">
            <v>0</v>
          </cell>
          <cell r="CC120">
            <v>0</v>
          </cell>
          <cell r="CD120">
            <v>0</v>
          </cell>
          <cell r="CE120">
            <v>0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  <cell r="CR120">
            <v>0</v>
          </cell>
          <cell r="CS120">
            <v>0</v>
          </cell>
          <cell r="CT120">
            <v>0</v>
          </cell>
          <cell r="CU120">
            <v>0</v>
          </cell>
          <cell r="CV120">
            <v>0</v>
          </cell>
          <cell r="CW120">
            <v>0</v>
          </cell>
          <cell r="CX120">
            <v>0</v>
          </cell>
          <cell r="CY120">
            <v>0</v>
          </cell>
          <cell r="CZ120">
            <v>0</v>
          </cell>
          <cell r="DA120">
            <v>0</v>
          </cell>
          <cell r="DB120">
            <v>0</v>
          </cell>
          <cell r="DC120">
            <v>0</v>
          </cell>
          <cell r="DD120">
            <v>0</v>
          </cell>
          <cell r="DE120">
            <v>0</v>
          </cell>
          <cell r="DF120">
            <v>0</v>
          </cell>
          <cell r="DG120">
            <v>0</v>
          </cell>
          <cell r="DH120">
            <v>0</v>
          </cell>
          <cell r="DI120">
            <v>0</v>
          </cell>
          <cell r="DJ120">
            <v>0</v>
          </cell>
          <cell r="DK120">
            <v>0</v>
          </cell>
          <cell r="DL120">
            <v>0</v>
          </cell>
          <cell r="DM120">
            <v>0</v>
          </cell>
          <cell r="DN120">
            <v>0</v>
          </cell>
          <cell r="DO120">
            <v>0</v>
          </cell>
          <cell r="DP120">
            <v>0</v>
          </cell>
          <cell r="DQ120">
            <v>0</v>
          </cell>
          <cell r="DR120">
            <v>0</v>
          </cell>
          <cell r="DS120">
            <v>0</v>
          </cell>
          <cell r="DT120">
            <v>0</v>
          </cell>
          <cell r="DU120">
            <v>0</v>
          </cell>
          <cell r="DV120">
            <v>0</v>
          </cell>
          <cell r="DW120">
            <v>0</v>
          </cell>
          <cell r="DX120">
            <v>0</v>
          </cell>
          <cell r="DY120">
            <v>0</v>
          </cell>
          <cell r="DZ120">
            <v>0</v>
          </cell>
          <cell r="EA120">
            <v>0</v>
          </cell>
          <cell r="EB120">
            <v>0</v>
          </cell>
          <cell r="EC120">
            <v>0</v>
          </cell>
          <cell r="ED120">
            <v>0</v>
          </cell>
        </row>
        <row r="121"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0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  <cell r="BZ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  <cell r="CR121">
            <v>0</v>
          </cell>
          <cell r="CS121">
            <v>0</v>
          </cell>
          <cell r="CT121">
            <v>0</v>
          </cell>
          <cell r="CU121">
            <v>0</v>
          </cell>
          <cell r="CV121">
            <v>0</v>
          </cell>
          <cell r="CW121">
            <v>0</v>
          </cell>
          <cell r="CX121">
            <v>0</v>
          </cell>
          <cell r="CY121">
            <v>0</v>
          </cell>
          <cell r="CZ121">
            <v>0</v>
          </cell>
          <cell r="DA121">
            <v>0</v>
          </cell>
          <cell r="DB121">
            <v>0</v>
          </cell>
          <cell r="DC121">
            <v>0</v>
          </cell>
          <cell r="DD121">
            <v>0</v>
          </cell>
          <cell r="DE121">
            <v>0</v>
          </cell>
          <cell r="DF121">
            <v>0</v>
          </cell>
          <cell r="DG121">
            <v>0</v>
          </cell>
          <cell r="DH121">
            <v>0</v>
          </cell>
          <cell r="DI121">
            <v>0</v>
          </cell>
          <cell r="DJ121">
            <v>0</v>
          </cell>
          <cell r="DK121">
            <v>0</v>
          </cell>
          <cell r="DL121">
            <v>0</v>
          </cell>
          <cell r="DM121">
            <v>0</v>
          </cell>
          <cell r="DN121">
            <v>0</v>
          </cell>
          <cell r="DO121">
            <v>0</v>
          </cell>
          <cell r="DP121">
            <v>0</v>
          </cell>
          <cell r="DQ121">
            <v>0</v>
          </cell>
          <cell r="DR121">
            <v>0</v>
          </cell>
          <cell r="DS121">
            <v>0</v>
          </cell>
          <cell r="DT121">
            <v>0</v>
          </cell>
          <cell r="DU121">
            <v>0</v>
          </cell>
          <cell r="DV121">
            <v>0</v>
          </cell>
          <cell r="DW121">
            <v>0</v>
          </cell>
          <cell r="DX121">
            <v>0</v>
          </cell>
          <cell r="DY121">
            <v>0</v>
          </cell>
          <cell r="DZ121">
            <v>0</v>
          </cell>
          <cell r="EA121">
            <v>0</v>
          </cell>
          <cell r="EB121">
            <v>0</v>
          </cell>
          <cell r="EC121">
            <v>0</v>
          </cell>
          <cell r="ED121">
            <v>0</v>
          </cell>
        </row>
        <row r="122"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0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  <cell r="CR122">
            <v>0</v>
          </cell>
          <cell r="CS122">
            <v>0</v>
          </cell>
          <cell r="CT122">
            <v>0</v>
          </cell>
          <cell r="CU122">
            <v>0</v>
          </cell>
          <cell r="CV122">
            <v>0</v>
          </cell>
          <cell r="CW122">
            <v>0</v>
          </cell>
          <cell r="CX122">
            <v>0</v>
          </cell>
          <cell r="CY122">
            <v>0</v>
          </cell>
          <cell r="CZ122">
            <v>0</v>
          </cell>
          <cell r="DA122">
            <v>0</v>
          </cell>
          <cell r="DB122">
            <v>0</v>
          </cell>
          <cell r="DC122">
            <v>0</v>
          </cell>
          <cell r="DD122">
            <v>0</v>
          </cell>
          <cell r="DE122">
            <v>0</v>
          </cell>
          <cell r="DF122">
            <v>0</v>
          </cell>
          <cell r="DG122">
            <v>0</v>
          </cell>
          <cell r="DH122">
            <v>0</v>
          </cell>
          <cell r="DI122">
            <v>0</v>
          </cell>
          <cell r="DJ122">
            <v>0</v>
          </cell>
          <cell r="DK122">
            <v>0</v>
          </cell>
          <cell r="DL122">
            <v>0</v>
          </cell>
          <cell r="DM122">
            <v>0</v>
          </cell>
          <cell r="DN122">
            <v>0</v>
          </cell>
          <cell r="DO122">
            <v>0</v>
          </cell>
          <cell r="DP122">
            <v>0</v>
          </cell>
          <cell r="DQ122">
            <v>0</v>
          </cell>
          <cell r="DR122">
            <v>0</v>
          </cell>
          <cell r="DS122">
            <v>0</v>
          </cell>
          <cell r="DT122">
            <v>0</v>
          </cell>
          <cell r="DU122">
            <v>0</v>
          </cell>
          <cell r="DV122">
            <v>0</v>
          </cell>
          <cell r="DW122">
            <v>0</v>
          </cell>
          <cell r="DX122">
            <v>0</v>
          </cell>
          <cell r="DY122">
            <v>0</v>
          </cell>
          <cell r="DZ122">
            <v>0</v>
          </cell>
          <cell r="EA122">
            <v>0</v>
          </cell>
          <cell r="EB122">
            <v>0</v>
          </cell>
          <cell r="EC122">
            <v>0</v>
          </cell>
          <cell r="ED122">
            <v>0</v>
          </cell>
        </row>
        <row r="123"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0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0</v>
          </cell>
          <cell r="CE123">
            <v>0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  <cell r="CR123">
            <v>0</v>
          </cell>
          <cell r="CS123">
            <v>0</v>
          </cell>
          <cell r="CT123">
            <v>0</v>
          </cell>
          <cell r="CU123">
            <v>0</v>
          </cell>
          <cell r="CV123">
            <v>0</v>
          </cell>
          <cell r="CW123">
            <v>0</v>
          </cell>
          <cell r="CX123">
            <v>0</v>
          </cell>
          <cell r="CY123">
            <v>0</v>
          </cell>
          <cell r="CZ123">
            <v>0</v>
          </cell>
          <cell r="DA123">
            <v>0</v>
          </cell>
          <cell r="DB123">
            <v>0</v>
          </cell>
          <cell r="DC123">
            <v>0</v>
          </cell>
          <cell r="DD123">
            <v>0</v>
          </cell>
          <cell r="DE123">
            <v>0</v>
          </cell>
          <cell r="DF123">
            <v>0</v>
          </cell>
          <cell r="DG123">
            <v>0</v>
          </cell>
          <cell r="DH123">
            <v>0</v>
          </cell>
          <cell r="DI123">
            <v>0</v>
          </cell>
          <cell r="DJ123">
            <v>0</v>
          </cell>
          <cell r="DK123">
            <v>0</v>
          </cell>
          <cell r="DL123">
            <v>0</v>
          </cell>
          <cell r="DM123">
            <v>0</v>
          </cell>
          <cell r="DN123">
            <v>0</v>
          </cell>
          <cell r="DO123">
            <v>0</v>
          </cell>
          <cell r="DP123">
            <v>0</v>
          </cell>
          <cell r="DQ123">
            <v>0</v>
          </cell>
          <cell r="DR123">
            <v>0</v>
          </cell>
          <cell r="DS123">
            <v>0</v>
          </cell>
          <cell r="DT123">
            <v>0</v>
          </cell>
          <cell r="DU123">
            <v>0</v>
          </cell>
          <cell r="DV123">
            <v>0</v>
          </cell>
          <cell r="DW123">
            <v>0</v>
          </cell>
          <cell r="DX123">
            <v>0</v>
          </cell>
          <cell r="DY123">
            <v>0</v>
          </cell>
          <cell r="DZ123">
            <v>0</v>
          </cell>
          <cell r="EA123">
            <v>0</v>
          </cell>
          <cell r="EB123">
            <v>0</v>
          </cell>
          <cell r="EC123">
            <v>0</v>
          </cell>
          <cell r="ED123">
            <v>0</v>
          </cell>
        </row>
        <row r="124"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G124">
            <v>0</v>
          </cell>
          <cell r="BH124">
            <v>0</v>
          </cell>
          <cell r="BI124">
            <v>0</v>
          </cell>
          <cell r="BJ124">
            <v>0</v>
          </cell>
          <cell r="BK124">
            <v>0</v>
          </cell>
          <cell r="BL124">
            <v>0</v>
          </cell>
          <cell r="BM124">
            <v>0</v>
          </cell>
          <cell r="BN124">
            <v>0</v>
          </cell>
          <cell r="BO124">
            <v>0</v>
          </cell>
          <cell r="BP124">
            <v>0</v>
          </cell>
          <cell r="BQ124">
            <v>0</v>
          </cell>
          <cell r="BR124">
            <v>0</v>
          </cell>
          <cell r="BS124">
            <v>0</v>
          </cell>
          <cell r="BT124">
            <v>0</v>
          </cell>
          <cell r="BU124">
            <v>0</v>
          </cell>
          <cell r="BV124">
            <v>0</v>
          </cell>
          <cell r="BW124">
            <v>0</v>
          </cell>
          <cell r="BX124">
            <v>0</v>
          </cell>
          <cell r="BY124">
            <v>0</v>
          </cell>
          <cell r="BZ124">
            <v>0</v>
          </cell>
          <cell r="CA124">
            <v>0</v>
          </cell>
          <cell r="CB124">
            <v>0</v>
          </cell>
          <cell r="CC124">
            <v>0</v>
          </cell>
          <cell r="CD124">
            <v>0</v>
          </cell>
          <cell r="CE124">
            <v>0</v>
          </cell>
          <cell r="CF124">
            <v>0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  <cell r="CK124">
            <v>0</v>
          </cell>
          <cell r="CL124">
            <v>0</v>
          </cell>
          <cell r="CM124">
            <v>0</v>
          </cell>
          <cell r="CN124">
            <v>0</v>
          </cell>
          <cell r="CO124">
            <v>0</v>
          </cell>
          <cell r="CP124">
            <v>0</v>
          </cell>
          <cell r="CQ124">
            <v>0</v>
          </cell>
          <cell r="CR124">
            <v>0</v>
          </cell>
          <cell r="CS124">
            <v>0</v>
          </cell>
          <cell r="CT124">
            <v>0</v>
          </cell>
          <cell r="CU124">
            <v>0</v>
          </cell>
          <cell r="CV124">
            <v>0</v>
          </cell>
          <cell r="CW124">
            <v>0</v>
          </cell>
          <cell r="CX124">
            <v>0</v>
          </cell>
          <cell r="CY124">
            <v>0</v>
          </cell>
          <cell r="CZ124">
            <v>0</v>
          </cell>
          <cell r="DA124">
            <v>0</v>
          </cell>
          <cell r="DB124">
            <v>0</v>
          </cell>
          <cell r="DC124">
            <v>0</v>
          </cell>
          <cell r="DD124">
            <v>0</v>
          </cell>
          <cell r="DE124">
            <v>0</v>
          </cell>
          <cell r="DF124">
            <v>0</v>
          </cell>
          <cell r="DG124">
            <v>0</v>
          </cell>
          <cell r="DH124">
            <v>0</v>
          </cell>
          <cell r="DI124">
            <v>0</v>
          </cell>
          <cell r="DJ124">
            <v>0</v>
          </cell>
          <cell r="DK124">
            <v>0</v>
          </cell>
          <cell r="DL124">
            <v>0</v>
          </cell>
          <cell r="DM124">
            <v>0</v>
          </cell>
          <cell r="DN124">
            <v>0</v>
          </cell>
          <cell r="DO124">
            <v>0</v>
          </cell>
          <cell r="DP124">
            <v>0</v>
          </cell>
          <cell r="DQ124">
            <v>0</v>
          </cell>
          <cell r="DR124">
            <v>0</v>
          </cell>
          <cell r="DS124">
            <v>0</v>
          </cell>
          <cell r="DT124">
            <v>0</v>
          </cell>
          <cell r="DU124">
            <v>0</v>
          </cell>
          <cell r="DV124">
            <v>0</v>
          </cell>
          <cell r="DW124">
            <v>0</v>
          </cell>
          <cell r="DX124">
            <v>0</v>
          </cell>
          <cell r="DY124">
            <v>0</v>
          </cell>
          <cell r="DZ124">
            <v>0</v>
          </cell>
          <cell r="EA124">
            <v>0</v>
          </cell>
          <cell r="EB124">
            <v>0</v>
          </cell>
          <cell r="EC124">
            <v>0</v>
          </cell>
          <cell r="ED124">
            <v>0</v>
          </cell>
        </row>
        <row r="125"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0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  <cell r="BZ125">
            <v>0</v>
          </cell>
          <cell r="CA125">
            <v>0</v>
          </cell>
          <cell r="CB125">
            <v>0</v>
          </cell>
          <cell r="CC125">
            <v>0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  <cell r="CR125">
            <v>0</v>
          </cell>
          <cell r="CS125">
            <v>0</v>
          </cell>
          <cell r="CT125">
            <v>0</v>
          </cell>
          <cell r="CU125">
            <v>0</v>
          </cell>
          <cell r="CV125">
            <v>0</v>
          </cell>
          <cell r="CW125">
            <v>0</v>
          </cell>
          <cell r="CX125">
            <v>0</v>
          </cell>
          <cell r="CY125">
            <v>0</v>
          </cell>
          <cell r="CZ125">
            <v>0</v>
          </cell>
          <cell r="DA125">
            <v>0</v>
          </cell>
          <cell r="DB125">
            <v>0</v>
          </cell>
          <cell r="DC125">
            <v>0</v>
          </cell>
          <cell r="DD125">
            <v>0</v>
          </cell>
          <cell r="DE125">
            <v>0</v>
          </cell>
          <cell r="DF125">
            <v>0</v>
          </cell>
          <cell r="DG125">
            <v>0</v>
          </cell>
          <cell r="DH125">
            <v>0</v>
          </cell>
          <cell r="DI125">
            <v>0</v>
          </cell>
          <cell r="DJ125">
            <v>0</v>
          </cell>
          <cell r="DK125">
            <v>0</v>
          </cell>
          <cell r="DL125">
            <v>0</v>
          </cell>
          <cell r="DM125">
            <v>0</v>
          </cell>
          <cell r="DN125">
            <v>0</v>
          </cell>
          <cell r="DO125">
            <v>0</v>
          </cell>
          <cell r="DP125">
            <v>0</v>
          </cell>
          <cell r="DQ125">
            <v>0</v>
          </cell>
          <cell r="DR125">
            <v>0</v>
          </cell>
          <cell r="DS125">
            <v>0</v>
          </cell>
          <cell r="DT125">
            <v>0</v>
          </cell>
          <cell r="DU125">
            <v>0</v>
          </cell>
          <cell r="DV125">
            <v>0</v>
          </cell>
          <cell r="DW125">
            <v>0</v>
          </cell>
          <cell r="DX125">
            <v>0</v>
          </cell>
          <cell r="DY125">
            <v>0</v>
          </cell>
          <cell r="DZ125">
            <v>0</v>
          </cell>
          <cell r="EA125">
            <v>0</v>
          </cell>
          <cell r="EB125">
            <v>0</v>
          </cell>
          <cell r="EC125">
            <v>0</v>
          </cell>
          <cell r="ED125">
            <v>0</v>
          </cell>
        </row>
        <row r="126"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0</v>
          </cell>
          <cell r="BG126">
            <v>0</v>
          </cell>
          <cell r="BH126">
            <v>0</v>
          </cell>
          <cell r="BI126">
            <v>0</v>
          </cell>
          <cell r="BJ126">
            <v>0</v>
          </cell>
          <cell r="BK126">
            <v>0</v>
          </cell>
          <cell r="BL126">
            <v>0</v>
          </cell>
          <cell r="BM126">
            <v>0</v>
          </cell>
          <cell r="BN126">
            <v>0</v>
          </cell>
          <cell r="BO126">
            <v>0</v>
          </cell>
          <cell r="BP126">
            <v>0</v>
          </cell>
          <cell r="BQ126">
            <v>0</v>
          </cell>
          <cell r="BR126">
            <v>0</v>
          </cell>
          <cell r="BS126">
            <v>0</v>
          </cell>
          <cell r="BT126">
            <v>0</v>
          </cell>
          <cell r="BU126">
            <v>0</v>
          </cell>
          <cell r="BV126">
            <v>0</v>
          </cell>
          <cell r="BW126">
            <v>0</v>
          </cell>
          <cell r="BX126">
            <v>0</v>
          </cell>
          <cell r="BY126">
            <v>0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0</v>
          </cell>
          <cell r="CE126">
            <v>0</v>
          </cell>
          <cell r="CF126">
            <v>0</v>
          </cell>
          <cell r="CG126">
            <v>0</v>
          </cell>
          <cell r="CH126">
            <v>0</v>
          </cell>
          <cell r="CI126">
            <v>0</v>
          </cell>
          <cell r="CJ126">
            <v>0</v>
          </cell>
          <cell r="CK126">
            <v>0</v>
          </cell>
          <cell r="CL126">
            <v>0</v>
          </cell>
          <cell r="CM126">
            <v>0</v>
          </cell>
          <cell r="CN126">
            <v>0</v>
          </cell>
          <cell r="CO126">
            <v>0</v>
          </cell>
          <cell r="CP126">
            <v>0</v>
          </cell>
          <cell r="CQ126">
            <v>0</v>
          </cell>
          <cell r="CR126">
            <v>0</v>
          </cell>
          <cell r="CS126">
            <v>0</v>
          </cell>
          <cell r="CT126">
            <v>0</v>
          </cell>
          <cell r="CU126">
            <v>0</v>
          </cell>
          <cell r="CV126">
            <v>0</v>
          </cell>
          <cell r="CW126">
            <v>0</v>
          </cell>
          <cell r="CX126">
            <v>0</v>
          </cell>
          <cell r="CY126">
            <v>0</v>
          </cell>
          <cell r="CZ126">
            <v>0</v>
          </cell>
          <cell r="DA126">
            <v>0</v>
          </cell>
          <cell r="DB126">
            <v>0</v>
          </cell>
          <cell r="DC126">
            <v>0</v>
          </cell>
          <cell r="DD126">
            <v>0</v>
          </cell>
          <cell r="DE126">
            <v>0</v>
          </cell>
          <cell r="DF126">
            <v>0</v>
          </cell>
          <cell r="DG126">
            <v>0</v>
          </cell>
          <cell r="DH126">
            <v>0</v>
          </cell>
          <cell r="DI126">
            <v>0</v>
          </cell>
          <cell r="DJ126">
            <v>0</v>
          </cell>
          <cell r="DK126">
            <v>0</v>
          </cell>
          <cell r="DL126">
            <v>0</v>
          </cell>
          <cell r="DM126">
            <v>0</v>
          </cell>
          <cell r="DN126">
            <v>0</v>
          </cell>
          <cell r="DO126">
            <v>0</v>
          </cell>
          <cell r="DP126">
            <v>0</v>
          </cell>
          <cell r="DQ126">
            <v>0</v>
          </cell>
          <cell r="DR126">
            <v>0</v>
          </cell>
          <cell r="DS126">
            <v>0</v>
          </cell>
          <cell r="DT126">
            <v>0</v>
          </cell>
          <cell r="DU126">
            <v>0</v>
          </cell>
          <cell r="DV126">
            <v>0</v>
          </cell>
          <cell r="DW126">
            <v>0</v>
          </cell>
          <cell r="DX126">
            <v>0</v>
          </cell>
          <cell r="DY126">
            <v>0</v>
          </cell>
          <cell r="DZ126">
            <v>0</v>
          </cell>
          <cell r="EA126">
            <v>0</v>
          </cell>
          <cell r="EB126">
            <v>0</v>
          </cell>
          <cell r="EC126">
            <v>0</v>
          </cell>
          <cell r="ED126">
            <v>0</v>
          </cell>
        </row>
        <row r="127"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0</v>
          </cell>
          <cell r="BF127">
            <v>0</v>
          </cell>
          <cell r="BG127">
            <v>0</v>
          </cell>
          <cell r="BH127">
            <v>0</v>
          </cell>
          <cell r="BI127">
            <v>0</v>
          </cell>
          <cell r="BJ127">
            <v>0</v>
          </cell>
          <cell r="BK127">
            <v>0</v>
          </cell>
          <cell r="BL127">
            <v>0</v>
          </cell>
          <cell r="BM127">
            <v>0</v>
          </cell>
          <cell r="BN127">
            <v>0</v>
          </cell>
          <cell r="BO127">
            <v>0</v>
          </cell>
          <cell r="BP127">
            <v>0</v>
          </cell>
          <cell r="BQ127">
            <v>0</v>
          </cell>
          <cell r="BR127">
            <v>0</v>
          </cell>
          <cell r="BS127">
            <v>0</v>
          </cell>
          <cell r="BT127">
            <v>0</v>
          </cell>
          <cell r="BU127">
            <v>0</v>
          </cell>
          <cell r="BV127">
            <v>0</v>
          </cell>
          <cell r="BW127">
            <v>0</v>
          </cell>
          <cell r="BX127">
            <v>0</v>
          </cell>
          <cell r="BY127">
            <v>0</v>
          </cell>
          <cell r="BZ127">
            <v>0</v>
          </cell>
          <cell r="CA127">
            <v>0</v>
          </cell>
          <cell r="CB127">
            <v>0</v>
          </cell>
          <cell r="CC127">
            <v>0</v>
          </cell>
          <cell r="CD127">
            <v>0</v>
          </cell>
          <cell r="CE127">
            <v>0</v>
          </cell>
          <cell r="CF127">
            <v>0</v>
          </cell>
          <cell r="CG127">
            <v>0</v>
          </cell>
          <cell r="CH127">
            <v>0</v>
          </cell>
          <cell r="CI127">
            <v>0</v>
          </cell>
          <cell r="CJ127">
            <v>0</v>
          </cell>
          <cell r="CK127">
            <v>0</v>
          </cell>
          <cell r="CL127">
            <v>0</v>
          </cell>
          <cell r="CM127">
            <v>0</v>
          </cell>
          <cell r="CN127">
            <v>0</v>
          </cell>
          <cell r="CO127">
            <v>0</v>
          </cell>
          <cell r="CP127">
            <v>0</v>
          </cell>
          <cell r="CQ127">
            <v>0</v>
          </cell>
          <cell r="CR127">
            <v>0</v>
          </cell>
          <cell r="CS127">
            <v>0</v>
          </cell>
          <cell r="CT127">
            <v>0</v>
          </cell>
          <cell r="CU127">
            <v>0</v>
          </cell>
          <cell r="CV127">
            <v>0</v>
          </cell>
          <cell r="CW127">
            <v>0</v>
          </cell>
          <cell r="CX127">
            <v>0</v>
          </cell>
          <cell r="CY127">
            <v>0</v>
          </cell>
          <cell r="CZ127">
            <v>0</v>
          </cell>
          <cell r="DA127">
            <v>0</v>
          </cell>
          <cell r="DB127">
            <v>0</v>
          </cell>
          <cell r="DC127">
            <v>0</v>
          </cell>
          <cell r="DD127">
            <v>0</v>
          </cell>
          <cell r="DE127">
            <v>0</v>
          </cell>
          <cell r="DF127">
            <v>0</v>
          </cell>
          <cell r="DG127">
            <v>0</v>
          </cell>
          <cell r="DH127">
            <v>0</v>
          </cell>
          <cell r="DI127">
            <v>0</v>
          </cell>
          <cell r="DJ127">
            <v>0</v>
          </cell>
          <cell r="DK127">
            <v>0</v>
          </cell>
          <cell r="DL127">
            <v>0</v>
          </cell>
          <cell r="DM127">
            <v>0</v>
          </cell>
          <cell r="DN127">
            <v>0</v>
          </cell>
          <cell r="DO127">
            <v>0</v>
          </cell>
          <cell r="DP127">
            <v>0</v>
          </cell>
          <cell r="DQ127">
            <v>0</v>
          </cell>
          <cell r="DR127">
            <v>0</v>
          </cell>
          <cell r="DS127">
            <v>0</v>
          </cell>
          <cell r="DT127">
            <v>0</v>
          </cell>
          <cell r="DU127">
            <v>0</v>
          </cell>
          <cell r="DV127">
            <v>0</v>
          </cell>
          <cell r="DW127">
            <v>0</v>
          </cell>
          <cell r="DX127">
            <v>0</v>
          </cell>
          <cell r="DY127">
            <v>0</v>
          </cell>
          <cell r="DZ127">
            <v>0</v>
          </cell>
          <cell r="EA127">
            <v>0</v>
          </cell>
          <cell r="EB127">
            <v>0</v>
          </cell>
          <cell r="EC127">
            <v>0</v>
          </cell>
          <cell r="ED127">
            <v>0</v>
          </cell>
        </row>
        <row r="128"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0</v>
          </cell>
          <cell r="BG128">
            <v>0</v>
          </cell>
          <cell r="BH128">
            <v>0</v>
          </cell>
          <cell r="BI128">
            <v>0</v>
          </cell>
          <cell r="BJ128">
            <v>0</v>
          </cell>
          <cell r="BK128">
            <v>0</v>
          </cell>
          <cell r="BL128">
            <v>0</v>
          </cell>
          <cell r="BM128">
            <v>0</v>
          </cell>
          <cell r="BN128">
            <v>0</v>
          </cell>
          <cell r="BO128">
            <v>0</v>
          </cell>
          <cell r="BP128">
            <v>0</v>
          </cell>
          <cell r="BQ128">
            <v>0</v>
          </cell>
          <cell r="BR128">
            <v>0</v>
          </cell>
          <cell r="BS128">
            <v>0</v>
          </cell>
          <cell r="BT128">
            <v>0</v>
          </cell>
          <cell r="BU128">
            <v>0</v>
          </cell>
          <cell r="BV128">
            <v>0</v>
          </cell>
          <cell r="BW128">
            <v>0</v>
          </cell>
          <cell r="BX128">
            <v>0</v>
          </cell>
          <cell r="BY128">
            <v>0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0</v>
          </cell>
          <cell r="CE128">
            <v>0</v>
          </cell>
          <cell r="CF128">
            <v>0</v>
          </cell>
          <cell r="CG128">
            <v>0</v>
          </cell>
          <cell r="CH128">
            <v>0</v>
          </cell>
          <cell r="CI128">
            <v>0</v>
          </cell>
          <cell r="CJ128">
            <v>0</v>
          </cell>
          <cell r="CK128">
            <v>0</v>
          </cell>
          <cell r="CL128">
            <v>0</v>
          </cell>
          <cell r="CM128">
            <v>0</v>
          </cell>
          <cell r="CN128">
            <v>0</v>
          </cell>
          <cell r="CO128">
            <v>0</v>
          </cell>
          <cell r="CP128">
            <v>0</v>
          </cell>
          <cell r="CQ128">
            <v>0</v>
          </cell>
          <cell r="CR128">
            <v>0</v>
          </cell>
          <cell r="CS128">
            <v>0</v>
          </cell>
          <cell r="CT128">
            <v>0</v>
          </cell>
          <cell r="CU128">
            <v>0</v>
          </cell>
          <cell r="CV128">
            <v>0</v>
          </cell>
          <cell r="CW128">
            <v>0</v>
          </cell>
          <cell r="CX128">
            <v>0</v>
          </cell>
          <cell r="CY128">
            <v>0</v>
          </cell>
          <cell r="CZ128">
            <v>0</v>
          </cell>
          <cell r="DA128">
            <v>0</v>
          </cell>
          <cell r="DB128">
            <v>0</v>
          </cell>
          <cell r="DC128">
            <v>0</v>
          </cell>
          <cell r="DD128">
            <v>0</v>
          </cell>
          <cell r="DE128">
            <v>0</v>
          </cell>
          <cell r="DF128">
            <v>0</v>
          </cell>
          <cell r="DG128">
            <v>0</v>
          </cell>
          <cell r="DH128">
            <v>0</v>
          </cell>
          <cell r="DI128">
            <v>0</v>
          </cell>
          <cell r="DJ128">
            <v>0</v>
          </cell>
          <cell r="DK128">
            <v>0</v>
          </cell>
          <cell r="DL128">
            <v>0</v>
          </cell>
          <cell r="DM128">
            <v>0</v>
          </cell>
          <cell r="DN128">
            <v>0</v>
          </cell>
          <cell r="DO128">
            <v>0</v>
          </cell>
          <cell r="DP128">
            <v>0</v>
          </cell>
          <cell r="DQ128">
            <v>0</v>
          </cell>
          <cell r="DR128">
            <v>0</v>
          </cell>
          <cell r="DS128">
            <v>0</v>
          </cell>
          <cell r="DT128">
            <v>0</v>
          </cell>
          <cell r="DU128">
            <v>0</v>
          </cell>
          <cell r="DV128">
            <v>0</v>
          </cell>
          <cell r="DW128">
            <v>0</v>
          </cell>
          <cell r="DX128">
            <v>0</v>
          </cell>
          <cell r="DY128">
            <v>0</v>
          </cell>
          <cell r="DZ128">
            <v>0</v>
          </cell>
          <cell r="EA128">
            <v>0</v>
          </cell>
          <cell r="EB128">
            <v>0</v>
          </cell>
          <cell r="EC128">
            <v>0</v>
          </cell>
          <cell r="ED128">
            <v>0</v>
          </cell>
        </row>
        <row r="129"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0</v>
          </cell>
          <cell r="BD129">
            <v>0</v>
          </cell>
          <cell r="BE129">
            <v>0</v>
          </cell>
          <cell r="BF129">
            <v>0</v>
          </cell>
          <cell r="BG129">
            <v>0</v>
          </cell>
          <cell r="BH129">
            <v>0</v>
          </cell>
          <cell r="BI129">
            <v>0</v>
          </cell>
          <cell r="BJ129">
            <v>0</v>
          </cell>
          <cell r="BK129">
            <v>0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0</v>
          </cell>
          <cell r="BQ129">
            <v>0</v>
          </cell>
          <cell r="BR129">
            <v>0</v>
          </cell>
          <cell r="BS129">
            <v>0</v>
          </cell>
          <cell r="BT129">
            <v>0</v>
          </cell>
          <cell r="BU129">
            <v>0</v>
          </cell>
          <cell r="BV129">
            <v>0</v>
          </cell>
          <cell r="BW129">
            <v>0</v>
          </cell>
          <cell r="BX129">
            <v>0</v>
          </cell>
          <cell r="BY129">
            <v>0</v>
          </cell>
          <cell r="BZ129">
            <v>0</v>
          </cell>
          <cell r="CA129">
            <v>0</v>
          </cell>
          <cell r="CB129">
            <v>0</v>
          </cell>
          <cell r="CC129">
            <v>0</v>
          </cell>
          <cell r="CD129">
            <v>0</v>
          </cell>
          <cell r="CE129">
            <v>0</v>
          </cell>
          <cell r="CF129">
            <v>0</v>
          </cell>
          <cell r="CG129">
            <v>0</v>
          </cell>
          <cell r="CH129">
            <v>0</v>
          </cell>
          <cell r="CI129">
            <v>0</v>
          </cell>
          <cell r="CJ129">
            <v>0</v>
          </cell>
          <cell r="CK129">
            <v>0</v>
          </cell>
          <cell r="CL129">
            <v>0</v>
          </cell>
          <cell r="CM129">
            <v>0</v>
          </cell>
          <cell r="CN129">
            <v>0</v>
          </cell>
          <cell r="CO129">
            <v>0</v>
          </cell>
          <cell r="CP129">
            <v>0</v>
          </cell>
          <cell r="CQ129">
            <v>0</v>
          </cell>
          <cell r="CR129">
            <v>0</v>
          </cell>
          <cell r="CS129">
            <v>0</v>
          </cell>
          <cell r="CT129">
            <v>0</v>
          </cell>
          <cell r="CU129">
            <v>0</v>
          </cell>
          <cell r="CV129">
            <v>0</v>
          </cell>
          <cell r="CW129">
            <v>0</v>
          </cell>
          <cell r="CX129">
            <v>0</v>
          </cell>
          <cell r="CY129">
            <v>0</v>
          </cell>
          <cell r="CZ129">
            <v>0</v>
          </cell>
          <cell r="DA129">
            <v>0</v>
          </cell>
          <cell r="DB129">
            <v>0</v>
          </cell>
          <cell r="DC129">
            <v>0</v>
          </cell>
          <cell r="DD129">
            <v>0</v>
          </cell>
          <cell r="DE129">
            <v>0</v>
          </cell>
          <cell r="DF129">
            <v>0</v>
          </cell>
          <cell r="DG129">
            <v>0</v>
          </cell>
          <cell r="DH129">
            <v>0</v>
          </cell>
          <cell r="DI129">
            <v>0</v>
          </cell>
          <cell r="DJ129">
            <v>0</v>
          </cell>
          <cell r="DK129">
            <v>0</v>
          </cell>
          <cell r="DL129">
            <v>0</v>
          </cell>
          <cell r="DM129">
            <v>0</v>
          </cell>
          <cell r="DN129">
            <v>0</v>
          </cell>
          <cell r="DO129">
            <v>0</v>
          </cell>
          <cell r="DP129">
            <v>0</v>
          </cell>
          <cell r="DQ129">
            <v>0</v>
          </cell>
          <cell r="DR129">
            <v>0</v>
          </cell>
          <cell r="DS129">
            <v>0</v>
          </cell>
          <cell r="DT129">
            <v>0</v>
          </cell>
          <cell r="DU129">
            <v>0</v>
          </cell>
          <cell r="DV129">
            <v>0</v>
          </cell>
          <cell r="DW129">
            <v>0</v>
          </cell>
          <cell r="DX129">
            <v>0</v>
          </cell>
          <cell r="DY129">
            <v>0</v>
          </cell>
          <cell r="DZ129">
            <v>0</v>
          </cell>
          <cell r="EA129">
            <v>0</v>
          </cell>
          <cell r="EB129">
            <v>0</v>
          </cell>
          <cell r="EC129">
            <v>0</v>
          </cell>
          <cell r="ED129">
            <v>0</v>
          </cell>
        </row>
        <row r="130"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0</v>
          </cell>
          <cell r="BF130">
            <v>0</v>
          </cell>
          <cell r="BG130">
            <v>0</v>
          </cell>
          <cell r="BH130">
            <v>0</v>
          </cell>
          <cell r="BI130">
            <v>0</v>
          </cell>
          <cell r="BJ130">
            <v>0</v>
          </cell>
          <cell r="BK130">
            <v>0</v>
          </cell>
          <cell r="BL130">
            <v>0</v>
          </cell>
          <cell r="BM130">
            <v>0</v>
          </cell>
          <cell r="BN130">
            <v>0</v>
          </cell>
          <cell r="BO130">
            <v>0</v>
          </cell>
          <cell r="BP130">
            <v>0</v>
          </cell>
          <cell r="BQ130">
            <v>0</v>
          </cell>
          <cell r="BR130">
            <v>0</v>
          </cell>
          <cell r="BS130">
            <v>0</v>
          </cell>
          <cell r="BT130">
            <v>0</v>
          </cell>
          <cell r="BU130">
            <v>0</v>
          </cell>
          <cell r="BV130">
            <v>0</v>
          </cell>
          <cell r="BW130">
            <v>0</v>
          </cell>
          <cell r="BX130">
            <v>0</v>
          </cell>
          <cell r="BY130">
            <v>0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0</v>
          </cell>
          <cell r="CE130">
            <v>0</v>
          </cell>
          <cell r="CF130">
            <v>0</v>
          </cell>
          <cell r="CG130">
            <v>0</v>
          </cell>
          <cell r="CH130">
            <v>0</v>
          </cell>
          <cell r="CI130">
            <v>0</v>
          </cell>
          <cell r="CJ130">
            <v>0</v>
          </cell>
          <cell r="CK130">
            <v>0</v>
          </cell>
          <cell r="CL130">
            <v>0</v>
          </cell>
          <cell r="CM130">
            <v>0</v>
          </cell>
          <cell r="CN130">
            <v>0</v>
          </cell>
          <cell r="CO130">
            <v>0</v>
          </cell>
          <cell r="CP130">
            <v>0</v>
          </cell>
          <cell r="CQ130">
            <v>0</v>
          </cell>
          <cell r="CR130">
            <v>0</v>
          </cell>
          <cell r="CS130">
            <v>0</v>
          </cell>
          <cell r="CT130">
            <v>0</v>
          </cell>
          <cell r="CU130">
            <v>0</v>
          </cell>
          <cell r="CV130">
            <v>0</v>
          </cell>
          <cell r="CW130">
            <v>0</v>
          </cell>
          <cell r="CX130">
            <v>0</v>
          </cell>
          <cell r="CY130">
            <v>0</v>
          </cell>
          <cell r="CZ130">
            <v>0</v>
          </cell>
          <cell r="DA130">
            <v>0</v>
          </cell>
          <cell r="DB130">
            <v>0</v>
          </cell>
          <cell r="DC130">
            <v>0</v>
          </cell>
          <cell r="DD130">
            <v>0</v>
          </cell>
          <cell r="DE130">
            <v>0</v>
          </cell>
          <cell r="DF130">
            <v>0</v>
          </cell>
          <cell r="DG130">
            <v>0</v>
          </cell>
          <cell r="DH130">
            <v>0</v>
          </cell>
          <cell r="DI130">
            <v>0</v>
          </cell>
          <cell r="DJ130">
            <v>0</v>
          </cell>
          <cell r="DK130">
            <v>0</v>
          </cell>
          <cell r="DL130">
            <v>0</v>
          </cell>
          <cell r="DM130">
            <v>0</v>
          </cell>
          <cell r="DN130">
            <v>0</v>
          </cell>
          <cell r="DO130">
            <v>0</v>
          </cell>
          <cell r="DP130">
            <v>0</v>
          </cell>
          <cell r="DQ130">
            <v>0</v>
          </cell>
          <cell r="DR130">
            <v>0</v>
          </cell>
          <cell r="DS130">
            <v>0</v>
          </cell>
          <cell r="DT130">
            <v>0</v>
          </cell>
          <cell r="DU130">
            <v>0</v>
          </cell>
          <cell r="DV130">
            <v>0</v>
          </cell>
          <cell r="DW130">
            <v>0</v>
          </cell>
          <cell r="DX130">
            <v>0</v>
          </cell>
          <cell r="DY130">
            <v>0</v>
          </cell>
          <cell r="DZ130">
            <v>0</v>
          </cell>
          <cell r="EA130">
            <v>0</v>
          </cell>
          <cell r="EB130">
            <v>0</v>
          </cell>
          <cell r="EC130">
            <v>0</v>
          </cell>
          <cell r="ED130">
            <v>0</v>
          </cell>
        </row>
        <row r="131"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0</v>
          </cell>
          <cell r="BB131">
            <v>0</v>
          </cell>
          <cell r="BC131">
            <v>0</v>
          </cell>
          <cell r="BD131">
            <v>0</v>
          </cell>
          <cell r="BE131">
            <v>0</v>
          </cell>
          <cell r="BF131">
            <v>0</v>
          </cell>
          <cell r="BG131">
            <v>0</v>
          </cell>
          <cell r="BH131">
            <v>0</v>
          </cell>
          <cell r="BI131">
            <v>0</v>
          </cell>
          <cell r="BJ131">
            <v>0</v>
          </cell>
          <cell r="BK131">
            <v>0</v>
          </cell>
          <cell r="BL131">
            <v>0</v>
          </cell>
          <cell r="BM131">
            <v>0</v>
          </cell>
          <cell r="BN131">
            <v>0</v>
          </cell>
          <cell r="BO131">
            <v>0</v>
          </cell>
          <cell r="BP131">
            <v>0</v>
          </cell>
          <cell r="BQ131">
            <v>0</v>
          </cell>
          <cell r="BR131">
            <v>0</v>
          </cell>
          <cell r="BS131">
            <v>0</v>
          </cell>
          <cell r="BT131">
            <v>0</v>
          </cell>
          <cell r="BU131">
            <v>0</v>
          </cell>
          <cell r="BV131">
            <v>0</v>
          </cell>
          <cell r="BW131">
            <v>0</v>
          </cell>
          <cell r="BX131">
            <v>0</v>
          </cell>
          <cell r="BY131">
            <v>0</v>
          </cell>
          <cell r="BZ131">
            <v>0</v>
          </cell>
          <cell r="CA131">
            <v>0</v>
          </cell>
          <cell r="CB131">
            <v>0</v>
          </cell>
          <cell r="CC131">
            <v>0</v>
          </cell>
          <cell r="CD131">
            <v>0</v>
          </cell>
          <cell r="CE131">
            <v>0</v>
          </cell>
          <cell r="CF131">
            <v>0</v>
          </cell>
          <cell r="CG131">
            <v>0</v>
          </cell>
          <cell r="CH131">
            <v>0</v>
          </cell>
          <cell r="CI131">
            <v>0</v>
          </cell>
          <cell r="CJ131">
            <v>0</v>
          </cell>
          <cell r="CK131">
            <v>0</v>
          </cell>
          <cell r="CL131">
            <v>0</v>
          </cell>
          <cell r="CM131">
            <v>0</v>
          </cell>
          <cell r="CN131">
            <v>0</v>
          </cell>
          <cell r="CO131">
            <v>0</v>
          </cell>
          <cell r="CP131">
            <v>0</v>
          </cell>
          <cell r="CQ131">
            <v>0</v>
          </cell>
          <cell r="CR131">
            <v>0</v>
          </cell>
          <cell r="CS131">
            <v>0</v>
          </cell>
          <cell r="CT131">
            <v>0</v>
          </cell>
          <cell r="CU131">
            <v>0</v>
          </cell>
          <cell r="CV131">
            <v>0</v>
          </cell>
          <cell r="CW131">
            <v>0</v>
          </cell>
          <cell r="CX131">
            <v>0</v>
          </cell>
          <cell r="CY131">
            <v>0</v>
          </cell>
          <cell r="CZ131">
            <v>0</v>
          </cell>
          <cell r="DA131">
            <v>0</v>
          </cell>
          <cell r="DB131">
            <v>0</v>
          </cell>
          <cell r="DC131">
            <v>0</v>
          </cell>
          <cell r="DD131">
            <v>0</v>
          </cell>
          <cell r="DE131">
            <v>0</v>
          </cell>
          <cell r="DF131">
            <v>0</v>
          </cell>
          <cell r="DG131">
            <v>0</v>
          </cell>
          <cell r="DH131">
            <v>0</v>
          </cell>
          <cell r="DI131">
            <v>0</v>
          </cell>
          <cell r="DJ131">
            <v>0</v>
          </cell>
          <cell r="DK131">
            <v>0</v>
          </cell>
          <cell r="DL131">
            <v>0</v>
          </cell>
          <cell r="DM131">
            <v>0</v>
          </cell>
          <cell r="DN131">
            <v>0</v>
          </cell>
          <cell r="DO131">
            <v>0</v>
          </cell>
          <cell r="DP131">
            <v>0</v>
          </cell>
          <cell r="DQ131">
            <v>0</v>
          </cell>
          <cell r="DR131">
            <v>0</v>
          </cell>
          <cell r="DS131">
            <v>0</v>
          </cell>
          <cell r="DT131">
            <v>0</v>
          </cell>
          <cell r="DU131">
            <v>0</v>
          </cell>
          <cell r="DV131">
            <v>0</v>
          </cell>
          <cell r="DW131">
            <v>0</v>
          </cell>
          <cell r="DX131">
            <v>0</v>
          </cell>
          <cell r="DY131">
            <v>0</v>
          </cell>
          <cell r="DZ131">
            <v>0</v>
          </cell>
          <cell r="EA131">
            <v>0</v>
          </cell>
          <cell r="EB131">
            <v>0</v>
          </cell>
          <cell r="EC131">
            <v>0</v>
          </cell>
          <cell r="ED131">
            <v>0</v>
          </cell>
        </row>
        <row r="132"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0</v>
          </cell>
          <cell r="BI132">
            <v>0</v>
          </cell>
          <cell r="BJ132">
            <v>0</v>
          </cell>
          <cell r="BK132">
            <v>0</v>
          </cell>
          <cell r="BL132">
            <v>0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0</v>
          </cell>
          <cell r="BS132">
            <v>0</v>
          </cell>
          <cell r="BT132">
            <v>0</v>
          </cell>
          <cell r="BU132">
            <v>0</v>
          </cell>
          <cell r="BV132">
            <v>0</v>
          </cell>
          <cell r="BW132">
            <v>0</v>
          </cell>
          <cell r="BX132">
            <v>0</v>
          </cell>
          <cell r="BY132">
            <v>0</v>
          </cell>
          <cell r="BZ132">
            <v>0</v>
          </cell>
          <cell r="CA132">
            <v>0</v>
          </cell>
          <cell r="CB132">
            <v>0</v>
          </cell>
          <cell r="CC132">
            <v>0</v>
          </cell>
          <cell r="CD132">
            <v>0</v>
          </cell>
          <cell r="CE132">
            <v>0</v>
          </cell>
          <cell r="CF132">
            <v>0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0</v>
          </cell>
          <cell r="CO132">
            <v>0</v>
          </cell>
          <cell r="CP132">
            <v>0</v>
          </cell>
          <cell r="CQ132">
            <v>0</v>
          </cell>
          <cell r="CR132">
            <v>0</v>
          </cell>
          <cell r="CS132">
            <v>0</v>
          </cell>
          <cell r="CT132">
            <v>0</v>
          </cell>
          <cell r="CU132">
            <v>0</v>
          </cell>
          <cell r="CV132">
            <v>0</v>
          </cell>
          <cell r="CW132">
            <v>0</v>
          </cell>
          <cell r="CX132">
            <v>0</v>
          </cell>
          <cell r="CY132">
            <v>0</v>
          </cell>
          <cell r="CZ132">
            <v>0</v>
          </cell>
          <cell r="DA132">
            <v>0</v>
          </cell>
          <cell r="DB132">
            <v>0</v>
          </cell>
          <cell r="DC132">
            <v>0</v>
          </cell>
          <cell r="DD132">
            <v>0</v>
          </cell>
          <cell r="DE132">
            <v>0</v>
          </cell>
          <cell r="DF132">
            <v>0</v>
          </cell>
          <cell r="DG132">
            <v>0</v>
          </cell>
          <cell r="DH132">
            <v>0</v>
          </cell>
          <cell r="DI132">
            <v>0</v>
          </cell>
          <cell r="DJ132">
            <v>0</v>
          </cell>
          <cell r="DK132">
            <v>0</v>
          </cell>
          <cell r="DL132">
            <v>0</v>
          </cell>
          <cell r="DM132">
            <v>0</v>
          </cell>
          <cell r="DN132">
            <v>0</v>
          </cell>
          <cell r="DO132">
            <v>0</v>
          </cell>
          <cell r="DP132">
            <v>0</v>
          </cell>
          <cell r="DQ132">
            <v>0</v>
          </cell>
          <cell r="DR132">
            <v>0</v>
          </cell>
          <cell r="DS132">
            <v>0</v>
          </cell>
          <cell r="DT132">
            <v>0</v>
          </cell>
          <cell r="DU132">
            <v>0</v>
          </cell>
          <cell r="DV132">
            <v>0</v>
          </cell>
          <cell r="DW132">
            <v>0</v>
          </cell>
          <cell r="DX132">
            <v>0</v>
          </cell>
          <cell r="DY132">
            <v>0</v>
          </cell>
          <cell r="DZ132">
            <v>0</v>
          </cell>
          <cell r="EA132">
            <v>0</v>
          </cell>
          <cell r="EB132">
            <v>0</v>
          </cell>
          <cell r="EC132">
            <v>0</v>
          </cell>
          <cell r="ED132">
            <v>0</v>
          </cell>
        </row>
        <row r="133"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>
            <v>0</v>
          </cell>
          <cell r="BH133">
            <v>0</v>
          </cell>
          <cell r="BI133">
            <v>0</v>
          </cell>
          <cell r="BJ133">
            <v>0</v>
          </cell>
          <cell r="BK133">
            <v>0</v>
          </cell>
          <cell r="BL133">
            <v>0</v>
          </cell>
          <cell r="BM133">
            <v>0</v>
          </cell>
          <cell r="BN133">
            <v>0</v>
          </cell>
          <cell r="BO133">
            <v>0</v>
          </cell>
          <cell r="BP133">
            <v>0</v>
          </cell>
          <cell r="BQ133">
            <v>0</v>
          </cell>
          <cell r="BR133">
            <v>0</v>
          </cell>
          <cell r="BS133">
            <v>0</v>
          </cell>
          <cell r="BT133">
            <v>0</v>
          </cell>
          <cell r="BU133">
            <v>0</v>
          </cell>
          <cell r="BV133">
            <v>0</v>
          </cell>
          <cell r="BW133">
            <v>0</v>
          </cell>
          <cell r="BX133">
            <v>0</v>
          </cell>
          <cell r="BY133">
            <v>0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0</v>
          </cell>
          <cell r="CE133">
            <v>0</v>
          </cell>
          <cell r="CF133">
            <v>0</v>
          </cell>
          <cell r="CG133">
            <v>0</v>
          </cell>
          <cell r="CH133">
            <v>0</v>
          </cell>
          <cell r="CI133">
            <v>0</v>
          </cell>
          <cell r="CJ133">
            <v>0</v>
          </cell>
          <cell r="CK133">
            <v>0</v>
          </cell>
          <cell r="CL133">
            <v>0</v>
          </cell>
          <cell r="CM133">
            <v>0</v>
          </cell>
          <cell r="CN133">
            <v>0</v>
          </cell>
          <cell r="CO133">
            <v>0</v>
          </cell>
          <cell r="CP133">
            <v>0</v>
          </cell>
          <cell r="CQ133">
            <v>0</v>
          </cell>
          <cell r="CR133">
            <v>0</v>
          </cell>
          <cell r="CS133">
            <v>0</v>
          </cell>
          <cell r="CT133">
            <v>0</v>
          </cell>
          <cell r="CU133">
            <v>0</v>
          </cell>
          <cell r="CV133">
            <v>0</v>
          </cell>
          <cell r="CW133">
            <v>0</v>
          </cell>
          <cell r="CX133">
            <v>0</v>
          </cell>
          <cell r="CY133">
            <v>0</v>
          </cell>
          <cell r="CZ133">
            <v>0</v>
          </cell>
          <cell r="DA133">
            <v>0</v>
          </cell>
          <cell r="DB133">
            <v>0</v>
          </cell>
          <cell r="DC133">
            <v>0</v>
          </cell>
          <cell r="DD133">
            <v>0</v>
          </cell>
          <cell r="DE133">
            <v>0</v>
          </cell>
          <cell r="DF133">
            <v>0</v>
          </cell>
          <cell r="DG133">
            <v>0</v>
          </cell>
          <cell r="DH133">
            <v>0</v>
          </cell>
          <cell r="DI133">
            <v>0</v>
          </cell>
          <cell r="DJ133">
            <v>0</v>
          </cell>
          <cell r="DK133">
            <v>0</v>
          </cell>
          <cell r="DL133">
            <v>0</v>
          </cell>
          <cell r="DM133">
            <v>0</v>
          </cell>
          <cell r="DN133">
            <v>0</v>
          </cell>
          <cell r="DO133">
            <v>0</v>
          </cell>
          <cell r="DP133">
            <v>0</v>
          </cell>
          <cell r="DQ133">
            <v>0</v>
          </cell>
          <cell r="DR133">
            <v>0</v>
          </cell>
          <cell r="DS133">
            <v>0</v>
          </cell>
          <cell r="DT133">
            <v>0</v>
          </cell>
          <cell r="DU133">
            <v>0</v>
          </cell>
          <cell r="DV133">
            <v>0</v>
          </cell>
          <cell r="DW133">
            <v>0</v>
          </cell>
          <cell r="DX133">
            <v>0</v>
          </cell>
          <cell r="DY133">
            <v>0</v>
          </cell>
          <cell r="DZ133">
            <v>0</v>
          </cell>
          <cell r="EA133">
            <v>0</v>
          </cell>
          <cell r="EB133">
            <v>0</v>
          </cell>
          <cell r="EC133">
            <v>0</v>
          </cell>
          <cell r="ED133">
            <v>0</v>
          </cell>
        </row>
        <row r="134"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0</v>
          </cell>
          <cell r="BD134">
            <v>0</v>
          </cell>
          <cell r="BE134">
            <v>0</v>
          </cell>
          <cell r="BF134">
            <v>0</v>
          </cell>
          <cell r="BG134">
            <v>0</v>
          </cell>
          <cell r="BH134">
            <v>0</v>
          </cell>
          <cell r="BI134">
            <v>0</v>
          </cell>
          <cell r="BJ134">
            <v>0</v>
          </cell>
          <cell r="BK134">
            <v>0</v>
          </cell>
          <cell r="BL134">
            <v>0</v>
          </cell>
          <cell r="BM134">
            <v>0</v>
          </cell>
          <cell r="BN134">
            <v>0</v>
          </cell>
          <cell r="BO134">
            <v>0</v>
          </cell>
          <cell r="BP134">
            <v>0</v>
          </cell>
          <cell r="BQ134">
            <v>0</v>
          </cell>
          <cell r="BR134">
            <v>0</v>
          </cell>
          <cell r="BS134">
            <v>0</v>
          </cell>
          <cell r="BT134">
            <v>0</v>
          </cell>
          <cell r="BU134">
            <v>0</v>
          </cell>
          <cell r="BV134">
            <v>0</v>
          </cell>
          <cell r="BW134">
            <v>0</v>
          </cell>
          <cell r="BX134">
            <v>0</v>
          </cell>
          <cell r="BY134">
            <v>0</v>
          </cell>
          <cell r="BZ134">
            <v>0</v>
          </cell>
          <cell r="CA134">
            <v>0</v>
          </cell>
          <cell r="CB134">
            <v>0</v>
          </cell>
          <cell r="CC134">
            <v>0</v>
          </cell>
          <cell r="CD134">
            <v>0</v>
          </cell>
          <cell r="CE134">
            <v>0</v>
          </cell>
          <cell r="CF134">
            <v>0</v>
          </cell>
          <cell r="CG134">
            <v>0</v>
          </cell>
          <cell r="CH134">
            <v>0</v>
          </cell>
          <cell r="CI134">
            <v>0</v>
          </cell>
          <cell r="CJ134">
            <v>0</v>
          </cell>
          <cell r="CK134">
            <v>0</v>
          </cell>
          <cell r="CL134">
            <v>0</v>
          </cell>
          <cell r="CM134">
            <v>0</v>
          </cell>
          <cell r="CN134">
            <v>0</v>
          </cell>
          <cell r="CO134">
            <v>0</v>
          </cell>
          <cell r="CP134">
            <v>0</v>
          </cell>
          <cell r="CQ134">
            <v>0</v>
          </cell>
          <cell r="CR134">
            <v>0</v>
          </cell>
          <cell r="CS134">
            <v>0</v>
          </cell>
          <cell r="CT134">
            <v>0</v>
          </cell>
          <cell r="CU134">
            <v>0</v>
          </cell>
          <cell r="CV134">
            <v>0</v>
          </cell>
          <cell r="CW134">
            <v>0</v>
          </cell>
          <cell r="CX134">
            <v>0</v>
          </cell>
          <cell r="CY134">
            <v>0</v>
          </cell>
          <cell r="CZ134">
            <v>0</v>
          </cell>
          <cell r="DA134">
            <v>0</v>
          </cell>
          <cell r="DB134">
            <v>0</v>
          </cell>
          <cell r="DC134">
            <v>0</v>
          </cell>
          <cell r="DD134">
            <v>0</v>
          </cell>
          <cell r="DE134">
            <v>0</v>
          </cell>
          <cell r="DF134">
            <v>0</v>
          </cell>
          <cell r="DG134">
            <v>0</v>
          </cell>
          <cell r="DH134">
            <v>0</v>
          </cell>
          <cell r="DI134">
            <v>0</v>
          </cell>
          <cell r="DJ134">
            <v>0</v>
          </cell>
          <cell r="DK134">
            <v>0</v>
          </cell>
          <cell r="DL134">
            <v>0</v>
          </cell>
          <cell r="DM134">
            <v>0</v>
          </cell>
          <cell r="DN134">
            <v>0</v>
          </cell>
          <cell r="DO134">
            <v>0</v>
          </cell>
          <cell r="DP134">
            <v>0</v>
          </cell>
          <cell r="DQ134">
            <v>0</v>
          </cell>
          <cell r="DR134">
            <v>0</v>
          </cell>
          <cell r="DS134">
            <v>0</v>
          </cell>
          <cell r="DT134">
            <v>0</v>
          </cell>
          <cell r="DU134">
            <v>0</v>
          </cell>
          <cell r="DV134">
            <v>0</v>
          </cell>
          <cell r="DW134">
            <v>0</v>
          </cell>
          <cell r="DX134">
            <v>0</v>
          </cell>
          <cell r="DY134">
            <v>0</v>
          </cell>
          <cell r="DZ134">
            <v>0</v>
          </cell>
          <cell r="EA134">
            <v>0</v>
          </cell>
          <cell r="EB134">
            <v>0</v>
          </cell>
          <cell r="EC134">
            <v>0</v>
          </cell>
          <cell r="ED134">
            <v>0</v>
          </cell>
        </row>
        <row r="135"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0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0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  <cell r="BY135">
            <v>0</v>
          </cell>
          <cell r="BZ135">
            <v>0</v>
          </cell>
          <cell r="CA135">
            <v>0</v>
          </cell>
          <cell r="CB135">
            <v>0</v>
          </cell>
          <cell r="CC135">
            <v>0</v>
          </cell>
          <cell r="CD135">
            <v>0</v>
          </cell>
          <cell r="CE135">
            <v>0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0</v>
          </cell>
          <cell r="CR135">
            <v>0</v>
          </cell>
          <cell r="CS135">
            <v>0</v>
          </cell>
          <cell r="CT135">
            <v>0</v>
          </cell>
          <cell r="CU135">
            <v>0</v>
          </cell>
          <cell r="CV135">
            <v>0</v>
          </cell>
          <cell r="CW135">
            <v>0</v>
          </cell>
          <cell r="CX135">
            <v>0</v>
          </cell>
          <cell r="CY135">
            <v>0</v>
          </cell>
          <cell r="CZ135">
            <v>0</v>
          </cell>
          <cell r="DA135">
            <v>0</v>
          </cell>
          <cell r="DB135">
            <v>0</v>
          </cell>
          <cell r="DC135">
            <v>0</v>
          </cell>
          <cell r="DD135">
            <v>0</v>
          </cell>
          <cell r="DE135">
            <v>0</v>
          </cell>
          <cell r="DF135">
            <v>0</v>
          </cell>
          <cell r="DG135">
            <v>0</v>
          </cell>
          <cell r="DH135">
            <v>0</v>
          </cell>
          <cell r="DI135">
            <v>0</v>
          </cell>
          <cell r="DJ135">
            <v>0</v>
          </cell>
          <cell r="DK135">
            <v>0</v>
          </cell>
          <cell r="DL135">
            <v>0</v>
          </cell>
          <cell r="DM135">
            <v>0</v>
          </cell>
          <cell r="DN135">
            <v>0</v>
          </cell>
          <cell r="DO135">
            <v>0</v>
          </cell>
          <cell r="DP135">
            <v>0</v>
          </cell>
          <cell r="DQ135">
            <v>0</v>
          </cell>
          <cell r="DR135">
            <v>0</v>
          </cell>
          <cell r="DS135">
            <v>0</v>
          </cell>
          <cell r="DT135">
            <v>0</v>
          </cell>
          <cell r="DU135">
            <v>0</v>
          </cell>
          <cell r="DV135">
            <v>0</v>
          </cell>
          <cell r="DW135">
            <v>0</v>
          </cell>
          <cell r="DX135">
            <v>0</v>
          </cell>
          <cell r="DY135">
            <v>0</v>
          </cell>
          <cell r="DZ135">
            <v>0</v>
          </cell>
          <cell r="EA135">
            <v>0</v>
          </cell>
          <cell r="EB135">
            <v>0</v>
          </cell>
          <cell r="EC135">
            <v>0</v>
          </cell>
          <cell r="ED135">
            <v>0</v>
          </cell>
        </row>
        <row r="136"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0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  <cell r="BZ136">
            <v>0</v>
          </cell>
          <cell r="CA136">
            <v>0</v>
          </cell>
          <cell r="CB136">
            <v>0</v>
          </cell>
          <cell r="CC136">
            <v>0</v>
          </cell>
          <cell r="CD136">
            <v>0</v>
          </cell>
          <cell r="CE136">
            <v>0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  <cell r="CR136">
            <v>0</v>
          </cell>
          <cell r="CS136">
            <v>0</v>
          </cell>
          <cell r="CT136">
            <v>0</v>
          </cell>
          <cell r="CU136">
            <v>0</v>
          </cell>
          <cell r="CV136">
            <v>0</v>
          </cell>
          <cell r="CW136">
            <v>0</v>
          </cell>
          <cell r="CX136">
            <v>0</v>
          </cell>
          <cell r="CY136">
            <v>0</v>
          </cell>
          <cell r="CZ136">
            <v>0</v>
          </cell>
          <cell r="DA136">
            <v>0</v>
          </cell>
          <cell r="DB136">
            <v>0</v>
          </cell>
          <cell r="DC136">
            <v>0</v>
          </cell>
          <cell r="DD136">
            <v>0</v>
          </cell>
          <cell r="DE136">
            <v>0</v>
          </cell>
          <cell r="DF136">
            <v>0</v>
          </cell>
          <cell r="DG136">
            <v>0</v>
          </cell>
          <cell r="DH136">
            <v>0</v>
          </cell>
          <cell r="DI136">
            <v>0</v>
          </cell>
          <cell r="DJ136">
            <v>0</v>
          </cell>
          <cell r="DK136">
            <v>0</v>
          </cell>
          <cell r="DL136">
            <v>0</v>
          </cell>
          <cell r="DM136">
            <v>0</v>
          </cell>
          <cell r="DN136">
            <v>0</v>
          </cell>
          <cell r="DO136">
            <v>0</v>
          </cell>
          <cell r="DP136">
            <v>0</v>
          </cell>
          <cell r="DQ136">
            <v>0</v>
          </cell>
          <cell r="DR136">
            <v>0</v>
          </cell>
          <cell r="DS136">
            <v>0</v>
          </cell>
          <cell r="DT136">
            <v>0</v>
          </cell>
          <cell r="DU136">
            <v>0</v>
          </cell>
          <cell r="DV136">
            <v>0</v>
          </cell>
          <cell r="DW136">
            <v>0</v>
          </cell>
          <cell r="DX136">
            <v>0</v>
          </cell>
          <cell r="DY136">
            <v>0</v>
          </cell>
          <cell r="DZ136">
            <v>0</v>
          </cell>
          <cell r="EA136">
            <v>0</v>
          </cell>
          <cell r="EB136">
            <v>0</v>
          </cell>
          <cell r="EC136">
            <v>0</v>
          </cell>
          <cell r="ED136">
            <v>0</v>
          </cell>
        </row>
        <row r="137"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E137">
            <v>0</v>
          </cell>
          <cell r="BF137">
            <v>0</v>
          </cell>
          <cell r="BG137">
            <v>0</v>
          </cell>
          <cell r="BH137">
            <v>0</v>
          </cell>
          <cell r="BI137">
            <v>0</v>
          </cell>
          <cell r="BJ137">
            <v>0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0</v>
          </cell>
          <cell r="BP137">
            <v>0</v>
          </cell>
          <cell r="BQ137">
            <v>0</v>
          </cell>
          <cell r="BR137">
            <v>0</v>
          </cell>
          <cell r="BS137">
            <v>0</v>
          </cell>
          <cell r="BT137">
            <v>0</v>
          </cell>
          <cell r="BU137">
            <v>0</v>
          </cell>
          <cell r="BV137">
            <v>0</v>
          </cell>
          <cell r="BW137">
            <v>0</v>
          </cell>
          <cell r="BX137">
            <v>0</v>
          </cell>
          <cell r="BY137">
            <v>0</v>
          </cell>
          <cell r="BZ137">
            <v>0</v>
          </cell>
          <cell r="CA137">
            <v>0</v>
          </cell>
          <cell r="CB137">
            <v>0</v>
          </cell>
          <cell r="CC137">
            <v>0</v>
          </cell>
          <cell r="CD137">
            <v>0</v>
          </cell>
          <cell r="CE137">
            <v>0</v>
          </cell>
          <cell r="CF137">
            <v>0</v>
          </cell>
          <cell r="CG137">
            <v>0</v>
          </cell>
          <cell r="CH137">
            <v>0</v>
          </cell>
          <cell r="CI137">
            <v>0</v>
          </cell>
          <cell r="CJ137">
            <v>0</v>
          </cell>
          <cell r="CK137">
            <v>0</v>
          </cell>
          <cell r="CL137">
            <v>0</v>
          </cell>
          <cell r="CM137">
            <v>0</v>
          </cell>
          <cell r="CN137">
            <v>0</v>
          </cell>
          <cell r="CO137">
            <v>0</v>
          </cell>
          <cell r="CP137">
            <v>0</v>
          </cell>
          <cell r="CQ137">
            <v>0</v>
          </cell>
          <cell r="CR137">
            <v>0</v>
          </cell>
          <cell r="CS137">
            <v>0</v>
          </cell>
          <cell r="CT137">
            <v>0</v>
          </cell>
          <cell r="CU137">
            <v>0</v>
          </cell>
          <cell r="CV137">
            <v>0</v>
          </cell>
          <cell r="CW137">
            <v>0</v>
          </cell>
          <cell r="CX137">
            <v>0</v>
          </cell>
          <cell r="CY137">
            <v>0</v>
          </cell>
          <cell r="CZ137">
            <v>0</v>
          </cell>
          <cell r="DA137">
            <v>0</v>
          </cell>
          <cell r="DB137">
            <v>0</v>
          </cell>
          <cell r="DC137">
            <v>0</v>
          </cell>
          <cell r="DD137">
            <v>0</v>
          </cell>
          <cell r="DE137">
            <v>0</v>
          </cell>
          <cell r="DF137">
            <v>0</v>
          </cell>
          <cell r="DG137">
            <v>0</v>
          </cell>
          <cell r="DH137">
            <v>0</v>
          </cell>
          <cell r="DI137">
            <v>0</v>
          </cell>
          <cell r="DJ137">
            <v>0</v>
          </cell>
          <cell r="DK137">
            <v>0</v>
          </cell>
          <cell r="DL137">
            <v>0</v>
          </cell>
          <cell r="DM137">
            <v>0</v>
          </cell>
          <cell r="DN137">
            <v>0</v>
          </cell>
          <cell r="DO137">
            <v>0</v>
          </cell>
          <cell r="DP137">
            <v>0</v>
          </cell>
          <cell r="DQ137">
            <v>0</v>
          </cell>
          <cell r="DR137">
            <v>0</v>
          </cell>
          <cell r="DS137">
            <v>0</v>
          </cell>
          <cell r="DT137">
            <v>0</v>
          </cell>
          <cell r="DU137">
            <v>0</v>
          </cell>
          <cell r="DV137">
            <v>0</v>
          </cell>
          <cell r="DW137">
            <v>0</v>
          </cell>
          <cell r="DX137">
            <v>0</v>
          </cell>
          <cell r="DY137">
            <v>0</v>
          </cell>
          <cell r="DZ137">
            <v>0</v>
          </cell>
          <cell r="EA137">
            <v>0</v>
          </cell>
          <cell r="EB137">
            <v>0</v>
          </cell>
          <cell r="EC137">
            <v>0</v>
          </cell>
          <cell r="ED137">
            <v>0</v>
          </cell>
        </row>
        <row r="138"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C138">
            <v>0</v>
          </cell>
          <cell r="BD138">
            <v>0</v>
          </cell>
          <cell r="BE138">
            <v>0</v>
          </cell>
          <cell r="BF138">
            <v>0</v>
          </cell>
          <cell r="BG138">
            <v>0</v>
          </cell>
          <cell r="BH138">
            <v>0</v>
          </cell>
          <cell r="BI138">
            <v>0</v>
          </cell>
          <cell r="BJ138">
            <v>0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0</v>
          </cell>
          <cell r="BP138">
            <v>0</v>
          </cell>
          <cell r="BQ138">
            <v>0</v>
          </cell>
          <cell r="BR138">
            <v>0</v>
          </cell>
          <cell r="BS138">
            <v>0</v>
          </cell>
          <cell r="BT138">
            <v>0</v>
          </cell>
          <cell r="BU138">
            <v>0</v>
          </cell>
          <cell r="BV138">
            <v>0</v>
          </cell>
          <cell r="BW138">
            <v>0</v>
          </cell>
          <cell r="BX138">
            <v>0</v>
          </cell>
          <cell r="BY138">
            <v>0</v>
          </cell>
          <cell r="BZ138">
            <v>0</v>
          </cell>
          <cell r="CA138">
            <v>0</v>
          </cell>
          <cell r="CB138">
            <v>0</v>
          </cell>
          <cell r="CC138">
            <v>0</v>
          </cell>
          <cell r="CD138">
            <v>0</v>
          </cell>
          <cell r="CE138">
            <v>0</v>
          </cell>
          <cell r="CF138">
            <v>0</v>
          </cell>
          <cell r="CG138">
            <v>0</v>
          </cell>
          <cell r="CH138">
            <v>0</v>
          </cell>
          <cell r="CI138">
            <v>0</v>
          </cell>
          <cell r="CJ138">
            <v>0</v>
          </cell>
          <cell r="CK138">
            <v>0</v>
          </cell>
          <cell r="CL138">
            <v>0</v>
          </cell>
          <cell r="CM138">
            <v>0</v>
          </cell>
          <cell r="CN138">
            <v>0</v>
          </cell>
          <cell r="CO138">
            <v>0</v>
          </cell>
          <cell r="CP138">
            <v>0</v>
          </cell>
          <cell r="CQ138">
            <v>0</v>
          </cell>
          <cell r="CR138">
            <v>0</v>
          </cell>
          <cell r="CS138">
            <v>0</v>
          </cell>
          <cell r="CT138">
            <v>0</v>
          </cell>
          <cell r="CU138">
            <v>0</v>
          </cell>
          <cell r="CV138">
            <v>0</v>
          </cell>
          <cell r="CW138">
            <v>0</v>
          </cell>
          <cell r="CX138">
            <v>0</v>
          </cell>
          <cell r="CY138">
            <v>0</v>
          </cell>
          <cell r="CZ138">
            <v>0</v>
          </cell>
          <cell r="DA138">
            <v>0</v>
          </cell>
          <cell r="DB138">
            <v>0</v>
          </cell>
          <cell r="DC138">
            <v>0</v>
          </cell>
          <cell r="DD138">
            <v>0</v>
          </cell>
          <cell r="DE138">
            <v>0</v>
          </cell>
          <cell r="DF138">
            <v>0</v>
          </cell>
          <cell r="DG138">
            <v>0</v>
          </cell>
          <cell r="DH138">
            <v>0</v>
          </cell>
          <cell r="DI138">
            <v>0</v>
          </cell>
          <cell r="DJ138">
            <v>0</v>
          </cell>
          <cell r="DK138">
            <v>0</v>
          </cell>
          <cell r="DL138">
            <v>0</v>
          </cell>
          <cell r="DM138">
            <v>0</v>
          </cell>
          <cell r="DN138">
            <v>0</v>
          </cell>
          <cell r="DO138">
            <v>0</v>
          </cell>
          <cell r="DP138">
            <v>0</v>
          </cell>
          <cell r="DQ138">
            <v>0</v>
          </cell>
          <cell r="DR138">
            <v>0</v>
          </cell>
          <cell r="DS138">
            <v>0</v>
          </cell>
          <cell r="DT138">
            <v>0</v>
          </cell>
          <cell r="DU138">
            <v>0</v>
          </cell>
          <cell r="DV138">
            <v>0</v>
          </cell>
          <cell r="DW138">
            <v>0</v>
          </cell>
          <cell r="DX138">
            <v>0</v>
          </cell>
          <cell r="DY138">
            <v>0</v>
          </cell>
          <cell r="DZ138">
            <v>0</v>
          </cell>
          <cell r="EA138">
            <v>0</v>
          </cell>
          <cell r="EB138">
            <v>0</v>
          </cell>
          <cell r="EC138">
            <v>0</v>
          </cell>
          <cell r="ED138">
            <v>0</v>
          </cell>
        </row>
        <row r="139"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0</v>
          </cell>
          <cell r="BZ139">
            <v>0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  <cell r="CR139">
            <v>0</v>
          </cell>
          <cell r="CS139">
            <v>0</v>
          </cell>
          <cell r="CT139">
            <v>0</v>
          </cell>
          <cell r="CU139">
            <v>0</v>
          </cell>
          <cell r="CV139">
            <v>0</v>
          </cell>
          <cell r="CW139">
            <v>0</v>
          </cell>
          <cell r="CX139">
            <v>0</v>
          </cell>
          <cell r="CY139">
            <v>0</v>
          </cell>
          <cell r="CZ139">
            <v>0</v>
          </cell>
          <cell r="DA139">
            <v>0</v>
          </cell>
          <cell r="DB139">
            <v>0</v>
          </cell>
          <cell r="DC139">
            <v>0</v>
          </cell>
          <cell r="DD139">
            <v>0</v>
          </cell>
          <cell r="DE139">
            <v>0</v>
          </cell>
          <cell r="DF139">
            <v>0</v>
          </cell>
          <cell r="DG139">
            <v>0</v>
          </cell>
          <cell r="DH139">
            <v>0</v>
          </cell>
          <cell r="DI139">
            <v>0</v>
          </cell>
          <cell r="DJ139">
            <v>0</v>
          </cell>
          <cell r="DK139">
            <v>0</v>
          </cell>
          <cell r="DL139">
            <v>0</v>
          </cell>
          <cell r="DM139">
            <v>0</v>
          </cell>
          <cell r="DN139">
            <v>0</v>
          </cell>
          <cell r="DO139">
            <v>0</v>
          </cell>
          <cell r="DP139">
            <v>0</v>
          </cell>
          <cell r="DQ139">
            <v>0</v>
          </cell>
          <cell r="DR139">
            <v>0</v>
          </cell>
          <cell r="DS139">
            <v>0</v>
          </cell>
          <cell r="DT139">
            <v>0</v>
          </cell>
          <cell r="DU139">
            <v>0</v>
          </cell>
          <cell r="DV139">
            <v>0</v>
          </cell>
          <cell r="DW139">
            <v>0</v>
          </cell>
          <cell r="DX139">
            <v>0</v>
          </cell>
          <cell r="DY139">
            <v>0</v>
          </cell>
          <cell r="DZ139">
            <v>0</v>
          </cell>
          <cell r="EA139">
            <v>0</v>
          </cell>
          <cell r="EB139">
            <v>0</v>
          </cell>
          <cell r="EC139">
            <v>0</v>
          </cell>
          <cell r="ED139">
            <v>0</v>
          </cell>
        </row>
        <row r="140"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0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  <cell r="BZ140">
            <v>0</v>
          </cell>
          <cell r="CA140">
            <v>0</v>
          </cell>
          <cell r="CB140">
            <v>0</v>
          </cell>
          <cell r="CC140">
            <v>0</v>
          </cell>
          <cell r="CD140">
            <v>0</v>
          </cell>
          <cell r="CE140">
            <v>0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  <cell r="CR140">
            <v>0</v>
          </cell>
          <cell r="CS140">
            <v>0</v>
          </cell>
          <cell r="CT140">
            <v>0</v>
          </cell>
          <cell r="CU140">
            <v>0</v>
          </cell>
          <cell r="CV140">
            <v>0</v>
          </cell>
          <cell r="CW140">
            <v>0</v>
          </cell>
          <cell r="CX140">
            <v>0</v>
          </cell>
          <cell r="CY140">
            <v>0</v>
          </cell>
          <cell r="CZ140">
            <v>0</v>
          </cell>
          <cell r="DA140">
            <v>0</v>
          </cell>
          <cell r="DB140">
            <v>0</v>
          </cell>
          <cell r="DC140">
            <v>0</v>
          </cell>
          <cell r="DD140">
            <v>0</v>
          </cell>
          <cell r="DE140">
            <v>0</v>
          </cell>
          <cell r="DF140">
            <v>0</v>
          </cell>
          <cell r="DG140">
            <v>0</v>
          </cell>
          <cell r="DH140">
            <v>0</v>
          </cell>
          <cell r="DI140">
            <v>0</v>
          </cell>
          <cell r="DJ140">
            <v>0</v>
          </cell>
          <cell r="DK140">
            <v>0</v>
          </cell>
          <cell r="DL140">
            <v>0</v>
          </cell>
          <cell r="DM140">
            <v>0</v>
          </cell>
          <cell r="DN140">
            <v>0</v>
          </cell>
          <cell r="DO140">
            <v>0</v>
          </cell>
          <cell r="DP140">
            <v>0</v>
          </cell>
          <cell r="DQ140">
            <v>0</v>
          </cell>
          <cell r="DR140">
            <v>0</v>
          </cell>
          <cell r="DS140">
            <v>0</v>
          </cell>
          <cell r="DT140">
            <v>0</v>
          </cell>
          <cell r="DU140">
            <v>0</v>
          </cell>
          <cell r="DV140">
            <v>0</v>
          </cell>
          <cell r="DW140">
            <v>0</v>
          </cell>
          <cell r="DX140">
            <v>0</v>
          </cell>
          <cell r="DY140">
            <v>0</v>
          </cell>
          <cell r="DZ140">
            <v>0</v>
          </cell>
          <cell r="EA140">
            <v>0</v>
          </cell>
          <cell r="EB140">
            <v>0</v>
          </cell>
          <cell r="EC140">
            <v>0</v>
          </cell>
          <cell r="ED140">
            <v>0</v>
          </cell>
        </row>
        <row r="141"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0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0</v>
          </cell>
          <cell r="BZ141">
            <v>0</v>
          </cell>
          <cell r="CA141">
            <v>0</v>
          </cell>
          <cell r="CB141">
            <v>0</v>
          </cell>
          <cell r="CC141">
            <v>0</v>
          </cell>
          <cell r="CD141">
            <v>0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  <cell r="CR141">
            <v>0</v>
          </cell>
          <cell r="CS141">
            <v>0</v>
          </cell>
          <cell r="CT141">
            <v>0</v>
          </cell>
          <cell r="CU141">
            <v>0</v>
          </cell>
          <cell r="CV141">
            <v>0</v>
          </cell>
          <cell r="CW141">
            <v>0</v>
          </cell>
          <cell r="CX141">
            <v>0</v>
          </cell>
          <cell r="CY141">
            <v>0</v>
          </cell>
          <cell r="CZ141">
            <v>0</v>
          </cell>
          <cell r="DA141">
            <v>0</v>
          </cell>
          <cell r="DB141">
            <v>0</v>
          </cell>
          <cell r="DC141">
            <v>0</v>
          </cell>
          <cell r="DD141">
            <v>0</v>
          </cell>
          <cell r="DE141">
            <v>0</v>
          </cell>
          <cell r="DF141">
            <v>0</v>
          </cell>
          <cell r="DG141">
            <v>0</v>
          </cell>
          <cell r="DH141">
            <v>0</v>
          </cell>
          <cell r="DI141">
            <v>0</v>
          </cell>
          <cell r="DJ141">
            <v>0</v>
          </cell>
          <cell r="DK141">
            <v>0</v>
          </cell>
          <cell r="DL141">
            <v>0</v>
          </cell>
          <cell r="DM141">
            <v>0</v>
          </cell>
          <cell r="DN141">
            <v>0</v>
          </cell>
          <cell r="DO141">
            <v>0</v>
          </cell>
          <cell r="DP141">
            <v>0</v>
          </cell>
          <cell r="DQ141">
            <v>0</v>
          </cell>
          <cell r="DR141">
            <v>0</v>
          </cell>
          <cell r="DS141">
            <v>0</v>
          </cell>
          <cell r="DT141">
            <v>0</v>
          </cell>
          <cell r="DU141">
            <v>0</v>
          </cell>
          <cell r="DV141">
            <v>0</v>
          </cell>
          <cell r="DW141">
            <v>0</v>
          </cell>
          <cell r="DX141">
            <v>0</v>
          </cell>
          <cell r="DY141">
            <v>0</v>
          </cell>
          <cell r="DZ141">
            <v>0</v>
          </cell>
          <cell r="EA141">
            <v>0</v>
          </cell>
          <cell r="EB141">
            <v>0</v>
          </cell>
          <cell r="EC141">
            <v>0</v>
          </cell>
          <cell r="ED141">
            <v>0</v>
          </cell>
        </row>
        <row r="142"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0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  <cell r="BZ142">
            <v>0</v>
          </cell>
          <cell r="CA142">
            <v>0</v>
          </cell>
          <cell r="CB142">
            <v>0</v>
          </cell>
          <cell r="CC142">
            <v>0</v>
          </cell>
          <cell r="CD142">
            <v>0</v>
          </cell>
          <cell r="CE142">
            <v>0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  <cell r="CR142">
            <v>0</v>
          </cell>
          <cell r="CS142">
            <v>0</v>
          </cell>
          <cell r="CT142">
            <v>0</v>
          </cell>
          <cell r="CU142">
            <v>0</v>
          </cell>
          <cell r="CV142">
            <v>0</v>
          </cell>
          <cell r="CW142">
            <v>0</v>
          </cell>
          <cell r="CX142">
            <v>0</v>
          </cell>
          <cell r="CY142">
            <v>0</v>
          </cell>
          <cell r="CZ142">
            <v>0</v>
          </cell>
          <cell r="DA142">
            <v>0</v>
          </cell>
          <cell r="DB142">
            <v>0</v>
          </cell>
          <cell r="DC142">
            <v>0</v>
          </cell>
          <cell r="DD142">
            <v>0</v>
          </cell>
          <cell r="DE142">
            <v>0</v>
          </cell>
          <cell r="DF142">
            <v>0</v>
          </cell>
          <cell r="DG142">
            <v>0</v>
          </cell>
          <cell r="DH142">
            <v>0</v>
          </cell>
          <cell r="DI142">
            <v>0</v>
          </cell>
          <cell r="DJ142">
            <v>0</v>
          </cell>
          <cell r="DK142">
            <v>0</v>
          </cell>
          <cell r="DL142">
            <v>0</v>
          </cell>
          <cell r="DM142">
            <v>0</v>
          </cell>
          <cell r="DN142">
            <v>0</v>
          </cell>
          <cell r="DO142">
            <v>0</v>
          </cell>
          <cell r="DP142">
            <v>0</v>
          </cell>
          <cell r="DQ142">
            <v>0</v>
          </cell>
          <cell r="DR142">
            <v>0</v>
          </cell>
          <cell r="DS142">
            <v>0</v>
          </cell>
          <cell r="DT142">
            <v>0</v>
          </cell>
          <cell r="DU142">
            <v>0</v>
          </cell>
          <cell r="DV142">
            <v>0</v>
          </cell>
          <cell r="DW142">
            <v>0</v>
          </cell>
          <cell r="DX142">
            <v>0</v>
          </cell>
          <cell r="DY142">
            <v>0</v>
          </cell>
          <cell r="DZ142">
            <v>0</v>
          </cell>
          <cell r="EA142">
            <v>0</v>
          </cell>
          <cell r="EB142">
            <v>0</v>
          </cell>
          <cell r="EC142">
            <v>0</v>
          </cell>
          <cell r="ED142">
            <v>0</v>
          </cell>
        </row>
        <row r="143"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0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  <cell r="BZ143">
            <v>0</v>
          </cell>
          <cell r="CA143">
            <v>0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  <cell r="CR143">
            <v>0</v>
          </cell>
          <cell r="CS143">
            <v>0</v>
          </cell>
          <cell r="CT143">
            <v>0</v>
          </cell>
          <cell r="CU143">
            <v>0</v>
          </cell>
          <cell r="CV143">
            <v>0</v>
          </cell>
          <cell r="CW143">
            <v>0</v>
          </cell>
          <cell r="CX143">
            <v>0</v>
          </cell>
          <cell r="CY143">
            <v>0</v>
          </cell>
          <cell r="CZ143">
            <v>0</v>
          </cell>
          <cell r="DA143">
            <v>0</v>
          </cell>
          <cell r="DB143">
            <v>0</v>
          </cell>
          <cell r="DC143">
            <v>0</v>
          </cell>
          <cell r="DD143">
            <v>0</v>
          </cell>
          <cell r="DE143">
            <v>0</v>
          </cell>
          <cell r="DF143">
            <v>0</v>
          </cell>
          <cell r="DG143">
            <v>0</v>
          </cell>
          <cell r="DH143">
            <v>0</v>
          </cell>
          <cell r="DI143">
            <v>0</v>
          </cell>
          <cell r="DJ143">
            <v>0</v>
          </cell>
          <cell r="DK143">
            <v>0</v>
          </cell>
          <cell r="DL143">
            <v>0</v>
          </cell>
          <cell r="DM143">
            <v>0</v>
          </cell>
          <cell r="DN143">
            <v>0</v>
          </cell>
          <cell r="DO143">
            <v>0</v>
          </cell>
          <cell r="DP143">
            <v>0</v>
          </cell>
          <cell r="DQ143">
            <v>0</v>
          </cell>
          <cell r="DR143">
            <v>0</v>
          </cell>
          <cell r="DS143">
            <v>0</v>
          </cell>
          <cell r="DT143">
            <v>0</v>
          </cell>
          <cell r="DU143">
            <v>0</v>
          </cell>
          <cell r="DV143">
            <v>0</v>
          </cell>
          <cell r="DW143">
            <v>0</v>
          </cell>
          <cell r="DX143">
            <v>0</v>
          </cell>
          <cell r="DY143">
            <v>0</v>
          </cell>
          <cell r="DZ143">
            <v>0</v>
          </cell>
          <cell r="EA143">
            <v>0</v>
          </cell>
          <cell r="EB143">
            <v>0</v>
          </cell>
          <cell r="EC143">
            <v>0</v>
          </cell>
          <cell r="ED143">
            <v>0</v>
          </cell>
        </row>
        <row r="144"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0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  <cell r="CR144">
            <v>0</v>
          </cell>
          <cell r="CS144">
            <v>0</v>
          </cell>
          <cell r="CT144">
            <v>0</v>
          </cell>
          <cell r="CU144">
            <v>0</v>
          </cell>
          <cell r="CV144">
            <v>0</v>
          </cell>
          <cell r="CW144">
            <v>0</v>
          </cell>
          <cell r="CX144">
            <v>0</v>
          </cell>
          <cell r="CY144">
            <v>0</v>
          </cell>
          <cell r="CZ144">
            <v>0</v>
          </cell>
          <cell r="DA144">
            <v>0</v>
          </cell>
          <cell r="DB144">
            <v>0</v>
          </cell>
          <cell r="DC144">
            <v>0</v>
          </cell>
          <cell r="DD144">
            <v>0</v>
          </cell>
          <cell r="DE144">
            <v>0</v>
          </cell>
          <cell r="DF144">
            <v>0</v>
          </cell>
          <cell r="DG144">
            <v>0</v>
          </cell>
          <cell r="DH144">
            <v>0</v>
          </cell>
          <cell r="DI144">
            <v>0</v>
          </cell>
          <cell r="DJ144">
            <v>0</v>
          </cell>
          <cell r="DK144">
            <v>0</v>
          </cell>
          <cell r="DL144">
            <v>0</v>
          </cell>
          <cell r="DM144">
            <v>0</v>
          </cell>
          <cell r="DN144">
            <v>0</v>
          </cell>
          <cell r="DO144">
            <v>0</v>
          </cell>
          <cell r="DP144">
            <v>0</v>
          </cell>
          <cell r="DQ144">
            <v>0</v>
          </cell>
          <cell r="DR144">
            <v>0</v>
          </cell>
          <cell r="DS144">
            <v>0</v>
          </cell>
          <cell r="DT144">
            <v>0</v>
          </cell>
          <cell r="DU144">
            <v>0</v>
          </cell>
          <cell r="DV144">
            <v>0</v>
          </cell>
          <cell r="DW144">
            <v>0</v>
          </cell>
          <cell r="DX144">
            <v>0</v>
          </cell>
          <cell r="DY144">
            <v>0</v>
          </cell>
          <cell r="DZ144">
            <v>0</v>
          </cell>
          <cell r="EA144">
            <v>0</v>
          </cell>
          <cell r="EB144">
            <v>0</v>
          </cell>
          <cell r="EC144">
            <v>0</v>
          </cell>
          <cell r="ED144">
            <v>0</v>
          </cell>
        </row>
        <row r="145"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0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  <cell r="BZ145">
            <v>0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  <cell r="CQ145">
            <v>0</v>
          </cell>
          <cell r="CR145">
            <v>0</v>
          </cell>
          <cell r="CS145">
            <v>0</v>
          </cell>
          <cell r="CT145">
            <v>0</v>
          </cell>
          <cell r="CU145">
            <v>0</v>
          </cell>
          <cell r="CV145">
            <v>0</v>
          </cell>
          <cell r="CW145">
            <v>0</v>
          </cell>
          <cell r="CX145">
            <v>0</v>
          </cell>
          <cell r="CY145">
            <v>0</v>
          </cell>
          <cell r="CZ145">
            <v>0</v>
          </cell>
          <cell r="DA145">
            <v>0</v>
          </cell>
          <cell r="DB145">
            <v>0</v>
          </cell>
          <cell r="DC145">
            <v>0</v>
          </cell>
          <cell r="DD145">
            <v>0</v>
          </cell>
          <cell r="DE145">
            <v>0</v>
          </cell>
          <cell r="DF145">
            <v>0</v>
          </cell>
          <cell r="DG145">
            <v>0</v>
          </cell>
          <cell r="DH145">
            <v>0</v>
          </cell>
          <cell r="DI145">
            <v>0</v>
          </cell>
          <cell r="DJ145">
            <v>0</v>
          </cell>
          <cell r="DK145">
            <v>0</v>
          </cell>
          <cell r="DL145">
            <v>0</v>
          </cell>
          <cell r="DM145">
            <v>0</v>
          </cell>
          <cell r="DN145">
            <v>0</v>
          </cell>
          <cell r="DO145">
            <v>0</v>
          </cell>
          <cell r="DP145">
            <v>0</v>
          </cell>
          <cell r="DQ145">
            <v>0</v>
          </cell>
          <cell r="DR145">
            <v>0</v>
          </cell>
          <cell r="DS145">
            <v>0</v>
          </cell>
          <cell r="DT145">
            <v>0</v>
          </cell>
          <cell r="DU145">
            <v>0</v>
          </cell>
          <cell r="DV145">
            <v>0</v>
          </cell>
          <cell r="DW145">
            <v>0</v>
          </cell>
          <cell r="DX145">
            <v>0</v>
          </cell>
          <cell r="DY145">
            <v>0</v>
          </cell>
          <cell r="DZ145">
            <v>0</v>
          </cell>
          <cell r="EA145">
            <v>0</v>
          </cell>
          <cell r="EB145">
            <v>0</v>
          </cell>
          <cell r="EC145">
            <v>0</v>
          </cell>
          <cell r="ED145">
            <v>0</v>
          </cell>
        </row>
        <row r="146"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0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  <cell r="BZ146">
            <v>0</v>
          </cell>
          <cell r="CA146">
            <v>0</v>
          </cell>
          <cell r="CB146">
            <v>0</v>
          </cell>
          <cell r="CC146">
            <v>0</v>
          </cell>
          <cell r="CD146">
            <v>0</v>
          </cell>
          <cell r="CE146">
            <v>0</v>
          </cell>
          <cell r="CF146">
            <v>0</v>
          </cell>
          <cell r="CG146">
            <v>0</v>
          </cell>
          <cell r="CH146">
            <v>0</v>
          </cell>
          <cell r="CI146">
            <v>0</v>
          </cell>
          <cell r="CJ146">
            <v>0</v>
          </cell>
          <cell r="CK146">
            <v>0</v>
          </cell>
          <cell r="CL146">
            <v>0</v>
          </cell>
          <cell r="CM146">
            <v>0</v>
          </cell>
          <cell r="CN146">
            <v>0</v>
          </cell>
          <cell r="CO146">
            <v>0</v>
          </cell>
          <cell r="CP146">
            <v>0</v>
          </cell>
          <cell r="CQ146">
            <v>0</v>
          </cell>
          <cell r="CR146">
            <v>0</v>
          </cell>
          <cell r="CS146">
            <v>0</v>
          </cell>
          <cell r="CT146">
            <v>0</v>
          </cell>
          <cell r="CU146">
            <v>0</v>
          </cell>
          <cell r="CV146">
            <v>0</v>
          </cell>
          <cell r="CW146">
            <v>0</v>
          </cell>
          <cell r="CX146">
            <v>0</v>
          </cell>
          <cell r="CY146">
            <v>0</v>
          </cell>
          <cell r="CZ146">
            <v>0</v>
          </cell>
          <cell r="DA146">
            <v>0</v>
          </cell>
          <cell r="DB146">
            <v>0</v>
          </cell>
          <cell r="DC146">
            <v>0</v>
          </cell>
          <cell r="DD146">
            <v>0</v>
          </cell>
          <cell r="DE146">
            <v>0</v>
          </cell>
          <cell r="DF146">
            <v>0</v>
          </cell>
          <cell r="DG146">
            <v>0</v>
          </cell>
          <cell r="DH146">
            <v>0</v>
          </cell>
          <cell r="DI146">
            <v>0</v>
          </cell>
          <cell r="DJ146">
            <v>0</v>
          </cell>
          <cell r="DK146">
            <v>0</v>
          </cell>
          <cell r="DL146">
            <v>0</v>
          </cell>
          <cell r="DM146">
            <v>0</v>
          </cell>
          <cell r="DN146">
            <v>0</v>
          </cell>
          <cell r="DO146">
            <v>0</v>
          </cell>
          <cell r="DP146">
            <v>0</v>
          </cell>
          <cell r="DQ146">
            <v>0</v>
          </cell>
          <cell r="DR146">
            <v>0</v>
          </cell>
          <cell r="DS146">
            <v>0</v>
          </cell>
          <cell r="DT146">
            <v>0</v>
          </cell>
          <cell r="DU146">
            <v>0</v>
          </cell>
          <cell r="DV146">
            <v>0</v>
          </cell>
          <cell r="DW146">
            <v>0</v>
          </cell>
          <cell r="DX146">
            <v>0</v>
          </cell>
          <cell r="DY146">
            <v>0</v>
          </cell>
          <cell r="DZ146">
            <v>0</v>
          </cell>
          <cell r="EA146">
            <v>0</v>
          </cell>
          <cell r="EB146">
            <v>0</v>
          </cell>
          <cell r="EC146">
            <v>0</v>
          </cell>
          <cell r="ED146">
            <v>0</v>
          </cell>
        </row>
        <row r="147"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0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Y147">
            <v>0</v>
          </cell>
          <cell r="BZ147">
            <v>0</v>
          </cell>
          <cell r="CA147">
            <v>0</v>
          </cell>
          <cell r="CB147">
            <v>0</v>
          </cell>
          <cell r="CC147">
            <v>0</v>
          </cell>
          <cell r="CD147">
            <v>0</v>
          </cell>
          <cell r="CE147">
            <v>0</v>
          </cell>
          <cell r="CF147">
            <v>0</v>
          </cell>
          <cell r="CG147">
            <v>0</v>
          </cell>
          <cell r="CH147">
            <v>0</v>
          </cell>
          <cell r="CI147">
            <v>0</v>
          </cell>
          <cell r="CJ147">
            <v>0</v>
          </cell>
          <cell r="CK147">
            <v>0</v>
          </cell>
          <cell r="CL147">
            <v>0</v>
          </cell>
          <cell r="CM147">
            <v>0</v>
          </cell>
          <cell r="CN147">
            <v>0</v>
          </cell>
          <cell r="CO147">
            <v>0</v>
          </cell>
          <cell r="CP147">
            <v>0</v>
          </cell>
          <cell r="CQ147">
            <v>0</v>
          </cell>
          <cell r="CR147">
            <v>0</v>
          </cell>
          <cell r="CS147">
            <v>0</v>
          </cell>
          <cell r="CT147">
            <v>0</v>
          </cell>
          <cell r="CU147">
            <v>0</v>
          </cell>
          <cell r="CV147">
            <v>0</v>
          </cell>
          <cell r="CW147">
            <v>0</v>
          </cell>
          <cell r="CX147">
            <v>0</v>
          </cell>
          <cell r="CY147">
            <v>0</v>
          </cell>
          <cell r="CZ147">
            <v>0</v>
          </cell>
          <cell r="DA147">
            <v>0</v>
          </cell>
          <cell r="DB147">
            <v>0</v>
          </cell>
          <cell r="DC147">
            <v>0</v>
          </cell>
          <cell r="DD147">
            <v>0</v>
          </cell>
          <cell r="DE147">
            <v>0</v>
          </cell>
          <cell r="DF147">
            <v>0</v>
          </cell>
          <cell r="DG147">
            <v>0</v>
          </cell>
          <cell r="DH147">
            <v>0</v>
          </cell>
          <cell r="DI147">
            <v>0</v>
          </cell>
          <cell r="DJ147">
            <v>0</v>
          </cell>
          <cell r="DK147">
            <v>0</v>
          </cell>
          <cell r="DL147">
            <v>0</v>
          </cell>
          <cell r="DM147">
            <v>0</v>
          </cell>
          <cell r="DN147">
            <v>0</v>
          </cell>
          <cell r="DO147">
            <v>0</v>
          </cell>
          <cell r="DP147">
            <v>0</v>
          </cell>
          <cell r="DQ147">
            <v>0</v>
          </cell>
          <cell r="DR147">
            <v>0</v>
          </cell>
          <cell r="DS147">
            <v>0</v>
          </cell>
          <cell r="DT147">
            <v>0</v>
          </cell>
          <cell r="DU147">
            <v>0</v>
          </cell>
          <cell r="DV147">
            <v>0</v>
          </cell>
          <cell r="DW147">
            <v>0</v>
          </cell>
          <cell r="DX147">
            <v>0</v>
          </cell>
          <cell r="DY147">
            <v>0</v>
          </cell>
          <cell r="DZ147">
            <v>0</v>
          </cell>
          <cell r="EA147">
            <v>0</v>
          </cell>
          <cell r="EB147">
            <v>0</v>
          </cell>
          <cell r="EC147">
            <v>0</v>
          </cell>
          <cell r="ED147">
            <v>0</v>
          </cell>
        </row>
        <row r="148"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0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0</v>
          </cell>
          <cell r="BZ148">
            <v>0</v>
          </cell>
          <cell r="CA148">
            <v>0</v>
          </cell>
          <cell r="CB148">
            <v>0</v>
          </cell>
          <cell r="CC148">
            <v>0</v>
          </cell>
          <cell r="CD148">
            <v>0</v>
          </cell>
          <cell r="CE148">
            <v>0</v>
          </cell>
          <cell r="CF148">
            <v>0</v>
          </cell>
          <cell r="CG148">
            <v>0</v>
          </cell>
          <cell r="CH148">
            <v>0</v>
          </cell>
          <cell r="CI148">
            <v>0</v>
          </cell>
          <cell r="CJ148">
            <v>0</v>
          </cell>
          <cell r="CK148">
            <v>0</v>
          </cell>
          <cell r="CL148">
            <v>0</v>
          </cell>
          <cell r="CM148">
            <v>0</v>
          </cell>
          <cell r="CN148">
            <v>0</v>
          </cell>
          <cell r="CO148">
            <v>0</v>
          </cell>
          <cell r="CP148">
            <v>0</v>
          </cell>
          <cell r="CQ148">
            <v>0</v>
          </cell>
          <cell r="CR148">
            <v>0</v>
          </cell>
          <cell r="CS148">
            <v>0</v>
          </cell>
          <cell r="CT148">
            <v>0</v>
          </cell>
          <cell r="CU148">
            <v>0</v>
          </cell>
          <cell r="CV148">
            <v>0</v>
          </cell>
          <cell r="CW148">
            <v>0</v>
          </cell>
          <cell r="CX148">
            <v>0</v>
          </cell>
          <cell r="CY148">
            <v>0</v>
          </cell>
          <cell r="CZ148">
            <v>0</v>
          </cell>
          <cell r="DA148">
            <v>0</v>
          </cell>
          <cell r="DB148">
            <v>0</v>
          </cell>
          <cell r="DC148">
            <v>0</v>
          </cell>
          <cell r="DD148">
            <v>0</v>
          </cell>
          <cell r="DE148">
            <v>0</v>
          </cell>
          <cell r="DF148">
            <v>0</v>
          </cell>
          <cell r="DG148">
            <v>0</v>
          </cell>
          <cell r="DH148">
            <v>0</v>
          </cell>
          <cell r="DI148">
            <v>0</v>
          </cell>
          <cell r="DJ148">
            <v>0</v>
          </cell>
          <cell r="DK148">
            <v>0</v>
          </cell>
          <cell r="DL148">
            <v>0</v>
          </cell>
          <cell r="DM148">
            <v>0</v>
          </cell>
          <cell r="DN148">
            <v>0</v>
          </cell>
          <cell r="DO148">
            <v>0</v>
          </cell>
          <cell r="DP148">
            <v>0</v>
          </cell>
          <cell r="DQ148">
            <v>0</v>
          </cell>
          <cell r="DR148">
            <v>0</v>
          </cell>
          <cell r="DS148">
            <v>0</v>
          </cell>
          <cell r="DT148">
            <v>0</v>
          </cell>
          <cell r="DU148">
            <v>0</v>
          </cell>
          <cell r="DV148">
            <v>0</v>
          </cell>
          <cell r="DW148">
            <v>0</v>
          </cell>
          <cell r="DX148">
            <v>0</v>
          </cell>
          <cell r="DY148">
            <v>0</v>
          </cell>
          <cell r="DZ148">
            <v>0</v>
          </cell>
          <cell r="EA148">
            <v>0</v>
          </cell>
          <cell r="EB148">
            <v>0</v>
          </cell>
          <cell r="EC148">
            <v>0</v>
          </cell>
          <cell r="ED148">
            <v>0</v>
          </cell>
        </row>
        <row r="149"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0</v>
          </cell>
          <cell r="BZ149">
            <v>0</v>
          </cell>
          <cell r="CA149">
            <v>0</v>
          </cell>
          <cell r="CB149">
            <v>0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0</v>
          </cell>
          <cell r="CP149">
            <v>0</v>
          </cell>
          <cell r="CQ149">
            <v>0</v>
          </cell>
          <cell r="CR149">
            <v>0</v>
          </cell>
          <cell r="CS149">
            <v>0</v>
          </cell>
          <cell r="CT149">
            <v>0</v>
          </cell>
          <cell r="CU149">
            <v>0</v>
          </cell>
          <cell r="CV149">
            <v>0</v>
          </cell>
          <cell r="CW149">
            <v>0</v>
          </cell>
          <cell r="CX149">
            <v>0</v>
          </cell>
          <cell r="CY149">
            <v>0</v>
          </cell>
          <cell r="CZ149">
            <v>0</v>
          </cell>
          <cell r="DA149">
            <v>0</v>
          </cell>
          <cell r="DB149">
            <v>0</v>
          </cell>
          <cell r="DC149">
            <v>0</v>
          </cell>
          <cell r="DD149">
            <v>0</v>
          </cell>
          <cell r="DE149">
            <v>0</v>
          </cell>
          <cell r="DF149">
            <v>0</v>
          </cell>
          <cell r="DG149">
            <v>0</v>
          </cell>
          <cell r="DH149">
            <v>0</v>
          </cell>
          <cell r="DI149">
            <v>0</v>
          </cell>
          <cell r="DJ149">
            <v>0</v>
          </cell>
          <cell r="DK149">
            <v>0</v>
          </cell>
          <cell r="DL149">
            <v>0</v>
          </cell>
          <cell r="DM149">
            <v>0</v>
          </cell>
          <cell r="DN149">
            <v>0</v>
          </cell>
          <cell r="DO149">
            <v>0</v>
          </cell>
          <cell r="DP149">
            <v>0</v>
          </cell>
          <cell r="DQ149">
            <v>0</v>
          </cell>
          <cell r="DR149">
            <v>0</v>
          </cell>
          <cell r="DS149">
            <v>0</v>
          </cell>
          <cell r="DT149">
            <v>0</v>
          </cell>
          <cell r="DU149">
            <v>0</v>
          </cell>
          <cell r="DV149">
            <v>0</v>
          </cell>
          <cell r="DW149">
            <v>0</v>
          </cell>
          <cell r="DX149">
            <v>0</v>
          </cell>
          <cell r="DY149">
            <v>0</v>
          </cell>
          <cell r="DZ149">
            <v>0</v>
          </cell>
          <cell r="EA149">
            <v>0</v>
          </cell>
          <cell r="EB149">
            <v>0</v>
          </cell>
          <cell r="EC149">
            <v>0</v>
          </cell>
          <cell r="ED149">
            <v>0</v>
          </cell>
        </row>
        <row r="150"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0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  <cell r="CC150">
            <v>0</v>
          </cell>
          <cell r="CD150">
            <v>0</v>
          </cell>
          <cell r="CE150">
            <v>0</v>
          </cell>
          <cell r="CF150">
            <v>0</v>
          </cell>
          <cell r="CG150">
            <v>0</v>
          </cell>
          <cell r="CH150">
            <v>0</v>
          </cell>
          <cell r="CI150">
            <v>0</v>
          </cell>
          <cell r="CJ150">
            <v>0</v>
          </cell>
          <cell r="CK150">
            <v>0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P150">
            <v>0</v>
          </cell>
          <cell r="CQ150">
            <v>0</v>
          </cell>
          <cell r="CR150">
            <v>0</v>
          </cell>
          <cell r="CS150">
            <v>0</v>
          </cell>
          <cell r="CT150">
            <v>0</v>
          </cell>
          <cell r="CU150">
            <v>0</v>
          </cell>
          <cell r="CV150">
            <v>0</v>
          </cell>
          <cell r="CW150">
            <v>0</v>
          </cell>
          <cell r="CX150">
            <v>0</v>
          </cell>
          <cell r="CY150">
            <v>0</v>
          </cell>
          <cell r="CZ150">
            <v>0</v>
          </cell>
          <cell r="DA150">
            <v>0</v>
          </cell>
          <cell r="DB150">
            <v>0</v>
          </cell>
          <cell r="DC150">
            <v>0</v>
          </cell>
          <cell r="DD150">
            <v>0</v>
          </cell>
          <cell r="DE150">
            <v>0</v>
          </cell>
          <cell r="DF150">
            <v>0</v>
          </cell>
          <cell r="DG150">
            <v>0</v>
          </cell>
          <cell r="DH150">
            <v>0</v>
          </cell>
          <cell r="DI150">
            <v>0</v>
          </cell>
          <cell r="DJ150">
            <v>0</v>
          </cell>
          <cell r="DK150">
            <v>0</v>
          </cell>
          <cell r="DL150">
            <v>0</v>
          </cell>
          <cell r="DM150">
            <v>0</v>
          </cell>
          <cell r="DN150">
            <v>0</v>
          </cell>
          <cell r="DO150">
            <v>0</v>
          </cell>
          <cell r="DP150">
            <v>0</v>
          </cell>
          <cell r="DQ150">
            <v>0</v>
          </cell>
          <cell r="DR150">
            <v>0</v>
          </cell>
          <cell r="DS150">
            <v>0</v>
          </cell>
          <cell r="DT150">
            <v>0</v>
          </cell>
          <cell r="DU150">
            <v>0</v>
          </cell>
          <cell r="DV150">
            <v>0</v>
          </cell>
          <cell r="DW150">
            <v>0</v>
          </cell>
          <cell r="DX150">
            <v>0</v>
          </cell>
          <cell r="DY150">
            <v>0</v>
          </cell>
          <cell r="DZ150">
            <v>0</v>
          </cell>
          <cell r="EA150">
            <v>0</v>
          </cell>
          <cell r="EB150">
            <v>0</v>
          </cell>
          <cell r="EC150">
            <v>0</v>
          </cell>
          <cell r="ED150">
            <v>0</v>
          </cell>
        </row>
        <row r="151"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0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0</v>
          </cell>
          <cell r="CB151">
            <v>0</v>
          </cell>
          <cell r="CC151">
            <v>0</v>
          </cell>
          <cell r="CD151">
            <v>0</v>
          </cell>
          <cell r="CE151">
            <v>0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N151">
            <v>0</v>
          </cell>
          <cell r="CO151">
            <v>0</v>
          </cell>
          <cell r="CP151">
            <v>0</v>
          </cell>
          <cell r="CQ151">
            <v>0</v>
          </cell>
          <cell r="CR151">
            <v>0</v>
          </cell>
          <cell r="CS151">
            <v>0</v>
          </cell>
          <cell r="CT151">
            <v>0</v>
          </cell>
          <cell r="CU151">
            <v>0</v>
          </cell>
          <cell r="CV151">
            <v>0</v>
          </cell>
          <cell r="CW151">
            <v>0</v>
          </cell>
          <cell r="CX151">
            <v>0</v>
          </cell>
          <cell r="CY151">
            <v>0</v>
          </cell>
          <cell r="CZ151">
            <v>0</v>
          </cell>
          <cell r="DA151">
            <v>0</v>
          </cell>
          <cell r="DB151">
            <v>0</v>
          </cell>
          <cell r="DC151">
            <v>0</v>
          </cell>
          <cell r="DD151">
            <v>0</v>
          </cell>
          <cell r="DE151">
            <v>0</v>
          </cell>
          <cell r="DF151">
            <v>0</v>
          </cell>
          <cell r="DG151">
            <v>0</v>
          </cell>
          <cell r="DH151">
            <v>0</v>
          </cell>
          <cell r="DI151">
            <v>0</v>
          </cell>
          <cell r="DJ151">
            <v>0</v>
          </cell>
          <cell r="DK151">
            <v>0</v>
          </cell>
          <cell r="DL151">
            <v>0</v>
          </cell>
          <cell r="DM151">
            <v>0</v>
          </cell>
          <cell r="DN151">
            <v>0</v>
          </cell>
          <cell r="DO151">
            <v>0</v>
          </cell>
          <cell r="DP151">
            <v>0</v>
          </cell>
          <cell r="DQ151">
            <v>0</v>
          </cell>
          <cell r="DR151">
            <v>0</v>
          </cell>
          <cell r="DS151">
            <v>0</v>
          </cell>
          <cell r="DT151">
            <v>0</v>
          </cell>
          <cell r="DU151">
            <v>0</v>
          </cell>
          <cell r="DV151">
            <v>0</v>
          </cell>
          <cell r="DW151">
            <v>0</v>
          </cell>
          <cell r="DX151">
            <v>0</v>
          </cell>
          <cell r="DY151">
            <v>0</v>
          </cell>
          <cell r="DZ151">
            <v>0</v>
          </cell>
          <cell r="EA151">
            <v>0</v>
          </cell>
          <cell r="EB151">
            <v>0</v>
          </cell>
          <cell r="EC151">
            <v>0</v>
          </cell>
          <cell r="ED151">
            <v>0</v>
          </cell>
        </row>
        <row r="152"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0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BY152">
            <v>0</v>
          </cell>
          <cell r="BZ152">
            <v>0</v>
          </cell>
          <cell r="CA152">
            <v>0</v>
          </cell>
          <cell r="CB152">
            <v>0</v>
          </cell>
          <cell r="CC152">
            <v>0</v>
          </cell>
          <cell r="CD152">
            <v>0</v>
          </cell>
          <cell r="CE152">
            <v>0</v>
          </cell>
          <cell r="CF152">
            <v>0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0</v>
          </cell>
          <cell r="CL152">
            <v>0</v>
          </cell>
          <cell r="CM152">
            <v>0</v>
          </cell>
          <cell r="CN152">
            <v>0</v>
          </cell>
          <cell r="CO152">
            <v>0</v>
          </cell>
          <cell r="CP152">
            <v>0</v>
          </cell>
          <cell r="CQ152">
            <v>0</v>
          </cell>
          <cell r="CR152">
            <v>0</v>
          </cell>
          <cell r="CS152">
            <v>0</v>
          </cell>
          <cell r="CT152">
            <v>0</v>
          </cell>
          <cell r="CU152">
            <v>0</v>
          </cell>
          <cell r="CV152">
            <v>0</v>
          </cell>
          <cell r="CW152">
            <v>0</v>
          </cell>
          <cell r="CX152">
            <v>0</v>
          </cell>
          <cell r="CY152">
            <v>0</v>
          </cell>
          <cell r="CZ152">
            <v>0</v>
          </cell>
          <cell r="DA152">
            <v>0</v>
          </cell>
          <cell r="DB152">
            <v>0</v>
          </cell>
          <cell r="DC152">
            <v>0</v>
          </cell>
          <cell r="DD152">
            <v>0</v>
          </cell>
          <cell r="DE152">
            <v>0</v>
          </cell>
          <cell r="DF152">
            <v>0</v>
          </cell>
          <cell r="DG152">
            <v>0</v>
          </cell>
          <cell r="DH152">
            <v>0</v>
          </cell>
          <cell r="DI152">
            <v>0</v>
          </cell>
          <cell r="DJ152">
            <v>0</v>
          </cell>
          <cell r="DK152">
            <v>0</v>
          </cell>
          <cell r="DL152">
            <v>0</v>
          </cell>
          <cell r="DM152">
            <v>0</v>
          </cell>
          <cell r="DN152">
            <v>0</v>
          </cell>
          <cell r="DO152">
            <v>0</v>
          </cell>
          <cell r="DP152">
            <v>0</v>
          </cell>
          <cell r="DQ152">
            <v>0</v>
          </cell>
          <cell r="DR152">
            <v>0</v>
          </cell>
          <cell r="DS152">
            <v>0</v>
          </cell>
          <cell r="DT152">
            <v>0</v>
          </cell>
          <cell r="DU152">
            <v>0</v>
          </cell>
          <cell r="DV152">
            <v>0</v>
          </cell>
          <cell r="DW152">
            <v>0</v>
          </cell>
          <cell r="DX152">
            <v>0</v>
          </cell>
          <cell r="DY152">
            <v>0</v>
          </cell>
          <cell r="DZ152">
            <v>0</v>
          </cell>
          <cell r="EA152">
            <v>0</v>
          </cell>
          <cell r="EB152">
            <v>0</v>
          </cell>
          <cell r="EC152">
            <v>0</v>
          </cell>
          <cell r="ED152">
            <v>0</v>
          </cell>
        </row>
        <row r="154"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0</v>
          </cell>
          <cell r="BZ154">
            <v>0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G154">
            <v>0</v>
          </cell>
          <cell r="CH154">
            <v>0</v>
          </cell>
          <cell r="CI154">
            <v>0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0</v>
          </cell>
          <cell r="CR154">
            <v>0</v>
          </cell>
          <cell r="CS154">
            <v>0</v>
          </cell>
          <cell r="CT154">
            <v>0</v>
          </cell>
          <cell r="CU154">
            <v>0</v>
          </cell>
          <cell r="CV154">
            <v>0</v>
          </cell>
          <cell r="CW154">
            <v>0</v>
          </cell>
          <cell r="CX154">
            <v>0</v>
          </cell>
          <cell r="CY154">
            <v>0</v>
          </cell>
          <cell r="CZ154">
            <v>0</v>
          </cell>
          <cell r="DA154">
            <v>0</v>
          </cell>
          <cell r="DB154">
            <v>0</v>
          </cell>
          <cell r="DC154">
            <v>0</v>
          </cell>
          <cell r="DD154">
            <v>0</v>
          </cell>
          <cell r="DE154">
            <v>0</v>
          </cell>
          <cell r="DF154">
            <v>0</v>
          </cell>
          <cell r="DG154">
            <v>0</v>
          </cell>
          <cell r="DH154">
            <v>0</v>
          </cell>
          <cell r="DI154">
            <v>0</v>
          </cell>
          <cell r="DJ154">
            <v>0</v>
          </cell>
          <cell r="DK154">
            <v>0</v>
          </cell>
          <cell r="DL154">
            <v>0</v>
          </cell>
          <cell r="DM154">
            <v>0</v>
          </cell>
          <cell r="DN154">
            <v>0</v>
          </cell>
          <cell r="DO154">
            <v>0</v>
          </cell>
          <cell r="DP154">
            <v>0</v>
          </cell>
          <cell r="DQ154">
            <v>0</v>
          </cell>
          <cell r="DR154">
            <v>0</v>
          </cell>
          <cell r="DS154">
            <v>0</v>
          </cell>
          <cell r="DT154">
            <v>0</v>
          </cell>
          <cell r="DU154">
            <v>0</v>
          </cell>
          <cell r="DV154">
            <v>0</v>
          </cell>
          <cell r="DW154">
            <v>0</v>
          </cell>
          <cell r="DX154">
            <v>0</v>
          </cell>
          <cell r="DY154">
            <v>0</v>
          </cell>
          <cell r="DZ154">
            <v>0</v>
          </cell>
          <cell r="EA154">
            <v>0</v>
          </cell>
          <cell r="EB154">
            <v>0</v>
          </cell>
          <cell r="EC154">
            <v>0</v>
          </cell>
          <cell r="ED154">
            <v>0</v>
          </cell>
        </row>
        <row r="157"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0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0</v>
          </cell>
          <cell r="BZ157">
            <v>0</v>
          </cell>
          <cell r="CA157">
            <v>0</v>
          </cell>
          <cell r="CB157">
            <v>0</v>
          </cell>
          <cell r="CC157">
            <v>0</v>
          </cell>
          <cell r="CD157">
            <v>0</v>
          </cell>
          <cell r="CE157">
            <v>0</v>
          </cell>
          <cell r="CF157">
            <v>0</v>
          </cell>
          <cell r="CG157">
            <v>0</v>
          </cell>
          <cell r="CH157">
            <v>0</v>
          </cell>
          <cell r="CI157">
            <v>0</v>
          </cell>
          <cell r="CJ157">
            <v>0</v>
          </cell>
          <cell r="CK157">
            <v>0</v>
          </cell>
          <cell r="CL157">
            <v>0</v>
          </cell>
          <cell r="CM157">
            <v>0</v>
          </cell>
          <cell r="CN157">
            <v>0</v>
          </cell>
          <cell r="CO157">
            <v>0</v>
          </cell>
          <cell r="CP157">
            <v>0</v>
          </cell>
          <cell r="CQ157">
            <v>0</v>
          </cell>
          <cell r="CR157">
            <v>0</v>
          </cell>
          <cell r="CS157">
            <v>0</v>
          </cell>
          <cell r="CT157">
            <v>0</v>
          </cell>
          <cell r="CU157">
            <v>0</v>
          </cell>
          <cell r="CV157">
            <v>0</v>
          </cell>
          <cell r="CW157">
            <v>0</v>
          </cell>
          <cell r="CX157">
            <v>0</v>
          </cell>
          <cell r="CY157">
            <v>0</v>
          </cell>
          <cell r="CZ157">
            <v>0</v>
          </cell>
          <cell r="DA157">
            <v>0</v>
          </cell>
          <cell r="DB157">
            <v>0</v>
          </cell>
          <cell r="DC157">
            <v>0</v>
          </cell>
          <cell r="DD157">
            <v>0</v>
          </cell>
          <cell r="DE157">
            <v>0</v>
          </cell>
          <cell r="DF157">
            <v>0</v>
          </cell>
          <cell r="DG157">
            <v>0</v>
          </cell>
          <cell r="DH157">
            <v>0</v>
          </cell>
          <cell r="DI157">
            <v>0</v>
          </cell>
          <cell r="DJ157">
            <v>0</v>
          </cell>
          <cell r="DK157">
            <v>0</v>
          </cell>
          <cell r="DL157">
            <v>0</v>
          </cell>
          <cell r="DM157">
            <v>0</v>
          </cell>
          <cell r="DN157">
            <v>0</v>
          </cell>
          <cell r="DO157">
            <v>0</v>
          </cell>
          <cell r="DP157">
            <v>0</v>
          </cell>
          <cell r="DQ157">
            <v>0</v>
          </cell>
          <cell r="DR157">
            <v>0</v>
          </cell>
          <cell r="DS157">
            <v>0</v>
          </cell>
          <cell r="DT157">
            <v>0</v>
          </cell>
          <cell r="DU157">
            <v>0</v>
          </cell>
          <cell r="DV157">
            <v>0</v>
          </cell>
          <cell r="DW157">
            <v>0</v>
          </cell>
          <cell r="DX157">
            <v>0</v>
          </cell>
          <cell r="DY157">
            <v>0</v>
          </cell>
          <cell r="DZ157">
            <v>0</v>
          </cell>
          <cell r="EA157">
            <v>0</v>
          </cell>
          <cell r="EB157">
            <v>0</v>
          </cell>
          <cell r="EC157">
            <v>0</v>
          </cell>
          <cell r="ED157">
            <v>0</v>
          </cell>
        </row>
        <row r="158"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  <cell r="CE158">
            <v>0</v>
          </cell>
          <cell r="CF158">
            <v>0</v>
          </cell>
          <cell r="CG158">
            <v>0</v>
          </cell>
          <cell r="CH158">
            <v>0</v>
          </cell>
          <cell r="CI158">
            <v>0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0</v>
          </cell>
          <cell r="CT158">
            <v>0</v>
          </cell>
          <cell r="CU158">
            <v>0</v>
          </cell>
          <cell r="CV158">
            <v>0</v>
          </cell>
          <cell r="CW158">
            <v>0</v>
          </cell>
          <cell r="CX158">
            <v>0</v>
          </cell>
          <cell r="CY158">
            <v>0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0</v>
          </cell>
          <cell r="DE158">
            <v>0</v>
          </cell>
          <cell r="DF158">
            <v>0</v>
          </cell>
          <cell r="DG158">
            <v>0</v>
          </cell>
          <cell r="DH158">
            <v>0</v>
          </cell>
          <cell r="DI158">
            <v>0</v>
          </cell>
          <cell r="DJ158">
            <v>0</v>
          </cell>
          <cell r="DK158">
            <v>0</v>
          </cell>
          <cell r="DL158">
            <v>0</v>
          </cell>
          <cell r="DM158">
            <v>0</v>
          </cell>
          <cell r="DN158">
            <v>0</v>
          </cell>
          <cell r="DO158">
            <v>0</v>
          </cell>
          <cell r="DP158">
            <v>0</v>
          </cell>
          <cell r="DQ158">
            <v>0</v>
          </cell>
          <cell r="DR158">
            <v>0</v>
          </cell>
          <cell r="DS158">
            <v>0</v>
          </cell>
          <cell r="DT158">
            <v>0</v>
          </cell>
          <cell r="DU158">
            <v>0</v>
          </cell>
          <cell r="DV158">
            <v>0</v>
          </cell>
          <cell r="DW158">
            <v>0</v>
          </cell>
          <cell r="DX158">
            <v>0</v>
          </cell>
          <cell r="DY158">
            <v>0</v>
          </cell>
          <cell r="DZ158">
            <v>0</v>
          </cell>
          <cell r="EA158">
            <v>0</v>
          </cell>
          <cell r="EB158">
            <v>0</v>
          </cell>
          <cell r="EC158">
            <v>0</v>
          </cell>
          <cell r="ED158">
            <v>0</v>
          </cell>
        </row>
        <row r="159"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0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0</v>
          </cell>
          <cell r="BZ159">
            <v>0</v>
          </cell>
          <cell r="CA159">
            <v>0</v>
          </cell>
          <cell r="CB159">
            <v>0</v>
          </cell>
          <cell r="CC159">
            <v>0</v>
          </cell>
          <cell r="CD159">
            <v>0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0</v>
          </cell>
          <cell r="CR159">
            <v>0</v>
          </cell>
          <cell r="CS159">
            <v>0</v>
          </cell>
          <cell r="CT159">
            <v>0</v>
          </cell>
          <cell r="CU159">
            <v>0</v>
          </cell>
          <cell r="CV159">
            <v>0</v>
          </cell>
          <cell r="CW159">
            <v>0</v>
          </cell>
          <cell r="CX159">
            <v>0</v>
          </cell>
          <cell r="CY159">
            <v>0</v>
          </cell>
          <cell r="CZ159">
            <v>0</v>
          </cell>
          <cell r="DA159">
            <v>0</v>
          </cell>
          <cell r="DB159">
            <v>0</v>
          </cell>
          <cell r="DC159">
            <v>0</v>
          </cell>
          <cell r="DD159">
            <v>0</v>
          </cell>
          <cell r="DE159">
            <v>0</v>
          </cell>
          <cell r="DF159">
            <v>0</v>
          </cell>
          <cell r="DG159">
            <v>0</v>
          </cell>
          <cell r="DH159">
            <v>0</v>
          </cell>
          <cell r="DI159">
            <v>0</v>
          </cell>
          <cell r="DJ159">
            <v>0</v>
          </cell>
          <cell r="DK159">
            <v>0</v>
          </cell>
          <cell r="DL159">
            <v>0</v>
          </cell>
          <cell r="DM159">
            <v>0</v>
          </cell>
          <cell r="DN159">
            <v>0</v>
          </cell>
          <cell r="DO159">
            <v>0</v>
          </cell>
          <cell r="DP159">
            <v>0</v>
          </cell>
          <cell r="DQ159">
            <v>0</v>
          </cell>
          <cell r="DR159">
            <v>0</v>
          </cell>
          <cell r="DS159">
            <v>0</v>
          </cell>
          <cell r="DT159">
            <v>0</v>
          </cell>
          <cell r="DU159">
            <v>0</v>
          </cell>
          <cell r="DV159">
            <v>0</v>
          </cell>
          <cell r="DW159">
            <v>0</v>
          </cell>
          <cell r="DX159">
            <v>0</v>
          </cell>
          <cell r="DY159">
            <v>0</v>
          </cell>
          <cell r="DZ159">
            <v>0</v>
          </cell>
          <cell r="EA159">
            <v>0</v>
          </cell>
          <cell r="EB159">
            <v>0</v>
          </cell>
          <cell r="EC159">
            <v>0</v>
          </cell>
          <cell r="ED159">
            <v>0</v>
          </cell>
        </row>
        <row r="160"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0</v>
          </cell>
          <cell r="BZ160">
            <v>0</v>
          </cell>
          <cell r="CA160">
            <v>0</v>
          </cell>
          <cell r="CB160">
            <v>0</v>
          </cell>
          <cell r="CC160">
            <v>0</v>
          </cell>
          <cell r="CD160">
            <v>0</v>
          </cell>
          <cell r="CE160">
            <v>0</v>
          </cell>
          <cell r="CF160">
            <v>0</v>
          </cell>
          <cell r="CG160">
            <v>0</v>
          </cell>
          <cell r="CH160">
            <v>0</v>
          </cell>
          <cell r="CI160">
            <v>0</v>
          </cell>
          <cell r="CJ160">
            <v>0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P160">
            <v>0</v>
          </cell>
          <cell r="CQ160">
            <v>0</v>
          </cell>
          <cell r="CR160">
            <v>0</v>
          </cell>
          <cell r="CS160">
            <v>0</v>
          </cell>
          <cell r="CT160">
            <v>0</v>
          </cell>
          <cell r="CU160">
            <v>0</v>
          </cell>
          <cell r="CV160">
            <v>0</v>
          </cell>
          <cell r="CW160">
            <v>0</v>
          </cell>
          <cell r="CX160">
            <v>0</v>
          </cell>
          <cell r="CY160">
            <v>0</v>
          </cell>
          <cell r="CZ160">
            <v>0</v>
          </cell>
          <cell r="DA160">
            <v>0</v>
          </cell>
          <cell r="DB160">
            <v>0</v>
          </cell>
          <cell r="DC160">
            <v>0</v>
          </cell>
          <cell r="DD160">
            <v>0</v>
          </cell>
          <cell r="DE160">
            <v>0</v>
          </cell>
          <cell r="DF160">
            <v>0</v>
          </cell>
          <cell r="DG160">
            <v>0</v>
          </cell>
          <cell r="DH160">
            <v>0</v>
          </cell>
          <cell r="DI160">
            <v>0</v>
          </cell>
          <cell r="DJ160">
            <v>0</v>
          </cell>
          <cell r="DK160">
            <v>0</v>
          </cell>
          <cell r="DL160">
            <v>0</v>
          </cell>
          <cell r="DM160">
            <v>0</v>
          </cell>
          <cell r="DN160">
            <v>0</v>
          </cell>
          <cell r="DO160">
            <v>0</v>
          </cell>
          <cell r="DP160">
            <v>0</v>
          </cell>
          <cell r="DQ160">
            <v>0</v>
          </cell>
          <cell r="DR160">
            <v>0</v>
          </cell>
          <cell r="DS160">
            <v>0</v>
          </cell>
          <cell r="DT160">
            <v>0</v>
          </cell>
          <cell r="DU160">
            <v>0</v>
          </cell>
          <cell r="DV160">
            <v>0</v>
          </cell>
          <cell r="DW160">
            <v>0</v>
          </cell>
          <cell r="DX160">
            <v>0</v>
          </cell>
          <cell r="DY160">
            <v>0</v>
          </cell>
          <cell r="DZ160">
            <v>0</v>
          </cell>
          <cell r="EA160">
            <v>0</v>
          </cell>
          <cell r="EB160">
            <v>0</v>
          </cell>
          <cell r="EC160">
            <v>0</v>
          </cell>
          <cell r="ED160">
            <v>0</v>
          </cell>
        </row>
        <row r="162"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0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0</v>
          </cell>
          <cell r="CC162">
            <v>0</v>
          </cell>
          <cell r="CD162">
            <v>0</v>
          </cell>
          <cell r="CE162">
            <v>0</v>
          </cell>
          <cell r="CF162">
            <v>0</v>
          </cell>
          <cell r="CG162">
            <v>0</v>
          </cell>
          <cell r="CH162">
            <v>0</v>
          </cell>
          <cell r="CI162">
            <v>0</v>
          </cell>
          <cell r="CJ162">
            <v>0</v>
          </cell>
          <cell r="CK162">
            <v>0</v>
          </cell>
          <cell r="CL162">
            <v>0</v>
          </cell>
          <cell r="CM162">
            <v>0</v>
          </cell>
          <cell r="CN162">
            <v>0</v>
          </cell>
          <cell r="CO162">
            <v>0</v>
          </cell>
          <cell r="CP162">
            <v>0</v>
          </cell>
          <cell r="CQ162">
            <v>0</v>
          </cell>
          <cell r="CR162">
            <v>0</v>
          </cell>
          <cell r="CS162">
            <v>0</v>
          </cell>
          <cell r="CT162">
            <v>0</v>
          </cell>
          <cell r="CU162">
            <v>0</v>
          </cell>
          <cell r="CV162">
            <v>0</v>
          </cell>
          <cell r="CW162">
            <v>0</v>
          </cell>
          <cell r="CX162">
            <v>0</v>
          </cell>
          <cell r="CY162">
            <v>0</v>
          </cell>
          <cell r="CZ162">
            <v>0</v>
          </cell>
          <cell r="DA162">
            <v>0</v>
          </cell>
          <cell r="DB162">
            <v>0</v>
          </cell>
          <cell r="DC162">
            <v>0</v>
          </cell>
          <cell r="DD162">
            <v>0</v>
          </cell>
          <cell r="DE162">
            <v>0</v>
          </cell>
          <cell r="DF162">
            <v>0</v>
          </cell>
          <cell r="DG162">
            <v>0</v>
          </cell>
          <cell r="DH162">
            <v>0</v>
          </cell>
          <cell r="DI162">
            <v>0</v>
          </cell>
          <cell r="DJ162">
            <v>0</v>
          </cell>
          <cell r="DK162">
            <v>0</v>
          </cell>
          <cell r="DL162">
            <v>0</v>
          </cell>
          <cell r="DM162">
            <v>0</v>
          </cell>
          <cell r="DN162">
            <v>0</v>
          </cell>
          <cell r="DO162">
            <v>0</v>
          </cell>
          <cell r="DP162">
            <v>0</v>
          </cell>
          <cell r="DQ162">
            <v>0</v>
          </cell>
          <cell r="DR162">
            <v>0</v>
          </cell>
          <cell r="DS162">
            <v>0</v>
          </cell>
          <cell r="DT162">
            <v>0</v>
          </cell>
          <cell r="DU162">
            <v>0</v>
          </cell>
          <cell r="DV162">
            <v>0</v>
          </cell>
          <cell r="DW162">
            <v>0</v>
          </cell>
          <cell r="DX162">
            <v>0</v>
          </cell>
          <cell r="DY162">
            <v>0</v>
          </cell>
          <cell r="DZ162">
            <v>0</v>
          </cell>
          <cell r="EA162">
            <v>0</v>
          </cell>
          <cell r="EB162">
            <v>0</v>
          </cell>
          <cell r="EC162">
            <v>0</v>
          </cell>
          <cell r="ED162">
            <v>0</v>
          </cell>
        </row>
        <row r="164">
          <cell r="F164">
            <v>1.9828260019421577</v>
          </cell>
          <cell r="G164">
            <v>-13.171117000281811</v>
          </cell>
          <cell r="H164">
            <v>25.805741377174854</v>
          </cell>
          <cell r="I164">
            <v>60.820868000388145</v>
          </cell>
          <cell r="J164">
            <v>-63.497230298817158</v>
          </cell>
          <cell r="K164">
            <v>3.6140770018100739</v>
          </cell>
          <cell r="L164">
            <v>4.92918860912323</v>
          </cell>
          <cell r="M164">
            <v>1.6607804000377655</v>
          </cell>
          <cell r="N164">
            <v>-39.526138797402382</v>
          </cell>
          <cell r="O164">
            <v>18.535308659076691</v>
          </cell>
          <cell r="P164">
            <v>-8.1922130025923252</v>
          </cell>
          <cell r="Q164">
            <v>2.5829040035605431</v>
          </cell>
          <cell r="R164">
            <v>7.8633672595024109</v>
          </cell>
          <cell r="S164">
            <v>-124.47101439908147</v>
          </cell>
          <cell r="T164">
            <v>18.259777002036572</v>
          </cell>
          <cell r="U164">
            <v>6.6921259984374046</v>
          </cell>
          <cell r="V164">
            <v>2.4822221994400024</v>
          </cell>
          <cell r="W164">
            <v>-1.2842997908592224E-2</v>
          </cell>
          <cell r="X164">
            <v>2.3404420986771584</v>
          </cell>
          <cell r="Y164">
            <v>0</v>
          </cell>
          <cell r="Z164">
            <v>9.8841850012540817</v>
          </cell>
          <cell r="AA164">
            <v>43.541337005794048</v>
          </cell>
          <cell r="AB164">
            <v>47.391213402152061</v>
          </cell>
          <cell r="AC164">
            <v>1.7559220008552074</v>
          </cell>
          <cell r="AD164">
            <v>0</v>
          </cell>
          <cell r="AE164">
            <v>78.897360444068909</v>
          </cell>
          <cell r="AF164">
            <v>1.0491119995713234</v>
          </cell>
          <cell r="AG164">
            <v>2.6908347979187965</v>
          </cell>
          <cell r="AH164">
            <v>74.539891000837088</v>
          </cell>
          <cell r="AI164">
            <v>7.5523095019161701</v>
          </cell>
          <cell r="AJ164">
            <v>-7.5926341004669666</v>
          </cell>
          <cell r="AK164">
            <v>-3.1001675054430962</v>
          </cell>
          <cell r="AL164">
            <v>0</v>
          </cell>
          <cell r="AM164">
            <v>1.9555070027709007</v>
          </cell>
          <cell r="AN164">
            <v>1.7960725985467434</v>
          </cell>
          <cell r="AO164">
            <v>-6.600730899721384</v>
          </cell>
          <cell r="AP164">
            <v>-1.1102610006928444</v>
          </cell>
          <cell r="AQ164">
            <v>7.7174270004034042</v>
          </cell>
          <cell r="AR164">
            <v>-29.516513049602509</v>
          </cell>
          <cell r="AS164">
            <v>0</v>
          </cell>
          <cell r="AT164">
            <v>0</v>
          </cell>
          <cell r="AU164">
            <v>0</v>
          </cell>
          <cell r="AV164">
            <v>2.4810099974274635</v>
          </cell>
          <cell r="AW164">
            <v>-10.390850000083447</v>
          </cell>
          <cell r="AX164">
            <v>20.76537299901247</v>
          </cell>
          <cell r="AY164">
            <v>2.129615992307663</v>
          </cell>
          <cell r="AZ164">
            <v>0.25387600064277649</v>
          </cell>
          <cell r="BA164">
            <v>1.276928998529911</v>
          </cell>
          <cell r="BB164">
            <v>-46.032467000186443</v>
          </cell>
          <cell r="BC164">
            <v>0</v>
          </cell>
          <cell r="BD164">
            <v>0</v>
          </cell>
          <cell r="BE164">
            <v>-44.394467711448669</v>
          </cell>
          <cell r="BF164">
            <v>0</v>
          </cell>
          <cell r="BG164">
            <v>0</v>
          </cell>
          <cell r="BH164">
            <v>0</v>
          </cell>
          <cell r="BI164">
            <v>4.0490111000835896</v>
          </cell>
          <cell r="BJ164">
            <v>0</v>
          </cell>
          <cell r="BK164">
            <v>-20.472410801798105</v>
          </cell>
          <cell r="BL164">
            <v>1.0453839972615242</v>
          </cell>
          <cell r="BM164">
            <v>2.4941530004143715</v>
          </cell>
          <cell r="BN164">
            <v>-31.510604999959469</v>
          </cell>
          <cell r="BO164">
            <v>0</v>
          </cell>
          <cell r="BP164">
            <v>0</v>
          </cell>
          <cell r="BQ164">
            <v>0</v>
          </cell>
          <cell r="BR164">
            <v>14.36900794506073</v>
          </cell>
          <cell r="BS164">
            <v>0</v>
          </cell>
          <cell r="BT164">
            <v>0</v>
          </cell>
          <cell r="BU164">
            <v>0.29391799867153168</v>
          </cell>
          <cell r="BV164">
            <v>1.2276160009205341</v>
          </cell>
          <cell r="BW164">
            <v>0.18130999803543091</v>
          </cell>
          <cell r="BX164">
            <v>11.939619898796082</v>
          </cell>
          <cell r="BY164">
            <v>0</v>
          </cell>
          <cell r="BZ164">
            <v>0.72654400020837784</v>
          </cell>
          <cell r="CA164">
            <v>0</v>
          </cell>
          <cell r="CB164">
            <v>0</v>
          </cell>
          <cell r="CC164">
            <v>0</v>
          </cell>
          <cell r="CD164">
            <v>0</v>
          </cell>
          <cell r="CE164">
            <v>-12.291960716247559</v>
          </cell>
          <cell r="CF164">
            <v>0</v>
          </cell>
          <cell r="CG164">
            <v>0</v>
          </cell>
          <cell r="CH164">
            <v>0</v>
          </cell>
          <cell r="CI164">
            <v>0</v>
          </cell>
          <cell r="CJ164">
            <v>0.80008500069379807</v>
          </cell>
          <cell r="CK164">
            <v>0</v>
          </cell>
          <cell r="CL164">
            <v>-14.218790002167225</v>
          </cell>
          <cell r="CM164">
            <v>0.12923100218176842</v>
          </cell>
          <cell r="CN164">
            <v>0.82687100023031235</v>
          </cell>
          <cell r="CO164">
            <v>0.17064224928617477</v>
          </cell>
          <cell r="CP164">
            <v>0</v>
          </cell>
          <cell r="CQ164">
            <v>0</v>
          </cell>
          <cell r="CR164">
            <v>22.838536024093628</v>
          </cell>
          <cell r="CS164">
            <v>0</v>
          </cell>
          <cell r="CT164">
            <v>0</v>
          </cell>
          <cell r="CU164">
            <v>0</v>
          </cell>
          <cell r="CV164">
            <v>21.090365000069141</v>
          </cell>
          <cell r="CW164">
            <v>0</v>
          </cell>
          <cell r="CX164">
            <v>0</v>
          </cell>
          <cell r="CY164">
            <v>1.7481710016727448</v>
          </cell>
          <cell r="CZ164">
            <v>0</v>
          </cell>
          <cell r="DA164">
            <v>0</v>
          </cell>
          <cell r="DB164">
            <v>0</v>
          </cell>
          <cell r="DC164">
            <v>0</v>
          </cell>
          <cell r="DD164">
            <v>0</v>
          </cell>
          <cell r="DE164">
            <v>0</v>
          </cell>
          <cell r="DF164">
            <v>0</v>
          </cell>
          <cell r="DG164">
            <v>0</v>
          </cell>
          <cell r="DH164">
            <v>0</v>
          </cell>
          <cell r="DI164">
            <v>0</v>
          </cell>
          <cell r="DJ164">
            <v>0</v>
          </cell>
          <cell r="DK164">
            <v>0</v>
          </cell>
          <cell r="DL164">
            <v>0</v>
          </cell>
          <cell r="DM164">
            <v>0</v>
          </cell>
          <cell r="DN164">
            <v>0</v>
          </cell>
          <cell r="DO164">
            <v>0</v>
          </cell>
          <cell r="DP164">
            <v>0</v>
          </cell>
          <cell r="DQ164">
            <v>0</v>
          </cell>
          <cell r="DR164">
            <v>0</v>
          </cell>
          <cell r="DS164">
            <v>0</v>
          </cell>
          <cell r="DT164">
            <v>0</v>
          </cell>
          <cell r="DU164">
            <v>0</v>
          </cell>
          <cell r="DV164">
            <v>0</v>
          </cell>
          <cell r="DW164">
            <v>0</v>
          </cell>
          <cell r="DX164">
            <v>0</v>
          </cell>
          <cell r="DY164">
            <v>0</v>
          </cell>
          <cell r="DZ164">
            <v>0</v>
          </cell>
          <cell r="EA164">
            <v>0</v>
          </cell>
          <cell r="EB164">
            <v>0</v>
          </cell>
          <cell r="EC164">
            <v>0</v>
          </cell>
          <cell r="ED164">
            <v>0</v>
          </cell>
        </row>
        <row r="167"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0</v>
          </cell>
          <cell r="BQ167">
            <v>0</v>
          </cell>
          <cell r="BR167">
            <v>0</v>
          </cell>
          <cell r="BS167">
            <v>0</v>
          </cell>
          <cell r="BT167">
            <v>0</v>
          </cell>
          <cell r="BU167">
            <v>0</v>
          </cell>
          <cell r="BV167">
            <v>0</v>
          </cell>
          <cell r="BW167">
            <v>0</v>
          </cell>
          <cell r="BX167">
            <v>0</v>
          </cell>
          <cell r="BY167">
            <v>0</v>
          </cell>
          <cell r="BZ167">
            <v>0</v>
          </cell>
          <cell r="CA167">
            <v>0</v>
          </cell>
          <cell r="CB167">
            <v>0</v>
          </cell>
          <cell r="CC167">
            <v>0</v>
          </cell>
          <cell r="CD167">
            <v>0</v>
          </cell>
          <cell r="CE167">
            <v>0</v>
          </cell>
          <cell r="CF167">
            <v>0</v>
          </cell>
          <cell r="CG167">
            <v>0</v>
          </cell>
          <cell r="CH167">
            <v>0</v>
          </cell>
          <cell r="CI167">
            <v>0</v>
          </cell>
          <cell r="CJ167">
            <v>0</v>
          </cell>
          <cell r="CK167">
            <v>0</v>
          </cell>
          <cell r="CL167">
            <v>0</v>
          </cell>
          <cell r="CM167">
            <v>0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0</v>
          </cell>
          <cell r="CT167">
            <v>0</v>
          </cell>
          <cell r="CU167">
            <v>0</v>
          </cell>
          <cell r="CV167">
            <v>0</v>
          </cell>
          <cell r="CW167">
            <v>0</v>
          </cell>
          <cell r="CX167">
            <v>0</v>
          </cell>
          <cell r="CY167">
            <v>0</v>
          </cell>
          <cell r="CZ167">
            <v>0</v>
          </cell>
          <cell r="DA167">
            <v>0</v>
          </cell>
          <cell r="DB167">
            <v>0</v>
          </cell>
          <cell r="DC167">
            <v>0</v>
          </cell>
          <cell r="DD167">
            <v>0</v>
          </cell>
          <cell r="DE167">
            <v>0</v>
          </cell>
          <cell r="DF167">
            <v>0</v>
          </cell>
          <cell r="DG167">
            <v>0</v>
          </cell>
          <cell r="DH167">
            <v>0</v>
          </cell>
          <cell r="DI167">
            <v>0</v>
          </cell>
          <cell r="DJ167">
            <v>0</v>
          </cell>
          <cell r="DK167">
            <v>0</v>
          </cell>
          <cell r="DL167">
            <v>0</v>
          </cell>
          <cell r="DM167">
            <v>0</v>
          </cell>
          <cell r="DN167">
            <v>0</v>
          </cell>
          <cell r="DO167">
            <v>0</v>
          </cell>
          <cell r="DP167">
            <v>0</v>
          </cell>
          <cell r="DQ167">
            <v>0</v>
          </cell>
          <cell r="DR167">
            <v>0</v>
          </cell>
          <cell r="DS167">
            <v>0</v>
          </cell>
          <cell r="DT167">
            <v>0</v>
          </cell>
          <cell r="DU167">
            <v>0</v>
          </cell>
          <cell r="DV167">
            <v>0</v>
          </cell>
          <cell r="DW167">
            <v>0</v>
          </cell>
          <cell r="DX167">
            <v>0</v>
          </cell>
          <cell r="DY167">
            <v>0</v>
          </cell>
          <cell r="DZ167">
            <v>0</v>
          </cell>
          <cell r="EA167">
            <v>0</v>
          </cell>
          <cell r="EB167">
            <v>0</v>
          </cell>
          <cell r="EC167">
            <v>0</v>
          </cell>
          <cell r="ED167">
            <v>0</v>
          </cell>
        </row>
        <row r="168"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0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0</v>
          </cell>
          <cell r="BZ168">
            <v>0</v>
          </cell>
          <cell r="CA168">
            <v>0</v>
          </cell>
          <cell r="CB168">
            <v>0</v>
          </cell>
          <cell r="CC168">
            <v>0</v>
          </cell>
          <cell r="CD168">
            <v>0</v>
          </cell>
          <cell r="CE168">
            <v>0</v>
          </cell>
          <cell r="CF168">
            <v>0</v>
          </cell>
          <cell r="CG168">
            <v>0</v>
          </cell>
          <cell r="CH168">
            <v>0</v>
          </cell>
          <cell r="CI168">
            <v>0</v>
          </cell>
          <cell r="CJ168">
            <v>0</v>
          </cell>
          <cell r="CK168">
            <v>0</v>
          </cell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P168">
            <v>0</v>
          </cell>
          <cell r="CQ168">
            <v>0</v>
          </cell>
          <cell r="CR168">
            <v>0</v>
          </cell>
          <cell r="CS168">
            <v>0</v>
          </cell>
          <cell r="CT168">
            <v>0</v>
          </cell>
          <cell r="CU168">
            <v>0</v>
          </cell>
          <cell r="CV168">
            <v>0</v>
          </cell>
          <cell r="CW168">
            <v>0</v>
          </cell>
          <cell r="CX168">
            <v>0</v>
          </cell>
          <cell r="CY168">
            <v>0</v>
          </cell>
          <cell r="CZ168">
            <v>0</v>
          </cell>
          <cell r="DA168">
            <v>0</v>
          </cell>
          <cell r="DB168">
            <v>0</v>
          </cell>
          <cell r="DC168">
            <v>0</v>
          </cell>
          <cell r="DD168">
            <v>0</v>
          </cell>
          <cell r="DE168">
            <v>0</v>
          </cell>
          <cell r="DF168">
            <v>0</v>
          </cell>
          <cell r="DG168">
            <v>0</v>
          </cell>
          <cell r="DH168">
            <v>0</v>
          </cell>
          <cell r="DI168">
            <v>0</v>
          </cell>
          <cell r="DJ168">
            <v>0</v>
          </cell>
          <cell r="DK168">
            <v>0</v>
          </cell>
          <cell r="DL168">
            <v>0</v>
          </cell>
          <cell r="DM168">
            <v>0</v>
          </cell>
          <cell r="DN168">
            <v>0</v>
          </cell>
          <cell r="DO168">
            <v>0</v>
          </cell>
          <cell r="DP168">
            <v>0</v>
          </cell>
          <cell r="DQ168">
            <v>0</v>
          </cell>
          <cell r="DR168">
            <v>0</v>
          </cell>
          <cell r="DS168">
            <v>0</v>
          </cell>
          <cell r="DT168">
            <v>0</v>
          </cell>
          <cell r="DU168">
            <v>0</v>
          </cell>
          <cell r="DV168">
            <v>0</v>
          </cell>
          <cell r="DW168">
            <v>0</v>
          </cell>
          <cell r="DX168">
            <v>0</v>
          </cell>
          <cell r="DY168">
            <v>0</v>
          </cell>
          <cell r="DZ168">
            <v>0</v>
          </cell>
          <cell r="EA168">
            <v>0</v>
          </cell>
          <cell r="EB168">
            <v>0</v>
          </cell>
          <cell r="EC168">
            <v>0</v>
          </cell>
          <cell r="ED168">
            <v>0</v>
          </cell>
        </row>
        <row r="169"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0</v>
          </cell>
          <cell r="BF169">
            <v>0</v>
          </cell>
          <cell r="BG169">
            <v>0</v>
          </cell>
          <cell r="BH169">
            <v>0</v>
          </cell>
          <cell r="BI169">
            <v>0</v>
          </cell>
          <cell r="BJ169">
            <v>0</v>
          </cell>
          <cell r="BK169">
            <v>0</v>
          </cell>
          <cell r="BL169">
            <v>0</v>
          </cell>
          <cell r="BM169">
            <v>0</v>
          </cell>
          <cell r="BN169">
            <v>0</v>
          </cell>
          <cell r="BO169">
            <v>0</v>
          </cell>
          <cell r="BP169">
            <v>0</v>
          </cell>
          <cell r="BQ169">
            <v>0</v>
          </cell>
          <cell r="BR169">
            <v>0</v>
          </cell>
          <cell r="BS169">
            <v>0</v>
          </cell>
          <cell r="BT169">
            <v>0</v>
          </cell>
          <cell r="BU169">
            <v>0</v>
          </cell>
          <cell r="BV169">
            <v>0</v>
          </cell>
          <cell r="BW169">
            <v>0</v>
          </cell>
          <cell r="BX169">
            <v>0</v>
          </cell>
          <cell r="BY169">
            <v>0</v>
          </cell>
          <cell r="BZ169">
            <v>0</v>
          </cell>
          <cell r="CA169">
            <v>0</v>
          </cell>
          <cell r="CB169">
            <v>0</v>
          </cell>
          <cell r="CC169">
            <v>0</v>
          </cell>
          <cell r="CD169">
            <v>0</v>
          </cell>
          <cell r="CE169">
            <v>0</v>
          </cell>
          <cell r="CF169">
            <v>0</v>
          </cell>
          <cell r="CG169">
            <v>0</v>
          </cell>
          <cell r="CH169">
            <v>0</v>
          </cell>
          <cell r="CI169">
            <v>0</v>
          </cell>
          <cell r="CJ169">
            <v>0</v>
          </cell>
          <cell r="CK169">
            <v>0</v>
          </cell>
          <cell r="CL169">
            <v>0</v>
          </cell>
          <cell r="CM169">
            <v>0</v>
          </cell>
          <cell r="CN169">
            <v>0</v>
          </cell>
          <cell r="CO169">
            <v>0</v>
          </cell>
          <cell r="CP169">
            <v>0</v>
          </cell>
          <cell r="CQ169">
            <v>0</v>
          </cell>
          <cell r="CR169">
            <v>0</v>
          </cell>
          <cell r="CS169">
            <v>0</v>
          </cell>
          <cell r="CT169">
            <v>0</v>
          </cell>
          <cell r="CU169">
            <v>0</v>
          </cell>
          <cell r="CV169">
            <v>0</v>
          </cell>
          <cell r="CW169">
            <v>0</v>
          </cell>
          <cell r="CX169">
            <v>0</v>
          </cell>
          <cell r="CY169">
            <v>0</v>
          </cell>
          <cell r="CZ169">
            <v>0</v>
          </cell>
          <cell r="DA169">
            <v>0</v>
          </cell>
          <cell r="DB169">
            <v>0</v>
          </cell>
          <cell r="DC169">
            <v>0</v>
          </cell>
          <cell r="DD169">
            <v>0</v>
          </cell>
          <cell r="DE169">
            <v>0</v>
          </cell>
          <cell r="DF169">
            <v>0</v>
          </cell>
          <cell r="DG169">
            <v>0</v>
          </cell>
          <cell r="DH169">
            <v>0</v>
          </cell>
          <cell r="DI169">
            <v>0</v>
          </cell>
          <cell r="DJ169">
            <v>0</v>
          </cell>
          <cell r="DK169">
            <v>0</v>
          </cell>
          <cell r="DL169">
            <v>0</v>
          </cell>
          <cell r="DM169">
            <v>0</v>
          </cell>
          <cell r="DN169">
            <v>0</v>
          </cell>
          <cell r="DO169">
            <v>0</v>
          </cell>
          <cell r="DP169">
            <v>0</v>
          </cell>
          <cell r="DQ169">
            <v>0</v>
          </cell>
          <cell r="DR169">
            <v>0</v>
          </cell>
          <cell r="DS169">
            <v>0</v>
          </cell>
          <cell r="DT169">
            <v>0</v>
          </cell>
          <cell r="DU169">
            <v>0</v>
          </cell>
          <cell r="DV169">
            <v>0</v>
          </cell>
          <cell r="DW169">
            <v>0</v>
          </cell>
          <cell r="DX169">
            <v>0</v>
          </cell>
          <cell r="DY169">
            <v>0</v>
          </cell>
          <cell r="DZ169">
            <v>0</v>
          </cell>
          <cell r="EA169">
            <v>0</v>
          </cell>
          <cell r="EB169">
            <v>0</v>
          </cell>
          <cell r="EC169">
            <v>0</v>
          </cell>
          <cell r="ED169">
            <v>0</v>
          </cell>
        </row>
        <row r="170"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E170">
            <v>0</v>
          </cell>
          <cell r="BF170">
            <v>0</v>
          </cell>
          <cell r="BG170">
            <v>0</v>
          </cell>
          <cell r="BH170">
            <v>0</v>
          </cell>
          <cell r="BI170">
            <v>0</v>
          </cell>
          <cell r="BJ170">
            <v>0</v>
          </cell>
          <cell r="BK170">
            <v>0</v>
          </cell>
          <cell r="BL170">
            <v>0</v>
          </cell>
          <cell r="BM170">
            <v>0</v>
          </cell>
          <cell r="BN170">
            <v>0</v>
          </cell>
          <cell r="BO170">
            <v>0</v>
          </cell>
          <cell r="BP170">
            <v>0</v>
          </cell>
          <cell r="BQ170">
            <v>0</v>
          </cell>
          <cell r="BR170">
            <v>0</v>
          </cell>
          <cell r="BS170">
            <v>0</v>
          </cell>
          <cell r="BT170">
            <v>0</v>
          </cell>
          <cell r="BU170">
            <v>0</v>
          </cell>
          <cell r="BV170">
            <v>0</v>
          </cell>
          <cell r="BW170">
            <v>0</v>
          </cell>
          <cell r="BX170">
            <v>0</v>
          </cell>
          <cell r="BY170">
            <v>0</v>
          </cell>
          <cell r="BZ170">
            <v>0</v>
          </cell>
          <cell r="CA170">
            <v>0</v>
          </cell>
          <cell r="CB170">
            <v>0</v>
          </cell>
          <cell r="CC170">
            <v>0</v>
          </cell>
          <cell r="CD170">
            <v>0</v>
          </cell>
          <cell r="CE170">
            <v>0</v>
          </cell>
          <cell r="CF170">
            <v>0</v>
          </cell>
          <cell r="CG170">
            <v>0</v>
          </cell>
          <cell r="CH170">
            <v>0</v>
          </cell>
          <cell r="CI170">
            <v>0</v>
          </cell>
          <cell r="CJ170">
            <v>0</v>
          </cell>
          <cell r="CK170">
            <v>0</v>
          </cell>
          <cell r="CL170">
            <v>0</v>
          </cell>
          <cell r="CM170">
            <v>0</v>
          </cell>
          <cell r="CN170">
            <v>0</v>
          </cell>
          <cell r="CO170">
            <v>0</v>
          </cell>
          <cell r="CP170">
            <v>0</v>
          </cell>
          <cell r="CQ170">
            <v>0</v>
          </cell>
          <cell r="CR170">
            <v>0</v>
          </cell>
          <cell r="CS170">
            <v>0</v>
          </cell>
          <cell r="CT170">
            <v>0</v>
          </cell>
          <cell r="CU170">
            <v>0</v>
          </cell>
          <cell r="CV170">
            <v>0</v>
          </cell>
          <cell r="CW170">
            <v>0</v>
          </cell>
          <cell r="CX170">
            <v>0</v>
          </cell>
          <cell r="CY170">
            <v>0</v>
          </cell>
          <cell r="CZ170">
            <v>0</v>
          </cell>
          <cell r="DA170">
            <v>0</v>
          </cell>
          <cell r="DB170">
            <v>0</v>
          </cell>
          <cell r="DC170">
            <v>0</v>
          </cell>
          <cell r="DD170">
            <v>0</v>
          </cell>
          <cell r="DE170">
            <v>0</v>
          </cell>
          <cell r="DF170">
            <v>0</v>
          </cell>
          <cell r="DG170">
            <v>0</v>
          </cell>
          <cell r="DH170">
            <v>0</v>
          </cell>
          <cell r="DI170">
            <v>0</v>
          </cell>
          <cell r="DJ170">
            <v>0</v>
          </cell>
          <cell r="DK170">
            <v>0</v>
          </cell>
          <cell r="DL170">
            <v>0</v>
          </cell>
          <cell r="DM170">
            <v>0</v>
          </cell>
          <cell r="DN170">
            <v>0</v>
          </cell>
          <cell r="DO170">
            <v>0</v>
          </cell>
          <cell r="DP170">
            <v>0</v>
          </cell>
          <cell r="DQ170">
            <v>0</v>
          </cell>
          <cell r="DR170">
            <v>0</v>
          </cell>
          <cell r="DS170">
            <v>0</v>
          </cell>
          <cell r="DT170">
            <v>0</v>
          </cell>
          <cell r="DU170">
            <v>0</v>
          </cell>
          <cell r="DV170">
            <v>0</v>
          </cell>
          <cell r="DW170">
            <v>0</v>
          </cell>
          <cell r="DX170">
            <v>0</v>
          </cell>
          <cell r="DY170">
            <v>0</v>
          </cell>
          <cell r="DZ170">
            <v>0</v>
          </cell>
          <cell r="EA170">
            <v>0</v>
          </cell>
          <cell r="EB170">
            <v>0</v>
          </cell>
          <cell r="EC170">
            <v>0</v>
          </cell>
          <cell r="ED170">
            <v>0</v>
          </cell>
        </row>
        <row r="171"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0</v>
          </cell>
          <cell r="BD171">
            <v>0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Q171">
            <v>0</v>
          </cell>
          <cell r="BR171">
            <v>0</v>
          </cell>
          <cell r="BS171">
            <v>0</v>
          </cell>
          <cell r="BT171">
            <v>0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  <cell r="BZ171">
            <v>0</v>
          </cell>
          <cell r="CA171">
            <v>0</v>
          </cell>
          <cell r="CB171">
            <v>0</v>
          </cell>
          <cell r="CC171">
            <v>0</v>
          </cell>
          <cell r="CD171">
            <v>0</v>
          </cell>
          <cell r="CE171">
            <v>0</v>
          </cell>
          <cell r="CF171">
            <v>0</v>
          </cell>
          <cell r="CG171">
            <v>0</v>
          </cell>
          <cell r="CH171">
            <v>0</v>
          </cell>
          <cell r="CI171">
            <v>0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N171">
            <v>0</v>
          </cell>
          <cell r="CO171">
            <v>0</v>
          </cell>
          <cell r="CP171">
            <v>0</v>
          </cell>
          <cell r="CQ171">
            <v>0</v>
          </cell>
          <cell r="CR171">
            <v>0</v>
          </cell>
          <cell r="CS171">
            <v>0</v>
          </cell>
          <cell r="CT171">
            <v>0</v>
          </cell>
          <cell r="CU171">
            <v>0</v>
          </cell>
          <cell r="CV171">
            <v>0</v>
          </cell>
          <cell r="CW171">
            <v>0</v>
          </cell>
          <cell r="CX171">
            <v>0</v>
          </cell>
          <cell r="CY171">
            <v>0</v>
          </cell>
          <cell r="CZ171">
            <v>0</v>
          </cell>
          <cell r="DA171">
            <v>0</v>
          </cell>
          <cell r="DB171">
            <v>0</v>
          </cell>
          <cell r="DC171">
            <v>0</v>
          </cell>
          <cell r="DD171">
            <v>0</v>
          </cell>
          <cell r="DE171">
            <v>0</v>
          </cell>
          <cell r="DF171">
            <v>0</v>
          </cell>
          <cell r="DG171">
            <v>0</v>
          </cell>
          <cell r="DH171">
            <v>0</v>
          </cell>
          <cell r="DI171">
            <v>0</v>
          </cell>
          <cell r="DJ171">
            <v>0</v>
          </cell>
          <cell r="DK171">
            <v>0</v>
          </cell>
          <cell r="DL171">
            <v>0</v>
          </cell>
          <cell r="DM171">
            <v>0</v>
          </cell>
          <cell r="DN171">
            <v>0</v>
          </cell>
          <cell r="DO171">
            <v>0</v>
          </cell>
          <cell r="DP171">
            <v>0</v>
          </cell>
          <cell r="DQ171">
            <v>0</v>
          </cell>
          <cell r="DR171">
            <v>0</v>
          </cell>
          <cell r="DS171">
            <v>0</v>
          </cell>
          <cell r="DT171">
            <v>0</v>
          </cell>
          <cell r="DU171">
            <v>0</v>
          </cell>
          <cell r="DV171">
            <v>0</v>
          </cell>
          <cell r="DW171">
            <v>0</v>
          </cell>
          <cell r="DX171">
            <v>0</v>
          </cell>
          <cell r="DY171">
            <v>0</v>
          </cell>
          <cell r="DZ171">
            <v>0</v>
          </cell>
          <cell r="EA171">
            <v>0</v>
          </cell>
          <cell r="EB171">
            <v>0</v>
          </cell>
          <cell r="EC171">
            <v>0</v>
          </cell>
          <cell r="ED171">
            <v>0</v>
          </cell>
        </row>
        <row r="172"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  <cell r="AT172">
            <v>0</v>
          </cell>
          <cell r="AU172">
            <v>0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0</v>
          </cell>
          <cell r="BA172">
            <v>0</v>
          </cell>
          <cell r="BB172">
            <v>0</v>
          </cell>
          <cell r="BC172">
            <v>0</v>
          </cell>
          <cell r="BD172">
            <v>0</v>
          </cell>
          <cell r="BE172">
            <v>0</v>
          </cell>
          <cell r="BF172">
            <v>0</v>
          </cell>
          <cell r="BG172">
            <v>0</v>
          </cell>
          <cell r="BH172">
            <v>0</v>
          </cell>
          <cell r="BI172">
            <v>0</v>
          </cell>
          <cell r="BJ172">
            <v>0</v>
          </cell>
          <cell r="BK172">
            <v>0</v>
          </cell>
          <cell r="BL172">
            <v>0</v>
          </cell>
          <cell r="BM172">
            <v>0</v>
          </cell>
          <cell r="BN172">
            <v>0</v>
          </cell>
          <cell r="BO172">
            <v>0</v>
          </cell>
          <cell r="BP172">
            <v>0</v>
          </cell>
          <cell r="BQ172">
            <v>0</v>
          </cell>
          <cell r="BR172">
            <v>0</v>
          </cell>
          <cell r="BS172">
            <v>0</v>
          </cell>
          <cell r="BT172">
            <v>0</v>
          </cell>
          <cell r="BU172">
            <v>0</v>
          </cell>
          <cell r="BV172">
            <v>0</v>
          </cell>
          <cell r="BW172">
            <v>0</v>
          </cell>
          <cell r="BX172">
            <v>0</v>
          </cell>
          <cell r="BY172">
            <v>0</v>
          </cell>
          <cell r="BZ172">
            <v>0</v>
          </cell>
          <cell r="CA172">
            <v>0</v>
          </cell>
          <cell r="CB172">
            <v>0</v>
          </cell>
          <cell r="CC172">
            <v>0</v>
          </cell>
          <cell r="CD172">
            <v>0</v>
          </cell>
          <cell r="CE172">
            <v>0</v>
          </cell>
          <cell r="CF172">
            <v>0</v>
          </cell>
          <cell r="CG172">
            <v>0</v>
          </cell>
          <cell r="CH172">
            <v>0</v>
          </cell>
          <cell r="CI172">
            <v>0</v>
          </cell>
          <cell r="CJ172">
            <v>0</v>
          </cell>
          <cell r="CK172">
            <v>0</v>
          </cell>
          <cell r="CL172">
            <v>0</v>
          </cell>
          <cell r="CM172">
            <v>0</v>
          </cell>
          <cell r="CN172">
            <v>0</v>
          </cell>
          <cell r="CO172">
            <v>0</v>
          </cell>
          <cell r="CP172">
            <v>0</v>
          </cell>
          <cell r="CQ172">
            <v>0</v>
          </cell>
          <cell r="CR172">
            <v>0</v>
          </cell>
          <cell r="CS172">
            <v>0</v>
          </cell>
          <cell r="CT172">
            <v>0</v>
          </cell>
          <cell r="CU172">
            <v>0</v>
          </cell>
          <cell r="CV172">
            <v>0</v>
          </cell>
          <cell r="CW172">
            <v>0</v>
          </cell>
          <cell r="CX172">
            <v>0</v>
          </cell>
          <cell r="CY172">
            <v>0</v>
          </cell>
          <cell r="CZ172">
            <v>0</v>
          </cell>
          <cell r="DA172">
            <v>0</v>
          </cell>
          <cell r="DB172">
            <v>0</v>
          </cell>
          <cell r="DC172">
            <v>0</v>
          </cell>
          <cell r="DD172">
            <v>0</v>
          </cell>
          <cell r="DE172">
            <v>0</v>
          </cell>
          <cell r="DF172">
            <v>0</v>
          </cell>
          <cell r="DG172">
            <v>0</v>
          </cell>
          <cell r="DH172">
            <v>0</v>
          </cell>
          <cell r="DI172">
            <v>0</v>
          </cell>
          <cell r="DJ172">
            <v>0</v>
          </cell>
          <cell r="DK172">
            <v>0</v>
          </cell>
          <cell r="DL172">
            <v>0</v>
          </cell>
          <cell r="DM172">
            <v>0</v>
          </cell>
          <cell r="DN172">
            <v>0</v>
          </cell>
          <cell r="DO172">
            <v>0</v>
          </cell>
          <cell r="DP172">
            <v>0</v>
          </cell>
          <cell r="DQ172">
            <v>0</v>
          </cell>
          <cell r="DR172">
            <v>0</v>
          </cell>
          <cell r="DS172">
            <v>0</v>
          </cell>
          <cell r="DT172">
            <v>0</v>
          </cell>
          <cell r="DU172">
            <v>0</v>
          </cell>
          <cell r="DV172">
            <v>0</v>
          </cell>
          <cell r="DW172">
            <v>0</v>
          </cell>
          <cell r="DX172">
            <v>0</v>
          </cell>
          <cell r="DY172">
            <v>0</v>
          </cell>
          <cell r="DZ172">
            <v>0</v>
          </cell>
          <cell r="EA172">
            <v>0</v>
          </cell>
          <cell r="EB172">
            <v>0</v>
          </cell>
          <cell r="EC172">
            <v>0</v>
          </cell>
          <cell r="ED172">
            <v>0</v>
          </cell>
        </row>
        <row r="173"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0</v>
          </cell>
          <cell r="BD173">
            <v>0</v>
          </cell>
          <cell r="BE173">
            <v>0</v>
          </cell>
          <cell r="BF173">
            <v>0</v>
          </cell>
          <cell r="BG173">
            <v>0</v>
          </cell>
          <cell r="BH173">
            <v>0</v>
          </cell>
          <cell r="BI173">
            <v>0</v>
          </cell>
          <cell r="BJ173">
            <v>0</v>
          </cell>
          <cell r="BK173">
            <v>0</v>
          </cell>
          <cell r="BL173">
            <v>0</v>
          </cell>
          <cell r="BM173">
            <v>0</v>
          </cell>
          <cell r="BN173">
            <v>0</v>
          </cell>
          <cell r="BO173">
            <v>0</v>
          </cell>
          <cell r="BP173">
            <v>0</v>
          </cell>
          <cell r="BQ173">
            <v>0</v>
          </cell>
          <cell r="BR173">
            <v>0</v>
          </cell>
          <cell r="BS173">
            <v>0</v>
          </cell>
          <cell r="BT173">
            <v>0</v>
          </cell>
          <cell r="BU173">
            <v>0</v>
          </cell>
          <cell r="BV173">
            <v>0</v>
          </cell>
          <cell r="BW173">
            <v>0</v>
          </cell>
          <cell r="BX173">
            <v>0</v>
          </cell>
          <cell r="BY173">
            <v>0</v>
          </cell>
          <cell r="BZ173">
            <v>0</v>
          </cell>
          <cell r="CA173">
            <v>0</v>
          </cell>
          <cell r="CB173">
            <v>0</v>
          </cell>
          <cell r="CC173">
            <v>0</v>
          </cell>
          <cell r="CD173">
            <v>0</v>
          </cell>
          <cell r="CE173">
            <v>0</v>
          </cell>
          <cell r="CF173">
            <v>0</v>
          </cell>
          <cell r="CG173">
            <v>0</v>
          </cell>
          <cell r="CH173">
            <v>0</v>
          </cell>
          <cell r="CI173">
            <v>0</v>
          </cell>
          <cell r="CJ173">
            <v>0</v>
          </cell>
          <cell r="CK173">
            <v>0</v>
          </cell>
          <cell r="CL173">
            <v>0</v>
          </cell>
          <cell r="CM173">
            <v>0</v>
          </cell>
          <cell r="CN173">
            <v>0</v>
          </cell>
          <cell r="CO173">
            <v>0</v>
          </cell>
          <cell r="CP173">
            <v>0</v>
          </cell>
          <cell r="CQ173">
            <v>0</v>
          </cell>
          <cell r="CR173">
            <v>0</v>
          </cell>
          <cell r="CS173">
            <v>0</v>
          </cell>
          <cell r="CT173">
            <v>0</v>
          </cell>
          <cell r="CU173">
            <v>0</v>
          </cell>
          <cell r="CV173">
            <v>0</v>
          </cell>
          <cell r="CW173">
            <v>0</v>
          </cell>
          <cell r="CX173">
            <v>0</v>
          </cell>
          <cell r="CY173">
            <v>0</v>
          </cell>
          <cell r="CZ173">
            <v>0</v>
          </cell>
          <cell r="DA173">
            <v>0</v>
          </cell>
          <cell r="DB173">
            <v>0</v>
          </cell>
          <cell r="DC173">
            <v>0</v>
          </cell>
          <cell r="DD173">
            <v>0</v>
          </cell>
          <cell r="DE173">
            <v>0</v>
          </cell>
          <cell r="DF173">
            <v>0</v>
          </cell>
          <cell r="DG173">
            <v>0</v>
          </cell>
          <cell r="DH173">
            <v>0</v>
          </cell>
          <cell r="DI173">
            <v>0</v>
          </cell>
          <cell r="DJ173">
            <v>0</v>
          </cell>
          <cell r="DK173">
            <v>0</v>
          </cell>
          <cell r="DL173">
            <v>0</v>
          </cell>
          <cell r="DM173">
            <v>0</v>
          </cell>
          <cell r="DN173">
            <v>0</v>
          </cell>
          <cell r="DO173">
            <v>0</v>
          </cell>
          <cell r="DP173">
            <v>0</v>
          </cell>
          <cell r="DQ173">
            <v>0</v>
          </cell>
          <cell r="DR173">
            <v>0</v>
          </cell>
          <cell r="DS173">
            <v>0</v>
          </cell>
          <cell r="DT173">
            <v>0</v>
          </cell>
          <cell r="DU173">
            <v>0</v>
          </cell>
          <cell r="DV173">
            <v>0</v>
          </cell>
          <cell r="DW173">
            <v>0</v>
          </cell>
          <cell r="DX173">
            <v>0</v>
          </cell>
          <cell r="DY173">
            <v>0</v>
          </cell>
          <cell r="DZ173">
            <v>0</v>
          </cell>
          <cell r="EA173">
            <v>0</v>
          </cell>
          <cell r="EB173">
            <v>0</v>
          </cell>
          <cell r="EC173">
            <v>0</v>
          </cell>
          <cell r="ED173">
            <v>0</v>
          </cell>
        </row>
        <row r="174"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E174">
            <v>0</v>
          </cell>
          <cell r="BF174">
            <v>0</v>
          </cell>
          <cell r="BG174">
            <v>0</v>
          </cell>
          <cell r="BH174">
            <v>0</v>
          </cell>
          <cell r="BI174">
            <v>0</v>
          </cell>
          <cell r="BJ174">
            <v>0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0</v>
          </cell>
          <cell r="BP174">
            <v>0</v>
          </cell>
          <cell r="BQ174">
            <v>0</v>
          </cell>
          <cell r="BR174">
            <v>0</v>
          </cell>
          <cell r="BS174">
            <v>0</v>
          </cell>
          <cell r="BT174">
            <v>0</v>
          </cell>
          <cell r="BU174">
            <v>0</v>
          </cell>
          <cell r="BV174">
            <v>0</v>
          </cell>
          <cell r="BW174">
            <v>0</v>
          </cell>
          <cell r="BX174">
            <v>0</v>
          </cell>
          <cell r="BY174">
            <v>0</v>
          </cell>
          <cell r="BZ174">
            <v>0</v>
          </cell>
          <cell r="CA174">
            <v>0</v>
          </cell>
          <cell r="CB174">
            <v>0</v>
          </cell>
          <cell r="CC174">
            <v>0</v>
          </cell>
          <cell r="CD174">
            <v>0</v>
          </cell>
          <cell r="CE174">
            <v>0</v>
          </cell>
          <cell r="CF174">
            <v>0</v>
          </cell>
          <cell r="CG174">
            <v>0</v>
          </cell>
          <cell r="CH174">
            <v>0</v>
          </cell>
          <cell r="CI174">
            <v>0</v>
          </cell>
          <cell r="CJ174">
            <v>0</v>
          </cell>
          <cell r="CK174">
            <v>0</v>
          </cell>
          <cell r="CL174">
            <v>0</v>
          </cell>
          <cell r="CM174">
            <v>0</v>
          </cell>
          <cell r="CN174">
            <v>0</v>
          </cell>
          <cell r="CO174">
            <v>0</v>
          </cell>
          <cell r="CP174">
            <v>0</v>
          </cell>
          <cell r="CQ174">
            <v>0</v>
          </cell>
          <cell r="CR174">
            <v>0</v>
          </cell>
          <cell r="CS174">
            <v>0</v>
          </cell>
          <cell r="CT174">
            <v>0</v>
          </cell>
          <cell r="CU174">
            <v>0</v>
          </cell>
          <cell r="CV174">
            <v>0</v>
          </cell>
          <cell r="CW174">
            <v>0</v>
          </cell>
          <cell r="CX174">
            <v>0</v>
          </cell>
          <cell r="CY174">
            <v>0</v>
          </cell>
          <cell r="CZ174">
            <v>0</v>
          </cell>
          <cell r="DA174">
            <v>0</v>
          </cell>
          <cell r="DB174">
            <v>0</v>
          </cell>
          <cell r="DC174">
            <v>0</v>
          </cell>
          <cell r="DD174">
            <v>0</v>
          </cell>
          <cell r="DE174">
            <v>0</v>
          </cell>
          <cell r="DF174">
            <v>0</v>
          </cell>
          <cell r="DG174">
            <v>0</v>
          </cell>
          <cell r="DH174">
            <v>0</v>
          </cell>
          <cell r="DI174">
            <v>0</v>
          </cell>
          <cell r="DJ174">
            <v>0</v>
          </cell>
          <cell r="DK174">
            <v>0</v>
          </cell>
          <cell r="DL174">
            <v>0</v>
          </cell>
          <cell r="DM174">
            <v>0</v>
          </cell>
          <cell r="DN174">
            <v>0</v>
          </cell>
          <cell r="DO174">
            <v>0</v>
          </cell>
          <cell r="DP174">
            <v>0</v>
          </cell>
          <cell r="DQ174">
            <v>0</v>
          </cell>
          <cell r="DR174">
            <v>0</v>
          </cell>
          <cell r="DS174">
            <v>0</v>
          </cell>
          <cell r="DT174">
            <v>0</v>
          </cell>
          <cell r="DU174">
            <v>0</v>
          </cell>
          <cell r="DV174">
            <v>0</v>
          </cell>
          <cell r="DW174">
            <v>0</v>
          </cell>
          <cell r="DX174">
            <v>0</v>
          </cell>
          <cell r="DY174">
            <v>0</v>
          </cell>
          <cell r="DZ174">
            <v>0</v>
          </cell>
          <cell r="EA174">
            <v>0</v>
          </cell>
          <cell r="EB174">
            <v>0</v>
          </cell>
          <cell r="EC174">
            <v>0</v>
          </cell>
          <cell r="ED174">
            <v>0</v>
          </cell>
        </row>
        <row r="175"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0</v>
          </cell>
          <cell r="BP175">
            <v>0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Y175">
            <v>0</v>
          </cell>
          <cell r="BZ175">
            <v>0</v>
          </cell>
          <cell r="CA175">
            <v>0</v>
          </cell>
          <cell r="CB175">
            <v>0</v>
          </cell>
          <cell r="CC175">
            <v>0</v>
          </cell>
          <cell r="CD175">
            <v>0</v>
          </cell>
          <cell r="CE175">
            <v>0</v>
          </cell>
          <cell r="CF175">
            <v>0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CL175">
            <v>0</v>
          </cell>
          <cell r="CM175">
            <v>0</v>
          </cell>
          <cell r="CN175">
            <v>0</v>
          </cell>
          <cell r="CO175">
            <v>0</v>
          </cell>
          <cell r="CP175">
            <v>0</v>
          </cell>
          <cell r="CQ175">
            <v>0</v>
          </cell>
          <cell r="CR175">
            <v>0</v>
          </cell>
          <cell r="CS175">
            <v>0</v>
          </cell>
          <cell r="CT175">
            <v>0</v>
          </cell>
          <cell r="CU175">
            <v>0</v>
          </cell>
          <cell r="CV175">
            <v>0</v>
          </cell>
          <cell r="CW175">
            <v>0</v>
          </cell>
          <cell r="CX175">
            <v>0</v>
          </cell>
          <cell r="CY175">
            <v>0</v>
          </cell>
          <cell r="CZ175">
            <v>0</v>
          </cell>
          <cell r="DA175">
            <v>0</v>
          </cell>
          <cell r="DB175">
            <v>0</v>
          </cell>
          <cell r="DC175">
            <v>0</v>
          </cell>
          <cell r="DD175">
            <v>0</v>
          </cell>
          <cell r="DE175">
            <v>0</v>
          </cell>
          <cell r="DF175">
            <v>0</v>
          </cell>
          <cell r="DG175">
            <v>0</v>
          </cell>
          <cell r="DH175">
            <v>0</v>
          </cell>
          <cell r="DI175">
            <v>0</v>
          </cell>
          <cell r="DJ175">
            <v>0</v>
          </cell>
          <cell r="DK175">
            <v>0</v>
          </cell>
          <cell r="DL175">
            <v>0</v>
          </cell>
          <cell r="DM175">
            <v>0</v>
          </cell>
          <cell r="DN175">
            <v>0</v>
          </cell>
          <cell r="DO175">
            <v>0</v>
          </cell>
          <cell r="DP175">
            <v>0</v>
          </cell>
          <cell r="DQ175">
            <v>0</v>
          </cell>
          <cell r="DR175">
            <v>0</v>
          </cell>
          <cell r="DS175">
            <v>0</v>
          </cell>
          <cell r="DT175">
            <v>0</v>
          </cell>
          <cell r="DU175">
            <v>0</v>
          </cell>
          <cell r="DV175">
            <v>0</v>
          </cell>
          <cell r="DW175">
            <v>0</v>
          </cell>
          <cell r="DX175">
            <v>0</v>
          </cell>
          <cell r="DY175">
            <v>0</v>
          </cell>
          <cell r="DZ175">
            <v>0</v>
          </cell>
          <cell r="EA175">
            <v>0</v>
          </cell>
          <cell r="EB175">
            <v>0</v>
          </cell>
          <cell r="EC175">
            <v>0</v>
          </cell>
          <cell r="ED175">
            <v>0</v>
          </cell>
        </row>
        <row r="176"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0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  <cell r="CK176">
            <v>0</v>
          </cell>
          <cell r="CL176">
            <v>0</v>
          </cell>
          <cell r="CM176">
            <v>0</v>
          </cell>
          <cell r="CN176">
            <v>0</v>
          </cell>
          <cell r="CO176">
            <v>0</v>
          </cell>
          <cell r="CP176">
            <v>0</v>
          </cell>
          <cell r="CQ176">
            <v>0</v>
          </cell>
          <cell r="CR176">
            <v>0</v>
          </cell>
          <cell r="CS176">
            <v>0</v>
          </cell>
          <cell r="CT176">
            <v>0</v>
          </cell>
          <cell r="CU176">
            <v>0</v>
          </cell>
          <cell r="CV176">
            <v>0</v>
          </cell>
          <cell r="CW176">
            <v>0</v>
          </cell>
          <cell r="CX176">
            <v>0</v>
          </cell>
          <cell r="CY176">
            <v>0</v>
          </cell>
          <cell r="CZ176">
            <v>0</v>
          </cell>
          <cell r="DA176">
            <v>0</v>
          </cell>
          <cell r="DB176">
            <v>0</v>
          </cell>
          <cell r="DC176">
            <v>0</v>
          </cell>
          <cell r="DD176">
            <v>0</v>
          </cell>
          <cell r="DE176">
            <v>0</v>
          </cell>
          <cell r="DF176">
            <v>0</v>
          </cell>
          <cell r="DG176">
            <v>0</v>
          </cell>
          <cell r="DH176">
            <v>0</v>
          </cell>
          <cell r="DI176">
            <v>0</v>
          </cell>
          <cell r="DJ176">
            <v>0</v>
          </cell>
          <cell r="DK176">
            <v>0</v>
          </cell>
          <cell r="DL176">
            <v>0</v>
          </cell>
          <cell r="DM176">
            <v>0</v>
          </cell>
          <cell r="DN176">
            <v>0</v>
          </cell>
          <cell r="DO176">
            <v>0</v>
          </cell>
          <cell r="DP176">
            <v>0</v>
          </cell>
          <cell r="DQ176">
            <v>0</v>
          </cell>
          <cell r="DR176">
            <v>0</v>
          </cell>
          <cell r="DS176">
            <v>0</v>
          </cell>
          <cell r="DT176">
            <v>0</v>
          </cell>
          <cell r="DU176">
            <v>0</v>
          </cell>
          <cell r="DV176">
            <v>0</v>
          </cell>
          <cell r="DW176">
            <v>0</v>
          </cell>
          <cell r="DX176">
            <v>0</v>
          </cell>
          <cell r="DY176">
            <v>0</v>
          </cell>
          <cell r="DZ176">
            <v>0</v>
          </cell>
          <cell r="EA176">
            <v>0</v>
          </cell>
          <cell r="EB176">
            <v>0</v>
          </cell>
          <cell r="EC176">
            <v>0</v>
          </cell>
          <cell r="ED176">
            <v>0</v>
          </cell>
        </row>
        <row r="177"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  <cell r="BC177">
            <v>0</v>
          </cell>
          <cell r="BD177">
            <v>0</v>
          </cell>
          <cell r="BE177">
            <v>0</v>
          </cell>
          <cell r="BF177">
            <v>0</v>
          </cell>
          <cell r="BG177">
            <v>0</v>
          </cell>
          <cell r="BH177">
            <v>0</v>
          </cell>
          <cell r="BI177">
            <v>0</v>
          </cell>
          <cell r="BJ177">
            <v>0</v>
          </cell>
          <cell r="BK177">
            <v>0</v>
          </cell>
          <cell r="BL177">
            <v>0</v>
          </cell>
          <cell r="BM177">
            <v>0</v>
          </cell>
          <cell r="BN177">
            <v>0</v>
          </cell>
          <cell r="BO177">
            <v>0</v>
          </cell>
          <cell r="BP177">
            <v>0</v>
          </cell>
          <cell r="BQ177">
            <v>0</v>
          </cell>
          <cell r="BR177">
            <v>0</v>
          </cell>
          <cell r="BS177">
            <v>0</v>
          </cell>
          <cell r="BT177">
            <v>0</v>
          </cell>
          <cell r="BU177">
            <v>0</v>
          </cell>
          <cell r="BV177">
            <v>0</v>
          </cell>
          <cell r="BW177">
            <v>0</v>
          </cell>
          <cell r="BX177">
            <v>0</v>
          </cell>
          <cell r="BY177">
            <v>0</v>
          </cell>
          <cell r="BZ177">
            <v>0</v>
          </cell>
          <cell r="CA177">
            <v>0</v>
          </cell>
          <cell r="CB177">
            <v>0</v>
          </cell>
          <cell r="CC177">
            <v>0</v>
          </cell>
          <cell r="CD177">
            <v>0</v>
          </cell>
          <cell r="CE177">
            <v>0</v>
          </cell>
          <cell r="CF177">
            <v>0</v>
          </cell>
          <cell r="CG177">
            <v>0</v>
          </cell>
          <cell r="CH177">
            <v>0</v>
          </cell>
          <cell r="CI177">
            <v>0</v>
          </cell>
          <cell r="CJ177">
            <v>0</v>
          </cell>
          <cell r="CK177">
            <v>0</v>
          </cell>
          <cell r="CL177">
            <v>0</v>
          </cell>
          <cell r="CM177">
            <v>0</v>
          </cell>
          <cell r="CN177">
            <v>0</v>
          </cell>
          <cell r="CO177">
            <v>0</v>
          </cell>
          <cell r="CP177">
            <v>0</v>
          </cell>
          <cell r="CQ177">
            <v>0</v>
          </cell>
          <cell r="CR177">
            <v>0</v>
          </cell>
          <cell r="CS177">
            <v>0</v>
          </cell>
          <cell r="CT177">
            <v>0</v>
          </cell>
          <cell r="CU177">
            <v>0</v>
          </cell>
          <cell r="CV177">
            <v>0</v>
          </cell>
          <cell r="CW177">
            <v>0</v>
          </cell>
          <cell r="CX177">
            <v>0</v>
          </cell>
          <cell r="CY177">
            <v>0</v>
          </cell>
          <cell r="CZ177">
            <v>0</v>
          </cell>
          <cell r="DA177">
            <v>0</v>
          </cell>
          <cell r="DB177">
            <v>0</v>
          </cell>
          <cell r="DC177">
            <v>0</v>
          </cell>
          <cell r="DD177">
            <v>0</v>
          </cell>
          <cell r="DE177">
            <v>0</v>
          </cell>
          <cell r="DF177">
            <v>0</v>
          </cell>
          <cell r="DG177">
            <v>0</v>
          </cell>
          <cell r="DH177">
            <v>0</v>
          </cell>
          <cell r="DI177">
            <v>0</v>
          </cell>
          <cell r="DJ177">
            <v>0</v>
          </cell>
          <cell r="DK177">
            <v>0</v>
          </cell>
          <cell r="DL177">
            <v>0</v>
          </cell>
          <cell r="DM177">
            <v>0</v>
          </cell>
          <cell r="DN177">
            <v>0</v>
          </cell>
          <cell r="DO177">
            <v>0</v>
          </cell>
          <cell r="DP177">
            <v>0</v>
          </cell>
          <cell r="DQ177">
            <v>0</v>
          </cell>
          <cell r="DR177">
            <v>0</v>
          </cell>
          <cell r="DS177">
            <v>0</v>
          </cell>
          <cell r="DT177">
            <v>0</v>
          </cell>
          <cell r="DU177">
            <v>0</v>
          </cell>
          <cell r="DV177">
            <v>0</v>
          </cell>
          <cell r="DW177">
            <v>0</v>
          </cell>
          <cell r="DX177">
            <v>0</v>
          </cell>
          <cell r="DY177">
            <v>0</v>
          </cell>
          <cell r="DZ177">
            <v>0</v>
          </cell>
          <cell r="EA177">
            <v>0</v>
          </cell>
          <cell r="EB177">
            <v>0</v>
          </cell>
          <cell r="EC177">
            <v>0</v>
          </cell>
          <cell r="ED177">
            <v>0</v>
          </cell>
        </row>
        <row r="179"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0</v>
          </cell>
          <cell r="BF179">
            <v>0</v>
          </cell>
          <cell r="BG179">
            <v>0</v>
          </cell>
          <cell r="BH179">
            <v>0</v>
          </cell>
          <cell r="BI179">
            <v>0</v>
          </cell>
          <cell r="BJ179">
            <v>0</v>
          </cell>
          <cell r="BK179">
            <v>0</v>
          </cell>
          <cell r="BL179">
            <v>0</v>
          </cell>
          <cell r="BM179">
            <v>0</v>
          </cell>
          <cell r="BN179">
            <v>0</v>
          </cell>
          <cell r="BO179">
            <v>0</v>
          </cell>
          <cell r="BP179">
            <v>0</v>
          </cell>
          <cell r="BQ179">
            <v>0</v>
          </cell>
          <cell r="BR179">
            <v>0</v>
          </cell>
          <cell r="BS179">
            <v>0</v>
          </cell>
          <cell r="BT179">
            <v>0</v>
          </cell>
          <cell r="BU179">
            <v>0</v>
          </cell>
          <cell r="BV179">
            <v>0</v>
          </cell>
          <cell r="BW179">
            <v>0</v>
          </cell>
          <cell r="BX179">
            <v>0</v>
          </cell>
          <cell r="BY179">
            <v>0</v>
          </cell>
          <cell r="BZ179">
            <v>0</v>
          </cell>
          <cell r="CA179">
            <v>0</v>
          </cell>
          <cell r="CB179">
            <v>0</v>
          </cell>
          <cell r="CC179">
            <v>0</v>
          </cell>
          <cell r="CD179">
            <v>0</v>
          </cell>
          <cell r="CE179">
            <v>0</v>
          </cell>
          <cell r="CF179">
            <v>0</v>
          </cell>
          <cell r="CG179">
            <v>0</v>
          </cell>
          <cell r="CH179">
            <v>0</v>
          </cell>
          <cell r="CI179">
            <v>0</v>
          </cell>
          <cell r="CJ179">
            <v>0</v>
          </cell>
          <cell r="CK179">
            <v>0</v>
          </cell>
          <cell r="CL179">
            <v>0</v>
          </cell>
          <cell r="CM179">
            <v>0</v>
          </cell>
          <cell r="CN179">
            <v>0</v>
          </cell>
          <cell r="CO179">
            <v>0</v>
          </cell>
          <cell r="CP179">
            <v>0</v>
          </cell>
          <cell r="CQ179">
            <v>0</v>
          </cell>
          <cell r="CR179">
            <v>0</v>
          </cell>
          <cell r="CS179">
            <v>0</v>
          </cell>
          <cell r="CT179">
            <v>0</v>
          </cell>
          <cell r="CU179">
            <v>0</v>
          </cell>
          <cell r="CV179">
            <v>0</v>
          </cell>
          <cell r="CW179">
            <v>0</v>
          </cell>
          <cell r="CX179">
            <v>0</v>
          </cell>
          <cell r="CY179">
            <v>0</v>
          </cell>
          <cell r="CZ179">
            <v>0</v>
          </cell>
          <cell r="DA179">
            <v>0</v>
          </cell>
          <cell r="DB179">
            <v>0</v>
          </cell>
          <cell r="DC179">
            <v>0</v>
          </cell>
          <cell r="DD179">
            <v>0</v>
          </cell>
          <cell r="DE179">
            <v>0</v>
          </cell>
          <cell r="DF179">
            <v>0</v>
          </cell>
          <cell r="DG179">
            <v>0</v>
          </cell>
          <cell r="DH179">
            <v>0</v>
          </cell>
          <cell r="DI179">
            <v>0</v>
          </cell>
          <cell r="DJ179">
            <v>0</v>
          </cell>
          <cell r="DK179">
            <v>0</v>
          </cell>
          <cell r="DL179">
            <v>0</v>
          </cell>
          <cell r="DM179">
            <v>0</v>
          </cell>
          <cell r="DN179">
            <v>0</v>
          </cell>
          <cell r="DO179">
            <v>0</v>
          </cell>
          <cell r="DP179">
            <v>0</v>
          </cell>
          <cell r="DQ179">
            <v>0</v>
          </cell>
          <cell r="DR179">
            <v>0</v>
          </cell>
          <cell r="DS179">
            <v>0</v>
          </cell>
          <cell r="DT179">
            <v>0</v>
          </cell>
          <cell r="DU179">
            <v>0</v>
          </cell>
          <cell r="DV179">
            <v>0</v>
          </cell>
          <cell r="DW179">
            <v>0</v>
          </cell>
          <cell r="DX179">
            <v>0</v>
          </cell>
          <cell r="DY179">
            <v>0</v>
          </cell>
          <cell r="DZ179">
            <v>0</v>
          </cell>
          <cell r="EA179">
            <v>0</v>
          </cell>
          <cell r="EB179">
            <v>0</v>
          </cell>
          <cell r="EC179">
            <v>0</v>
          </cell>
          <cell r="ED179">
            <v>0</v>
          </cell>
        </row>
        <row r="182"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  <cell r="BC182">
            <v>0</v>
          </cell>
          <cell r="BD182">
            <v>0</v>
          </cell>
          <cell r="BE182">
            <v>0</v>
          </cell>
          <cell r="BF182">
            <v>0</v>
          </cell>
          <cell r="BG182">
            <v>0</v>
          </cell>
          <cell r="BH182">
            <v>0</v>
          </cell>
          <cell r="BI182">
            <v>0</v>
          </cell>
          <cell r="BJ182">
            <v>0</v>
          </cell>
          <cell r="BK182">
            <v>0</v>
          </cell>
          <cell r="BL182">
            <v>0</v>
          </cell>
          <cell r="BM182">
            <v>0</v>
          </cell>
          <cell r="BN182">
            <v>0</v>
          </cell>
          <cell r="BO182">
            <v>0</v>
          </cell>
          <cell r="BP182">
            <v>0</v>
          </cell>
          <cell r="BQ182">
            <v>0</v>
          </cell>
          <cell r="BR182">
            <v>0</v>
          </cell>
          <cell r="BS182">
            <v>0</v>
          </cell>
          <cell r="BT182">
            <v>0</v>
          </cell>
          <cell r="BU182">
            <v>0</v>
          </cell>
          <cell r="BV182">
            <v>0</v>
          </cell>
          <cell r="BW182">
            <v>0</v>
          </cell>
          <cell r="BX182">
            <v>0</v>
          </cell>
          <cell r="BY182">
            <v>0</v>
          </cell>
          <cell r="BZ182">
            <v>0</v>
          </cell>
          <cell r="CA182">
            <v>0</v>
          </cell>
          <cell r="CB182">
            <v>0</v>
          </cell>
          <cell r="CC182">
            <v>0</v>
          </cell>
          <cell r="CD182">
            <v>0</v>
          </cell>
          <cell r="CE182">
            <v>0</v>
          </cell>
          <cell r="CF182">
            <v>0</v>
          </cell>
          <cell r="CG182">
            <v>0</v>
          </cell>
          <cell r="CH182">
            <v>0</v>
          </cell>
          <cell r="CI182">
            <v>0</v>
          </cell>
          <cell r="CJ182">
            <v>0</v>
          </cell>
          <cell r="CK182">
            <v>0</v>
          </cell>
          <cell r="CL182">
            <v>0</v>
          </cell>
          <cell r="CM182">
            <v>0</v>
          </cell>
          <cell r="CN182">
            <v>0</v>
          </cell>
          <cell r="CO182">
            <v>0</v>
          </cell>
          <cell r="CP182">
            <v>0</v>
          </cell>
          <cell r="CQ182">
            <v>0</v>
          </cell>
          <cell r="CR182">
            <v>0</v>
          </cell>
          <cell r="CS182">
            <v>0</v>
          </cell>
          <cell r="CT182">
            <v>0</v>
          </cell>
          <cell r="CU182">
            <v>0</v>
          </cell>
          <cell r="CV182">
            <v>0</v>
          </cell>
          <cell r="CW182">
            <v>0</v>
          </cell>
          <cell r="CX182">
            <v>0</v>
          </cell>
          <cell r="CY182">
            <v>0</v>
          </cell>
          <cell r="CZ182">
            <v>0</v>
          </cell>
          <cell r="DA182">
            <v>0</v>
          </cell>
          <cell r="DB182">
            <v>0</v>
          </cell>
          <cell r="DC182">
            <v>0</v>
          </cell>
          <cell r="DD182">
            <v>0</v>
          </cell>
          <cell r="DE182">
            <v>0</v>
          </cell>
          <cell r="DF182">
            <v>0</v>
          </cell>
          <cell r="DG182">
            <v>0</v>
          </cell>
          <cell r="DH182">
            <v>0</v>
          </cell>
          <cell r="DI182">
            <v>0</v>
          </cell>
          <cell r="DJ182">
            <v>0</v>
          </cell>
          <cell r="DK182">
            <v>0</v>
          </cell>
          <cell r="DL182">
            <v>0</v>
          </cell>
          <cell r="DM182">
            <v>0</v>
          </cell>
          <cell r="DN182">
            <v>0</v>
          </cell>
          <cell r="DO182">
            <v>0</v>
          </cell>
          <cell r="DP182">
            <v>0</v>
          </cell>
          <cell r="DQ182">
            <v>0</v>
          </cell>
          <cell r="DR182">
            <v>0</v>
          </cell>
          <cell r="DS182">
            <v>0</v>
          </cell>
          <cell r="DT182">
            <v>0</v>
          </cell>
          <cell r="DU182">
            <v>0</v>
          </cell>
          <cell r="DV182">
            <v>0</v>
          </cell>
          <cell r="DW182">
            <v>0</v>
          </cell>
          <cell r="DX182">
            <v>0</v>
          </cell>
          <cell r="DY182">
            <v>0</v>
          </cell>
          <cell r="DZ182">
            <v>0</v>
          </cell>
          <cell r="EA182">
            <v>0</v>
          </cell>
          <cell r="EB182">
            <v>0</v>
          </cell>
          <cell r="EC182">
            <v>0</v>
          </cell>
          <cell r="ED182">
            <v>0</v>
          </cell>
        </row>
        <row r="183"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0</v>
          </cell>
          <cell r="BD183">
            <v>0</v>
          </cell>
          <cell r="BE183">
            <v>0</v>
          </cell>
          <cell r="BF183">
            <v>0</v>
          </cell>
          <cell r="BG183">
            <v>0</v>
          </cell>
          <cell r="BH183">
            <v>0</v>
          </cell>
          <cell r="BI183">
            <v>0</v>
          </cell>
          <cell r="BJ183">
            <v>0</v>
          </cell>
          <cell r="BK183">
            <v>0</v>
          </cell>
          <cell r="BL183">
            <v>0</v>
          </cell>
          <cell r="BM183">
            <v>0</v>
          </cell>
          <cell r="BN183">
            <v>0</v>
          </cell>
          <cell r="BO183">
            <v>0</v>
          </cell>
          <cell r="BP183">
            <v>0</v>
          </cell>
          <cell r="BQ183">
            <v>0</v>
          </cell>
          <cell r="BR183">
            <v>0</v>
          </cell>
          <cell r="BS183">
            <v>0</v>
          </cell>
          <cell r="BT183">
            <v>0</v>
          </cell>
          <cell r="BU183">
            <v>0</v>
          </cell>
          <cell r="BV183">
            <v>0</v>
          </cell>
          <cell r="BW183">
            <v>0</v>
          </cell>
          <cell r="BX183">
            <v>0</v>
          </cell>
          <cell r="BY183">
            <v>0</v>
          </cell>
          <cell r="BZ183">
            <v>0</v>
          </cell>
          <cell r="CA183">
            <v>0</v>
          </cell>
          <cell r="CB183">
            <v>0</v>
          </cell>
          <cell r="CC183">
            <v>0</v>
          </cell>
          <cell r="CD183">
            <v>0</v>
          </cell>
          <cell r="CE183">
            <v>0</v>
          </cell>
          <cell r="CF183">
            <v>0</v>
          </cell>
          <cell r="CG183">
            <v>0</v>
          </cell>
          <cell r="CH183">
            <v>0</v>
          </cell>
          <cell r="CI183">
            <v>0</v>
          </cell>
          <cell r="CJ183">
            <v>0</v>
          </cell>
          <cell r="CK183">
            <v>0</v>
          </cell>
          <cell r="CL183">
            <v>0</v>
          </cell>
          <cell r="CM183">
            <v>0</v>
          </cell>
          <cell r="CN183">
            <v>0</v>
          </cell>
          <cell r="CO183">
            <v>0</v>
          </cell>
          <cell r="CP183">
            <v>0</v>
          </cell>
          <cell r="CQ183">
            <v>0</v>
          </cell>
          <cell r="CR183">
            <v>0</v>
          </cell>
          <cell r="CS183">
            <v>0</v>
          </cell>
          <cell r="CT183">
            <v>0</v>
          </cell>
          <cell r="CU183">
            <v>0</v>
          </cell>
          <cell r="CV183">
            <v>0</v>
          </cell>
          <cell r="CW183">
            <v>0</v>
          </cell>
          <cell r="CX183">
            <v>0</v>
          </cell>
          <cell r="CY183">
            <v>0</v>
          </cell>
          <cell r="CZ183">
            <v>0</v>
          </cell>
          <cell r="DA183">
            <v>0</v>
          </cell>
          <cell r="DB183">
            <v>0</v>
          </cell>
          <cell r="DC183">
            <v>0</v>
          </cell>
          <cell r="DD183">
            <v>0</v>
          </cell>
          <cell r="DE183">
            <v>0</v>
          </cell>
          <cell r="DF183">
            <v>0</v>
          </cell>
          <cell r="DG183">
            <v>0</v>
          </cell>
          <cell r="DH183">
            <v>0</v>
          </cell>
          <cell r="DI183">
            <v>0</v>
          </cell>
          <cell r="DJ183">
            <v>0</v>
          </cell>
          <cell r="DK183">
            <v>0</v>
          </cell>
          <cell r="DL183">
            <v>0</v>
          </cell>
          <cell r="DM183">
            <v>0</v>
          </cell>
          <cell r="DN183">
            <v>0</v>
          </cell>
          <cell r="DO183">
            <v>0</v>
          </cell>
          <cell r="DP183">
            <v>0</v>
          </cell>
          <cell r="DQ183">
            <v>0</v>
          </cell>
          <cell r="DR183">
            <v>0</v>
          </cell>
          <cell r="DS183">
            <v>0</v>
          </cell>
          <cell r="DT183">
            <v>0</v>
          </cell>
          <cell r="DU183">
            <v>0</v>
          </cell>
          <cell r="DV183">
            <v>0</v>
          </cell>
          <cell r="DW183">
            <v>0</v>
          </cell>
          <cell r="DX183">
            <v>0</v>
          </cell>
          <cell r="DY183">
            <v>0</v>
          </cell>
          <cell r="DZ183">
            <v>0</v>
          </cell>
          <cell r="EA183">
            <v>0</v>
          </cell>
          <cell r="EB183">
            <v>0</v>
          </cell>
          <cell r="EC183">
            <v>0</v>
          </cell>
          <cell r="ED183">
            <v>0</v>
          </cell>
        </row>
        <row r="184"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E184">
            <v>0</v>
          </cell>
          <cell r="BF184">
            <v>0</v>
          </cell>
          <cell r="BG184">
            <v>0</v>
          </cell>
          <cell r="BH184">
            <v>0</v>
          </cell>
          <cell r="BI184">
            <v>0</v>
          </cell>
          <cell r="BJ184">
            <v>0</v>
          </cell>
          <cell r="BK184">
            <v>0</v>
          </cell>
          <cell r="BL184">
            <v>0</v>
          </cell>
          <cell r="BM184">
            <v>0</v>
          </cell>
          <cell r="BN184">
            <v>0</v>
          </cell>
          <cell r="BO184">
            <v>0</v>
          </cell>
          <cell r="BP184">
            <v>0</v>
          </cell>
          <cell r="BQ184">
            <v>0</v>
          </cell>
          <cell r="BR184">
            <v>0</v>
          </cell>
          <cell r="BS184">
            <v>0</v>
          </cell>
          <cell r="BT184">
            <v>0</v>
          </cell>
          <cell r="BU184">
            <v>0</v>
          </cell>
          <cell r="BV184">
            <v>0</v>
          </cell>
          <cell r="BW184">
            <v>0</v>
          </cell>
          <cell r="BX184">
            <v>0</v>
          </cell>
          <cell r="BY184">
            <v>0</v>
          </cell>
          <cell r="BZ184">
            <v>0</v>
          </cell>
          <cell r="CA184">
            <v>0</v>
          </cell>
          <cell r="CB184">
            <v>0</v>
          </cell>
          <cell r="CC184">
            <v>0</v>
          </cell>
          <cell r="CD184">
            <v>0</v>
          </cell>
          <cell r="CE184">
            <v>0</v>
          </cell>
          <cell r="CF184">
            <v>0</v>
          </cell>
          <cell r="CG184">
            <v>0</v>
          </cell>
          <cell r="CH184">
            <v>0</v>
          </cell>
          <cell r="CI184">
            <v>0</v>
          </cell>
          <cell r="CJ184">
            <v>0</v>
          </cell>
          <cell r="CK184">
            <v>0</v>
          </cell>
          <cell r="CL184">
            <v>0</v>
          </cell>
          <cell r="CM184">
            <v>0</v>
          </cell>
          <cell r="CN184">
            <v>0</v>
          </cell>
          <cell r="CO184">
            <v>0</v>
          </cell>
          <cell r="CP184">
            <v>0</v>
          </cell>
          <cell r="CQ184">
            <v>0</v>
          </cell>
          <cell r="CR184">
            <v>0</v>
          </cell>
          <cell r="CS184">
            <v>0</v>
          </cell>
          <cell r="CT184">
            <v>0</v>
          </cell>
          <cell r="CU184">
            <v>0</v>
          </cell>
          <cell r="CV184">
            <v>0</v>
          </cell>
          <cell r="CW184">
            <v>0</v>
          </cell>
          <cell r="CX184">
            <v>0</v>
          </cell>
          <cell r="CY184">
            <v>0</v>
          </cell>
          <cell r="CZ184">
            <v>0</v>
          </cell>
          <cell r="DA184">
            <v>0</v>
          </cell>
          <cell r="DB184">
            <v>0</v>
          </cell>
          <cell r="DC184">
            <v>0</v>
          </cell>
          <cell r="DD184">
            <v>0</v>
          </cell>
          <cell r="DE184">
            <v>0</v>
          </cell>
          <cell r="DF184">
            <v>0</v>
          </cell>
          <cell r="DG184">
            <v>0</v>
          </cell>
          <cell r="DH184">
            <v>0</v>
          </cell>
          <cell r="DI184">
            <v>0</v>
          </cell>
          <cell r="DJ184">
            <v>0</v>
          </cell>
          <cell r="DK184">
            <v>0</v>
          </cell>
          <cell r="DL184">
            <v>0</v>
          </cell>
          <cell r="DM184">
            <v>0</v>
          </cell>
          <cell r="DN184">
            <v>0</v>
          </cell>
          <cell r="DO184">
            <v>0</v>
          </cell>
          <cell r="DP184">
            <v>0</v>
          </cell>
          <cell r="DQ184">
            <v>0</v>
          </cell>
          <cell r="DR184">
            <v>0</v>
          </cell>
          <cell r="DS184">
            <v>0</v>
          </cell>
          <cell r="DT184">
            <v>0</v>
          </cell>
          <cell r="DU184">
            <v>0</v>
          </cell>
          <cell r="DV184">
            <v>0</v>
          </cell>
          <cell r="DW184">
            <v>0</v>
          </cell>
          <cell r="DX184">
            <v>0</v>
          </cell>
          <cell r="DY184">
            <v>0</v>
          </cell>
          <cell r="DZ184">
            <v>0</v>
          </cell>
          <cell r="EA184">
            <v>0</v>
          </cell>
          <cell r="EB184">
            <v>0</v>
          </cell>
          <cell r="EC184">
            <v>0</v>
          </cell>
          <cell r="ED184">
            <v>0</v>
          </cell>
        </row>
        <row r="185"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E185">
            <v>0</v>
          </cell>
          <cell r="BF185">
            <v>0</v>
          </cell>
          <cell r="BG185">
            <v>0</v>
          </cell>
          <cell r="BH185">
            <v>0</v>
          </cell>
          <cell r="BI185">
            <v>0</v>
          </cell>
          <cell r="BJ185">
            <v>0</v>
          </cell>
          <cell r="BK185">
            <v>0</v>
          </cell>
          <cell r="BL185">
            <v>0</v>
          </cell>
          <cell r="BM185">
            <v>0</v>
          </cell>
          <cell r="BN185">
            <v>0</v>
          </cell>
          <cell r="BO185">
            <v>0</v>
          </cell>
          <cell r="BP185">
            <v>0</v>
          </cell>
          <cell r="BQ185">
            <v>0</v>
          </cell>
          <cell r="BR185">
            <v>0</v>
          </cell>
          <cell r="BS185">
            <v>0</v>
          </cell>
          <cell r="BT185">
            <v>0</v>
          </cell>
          <cell r="BU185">
            <v>0</v>
          </cell>
          <cell r="BV185">
            <v>0</v>
          </cell>
          <cell r="BW185">
            <v>0</v>
          </cell>
          <cell r="BX185">
            <v>0</v>
          </cell>
          <cell r="BY185">
            <v>0</v>
          </cell>
          <cell r="BZ185">
            <v>0</v>
          </cell>
          <cell r="CA185">
            <v>0</v>
          </cell>
          <cell r="CB185">
            <v>0</v>
          </cell>
          <cell r="CC185">
            <v>0</v>
          </cell>
          <cell r="CD185">
            <v>0</v>
          </cell>
          <cell r="CE185">
            <v>0</v>
          </cell>
          <cell r="CF185">
            <v>0</v>
          </cell>
          <cell r="CG185">
            <v>0</v>
          </cell>
          <cell r="CH185">
            <v>0</v>
          </cell>
          <cell r="CI185">
            <v>0</v>
          </cell>
          <cell r="CJ185">
            <v>0</v>
          </cell>
          <cell r="CK185">
            <v>0</v>
          </cell>
          <cell r="CL185">
            <v>0</v>
          </cell>
          <cell r="CM185">
            <v>0</v>
          </cell>
          <cell r="CN185">
            <v>0</v>
          </cell>
          <cell r="CO185">
            <v>0</v>
          </cell>
          <cell r="CP185">
            <v>0</v>
          </cell>
          <cell r="CQ185">
            <v>0</v>
          </cell>
          <cell r="CR185">
            <v>0</v>
          </cell>
          <cell r="CS185">
            <v>0</v>
          </cell>
          <cell r="CT185">
            <v>0</v>
          </cell>
          <cell r="CU185">
            <v>0</v>
          </cell>
          <cell r="CV185">
            <v>0</v>
          </cell>
          <cell r="CW185">
            <v>0</v>
          </cell>
          <cell r="CX185">
            <v>0</v>
          </cell>
          <cell r="CY185">
            <v>0</v>
          </cell>
          <cell r="CZ185">
            <v>0</v>
          </cell>
          <cell r="DA185">
            <v>0</v>
          </cell>
          <cell r="DB185">
            <v>0</v>
          </cell>
          <cell r="DC185">
            <v>0</v>
          </cell>
          <cell r="DD185">
            <v>0</v>
          </cell>
          <cell r="DE185">
            <v>0</v>
          </cell>
          <cell r="DF185">
            <v>0</v>
          </cell>
          <cell r="DG185">
            <v>0</v>
          </cell>
          <cell r="DH185">
            <v>0</v>
          </cell>
          <cell r="DI185">
            <v>0</v>
          </cell>
          <cell r="DJ185">
            <v>0</v>
          </cell>
          <cell r="DK185">
            <v>0</v>
          </cell>
          <cell r="DL185">
            <v>0</v>
          </cell>
          <cell r="DM185">
            <v>0</v>
          </cell>
          <cell r="DN185">
            <v>0</v>
          </cell>
          <cell r="DO185">
            <v>0</v>
          </cell>
          <cell r="DP185">
            <v>0</v>
          </cell>
          <cell r="DQ185">
            <v>0</v>
          </cell>
          <cell r="DR185">
            <v>0</v>
          </cell>
          <cell r="DS185">
            <v>0</v>
          </cell>
          <cell r="DT185">
            <v>0</v>
          </cell>
          <cell r="DU185">
            <v>0</v>
          </cell>
          <cell r="DV185">
            <v>0</v>
          </cell>
          <cell r="DW185">
            <v>0</v>
          </cell>
          <cell r="DX185">
            <v>0</v>
          </cell>
          <cell r="DY185">
            <v>0</v>
          </cell>
          <cell r="DZ185">
            <v>0</v>
          </cell>
          <cell r="EA185">
            <v>0</v>
          </cell>
          <cell r="EB185">
            <v>0</v>
          </cell>
          <cell r="EC185">
            <v>0</v>
          </cell>
          <cell r="ED185">
            <v>0</v>
          </cell>
        </row>
        <row r="186"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  <cell r="BG186">
            <v>0</v>
          </cell>
          <cell r="BH186">
            <v>0</v>
          </cell>
          <cell r="BI186">
            <v>0</v>
          </cell>
          <cell r="BJ186">
            <v>0</v>
          </cell>
          <cell r="BK186">
            <v>0</v>
          </cell>
          <cell r="BL186">
            <v>0</v>
          </cell>
          <cell r="BM186">
            <v>0</v>
          </cell>
          <cell r="BN186">
            <v>0</v>
          </cell>
          <cell r="BO186">
            <v>0</v>
          </cell>
          <cell r="BP186">
            <v>0</v>
          </cell>
          <cell r="BQ186">
            <v>0</v>
          </cell>
          <cell r="BR186">
            <v>0</v>
          </cell>
          <cell r="BS186">
            <v>0</v>
          </cell>
          <cell r="BT186">
            <v>0</v>
          </cell>
          <cell r="BU186">
            <v>0</v>
          </cell>
          <cell r="BV186">
            <v>0</v>
          </cell>
          <cell r="BW186">
            <v>0</v>
          </cell>
          <cell r="BX186">
            <v>0</v>
          </cell>
          <cell r="BY186">
            <v>0</v>
          </cell>
          <cell r="BZ186">
            <v>0</v>
          </cell>
          <cell r="CA186">
            <v>0</v>
          </cell>
          <cell r="CB186">
            <v>0</v>
          </cell>
          <cell r="CC186">
            <v>0</v>
          </cell>
          <cell r="CD186">
            <v>0</v>
          </cell>
          <cell r="CE186">
            <v>0</v>
          </cell>
          <cell r="CF186">
            <v>0</v>
          </cell>
          <cell r="CG186">
            <v>0</v>
          </cell>
          <cell r="CH186">
            <v>0</v>
          </cell>
          <cell r="CI186">
            <v>0</v>
          </cell>
          <cell r="CJ186">
            <v>0</v>
          </cell>
          <cell r="CK186">
            <v>0</v>
          </cell>
          <cell r="CL186">
            <v>0</v>
          </cell>
          <cell r="CM186">
            <v>0</v>
          </cell>
          <cell r="CN186">
            <v>0</v>
          </cell>
          <cell r="CO186">
            <v>0</v>
          </cell>
          <cell r="CP186">
            <v>0</v>
          </cell>
          <cell r="CQ186">
            <v>0</v>
          </cell>
          <cell r="CR186">
            <v>0</v>
          </cell>
          <cell r="CS186">
            <v>0</v>
          </cell>
          <cell r="CT186">
            <v>0</v>
          </cell>
          <cell r="CU186">
            <v>0</v>
          </cell>
          <cell r="CV186">
            <v>0</v>
          </cell>
          <cell r="CW186">
            <v>0</v>
          </cell>
          <cell r="CX186">
            <v>0</v>
          </cell>
          <cell r="CY186">
            <v>0</v>
          </cell>
          <cell r="CZ186">
            <v>0</v>
          </cell>
          <cell r="DA186">
            <v>0</v>
          </cell>
          <cell r="DB186">
            <v>0</v>
          </cell>
          <cell r="DC186">
            <v>0</v>
          </cell>
          <cell r="DD186">
            <v>0</v>
          </cell>
          <cell r="DE186">
            <v>0</v>
          </cell>
          <cell r="DF186">
            <v>0</v>
          </cell>
          <cell r="DG186">
            <v>0</v>
          </cell>
          <cell r="DH186">
            <v>0</v>
          </cell>
          <cell r="DI186">
            <v>0</v>
          </cell>
          <cell r="DJ186">
            <v>0</v>
          </cell>
          <cell r="DK186">
            <v>0</v>
          </cell>
          <cell r="DL186">
            <v>0</v>
          </cell>
          <cell r="DM186">
            <v>0</v>
          </cell>
          <cell r="DN186">
            <v>0</v>
          </cell>
          <cell r="DO186">
            <v>0</v>
          </cell>
          <cell r="DP186">
            <v>0</v>
          </cell>
          <cell r="DQ186">
            <v>0</v>
          </cell>
          <cell r="DR186">
            <v>0</v>
          </cell>
          <cell r="DS186">
            <v>0</v>
          </cell>
          <cell r="DT186">
            <v>0</v>
          </cell>
          <cell r="DU186">
            <v>0</v>
          </cell>
          <cell r="DV186">
            <v>0</v>
          </cell>
          <cell r="DW186">
            <v>0</v>
          </cell>
          <cell r="DX186">
            <v>0</v>
          </cell>
          <cell r="DY186">
            <v>0</v>
          </cell>
          <cell r="DZ186">
            <v>0</v>
          </cell>
          <cell r="EA186">
            <v>0</v>
          </cell>
          <cell r="EB186">
            <v>0</v>
          </cell>
          <cell r="EC186">
            <v>0</v>
          </cell>
          <cell r="ED186">
            <v>0</v>
          </cell>
        </row>
        <row r="187"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E187">
            <v>0</v>
          </cell>
          <cell r="BF187">
            <v>0</v>
          </cell>
          <cell r="BG187">
            <v>0</v>
          </cell>
          <cell r="BH187">
            <v>0</v>
          </cell>
          <cell r="BI187">
            <v>0</v>
          </cell>
          <cell r="BJ187">
            <v>0</v>
          </cell>
          <cell r="BK187">
            <v>0</v>
          </cell>
          <cell r="BL187">
            <v>0</v>
          </cell>
          <cell r="BM187">
            <v>0</v>
          </cell>
          <cell r="BN187">
            <v>0</v>
          </cell>
          <cell r="BO187">
            <v>0</v>
          </cell>
          <cell r="BP187">
            <v>0</v>
          </cell>
          <cell r="BQ187">
            <v>0</v>
          </cell>
          <cell r="BR187">
            <v>0</v>
          </cell>
          <cell r="BS187">
            <v>0</v>
          </cell>
          <cell r="BT187">
            <v>0</v>
          </cell>
          <cell r="BU187">
            <v>0</v>
          </cell>
          <cell r="BV187">
            <v>0</v>
          </cell>
          <cell r="BW187">
            <v>0</v>
          </cell>
          <cell r="BX187">
            <v>0</v>
          </cell>
          <cell r="BY187">
            <v>0</v>
          </cell>
          <cell r="BZ187">
            <v>0</v>
          </cell>
          <cell r="CA187">
            <v>0</v>
          </cell>
          <cell r="CB187">
            <v>0</v>
          </cell>
          <cell r="CC187">
            <v>0</v>
          </cell>
          <cell r="CD187">
            <v>0</v>
          </cell>
          <cell r="CE187">
            <v>0</v>
          </cell>
          <cell r="CF187">
            <v>0</v>
          </cell>
          <cell r="CG187">
            <v>0</v>
          </cell>
          <cell r="CH187">
            <v>0</v>
          </cell>
          <cell r="CI187">
            <v>0</v>
          </cell>
          <cell r="CJ187">
            <v>0</v>
          </cell>
          <cell r="CK187">
            <v>0</v>
          </cell>
          <cell r="CL187">
            <v>0</v>
          </cell>
          <cell r="CM187">
            <v>0</v>
          </cell>
          <cell r="CN187">
            <v>0</v>
          </cell>
          <cell r="CO187">
            <v>0</v>
          </cell>
          <cell r="CP187">
            <v>0</v>
          </cell>
          <cell r="CQ187">
            <v>0</v>
          </cell>
          <cell r="CR187">
            <v>0</v>
          </cell>
          <cell r="CS187">
            <v>0</v>
          </cell>
          <cell r="CT187">
            <v>0</v>
          </cell>
          <cell r="CU187">
            <v>0</v>
          </cell>
          <cell r="CV187">
            <v>0</v>
          </cell>
          <cell r="CW187">
            <v>0</v>
          </cell>
          <cell r="CX187">
            <v>0</v>
          </cell>
          <cell r="CY187">
            <v>0</v>
          </cell>
          <cell r="CZ187">
            <v>0</v>
          </cell>
          <cell r="DA187">
            <v>0</v>
          </cell>
          <cell r="DB187">
            <v>0</v>
          </cell>
          <cell r="DC187">
            <v>0</v>
          </cell>
          <cell r="DD187">
            <v>0</v>
          </cell>
          <cell r="DE187">
            <v>0</v>
          </cell>
          <cell r="DF187">
            <v>0</v>
          </cell>
          <cell r="DG187">
            <v>0</v>
          </cell>
          <cell r="DH187">
            <v>0</v>
          </cell>
          <cell r="DI187">
            <v>0</v>
          </cell>
          <cell r="DJ187">
            <v>0</v>
          </cell>
          <cell r="DK187">
            <v>0</v>
          </cell>
          <cell r="DL187">
            <v>0</v>
          </cell>
          <cell r="DM187">
            <v>0</v>
          </cell>
          <cell r="DN187">
            <v>0</v>
          </cell>
          <cell r="DO187">
            <v>0</v>
          </cell>
          <cell r="DP187">
            <v>0</v>
          </cell>
          <cell r="DQ187">
            <v>0</v>
          </cell>
          <cell r="DR187">
            <v>0</v>
          </cell>
          <cell r="DS187">
            <v>0</v>
          </cell>
          <cell r="DT187">
            <v>0</v>
          </cell>
          <cell r="DU187">
            <v>0</v>
          </cell>
          <cell r="DV187">
            <v>0</v>
          </cell>
          <cell r="DW187">
            <v>0</v>
          </cell>
          <cell r="DX187">
            <v>0</v>
          </cell>
          <cell r="DY187">
            <v>0</v>
          </cell>
          <cell r="DZ187">
            <v>0</v>
          </cell>
          <cell r="EA187">
            <v>0</v>
          </cell>
          <cell r="EB187">
            <v>0</v>
          </cell>
          <cell r="EC187">
            <v>0</v>
          </cell>
          <cell r="ED187">
            <v>0</v>
          </cell>
        </row>
        <row r="188"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0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E188">
            <v>0</v>
          </cell>
          <cell r="BF188">
            <v>0</v>
          </cell>
          <cell r="BG188">
            <v>0</v>
          </cell>
          <cell r="BH188">
            <v>0</v>
          </cell>
          <cell r="BI188">
            <v>0</v>
          </cell>
          <cell r="BJ188">
            <v>0</v>
          </cell>
          <cell r="BK188">
            <v>0</v>
          </cell>
          <cell r="BL188">
            <v>0</v>
          </cell>
          <cell r="BM188">
            <v>0</v>
          </cell>
          <cell r="BN188">
            <v>0</v>
          </cell>
          <cell r="BO188">
            <v>0</v>
          </cell>
          <cell r="BP188">
            <v>0</v>
          </cell>
          <cell r="BQ188">
            <v>0</v>
          </cell>
          <cell r="BR188">
            <v>0</v>
          </cell>
          <cell r="BS188">
            <v>0</v>
          </cell>
          <cell r="BT188">
            <v>0</v>
          </cell>
          <cell r="BU188">
            <v>0</v>
          </cell>
          <cell r="BV188">
            <v>0</v>
          </cell>
          <cell r="BW188">
            <v>0</v>
          </cell>
          <cell r="BX188">
            <v>0</v>
          </cell>
          <cell r="BY188">
            <v>0</v>
          </cell>
          <cell r="BZ188">
            <v>0</v>
          </cell>
          <cell r="CA188">
            <v>0</v>
          </cell>
          <cell r="CB188">
            <v>0</v>
          </cell>
          <cell r="CC188">
            <v>0</v>
          </cell>
          <cell r="CD188">
            <v>0</v>
          </cell>
          <cell r="CE188">
            <v>0</v>
          </cell>
          <cell r="CF188">
            <v>0</v>
          </cell>
          <cell r="CG188">
            <v>0</v>
          </cell>
          <cell r="CH188">
            <v>0</v>
          </cell>
          <cell r="CI188">
            <v>0</v>
          </cell>
          <cell r="CJ188">
            <v>0</v>
          </cell>
          <cell r="CK188">
            <v>0</v>
          </cell>
          <cell r="CL188">
            <v>0</v>
          </cell>
          <cell r="CM188">
            <v>0</v>
          </cell>
          <cell r="CN188">
            <v>0</v>
          </cell>
          <cell r="CO188">
            <v>0</v>
          </cell>
          <cell r="CP188">
            <v>0</v>
          </cell>
          <cell r="CQ188">
            <v>0</v>
          </cell>
          <cell r="CR188">
            <v>0</v>
          </cell>
          <cell r="CS188">
            <v>0</v>
          </cell>
          <cell r="CT188">
            <v>0</v>
          </cell>
          <cell r="CU188">
            <v>0</v>
          </cell>
          <cell r="CV188">
            <v>0</v>
          </cell>
          <cell r="CW188">
            <v>0</v>
          </cell>
          <cell r="CX188">
            <v>0</v>
          </cell>
          <cell r="CY188">
            <v>0</v>
          </cell>
          <cell r="CZ188">
            <v>0</v>
          </cell>
          <cell r="DA188">
            <v>0</v>
          </cell>
          <cell r="DB188">
            <v>0</v>
          </cell>
          <cell r="DC188">
            <v>0</v>
          </cell>
          <cell r="DD188">
            <v>0</v>
          </cell>
          <cell r="DE188">
            <v>0</v>
          </cell>
          <cell r="DF188">
            <v>0</v>
          </cell>
          <cell r="DG188">
            <v>0</v>
          </cell>
          <cell r="DH188">
            <v>0</v>
          </cell>
          <cell r="DI188">
            <v>0</v>
          </cell>
          <cell r="DJ188">
            <v>0</v>
          </cell>
          <cell r="DK188">
            <v>0</v>
          </cell>
          <cell r="DL188">
            <v>0</v>
          </cell>
          <cell r="DM188">
            <v>0</v>
          </cell>
          <cell r="DN188">
            <v>0</v>
          </cell>
          <cell r="DO188">
            <v>0</v>
          </cell>
          <cell r="DP188">
            <v>0</v>
          </cell>
          <cell r="DQ188">
            <v>0</v>
          </cell>
          <cell r="DR188">
            <v>0</v>
          </cell>
          <cell r="DS188">
            <v>0</v>
          </cell>
          <cell r="DT188">
            <v>0</v>
          </cell>
          <cell r="DU188">
            <v>0</v>
          </cell>
          <cell r="DV188">
            <v>0</v>
          </cell>
          <cell r="DW188">
            <v>0</v>
          </cell>
          <cell r="DX188">
            <v>0</v>
          </cell>
          <cell r="DY188">
            <v>0</v>
          </cell>
          <cell r="DZ188">
            <v>0</v>
          </cell>
          <cell r="EA188">
            <v>0</v>
          </cell>
          <cell r="EB188">
            <v>0</v>
          </cell>
          <cell r="EC188">
            <v>0</v>
          </cell>
          <cell r="ED188">
            <v>0</v>
          </cell>
        </row>
        <row r="189"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0</v>
          </cell>
          <cell r="AS189">
            <v>0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0</v>
          </cell>
          <cell r="BA189">
            <v>0</v>
          </cell>
          <cell r="BB189">
            <v>0</v>
          </cell>
          <cell r="BC189">
            <v>0</v>
          </cell>
          <cell r="BD189">
            <v>0</v>
          </cell>
          <cell r="BE189">
            <v>0</v>
          </cell>
          <cell r="BF189">
            <v>0</v>
          </cell>
          <cell r="BG189">
            <v>0</v>
          </cell>
          <cell r="BH189">
            <v>0</v>
          </cell>
          <cell r="BI189">
            <v>0</v>
          </cell>
          <cell r="BJ189">
            <v>0</v>
          </cell>
          <cell r="BK189">
            <v>0</v>
          </cell>
          <cell r="BL189">
            <v>0</v>
          </cell>
          <cell r="BM189">
            <v>0</v>
          </cell>
          <cell r="BN189">
            <v>0</v>
          </cell>
          <cell r="BO189">
            <v>0</v>
          </cell>
          <cell r="BP189">
            <v>0</v>
          </cell>
          <cell r="BQ189">
            <v>0</v>
          </cell>
          <cell r="BR189">
            <v>0</v>
          </cell>
          <cell r="BS189">
            <v>0</v>
          </cell>
          <cell r="BT189">
            <v>0</v>
          </cell>
          <cell r="BU189">
            <v>0</v>
          </cell>
          <cell r="BV189">
            <v>0</v>
          </cell>
          <cell r="BW189">
            <v>0</v>
          </cell>
          <cell r="BX189">
            <v>0</v>
          </cell>
          <cell r="BY189">
            <v>0</v>
          </cell>
          <cell r="BZ189">
            <v>0</v>
          </cell>
          <cell r="CA189">
            <v>0</v>
          </cell>
          <cell r="CB189">
            <v>0</v>
          </cell>
          <cell r="CC189">
            <v>0</v>
          </cell>
          <cell r="CD189">
            <v>0</v>
          </cell>
          <cell r="CE189">
            <v>0</v>
          </cell>
          <cell r="CF189">
            <v>0</v>
          </cell>
          <cell r="CG189">
            <v>0</v>
          </cell>
          <cell r="CH189">
            <v>0</v>
          </cell>
          <cell r="CI189">
            <v>0</v>
          </cell>
          <cell r="CJ189">
            <v>0</v>
          </cell>
          <cell r="CK189">
            <v>0</v>
          </cell>
          <cell r="CL189">
            <v>0</v>
          </cell>
          <cell r="CM189">
            <v>0</v>
          </cell>
          <cell r="CN189">
            <v>0</v>
          </cell>
          <cell r="CO189">
            <v>0</v>
          </cell>
          <cell r="CP189">
            <v>0</v>
          </cell>
          <cell r="CQ189">
            <v>0</v>
          </cell>
          <cell r="CR189">
            <v>0</v>
          </cell>
          <cell r="CS189">
            <v>0</v>
          </cell>
          <cell r="CT189">
            <v>0</v>
          </cell>
          <cell r="CU189">
            <v>0</v>
          </cell>
          <cell r="CV189">
            <v>0</v>
          </cell>
          <cell r="CW189">
            <v>0</v>
          </cell>
          <cell r="CX189">
            <v>0</v>
          </cell>
          <cell r="CY189">
            <v>0</v>
          </cell>
          <cell r="CZ189">
            <v>0</v>
          </cell>
          <cell r="DA189">
            <v>0</v>
          </cell>
          <cell r="DB189">
            <v>0</v>
          </cell>
          <cell r="DC189">
            <v>0</v>
          </cell>
          <cell r="DD189">
            <v>0</v>
          </cell>
          <cell r="DE189">
            <v>0</v>
          </cell>
          <cell r="DF189">
            <v>0</v>
          </cell>
          <cell r="DG189">
            <v>0</v>
          </cell>
          <cell r="DH189">
            <v>0</v>
          </cell>
          <cell r="DI189">
            <v>0</v>
          </cell>
          <cell r="DJ189">
            <v>0</v>
          </cell>
          <cell r="DK189">
            <v>0</v>
          </cell>
          <cell r="DL189">
            <v>0</v>
          </cell>
          <cell r="DM189">
            <v>0</v>
          </cell>
          <cell r="DN189">
            <v>0</v>
          </cell>
          <cell r="DO189">
            <v>0</v>
          </cell>
          <cell r="DP189">
            <v>0</v>
          </cell>
          <cell r="DQ189">
            <v>0</v>
          </cell>
          <cell r="DR189">
            <v>0</v>
          </cell>
          <cell r="DS189">
            <v>0</v>
          </cell>
          <cell r="DT189">
            <v>0</v>
          </cell>
          <cell r="DU189">
            <v>0</v>
          </cell>
          <cell r="DV189">
            <v>0</v>
          </cell>
          <cell r="DW189">
            <v>0</v>
          </cell>
          <cell r="DX189">
            <v>0</v>
          </cell>
          <cell r="DY189">
            <v>0</v>
          </cell>
          <cell r="DZ189">
            <v>0</v>
          </cell>
          <cell r="EA189">
            <v>0</v>
          </cell>
          <cell r="EB189">
            <v>0</v>
          </cell>
          <cell r="EC189">
            <v>0</v>
          </cell>
          <cell r="ED189">
            <v>0</v>
          </cell>
        </row>
        <row r="191"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C191">
            <v>0</v>
          </cell>
          <cell r="BD191">
            <v>0</v>
          </cell>
          <cell r="BE191">
            <v>0</v>
          </cell>
          <cell r="BF191">
            <v>0</v>
          </cell>
          <cell r="BG191">
            <v>0</v>
          </cell>
          <cell r="BH191">
            <v>0</v>
          </cell>
          <cell r="BI191">
            <v>0</v>
          </cell>
          <cell r="BJ191">
            <v>0</v>
          </cell>
          <cell r="BK191">
            <v>0</v>
          </cell>
          <cell r="BL191">
            <v>0</v>
          </cell>
          <cell r="BM191">
            <v>0</v>
          </cell>
          <cell r="BN191">
            <v>0</v>
          </cell>
          <cell r="BO191">
            <v>0</v>
          </cell>
          <cell r="BP191">
            <v>0</v>
          </cell>
          <cell r="BQ191">
            <v>0</v>
          </cell>
          <cell r="BR191">
            <v>0</v>
          </cell>
          <cell r="BS191">
            <v>0</v>
          </cell>
          <cell r="BT191">
            <v>0</v>
          </cell>
          <cell r="BU191">
            <v>0</v>
          </cell>
          <cell r="BV191">
            <v>0</v>
          </cell>
          <cell r="BW191">
            <v>0</v>
          </cell>
          <cell r="BX191">
            <v>0</v>
          </cell>
          <cell r="BY191">
            <v>0</v>
          </cell>
          <cell r="BZ191">
            <v>0</v>
          </cell>
          <cell r="CA191">
            <v>0</v>
          </cell>
          <cell r="CB191">
            <v>0</v>
          </cell>
          <cell r="CC191">
            <v>0</v>
          </cell>
          <cell r="CD191">
            <v>0</v>
          </cell>
          <cell r="CE191">
            <v>0</v>
          </cell>
          <cell r="CF191">
            <v>0</v>
          </cell>
          <cell r="CG191">
            <v>0</v>
          </cell>
          <cell r="CH191">
            <v>0</v>
          </cell>
          <cell r="CI191">
            <v>0</v>
          </cell>
          <cell r="CJ191">
            <v>0</v>
          </cell>
          <cell r="CK191">
            <v>0</v>
          </cell>
          <cell r="CL191">
            <v>0</v>
          </cell>
          <cell r="CM191">
            <v>0</v>
          </cell>
          <cell r="CN191">
            <v>0</v>
          </cell>
          <cell r="CO191">
            <v>0</v>
          </cell>
          <cell r="CP191">
            <v>0</v>
          </cell>
          <cell r="CQ191">
            <v>0</v>
          </cell>
          <cell r="CR191">
            <v>0</v>
          </cell>
          <cell r="CS191">
            <v>0</v>
          </cell>
          <cell r="CT191">
            <v>0</v>
          </cell>
          <cell r="CU191">
            <v>0</v>
          </cell>
          <cell r="CV191">
            <v>0</v>
          </cell>
          <cell r="CW191">
            <v>0</v>
          </cell>
          <cell r="CX191">
            <v>0</v>
          </cell>
          <cell r="CY191">
            <v>0</v>
          </cell>
          <cell r="CZ191">
            <v>0</v>
          </cell>
          <cell r="DA191">
            <v>0</v>
          </cell>
          <cell r="DB191">
            <v>0</v>
          </cell>
          <cell r="DC191">
            <v>0</v>
          </cell>
          <cell r="DD191">
            <v>0</v>
          </cell>
          <cell r="DE191">
            <v>0</v>
          </cell>
          <cell r="DF191">
            <v>0</v>
          </cell>
          <cell r="DG191">
            <v>0</v>
          </cell>
          <cell r="DH191">
            <v>0</v>
          </cell>
          <cell r="DI191">
            <v>0</v>
          </cell>
          <cell r="DJ191">
            <v>0</v>
          </cell>
          <cell r="DK191">
            <v>0</v>
          </cell>
          <cell r="DL191">
            <v>0</v>
          </cell>
          <cell r="DM191">
            <v>0</v>
          </cell>
          <cell r="DN191">
            <v>0</v>
          </cell>
          <cell r="DO191">
            <v>0</v>
          </cell>
          <cell r="DP191">
            <v>0</v>
          </cell>
          <cell r="DQ191">
            <v>0</v>
          </cell>
          <cell r="DR191">
            <v>0</v>
          </cell>
          <cell r="DS191">
            <v>0</v>
          </cell>
          <cell r="DT191">
            <v>0</v>
          </cell>
          <cell r="DU191">
            <v>0</v>
          </cell>
          <cell r="DV191">
            <v>0</v>
          </cell>
          <cell r="DW191">
            <v>0</v>
          </cell>
          <cell r="DX191">
            <v>0</v>
          </cell>
          <cell r="DY191">
            <v>0</v>
          </cell>
          <cell r="DZ191">
            <v>0</v>
          </cell>
          <cell r="EA191">
            <v>0</v>
          </cell>
          <cell r="EB191">
            <v>0</v>
          </cell>
          <cell r="EC191">
            <v>0</v>
          </cell>
          <cell r="ED191">
            <v>0</v>
          </cell>
        </row>
        <row r="194">
          <cell r="F194">
            <v>24.573000000003958</v>
          </cell>
          <cell r="G194">
            <v>0</v>
          </cell>
          <cell r="H194">
            <v>-6742.7299999999814</v>
          </cell>
          <cell r="I194">
            <v>-489.51400000002468</v>
          </cell>
          <cell r="J194">
            <v>-1717.3300000000745</v>
          </cell>
          <cell r="K194">
            <v>-1099.3299999999581</v>
          </cell>
          <cell r="L194">
            <v>-7221.5399999999208</v>
          </cell>
          <cell r="M194">
            <v>-27793.319999999832</v>
          </cell>
          <cell r="N194">
            <v>29.660000000003492</v>
          </cell>
          <cell r="O194">
            <v>-2.7826999999961117</v>
          </cell>
          <cell r="P194">
            <v>0</v>
          </cell>
          <cell r="Q194">
            <v>-402.51609999999982</v>
          </cell>
          <cell r="R194">
            <v>-30673.1277999999</v>
          </cell>
          <cell r="S194">
            <v>-5459.5439999999944</v>
          </cell>
          <cell r="T194">
            <v>41.489999999990687</v>
          </cell>
          <cell r="U194">
            <v>-2137.5870000000286</v>
          </cell>
          <cell r="V194">
            <v>-1571.9000000000233</v>
          </cell>
          <cell r="W194">
            <v>-2582.4799999999814</v>
          </cell>
          <cell r="X194">
            <v>-122.82099999999627</v>
          </cell>
          <cell r="Y194">
            <v>-8784.2800000000279</v>
          </cell>
          <cell r="Z194">
            <v>-5419.3260000001173</v>
          </cell>
          <cell r="AA194">
            <v>-4157.4198000000033</v>
          </cell>
          <cell r="AB194">
            <v>0.32499999999708962</v>
          </cell>
          <cell r="AC194">
            <v>455.49499999999534</v>
          </cell>
          <cell r="AD194">
            <v>-935.07999999999811</v>
          </cell>
          <cell r="AE194">
            <v>-21820.560800001025</v>
          </cell>
          <cell r="AF194">
            <v>0</v>
          </cell>
          <cell r="AG194">
            <v>-389.19200000000274</v>
          </cell>
          <cell r="AH194">
            <v>-3291.3240000001388</v>
          </cell>
          <cell r="AI194">
            <v>-1260.9799999999814</v>
          </cell>
          <cell r="AJ194">
            <v>-2205.7900000000373</v>
          </cell>
          <cell r="AK194">
            <v>3130.0629999999655</v>
          </cell>
          <cell r="AL194">
            <v>-4183.4699999999721</v>
          </cell>
          <cell r="AM194">
            <v>-9105.668999999878</v>
          </cell>
          <cell r="AN194">
            <v>-655.69980000000214</v>
          </cell>
          <cell r="AO194">
            <v>566.20599999999104</v>
          </cell>
          <cell r="AP194">
            <v>-2323.0899999999965</v>
          </cell>
          <cell r="AQ194">
            <v>-2101.614999999998</v>
          </cell>
          <cell r="AR194">
            <v>-25762.835399999283</v>
          </cell>
          <cell r="AS194">
            <v>-2843.210000000021</v>
          </cell>
          <cell r="AT194">
            <v>713.42499999998836</v>
          </cell>
          <cell r="AU194">
            <v>-2727.7983999999706</v>
          </cell>
          <cell r="AV194">
            <v>943.17499999993015</v>
          </cell>
          <cell r="AW194">
            <v>-1549.4600000000792</v>
          </cell>
          <cell r="AX194">
            <v>-5914.9969999999739</v>
          </cell>
          <cell r="AY194">
            <v>-9516</v>
          </cell>
          <cell r="AZ194">
            <v>-2939.3300000000745</v>
          </cell>
          <cell r="BA194">
            <v>-1013.2300000000105</v>
          </cell>
          <cell r="BB194">
            <v>70.800000000017462</v>
          </cell>
          <cell r="BC194">
            <v>-986.20999999999185</v>
          </cell>
          <cell r="BD194">
            <v>0</v>
          </cell>
          <cell r="BE194">
            <v>-50768.044999999925</v>
          </cell>
          <cell r="BF194">
            <v>25.926000000006752</v>
          </cell>
          <cell r="BG194">
            <v>0</v>
          </cell>
          <cell r="BH194">
            <v>-4991.0299999999115</v>
          </cell>
          <cell r="BI194">
            <v>-1951.1510000000126</v>
          </cell>
          <cell r="BJ194">
            <v>-2855.0800000000745</v>
          </cell>
          <cell r="BK194">
            <v>-2651.4000000000233</v>
          </cell>
          <cell r="BL194">
            <v>-16230.160000000033</v>
          </cell>
          <cell r="BM194">
            <v>-10657.659999999916</v>
          </cell>
          <cell r="BN194">
            <v>-7158.2850000000035</v>
          </cell>
          <cell r="BO194">
            <v>-488.6299999999901</v>
          </cell>
          <cell r="BP194">
            <v>-3343.2850000000035</v>
          </cell>
          <cell r="BQ194">
            <v>-467.2899999999936</v>
          </cell>
          <cell r="BR194">
            <v>-45807.546000001952</v>
          </cell>
          <cell r="BS194">
            <v>-505.83000000000175</v>
          </cell>
          <cell r="BT194">
            <v>-124.94200000001001</v>
          </cell>
          <cell r="BU194">
            <v>-7985.5099999997765</v>
          </cell>
          <cell r="BV194">
            <v>-4281.6699999999255</v>
          </cell>
          <cell r="BW194">
            <v>-1076.2299999999814</v>
          </cell>
          <cell r="BX194">
            <v>-5874.9300000001676</v>
          </cell>
          <cell r="BY194">
            <v>-11813.949999999953</v>
          </cell>
          <cell r="BZ194">
            <v>-10193.239999999758</v>
          </cell>
          <cell r="CA194">
            <v>-132.63500000000931</v>
          </cell>
          <cell r="CB194">
            <v>1246.8010000000068</v>
          </cell>
          <cell r="CC194">
            <v>-2961.6599999999744</v>
          </cell>
          <cell r="CD194">
            <v>-2103.75</v>
          </cell>
          <cell r="CE194">
            <v>-51661.162000000477</v>
          </cell>
          <cell r="CF194">
            <v>5474.9500000000116</v>
          </cell>
          <cell r="CG194">
            <v>-1104.3370000000286</v>
          </cell>
          <cell r="CH194">
            <v>-15295.399999999907</v>
          </cell>
          <cell r="CI194">
            <v>-2043.2600000000093</v>
          </cell>
          <cell r="CJ194">
            <v>-1716.5399999998044</v>
          </cell>
          <cell r="CK194">
            <v>-2825.4399999999441</v>
          </cell>
          <cell r="CL194">
            <v>-22665.850000000093</v>
          </cell>
          <cell r="CM194">
            <v>-7040.8499999998603</v>
          </cell>
          <cell r="CN194">
            <v>-1144.0910000000149</v>
          </cell>
          <cell r="CO194">
            <v>-670.34400000001187</v>
          </cell>
          <cell r="CP194">
            <v>-2499.9700000000303</v>
          </cell>
          <cell r="CQ194">
            <v>-130.03000000002794</v>
          </cell>
          <cell r="CR194">
            <v>-8896.667999997735</v>
          </cell>
          <cell r="CS194">
            <v>1130.7630000000354</v>
          </cell>
          <cell r="CT194">
            <v>605.67999999993481</v>
          </cell>
          <cell r="CU194">
            <v>1770.320000000298</v>
          </cell>
          <cell r="CV194">
            <v>-2590.0500000000466</v>
          </cell>
          <cell r="CW194">
            <v>1773.2799999997951</v>
          </cell>
          <cell r="CX194">
            <v>-606.18999999994412</v>
          </cell>
          <cell r="CY194">
            <v>-2179.6999999999534</v>
          </cell>
          <cell r="CZ194">
            <v>-1986.4199999999255</v>
          </cell>
          <cell r="DA194">
            <v>2204.3399999999674</v>
          </cell>
          <cell r="DB194">
            <v>715.70000000001164</v>
          </cell>
          <cell r="DC194">
            <v>2536.7989999999991</v>
          </cell>
          <cell r="DD194">
            <v>-12271.189999999944</v>
          </cell>
          <cell r="DE194">
            <v>0</v>
          </cell>
          <cell r="DF194">
            <v>0</v>
          </cell>
          <cell r="DG194">
            <v>0</v>
          </cell>
          <cell r="DH194">
            <v>0</v>
          </cell>
          <cell r="DI194">
            <v>0</v>
          </cell>
          <cell r="DJ194">
            <v>0</v>
          </cell>
          <cell r="DK194">
            <v>0</v>
          </cell>
          <cell r="DL194">
            <v>0</v>
          </cell>
          <cell r="DM194">
            <v>0</v>
          </cell>
          <cell r="DN194">
            <v>0</v>
          </cell>
          <cell r="DO194">
            <v>0</v>
          </cell>
          <cell r="DP194">
            <v>0</v>
          </cell>
          <cell r="DQ194">
            <v>0</v>
          </cell>
          <cell r="DR194">
            <v>0</v>
          </cell>
          <cell r="DS194">
            <v>0</v>
          </cell>
          <cell r="DT194">
            <v>0</v>
          </cell>
          <cell r="DU194">
            <v>0</v>
          </cell>
          <cell r="DV194">
            <v>0</v>
          </cell>
          <cell r="DW194">
            <v>0</v>
          </cell>
          <cell r="DX194">
            <v>0</v>
          </cell>
          <cell r="DY194">
            <v>0</v>
          </cell>
          <cell r="DZ194">
            <v>0</v>
          </cell>
          <cell r="EA194">
            <v>0</v>
          </cell>
          <cell r="EB194">
            <v>0</v>
          </cell>
          <cell r="EC194">
            <v>0</v>
          </cell>
          <cell r="ED194">
            <v>0</v>
          </cell>
        </row>
        <row r="195">
          <cell r="F195">
            <v>-208.59999999997672</v>
          </cell>
          <cell r="G195">
            <v>1653.1000000000931</v>
          </cell>
          <cell r="H195">
            <v>-4130.5600000000559</v>
          </cell>
          <cell r="I195">
            <v>-640.40000000002328</v>
          </cell>
          <cell r="J195">
            <v>-1868.9610000000102</v>
          </cell>
          <cell r="K195">
            <v>-1060.0419999999976</v>
          </cell>
          <cell r="L195">
            <v>-38883.199999999953</v>
          </cell>
          <cell r="M195">
            <v>-26831.799999999814</v>
          </cell>
          <cell r="N195">
            <v>-1480.851999999999</v>
          </cell>
          <cell r="O195">
            <v>-2560.8399999999674</v>
          </cell>
          <cell r="P195">
            <v>12862.5</v>
          </cell>
          <cell r="Q195">
            <v>-8084.1399999998976</v>
          </cell>
          <cell r="R195">
            <v>-55102.031000001356</v>
          </cell>
          <cell r="S195">
            <v>-1692.2600000000093</v>
          </cell>
          <cell r="T195">
            <v>-2355.1500000000233</v>
          </cell>
          <cell r="U195">
            <v>-1180.6200000001118</v>
          </cell>
          <cell r="V195">
            <v>-1491.5500000000466</v>
          </cell>
          <cell r="W195">
            <v>-1297.2350000000006</v>
          </cell>
          <cell r="X195">
            <v>-1077.2600000000093</v>
          </cell>
          <cell r="Y195">
            <v>-19322.100000000093</v>
          </cell>
          <cell r="Z195">
            <v>-24610.40000000014</v>
          </cell>
          <cell r="AA195">
            <v>-251.33599999999933</v>
          </cell>
          <cell r="AB195">
            <v>-2008.1999999999534</v>
          </cell>
          <cell r="AC195">
            <v>727.87999999988824</v>
          </cell>
          <cell r="AD195">
            <v>-543.79999999981374</v>
          </cell>
          <cell r="AE195">
            <v>-138945.67399999872</v>
          </cell>
          <cell r="AF195">
            <v>118.55000000004657</v>
          </cell>
          <cell r="AG195">
            <v>-2440.0999999999767</v>
          </cell>
          <cell r="AH195">
            <v>-10857.800000000047</v>
          </cell>
          <cell r="AI195">
            <v>-4797.1000000000931</v>
          </cell>
          <cell r="AJ195">
            <v>-2272.6499999999942</v>
          </cell>
          <cell r="AK195">
            <v>-6659.5400000000081</v>
          </cell>
          <cell r="AL195">
            <v>-48840.5</v>
          </cell>
          <cell r="AM195">
            <v>-54170.5</v>
          </cell>
          <cell r="AN195">
            <v>-756.75400000000081</v>
          </cell>
          <cell r="AO195">
            <v>-5113.4399999999441</v>
          </cell>
          <cell r="AP195">
            <v>-1348.0999999999767</v>
          </cell>
          <cell r="AQ195">
            <v>-1807.7399999999907</v>
          </cell>
          <cell r="AR195">
            <v>-181219.93999999762</v>
          </cell>
          <cell r="AS195">
            <v>-1220.4600000000792</v>
          </cell>
          <cell r="AT195">
            <v>-811.55000000004657</v>
          </cell>
          <cell r="AU195">
            <v>-8555.3999999999069</v>
          </cell>
          <cell r="AV195">
            <v>-3914.6000000000931</v>
          </cell>
          <cell r="AW195">
            <v>-1561.8999999999942</v>
          </cell>
          <cell r="AX195">
            <v>-3187.2799999999697</v>
          </cell>
          <cell r="AY195">
            <v>-60857</v>
          </cell>
          <cell r="AZ195">
            <v>-69693</v>
          </cell>
          <cell r="BA195">
            <v>-4150.640000000014</v>
          </cell>
          <cell r="BB195">
            <v>-5498.1500000000233</v>
          </cell>
          <cell r="BC195">
            <v>84.839999999967404</v>
          </cell>
          <cell r="BD195">
            <v>-21854.799999999814</v>
          </cell>
          <cell r="BE195">
            <v>-211504.44999999925</v>
          </cell>
          <cell r="BF195">
            <v>-805.59999999997672</v>
          </cell>
          <cell r="BG195">
            <v>-7429</v>
          </cell>
          <cell r="BH195">
            <v>-3626.3999999999069</v>
          </cell>
          <cell r="BI195">
            <v>-2088.3000000000466</v>
          </cell>
          <cell r="BJ195">
            <v>-2819.6599999999744</v>
          </cell>
          <cell r="BK195">
            <v>-3134.7600000000093</v>
          </cell>
          <cell r="BL195">
            <v>-61142</v>
          </cell>
          <cell r="BM195">
            <v>-98676</v>
          </cell>
          <cell r="BN195">
            <v>-7374.8699999999953</v>
          </cell>
          <cell r="BO195">
            <v>-6874.3100000000559</v>
          </cell>
          <cell r="BP195">
            <v>-1445.8499999999767</v>
          </cell>
          <cell r="BQ195">
            <v>-16087.699999999953</v>
          </cell>
          <cell r="BR195">
            <v>-249356.91000000015</v>
          </cell>
          <cell r="BS195">
            <v>-1245.1000000000931</v>
          </cell>
          <cell r="BT195">
            <v>-10434.300000000047</v>
          </cell>
          <cell r="BU195">
            <v>-6140.3999999999069</v>
          </cell>
          <cell r="BV195">
            <v>-6956.7600000000093</v>
          </cell>
          <cell r="BW195">
            <v>-3445</v>
          </cell>
          <cell r="BX195">
            <v>-11017.150000000023</v>
          </cell>
          <cell r="BY195">
            <v>-112697</v>
          </cell>
          <cell r="BZ195">
            <v>-61468</v>
          </cell>
          <cell r="CA195">
            <v>-8947.3000000000466</v>
          </cell>
          <cell r="CB195">
            <v>-6357.5</v>
          </cell>
          <cell r="CC195">
            <v>-3629.6999999999534</v>
          </cell>
          <cell r="CD195">
            <v>-17018.699999999953</v>
          </cell>
          <cell r="CE195">
            <v>-208897.75000000373</v>
          </cell>
          <cell r="CF195">
            <v>1762.5</v>
          </cell>
          <cell r="CG195">
            <v>-9475</v>
          </cell>
          <cell r="CH195">
            <v>-12256.799999999814</v>
          </cell>
          <cell r="CI195">
            <v>-7494</v>
          </cell>
          <cell r="CJ195">
            <v>-7155.2999999998137</v>
          </cell>
          <cell r="CK195">
            <v>-5627.25</v>
          </cell>
          <cell r="CL195">
            <v>-74106.5</v>
          </cell>
          <cell r="CM195">
            <v>-65699</v>
          </cell>
          <cell r="CN195">
            <v>-6415.5</v>
          </cell>
          <cell r="CO195">
            <v>-2538</v>
          </cell>
          <cell r="CP195">
            <v>672.39999999990687</v>
          </cell>
          <cell r="CQ195">
            <v>-20565.299999999814</v>
          </cell>
          <cell r="CR195">
            <v>-224706.64999999851</v>
          </cell>
          <cell r="CS195">
            <v>3977.7000000001863</v>
          </cell>
          <cell r="CT195">
            <v>-5609</v>
          </cell>
          <cell r="CU195">
            <v>-6916</v>
          </cell>
          <cell r="CV195">
            <v>1177.5999999996275</v>
          </cell>
          <cell r="CW195">
            <v>-6956</v>
          </cell>
          <cell r="CX195">
            <v>-8673.1500000000233</v>
          </cell>
          <cell r="CY195">
            <v>-76651</v>
          </cell>
          <cell r="CZ195">
            <v>-93263</v>
          </cell>
          <cell r="DA195">
            <v>-7587.7000000001863</v>
          </cell>
          <cell r="DB195">
            <v>613.10000000009313</v>
          </cell>
          <cell r="DC195">
            <v>-4896.2000000001863</v>
          </cell>
          <cell r="DD195">
            <v>-19923</v>
          </cell>
          <cell r="DE195">
            <v>0</v>
          </cell>
          <cell r="DF195">
            <v>0</v>
          </cell>
          <cell r="DG195">
            <v>0</v>
          </cell>
          <cell r="DH195">
            <v>0</v>
          </cell>
          <cell r="DI195">
            <v>0</v>
          </cell>
          <cell r="DJ195">
            <v>0</v>
          </cell>
          <cell r="DK195">
            <v>0</v>
          </cell>
          <cell r="DL195">
            <v>0</v>
          </cell>
          <cell r="DM195">
            <v>0</v>
          </cell>
          <cell r="DN195">
            <v>0</v>
          </cell>
          <cell r="DO195">
            <v>0</v>
          </cell>
          <cell r="DP195">
            <v>0</v>
          </cell>
          <cell r="DQ195">
            <v>0</v>
          </cell>
          <cell r="DR195">
            <v>0</v>
          </cell>
          <cell r="DS195">
            <v>0</v>
          </cell>
          <cell r="DT195">
            <v>0</v>
          </cell>
          <cell r="DU195">
            <v>0</v>
          </cell>
          <cell r="DV195">
            <v>0</v>
          </cell>
          <cell r="DW195">
            <v>0</v>
          </cell>
          <cell r="DX195">
            <v>0</v>
          </cell>
          <cell r="DY195">
            <v>0</v>
          </cell>
          <cell r="DZ195">
            <v>0</v>
          </cell>
          <cell r="EA195">
            <v>0</v>
          </cell>
          <cell r="EB195">
            <v>0</v>
          </cell>
          <cell r="EC195">
            <v>0</v>
          </cell>
          <cell r="ED195">
            <v>0</v>
          </cell>
        </row>
        <row r="196">
          <cell r="F196">
            <v>-13857.799999999814</v>
          </cell>
          <cell r="G196">
            <v>-28778.5</v>
          </cell>
          <cell r="H196">
            <v>-20975</v>
          </cell>
          <cell r="I196">
            <v>-20582.5</v>
          </cell>
          <cell r="J196">
            <v>-2546.5</v>
          </cell>
          <cell r="K196">
            <v>-16928</v>
          </cell>
          <cell r="L196">
            <v>-10926.200000000186</v>
          </cell>
          <cell r="M196">
            <v>-92300</v>
          </cell>
          <cell r="N196">
            <v>-11879.400000000373</v>
          </cell>
          <cell r="O196">
            <v>-14001.5</v>
          </cell>
          <cell r="P196">
            <v>-22506.400000000373</v>
          </cell>
          <cell r="Q196">
            <v>-21512.200000000186</v>
          </cell>
          <cell r="R196">
            <v>-398418.59999999404</v>
          </cell>
          <cell r="S196">
            <v>-3750</v>
          </cell>
          <cell r="T196">
            <v>-28964.5</v>
          </cell>
          <cell r="U196">
            <v>-31660</v>
          </cell>
          <cell r="V196">
            <v>-10589</v>
          </cell>
          <cell r="W196">
            <v>-1181</v>
          </cell>
          <cell r="X196">
            <v>-15090.5</v>
          </cell>
          <cell r="Y196">
            <v>-23577</v>
          </cell>
          <cell r="Z196">
            <v>-131537</v>
          </cell>
          <cell r="AA196">
            <v>-59256</v>
          </cell>
          <cell r="AB196">
            <v>-16980.799999999814</v>
          </cell>
          <cell r="AC196">
            <v>-23941.799999999814</v>
          </cell>
          <cell r="AD196">
            <v>-51891</v>
          </cell>
          <cell r="AE196">
            <v>-399382.5</v>
          </cell>
          <cell r="AF196">
            <v>-16470</v>
          </cell>
          <cell r="AG196">
            <v>-29566</v>
          </cell>
          <cell r="AH196">
            <v>-29476</v>
          </cell>
          <cell r="AI196">
            <v>-10191</v>
          </cell>
          <cell r="AJ196">
            <v>-3072</v>
          </cell>
          <cell r="AK196">
            <v>-22950.5</v>
          </cell>
          <cell r="AL196">
            <v>-22147.5</v>
          </cell>
          <cell r="AM196">
            <v>-133574</v>
          </cell>
          <cell r="AN196">
            <v>-28088</v>
          </cell>
          <cell r="AO196">
            <v>-16766</v>
          </cell>
          <cell r="AP196">
            <v>-29172.5</v>
          </cell>
          <cell r="AQ196">
            <v>-57909</v>
          </cell>
          <cell r="AR196">
            <v>-394240.5</v>
          </cell>
          <cell r="AS196">
            <v>-19848.5</v>
          </cell>
          <cell r="AT196">
            <v>-27748</v>
          </cell>
          <cell r="AU196">
            <v>-17848</v>
          </cell>
          <cell r="AV196">
            <v>-6288</v>
          </cell>
          <cell r="AW196">
            <v>33.5</v>
          </cell>
          <cell r="AX196">
            <v>-28925</v>
          </cell>
          <cell r="AY196">
            <v>-19655</v>
          </cell>
          <cell r="AZ196">
            <v>-155544</v>
          </cell>
          <cell r="BA196">
            <v>-26768</v>
          </cell>
          <cell r="BB196">
            <v>-15362</v>
          </cell>
          <cell r="BC196">
            <v>-42878</v>
          </cell>
          <cell r="BD196">
            <v>-33409.5</v>
          </cell>
          <cell r="BE196">
            <v>-497850.29999999702</v>
          </cell>
          <cell r="BF196">
            <v>-21811.799999999814</v>
          </cell>
          <cell r="BG196">
            <v>-33522</v>
          </cell>
          <cell r="BH196">
            <v>-32314.5</v>
          </cell>
          <cell r="BI196">
            <v>-20695.5</v>
          </cell>
          <cell r="BJ196">
            <v>243.5</v>
          </cell>
          <cell r="BK196">
            <v>-18704</v>
          </cell>
          <cell r="BL196">
            <v>-15933</v>
          </cell>
          <cell r="BM196">
            <v>-183872</v>
          </cell>
          <cell r="BN196">
            <v>-25514</v>
          </cell>
          <cell r="BO196">
            <v>-35062</v>
          </cell>
          <cell r="BP196">
            <v>-34045</v>
          </cell>
          <cell r="BQ196">
            <v>-76620</v>
          </cell>
          <cell r="BR196">
            <v>-469535</v>
          </cell>
          <cell r="BS196">
            <v>-8539.5</v>
          </cell>
          <cell r="BT196">
            <v>-30881</v>
          </cell>
          <cell r="BU196">
            <v>-26856</v>
          </cell>
          <cell r="BV196">
            <v>-9009</v>
          </cell>
          <cell r="BW196">
            <v>1641</v>
          </cell>
          <cell r="BX196">
            <v>-6272</v>
          </cell>
          <cell r="BY196">
            <v>-18999.5</v>
          </cell>
          <cell r="BZ196">
            <v>-212730</v>
          </cell>
          <cell r="CA196">
            <v>-31476</v>
          </cell>
          <cell r="CB196">
            <v>-41256</v>
          </cell>
          <cell r="CC196">
            <v>-23441</v>
          </cell>
          <cell r="CD196">
            <v>-61716</v>
          </cell>
          <cell r="CE196">
            <v>-186019</v>
          </cell>
          <cell r="CF196">
            <v>-1078.5</v>
          </cell>
          <cell r="CG196">
            <v>-26564</v>
          </cell>
          <cell r="CH196">
            <v>-8322</v>
          </cell>
          <cell r="CI196">
            <v>-2586</v>
          </cell>
          <cell r="CJ196">
            <v>1225</v>
          </cell>
          <cell r="CK196">
            <v>-8821</v>
          </cell>
          <cell r="CL196">
            <v>-12616</v>
          </cell>
          <cell r="CM196">
            <v>-77294</v>
          </cell>
          <cell r="CN196">
            <v>-12372.5</v>
          </cell>
          <cell r="CO196">
            <v>4769</v>
          </cell>
          <cell r="CP196">
            <v>-13148</v>
          </cell>
          <cell r="CQ196">
            <v>-29211</v>
          </cell>
          <cell r="CR196">
            <v>-150165</v>
          </cell>
          <cell r="CS196">
            <v>-158</v>
          </cell>
          <cell r="CT196">
            <v>7779</v>
          </cell>
          <cell r="CU196">
            <v>652</v>
          </cell>
          <cell r="CV196">
            <v>-2481</v>
          </cell>
          <cell r="CW196">
            <v>1193.5</v>
          </cell>
          <cell r="CX196">
            <v>-18199</v>
          </cell>
          <cell r="CY196">
            <v>-11200</v>
          </cell>
          <cell r="CZ196">
            <v>-104768</v>
          </cell>
          <cell r="DA196">
            <v>-1341</v>
          </cell>
          <cell r="DB196">
            <v>-5713.5</v>
          </cell>
          <cell r="DC196">
            <v>3861</v>
          </cell>
          <cell r="DD196">
            <v>-19790</v>
          </cell>
          <cell r="DE196">
            <v>0</v>
          </cell>
          <cell r="DF196">
            <v>0</v>
          </cell>
          <cell r="DG196">
            <v>0</v>
          </cell>
          <cell r="DH196">
            <v>0</v>
          </cell>
          <cell r="DI196">
            <v>0</v>
          </cell>
          <cell r="DJ196">
            <v>0</v>
          </cell>
          <cell r="DK196">
            <v>0</v>
          </cell>
          <cell r="DL196">
            <v>0</v>
          </cell>
          <cell r="DM196">
            <v>0</v>
          </cell>
          <cell r="DN196">
            <v>0</v>
          </cell>
          <cell r="DO196">
            <v>0</v>
          </cell>
          <cell r="DP196">
            <v>0</v>
          </cell>
          <cell r="DQ196">
            <v>0</v>
          </cell>
          <cell r="DR196">
            <v>0</v>
          </cell>
          <cell r="DS196">
            <v>0</v>
          </cell>
          <cell r="DT196">
            <v>0</v>
          </cell>
          <cell r="DU196">
            <v>0</v>
          </cell>
          <cell r="DV196">
            <v>0</v>
          </cell>
          <cell r="DW196">
            <v>0</v>
          </cell>
          <cell r="DX196">
            <v>0</v>
          </cell>
          <cell r="DY196">
            <v>0</v>
          </cell>
          <cell r="DZ196">
            <v>0</v>
          </cell>
          <cell r="EA196">
            <v>0</v>
          </cell>
          <cell r="EB196">
            <v>0</v>
          </cell>
          <cell r="EC196">
            <v>0</v>
          </cell>
          <cell r="ED196">
            <v>0</v>
          </cell>
        </row>
        <row r="197">
          <cell r="F197">
            <v>188.7039999999979</v>
          </cell>
          <cell r="G197">
            <v>80.406200000004901</v>
          </cell>
          <cell r="H197">
            <v>-11.592999999993481</v>
          </cell>
          <cell r="I197">
            <v>-367.61000000000058</v>
          </cell>
          <cell r="J197">
            <v>-51.149999999999636</v>
          </cell>
          <cell r="K197">
            <v>-152.59870000000046</v>
          </cell>
          <cell r="L197">
            <v>-285.49399999994785</v>
          </cell>
          <cell r="M197">
            <v>-76.689000000013039</v>
          </cell>
          <cell r="N197">
            <v>26.78000000002794</v>
          </cell>
          <cell r="O197">
            <v>-160.20700000000215</v>
          </cell>
          <cell r="P197">
            <v>-50.078000000001339</v>
          </cell>
          <cell r="Q197">
            <v>0</v>
          </cell>
          <cell r="R197">
            <v>1818.4974699998274</v>
          </cell>
          <cell r="S197">
            <v>-152.43319999999949</v>
          </cell>
          <cell r="T197">
            <v>0</v>
          </cell>
          <cell r="U197">
            <v>3683.755799999999</v>
          </cell>
          <cell r="V197">
            <v>-613.53289999999106</v>
          </cell>
          <cell r="W197">
            <v>10.873999999999796</v>
          </cell>
          <cell r="X197">
            <v>-529.740600000001</v>
          </cell>
          <cell r="Y197">
            <v>0</v>
          </cell>
          <cell r="Z197">
            <v>-292.41999999992549</v>
          </cell>
          <cell r="AA197">
            <v>-148.42152999993414</v>
          </cell>
          <cell r="AB197">
            <v>-459.48499999999331</v>
          </cell>
          <cell r="AC197">
            <v>-625.3949999999968</v>
          </cell>
          <cell r="AD197">
            <v>945.29589999999735</v>
          </cell>
          <cell r="AE197">
            <v>-3577.0994000006467</v>
          </cell>
          <cell r="AF197">
            <v>-685.24499999999898</v>
          </cell>
          <cell r="AG197">
            <v>-331.37900000000081</v>
          </cell>
          <cell r="AH197">
            <v>29.738000000012107</v>
          </cell>
          <cell r="AI197">
            <v>-177.59700000000885</v>
          </cell>
          <cell r="AJ197">
            <v>-506.57659999999669</v>
          </cell>
          <cell r="AK197">
            <v>-1188.3770000000004</v>
          </cell>
          <cell r="AL197">
            <v>-705.82299999997485</v>
          </cell>
          <cell r="AM197">
            <v>-138.58199999993667</v>
          </cell>
          <cell r="AN197">
            <v>82.468999999808148</v>
          </cell>
          <cell r="AO197">
            <v>35.995000000002619</v>
          </cell>
          <cell r="AP197">
            <v>0</v>
          </cell>
          <cell r="AQ197">
            <v>8.2782000000006519</v>
          </cell>
          <cell r="AR197">
            <v>-8451.2393000000156</v>
          </cell>
          <cell r="AS197">
            <v>-350.4291000000012</v>
          </cell>
          <cell r="AT197">
            <v>115.88999999999942</v>
          </cell>
          <cell r="AU197">
            <v>-3937.2819999999774</v>
          </cell>
          <cell r="AV197">
            <v>-207.75999999999476</v>
          </cell>
          <cell r="AW197">
            <v>-693.42189999999755</v>
          </cell>
          <cell r="AX197">
            <v>-1622.5429999999978</v>
          </cell>
          <cell r="AY197">
            <v>-1466.2660000000615</v>
          </cell>
          <cell r="AZ197">
            <v>1.4820000000763685</v>
          </cell>
          <cell r="BA197">
            <v>-25.308999999891967</v>
          </cell>
          <cell r="BB197">
            <v>0</v>
          </cell>
          <cell r="BC197">
            <v>-101.55029999999897</v>
          </cell>
          <cell r="BD197">
            <v>-164.05000000000291</v>
          </cell>
          <cell r="BE197">
            <v>-5631.3194000003859</v>
          </cell>
          <cell r="BF197">
            <v>88.110000000000582</v>
          </cell>
          <cell r="BG197">
            <v>-19.259999999994761</v>
          </cell>
          <cell r="BH197">
            <v>-147.82499999999709</v>
          </cell>
          <cell r="BI197">
            <v>0</v>
          </cell>
          <cell r="BJ197">
            <v>-671.4600000000064</v>
          </cell>
          <cell r="BK197">
            <v>-1160.7350000000006</v>
          </cell>
          <cell r="BL197">
            <v>-2437.5100000000093</v>
          </cell>
          <cell r="BM197">
            <v>82.790000000037253</v>
          </cell>
          <cell r="BN197">
            <v>0</v>
          </cell>
          <cell r="BO197">
            <v>-366.3640000000014</v>
          </cell>
          <cell r="BP197">
            <v>78.420099999999366</v>
          </cell>
          <cell r="BQ197">
            <v>-1077.4855000000025</v>
          </cell>
          <cell r="BR197">
            <v>-8481.0307000004686</v>
          </cell>
          <cell r="BS197">
            <v>0</v>
          </cell>
          <cell r="BT197">
            <v>14.820000000006985</v>
          </cell>
          <cell r="BU197">
            <v>-207.69000000001688</v>
          </cell>
          <cell r="BV197">
            <v>-1762.9820000000036</v>
          </cell>
          <cell r="BW197">
            <v>-206.98170000000391</v>
          </cell>
          <cell r="BX197">
            <v>-864.98399999999674</v>
          </cell>
          <cell r="BY197">
            <v>442.76799999992363</v>
          </cell>
          <cell r="BZ197">
            <v>-2933.7560000000522</v>
          </cell>
          <cell r="CA197">
            <v>-368.01200000010431</v>
          </cell>
          <cell r="CB197">
            <v>-1273.9290000000037</v>
          </cell>
          <cell r="CC197">
            <v>-18.953999999997905</v>
          </cell>
          <cell r="CD197">
            <v>-1301.3300000000017</v>
          </cell>
          <cell r="CE197">
            <v>-4236.0459000002593</v>
          </cell>
          <cell r="CF197">
            <v>-555.125</v>
          </cell>
          <cell r="CG197">
            <v>97.459999999991851</v>
          </cell>
          <cell r="CH197">
            <v>-1682.7949999999837</v>
          </cell>
          <cell r="CI197">
            <v>-865.06899999998859</v>
          </cell>
          <cell r="CJ197">
            <v>-1444</v>
          </cell>
          <cell r="CK197">
            <v>-493.44599999999627</v>
          </cell>
          <cell r="CL197">
            <v>-168.99499999999534</v>
          </cell>
          <cell r="CM197">
            <v>-411.79500000004191</v>
          </cell>
          <cell r="CN197">
            <v>-395.53600000008009</v>
          </cell>
          <cell r="CO197">
            <v>-210.51489999999467</v>
          </cell>
          <cell r="CP197">
            <v>76.389999999999418</v>
          </cell>
          <cell r="CQ197">
            <v>1817.3800000000047</v>
          </cell>
          <cell r="CR197">
            <v>-15111.622400000691</v>
          </cell>
          <cell r="CS197">
            <v>-158.04639999999199</v>
          </cell>
          <cell r="CT197">
            <v>63.940000000002328</v>
          </cell>
          <cell r="CU197">
            <v>707.63399999999092</v>
          </cell>
          <cell r="CV197">
            <v>-213.44000000000233</v>
          </cell>
          <cell r="CW197">
            <v>-1036.4599999999919</v>
          </cell>
          <cell r="CX197">
            <v>0</v>
          </cell>
          <cell r="CY197">
            <v>-2428.8699999999953</v>
          </cell>
          <cell r="CZ197">
            <v>-11062.65000000014</v>
          </cell>
          <cell r="DA197">
            <v>-514.88999999989755</v>
          </cell>
          <cell r="DB197">
            <v>0</v>
          </cell>
          <cell r="DC197">
            <v>51.5</v>
          </cell>
          <cell r="DD197">
            <v>-520.3399999999674</v>
          </cell>
          <cell r="DE197">
            <v>0</v>
          </cell>
          <cell r="DF197">
            <v>0</v>
          </cell>
          <cell r="DG197">
            <v>0</v>
          </cell>
          <cell r="DH197">
            <v>0</v>
          </cell>
          <cell r="DI197">
            <v>0</v>
          </cell>
          <cell r="DJ197">
            <v>0</v>
          </cell>
          <cell r="DK197">
            <v>0</v>
          </cell>
          <cell r="DL197">
            <v>0</v>
          </cell>
          <cell r="DM197">
            <v>0</v>
          </cell>
          <cell r="DN197">
            <v>0</v>
          </cell>
          <cell r="DO197">
            <v>0</v>
          </cell>
          <cell r="DP197">
            <v>0</v>
          </cell>
          <cell r="DQ197">
            <v>0</v>
          </cell>
          <cell r="DR197">
            <v>0</v>
          </cell>
          <cell r="DS197">
            <v>0</v>
          </cell>
          <cell r="DT197">
            <v>0</v>
          </cell>
          <cell r="DU197">
            <v>0</v>
          </cell>
          <cell r="DV197">
            <v>0</v>
          </cell>
          <cell r="DW197">
            <v>0</v>
          </cell>
          <cell r="DX197">
            <v>0</v>
          </cell>
          <cell r="DY197">
            <v>0</v>
          </cell>
          <cell r="DZ197">
            <v>0</v>
          </cell>
          <cell r="EA197">
            <v>0</v>
          </cell>
          <cell r="EB197">
            <v>0</v>
          </cell>
          <cell r="EC197">
            <v>0</v>
          </cell>
          <cell r="ED197">
            <v>0</v>
          </cell>
        </row>
        <row r="198"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  <cell r="AJ198">
            <v>0</v>
          </cell>
          <cell r="AK198">
            <v>0</v>
          </cell>
          <cell r="AL198">
            <v>0</v>
          </cell>
          <cell r="AM198">
            <v>0</v>
          </cell>
          <cell r="AN198">
            <v>0</v>
          </cell>
          <cell r="AO198">
            <v>0</v>
          </cell>
          <cell r="AP198">
            <v>0</v>
          </cell>
          <cell r="AQ198">
            <v>0</v>
          </cell>
          <cell r="AR198">
            <v>0</v>
          </cell>
          <cell r="AS198">
            <v>0</v>
          </cell>
          <cell r="AT198">
            <v>0</v>
          </cell>
          <cell r="AU198">
            <v>0</v>
          </cell>
          <cell r="AV198">
            <v>0</v>
          </cell>
          <cell r="AW198">
            <v>0</v>
          </cell>
          <cell r="AX198">
            <v>0</v>
          </cell>
          <cell r="AY198">
            <v>0</v>
          </cell>
          <cell r="AZ198">
            <v>0</v>
          </cell>
          <cell r="BA198">
            <v>0</v>
          </cell>
          <cell r="BB198">
            <v>0</v>
          </cell>
          <cell r="BC198">
            <v>0</v>
          </cell>
          <cell r="BD198">
            <v>0</v>
          </cell>
          <cell r="BE198">
            <v>0</v>
          </cell>
          <cell r="BF198">
            <v>0</v>
          </cell>
          <cell r="BG198">
            <v>0</v>
          </cell>
          <cell r="BH198">
            <v>0</v>
          </cell>
          <cell r="BI198">
            <v>0</v>
          </cell>
          <cell r="BJ198">
            <v>0</v>
          </cell>
          <cell r="BK198">
            <v>0</v>
          </cell>
          <cell r="BL198">
            <v>0</v>
          </cell>
          <cell r="BM198">
            <v>0</v>
          </cell>
          <cell r="BN198">
            <v>0</v>
          </cell>
          <cell r="BO198">
            <v>0</v>
          </cell>
          <cell r="BP198">
            <v>0</v>
          </cell>
          <cell r="BQ198">
            <v>0</v>
          </cell>
          <cell r="BR198">
            <v>0</v>
          </cell>
          <cell r="BS198">
            <v>0</v>
          </cell>
          <cell r="BT198">
            <v>0</v>
          </cell>
          <cell r="BU198">
            <v>0</v>
          </cell>
          <cell r="BV198">
            <v>0</v>
          </cell>
          <cell r="BW198">
            <v>0</v>
          </cell>
          <cell r="BX198">
            <v>0</v>
          </cell>
          <cell r="BY198">
            <v>0</v>
          </cell>
          <cell r="BZ198">
            <v>0</v>
          </cell>
          <cell r="CA198">
            <v>0</v>
          </cell>
          <cell r="CB198">
            <v>0</v>
          </cell>
          <cell r="CC198">
            <v>0</v>
          </cell>
          <cell r="CD198">
            <v>0</v>
          </cell>
          <cell r="CE198">
            <v>0</v>
          </cell>
          <cell r="CF198">
            <v>0</v>
          </cell>
          <cell r="CG198">
            <v>0</v>
          </cell>
          <cell r="CH198">
            <v>0</v>
          </cell>
          <cell r="CI198">
            <v>0</v>
          </cell>
          <cell r="CJ198">
            <v>0</v>
          </cell>
          <cell r="CK198">
            <v>0</v>
          </cell>
          <cell r="CL198">
            <v>0</v>
          </cell>
          <cell r="CM198">
            <v>0</v>
          </cell>
          <cell r="CN198">
            <v>0</v>
          </cell>
          <cell r="CO198">
            <v>0</v>
          </cell>
          <cell r="CP198">
            <v>0</v>
          </cell>
          <cell r="CQ198">
            <v>0</v>
          </cell>
          <cell r="CR198">
            <v>0</v>
          </cell>
          <cell r="CS198">
            <v>0</v>
          </cell>
          <cell r="CT198">
            <v>0</v>
          </cell>
          <cell r="CU198">
            <v>0</v>
          </cell>
          <cell r="CV198">
            <v>0</v>
          </cell>
          <cell r="CW198">
            <v>0</v>
          </cell>
          <cell r="CX198">
            <v>0</v>
          </cell>
          <cell r="CY198">
            <v>0</v>
          </cell>
          <cell r="CZ198">
            <v>0</v>
          </cell>
          <cell r="DA198">
            <v>0</v>
          </cell>
          <cell r="DB198">
            <v>0</v>
          </cell>
          <cell r="DC198">
            <v>0</v>
          </cell>
          <cell r="DD198">
            <v>0</v>
          </cell>
          <cell r="DE198">
            <v>0</v>
          </cell>
          <cell r="DF198">
            <v>0</v>
          </cell>
          <cell r="DG198">
            <v>0</v>
          </cell>
          <cell r="DH198">
            <v>0</v>
          </cell>
          <cell r="DI198">
            <v>0</v>
          </cell>
          <cell r="DJ198">
            <v>0</v>
          </cell>
          <cell r="DK198">
            <v>0</v>
          </cell>
          <cell r="DL198">
            <v>0</v>
          </cell>
          <cell r="DM198">
            <v>0</v>
          </cell>
          <cell r="DN198">
            <v>0</v>
          </cell>
          <cell r="DO198">
            <v>0</v>
          </cell>
          <cell r="DP198">
            <v>0</v>
          </cell>
          <cell r="DQ198">
            <v>0</v>
          </cell>
          <cell r="DR198">
            <v>0</v>
          </cell>
          <cell r="DS198">
            <v>0</v>
          </cell>
          <cell r="DT198">
            <v>0</v>
          </cell>
          <cell r="DU198">
            <v>0</v>
          </cell>
          <cell r="DV198">
            <v>0</v>
          </cell>
          <cell r="DW198">
            <v>0</v>
          </cell>
          <cell r="DX198">
            <v>0</v>
          </cell>
          <cell r="DY198">
            <v>0</v>
          </cell>
          <cell r="DZ198">
            <v>0</v>
          </cell>
          <cell r="EA198">
            <v>0</v>
          </cell>
          <cell r="EB198">
            <v>0</v>
          </cell>
          <cell r="EC198">
            <v>0</v>
          </cell>
          <cell r="ED198">
            <v>0</v>
          </cell>
        </row>
        <row r="199"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  <cell r="AI199">
            <v>0</v>
          </cell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  <cell r="BC199">
            <v>0</v>
          </cell>
          <cell r="BD199">
            <v>0</v>
          </cell>
          <cell r="BE199">
            <v>0</v>
          </cell>
          <cell r="BF199">
            <v>0</v>
          </cell>
          <cell r="BG199">
            <v>0</v>
          </cell>
          <cell r="BH199">
            <v>0</v>
          </cell>
          <cell r="BI199">
            <v>0</v>
          </cell>
          <cell r="BJ199">
            <v>0</v>
          </cell>
          <cell r="BK199">
            <v>0</v>
          </cell>
          <cell r="BL199">
            <v>0</v>
          </cell>
          <cell r="BM199">
            <v>0</v>
          </cell>
          <cell r="BN199">
            <v>0</v>
          </cell>
          <cell r="BO199">
            <v>0</v>
          </cell>
          <cell r="BP199">
            <v>0</v>
          </cell>
          <cell r="BQ199">
            <v>0</v>
          </cell>
          <cell r="BR199">
            <v>0</v>
          </cell>
          <cell r="BS199">
            <v>0</v>
          </cell>
          <cell r="BT199">
            <v>0</v>
          </cell>
          <cell r="BU199">
            <v>0</v>
          </cell>
          <cell r="BV199">
            <v>0</v>
          </cell>
          <cell r="BW199">
            <v>0</v>
          </cell>
          <cell r="BX199">
            <v>0</v>
          </cell>
          <cell r="BY199">
            <v>0</v>
          </cell>
          <cell r="BZ199">
            <v>0</v>
          </cell>
          <cell r="CA199">
            <v>0</v>
          </cell>
          <cell r="CB199">
            <v>0</v>
          </cell>
          <cell r="CC199">
            <v>0</v>
          </cell>
          <cell r="CD199">
            <v>0</v>
          </cell>
          <cell r="CE199">
            <v>0</v>
          </cell>
          <cell r="CF199">
            <v>0</v>
          </cell>
          <cell r="CG199">
            <v>0</v>
          </cell>
          <cell r="CH199">
            <v>0</v>
          </cell>
          <cell r="CI199">
            <v>0</v>
          </cell>
          <cell r="CJ199">
            <v>0</v>
          </cell>
          <cell r="CK199">
            <v>0</v>
          </cell>
          <cell r="CL199">
            <v>0</v>
          </cell>
          <cell r="CM199">
            <v>0</v>
          </cell>
          <cell r="CN199">
            <v>0</v>
          </cell>
          <cell r="CO199">
            <v>0</v>
          </cell>
          <cell r="CP199">
            <v>0</v>
          </cell>
          <cell r="CQ199">
            <v>0</v>
          </cell>
          <cell r="CR199">
            <v>0</v>
          </cell>
          <cell r="CS199">
            <v>0</v>
          </cell>
          <cell r="CT199">
            <v>0</v>
          </cell>
          <cell r="CU199">
            <v>0</v>
          </cell>
          <cell r="CV199">
            <v>0</v>
          </cell>
          <cell r="CW199">
            <v>0</v>
          </cell>
          <cell r="CX199">
            <v>0</v>
          </cell>
          <cell r="CY199">
            <v>0</v>
          </cell>
          <cell r="CZ199">
            <v>0</v>
          </cell>
          <cell r="DA199">
            <v>0</v>
          </cell>
          <cell r="DB199">
            <v>0</v>
          </cell>
          <cell r="DC199">
            <v>0</v>
          </cell>
          <cell r="DD199">
            <v>0</v>
          </cell>
          <cell r="DE199">
            <v>0</v>
          </cell>
          <cell r="DF199">
            <v>0</v>
          </cell>
          <cell r="DG199">
            <v>0</v>
          </cell>
          <cell r="DH199">
            <v>0</v>
          </cell>
          <cell r="DI199">
            <v>0</v>
          </cell>
          <cell r="DJ199">
            <v>0</v>
          </cell>
          <cell r="DK199">
            <v>0</v>
          </cell>
          <cell r="DL199">
            <v>0</v>
          </cell>
          <cell r="DM199">
            <v>0</v>
          </cell>
          <cell r="DN199">
            <v>0</v>
          </cell>
          <cell r="DO199">
            <v>0</v>
          </cell>
          <cell r="DP199">
            <v>0</v>
          </cell>
          <cell r="DQ199">
            <v>0</v>
          </cell>
          <cell r="DR199">
            <v>0</v>
          </cell>
          <cell r="DS199">
            <v>0</v>
          </cell>
          <cell r="DT199">
            <v>0</v>
          </cell>
          <cell r="DU199">
            <v>0</v>
          </cell>
          <cell r="DV199">
            <v>0</v>
          </cell>
          <cell r="DW199">
            <v>0</v>
          </cell>
          <cell r="DX199">
            <v>0</v>
          </cell>
          <cell r="DY199">
            <v>0</v>
          </cell>
          <cell r="DZ199">
            <v>0</v>
          </cell>
          <cell r="EA199">
            <v>0</v>
          </cell>
          <cell r="EB199">
            <v>0</v>
          </cell>
          <cell r="EC199">
            <v>0</v>
          </cell>
          <cell r="ED199">
            <v>0</v>
          </cell>
        </row>
        <row r="200"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0</v>
          </cell>
          <cell r="AS200">
            <v>0</v>
          </cell>
          <cell r="AT200">
            <v>0</v>
          </cell>
          <cell r="AU200">
            <v>0</v>
          </cell>
          <cell r="AV200">
            <v>0</v>
          </cell>
          <cell r="AW200">
            <v>0</v>
          </cell>
          <cell r="AX200">
            <v>0</v>
          </cell>
          <cell r="AY200">
            <v>0</v>
          </cell>
          <cell r="AZ200">
            <v>0</v>
          </cell>
          <cell r="BA200">
            <v>0</v>
          </cell>
          <cell r="BB200">
            <v>0</v>
          </cell>
          <cell r="BC200">
            <v>0</v>
          </cell>
          <cell r="BD200">
            <v>0</v>
          </cell>
          <cell r="BE200">
            <v>0</v>
          </cell>
          <cell r="BF200">
            <v>0</v>
          </cell>
          <cell r="BG200">
            <v>0</v>
          </cell>
          <cell r="BH200">
            <v>0</v>
          </cell>
          <cell r="BI200">
            <v>0</v>
          </cell>
          <cell r="BJ200">
            <v>0</v>
          </cell>
          <cell r="BK200">
            <v>0</v>
          </cell>
          <cell r="BL200">
            <v>0</v>
          </cell>
          <cell r="BM200">
            <v>0</v>
          </cell>
          <cell r="BN200">
            <v>0</v>
          </cell>
          <cell r="BO200">
            <v>0</v>
          </cell>
          <cell r="BP200">
            <v>0</v>
          </cell>
          <cell r="BQ200">
            <v>0</v>
          </cell>
          <cell r="BR200">
            <v>0</v>
          </cell>
          <cell r="BS200">
            <v>0</v>
          </cell>
          <cell r="BT200">
            <v>0</v>
          </cell>
          <cell r="BU200">
            <v>0</v>
          </cell>
          <cell r="BV200">
            <v>0</v>
          </cell>
          <cell r="BW200">
            <v>0</v>
          </cell>
          <cell r="BX200">
            <v>0</v>
          </cell>
          <cell r="BY200">
            <v>0</v>
          </cell>
          <cell r="BZ200">
            <v>0</v>
          </cell>
          <cell r="CA200">
            <v>0</v>
          </cell>
          <cell r="CB200">
            <v>0</v>
          </cell>
          <cell r="CC200">
            <v>0</v>
          </cell>
          <cell r="CD200">
            <v>0</v>
          </cell>
          <cell r="CE200">
            <v>0</v>
          </cell>
          <cell r="CF200">
            <v>0</v>
          </cell>
          <cell r="CG200">
            <v>0</v>
          </cell>
          <cell r="CH200">
            <v>0</v>
          </cell>
          <cell r="CI200">
            <v>0</v>
          </cell>
          <cell r="CJ200">
            <v>0</v>
          </cell>
          <cell r="CK200">
            <v>0</v>
          </cell>
          <cell r="CL200">
            <v>0</v>
          </cell>
          <cell r="CM200">
            <v>0</v>
          </cell>
          <cell r="CN200">
            <v>0</v>
          </cell>
          <cell r="CO200">
            <v>0</v>
          </cell>
          <cell r="CP200">
            <v>0</v>
          </cell>
          <cell r="CQ200">
            <v>0</v>
          </cell>
          <cell r="CR200">
            <v>0</v>
          </cell>
          <cell r="CS200">
            <v>0</v>
          </cell>
          <cell r="CT200">
            <v>0</v>
          </cell>
          <cell r="CU200">
            <v>0</v>
          </cell>
          <cell r="CV200">
            <v>0</v>
          </cell>
          <cell r="CW200">
            <v>0</v>
          </cell>
          <cell r="CX200">
            <v>0</v>
          </cell>
          <cell r="CY200">
            <v>0</v>
          </cell>
          <cell r="CZ200">
            <v>0</v>
          </cell>
          <cell r="DA200">
            <v>0</v>
          </cell>
          <cell r="DB200">
            <v>0</v>
          </cell>
          <cell r="DC200">
            <v>0</v>
          </cell>
          <cell r="DD200">
            <v>0</v>
          </cell>
          <cell r="DE200">
            <v>0</v>
          </cell>
          <cell r="DF200">
            <v>0</v>
          </cell>
          <cell r="DG200">
            <v>0</v>
          </cell>
          <cell r="DH200">
            <v>0</v>
          </cell>
          <cell r="DI200">
            <v>0</v>
          </cell>
          <cell r="DJ200">
            <v>0</v>
          </cell>
          <cell r="DK200">
            <v>0</v>
          </cell>
          <cell r="DL200">
            <v>0</v>
          </cell>
          <cell r="DM200">
            <v>0</v>
          </cell>
          <cell r="DN200">
            <v>0</v>
          </cell>
          <cell r="DO200">
            <v>0</v>
          </cell>
          <cell r="DP200">
            <v>0</v>
          </cell>
          <cell r="DQ200">
            <v>0</v>
          </cell>
          <cell r="DR200">
            <v>0</v>
          </cell>
          <cell r="DS200">
            <v>0</v>
          </cell>
          <cell r="DT200">
            <v>0</v>
          </cell>
          <cell r="DU200">
            <v>0</v>
          </cell>
          <cell r="DV200">
            <v>0</v>
          </cell>
          <cell r="DW200">
            <v>0</v>
          </cell>
          <cell r="DX200">
            <v>0</v>
          </cell>
          <cell r="DY200">
            <v>0</v>
          </cell>
          <cell r="DZ200">
            <v>0</v>
          </cell>
          <cell r="EA200">
            <v>0</v>
          </cell>
          <cell r="EB200">
            <v>0</v>
          </cell>
          <cell r="EC200">
            <v>0</v>
          </cell>
          <cell r="ED200">
            <v>0</v>
          </cell>
        </row>
        <row r="201"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AZ201">
            <v>0</v>
          </cell>
          <cell r="BA201">
            <v>0</v>
          </cell>
          <cell r="BB201">
            <v>0</v>
          </cell>
          <cell r="BC201">
            <v>0</v>
          </cell>
          <cell r="BD201">
            <v>0</v>
          </cell>
          <cell r="BE201">
            <v>0</v>
          </cell>
          <cell r="BF201">
            <v>0</v>
          </cell>
          <cell r="BG201">
            <v>0</v>
          </cell>
          <cell r="BH201">
            <v>0</v>
          </cell>
          <cell r="BI201">
            <v>0</v>
          </cell>
          <cell r="BJ201">
            <v>0</v>
          </cell>
          <cell r="BK201">
            <v>0</v>
          </cell>
          <cell r="BL201">
            <v>0</v>
          </cell>
          <cell r="BM201">
            <v>0</v>
          </cell>
          <cell r="BN201">
            <v>0</v>
          </cell>
          <cell r="BO201">
            <v>0</v>
          </cell>
          <cell r="BP201">
            <v>0</v>
          </cell>
          <cell r="BQ201">
            <v>0</v>
          </cell>
          <cell r="BR201">
            <v>0</v>
          </cell>
          <cell r="BS201">
            <v>0</v>
          </cell>
          <cell r="BT201">
            <v>0</v>
          </cell>
          <cell r="BU201">
            <v>0</v>
          </cell>
          <cell r="BV201">
            <v>0</v>
          </cell>
          <cell r="BW201">
            <v>0</v>
          </cell>
          <cell r="BX201">
            <v>0</v>
          </cell>
          <cell r="BY201">
            <v>0</v>
          </cell>
          <cell r="BZ201">
            <v>0</v>
          </cell>
          <cell r="CA201">
            <v>0</v>
          </cell>
          <cell r="CB201">
            <v>0</v>
          </cell>
          <cell r="CC201">
            <v>0</v>
          </cell>
          <cell r="CD201">
            <v>0</v>
          </cell>
          <cell r="CE201">
            <v>0</v>
          </cell>
          <cell r="CF201">
            <v>0</v>
          </cell>
          <cell r="CG201">
            <v>0</v>
          </cell>
          <cell r="CH201">
            <v>0</v>
          </cell>
          <cell r="CI201">
            <v>0</v>
          </cell>
          <cell r="CJ201">
            <v>0</v>
          </cell>
          <cell r="CK201">
            <v>0</v>
          </cell>
          <cell r="CL201">
            <v>0</v>
          </cell>
          <cell r="CM201">
            <v>0</v>
          </cell>
          <cell r="CN201">
            <v>0</v>
          </cell>
          <cell r="CO201">
            <v>0</v>
          </cell>
          <cell r="CP201">
            <v>0</v>
          </cell>
          <cell r="CQ201">
            <v>0</v>
          </cell>
          <cell r="CR201">
            <v>0</v>
          </cell>
          <cell r="CS201">
            <v>0</v>
          </cell>
          <cell r="CT201">
            <v>0</v>
          </cell>
          <cell r="CU201">
            <v>0</v>
          </cell>
          <cell r="CV201">
            <v>0</v>
          </cell>
          <cell r="CW201">
            <v>0</v>
          </cell>
          <cell r="CX201">
            <v>0</v>
          </cell>
          <cell r="CY201">
            <v>0</v>
          </cell>
          <cell r="CZ201">
            <v>0</v>
          </cell>
          <cell r="DA201">
            <v>0</v>
          </cell>
          <cell r="DB201">
            <v>0</v>
          </cell>
          <cell r="DC201">
            <v>0</v>
          </cell>
          <cell r="DD201">
            <v>0</v>
          </cell>
          <cell r="DE201">
            <v>0</v>
          </cell>
          <cell r="DF201">
            <v>0</v>
          </cell>
          <cell r="DG201">
            <v>0</v>
          </cell>
          <cell r="DH201">
            <v>0</v>
          </cell>
          <cell r="DI201">
            <v>0</v>
          </cell>
          <cell r="DJ201">
            <v>0</v>
          </cell>
          <cell r="DK201">
            <v>0</v>
          </cell>
          <cell r="DL201">
            <v>0</v>
          </cell>
          <cell r="DM201">
            <v>0</v>
          </cell>
          <cell r="DN201">
            <v>0</v>
          </cell>
          <cell r="DO201">
            <v>0</v>
          </cell>
          <cell r="DP201">
            <v>0</v>
          </cell>
          <cell r="DQ201">
            <v>0</v>
          </cell>
          <cell r="DR201">
            <v>0</v>
          </cell>
          <cell r="DS201">
            <v>0</v>
          </cell>
          <cell r="DT201">
            <v>0</v>
          </cell>
          <cell r="DU201">
            <v>0</v>
          </cell>
          <cell r="DV201">
            <v>0</v>
          </cell>
          <cell r="DW201">
            <v>0</v>
          </cell>
          <cell r="DX201">
            <v>0</v>
          </cell>
          <cell r="DY201">
            <v>0</v>
          </cell>
          <cell r="DZ201">
            <v>0</v>
          </cell>
          <cell r="EA201">
            <v>0</v>
          </cell>
          <cell r="EB201">
            <v>0</v>
          </cell>
          <cell r="EC201">
            <v>0</v>
          </cell>
          <cell r="ED201">
            <v>0</v>
          </cell>
        </row>
        <row r="203">
          <cell r="F203">
            <v>-13853.123000000138</v>
          </cell>
          <cell r="G203">
            <v>-27044.993800000288</v>
          </cell>
          <cell r="H203">
            <v>-31859.882999997586</v>
          </cell>
          <cell r="I203">
            <v>-22080.023999999277</v>
          </cell>
          <cell r="J203">
            <v>-6183.9409999996424</v>
          </cell>
          <cell r="K203">
            <v>-19239.970700000413</v>
          </cell>
          <cell r="L203">
            <v>-57316.434000000358</v>
          </cell>
          <cell r="M203">
            <v>-147001.80900000036</v>
          </cell>
          <cell r="N203">
            <v>-13303.811999999918</v>
          </cell>
          <cell r="O203">
            <v>-16725.329699999653</v>
          </cell>
          <cell r="P203">
            <v>-9693.9780000005849</v>
          </cell>
          <cell r="Q203">
            <v>-29998.85609999951</v>
          </cell>
          <cell r="R203">
            <v>-482375.26133000851</v>
          </cell>
          <cell r="S203">
            <v>-11054.237199999392</v>
          </cell>
          <cell r="T203">
            <v>-31278.160000000149</v>
          </cell>
          <cell r="U203">
            <v>-31294.45120000001</v>
          </cell>
          <cell r="V203">
            <v>-14265.982900000177</v>
          </cell>
          <cell r="W203">
            <v>-5049.8410000000149</v>
          </cell>
          <cell r="X203">
            <v>-16820.321599999443</v>
          </cell>
          <cell r="Y203">
            <v>-51683.379999999888</v>
          </cell>
          <cell r="Z203">
            <v>-161859.14600000158</v>
          </cell>
          <cell r="AA203">
            <v>-63813.177330000326</v>
          </cell>
          <cell r="AB203">
            <v>-19448.160000000149</v>
          </cell>
          <cell r="AC203">
            <v>-23383.820000000298</v>
          </cell>
          <cell r="AD203">
            <v>-52424.584099998698</v>
          </cell>
          <cell r="AE203">
            <v>-563725.8341999799</v>
          </cell>
          <cell r="AF203">
            <v>-17036.695000000298</v>
          </cell>
          <cell r="AG203">
            <v>-32726.671000000089</v>
          </cell>
          <cell r="AH203">
            <v>-43595.386000001803</v>
          </cell>
          <cell r="AI203">
            <v>-16426.677000000142</v>
          </cell>
          <cell r="AJ203">
            <v>-8057.016600000672</v>
          </cell>
          <cell r="AK203">
            <v>-27668.354000000283</v>
          </cell>
          <cell r="AL203">
            <v>-75877.292999999598</v>
          </cell>
          <cell r="AM203">
            <v>-196988.7509999983</v>
          </cell>
          <cell r="AN203">
            <v>-29417.984799999744</v>
          </cell>
          <cell r="AO203">
            <v>-21277.23900000006</v>
          </cell>
          <cell r="AP203">
            <v>-32843.69000000041</v>
          </cell>
          <cell r="AQ203">
            <v>-61810.07679999806</v>
          </cell>
          <cell r="AR203">
            <v>-609674.51469999552</v>
          </cell>
          <cell r="AS203">
            <v>-24262.599100000225</v>
          </cell>
          <cell r="AT203">
            <v>-27730.234999999404</v>
          </cell>
          <cell r="AU203">
            <v>-33068.480399999768</v>
          </cell>
          <cell r="AV203">
            <v>-9467.1850000005215</v>
          </cell>
          <cell r="AW203">
            <v>-3771.2818999998271</v>
          </cell>
          <cell r="AX203">
            <v>-39649.820000002161</v>
          </cell>
          <cell r="AY203">
            <v>-91494.26600000076</v>
          </cell>
          <cell r="AZ203">
            <v>-228174.84800000116</v>
          </cell>
          <cell r="BA203">
            <v>-31957.178999999538</v>
          </cell>
          <cell r="BB203">
            <v>-20789.350000000559</v>
          </cell>
          <cell r="BC203">
            <v>-43880.920299999416</v>
          </cell>
          <cell r="BD203">
            <v>-55428.349999999627</v>
          </cell>
          <cell r="BE203">
            <v>-765754.11439999938</v>
          </cell>
          <cell r="BF203">
            <v>-22503.363999999128</v>
          </cell>
          <cell r="BG203">
            <v>-40970.259999999776</v>
          </cell>
          <cell r="BH203">
            <v>-41079.75500000082</v>
          </cell>
          <cell r="BI203">
            <v>-24734.95100000035</v>
          </cell>
          <cell r="BJ203">
            <v>-6102.7000000001863</v>
          </cell>
          <cell r="BK203">
            <v>-25650.895000001416</v>
          </cell>
          <cell r="BL203">
            <v>-95742.670000001788</v>
          </cell>
          <cell r="BM203">
            <v>-293122.86999999732</v>
          </cell>
          <cell r="BN203">
            <v>-40047.154999999329</v>
          </cell>
          <cell r="BO203">
            <v>-42791.304000000469</v>
          </cell>
          <cell r="BP203">
            <v>-38755.71489999909</v>
          </cell>
          <cell r="BQ203">
            <v>-94252.475500000641</v>
          </cell>
          <cell r="BR203">
            <v>-773180.48669999838</v>
          </cell>
          <cell r="BS203">
            <v>-10290.429999999702</v>
          </cell>
          <cell r="BT203">
            <v>-41425.422000002116</v>
          </cell>
          <cell r="BU203">
            <v>-41189.599999999627</v>
          </cell>
          <cell r="BV203">
            <v>-22010.412000000477</v>
          </cell>
          <cell r="BW203">
            <v>-3087.2116999998689</v>
          </cell>
          <cell r="BX203">
            <v>-24029.064000001177</v>
          </cell>
          <cell r="BY203">
            <v>-143067.6819999963</v>
          </cell>
          <cell r="BZ203">
            <v>-287324.99599999934</v>
          </cell>
          <cell r="CA203">
            <v>-40923.947000000626</v>
          </cell>
          <cell r="CB203">
            <v>-47640.628000000492</v>
          </cell>
          <cell r="CC203">
            <v>-30051.314000001177</v>
          </cell>
          <cell r="CD203">
            <v>-82139.779999999329</v>
          </cell>
          <cell r="CE203">
            <v>-450813.9579000175</v>
          </cell>
          <cell r="CF203">
            <v>5603.8250000011176</v>
          </cell>
          <cell r="CG203">
            <v>-37045.876999998465</v>
          </cell>
          <cell r="CH203">
            <v>-37556.99499999918</v>
          </cell>
          <cell r="CI203">
            <v>-12988.328999999911</v>
          </cell>
          <cell r="CJ203">
            <v>-9090.839999999851</v>
          </cell>
          <cell r="CK203">
            <v>-17767.13599999994</v>
          </cell>
          <cell r="CL203">
            <v>-109557.34500000253</v>
          </cell>
          <cell r="CM203">
            <v>-150445.64499999583</v>
          </cell>
          <cell r="CN203">
            <v>-20327.62700000219</v>
          </cell>
          <cell r="CO203">
            <v>1350.1411000005901</v>
          </cell>
          <cell r="CP203">
            <v>-14899.180000000633</v>
          </cell>
          <cell r="CQ203">
            <v>-48088.950000001118</v>
          </cell>
          <cell r="CR203">
            <v>-398879.94040000439</v>
          </cell>
          <cell r="CS203">
            <v>4792.4166000001132</v>
          </cell>
          <cell r="CT203">
            <v>2839.6200000010431</v>
          </cell>
          <cell r="CU203">
            <v>-3786.0459999963641</v>
          </cell>
          <cell r="CV203">
            <v>-4106.890000000596</v>
          </cell>
          <cell r="CW203">
            <v>-5025.6800000015646</v>
          </cell>
          <cell r="CX203">
            <v>-27478.339999999851</v>
          </cell>
          <cell r="CY203">
            <v>-92459.569999996573</v>
          </cell>
          <cell r="CZ203">
            <v>-211080.06999999285</v>
          </cell>
          <cell r="DA203">
            <v>-7239.25</v>
          </cell>
          <cell r="DB203">
            <v>-4384.6999999992549</v>
          </cell>
          <cell r="DC203">
            <v>1553.0989999994636</v>
          </cell>
          <cell r="DD203">
            <v>-52504.530000001192</v>
          </cell>
          <cell r="DE203">
            <v>0</v>
          </cell>
          <cell r="DF203">
            <v>0</v>
          </cell>
          <cell r="DG203">
            <v>0</v>
          </cell>
          <cell r="DH203">
            <v>0</v>
          </cell>
          <cell r="DI203">
            <v>0</v>
          </cell>
          <cell r="DJ203">
            <v>0</v>
          </cell>
          <cell r="DK203">
            <v>0</v>
          </cell>
          <cell r="DL203">
            <v>0</v>
          </cell>
          <cell r="DM203">
            <v>0</v>
          </cell>
          <cell r="DN203">
            <v>0</v>
          </cell>
          <cell r="DO203">
            <v>0</v>
          </cell>
          <cell r="DP203">
            <v>0</v>
          </cell>
          <cell r="DQ203">
            <v>0</v>
          </cell>
          <cell r="DR203">
            <v>0</v>
          </cell>
          <cell r="DS203">
            <v>0</v>
          </cell>
          <cell r="DT203">
            <v>0</v>
          </cell>
          <cell r="DU203">
            <v>0</v>
          </cell>
          <cell r="DV203">
            <v>0</v>
          </cell>
          <cell r="DW203">
            <v>0</v>
          </cell>
          <cell r="DX203">
            <v>0</v>
          </cell>
          <cell r="DY203">
            <v>0</v>
          </cell>
          <cell r="DZ203">
            <v>0</v>
          </cell>
          <cell r="EA203">
            <v>0</v>
          </cell>
          <cell r="EB203">
            <v>0</v>
          </cell>
          <cell r="EC203">
            <v>0</v>
          </cell>
          <cell r="ED203">
            <v>0</v>
          </cell>
        </row>
        <row r="205">
          <cell r="F205">
            <v>-13851.14017399773</v>
          </cell>
          <cell r="G205">
            <v>-27058.164916999638</v>
          </cell>
          <cell r="H205">
            <v>-31834.077258616686</v>
          </cell>
          <cell r="I205">
            <v>-22019.203131996095</v>
          </cell>
          <cell r="J205">
            <v>-6247.4382303059101</v>
          </cell>
          <cell r="K205">
            <v>-19236.356622993946</v>
          </cell>
          <cell r="L205">
            <v>-57311.504811391234</v>
          </cell>
          <cell r="M205">
            <v>-147000.14821960032</v>
          </cell>
          <cell r="N205">
            <v>-13343.338138796389</v>
          </cell>
          <cell r="O205">
            <v>-16706.794391341507</v>
          </cell>
          <cell r="P205">
            <v>-9702.1702130027115</v>
          </cell>
          <cell r="Q205">
            <v>-29996.273195996881</v>
          </cell>
          <cell r="R205">
            <v>-482367.397962749</v>
          </cell>
          <cell r="S205">
            <v>-11178.708214398474</v>
          </cell>
          <cell r="T205">
            <v>-31259.900223001838</v>
          </cell>
          <cell r="U205">
            <v>-31287.759074002504</v>
          </cell>
          <cell r="V205">
            <v>-14263.500677801669</v>
          </cell>
          <cell r="W205">
            <v>-5049.8538429960608</v>
          </cell>
          <cell r="X205">
            <v>-16817.981157898903</v>
          </cell>
          <cell r="Y205">
            <v>-51683.379999995232</v>
          </cell>
          <cell r="Z205">
            <v>-161849.2618149966</v>
          </cell>
          <cell r="AA205">
            <v>-63769.635992996395</v>
          </cell>
          <cell r="AB205">
            <v>-19400.768786594272</v>
          </cell>
          <cell r="AC205">
            <v>-23382.064077999443</v>
          </cell>
          <cell r="AD205">
            <v>-52424.584099996835</v>
          </cell>
          <cell r="AE205">
            <v>-563646.93683952093</v>
          </cell>
          <cell r="AF205">
            <v>-17035.645888000727</v>
          </cell>
          <cell r="AG205">
            <v>-32723.980165202171</v>
          </cell>
          <cell r="AH205">
            <v>-43520.846109002829</v>
          </cell>
          <cell r="AI205">
            <v>-16419.124690502882</v>
          </cell>
          <cell r="AJ205">
            <v>-8064.6092341020703</v>
          </cell>
          <cell r="AK205">
            <v>-27671.454167507589</v>
          </cell>
          <cell r="AL205">
            <v>-75877.292999997735</v>
          </cell>
          <cell r="AM205">
            <v>-196986.79549299181</v>
          </cell>
          <cell r="AN205">
            <v>-29416.188727401197</v>
          </cell>
          <cell r="AO205">
            <v>-21283.839730899781</v>
          </cell>
          <cell r="AP205">
            <v>-32844.800261002034</v>
          </cell>
          <cell r="AQ205">
            <v>-61802.359372999519</v>
          </cell>
          <cell r="AR205">
            <v>-609704.03121298552</v>
          </cell>
          <cell r="AS205">
            <v>-24262.599100001156</v>
          </cell>
          <cell r="AT205">
            <v>-27730.234999999404</v>
          </cell>
          <cell r="AU205">
            <v>-33068.480399996042</v>
          </cell>
          <cell r="AV205">
            <v>-9464.7039900049567</v>
          </cell>
          <cell r="AW205">
            <v>-3781.6727500036359</v>
          </cell>
          <cell r="AX205">
            <v>-39629.054627001286</v>
          </cell>
          <cell r="AY205">
            <v>-91492.136384010315</v>
          </cell>
          <cell r="AZ205">
            <v>-228174.59412398934</v>
          </cell>
          <cell r="BA205">
            <v>-31955.902070999146</v>
          </cell>
          <cell r="BB205">
            <v>-20835.382467001677</v>
          </cell>
          <cell r="BC205">
            <v>-43880.920299999416</v>
          </cell>
          <cell r="BD205">
            <v>-55428.35000000149</v>
          </cell>
          <cell r="BE205">
            <v>-765798.50886774063</v>
          </cell>
          <cell r="BF205">
            <v>-22503.36400000006</v>
          </cell>
          <cell r="BG205">
            <v>-40970.259999997914</v>
          </cell>
          <cell r="BH205">
            <v>-41079.755000002682</v>
          </cell>
          <cell r="BI205">
            <v>-24730.901988901198</v>
          </cell>
          <cell r="BJ205">
            <v>-6102.7000000029802</v>
          </cell>
          <cell r="BK205">
            <v>-25671.367410801351</v>
          </cell>
          <cell r="BL205">
            <v>-95741.624616004527</v>
          </cell>
          <cell r="BM205">
            <v>-293120.375846982</v>
          </cell>
          <cell r="BN205">
            <v>-40078.665605001152</v>
          </cell>
          <cell r="BO205">
            <v>-42791.304000001401</v>
          </cell>
          <cell r="BP205">
            <v>-38755.714899998158</v>
          </cell>
          <cell r="BQ205">
            <v>-94252.475499998778</v>
          </cell>
          <cell r="BR205">
            <v>-773166.11769217253</v>
          </cell>
          <cell r="BS205">
            <v>-10290.429999999702</v>
          </cell>
          <cell r="BT205">
            <v>-41425.422000005841</v>
          </cell>
          <cell r="BU205">
            <v>-41189.306082002819</v>
          </cell>
          <cell r="BV205">
            <v>-22009.184383995831</v>
          </cell>
          <cell r="BW205">
            <v>-3087.0303900018334</v>
          </cell>
          <cell r="BX205">
            <v>-24017.124380096793</v>
          </cell>
          <cell r="BY205">
            <v>-143067.6819999963</v>
          </cell>
          <cell r="BZ205">
            <v>-287324.26945599914</v>
          </cell>
          <cell r="CA205">
            <v>-40923.947000004351</v>
          </cell>
          <cell r="CB205">
            <v>-47640.628000002354</v>
          </cell>
          <cell r="CC205">
            <v>-30051.31400000304</v>
          </cell>
          <cell r="CD205">
            <v>-82139.779999997467</v>
          </cell>
          <cell r="CE205">
            <v>-450826.24986070395</v>
          </cell>
          <cell r="CF205">
            <v>5603.8250000029802</v>
          </cell>
          <cell r="CG205">
            <v>-37045.877000000328</v>
          </cell>
          <cell r="CH205">
            <v>-37556.994999997318</v>
          </cell>
          <cell r="CI205">
            <v>-12988.328999999911</v>
          </cell>
          <cell r="CJ205">
            <v>-9090.0399150028825</v>
          </cell>
          <cell r="CK205">
            <v>-17767.13599999994</v>
          </cell>
          <cell r="CL205">
            <v>-109571.56379000843</v>
          </cell>
          <cell r="CM205">
            <v>-150445.51576898992</v>
          </cell>
          <cell r="CN205">
            <v>-20326.800129003823</v>
          </cell>
          <cell r="CO205">
            <v>1350.3117422498763</v>
          </cell>
          <cell r="CP205">
            <v>-14899.179999999702</v>
          </cell>
          <cell r="CQ205">
            <v>-48088.95000000298</v>
          </cell>
          <cell r="CR205">
            <v>-398857.10186398029</v>
          </cell>
          <cell r="CS205">
            <v>4792.416599996388</v>
          </cell>
          <cell r="CT205">
            <v>2839.6199999973178</v>
          </cell>
          <cell r="CU205">
            <v>-3786.0459999963641</v>
          </cell>
          <cell r="CV205">
            <v>-4085.7996350005269</v>
          </cell>
          <cell r="CW205">
            <v>-5025.679999999702</v>
          </cell>
          <cell r="CX205">
            <v>-27478.339999999851</v>
          </cell>
          <cell r="CY205">
            <v>-92457.821828998625</v>
          </cell>
          <cell r="CZ205">
            <v>-211080.06999999285</v>
          </cell>
          <cell r="DA205">
            <v>-7239.25</v>
          </cell>
          <cell r="DB205">
            <v>-4384.7000000178814</v>
          </cell>
          <cell r="DC205">
            <v>1553.0990000069141</v>
          </cell>
          <cell r="DD205">
            <v>-52504.530000001192</v>
          </cell>
          <cell r="DE205">
            <v>0</v>
          </cell>
          <cell r="DF205">
            <v>0</v>
          </cell>
          <cell r="DG205">
            <v>0</v>
          </cell>
          <cell r="DH205">
            <v>0</v>
          </cell>
          <cell r="DI205">
            <v>0</v>
          </cell>
          <cell r="DJ205">
            <v>0</v>
          </cell>
          <cell r="DK205">
            <v>0</v>
          </cell>
          <cell r="DL205">
            <v>0</v>
          </cell>
          <cell r="DM205">
            <v>0</v>
          </cell>
          <cell r="DN205">
            <v>0</v>
          </cell>
          <cell r="DO205">
            <v>0</v>
          </cell>
          <cell r="DP205">
            <v>0</v>
          </cell>
          <cell r="DQ205">
            <v>0</v>
          </cell>
          <cell r="DR205">
            <v>0</v>
          </cell>
          <cell r="DS205">
            <v>0</v>
          </cell>
          <cell r="DT205">
            <v>0</v>
          </cell>
          <cell r="DU205">
            <v>0</v>
          </cell>
          <cell r="DV205">
            <v>0</v>
          </cell>
          <cell r="DW205">
            <v>0</v>
          </cell>
          <cell r="DX205">
            <v>0</v>
          </cell>
          <cell r="DY205">
            <v>0</v>
          </cell>
          <cell r="DZ205">
            <v>0</v>
          </cell>
          <cell r="EA205">
            <v>0</v>
          </cell>
          <cell r="EB205">
            <v>0</v>
          </cell>
          <cell r="EC205">
            <v>0</v>
          </cell>
          <cell r="ED205">
            <v>0</v>
          </cell>
        </row>
        <row r="206">
          <cell r="CE206">
            <v>2.1838673004530875</v>
          </cell>
          <cell r="CF206">
            <v>-0.26554221537554107</v>
          </cell>
          <cell r="CG206">
            <v>1.853298337698956</v>
          </cell>
          <cell r="CH206">
            <v>1.4813156286964042</v>
          </cell>
          <cell r="CI206">
            <v>0.63427937276886659</v>
          </cell>
          <cell r="CJ206">
            <v>0.44362029026384192</v>
          </cell>
          <cell r="CK206">
            <v>1.0741679901961045</v>
          </cell>
          <cell r="CL206">
            <v>9.1071701999787624</v>
          </cell>
          <cell r="CM206">
            <v>15.653126762262838</v>
          </cell>
          <cell r="CN206">
            <v>1.6247063318194432</v>
          </cell>
        </row>
        <row r="208"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0</v>
          </cell>
          <cell r="AZ208">
            <v>0</v>
          </cell>
          <cell r="BA208">
            <v>0</v>
          </cell>
          <cell r="BB208">
            <v>0</v>
          </cell>
          <cell r="BC208">
            <v>0</v>
          </cell>
          <cell r="BD208">
            <v>0</v>
          </cell>
          <cell r="BE208">
            <v>0</v>
          </cell>
          <cell r="BF208">
            <v>0</v>
          </cell>
          <cell r="BG208">
            <v>0</v>
          </cell>
          <cell r="BH208">
            <v>0</v>
          </cell>
          <cell r="BI208">
            <v>0</v>
          </cell>
          <cell r="BJ208">
            <v>0</v>
          </cell>
          <cell r="BK208">
            <v>0</v>
          </cell>
          <cell r="BL208">
            <v>0</v>
          </cell>
          <cell r="BM208">
            <v>0</v>
          </cell>
          <cell r="BN208">
            <v>0</v>
          </cell>
          <cell r="BO208">
            <v>0</v>
          </cell>
          <cell r="BP208">
            <v>0</v>
          </cell>
          <cell r="BQ208">
            <v>0</v>
          </cell>
          <cell r="BR208">
            <v>0</v>
          </cell>
          <cell r="BS208">
            <v>0</v>
          </cell>
          <cell r="BT208">
            <v>0</v>
          </cell>
          <cell r="BU208">
            <v>0</v>
          </cell>
          <cell r="BV208">
            <v>0</v>
          </cell>
          <cell r="BW208">
            <v>0</v>
          </cell>
          <cell r="BX208">
            <v>0</v>
          </cell>
          <cell r="BY208">
            <v>0</v>
          </cell>
          <cell r="BZ208">
            <v>0</v>
          </cell>
          <cell r="CA208">
            <v>0</v>
          </cell>
          <cell r="CB208">
            <v>0</v>
          </cell>
          <cell r="CC208">
            <v>0</v>
          </cell>
          <cell r="CD208">
            <v>0</v>
          </cell>
          <cell r="CE208">
            <v>0</v>
          </cell>
          <cell r="CF208">
            <v>0</v>
          </cell>
          <cell r="CG208">
            <v>0</v>
          </cell>
          <cell r="CH208">
            <v>0</v>
          </cell>
          <cell r="CI208">
            <v>0</v>
          </cell>
          <cell r="CJ208">
            <v>0</v>
          </cell>
          <cell r="CK208">
            <v>0</v>
          </cell>
          <cell r="CL208">
            <v>0</v>
          </cell>
          <cell r="CM208">
            <v>0</v>
          </cell>
          <cell r="CN208">
            <v>0</v>
          </cell>
          <cell r="CO208">
            <v>0</v>
          </cell>
          <cell r="CP208">
            <v>0</v>
          </cell>
          <cell r="CQ208">
            <v>0</v>
          </cell>
          <cell r="CR208">
            <v>0</v>
          </cell>
          <cell r="CS208">
            <v>0</v>
          </cell>
          <cell r="CT208">
            <v>0</v>
          </cell>
          <cell r="CU208">
            <v>0</v>
          </cell>
          <cell r="CV208">
            <v>0</v>
          </cell>
          <cell r="CW208">
            <v>0</v>
          </cell>
          <cell r="CX208">
            <v>0</v>
          </cell>
          <cell r="CY208">
            <v>0</v>
          </cell>
          <cell r="CZ208">
            <v>0</v>
          </cell>
          <cell r="DA208">
            <v>0</v>
          </cell>
          <cell r="DB208">
            <v>0</v>
          </cell>
          <cell r="DC208">
            <v>0</v>
          </cell>
          <cell r="DD208">
            <v>0</v>
          </cell>
          <cell r="DE208">
            <v>0</v>
          </cell>
          <cell r="DF208">
            <v>0</v>
          </cell>
          <cell r="DG208">
            <v>0</v>
          </cell>
          <cell r="DH208">
            <v>0</v>
          </cell>
          <cell r="DI208">
            <v>0</v>
          </cell>
          <cell r="DJ208">
            <v>0</v>
          </cell>
          <cell r="DK208">
            <v>0</v>
          </cell>
          <cell r="DL208">
            <v>0</v>
          </cell>
          <cell r="DM208">
            <v>0</v>
          </cell>
          <cell r="DN208">
            <v>0</v>
          </cell>
          <cell r="DO208">
            <v>0</v>
          </cell>
          <cell r="DP208">
            <v>0</v>
          </cell>
          <cell r="DQ208">
            <v>0</v>
          </cell>
          <cell r="DR208">
            <v>0</v>
          </cell>
          <cell r="DS208">
            <v>0</v>
          </cell>
          <cell r="DT208">
            <v>0</v>
          </cell>
          <cell r="DU208">
            <v>0</v>
          </cell>
          <cell r="DV208">
            <v>0</v>
          </cell>
          <cell r="DW208">
            <v>0</v>
          </cell>
          <cell r="DX208">
            <v>0</v>
          </cell>
          <cell r="DY208">
            <v>0</v>
          </cell>
          <cell r="DZ208">
            <v>0</v>
          </cell>
          <cell r="EA208">
            <v>0</v>
          </cell>
          <cell r="EB208">
            <v>0</v>
          </cell>
          <cell r="EC208">
            <v>0</v>
          </cell>
          <cell r="ED208">
            <v>0</v>
          </cell>
        </row>
        <row r="209"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0</v>
          </cell>
          <cell r="AT209">
            <v>0</v>
          </cell>
          <cell r="AU209">
            <v>0</v>
          </cell>
          <cell r="AV209">
            <v>0</v>
          </cell>
          <cell r="AW209">
            <v>0</v>
          </cell>
          <cell r="AX209">
            <v>0</v>
          </cell>
          <cell r="AY209">
            <v>0</v>
          </cell>
          <cell r="AZ209">
            <v>0</v>
          </cell>
          <cell r="BA209">
            <v>0</v>
          </cell>
          <cell r="BB209">
            <v>0</v>
          </cell>
          <cell r="BC209">
            <v>0</v>
          </cell>
          <cell r="BD209">
            <v>0</v>
          </cell>
          <cell r="BE209">
            <v>0</v>
          </cell>
          <cell r="BF209">
            <v>0</v>
          </cell>
          <cell r="BG209">
            <v>0</v>
          </cell>
          <cell r="BH209">
            <v>0</v>
          </cell>
          <cell r="BI209">
            <v>0</v>
          </cell>
          <cell r="BJ209">
            <v>0</v>
          </cell>
          <cell r="BK209">
            <v>0</v>
          </cell>
          <cell r="BL209">
            <v>0</v>
          </cell>
          <cell r="BM209">
            <v>0</v>
          </cell>
          <cell r="BN209">
            <v>0</v>
          </cell>
          <cell r="BO209">
            <v>0</v>
          </cell>
          <cell r="BP209">
            <v>0</v>
          </cell>
          <cell r="BQ209">
            <v>0</v>
          </cell>
          <cell r="BR209">
            <v>0</v>
          </cell>
          <cell r="BS209">
            <v>0</v>
          </cell>
          <cell r="BT209">
            <v>0</v>
          </cell>
          <cell r="BU209">
            <v>0</v>
          </cell>
          <cell r="BV209">
            <v>0</v>
          </cell>
          <cell r="BW209">
            <v>0</v>
          </cell>
          <cell r="BX209">
            <v>0</v>
          </cell>
          <cell r="BY209">
            <v>0</v>
          </cell>
          <cell r="BZ209">
            <v>0</v>
          </cell>
          <cell r="CA209">
            <v>0</v>
          </cell>
          <cell r="CB209">
            <v>0</v>
          </cell>
          <cell r="CC209">
            <v>0</v>
          </cell>
          <cell r="CD209">
            <v>0</v>
          </cell>
          <cell r="CE209">
            <v>0</v>
          </cell>
          <cell r="CF209">
            <v>0</v>
          </cell>
          <cell r="CG209">
            <v>0</v>
          </cell>
          <cell r="CH209">
            <v>0</v>
          </cell>
          <cell r="CI209">
            <v>0</v>
          </cell>
          <cell r="CJ209">
            <v>0</v>
          </cell>
          <cell r="CK209">
            <v>0</v>
          </cell>
          <cell r="CL209">
            <v>0</v>
          </cell>
          <cell r="CM209">
            <v>0</v>
          </cell>
          <cell r="CN209">
            <v>0</v>
          </cell>
          <cell r="CO209">
            <v>0</v>
          </cell>
          <cell r="CP209">
            <v>0</v>
          </cell>
          <cell r="CQ209">
            <v>0</v>
          </cell>
          <cell r="CR209">
            <v>0</v>
          </cell>
          <cell r="CS209">
            <v>0</v>
          </cell>
          <cell r="CT209">
            <v>0</v>
          </cell>
          <cell r="CU209">
            <v>0</v>
          </cell>
          <cell r="CV209">
            <v>0</v>
          </cell>
          <cell r="CW209">
            <v>0</v>
          </cell>
          <cell r="CX209">
            <v>0</v>
          </cell>
          <cell r="CY209">
            <v>0</v>
          </cell>
          <cell r="CZ209">
            <v>0</v>
          </cell>
          <cell r="DA209">
            <v>0</v>
          </cell>
          <cell r="DB209">
            <v>0</v>
          </cell>
          <cell r="DC209">
            <v>0</v>
          </cell>
          <cell r="DD209">
            <v>0</v>
          </cell>
          <cell r="DE209" t="e">
            <v>#N/A</v>
          </cell>
          <cell r="DF209" t="e">
            <v>#N/A</v>
          </cell>
          <cell r="DG209" t="e">
            <v>#N/A</v>
          </cell>
          <cell r="DH209" t="e">
            <v>#N/A</v>
          </cell>
          <cell r="DI209" t="e">
            <v>#N/A</v>
          </cell>
          <cell r="DJ209" t="e">
            <v>#N/A</v>
          </cell>
          <cell r="DK209" t="e">
            <v>#N/A</v>
          </cell>
          <cell r="DL209" t="e">
            <v>#N/A</v>
          </cell>
          <cell r="DM209" t="e">
            <v>#N/A</v>
          </cell>
          <cell r="DN209" t="e">
            <v>#N/A</v>
          </cell>
          <cell r="DO209" t="e">
            <v>#N/A</v>
          </cell>
          <cell r="DP209" t="e">
            <v>#N/A</v>
          </cell>
          <cell r="DQ209" t="e">
            <v>#N/A</v>
          </cell>
          <cell r="DR209" t="e">
            <v>#N/A</v>
          </cell>
          <cell r="DS209" t="e">
            <v>#N/A</v>
          </cell>
          <cell r="DT209" t="e">
            <v>#N/A</v>
          </cell>
          <cell r="DU209" t="e">
            <v>#N/A</v>
          </cell>
          <cell r="DV209" t="e">
            <v>#N/A</v>
          </cell>
          <cell r="DW209" t="e">
            <v>#N/A</v>
          </cell>
          <cell r="DX209" t="e">
            <v>#N/A</v>
          </cell>
          <cell r="DY209" t="e">
            <v>#N/A</v>
          </cell>
          <cell r="DZ209" t="e">
            <v>#N/A</v>
          </cell>
          <cell r="EA209" t="e">
            <v>#N/A</v>
          </cell>
          <cell r="EB209" t="e">
            <v>#N/A</v>
          </cell>
          <cell r="EC209" t="e">
            <v>#N/A</v>
          </cell>
          <cell r="ED209" t="e">
            <v>#N/A</v>
          </cell>
        </row>
        <row r="210"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0</v>
          </cell>
          <cell r="BD210">
            <v>0</v>
          </cell>
          <cell r="BE210">
            <v>0</v>
          </cell>
          <cell r="BF210">
            <v>0</v>
          </cell>
          <cell r="BG210">
            <v>0</v>
          </cell>
          <cell r="BH210">
            <v>0</v>
          </cell>
          <cell r="BI210">
            <v>0</v>
          </cell>
          <cell r="BJ210">
            <v>0</v>
          </cell>
          <cell r="BK210">
            <v>0</v>
          </cell>
          <cell r="BL210">
            <v>0</v>
          </cell>
          <cell r="BM210">
            <v>0</v>
          </cell>
          <cell r="BN210">
            <v>0</v>
          </cell>
          <cell r="BO210">
            <v>0</v>
          </cell>
          <cell r="BP210">
            <v>0</v>
          </cell>
          <cell r="BQ210">
            <v>0</v>
          </cell>
          <cell r="BR210">
            <v>0</v>
          </cell>
          <cell r="BS210">
            <v>0</v>
          </cell>
          <cell r="BT210">
            <v>0</v>
          </cell>
          <cell r="BU210">
            <v>0</v>
          </cell>
          <cell r="BV210">
            <v>0</v>
          </cell>
          <cell r="BW210">
            <v>0</v>
          </cell>
          <cell r="BX210">
            <v>0</v>
          </cell>
          <cell r="BY210">
            <v>0</v>
          </cell>
          <cell r="BZ210">
            <v>0</v>
          </cell>
          <cell r="CA210">
            <v>0</v>
          </cell>
          <cell r="CB210">
            <v>0</v>
          </cell>
          <cell r="CC210">
            <v>0</v>
          </cell>
          <cell r="CD210">
            <v>0</v>
          </cell>
          <cell r="CE210">
            <v>0</v>
          </cell>
          <cell r="CF210">
            <v>0</v>
          </cell>
          <cell r="CG210">
            <v>0</v>
          </cell>
          <cell r="CH210">
            <v>0</v>
          </cell>
          <cell r="CI210">
            <v>0</v>
          </cell>
          <cell r="CJ210">
            <v>0</v>
          </cell>
          <cell r="CK210">
            <v>0</v>
          </cell>
          <cell r="CL210">
            <v>0</v>
          </cell>
          <cell r="CM210">
            <v>0</v>
          </cell>
          <cell r="CN210">
            <v>0</v>
          </cell>
          <cell r="CO210">
            <v>0</v>
          </cell>
          <cell r="CP210">
            <v>0</v>
          </cell>
          <cell r="CQ210">
            <v>0</v>
          </cell>
          <cell r="CR210">
            <v>0</v>
          </cell>
          <cell r="CS210">
            <v>0</v>
          </cell>
          <cell r="CT210">
            <v>0</v>
          </cell>
          <cell r="CU210">
            <v>0</v>
          </cell>
          <cell r="CV210">
            <v>0</v>
          </cell>
          <cell r="CW210">
            <v>0</v>
          </cell>
          <cell r="CX210">
            <v>0</v>
          </cell>
          <cell r="CY210">
            <v>0</v>
          </cell>
          <cell r="CZ210">
            <v>0</v>
          </cell>
          <cell r="DA210">
            <v>0</v>
          </cell>
          <cell r="DB210">
            <v>0</v>
          </cell>
          <cell r="DC210">
            <v>0</v>
          </cell>
          <cell r="DD210">
            <v>0</v>
          </cell>
          <cell r="DE210">
            <v>0</v>
          </cell>
          <cell r="DF210">
            <v>0</v>
          </cell>
          <cell r="DG210">
            <v>0</v>
          </cell>
          <cell r="DH210">
            <v>0</v>
          </cell>
          <cell r="DI210">
            <v>0</v>
          </cell>
          <cell r="DJ210">
            <v>0</v>
          </cell>
          <cell r="DK210">
            <v>0</v>
          </cell>
          <cell r="DL210">
            <v>0</v>
          </cell>
          <cell r="DM210">
            <v>0</v>
          </cell>
          <cell r="DN210">
            <v>0</v>
          </cell>
          <cell r="DO210">
            <v>0</v>
          </cell>
          <cell r="DP210">
            <v>0</v>
          </cell>
          <cell r="DQ210">
            <v>0</v>
          </cell>
          <cell r="DR210">
            <v>0</v>
          </cell>
          <cell r="DS210">
            <v>0</v>
          </cell>
          <cell r="DT210">
            <v>0</v>
          </cell>
          <cell r="DU210">
            <v>0</v>
          </cell>
          <cell r="DV210">
            <v>0</v>
          </cell>
          <cell r="DW210">
            <v>0</v>
          </cell>
          <cell r="DX210">
            <v>0</v>
          </cell>
          <cell r="DY210">
            <v>0</v>
          </cell>
          <cell r="DZ210">
            <v>0</v>
          </cell>
          <cell r="EA210">
            <v>0</v>
          </cell>
          <cell r="EB210">
            <v>0</v>
          </cell>
          <cell r="EC210">
            <v>0</v>
          </cell>
          <cell r="ED210">
            <v>0</v>
          </cell>
        </row>
        <row r="212"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P212">
            <v>0</v>
          </cell>
          <cell r="AQ212">
            <v>0</v>
          </cell>
          <cell r="AR212">
            <v>0</v>
          </cell>
          <cell r="AS212">
            <v>0</v>
          </cell>
          <cell r="AT212">
            <v>0</v>
          </cell>
          <cell r="AU212">
            <v>0</v>
          </cell>
          <cell r="AV212">
            <v>0</v>
          </cell>
          <cell r="AW212">
            <v>0</v>
          </cell>
          <cell r="AX212">
            <v>0</v>
          </cell>
          <cell r="AY212">
            <v>0</v>
          </cell>
          <cell r="AZ212">
            <v>0</v>
          </cell>
          <cell r="BA212">
            <v>0</v>
          </cell>
          <cell r="BB212">
            <v>0</v>
          </cell>
          <cell r="BC212">
            <v>0</v>
          </cell>
          <cell r="BD212">
            <v>0</v>
          </cell>
          <cell r="BE212">
            <v>0</v>
          </cell>
          <cell r="BF212">
            <v>0</v>
          </cell>
          <cell r="BG212">
            <v>0</v>
          </cell>
          <cell r="BH212">
            <v>0</v>
          </cell>
          <cell r="BI212">
            <v>0</v>
          </cell>
          <cell r="BJ212">
            <v>0</v>
          </cell>
          <cell r="BK212">
            <v>0</v>
          </cell>
          <cell r="BL212">
            <v>0</v>
          </cell>
          <cell r="BM212">
            <v>0</v>
          </cell>
          <cell r="BN212">
            <v>0</v>
          </cell>
          <cell r="BO212">
            <v>0</v>
          </cell>
          <cell r="BP212">
            <v>0</v>
          </cell>
          <cell r="BQ212">
            <v>0</v>
          </cell>
          <cell r="BR212">
            <v>0</v>
          </cell>
          <cell r="BS212">
            <v>0</v>
          </cell>
          <cell r="BT212">
            <v>0</v>
          </cell>
          <cell r="BU212">
            <v>0</v>
          </cell>
          <cell r="BV212">
            <v>0</v>
          </cell>
          <cell r="BW212">
            <v>0</v>
          </cell>
          <cell r="BX212">
            <v>0</v>
          </cell>
          <cell r="BY212">
            <v>0</v>
          </cell>
          <cell r="BZ212">
            <v>0</v>
          </cell>
          <cell r="CA212">
            <v>0</v>
          </cell>
          <cell r="CB212">
            <v>0</v>
          </cell>
          <cell r="CC212">
            <v>0</v>
          </cell>
          <cell r="CD212">
            <v>0</v>
          </cell>
          <cell r="CE212">
            <v>0</v>
          </cell>
          <cell r="CF212">
            <v>0</v>
          </cell>
          <cell r="CG212">
            <v>0</v>
          </cell>
          <cell r="CH212">
            <v>0</v>
          </cell>
          <cell r="CI212">
            <v>0</v>
          </cell>
          <cell r="CJ212">
            <v>0</v>
          </cell>
          <cell r="CK212">
            <v>0</v>
          </cell>
          <cell r="CL212">
            <v>0</v>
          </cell>
          <cell r="CM212">
            <v>0</v>
          </cell>
          <cell r="CN212">
            <v>0</v>
          </cell>
          <cell r="CO212">
            <v>0</v>
          </cell>
          <cell r="CP212">
            <v>0</v>
          </cell>
          <cell r="CQ212">
            <v>0</v>
          </cell>
          <cell r="CR212">
            <v>0</v>
          </cell>
          <cell r="CS212">
            <v>0</v>
          </cell>
          <cell r="CT212">
            <v>0</v>
          </cell>
          <cell r="CU212">
            <v>0</v>
          </cell>
          <cell r="CV212">
            <v>0</v>
          </cell>
          <cell r="CW212">
            <v>0</v>
          </cell>
          <cell r="CX212">
            <v>0</v>
          </cell>
          <cell r="CY212">
            <v>0</v>
          </cell>
          <cell r="CZ212">
            <v>0</v>
          </cell>
          <cell r="DA212">
            <v>0</v>
          </cell>
          <cell r="DB212">
            <v>0</v>
          </cell>
          <cell r="DC212">
            <v>0</v>
          </cell>
          <cell r="DD212">
            <v>0</v>
          </cell>
          <cell r="DE212" t="e">
            <v>#N/A</v>
          </cell>
          <cell r="DF212" t="e">
            <v>#N/A</v>
          </cell>
          <cell r="DG212" t="e">
            <v>#N/A</v>
          </cell>
          <cell r="DH212" t="e">
            <v>#N/A</v>
          </cell>
          <cell r="DI212" t="e">
            <v>#N/A</v>
          </cell>
          <cell r="DJ212" t="e">
            <v>#N/A</v>
          </cell>
          <cell r="DK212" t="e">
            <v>#N/A</v>
          </cell>
          <cell r="DL212" t="e">
            <v>#N/A</v>
          </cell>
          <cell r="DM212" t="e">
            <v>#N/A</v>
          </cell>
          <cell r="DN212" t="e">
            <v>#N/A</v>
          </cell>
          <cell r="DO212" t="e">
            <v>#N/A</v>
          </cell>
          <cell r="DP212" t="e">
            <v>#N/A</v>
          </cell>
          <cell r="DQ212" t="e">
            <v>#N/A</v>
          </cell>
          <cell r="DR212" t="e">
            <v>#N/A</v>
          </cell>
          <cell r="DS212" t="e">
            <v>#N/A</v>
          </cell>
          <cell r="DT212" t="e">
            <v>#N/A</v>
          </cell>
          <cell r="DU212" t="e">
            <v>#N/A</v>
          </cell>
          <cell r="DV212" t="e">
            <v>#N/A</v>
          </cell>
          <cell r="DW212" t="e">
            <v>#N/A</v>
          </cell>
          <cell r="DX212" t="e">
            <v>#N/A</v>
          </cell>
          <cell r="DY212" t="e">
            <v>#N/A</v>
          </cell>
          <cell r="DZ212" t="e">
            <v>#N/A</v>
          </cell>
          <cell r="EA212" t="e">
            <v>#N/A</v>
          </cell>
          <cell r="EB212" t="e">
            <v>#N/A</v>
          </cell>
          <cell r="EC212" t="e">
            <v>#N/A</v>
          </cell>
          <cell r="ED212" t="e">
            <v>#N/A</v>
          </cell>
          <cell r="EE212">
            <v>0</v>
          </cell>
        </row>
        <row r="215"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  <cell r="BC215">
            <v>0</v>
          </cell>
          <cell r="BD215">
            <v>0</v>
          </cell>
          <cell r="BE215">
            <v>0</v>
          </cell>
          <cell r="BF215">
            <v>0</v>
          </cell>
          <cell r="BG215">
            <v>0</v>
          </cell>
          <cell r="BH215">
            <v>0</v>
          </cell>
          <cell r="BI215">
            <v>0</v>
          </cell>
          <cell r="BJ215">
            <v>0</v>
          </cell>
          <cell r="BK215">
            <v>0</v>
          </cell>
          <cell r="BL215">
            <v>0</v>
          </cell>
          <cell r="BM215">
            <v>0</v>
          </cell>
          <cell r="BN215">
            <v>0</v>
          </cell>
          <cell r="BO215">
            <v>0</v>
          </cell>
          <cell r="BP215">
            <v>0</v>
          </cell>
          <cell r="BQ215">
            <v>0</v>
          </cell>
          <cell r="BR215">
            <v>0</v>
          </cell>
          <cell r="BS215">
            <v>0</v>
          </cell>
          <cell r="BT215">
            <v>0</v>
          </cell>
          <cell r="BU215">
            <v>0</v>
          </cell>
          <cell r="BV215">
            <v>0</v>
          </cell>
          <cell r="BW215">
            <v>0</v>
          </cell>
          <cell r="BX215">
            <v>0</v>
          </cell>
          <cell r="BY215">
            <v>0</v>
          </cell>
          <cell r="BZ215">
            <v>0</v>
          </cell>
          <cell r="CA215">
            <v>0</v>
          </cell>
          <cell r="CB215">
            <v>0</v>
          </cell>
          <cell r="CC215">
            <v>0</v>
          </cell>
          <cell r="CD215">
            <v>0</v>
          </cell>
          <cell r="CE215">
            <v>0</v>
          </cell>
          <cell r="CF215">
            <v>0</v>
          </cell>
          <cell r="CG215">
            <v>0</v>
          </cell>
          <cell r="CH215">
            <v>0</v>
          </cell>
          <cell r="CI215">
            <v>0</v>
          </cell>
          <cell r="CJ215">
            <v>0</v>
          </cell>
          <cell r="CK215">
            <v>0</v>
          </cell>
          <cell r="CL215">
            <v>0</v>
          </cell>
          <cell r="CM215">
            <v>0</v>
          </cell>
          <cell r="CN215">
            <v>0</v>
          </cell>
          <cell r="CO215">
            <v>0</v>
          </cell>
          <cell r="CP215">
            <v>0</v>
          </cell>
          <cell r="CQ215">
            <v>0</v>
          </cell>
          <cell r="CR215">
            <v>0</v>
          </cell>
          <cell r="CS215">
            <v>0</v>
          </cell>
          <cell r="CT215">
            <v>0</v>
          </cell>
          <cell r="CU215">
            <v>0</v>
          </cell>
          <cell r="CV215">
            <v>0</v>
          </cell>
          <cell r="CW215">
            <v>0</v>
          </cell>
          <cell r="CX215">
            <v>0</v>
          </cell>
          <cell r="CY215">
            <v>0</v>
          </cell>
          <cell r="CZ215">
            <v>0</v>
          </cell>
          <cell r="DA215">
            <v>0</v>
          </cell>
          <cell r="DB215">
            <v>0</v>
          </cell>
          <cell r="DC215">
            <v>0</v>
          </cell>
          <cell r="DD215">
            <v>0</v>
          </cell>
          <cell r="DE215">
            <v>0</v>
          </cell>
          <cell r="DF215">
            <v>0</v>
          </cell>
          <cell r="DG215">
            <v>0</v>
          </cell>
          <cell r="DH215">
            <v>0</v>
          </cell>
          <cell r="DI215">
            <v>0</v>
          </cell>
          <cell r="DJ215">
            <v>0</v>
          </cell>
          <cell r="DK215">
            <v>0</v>
          </cell>
          <cell r="DL215">
            <v>0</v>
          </cell>
          <cell r="DM215">
            <v>0</v>
          </cell>
          <cell r="DN215">
            <v>0</v>
          </cell>
          <cell r="DO215">
            <v>0</v>
          </cell>
          <cell r="DP215">
            <v>0</v>
          </cell>
          <cell r="DQ215">
            <v>0</v>
          </cell>
          <cell r="DR215">
            <v>0</v>
          </cell>
          <cell r="DS215">
            <v>0</v>
          </cell>
          <cell r="DT215">
            <v>0</v>
          </cell>
          <cell r="DU215">
            <v>0</v>
          </cell>
          <cell r="DV215">
            <v>0</v>
          </cell>
          <cell r="DW215">
            <v>0</v>
          </cell>
          <cell r="DX215">
            <v>0</v>
          </cell>
          <cell r="DY215">
            <v>0</v>
          </cell>
          <cell r="DZ215">
            <v>0</v>
          </cell>
          <cell r="EA215">
            <v>0</v>
          </cell>
          <cell r="EB215">
            <v>0</v>
          </cell>
          <cell r="EC215">
            <v>0</v>
          </cell>
          <cell r="ED215">
            <v>0</v>
          </cell>
        </row>
        <row r="216"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0</v>
          </cell>
          <cell r="AI216">
            <v>0</v>
          </cell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0</v>
          </cell>
          <cell r="AS216">
            <v>0</v>
          </cell>
          <cell r="AT216">
            <v>0</v>
          </cell>
          <cell r="AU216">
            <v>0</v>
          </cell>
          <cell r="AV216">
            <v>0</v>
          </cell>
          <cell r="AW216">
            <v>0</v>
          </cell>
          <cell r="AX216">
            <v>0</v>
          </cell>
          <cell r="AY216">
            <v>0</v>
          </cell>
          <cell r="AZ216">
            <v>0</v>
          </cell>
          <cell r="BA216">
            <v>0</v>
          </cell>
          <cell r="BB216">
            <v>0</v>
          </cell>
          <cell r="BC216">
            <v>0</v>
          </cell>
          <cell r="BD216">
            <v>0</v>
          </cell>
          <cell r="BE216">
            <v>0</v>
          </cell>
          <cell r="BF216">
            <v>0</v>
          </cell>
          <cell r="BG216">
            <v>0</v>
          </cell>
          <cell r="BH216">
            <v>0</v>
          </cell>
          <cell r="BI216">
            <v>0</v>
          </cell>
          <cell r="BJ216">
            <v>0</v>
          </cell>
          <cell r="BK216">
            <v>0</v>
          </cell>
          <cell r="BL216">
            <v>0</v>
          </cell>
          <cell r="BM216">
            <v>0</v>
          </cell>
          <cell r="BN216">
            <v>0</v>
          </cell>
          <cell r="BO216">
            <v>0</v>
          </cell>
          <cell r="BP216">
            <v>0</v>
          </cell>
          <cell r="BQ216">
            <v>0</v>
          </cell>
          <cell r="BR216">
            <v>0</v>
          </cell>
          <cell r="BS216">
            <v>0</v>
          </cell>
          <cell r="BT216">
            <v>0</v>
          </cell>
          <cell r="BU216">
            <v>0</v>
          </cell>
          <cell r="BV216">
            <v>0</v>
          </cell>
          <cell r="BW216">
            <v>0</v>
          </cell>
          <cell r="BX216">
            <v>0</v>
          </cell>
          <cell r="BY216">
            <v>0</v>
          </cell>
          <cell r="BZ216">
            <v>0</v>
          </cell>
          <cell r="CA216">
            <v>0</v>
          </cell>
          <cell r="CB216">
            <v>0</v>
          </cell>
          <cell r="CC216">
            <v>0</v>
          </cell>
          <cell r="CD216">
            <v>0</v>
          </cell>
          <cell r="CE216">
            <v>0</v>
          </cell>
          <cell r="CF216">
            <v>0</v>
          </cell>
          <cell r="CG216">
            <v>0</v>
          </cell>
          <cell r="CH216">
            <v>0</v>
          </cell>
          <cell r="CI216">
            <v>0</v>
          </cell>
          <cell r="CJ216">
            <v>0</v>
          </cell>
          <cell r="CK216">
            <v>0</v>
          </cell>
          <cell r="CL216">
            <v>0</v>
          </cell>
          <cell r="CM216">
            <v>0</v>
          </cell>
          <cell r="CN216">
            <v>0</v>
          </cell>
          <cell r="CO216">
            <v>0</v>
          </cell>
          <cell r="CP216">
            <v>0</v>
          </cell>
          <cell r="CQ216">
            <v>0</v>
          </cell>
          <cell r="CR216">
            <v>0</v>
          </cell>
          <cell r="CS216">
            <v>0</v>
          </cell>
          <cell r="CT216">
            <v>0</v>
          </cell>
          <cell r="CU216">
            <v>0</v>
          </cell>
          <cell r="CV216">
            <v>0</v>
          </cell>
          <cell r="CW216">
            <v>0</v>
          </cell>
          <cell r="CX216">
            <v>0</v>
          </cell>
          <cell r="CY216">
            <v>0</v>
          </cell>
          <cell r="CZ216">
            <v>0</v>
          </cell>
          <cell r="DA216">
            <v>0</v>
          </cell>
          <cell r="DB216">
            <v>0</v>
          </cell>
          <cell r="DC216">
            <v>0</v>
          </cell>
          <cell r="DD216">
            <v>0</v>
          </cell>
          <cell r="DE216">
            <v>0</v>
          </cell>
          <cell r="DF216">
            <v>0</v>
          </cell>
          <cell r="DG216">
            <v>0</v>
          </cell>
          <cell r="DH216">
            <v>0</v>
          </cell>
          <cell r="DI216">
            <v>0</v>
          </cell>
          <cell r="DJ216">
            <v>0</v>
          </cell>
          <cell r="DK216">
            <v>0</v>
          </cell>
          <cell r="DL216">
            <v>0</v>
          </cell>
          <cell r="DM216">
            <v>0</v>
          </cell>
          <cell r="DN216">
            <v>0</v>
          </cell>
          <cell r="DO216">
            <v>0</v>
          </cell>
          <cell r="DP216">
            <v>0</v>
          </cell>
          <cell r="DQ216">
            <v>0</v>
          </cell>
          <cell r="DR216">
            <v>0</v>
          </cell>
          <cell r="DS216">
            <v>0</v>
          </cell>
          <cell r="DT216">
            <v>0</v>
          </cell>
          <cell r="DU216">
            <v>0</v>
          </cell>
          <cell r="DV216">
            <v>0</v>
          </cell>
          <cell r="DW216">
            <v>0</v>
          </cell>
          <cell r="DX216">
            <v>0</v>
          </cell>
          <cell r="DY216">
            <v>0</v>
          </cell>
          <cell r="DZ216">
            <v>0</v>
          </cell>
          <cell r="EA216">
            <v>0</v>
          </cell>
          <cell r="EB216">
            <v>0</v>
          </cell>
          <cell r="EC216">
            <v>0</v>
          </cell>
          <cell r="ED216">
            <v>0</v>
          </cell>
        </row>
        <row r="217"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0</v>
          </cell>
          <cell r="AT217">
            <v>0</v>
          </cell>
          <cell r="AU217">
            <v>0</v>
          </cell>
          <cell r="AV217">
            <v>0</v>
          </cell>
          <cell r="AW217">
            <v>0</v>
          </cell>
          <cell r="AX217">
            <v>0</v>
          </cell>
          <cell r="AY217">
            <v>0</v>
          </cell>
          <cell r="AZ217">
            <v>0</v>
          </cell>
          <cell r="BA217">
            <v>0</v>
          </cell>
          <cell r="BB217">
            <v>0</v>
          </cell>
          <cell r="BC217">
            <v>0</v>
          </cell>
          <cell r="BD217">
            <v>0</v>
          </cell>
          <cell r="BE217">
            <v>0</v>
          </cell>
          <cell r="BF217">
            <v>0</v>
          </cell>
          <cell r="BG217">
            <v>0</v>
          </cell>
          <cell r="BH217">
            <v>0</v>
          </cell>
          <cell r="BI217">
            <v>0</v>
          </cell>
          <cell r="BJ217">
            <v>0</v>
          </cell>
          <cell r="BK217">
            <v>0</v>
          </cell>
          <cell r="BL217">
            <v>0</v>
          </cell>
          <cell r="BM217">
            <v>0</v>
          </cell>
          <cell r="BN217">
            <v>0</v>
          </cell>
          <cell r="BO217">
            <v>0</v>
          </cell>
          <cell r="BP217">
            <v>0</v>
          </cell>
          <cell r="BQ217">
            <v>0</v>
          </cell>
          <cell r="BR217">
            <v>0</v>
          </cell>
          <cell r="BS217">
            <v>0</v>
          </cell>
          <cell r="BT217">
            <v>0</v>
          </cell>
          <cell r="BU217">
            <v>0</v>
          </cell>
          <cell r="BV217">
            <v>0</v>
          </cell>
          <cell r="BW217">
            <v>0</v>
          </cell>
          <cell r="BX217">
            <v>0</v>
          </cell>
          <cell r="BY217">
            <v>0</v>
          </cell>
          <cell r="BZ217">
            <v>0</v>
          </cell>
          <cell r="CA217">
            <v>0</v>
          </cell>
          <cell r="CB217">
            <v>0</v>
          </cell>
          <cell r="CC217">
            <v>0</v>
          </cell>
          <cell r="CD217">
            <v>0</v>
          </cell>
          <cell r="CE217">
            <v>0</v>
          </cell>
          <cell r="CF217">
            <v>0</v>
          </cell>
          <cell r="CG217">
            <v>0</v>
          </cell>
          <cell r="CH217">
            <v>0</v>
          </cell>
          <cell r="CI217">
            <v>0</v>
          </cell>
          <cell r="CJ217">
            <v>0</v>
          </cell>
          <cell r="CK217">
            <v>0</v>
          </cell>
          <cell r="CL217">
            <v>0</v>
          </cell>
          <cell r="CM217">
            <v>0</v>
          </cell>
          <cell r="CN217">
            <v>0</v>
          </cell>
          <cell r="CO217">
            <v>0</v>
          </cell>
          <cell r="CP217">
            <v>0</v>
          </cell>
          <cell r="CQ217">
            <v>0</v>
          </cell>
          <cell r="CR217">
            <v>0</v>
          </cell>
          <cell r="CS217">
            <v>0</v>
          </cell>
          <cell r="CT217">
            <v>0</v>
          </cell>
          <cell r="CU217">
            <v>0</v>
          </cell>
          <cell r="CV217">
            <v>0</v>
          </cell>
          <cell r="CW217">
            <v>0</v>
          </cell>
          <cell r="CX217">
            <v>0</v>
          </cell>
          <cell r="CY217">
            <v>0</v>
          </cell>
          <cell r="CZ217">
            <v>0</v>
          </cell>
          <cell r="DA217">
            <v>0</v>
          </cell>
          <cell r="DB217">
            <v>0</v>
          </cell>
          <cell r="DC217">
            <v>0</v>
          </cell>
          <cell r="DD217">
            <v>0</v>
          </cell>
          <cell r="DE217">
            <v>0</v>
          </cell>
          <cell r="DF217">
            <v>0</v>
          </cell>
          <cell r="DG217">
            <v>0</v>
          </cell>
          <cell r="DH217">
            <v>0</v>
          </cell>
          <cell r="DI217">
            <v>0</v>
          </cell>
          <cell r="DJ217">
            <v>0</v>
          </cell>
          <cell r="DK217">
            <v>0</v>
          </cell>
          <cell r="DL217">
            <v>0</v>
          </cell>
          <cell r="DM217">
            <v>0</v>
          </cell>
          <cell r="DN217">
            <v>0</v>
          </cell>
          <cell r="DO217">
            <v>0</v>
          </cell>
          <cell r="DP217">
            <v>0</v>
          </cell>
          <cell r="DQ217">
            <v>0</v>
          </cell>
          <cell r="DR217">
            <v>0</v>
          </cell>
          <cell r="DS217">
            <v>0</v>
          </cell>
          <cell r="DT217">
            <v>0</v>
          </cell>
          <cell r="DU217">
            <v>0</v>
          </cell>
          <cell r="DV217">
            <v>0</v>
          </cell>
          <cell r="DW217">
            <v>0</v>
          </cell>
          <cell r="DX217">
            <v>0</v>
          </cell>
          <cell r="DY217">
            <v>0</v>
          </cell>
          <cell r="DZ217">
            <v>0</v>
          </cell>
          <cell r="EA217">
            <v>0</v>
          </cell>
          <cell r="EB217">
            <v>0</v>
          </cell>
          <cell r="EC217">
            <v>0</v>
          </cell>
          <cell r="ED217">
            <v>0</v>
          </cell>
        </row>
        <row r="218"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0</v>
          </cell>
          <cell r="BD218">
            <v>0</v>
          </cell>
          <cell r="BE218">
            <v>0</v>
          </cell>
          <cell r="BF218">
            <v>0</v>
          </cell>
          <cell r="BG218">
            <v>0</v>
          </cell>
          <cell r="BH218">
            <v>0</v>
          </cell>
          <cell r="BI218">
            <v>0</v>
          </cell>
          <cell r="BJ218">
            <v>0</v>
          </cell>
          <cell r="BK218">
            <v>0</v>
          </cell>
          <cell r="BL218">
            <v>0</v>
          </cell>
          <cell r="BM218">
            <v>0</v>
          </cell>
          <cell r="BN218">
            <v>0</v>
          </cell>
          <cell r="BO218">
            <v>0</v>
          </cell>
          <cell r="BP218">
            <v>0</v>
          </cell>
          <cell r="BQ218">
            <v>0</v>
          </cell>
          <cell r="BR218">
            <v>0</v>
          </cell>
          <cell r="BS218">
            <v>0</v>
          </cell>
          <cell r="BT218">
            <v>0</v>
          </cell>
          <cell r="BU218">
            <v>0</v>
          </cell>
          <cell r="BV218">
            <v>0</v>
          </cell>
          <cell r="BW218">
            <v>0</v>
          </cell>
          <cell r="BX218">
            <v>0</v>
          </cell>
          <cell r="BY218">
            <v>0</v>
          </cell>
          <cell r="BZ218">
            <v>0</v>
          </cell>
          <cell r="CA218">
            <v>0</v>
          </cell>
          <cell r="CB218">
            <v>0</v>
          </cell>
          <cell r="CC218">
            <v>0</v>
          </cell>
          <cell r="CD218">
            <v>0</v>
          </cell>
          <cell r="CE218">
            <v>0</v>
          </cell>
          <cell r="CF218">
            <v>0</v>
          </cell>
          <cell r="CG218">
            <v>0</v>
          </cell>
          <cell r="CH218">
            <v>0</v>
          </cell>
          <cell r="CI218">
            <v>0</v>
          </cell>
          <cell r="CJ218">
            <v>0</v>
          </cell>
          <cell r="CK218">
            <v>0</v>
          </cell>
          <cell r="CL218">
            <v>0</v>
          </cell>
          <cell r="CM218">
            <v>0</v>
          </cell>
          <cell r="CN218">
            <v>0</v>
          </cell>
          <cell r="CO218">
            <v>0</v>
          </cell>
          <cell r="CP218">
            <v>0</v>
          </cell>
          <cell r="CQ218">
            <v>0</v>
          </cell>
          <cell r="CR218">
            <v>0</v>
          </cell>
          <cell r="CS218">
            <v>0</v>
          </cell>
          <cell r="CT218">
            <v>0</v>
          </cell>
          <cell r="CU218">
            <v>0</v>
          </cell>
          <cell r="CV218">
            <v>0</v>
          </cell>
          <cell r="CW218">
            <v>0</v>
          </cell>
          <cell r="CX218">
            <v>0</v>
          </cell>
          <cell r="CY218">
            <v>0</v>
          </cell>
          <cell r="CZ218">
            <v>0</v>
          </cell>
          <cell r="DA218">
            <v>0</v>
          </cell>
          <cell r="DB218">
            <v>0</v>
          </cell>
          <cell r="DC218">
            <v>0</v>
          </cell>
          <cell r="DD218">
            <v>0</v>
          </cell>
          <cell r="DE218">
            <v>0</v>
          </cell>
          <cell r="DF218">
            <v>0</v>
          </cell>
          <cell r="DG218">
            <v>0</v>
          </cell>
          <cell r="DH218">
            <v>0</v>
          </cell>
          <cell r="DI218">
            <v>0</v>
          </cell>
          <cell r="DJ218">
            <v>0</v>
          </cell>
          <cell r="DK218">
            <v>0</v>
          </cell>
          <cell r="DL218">
            <v>0</v>
          </cell>
          <cell r="DM218">
            <v>0</v>
          </cell>
          <cell r="DN218">
            <v>0</v>
          </cell>
          <cell r="DO218">
            <v>0</v>
          </cell>
          <cell r="DP218">
            <v>0</v>
          </cell>
          <cell r="DQ218">
            <v>0</v>
          </cell>
          <cell r="DR218">
            <v>0</v>
          </cell>
          <cell r="DS218">
            <v>0</v>
          </cell>
          <cell r="DT218">
            <v>0</v>
          </cell>
          <cell r="DU218">
            <v>0</v>
          </cell>
          <cell r="DV218">
            <v>0</v>
          </cell>
          <cell r="DW218">
            <v>0</v>
          </cell>
          <cell r="DX218">
            <v>0</v>
          </cell>
          <cell r="DY218">
            <v>0</v>
          </cell>
          <cell r="DZ218">
            <v>0</v>
          </cell>
          <cell r="EA218">
            <v>0</v>
          </cell>
          <cell r="EB218">
            <v>0</v>
          </cell>
          <cell r="EC218">
            <v>0</v>
          </cell>
          <cell r="ED218">
            <v>0</v>
          </cell>
        </row>
        <row r="219"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0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  <cell r="BC219">
            <v>0</v>
          </cell>
          <cell r="BD219">
            <v>0</v>
          </cell>
          <cell r="BE219">
            <v>0</v>
          </cell>
          <cell r="BF219">
            <v>0</v>
          </cell>
          <cell r="BG219">
            <v>0</v>
          </cell>
          <cell r="BH219">
            <v>0</v>
          </cell>
          <cell r="BI219">
            <v>0</v>
          </cell>
          <cell r="BJ219">
            <v>0</v>
          </cell>
          <cell r="BK219">
            <v>0</v>
          </cell>
          <cell r="BL219">
            <v>0</v>
          </cell>
          <cell r="BM219">
            <v>0</v>
          </cell>
          <cell r="BN219">
            <v>0</v>
          </cell>
          <cell r="BO219">
            <v>0</v>
          </cell>
          <cell r="BP219">
            <v>0</v>
          </cell>
          <cell r="BQ219">
            <v>0</v>
          </cell>
          <cell r="BR219">
            <v>0</v>
          </cell>
          <cell r="BS219">
            <v>0</v>
          </cell>
          <cell r="BT219">
            <v>0</v>
          </cell>
          <cell r="BU219">
            <v>0</v>
          </cell>
          <cell r="BV219">
            <v>0</v>
          </cell>
          <cell r="BW219">
            <v>0</v>
          </cell>
          <cell r="BX219">
            <v>0</v>
          </cell>
          <cell r="BY219">
            <v>0</v>
          </cell>
          <cell r="BZ219">
            <v>0</v>
          </cell>
          <cell r="CA219">
            <v>0</v>
          </cell>
          <cell r="CB219">
            <v>0</v>
          </cell>
          <cell r="CC219">
            <v>0</v>
          </cell>
          <cell r="CD219">
            <v>0</v>
          </cell>
          <cell r="CE219">
            <v>0</v>
          </cell>
          <cell r="CF219">
            <v>0</v>
          </cell>
          <cell r="CG219">
            <v>0</v>
          </cell>
          <cell r="CH219">
            <v>0</v>
          </cell>
          <cell r="CI219">
            <v>0</v>
          </cell>
          <cell r="CJ219">
            <v>0</v>
          </cell>
          <cell r="CK219">
            <v>0</v>
          </cell>
          <cell r="CL219">
            <v>0</v>
          </cell>
          <cell r="CM219">
            <v>0</v>
          </cell>
          <cell r="CN219">
            <v>0</v>
          </cell>
          <cell r="CO219">
            <v>0</v>
          </cell>
          <cell r="CP219">
            <v>0</v>
          </cell>
          <cell r="CQ219">
            <v>0</v>
          </cell>
          <cell r="CR219">
            <v>0</v>
          </cell>
          <cell r="CS219">
            <v>0</v>
          </cell>
          <cell r="CT219">
            <v>0</v>
          </cell>
          <cell r="CU219">
            <v>0</v>
          </cell>
          <cell r="CV219">
            <v>0</v>
          </cell>
          <cell r="CW219">
            <v>0</v>
          </cell>
          <cell r="CX219">
            <v>0</v>
          </cell>
          <cell r="CY219">
            <v>0</v>
          </cell>
          <cell r="CZ219">
            <v>0</v>
          </cell>
          <cell r="DA219">
            <v>0</v>
          </cell>
          <cell r="DB219">
            <v>0</v>
          </cell>
          <cell r="DC219">
            <v>0</v>
          </cell>
          <cell r="DD219">
            <v>0</v>
          </cell>
          <cell r="DE219">
            <v>0</v>
          </cell>
          <cell r="DF219">
            <v>0</v>
          </cell>
          <cell r="DG219">
            <v>0</v>
          </cell>
          <cell r="DH219">
            <v>0</v>
          </cell>
          <cell r="DI219">
            <v>0</v>
          </cell>
          <cell r="DJ219">
            <v>0</v>
          </cell>
          <cell r="DK219">
            <v>0</v>
          </cell>
          <cell r="DL219">
            <v>0</v>
          </cell>
          <cell r="DM219">
            <v>0</v>
          </cell>
          <cell r="DN219">
            <v>0</v>
          </cell>
          <cell r="DO219">
            <v>0</v>
          </cell>
          <cell r="DP219">
            <v>0</v>
          </cell>
          <cell r="DQ219">
            <v>0</v>
          </cell>
          <cell r="DR219">
            <v>0</v>
          </cell>
          <cell r="DS219">
            <v>0</v>
          </cell>
          <cell r="DT219">
            <v>0</v>
          </cell>
          <cell r="DU219">
            <v>0</v>
          </cell>
          <cell r="DV219">
            <v>0</v>
          </cell>
          <cell r="DW219">
            <v>0</v>
          </cell>
          <cell r="DX219">
            <v>0</v>
          </cell>
          <cell r="DY219">
            <v>0</v>
          </cell>
          <cell r="DZ219">
            <v>0</v>
          </cell>
          <cell r="EA219">
            <v>0</v>
          </cell>
          <cell r="EB219">
            <v>0</v>
          </cell>
          <cell r="EC219">
            <v>0</v>
          </cell>
          <cell r="ED219">
            <v>0</v>
          </cell>
        </row>
        <row r="220">
          <cell r="F220">
            <v>3199.8448604624718</v>
          </cell>
          <cell r="G220">
            <v>2901.9550455249846</v>
          </cell>
          <cell r="H220">
            <v>12573.726730536669</v>
          </cell>
          <cell r="I220">
            <v>4022.2184017039835</v>
          </cell>
          <cell r="J220">
            <v>-2520.6278464011848</v>
          </cell>
          <cell r="K220">
            <v>1044.9673524014652</v>
          </cell>
          <cell r="L220">
            <v>4639.8809326756746</v>
          </cell>
          <cell r="M220">
            <v>1202.6183603089303</v>
          </cell>
          <cell r="N220">
            <v>475.77662385813892</v>
          </cell>
          <cell r="O220">
            <v>8964.224549530074</v>
          </cell>
          <cell r="P220">
            <v>3989.5117000639439</v>
          </cell>
          <cell r="Q220">
            <v>6428.1610223576427</v>
          </cell>
          <cell r="R220">
            <v>79684.554543048143</v>
          </cell>
          <cell r="S220">
            <v>6581.6445026099682</v>
          </cell>
          <cell r="T220">
            <v>6393.4993968177587</v>
          </cell>
          <cell r="U220">
            <v>15467.269326146692</v>
          </cell>
          <cell r="V220">
            <v>6087.2178073897958</v>
          </cell>
          <cell r="W220">
            <v>9525.0974132213742</v>
          </cell>
          <cell r="X220">
            <v>2679.1666824761778</v>
          </cell>
          <cell r="Y220">
            <v>2963.2240912206471</v>
          </cell>
          <cell r="Z220">
            <v>688.06652118265629</v>
          </cell>
          <cell r="AA220">
            <v>12023.379870129749</v>
          </cell>
          <cell r="AB220">
            <v>6461.4474989101291</v>
          </cell>
          <cell r="AC220">
            <v>7191.7056213915348</v>
          </cell>
          <cell r="AD220">
            <v>3622.8358115274459</v>
          </cell>
          <cell r="AE220">
            <v>85607.306341052055</v>
          </cell>
          <cell r="AF220">
            <v>8212.3359428029507</v>
          </cell>
          <cell r="AG220">
            <v>10693.981516178697</v>
          </cell>
          <cell r="AH220">
            <v>15462.006007149816</v>
          </cell>
          <cell r="AI220">
            <v>6339.8008474418893</v>
          </cell>
          <cell r="AJ220">
            <v>9583.125583332032</v>
          </cell>
          <cell r="AK220">
            <v>2194.377064878121</v>
          </cell>
          <cell r="AL220">
            <v>4023.0246189460158</v>
          </cell>
          <cell r="AM220">
            <v>2783.8469823040068</v>
          </cell>
          <cell r="AN220">
            <v>2026.3186599109322</v>
          </cell>
          <cell r="AO220">
            <v>3327.2526983749121</v>
          </cell>
          <cell r="AP220">
            <v>11616.784143460914</v>
          </cell>
          <cell r="AQ220">
            <v>9344.4522762764245</v>
          </cell>
          <cell r="AR220">
            <v>90800.624556005001</v>
          </cell>
          <cell r="AS220">
            <v>4324.7521217409521</v>
          </cell>
          <cell r="AT220">
            <v>7948.3934237416834</v>
          </cell>
          <cell r="AU220">
            <v>13275.097573686391</v>
          </cell>
          <cell r="AV220">
            <v>6487.1281826086342</v>
          </cell>
          <cell r="AW220">
            <v>9535.1582684088498</v>
          </cell>
          <cell r="AX220">
            <v>2092.8528589121997</v>
          </cell>
          <cell r="AY220">
            <v>4354.6573225781322</v>
          </cell>
          <cell r="AZ220">
            <v>3996.8173125050962</v>
          </cell>
          <cell r="BA220">
            <v>3619.2961018811911</v>
          </cell>
          <cell r="BB220">
            <v>4982.6665402594954</v>
          </cell>
          <cell r="BC220">
            <v>14941.865220600739</v>
          </cell>
          <cell r="BD220">
            <v>15241.939629048109</v>
          </cell>
          <cell r="BE220">
            <v>92092.76638096571</v>
          </cell>
          <cell r="BF220">
            <v>3246.256392037496</v>
          </cell>
          <cell r="BG220">
            <v>8533.0093419216573</v>
          </cell>
          <cell r="BH220">
            <v>15339.755984904245</v>
          </cell>
          <cell r="BI220">
            <v>7783.1823406647891</v>
          </cell>
          <cell r="BJ220">
            <v>12258.384247545153</v>
          </cell>
          <cell r="BK220">
            <v>2872.3611814342439</v>
          </cell>
          <cell r="BL220">
            <v>2084.1002590917051</v>
          </cell>
          <cell r="BM220">
            <v>10652.097001999617</v>
          </cell>
          <cell r="BN220">
            <v>2399.7701680362225</v>
          </cell>
          <cell r="BO220">
            <v>6259.0893774516881</v>
          </cell>
          <cell r="BP220">
            <v>5564.5633577629924</v>
          </cell>
          <cell r="BQ220">
            <v>15100.196728114039</v>
          </cell>
          <cell r="BR220">
            <v>66522.954188019037</v>
          </cell>
          <cell r="BS220">
            <v>-2703.7513084374368</v>
          </cell>
          <cell r="BT220">
            <v>4280.5393716804683</v>
          </cell>
          <cell r="BU220">
            <v>13953.640559637919</v>
          </cell>
          <cell r="BV220">
            <v>9669.0991877987981</v>
          </cell>
          <cell r="BW220">
            <v>10603.005945252255</v>
          </cell>
          <cell r="BX220">
            <v>4475.5701795052737</v>
          </cell>
          <cell r="BY220">
            <v>3594.0629441477358</v>
          </cell>
          <cell r="BZ220">
            <v>3000.4329203404486</v>
          </cell>
          <cell r="CA220">
            <v>2743.2377100214362</v>
          </cell>
          <cell r="CB220">
            <v>5092.4118042420596</v>
          </cell>
          <cell r="CC220">
            <v>3192.5289280433208</v>
          </cell>
          <cell r="CD220">
            <v>8622.1759458072484</v>
          </cell>
          <cell r="CE220">
            <v>27172.225525975227</v>
          </cell>
          <cell r="CF220">
            <v>-80.417008068412542</v>
          </cell>
          <cell r="CG220">
            <v>1842.7761848717928</v>
          </cell>
          <cell r="CH220">
            <v>3396.4873007461429</v>
          </cell>
          <cell r="CI220">
            <v>7077.0783499889076</v>
          </cell>
          <cell r="CJ220">
            <v>9820.6885852329433</v>
          </cell>
          <cell r="CK220">
            <v>1172.1801175959408</v>
          </cell>
          <cell r="CL220">
            <v>1658.4985663890839</v>
          </cell>
          <cell r="CM220">
            <v>1099.6685103215277</v>
          </cell>
          <cell r="CN220">
            <v>776.36487789079547</v>
          </cell>
          <cell r="CO220">
            <v>-1025.5213028825819</v>
          </cell>
          <cell r="CP220">
            <v>858.41748611629009</v>
          </cell>
          <cell r="CQ220">
            <v>576.00385778769851</v>
          </cell>
          <cell r="CR220">
            <v>23496.93638497591</v>
          </cell>
          <cell r="CS220">
            <v>2603.6968086063862</v>
          </cell>
          <cell r="CT220">
            <v>3661.1614339388907</v>
          </cell>
          <cell r="CU220">
            <v>588.47056974843144</v>
          </cell>
          <cell r="CV220">
            <v>3654.3660331368446</v>
          </cell>
          <cell r="CW220">
            <v>2270.610769122839</v>
          </cell>
          <cell r="CX220">
            <v>2110.1947501096874</v>
          </cell>
          <cell r="CY220">
            <v>1036.5771228633821</v>
          </cell>
          <cell r="CZ220">
            <v>357.87254241853952</v>
          </cell>
          <cell r="DA220">
            <v>2064.5207446999848</v>
          </cell>
          <cell r="DB220">
            <v>1722.8012041933835</v>
          </cell>
          <cell r="DC220">
            <v>1514.761679533869</v>
          </cell>
          <cell r="DD220">
            <v>1911.9027266092598</v>
          </cell>
          <cell r="DE220">
            <v>0</v>
          </cell>
          <cell r="DF220">
            <v>0</v>
          </cell>
          <cell r="DG220">
            <v>0</v>
          </cell>
          <cell r="DH220">
            <v>0</v>
          </cell>
          <cell r="DI220">
            <v>0</v>
          </cell>
          <cell r="DJ220">
            <v>0</v>
          </cell>
          <cell r="DK220">
            <v>0</v>
          </cell>
          <cell r="DL220">
            <v>0</v>
          </cell>
          <cell r="DM220">
            <v>0</v>
          </cell>
          <cell r="DN220">
            <v>0</v>
          </cell>
          <cell r="DO220">
            <v>0</v>
          </cell>
          <cell r="DP220">
            <v>0</v>
          </cell>
          <cell r="DQ220">
            <v>0</v>
          </cell>
          <cell r="DR220">
            <v>0</v>
          </cell>
          <cell r="DS220">
            <v>0</v>
          </cell>
          <cell r="DT220">
            <v>0</v>
          </cell>
          <cell r="DU220">
            <v>0</v>
          </cell>
          <cell r="DV220">
            <v>0</v>
          </cell>
          <cell r="DW220">
            <v>0</v>
          </cell>
          <cell r="DX220">
            <v>0</v>
          </cell>
          <cell r="DY220">
            <v>0</v>
          </cell>
          <cell r="DZ220">
            <v>0</v>
          </cell>
          <cell r="EA220">
            <v>0</v>
          </cell>
          <cell r="EB220">
            <v>0</v>
          </cell>
          <cell r="EC220">
            <v>0</v>
          </cell>
          <cell r="ED220">
            <v>0</v>
          </cell>
        </row>
        <row r="221">
          <cell r="F221">
            <v>2519.2084781024605</v>
          </cell>
          <cell r="G221">
            <v>-551.15860459953547</v>
          </cell>
          <cell r="H221">
            <v>2756.2835230957717</v>
          </cell>
          <cell r="I221">
            <v>3720.2797060459852</v>
          </cell>
          <cell r="J221">
            <v>1165.1012211181223</v>
          </cell>
          <cell r="K221">
            <v>367.87506981752813</v>
          </cell>
          <cell r="L221">
            <v>675.58212821185589</v>
          </cell>
          <cell r="M221">
            <v>-307.70705839805305</v>
          </cell>
          <cell r="N221">
            <v>606.58511511981487</v>
          </cell>
          <cell r="O221">
            <v>-3265.91311981529</v>
          </cell>
          <cell r="P221">
            <v>808.67115347273648</v>
          </cell>
          <cell r="Q221">
            <v>120.17252280749381</v>
          </cell>
          <cell r="R221">
            <v>26587.069670021534</v>
          </cell>
          <cell r="S221">
            <v>2701.5591696891934</v>
          </cell>
          <cell r="T221">
            <v>2357.2051480636001</v>
          </cell>
          <cell r="U221">
            <v>2479.1151557192206</v>
          </cell>
          <cell r="V221">
            <v>1431.8580899378285</v>
          </cell>
          <cell r="W221">
            <v>901.63305663410574</v>
          </cell>
          <cell r="X221">
            <v>2871.0641803396866</v>
          </cell>
          <cell r="Y221">
            <v>433.36502722091973</v>
          </cell>
          <cell r="Z221">
            <v>415.83002611808479</v>
          </cell>
          <cell r="AA221">
            <v>11618.524729786441</v>
          </cell>
          <cell r="AB221">
            <v>364.06002286728472</v>
          </cell>
          <cell r="AC221">
            <v>1854.5351164899766</v>
          </cell>
          <cell r="AD221">
            <v>-841.68005286902189</v>
          </cell>
          <cell r="AE221">
            <v>14623.663106009364</v>
          </cell>
          <cell r="AF221">
            <v>662.09867724217474</v>
          </cell>
          <cell r="AG221">
            <v>2182.486054607667</v>
          </cell>
          <cell r="AH221">
            <v>2703.6691154111177</v>
          </cell>
          <cell r="AI221">
            <v>1615.7527884952724</v>
          </cell>
          <cell r="AJ221">
            <v>1075.6331254839897</v>
          </cell>
          <cell r="AK221">
            <v>2141.0302497735247</v>
          </cell>
          <cell r="AL221">
            <v>5.1180005948990583</v>
          </cell>
          <cell r="AM221">
            <v>96.389011243358254</v>
          </cell>
          <cell r="AN221">
            <v>2244.7550618723035</v>
          </cell>
          <cell r="AO221">
            <v>1432.6989671383053</v>
          </cell>
          <cell r="AP221">
            <v>-112.25481309741735</v>
          </cell>
          <cell r="AQ221">
            <v>576.28686722926795</v>
          </cell>
          <cell r="AR221">
            <v>11460.401043027639</v>
          </cell>
          <cell r="AS221">
            <v>443.24496741220355</v>
          </cell>
          <cell r="AT221">
            <v>2754.1147188767791</v>
          </cell>
          <cell r="AU221">
            <v>306.41944660432637</v>
          </cell>
          <cell r="AV221">
            <v>3791.1998766101897</v>
          </cell>
          <cell r="AW221">
            <v>1168.8559777745977</v>
          </cell>
          <cell r="AX221">
            <v>824.43912539072335</v>
          </cell>
          <cell r="AY221">
            <v>301.53904586285353</v>
          </cell>
          <cell r="AZ221">
            <v>427.38366500288248</v>
          </cell>
          <cell r="BA221">
            <v>-111.37771693896502</v>
          </cell>
          <cell r="BB221">
            <v>701.73190672975034</v>
          </cell>
          <cell r="BC221">
            <v>614.05899339169264</v>
          </cell>
          <cell r="BD221">
            <v>238.79103631712496</v>
          </cell>
          <cell r="BE221">
            <v>16228.829981014132</v>
          </cell>
          <cell r="BF221">
            <v>365.46124010719359</v>
          </cell>
          <cell r="BG221">
            <v>3192.442850349471</v>
          </cell>
          <cell r="BH221">
            <v>3502.1587843373418</v>
          </cell>
          <cell r="BI221">
            <v>5683.7059237482026</v>
          </cell>
          <cell r="BJ221">
            <v>69.280907603912055</v>
          </cell>
          <cell r="BK221">
            <v>689.42517565749586</v>
          </cell>
          <cell r="BL221">
            <v>1718.6651886086911</v>
          </cell>
          <cell r="BM221">
            <v>185.22402032464743</v>
          </cell>
          <cell r="BN221">
            <v>261.4508286928758</v>
          </cell>
          <cell r="BO221">
            <v>1.2467001350596547</v>
          </cell>
          <cell r="BP221">
            <v>572.59156283736229</v>
          </cell>
          <cell r="BQ221">
            <v>-12.823201406747103</v>
          </cell>
          <cell r="BR221">
            <v>9808.3458200097084</v>
          </cell>
          <cell r="BS221">
            <v>151.60602813214064</v>
          </cell>
          <cell r="BT221">
            <v>504.50409361347556</v>
          </cell>
          <cell r="BU221">
            <v>4677.4008679259568</v>
          </cell>
          <cell r="BV221">
            <v>3999.9967422299087</v>
          </cell>
          <cell r="BW221">
            <v>403.49407487176359</v>
          </cell>
          <cell r="BX221">
            <v>34.580006416887045</v>
          </cell>
          <cell r="BY221">
            <v>241.33204478211701</v>
          </cell>
          <cell r="BZ221">
            <v>-308.85405731014907</v>
          </cell>
          <cell r="CA221">
            <v>-349.80406491085887</v>
          </cell>
          <cell r="CB221">
            <v>35.126006519421935</v>
          </cell>
          <cell r="CC221">
            <v>-356.72006619162858</v>
          </cell>
          <cell r="CD221">
            <v>775.68414393439889</v>
          </cell>
          <cell r="CE221">
            <v>0</v>
          </cell>
          <cell r="CF221">
            <v>0</v>
          </cell>
          <cell r="CG221">
            <v>0</v>
          </cell>
          <cell r="CH221">
            <v>0</v>
          </cell>
          <cell r="CI221">
            <v>0</v>
          </cell>
          <cell r="CJ221">
            <v>0</v>
          </cell>
          <cell r="CK221">
            <v>0</v>
          </cell>
          <cell r="CL221">
            <v>0</v>
          </cell>
          <cell r="CM221">
            <v>0</v>
          </cell>
          <cell r="CN221">
            <v>0</v>
          </cell>
          <cell r="CO221">
            <v>0</v>
          </cell>
          <cell r="CP221">
            <v>0</v>
          </cell>
          <cell r="CQ221">
            <v>0</v>
          </cell>
          <cell r="CR221">
            <v>0</v>
          </cell>
          <cell r="CS221">
            <v>0</v>
          </cell>
          <cell r="CT221">
            <v>0</v>
          </cell>
          <cell r="CU221">
            <v>0</v>
          </cell>
          <cell r="CV221">
            <v>0</v>
          </cell>
          <cell r="CW221">
            <v>0</v>
          </cell>
          <cell r="CX221">
            <v>0</v>
          </cell>
          <cell r="CY221">
            <v>0</v>
          </cell>
          <cell r="CZ221">
            <v>0</v>
          </cell>
          <cell r="DA221">
            <v>0</v>
          </cell>
          <cell r="DB221">
            <v>0</v>
          </cell>
          <cell r="DC221">
            <v>0</v>
          </cell>
          <cell r="DD221">
            <v>0</v>
          </cell>
          <cell r="DE221">
            <v>0</v>
          </cell>
          <cell r="DF221">
            <v>0</v>
          </cell>
          <cell r="DG221">
            <v>0</v>
          </cell>
          <cell r="DH221">
            <v>0</v>
          </cell>
          <cell r="DI221">
            <v>0</v>
          </cell>
          <cell r="DJ221">
            <v>0</v>
          </cell>
          <cell r="DK221">
            <v>0</v>
          </cell>
          <cell r="DL221">
            <v>0</v>
          </cell>
          <cell r="DM221">
            <v>0</v>
          </cell>
          <cell r="DN221">
            <v>0</v>
          </cell>
          <cell r="DO221">
            <v>0</v>
          </cell>
          <cell r="DP221">
            <v>0</v>
          </cell>
          <cell r="DQ221">
            <v>0</v>
          </cell>
          <cell r="DR221">
            <v>0</v>
          </cell>
          <cell r="DS221">
            <v>0</v>
          </cell>
          <cell r="DT221">
            <v>0</v>
          </cell>
          <cell r="DU221">
            <v>0</v>
          </cell>
          <cell r="DV221">
            <v>0</v>
          </cell>
          <cell r="DW221">
            <v>0</v>
          </cell>
          <cell r="DX221">
            <v>0</v>
          </cell>
          <cell r="DY221">
            <v>0</v>
          </cell>
          <cell r="DZ221">
            <v>0</v>
          </cell>
          <cell r="EA221">
            <v>0</v>
          </cell>
          <cell r="EB221">
            <v>0</v>
          </cell>
          <cell r="EC221">
            <v>0</v>
          </cell>
          <cell r="ED221">
            <v>0</v>
          </cell>
        </row>
        <row r="222">
          <cell r="F222">
            <v>158.85199260618538</v>
          </cell>
          <cell r="G222">
            <v>-4212.0240039629862</v>
          </cell>
          <cell r="H222">
            <v>-6390.0177025962621</v>
          </cell>
          <cell r="I222">
            <v>-5711.9069341542199</v>
          </cell>
          <cell r="J222">
            <v>-1600.8415254936554</v>
          </cell>
          <cell r="K222">
            <v>-3098.5802557850257</v>
          </cell>
          <cell r="L222">
            <v>-10834.55149573274</v>
          </cell>
          <cell r="M222">
            <v>-14606.531320178881</v>
          </cell>
          <cell r="N222">
            <v>-4015.6938130995259</v>
          </cell>
          <cell r="O222">
            <v>-6162.9137131646276</v>
          </cell>
          <cell r="P222">
            <v>-6751.9948857463896</v>
          </cell>
          <cell r="Q222">
            <v>-1660.9999226946384</v>
          </cell>
          <cell r="R222">
            <v>-59051.920522987843</v>
          </cell>
          <cell r="S222">
            <v>-956.35354984458536</v>
          </cell>
          <cell r="T222">
            <v>-5416.6527159223333</v>
          </cell>
          <cell r="U222">
            <v>-9278.6115133790299</v>
          </cell>
          <cell r="V222">
            <v>-2637.9005816541612</v>
          </cell>
          <cell r="W222">
            <v>-3365.0761435171589</v>
          </cell>
          <cell r="X222">
            <v>-6505.0623388392851</v>
          </cell>
          <cell r="Y222">
            <v>-6332.7452678754926</v>
          </cell>
          <cell r="Z222">
            <v>-4293.9902748018503</v>
          </cell>
          <cell r="AA222">
            <v>-7829.0297694029287</v>
          </cell>
          <cell r="AB222">
            <v>-7099.8721276447177</v>
          </cell>
          <cell r="AC222">
            <v>-6278.7335907090455</v>
          </cell>
          <cell r="AD222">
            <v>942.10735059157014</v>
          </cell>
          <cell r="AE222">
            <v>-86412.69704400003</v>
          </cell>
          <cell r="AF222">
            <v>-6919.8453472703695</v>
          </cell>
          <cell r="AG222">
            <v>-9472.7336540333927</v>
          </cell>
          <cell r="AH222">
            <v>-9294.7352605341002</v>
          </cell>
          <cell r="AI222">
            <v>-7261.0404948107898</v>
          </cell>
          <cell r="AJ222">
            <v>-4504.2430354943499</v>
          </cell>
          <cell r="AK222">
            <v>-4335.838881643489</v>
          </cell>
          <cell r="AL222">
            <v>-3102.6634866856039</v>
          </cell>
          <cell r="AM222">
            <v>-3051.2206885609776</v>
          </cell>
          <cell r="AN222">
            <v>-10297.080823928118</v>
          </cell>
          <cell r="AO222">
            <v>-6890.4945483440533</v>
          </cell>
          <cell r="AP222">
            <v>-11890.545165729709</v>
          </cell>
          <cell r="AQ222">
            <v>-9392.2556569725275</v>
          </cell>
          <cell r="AR222">
            <v>-102834.26412601769</v>
          </cell>
          <cell r="AS222">
            <v>-2377.0085266325623</v>
          </cell>
          <cell r="AT222">
            <v>-5230.4344385638833</v>
          </cell>
          <cell r="AU222">
            <v>-12160.863224656321</v>
          </cell>
          <cell r="AV222">
            <v>-8172.2245077639818</v>
          </cell>
          <cell r="AW222">
            <v>-6973.5951847592369</v>
          </cell>
          <cell r="AX222">
            <v>-5702.9160639783368</v>
          </cell>
          <cell r="AY222">
            <v>-5197.107439590618</v>
          </cell>
          <cell r="AZ222">
            <v>-10499.591675929725</v>
          </cell>
          <cell r="BA222">
            <v>-7948.8066546590999</v>
          </cell>
          <cell r="BB222">
            <v>-6911.3847866803408</v>
          </cell>
          <cell r="BC222">
            <v>-16773.319882289506</v>
          </cell>
          <cell r="BD222">
            <v>-14887.011740511283</v>
          </cell>
          <cell r="BE222">
            <v>-76886.954126983881</v>
          </cell>
          <cell r="BF222">
            <v>-6631.6104202847928</v>
          </cell>
          <cell r="BG222">
            <v>-7475.1146847065538</v>
          </cell>
          <cell r="BH222">
            <v>-8387.6948462147266</v>
          </cell>
          <cell r="BI222">
            <v>-8444.933793800883</v>
          </cell>
          <cell r="BJ222">
            <v>-8550.4285793509334</v>
          </cell>
          <cell r="BK222">
            <v>-5371.2509534461424</v>
          </cell>
          <cell r="BL222">
            <v>-1891.966120198369</v>
          </cell>
          <cell r="BM222">
            <v>-3990.1870316993445</v>
          </cell>
          <cell r="BN222">
            <v>-5790.051955781877</v>
          </cell>
          <cell r="BO222">
            <v>-5251.3896785024554</v>
          </cell>
          <cell r="BP222">
            <v>-5589.3102642465383</v>
          </cell>
          <cell r="BQ222">
            <v>-9513.0157987512648</v>
          </cell>
          <cell r="BR222">
            <v>-76691.83856703341</v>
          </cell>
          <cell r="BS222">
            <v>-3649.6006423439831</v>
          </cell>
          <cell r="BT222">
            <v>-12328.997667402029</v>
          </cell>
          <cell r="BU222">
            <v>-11342.055010037497</v>
          </cell>
          <cell r="BV222">
            <v>-7386.3331809202209</v>
          </cell>
          <cell r="BW222">
            <v>-6092.2754368213937</v>
          </cell>
          <cell r="BX222">
            <v>-6746.5929085565731</v>
          </cell>
          <cell r="BY222">
            <v>-1080.3692533299327</v>
          </cell>
          <cell r="BZ222">
            <v>-4271.7820154633373</v>
          </cell>
          <cell r="CA222">
            <v>-6490.6967996116728</v>
          </cell>
          <cell r="CB222">
            <v>-4971.1562852524221</v>
          </cell>
          <cell r="CC222">
            <v>-5807.0261491443962</v>
          </cell>
          <cell r="CD222">
            <v>-6524.9532181303948</v>
          </cell>
          <cell r="CE222">
            <v>-45283.003364980221</v>
          </cell>
          <cell r="CF222">
            <v>-10885.820686262101</v>
          </cell>
          <cell r="CG222">
            <v>-3351.4882494714111</v>
          </cell>
          <cell r="CH222">
            <v>-1844.1478621456772</v>
          </cell>
          <cell r="CI222">
            <v>-6823.6517399186268</v>
          </cell>
          <cell r="CJ222">
            <v>-11115.865269065835</v>
          </cell>
          <cell r="CK222">
            <v>-849.29643651284277</v>
          </cell>
          <cell r="CL222">
            <v>163.83398775570095</v>
          </cell>
          <cell r="CM222">
            <v>-1459.9503908641636</v>
          </cell>
          <cell r="CN222">
            <v>3399.4198458855972</v>
          </cell>
          <cell r="CO222">
            <v>-4122.9296918008476</v>
          </cell>
          <cell r="CP222">
            <v>-5425.1390944570303</v>
          </cell>
          <cell r="CQ222">
            <v>-2967.9677781388164</v>
          </cell>
          <cell r="CR222">
            <v>0</v>
          </cell>
          <cell r="CS222">
            <v>0</v>
          </cell>
          <cell r="CT222">
            <v>0</v>
          </cell>
          <cell r="CU222">
            <v>0</v>
          </cell>
          <cell r="CV222">
            <v>0</v>
          </cell>
          <cell r="CW222">
            <v>0</v>
          </cell>
          <cell r="CX222">
            <v>0</v>
          </cell>
          <cell r="CY222">
            <v>0</v>
          </cell>
          <cell r="CZ222">
            <v>0</v>
          </cell>
          <cell r="DA222">
            <v>0</v>
          </cell>
          <cell r="DB222">
            <v>0</v>
          </cell>
          <cell r="DC222">
            <v>0</v>
          </cell>
          <cell r="DD222">
            <v>0</v>
          </cell>
          <cell r="DE222">
            <v>0</v>
          </cell>
          <cell r="DF222">
            <v>0</v>
          </cell>
          <cell r="DG222">
            <v>0</v>
          </cell>
          <cell r="DH222">
            <v>0</v>
          </cell>
          <cell r="DI222">
            <v>0</v>
          </cell>
          <cell r="DJ222">
            <v>0</v>
          </cell>
          <cell r="DK222">
            <v>0</v>
          </cell>
          <cell r="DL222">
            <v>0</v>
          </cell>
          <cell r="DM222">
            <v>0</v>
          </cell>
          <cell r="DN222">
            <v>0</v>
          </cell>
          <cell r="DO222">
            <v>0</v>
          </cell>
          <cell r="DP222">
            <v>0</v>
          </cell>
          <cell r="DQ222">
            <v>0</v>
          </cell>
          <cell r="DR222">
            <v>0</v>
          </cell>
          <cell r="DS222">
            <v>0</v>
          </cell>
          <cell r="DT222">
            <v>0</v>
          </cell>
          <cell r="DU222">
            <v>0</v>
          </cell>
          <cell r="DV222">
            <v>0</v>
          </cell>
          <cell r="DW222">
            <v>0</v>
          </cell>
          <cell r="DX222">
            <v>0</v>
          </cell>
          <cell r="DY222">
            <v>0</v>
          </cell>
          <cell r="DZ222">
            <v>0</v>
          </cell>
          <cell r="EA222">
            <v>0</v>
          </cell>
          <cell r="EB222">
            <v>0</v>
          </cell>
          <cell r="EC222">
            <v>0</v>
          </cell>
          <cell r="ED222">
            <v>0</v>
          </cell>
        </row>
        <row r="223"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  <cell r="AS223">
            <v>0</v>
          </cell>
          <cell r="AT223">
            <v>0</v>
          </cell>
          <cell r="AU223">
            <v>0</v>
          </cell>
          <cell r="AV223">
            <v>0</v>
          </cell>
          <cell r="AW223">
            <v>0</v>
          </cell>
          <cell r="AX223">
            <v>0</v>
          </cell>
          <cell r="AY223">
            <v>0</v>
          </cell>
          <cell r="AZ223">
            <v>0</v>
          </cell>
          <cell r="BA223">
            <v>0</v>
          </cell>
          <cell r="BB223">
            <v>0</v>
          </cell>
          <cell r="BC223">
            <v>0</v>
          </cell>
          <cell r="BD223">
            <v>0</v>
          </cell>
          <cell r="BE223">
            <v>0</v>
          </cell>
          <cell r="BF223">
            <v>0</v>
          </cell>
          <cell r="BG223">
            <v>0</v>
          </cell>
          <cell r="BH223">
            <v>0</v>
          </cell>
          <cell r="BI223">
            <v>0</v>
          </cell>
          <cell r="BJ223">
            <v>0</v>
          </cell>
          <cell r="BK223">
            <v>0</v>
          </cell>
          <cell r="BL223">
            <v>0</v>
          </cell>
          <cell r="BM223">
            <v>0</v>
          </cell>
          <cell r="BN223">
            <v>0</v>
          </cell>
          <cell r="BO223">
            <v>0</v>
          </cell>
          <cell r="BP223">
            <v>0</v>
          </cell>
          <cell r="BQ223">
            <v>0</v>
          </cell>
          <cell r="BR223">
            <v>0</v>
          </cell>
          <cell r="BS223">
            <v>0</v>
          </cell>
          <cell r="BT223">
            <v>0</v>
          </cell>
          <cell r="BU223">
            <v>0</v>
          </cell>
          <cell r="BV223">
            <v>0</v>
          </cell>
          <cell r="BW223">
            <v>0</v>
          </cell>
          <cell r="BX223">
            <v>0</v>
          </cell>
          <cell r="BY223">
            <v>0</v>
          </cell>
          <cell r="BZ223">
            <v>0</v>
          </cell>
          <cell r="CA223">
            <v>0</v>
          </cell>
          <cell r="CB223">
            <v>0</v>
          </cell>
          <cell r="CC223">
            <v>0</v>
          </cell>
          <cell r="CD223">
            <v>0</v>
          </cell>
          <cell r="CE223">
            <v>0</v>
          </cell>
          <cell r="CF223">
            <v>0</v>
          </cell>
          <cell r="CG223">
            <v>0</v>
          </cell>
          <cell r="CH223">
            <v>0</v>
          </cell>
          <cell r="CI223">
            <v>0</v>
          </cell>
          <cell r="CJ223">
            <v>0</v>
          </cell>
          <cell r="CK223">
            <v>0</v>
          </cell>
          <cell r="CL223">
            <v>0</v>
          </cell>
          <cell r="CM223">
            <v>0</v>
          </cell>
          <cell r="CN223">
            <v>0</v>
          </cell>
          <cell r="CO223">
            <v>0</v>
          </cell>
          <cell r="CP223">
            <v>0</v>
          </cell>
          <cell r="CQ223">
            <v>0</v>
          </cell>
          <cell r="CR223">
            <v>0</v>
          </cell>
          <cell r="CS223">
            <v>0</v>
          </cell>
          <cell r="CT223">
            <v>0</v>
          </cell>
          <cell r="CU223">
            <v>0</v>
          </cell>
          <cell r="CV223">
            <v>0</v>
          </cell>
          <cell r="CW223">
            <v>0</v>
          </cell>
          <cell r="CX223">
            <v>0</v>
          </cell>
          <cell r="CY223">
            <v>0</v>
          </cell>
          <cell r="CZ223">
            <v>0</v>
          </cell>
          <cell r="DA223">
            <v>0</v>
          </cell>
          <cell r="DB223">
            <v>0</v>
          </cell>
          <cell r="DC223">
            <v>0</v>
          </cell>
          <cell r="DD223">
            <v>0</v>
          </cell>
          <cell r="DE223">
            <v>0</v>
          </cell>
          <cell r="DF223">
            <v>0</v>
          </cell>
          <cell r="DG223">
            <v>0</v>
          </cell>
          <cell r="DH223">
            <v>0</v>
          </cell>
          <cell r="DI223">
            <v>0</v>
          </cell>
          <cell r="DJ223">
            <v>0</v>
          </cell>
          <cell r="DK223">
            <v>0</v>
          </cell>
          <cell r="DL223">
            <v>0</v>
          </cell>
          <cell r="DM223">
            <v>0</v>
          </cell>
          <cell r="DN223">
            <v>0</v>
          </cell>
          <cell r="DO223">
            <v>0</v>
          </cell>
          <cell r="DP223">
            <v>0</v>
          </cell>
          <cell r="DQ223">
            <v>0</v>
          </cell>
          <cell r="DR223">
            <v>0</v>
          </cell>
          <cell r="DS223">
            <v>0</v>
          </cell>
          <cell r="DT223">
            <v>0</v>
          </cell>
          <cell r="DU223">
            <v>0</v>
          </cell>
          <cell r="DV223">
            <v>0</v>
          </cell>
          <cell r="DW223">
            <v>0</v>
          </cell>
          <cell r="DX223">
            <v>0</v>
          </cell>
          <cell r="DY223">
            <v>0</v>
          </cell>
          <cell r="DZ223">
            <v>0</v>
          </cell>
          <cell r="EA223">
            <v>0</v>
          </cell>
          <cell r="EB223">
            <v>0</v>
          </cell>
          <cell r="EC223">
            <v>0</v>
          </cell>
          <cell r="ED223">
            <v>0</v>
          </cell>
        </row>
        <row r="224">
          <cell r="F224">
            <v>451.44022991508245</v>
          </cell>
          <cell r="G224">
            <v>-2407.7802262664773</v>
          </cell>
          <cell r="H224">
            <v>1272.4971480744425</v>
          </cell>
          <cell r="I224">
            <v>1531.3327798973769</v>
          </cell>
          <cell r="J224">
            <v>1443.7177352760918</v>
          </cell>
          <cell r="K224">
            <v>252.30162849556655</v>
          </cell>
          <cell r="L224">
            <v>36.828018756117672</v>
          </cell>
          <cell r="M224">
            <v>20.938510663807392</v>
          </cell>
          <cell r="N224">
            <v>-54.648027832154185</v>
          </cell>
          <cell r="O224">
            <v>218.4436112511903</v>
          </cell>
          <cell r="P224">
            <v>107.81105490773916</v>
          </cell>
          <cell r="Q224">
            <v>42.916521856794134</v>
          </cell>
          <cell r="R224">
            <v>7441.6008629910648</v>
          </cell>
          <cell r="S224">
            <v>570.80771988863125</v>
          </cell>
          <cell r="T224">
            <v>-669.90194070152938</v>
          </cell>
          <cell r="U224">
            <v>1073.4686254647095</v>
          </cell>
          <cell r="V224">
            <v>1107.2294325558469</v>
          </cell>
          <cell r="W224">
            <v>176.46273706294596</v>
          </cell>
          <cell r="X224">
            <v>125.0400262628682</v>
          </cell>
          <cell r="Y224">
            <v>61.738512967713177</v>
          </cell>
          <cell r="Z224">
            <v>23.91390502313152</v>
          </cell>
          <cell r="AA224">
            <v>4911.2596315303817</v>
          </cell>
          <cell r="AB224">
            <v>51.266410767566413</v>
          </cell>
          <cell r="AC224">
            <v>-2.8134005912579596</v>
          </cell>
          <cell r="AD224">
            <v>13.129202757729217</v>
          </cell>
          <cell r="AE224">
            <v>2772.3320240005851</v>
          </cell>
          <cell r="AF224">
            <v>-112.05606564087793</v>
          </cell>
          <cell r="AG224">
            <v>198.12811606097966</v>
          </cell>
          <cell r="AH224">
            <v>1886.9267053387593</v>
          </cell>
          <cell r="AI224">
            <v>306.44897951441817</v>
          </cell>
          <cell r="AJ224">
            <v>387.48662698501721</v>
          </cell>
          <cell r="AK224">
            <v>47.74562796857208</v>
          </cell>
          <cell r="AL224">
            <v>50.344029491301626</v>
          </cell>
          <cell r="AM224">
            <v>48.39522834867239</v>
          </cell>
          <cell r="AN224">
            <v>64.960038052406162</v>
          </cell>
          <cell r="AO224">
            <v>244.5745432684198</v>
          </cell>
          <cell r="AP224">
            <v>-371.08421737654135</v>
          </cell>
          <cell r="AQ224">
            <v>20.462411986663938</v>
          </cell>
          <cell r="AR224">
            <v>5220.7381450124085</v>
          </cell>
          <cell r="AS224">
            <v>-46.06001451285556</v>
          </cell>
          <cell r="AT224">
            <v>682.67521510459483</v>
          </cell>
          <cell r="AU224">
            <v>2041.7746433448046</v>
          </cell>
          <cell r="AV224">
            <v>747.65273557882756</v>
          </cell>
          <cell r="AW224">
            <v>310.57609785953537</v>
          </cell>
          <cell r="AX224">
            <v>354.33311164751649</v>
          </cell>
          <cell r="AY224">
            <v>388.54912242898718</v>
          </cell>
          <cell r="AZ224">
            <v>264.51608334621415</v>
          </cell>
          <cell r="BA224">
            <v>391.34562330925837</v>
          </cell>
          <cell r="BB224">
            <v>246.25657759327441</v>
          </cell>
          <cell r="BC224">
            <v>-183.9110579486005</v>
          </cell>
          <cell r="BD224">
            <v>23.03000725666061</v>
          </cell>
          <cell r="BE224">
            <v>3399.9922810047865</v>
          </cell>
          <cell r="BF224">
            <v>-965.73497747257352</v>
          </cell>
          <cell r="BG224">
            <v>62.869431083556265</v>
          </cell>
          <cell r="BH224">
            <v>2690.4418301919941</v>
          </cell>
          <cell r="BI224">
            <v>827.220508989878</v>
          </cell>
          <cell r="BJ224">
            <v>325.94606115249917</v>
          </cell>
          <cell r="BK224">
            <v>350.48867328604683</v>
          </cell>
          <cell r="BL224">
            <v>139.85926914820448</v>
          </cell>
          <cell r="BM224">
            <v>74.972637067083269</v>
          </cell>
          <cell r="BN224">
            <v>85.058642053510994</v>
          </cell>
          <cell r="BO224">
            <v>112.62705568410456</v>
          </cell>
          <cell r="BP224">
            <v>-327.62706198357046</v>
          </cell>
          <cell r="BQ224">
            <v>23.870211801491678</v>
          </cell>
          <cell r="BR224">
            <v>5614.9351170063019</v>
          </cell>
          <cell r="BS224">
            <v>82.931125360075384</v>
          </cell>
          <cell r="BT224">
            <v>594.42558177094907</v>
          </cell>
          <cell r="BU224">
            <v>1875.9947736647446</v>
          </cell>
          <cell r="BV224">
            <v>1013.0303097767755</v>
          </cell>
          <cell r="BW224">
            <v>924.08968257950619</v>
          </cell>
          <cell r="BX224">
            <v>342.71330479951575</v>
          </cell>
          <cell r="BY224">
            <v>61.296918744686991</v>
          </cell>
          <cell r="BZ224">
            <v>4.1208012602292001</v>
          </cell>
          <cell r="CA224">
            <v>-161.05464924871922</v>
          </cell>
          <cell r="CB224">
            <v>643.53179678693414</v>
          </cell>
          <cell r="CC224">
            <v>227.50256956927478</v>
          </cell>
          <cell r="CD224">
            <v>6.3529019425623119</v>
          </cell>
          <cell r="CE224">
            <v>802.98295399546623</v>
          </cell>
          <cell r="CF224">
            <v>-306.07366857305169</v>
          </cell>
          <cell r="CG224">
            <v>98.575015322770923</v>
          </cell>
          <cell r="CH224">
            <v>21.048045976320282</v>
          </cell>
          <cell r="CI224">
            <v>554.08981032902375</v>
          </cell>
          <cell r="CJ224">
            <v>-22.27584865828976</v>
          </cell>
          <cell r="CK224">
            <v>117.69365708483383</v>
          </cell>
          <cell r="CL224">
            <v>19.820243294816464</v>
          </cell>
          <cell r="CM224">
            <v>39.465086205396801</v>
          </cell>
          <cell r="CN224">
            <v>25.082254788838327</v>
          </cell>
          <cell r="CO224">
            <v>94.365406128112227</v>
          </cell>
          <cell r="CP224">
            <v>155.75554022472352</v>
          </cell>
          <cell r="CQ224">
            <v>5.4374118773266673</v>
          </cell>
          <cell r="CR224">
            <v>1102.7985920011997</v>
          </cell>
          <cell r="CS224">
            <v>33.510454453527927</v>
          </cell>
          <cell r="CT224">
            <v>-473.80556991556659</v>
          </cell>
          <cell r="CU224">
            <v>65.945707158884034</v>
          </cell>
          <cell r="CV224">
            <v>69.17131240060553</v>
          </cell>
          <cell r="CW224">
            <v>33.510454453062266</v>
          </cell>
          <cell r="CX224">
            <v>870.37581432657316</v>
          </cell>
          <cell r="CY224">
            <v>3.2256052405573428</v>
          </cell>
          <cell r="CZ224">
            <v>260.55722339497879</v>
          </cell>
          <cell r="DA224">
            <v>61.107299296651036</v>
          </cell>
          <cell r="DB224">
            <v>58.419294929131866</v>
          </cell>
          <cell r="DC224">
            <v>120.78099626488984</v>
          </cell>
          <cell r="DD224">
            <v>0</v>
          </cell>
          <cell r="DE224">
            <v>0</v>
          </cell>
          <cell r="DF224">
            <v>0</v>
          </cell>
          <cell r="DG224">
            <v>0</v>
          </cell>
          <cell r="DH224">
            <v>0</v>
          </cell>
          <cell r="DI224">
            <v>0</v>
          </cell>
          <cell r="DJ224">
            <v>0</v>
          </cell>
          <cell r="DK224">
            <v>0</v>
          </cell>
          <cell r="DL224">
            <v>0</v>
          </cell>
          <cell r="DM224">
            <v>0</v>
          </cell>
          <cell r="DN224">
            <v>0</v>
          </cell>
          <cell r="DO224">
            <v>0</v>
          </cell>
          <cell r="DP224">
            <v>0</v>
          </cell>
          <cell r="DQ224">
            <v>0</v>
          </cell>
          <cell r="DR224">
            <v>0</v>
          </cell>
          <cell r="DS224">
            <v>0</v>
          </cell>
          <cell r="DT224">
            <v>0</v>
          </cell>
          <cell r="DU224">
            <v>0</v>
          </cell>
          <cell r="DV224">
            <v>0</v>
          </cell>
          <cell r="DW224">
            <v>0</v>
          </cell>
          <cell r="DX224">
            <v>0</v>
          </cell>
          <cell r="DY224">
            <v>0</v>
          </cell>
          <cell r="DZ224">
            <v>0</v>
          </cell>
          <cell r="EA224">
            <v>0</v>
          </cell>
          <cell r="EB224">
            <v>0</v>
          </cell>
          <cell r="EC224">
            <v>0</v>
          </cell>
          <cell r="ED224">
            <v>0</v>
          </cell>
        </row>
        <row r="226">
          <cell r="F226">
            <v>6329.3455610871315</v>
          </cell>
          <cell r="G226">
            <v>-4269.0077893063426</v>
          </cell>
          <cell r="H226">
            <v>10212.489699106663</v>
          </cell>
          <cell r="I226">
            <v>3561.9239534921944</v>
          </cell>
          <cell r="J226">
            <v>-1512.6504155024886</v>
          </cell>
          <cell r="K226">
            <v>-1433.4362050741911</v>
          </cell>
          <cell r="L226">
            <v>-5482.2604160830379</v>
          </cell>
          <cell r="M226">
            <v>-13690.681507602334</v>
          </cell>
          <cell r="N226">
            <v>-2987.9801019541919</v>
          </cell>
          <cell r="O226">
            <v>-246.15867219492793</v>
          </cell>
          <cell r="P226">
            <v>-1846.0009773075581</v>
          </cell>
          <cell r="Q226">
            <v>4930.2501443251967</v>
          </cell>
          <cell r="R226">
            <v>54661.304552972317</v>
          </cell>
          <cell r="S226">
            <v>8897.6578423455358</v>
          </cell>
          <cell r="T226">
            <v>2664.1498882509768</v>
          </cell>
          <cell r="U226">
            <v>9741.241593953222</v>
          </cell>
          <cell r="V226">
            <v>5988.404748223722</v>
          </cell>
          <cell r="W226">
            <v>7238.1170633994043</v>
          </cell>
          <cell r="X226">
            <v>-829.7914497628808</v>
          </cell>
          <cell r="Y226">
            <v>-2874.417636461556</v>
          </cell>
          <cell r="Z226">
            <v>-3166.1798224821687</v>
          </cell>
          <cell r="AA226">
            <v>20724.134462039918</v>
          </cell>
          <cell r="AB226">
            <v>-223.09819509834051</v>
          </cell>
          <cell r="AC226">
            <v>2764.6937465779483</v>
          </cell>
          <cell r="AD226">
            <v>3736.3923120051622</v>
          </cell>
          <cell r="AE226">
            <v>16590.604427099228</v>
          </cell>
          <cell r="AF226">
            <v>1842.5332071334124</v>
          </cell>
          <cell r="AG226">
            <v>3601.8620328120887</v>
          </cell>
          <cell r="AH226">
            <v>10757.866567365825</v>
          </cell>
          <cell r="AI226">
            <v>1000.9621206372976</v>
          </cell>
          <cell r="AJ226">
            <v>6542.0023003034294</v>
          </cell>
          <cell r="AK226">
            <v>47.314060974866152</v>
          </cell>
          <cell r="AL226">
            <v>975.8231623545289</v>
          </cell>
          <cell r="AM226">
            <v>-122.58946666121483</v>
          </cell>
          <cell r="AN226">
            <v>-5961.0470640920103</v>
          </cell>
          <cell r="AO226">
            <v>-1885.9683395661414</v>
          </cell>
          <cell r="AP226">
            <v>-757.10005274415016</v>
          </cell>
          <cell r="AQ226">
            <v>548.94589851796627</v>
          </cell>
          <cell r="AR226">
            <v>4647.499617934227</v>
          </cell>
          <cell r="AS226">
            <v>2344.9285480156541</v>
          </cell>
          <cell r="AT226">
            <v>6154.748919159174</v>
          </cell>
          <cell r="AU226">
            <v>3462.4284389838576</v>
          </cell>
          <cell r="AV226">
            <v>2853.7562870308757</v>
          </cell>
          <cell r="AW226">
            <v>4040.9951592832804</v>
          </cell>
          <cell r="AX226">
            <v>-2431.2909680269659</v>
          </cell>
          <cell r="AY226">
            <v>-152.36194872111082</v>
          </cell>
          <cell r="AZ226">
            <v>-5810.8746150806546</v>
          </cell>
          <cell r="BA226">
            <v>-4049.5426464118063</v>
          </cell>
          <cell r="BB226">
            <v>-980.7297620922327</v>
          </cell>
          <cell r="BC226">
            <v>-1401.3067262396216</v>
          </cell>
          <cell r="BD226">
            <v>616.74893210828304</v>
          </cell>
          <cell r="BE226">
            <v>34834.634515941143</v>
          </cell>
          <cell r="BF226">
            <v>-3985.6277656033635</v>
          </cell>
          <cell r="BG226">
            <v>4313.2069386541843</v>
          </cell>
          <cell r="BH226">
            <v>13144.661753222346</v>
          </cell>
          <cell r="BI226">
            <v>5849.1749796010554</v>
          </cell>
          <cell r="BJ226">
            <v>4103.182636950165</v>
          </cell>
          <cell r="BK226">
            <v>-1458.9759230688214</v>
          </cell>
          <cell r="BL226">
            <v>2050.658596649766</v>
          </cell>
          <cell r="BM226">
            <v>6922.1066276878119</v>
          </cell>
          <cell r="BN226">
            <v>-3043.7723169997334</v>
          </cell>
          <cell r="BO226">
            <v>1121.5734547674656</v>
          </cell>
          <cell r="BP226">
            <v>220.21759437024593</v>
          </cell>
          <cell r="BQ226">
            <v>5598.2279397547245</v>
          </cell>
          <cell r="BR226">
            <v>5254.3965580463409</v>
          </cell>
          <cell r="BS226">
            <v>-6118.8147972896695</v>
          </cell>
          <cell r="BT226">
            <v>-6949.5286203324795</v>
          </cell>
          <cell r="BU226">
            <v>9164.9811911918223</v>
          </cell>
          <cell r="BV226">
            <v>7295.7930588796735</v>
          </cell>
          <cell r="BW226">
            <v>5838.314265884459</v>
          </cell>
          <cell r="BX226">
            <v>-1893.7294178344309</v>
          </cell>
          <cell r="BY226">
            <v>2816.3226543366909</v>
          </cell>
          <cell r="BZ226">
            <v>-1576.0823511630297</v>
          </cell>
          <cell r="CA226">
            <v>-4258.3178037554026</v>
          </cell>
          <cell r="CB226">
            <v>799.91332229226828</v>
          </cell>
          <cell r="CC226">
            <v>-2743.7147177159786</v>
          </cell>
          <cell r="CD226">
            <v>2879.2597735524178</v>
          </cell>
          <cell r="CE226">
            <v>-17307.79488492012</v>
          </cell>
          <cell r="CF226">
            <v>-11272.31136290729</v>
          </cell>
          <cell r="CG226">
            <v>-1410.1370492763817</v>
          </cell>
          <cell r="CH226">
            <v>1573.3874845765531</v>
          </cell>
          <cell r="CI226">
            <v>807.51642040163279</v>
          </cell>
          <cell r="CJ226">
            <v>-1317.452532492578</v>
          </cell>
          <cell r="CK226">
            <v>440.57733817026019</v>
          </cell>
          <cell r="CL226">
            <v>1842.1527974307537</v>
          </cell>
          <cell r="CM226">
            <v>-320.81679433584213</v>
          </cell>
          <cell r="CN226">
            <v>4200.8669785670936</v>
          </cell>
          <cell r="CO226">
            <v>-5054.0855885520577</v>
          </cell>
          <cell r="CP226">
            <v>-4410.9660681150854</v>
          </cell>
          <cell r="CQ226">
            <v>-2386.5265084728599</v>
          </cell>
          <cell r="CR226">
            <v>24599.73497697711</v>
          </cell>
          <cell r="CS226">
            <v>2637.2072630599141</v>
          </cell>
          <cell r="CT226">
            <v>3187.3558640219271</v>
          </cell>
          <cell r="CU226">
            <v>654.41627690754831</v>
          </cell>
          <cell r="CV226">
            <v>3723.5373455360532</v>
          </cell>
          <cell r="CW226">
            <v>2304.1212235745043</v>
          </cell>
          <cell r="CX226">
            <v>2980.5705644339323</v>
          </cell>
          <cell r="CY226">
            <v>1039.8027281053364</v>
          </cell>
          <cell r="CZ226">
            <v>618.42976581677794</v>
          </cell>
          <cell r="DA226">
            <v>2125.6280439943075</v>
          </cell>
          <cell r="DB226">
            <v>1781.220499124378</v>
          </cell>
          <cell r="DC226">
            <v>1635.5426757968962</v>
          </cell>
          <cell r="DD226">
            <v>1911.9027266055346</v>
          </cell>
          <cell r="DE226">
            <v>0</v>
          </cell>
          <cell r="DF226">
            <v>0</v>
          </cell>
          <cell r="DG226">
            <v>0</v>
          </cell>
          <cell r="DH226">
            <v>0</v>
          </cell>
          <cell r="DI226">
            <v>0</v>
          </cell>
          <cell r="DJ226">
            <v>0</v>
          </cell>
          <cell r="DK226">
            <v>0</v>
          </cell>
          <cell r="DL226">
            <v>0</v>
          </cell>
          <cell r="DM226">
            <v>0</v>
          </cell>
          <cell r="DN226">
            <v>0</v>
          </cell>
          <cell r="DO226">
            <v>0</v>
          </cell>
          <cell r="DP226">
            <v>0</v>
          </cell>
          <cell r="DQ226">
            <v>0</v>
          </cell>
          <cell r="DR226">
            <v>0</v>
          </cell>
          <cell r="DS226">
            <v>0</v>
          </cell>
          <cell r="DT226">
            <v>0</v>
          </cell>
          <cell r="DU226">
            <v>0</v>
          </cell>
          <cell r="DV226">
            <v>0</v>
          </cell>
          <cell r="DW226">
            <v>0</v>
          </cell>
          <cell r="DX226">
            <v>0</v>
          </cell>
          <cell r="DY226">
            <v>0</v>
          </cell>
          <cell r="DZ226">
            <v>0</v>
          </cell>
          <cell r="EA226">
            <v>0</v>
          </cell>
          <cell r="EB226">
            <v>0</v>
          </cell>
          <cell r="EC226">
            <v>0</v>
          </cell>
          <cell r="ED226">
            <v>0</v>
          </cell>
        </row>
        <row r="229">
          <cell r="F229">
            <v>-3047.3485127203166</v>
          </cell>
          <cell r="G229">
            <v>-986.13872753456235</v>
          </cell>
          <cell r="H229">
            <v>-318.23696801625192</v>
          </cell>
          <cell r="I229">
            <v>2.8924643698264845</v>
          </cell>
          <cell r="J229">
            <v>2.8924643698264845</v>
          </cell>
          <cell r="K229">
            <v>16.89618144519045</v>
          </cell>
          <cell r="L229">
            <v>1503.7325052721426</v>
          </cell>
          <cell r="M229">
            <v>3415.4149123076349</v>
          </cell>
          <cell r="N229">
            <v>457.23374174907804</v>
          </cell>
          <cell r="O229">
            <v>-1508.4136984180659</v>
          </cell>
          <cell r="P229">
            <v>-1261.5510750673711</v>
          </cell>
          <cell r="Q229">
            <v>-2646.7271915469319</v>
          </cell>
          <cell r="R229">
            <v>-11235.79134772718</v>
          </cell>
          <cell r="S229">
            <v>-3594.1341635826975</v>
          </cell>
          <cell r="T229">
            <v>-2067.1250192653388</v>
          </cell>
          <cell r="U229">
            <v>-1954.6684805935947</v>
          </cell>
          <cell r="V229">
            <v>0</v>
          </cell>
          <cell r="W229">
            <v>0</v>
          </cell>
          <cell r="X229">
            <v>-243.74700898473384</v>
          </cell>
          <cell r="Y229">
            <v>-1615.3839422930032</v>
          </cell>
          <cell r="Z229">
            <v>-165.86045779846609</v>
          </cell>
          <cell r="AA229">
            <v>1338.4324668440968</v>
          </cell>
          <cell r="AB229">
            <v>-1233.3690000008792</v>
          </cell>
          <cell r="AC229">
            <v>-1212.8610000014305</v>
          </cell>
          <cell r="AD229">
            <v>-487.07474203966558</v>
          </cell>
          <cell r="AE229">
            <v>-10665.137277826667</v>
          </cell>
          <cell r="AF229">
            <v>-4446.8187756296247</v>
          </cell>
          <cell r="AG229">
            <v>-676.67340036481619</v>
          </cell>
          <cell r="AH229">
            <v>-573.18702724110335</v>
          </cell>
          <cell r="AI229">
            <v>0</v>
          </cell>
          <cell r="AJ229">
            <v>0</v>
          </cell>
          <cell r="AK229">
            <v>199.94924987741979</v>
          </cell>
          <cell r="AL229">
            <v>860.54929609782994</v>
          </cell>
          <cell r="AM229">
            <v>981.78160134144127</v>
          </cell>
          <cell r="AN229">
            <v>-25.617776613682508</v>
          </cell>
          <cell r="AO229">
            <v>-2236.9564999993891</v>
          </cell>
          <cell r="AP229">
            <v>-1869.3249999992549</v>
          </cell>
          <cell r="AQ229">
            <v>-2878.8389452956617</v>
          </cell>
          <cell r="AR229">
            <v>-14197.578332155943</v>
          </cell>
          <cell r="AS229">
            <v>-449.18582821637392</v>
          </cell>
          <cell r="AT229">
            <v>-402.31956838723272</v>
          </cell>
          <cell r="AU229">
            <v>13.453507354715839</v>
          </cell>
          <cell r="AV229">
            <v>0</v>
          </cell>
          <cell r="AW229">
            <v>0</v>
          </cell>
          <cell r="AX229">
            <v>0</v>
          </cell>
          <cell r="AY229">
            <v>165.85556229762733</v>
          </cell>
          <cell r="AZ229">
            <v>-298.45213350094855</v>
          </cell>
          <cell r="BA229">
            <v>-114.90315990336239</v>
          </cell>
          <cell r="BB229">
            <v>-1318.9154934789985</v>
          </cell>
          <cell r="BC229">
            <v>-3736.3809999991208</v>
          </cell>
          <cell r="BD229">
            <v>-8056.7302183266729</v>
          </cell>
          <cell r="BE229">
            <v>-18522.812666207552</v>
          </cell>
          <cell r="BF229">
            <v>-1534.8545095715672</v>
          </cell>
          <cell r="BG229">
            <v>-1960.0523041617125</v>
          </cell>
          <cell r="BH229">
            <v>-585.20490095531568</v>
          </cell>
          <cell r="BI229">
            <v>0</v>
          </cell>
          <cell r="BJ229">
            <v>0</v>
          </cell>
          <cell r="BK229">
            <v>0</v>
          </cell>
          <cell r="BL229">
            <v>-313.50682327151299</v>
          </cell>
          <cell r="BM229">
            <v>97.42971626855433</v>
          </cell>
          <cell r="BN229">
            <v>17.759614891372621</v>
          </cell>
          <cell r="BO229">
            <v>-2956.1545000001788</v>
          </cell>
          <cell r="BP229">
            <v>-1254.4359999988228</v>
          </cell>
          <cell r="BQ229">
            <v>-10033.792959403247</v>
          </cell>
          <cell r="BR229">
            <v>-14659.204277426004</v>
          </cell>
          <cell r="BS229">
            <v>-5483.7666638288647</v>
          </cell>
          <cell r="BT229">
            <v>-1902.7840267447755</v>
          </cell>
          <cell r="BU229">
            <v>0.77810283866710961</v>
          </cell>
          <cell r="BV229">
            <v>0</v>
          </cell>
          <cell r="BW229">
            <v>0</v>
          </cell>
          <cell r="BX229">
            <v>0.12043660356721375</v>
          </cell>
          <cell r="BY229">
            <v>1290.7889534644783</v>
          </cell>
          <cell r="BZ229">
            <v>-156.96936928108335</v>
          </cell>
          <cell r="CA229">
            <v>-713.76351966429502</v>
          </cell>
          <cell r="CB229">
            <v>-205.21550000086427</v>
          </cell>
          <cell r="CC229">
            <v>-2669.2355000004172</v>
          </cell>
          <cell r="CD229">
            <v>-4819.1571907997131</v>
          </cell>
          <cell r="CE229">
            <v>-5301.0710712522268</v>
          </cell>
          <cell r="CF229">
            <v>-1208.2369999997318</v>
          </cell>
          <cell r="CG229">
            <v>210.44200000073761</v>
          </cell>
          <cell r="CH229">
            <v>6.1600000000325963</v>
          </cell>
          <cell r="CI229">
            <v>2.8924643698264845</v>
          </cell>
          <cell r="CJ229">
            <v>2.8924643698264845</v>
          </cell>
          <cell r="CK229">
            <v>0</v>
          </cell>
          <cell r="CL229">
            <v>133.32550000026822</v>
          </cell>
          <cell r="CM229">
            <v>5083.7039999999106</v>
          </cell>
          <cell r="CN229">
            <v>363.20349999982864</v>
          </cell>
          <cell r="CO229">
            <v>-7370.2309999987483</v>
          </cell>
          <cell r="CP229">
            <v>1509.9230000004172</v>
          </cell>
          <cell r="CQ229">
            <v>-4035.1459999997169</v>
          </cell>
          <cell r="CR229">
            <v>1854.3264287412167</v>
          </cell>
          <cell r="CS229">
            <v>503.51150000095367</v>
          </cell>
          <cell r="CT229">
            <v>-947.625</v>
          </cell>
          <cell r="CU229">
            <v>334.51300000003539</v>
          </cell>
          <cell r="CV229">
            <v>2.8924643698264845</v>
          </cell>
          <cell r="CW229">
            <v>2.8924643698264845</v>
          </cell>
          <cell r="CX229">
            <v>0.79499999999825377</v>
          </cell>
          <cell r="CY229">
            <v>190.23199999891222</v>
          </cell>
          <cell r="CZ229">
            <v>448.97800000011921</v>
          </cell>
          <cell r="DA229">
            <v>770.95450000092387</v>
          </cell>
          <cell r="DB229">
            <v>817.38949999958277</v>
          </cell>
          <cell r="DC229">
            <v>-1962.519999999553</v>
          </cell>
          <cell r="DD229">
            <v>1692.3129999991506</v>
          </cell>
          <cell r="DE229">
            <v>0</v>
          </cell>
          <cell r="DF229">
            <v>0</v>
          </cell>
          <cell r="DG229">
            <v>0</v>
          </cell>
          <cell r="DH229">
            <v>0</v>
          </cell>
          <cell r="DI229">
            <v>0</v>
          </cell>
          <cell r="DJ229">
            <v>0</v>
          </cell>
          <cell r="DK229">
            <v>0</v>
          </cell>
          <cell r="DL229">
            <v>0</v>
          </cell>
          <cell r="DM229">
            <v>0</v>
          </cell>
          <cell r="DN229">
            <v>0</v>
          </cell>
          <cell r="DO229">
            <v>0</v>
          </cell>
          <cell r="DP229">
            <v>0</v>
          </cell>
          <cell r="DQ229">
            <v>0</v>
          </cell>
          <cell r="DR229">
            <v>0</v>
          </cell>
          <cell r="DS229">
            <v>0</v>
          </cell>
          <cell r="DT229">
            <v>0</v>
          </cell>
          <cell r="DU229">
            <v>0</v>
          </cell>
          <cell r="DV229">
            <v>0</v>
          </cell>
          <cell r="DW229">
            <v>0</v>
          </cell>
          <cell r="DX229">
            <v>0</v>
          </cell>
          <cell r="DY229">
            <v>0</v>
          </cell>
          <cell r="DZ229">
            <v>0</v>
          </cell>
          <cell r="EA229">
            <v>0</v>
          </cell>
          <cell r="EB229">
            <v>0</v>
          </cell>
          <cell r="EC229">
            <v>0</v>
          </cell>
          <cell r="ED229">
            <v>0</v>
          </cell>
        </row>
        <row r="230"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  <cell r="AT230">
            <v>0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0</v>
          </cell>
          <cell r="BD230">
            <v>0</v>
          </cell>
          <cell r="BE230">
            <v>0</v>
          </cell>
          <cell r="BF230">
            <v>0</v>
          </cell>
          <cell r="BG230">
            <v>0</v>
          </cell>
          <cell r="BH230">
            <v>0</v>
          </cell>
          <cell r="BI230">
            <v>0</v>
          </cell>
          <cell r="BJ230">
            <v>0</v>
          </cell>
          <cell r="BK230">
            <v>0</v>
          </cell>
          <cell r="BL230">
            <v>0</v>
          </cell>
          <cell r="BM230">
            <v>0</v>
          </cell>
          <cell r="BN230">
            <v>0</v>
          </cell>
          <cell r="BO230">
            <v>0</v>
          </cell>
          <cell r="BP230">
            <v>0</v>
          </cell>
          <cell r="BQ230">
            <v>0</v>
          </cell>
          <cell r="BR230">
            <v>0</v>
          </cell>
          <cell r="BS230">
            <v>0</v>
          </cell>
          <cell r="BT230">
            <v>0</v>
          </cell>
          <cell r="BU230">
            <v>0</v>
          </cell>
          <cell r="BV230">
            <v>0</v>
          </cell>
          <cell r="BW230">
            <v>0</v>
          </cell>
          <cell r="BX230">
            <v>0</v>
          </cell>
          <cell r="BY230">
            <v>0</v>
          </cell>
          <cell r="BZ230">
            <v>0</v>
          </cell>
          <cell r="CA230">
            <v>0</v>
          </cell>
          <cell r="CB230">
            <v>0</v>
          </cell>
          <cell r="CC230">
            <v>0</v>
          </cell>
          <cell r="CD230">
            <v>0</v>
          </cell>
          <cell r="CE230">
            <v>0</v>
          </cell>
          <cell r="CF230">
            <v>0</v>
          </cell>
          <cell r="CG230">
            <v>0</v>
          </cell>
          <cell r="CH230">
            <v>0</v>
          </cell>
          <cell r="CI230">
            <v>0</v>
          </cell>
          <cell r="CJ230">
            <v>0</v>
          </cell>
          <cell r="CK230">
            <v>0</v>
          </cell>
          <cell r="CL230">
            <v>0</v>
          </cell>
          <cell r="CM230">
            <v>0</v>
          </cell>
          <cell r="CN230">
            <v>0</v>
          </cell>
          <cell r="CO230">
            <v>0</v>
          </cell>
          <cell r="CP230">
            <v>0</v>
          </cell>
          <cell r="CQ230">
            <v>0</v>
          </cell>
          <cell r="CR230">
            <v>0</v>
          </cell>
          <cell r="CS230">
            <v>0</v>
          </cell>
          <cell r="CT230">
            <v>0</v>
          </cell>
          <cell r="CU230">
            <v>0</v>
          </cell>
          <cell r="CV230">
            <v>0</v>
          </cell>
          <cell r="CW230">
            <v>0</v>
          </cell>
          <cell r="CX230">
            <v>0</v>
          </cell>
          <cell r="CY230">
            <v>0</v>
          </cell>
          <cell r="CZ230">
            <v>0</v>
          </cell>
          <cell r="DA230">
            <v>0</v>
          </cell>
          <cell r="DB230">
            <v>0</v>
          </cell>
          <cell r="DC230">
            <v>0</v>
          </cell>
          <cell r="DD230">
            <v>0</v>
          </cell>
          <cell r="DE230">
            <v>0</v>
          </cell>
          <cell r="DF230">
            <v>0</v>
          </cell>
          <cell r="DG230">
            <v>0</v>
          </cell>
          <cell r="DH230">
            <v>0</v>
          </cell>
          <cell r="DI230">
            <v>0</v>
          </cell>
          <cell r="DJ230">
            <v>0</v>
          </cell>
          <cell r="DK230">
            <v>0</v>
          </cell>
          <cell r="DL230">
            <v>0</v>
          </cell>
          <cell r="DM230">
            <v>0</v>
          </cell>
          <cell r="DN230">
            <v>0</v>
          </cell>
          <cell r="DO230">
            <v>0</v>
          </cell>
          <cell r="DP230">
            <v>0</v>
          </cell>
          <cell r="DQ230">
            <v>0</v>
          </cell>
          <cell r="DR230">
            <v>0</v>
          </cell>
          <cell r="DS230">
            <v>0</v>
          </cell>
          <cell r="DT230">
            <v>0</v>
          </cell>
          <cell r="DU230">
            <v>0</v>
          </cell>
          <cell r="DV230">
            <v>0</v>
          </cell>
          <cell r="DW230">
            <v>0</v>
          </cell>
          <cell r="DX230">
            <v>0</v>
          </cell>
          <cell r="DY230">
            <v>0</v>
          </cell>
          <cell r="DZ230">
            <v>0</v>
          </cell>
          <cell r="EA230">
            <v>0</v>
          </cell>
          <cell r="EB230">
            <v>0</v>
          </cell>
          <cell r="EC230">
            <v>0</v>
          </cell>
          <cell r="ED230">
            <v>0</v>
          </cell>
        </row>
        <row r="231">
          <cell r="F231">
            <v>4512.0662417393178</v>
          </cell>
          <cell r="G231">
            <v>3631.4389705099165</v>
          </cell>
          <cell r="H231">
            <v>3227.2506049191579</v>
          </cell>
          <cell r="I231">
            <v>1045.0798990097828</v>
          </cell>
          <cell r="J231">
            <v>2341.3068236745894</v>
          </cell>
          <cell r="K231">
            <v>2068.7434611590579</v>
          </cell>
          <cell r="L231">
            <v>6779.4176458772272</v>
          </cell>
          <cell r="M231">
            <v>4369.8143085222691</v>
          </cell>
          <cell r="N231">
            <v>3946.0000666622072</v>
          </cell>
          <cell r="O231">
            <v>1027.44502256345</v>
          </cell>
          <cell r="P231">
            <v>3516.8614538051188</v>
          </cell>
          <cell r="Q231">
            <v>6202.803779002279</v>
          </cell>
          <cell r="R231">
            <v>45863.848912626505</v>
          </cell>
          <cell r="S231">
            <v>7167.9339821282774</v>
          </cell>
          <cell r="T231">
            <v>6751.6173901008442</v>
          </cell>
          <cell r="U231">
            <v>2445.8802011981606</v>
          </cell>
          <cell r="V231">
            <v>1083.3799459810834</v>
          </cell>
          <cell r="W231">
            <v>5.9985741896089166</v>
          </cell>
          <cell r="X231">
            <v>2748.0675113182515</v>
          </cell>
          <cell r="Y231">
            <v>8996.2778273820877</v>
          </cell>
          <cell r="Z231">
            <v>5249.9287299076095</v>
          </cell>
          <cell r="AA231">
            <v>184.37185735907406</v>
          </cell>
          <cell r="AB231">
            <v>4435.8799759456888</v>
          </cell>
          <cell r="AC231">
            <v>3483.2039653155953</v>
          </cell>
          <cell r="AD231">
            <v>3311.3089518025517</v>
          </cell>
          <cell r="AE231">
            <v>81118.597528278828</v>
          </cell>
          <cell r="AF231">
            <v>5079.8061520475894</v>
          </cell>
          <cell r="AG231">
            <v>2443.4804905215278</v>
          </cell>
          <cell r="AH231">
            <v>4718.6195618701167</v>
          </cell>
          <cell r="AI231">
            <v>269.76090139226289</v>
          </cell>
          <cell r="AJ231">
            <v>11.755022419441957</v>
          </cell>
          <cell r="AK231">
            <v>9223.7274117115885</v>
          </cell>
          <cell r="AL231">
            <v>18149.582236373797</v>
          </cell>
          <cell r="AM231">
            <v>7987.7296900888905</v>
          </cell>
          <cell r="AN231">
            <v>7689.6719001112506</v>
          </cell>
          <cell r="AO231">
            <v>6617.1532819196582</v>
          </cell>
          <cell r="AP231">
            <v>8028.2585146799684</v>
          </cell>
          <cell r="AQ231">
            <v>10899.052365157753</v>
          </cell>
          <cell r="AR231">
            <v>94835.751143425703</v>
          </cell>
          <cell r="AS231">
            <v>6418.9685095176101</v>
          </cell>
          <cell r="AT231">
            <v>4416.8054375229403</v>
          </cell>
          <cell r="AU231">
            <v>6156.1963153113611</v>
          </cell>
          <cell r="AV231">
            <v>422.89835525507806</v>
          </cell>
          <cell r="AW231">
            <v>749.83426205534488</v>
          </cell>
          <cell r="AX231">
            <v>7750.1969273397699</v>
          </cell>
          <cell r="AY231">
            <v>20390.903366958722</v>
          </cell>
          <cell r="AZ231">
            <v>10235.611033377238</v>
          </cell>
          <cell r="BA231">
            <v>9942.0244858097285</v>
          </cell>
          <cell r="BB231">
            <v>4616.5399793833494</v>
          </cell>
          <cell r="BC231">
            <v>9778.5643838401884</v>
          </cell>
          <cell r="BD231">
            <v>13957.208087066188</v>
          </cell>
          <cell r="BE231">
            <v>101343.66180408001</v>
          </cell>
          <cell r="BF231">
            <v>7186.9364591725171</v>
          </cell>
          <cell r="BG231">
            <v>5967.8649567477405</v>
          </cell>
          <cell r="BH231">
            <v>6291.1719429707155</v>
          </cell>
          <cell r="BI231">
            <v>3332.3612327398732</v>
          </cell>
          <cell r="BJ231">
            <v>212.14377595041879</v>
          </cell>
          <cell r="BK231">
            <v>7775.5710995448753</v>
          </cell>
          <cell r="BL231">
            <v>13918.299783620983</v>
          </cell>
          <cell r="BM231">
            <v>11118.123988213949</v>
          </cell>
          <cell r="BN231">
            <v>14305.989290803671</v>
          </cell>
          <cell r="BO231">
            <v>6139.7215252034366</v>
          </cell>
          <cell r="BP231">
            <v>9033.2864480540156</v>
          </cell>
          <cell r="BQ231">
            <v>16062.191301038489</v>
          </cell>
          <cell r="BR231">
            <v>116004.4168356359</v>
          </cell>
          <cell r="BS231">
            <v>14826.247200250626</v>
          </cell>
          <cell r="BT231">
            <v>8160.6754123456776</v>
          </cell>
          <cell r="BU231">
            <v>7919.0121098007075</v>
          </cell>
          <cell r="BV231">
            <v>646.67562445928343</v>
          </cell>
          <cell r="BW231">
            <v>17.826070561422966</v>
          </cell>
          <cell r="BX231">
            <v>7044.274091957137</v>
          </cell>
          <cell r="BY231">
            <v>15105.445193871856</v>
          </cell>
          <cell r="BZ231">
            <v>10880.346411654726</v>
          </cell>
          <cell r="CA231">
            <v>14075.804705915973</v>
          </cell>
          <cell r="CB231">
            <v>8432.087204458192</v>
          </cell>
          <cell r="CC231">
            <v>10811.420470373705</v>
          </cell>
          <cell r="CD231">
            <v>18084.602339990437</v>
          </cell>
          <cell r="CE231">
            <v>81560.602654904127</v>
          </cell>
          <cell r="CF231">
            <v>17008.349938090891</v>
          </cell>
          <cell r="CG231">
            <v>8359.1441923715174</v>
          </cell>
          <cell r="CH231">
            <v>6833.926274410449</v>
          </cell>
          <cell r="CI231">
            <v>307.73001638811547</v>
          </cell>
          <cell r="CJ231">
            <v>284.18298980069812</v>
          </cell>
          <cell r="CK231">
            <v>1407.8031710144132</v>
          </cell>
          <cell r="CL231">
            <v>9559.6407473683357</v>
          </cell>
          <cell r="CM231">
            <v>8844.7610143814236</v>
          </cell>
          <cell r="CN231">
            <v>1776.5957852508873</v>
          </cell>
          <cell r="CO231">
            <v>5747.8829000908881</v>
          </cell>
          <cell r="CP231">
            <v>5409.6912419721484</v>
          </cell>
          <cell r="CQ231">
            <v>16020.894383773208</v>
          </cell>
          <cell r="CR231">
            <v>37215.420765414834</v>
          </cell>
          <cell r="CS231">
            <v>1781.1823956575245</v>
          </cell>
          <cell r="CT231">
            <v>4498.271036144346</v>
          </cell>
          <cell r="CU231">
            <v>-475.0357596212998</v>
          </cell>
          <cell r="CV231">
            <v>566.08870105585083</v>
          </cell>
          <cell r="CW231">
            <v>-1051.3320844540722</v>
          </cell>
          <cell r="CX231">
            <v>2267.8453198391944</v>
          </cell>
          <cell r="CY231">
            <v>4625.7014846913517</v>
          </cell>
          <cell r="CZ231">
            <v>7332.8549229670316</v>
          </cell>
          <cell r="DA231">
            <v>2431.2244157847017</v>
          </cell>
          <cell r="DB231">
            <v>6062.7278385162354</v>
          </cell>
          <cell r="DC231">
            <v>6616.1700959037989</v>
          </cell>
          <cell r="DD231">
            <v>2559.7223989162594</v>
          </cell>
          <cell r="DE231">
            <v>0</v>
          </cell>
          <cell r="DF231">
            <v>0</v>
          </cell>
          <cell r="DG231">
            <v>0</v>
          </cell>
          <cell r="DH231">
            <v>0</v>
          </cell>
          <cell r="DI231">
            <v>0</v>
          </cell>
          <cell r="DJ231">
            <v>0</v>
          </cell>
          <cell r="DK231">
            <v>0</v>
          </cell>
          <cell r="DL231">
            <v>0</v>
          </cell>
          <cell r="DM231">
            <v>0</v>
          </cell>
          <cell r="DN231">
            <v>0</v>
          </cell>
          <cell r="DO231">
            <v>0</v>
          </cell>
          <cell r="DP231">
            <v>0</v>
          </cell>
          <cell r="DQ231">
            <v>0</v>
          </cell>
          <cell r="DR231">
            <v>0</v>
          </cell>
          <cell r="DS231">
            <v>0</v>
          </cell>
          <cell r="DT231">
            <v>0</v>
          </cell>
          <cell r="DU231">
            <v>0</v>
          </cell>
          <cell r="DV231">
            <v>0</v>
          </cell>
          <cell r="DW231">
            <v>0</v>
          </cell>
          <cell r="DX231">
            <v>0</v>
          </cell>
          <cell r="DY231">
            <v>0</v>
          </cell>
          <cell r="DZ231">
            <v>0</v>
          </cell>
          <cell r="EA231">
            <v>0</v>
          </cell>
          <cell r="EB231">
            <v>0</v>
          </cell>
          <cell r="EC231">
            <v>0</v>
          </cell>
          <cell r="ED231">
            <v>0</v>
          </cell>
        </row>
        <row r="232">
          <cell r="F232">
            <v>-242.33402647648472</v>
          </cell>
          <cell r="G232">
            <v>361.68237062345725</v>
          </cell>
          <cell r="H232">
            <v>16.96534465716104</v>
          </cell>
          <cell r="I232">
            <v>13.407992706081131</v>
          </cell>
          <cell r="J232">
            <v>6.4311438579752576</v>
          </cell>
          <cell r="K232">
            <v>15.87989056459628</v>
          </cell>
          <cell r="L232">
            <v>40.829669169383124</v>
          </cell>
          <cell r="M232">
            <v>-1165.6389932946768</v>
          </cell>
          <cell r="N232">
            <v>20.797026589279994</v>
          </cell>
          <cell r="O232">
            <v>3.2907452239887789</v>
          </cell>
          <cell r="P232">
            <v>14.678537732455879</v>
          </cell>
          <cell r="Q232">
            <v>15.526846809545532</v>
          </cell>
          <cell r="R232">
            <v>2358.5476552397013</v>
          </cell>
          <cell r="S232">
            <v>242.35126583487727</v>
          </cell>
          <cell r="T232">
            <v>1088.0008800857468</v>
          </cell>
          <cell r="U232">
            <v>16.095304749207571</v>
          </cell>
          <cell r="V232">
            <v>11.756884160160553</v>
          </cell>
          <cell r="W232">
            <v>1.4801135972229531</v>
          </cell>
          <cell r="X232">
            <v>19.297076273942366</v>
          </cell>
          <cell r="Y232">
            <v>45.480302068637684</v>
          </cell>
          <cell r="Z232">
            <v>890.9548831670545</v>
          </cell>
          <cell r="AA232">
            <v>4.9475592771777883</v>
          </cell>
          <cell r="AB232">
            <v>7.844318107701838</v>
          </cell>
          <cell r="AC232">
            <v>13.141172304865904</v>
          </cell>
          <cell r="AD232">
            <v>17.197895611054264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  <cell r="AS232">
            <v>0</v>
          </cell>
          <cell r="AT232">
            <v>0</v>
          </cell>
          <cell r="AU232">
            <v>0</v>
          </cell>
          <cell r="AV232">
            <v>0</v>
          </cell>
          <cell r="AW232">
            <v>0</v>
          </cell>
          <cell r="AX232">
            <v>0</v>
          </cell>
          <cell r="AY232">
            <v>0</v>
          </cell>
          <cell r="AZ232">
            <v>0</v>
          </cell>
          <cell r="BA232">
            <v>0</v>
          </cell>
          <cell r="BB232">
            <v>0</v>
          </cell>
          <cell r="BC232">
            <v>0</v>
          </cell>
          <cell r="BD232">
            <v>0</v>
          </cell>
          <cell r="BE232">
            <v>0</v>
          </cell>
          <cell r="BF232">
            <v>0</v>
          </cell>
          <cell r="BG232">
            <v>0</v>
          </cell>
          <cell r="BH232">
            <v>0</v>
          </cell>
          <cell r="BI232">
            <v>0</v>
          </cell>
          <cell r="BJ232">
            <v>0</v>
          </cell>
          <cell r="BK232">
            <v>0</v>
          </cell>
          <cell r="BL232">
            <v>0</v>
          </cell>
          <cell r="BM232">
            <v>0</v>
          </cell>
          <cell r="BN232">
            <v>0</v>
          </cell>
          <cell r="BO232">
            <v>0</v>
          </cell>
          <cell r="BP232">
            <v>0</v>
          </cell>
          <cell r="BQ232">
            <v>0</v>
          </cell>
          <cell r="BR232">
            <v>0</v>
          </cell>
          <cell r="BS232">
            <v>0</v>
          </cell>
          <cell r="BT232">
            <v>0</v>
          </cell>
          <cell r="BU232">
            <v>0</v>
          </cell>
          <cell r="BV232">
            <v>0</v>
          </cell>
          <cell r="BW232">
            <v>0</v>
          </cell>
          <cell r="BX232">
            <v>0</v>
          </cell>
          <cell r="BY232">
            <v>0</v>
          </cell>
          <cell r="BZ232">
            <v>0</v>
          </cell>
          <cell r="CA232">
            <v>0</v>
          </cell>
          <cell r="CB232">
            <v>0</v>
          </cell>
          <cell r="CC232">
            <v>0</v>
          </cell>
          <cell r="CD232">
            <v>0</v>
          </cell>
          <cell r="CE232">
            <v>0</v>
          </cell>
          <cell r="CF232">
            <v>0</v>
          </cell>
          <cell r="CG232">
            <v>0</v>
          </cell>
          <cell r="CH232">
            <v>0</v>
          </cell>
          <cell r="CI232">
            <v>0</v>
          </cell>
          <cell r="CJ232">
            <v>0</v>
          </cell>
          <cell r="CK232">
            <v>0</v>
          </cell>
          <cell r="CL232">
            <v>0</v>
          </cell>
          <cell r="CM232">
            <v>0</v>
          </cell>
          <cell r="CN232">
            <v>0</v>
          </cell>
          <cell r="CO232">
            <v>0</v>
          </cell>
          <cell r="CP232">
            <v>0</v>
          </cell>
          <cell r="CQ232">
            <v>0</v>
          </cell>
          <cell r="CR232">
            <v>0</v>
          </cell>
          <cell r="CS232">
            <v>0</v>
          </cell>
          <cell r="CT232">
            <v>0</v>
          </cell>
          <cell r="CU232">
            <v>0</v>
          </cell>
          <cell r="CV232">
            <v>0</v>
          </cell>
          <cell r="CW232">
            <v>0</v>
          </cell>
          <cell r="CX232">
            <v>0</v>
          </cell>
          <cell r="CY232">
            <v>0</v>
          </cell>
          <cell r="CZ232">
            <v>0</v>
          </cell>
          <cell r="DA232">
            <v>0</v>
          </cell>
          <cell r="DB232">
            <v>0</v>
          </cell>
          <cell r="DC232">
            <v>0</v>
          </cell>
          <cell r="DD232">
            <v>0</v>
          </cell>
          <cell r="DE232">
            <v>0</v>
          </cell>
          <cell r="DF232">
            <v>0</v>
          </cell>
          <cell r="DG232">
            <v>0</v>
          </cell>
          <cell r="DH232">
            <v>0</v>
          </cell>
          <cell r="DI232">
            <v>0</v>
          </cell>
          <cell r="DJ232">
            <v>0</v>
          </cell>
          <cell r="DK232">
            <v>0</v>
          </cell>
          <cell r="DL232">
            <v>0</v>
          </cell>
          <cell r="DM232">
            <v>0</v>
          </cell>
          <cell r="DN232">
            <v>0</v>
          </cell>
          <cell r="DO232">
            <v>0</v>
          </cell>
          <cell r="DP232">
            <v>0</v>
          </cell>
          <cell r="DQ232">
            <v>0</v>
          </cell>
          <cell r="DR232">
            <v>0</v>
          </cell>
          <cell r="DS232">
            <v>0</v>
          </cell>
          <cell r="DT232">
            <v>0</v>
          </cell>
          <cell r="DU232">
            <v>0</v>
          </cell>
          <cell r="DV232">
            <v>0</v>
          </cell>
          <cell r="DW232">
            <v>0</v>
          </cell>
          <cell r="DX232">
            <v>0</v>
          </cell>
          <cell r="DY232">
            <v>0</v>
          </cell>
          <cell r="DZ232">
            <v>0</v>
          </cell>
          <cell r="EA232">
            <v>0</v>
          </cell>
          <cell r="EB232">
            <v>0</v>
          </cell>
          <cell r="EC232">
            <v>0</v>
          </cell>
          <cell r="ED232">
            <v>0</v>
          </cell>
        </row>
        <row r="233">
          <cell r="F233">
            <v>654.52306320541538</v>
          </cell>
          <cell r="G233">
            <v>1415.9838513357099</v>
          </cell>
          <cell r="H233">
            <v>34.224476273579057</v>
          </cell>
          <cell r="I233">
            <v>603.72777415678138</v>
          </cell>
          <cell r="J233">
            <v>15.404125569737516</v>
          </cell>
          <cell r="K233">
            <v>413.35893386485986</v>
          </cell>
          <cell r="L233">
            <v>1131.0392049313523</v>
          </cell>
          <cell r="M233">
            <v>2089.4464864246547</v>
          </cell>
          <cell r="N233">
            <v>386.78281308070291</v>
          </cell>
          <cell r="O233">
            <v>-1176.8733655108372</v>
          </cell>
          <cell r="P233">
            <v>3188.989133363124</v>
          </cell>
          <cell r="Q233">
            <v>1480.1339765058365</v>
          </cell>
          <cell r="R233">
            <v>21749.307191720232</v>
          </cell>
          <cell r="S233">
            <v>1195.9772608934436</v>
          </cell>
          <cell r="T233">
            <v>2431.1989384588087</v>
          </cell>
          <cell r="U233">
            <v>3218.3191098588286</v>
          </cell>
          <cell r="V233">
            <v>130.71963646728545</v>
          </cell>
          <cell r="W233">
            <v>3.7291331787128001</v>
          </cell>
          <cell r="X233">
            <v>546.09763375716284</v>
          </cell>
          <cell r="Y233">
            <v>817.42187421978451</v>
          </cell>
          <cell r="Z233">
            <v>3933.2395914793015</v>
          </cell>
          <cell r="AA233">
            <v>793.52286150481086</v>
          </cell>
          <cell r="AB233">
            <v>1806.591980778263</v>
          </cell>
          <cell r="AC233">
            <v>4770.7064339552308</v>
          </cell>
          <cell r="AD233">
            <v>2101.7827371699968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I233">
            <v>0</v>
          </cell>
          <cell r="AJ233">
            <v>0</v>
          </cell>
          <cell r="AK233">
            <v>0</v>
          </cell>
          <cell r="AL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  <cell r="AQ233">
            <v>0</v>
          </cell>
          <cell r="AR233">
            <v>0</v>
          </cell>
          <cell r="AS233">
            <v>0</v>
          </cell>
          <cell r="AT233">
            <v>0</v>
          </cell>
          <cell r="AU233">
            <v>0</v>
          </cell>
          <cell r="AV233">
            <v>0</v>
          </cell>
          <cell r="AW233">
            <v>0</v>
          </cell>
          <cell r="AX233">
            <v>0</v>
          </cell>
          <cell r="AY233">
            <v>0</v>
          </cell>
          <cell r="AZ233">
            <v>0</v>
          </cell>
          <cell r="BA233">
            <v>0</v>
          </cell>
          <cell r="BB233">
            <v>0</v>
          </cell>
          <cell r="BC233">
            <v>0</v>
          </cell>
          <cell r="BD233">
            <v>0</v>
          </cell>
          <cell r="BE233">
            <v>0</v>
          </cell>
          <cell r="BF233">
            <v>0</v>
          </cell>
          <cell r="BG233">
            <v>0</v>
          </cell>
          <cell r="BH233">
            <v>0</v>
          </cell>
          <cell r="BI233">
            <v>0</v>
          </cell>
          <cell r="BJ233">
            <v>0</v>
          </cell>
          <cell r="BK233">
            <v>0</v>
          </cell>
          <cell r="BL233">
            <v>0</v>
          </cell>
          <cell r="BM233">
            <v>0</v>
          </cell>
          <cell r="BN233">
            <v>0</v>
          </cell>
          <cell r="BO233">
            <v>0</v>
          </cell>
          <cell r="BP233">
            <v>0</v>
          </cell>
          <cell r="BQ233">
            <v>0</v>
          </cell>
          <cell r="BR233">
            <v>0</v>
          </cell>
          <cell r="BS233">
            <v>0</v>
          </cell>
          <cell r="BT233">
            <v>0</v>
          </cell>
          <cell r="BU233">
            <v>0</v>
          </cell>
          <cell r="BV233">
            <v>0</v>
          </cell>
          <cell r="BW233">
            <v>0</v>
          </cell>
          <cell r="BX233">
            <v>0</v>
          </cell>
          <cell r="BY233">
            <v>0</v>
          </cell>
          <cell r="BZ233">
            <v>0</v>
          </cell>
          <cell r="CA233">
            <v>0</v>
          </cell>
          <cell r="CB233">
            <v>0</v>
          </cell>
          <cell r="CC233">
            <v>0</v>
          </cell>
          <cell r="CD233">
            <v>0</v>
          </cell>
          <cell r="CE233">
            <v>0</v>
          </cell>
          <cell r="CF233">
            <v>0</v>
          </cell>
          <cell r="CG233">
            <v>0</v>
          </cell>
          <cell r="CH233">
            <v>0</v>
          </cell>
          <cell r="CI233">
            <v>0</v>
          </cell>
          <cell r="CJ233">
            <v>0</v>
          </cell>
          <cell r="CK233">
            <v>0</v>
          </cell>
          <cell r="CL233">
            <v>0</v>
          </cell>
          <cell r="CM233">
            <v>0</v>
          </cell>
          <cell r="CN233">
            <v>0</v>
          </cell>
          <cell r="CO233">
            <v>0</v>
          </cell>
          <cell r="CP233">
            <v>0</v>
          </cell>
          <cell r="CQ233">
            <v>0</v>
          </cell>
          <cell r="CR233">
            <v>0</v>
          </cell>
          <cell r="CS233">
            <v>0</v>
          </cell>
          <cell r="CT233">
            <v>0</v>
          </cell>
          <cell r="CU233">
            <v>0</v>
          </cell>
          <cell r="CV233">
            <v>0</v>
          </cell>
          <cell r="CW233">
            <v>0</v>
          </cell>
          <cell r="CX233">
            <v>0</v>
          </cell>
          <cell r="CY233">
            <v>0</v>
          </cell>
          <cell r="CZ233">
            <v>0</v>
          </cell>
          <cell r="DA233">
            <v>0</v>
          </cell>
          <cell r="DB233">
            <v>0</v>
          </cell>
          <cell r="DC233">
            <v>0</v>
          </cell>
          <cell r="DD233">
            <v>0</v>
          </cell>
          <cell r="DE233">
            <v>0</v>
          </cell>
          <cell r="DF233">
            <v>0</v>
          </cell>
          <cell r="DG233">
            <v>0</v>
          </cell>
          <cell r="DH233">
            <v>0</v>
          </cell>
          <cell r="DI233">
            <v>0</v>
          </cell>
          <cell r="DJ233">
            <v>0</v>
          </cell>
          <cell r="DK233">
            <v>0</v>
          </cell>
          <cell r="DL233">
            <v>0</v>
          </cell>
          <cell r="DM233">
            <v>0</v>
          </cell>
          <cell r="DN233">
            <v>0</v>
          </cell>
          <cell r="DO233">
            <v>0</v>
          </cell>
          <cell r="DP233">
            <v>0</v>
          </cell>
          <cell r="DQ233">
            <v>0</v>
          </cell>
          <cell r="DR233">
            <v>0</v>
          </cell>
          <cell r="DS233">
            <v>0</v>
          </cell>
          <cell r="DT233">
            <v>0</v>
          </cell>
          <cell r="DU233">
            <v>0</v>
          </cell>
          <cell r="DV233">
            <v>0</v>
          </cell>
          <cell r="DW233">
            <v>0</v>
          </cell>
          <cell r="DX233">
            <v>0</v>
          </cell>
          <cell r="DY233">
            <v>0</v>
          </cell>
          <cell r="DZ233">
            <v>0</v>
          </cell>
          <cell r="EA233">
            <v>0</v>
          </cell>
          <cell r="EB233">
            <v>0</v>
          </cell>
          <cell r="EC233">
            <v>0</v>
          </cell>
          <cell r="ED233">
            <v>0</v>
          </cell>
        </row>
        <row r="234">
          <cell r="F234">
            <v>166.50911272037774</v>
          </cell>
          <cell r="G234">
            <v>53.909027534537017</v>
          </cell>
          <cell r="H234">
            <v>-7.9120319837820716</v>
          </cell>
          <cell r="I234">
            <v>-2.8924643698264845</v>
          </cell>
          <cell r="J234">
            <v>-2.8924643698264845</v>
          </cell>
          <cell r="K234">
            <v>14.389818554802332</v>
          </cell>
          <cell r="L234">
            <v>2221.3988947281614</v>
          </cell>
          <cell r="M234">
            <v>2016.6754876924679</v>
          </cell>
          <cell r="N234">
            <v>-54.543741748202592</v>
          </cell>
          <cell r="O234">
            <v>-1045.4755015829578</v>
          </cell>
          <cell r="P234">
            <v>99.585375067777932</v>
          </cell>
          <cell r="Q234">
            <v>-1552.531508452259</v>
          </cell>
          <cell r="R234">
            <v>-2332.6074522845447</v>
          </cell>
          <cell r="S234">
            <v>205.11106358189136</v>
          </cell>
          <cell r="T234">
            <v>-2173.078080734238</v>
          </cell>
          <cell r="U234">
            <v>80.670980593655258</v>
          </cell>
          <cell r="V234">
            <v>13.874399999622256</v>
          </cell>
          <cell r="W234">
            <v>0</v>
          </cell>
          <cell r="X234">
            <v>-343.99189101578668</v>
          </cell>
          <cell r="Y234">
            <v>498.10794229293242</v>
          </cell>
          <cell r="Z234">
            <v>-53.782942201010883</v>
          </cell>
          <cell r="AA234">
            <v>45.085733155254275</v>
          </cell>
          <cell r="AB234">
            <v>0</v>
          </cell>
          <cell r="AC234">
            <v>0</v>
          </cell>
          <cell r="AD234">
            <v>-604.60465796105564</v>
          </cell>
          <cell r="AE234">
            <v>-2335.706022169441</v>
          </cell>
          <cell r="AF234">
            <v>-1789.4215243700892</v>
          </cell>
          <cell r="AG234">
            <v>290.36930036498234</v>
          </cell>
          <cell r="AH234">
            <v>-12.760472758440301</v>
          </cell>
          <cell r="AI234">
            <v>326.44570000004023</v>
          </cell>
          <cell r="AJ234">
            <v>0</v>
          </cell>
          <cell r="AK234">
            <v>-443.49724987754598</v>
          </cell>
          <cell r="AL234">
            <v>-2.0343960975296795</v>
          </cell>
          <cell r="AM234">
            <v>488.53499865811318</v>
          </cell>
          <cell r="AN234">
            <v>-213.8361233859323</v>
          </cell>
          <cell r="AO234">
            <v>0</v>
          </cell>
          <cell r="AP234">
            <v>0</v>
          </cell>
          <cell r="AQ234">
            <v>-979.50625470560044</v>
          </cell>
          <cell r="AR234">
            <v>-2306.7513678446412</v>
          </cell>
          <cell r="AS234">
            <v>540.00172821804881</v>
          </cell>
          <cell r="AT234">
            <v>-1136.4597316137515</v>
          </cell>
          <cell r="AU234">
            <v>-677.55630735470913</v>
          </cell>
          <cell r="AV234">
            <v>598.47959999972954</v>
          </cell>
          <cell r="AW234">
            <v>-3.5226999996230006</v>
          </cell>
          <cell r="AX234">
            <v>0</v>
          </cell>
          <cell r="AY234">
            <v>141.63413770264015</v>
          </cell>
          <cell r="AZ234">
            <v>-640.73286649957299</v>
          </cell>
          <cell r="BA234">
            <v>-221.85964009677991</v>
          </cell>
          <cell r="BB234">
            <v>-0.15000652118760627</v>
          </cell>
          <cell r="BC234">
            <v>0</v>
          </cell>
          <cell r="BD234">
            <v>-906.58558167424053</v>
          </cell>
          <cell r="BE234">
            <v>-2119.2955337911844</v>
          </cell>
          <cell r="BF234">
            <v>243.25340957194567</v>
          </cell>
          <cell r="BG234">
            <v>-1622.8443958391435</v>
          </cell>
          <cell r="BH234">
            <v>-8.4350990443490446</v>
          </cell>
          <cell r="BI234">
            <v>121.24940000008792</v>
          </cell>
          <cell r="BJ234">
            <v>34.472600000211969</v>
          </cell>
          <cell r="BK234">
            <v>18.650700000114739</v>
          </cell>
          <cell r="BL234">
            <v>32.43522327253595</v>
          </cell>
          <cell r="BM234">
            <v>-204.24551626574248</v>
          </cell>
          <cell r="BN234">
            <v>47.001285109436139</v>
          </cell>
          <cell r="BO234">
            <v>0</v>
          </cell>
          <cell r="BP234">
            <v>0</v>
          </cell>
          <cell r="BQ234">
            <v>-780.8331405967474</v>
          </cell>
          <cell r="BR234">
            <v>-2078.5066225901246</v>
          </cell>
          <cell r="BS234">
            <v>-791.11813617218286</v>
          </cell>
          <cell r="BT234">
            <v>-79.680573254823685</v>
          </cell>
          <cell r="BU234">
            <v>-41.446202838793397</v>
          </cell>
          <cell r="BV234">
            <v>55.625399999320507</v>
          </cell>
          <cell r="BW234">
            <v>0</v>
          </cell>
          <cell r="BX234">
            <v>153.98056339658797</v>
          </cell>
          <cell r="BY234">
            <v>47.64254653500393</v>
          </cell>
          <cell r="BZ234">
            <v>216.36086928192526</v>
          </cell>
          <cell r="CA234">
            <v>-259.97428033594042</v>
          </cell>
          <cell r="CB234">
            <v>0</v>
          </cell>
          <cell r="CC234">
            <v>0</v>
          </cell>
          <cell r="CD234">
            <v>-1379.8968091984279</v>
          </cell>
          <cell r="CE234">
            <v>-5.7849287396529689</v>
          </cell>
          <cell r="CF234">
            <v>0</v>
          </cell>
          <cell r="CG234">
            <v>0</v>
          </cell>
          <cell r="CH234">
            <v>0</v>
          </cell>
          <cell r="CI234">
            <v>-2.8924643698264845</v>
          </cell>
          <cell r="CJ234">
            <v>-2.8924643698264845</v>
          </cell>
          <cell r="CK234">
            <v>0</v>
          </cell>
          <cell r="CL234">
            <v>0</v>
          </cell>
          <cell r="CM234">
            <v>0</v>
          </cell>
          <cell r="CN234">
            <v>0</v>
          </cell>
          <cell r="CO234">
            <v>0</v>
          </cell>
          <cell r="CP234">
            <v>0</v>
          </cell>
          <cell r="CQ234">
            <v>0</v>
          </cell>
          <cell r="CR234">
            <v>-5.7849287396529689</v>
          </cell>
          <cell r="CS234">
            <v>0</v>
          </cell>
          <cell r="CT234">
            <v>0</v>
          </cell>
          <cell r="CU234">
            <v>0</v>
          </cell>
          <cell r="CV234">
            <v>-2.8924643698264845</v>
          </cell>
          <cell r="CW234">
            <v>-2.8924643698264845</v>
          </cell>
          <cell r="CX234">
            <v>0</v>
          </cell>
          <cell r="CY234">
            <v>0</v>
          </cell>
          <cell r="CZ234">
            <v>0</v>
          </cell>
          <cell r="DA234">
            <v>0</v>
          </cell>
          <cell r="DB234">
            <v>0</v>
          </cell>
          <cell r="DC234">
            <v>0</v>
          </cell>
          <cell r="DD234">
            <v>0</v>
          </cell>
          <cell r="DE234">
            <v>0</v>
          </cell>
          <cell r="DF234">
            <v>0</v>
          </cell>
          <cell r="DG234">
            <v>0</v>
          </cell>
          <cell r="DH234">
            <v>0</v>
          </cell>
          <cell r="DI234">
            <v>0</v>
          </cell>
          <cell r="DJ234">
            <v>0</v>
          </cell>
          <cell r="DK234">
            <v>0</v>
          </cell>
          <cell r="DL234">
            <v>0</v>
          </cell>
          <cell r="DM234">
            <v>0</v>
          </cell>
          <cell r="DN234">
            <v>0</v>
          </cell>
          <cell r="DO234">
            <v>0</v>
          </cell>
          <cell r="DP234">
            <v>0</v>
          </cell>
          <cell r="DQ234">
            <v>0</v>
          </cell>
          <cell r="DR234">
            <v>0</v>
          </cell>
          <cell r="DS234">
            <v>0</v>
          </cell>
          <cell r="DT234">
            <v>0</v>
          </cell>
          <cell r="DU234">
            <v>0</v>
          </cell>
          <cell r="DV234">
            <v>0</v>
          </cell>
          <cell r="DW234">
            <v>0</v>
          </cell>
          <cell r="DX234">
            <v>0</v>
          </cell>
          <cell r="DY234">
            <v>0</v>
          </cell>
          <cell r="DZ234">
            <v>0</v>
          </cell>
          <cell r="EA234">
            <v>0</v>
          </cell>
          <cell r="EB234">
            <v>0</v>
          </cell>
          <cell r="EC234">
            <v>0</v>
          </cell>
          <cell r="ED234">
            <v>0</v>
          </cell>
        </row>
        <row r="235">
          <cell r="F235">
            <v>1153.2500540167093</v>
          </cell>
          <cell r="G235">
            <v>1661.8264469634742</v>
          </cell>
          <cell r="H235">
            <v>6506.5870312564075</v>
          </cell>
          <cell r="I235">
            <v>6136.4610521011055</v>
          </cell>
          <cell r="J235">
            <v>2168.490977822803</v>
          </cell>
          <cell r="K235">
            <v>-87.270146433264017</v>
          </cell>
          <cell r="L235">
            <v>2587.5587213374674</v>
          </cell>
          <cell r="M235">
            <v>5215.6667362954468</v>
          </cell>
          <cell r="N235">
            <v>4026.6215103827417</v>
          </cell>
          <cell r="O235">
            <v>841.55763401463628</v>
          </cell>
          <cell r="P235">
            <v>1090.9737210366875</v>
          </cell>
          <cell r="Q235">
            <v>2066.1383080277592</v>
          </cell>
          <cell r="R235">
            <v>14107.950914829969</v>
          </cell>
          <cell r="S235">
            <v>430.34889185614884</v>
          </cell>
          <cell r="T235">
            <v>-1550.5676359422505</v>
          </cell>
          <cell r="U235">
            <v>4868.2144923210144</v>
          </cell>
          <cell r="V235">
            <v>2503.3465167656541</v>
          </cell>
          <cell r="W235">
            <v>1350.7081851605326</v>
          </cell>
          <cell r="X235">
            <v>2571.388486340642</v>
          </cell>
          <cell r="Y235">
            <v>2756.9444061517715</v>
          </cell>
          <cell r="Z235">
            <v>4007.3134577888995</v>
          </cell>
          <cell r="AA235">
            <v>-3006.176438851282</v>
          </cell>
          <cell r="AB235">
            <v>-1362.5147722121328</v>
          </cell>
          <cell r="AC235">
            <v>-921.06364456005394</v>
          </cell>
          <cell r="AD235">
            <v>2460.0089700035751</v>
          </cell>
          <cell r="AE235">
            <v>79457.970007330179</v>
          </cell>
          <cell r="AF235">
            <v>7289.0867710523307</v>
          </cell>
          <cell r="AG235">
            <v>1382.4979757573456</v>
          </cell>
          <cell r="AH235">
            <v>10023.418762862682</v>
          </cell>
          <cell r="AI235">
            <v>10168.967979772016</v>
          </cell>
          <cell r="AJ235">
            <v>2969.4862544247881</v>
          </cell>
          <cell r="AK235">
            <v>10146.671485805884</v>
          </cell>
          <cell r="AL235">
            <v>11987.920767923817</v>
          </cell>
          <cell r="AM235">
            <v>7671.9163467250764</v>
          </cell>
          <cell r="AN235">
            <v>6934.2714688740671</v>
          </cell>
          <cell r="AO235">
            <v>3578.8830669522285</v>
          </cell>
          <cell r="AP235">
            <v>2128.7886792700738</v>
          </cell>
          <cell r="AQ235">
            <v>5176.0604479182512</v>
          </cell>
          <cell r="AR235">
            <v>59594.208416491747</v>
          </cell>
          <cell r="AS235">
            <v>3365.7672620210797</v>
          </cell>
          <cell r="AT235">
            <v>-5244.6290328204632</v>
          </cell>
          <cell r="AU235">
            <v>11094.937803059816</v>
          </cell>
          <cell r="AV235">
            <v>6419.2677674684674</v>
          </cell>
          <cell r="AW235">
            <v>4460.922351943329</v>
          </cell>
          <cell r="AX235">
            <v>8955.6569401659071</v>
          </cell>
          <cell r="AY235">
            <v>9903.6651796288788</v>
          </cell>
          <cell r="AZ235">
            <v>8504.2224164213985</v>
          </cell>
          <cell r="BA235">
            <v>5566.2038032505661</v>
          </cell>
          <cell r="BB235">
            <v>2057.6774672493339</v>
          </cell>
          <cell r="BC235">
            <v>-1740.6730199418962</v>
          </cell>
          <cell r="BD235">
            <v>6251.189478026703</v>
          </cell>
          <cell r="BE235">
            <v>80619.514695495367</v>
          </cell>
          <cell r="BF235">
            <v>6529.0335345696658</v>
          </cell>
          <cell r="BG235">
            <v>331.13646111823618</v>
          </cell>
          <cell r="BH235">
            <v>8292.275176294148</v>
          </cell>
          <cell r="BI235">
            <v>9642.5480132624507</v>
          </cell>
          <cell r="BJ235">
            <v>4177.5190902557224</v>
          </cell>
          <cell r="BK235">
            <v>8451.1781019549817</v>
          </cell>
          <cell r="BL235">
            <v>14467.664151767269</v>
          </cell>
          <cell r="BM235">
            <v>3002.0654464829713</v>
          </cell>
          <cell r="BN235">
            <v>5750.2927993014455</v>
          </cell>
          <cell r="BO235">
            <v>2965.6746406666934</v>
          </cell>
          <cell r="BP235">
            <v>5439.1115205381066</v>
          </cell>
          <cell r="BQ235">
            <v>11571.015759266913</v>
          </cell>
          <cell r="BR235">
            <v>83257.910238951445</v>
          </cell>
          <cell r="BS235">
            <v>6913.7843587137759</v>
          </cell>
          <cell r="BT235">
            <v>2947.1843307651579</v>
          </cell>
          <cell r="BU235">
            <v>13398.679212521762</v>
          </cell>
          <cell r="BV235">
            <v>8315.2157063949853</v>
          </cell>
          <cell r="BW235">
            <v>4378.8752813888714</v>
          </cell>
          <cell r="BX235">
            <v>2954.7500175833702</v>
          </cell>
          <cell r="BY235">
            <v>12635.950494140387</v>
          </cell>
          <cell r="BZ235">
            <v>6927.0406679473817</v>
          </cell>
          <cell r="CA235">
            <v>4731.4715459477156</v>
          </cell>
          <cell r="CB235">
            <v>3698.8929419070482</v>
          </cell>
          <cell r="CC235">
            <v>6423.4263602569699</v>
          </cell>
          <cell r="CD235">
            <v>9932.6393213775009</v>
          </cell>
          <cell r="CE235">
            <v>50862.72406873107</v>
          </cell>
          <cell r="CF235">
            <v>-113.88843603245914</v>
          </cell>
          <cell r="CG235">
            <v>2885.2948040999472</v>
          </cell>
          <cell r="CH235">
            <v>11019.385094860569</v>
          </cell>
          <cell r="CI235">
            <v>9131.8466066271067</v>
          </cell>
          <cell r="CJ235">
            <v>9044.8519623726606</v>
          </cell>
          <cell r="CK235">
            <v>1886.4656545482576</v>
          </cell>
          <cell r="CL235">
            <v>4364.545011183247</v>
          </cell>
          <cell r="CM235">
            <v>1869.0147410146892</v>
          </cell>
          <cell r="CN235">
            <v>-1090.453487791121</v>
          </cell>
          <cell r="CO235">
            <v>1506.1148347500712</v>
          </cell>
          <cell r="CP235">
            <v>2128.425931641832</v>
          </cell>
          <cell r="CQ235">
            <v>8231.1213514693081</v>
          </cell>
          <cell r="CR235">
            <v>11563.233401507139</v>
          </cell>
          <cell r="CS235">
            <v>-1477.8173591960222</v>
          </cell>
          <cell r="CT235">
            <v>1662.6981199532747</v>
          </cell>
          <cell r="CU235">
            <v>1152.3592337146401</v>
          </cell>
          <cell r="CV235">
            <v>3584.8800184130669</v>
          </cell>
          <cell r="CW235">
            <v>4864.9900203049183</v>
          </cell>
          <cell r="CX235">
            <v>655.14684105664492</v>
          </cell>
          <cell r="CY235">
            <v>955.34698525071144</v>
          </cell>
          <cell r="CZ235">
            <v>1035.5886135548353</v>
          </cell>
          <cell r="DA235">
            <v>1066.7140048705041</v>
          </cell>
          <cell r="DB235">
            <v>811.18945705331862</v>
          </cell>
          <cell r="DC235">
            <v>-2040.0028571821749</v>
          </cell>
          <cell r="DD235">
            <v>-707.85967629402876</v>
          </cell>
          <cell r="DE235">
            <v>0</v>
          </cell>
          <cell r="DF235">
            <v>0</v>
          </cell>
          <cell r="DG235">
            <v>0</v>
          </cell>
          <cell r="DH235">
            <v>0</v>
          </cell>
          <cell r="DI235">
            <v>0</v>
          </cell>
          <cell r="DJ235">
            <v>0</v>
          </cell>
          <cell r="DK235">
            <v>0</v>
          </cell>
          <cell r="DL235">
            <v>0</v>
          </cell>
          <cell r="DM235">
            <v>0</v>
          </cell>
          <cell r="DN235">
            <v>0</v>
          </cell>
          <cell r="DO235">
            <v>0</v>
          </cell>
          <cell r="DP235">
            <v>0</v>
          </cell>
          <cell r="DQ235">
            <v>0</v>
          </cell>
          <cell r="DR235">
            <v>0</v>
          </cell>
          <cell r="DS235">
            <v>0</v>
          </cell>
          <cell r="DT235">
            <v>0</v>
          </cell>
          <cell r="DU235">
            <v>0</v>
          </cell>
          <cell r="DV235">
            <v>0</v>
          </cell>
          <cell r="DW235">
            <v>0</v>
          </cell>
          <cell r="DX235">
            <v>0</v>
          </cell>
          <cell r="DY235">
            <v>0</v>
          </cell>
          <cell r="DZ235">
            <v>0</v>
          </cell>
          <cell r="EA235">
            <v>0</v>
          </cell>
          <cell r="EB235">
            <v>0</v>
          </cell>
          <cell r="EC235">
            <v>0</v>
          </cell>
          <cell r="ED235">
            <v>0</v>
          </cell>
        </row>
        <row r="236">
          <cell r="F236">
            <v>2580.9094375157729</v>
          </cell>
          <cell r="G236">
            <v>2822.6212605684996</v>
          </cell>
          <cell r="H236">
            <v>10653.095442893915</v>
          </cell>
          <cell r="I236">
            <v>8287.3272920260206</v>
          </cell>
          <cell r="J236">
            <v>1721.8844290743582</v>
          </cell>
          <cell r="K236">
            <v>9564.8474808428437</v>
          </cell>
          <cell r="L236">
            <v>16032.088828684762</v>
          </cell>
          <cell r="M236">
            <v>11344.751182053238</v>
          </cell>
          <cell r="N236">
            <v>8720.6069732820615</v>
          </cell>
          <cell r="O236">
            <v>2737.6080937068909</v>
          </cell>
          <cell r="P236">
            <v>5226.0144040640444</v>
          </cell>
          <cell r="Q236">
            <v>3763.0969796534628</v>
          </cell>
          <cell r="R236">
            <v>83485.367085561156</v>
          </cell>
          <cell r="S236">
            <v>2826.3423392921686</v>
          </cell>
          <cell r="T236">
            <v>6836.2694672942162</v>
          </cell>
          <cell r="U236">
            <v>3834.2438118718565</v>
          </cell>
          <cell r="V236">
            <v>6163.1118166269735</v>
          </cell>
          <cell r="W236">
            <v>212.53149387333542</v>
          </cell>
          <cell r="X236">
            <v>9143.2622523102909</v>
          </cell>
          <cell r="Y236">
            <v>18332.149260176346</v>
          </cell>
          <cell r="Z236">
            <v>12458.179827656597</v>
          </cell>
          <cell r="AA236">
            <v>6366.3243407122791</v>
          </cell>
          <cell r="AB236">
            <v>3767.7016273802146</v>
          </cell>
          <cell r="AC236">
            <v>4702.3997529810295</v>
          </cell>
          <cell r="AD236">
            <v>8842.8510954137892</v>
          </cell>
          <cell r="AE236">
            <v>116159.88734437525</v>
          </cell>
          <cell r="AF236">
            <v>4738.493976900354</v>
          </cell>
          <cell r="AG236">
            <v>7896.0016337214038</v>
          </cell>
          <cell r="AH236">
            <v>7451.4132752669975</v>
          </cell>
          <cell r="AI236">
            <v>5845.4095188365318</v>
          </cell>
          <cell r="AJ236">
            <v>549.99472315516323</v>
          </cell>
          <cell r="AK236">
            <v>8693.3397024795413</v>
          </cell>
          <cell r="AL236">
            <v>12226.293155703694</v>
          </cell>
          <cell r="AM236">
            <v>15664.138293188065</v>
          </cell>
          <cell r="AN236">
            <v>16989.319431018084</v>
          </cell>
          <cell r="AO236">
            <v>10633.829851124436</v>
          </cell>
          <cell r="AP236">
            <v>7779.7479460490867</v>
          </cell>
          <cell r="AQ236">
            <v>17691.905836923048</v>
          </cell>
          <cell r="AR236">
            <v>128604.69127008319</v>
          </cell>
          <cell r="AS236">
            <v>5525.6426684586331</v>
          </cell>
          <cell r="AT236">
            <v>7374.2790952986106</v>
          </cell>
          <cell r="AU236">
            <v>13135.069221630692</v>
          </cell>
          <cell r="AV236">
            <v>5754.839277275838</v>
          </cell>
          <cell r="AW236">
            <v>60.890886002220213</v>
          </cell>
          <cell r="AX236">
            <v>8997.6266324948519</v>
          </cell>
          <cell r="AY236">
            <v>12481.529553413391</v>
          </cell>
          <cell r="AZ236">
            <v>21636.311750201508</v>
          </cell>
          <cell r="BA236">
            <v>14746.611910939217</v>
          </cell>
          <cell r="BB236">
            <v>9851.2959133684635</v>
          </cell>
          <cell r="BC236">
            <v>7506.0132261030376</v>
          </cell>
          <cell r="BD236">
            <v>21534.581134906039</v>
          </cell>
          <cell r="BE236">
            <v>119624.04629047215</v>
          </cell>
          <cell r="BF236">
            <v>3951.5118062570691</v>
          </cell>
          <cell r="BG236">
            <v>6919.1522821346298</v>
          </cell>
          <cell r="BH236">
            <v>10226.188980735838</v>
          </cell>
          <cell r="BI236">
            <v>7907.587643998675</v>
          </cell>
          <cell r="BJ236">
            <v>1007.6206337935291</v>
          </cell>
          <cell r="BK236">
            <v>7050.1807984979823</v>
          </cell>
          <cell r="BL236">
            <v>13884.144864609465</v>
          </cell>
          <cell r="BM236">
            <v>18350.859055301175</v>
          </cell>
          <cell r="BN236">
            <v>12484.540969897062</v>
          </cell>
          <cell r="BO236">
            <v>7657.9634341280907</v>
          </cell>
          <cell r="BP236">
            <v>9664.8802214097232</v>
          </cell>
          <cell r="BQ236">
            <v>20519.415599696338</v>
          </cell>
          <cell r="BR236">
            <v>144239.84168539941</v>
          </cell>
          <cell r="BS236">
            <v>6863.1685410346836</v>
          </cell>
          <cell r="BT236">
            <v>12410.991856889799</v>
          </cell>
          <cell r="BU236">
            <v>10322.116117679514</v>
          </cell>
          <cell r="BV236">
            <v>7205.8020691452548</v>
          </cell>
          <cell r="BW236">
            <v>446.89314805110916</v>
          </cell>
          <cell r="BX236">
            <v>12897.828590461984</v>
          </cell>
          <cell r="BY236">
            <v>10434.258161988109</v>
          </cell>
          <cell r="BZ236">
            <v>29238.598330400884</v>
          </cell>
          <cell r="CA236">
            <v>12322.024548135698</v>
          </cell>
          <cell r="CB236">
            <v>12172.014253636822</v>
          </cell>
          <cell r="CC236">
            <v>7330.7752293683589</v>
          </cell>
          <cell r="CD236">
            <v>22595.370838632807</v>
          </cell>
          <cell r="CE236">
            <v>85543.122996345162</v>
          </cell>
          <cell r="CF236">
            <v>8923.84849794209</v>
          </cell>
          <cell r="CG236">
            <v>6913.9511335287243</v>
          </cell>
          <cell r="CH236">
            <v>8340.2775307269767</v>
          </cell>
          <cell r="CI236">
            <v>9136.4413169836625</v>
          </cell>
          <cell r="CJ236">
            <v>5746.1963678272441</v>
          </cell>
          <cell r="CK236">
            <v>4238.1398244360462</v>
          </cell>
          <cell r="CL236">
            <v>14711.871441444382</v>
          </cell>
          <cell r="CM236">
            <v>3553.2105446048081</v>
          </cell>
          <cell r="CN236">
            <v>5218.8198025394231</v>
          </cell>
          <cell r="CO236">
            <v>-90.130394838750362</v>
          </cell>
          <cell r="CP236">
            <v>9450.5035663824528</v>
          </cell>
          <cell r="CQ236">
            <v>9399.9933647606522</v>
          </cell>
          <cell r="CR236">
            <v>19053.018583118916</v>
          </cell>
          <cell r="CS236">
            <v>3452.8638635389507</v>
          </cell>
          <cell r="CT236">
            <v>122.19664390198886</v>
          </cell>
          <cell r="CU236">
            <v>1163.6531259072945</v>
          </cell>
          <cell r="CV236">
            <v>596.24555053003132</v>
          </cell>
          <cell r="CW236">
            <v>7219.3338641487062</v>
          </cell>
          <cell r="CX236">
            <v>-1419.597160895355</v>
          </cell>
          <cell r="CY236">
            <v>5688.9201700594276</v>
          </cell>
          <cell r="CZ236">
            <v>8233.1650634780526</v>
          </cell>
          <cell r="DA236">
            <v>1250.8013793472201</v>
          </cell>
          <cell r="DB236">
            <v>-4671.1317555662245</v>
          </cell>
          <cell r="DC236">
            <v>969.88656127639115</v>
          </cell>
          <cell r="DD236">
            <v>-3553.3187226206064</v>
          </cell>
          <cell r="DE236">
            <v>0</v>
          </cell>
          <cell r="DF236">
            <v>0</v>
          </cell>
          <cell r="DG236">
            <v>0</v>
          </cell>
          <cell r="DH236">
            <v>0</v>
          </cell>
          <cell r="DI236">
            <v>0</v>
          </cell>
          <cell r="DJ236">
            <v>0</v>
          </cell>
          <cell r="DK236">
            <v>0</v>
          </cell>
          <cell r="DL236">
            <v>0</v>
          </cell>
          <cell r="DM236">
            <v>0</v>
          </cell>
          <cell r="DN236">
            <v>0</v>
          </cell>
          <cell r="DO236">
            <v>0</v>
          </cell>
          <cell r="DP236">
            <v>0</v>
          </cell>
          <cell r="DQ236">
            <v>0</v>
          </cell>
          <cell r="DR236">
            <v>0</v>
          </cell>
          <cell r="DS236">
            <v>0</v>
          </cell>
          <cell r="DT236">
            <v>0</v>
          </cell>
          <cell r="DU236">
            <v>0</v>
          </cell>
          <cell r="DV236">
            <v>0</v>
          </cell>
          <cell r="DW236">
            <v>0</v>
          </cell>
          <cell r="DX236">
            <v>0</v>
          </cell>
          <cell r="DY236">
            <v>0</v>
          </cell>
          <cell r="DZ236">
            <v>0</v>
          </cell>
          <cell r="EA236">
            <v>0</v>
          </cell>
          <cell r="EB236">
            <v>0</v>
          </cell>
          <cell r="EC236">
            <v>0</v>
          </cell>
          <cell r="ED236">
            <v>0</v>
          </cell>
        </row>
        <row r="237"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P237">
            <v>0</v>
          </cell>
          <cell r="AQ237">
            <v>0</v>
          </cell>
          <cell r="AR237">
            <v>0</v>
          </cell>
          <cell r="AS237">
            <v>0</v>
          </cell>
          <cell r="AT237">
            <v>0</v>
          </cell>
          <cell r="AU237">
            <v>0</v>
          </cell>
          <cell r="AV237">
            <v>0</v>
          </cell>
          <cell r="AW237">
            <v>0</v>
          </cell>
          <cell r="AX237">
            <v>0</v>
          </cell>
          <cell r="AY237">
            <v>0</v>
          </cell>
          <cell r="AZ237">
            <v>0</v>
          </cell>
          <cell r="BA237">
            <v>0</v>
          </cell>
          <cell r="BB237">
            <v>0</v>
          </cell>
          <cell r="BC237">
            <v>0</v>
          </cell>
          <cell r="BD237">
            <v>0</v>
          </cell>
          <cell r="BE237">
            <v>0</v>
          </cell>
          <cell r="BF237">
            <v>0</v>
          </cell>
          <cell r="BG237">
            <v>0</v>
          </cell>
          <cell r="BH237">
            <v>0</v>
          </cell>
          <cell r="BI237">
            <v>0</v>
          </cell>
          <cell r="BJ237">
            <v>0</v>
          </cell>
          <cell r="BK237">
            <v>0</v>
          </cell>
          <cell r="BL237">
            <v>0</v>
          </cell>
          <cell r="BM237">
            <v>0</v>
          </cell>
          <cell r="BN237">
            <v>0</v>
          </cell>
          <cell r="BO237">
            <v>0</v>
          </cell>
          <cell r="BP237">
            <v>0</v>
          </cell>
          <cell r="BQ237">
            <v>0</v>
          </cell>
          <cell r="BR237">
            <v>0</v>
          </cell>
          <cell r="BS237">
            <v>0</v>
          </cell>
          <cell r="BT237">
            <v>0</v>
          </cell>
          <cell r="BU237">
            <v>0</v>
          </cell>
          <cell r="BV237">
            <v>0</v>
          </cell>
          <cell r="BW237">
            <v>0</v>
          </cell>
          <cell r="BX237">
            <v>0</v>
          </cell>
          <cell r="BY237">
            <v>0</v>
          </cell>
          <cell r="BZ237">
            <v>0</v>
          </cell>
          <cell r="CA237">
            <v>0</v>
          </cell>
          <cell r="CB237">
            <v>0</v>
          </cell>
          <cell r="CC237">
            <v>0</v>
          </cell>
          <cell r="CD237">
            <v>0</v>
          </cell>
          <cell r="CE237">
            <v>0</v>
          </cell>
          <cell r="CF237">
            <v>0</v>
          </cell>
          <cell r="CG237">
            <v>0</v>
          </cell>
          <cell r="CH237">
            <v>0</v>
          </cell>
          <cell r="CI237">
            <v>0</v>
          </cell>
          <cell r="CJ237">
            <v>0</v>
          </cell>
          <cell r="CK237">
            <v>0</v>
          </cell>
          <cell r="CL237">
            <v>0</v>
          </cell>
          <cell r="CM237">
            <v>0</v>
          </cell>
          <cell r="CN237">
            <v>0</v>
          </cell>
          <cell r="CO237">
            <v>0</v>
          </cell>
          <cell r="CP237">
            <v>0</v>
          </cell>
          <cell r="CQ237">
            <v>0</v>
          </cell>
          <cell r="CR237">
            <v>0</v>
          </cell>
          <cell r="CS237">
            <v>0</v>
          </cell>
          <cell r="CT237">
            <v>0</v>
          </cell>
          <cell r="CU237">
            <v>0</v>
          </cell>
          <cell r="CV237">
            <v>0</v>
          </cell>
          <cell r="CW237">
            <v>0</v>
          </cell>
          <cell r="CX237">
            <v>0</v>
          </cell>
          <cell r="CY237">
            <v>0</v>
          </cell>
          <cell r="CZ237">
            <v>0</v>
          </cell>
          <cell r="DA237">
            <v>0</v>
          </cell>
          <cell r="DB237">
            <v>0</v>
          </cell>
          <cell r="DC237">
            <v>0</v>
          </cell>
          <cell r="DD237">
            <v>0</v>
          </cell>
          <cell r="DE237">
            <v>0</v>
          </cell>
          <cell r="DF237">
            <v>0</v>
          </cell>
          <cell r="DG237">
            <v>0</v>
          </cell>
          <cell r="DH237">
            <v>0</v>
          </cell>
          <cell r="DI237">
            <v>0</v>
          </cell>
          <cell r="DJ237">
            <v>0</v>
          </cell>
          <cell r="DK237">
            <v>0</v>
          </cell>
          <cell r="DL237">
            <v>0</v>
          </cell>
          <cell r="DM237">
            <v>0</v>
          </cell>
          <cell r="DN237">
            <v>0</v>
          </cell>
          <cell r="DO237">
            <v>0</v>
          </cell>
          <cell r="DP237">
            <v>0</v>
          </cell>
          <cell r="DQ237">
            <v>0</v>
          </cell>
          <cell r="DR237">
            <v>0</v>
          </cell>
        </row>
        <row r="238">
          <cell r="F238">
            <v>5777.5753699913621</v>
          </cell>
          <cell r="G238">
            <v>8961.3232000023127</v>
          </cell>
          <cell r="H238">
            <v>20111.973899997771</v>
          </cell>
          <cell r="I238">
            <v>16086.004010001197</v>
          </cell>
          <cell r="J238">
            <v>6253.5175000000745</v>
          </cell>
          <cell r="K238">
            <v>12006.845619998872</v>
          </cell>
          <cell r="L238">
            <v>30296.065470002592</v>
          </cell>
          <cell r="M238">
            <v>27286.130120001733</v>
          </cell>
          <cell r="N238">
            <v>17503.498389996588</v>
          </cell>
          <cell r="O238">
            <v>879.13893000036478</v>
          </cell>
          <cell r="P238">
            <v>11875.551550000906</v>
          </cell>
          <cell r="Q238">
            <v>9328.4411900043488</v>
          </cell>
          <cell r="R238">
            <v>153996.62296003103</v>
          </cell>
          <cell r="S238">
            <v>8473.9306400045753</v>
          </cell>
          <cell r="T238">
            <v>11316.315940000117</v>
          </cell>
          <cell r="U238">
            <v>12508.755419995636</v>
          </cell>
          <cell r="V238">
            <v>9906.1891999989748</v>
          </cell>
          <cell r="W238">
            <v>1574.4474999997765</v>
          </cell>
          <cell r="X238">
            <v>14440.374060001224</v>
          </cell>
          <cell r="Y238">
            <v>29830.997670002282</v>
          </cell>
          <cell r="Z238">
            <v>26319.973089993</v>
          </cell>
          <cell r="AA238">
            <v>5726.5083800107241</v>
          </cell>
          <cell r="AB238">
            <v>7422.1341300010681</v>
          </cell>
          <cell r="AC238">
            <v>10835.526679992676</v>
          </cell>
          <cell r="AD238">
            <v>15641.47025000304</v>
          </cell>
          <cell r="AE238">
            <v>263735.61157995462</v>
          </cell>
          <cell r="AF238">
            <v>10871.14660000056</v>
          </cell>
          <cell r="AG238">
            <v>11335.675999999046</v>
          </cell>
          <cell r="AH238">
            <v>21607.504100002348</v>
          </cell>
          <cell r="AI238">
            <v>16610.58410000056</v>
          </cell>
          <cell r="AJ238">
            <v>3531.2359999995679</v>
          </cell>
          <cell r="AK238">
            <v>27820.190599996597</v>
          </cell>
          <cell r="AL238">
            <v>43222.311060003936</v>
          </cell>
          <cell r="AM238">
            <v>32794.100930005312</v>
          </cell>
          <cell r="AN238">
            <v>31373.80890000239</v>
          </cell>
          <cell r="AO238">
            <v>18592.909699998796</v>
          </cell>
          <cell r="AP238">
            <v>16067.470140002668</v>
          </cell>
          <cell r="AQ238">
            <v>29908.673450000584</v>
          </cell>
          <cell r="AR238">
            <v>266530.32113003731</v>
          </cell>
          <cell r="AS238">
            <v>15401.194339990616</v>
          </cell>
          <cell r="AT238">
            <v>5007.6762000024319</v>
          </cell>
          <cell r="AU238">
            <v>29722.100540000945</v>
          </cell>
          <cell r="AV238">
            <v>13195.484999999404</v>
          </cell>
          <cell r="AW238">
            <v>5268.1248000003397</v>
          </cell>
          <cell r="AX238">
            <v>25703.480500005186</v>
          </cell>
          <cell r="AY238">
            <v>43083.587800003588</v>
          </cell>
          <cell r="AZ238">
            <v>39436.96020000428</v>
          </cell>
          <cell r="BA238">
            <v>29918.077399998903</v>
          </cell>
          <cell r="BB238">
            <v>15206.447860002518</v>
          </cell>
          <cell r="BC238">
            <v>11807.523590005934</v>
          </cell>
          <cell r="BD238">
            <v>32779.66289999336</v>
          </cell>
          <cell r="BE238">
            <v>280945.11458998919</v>
          </cell>
          <cell r="BF238">
            <v>16375.880700007081</v>
          </cell>
          <cell r="BG238">
            <v>9635.2569999992847</v>
          </cell>
          <cell r="BH238">
            <v>24215.996100001037</v>
          </cell>
          <cell r="BI238">
            <v>21003.746290002018</v>
          </cell>
          <cell r="BJ238">
            <v>5431.7561000008136</v>
          </cell>
          <cell r="BK238">
            <v>23295.580700002611</v>
          </cell>
          <cell r="BL238">
            <v>41989.037199996412</v>
          </cell>
          <cell r="BM238">
            <v>32364.232689999044</v>
          </cell>
          <cell r="BN238">
            <v>32605.5839599967</v>
          </cell>
          <cell r="BO238">
            <v>13807.205099992454</v>
          </cell>
          <cell r="BP238">
            <v>22882.842190004885</v>
          </cell>
          <cell r="BQ238">
            <v>37337.996559999883</v>
          </cell>
          <cell r="BR238">
            <v>326764.45785993338</v>
          </cell>
          <cell r="BS238">
            <v>22328.315300002694</v>
          </cell>
          <cell r="BT238">
            <v>21536.387000001967</v>
          </cell>
          <cell r="BU238">
            <v>31599.139340005815</v>
          </cell>
          <cell r="BV238">
            <v>16223.318799994886</v>
          </cell>
          <cell r="BW238">
            <v>4843.5945000015199</v>
          </cell>
          <cell r="BX238">
            <v>23050.953700006008</v>
          </cell>
          <cell r="BY238">
            <v>39514.085349999368</v>
          </cell>
          <cell r="BZ238">
            <v>47105.37691000104</v>
          </cell>
          <cell r="CA238">
            <v>30155.563000001013</v>
          </cell>
          <cell r="CB238">
            <v>24097.778899997473</v>
          </cell>
          <cell r="CC238">
            <v>21896.386559993029</v>
          </cell>
          <cell r="CD238">
            <v>44413.558500006795</v>
          </cell>
          <cell r="CE238">
            <v>212659.59371995926</v>
          </cell>
          <cell r="CF238">
            <v>24610.072999998927</v>
          </cell>
          <cell r="CG238">
            <v>18368.832130007446</v>
          </cell>
          <cell r="CH238">
            <v>26199.748900000006</v>
          </cell>
          <cell r="CI238">
            <v>18576.017939997837</v>
          </cell>
          <cell r="CJ238">
            <v>15075.231320001185</v>
          </cell>
          <cell r="CK238">
            <v>7532.4086500033736</v>
          </cell>
          <cell r="CL238">
            <v>28769.382700003684</v>
          </cell>
          <cell r="CM238">
            <v>19350.690300002694</v>
          </cell>
          <cell r="CN238">
            <v>6268.165600001812</v>
          </cell>
          <cell r="CO238">
            <v>-206.36365999281406</v>
          </cell>
          <cell r="CP238">
            <v>18498.54373999685</v>
          </cell>
          <cell r="CQ238">
            <v>29616.863099999726</v>
          </cell>
          <cell r="CR238">
            <v>69680.214250087738</v>
          </cell>
          <cell r="CS238">
            <v>4259.7404000014067</v>
          </cell>
          <cell r="CT238">
            <v>5335.5407999977469</v>
          </cell>
          <cell r="CU238">
            <v>2175.4895999990404</v>
          </cell>
          <cell r="CV238">
            <v>4747.2142699994147</v>
          </cell>
          <cell r="CW238">
            <v>11032.991799999028</v>
          </cell>
          <cell r="CX238">
            <v>1504.1900000013411</v>
          </cell>
          <cell r="CY238">
            <v>11460.200640007854</v>
          </cell>
          <cell r="CZ238">
            <v>17050.586600005627</v>
          </cell>
          <cell r="DA238">
            <v>5519.6943000033498</v>
          </cell>
          <cell r="DB238">
            <v>3020.1750400066376</v>
          </cell>
          <cell r="DC238">
            <v>3583.5337999984622</v>
          </cell>
          <cell r="DD238">
            <v>-9.1429999992251396</v>
          </cell>
          <cell r="DE238">
            <v>0</v>
          </cell>
          <cell r="DF238">
            <v>0</v>
          </cell>
          <cell r="DG238">
            <v>0</v>
          </cell>
          <cell r="DH238">
            <v>0</v>
          </cell>
          <cell r="DI238">
            <v>0</v>
          </cell>
          <cell r="DJ238">
            <v>0</v>
          </cell>
          <cell r="DK238">
            <v>0</v>
          </cell>
          <cell r="DL238">
            <v>0</v>
          </cell>
          <cell r="DM238">
            <v>0</v>
          </cell>
          <cell r="DN238">
            <v>0</v>
          </cell>
          <cell r="DO238">
            <v>0</v>
          </cell>
          <cell r="DP238">
            <v>0</v>
          </cell>
          <cell r="DQ238">
            <v>0</v>
          </cell>
          <cell r="DR238">
            <v>0</v>
          </cell>
          <cell r="DS238">
            <v>0</v>
          </cell>
          <cell r="DT238">
            <v>0</v>
          </cell>
          <cell r="DU238">
            <v>0</v>
          </cell>
          <cell r="DV238">
            <v>0</v>
          </cell>
          <cell r="DW238">
            <v>0</v>
          </cell>
          <cell r="DX238">
            <v>0</v>
          </cell>
          <cell r="DY238">
            <v>0</v>
          </cell>
          <cell r="DZ238">
            <v>0</v>
          </cell>
          <cell r="EA238">
            <v>0</v>
          </cell>
          <cell r="EB238">
            <v>0</v>
          </cell>
          <cell r="EC238">
            <v>0</v>
          </cell>
          <cell r="ED238">
            <v>0</v>
          </cell>
        </row>
        <row r="240"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  <cell r="AQ240">
            <v>0</v>
          </cell>
          <cell r="AR240">
            <v>0</v>
          </cell>
          <cell r="AS240">
            <v>0</v>
          </cell>
          <cell r="AT240">
            <v>0</v>
          </cell>
          <cell r="AU240">
            <v>0</v>
          </cell>
          <cell r="AV240">
            <v>0</v>
          </cell>
          <cell r="AW240">
            <v>0</v>
          </cell>
          <cell r="AX240">
            <v>0</v>
          </cell>
          <cell r="AY240">
            <v>0</v>
          </cell>
          <cell r="AZ240">
            <v>0</v>
          </cell>
          <cell r="BA240">
            <v>0</v>
          </cell>
          <cell r="BB240">
            <v>0</v>
          </cell>
          <cell r="BC240">
            <v>0</v>
          </cell>
          <cell r="BD240">
            <v>0</v>
          </cell>
          <cell r="BE240">
            <v>0</v>
          </cell>
          <cell r="BF240">
            <v>0</v>
          </cell>
          <cell r="BG240">
            <v>0</v>
          </cell>
          <cell r="BH240">
            <v>0</v>
          </cell>
          <cell r="BI240">
            <v>0</v>
          </cell>
          <cell r="BJ240">
            <v>0</v>
          </cell>
          <cell r="BK240">
            <v>0</v>
          </cell>
          <cell r="BL240">
            <v>0</v>
          </cell>
          <cell r="BM240">
            <v>0</v>
          </cell>
          <cell r="BN240">
            <v>0</v>
          </cell>
          <cell r="BO240">
            <v>0</v>
          </cell>
          <cell r="BP240">
            <v>0</v>
          </cell>
          <cell r="BQ240">
            <v>0</v>
          </cell>
          <cell r="BR240">
            <v>0</v>
          </cell>
          <cell r="BS240">
            <v>0</v>
          </cell>
          <cell r="BT240">
            <v>0</v>
          </cell>
          <cell r="BU240">
            <v>0</v>
          </cell>
          <cell r="BV240">
            <v>0</v>
          </cell>
          <cell r="BW240">
            <v>0</v>
          </cell>
          <cell r="BX240">
            <v>0</v>
          </cell>
          <cell r="BY240">
            <v>0</v>
          </cell>
          <cell r="BZ240">
            <v>0</v>
          </cell>
          <cell r="CA240">
            <v>0</v>
          </cell>
          <cell r="CB240">
            <v>0</v>
          </cell>
          <cell r="CC240">
            <v>0</v>
          </cell>
          <cell r="CD240">
            <v>0</v>
          </cell>
          <cell r="CE240">
            <v>0</v>
          </cell>
          <cell r="CF240">
            <v>0</v>
          </cell>
          <cell r="CG240">
            <v>0</v>
          </cell>
          <cell r="CH240">
            <v>0</v>
          </cell>
          <cell r="CI240">
            <v>0</v>
          </cell>
          <cell r="CJ240">
            <v>0</v>
          </cell>
          <cell r="CK240">
            <v>0</v>
          </cell>
          <cell r="CL240">
            <v>0</v>
          </cell>
          <cell r="CM240">
            <v>0</v>
          </cell>
          <cell r="CN240">
            <v>0</v>
          </cell>
          <cell r="CO240">
            <v>0</v>
          </cell>
          <cell r="CP240">
            <v>0</v>
          </cell>
          <cell r="CQ240">
            <v>0</v>
          </cell>
          <cell r="CR240">
            <v>0</v>
          </cell>
          <cell r="CS240">
            <v>0</v>
          </cell>
          <cell r="CT240">
            <v>0</v>
          </cell>
          <cell r="CU240">
            <v>0</v>
          </cell>
          <cell r="CV240">
            <v>0</v>
          </cell>
          <cell r="CW240">
            <v>0</v>
          </cell>
          <cell r="CX240">
            <v>0</v>
          </cell>
          <cell r="CY240">
            <v>0</v>
          </cell>
          <cell r="CZ240">
            <v>0</v>
          </cell>
          <cell r="DA240">
            <v>0</v>
          </cell>
          <cell r="DB240">
            <v>0</v>
          </cell>
          <cell r="DC240">
            <v>0</v>
          </cell>
          <cell r="DD240">
            <v>0</v>
          </cell>
          <cell r="DE240">
            <v>0</v>
          </cell>
          <cell r="DF240">
            <v>0</v>
          </cell>
          <cell r="DG240">
            <v>0</v>
          </cell>
          <cell r="DH240">
            <v>0</v>
          </cell>
          <cell r="DI240">
            <v>0</v>
          </cell>
          <cell r="DJ240">
            <v>0</v>
          </cell>
          <cell r="DK240">
            <v>0</v>
          </cell>
          <cell r="DL240">
            <v>0</v>
          </cell>
          <cell r="DM240">
            <v>0</v>
          </cell>
          <cell r="DN240">
            <v>0</v>
          </cell>
          <cell r="DO240">
            <v>0</v>
          </cell>
          <cell r="DP240">
            <v>0</v>
          </cell>
          <cell r="DQ240">
            <v>0</v>
          </cell>
          <cell r="DR240">
            <v>0</v>
          </cell>
          <cell r="DS240">
            <v>0</v>
          </cell>
          <cell r="DT240">
            <v>0</v>
          </cell>
          <cell r="DU240">
            <v>0</v>
          </cell>
          <cell r="DV240">
            <v>0</v>
          </cell>
          <cell r="DW240">
            <v>0</v>
          </cell>
          <cell r="DX240">
            <v>0</v>
          </cell>
          <cell r="DY240">
            <v>0</v>
          </cell>
          <cell r="DZ240">
            <v>0</v>
          </cell>
          <cell r="EA240">
            <v>0</v>
          </cell>
          <cell r="EB240">
            <v>0</v>
          </cell>
          <cell r="EC240">
            <v>0</v>
          </cell>
          <cell r="ED240">
            <v>0</v>
          </cell>
        </row>
        <row r="241"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0</v>
          </cell>
          <cell r="AP241">
            <v>0</v>
          </cell>
          <cell r="AQ241">
            <v>0</v>
          </cell>
          <cell r="AR241">
            <v>0</v>
          </cell>
          <cell r="AS241">
            <v>0</v>
          </cell>
          <cell r="AT241">
            <v>0</v>
          </cell>
          <cell r="AU241">
            <v>0</v>
          </cell>
          <cell r="AV241">
            <v>0</v>
          </cell>
          <cell r="AW241">
            <v>0</v>
          </cell>
          <cell r="AX241">
            <v>0</v>
          </cell>
          <cell r="AY241">
            <v>0</v>
          </cell>
          <cell r="AZ241">
            <v>0</v>
          </cell>
          <cell r="BA241">
            <v>0</v>
          </cell>
          <cell r="BB241">
            <v>0</v>
          </cell>
          <cell r="BC241">
            <v>0</v>
          </cell>
          <cell r="BD241">
            <v>0</v>
          </cell>
          <cell r="BE241">
            <v>0</v>
          </cell>
          <cell r="BF241">
            <v>0</v>
          </cell>
          <cell r="BG241">
            <v>0</v>
          </cell>
          <cell r="BH241">
            <v>0</v>
          </cell>
          <cell r="BI241">
            <v>0</v>
          </cell>
          <cell r="BJ241">
            <v>0</v>
          </cell>
          <cell r="BK241">
            <v>0</v>
          </cell>
          <cell r="BL241">
            <v>0</v>
          </cell>
          <cell r="BM241">
            <v>0</v>
          </cell>
          <cell r="BN241">
            <v>0</v>
          </cell>
          <cell r="BO241">
            <v>0</v>
          </cell>
          <cell r="BP241">
            <v>0</v>
          </cell>
          <cell r="BQ241">
            <v>0</v>
          </cell>
          <cell r="BR241">
            <v>0</v>
          </cell>
          <cell r="BS241">
            <v>0</v>
          </cell>
          <cell r="BT241">
            <v>0</v>
          </cell>
          <cell r="BU241">
            <v>0</v>
          </cell>
          <cell r="BV241">
            <v>0</v>
          </cell>
          <cell r="BW241">
            <v>0</v>
          </cell>
          <cell r="BX241">
            <v>0</v>
          </cell>
          <cell r="BY241">
            <v>0</v>
          </cell>
          <cell r="BZ241">
            <v>0</v>
          </cell>
          <cell r="CA241">
            <v>0</v>
          </cell>
          <cell r="CB241">
            <v>0</v>
          </cell>
          <cell r="CC241">
            <v>0</v>
          </cell>
          <cell r="CD241">
            <v>0</v>
          </cell>
          <cell r="CE241">
            <v>0</v>
          </cell>
          <cell r="CF241">
            <v>0</v>
          </cell>
          <cell r="CG241">
            <v>0</v>
          </cell>
          <cell r="CH241">
            <v>0</v>
          </cell>
          <cell r="CI241">
            <v>0</v>
          </cell>
          <cell r="CJ241">
            <v>0</v>
          </cell>
          <cell r="CK241">
            <v>0</v>
          </cell>
          <cell r="CL241">
            <v>0</v>
          </cell>
          <cell r="CM241">
            <v>0</v>
          </cell>
          <cell r="CN241">
            <v>0</v>
          </cell>
          <cell r="CO241">
            <v>0</v>
          </cell>
          <cell r="CP241">
            <v>0</v>
          </cell>
          <cell r="CQ241">
            <v>0</v>
          </cell>
          <cell r="CR241">
            <v>0</v>
          </cell>
          <cell r="CS241">
            <v>0</v>
          </cell>
          <cell r="CT241">
            <v>0</v>
          </cell>
          <cell r="CU241">
            <v>0</v>
          </cell>
          <cell r="CV241">
            <v>0</v>
          </cell>
          <cell r="CW241">
            <v>0</v>
          </cell>
          <cell r="CX241">
            <v>0</v>
          </cell>
          <cell r="CY241">
            <v>0</v>
          </cell>
          <cell r="CZ241">
            <v>0</v>
          </cell>
          <cell r="DA241">
            <v>0</v>
          </cell>
          <cell r="DB241">
            <v>0</v>
          </cell>
          <cell r="DC241">
            <v>0</v>
          </cell>
          <cell r="DD241">
            <v>0</v>
          </cell>
          <cell r="DE241">
            <v>0</v>
          </cell>
          <cell r="DF241">
            <v>0</v>
          </cell>
          <cell r="DG241">
            <v>0</v>
          </cell>
          <cell r="DH241">
            <v>0</v>
          </cell>
          <cell r="DI241">
            <v>0</v>
          </cell>
          <cell r="DJ241">
            <v>0</v>
          </cell>
          <cell r="DK241">
            <v>0</v>
          </cell>
          <cell r="DL241">
            <v>0</v>
          </cell>
          <cell r="DM241">
            <v>0</v>
          </cell>
          <cell r="DN241">
            <v>0</v>
          </cell>
          <cell r="DO241">
            <v>0</v>
          </cell>
          <cell r="DP241">
            <v>0</v>
          </cell>
          <cell r="DQ241">
            <v>0</v>
          </cell>
          <cell r="DR241">
            <v>0</v>
          </cell>
          <cell r="DS241">
            <v>0</v>
          </cell>
          <cell r="DT241">
            <v>0</v>
          </cell>
          <cell r="DU241">
            <v>0</v>
          </cell>
          <cell r="DV241">
            <v>0</v>
          </cell>
          <cell r="DW241">
            <v>0</v>
          </cell>
          <cell r="DX241">
            <v>0</v>
          </cell>
          <cell r="DY241">
            <v>0</v>
          </cell>
          <cell r="DZ241">
            <v>0</v>
          </cell>
          <cell r="EA241">
            <v>0</v>
          </cell>
          <cell r="EB241">
            <v>0</v>
          </cell>
          <cell r="EC241">
            <v>0</v>
          </cell>
          <cell r="ED241">
            <v>0</v>
          </cell>
        </row>
        <row r="242"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  <cell r="AF242">
            <v>0</v>
          </cell>
          <cell r="AG242">
            <v>0</v>
          </cell>
          <cell r="AH242">
            <v>0</v>
          </cell>
          <cell r="AI242">
            <v>0</v>
          </cell>
          <cell r="AJ242">
            <v>0</v>
          </cell>
          <cell r="AK242">
            <v>0</v>
          </cell>
          <cell r="AL242">
            <v>0</v>
          </cell>
          <cell r="AM242">
            <v>0</v>
          </cell>
          <cell r="AN242">
            <v>0</v>
          </cell>
          <cell r="AO242">
            <v>0</v>
          </cell>
          <cell r="AP242">
            <v>0</v>
          </cell>
          <cell r="AQ242">
            <v>0</v>
          </cell>
          <cell r="AR242">
            <v>0</v>
          </cell>
          <cell r="AS242">
            <v>0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0</v>
          </cell>
          <cell r="AZ242">
            <v>0</v>
          </cell>
          <cell r="BA242">
            <v>0</v>
          </cell>
          <cell r="BB242">
            <v>0</v>
          </cell>
          <cell r="BC242">
            <v>0</v>
          </cell>
          <cell r="BD242">
            <v>0</v>
          </cell>
          <cell r="BE242">
            <v>0</v>
          </cell>
          <cell r="BF242">
            <v>0</v>
          </cell>
          <cell r="BG242">
            <v>0</v>
          </cell>
          <cell r="BH242">
            <v>0</v>
          </cell>
          <cell r="BI242">
            <v>0</v>
          </cell>
          <cell r="BJ242">
            <v>0</v>
          </cell>
          <cell r="BK242">
            <v>0</v>
          </cell>
          <cell r="BL242">
            <v>0</v>
          </cell>
          <cell r="BM242">
            <v>0</v>
          </cell>
          <cell r="BN242">
            <v>0</v>
          </cell>
          <cell r="BO242">
            <v>0</v>
          </cell>
          <cell r="BP242">
            <v>0</v>
          </cell>
          <cell r="BQ242">
            <v>0</v>
          </cell>
          <cell r="BR242">
            <v>0</v>
          </cell>
          <cell r="BS242">
            <v>0</v>
          </cell>
          <cell r="BT242">
            <v>0</v>
          </cell>
          <cell r="BU242">
            <v>0</v>
          </cell>
          <cell r="BV242">
            <v>0</v>
          </cell>
          <cell r="BW242">
            <v>0</v>
          </cell>
          <cell r="BX242">
            <v>0</v>
          </cell>
          <cell r="BY242">
            <v>0</v>
          </cell>
          <cell r="BZ242">
            <v>0</v>
          </cell>
          <cell r="CA242">
            <v>0</v>
          </cell>
          <cell r="CB242">
            <v>0</v>
          </cell>
          <cell r="CC242">
            <v>0</v>
          </cell>
          <cell r="CD242">
            <v>0</v>
          </cell>
          <cell r="CE242">
            <v>0</v>
          </cell>
          <cell r="CF242">
            <v>0</v>
          </cell>
          <cell r="CG242">
            <v>0</v>
          </cell>
          <cell r="CH242">
            <v>0</v>
          </cell>
          <cell r="CI242">
            <v>0</v>
          </cell>
          <cell r="CJ242">
            <v>0</v>
          </cell>
          <cell r="CK242">
            <v>0</v>
          </cell>
          <cell r="CL242">
            <v>0</v>
          </cell>
          <cell r="CM242">
            <v>0</v>
          </cell>
          <cell r="CN242">
            <v>0</v>
          </cell>
          <cell r="CO242">
            <v>0</v>
          </cell>
          <cell r="CP242">
            <v>0</v>
          </cell>
          <cell r="CQ242">
            <v>0</v>
          </cell>
          <cell r="CR242">
            <v>0</v>
          </cell>
          <cell r="CS242">
            <v>0</v>
          </cell>
          <cell r="CT242">
            <v>0</v>
          </cell>
          <cell r="CU242">
            <v>0</v>
          </cell>
          <cell r="CV242">
            <v>0</v>
          </cell>
          <cell r="CW242">
            <v>0</v>
          </cell>
          <cell r="CX242">
            <v>0</v>
          </cell>
          <cell r="CY242">
            <v>0</v>
          </cell>
          <cell r="CZ242">
            <v>0</v>
          </cell>
          <cell r="DA242">
            <v>0</v>
          </cell>
          <cell r="DB242">
            <v>0</v>
          </cell>
          <cell r="DC242">
            <v>0</v>
          </cell>
          <cell r="DD242">
            <v>0</v>
          </cell>
          <cell r="DE242">
            <v>0</v>
          </cell>
          <cell r="DF242">
            <v>0</v>
          </cell>
          <cell r="DG242">
            <v>0</v>
          </cell>
          <cell r="DH242">
            <v>0</v>
          </cell>
          <cell r="DI242">
            <v>0</v>
          </cell>
          <cell r="DJ242">
            <v>0</v>
          </cell>
          <cell r="DK242">
            <v>0</v>
          </cell>
          <cell r="DL242">
            <v>0</v>
          </cell>
          <cell r="DM242">
            <v>0</v>
          </cell>
          <cell r="DN242">
            <v>0</v>
          </cell>
          <cell r="DO242">
            <v>0</v>
          </cell>
          <cell r="DP242">
            <v>0</v>
          </cell>
          <cell r="DQ242">
            <v>0</v>
          </cell>
          <cell r="DR242">
            <v>0</v>
          </cell>
          <cell r="DS242">
            <v>0</v>
          </cell>
          <cell r="DT242">
            <v>0</v>
          </cell>
          <cell r="DU242">
            <v>0</v>
          </cell>
          <cell r="DV242">
            <v>0</v>
          </cell>
          <cell r="DW242">
            <v>0</v>
          </cell>
          <cell r="DX242">
            <v>0</v>
          </cell>
          <cell r="DY242">
            <v>0</v>
          </cell>
          <cell r="DZ242">
            <v>0</v>
          </cell>
          <cell r="EA242">
            <v>0</v>
          </cell>
          <cell r="EB242">
            <v>0</v>
          </cell>
          <cell r="EC242">
            <v>0</v>
          </cell>
          <cell r="ED242">
            <v>0</v>
          </cell>
        </row>
        <row r="244">
          <cell r="F244">
            <v>5777.5753699913621</v>
          </cell>
          <cell r="G244">
            <v>8961.3232000023127</v>
          </cell>
          <cell r="H244">
            <v>20111.973899997771</v>
          </cell>
          <cell r="I244">
            <v>16086.004010001197</v>
          </cell>
          <cell r="J244">
            <v>6253.5175000000745</v>
          </cell>
          <cell r="K244">
            <v>12006.845619998872</v>
          </cell>
          <cell r="L244">
            <v>30296.065470002592</v>
          </cell>
          <cell r="M244">
            <v>27286.130120001733</v>
          </cell>
          <cell r="N244">
            <v>17503.498389996588</v>
          </cell>
          <cell r="O244">
            <v>879.13893000036478</v>
          </cell>
          <cell r="P244">
            <v>11875.551550000906</v>
          </cell>
          <cell r="Q244">
            <v>9328.4411900043488</v>
          </cell>
          <cell r="R244">
            <v>153996.62296003103</v>
          </cell>
          <cell r="S244">
            <v>8473.9306400045753</v>
          </cell>
          <cell r="T244">
            <v>11316.315940000117</v>
          </cell>
          <cell r="U244">
            <v>12508.755419995636</v>
          </cell>
          <cell r="V244">
            <v>9906.1891999989748</v>
          </cell>
          <cell r="W244">
            <v>1574.4474999997765</v>
          </cell>
          <cell r="X244">
            <v>14440.374060001224</v>
          </cell>
          <cell r="Y244">
            <v>29830.997670002282</v>
          </cell>
          <cell r="Z244">
            <v>26319.973089993</v>
          </cell>
          <cell r="AA244">
            <v>5726.5083800107241</v>
          </cell>
          <cell r="AB244">
            <v>7422.1341300010681</v>
          </cell>
          <cell r="AC244">
            <v>10835.526679992676</v>
          </cell>
          <cell r="AD244">
            <v>15641.47025000304</v>
          </cell>
          <cell r="AE244">
            <v>263735.61157995462</v>
          </cell>
          <cell r="AF244">
            <v>10871.14660000056</v>
          </cell>
          <cell r="AG244">
            <v>11335.675999999046</v>
          </cell>
          <cell r="AH244">
            <v>21607.504100002348</v>
          </cell>
          <cell r="AI244">
            <v>16610.58410000056</v>
          </cell>
          <cell r="AJ244">
            <v>3531.2359999995679</v>
          </cell>
          <cell r="AK244">
            <v>27820.190599996597</v>
          </cell>
          <cell r="AL244">
            <v>43222.311060003936</v>
          </cell>
          <cell r="AM244">
            <v>32794.100930005312</v>
          </cell>
          <cell r="AN244">
            <v>31373.808900006115</v>
          </cell>
          <cell r="AO244">
            <v>18592.909699998796</v>
          </cell>
          <cell r="AP244">
            <v>16067.470140002668</v>
          </cell>
          <cell r="AQ244">
            <v>29908.673450000584</v>
          </cell>
          <cell r="AR244">
            <v>266530.32113003731</v>
          </cell>
          <cell r="AS244">
            <v>15401.194339990616</v>
          </cell>
          <cell r="AT244">
            <v>5007.6762000024319</v>
          </cell>
          <cell r="AU244">
            <v>29722.100540000945</v>
          </cell>
          <cell r="AV244">
            <v>13195.484999999404</v>
          </cell>
          <cell r="AW244">
            <v>5268.1248000003397</v>
          </cell>
          <cell r="AX244">
            <v>25703.480500005186</v>
          </cell>
          <cell r="AY244">
            <v>43083.587800003588</v>
          </cell>
          <cell r="AZ244">
            <v>39436.96020000428</v>
          </cell>
          <cell r="BA244">
            <v>29918.077399998903</v>
          </cell>
          <cell r="BB244">
            <v>15206.447860002518</v>
          </cell>
          <cell r="BC244">
            <v>11807.523590005934</v>
          </cell>
          <cell r="BD244">
            <v>32779.66289999336</v>
          </cell>
          <cell r="BE244">
            <v>280945.11458998919</v>
          </cell>
          <cell r="BF244">
            <v>16375.880700007081</v>
          </cell>
          <cell r="BG244">
            <v>9635.2569999992847</v>
          </cell>
          <cell r="BH244">
            <v>24215.996100001037</v>
          </cell>
          <cell r="BI244">
            <v>21003.746290002018</v>
          </cell>
          <cell r="BJ244">
            <v>5431.7561000008136</v>
          </cell>
          <cell r="BK244">
            <v>23295.580700002611</v>
          </cell>
          <cell r="BL244">
            <v>41989.037199996412</v>
          </cell>
          <cell r="BM244">
            <v>32364.232689999044</v>
          </cell>
          <cell r="BN244">
            <v>32605.5839599967</v>
          </cell>
          <cell r="BO244">
            <v>13807.205099992454</v>
          </cell>
          <cell r="BP244">
            <v>22882.842190004885</v>
          </cell>
          <cell r="BQ244">
            <v>37337.996559999883</v>
          </cell>
          <cell r="BR244">
            <v>326764.45785993338</v>
          </cell>
          <cell r="BS244">
            <v>22328.315300002694</v>
          </cell>
          <cell r="BT244">
            <v>21536.387000001967</v>
          </cell>
          <cell r="BU244">
            <v>31599.139340005815</v>
          </cell>
          <cell r="BV244">
            <v>16223.318799994886</v>
          </cell>
          <cell r="BW244">
            <v>4843.5945000015199</v>
          </cell>
          <cell r="BX244">
            <v>23050.953700006008</v>
          </cell>
          <cell r="BY244">
            <v>39514.085349999368</v>
          </cell>
          <cell r="BZ244">
            <v>47105.37691000104</v>
          </cell>
          <cell r="CA244">
            <v>30155.563000001013</v>
          </cell>
          <cell r="CB244">
            <v>24097.778899997473</v>
          </cell>
          <cell r="CC244">
            <v>21896.386559993029</v>
          </cell>
          <cell r="CD244">
            <v>44413.558500006795</v>
          </cell>
          <cell r="CE244">
            <v>212659.59371995926</v>
          </cell>
          <cell r="CF244">
            <v>24610.072999998927</v>
          </cell>
          <cell r="CG244">
            <v>18368.832130007446</v>
          </cell>
          <cell r="CH244">
            <v>26199.748900000006</v>
          </cell>
          <cell r="CI244">
            <v>18576.017939997837</v>
          </cell>
          <cell r="CJ244">
            <v>15075.231320001185</v>
          </cell>
          <cell r="CK244">
            <v>7532.4086500033736</v>
          </cell>
          <cell r="CL244">
            <v>28769.382700003684</v>
          </cell>
          <cell r="CM244">
            <v>19350.690300002694</v>
          </cell>
          <cell r="CN244">
            <v>6268.165600001812</v>
          </cell>
          <cell r="CO244">
            <v>-206.36365999281406</v>
          </cell>
          <cell r="CP244">
            <v>18498.54373999685</v>
          </cell>
          <cell r="CQ244">
            <v>29616.863099999726</v>
          </cell>
          <cell r="CR244">
            <v>69680.214250087738</v>
          </cell>
          <cell r="CS244">
            <v>4259.7404000014067</v>
          </cell>
          <cell r="CT244">
            <v>5335.5407999977469</v>
          </cell>
          <cell r="CU244">
            <v>2175.4895999990404</v>
          </cell>
          <cell r="CV244">
            <v>4747.2142699994147</v>
          </cell>
          <cell r="CW244">
            <v>11032.991799999028</v>
          </cell>
          <cell r="CX244">
            <v>1504.1900000013411</v>
          </cell>
          <cell r="CY244">
            <v>11460.200640007854</v>
          </cell>
          <cell r="CZ244">
            <v>17050.586600005627</v>
          </cell>
          <cell r="DA244">
            <v>5519.6943000033498</v>
          </cell>
          <cell r="DB244">
            <v>3020.1750400066376</v>
          </cell>
          <cell r="DC244">
            <v>3583.5337999984622</v>
          </cell>
          <cell r="DD244">
            <v>-9.1429999992251396</v>
          </cell>
          <cell r="DE244">
            <v>0</v>
          </cell>
          <cell r="DF244">
            <v>0</v>
          </cell>
          <cell r="DG244">
            <v>0</v>
          </cell>
          <cell r="DH244">
            <v>0</v>
          </cell>
          <cell r="DI244">
            <v>0</v>
          </cell>
          <cell r="DJ244">
            <v>0</v>
          </cell>
          <cell r="DK244">
            <v>0</v>
          </cell>
          <cell r="DL244">
            <v>0</v>
          </cell>
          <cell r="DM244">
            <v>0</v>
          </cell>
          <cell r="DN244">
            <v>0</v>
          </cell>
          <cell r="DO244">
            <v>0</v>
          </cell>
          <cell r="DP244">
            <v>0</v>
          </cell>
          <cell r="DQ244">
            <v>0</v>
          </cell>
          <cell r="DR244">
            <v>0</v>
          </cell>
          <cell r="DS244">
            <v>0</v>
          </cell>
          <cell r="DT244">
            <v>0</v>
          </cell>
          <cell r="DU244">
            <v>0</v>
          </cell>
          <cell r="DV244">
            <v>0</v>
          </cell>
          <cell r="DW244">
            <v>0</v>
          </cell>
          <cell r="DX244">
            <v>0</v>
          </cell>
          <cell r="DY244">
            <v>0</v>
          </cell>
          <cell r="DZ244">
            <v>0</v>
          </cell>
          <cell r="EA244">
            <v>0</v>
          </cell>
          <cell r="EB244">
            <v>0</v>
          </cell>
          <cell r="EC244">
            <v>0</v>
          </cell>
          <cell r="ED244">
            <v>0</v>
          </cell>
        </row>
        <row r="247"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0</v>
          </cell>
          <cell r="AS247">
            <v>0</v>
          </cell>
          <cell r="AT247">
            <v>0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0</v>
          </cell>
          <cell r="BD247">
            <v>0</v>
          </cell>
          <cell r="BE247">
            <v>0</v>
          </cell>
          <cell r="BF247">
            <v>0</v>
          </cell>
          <cell r="BG247">
            <v>0</v>
          </cell>
          <cell r="BH247">
            <v>0</v>
          </cell>
          <cell r="BI247">
            <v>0</v>
          </cell>
          <cell r="BJ247">
            <v>0</v>
          </cell>
          <cell r="BK247">
            <v>0</v>
          </cell>
          <cell r="BL247">
            <v>0</v>
          </cell>
          <cell r="BM247">
            <v>0</v>
          </cell>
          <cell r="BN247">
            <v>0</v>
          </cell>
          <cell r="BO247">
            <v>0</v>
          </cell>
          <cell r="BP247">
            <v>0</v>
          </cell>
          <cell r="BQ247">
            <v>0</v>
          </cell>
          <cell r="BR247">
            <v>0</v>
          </cell>
          <cell r="BS247">
            <v>0</v>
          </cell>
          <cell r="BT247">
            <v>0</v>
          </cell>
          <cell r="BU247">
            <v>0</v>
          </cell>
          <cell r="BV247">
            <v>0</v>
          </cell>
          <cell r="BW247">
            <v>0</v>
          </cell>
          <cell r="BX247">
            <v>0</v>
          </cell>
          <cell r="BY247">
            <v>0</v>
          </cell>
          <cell r="BZ247">
            <v>0</v>
          </cell>
          <cell r="CA247">
            <v>0</v>
          </cell>
          <cell r="CB247">
            <v>0</v>
          </cell>
          <cell r="CC247">
            <v>0</v>
          </cell>
          <cell r="CD247">
            <v>0</v>
          </cell>
          <cell r="CE247">
            <v>0</v>
          </cell>
          <cell r="CF247">
            <v>0</v>
          </cell>
          <cell r="CG247">
            <v>0</v>
          </cell>
          <cell r="CH247">
            <v>0</v>
          </cell>
          <cell r="CI247">
            <v>0</v>
          </cell>
          <cell r="CJ247">
            <v>0</v>
          </cell>
          <cell r="CK247">
            <v>0</v>
          </cell>
          <cell r="CL247">
            <v>0</v>
          </cell>
          <cell r="CM247">
            <v>0</v>
          </cell>
          <cell r="CN247">
            <v>0</v>
          </cell>
          <cell r="CO247">
            <v>0</v>
          </cell>
          <cell r="CP247">
            <v>0</v>
          </cell>
          <cell r="CQ247">
            <v>0</v>
          </cell>
          <cell r="CR247">
            <v>0</v>
          </cell>
          <cell r="CS247">
            <v>0</v>
          </cell>
          <cell r="CT247">
            <v>0</v>
          </cell>
          <cell r="CU247">
            <v>0</v>
          </cell>
          <cell r="CV247">
            <v>0</v>
          </cell>
          <cell r="CW247">
            <v>0</v>
          </cell>
          <cell r="CX247">
            <v>0</v>
          </cell>
          <cell r="CY247">
            <v>0</v>
          </cell>
          <cell r="CZ247">
            <v>0</v>
          </cell>
          <cell r="DA247">
            <v>0</v>
          </cell>
          <cell r="DB247">
            <v>0</v>
          </cell>
          <cell r="DC247">
            <v>0</v>
          </cell>
          <cell r="DD247">
            <v>0</v>
          </cell>
          <cell r="DE247">
            <v>0</v>
          </cell>
          <cell r="DF247">
            <v>0</v>
          </cell>
          <cell r="DG247">
            <v>0</v>
          </cell>
          <cell r="DH247">
            <v>0</v>
          </cell>
          <cell r="DI247">
            <v>0</v>
          </cell>
          <cell r="DJ247">
            <v>0</v>
          </cell>
          <cell r="DK247">
            <v>0</v>
          </cell>
          <cell r="DL247">
            <v>0</v>
          </cell>
          <cell r="DM247">
            <v>0</v>
          </cell>
          <cell r="DN247">
            <v>0</v>
          </cell>
          <cell r="DO247">
            <v>0</v>
          </cell>
          <cell r="DP247">
            <v>0</v>
          </cell>
          <cell r="DQ247">
            <v>0</v>
          </cell>
          <cell r="DR247">
            <v>0</v>
          </cell>
          <cell r="DS247">
            <v>0</v>
          </cell>
          <cell r="DT247">
            <v>0</v>
          </cell>
          <cell r="DU247">
            <v>0</v>
          </cell>
          <cell r="DV247">
            <v>0</v>
          </cell>
          <cell r="DW247">
            <v>0</v>
          </cell>
          <cell r="DX247">
            <v>0</v>
          </cell>
          <cell r="DY247">
            <v>0</v>
          </cell>
          <cell r="DZ247">
            <v>0</v>
          </cell>
          <cell r="EA247">
            <v>0</v>
          </cell>
          <cell r="EB247">
            <v>0</v>
          </cell>
          <cell r="EC247">
            <v>0</v>
          </cell>
          <cell r="ED247">
            <v>0</v>
          </cell>
        </row>
        <row r="249"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0</v>
          </cell>
          <cell r="AP249">
            <v>0</v>
          </cell>
          <cell r="AQ249">
            <v>0</v>
          </cell>
          <cell r="AR249">
            <v>0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0</v>
          </cell>
          <cell r="BD249">
            <v>0</v>
          </cell>
          <cell r="BE249">
            <v>0</v>
          </cell>
          <cell r="BF249">
            <v>0</v>
          </cell>
          <cell r="BG249">
            <v>0</v>
          </cell>
          <cell r="BH249">
            <v>0</v>
          </cell>
          <cell r="BI249">
            <v>0</v>
          </cell>
          <cell r="BJ249">
            <v>0</v>
          </cell>
          <cell r="BK249">
            <v>0</v>
          </cell>
          <cell r="BL249">
            <v>0</v>
          </cell>
          <cell r="BM249">
            <v>0</v>
          </cell>
          <cell r="BN249">
            <v>0</v>
          </cell>
          <cell r="BO249">
            <v>0</v>
          </cell>
          <cell r="BP249">
            <v>0</v>
          </cell>
          <cell r="BQ249">
            <v>0</v>
          </cell>
          <cell r="BR249">
            <v>0</v>
          </cell>
          <cell r="BS249">
            <v>0</v>
          </cell>
          <cell r="BT249">
            <v>0</v>
          </cell>
          <cell r="BU249">
            <v>0</v>
          </cell>
          <cell r="BV249">
            <v>0</v>
          </cell>
          <cell r="BW249">
            <v>0</v>
          </cell>
          <cell r="BX249">
            <v>0</v>
          </cell>
          <cell r="BY249">
            <v>0</v>
          </cell>
          <cell r="BZ249">
            <v>0</v>
          </cell>
          <cell r="CA249">
            <v>0</v>
          </cell>
          <cell r="CB249">
            <v>0</v>
          </cell>
          <cell r="CC249">
            <v>0</v>
          </cell>
          <cell r="CD249">
            <v>0</v>
          </cell>
          <cell r="CE249">
            <v>0</v>
          </cell>
          <cell r="CF249">
            <v>0</v>
          </cell>
          <cell r="CG249">
            <v>0</v>
          </cell>
          <cell r="CH249">
            <v>0</v>
          </cell>
          <cell r="CI249">
            <v>0</v>
          </cell>
          <cell r="CJ249">
            <v>0</v>
          </cell>
          <cell r="CK249">
            <v>0</v>
          </cell>
          <cell r="CL249">
            <v>0</v>
          </cell>
          <cell r="CM249">
            <v>0</v>
          </cell>
          <cell r="CN249">
            <v>0</v>
          </cell>
          <cell r="CO249">
            <v>0</v>
          </cell>
          <cell r="CP249">
            <v>0</v>
          </cell>
          <cell r="CQ249">
            <v>0</v>
          </cell>
          <cell r="CR249">
            <v>0</v>
          </cell>
          <cell r="CS249">
            <v>0</v>
          </cell>
          <cell r="CT249">
            <v>0</v>
          </cell>
          <cell r="CU249">
            <v>0</v>
          </cell>
          <cell r="CV249">
            <v>0</v>
          </cell>
          <cell r="CW249">
            <v>0</v>
          </cell>
          <cell r="CX249">
            <v>0</v>
          </cell>
          <cell r="CY249">
            <v>0</v>
          </cell>
          <cell r="CZ249">
            <v>0</v>
          </cell>
          <cell r="DA249">
            <v>0</v>
          </cell>
          <cell r="DB249">
            <v>0</v>
          </cell>
          <cell r="DC249">
            <v>0</v>
          </cell>
          <cell r="DD249">
            <v>0</v>
          </cell>
          <cell r="DE249">
            <v>0</v>
          </cell>
          <cell r="DF249">
            <v>0</v>
          </cell>
          <cell r="DG249">
            <v>0</v>
          </cell>
          <cell r="DH249">
            <v>0</v>
          </cell>
          <cell r="DI249">
            <v>0</v>
          </cell>
          <cell r="DJ249">
            <v>0</v>
          </cell>
          <cell r="DK249">
            <v>0</v>
          </cell>
          <cell r="DL249">
            <v>0</v>
          </cell>
          <cell r="DM249">
            <v>0</v>
          </cell>
          <cell r="DN249">
            <v>0</v>
          </cell>
          <cell r="DO249">
            <v>0</v>
          </cell>
          <cell r="DP249">
            <v>0</v>
          </cell>
          <cell r="DQ249">
            <v>0</v>
          </cell>
          <cell r="DR249">
            <v>0</v>
          </cell>
          <cell r="DS249">
            <v>0</v>
          </cell>
          <cell r="DT249">
            <v>0</v>
          </cell>
          <cell r="DU249">
            <v>0</v>
          </cell>
          <cell r="DV249">
            <v>0</v>
          </cell>
          <cell r="DW249">
            <v>0</v>
          </cell>
          <cell r="DX249">
            <v>0</v>
          </cell>
          <cell r="DY249">
            <v>0</v>
          </cell>
          <cell r="DZ249">
            <v>0</v>
          </cell>
          <cell r="EA249">
            <v>0</v>
          </cell>
          <cell r="EB249">
            <v>0</v>
          </cell>
          <cell r="EC249">
            <v>0</v>
          </cell>
          <cell r="ED249">
            <v>0</v>
          </cell>
        </row>
        <row r="250">
          <cell r="F250">
            <v>-8.0448340000002645</v>
          </cell>
          <cell r="G250">
            <v>1.7242107000056421</v>
          </cell>
          <cell r="H250">
            <v>4.4208606600004714</v>
          </cell>
          <cell r="I250">
            <v>-8.9239223500044318</v>
          </cell>
          <cell r="J250">
            <v>-17.989348999995855</v>
          </cell>
          <cell r="K250">
            <v>20.8174050000016</v>
          </cell>
          <cell r="L250">
            <v>1.211124599998584</v>
          </cell>
          <cell r="M250">
            <v>0</v>
          </cell>
          <cell r="N250">
            <v>-133.62377120000019</v>
          </cell>
          <cell r="O250">
            <v>-15.708648799998628</v>
          </cell>
          <cell r="P250">
            <v>2.6149144999944838</v>
          </cell>
          <cell r="Q250">
            <v>2.1148549999925308</v>
          </cell>
          <cell r="R250">
            <v>141.30491310002253</v>
          </cell>
          <cell r="S250">
            <v>10.951060000006692</v>
          </cell>
          <cell r="T250">
            <v>2.4902500000025611</v>
          </cell>
          <cell r="U250">
            <v>3.337137000002258</v>
          </cell>
          <cell r="V250">
            <v>7.1521889999930863</v>
          </cell>
          <cell r="W250">
            <v>13.458403900003759</v>
          </cell>
          <cell r="X250">
            <v>1.8568300000042655</v>
          </cell>
          <cell r="Y250">
            <v>2.5153733000042848</v>
          </cell>
          <cell r="Z250">
            <v>4.0899193999939598</v>
          </cell>
          <cell r="AA250">
            <v>96.925460000005842</v>
          </cell>
          <cell r="AB250">
            <v>-6.9049230000091484</v>
          </cell>
          <cell r="AC250">
            <v>0.67284900000959169</v>
          </cell>
          <cell r="AD250">
            <v>4.7603645000053803</v>
          </cell>
          <cell r="AE250">
            <v>42.975100200012093</v>
          </cell>
          <cell r="AF250">
            <v>13.263690000007045</v>
          </cell>
          <cell r="AG250">
            <v>3.2645860000047833</v>
          </cell>
          <cell r="AH250">
            <v>-6.783677200000966</v>
          </cell>
          <cell r="AI250">
            <v>7.6981379999997444</v>
          </cell>
          <cell r="AJ250">
            <v>31.195934000003035</v>
          </cell>
          <cell r="AK250">
            <v>9.2101953999954276</v>
          </cell>
          <cell r="AL250">
            <v>0.68944500000361586</v>
          </cell>
          <cell r="AM250">
            <v>1.4364169999971637</v>
          </cell>
          <cell r="AN250">
            <v>-23.789941000002727</v>
          </cell>
          <cell r="AO250">
            <v>4.2680350000009639</v>
          </cell>
          <cell r="AP250">
            <v>1.4689579999976559</v>
          </cell>
          <cell r="AQ250">
            <v>1.0533200000063516</v>
          </cell>
          <cell r="AR250">
            <v>42.278146399992693</v>
          </cell>
          <cell r="AS250">
            <v>0</v>
          </cell>
          <cell r="AT250">
            <v>0</v>
          </cell>
          <cell r="AU250">
            <v>0.49927499999466818</v>
          </cell>
          <cell r="AV250">
            <v>4.0116768000007141</v>
          </cell>
          <cell r="AW250">
            <v>0.5000445999976364</v>
          </cell>
          <cell r="AX250">
            <v>-21.024275000003399</v>
          </cell>
          <cell r="AY250">
            <v>0.47075000000040745</v>
          </cell>
          <cell r="AZ250">
            <v>0.30095599999913247</v>
          </cell>
          <cell r="BA250">
            <v>0</v>
          </cell>
          <cell r="BB250">
            <v>57.519719000003533</v>
          </cell>
          <cell r="BC250">
            <v>0</v>
          </cell>
          <cell r="BD250">
            <v>0</v>
          </cell>
          <cell r="BE250">
            <v>-6.8431800000107614</v>
          </cell>
          <cell r="BF250">
            <v>0</v>
          </cell>
          <cell r="BG250">
            <v>0</v>
          </cell>
          <cell r="BH250">
            <v>0</v>
          </cell>
          <cell r="BI250">
            <v>1.0374299999966752</v>
          </cell>
          <cell r="BJ250">
            <v>0</v>
          </cell>
          <cell r="BK250">
            <v>0</v>
          </cell>
          <cell r="BL250">
            <v>-12.057403999999224</v>
          </cell>
          <cell r="BM250">
            <v>0</v>
          </cell>
          <cell r="BN250">
            <v>-7.8429120000000694</v>
          </cell>
          <cell r="BO250">
            <v>12.019705999991857</v>
          </cell>
          <cell r="BP250">
            <v>0</v>
          </cell>
          <cell r="BQ250">
            <v>0</v>
          </cell>
          <cell r="BR250">
            <v>0</v>
          </cell>
          <cell r="BS250">
            <v>0</v>
          </cell>
          <cell r="BT250">
            <v>0</v>
          </cell>
          <cell r="BU250">
            <v>0</v>
          </cell>
          <cell r="BV250">
            <v>0</v>
          </cell>
          <cell r="BW250">
            <v>0</v>
          </cell>
          <cell r="BX250">
            <v>0</v>
          </cell>
          <cell r="BY250">
            <v>0</v>
          </cell>
          <cell r="BZ250">
            <v>0</v>
          </cell>
          <cell r="CA250">
            <v>0</v>
          </cell>
          <cell r="CB250">
            <v>0</v>
          </cell>
          <cell r="CC250">
            <v>0</v>
          </cell>
          <cell r="CD250">
            <v>0</v>
          </cell>
          <cell r="CE250">
            <v>-125.11501120000321</v>
          </cell>
          <cell r="CF250">
            <v>0</v>
          </cell>
          <cell r="CG250">
            <v>0</v>
          </cell>
          <cell r="CH250">
            <v>0</v>
          </cell>
          <cell r="CI250">
            <v>0.82505200000014156</v>
          </cell>
          <cell r="CJ250">
            <v>0.20344900000054622</v>
          </cell>
          <cell r="CK250">
            <v>0</v>
          </cell>
          <cell r="CL250">
            <v>-126.70183820000238</v>
          </cell>
          <cell r="CM250">
            <v>0</v>
          </cell>
          <cell r="CN250">
            <v>0.43012299999827519</v>
          </cell>
          <cell r="CO250">
            <v>0.12820300000021234</v>
          </cell>
          <cell r="CP250">
            <v>0</v>
          </cell>
          <cell r="CQ250">
            <v>0</v>
          </cell>
          <cell r="CR250">
            <v>-127.94886013999349</v>
          </cell>
          <cell r="CS250">
            <v>0</v>
          </cell>
          <cell r="CT250">
            <v>0</v>
          </cell>
          <cell r="CU250">
            <v>0</v>
          </cell>
          <cell r="CV250">
            <v>1.2410078600078123</v>
          </cell>
          <cell r="CW250">
            <v>0</v>
          </cell>
          <cell r="CX250">
            <v>0</v>
          </cell>
          <cell r="CY250">
            <v>-129.81841700000223</v>
          </cell>
          <cell r="CZ250">
            <v>0</v>
          </cell>
          <cell r="DA250">
            <v>0.42173000000184402</v>
          </cell>
          <cell r="DB250">
            <v>0.20681899999908637</v>
          </cell>
          <cell r="DC250">
            <v>0</v>
          </cell>
          <cell r="DD250">
            <v>0</v>
          </cell>
          <cell r="DE250">
            <v>0</v>
          </cell>
          <cell r="DF250">
            <v>0</v>
          </cell>
          <cell r="DG250">
            <v>0</v>
          </cell>
          <cell r="DH250">
            <v>0</v>
          </cell>
          <cell r="DI250">
            <v>0</v>
          </cell>
          <cell r="DJ250">
            <v>0</v>
          </cell>
          <cell r="DK250">
            <v>0</v>
          </cell>
          <cell r="DL250">
            <v>0</v>
          </cell>
          <cell r="DM250">
            <v>0</v>
          </cell>
          <cell r="DN250">
            <v>0</v>
          </cell>
          <cell r="DO250">
            <v>0</v>
          </cell>
          <cell r="DP250">
            <v>0</v>
          </cell>
          <cell r="DQ250">
            <v>0</v>
          </cell>
          <cell r="DR250">
            <v>0</v>
          </cell>
          <cell r="DS250">
            <v>0</v>
          </cell>
          <cell r="DT250">
            <v>0</v>
          </cell>
          <cell r="DU250">
            <v>0</v>
          </cell>
          <cell r="DV250">
            <v>0</v>
          </cell>
          <cell r="DW250">
            <v>0</v>
          </cell>
          <cell r="DX250">
            <v>0</v>
          </cell>
          <cell r="DY250">
            <v>0</v>
          </cell>
          <cell r="DZ250">
            <v>0</v>
          </cell>
          <cell r="EA250">
            <v>0</v>
          </cell>
          <cell r="EB250">
            <v>0</v>
          </cell>
          <cell r="EC250">
            <v>0</v>
          </cell>
          <cell r="ED250">
            <v>0</v>
          </cell>
        </row>
        <row r="251">
          <cell r="F251">
            <v>1.5298739999998361</v>
          </cell>
          <cell r="G251">
            <v>5.6368355000013253</v>
          </cell>
          <cell r="H251">
            <v>8.9278703999952995</v>
          </cell>
          <cell r="I251">
            <v>4.3533800000004703</v>
          </cell>
          <cell r="J251">
            <v>148.87981492999825</v>
          </cell>
          <cell r="K251">
            <v>0.94167460000244319</v>
          </cell>
          <cell r="L251">
            <v>1.0933579999982612</v>
          </cell>
          <cell r="M251">
            <v>1.1856576000027417</v>
          </cell>
          <cell r="N251">
            <v>1.0534929999994347</v>
          </cell>
          <cell r="O251">
            <v>8.3873060000041733</v>
          </cell>
          <cell r="P251">
            <v>13.494372999994084</v>
          </cell>
          <cell r="Q251">
            <v>5.1180199999944307</v>
          </cell>
          <cell r="R251">
            <v>199.39999895001529</v>
          </cell>
          <cell r="S251">
            <v>11.72909079999954</v>
          </cell>
          <cell r="T251">
            <v>15.12341899999592</v>
          </cell>
          <cell r="U251">
            <v>80.145850749999227</v>
          </cell>
          <cell r="V251">
            <v>-14.197023000000627</v>
          </cell>
          <cell r="W251">
            <v>4.5399099999995087</v>
          </cell>
          <cell r="X251">
            <v>2.7405490000019199</v>
          </cell>
          <cell r="Y251">
            <v>1.8870509999978822</v>
          </cell>
          <cell r="Z251">
            <v>0.16659639999852516</v>
          </cell>
          <cell r="AA251">
            <v>26.035064000003331</v>
          </cell>
          <cell r="AB251">
            <v>71.422171000005619</v>
          </cell>
          <cell r="AC251">
            <v>1.5758100000093691</v>
          </cell>
          <cell r="AD251">
            <v>-1.7684900000022026</v>
          </cell>
          <cell r="AE251">
            <v>-54.683450400014408</v>
          </cell>
          <cell r="AF251">
            <v>-10.540631000010762</v>
          </cell>
          <cell r="AG251">
            <v>25.007347199993092</v>
          </cell>
          <cell r="AH251">
            <v>-86.48218839999754</v>
          </cell>
          <cell r="AI251">
            <v>6.3952422000002116</v>
          </cell>
          <cell r="AJ251">
            <v>-0.53007619999698363</v>
          </cell>
          <cell r="AK251">
            <v>3.3811896000042907</v>
          </cell>
          <cell r="AL251">
            <v>1.2956799999956274</v>
          </cell>
          <cell r="AM251">
            <v>0.68984000000273227</v>
          </cell>
          <cell r="AN251">
            <v>4.915027300005022</v>
          </cell>
          <cell r="AO251">
            <v>-4.3461781000005431</v>
          </cell>
          <cell r="AP251">
            <v>3.2820970000029774</v>
          </cell>
          <cell r="AQ251">
            <v>2.2492000000056578</v>
          </cell>
          <cell r="AR251">
            <v>27.756617000013648</v>
          </cell>
          <cell r="AS251">
            <v>0</v>
          </cell>
          <cell r="AT251">
            <v>0</v>
          </cell>
          <cell r="AU251">
            <v>0</v>
          </cell>
          <cell r="AV251">
            <v>3.9346199999999953</v>
          </cell>
          <cell r="AW251">
            <v>-9.9901029999964521</v>
          </cell>
          <cell r="AX251">
            <v>28.385924400005024</v>
          </cell>
          <cell r="AY251">
            <v>0.61412099999870406</v>
          </cell>
          <cell r="AZ251">
            <v>1.7846800000043004</v>
          </cell>
          <cell r="BA251">
            <v>1.2238700000016252</v>
          </cell>
          <cell r="BB251">
            <v>1.8035046000004513</v>
          </cell>
          <cell r="BC251">
            <v>0</v>
          </cell>
          <cell r="BD251">
            <v>0</v>
          </cell>
          <cell r="BE251">
            <v>-22.132239960003062</v>
          </cell>
          <cell r="BF251">
            <v>0</v>
          </cell>
          <cell r="BG251">
            <v>0</v>
          </cell>
          <cell r="BH251">
            <v>0</v>
          </cell>
          <cell r="BI251">
            <v>3.4845910000003641</v>
          </cell>
          <cell r="BJ251">
            <v>-5.1391519999961019</v>
          </cell>
          <cell r="BK251">
            <v>2.1563790399959544</v>
          </cell>
          <cell r="BL251">
            <v>0.27908000000024913</v>
          </cell>
          <cell r="BM251">
            <v>-28.918205000001763</v>
          </cell>
          <cell r="BN251">
            <v>2.2118459999983315</v>
          </cell>
          <cell r="BO251">
            <v>3.7932209999999031</v>
          </cell>
          <cell r="BP251">
            <v>0</v>
          </cell>
          <cell r="BQ251">
            <v>0</v>
          </cell>
          <cell r="BR251">
            <v>6.2576389999885578</v>
          </cell>
          <cell r="BS251">
            <v>0</v>
          </cell>
          <cell r="BT251">
            <v>0</v>
          </cell>
          <cell r="BU251">
            <v>0.35583999998925719</v>
          </cell>
          <cell r="BV251">
            <v>3.7616559999951278</v>
          </cell>
          <cell r="BW251">
            <v>0.28930399999808287</v>
          </cell>
          <cell r="BX251">
            <v>0.71971900000062305</v>
          </cell>
          <cell r="BY251">
            <v>0</v>
          </cell>
          <cell r="BZ251">
            <v>0</v>
          </cell>
          <cell r="CA251">
            <v>0.4310399999958463</v>
          </cell>
          <cell r="CB251">
            <v>0.70008000000962056</v>
          </cell>
          <cell r="CC251">
            <v>0</v>
          </cell>
          <cell r="CD251">
            <v>0</v>
          </cell>
          <cell r="CE251">
            <v>5.8962165499906405</v>
          </cell>
          <cell r="CF251">
            <v>0</v>
          </cell>
          <cell r="CG251">
            <v>0</v>
          </cell>
          <cell r="CH251">
            <v>0</v>
          </cell>
          <cell r="CI251">
            <v>0.66978000000381144</v>
          </cell>
          <cell r="CJ251">
            <v>0.88797999999951571</v>
          </cell>
          <cell r="CK251">
            <v>0</v>
          </cell>
          <cell r="CL251">
            <v>1.8789799999940442</v>
          </cell>
          <cell r="CM251">
            <v>0</v>
          </cell>
          <cell r="CN251">
            <v>0.98529399999824818</v>
          </cell>
          <cell r="CO251">
            <v>1.474182549995021</v>
          </cell>
          <cell r="CP251">
            <v>0</v>
          </cell>
          <cell r="CQ251">
            <v>0</v>
          </cell>
          <cell r="CR251">
            <v>-121.25496499999281</v>
          </cell>
          <cell r="CS251">
            <v>0</v>
          </cell>
          <cell r="CT251">
            <v>0</v>
          </cell>
          <cell r="CU251">
            <v>0</v>
          </cell>
          <cell r="CV251">
            <v>6.3923189999986789</v>
          </cell>
          <cell r="CW251">
            <v>0.38081599999713944</v>
          </cell>
          <cell r="CX251">
            <v>0.21959999999671709</v>
          </cell>
          <cell r="CY251">
            <v>-152.65801600000123</v>
          </cell>
          <cell r="CZ251">
            <v>0</v>
          </cell>
          <cell r="DA251">
            <v>24.22751600000629</v>
          </cell>
          <cell r="DB251">
            <v>0.18280000000959262</v>
          </cell>
          <cell r="DC251">
            <v>0</v>
          </cell>
          <cell r="DD251">
            <v>0</v>
          </cell>
          <cell r="DE251">
            <v>0</v>
          </cell>
          <cell r="DF251">
            <v>0</v>
          </cell>
          <cell r="DG251">
            <v>0</v>
          </cell>
          <cell r="DH251">
            <v>0</v>
          </cell>
          <cell r="DI251">
            <v>0</v>
          </cell>
          <cell r="DJ251">
            <v>0</v>
          </cell>
          <cell r="DK251">
            <v>0</v>
          </cell>
          <cell r="DL251">
            <v>0</v>
          </cell>
          <cell r="DM251">
            <v>0</v>
          </cell>
          <cell r="DN251">
            <v>0</v>
          </cell>
          <cell r="DO251">
            <v>0</v>
          </cell>
          <cell r="DP251">
            <v>0</v>
          </cell>
          <cell r="DQ251">
            <v>0</v>
          </cell>
          <cell r="DR251">
            <v>0</v>
          </cell>
          <cell r="DS251">
            <v>0</v>
          </cell>
          <cell r="DT251">
            <v>0</v>
          </cell>
          <cell r="DU251">
            <v>0</v>
          </cell>
          <cell r="DV251">
            <v>0</v>
          </cell>
          <cell r="DW251">
            <v>0</v>
          </cell>
          <cell r="DX251">
            <v>0</v>
          </cell>
          <cell r="DY251">
            <v>0</v>
          </cell>
          <cell r="DZ251">
            <v>0</v>
          </cell>
          <cell r="EA251">
            <v>0</v>
          </cell>
          <cell r="EB251">
            <v>0</v>
          </cell>
          <cell r="EC251">
            <v>0</v>
          </cell>
          <cell r="ED251">
            <v>0</v>
          </cell>
        </row>
        <row r="252">
          <cell r="F252">
            <v>6.9785010000050534</v>
          </cell>
          <cell r="G252">
            <v>48.976663000001281</v>
          </cell>
          <cell r="H252">
            <v>6.2092189300019527</v>
          </cell>
          <cell r="I252">
            <v>14.518776099997922</v>
          </cell>
          <cell r="J252">
            <v>-57.044958699996641</v>
          </cell>
          <cell r="K252">
            <v>4.6284660000019358</v>
          </cell>
          <cell r="L252">
            <v>2.0588371499979985</v>
          </cell>
          <cell r="M252">
            <v>13.857704300000478</v>
          </cell>
          <cell r="N252">
            <v>-7.7081324000027962</v>
          </cell>
          <cell r="O252">
            <v>23.710843699998804</v>
          </cell>
          <cell r="P252">
            <v>74.616228999992018</v>
          </cell>
          <cell r="Q252">
            <v>13.776800999999978</v>
          </cell>
          <cell r="R252">
            <v>89.747896900080377</v>
          </cell>
          <cell r="S252">
            <v>-15.562525400004233</v>
          </cell>
          <cell r="T252">
            <v>-85.817768000000797</v>
          </cell>
          <cell r="U252">
            <v>29.650877000000037</v>
          </cell>
          <cell r="V252">
            <v>2.9904289999976754</v>
          </cell>
          <cell r="W252">
            <v>0.7169895000042743</v>
          </cell>
          <cell r="X252">
            <v>113.20854099999997</v>
          </cell>
          <cell r="Y252">
            <v>0.49441450000085752</v>
          </cell>
          <cell r="Z252">
            <v>6.0852406000012706</v>
          </cell>
          <cell r="AA252">
            <v>44.974331000001257</v>
          </cell>
          <cell r="AB252">
            <v>7.9628327000027639</v>
          </cell>
          <cell r="AC252">
            <v>-30.221647999991546</v>
          </cell>
          <cell r="AD252">
            <v>15.266182999999728</v>
          </cell>
          <cell r="AE252">
            <v>54.570439520059153</v>
          </cell>
          <cell r="AF252">
            <v>7.1835199999914039</v>
          </cell>
          <cell r="AG252">
            <v>7.5078433000016958</v>
          </cell>
          <cell r="AH252">
            <v>51.377991000001202</v>
          </cell>
          <cell r="AI252">
            <v>-0.11942890000500483</v>
          </cell>
          <cell r="AJ252">
            <v>-2.5892153000022518</v>
          </cell>
          <cell r="AK252">
            <v>-6.9658018299996911</v>
          </cell>
          <cell r="AL252">
            <v>0.9029448000001139</v>
          </cell>
          <cell r="AM252">
            <v>1.7941500000015367</v>
          </cell>
          <cell r="AN252">
            <v>2.8714900000013586</v>
          </cell>
          <cell r="AO252">
            <v>-7.7150189000021783</v>
          </cell>
          <cell r="AP252">
            <v>16.825481350009795</v>
          </cell>
          <cell r="AQ252">
            <v>-16.503515999997035</v>
          </cell>
          <cell r="AR252">
            <v>112.07082442005049</v>
          </cell>
          <cell r="AS252">
            <v>18.96660700000939</v>
          </cell>
          <cell r="AT252">
            <v>15.344197999998869</v>
          </cell>
          <cell r="AU252">
            <v>-2.2738724000009825</v>
          </cell>
          <cell r="AV252">
            <v>-2.3946773000061512</v>
          </cell>
          <cell r="AW252">
            <v>19.301863250002498</v>
          </cell>
          <cell r="AX252">
            <v>5.0756538999994518</v>
          </cell>
          <cell r="AY252">
            <v>0.654567000001407</v>
          </cell>
          <cell r="AZ252">
            <v>17.598567019998882</v>
          </cell>
          <cell r="BA252">
            <v>-33.958300000002055</v>
          </cell>
          <cell r="BB252">
            <v>45.601842999996734</v>
          </cell>
          <cell r="BC252">
            <v>20.558331000007456</v>
          </cell>
          <cell r="BD252">
            <v>7.5960439499904169</v>
          </cell>
          <cell r="BE252">
            <v>89.545174999977462</v>
          </cell>
          <cell r="BF252">
            <v>24.205121999999392</v>
          </cell>
          <cell r="BG252">
            <v>20.024587200001406</v>
          </cell>
          <cell r="BH252">
            <v>9.995718999998644</v>
          </cell>
          <cell r="BI252">
            <v>4.1454149999990477</v>
          </cell>
          <cell r="BJ252">
            <v>-2.5339672999980394</v>
          </cell>
          <cell r="BK252">
            <v>17.157727999998315</v>
          </cell>
          <cell r="BL252">
            <v>0.60212099999989732</v>
          </cell>
          <cell r="BM252">
            <v>1.599481500001275</v>
          </cell>
          <cell r="BN252">
            <v>-9.2988769000003231</v>
          </cell>
          <cell r="BO252">
            <v>43.635656999998901</v>
          </cell>
          <cell r="BP252">
            <v>7.4875294999947073</v>
          </cell>
          <cell r="BQ252">
            <v>-27.47534099999757</v>
          </cell>
          <cell r="BR252">
            <v>48.874288483988494</v>
          </cell>
          <cell r="BS252">
            <v>-9.6626519999990705</v>
          </cell>
          <cell r="BT252">
            <v>3.9331660000025295</v>
          </cell>
          <cell r="BU252">
            <v>7.211924999995972</v>
          </cell>
          <cell r="BV252">
            <v>8.0684772240056191</v>
          </cell>
          <cell r="BW252">
            <v>1.4069269999963581</v>
          </cell>
          <cell r="BX252">
            <v>2.1134749999982887</v>
          </cell>
          <cell r="BY252">
            <v>0.33605376000195974</v>
          </cell>
          <cell r="BZ252">
            <v>2.6335070000022824</v>
          </cell>
          <cell r="CA252">
            <v>15.896529999998165</v>
          </cell>
          <cell r="CB252">
            <v>3.7403294999967329</v>
          </cell>
          <cell r="CC252">
            <v>6.5762749999994412</v>
          </cell>
          <cell r="CD252">
            <v>6.6202749999938533</v>
          </cell>
          <cell r="CE252">
            <v>28.364802963944385</v>
          </cell>
          <cell r="CF252">
            <v>5.675502799989772</v>
          </cell>
          <cell r="CG252">
            <v>21.270651999991969</v>
          </cell>
          <cell r="CH252">
            <v>-1.8467890000029001</v>
          </cell>
          <cell r="CI252">
            <v>6.9578784999976051</v>
          </cell>
          <cell r="CJ252">
            <v>8.6590329640021082</v>
          </cell>
          <cell r="CK252">
            <v>3.711394999998447</v>
          </cell>
          <cell r="CL252">
            <v>0.184384999996837</v>
          </cell>
          <cell r="CM252">
            <v>0.64062700000067707</v>
          </cell>
          <cell r="CN252">
            <v>2.4042669999980717</v>
          </cell>
          <cell r="CO252">
            <v>-44.543461299996125</v>
          </cell>
          <cell r="CP252">
            <v>5.5870200000063051</v>
          </cell>
          <cell r="CQ252">
            <v>19.664292999994359</v>
          </cell>
          <cell r="CR252">
            <v>7.0593598999839742</v>
          </cell>
          <cell r="CS252">
            <v>2.0251649999991059</v>
          </cell>
          <cell r="CT252">
            <v>4.6519171999971149</v>
          </cell>
          <cell r="CU252">
            <v>6.9416660000060801</v>
          </cell>
          <cell r="CV252">
            <v>31.617997000001196</v>
          </cell>
          <cell r="CW252">
            <v>-7.0157830000025569</v>
          </cell>
          <cell r="CX252">
            <v>-17.552392000005057</v>
          </cell>
          <cell r="CY252">
            <v>1.0758510000014212</v>
          </cell>
          <cell r="CZ252">
            <v>1.6888169999983802</v>
          </cell>
          <cell r="DA252">
            <v>3.9709450000009383</v>
          </cell>
          <cell r="DB252">
            <v>-33.635170299996389</v>
          </cell>
          <cell r="DC252">
            <v>0.71853500000725035</v>
          </cell>
          <cell r="DD252">
            <v>12.571811999994679</v>
          </cell>
          <cell r="DE252">
            <v>0</v>
          </cell>
          <cell r="DF252">
            <v>0</v>
          </cell>
          <cell r="DG252">
            <v>0</v>
          </cell>
          <cell r="DH252">
            <v>0</v>
          </cell>
          <cell r="DI252">
            <v>0</v>
          </cell>
          <cell r="DJ252">
            <v>0</v>
          </cell>
          <cell r="DK252">
            <v>0</v>
          </cell>
          <cell r="DL252">
            <v>0</v>
          </cell>
          <cell r="DM252">
            <v>0</v>
          </cell>
          <cell r="DN252">
            <v>0</v>
          </cell>
          <cell r="DO252">
            <v>0</v>
          </cell>
          <cell r="DP252">
            <v>0</v>
          </cell>
          <cell r="DQ252">
            <v>0</v>
          </cell>
          <cell r="DR252">
            <v>0</v>
          </cell>
          <cell r="DS252">
            <v>0</v>
          </cell>
          <cell r="DT252">
            <v>0</v>
          </cell>
          <cell r="DU252">
            <v>0</v>
          </cell>
          <cell r="DV252">
            <v>0</v>
          </cell>
          <cell r="DW252">
            <v>0</v>
          </cell>
          <cell r="DX252">
            <v>0</v>
          </cell>
          <cell r="DY252">
            <v>0</v>
          </cell>
          <cell r="DZ252">
            <v>0</v>
          </cell>
          <cell r="EA252">
            <v>0</v>
          </cell>
          <cell r="EB252">
            <v>0</v>
          </cell>
          <cell r="EC252">
            <v>0</v>
          </cell>
          <cell r="ED252">
            <v>0</v>
          </cell>
        </row>
        <row r="253">
          <cell r="F253">
            <v>-26.971657499991124</v>
          </cell>
          <cell r="G253">
            <v>-100.83058799999708</v>
          </cell>
          <cell r="H253">
            <v>31.023354999997537</v>
          </cell>
          <cell r="I253">
            <v>15.425305299999309</v>
          </cell>
          <cell r="J253">
            <v>61.717557999996643</v>
          </cell>
          <cell r="K253">
            <v>0.90633000000525499</v>
          </cell>
          <cell r="L253">
            <v>0.82968439999967813</v>
          </cell>
          <cell r="M253">
            <v>0.30817999999999302</v>
          </cell>
          <cell r="N253">
            <v>-106.57532799999899</v>
          </cell>
          <cell r="O253">
            <v>15.764488799999526</v>
          </cell>
          <cell r="P253">
            <v>-12.582107499998529</v>
          </cell>
          <cell r="Q253">
            <v>-6.919131999995443</v>
          </cell>
          <cell r="R253">
            <v>235.22142689995235</v>
          </cell>
          <cell r="S253">
            <v>9.1034536999941338</v>
          </cell>
          <cell r="T253">
            <v>201.80057360000501</v>
          </cell>
          <cell r="U253">
            <v>53.488772000004246</v>
          </cell>
          <cell r="V253">
            <v>3.0474516999965999</v>
          </cell>
          <cell r="W253">
            <v>1.9561228000020492</v>
          </cell>
          <cell r="X253">
            <v>-42.607140000000072</v>
          </cell>
          <cell r="Y253">
            <v>0</v>
          </cell>
          <cell r="Z253">
            <v>1.2171439999983704</v>
          </cell>
          <cell r="AA253">
            <v>41.110135300001275</v>
          </cell>
          <cell r="AB253">
            <v>-53.232292000000598</v>
          </cell>
          <cell r="AC253">
            <v>17.025876999992761</v>
          </cell>
          <cell r="AD253">
            <v>2.3113288000022294</v>
          </cell>
          <cell r="AE253">
            <v>81.89424855003017</v>
          </cell>
          <cell r="AF253">
            <v>6.963431269992725</v>
          </cell>
          <cell r="AG253">
            <v>10.238110899997992</v>
          </cell>
          <cell r="AH253">
            <v>9.8839491800026735</v>
          </cell>
          <cell r="AI253">
            <v>28.197660999998334</v>
          </cell>
          <cell r="AJ253">
            <v>16.669167000000016</v>
          </cell>
          <cell r="AK253">
            <v>7.9689476000057766</v>
          </cell>
          <cell r="AL253">
            <v>0.60208000000056927</v>
          </cell>
          <cell r="AM253">
            <v>0.60822499999994761</v>
          </cell>
          <cell r="AN253">
            <v>3.5889576000008674</v>
          </cell>
          <cell r="AO253">
            <v>1.5787490000002435</v>
          </cell>
          <cell r="AP253">
            <v>-7.6026480000000447</v>
          </cell>
          <cell r="AQ253">
            <v>3.1976180000056047</v>
          </cell>
          <cell r="AR253">
            <v>63.832490000058897</v>
          </cell>
          <cell r="AS253">
            <v>8.7843020000000251</v>
          </cell>
          <cell r="AT253">
            <v>0.44558700000197859</v>
          </cell>
          <cell r="AU253">
            <v>19.118493000001763</v>
          </cell>
          <cell r="AV253">
            <v>6.0424945000049775</v>
          </cell>
          <cell r="AW253">
            <v>9.7140148000034969</v>
          </cell>
          <cell r="AX253">
            <v>1.3614699999961886</v>
          </cell>
          <cell r="AY253">
            <v>1.7164659999980358</v>
          </cell>
          <cell r="AZ253">
            <v>15.435108999998192</v>
          </cell>
          <cell r="BA253">
            <v>6.2470209999992221</v>
          </cell>
          <cell r="BB253">
            <v>-6.2918153000064194</v>
          </cell>
          <cell r="BC253">
            <v>0.19325199999730103</v>
          </cell>
          <cell r="BD253">
            <v>1.0660959999950137</v>
          </cell>
          <cell r="BE253">
            <v>60.342136500054039</v>
          </cell>
          <cell r="BF253">
            <v>50.372547999999369</v>
          </cell>
          <cell r="BG253">
            <v>5.4451589999953285</v>
          </cell>
          <cell r="BH253">
            <v>4.9880604999998468</v>
          </cell>
          <cell r="BI253">
            <v>7.2090539999990142</v>
          </cell>
          <cell r="BJ253">
            <v>-19.693682600001921</v>
          </cell>
          <cell r="BK253">
            <v>-9.6661910000038915</v>
          </cell>
          <cell r="BL253">
            <v>0.21160100000270177</v>
          </cell>
          <cell r="BM253">
            <v>-8.9518925000011222</v>
          </cell>
          <cell r="BN253">
            <v>18.455190000000584</v>
          </cell>
          <cell r="BO253">
            <v>-0.34210090000124183</v>
          </cell>
          <cell r="BP253">
            <v>9.1727850000024773</v>
          </cell>
          <cell r="BQ253">
            <v>3.1416060000046855</v>
          </cell>
          <cell r="BR253">
            <v>32.359560999961104</v>
          </cell>
          <cell r="BS253">
            <v>1.6258570000063628</v>
          </cell>
          <cell r="BT253">
            <v>21.957588400007808</v>
          </cell>
          <cell r="BU253">
            <v>11.580200999997032</v>
          </cell>
          <cell r="BV253">
            <v>-10.423457300006703</v>
          </cell>
          <cell r="BW253">
            <v>-8.4005363000032958</v>
          </cell>
          <cell r="BX253">
            <v>1.5379939999984344</v>
          </cell>
          <cell r="BY253">
            <v>0.73800000000119326</v>
          </cell>
          <cell r="BZ253">
            <v>1.5970779000017501</v>
          </cell>
          <cell r="CA253">
            <v>3.7351190000008501</v>
          </cell>
          <cell r="CB253">
            <v>-9.631873699996504</v>
          </cell>
          <cell r="CC253">
            <v>15.692493999988073</v>
          </cell>
          <cell r="CD253">
            <v>2.3510970000061207</v>
          </cell>
          <cell r="CE253">
            <v>26.376880000010715</v>
          </cell>
          <cell r="CF253">
            <v>0.59885399999620859</v>
          </cell>
          <cell r="CG253">
            <v>10.288920500010136</v>
          </cell>
          <cell r="CH253">
            <v>-11.29805579999811</v>
          </cell>
          <cell r="CI253">
            <v>9.4186699999991106</v>
          </cell>
          <cell r="CJ253">
            <v>8.1378350000013597</v>
          </cell>
          <cell r="CK253">
            <v>3.5105800000019372</v>
          </cell>
          <cell r="CL253">
            <v>1.1063290000020061</v>
          </cell>
          <cell r="CM253">
            <v>8.545021000001725</v>
          </cell>
          <cell r="CN253">
            <v>-15.292493199998717</v>
          </cell>
          <cell r="CO253">
            <v>6.4962135000023409</v>
          </cell>
          <cell r="CP253">
            <v>3.4539209999929881</v>
          </cell>
          <cell r="CQ253">
            <v>1.4110850000142818</v>
          </cell>
          <cell r="CR253">
            <v>64.481959799959441</v>
          </cell>
          <cell r="CS253">
            <v>1.0067500000004657</v>
          </cell>
          <cell r="CT253">
            <v>13.693375999995624</v>
          </cell>
          <cell r="CU253">
            <v>35.448082699993392</v>
          </cell>
          <cell r="CV253">
            <v>6.5840401999957976</v>
          </cell>
          <cell r="CW253">
            <v>3.7255179999992833</v>
          </cell>
          <cell r="CX253">
            <v>3.1201579999979003</v>
          </cell>
          <cell r="CY253">
            <v>5.2356279999985418</v>
          </cell>
          <cell r="CZ253">
            <v>0.97353899999870919</v>
          </cell>
          <cell r="DA253">
            <v>3.8711600000024191</v>
          </cell>
          <cell r="DB253">
            <v>-23.891931099999056</v>
          </cell>
          <cell r="DC253">
            <v>1.9670499999920139</v>
          </cell>
          <cell r="DD253">
            <v>12.748588999995263</v>
          </cell>
          <cell r="DE253">
            <v>0</v>
          </cell>
          <cell r="DF253">
            <v>0</v>
          </cell>
          <cell r="DG253">
            <v>0</v>
          </cell>
          <cell r="DH253">
            <v>0</v>
          </cell>
          <cell r="DI253">
            <v>0</v>
          </cell>
          <cell r="DJ253">
            <v>0</v>
          </cell>
          <cell r="DK253">
            <v>0</v>
          </cell>
          <cell r="DL253">
            <v>0</v>
          </cell>
          <cell r="DM253">
            <v>0</v>
          </cell>
          <cell r="DN253">
            <v>0</v>
          </cell>
          <cell r="DO253">
            <v>0</v>
          </cell>
          <cell r="DP253">
            <v>0</v>
          </cell>
          <cell r="DQ253">
            <v>0</v>
          </cell>
          <cell r="DR253">
            <v>0</v>
          </cell>
          <cell r="DS253">
            <v>0</v>
          </cell>
          <cell r="DT253">
            <v>0</v>
          </cell>
          <cell r="DU253">
            <v>0</v>
          </cell>
          <cell r="DV253">
            <v>0</v>
          </cell>
          <cell r="DW253">
            <v>0</v>
          </cell>
          <cell r="DX253">
            <v>0</v>
          </cell>
          <cell r="DY253">
            <v>0</v>
          </cell>
          <cell r="DZ253">
            <v>0</v>
          </cell>
          <cell r="EA253">
            <v>0</v>
          </cell>
          <cell r="EB253">
            <v>0</v>
          </cell>
          <cell r="EC253">
            <v>0</v>
          </cell>
          <cell r="ED253">
            <v>0</v>
          </cell>
        </row>
        <row r="254"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-1.1203740000055404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  <cell r="AQ254">
            <v>0</v>
          </cell>
          <cell r="AR254">
            <v>0</v>
          </cell>
          <cell r="AS254">
            <v>0</v>
          </cell>
          <cell r="AT254">
            <v>0</v>
          </cell>
          <cell r="AU254">
            <v>0</v>
          </cell>
          <cell r="AV254">
            <v>0</v>
          </cell>
          <cell r="AW254">
            <v>0</v>
          </cell>
          <cell r="AX254">
            <v>0</v>
          </cell>
          <cell r="AY254">
            <v>0</v>
          </cell>
          <cell r="AZ254">
            <v>0</v>
          </cell>
          <cell r="BA254">
            <v>0</v>
          </cell>
          <cell r="BB254">
            <v>0</v>
          </cell>
          <cell r="BC254">
            <v>0</v>
          </cell>
          <cell r="BD254">
            <v>0</v>
          </cell>
          <cell r="BE254">
            <v>0</v>
          </cell>
          <cell r="BF254">
            <v>0</v>
          </cell>
          <cell r="BG254">
            <v>0</v>
          </cell>
          <cell r="BH254">
            <v>0</v>
          </cell>
          <cell r="BI254">
            <v>0</v>
          </cell>
          <cell r="BJ254">
            <v>0</v>
          </cell>
          <cell r="BK254">
            <v>0</v>
          </cell>
          <cell r="BL254">
            <v>0</v>
          </cell>
          <cell r="BM254">
            <v>0</v>
          </cell>
          <cell r="BN254">
            <v>0</v>
          </cell>
          <cell r="BO254">
            <v>0</v>
          </cell>
          <cell r="BP254">
            <v>0</v>
          </cell>
          <cell r="BQ254">
            <v>0</v>
          </cell>
          <cell r="BR254">
            <v>0</v>
          </cell>
          <cell r="BS254">
            <v>0</v>
          </cell>
          <cell r="BT254">
            <v>0</v>
          </cell>
          <cell r="BU254">
            <v>0</v>
          </cell>
          <cell r="BV254">
            <v>0</v>
          </cell>
          <cell r="BW254">
            <v>0</v>
          </cell>
          <cell r="BX254">
            <v>0</v>
          </cell>
          <cell r="BY254">
            <v>0</v>
          </cell>
          <cell r="BZ254">
            <v>0</v>
          </cell>
          <cell r="CA254">
            <v>0</v>
          </cell>
          <cell r="CB254">
            <v>0</v>
          </cell>
          <cell r="CC254">
            <v>0</v>
          </cell>
          <cell r="CD254">
            <v>0</v>
          </cell>
          <cell r="CE254">
            <v>0</v>
          </cell>
          <cell r="CF254">
            <v>0</v>
          </cell>
          <cell r="CG254">
            <v>0</v>
          </cell>
          <cell r="CH254">
            <v>0</v>
          </cell>
          <cell r="CI254">
            <v>0</v>
          </cell>
          <cell r="CJ254">
            <v>0</v>
          </cell>
          <cell r="CK254">
            <v>0</v>
          </cell>
          <cell r="CL254">
            <v>0</v>
          </cell>
          <cell r="CM254">
            <v>0</v>
          </cell>
          <cell r="CN254">
            <v>0</v>
          </cell>
          <cell r="CO254">
            <v>0</v>
          </cell>
          <cell r="CP254">
            <v>0</v>
          </cell>
          <cell r="CQ254">
            <v>0</v>
          </cell>
          <cell r="CR254">
            <v>0</v>
          </cell>
          <cell r="CS254">
            <v>0</v>
          </cell>
          <cell r="CT254">
            <v>0</v>
          </cell>
          <cell r="CU254">
            <v>0</v>
          </cell>
          <cell r="CV254">
            <v>0</v>
          </cell>
          <cell r="CW254">
            <v>0</v>
          </cell>
          <cell r="CX254">
            <v>0</v>
          </cell>
          <cell r="CY254">
            <v>0</v>
          </cell>
          <cell r="CZ254">
            <v>0</v>
          </cell>
          <cell r="DA254">
            <v>0</v>
          </cell>
          <cell r="DB254">
            <v>0</v>
          </cell>
          <cell r="DC254">
            <v>0</v>
          </cell>
          <cell r="DD254">
            <v>0</v>
          </cell>
          <cell r="DE254">
            <v>0</v>
          </cell>
          <cell r="DF254">
            <v>0</v>
          </cell>
          <cell r="DG254">
            <v>0</v>
          </cell>
          <cell r="DH254">
            <v>0</v>
          </cell>
          <cell r="DI254">
            <v>0</v>
          </cell>
          <cell r="DJ254">
            <v>0</v>
          </cell>
          <cell r="DK254">
            <v>0</v>
          </cell>
          <cell r="DL254">
            <v>0</v>
          </cell>
          <cell r="DM254">
            <v>0</v>
          </cell>
          <cell r="DN254">
            <v>0</v>
          </cell>
          <cell r="DO254">
            <v>0</v>
          </cell>
          <cell r="DP254">
            <v>0</v>
          </cell>
          <cell r="DQ254">
            <v>0</v>
          </cell>
          <cell r="DR254">
            <v>0</v>
          </cell>
          <cell r="DS254">
            <v>0</v>
          </cell>
          <cell r="DT254">
            <v>0</v>
          </cell>
          <cell r="DU254">
            <v>0</v>
          </cell>
          <cell r="DV254">
            <v>0</v>
          </cell>
          <cell r="DW254">
            <v>0</v>
          </cell>
          <cell r="DX254">
            <v>0</v>
          </cell>
          <cell r="DY254">
            <v>0</v>
          </cell>
          <cell r="DZ254">
            <v>0</v>
          </cell>
          <cell r="EA254">
            <v>0</v>
          </cell>
          <cell r="EB254">
            <v>0</v>
          </cell>
          <cell r="EC254">
            <v>0</v>
          </cell>
          <cell r="ED254">
            <v>0</v>
          </cell>
        </row>
        <row r="255">
          <cell r="F255">
            <v>11.610715900002106</v>
          </cell>
          <cell r="G255">
            <v>2.2296957200014731</v>
          </cell>
          <cell r="H255">
            <v>2.1471195000049192</v>
          </cell>
          <cell r="I255">
            <v>2.8220589999982622</v>
          </cell>
          <cell r="J255">
            <v>-18.495622200000071</v>
          </cell>
          <cell r="K255">
            <v>1.7113590000008116</v>
          </cell>
          <cell r="L255">
            <v>0.55001569999876665</v>
          </cell>
          <cell r="M255">
            <v>2.5351000000009662</v>
          </cell>
          <cell r="N255">
            <v>87.183811999999307</v>
          </cell>
          <cell r="O255">
            <v>7.7348339999989548</v>
          </cell>
          <cell r="P255">
            <v>-8.701984999999695</v>
          </cell>
          <cell r="Q255">
            <v>0.68585799999709707</v>
          </cell>
          <cell r="R255">
            <v>0.63808266999694752</v>
          </cell>
          <cell r="S255">
            <v>-8.1105720000050496</v>
          </cell>
          <cell r="T255">
            <v>8.5888180000038119</v>
          </cell>
          <cell r="U255">
            <v>-19.904779000004055</v>
          </cell>
          <cell r="V255">
            <v>-4.4490990000012971</v>
          </cell>
          <cell r="W255">
            <v>13.459365369999432</v>
          </cell>
          <cell r="X255">
            <v>4.4743637999999919</v>
          </cell>
          <cell r="Y255">
            <v>0.52547700000286568</v>
          </cell>
          <cell r="Z255">
            <v>-9.1614709999994375</v>
          </cell>
          <cell r="AA255">
            <v>1.1287950000005367</v>
          </cell>
          <cell r="AB255">
            <v>3.9698779999998806</v>
          </cell>
          <cell r="AC255">
            <v>11.142647499997111</v>
          </cell>
          <cell r="AD255">
            <v>-1.0253410000004806</v>
          </cell>
          <cell r="AE255">
            <v>88.889042639995751</v>
          </cell>
          <cell r="AF255">
            <v>0.73426299999846378</v>
          </cell>
          <cell r="AG255">
            <v>0.89979300000413787</v>
          </cell>
          <cell r="AH255">
            <v>97.526073399996676</v>
          </cell>
          <cell r="AI255">
            <v>-16.438475999999355</v>
          </cell>
          <cell r="AJ255">
            <v>1.0168478599989612</v>
          </cell>
          <cell r="AK255">
            <v>2.1319902999966871</v>
          </cell>
          <cell r="AL255">
            <v>1.1456244799992419</v>
          </cell>
          <cell r="AM255">
            <v>1.0620399999970687</v>
          </cell>
          <cell r="AN255">
            <v>15.682010799999262</v>
          </cell>
          <cell r="AO255">
            <v>-10.905821000000287</v>
          </cell>
          <cell r="AP255">
            <v>-3.9653031999987434</v>
          </cell>
          <cell r="AQ255">
            <v>0</v>
          </cell>
          <cell r="AR255">
            <v>27.00345528500111</v>
          </cell>
          <cell r="AS255">
            <v>0</v>
          </cell>
          <cell r="AT255">
            <v>0</v>
          </cell>
          <cell r="AU255">
            <v>0</v>
          </cell>
          <cell r="AV255">
            <v>2.0555420000018785</v>
          </cell>
          <cell r="AW255">
            <v>0</v>
          </cell>
          <cell r="AX255">
            <v>47.637574500000483</v>
          </cell>
          <cell r="AY255">
            <v>-13.98833299999751</v>
          </cell>
          <cell r="AZ255">
            <v>0</v>
          </cell>
          <cell r="BA255">
            <v>1.0050859000002674</v>
          </cell>
          <cell r="BB255">
            <v>-9.7064141150040086</v>
          </cell>
          <cell r="BC255">
            <v>0</v>
          </cell>
          <cell r="BD255">
            <v>0</v>
          </cell>
          <cell r="BE255">
            <v>3.8791429999982938</v>
          </cell>
          <cell r="BF255">
            <v>0</v>
          </cell>
          <cell r="BG255">
            <v>0</v>
          </cell>
          <cell r="BH255">
            <v>0</v>
          </cell>
          <cell r="BI255">
            <v>3.6188929999989341</v>
          </cell>
          <cell r="BJ255">
            <v>0</v>
          </cell>
          <cell r="BK255">
            <v>0.26024999999935972</v>
          </cell>
          <cell r="BL255">
            <v>0</v>
          </cell>
          <cell r="BM255">
            <v>0</v>
          </cell>
          <cell r="BN255">
            <v>0</v>
          </cell>
          <cell r="BO255">
            <v>0</v>
          </cell>
          <cell r="BP255">
            <v>0</v>
          </cell>
          <cell r="BQ255">
            <v>0</v>
          </cell>
          <cell r="BR255">
            <v>4.380673299987393</v>
          </cell>
          <cell r="BS255">
            <v>0</v>
          </cell>
          <cell r="BT255">
            <v>0</v>
          </cell>
          <cell r="BU255">
            <v>0.59332799999538111</v>
          </cell>
          <cell r="BV255">
            <v>2.5580212999993819</v>
          </cell>
          <cell r="BW255">
            <v>0.53653399999893736</v>
          </cell>
          <cell r="BX255">
            <v>0</v>
          </cell>
          <cell r="BY255">
            <v>0</v>
          </cell>
          <cell r="BZ255">
            <v>0</v>
          </cell>
          <cell r="CA255">
            <v>0</v>
          </cell>
          <cell r="CB255">
            <v>0.69278999999369262</v>
          </cell>
          <cell r="CC255">
            <v>0</v>
          </cell>
          <cell r="CD255">
            <v>0</v>
          </cell>
          <cell r="CE255">
            <v>51.339752499992755</v>
          </cell>
          <cell r="CF255">
            <v>0</v>
          </cell>
          <cell r="CG255">
            <v>0</v>
          </cell>
          <cell r="CH255">
            <v>0</v>
          </cell>
          <cell r="CI255">
            <v>0</v>
          </cell>
          <cell r="CJ255">
            <v>0</v>
          </cell>
          <cell r="CK255">
            <v>0</v>
          </cell>
          <cell r="CL255">
            <v>49.494095000001835</v>
          </cell>
          <cell r="CM255">
            <v>0</v>
          </cell>
          <cell r="CN255">
            <v>1.5798374999976659</v>
          </cell>
          <cell r="CO255">
            <v>0.2658199999932549</v>
          </cell>
          <cell r="CP255">
            <v>0</v>
          </cell>
          <cell r="CQ255">
            <v>0</v>
          </cell>
          <cell r="CR255">
            <v>334.18797100000302</v>
          </cell>
          <cell r="CS255">
            <v>0</v>
          </cell>
          <cell r="CT255">
            <v>0</v>
          </cell>
          <cell r="CU255">
            <v>0</v>
          </cell>
          <cell r="CV255">
            <v>0</v>
          </cell>
          <cell r="CW255">
            <v>0</v>
          </cell>
          <cell r="CX255">
            <v>0</v>
          </cell>
          <cell r="CY255">
            <v>333.47798499999772</v>
          </cell>
          <cell r="CZ255">
            <v>0</v>
          </cell>
          <cell r="DA255">
            <v>0.56392499999856227</v>
          </cell>
          <cell r="DB255">
            <v>0.14606100000673905</v>
          </cell>
          <cell r="DC255">
            <v>0</v>
          </cell>
          <cell r="DD255">
            <v>0</v>
          </cell>
          <cell r="DE255">
            <v>0</v>
          </cell>
          <cell r="DF255">
            <v>0</v>
          </cell>
          <cell r="DG255">
            <v>0</v>
          </cell>
          <cell r="DH255">
            <v>0</v>
          </cell>
          <cell r="DI255">
            <v>0</v>
          </cell>
          <cell r="DJ255">
            <v>0</v>
          </cell>
          <cell r="DK255">
            <v>0</v>
          </cell>
          <cell r="DL255">
            <v>0</v>
          </cell>
          <cell r="DM255">
            <v>0</v>
          </cell>
          <cell r="DN255">
            <v>0</v>
          </cell>
          <cell r="DO255">
            <v>0</v>
          </cell>
          <cell r="DP255">
            <v>0</v>
          </cell>
          <cell r="DQ255">
            <v>0</v>
          </cell>
          <cell r="DR255">
            <v>0</v>
          </cell>
          <cell r="DS255">
            <v>0</v>
          </cell>
          <cell r="DT255">
            <v>0</v>
          </cell>
          <cell r="DU255">
            <v>0</v>
          </cell>
          <cell r="DV255">
            <v>0</v>
          </cell>
          <cell r="DW255">
            <v>0</v>
          </cell>
          <cell r="DX255">
            <v>0</v>
          </cell>
          <cell r="DY255">
            <v>0</v>
          </cell>
          <cell r="DZ255">
            <v>0</v>
          </cell>
          <cell r="EA255">
            <v>0</v>
          </cell>
          <cell r="EB255">
            <v>0</v>
          </cell>
          <cell r="EC255">
            <v>0</v>
          </cell>
          <cell r="ED255">
            <v>0</v>
          </cell>
        </row>
        <row r="256">
          <cell r="F256">
            <v>-9.1922701999974379</v>
          </cell>
          <cell r="G256">
            <v>2.0342089999994641</v>
          </cell>
          <cell r="H256">
            <v>6.7640000001119915E-2</v>
          </cell>
          <cell r="I256">
            <v>-9.1099223000001075</v>
          </cell>
          <cell r="J256">
            <v>43.392468100000769</v>
          </cell>
          <cell r="K256">
            <v>5.0283900000067661E-2</v>
          </cell>
          <cell r="L256">
            <v>0</v>
          </cell>
          <cell r="M256">
            <v>0</v>
          </cell>
          <cell r="N256">
            <v>1.3242574999985663</v>
          </cell>
          <cell r="O256">
            <v>0.68344599999909406</v>
          </cell>
          <cell r="P256">
            <v>0.92700300000069547</v>
          </cell>
          <cell r="Q256">
            <v>-4.388099998323014E-3</v>
          </cell>
          <cell r="R256">
            <v>73.843361199997162</v>
          </cell>
          <cell r="S256">
            <v>23.750510000001668</v>
          </cell>
          <cell r="T256">
            <v>13.178567999999359</v>
          </cell>
          <cell r="U256">
            <v>12.165839699999196</v>
          </cell>
          <cell r="V256">
            <v>0</v>
          </cell>
          <cell r="W256">
            <v>0.9505219999991823</v>
          </cell>
          <cell r="X256">
            <v>0.97388300000056915</v>
          </cell>
          <cell r="Y256">
            <v>0</v>
          </cell>
          <cell r="Z256">
            <v>0</v>
          </cell>
          <cell r="AA256">
            <v>0.48177410000062082</v>
          </cell>
          <cell r="AB256">
            <v>21.680382999998983</v>
          </cell>
          <cell r="AC256">
            <v>0.25560799999948358</v>
          </cell>
          <cell r="AD256">
            <v>0.40627339999991818</v>
          </cell>
          <cell r="AE256">
            <v>0.75241259999893373</v>
          </cell>
          <cell r="AF256">
            <v>0.54642699999749311</v>
          </cell>
          <cell r="AG256">
            <v>0.89689200000066194</v>
          </cell>
          <cell r="AH256">
            <v>3.1111087999997835</v>
          </cell>
          <cell r="AI256">
            <v>-6.6458507999996073</v>
          </cell>
          <cell r="AJ256">
            <v>0.8657710000006773</v>
          </cell>
          <cell r="AK256">
            <v>0</v>
          </cell>
          <cell r="AL256">
            <v>0</v>
          </cell>
          <cell r="AM256">
            <v>0</v>
          </cell>
          <cell r="AN256">
            <v>0.75817660000029719</v>
          </cell>
          <cell r="AO256">
            <v>1.1500940000005357</v>
          </cell>
          <cell r="AP256">
            <v>6.9793999999092193E-2</v>
          </cell>
          <cell r="AQ256">
            <v>0</v>
          </cell>
          <cell r="AR256">
            <v>53.730985090000104</v>
          </cell>
          <cell r="AS256">
            <v>0</v>
          </cell>
          <cell r="AT256">
            <v>0</v>
          </cell>
          <cell r="AU256">
            <v>0</v>
          </cell>
          <cell r="AV256">
            <v>1.9506530899998324</v>
          </cell>
          <cell r="AW256">
            <v>0</v>
          </cell>
          <cell r="AX256">
            <v>50.649678499999936</v>
          </cell>
          <cell r="AY256">
            <v>0</v>
          </cell>
          <cell r="AZ256">
            <v>0</v>
          </cell>
          <cell r="BA256">
            <v>1.130653500000335</v>
          </cell>
          <cell r="BB256">
            <v>0</v>
          </cell>
          <cell r="BC256">
            <v>0</v>
          </cell>
          <cell r="BD256">
            <v>0</v>
          </cell>
          <cell r="BE256">
            <v>12.913197100001526</v>
          </cell>
          <cell r="BF256">
            <v>0</v>
          </cell>
          <cell r="BG256">
            <v>0</v>
          </cell>
          <cell r="BH256">
            <v>0</v>
          </cell>
          <cell r="BI256">
            <v>1.1813113999996858</v>
          </cell>
          <cell r="BJ256">
            <v>-2.5940112999996927</v>
          </cell>
          <cell r="BK256">
            <v>0</v>
          </cell>
          <cell r="BL256">
            <v>0.96986999999990076</v>
          </cell>
          <cell r="BM256">
            <v>0</v>
          </cell>
          <cell r="BN256">
            <v>13.227171000000453</v>
          </cell>
          <cell r="BO256">
            <v>0.12885600000117847</v>
          </cell>
          <cell r="BP256">
            <v>0</v>
          </cell>
          <cell r="BQ256">
            <v>0</v>
          </cell>
          <cell r="BR256">
            <v>-17.7037092999999</v>
          </cell>
          <cell r="BS256">
            <v>0</v>
          </cell>
          <cell r="BT256">
            <v>0</v>
          </cell>
          <cell r="BU256">
            <v>0</v>
          </cell>
          <cell r="BV256">
            <v>0</v>
          </cell>
          <cell r="BW256">
            <v>-18.537635999999111</v>
          </cell>
          <cell r="BX256">
            <v>0.83392669999921054</v>
          </cell>
          <cell r="BY256">
            <v>0</v>
          </cell>
          <cell r="BZ256">
            <v>0</v>
          </cell>
          <cell r="CA256">
            <v>0</v>
          </cell>
          <cell r="CB256">
            <v>0</v>
          </cell>
          <cell r="CC256">
            <v>0</v>
          </cell>
          <cell r="CD256">
            <v>0</v>
          </cell>
          <cell r="CE256">
            <v>72.187171299999136</v>
          </cell>
          <cell r="CF256">
            <v>0</v>
          </cell>
          <cell r="CG256">
            <v>0</v>
          </cell>
          <cell r="CH256">
            <v>0</v>
          </cell>
          <cell r="CI256">
            <v>0</v>
          </cell>
          <cell r="CJ256">
            <v>0</v>
          </cell>
          <cell r="CK256">
            <v>0</v>
          </cell>
          <cell r="CL256">
            <v>71.123142000000371</v>
          </cell>
          <cell r="CM256">
            <v>0.42173730000013165</v>
          </cell>
          <cell r="CN256">
            <v>0.6422919999986334</v>
          </cell>
          <cell r="CO256">
            <v>0</v>
          </cell>
          <cell r="CP256">
            <v>0</v>
          </cell>
          <cell r="CQ256">
            <v>0</v>
          </cell>
          <cell r="CR256">
            <v>1.3838579999992362</v>
          </cell>
          <cell r="CS256">
            <v>0</v>
          </cell>
          <cell r="CT256">
            <v>0</v>
          </cell>
          <cell r="CU256">
            <v>0</v>
          </cell>
          <cell r="CV256">
            <v>0.247269999999844</v>
          </cell>
          <cell r="CW256">
            <v>0</v>
          </cell>
          <cell r="CX256">
            <v>0</v>
          </cell>
          <cell r="CY256">
            <v>0</v>
          </cell>
          <cell r="CZ256">
            <v>0.18203700000049139</v>
          </cell>
          <cell r="DA256">
            <v>0.63488099999995029</v>
          </cell>
          <cell r="DB256">
            <v>0.31966999999895052</v>
          </cell>
          <cell r="DC256">
            <v>0</v>
          </cell>
          <cell r="DD256">
            <v>0</v>
          </cell>
          <cell r="DE256">
            <v>0</v>
          </cell>
          <cell r="DF256">
            <v>0</v>
          </cell>
          <cell r="DG256">
            <v>0</v>
          </cell>
          <cell r="DH256">
            <v>0</v>
          </cell>
          <cell r="DI256">
            <v>0</v>
          </cell>
          <cell r="DJ256">
            <v>0</v>
          </cell>
          <cell r="DK256">
            <v>0</v>
          </cell>
          <cell r="DL256">
            <v>0</v>
          </cell>
          <cell r="DM256">
            <v>0</v>
          </cell>
          <cell r="DN256">
            <v>0</v>
          </cell>
          <cell r="DO256">
            <v>0</v>
          </cell>
          <cell r="DP256">
            <v>0</v>
          </cell>
          <cell r="DQ256">
            <v>0</v>
          </cell>
          <cell r="DR256">
            <v>0</v>
          </cell>
          <cell r="DS256">
            <v>0</v>
          </cell>
          <cell r="DT256">
            <v>0</v>
          </cell>
          <cell r="DU256">
            <v>0</v>
          </cell>
          <cell r="DV256">
            <v>0</v>
          </cell>
          <cell r="DW256">
            <v>0</v>
          </cell>
          <cell r="DX256">
            <v>0</v>
          </cell>
          <cell r="DY256">
            <v>0</v>
          </cell>
          <cell r="DZ256">
            <v>0</v>
          </cell>
          <cell r="EA256">
            <v>0</v>
          </cell>
          <cell r="EB256">
            <v>0</v>
          </cell>
          <cell r="EC256">
            <v>0</v>
          </cell>
          <cell r="ED256">
            <v>0</v>
          </cell>
        </row>
        <row r="257">
          <cell r="F257">
            <v>2.0255179999958273</v>
          </cell>
          <cell r="G257">
            <v>-41.618211600001814</v>
          </cell>
          <cell r="H257">
            <v>0.48715599999923143</v>
          </cell>
          <cell r="I257">
            <v>-1.2205274000007194</v>
          </cell>
          <cell r="J257">
            <v>13.810265400000389</v>
          </cell>
          <cell r="K257">
            <v>10.74757210000098</v>
          </cell>
          <cell r="L257">
            <v>0</v>
          </cell>
          <cell r="M257">
            <v>0.29659200000241981</v>
          </cell>
          <cell r="N257">
            <v>2.8060584999984712</v>
          </cell>
          <cell r="O257">
            <v>1.703526299999794</v>
          </cell>
          <cell r="P257">
            <v>0.93566199999986566</v>
          </cell>
          <cell r="Q257">
            <v>4.2876414000056684</v>
          </cell>
          <cell r="R257">
            <v>57.726728299996466</v>
          </cell>
          <cell r="S257">
            <v>0.4785489999994752</v>
          </cell>
          <cell r="T257">
            <v>4.6455989999985832</v>
          </cell>
          <cell r="U257">
            <v>30.212210400000004</v>
          </cell>
          <cell r="V257">
            <v>5.6938104400014709</v>
          </cell>
          <cell r="W257">
            <v>-1.4872415999966506</v>
          </cell>
          <cell r="X257">
            <v>-7.2558485999984441</v>
          </cell>
          <cell r="Y257">
            <v>0.69987400000172784</v>
          </cell>
          <cell r="Z257">
            <v>2.5024732000019867</v>
          </cell>
          <cell r="AA257">
            <v>9.5564519999970798</v>
          </cell>
          <cell r="AB257">
            <v>10.311952259998179</v>
          </cell>
          <cell r="AC257">
            <v>2.09297019999849</v>
          </cell>
          <cell r="AD257">
            <v>0.27592799999547424</v>
          </cell>
          <cell r="AE257">
            <v>2.363770639996801</v>
          </cell>
          <cell r="AF257">
            <v>0.13096500000392552</v>
          </cell>
          <cell r="AG257">
            <v>1.9579369999992196</v>
          </cell>
          <cell r="AH257">
            <v>15.720162799996615</v>
          </cell>
          <cell r="AI257">
            <v>-8.4984719999993104</v>
          </cell>
          <cell r="AJ257">
            <v>1.4301300000006449</v>
          </cell>
          <cell r="AK257">
            <v>1.2947289999974601</v>
          </cell>
          <cell r="AL257">
            <v>0.52981184000032044</v>
          </cell>
          <cell r="AM257">
            <v>0</v>
          </cell>
          <cell r="AN257">
            <v>4.0217169999996258</v>
          </cell>
          <cell r="AO257">
            <v>-2.9298170000001846</v>
          </cell>
          <cell r="AP257">
            <v>-12.590849000000162</v>
          </cell>
          <cell r="AQ257">
            <v>1.2974560000002384</v>
          </cell>
          <cell r="AR257">
            <v>16.868922339996061</v>
          </cell>
          <cell r="AS257">
            <v>0</v>
          </cell>
          <cell r="AT257">
            <v>0</v>
          </cell>
          <cell r="AU257">
            <v>-12.247271000002456</v>
          </cell>
          <cell r="AV257">
            <v>4.8958358400000179</v>
          </cell>
          <cell r="AW257">
            <v>-20.976723699999184</v>
          </cell>
          <cell r="AX257">
            <v>57.122625199998311</v>
          </cell>
          <cell r="AY257">
            <v>0.20577799999955459</v>
          </cell>
          <cell r="AZ257">
            <v>0</v>
          </cell>
          <cell r="BA257">
            <v>0.41917800000010175</v>
          </cell>
          <cell r="BB257">
            <v>-12.550500000001193</v>
          </cell>
          <cell r="BC257">
            <v>0</v>
          </cell>
          <cell r="BD257">
            <v>0</v>
          </cell>
          <cell r="BE257">
            <v>36.463861399999587</v>
          </cell>
          <cell r="BF257">
            <v>0</v>
          </cell>
          <cell r="BG257">
            <v>0</v>
          </cell>
          <cell r="BH257">
            <v>1.4079971999999543</v>
          </cell>
          <cell r="BI257">
            <v>0</v>
          </cell>
          <cell r="BJ257">
            <v>0.43140999999741325</v>
          </cell>
          <cell r="BK257">
            <v>0</v>
          </cell>
          <cell r="BL257">
            <v>0</v>
          </cell>
          <cell r="BM257">
            <v>0</v>
          </cell>
          <cell r="BN257">
            <v>34.125969200001691</v>
          </cell>
          <cell r="BO257">
            <v>0.49848500000007334</v>
          </cell>
          <cell r="BP257">
            <v>0</v>
          </cell>
          <cell r="BQ257">
            <v>0</v>
          </cell>
          <cell r="BR257">
            <v>-94.913904699998966</v>
          </cell>
          <cell r="BS257">
            <v>0</v>
          </cell>
          <cell r="BT257">
            <v>0</v>
          </cell>
          <cell r="BU257">
            <v>0</v>
          </cell>
          <cell r="BV257">
            <v>3.0151373000021522</v>
          </cell>
          <cell r="BW257">
            <v>-98.608377000001838</v>
          </cell>
          <cell r="BX257">
            <v>0.84330199999749311</v>
          </cell>
          <cell r="BY257">
            <v>0</v>
          </cell>
          <cell r="BZ257">
            <v>0.90837000000101398</v>
          </cell>
          <cell r="CA257">
            <v>-1.0723369999977876</v>
          </cell>
          <cell r="CB257">
            <v>0</v>
          </cell>
          <cell r="CC257">
            <v>0</v>
          </cell>
          <cell r="CD257">
            <v>0</v>
          </cell>
          <cell r="CE257">
            <v>105.92555429999265</v>
          </cell>
          <cell r="CF257">
            <v>0</v>
          </cell>
          <cell r="CG257">
            <v>0</v>
          </cell>
          <cell r="CH257">
            <v>0</v>
          </cell>
          <cell r="CI257">
            <v>2.4886189999988346</v>
          </cell>
          <cell r="CJ257">
            <v>0.48256299999775365</v>
          </cell>
          <cell r="CK257">
            <v>0.90627399999721092</v>
          </cell>
          <cell r="CL257">
            <v>100.83949299999745</v>
          </cell>
          <cell r="CM257">
            <v>0</v>
          </cell>
          <cell r="CN257">
            <v>0.24097930000016277</v>
          </cell>
          <cell r="CO257">
            <v>0.96762600000147359</v>
          </cell>
          <cell r="CP257">
            <v>0</v>
          </cell>
          <cell r="CQ257">
            <v>0</v>
          </cell>
          <cell r="CR257">
            <v>-52.686340300002485</v>
          </cell>
          <cell r="CS257">
            <v>0</v>
          </cell>
          <cell r="CT257">
            <v>0</v>
          </cell>
          <cell r="CU257">
            <v>0</v>
          </cell>
          <cell r="CV257">
            <v>0</v>
          </cell>
          <cell r="CW257">
            <v>0.17898499999864725</v>
          </cell>
          <cell r="CX257">
            <v>0</v>
          </cell>
          <cell r="CY257">
            <v>-56.817893500000537</v>
          </cell>
          <cell r="CZ257">
            <v>1.1661861999984922</v>
          </cell>
          <cell r="DA257">
            <v>1.8151790000010806</v>
          </cell>
          <cell r="DB257">
            <v>0.97120300000096904</v>
          </cell>
          <cell r="DC257">
            <v>0</v>
          </cell>
          <cell r="DD257">
            <v>0</v>
          </cell>
          <cell r="DE257">
            <v>0</v>
          </cell>
          <cell r="DF257">
            <v>0</v>
          </cell>
          <cell r="DG257">
            <v>0</v>
          </cell>
          <cell r="DH257">
            <v>0</v>
          </cell>
          <cell r="DI257">
            <v>0</v>
          </cell>
          <cell r="DJ257">
            <v>0</v>
          </cell>
          <cell r="DK257">
            <v>0</v>
          </cell>
          <cell r="DL257">
            <v>0</v>
          </cell>
          <cell r="DM257">
            <v>0</v>
          </cell>
          <cell r="DN257">
            <v>0</v>
          </cell>
          <cell r="DO257">
            <v>0</v>
          </cell>
          <cell r="DP257">
            <v>0</v>
          </cell>
          <cell r="DQ257">
            <v>0</v>
          </cell>
          <cell r="DR257">
            <v>0</v>
          </cell>
          <cell r="DS257">
            <v>0</v>
          </cell>
          <cell r="DT257">
            <v>0</v>
          </cell>
          <cell r="DU257">
            <v>0</v>
          </cell>
          <cell r="DV257">
            <v>0</v>
          </cell>
          <cell r="DW257">
            <v>0</v>
          </cell>
          <cell r="DX257">
            <v>0</v>
          </cell>
          <cell r="DY257">
            <v>0</v>
          </cell>
          <cell r="DZ257">
            <v>0</v>
          </cell>
          <cell r="EA257">
            <v>0</v>
          </cell>
          <cell r="EB257">
            <v>0</v>
          </cell>
          <cell r="EC257">
            <v>0</v>
          </cell>
          <cell r="ED257">
            <v>0</v>
          </cell>
        </row>
        <row r="258">
          <cell r="F258">
            <v>0</v>
          </cell>
          <cell r="G258">
            <v>1.3810923700002604</v>
          </cell>
          <cell r="H258">
            <v>-9.6658331999999518</v>
          </cell>
          <cell r="I258">
            <v>0</v>
          </cell>
          <cell r="J258">
            <v>9.4183194000004278</v>
          </cell>
          <cell r="K258">
            <v>0</v>
          </cell>
          <cell r="L258">
            <v>0.18576099999972939</v>
          </cell>
          <cell r="M258">
            <v>0</v>
          </cell>
          <cell r="N258">
            <v>0</v>
          </cell>
          <cell r="O258">
            <v>0</v>
          </cell>
          <cell r="P258">
            <v>0.83312454999963848</v>
          </cell>
          <cell r="Q258">
            <v>0</v>
          </cell>
          <cell r="R258">
            <v>38.101081169997997</v>
          </cell>
          <cell r="S258">
            <v>0.17485200000010082</v>
          </cell>
          <cell r="T258">
            <v>-9.3765149000007568</v>
          </cell>
          <cell r="U258">
            <v>7.0065785000003871</v>
          </cell>
          <cell r="V258">
            <v>0</v>
          </cell>
          <cell r="W258">
            <v>5.2590378699997018</v>
          </cell>
          <cell r="X258">
            <v>0</v>
          </cell>
          <cell r="Y258">
            <v>0.70237799999995332</v>
          </cell>
          <cell r="Z258">
            <v>0</v>
          </cell>
          <cell r="AA258">
            <v>1.3305282999997416</v>
          </cell>
          <cell r="AB258">
            <v>32.447498399999631</v>
          </cell>
          <cell r="AC258">
            <v>0.55672299999969255</v>
          </cell>
          <cell r="AD258">
            <v>0</v>
          </cell>
          <cell r="AE258">
            <v>18.274752040001658</v>
          </cell>
          <cell r="AF258">
            <v>0</v>
          </cell>
          <cell r="AG258">
            <v>0.38279400000101305</v>
          </cell>
          <cell r="AH258">
            <v>0.65932140000040818</v>
          </cell>
          <cell r="AI258">
            <v>14.055129600000555</v>
          </cell>
          <cell r="AJ258">
            <v>0</v>
          </cell>
          <cell r="AK258">
            <v>1.1985050399998727</v>
          </cell>
          <cell r="AL258">
            <v>0</v>
          </cell>
          <cell r="AM258">
            <v>0.1694019999995362</v>
          </cell>
          <cell r="AN258">
            <v>1.167554999999993</v>
          </cell>
          <cell r="AO258">
            <v>0.64204499999959808</v>
          </cell>
          <cell r="AP258">
            <v>0</v>
          </cell>
          <cell r="AQ258">
            <v>0</v>
          </cell>
          <cell r="AR258">
            <v>43.104957899999135</v>
          </cell>
          <cell r="AS258">
            <v>0</v>
          </cell>
          <cell r="AT258">
            <v>0</v>
          </cell>
          <cell r="AU258">
            <v>0.55244900000070629</v>
          </cell>
          <cell r="AV258">
            <v>1.8737253000006149</v>
          </cell>
          <cell r="AW258">
            <v>-2.5682919999999285</v>
          </cell>
          <cell r="AX258">
            <v>43.247075600000471</v>
          </cell>
          <cell r="AY258">
            <v>0</v>
          </cell>
          <cell r="AZ258">
            <v>0</v>
          </cell>
          <cell r="BA258">
            <v>0</v>
          </cell>
          <cell r="BB258">
            <v>0</v>
          </cell>
          <cell r="BC258">
            <v>0</v>
          </cell>
          <cell r="BD258">
            <v>0</v>
          </cell>
          <cell r="BE258">
            <v>-9.3754327000024205</v>
          </cell>
          <cell r="BF258">
            <v>0</v>
          </cell>
          <cell r="BG258">
            <v>0</v>
          </cell>
          <cell r="BH258">
            <v>0</v>
          </cell>
          <cell r="BI258">
            <v>-10.757736699999441</v>
          </cell>
          <cell r="BJ258">
            <v>0</v>
          </cell>
          <cell r="BK258">
            <v>0.74003499999980704</v>
          </cell>
          <cell r="BL258">
            <v>0.41815999999994347</v>
          </cell>
          <cell r="BM258">
            <v>0</v>
          </cell>
          <cell r="BN258">
            <v>0</v>
          </cell>
          <cell r="BO258">
            <v>0.22410899999886169</v>
          </cell>
          <cell r="BP258">
            <v>0</v>
          </cell>
          <cell r="BQ258">
            <v>0</v>
          </cell>
          <cell r="BR258">
            <v>-55.795676000001549</v>
          </cell>
          <cell r="BS258">
            <v>0</v>
          </cell>
          <cell r="BT258">
            <v>0</v>
          </cell>
          <cell r="BU258">
            <v>0.67643800000041665</v>
          </cell>
          <cell r="BV258">
            <v>0.68082800000047428</v>
          </cell>
          <cell r="BW258">
            <v>-57.67869399999995</v>
          </cell>
          <cell r="BX258">
            <v>0.52575200000046607</v>
          </cell>
          <cell r="BY258">
            <v>0</v>
          </cell>
          <cell r="BZ258">
            <v>0</v>
          </cell>
          <cell r="CA258">
            <v>0</v>
          </cell>
          <cell r="CB258">
            <v>0</v>
          </cell>
          <cell r="CC258">
            <v>0</v>
          </cell>
          <cell r="CD258">
            <v>0</v>
          </cell>
          <cell r="CE258">
            <v>-0.97035849999519996</v>
          </cell>
          <cell r="CF258">
            <v>0</v>
          </cell>
          <cell r="CG258">
            <v>0</v>
          </cell>
          <cell r="CH258">
            <v>0</v>
          </cell>
          <cell r="CI258">
            <v>0</v>
          </cell>
          <cell r="CJ258">
            <v>0</v>
          </cell>
          <cell r="CK258">
            <v>0</v>
          </cell>
          <cell r="CL258">
            <v>-1.1169629999994868</v>
          </cell>
          <cell r="CM258">
            <v>0</v>
          </cell>
          <cell r="CN258">
            <v>0</v>
          </cell>
          <cell r="CO258">
            <v>0.14660449999996672</v>
          </cell>
          <cell r="CP258">
            <v>0</v>
          </cell>
          <cell r="CQ258">
            <v>0</v>
          </cell>
          <cell r="CR258">
            <v>24.640007660003903</v>
          </cell>
          <cell r="CS258">
            <v>0</v>
          </cell>
          <cell r="CT258">
            <v>0</v>
          </cell>
          <cell r="CU258">
            <v>0</v>
          </cell>
          <cell r="CV258">
            <v>0.66538905999982489</v>
          </cell>
          <cell r="CW258">
            <v>0.45288230000005569</v>
          </cell>
          <cell r="CX258">
            <v>0</v>
          </cell>
          <cell r="CY258">
            <v>23.521736300000157</v>
          </cell>
          <cell r="CZ258">
            <v>0</v>
          </cell>
          <cell r="DA258">
            <v>0</v>
          </cell>
          <cell r="DB258">
            <v>0</v>
          </cell>
          <cell r="DC258">
            <v>0</v>
          </cell>
          <cell r="DD258">
            <v>0</v>
          </cell>
          <cell r="DE258">
            <v>0</v>
          </cell>
          <cell r="DF258">
            <v>0</v>
          </cell>
          <cell r="DG258">
            <v>0</v>
          </cell>
          <cell r="DH258">
            <v>0</v>
          </cell>
          <cell r="DI258">
            <v>0</v>
          </cell>
          <cell r="DJ258">
            <v>0</v>
          </cell>
          <cell r="DK258">
            <v>0</v>
          </cell>
          <cell r="DL258">
            <v>0</v>
          </cell>
          <cell r="DM258">
            <v>0</v>
          </cell>
          <cell r="DN258">
            <v>0</v>
          </cell>
          <cell r="DO258">
            <v>0</v>
          </cell>
          <cell r="DP258">
            <v>0</v>
          </cell>
          <cell r="DQ258">
            <v>0</v>
          </cell>
          <cell r="DR258">
            <v>0</v>
          </cell>
          <cell r="DS258">
            <v>0</v>
          </cell>
          <cell r="DT258">
            <v>0</v>
          </cell>
          <cell r="DU258">
            <v>0</v>
          </cell>
          <cell r="DV258">
            <v>0</v>
          </cell>
          <cell r="DW258">
            <v>0</v>
          </cell>
          <cell r="DX258">
            <v>0</v>
          </cell>
          <cell r="DY258">
            <v>0</v>
          </cell>
          <cell r="DZ258">
            <v>0</v>
          </cell>
          <cell r="EA258">
            <v>0</v>
          </cell>
          <cell r="EB258">
            <v>0</v>
          </cell>
          <cell r="EC258">
            <v>0</v>
          </cell>
          <cell r="ED258">
            <v>0</v>
          </cell>
        </row>
        <row r="259"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I259">
            <v>0</v>
          </cell>
          <cell r="AJ259">
            <v>0</v>
          </cell>
          <cell r="AK259">
            <v>0</v>
          </cell>
          <cell r="AL259">
            <v>0</v>
          </cell>
          <cell r="AM259">
            <v>0</v>
          </cell>
          <cell r="AN259">
            <v>0</v>
          </cell>
          <cell r="AO259">
            <v>0</v>
          </cell>
          <cell r="AP259">
            <v>0</v>
          </cell>
          <cell r="AQ259">
            <v>0</v>
          </cell>
          <cell r="AR259">
            <v>0</v>
          </cell>
          <cell r="AS259">
            <v>0</v>
          </cell>
          <cell r="AT259">
            <v>0</v>
          </cell>
          <cell r="AU259">
            <v>0</v>
          </cell>
          <cell r="AV259">
            <v>0</v>
          </cell>
          <cell r="AW259">
            <v>0</v>
          </cell>
          <cell r="AX259">
            <v>0</v>
          </cell>
          <cell r="AY259">
            <v>0</v>
          </cell>
          <cell r="AZ259">
            <v>0</v>
          </cell>
          <cell r="BA259">
            <v>0</v>
          </cell>
          <cell r="BB259">
            <v>0</v>
          </cell>
          <cell r="BC259">
            <v>0</v>
          </cell>
          <cell r="BD259">
            <v>0</v>
          </cell>
          <cell r="BE259">
            <v>0</v>
          </cell>
          <cell r="BF259">
            <v>0</v>
          </cell>
          <cell r="BG259">
            <v>0</v>
          </cell>
          <cell r="BH259">
            <v>0</v>
          </cell>
          <cell r="BI259">
            <v>0</v>
          </cell>
          <cell r="BJ259">
            <v>0</v>
          </cell>
          <cell r="BK259">
            <v>0</v>
          </cell>
          <cell r="BL259">
            <v>0</v>
          </cell>
          <cell r="BM259">
            <v>0</v>
          </cell>
          <cell r="BN259">
            <v>0</v>
          </cell>
          <cell r="BO259">
            <v>0</v>
          </cell>
          <cell r="BP259">
            <v>0</v>
          </cell>
          <cell r="BQ259">
            <v>0</v>
          </cell>
          <cell r="BR259">
            <v>0</v>
          </cell>
          <cell r="BS259">
            <v>0</v>
          </cell>
          <cell r="BT259">
            <v>0</v>
          </cell>
          <cell r="BU259">
            <v>0</v>
          </cell>
          <cell r="BV259">
            <v>0</v>
          </cell>
          <cell r="BW259">
            <v>0</v>
          </cell>
          <cell r="BX259">
            <v>0</v>
          </cell>
          <cell r="BY259">
            <v>0</v>
          </cell>
          <cell r="BZ259">
            <v>0</v>
          </cell>
          <cell r="CA259">
            <v>0</v>
          </cell>
          <cell r="CB259">
            <v>0</v>
          </cell>
          <cell r="CC259">
            <v>0</v>
          </cell>
          <cell r="CD259">
            <v>0</v>
          </cell>
          <cell r="CE259">
            <v>0</v>
          </cell>
          <cell r="CF259">
            <v>0</v>
          </cell>
          <cell r="CG259">
            <v>0</v>
          </cell>
          <cell r="CH259">
            <v>0</v>
          </cell>
          <cell r="CI259">
            <v>0</v>
          </cell>
          <cell r="CJ259">
            <v>0</v>
          </cell>
          <cell r="CK259">
            <v>0</v>
          </cell>
          <cell r="CL259">
            <v>0</v>
          </cell>
          <cell r="CM259">
            <v>0</v>
          </cell>
          <cell r="CN259">
            <v>0</v>
          </cell>
          <cell r="CO259">
            <v>0</v>
          </cell>
          <cell r="CP259">
            <v>0</v>
          </cell>
          <cell r="CQ259">
            <v>0</v>
          </cell>
          <cell r="CR259">
            <v>0</v>
          </cell>
          <cell r="CS259">
            <v>0</v>
          </cell>
          <cell r="CT259">
            <v>0</v>
          </cell>
          <cell r="CU259">
            <v>0</v>
          </cell>
          <cell r="CV259">
            <v>0</v>
          </cell>
          <cell r="CW259">
            <v>0</v>
          </cell>
          <cell r="CX259">
            <v>0</v>
          </cell>
          <cell r="CY259">
            <v>0</v>
          </cell>
          <cell r="CZ259">
            <v>0</v>
          </cell>
          <cell r="DA259">
            <v>0</v>
          </cell>
          <cell r="DB259">
            <v>0</v>
          </cell>
          <cell r="DC259">
            <v>0</v>
          </cell>
          <cell r="DD259">
            <v>0</v>
          </cell>
          <cell r="DE259">
            <v>0</v>
          </cell>
          <cell r="DF259">
            <v>0</v>
          </cell>
          <cell r="DG259">
            <v>0</v>
          </cell>
          <cell r="DH259">
            <v>0</v>
          </cell>
          <cell r="DI259">
            <v>0</v>
          </cell>
          <cell r="DJ259">
            <v>0</v>
          </cell>
          <cell r="DK259">
            <v>0</v>
          </cell>
          <cell r="DL259">
            <v>0</v>
          </cell>
          <cell r="DM259">
            <v>0</v>
          </cell>
          <cell r="DN259">
            <v>0</v>
          </cell>
          <cell r="DO259">
            <v>0</v>
          </cell>
          <cell r="DP259">
            <v>0</v>
          </cell>
          <cell r="DQ259">
            <v>0</v>
          </cell>
          <cell r="DR259">
            <v>0</v>
          </cell>
          <cell r="DS259">
            <v>0</v>
          </cell>
          <cell r="DT259">
            <v>0</v>
          </cell>
          <cell r="DU259">
            <v>0</v>
          </cell>
          <cell r="DV259">
            <v>0</v>
          </cell>
          <cell r="DW259">
            <v>0</v>
          </cell>
          <cell r="DX259">
            <v>0</v>
          </cell>
          <cell r="DY259">
            <v>0</v>
          </cell>
          <cell r="DZ259">
            <v>0</v>
          </cell>
          <cell r="EA259">
            <v>0</v>
          </cell>
          <cell r="EB259">
            <v>0</v>
          </cell>
          <cell r="EC259">
            <v>0</v>
          </cell>
          <cell r="ED259">
            <v>0</v>
          </cell>
        </row>
        <row r="260">
          <cell r="F260">
            <v>-2.7115409999969415</v>
          </cell>
          <cell r="G260">
            <v>-1.1471096999994188</v>
          </cell>
          <cell r="H260">
            <v>-2.9995180000005348</v>
          </cell>
          <cell r="I260">
            <v>-5.6068720000002941</v>
          </cell>
          <cell r="J260">
            <v>42.194330100002844</v>
          </cell>
          <cell r="K260">
            <v>0</v>
          </cell>
          <cell r="L260">
            <v>0.51902989999871352</v>
          </cell>
          <cell r="M260">
            <v>0.16742100000192295</v>
          </cell>
          <cell r="N260">
            <v>0.82021999999778927</v>
          </cell>
          <cell r="O260">
            <v>1.8395960000016203</v>
          </cell>
          <cell r="P260">
            <v>4.1585205000010319</v>
          </cell>
          <cell r="Q260">
            <v>1.2752060000057099</v>
          </cell>
          <cell r="R260">
            <v>22.479444799988414</v>
          </cell>
          <cell r="S260">
            <v>97.129147999999986</v>
          </cell>
          <cell r="T260">
            <v>2.2189770000004501</v>
          </cell>
          <cell r="U260">
            <v>-16.676650800000061</v>
          </cell>
          <cell r="V260">
            <v>12.702015300001221</v>
          </cell>
          <cell r="W260">
            <v>-2.6246245000002091</v>
          </cell>
          <cell r="X260">
            <v>-79.213823999998567</v>
          </cell>
          <cell r="Y260">
            <v>0</v>
          </cell>
          <cell r="Z260">
            <v>0.18756099999882281</v>
          </cell>
          <cell r="AA260">
            <v>15.402211000000534</v>
          </cell>
          <cell r="AB260">
            <v>-12.968945200002054</v>
          </cell>
          <cell r="AC260">
            <v>4.6968790000028093</v>
          </cell>
          <cell r="AD260">
            <v>1.6266980000000331</v>
          </cell>
          <cell r="AE260">
            <v>10.54834911000944</v>
          </cell>
          <cell r="AF260">
            <v>0.2411500000016531</v>
          </cell>
          <cell r="AG260">
            <v>5.4715710000018589</v>
          </cell>
          <cell r="AH260">
            <v>4.3838897999994515</v>
          </cell>
          <cell r="AI260">
            <v>2.31273642999804</v>
          </cell>
          <cell r="AJ260">
            <v>2.0212739999988116</v>
          </cell>
          <cell r="AK260">
            <v>0.66933029999927385</v>
          </cell>
          <cell r="AL260">
            <v>1.7633070000010775</v>
          </cell>
          <cell r="AM260">
            <v>0</v>
          </cell>
          <cell r="AN260">
            <v>3.1629176999995252</v>
          </cell>
          <cell r="AO260">
            <v>1.7416158800006087</v>
          </cell>
          <cell r="AP260">
            <v>-11.219443000001775</v>
          </cell>
          <cell r="AQ260">
            <v>0</v>
          </cell>
          <cell r="AR260">
            <v>26.317047700002149</v>
          </cell>
          <cell r="AS260">
            <v>0</v>
          </cell>
          <cell r="AT260">
            <v>0</v>
          </cell>
          <cell r="AU260">
            <v>0.56123400000069523</v>
          </cell>
          <cell r="AV260">
            <v>-8.2047090000014578</v>
          </cell>
          <cell r="AW260">
            <v>0.96270999999978812</v>
          </cell>
          <cell r="AX260">
            <v>14.064643000001524</v>
          </cell>
          <cell r="AY260">
            <v>0.45035999999890919</v>
          </cell>
          <cell r="AZ260">
            <v>17.12510100000145</v>
          </cell>
          <cell r="BA260">
            <v>1.3577087000012398</v>
          </cell>
          <cell r="BB260">
            <v>0</v>
          </cell>
          <cell r="BC260">
            <v>0</v>
          </cell>
          <cell r="BD260">
            <v>0</v>
          </cell>
          <cell r="BE260">
            <v>17.035582910000812</v>
          </cell>
          <cell r="BF260">
            <v>0</v>
          </cell>
          <cell r="BG260">
            <v>0</v>
          </cell>
          <cell r="BH260">
            <v>0</v>
          </cell>
          <cell r="BI260">
            <v>3.7240211000025738</v>
          </cell>
          <cell r="BJ260">
            <v>1.6660885099990992</v>
          </cell>
          <cell r="BK260">
            <v>1.6060699999979988</v>
          </cell>
          <cell r="BL260">
            <v>0.67472529999940889</v>
          </cell>
          <cell r="BM260">
            <v>0.48129999999946449</v>
          </cell>
          <cell r="BN260">
            <v>8.8833780000022671</v>
          </cell>
          <cell r="BO260">
            <v>0</v>
          </cell>
          <cell r="BP260">
            <v>0</v>
          </cell>
          <cell r="BQ260">
            <v>0</v>
          </cell>
          <cell r="BR260">
            <v>-40.240208999995957</v>
          </cell>
          <cell r="BS260">
            <v>0</v>
          </cell>
          <cell r="BT260">
            <v>0</v>
          </cell>
          <cell r="BU260">
            <v>0</v>
          </cell>
          <cell r="BV260">
            <v>1.5306300000011106</v>
          </cell>
          <cell r="BW260">
            <v>-43.795469999997295</v>
          </cell>
          <cell r="BX260">
            <v>1.3287909999999101</v>
          </cell>
          <cell r="BY260">
            <v>0</v>
          </cell>
          <cell r="BZ260">
            <v>0</v>
          </cell>
          <cell r="CA260">
            <v>0</v>
          </cell>
          <cell r="CB260">
            <v>0.69584000000031665</v>
          </cell>
          <cell r="CC260">
            <v>0</v>
          </cell>
          <cell r="CD260">
            <v>0</v>
          </cell>
          <cell r="CE260">
            <v>-103.73757900000055</v>
          </cell>
          <cell r="CF260">
            <v>0</v>
          </cell>
          <cell r="CG260">
            <v>0</v>
          </cell>
          <cell r="CH260">
            <v>0</v>
          </cell>
          <cell r="CI260">
            <v>-14.201613000001089</v>
          </cell>
          <cell r="CJ260">
            <v>0</v>
          </cell>
          <cell r="CK260">
            <v>0</v>
          </cell>
          <cell r="CL260">
            <v>-75.306336000001465</v>
          </cell>
          <cell r="CM260">
            <v>0</v>
          </cell>
          <cell r="CN260">
            <v>0</v>
          </cell>
          <cell r="CO260">
            <v>-14.229629999997996</v>
          </cell>
          <cell r="CP260">
            <v>0</v>
          </cell>
          <cell r="CQ260">
            <v>0</v>
          </cell>
          <cell r="CR260">
            <v>-7.2338439999948605</v>
          </cell>
          <cell r="CS260">
            <v>0</v>
          </cell>
          <cell r="CT260">
            <v>0</v>
          </cell>
          <cell r="CU260">
            <v>0</v>
          </cell>
          <cell r="CV260">
            <v>1.336620000001858</v>
          </cell>
          <cell r="CW260">
            <v>0.92059500000323169</v>
          </cell>
          <cell r="CX260">
            <v>0.69755499999882886</v>
          </cell>
          <cell r="CY260">
            <v>-12.010139999998501</v>
          </cell>
          <cell r="CZ260">
            <v>0</v>
          </cell>
          <cell r="DA260">
            <v>1.130935999997746</v>
          </cell>
          <cell r="DB260">
            <v>0.69059000000197557</v>
          </cell>
          <cell r="DC260">
            <v>0</v>
          </cell>
          <cell r="DD260">
            <v>0</v>
          </cell>
          <cell r="DE260">
            <v>0</v>
          </cell>
          <cell r="DF260">
            <v>0</v>
          </cell>
          <cell r="DG260">
            <v>0</v>
          </cell>
          <cell r="DH260">
            <v>0</v>
          </cell>
          <cell r="DI260">
            <v>0</v>
          </cell>
          <cell r="DJ260">
            <v>0</v>
          </cell>
          <cell r="DK260">
            <v>0</v>
          </cell>
          <cell r="DL260">
            <v>0</v>
          </cell>
          <cell r="DM260">
            <v>0</v>
          </cell>
          <cell r="DN260">
            <v>0</v>
          </cell>
          <cell r="DO260">
            <v>0</v>
          </cell>
          <cell r="DP260">
            <v>0</v>
          </cell>
          <cell r="DQ260">
            <v>0</v>
          </cell>
          <cell r="DR260">
            <v>0</v>
          </cell>
          <cell r="DS260">
            <v>0</v>
          </cell>
          <cell r="DT260">
            <v>0</v>
          </cell>
          <cell r="DU260">
            <v>0</v>
          </cell>
          <cell r="DV260">
            <v>0</v>
          </cell>
          <cell r="DW260">
            <v>0</v>
          </cell>
          <cell r="DX260">
            <v>0</v>
          </cell>
          <cell r="DY260">
            <v>0</v>
          </cell>
          <cell r="DZ260">
            <v>0</v>
          </cell>
          <cell r="EA260">
            <v>0</v>
          </cell>
          <cell r="EB260">
            <v>0</v>
          </cell>
          <cell r="EC260">
            <v>0</v>
          </cell>
          <cell r="ED260">
            <v>0</v>
          </cell>
        </row>
        <row r="261">
          <cell r="F261">
            <v>0</v>
          </cell>
          <cell r="G261">
            <v>0</v>
          </cell>
          <cell r="H261">
            <v>-1.0196190503235225E-4</v>
          </cell>
          <cell r="I261">
            <v>-1.6930596005361453E-5</v>
          </cell>
          <cell r="J261">
            <v>-7.982241746534724E-5</v>
          </cell>
          <cell r="K261">
            <v>1.7000002794365088E-10</v>
          </cell>
          <cell r="L261">
            <v>6.8603290021840291E-6</v>
          </cell>
          <cell r="M261">
            <v>-1.1442379503632388E-4</v>
          </cell>
          <cell r="N261">
            <v>-2.0392190006456035E-5</v>
          </cell>
          <cell r="O261">
            <v>-4.9240837015630812E-4</v>
          </cell>
          <cell r="P261">
            <v>0</v>
          </cell>
          <cell r="Q261">
            <v>0</v>
          </cell>
          <cell r="R261">
            <v>-5.9142562218755801E-4</v>
          </cell>
          <cell r="S261">
            <v>0</v>
          </cell>
          <cell r="T261">
            <v>0</v>
          </cell>
          <cell r="U261">
            <v>-2.9999999359708873E-10</v>
          </cell>
          <cell r="V261">
            <v>-4.0784370012945936E-5</v>
          </cell>
          <cell r="W261">
            <v>-8.1369818025811558E-5</v>
          </cell>
          <cell r="X261">
            <v>-4.0154248712746116E-4</v>
          </cell>
          <cell r="Y261">
            <v>-5.5745200017678909E-5</v>
          </cell>
          <cell r="Z261">
            <v>-2.0592360006510546E-5</v>
          </cell>
          <cell r="AA261">
            <v>2.90013630092293E-5</v>
          </cell>
          <cell r="AB261">
            <v>-2.0392450006472343E-5</v>
          </cell>
          <cell r="AC261">
            <v>0</v>
          </cell>
          <cell r="AD261">
            <v>0</v>
          </cell>
          <cell r="AE261">
            <v>8.7991439027879093E-5</v>
          </cell>
          <cell r="AF261">
            <v>0</v>
          </cell>
          <cell r="AG261">
            <v>0</v>
          </cell>
          <cell r="AH261">
            <v>-2.0392300006458197E-5</v>
          </cell>
          <cell r="AI261">
            <v>-4.0851210012966821E-5</v>
          </cell>
          <cell r="AJ261">
            <v>4.7272890014993241E-5</v>
          </cell>
          <cell r="AK261">
            <v>6.157711901954438E-5</v>
          </cell>
          <cell r="AL261">
            <v>-4.0023000014155485E-7</v>
          </cell>
          <cell r="AM261">
            <v>-1.9996000005448322E-7</v>
          </cell>
          <cell r="AN261">
            <v>2.0592670006504971E-5</v>
          </cell>
          <cell r="AO261">
            <v>2.0392460006475772E-5</v>
          </cell>
          <cell r="AP261">
            <v>0</v>
          </cell>
          <cell r="AQ261">
            <v>0</v>
          </cell>
          <cell r="AR261">
            <v>-1.3751738604364516E-4</v>
          </cell>
          <cell r="AS261">
            <v>0</v>
          </cell>
          <cell r="AT261">
            <v>0</v>
          </cell>
          <cell r="AU261">
            <v>-6.1176542019413319E-5</v>
          </cell>
          <cell r="AV261">
            <v>-4.0984644013031257E-5</v>
          </cell>
          <cell r="AW261">
            <v>4.1585281013209463E-5</v>
          </cell>
          <cell r="AX261">
            <v>-6.197752001967094E-5</v>
          </cell>
          <cell r="AY261">
            <v>-4.0027000011710889E-7</v>
          </cell>
          <cell r="AZ261">
            <v>-1.4763518004688725E-5</v>
          </cell>
          <cell r="BA261">
            <v>4.1184587013097518E-5</v>
          </cell>
          <cell r="BB261">
            <v>-4.0984760013001303E-5</v>
          </cell>
          <cell r="BC261">
            <v>0</v>
          </cell>
          <cell r="BD261">
            <v>0</v>
          </cell>
          <cell r="BE261">
            <v>3.1864920010088449E-5</v>
          </cell>
          <cell r="BF261">
            <v>0</v>
          </cell>
          <cell r="BG261">
            <v>0</v>
          </cell>
          <cell r="BH261">
            <v>-8.1969800026024039E-5</v>
          </cell>
          <cell r="BI261">
            <v>-8.2169710026062243E-5</v>
          </cell>
          <cell r="BJ261">
            <v>8.2369722026111314E-5</v>
          </cell>
          <cell r="BK261">
            <v>7.8773974024996807E-5</v>
          </cell>
          <cell r="BL261">
            <v>2.0592050006547347E-5</v>
          </cell>
          <cell r="BM261">
            <v>-2.0392460006478375E-5</v>
          </cell>
          <cell r="BN261">
            <v>5.5253304017536739E-5</v>
          </cell>
          <cell r="BO261">
            <v>-2.0592160006551244E-5</v>
          </cell>
          <cell r="BP261">
            <v>0</v>
          </cell>
          <cell r="BQ261">
            <v>0</v>
          </cell>
          <cell r="BR261">
            <v>3.5363916691211195E-4</v>
          </cell>
          <cell r="BS261">
            <v>0</v>
          </cell>
          <cell r="BT261">
            <v>1.799999880050529E-10</v>
          </cell>
          <cell r="BU261">
            <v>3.131857598994009E-4</v>
          </cell>
          <cell r="BV261">
            <v>4.0004400013449182E-7</v>
          </cell>
          <cell r="BW261">
            <v>1.8451097105856573E-4</v>
          </cell>
          <cell r="BX261">
            <v>3.0692000009713283E-5</v>
          </cell>
          <cell r="BY261">
            <v>-1.3999995607250071E-10</v>
          </cell>
          <cell r="BZ261">
            <v>-4.6369678014690496E-5</v>
          </cell>
          <cell r="CA261">
            <v>6.1784740019610318E-5</v>
          </cell>
          <cell r="CB261">
            <v>-5.0101800016175146E-6</v>
          </cell>
          <cell r="CC261">
            <v>-1.8555453005890572E-4</v>
          </cell>
          <cell r="CD261">
            <v>0</v>
          </cell>
          <cell r="CE261">
            <v>-1.3823575004678901E-6</v>
          </cell>
          <cell r="CF261">
            <v>-3.1392400009968603E-5</v>
          </cell>
          <cell r="CG261">
            <v>0</v>
          </cell>
          <cell r="CH261">
            <v>-3.0892490009815088E-5</v>
          </cell>
          <cell r="CI261">
            <v>-3.0631860009719403E-5</v>
          </cell>
          <cell r="CJ261">
            <v>9.417692802993205E-5</v>
          </cell>
          <cell r="CK261">
            <v>-4.6822039014876582E-5</v>
          </cell>
          <cell r="CL261">
            <v>1.5496209004919881E-4</v>
          </cell>
          <cell r="CM261">
            <v>-9.6177150030546388E-5</v>
          </cell>
          <cell r="CN261">
            <v>1.7287253505485212E-5</v>
          </cell>
          <cell r="CO261">
            <v>-5.0019000017581527E-7</v>
          </cell>
          <cell r="CP261">
            <v>-3.1392500009965602E-5</v>
          </cell>
          <cell r="CQ261">
            <v>0</v>
          </cell>
          <cell r="CR261">
            <v>7.8755359025017846E-5</v>
          </cell>
          <cell r="CS261">
            <v>0</v>
          </cell>
          <cell r="CT261">
            <v>3.1392530009976324E-5</v>
          </cell>
          <cell r="CU261">
            <v>6.2285180019758246E-5</v>
          </cell>
          <cell r="CV261">
            <v>6.2784800019921594E-5</v>
          </cell>
          <cell r="CW261">
            <v>-1.4727425004673611E-4</v>
          </cell>
          <cell r="CX261">
            <v>8.4017665026664412E-5</v>
          </cell>
          <cell r="CY261">
            <v>-9.3177410029565699E-5</v>
          </cell>
          <cell r="CZ261">
            <v>-2.5207055008025225E-5</v>
          </cell>
          <cell r="DA261">
            <v>1.0393363303300152E-4</v>
          </cell>
          <cell r="DB261">
            <v>-3.0892034009792624E-5</v>
          </cell>
          <cell r="DC261">
            <v>3.0892300009783321E-5</v>
          </cell>
          <cell r="DD261">
            <v>0</v>
          </cell>
          <cell r="DE261">
            <v>0</v>
          </cell>
          <cell r="DF261">
            <v>0</v>
          </cell>
          <cell r="DG261">
            <v>0</v>
          </cell>
          <cell r="DH261">
            <v>0</v>
          </cell>
          <cell r="DI261">
            <v>0</v>
          </cell>
          <cell r="DJ261">
            <v>0</v>
          </cell>
          <cell r="DK261">
            <v>0</v>
          </cell>
          <cell r="DL261">
            <v>0</v>
          </cell>
          <cell r="DM261">
            <v>0</v>
          </cell>
          <cell r="DN261">
            <v>0</v>
          </cell>
          <cell r="DO261">
            <v>0</v>
          </cell>
          <cell r="DP261">
            <v>0</v>
          </cell>
          <cell r="DQ261">
            <v>0</v>
          </cell>
          <cell r="DR261">
            <v>0</v>
          </cell>
          <cell r="DS261">
            <v>0</v>
          </cell>
          <cell r="DT261">
            <v>0</v>
          </cell>
          <cell r="DU261">
            <v>0</v>
          </cell>
          <cell r="DV261">
            <v>0</v>
          </cell>
          <cell r="DW261">
            <v>0</v>
          </cell>
          <cell r="DX261">
            <v>0</v>
          </cell>
          <cell r="DY261">
            <v>0</v>
          </cell>
          <cell r="DZ261">
            <v>0</v>
          </cell>
          <cell r="EA261">
            <v>0</v>
          </cell>
          <cell r="EB261">
            <v>0</v>
          </cell>
          <cell r="EC261">
            <v>0</v>
          </cell>
          <cell r="ED261">
            <v>0</v>
          </cell>
        </row>
        <row r="262"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I262">
            <v>0</v>
          </cell>
          <cell r="AJ262">
            <v>0</v>
          </cell>
          <cell r="AK262">
            <v>0</v>
          </cell>
          <cell r="AL262">
            <v>0</v>
          </cell>
          <cell r="AM262">
            <v>0</v>
          </cell>
          <cell r="AN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  <cell r="AT262">
            <v>0</v>
          </cell>
          <cell r="AU262">
            <v>0</v>
          </cell>
          <cell r="AV262">
            <v>0</v>
          </cell>
          <cell r="AW262">
            <v>0</v>
          </cell>
          <cell r="AX262">
            <v>0</v>
          </cell>
          <cell r="AY262">
            <v>0</v>
          </cell>
          <cell r="AZ262">
            <v>0</v>
          </cell>
          <cell r="BA262">
            <v>0</v>
          </cell>
          <cell r="BB262">
            <v>0</v>
          </cell>
          <cell r="BC262">
            <v>0</v>
          </cell>
          <cell r="BD262">
            <v>0</v>
          </cell>
          <cell r="BE262">
            <v>0</v>
          </cell>
          <cell r="BF262">
            <v>0</v>
          </cell>
          <cell r="BG262">
            <v>0</v>
          </cell>
          <cell r="BH262">
            <v>0</v>
          </cell>
          <cell r="BI262">
            <v>0</v>
          </cell>
          <cell r="BJ262">
            <v>0</v>
          </cell>
          <cell r="BK262">
            <v>0</v>
          </cell>
          <cell r="BL262">
            <v>0</v>
          </cell>
          <cell r="BM262">
            <v>0</v>
          </cell>
          <cell r="BN262">
            <v>0</v>
          </cell>
          <cell r="BO262">
            <v>0</v>
          </cell>
          <cell r="BP262">
            <v>0</v>
          </cell>
          <cell r="BQ262">
            <v>0</v>
          </cell>
          <cell r="BR262">
            <v>0</v>
          </cell>
          <cell r="BS262">
            <v>0</v>
          </cell>
          <cell r="BT262">
            <v>0</v>
          </cell>
          <cell r="BU262">
            <v>0</v>
          </cell>
          <cell r="BV262">
            <v>0</v>
          </cell>
          <cell r="BW262">
            <v>0</v>
          </cell>
          <cell r="BX262">
            <v>0</v>
          </cell>
          <cell r="BY262">
            <v>0</v>
          </cell>
          <cell r="BZ262">
            <v>0</v>
          </cell>
          <cell r="CA262">
            <v>0</v>
          </cell>
          <cell r="CB262">
            <v>0</v>
          </cell>
          <cell r="CC262">
            <v>0</v>
          </cell>
          <cell r="CD262">
            <v>0</v>
          </cell>
          <cell r="CE262">
            <v>0</v>
          </cell>
          <cell r="CF262">
            <v>0</v>
          </cell>
          <cell r="CG262">
            <v>0</v>
          </cell>
          <cell r="CH262">
            <v>0</v>
          </cell>
          <cell r="CI262">
            <v>0</v>
          </cell>
          <cell r="CJ262">
            <v>0</v>
          </cell>
          <cell r="CK262">
            <v>0</v>
          </cell>
          <cell r="CL262">
            <v>0</v>
          </cell>
          <cell r="CM262">
            <v>0</v>
          </cell>
          <cell r="CN262">
            <v>0</v>
          </cell>
          <cell r="CO262">
            <v>0</v>
          </cell>
          <cell r="CP262">
            <v>0</v>
          </cell>
          <cell r="CQ262">
            <v>0</v>
          </cell>
          <cell r="CR262">
            <v>0</v>
          </cell>
          <cell r="CS262">
            <v>0</v>
          </cell>
          <cell r="CT262">
            <v>0</v>
          </cell>
          <cell r="CU262">
            <v>0</v>
          </cell>
          <cell r="CV262">
            <v>0</v>
          </cell>
          <cell r="CW262">
            <v>0</v>
          </cell>
          <cell r="CX262">
            <v>0</v>
          </cell>
          <cell r="CY262">
            <v>0</v>
          </cell>
          <cell r="CZ262">
            <v>0</v>
          </cell>
          <cell r="DA262">
            <v>0</v>
          </cell>
          <cell r="DB262">
            <v>0</v>
          </cell>
          <cell r="DC262">
            <v>0</v>
          </cell>
          <cell r="DD262">
            <v>0</v>
          </cell>
          <cell r="DE262">
            <v>0</v>
          </cell>
          <cell r="DF262">
            <v>0</v>
          </cell>
          <cell r="DG262">
            <v>0</v>
          </cell>
          <cell r="DH262">
            <v>0</v>
          </cell>
          <cell r="DI262">
            <v>0</v>
          </cell>
          <cell r="DJ262">
            <v>0</v>
          </cell>
          <cell r="DK262">
            <v>0</v>
          </cell>
          <cell r="DL262">
            <v>0</v>
          </cell>
          <cell r="DM262">
            <v>0</v>
          </cell>
          <cell r="DN262">
            <v>0</v>
          </cell>
          <cell r="DO262">
            <v>0</v>
          </cell>
          <cell r="DP262">
            <v>0</v>
          </cell>
          <cell r="DQ262">
            <v>0</v>
          </cell>
          <cell r="DR262">
            <v>0</v>
          </cell>
          <cell r="DS262">
            <v>0</v>
          </cell>
          <cell r="DT262">
            <v>0</v>
          </cell>
          <cell r="DU262">
            <v>0</v>
          </cell>
          <cell r="DV262">
            <v>0</v>
          </cell>
          <cell r="DW262">
            <v>0</v>
          </cell>
          <cell r="DX262">
            <v>0</v>
          </cell>
          <cell r="DY262">
            <v>0</v>
          </cell>
          <cell r="DZ262">
            <v>0</v>
          </cell>
          <cell r="EA262">
            <v>0</v>
          </cell>
          <cell r="EB262">
            <v>0</v>
          </cell>
          <cell r="EC262">
            <v>0</v>
          </cell>
          <cell r="ED262">
            <v>0</v>
          </cell>
        </row>
        <row r="263"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  <cell r="AP263">
            <v>0</v>
          </cell>
          <cell r="AQ263">
            <v>0</v>
          </cell>
          <cell r="AR263">
            <v>0</v>
          </cell>
          <cell r="AS263">
            <v>0</v>
          </cell>
          <cell r="AT263">
            <v>0</v>
          </cell>
          <cell r="AU263">
            <v>0</v>
          </cell>
          <cell r="AV263">
            <v>0</v>
          </cell>
          <cell r="AW263">
            <v>0</v>
          </cell>
          <cell r="AX263">
            <v>0</v>
          </cell>
          <cell r="AY263">
            <v>0</v>
          </cell>
          <cell r="AZ263">
            <v>0</v>
          </cell>
          <cell r="BA263">
            <v>0</v>
          </cell>
          <cell r="BB263">
            <v>0</v>
          </cell>
          <cell r="BC263">
            <v>0</v>
          </cell>
          <cell r="BD263">
            <v>0</v>
          </cell>
          <cell r="BE263">
            <v>0</v>
          </cell>
          <cell r="BF263">
            <v>0</v>
          </cell>
          <cell r="BG263">
            <v>0</v>
          </cell>
          <cell r="BH263">
            <v>0</v>
          </cell>
          <cell r="BI263">
            <v>0</v>
          </cell>
          <cell r="BJ263">
            <v>0</v>
          </cell>
          <cell r="BK263">
            <v>0</v>
          </cell>
          <cell r="BL263">
            <v>0</v>
          </cell>
          <cell r="BM263">
            <v>0</v>
          </cell>
          <cell r="BN263">
            <v>0</v>
          </cell>
          <cell r="BO263">
            <v>0</v>
          </cell>
          <cell r="BP263">
            <v>0</v>
          </cell>
          <cell r="BQ263">
            <v>0</v>
          </cell>
          <cell r="BR263">
            <v>0</v>
          </cell>
          <cell r="BS263">
            <v>0</v>
          </cell>
          <cell r="BT263">
            <v>0</v>
          </cell>
          <cell r="BU263">
            <v>0</v>
          </cell>
          <cell r="BV263">
            <v>0</v>
          </cell>
          <cell r="BW263">
            <v>0</v>
          </cell>
          <cell r="BX263">
            <v>0</v>
          </cell>
          <cell r="BY263">
            <v>0</v>
          </cell>
          <cell r="BZ263">
            <v>0</v>
          </cell>
          <cell r="CA263">
            <v>0</v>
          </cell>
          <cell r="CB263">
            <v>0</v>
          </cell>
          <cell r="CC263">
            <v>0</v>
          </cell>
          <cell r="CD263">
            <v>0</v>
          </cell>
          <cell r="CE263">
            <v>0</v>
          </cell>
          <cell r="CF263">
            <v>0</v>
          </cell>
          <cell r="CG263">
            <v>0</v>
          </cell>
          <cell r="CH263">
            <v>0</v>
          </cell>
          <cell r="CI263">
            <v>0</v>
          </cell>
          <cell r="CJ263">
            <v>0</v>
          </cell>
          <cell r="CK263">
            <v>0</v>
          </cell>
          <cell r="CL263">
            <v>0</v>
          </cell>
          <cell r="CM263">
            <v>0</v>
          </cell>
          <cell r="CN263">
            <v>0</v>
          </cell>
          <cell r="CO263">
            <v>0</v>
          </cell>
          <cell r="CP263">
            <v>0</v>
          </cell>
          <cell r="CQ263">
            <v>0</v>
          </cell>
          <cell r="CR263">
            <v>0</v>
          </cell>
          <cell r="CS263">
            <v>0</v>
          </cell>
          <cell r="CT263">
            <v>0</v>
          </cell>
          <cell r="CU263">
            <v>0</v>
          </cell>
          <cell r="CV263">
            <v>0</v>
          </cell>
          <cell r="CW263">
            <v>0</v>
          </cell>
          <cell r="CX263">
            <v>0</v>
          </cell>
          <cell r="CY263">
            <v>0</v>
          </cell>
          <cell r="CZ263">
            <v>0</v>
          </cell>
          <cell r="DA263">
            <v>0</v>
          </cell>
          <cell r="DB263">
            <v>0</v>
          </cell>
          <cell r="DC263">
            <v>0</v>
          </cell>
          <cell r="DD263">
            <v>0</v>
          </cell>
          <cell r="DE263">
            <v>0</v>
          </cell>
          <cell r="DF263">
            <v>0</v>
          </cell>
          <cell r="DG263">
            <v>0</v>
          </cell>
          <cell r="DH263">
            <v>0</v>
          </cell>
          <cell r="DI263">
            <v>0</v>
          </cell>
          <cell r="DJ263">
            <v>0</v>
          </cell>
          <cell r="DK263">
            <v>0</v>
          </cell>
          <cell r="DL263">
            <v>0</v>
          </cell>
          <cell r="DM263">
            <v>0</v>
          </cell>
          <cell r="DN263">
            <v>0</v>
          </cell>
          <cell r="DO263">
            <v>0</v>
          </cell>
          <cell r="DP263">
            <v>0</v>
          </cell>
          <cell r="DQ263">
            <v>0</v>
          </cell>
          <cell r="DR263">
            <v>0</v>
          </cell>
          <cell r="DS263">
            <v>0</v>
          </cell>
          <cell r="DT263">
            <v>0</v>
          </cell>
          <cell r="DU263">
            <v>0</v>
          </cell>
          <cell r="DV263">
            <v>0</v>
          </cell>
          <cell r="DW263">
            <v>0</v>
          </cell>
          <cell r="DX263">
            <v>0</v>
          </cell>
          <cell r="DY263">
            <v>0</v>
          </cell>
          <cell r="DZ263">
            <v>0</v>
          </cell>
          <cell r="EA263">
            <v>0</v>
          </cell>
          <cell r="EB263">
            <v>0</v>
          </cell>
          <cell r="EC263">
            <v>0</v>
          </cell>
          <cell r="ED263">
            <v>0</v>
          </cell>
        </row>
        <row r="264">
          <cell r="F264">
            <v>1.9775860000008834</v>
          </cell>
          <cell r="G264">
            <v>7.8512558000002173</v>
          </cell>
          <cell r="H264">
            <v>-5.3237260000005335</v>
          </cell>
          <cell r="I264">
            <v>10.477402959999381</v>
          </cell>
          <cell r="J264">
            <v>1.1499489999996513</v>
          </cell>
          <cell r="K264">
            <v>0</v>
          </cell>
          <cell r="L264">
            <v>0.37312100000053761</v>
          </cell>
          <cell r="M264">
            <v>0</v>
          </cell>
          <cell r="N264">
            <v>0.13720699999976205</v>
          </cell>
          <cell r="O264">
            <v>1.2869225999993432</v>
          </cell>
          <cell r="P264">
            <v>9.6233000000211177E-2</v>
          </cell>
          <cell r="Q264">
            <v>1.0930119999993622</v>
          </cell>
          <cell r="R264">
            <v>18.203320500004338</v>
          </cell>
          <cell r="S264">
            <v>0</v>
          </cell>
          <cell r="T264">
            <v>15.281863000000158</v>
          </cell>
          <cell r="U264">
            <v>-6.6062603999998828</v>
          </cell>
          <cell r="V264">
            <v>13.785520100000213</v>
          </cell>
          <cell r="W264">
            <v>0</v>
          </cell>
          <cell r="X264">
            <v>-27.779000100000303</v>
          </cell>
          <cell r="Y264">
            <v>0</v>
          </cell>
          <cell r="Z264">
            <v>0.48223799999959738</v>
          </cell>
          <cell r="AA264">
            <v>27.910823999999593</v>
          </cell>
          <cell r="AB264">
            <v>-9.1542070000004969</v>
          </cell>
          <cell r="AC264">
            <v>1.7497289000002638</v>
          </cell>
          <cell r="AD264">
            <v>2.5326139999997395</v>
          </cell>
          <cell r="AE264">
            <v>11.350893100003304</v>
          </cell>
          <cell r="AF264">
            <v>0.26663099999859696</v>
          </cell>
          <cell r="AG264">
            <v>2.1776194999984</v>
          </cell>
          <cell r="AH264">
            <v>-8.9962727000001905</v>
          </cell>
          <cell r="AI264">
            <v>14.743086299999959</v>
          </cell>
          <cell r="AJ264">
            <v>1.7123520000004646</v>
          </cell>
          <cell r="AK264">
            <v>0</v>
          </cell>
          <cell r="AL264">
            <v>0.70494239999970887</v>
          </cell>
          <cell r="AM264">
            <v>0</v>
          </cell>
          <cell r="AN264">
            <v>1.2602590000005875</v>
          </cell>
          <cell r="AO264">
            <v>-0.52582729999994626</v>
          </cell>
          <cell r="AP264">
            <v>0</v>
          </cell>
          <cell r="AQ264">
            <v>8.1029000011767494E-3</v>
          </cell>
          <cell r="AR264">
            <v>-12.907494999999471</v>
          </cell>
          <cell r="AS264">
            <v>0.10829200000080164</v>
          </cell>
          <cell r="AT264">
            <v>1.0554819999997562</v>
          </cell>
          <cell r="AU264">
            <v>2.757002399999692</v>
          </cell>
          <cell r="AV264">
            <v>-4.7845170999999027</v>
          </cell>
          <cell r="AW264">
            <v>0.56008599999950093</v>
          </cell>
          <cell r="AX264">
            <v>0</v>
          </cell>
          <cell r="AY264">
            <v>0</v>
          </cell>
          <cell r="AZ264">
            <v>0</v>
          </cell>
          <cell r="BA264">
            <v>0.1954730000006748</v>
          </cell>
          <cell r="BB264">
            <v>0</v>
          </cell>
          <cell r="BC264">
            <v>-12.799313299999994</v>
          </cell>
          <cell r="BD264">
            <v>0</v>
          </cell>
          <cell r="BE264">
            <v>35.75583175999418</v>
          </cell>
          <cell r="BF264">
            <v>0.21077300000069954</v>
          </cell>
          <cell r="BG264">
            <v>2.8912124999988009</v>
          </cell>
          <cell r="BH264">
            <v>10.305906999999934</v>
          </cell>
          <cell r="BI264">
            <v>1.401616400000421</v>
          </cell>
          <cell r="BJ264">
            <v>0</v>
          </cell>
          <cell r="BK264">
            <v>1.2097998599992934</v>
          </cell>
          <cell r="BL264">
            <v>0.32268800000019837</v>
          </cell>
          <cell r="BM264">
            <v>0</v>
          </cell>
          <cell r="BN264">
            <v>0</v>
          </cell>
          <cell r="BO264">
            <v>19.272603000000345</v>
          </cell>
          <cell r="BP264">
            <v>0</v>
          </cell>
          <cell r="BQ264">
            <v>0.1412319999999454</v>
          </cell>
          <cell r="BR264">
            <v>0.74048480000055861</v>
          </cell>
          <cell r="BS264">
            <v>0</v>
          </cell>
          <cell r="BT264">
            <v>3.7825563000005786</v>
          </cell>
          <cell r="BU264">
            <v>1.4342489000009664</v>
          </cell>
          <cell r="BV264">
            <v>0</v>
          </cell>
          <cell r="BW264">
            <v>1.5069615999982489</v>
          </cell>
          <cell r="BX264">
            <v>0</v>
          </cell>
          <cell r="BY264">
            <v>0</v>
          </cell>
          <cell r="BZ264">
            <v>-6.6167550000000119</v>
          </cell>
          <cell r="CA264">
            <v>0</v>
          </cell>
          <cell r="CB264">
            <v>0.63347299999986717</v>
          </cell>
          <cell r="CC264">
            <v>0</v>
          </cell>
          <cell r="CD264">
            <v>0</v>
          </cell>
          <cell r="CE264">
            <v>12.981351039996298</v>
          </cell>
          <cell r="CF264">
            <v>0.33534099999997125</v>
          </cell>
          <cell r="CG264">
            <v>0.62877059999846097</v>
          </cell>
          <cell r="CH264">
            <v>2.4871575399993162</v>
          </cell>
          <cell r="CI264">
            <v>0.36243999999987864</v>
          </cell>
          <cell r="CJ264">
            <v>1.2824803999992582</v>
          </cell>
          <cell r="CK264">
            <v>0</v>
          </cell>
          <cell r="CL264">
            <v>0</v>
          </cell>
          <cell r="CM264">
            <v>1.7957569999998668</v>
          </cell>
          <cell r="CN264">
            <v>5.8573695000004591</v>
          </cell>
          <cell r="CO264">
            <v>0.23203499999999622</v>
          </cell>
          <cell r="CP264">
            <v>0</v>
          </cell>
          <cell r="CQ264">
            <v>0</v>
          </cell>
          <cell r="CR264">
            <v>-12.800118230001317</v>
          </cell>
          <cell r="CS264">
            <v>0</v>
          </cell>
          <cell r="CT264">
            <v>0</v>
          </cell>
          <cell r="CU264">
            <v>-18.662661500000468</v>
          </cell>
          <cell r="CV264">
            <v>0.93742800000018178</v>
          </cell>
          <cell r="CW264">
            <v>1.3319007699992653</v>
          </cell>
          <cell r="CX264">
            <v>0.3432505000000674</v>
          </cell>
          <cell r="CY264">
            <v>0</v>
          </cell>
          <cell r="CZ264">
            <v>0</v>
          </cell>
          <cell r="DA264">
            <v>0.74399600000015198</v>
          </cell>
          <cell r="DB264">
            <v>1.1271169999999984</v>
          </cell>
          <cell r="DC264">
            <v>0</v>
          </cell>
          <cell r="DD264">
            <v>1.3788509999994858</v>
          </cell>
          <cell r="DE264">
            <v>0</v>
          </cell>
          <cell r="DF264">
            <v>0</v>
          </cell>
          <cell r="DG264">
            <v>0</v>
          </cell>
          <cell r="DH264">
            <v>0</v>
          </cell>
          <cell r="DI264">
            <v>0</v>
          </cell>
          <cell r="DJ264">
            <v>0</v>
          </cell>
          <cell r="DK264">
            <v>0</v>
          </cell>
          <cell r="DL264">
            <v>0</v>
          </cell>
          <cell r="DM264">
            <v>0</v>
          </cell>
          <cell r="DN264">
            <v>0</v>
          </cell>
          <cell r="DO264">
            <v>0</v>
          </cell>
          <cell r="DP264">
            <v>0</v>
          </cell>
          <cell r="DQ264">
            <v>0</v>
          </cell>
          <cell r="DR264">
            <v>0</v>
          </cell>
          <cell r="DS264">
            <v>0</v>
          </cell>
          <cell r="DT264">
            <v>0</v>
          </cell>
          <cell r="DU264">
            <v>0</v>
          </cell>
          <cell r="DV264">
            <v>0</v>
          </cell>
          <cell r="DW264">
            <v>0</v>
          </cell>
          <cell r="DX264">
            <v>0</v>
          </cell>
          <cell r="DY264">
            <v>0</v>
          </cell>
          <cell r="DZ264">
            <v>0</v>
          </cell>
          <cell r="EA264">
            <v>0</v>
          </cell>
          <cell r="EB264">
            <v>0</v>
          </cell>
          <cell r="EC264">
            <v>0</v>
          </cell>
          <cell r="ED264">
            <v>0</v>
          </cell>
        </row>
        <row r="265"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0</v>
          </cell>
          <cell r="AO265">
            <v>0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  <cell r="AT265">
            <v>0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AY265">
            <v>0</v>
          </cell>
          <cell r="AZ265">
            <v>0</v>
          </cell>
          <cell r="BA265">
            <v>0</v>
          </cell>
          <cell r="BB265">
            <v>0</v>
          </cell>
          <cell r="BC265">
            <v>0</v>
          </cell>
          <cell r="BD265">
            <v>0</v>
          </cell>
          <cell r="BE265">
            <v>0</v>
          </cell>
          <cell r="BF265">
            <v>0</v>
          </cell>
          <cell r="BG265">
            <v>0</v>
          </cell>
          <cell r="BH265">
            <v>0</v>
          </cell>
          <cell r="BI265">
            <v>0</v>
          </cell>
          <cell r="BJ265">
            <v>0</v>
          </cell>
          <cell r="BK265">
            <v>0</v>
          </cell>
          <cell r="BL265">
            <v>0</v>
          </cell>
          <cell r="BM265">
            <v>0</v>
          </cell>
          <cell r="BN265">
            <v>0</v>
          </cell>
          <cell r="BO265">
            <v>0</v>
          </cell>
          <cell r="BP265">
            <v>0</v>
          </cell>
          <cell r="BQ265">
            <v>0</v>
          </cell>
          <cell r="BR265">
            <v>0</v>
          </cell>
          <cell r="BS265">
            <v>0</v>
          </cell>
          <cell r="BT265">
            <v>0</v>
          </cell>
          <cell r="BU265">
            <v>0</v>
          </cell>
          <cell r="BV265">
            <v>0</v>
          </cell>
          <cell r="BW265">
            <v>0</v>
          </cell>
          <cell r="BX265">
            <v>0</v>
          </cell>
          <cell r="BY265">
            <v>0</v>
          </cell>
          <cell r="BZ265">
            <v>0</v>
          </cell>
          <cell r="CA265">
            <v>0</v>
          </cell>
          <cell r="CB265">
            <v>0</v>
          </cell>
          <cell r="CC265">
            <v>0</v>
          </cell>
          <cell r="CD265">
            <v>0</v>
          </cell>
          <cell r="CE265">
            <v>0</v>
          </cell>
          <cell r="CF265">
            <v>0</v>
          </cell>
          <cell r="CG265">
            <v>0</v>
          </cell>
          <cell r="CH265">
            <v>0</v>
          </cell>
          <cell r="CI265">
            <v>0</v>
          </cell>
          <cell r="CJ265">
            <v>0</v>
          </cell>
          <cell r="CK265">
            <v>0</v>
          </cell>
          <cell r="CL265">
            <v>0</v>
          </cell>
          <cell r="CM265">
            <v>0</v>
          </cell>
          <cell r="CN265">
            <v>0</v>
          </cell>
          <cell r="CO265">
            <v>0</v>
          </cell>
          <cell r="CP265">
            <v>0</v>
          </cell>
          <cell r="CQ265">
            <v>0</v>
          </cell>
          <cell r="CR265">
            <v>0</v>
          </cell>
          <cell r="CS265">
            <v>0</v>
          </cell>
          <cell r="CT265">
            <v>0</v>
          </cell>
          <cell r="CU265">
            <v>0</v>
          </cell>
          <cell r="CV265">
            <v>0</v>
          </cell>
          <cell r="CW265">
            <v>0</v>
          </cell>
          <cell r="CX265">
            <v>0</v>
          </cell>
          <cell r="CY265">
            <v>0</v>
          </cell>
          <cell r="CZ265">
            <v>0</v>
          </cell>
          <cell r="DA265">
            <v>0</v>
          </cell>
          <cell r="DB265">
            <v>0</v>
          </cell>
          <cell r="DC265">
            <v>0</v>
          </cell>
          <cell r="DD265">
            <v>0</v>
          </cell>
          <cell r="DE265">
            <v>0</v>
          </cell>
          <cell r="DF265">
            <v>0</v>
          </cell>
          <cell r="DG265">
            <v>0</v>
          </cell>
          <cell r="DH265">
            <v>0</v>
          </cell>
          <cell r="DI265">
            <v>0</v>
          </cell>
          <cell r="DJ265">
            <v>0</v>
          </cell>
          <cell r="DK265">
            <v>0</v>
          </cell>
          <cell r="DL265">
            <v>0</v>
          </cell>
          <cell r="DM265">
            <v>0</v>
          </cell>
          <cell r="DN265">
            <v>0</v>
          </cell>
          <cell r="DO265">
            <v>0</v>
          </cell>
          <cell r="DP265">
            <v>0</v>
          </cell>
          <cell r="DQ265">
            <v>0</v>
          </cell>
          <cell r="DR265">
            <v>0</v>
          </cell>
          <cell r="DS265">
            <v>0</v>
          </cell>
          <cell r="DT265">
            <v>0</v>
          </cell>
          <cell r="DU265">
            <v>0</v>
          </cell>
          <cell r="DV265">
            <v>0</v>
          </cell>
          <cell r="DW265">
            <v>0</v>
          </cell>
          <cell r="DX265">
            <v>0</v>
          </cell>
          <cell r="DY265">
            <v>0</v>
          </cell>
          <cell r="DZ265">
            <v>0</v>
          </cell>
          <cell r="EA265">
            <v>0</v>
          </cell>
          <cell r="EB265">
            <v>0</v>
          </cell>
          <cell r="EC265">
            <v>0</v>
          </cell>
          <cell r="ED265">
            <v>0</v>
          </cell>
        </row>
        <row r="266">
          <cell r="F266">
            <v>0.68566900000132591</v>
          </cell>
          <cell r="G266">
            <v>7.2286636999979237</v>
          </cell>
          <cell r="H266">
            <v>0.91579999999885331</v>
          </cell>
          <cell r="I266">
            <v>3.6578820000004271</v>
          </cell>
          <cell r="J266">
            <v>40.416955999999118</v>
          </cell>
          <cell r="K266">
            <v>0.36352982599964889</v>
          </cell>
          <cell r="L266">
            <v>0</v>
          </cell>
          <cell r="M266">
            <v>0</v>
          </cell>
          <cell r="N266">
            <v>-8.0237041999989742</v>
          </cell>
          <cell r="O266">
            <v>2.5731335000000399</v>
          </cell>
          <cell r="P266">
            <v>1.4017834000005678</v>
          </cell>
          <cell r="Q266">
            <v>2.6253100000758423E-2</v>
          </cell>
          <cell r="R266">
            <v>-30.484367400000338</v>
          </cell>
          <cell r="S266">
            <v>-5.4337279999999737</v>
          </cell>
          <cell r="T266">
            <v>22.638869900001737</v>
          </cell>
          <cell r="U266">
            <v>-16.396985200000017</v>
          </cell>
          <cell r="V266">
            <v>0.65306199999940873</v>
          </cell>
          <cell r="W266">
            <v>0.78069300000061048</v>
          </cell>
          <cell r="X266">
            <v>-8.3557127000003675</v>
          </cell>
          <cell r="Y266">
            <v>0.33515199999965262</v>
          </cell>
          <cell r="Z266">
            <v>0</v>
          </cell>
          <cell r="AA266">
            <v>18.095593199999712</v>
          </cell>
          <cell r="AB266">
            <v>-36.070523999998841</v>
          </cell>
          <cell r="AC266">
            <v>0.91451639999741019</v>
          </cell>
          <cell r="AD266">
            <v>-7.6453039999987595</v>
          </cell>
          <cell r="AE266">
            <v>11.390979130002961</v>
          </cell>
          <cell r="AF266">
            <v>2.7287960000003295</v>
          </cell>
          <cell r="AG266">
            <v>-9.5831194999964282</v>
          </cell>
          <cell r="AH266">
            <v>2.1972457000010763</v>
          </cell>
          <cell r="AI266">
            <v>4.9424134299988509</v>
          </cell>
          <cell r="AJ266">
            <v>0.54908799999975599</v>
          </cell>
          <cell r="AK266">
            <v>0.39965010000014445</v>
          </cell>
          <cell r="AL266">
            <v>13.505283999999847</v>
          </cell>
          <cell r="AM266">
            <v>0</v>
          </cell>
          <cell r="AN266">
            <v>1.4220229999991716</v>
          </cell>
          <cell r="AO266">
            <v>-7.032935200000793</v>
          </cell>
          <cell r="AP266">
            <v>2.2507346000020334</v>
          </cell>
          <cell r="AQ266">
            <v>1.1798999999882653E-2</v>
          </cell>
          <cell r="AR266">
            <v>-1.0277394000004278</v>
          </cell>
          <cell r="AS266">
            <v>0.52537800000209245</v>
          </cell>
          <cell r="AT266">
            <v>0.90129689999957918</v>
          </cell>
          <cell r="AU266">
            <v>0.63258000000132597</v>
          </cell>
          <cell r="AV266">
            <v>3.2754525000000285</v>
          </cell>
          <cell r="AW266">
            <v>1.522317999999359</v>
          </cell>
          <cell r="AX266">
            <v>0.63162800000100106</v>
          </cell>
          <cell r="AY266">
            <v>0.81940170000052603</v>
          </cell>
          <cell r="AZ266">
            <v>0</v>
          </cell>
          <cell r="BA266">
            <v>1.7648199999985081</v>
          </cell>
          <cell r="BB266">
            <v>0</v>
          </cell>
          <cell r="BC266">
            <v>1.8265678999996453</v>
          </cell>
          <cell r="BD266">
            <v>-12.927182400000675</v>
          </cell>
          <cell r="BE266">
            <v>86.52684331999626</v>
          </cell>
          <cell r="BF266">
            <v>1.3531529999982013</v>
          </cell>
          <cell r="BG266">
            <v>0.19828500000221538</v>
          </cell>
          <cell r="BH266">
            <v>0</v>
          </cell>
          <cell r="BI266">
            <v>11.30600400000003</v>
          </cell>
          <cell r="BJ266">
            <v>46.777931000000535</v>
          </cell>
          <cell r="BK266">
            <v>1.4562983199994051</v>
          </cell>
          <cell r="BL266">
            <v>0</v>
          </cell>
          <cell r="BM266">
            <v>0.85147999999935564</v>
          </cell>
          <cell r="BN266">
            <v>0.36971900000025926</v>
          </cell>
          <cell r="BO266">
            <v>23.481167000001733</v>
          </cell>
          <cell r="BP266">
            <v>0.34547599999859813</v>
          </cell>
          <cell r="BQ266">
            <v>0.3873299999977462</v>
          </cell>
          <cell r="BR266">
            <v>24.993669300005422</v>
          </cell>
          <cell r="BS266">
            <v>6.1512089999996533</v>
          </cell>
          <cell r="BT266">
            <v>2.612224000000424</v>
          </cell>
          <cell r="BU266">
            <v>0.2867748999997275</v>
          </cell>
          <cell r="BV266">
            <v>2.5906960000002073</v>
          </cell>
          <cell r="BW266">
            <v>11.033760000000257</v>
          </cell>
          <cell r="BX266">
            <v>0</v>
          </cell>
          <cell r="BY266">
            <v>1.0528082999990147</v>
          </cell>
          <cell r="BZ266">
            <v>0.67164000000047963</v>
          </cell>
          <cell r="CA266">
            <v>2.117374600002222</v>
          </cell>
          <cell r="CB266">
            <v>-6.2308389999998326</v>
          </cell>
          <cell r="CC266">
            <v>0.21282999999948515</v>
          </cell>
          <cell r="CD266">
            <v>4.4951915000019653</v>
          </cell>
          <cell r="CE266">
            <v>28.288885400019353</v>
          </cell>
          <cell r="CF266">
            <v>0</v>
          </cell>
          <cell r="CG266">
            <v>18.975922000001447</v>
          </cell>
          <cell r="CH266">
            <v>2.3151976000017385</v>
          </cell>
          <cell r="CI266">
            <v>7.3114675000015268</v>
          </cell>
          <cell r="CJ266">
            <v>-10.643505699999878</v>
          </cell>
          <cell r="CK266">
            <v>0.73973800000021583</v>
          </cell>
          <cell r="CL266">
            <v>0.80938400000013644</v>
          </cell>
          <cell r="CM266">
            <v>-8.1992499999996653</v>
          </cell>
          <cell r="CN266">
            <v>16.704385999999431</v>
          </cell>
          <cell r="CO266">
            <v>0</v>
          </cell>
          <cell r="CP266">
            <v>0</v>
          </cell>
          <cell r="CQ266">
            <v>0.2755460000007588</v>
          </cell>
          <cell r="CR266">
            <v>-7.2264376999955857</v>
          </cell>
          <cell r="CS266">
            <v>0.11346000000048662</v>
          </cell>
          <cell r="CT266">
            <v>0.34018600000126753</v>
          </cell>
          <cell r="CU266">
            <v>-13.732229700000062</v>
          </cell>
          <cell r="CV266">
            <v>1.1340634999987742</v>
          </cell>
          <cell r="CW266">
            <v>0</v>
          </cell>
          <cell r="CX266">
            <v>1.0110235000011016</v>
          </cell>
          <cell r="CY266">
            <v>0.30240899999989779</v>
          </cell>
          <cell r="CZ266">
            <v>0.61315000000104192</v>
          </cell>
          <cell r="DA266">
            <v>0</v>
          </cell>
          <cell r="DB266">
            <v>1.4810749999996915</v>
          </cell>
          <cell r="DC266">
            <v>1.2591380000003483</v>
          </cell>
          <cell r="DD266">
            <v>0.25128700000277604</v>
          </cell>
          <cell r="DE266">
            <v>0</v>
          </cell>
          <cell r="DF266">
            <v>0</v>
          </cell>
          <cell r="DG266">
            <v>0</v>
          </cell>
          <cell r="DH266">
            <v>0</v>
          </cell>
          <cell r="DI266">
            <v>0</v>
          </cell>
          <cell r="DJ266">
            <v>0</v>
          </cell>
          <cell r="DK266">
            <v>0</v>
          </cell>
          <cell r="DL266">
            <v>0</v>
          </cell>
          <cell r="DM266">
            <v>0</v>
          </cell>
          <cell r="DN266">
            <v>0</v>
          </cell>
          <cell r="DO266">
            <v>0</v>
          </cell>
          <cell r="DP266">
            <v>0</v>
          </cell>
          <cell r="DQ266">
            <v>0</v>
          </cell>
          <cell r="DR266">
            <v>0</v>
          </cell>
          <cell r="DS266">
            <v>0</v>
          </cell>
          <cell r="DT266">
            <v>0</v>
          </cell>
          <cell r="DU266">
            <v>0</v>
          </cell>
          <cell r="DV266">
            <v>0</v>
          </cell>
          <cell r="DW266">
            <v>0</v>
          </cell>
          <cell r="DX266">
            <v>0</v>
          </cell>
          <cell r="DY266">
            <v>0</v>
          </cell>
          <cell r="DZ266">
            <v>0</v>
          </cell>
          <cell r="EA266">
            <v>0</v>
          </cell>
          <cell r="EB266">
            <v>0</v>
          </cell>
          <cell r="EC266">
            <v>0</v>
          </cell>
          <cell r="ED266">
            <v>0</v>
          </cell>
        </row>
        <row r="267">
          <cell r="F267">
            <v>16.464108000000124</v>
          </cell>
          <cell r="G267">
            <v>67.828800000002957</v>
          </cell>
          <cell r="H267">
            <v>-17.292765600002895</v>
          </cell>
          <cell r="I267">
            <v>16.873670400000265</v>
          </cell>
          <cell r="J267">
            <v>26.395191399999021</v>
          </cell>
          <cell r="K267">
            <v>1.227579300000798</v>
          </cell>
          <cell r="L267">
            <v>0.62934099999984028</v>
          </cell>
          <cell r="M267">
            <v>0</v>
          </cell>
          <cell r="N267">
            <v>-25.531064999999217</v>
          </cell>
          <cell r="O267">
            <v>13.817821399999957</v>
          </cell>
          <cell r="P267">
            <v>13.743448599998374</v>
          </cell>
          <cell r="Q267">
            <v>0.80611859999771696</v>
          </cell>
          <cell r="R267">
            <v>-101.93193071999121</v>
          </cell>
          <cell r="S267">
            <v>-45.670626999999513</v>
          </cell>
          <cell r="T267">
            <v>5.5212519999986398</v>
          </cell>
          <cell r="U267">
            <v>-31.097467100000358</v>
          </cell>
          <cell r="V267">
            <v>3.492937000002712</v>
          </cell>
          <cell r="W267">
            <v>1.3180025000001478</v>
          </cell>
          <cell r="X267">
            <v>-85.00550949999888</v>
          </cell>
          <cell r="Y267">
            <v>11.559373399999458</v>
          </cell>
          <cell r="Z267">
            <v>-0.16337149999890244</v>
          </cell>
          <cell r="AA267">
            <v>145.65314448000208</v>
          </cell>
          <cell r="AB267">
            <v>-92.647402999999031</v>
          </cell>
          <cell r="AC267">
            <v>-15.189948999999615</v>
          </cell>
          <cell r="AD267">
            <v>0.29768699999840464</v>
          </cell>
          <cell r="AE267">
            <v>24.0505151499965</v>
          </cell>
          <cell r="AF267">
            <v>15.687475999999151</v>
          </cell>
          <cell r="AG267">
            <v>7.3408776500000386</v>
          </cell>
          <cell r="AH267">
            <v>18.64370179999969</v>
          </cell>
          <cell r="AI267">
            <v>2.6545320000004722</v>
          </cell>
          <cell r="AJ267">
            <v>-6.4144376999975066</v>
          </cell>
          <cell r="AK267">
            <v>-8.0811579999972309</v>
          </cell>
          <cell r="AL267">
            <v>0.69874189999973169</v>
          </cell>
          <cell r="AM267">
            <v>-13.764383600002475</v>
          </cell>
          <cell r="AN267">
            <v>1.9310660000010103</v>
          </cell>
          <cell r="AO267">
            <v>0.78406000000177301</v>
          </cell>
          <cell r="AP267">
            <v>3.0519343999985722</v>
          </cell>
          <cell r="AQ267">
            <v>1.5181047000005492</v>
          </cell>
          <cell r="AR267">
            <v>30.814153269995586</v>
          </cell>
          <cell r="AS267">
            <v>0.93815999999787891</v>
          </cell>
          <cell r="AT267">
            <v>12.695691000000807</v>
          </cell>
          <cell r="AU267">
            <v>0.88725500000145985</v>
          </cell>
          <cell r="AV267">
            <v>4.0592490000017278</v>
          </cell>
          <cell r="AW267">
            <v>16.980275700003403</v>
          </cell>
          <cell r="AX267">
            <v>1.558115000003454</v>
          </cell>
          <cell r="AY267">
            <v>0.88489099999787868</v>
          </cell>
          <cell r="AZ267">
            <v>2.066012999999657</v>
          </cell>
          <cell r="BA267">
            <v>3.2764772699993046</v>
          </cell>
          <cell r="BB267">
            <v>-15.625107699997898</v>
          </cell>
          <cell r="BC267">
            <v>1.3989399999991292</v>
          </cell>
          <cell r="BD267">
            <v>1.6941939999960596</v>
          </cell>
          <cell r="BE267">
            <v>140.32022680000955</v>
          </cell>
          <cell r="BF267">
            <v>0.5546810000014375</v>
          </cell>
          <cell r="BG267">
            <v>-10.18545610000001</v>
          </cell>
          <cell r="BH267">
            <v>17.700043000004371</v>
          </cell>
          <cell r="BI267">
            <v>1.140087499999936</v>
          </cell>
          <cell r="BJ267">
            <v>35.125443600001745</v>
          </cell>
          <cell r="BK267">
            <v>13.898565999999846</v>
          </cell>
          <cell r="BL267">
            <v>0.86577030000262312</v>
          </cell>
          <cell r="BM267">
            <v>0.80537600000025122</v>
          </cell>
          <cell r="BN267">
            <v>1.0003340000002936</v>
          </cell>
          <cell r="BO267">
            <v>74.063804500001424</v>
          </cell>
          <cell r="BP267">
            <v>3.9722069999988889</v>
          </cell>
          <cell r="BQ267">
            <v>1.3793700000023819</v>
          </cell>
          <cell r="BR267">
            <v>16.912977599997248</v>
          </cell>
          <cell r="BS267">
            <v>3.4668812000018079</v>
          </cell>
          <cell r="BT267">
            <v>2.2908839999945485</v>
          </cell>
          <cell r="BU267">
            <v>16.993417500001669</v>
          </cell>
          <cell r="BV267">
            <v>4.0381109999980254</v>
          </cell>
          <cell r="BW267">
            <v>-7.6293340000011085</v>
          </cell>
          <cell r="BX267">
            <v>-10.595695299998624</v>
          </cell>
          <cell r="BY267">
            <v>1.1617416000008234</v>
          </cell>
          <cell r="BZ267">
            <v>0.18496700000105193</v>
          </cell>
          <cell r="CA267">
            <v>3.2197010000018054</v>
          </cell>
          <cell r="CB267">
            <v>3.2212685999984387</v>
          </cell>
          <cell r="CC267">
            <v>0.56103499999881024</v>
          </cell>
          <cell r="CD267">
            <v>0</v>
          </cell>
          <cell r="CE267">
            <v>0.26979196000320371</v>
          </cell>
          <cell r="CF267">
            <v>1.4393379999964964</v>
          </cell>
          <cell r="CG267">
            <v>-17.618365000002086</v>
          </cell>
          <cell r="CH267">
            <v>1.2753490000031888</v>
          </cell>
          <cell r="CI267">
            <v>6.1806336599984206</v>
          </cell>
          <cell r="CJ267">
            <v>1.2657350000008591</v>
          </cell>
          <cell r="CK267">
            <v>0.73284200000125566</v>
          </cell>
          <cell r="CL267">
            <v>0</v>
          </cell>
          <cell r="CM267">
            <v>1.7427630000020145</v>
          </cell>
          <cell r="CN267">
            <v>2.3935979000016232</v>
          </cell>
          <cell r="CO267">
            <v>1.3839379999990342</v>
          </cell>
          <cell r="CP267">
            <v>0.35366439999779686</v>
          </cell>
          <cell r="CQ267">
            <v>1.1202960000009625</v>
          </cell>
          <cell r="CR267">
            <v>-3.027749800006859</v>
          </cell>
          <cell r="CS267">
            <v>0.14546059999702265</v>
          </cell>
          <cell r="CT267">
            <v>0</v>
          </cell>
          <cell r="CU267">
            <v>2.1755425000010291</v>
          </cell>
          <cell r="CV267">
            <v>-18.316336500000034</v>
          </cell>
          <cell r="CW267">
            <v>1.1926114999987476</v>
          </cell>
          <cell r="CX267">
            <v>2.3292306000003009</v>
          </cell>
          <cell r="CY267">
            <v>1.0017429999970773</v>
          </cell>
          <cell r="CZ267">
            <v>0.68575999999666237</v>
          </cell>
          <cell r="DA267">
            <v>2.6796489999978803</v>
          </cell>
          <cell r="DB267">
            <v>2.5387325000010605</v>
          </cell>
          <cell r="DC267">
            <v>1.4182820000060019</v>
          </cell>
          <cell r="DD267">
            <v>1.1215749999973923</v>
          </cell>
          <cell r="DE267">
            <v>0</v>
          </cell>
          <cell r="DF267">
            <v>0</v>
          </cell>
          <cell r="DG267">
            <v>0</v>
          </cell>
          <cell r="DH267">
            <v>0</v>
          </cell>
          <cell r="DI267">
            <v>0</v>
          </cell>
          <cell r="DJ267">
            <v>0</v>
          </cell>
          <cell r="DK267">
            <v>0</v>
          </cell>
          <cell r="DL267">
            <v>0</v>
          </cell>
          <cell r="DM267">
            <v>0</v>
          </cell>
          <cell r="DN267">
            <v>0</v>
          </cell>
          <cell r="DO267">
            <v>0</v>
          </cell>
          <cell r="DP267">
            <v>0</v>
          </cell>
          <cell r="DQ267">
            <v>0</v>
          </cell>
          <cell r="DR267">
            <v>0</v>
          </cell>
          <cell r="DS267">
            <v>0</v>
          </cell>
          <cell r="DT267">
            <v>0</v>
          </cell>
          <cell r="DU267">
            <v>0</v>
          </cell>
          <cell r="DV267">
            <v>0</v>
          </cell>
          <cell r="DW267">
            <v>0</v>
          </cell>
          <cell r="DX267">
            <v>0</v>
          </cell>
          <cell r="DY267">
            <v>0</v>
          </cell>
          <cell r="DZ267">
            <v>0</v>
          </cell>
          <cell r="EA267">
            <v>0</v>
          </cell>
          <cell r="EB267">
            <v>0</v>
          </cell>
          <cell r="EC267">
            <v>0</v>
          </cell>
          <cell r="ED267">
            <v>0</v>
          </cell>
        </row>
        <row r="268">
          <cell r="F268">
            <v>-3.0254185000012512</v>
          </cell>
          <cell r="G268">
            <v>0.24923929999931715</v>
          </cell>
          <cell r="H268">
            <v>0</v>
          </cell>
          <cell r="I268">
            <v>0.52780739999980142</v>
          </cell>
          <cell r="J268">
            <v>5.5983621999994284</v>
          </cell>
          <cell r="K268">
            <v>0</v>
          </cell>
          <cell r="L268">
            <v>0</v>
          </cell>
          <cell r="M268">
            <v>0</v>
          </cell>
          <cell r="N268">
            <v>1.1334679999999935</v>
          </cell>
          <cell r="O268">
            <v>0</v>
          </cell>
          <cell r="P268">
            <v>0.78234616000008828</v>
          </cell>
          <cell r="Q268">
            <v>0</v>
          </cell>
          <cell r="R268">
            <v>-22.951282600002742</v>
          </cell>
          <cell r="S268">
            <v>-18.87113429999954</v>
          </cell>
          <cell r="T268">
            <v>0.17564499999934924</v>
          </cell>
          <cell r="U268">
            <v>-7.3524498999995558</v>
          </cell>
          <cell r="V268">
            <v>15.807487000000037</v>
          </cell>
          <cell r="W268">
            <v>1.0938942000002498</v>
          </cell>
          <cell r="X268">
            <v>-10.932773599999564</v>
          </cell>
          <cell r="Y268">
            <v>0</v>
          </cell>
          <cell r="Z268">
            <v>-4.4267330000002403</v>
          </cell>
          <cell r="AA268">
            <v>19.5</v>
          </cell>
          <cell r="AB268">
            <v>-17.945217999999841</v>
          </cell>
          <cell r="AC268">
            <v>0</v>
          </cell>
          <cell r="AD268">
            <v>0</v>
          </cell>
          <cell r="AE268">
            <v>5.3375595000034082</v>
          </cell>
          <cell r="AF268">
            <v>1.043839999998454</v>
          </cell>
          <cell r="AG268">
            <v>0</v>
          </cell>
          <cell r="AH268">
            <v>2.3446186000001035</v>
          </cell>
          <cell r="AI268">
            <v>0.20338700000002063</v>
          </cell>
          <cell r="AJ268">
            <v>1.1521789999997054</v>
          </cell>
          <cell r="AK268">
            <v>-0.8931430000002365</v>
          </cell>
          <cell r="AL268">
            <v>0</v>
          </cell>
          <cell r="AM268">
            <v>0</v>
          </cell>
          <cell r="AN268">
            <v>2.1509107000001677</v>
          </cell>
          <cell r="AO268">
            <v>0</v>
          </cell>
          <cell r="AP268">
            <v>-0.66423279999980878</v>
          </cell>
          <cell r="AQ268">
            <v>0</v>
          </cell>
          <cell r="AR268">
            <v>5.1156303399966419</v>
          </cell>
          <cell r="AS268">
            <v>7.0259000000078231E-2</v>
          </cell>
          <cell r="AT268">
            <v>0</v>
          </cell>
          <cell r="AU268">
            <v>0</v>
          </cell>
          <cell r="AV268">
            <v>2.1555032999995092</v>
          </cell>
          <cell r="AW268">
            <v>1.1393263999998453</v>
          </cell>
          <cell r="AX268">
            <v>0.90033869999933813</v>
          </cell>
          <cell r="AY268">
            <v>0.30540013999961957</v>
          </cell>
          <cell r="AZ268">
            <v>0</v>
          </cell>
          <cell r="BA268">
            <v>0.32277699999940523</v>
          </cell>
          <cell r="BB268">
            <v>0</v>
          </cell>
          <cell r="BC268">
            <v>0.22743009999976493</v>
          </cell>
          <cell r="BD268">
            <v>-5.4043000000092434E-3</v>
          </cell>
          <cell r="BE268">
            <v>48.376155729998572</v>
          </cell>
          <cell r="BF268">
            <v>0</v>
          </cell>
          <cell r="BG268">
            <v>0.53832099999999627</v>
          </cell>
          <cell r="BH268">
            <v>3.6128164000001561</v>
          </cell>
          <cell r="BI268">
            <v>2.6888565999997809</v>
          </cell>
          <cell r="BJ268">
            <v>11.53997900000013</v>
          </cell>
          <cell r="BK268">
            <v>1.2364307300003929</v>
          </cell>
          <cell r="BL268">
            <v>0</v>
          </cell>
          <cell r="BM268">
            <v>0</v>
          </cell>
          <cell r="BN268">
            <v>0</v>
          </cell>
          <cell r="BO268">
            <v>28.303047699999297</v>
          </cell>
          <cell r="BP268">
            <v>0.14973699999973178</v>
          </cell>
          <cell r="BQ268">
            <v>0.30696729999908712</v>
          </cell>
          <cell r="BR268">
            <v>6.7023607000010088</v>
          </cell>
          <cell r="BS268">
            <v>15.193658599999253</v>
          </cell>
          <cell r="BT268">
            <v>0</v>
          </cell>
          <cell r="BU268">
            <v>0</v>
          </cell>
          <cell r="BV268">
            <v>0.35714490000009391</v>
          </cell>
          <cell r="BW268">
            <v>1.6830742000001919</v>
          </cell>
          <cell r="BX268">
            <v>0</v>
          </cell>
          <cell r="BY268">
            <v>0</v>
          </cell>
          <cell r="BZ268">
            <v>-4.9869221999997535</v>
          </cell>
          <cell r="CA268">
            <v>0.99255099999936647</v>
          </cell>
          <cell r="CB268">
            <v>-7.4754124999999476</v>
          </cell>
          <cell r="CC268">
            <v>0.93826670000089507</v>
          </cell>
          <cell r="CD268">
            <v>0</v>
          </cell>
          <cell r="CE268">
            <v>-4.3308519999991404</v>
          </cell>
          <cell r="CF268">
            <v>0</v>
          </cell>
          <cell r="CG268">
            <v>0.17045573999985209</v>
          </cell>
          <cell r="CH268">
            <v>0</v>
          </cell>
          <cell r="CI268">
            <v>0.22911300000032497</v>
          </cell>
          <cell r="CJ268">
            <v>0.12725839999984601</v>
          </cell>
          <cell r="CK268">
            <v>0</v>
          </cell>
          <cell r="CL268">
            <v>0</v>
          </cell>
          <cell r="CM268">
            <v>0</v>
          </cell>
          <cell r="CN268">
            <v>0.62888500000008207</v>
          </cell>
          <cell r="CO268">
            <v>0.22281435999957466</v>
          </cell>
          <cell r="CP268">
            <v>-5.7093784999997297</v>
          </cell>
          <cell r="CQ268">
            <v>0</v>
          </cell>
          <cell r="CR268">
            <v>-3.9442004000011366</v>
          </cell>
          <cell r="CS268">
            <v>0</v>
          </cell>
          <cell r="CT268">
            <v>0</v>
          </cell>
          <cell r="CU268">
            <v>-5.8490006000001813</v>
          </cell>
          <cell r="CV268">
            <v>1.1421141999999236</v>
          </cell>
          <cell r="CW268">
            <v>0</v>
          </cell>
          <cell r="CX268">
            <v>0</v>
          </cell>
          <cell r="CY268">
            <v>0</v>
          </cell>
          <cell r="CZ268">
            <v>0</v>
          </cell>
          <cell r="DA268">
            <v>0.76268600000003062</v>
          </cell>
          <cell r="DB268">
            <v>0</v>
          </cell>
          <cell r="DC268">
            <v>0</v>
          </cell>
          <cell r="DD268">
            <v>0</v>
          </cell>
          <cell r="DE268">
            <v>0</v>
          </cell>
          <cell r="DF268">
            <v>0</v>
          </cell>
          <cell r="DG268">
            <v>0</v>
          </cell>
          <cell r="DH268">
            <v>0</v>
          </cell>
          <cell r="DI268">
            <v>0</v>
          </cell>
          <cell r="DJ268">
            <v>0</v>
          </cell>
          <cell r="DK268">
            <v>0</v>
          </cell>
          <cell r="DL268">
            <v>0</v>
          </cell>
          <cell r="DM268">
            <v>0</v>
          </cell>
          <cell r="DN268">
            <v>0</v>
          </cell>
          <cell r="DO268">
            <v>0</v>
          </cell>
          <cell r="DP268">
            <v>0</v>
          </cell>
          <cell r="DQ268">
            <v>0</v>
          </cell>
          <cell r="DR268">
            <v>0</v>
          </cell>
          <cell r="DS268">
            <v>0</v>
          </cell>
          <cell r="DT268">
            <v>0</v>
          </cell>
          <cell r="DU268">
            <v>0</v>
          </cell>
          <cell r="DV268">
            <v>0</v>
          </cell>
          <cell r="DW268">
            <v>0</v>
          </cell>
          <cell r="DX268">
            <v>0</v>
          </cell>
          <cell r="DY268">
            <v>0</v>
          </cell>
          <cell r="DZ268">
            <v>0</v>
          </cell>
          <cell r="EA268">
            <v>0</v>
          </cell>
          <cell r="EB268">
            <v>0</v>
          </cell>
          <cell r="EC268">
            <v>0</v>
          </cell>
          <cell r="ED268">
            <v>0</v>
          </cell>
        </row>
        <row r="269"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0</v>
          </cell>
          <cell r="AK269">
            <v>0</v>
          </cell>
          <cell r="AL269">
            <v>0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  <cell r="AQ269">
            <v>0</v>
          </cell>
          <cell r="AR269">
            <v>0</v>
          </cell>
          <cell r="AS269">
            <v>0</v>
          </cell>
          <cell r="AT269">
            <v>0</v>
          </cell>
          <cell r="AU269">
            <v>0</v>
          </cell>
          <cell r="AV269">
            <v>0</v>
          </cell>
          <cell r="AW269">
            <v>0</v>
          </cell>
          <cell r="AX269">
            <v>0</v>
          </cell>
          <cell r="AY269">
            <v>0</v>
          </cell>
          <cell r="AZ269">
            <v>0</v>
          </cell>
          <cell r="BA269">
            <v>0</v>
          </cell>
          <cell r="BB269">
            <v>0</v>
          </cell>
          <cell r="BC269">
            <v>0</v>
          </cell>
          <cell r="BD269">
            <v>0</v>
          </cell>
          <cell r="BE269">
            <v>0</v>
          </cell>
          <cell r="BF269">
            <v>0</v>
          </cell>
          <cell r="BG269">
            <v>0</v>
          </cell>
          <cell r="BH269">
            <v>0</v>
          </cell>
          <cell r="BI269">
            <v>0</v>
          </cell>
          <cell r="BJ269">
            <v>0</v>
          </cell>
          <cell r="BK269">
            <v>0</v>
          </cell>
          <cell r="BL269">
            <v>0</v>
          </cell>
          <cell r="BM269">
            <v>0</v>
          </cell>
          <cell r="BN269">
            <v>0</v>
          </cell>
          <cell r="BO269">
            <v>0</v>
          </cell>
          <cell r="BP269">
            <v>0</v>
          </cell>
          <cell r="BQ269">
            <v>0</v>
          </cell>
          <cell r="BR269">
            <v>0</v>
          </cell>
          <cell r="BS269">
            <v>0</v>
          </cell>
          <cell r="BT269">
            <v>0</v>
          </cell>
          <cell r="BU269">
            <v>0</v>
          </cell>
          <cell r="BV269">
            <v>0</v>
          </cell>
          <cell r="BW269">
            <v>0</v>
          </cell>
          <cell r="BX269">
            <v>0</v>
          </cell>
          <cell r="BY269">
            <v>0</v>
          </cell>
          <cell r="BZ269">
            <v>0</v>
          </cell>
          <cell r="CA269">
            <v>0</v>
          </cell>
          <cell r="CB269">
            <v>0</v>
          </cell>
          <cell r="CC269">
            <v>0</v>
          </cell>
          <cell r="CD269">
            <v>0</v>
          </cell>
          <cell r="CE269">
            <v>0</v>
          </cell>
          <cell r="CF269">
            <v>0</v>
          </cell>
          <cell r="CG269">
            <v>0</v>
          </cell>
          <cell r="CH269">
            <v>0</v>
          </cell>
          <cell r="CI269">
            <v>0</v>
          </cell>
          <cell r="CJ269">
            <v>0</v>
          </cell>
          <cell r="CK269">
            <v>0</v>
          </cell>
          <cell r="CL269">
            <v>0</v>
          </cell>
          <cell r="CM269">
            <v>0</v>
          </cell>
          <cell r="CN269">
            <v>0</v>
          </cell>
          <cell r="CO269">
            <v>0</v>
          </cell>
          <cell r="CP269">
            <v>0</v>
          </cell>
          <cell r="CQ269">
            <v>0</v>
          </cell>
          <cell r="CR269">
            <v>0</v>
          </cell>
          <cell r="CS269">
            <v>0</v>
          </cell>
          <cell r="CT269">
            <v>0</v>
          </cell>
          <cell r="CU269">
            <v>0</v>
          </cell>
          <cell r="CV269">
            <v>0</v>
          </cell>
          <cell r="CW269">
            <v>0</v>
          </cell>
          <cell r="CX269">
            <v>0</v>
          </cell>
          <cell r="CY269">
            <v>0</v>
          </cell>
          <cell r="CZ269">
            <v>0</v>
          </cell>
          <cell r="DA269">
            <v>0</v>
          </cell>
          <cell r="DB269">
            <v>0</v>
          </cell>
          <cell r="DC269">
            <v>0</v>
          </cell>
          <cell r="DD269">
            <v>0</v>
          </cell>
          <cell r="DE269">
            <v>0</v>
          </cell>
          <cell r="DF269">
            <v>0</v>
          </cell>
          <cell r="DG269">
            <v>0</v>
          </cell>
          <cell r="DH269">
            <v>0</v>
          </cell>
          <cell r="DI269">
            <v>0</v>
          </cell>
          <cell r="DJ269">
            <v>0</v>
          </cell>
          <cell r="DK269">
            <v>0</v>
          </cell>
          <cell r="DL269">
            <v>0</v>
          </cell>
          <cell r="DM269">
            <v>0</v>
          </cell>
          <cell r="DN269">
            <v>0</v>
          </cell>
          <cell r="DO269">
            <v>0</v>
          </cell>
          <cell r="DP269">
            <v>0</v>
          </cell>
          <cell r="DQ269">
            <v>0</v>
          </cell>
          <cell r="DR269">
            <v>0</v>
          </cell>
          <cell r="DS269">
            <v>0</v>
          </cell>
          <cell r="DT269">
            <v>0</v>
          </cell>
          <cell r="DU269">
            <v>0</v>
          </cell>
          <cell r="DV269">
            <v>0</v>
          </cell>
          <cell r="DW269">
            <v>0</v>
          </cell>
          <cell r="DX269">
            <v>0</v>
          </cell>
          <cell r="DY269">
            <v>0</v>
          </cell>
          <cell r="DZ269">
            <v>0</v>
          </cell>
          <cell r="EA269">
            <v>0</v>
          </cell>
          <cell r="EB269">
            <v>0</v>
          </cell>
          <cell r="EC269">
            <v>0</v>
          </cell>
          <cell r="ED269">
            <v>0</v>
          </cell>
        </row>
        <row r="270"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O270">
            <v>0</v>
          </cell>
          <cell r="AP270">
            <v>0</v>
          </cell>
          <cell r="AQ270">
            <v>0</v>
          </cell>
          <cell r="AR270">
            <v>0</v>
          </cell>
          <cell r="AS270">
            <v>0</v>
          </cell>
          <cell r="AT270">
            <v>0</v>
          </cell>
          <cell r="AU270">
            <v>0</v>
          </cell>
          <cell r="AV270">
            <v>0</v>
          </cell>
          <cell r="AW270">
            <v>0</v>
          </cell>
          <cell r="AX270">
            <v>0</v>
          </cell>
          <cell r="AY270">
            <v>0</v>
          </cell>
          <cell r="AZ270">
            <v>0</v>
          </cell>
          <cell r="BA270">
            <v>0</v>
          </cell>
          <cell r="BB270">
            <v>0</v>
          </cell>
          <cell r="BC270">
            <v>0</v>
          </cell>
          <cell r="BD270">
            <v>0</v>
          </cell>
          <cell r="BE270">
            <v>-141.63726989419342</v>
          </cell>
          <cell r="BF270">
            <v>0</v>
          </cell>
          <cell r="BG270">
            <v>0</v>
          </cell>
          <cell r="BH270">
            <v>0</v>
          </cell>
          <cell r="BI270">
            <v>0</v>
          </cell>
          <cell r="BJ270">
            <v>0</v>
          </cell>
          <cell r="BK270">
            <v>0</v>
          </cell>
          <cell r="BL270">
            <v>0</v>
          </cell>
          <cell r="BM270">
            <v>0</v>
          </cell>
          <cell r="BN270">
            <v>0</v>
          </cell>
          <cell r="BO270">
            <v>-19.903522427161857</v>
          </cell>
          <cell r="BP270">
            <v>0</v>
          </cell>
          <cell r="BQ270">
            <v>-121.73374746703156</v>
          </cell>
          <cell r="BR270">
            <v>0</v>
          </cell>
          <cell r="BS270">
            <v>0</v>
          </cell>
          <cell r="BT270">
            <v>0</v>
          </cell>
          <cell r="BU270">
            <v>0</v>
          </cell>
          <cell r="BV270">
            <v>0</v>
          </cell>
          <cell r="BW270">
            <v>0</v>
          </cell>
          <cell r="BX270">
            <v>0</v>
          </cell>
          <cell r="BY270">
            <v>0</v>
          </cell>
          <cell r="BZ270">
            <v>0</v>
          </cell>
          <cell r="CA270">
            <v>0</v>
          </cell>
          <cell r="CB270">
            <v>0</v>
          </cell>
          <cell r="CC270">
            <v>0</v>
          </cell>
          <cell r="CD270">
            <v>0</v>
          </cell>
          <cell r="CE270">
            <v>0</v>
          </cell>
          <cell r="CF270">
            <v>0</v>
          </cell>
          <cell r="CG270">
            <v>0</v>
          </cell>
          <cell r="CH270">
            <v>0</v>
          </cell>
          <cell r="CI270">
            <v>0</v>
          </cell>
          <cell r="CJ270">
            <v>0</v>
          </cell>
          <cell r="CK270">
            <v>0</v>
          </cell>
          <cell r="CL270">
            <v>0</v>
          </cell>
          <cell r="CM270">
            <v>0</v>
          </cell>
          <cell r="CN270">
            <v>0</v>
          </cell>
          <cell r="CO270">
            <v>0</v>
          </cell>
          <cell r="CP270">
            <v>0</v>
          </cell>
          <cell r="CQ270">
            <v>0</v>
          </cell>
          <cell r="CR270">
            <v>0</v>
          </cell>
          <cell r="CS270">
            <v>0</v>
          </cell>
          <cell r="CT270">
            <v>0</v>
          </cell>
          <cell r="CU270">
            <v>0</v>
          </cell>
          <cell r="CV270">
            <v>0</v>
          </cell>
          <cell r="CW270">
            <v>0</v>
          </cell>
          <cell r="CX270">
            <v>0</v>
          </cell>
          <cell r="CY270">
            <v>0</v>
          </cell>
          <cell r="CZ270">
            <v>0</v>
          </cell>
          <cell r="DA270">
            <v>0</v>
          </cell>
          <cell r="DB270">
            <v>0</v>
          </cell>
          <cell r="DC270">
            <v>0</v>
          </cell>
          <cell r="DD270">
            <v>0</v>
          </cell>
          <cell r="DE270">
            <v>0</v>
          </cell>
          <cell r="DF270">
            <v>0</v>
          </cell>
          <cell r="DG270">
            <v>0</v>
          </cell>
          <cell r="DH270">
            <v>0</v>
          </cell>
          <cell r="DI270">
            <v>0</v>
          </cell>
          <cell r="DJ270">
            <v>0</v>
          </cell>
          <cell r="DK270">
            <v>0</v>
          </cell>
          <cell r="DL270">
            <v>0</v>
          </cell>
          <cell r="DM270">
            <v>0</v>
          </cell>
          <cell r="DN270">
            <v>0</v>
          </cell>
          <cell r="DO270">
            <v>0</v>
          </cell>
          <cell r="DP270">
            <v>0</v>
          </cell>
          <cell r="DQ270">
            <v>0</v>
          </cell>
          <cell r="DR270">
            <v>0</v>
          </cell>
          <cell r="DS270">
            <v>0</v>
          </cell>
          <cell r="DT270">
            <v>0</v>
          </cell>
          <cell r="DU270">
            <v>0</v>
          </cell>
          <cell r="DV270">
            <v>0</v>
          </cell>
          <cell r="DW270">
            <v>0</v>
          </cell>
          <cell r="DX270">
            <v>0</v>
          </cell>
          <cell r="DY270">
            <v>0</v>
          </cell>
          <cell r="DZ270">
            <v>0</v>
          </cell>
          <cell r="EA270">
            <v>0</v>
          </cell>
          <cell r="EB270">
            <v>0</v>
          </cell>
          <cell r="EC270">
            <v>0</v>
          </cell>
          <cell r="ED270">
            <v>0</v>
          </cell>
        </row>
        <row r="272">
          <cell r="F272">
            <v>-8.6737492999818642</v>
          </cell>
          <cell r="G272">
            <v>1.5447557900115498</v>
          </cell>
          <cell r="H272">
            <v>18.917075728090438</v>
          </cell>
          <cell r="I272">
            <v>43.79502217939428</v>
          </cell>
          <cell r="J272">
            <v>299.44320480758654</v>
          </cell>
          <cell r="K272">
            <v>41.394199726183537</v>
          </cell>
          <cell r="L272">
            <v>7.4502796103211111</v>
          </cell>
          <cell r="M272">
            <v>18.350540476213485</v>
          </cell>
          <cell r="N272">
            <v>-187.00350519219685</v>
          </cell>
          <cell r="O272">
            <v>60.672403091626983</v>
          </cell>
          <cell r="P272">
            <v>92.319545209982834</v>
          </cell>
          <cell r="Q272">
            <v>22.260244999999486</v>
          </cell>
          <cell r="R272">
            <v>721.29808234443544</v>
          </cell>
          <cell r="S272">
            <v>59.668076799993287</v>
          </cell>
          <cell r="T272">
            <v>196.46955160000402</v>
          </cell>
          <cell r="U272">
            <v>117.97267294970143</v>
          </cell>
          <cell r="V272">
            <v>46.678738755620486</v>
          </cell>
          <cell r="W272">
            <v>39.420993670194029</v>
          </cell>
          <cell r="X272">
            <v>-137.89604324247659</v>
          </cell>
          <cell r="Y272">
            <v>18.719037454806664</v>
          </cell>
          <cell r="Z272">
            <v>0.97957650763394621</v>
          </cell>
          <cell r="AA272">
            <v>448.10434138137464</v>
          </cell>
          <cell r="AB272">
            <v>-81.128817232454963</v>
          </cell>
          <cell r="AC272">
            <v>-4.7279879999841796</v>
          </cell>
          <cell r="AD272">
            <v>17.037941699999465</v>
          </cell>
          <cell r="AE272">
            <v>297.71469977153481</v>
          </cell>
          <cell r="AF272">
            <v>38.249558269978479</v>
          </cell>
          <cell r="AG272">
            <v>55.562252050006464</v>
          </cell>
          <cell r="AH272">
            <v>103.58590378769898</v>
          </cell>
          <cell r="AI272">
            <v>49.500057408782894</v>
          </cell>
          <cell r="AJ272">
            <v>47.079060932895345</v>
          </cell>
          <cell r="AK272">
            <v>10.314496087120794</v>
          </cell>
          <cell r="AL272">
            <v>21.837861019769853</v>
          </cell>
          <cell r="AM272">
            <v>-8.0043097999644885</v>
          </cell>
          <cell r="AN272">
            <v>19.142190292674165</v>
          </cell>
          <cell r="AO272">
            <v>-23.290978227540204</v>
          </cell>
          <cell r="AP272">
            <v>-9.0934766499904072</v>
          </cell>
          <cell r="AQ272">
            <v>-7.1679153999775735</v>
          </cell>
          <cell r="AR272">
            <v>434.95785782772055</v>
          </cell>
          <cell r="AS272">
            <v>29.392998000010266</v>
          </cell>
          <cell r="AT272">
            <v>30.442254900000989</v>
          </cell>
          <cell r="AU272">
            <v>10.487083823454853</v>
          </cell>
          <cell r="AV272">
            <v>18.870807945357772</v>
          </cell>
          <cell r="AW272">
            <v>17.145561635290978</v>
          </cell>
          <cell r="AX272">
            <v>229.61038982248175</v>
          </cell>
          <cell r="AY272">
            <v>-7.8665985602724682</v>
          </cell>
          <cell r="AZ272">
            <v>54.310411256483611</v>
          </cell>
          <cell r="BA272">
            <v>-17.015194445414359</v>
          </cell>
          <cell r="BB272">
            <v>60.75118850023118</v>
          </cell>
          <cell r="BC272">
            <v>11.405207700003302</v>
          </cell>
          <cell r="BD272">
            <v>-2.5762527500191936</v>
          </cell>
          <cell r="BE272">
            <v>351.17006283074062</v>
          </cell>
          <cell r="BF272">
            <v>76.6962769999991</v>
          </cell>
          <cell r="BG272">
            <v>18.912108599997737</v>
          </cell>
          <cell r="BH272">
            <v>48.010461130202884</v>
          </cell>
          <cell r="BI272">
            <v>30.179461130286995</v>
          </cell>
          <cell r="BJ272">
            <v>65.580121279725191</v>
          </cell>
          <cell r="BK272">
            <v>30.055444723960505</v>
          </cell>
          <cell r="BL272">
            <v>-7.7133678079442944</v>
          </cell>
          <cell r="BM272">
            <v>-34.132480392462547</v>
          </cell>
          <cell r="BN272">
            <v>61.131873553307507</v>
          </cell>
          <cell r="BO272">
            <v>185.17501228067047</v>
          </cell>
          <cell r="BP272">
            <v>21.127734499994403</v>
          </cell>
          <cell r="BQ272">
            <v>-143.85258316702527</v>
          </cell>
          <cell r="BR272">
            <v>-67.431491176899669</v>
          </cell>
          <cell r="BS272">
            <v>16.774953800008007</v>
          </cell>
          <cell r="BT272">
            <v>34.576418700185883</v>
          </cell>
          <cell r="BU272">
            <v>39.132486485740323</v>
          </cell>
          <cell r="BV272">
            <v>16.177244824039491</v>
          </cell>
          <cell r="BW272">
            <v>-218.19330198903947</v>
          </cell>
          <cell r="BX272">
            <v>-2.6927049080041883</v>
          </cell>
          <cell r="BY272">
            <v>3.2886036598629911</v>
          </cell>
          <cell r="BZ272">
            <v>-5.608161669671202</v>
          </cell>
          <cell r="CA272">
            <v>25.320040384740487</v>
          </cell>
          <cell r="CB272">
            <v>-13.654349110177616</v>
          </cell>
          <cell r="CC272">
            <v>23.980715145456646</v>
          </cell>
          <cell r="CD272">
            <v>13.466563500001939</v>
          </cell>
          <cell r="CE272">
            <v>97.47660393159353</v>
          </cell>
          <cell r="CF272">
            <v>8.0490044075824372</v>
          </cell>
          <cell r="CG272">
            <v>33.716355839999778</v>
          </cell>
          <cell r="CH272">
            <v>-7.0671715524867764</v>
          </cell>
          <cell r="CI272">
            <v>20.242010028138555</v>
          </cell>
          <cell r="CJ272">
            <v>10.402922240929399</v>
          </cell>
          <cell r="CK272">
            <v>9.6007821779600508</v>
          </cell>
          <cell r="CL272">
            <v>22.310825762079389</v>
          </cell>
          <cell r="CM272">
            <v>4.946559122854719</v>
          </cell>
          <cell r="CN272">
            <v>16.574555287247442</v>
          </cell>
          <cell r="CO272">
            <v>-47.455654890193244</v>
          </cell>
          <cell r="CP272">
            <v>3.685195507497351</v>
          </cell>
          <cell r="CQ272">
            <v>22.471220000010362</v>
          </cell>
          <cell r="CR272">
            <v>95.630719545320062</v>
          </cell>
          <cell r="CS272">
            <v>3.2908355999970809</v>
          </cell>
          <cell r="CT272">
            <v>18.685510592524015</v>
          </cell>
          <cell r="CU272">
            <v>6.3214616851798127</v>
          </cell>
          <cell r="CV272">
            <v>32.98197510480388</v>
          </cell>
          <cell r="CW272">
            <v>1.1673782957437666</v>
          </cell>
          <cell r="CX272">
            <v>-9.8314903823451143</v>
          </cell>
          <cell r="CY272">
            <v>13.310792622582291</v>
          </cell>
          <cell r="CZ272">
            <v>5.3094639929387695</v>
          </cell>
          <cell r="DA272">
            <v>40.822706933639928</v>
          </cell>
          <cell r="DB272">
            <v>-49.863064792011393</v>
          </cell>
          <cell r="DC272">
            <v>5.3630358923056241</v>
          </cell>
          <cell r="DD272">
            <v>28.072113999989597</v>
          </cell>
          <cell r="DE272">
            <v>0</v>
          </cell>
          <cell r="DF272">
            <v>0</v>
          </cell>
          <cell r="DG272">
            <v>0</v>
          </cell>
          <cell r="DH272">
            <v>0</v>
          </cell>
          <cell r="DI272">
            <v>0</v>
          </cell>
          <cell r="DJ272">
            <v>0</v>
          </cell>
          <cell r="DK272">
            <v>0</v>
          </cell>
          <cell r="DL272">
            <v>0</v>
          </cell>
          <cell r="DM272">
            <v>0</v>
          </cell>
          <cell r="DN272">
            <v>0</v>
          </cell>
          <cell r="DO272">
            <v>0</v>
          </cell>
          <cell r="DP272">
            <v>0</v>
          </cell>
          <cell r="DQ272">
            <v>0</v>
          </cell>
          <cell r="DR272">
            <v>0</v>
          </cell>
          <cell r="DS272">
            <v>0</v>
          </cell>
          <cell r="DT272">
            <v>0</v>
          </cell>
          <cell r="DU272">
            <v>0</v>
          </cell>
          <cell r="DV272">
            <v>0</v>
          </cell>
          <cell r="DW272">
            <v>0</v>
          </cell>
          <cell r="DX272">
            <v>0</v>
          </cell>
          <cell r="DY272">
            <v>0</v>
          </cell>
          <cell r="DZ272">
            <v>0</v>
          </cell>
          <cell r="EA272">
            <v>0</v>
          </cell>
          <cell r="EB272">
            <v>0</v>
          </cell>
          <cell r="EC272">
            <v>0</v>
          </cell>
          <cell r="ED272">
            <v>0</v>
          </cell>
        </row>
        <row r="275"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0</v>
          </cell>
          <cell r="AS275">
            <v>0</v>
          </cell>
          <cell r="AT275">
            <v>0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AY275">
            <v>0</v>
          </cell>
          <cell r="AZ275">
            <v>0</v>
          </cell>
          <cell r="BA275">
            <v>0</v>
          </cell>
          <cell r="BB275">
            <v>0</v>
          </cell>
          <cell r="BC275">
            <v>0</v>
          </cell>
          <cell r="BD275">
            <v>0</v>
          </cell>
          <cell r="BE275">
            <v>0</v>
          </cell>
          <cell r="BF275">
            <v>0</v>
          </cell>
          <cell r="BG275">
            <v>0</v>
          </cell>
          <cell r="BH275">
            <v>0</v>
          </cell>
          <cell r="BI275">
            <v>0</v>
          </cell>
          <cell r="BJ275">
            <v>0</v>
          </cell>
          <cell r="BK275">
            <v>0</v>
          </cell>
          <cell r="BL275">
            <v>0</v>
          </cell>
          <cell r="BM275">
            <v>0</v>
          </cell>
          <cell r="BN275">
            <v>0</v>
          </cell>
          <cell r="BO275">
            <v>0</v>
          </cell>
          <cell r="BP275">
            <v>0</v>
          </cell>
          <cell r="BQ275">
            <v>0</v>
          </cell>
          <cell r="BR275">
            <v>0</v>
          </cell>
          <cell r="BS275">
            <v>0</v>
          </cell>
          <cell r="BT275">
            <v>0</v>
          </cell>
          <cell r="BU275">
            <v>0</v>
          </cell>
          <cell r="BV275">
            <v>0</v>
          </cell>
          <cell r="BW275">
            <v>0</v>
          </cell>
          <cell r="BX275">
            <v>0</v>
          </cell>
          <cell r="BY275">
            <v>0</v>
          </cell>
          <cell r="BZ275">
            <v>0</v>
          </cell>
          <cell r="CA275">
            <v>0</v>
          </cell>
          <cell r="CB275">
            <v>0</v>
          </cell>
          <cell r="CC275">
            <v>0</v>
          </cell>
          <cell r="CD275">
            <v>0</v>
          </cell>
          <cell r="CE275">
            <v>0</v>
          </cell>
          <cell r="CF275">
            <v>0</v>
          </cell>
          <cell r="CG275">
            <v>0</v>
          </cell>
          <cell r="CH275">
            <v>0</v>
          </cell>
          <cell r="CI275">
            <v>0</v>
          </cell>
          <cell r="CJ275">
            <v>0</v>
          </cell>
          <cell r="CK275">
            <v>0</v>
          </cell>
          <cell r="CL275">
            <v>0</v>
          </cell>
          <cell r="CM275">
            <v>0</v>
          </cell>
          <cell r="CN275">
            <v>0</v>
          </cell>
          <cell r="CO275">
            <v>0</v>
          </cell>
          <cell r="CP275">
            <v>0</v>
          </cell>
          <cell r="CQ275">
            <v>0</v>
          </cell>
          <cell r="CR275">
            <v>0</v>
          </cell>
          <cell r="CS275">
            <v>0</v>
          </cell>
          <cell r="CT275">
            <v>0</v>
          </cell>
          <cell r="CU275">
            <v>0</v>
          </cell>
          <cell r="CV275">
            <v>0</v>
          </cell>
          <cell r="CW275">
            <v>0</v>
          </cell>
          <cell r="CX275">
            <v>0</v>
          </cell>
          <cell r="CY275">
            <v>0</v>
          </cell>
          <cell r="CZ275">
            <v>0</v>
          </cell>
          <cell r="DA275">
            <v>0</v>
          </cell>
          <cell r="DB275">
            <v>0</v>
          </cell>
          <cell r="DC275">
            <v>0</v>
          </cell>
          <cell r="DD275">
            <v>0</v>
          </cell>
          <cell r="DE275">
            <v>0</v>
          </cell>
          <cell r="DF275">
            <v>0</v>
          </cell>
          <cell r="DG275">
            <v>0</v>
          </cell>
          <cell r="DH275">
            <v>0</v>
          </cell>
          <cell r="DI275">
            <v>0</v>
          </cell>
          <cell r="DJ275">
            <v>0</v>
          </cell>
          <cell r="DK275">
            <v>0</v>
          </cell>
          <cell r="DL275">
            <v>0</v>
          </cell>
          <cell r="DM275">
            <v>0</v>
          </cell>
          <cell r="DN275">
            <v>0</v>
          </cell>
          <cell r="DO275">
            <v>0</v>
          </cell>
          <cell r="DP275">
            <v>0</v>
          </cell>
          <cell r="DQ275">
            <v>0</v>
          </cell>
          <cell r="DR275">
            <v>0</v>
          </cell>
          <cell r="DS275">
            <v>0</v>
          </cell>
          <cell r="DT275">
            <v>0</v>
          </cell>
          <cell r="DU275">
            <v>0</v>
          </cell>
          <cell r="DV275">
            <v>0</v>
          </cell>
          <cell r="DW275">
            <v>0</v>
          </cell>
          <cell r="DX275">
            <v>0</v>
          </cell>
          <cell r="DY275">
            <v>0</v>
          </cell>
          <cell r="DZ275">
            <v>0</v>
          </cell>
          <cell r="EA275">
            <v>0</v>
          </cell>
          <cell r="EB275">
            <v>0</v>
          </cell>
          <cell r="EC275">
            <v>0</v>
          </cell>
          <cell r="ED275">
            <v>0</v>
          </cell>
        </row>
        <row r="276"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J276">
            <v>0</v>
          </cell>
          <cell r="AK276">
            <v>0</v>
          </cell>
          <cell r="AL276">
            <v>0</v>
          </cell>
          <cell r="AM276">
            <v>0</v>
          </cell>
          <cell r="AN276">
            <v>0</v>
          </cell>
          <cell r="AO276">
            <v>0</v>
          </cell>
          <cell r="AP276">
            <v>0</v>
          </cell>
          <cell r="AQ276">
            <v>0</v>
          </cell>
          <cell r="AR276">
            <v>0</v>
          </cell>
          <cell r="AS276">
            <v>0</v>
          </cell>
          <cell r="AT276">
            <v>0</v>
          </cell>
          <cell r="AU276">
            <v>0</v>
          </cell>
          <cell r="AV276">
            <v>0</v>
          </cell>
          <cell r="AW276">
            <v>0</v>
          </cell>
          <cell r="AX276">
            <v>0</v>
          </cell>
          <cell r="AY276">
            <v>0</v>
          </cell>
          <cell r="AZ276">
            <v>0</v>
          </cell>
          <cell r="BA276">
            <v>0</v>
          </cell>
          <cell r="BB276">
            <v>0</v>
          </cell>
          <cell r="BC276">
            <v>0</v>
          </cell>
          <cell r="BD276">
            <v>0</v>
          </cell>
          <cell r="BE276">
            <v>0</v>
          </cell>
          <cell r="BF276">
            <v>0</v>
          </cell>
          <cell r="BG276">
            <v>0</v>
          </cell>
          <cell r="BH276">
            <v>0</v>
          </cell>
          <cell r="BI276">
            <v>0</v>
          </cell>
          <cell r="BJ276">
            <v>0</v>
          </cell>
          <cell r="BK276">
            <v>0</v>
          </cell>
          <cell r="BL276">
            <v>0</v>
          </cell>
          <cell r="BM276">
            <v>0</v>
          </cell>
          <cell r="BN276">
            <v>0</v>
          </cell>
          <cell r="BO276">
            <v>0</v>
          </cell>
          <cell r="BP276">
            <v>0</v>
          </cell>
          <cell r="BQ276">
            <v>0</v>
          </cell>
          <cell r="BR276">
            <v>0</v>
          </cell>
          <cell r="BS276">
            <v>0</v>
          </cell>
          <cell r="BT276">
            <v>0</v>
          </cell>
          <cell r="BU276">
            <v>0</v>
          </cell>
          <cell r="BV276">
            <v>0</v>
          </cell>
          <cell r="BW276">
            <v>0</v>
          </cell>
          <cell r="BX276">
            <v>0</v>
          </cell>
          <cell r="BY276">
            <v>0</v>
          </cell>
          <cell r="BZ276">
            <v>0</v>
          </cell>
          <cell r="CA276">
            <v>0</v>
          </cell>
          <cell r="CB276">
            <v>0</v>
          </cell>
          <cell r="CC276">
            <v>0</v>
          </cell>
          <cell r="CD276">
            <v>0</v>
          </cell>
          <cell r="CE276">
            <v>0</v>
          </cell>
          <cell r="CF276">
            <v>0</v>
          </cell>
          <cell r="CG276">
            <v>0</v>
          </cell>
          <cell r="CH276">
            <v>0</v>
          </cell>
          <cell r="CI276">
            <v>0</v>
          </cell>
          <cell r="CJ276">
            <v>0</v>
          </cell>
          <cell r="CK276">
            <v>0</v>
          </cell>
          <cell r="CL276">
            <v>0</v>
          </cell>
          <cell r="CM276">
            <v>0</v>
          </cell>
          <cell r="CN276">
            <v>0</v>
          </cell>
          <cell r="CO276">
            <v>0</v>
          </cell>
          <cell r="CP276">
            <v>0</v>
          </cell>
          <cell r="CQ276">
            <v>0</v>
          </cell>
          <cell r="CR276">
            <v>0</v>
          </cell>
          <cell r="CS276">
            <v>0</v>
          </cell>
          <cell r="CT276">
            <v>0</v>
          </cell>
          <cell r="CU276">
            <v>0</v>
          </cell>
          <cell r="CV276">
            <v>0</v>
          </cell>
          <cell r="CW276">
            <v>0</v>
          </cell>
          <cell r="CX276">
            <v>0</v>
          </cell>
          <cell r="CY276">
            <v>0</v>
          </cell>
          <cell r="CZ276">
            <v>0</v>
          </cell>
          <cell r="DA276">
            <v>0</v>
          </cell>
          <cell r="DB276">
            <v>0</v>
          </cell>
          <cell r="DC276">
            <v>0</v>
          </cell>
          <cell r="DD276">
            <v>0</v>
          </cell>
          <cell r="DE276">
            <v>0</v>
          </cell>
          <cell r="DF276">
            <v>0</v>
          </cell>
          <cell r="DG276">
            <v>0</v>
          </cell>
          <cell r="DH276">
            <v>0</v>
          </cell>
          <cell r="DI276">
            <v>0</v>
          </cell>
          <cell r="DJ276">
            <v>0</v>
          </cell>
          <cell r="DK276">
            <v>0</v>
          </cell>
          <cell r="DL276">
            <v>0</v>
          </cell>
          <cell r="DM276">
            <v>0</v>
          </cell>
          <cell r="DN276">
            <v>0</v>
          </cell>
          <cell r="DO276">
            <v>0</v>
          </cell>
          <cell r="DP276">
            <v>0</v>
          </cell>
          <cell r="DQ276">
            <v>0</v>
          </cell>
          <cell r="DR276">
            <v>0</v>
          </cell>
          <cell r="DS276">
            <v>0</v>
          </cell>
          <cell r="DT276">
            <v>0</v>
          </cell>
          <cell r="DU276">
            <v>0</v>
          </cell>
          <cell r="DV276">
            <v>0</v>
          </cell>
          <cell r="DW276">
            <v>0</v>
          </cell>
          <cell r="DX276">
            <v>0</v>
          </cell>
          <cell r="DY276">
            <v>0</v>
          </cell>
          <cell r="DZ276">
            <v>0</v>
          </cell>
          <cell r="EA276">
            <v>0</v>
          </cell>
          <cell r="EB276">
            <v>0</v>
          </cell>
          <cell r="EC276">
            <v>0</v>
          </cell>
          <cell r="ED276">
            <v>0</v>
          </cell>
        </row>
        <row r="277"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0</v>
          </cell>
          <cell r="AO277">
            <v>0</v>
          </cell>
          <cell r="AP277">
            <v>0</v>
          </cell>
          <cell r="AQ277">
            <v>0</v>
          </cell>
          <cell r="AR277">
            <v>0</v>
          </cell>
          <cell r="AS277">
            <v>0</v>
          </cell>
          <cell r="AT277">
            <v>0</v>
          </cell>
          <cell r="AU277">
            <v>0</v>
          </cell>
          <cell r="AV277">
            <v>0</v>
          </cell>
          <cell r="AW277">
            <v>0</v>
          </cell>
          <cell r="AX277">
            <v>0</v>
          </cell>
          <cell r="AY277">
            <v>0</v>
          </cell>
          <cell r="AZ277">
            <v>0</v>
          </cell>
          <cell r="BA277">
            <v>0</v>
          </cell>
          <cell r="BB277">
            <v>0</v>
          </cell>
          <cell r="BC277">
            <v>0</v>
          </cell>
          <cell r="BD277">
            <v>0</v>
          </cell>
          <cell r="BE277">
            <v>0</v>
          </cell>
          <cell r="BF277">
            <v>0</v>
          </cell>
          <cell r="BG277">
            <v>0</v>
          </cell>
          <cell r="BH277">
            <v>0</v>
          </cell>
          <cell r="BI277">
            <v>0</v>
          </cell>
          <cell r="BJ277">
            <v>0</v>
          </cell>
          <cell r="BK277">
            <v>0</v>
          </cell>
          <cell r="BL277">
            <v>0</v>
          </cell>
          <cell r="BM277">
            <v>0</v>
          </cell>
          <cell r="BN277">
            <v>0</v>
          </cell>
          <cell r="BO277">
            <v>0</v>
          </cell>
          <cell r="BP277">
            <v>0</v>
          </cell>
          <cell r="BQ277">
            <v>0</v>
          </cell>
          <cell r="BR277">
            <v>0</v>
          </cell>
          <cell r="BS277">
            <v>0</v>
          </cell>
          <cell r="BT277">
            <v>0</v>
          </cell>
          <cell r="BU277">
            <v>0</v>
          </cell>
          <cell r="BV277">
            <v>0</v>
          </cell>
          <cell r="BW277">
            <v>0</v>
          </cell>
          <cell r="BX277">
            <v>0</v>
          </cell>
          <cell r="BY277">
            <v>0</v>
          </cell>
          <cell r="BZ277">
            <v>0</v>
          </cell>
          <cell r="CA277">
            <v>0</v>
          </cell>
          <cell r="CB277">
            <v>0</v>
          </cell>
          <cell r="CC277">
            <v>0</v>
          </cell>
          <cell r="CD277">
            <v>0</v>
          </cell>
          <cell r="CE277">
            <v>0</v>
          </cell>
          <cell r="CF277">
            <v>0</v>
          </cell>
          <cell r="CG277">
            <v>0</v>
          </cell>
          <cell r="CH277">
            <v>0</v>
          </cell>
          <cell r="CI277">
            <v>0</v>
          </cell>
          <cell r="CJ277">
            <v>0</v>
          </cell>
          <cell r="CK277">
            <v>0</v>
          </cell>
          <cell r="CL277">
            <v>0</v>
          </cell>
          <cell r="CM277">
            <v>0</v>
          </cell>
          <cell r="CN277">
            <v>0</v>
          </cell>
          <cell r="CO277">
            <v>0</v>
          </cell>
          <cell r="CP277">
            <v>0</v>
          </cell>
          <cell r="CQ277">
            <v>0</v>
          </cell>
          <cell r="CR277">
            <v>0</v>
          </cell>
          <cell r="CS277">
            <v>0</v>
          </cell>
          <cell r="CT277">
            <v>0</v>
          </cell>
          <cell r="CU277">
            <v>0</v>
          </cell>
          <cell r="CV277">
            <v>0</v>
          </cell>
          <cell r="CW277">
            <v>0</v>
          </cell>
          <cell r="CX277">
            <v>0</v>
          </cell>
          <cell r="CY277">
            <v>0</v>
          </cell>
          <cell r="CZ277">
            <v>0</v>
          </cell>
          <cell r="DA277">
            <v>0</v>
          </cell>
          <cell r="DB277">
            <v>0</v>
          </cell>
          <cell r="DC277">
            <v>0</v>
          </cell>
          <cell r="DD277">
            <v>0</v>
          </cell>
          <cell r="DE277">
            <v>0</v>
          </cell>
          <cell r="DF277">
            <v>0</v>
          </cell>
          <cell r="DG277">
            <v>0</v>
          </cell>
          <cell r="DH277">
            <v>0</v>
          </cell>
          <cell r="DI277">
            <v>0</v>
          </cell>
          <cell r="DJ277">
            <v>0</v>
          </cell>
          <cell r="DK277">
            <v>0</v>
          </cell>
          <cell r="DL277">
            <v>0</v>
          </cell>
          <cell r="DM277">
            <v>0</v>
          </cell>
          <cell r="DN277">
            <v>0</v>
          </cell>
          <cell r="DO277">
            <v>0</v>
          </cell>
          <cell r="DP277">
            <v>0</v>
          </cell>
          <cell r="DQ277">
            <v>0</v>
          </cell>
          <cell r="DR277">
            <v>0</v>
          </cell>
          <cell r="DS277">
            <v>0</v>
          </cell>
          <cell r="DT277">
            <v>0</v>
          </cell>
          <cell r="DU277">
            <v>0</v>
          </cell>
          <cell r="DV277">
            <v>0</v>
          </cell>
          <cell r="DW277">
            <v>0</v>
          </cell>
          <cell r="DX277">
            <v>0</v>
          </cell>
          <cell r="DY277">
            <v>0</v>
          </cell>
          <cell r="DZ277">
            <v>0</v>
          </cell>
          <cell r="EA277">
            <v>0</v>
          </cell>
          <cell r="EB277">
            <v>0</v>
          </cell>
          <cell r="EC277">
            <v>0</v>
          </cell>
          <cell r="ED277">
            <v>0</v>
          </cell>
        </row>
        <row r="278"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  <cell r="AJ278">
            <v>0</v>
          </cell>
          <cell r="AK278">
            <v>0</v>
          </cell>
          <cell r="AL278">
            <v>0</v>
          </cell>
          <cell r="AM278">
            <v>0</v>
          </cell>
          <cell r="AN278">
            <v>0</v>
          </cell>
          <cell r="AO278">
            <v>0</v>
          </cell>
          <cell r="AP278">
            <v>0</v>
          </cell>
          <cell r="AQ278">
            <v>0</v>
          </cell>
          <cell r="AR278">
            <v>0</v>
          </cell>
          <cell r="AS278">
            <v>0</v>
          </cell>
          <cell r="AT278">
            <v>0</v>
          </cell>
          <cell r="AU278">
            <v>0</v>
          </cell>
          <cell r="AV278">
            <v>0</v>
          </cell>
          <cell r="AW278">
            <v>0</v>
          </cell>
          <cell r="AX278">
            <v>0</v>
          </cell>
          <cell r="AY278">
            <v>0</v>
          </cell>
          <cell r="AZ278">
            <v>0</v>
          </cell>
          <cell r="BA278">
            <v>0</v>
          </cell>
          <cell r="BB278">
            <v>0</v>
          </cell>
          <cell r="BC278">
            <v>0</v>
          </cell>
          <cell r="BD278">
            <v>0</v>
          </cell>
          <cell r="BE278">
            <v>0</v>
          </cell>
          <cell r="BF278">
            <v>0</v>
          </cell>
          <cell r="BG278">
            <v>0</v>
          </cell>
          <cell r="BH278">
            <v>0</v>
          </cell>
          <cell r="BI278">
            <v>0</v>
          </cell>
          <cell r="BJ278">
            <v>0</v>
          </cell>
          <cell r="BK278">
            <v>0</v>
          </cell>
          <cell r="BL278">
            <v>0</v>
          </cell>
          <cell r="BM278">
            <v>0</v>
          </cell>
          <cell r="BN278">
            <v>0</v>
          </cell>
          <cell r="BO278">
            <v>0</v>
          </cell>
          <cell r="BP278">
            <v>0</v>
          </cell>
          <cell r="BQ278">
            <v>0</v>
          </cell>
          <cell r="BR278">
            <v>0</v>
          </cell>
          <cell r="BS278">
            <v>0</v>
          </cell>
          <cell r="BT278">
            <v>0</v>
          </cell>
          <cell r="BU278">
            <v>0</v>
          </cell>
          <cell r="BV278">
            <v>0</v>
          </cell>
          <cell r="BW278">
            <v>0</v>
          </cell>
          <cell r="BX278">
            <v>0</v>
          </cell>
          <cell r="BY278">
            <v>0</v>
          </cell>
          <cell r="BZ278">
            <v>0</v>
          </cell>
          <cell r="CA278">
            <v>0</v>
          </cell>
          <cell r="CB278">
            <v>0</v>
          </cell>
          <cell r="CC278">
            <v>0</v>
          </cell>
          <cell r="CD278">
            <v>0</v>
          </cell>
          <cell r="CE278">
            <v>0</v>
          </cell>
          <cell r="CF278">
            <v>0</v>
          </cell>
          <cell r="CG278">
            <v>0</v>
          </cell>
          <cell r="CH278">
            <v>0</v>
          </cell>
          <cell r="CI278">
            <v>0</v>
          </cell>
          <cell r="CJ278">
            <v>0</v>
          </cell>
          <cell r="CK278">
            <v>0</v>
          </cell>
          <cell r="CL278">
            <v>0</v>
          </cell>
          <cell r="CM278">
            <v>0</v>
          </cell>
          <cell r="CN278">
            <v>0</v>
          </cell>
          <cell r="CO278">
            <v>0</v>
          </cell>
          <cell r="CP278">
            <v>0</v>
          </cell>
          <cell r="CQ278">
            <v>0</v>
          </cell>
          <cell r="CR278">
            <v>0</v>
          </cell>
          <cell r="CS278">
            <v>0</v>
          </cell>
          <cell r="CT278">
            <v>0</v>
          </cell>
          <cell r="CU278">
            <v>0</v>
          </cell>
          <cell r="CV278">
            <v>0</v>
          </cell>
          <cell r="CW278">
            <v>0</v>
          </cell>
          <cell r="CX278">
            <v>0</v>
          </cell>
          <cell r="CY278">
            <v>0</v>
          </cell>
          <cell r="CZ278">
            <v>0</v>
          </cell>
          <cell r="DA278">
            <v>0</v>
          </cell>
          <cell r="DB278">
            <v>0</v>
          </cell>
          <cell r="DC278">
            <v>0</v>
          </cell>
          <cell r="DD278">
            <v>0</v>
          </cell>
          <cell r="DE278">
            <v>0</v>
          </cell>
          <cell r="DF278">
            <v>0</v>
          </cell>
          <cell r="DG278">
            <v>0</v>
          </cell>
          <cell r="DH278">
            <v>0</v>
          </cell>
          <cell r="DI278">
            <v>0</v>
          </cell>
          <cell r="DJ278">
            <v>0</v>
          </cell>
          <cell r="DK278">
            <v>0</v>
          </cell>
          <cell r="DL278">
            <v>0</v>
          </cell>
          <cell r="DM278">
            <v>0</v>
          </cell>
          <cell r="DN278">
            <v>0</v>
          </cell>
          <cell r="DO278">
            <v>0</v>
          </cell>
          <cell r="DP278">
            <v>0</v>
          </cell>
          <cell r="DQ278">
            <v>0</v>
          </cell>
          <cell r="DR278">
            <v>0</v>
          </cell>
          <cell r="DS278">
            <v>0</v>
          </cell>
          <cell r="DT278">
            <v>0</v>
          </cell>
          <cell r="DU278">
            <v>0</v>
          </cell>
          <cell r="DV278">
            <v>0</v>
          </cell>
          <cell r="DW278">
            <v>0</v>
          </cell>
          <cell r="DX278">
            <v>0</v>
          </cell>
          <cell r="DY278">
            <v>0</v>
          </cell>
          <cell r="DZ278">
            <v>0</v>
          </cell>
          <cell r="EA278">
            <v>0</v>
          </cell>
          <cell r="EB278">
            <v>0</v>
          </cell>
          <cell r="EC278">
            <v>0</v>
          </cell>
          <cell r="ED278">
            <v>0</v>
          </cell>
        </row>
        <row r="279"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P279">
            <v>0</v>
          </cell>
          <cell r="AQ279">
            <v>0</v>
          </cell>
          <cell r="AR279">
            <v>0</v>
          </cell>
          <cell r="AS279">
            <v>0</v>
          </cell>
          <cell r="AT279">
            <v>0</v>
          </cell>
          <cell r="AU279">
            <v>0</v>
          </cell>
          <cell r="AV279">
            <v>0</v>
          </cell>
          <cell r="AW279">
            <v>0</v>
          </cell>
          <cell r="AX279">
            <v>0</v>
          </cell>
          <cell r="AY279">
            <v>0</v>
          </cell>
          <cell r="AZ279">
            <v>0</v>
          </cell>
          <cell r="BA279">
            <v>0</v>
          </cell>
          <cell r="BB279">
            <v>0</v>
          </cell>
          <cell r="BC279">
            <v>0</v>
          </cell>
          <cell r="BD279">
            <v>0</v>
          </cell>
          <cell r="BE279">
            <v>0</v>
          </cell>
          <cell r="BF279">
            <v>0</v>
          </cell>
          <cell r="BG279">
            <v>0</v>
          </cell>
          <cell r="BH279">
            <v>0</v>
          </cell>
          <cell r="BI279">
            <v>0</v>
          </cell>
          <cell r="BJ279">
            <v>0</v>
          </cell>
          <cell r="BK279">
            <v>0</v>
          </cell>
          <cell r="BL279">
            <v>0</v>
          </cell>
          <cell r="BM279">
            <v>0</v>
          </cell>
          <cell r="BN279">
            <v>0</v>
          </cell>
          <cell r="BO279">
            <v>0</v>
          </cell>
          <cell r="BP279">
            <v>0</v>
          </cell>
          <cell r="BQ279">
            <v>0</v>
          </cell>
          <cell r="BR279">
            <v>0</v>
          </cell>
          <cell r="BS279">
            <v>0</v>
          </cell>
          <cell r="BT279">
            <v>0</v>
          </cell>
          <cell r="BU279">
            <v>0</v>
          </cell>
          <cell r="BV279">
            <v>0</v>
          </cell>
          <cell r="BW279">
            <v>0</v>
          </cell>
          <cell r="BX279">
            <v>0</v>
          </cell>
          <cell r="BY279">
            <v>0</v>
          </cell>
          <cell r="BZ279">
            <v>0</v>
          </cell>
          <cell r="CA279">
            <v>0</v>
          </cell>
          <cell r="CB279">
            <v>0</v>
          </cell>
          <cell r="CC279">
            <v>0</v>
          </cell>
          <cell r="CD279">
            <v>0</v>
          </cell>
          <cell r="CE279">
            <v>0</v>
          </cell>
          <cell r="CF279">
            <v>0</v>
          </cell>
          <cell r="CG279">
            <v>0</v>
          </cell>
          <cell r="CH279">
            <v>0</v>
          </cell>
          <cell r="CI279">
            <v>0</v>
          </cell>
          <cell r="CJ279">
            <v>0</v>
          </cell>
          <cell r="CK279">
            <v>0</v>
          </cell>
          <cell r="CL279">
            <v>0</v>
          </cell>
          <cell r="CM279">
            <v>0</v>
          </cell>
          <cell r="CN279">
            <v>0</v>
          </cell>
          <cell r="CO279">
            <v>0</v>
          </cell>
          <cell r="CP279">
            <v>0</v>
          </cell>
          <cell r="CQ279">
            <v>0</v>
          </cell>
          <cell r="CR279">
            <v>0</v>
          </cell>
          <cell r="CS279">
            <v>0</v>
          </cell>
          <cell r="CT279">
            <v>0</v>
          </cell>
          <cell r="CU279">
            <v>0</v>
          </cell>
          <cell r="CV279">
            <v>0</v>
          </cell>
          <cell r="CW279">
            <v>0</v>
          </cell>
          <cell r="CX279">
            <v>0</v>
          </cell>
          <cell r="CY279">
            <v>0</v>
          </cell>
          <cell r="CZ279">
            <v>0</v>
          </cell>
          <cell r="DA279">
            <v>0</v>
          </cell>
          <cell r="DB279">
            <v>0</v>
          </cell>
          <cell r="DC279">
            <v>0</v>
          </cell>
          <cell r="DD279">
            <v>0</v>
          </cell>
          <cell r="DE279">
            <v>0</v>
          </cell>
          <cell r="DF279">
            <v>0</v>
          </cell>
          <cell r="DG279">
            <v>0</v>
          </cell>
          <cell r="DH279">
            <v>0</v>
          </cell>
          <cell r="DI279">
            <v>0</v>
          </cell>
          <cell r="DJ279">
            <v>0</v>
          </cell>
          <cell r="DK279">
            <v>0</v>
          </cell>
          <cell r="DL279">
            <v>0</v>
          </cell>
          <cell r="DM279">
            <v>0</v>
          </cell>
          <cell r="DN279">
            <v>0</v>
          </cell>
          <cell r="DO279">
            <v>0</v>
          </cell>
          <cell r="DP279">
            <v>0</v>
          </cell>
          <cell r="DQ279">
            <v>0</v>
          </cell>
          <cell r="DR279">
            <v>0</v>
          </cell>
          <cell r="DS279">
            <v>0</v>
          </cell>
          <cell r="DT279">
            <v>0</v>
          </cell>
          <cell r="DU279">
            <v>0</v>
          </cell>
          <cell r="DV279">
            <v>0</v>
          </cell>
          <cell r="DW279">
            <v>0</v>
          </cell>
          <cell r="DX279">
            <v>0</v>
          </cell>
          <cell r="DY279">
            <v>0</v>
          </cell>
          <cell r="DZ279">
            <v>0</v>
          </cell>
          <cell r="EA279">
            <v>0</v>
          </cell>
          <cell r="EB279">
            <v>0</v>
          </cell>
          <cell r="EC279">
            <v>0</v>
          </cell>
          <cell r="ED279">
            <v>0</v>
          </cell>
        </row>
        <row r="280"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P280">
            <v>0</v>
          </cell>
          <cell r="AQ280">
            <v>0</v>
          </cell>
          <cell r="AR280">
            <v>0</v>
          </cell>
          <cell r="AS280">
            <v>0</v>
          </cell>
          <cell r="AT280">
            <v>0</v>
          </cell>
          <cell r="AU280">
            <v>0</v>
          </cell>
          <cell r="AV280">
            <v>0</v>
          </cell>
          <cell r="AW280">
            <v>0</v>
          </cell>
          <cell r="AX280">
            <v>0</v>
          </cell>
          <cell r="AY280">
            <v>0</v>
          </cell>
          <cell r="AZ280">
            <v>0</v>
          </cell>
          <cell r="BA280">
            <v>0</v>
          </cell>
          <cell r="BB280">
            <v>0</v>
          </cell>
          <cell r="BC280">
            <v>0</v>
          </cell>
          <cell r="BD280">
            <v>0</v>
          </cell>
          <cell r="BE280">
            <v>0</v>
          </cell>
          <cell r="BF280">
            <v>0</v>
          </cell>
          <cell r="BG280">
            <v>0</v>
          </cell>
          <cell r="BH280">
            <v>0</v>
          </cell>
          <cell r="BI280">
            <v>0</v>
          </cell>
          <cell r="BJ280">
            <v>0</v>
          </cell>
          <cell r="BK280">
            <v>0</v>
          </cell>
          <cell r="BL280">
            <v>0</v>
          </cell>
          <cell r="BM280">
            <v>0</v>
          </cell>
          <cell r="BN280">
            <v>0</v>
          </cell>
          <cell r="BO280">
            <v>0</v>
          </cell>
          <cell r="BP280">
            <v>0</v>
          </cell>
          <cell r="BQ280">
            <v>0</v>
          </cell>
          <cell r="BR280">
            <v>0</v>
          </cell>
          <cell r="BS280">
            <v>0</v>
          </cell>
          <cell r="BT280">
            <v>0</v>
          </cell>
          <cell r="BU280">
            <v>0</v>
          </cell>
          <cell r="BV280">
            <v>0</v>
          </cell>
          <cell r="BW280">
            <v>0</v>
          </cell>
          <cell r="BX280">
            <v>0</v>
          </cell>
          <cell r="BY280">
            <v>0</v>
          </cell>
          <cell r="BZ280">
            <v>0</v>
          </cell>
          <cell r="CA280">
            <v>0</v>
          </cell>
          <cell r="CB280">
            <v>0</v>
          </cell>
          <cell r="CC280">
            <v>0</v>
          </cell>
          <cell r="CD280">
            <v>0</v>
          </cell>
          <cell r="CE280">
            <v>0</v>
          </cell>
          <cell r="CF280">
            <v>0</v>
          </cell>
          <cell r="CG280">
            <v>0</v>
          </cell>
          <cell r="CH280">
            <v>0</v>
          </cell>
          <cell r="CI280">
            <v>0</v>
          </cell>
          <cell r="CJ280">
            <v>0</v>
          </cell>
          <cell r="CK280">
            <v>0</v>
          </cell>
          <cell r="CL280">
            <v>0</v>
          </cell>
          <cell r="CM280">
            <v>0</v>
          </cell>
          <cell r="CN280">
            <v>0</v>
          </cell>
          <cell r="CO280">
            <v>0</v>
          </cell>
          <cell r="CP280">
            <v>0</v>
          </cell>
          <cell r="CQ280">
            <v>0</v>
          </cell>
          <cell r="CR280">
            <v>0</v>
          </cell>
          <cell r="CS280">
            <v>0</v>
          </cell>
          <cell r="CT280">
            <v>0</v>
          </cell>
          <cell r="CU280">
            <v>0</v>
          </cell>
          <cell r="CV280">
            <v>0</v>
          </cell>
          <cell r="CW280">
            <v>0</v>
          </cell>
          <cell r="CX280">
            <v>0</v>
          </cell>
          <cell r="CY280">
            <v>0</v>
          </cell>
          <cell r="CZ280">
            <v>0</v>
          </cell>
          <cell r="DA280">
            <v>0</v>
          </cell>
          <cell r="DB280">
            <v>0</v>
          </cell>
          <cell r="DC280">
            <v>0</v>
          </cell>
          <cell r="DD280">
            <v>0</v>
          </cell>
          <cell r="DE280">
            <v>0</v>
          </cell>
          <cell r="DF280">
            <v>0</v>
          </cell>
          <cell r="DG280">
            <v>0</v>
          </cell>
          <cell r="DH280">
            <v>0</v>
          </cell>
          <cell r="DI280">
            <v>0</v>
          </cell>
          <cell r="DJ280">
            <v>0</v>
          </cell>
          <cell r="DK280">
            <v>0</v>
          </cell>
          <cell r="DL280">
            <v>0</v>
          </cell>
          <cell r="DM280">
            <v>0</v>
          </cell>
          <cell r="DN280">
            <v>0</v>
          </cell>
          <cell r="DO280">
            <v>0</v>
          </cell>
          <cell r="DP280">
            <v>0</v>
          </cell>
          <cell r="DQ280">
            <v>0</v>
          </cell>
          <cell r="DR280">
            <v>0</v>
          </cell>
          <cell r="DS280">
            <v>0</v>
          </cell>
          <cell r="DT280">
            <v>0</v>
          </cell>
          <cell r="DU280">
            <v>0</v>
          </cell>
          <cell r="DV280">
            <v>0</v>
          </cell>
          <cell r="DW280">
            <v>0</v>
          </cell>
          <cell r="DX280">
            <v>0</v>
          </cell>
          <cell r="DY280">
            <v>0</v>
          </cell>
          <cell r="DZ280">
            <v>0</v>
          </cell>
          <cell r="EA280">
            <v>0</v>
          </cell>
          <cell r="EB280">
            <v>0</v>
          </cell>
          <cell r="EC280">
            <v>0</v>
          </cell>
          <cell r="ED280">
            <v>0</v>
          </cell>
        </row>
        <row r="281"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  <cell r="AU281">
            <v>0</v>
          </cell>
          <cell r="AV281">
            <v>0</v>
          </cell>
          <cell r="AW281">
            <v>0</v>
          </cell>
          <cell r="AX281">
            <v>0</v>
          </cell>
          <cell r="AY281">
            <v>0</v>
          </cell>
          <cell r="AZ281">
            <v>0</v>
          </cell>
          <cell r="BA281">
            <v>0</v>
          </cell>
          <cell r="BB281">
            <v>0</v>
          </cell>
          <cell r="BC281">
            <v>0</v>
          </cell>
          <cell r="BD281">
            <v>0</v>
          </cell>
          <cell r="BE281">
            <v>0</v>
          </cell>
          <cell r="BF281">
            <v>0</v>
          </cell>
          <cell r="BG281">
            <v>0</v>
          </cell>
          <cell r="BH281">
            <v>0</v>
          </cell>
          <cell r="BI281">
            <v>0</v>
          </cell>
          <cell r="BJ281">
            <v>0</v>
          </cell>
          <cell r="BK281">
            <v>0</v>
          </cell>
          <cell r="BL281">
            <v>0</v>
          </cell>
          <cell r="BM281">
            <v>0</v>
          </cell>
          <cell r="BN281">
            <v>0</v>
          </cell>
          <cell r="BO281">
            <v>0</v>
          </cell>
          <cell r="BP281">
            <v>0</v>
          </cell>
          <cell r="BQ281">
            <v>0</v>
          </cell>
          <cell r="BR281">
            <v>0</v>
          </cell>
          <cell r="BS281">
            <v>0</v>
          </cell>
          <cell r="BT281">
            <v>0</v>
          </cell>
          <cell r="BU281">
            <v>0</v>
          </cell>
          <cell r="BV281">
            <v>0</v>
          </cell>
          <cell r="BW281">
            <v>0</v>
          </cell>
          <cell r="BX281">
            <v>0</v>
          </cell>
          <cell r="BY281">
            <v>0</v>
          </cell>
          <cell r="BZ281">
            <v>0</v>
          </cell>
          <cell r="CA281">
            <v>0</v>
          </cell>
          <cell r="CB281">
            <v>0</v>
          </cell>
          <cell r="CC281">
            <v>0</v>
          </cell>
          <cell r="CD281">
            <v>0</v>
          </cell>
          <cell r="CE281">
            <v>0</v>
          </cell>
          <cell r="CF281">
            <v>0</v>
          </cell>
          <cell r="CG281">
            <v>0</v>
          </cell>
          <cell r="CH281">
            <v>0</v>
          </cell>
          <cell r="CI281">
            <v>0</v>
          </cell>
          <cell r="CJ281">
            <v>0</v>
          </cell>
          <cell r="CK281">
            <v>0</v>
          </cell>
          <cell r="CL281">
            <v>0</v>
          </cell>
          <cell r="CM281">
            <v>0</v>
          </cell>
          <cell r="CN281">
            <v>0</v>
          </cell>
          <cell r="CO281">
            <v>0</v>
          </cell>
          <cell r="CP281">
            <v>0</v>
          </cell>
          <cell r="CQ281">
            <v>0</v>
          </cell>
          <cell r="CR281">
            <v>0</v>
          </cell>
          <cell r="CS281">
            <v>0</v>
          </cell>
          <cell r="CT281">
            <v>0</v>
          </cell>
          <cell r="CU281">
            <v>0</v>
          </cell>
          <cell r="CV281">
            <v>0</v>
          </cell>
          <cell r="CW281">
            <v>0</v>
          </cell>
          <cell r="CX281">
            <v>0</v>
          </cell>
          <cell r="CY281">
            <v>0</v>
          </cell>
          <cell r="CZ281">
            <v>0</v>
          </cell>
          <cell r="DA281">
            <v>0</v>
          </cell>
          <cell r="DB281">
            <v>0</v>
          </cell>
          <cell r="DC281">
            <v>0</v>
          </cell>
          <cell r="DD281">
            <v>0</v>
          </cell>
          <cell r="DE281">
            <v>0</v>
          </cell>
          <cell r="DF281">
            <v>0</v>
          </cell>
          <cell r="DG281">
            <v>0</v>
          </cell>
          <cell r="DH281">
            <v>0</v>
          </cell>
          <cell r="DI281">
            <v>0</v>
          </cell>
          <cell r="DJ281">
            <v>0</v>
          </cell>
          <cell r="DK281">
            <v>0</v>
          </cell>
          <cell r="DL281">
            <v>0</v>
          </cell>
          <cell r="DM281">
            <v>0</v>
          </cell>
          <cell r="DN281">
            <v>0</v>
          </cell>
          <cell r="DO281">
            <v>0</v>
          </cell>
          <cell r="DP281">
            <v>0</v>
          </cell>
          <cell r="DQ281">
            <v>0</v>
          </cell>
          <cell r="DR281">
            <v>0</v>
          </cell>
          <cell r="DS281">
            <v>0</v>
          </cell>
          <cell r="DT281">
            <v>0</v>
          </cell>
          <cell r="DU281">
            <v>0</v>
          </cell>
          <cell r="DV281">
            <v>0</v>
          </cell>
          <cell r="DW281">
            <v>0</v>
          </cell>
          <cell r="DX281">
            <v>0</v>
          </cell>
          <cell r="DY281">
            <v>0</v>
          </cell>
          <cell r="DZ281">
            <v>0</v>
          </cell>
          <cell r="EA281">
            <v>0</v>
          </cell>
          <cell r="EB281">
            <v>0</v>
          </cell>
          <cell r="EC281">
            <v>0</v>
          </cell>
          <cell r="ED281">
            <v>0</v>
          </cell>
        </row>
        <row r="282"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S282">
            <v>0</v>
          </cell>
          <cell r="AT282">
            <v>0</v>
          </cell>
          <cell r="AU282">
            <v>0</v>
          </cell>
          <cell r="AV282">
            <v>0</v>
          </cell>
          <cell r="AW282">
            <v>0</v>
          </cell>
          <cell r="AX282">
            <v>0</v>
          </cell>
          <cell r="AY282">
            <v>0</v>
          </cell>
          <cell r="AZ282">
            <v>0</v>
          </cell>
          <cell r="BA282">
            <v>0</v>
          </cell>
          <cell r="BB282">
            <v>0</v>
          </cell>
          <cell r="BC282">
            <v>0</v>
          </cell>
          <cell r="BD282">
            <v>0</v>
          </cell>
          <cell r="BE282">
            <v>0</v>
          </cell>
          <cell r="BF282">
            <v>0</v>
          </cell>
          <cell r="BG282">
            <v>0</v>
          </cell>
          <cell r="BH282">
            <v>0</v>
          </cell>
          <cell r="BI282">
            <v>0</v>
          </cell>
          <cell r="BJ282">
            <v>0</v>
          </cell>
          <cell r="BK282">
            <v>0</v>
          </cell>
          <cell r="BL282">
            <v>0</v>
          </cell>
          <cell r="BM282">
            <v>0</v>
          </cell>
          <cell r="BN282">
            <v>0</v>
          </cell>
          <cell r="BO282">
            <v>0</v>
          </cell>
          <cell r="BP282">
            <v>0</v>
          </cell>
          <cell r="BQ282">
            <v>0</v>
          </cell>
          <cell r="BR282">
            <v>0</v>
          </cell>
          <cell r="BS282">
            <v>0</v>
          </cell>
          <cell r="BT282">
            <v>0</v>
          </cell>
          <cell r="BU282">
            <v>0</v>
          </cell>
          <cell r="BV282">
            <v>0</v>
          </cell>
          <cell r="BW282">
            <v>0</v>
          </cell>
          <cell r="BX282">
            <v>0</v>
          </cell>
          <cell r="BY282">
            <v>0</v>
          </cell>
          <cell r="BZ282">
            <v>0</v>
          </cell>
          <cell r="CA282">
            <v>0</v>
          </cell>
          <cell r="CB282">
            <v>0</v>
          </cell>
          <cell r="CC282">
            <v>0</v>
          </cell>
          <cell r="CD282">
            <v>0</v>
          </cell>
          <cell r="CE282">
            <v>0</v>
          </cell>
          <cell r="CF282">
            <v>0</v>
          </cell>
          <cell r="CG282">
            <v>0</v>
          </cell>
          <cell r="CH282">
            <v>0</v>
          </cell>
          <cell r="CI282">
            <v>0</v>
          </cell>
          <cell r="CJ282">
            <v>0</v>
          </cell>
          <cell r="CK282">
            <v>0</v>
          </cell>
          <cell r="CL282">
            <v>0</v>
          </cell>
          <cell r="CM282">
            <v>0</v>
          </cell>
          <cell r="CN282">
            <v>0</v>
          </cell>
          <cell r="CO282">
            <v>0</v>
          </cell>
          <cell r="CP282">
            <v>0</v>
          </cell>
          <cell r="CQ282">
            <v>0</v>
          </cell>
          <cell r="CR282">
            <v>0</v>
          </cell>
          <cell r="CS282">
            <v>0</v>
          </cell>
          <cell r="CT282">
            <v>0</v>
          </cell>
          <cell r="CU282">
            <v>0</v>
          </cell>
          <cell r="CV282">
            <v>0</v>
          </cell>
          <cell r="CW282">
            <v>0</v>
          </cell>
          <cell r="CX282">
            <v>0</v>
          </cell>
          <cell r="CY282">
            <v>0</v>
          </cell>
          <cell r="CZ282">
            <v>0</v>
          </cell>
          <cell r="DA282">
            <v>0</v>
          </cell>
          <cell r="DB282">
            <v>0</v>
          </cell>
          <cell r="DC282">
            <v>0</v>
          </cell>
          <cell r="DD282">
            <v>0</v>
          </cell>
          <cell r="DE282">
            <v>0</v>
          </cell>
          <cell r="DF282">
            <v>0</v>
          </cell>
          <cell r="DG282">
            <v>0</v>
          </cell>
          <cell r="DH282">
            <v>0</v>
          </cell>
          <cell r="DI282">
            <v>0</v>
          </cell>
          <cell r="DJ282">
            <v>0</v>
          </cell>
          <cell r="DK282">
            <v>0</v>
          </cell>
          <cell r="DL282">
            <v>0</v>
          </cell>
          <cell r="DM282">
            <v>0</v>
          </cell>
          <cell r="DN282">
            <v>0</v>
          </cell>
          <cell r="DO282">
            <v>0</v>
          </cell>
          <cell r="DP282">
            <v>0</v>
          </cell>
          <cell r="DQ282">
            <v>0</v>
          </cell>
          <cell r="DR282">
            <v>0</v>
          </cell>
          <cell r="DS282">
            <v>0</v>
          </cell>
          <cell r="DT282">
            <v>0</v>
          </cell>
          <cell r="DU282">
            <v>0</v>
          </cell>
          <cell r="DV282">
            <v>0</v>
          </cell>
          <cell r="DW282">
            <v>0</v>
          </cell>
          <cell r="DX282">
            <v>0</v>
          </cell>
          <cell r="DY282">
            <v>0</v>
          </cell>
          <cell r="DZ282">
            <v>0</v>
          </cell>
          <cell r="EA282">
            <v>0</v>
          </cell>
          <cell r="EB282">
            <v>0</v>
          </cell>
          <cell r="EC282">
            <v>0</v>
          </cell>
          <cell r="ED282">
            <v>0</v>
          </cell>
        </row>
        <row r="283">
          <cell r="F283">
            <v>6367.8958000000566</v>
          </cell>
          <cell r="G283">
            <v>3666.0386000000872</v>
          </cell>
          <cell r="H283">
            <v>-371.60879999998724</v>
          </cell>
          <cell r="I283">
            <v>338.83229999998002</v>
          </cell>
          <cell r="J283">
            <v>0</v>
          </cell>
          <cell r="K283">
            <v>5652.5140000001993</v>
          </cell>
          <cell r="L283">
            <v>2716.904899999965</v>
          </cell>
          <cell r="M283">
            <v>5030.6529000001028</v>
          </cell>
          <cell r="N283">
            <v>2699.7096000001766</v>
          </cell>
          <cell r="O283">
            <v>2784.0764000001363</v>
          </cell>
          <cell r="P283">
            <v>2466.8248000000603</v>
          </cell>
          <cell r="Q283">
            <v>3391.308999999892</v>
          </cell>
          <cell r="R283">
            <v>42652.166600003839</v>
          </cell>
          <cell r="S283">
            <v>-146.36299999989569</v>
          </cell>
          <cell r="T283">
            <v>3831.7652000000235</v>
          </cell>
          <cell r="U283">
            <v>1218.8934000000008</v>
          </cell>
          <cell r="V283">
            <v>2300.3799000000581</v>
          </cell>
          <cell r="W283">
            <v>0</v>
          </cell>
          <cell r="X283">
            <v>3532.5449000000954</v>
          </cell>
          <cell r="Y283">
            <v>9432.7061999998987</v>
          </cell>
          <cell r="Z283">
            <v>8627.2047000001185</v>
          </cell>
          <cell r="AA283">
            <v>-649.20409999997355</v>
          </cell>
          <cell r="AB283">
            <v>5520.3715000003576</v>
          </cell>
          <cell r="AC283">
            <v>2462.6147000000346</v>
          </cell>
          <cell r="AD283">
            <v>6521.253200000152</v>
          </cell>
          <cell r="AE283">
            <v>31826.564500000328</v>
          </cell>
          <cell r="AF283">
            <v>2497.7327000000514</v>
          </cell>
          <cell r="AG283">
            <v>2877.0874999999069</v>
          </cell>
          <cell r="AH283">
            <v>0</v>
          </cell>
          <cell r="AI283">
            <v>147.48670000000857</v>
          </cell>
          <cell r="AJ283">
            <v>0</v>
          </cell>
          <cell r="AK283">
            <v>1565.4079999998212</v>
          </cell>
          <cell r="AL283">
            <v>4924.8009000001475</v>
          </cell>
          <cell r="AM283">
            <v>3399.562200000044</v>
          </cell>
          <cell r="AN283">
            <v>2276.1579999998212</v>
          </cell>
          <cell r="AO283">
            <v>3002.4696999997832</v>
          </cell>
          <cell r="AP283">
            <v>2357.0071000000462</v>
          </cell>
          <cell r="AQ283">
            <v>8778.8516999999993</v>
          </cell>
          <cell r="AR283">
            <v>23837.950500003994</v>
          </cell>
          <cell r="AS283">
            <v>1305.2927000001073</v>
          </cell>
          <cell r="AT283">
            <v>3922.0422000000253</v>
          </cell>
          <cell r="AU283">
            <v>-251.59440000000177</v>
          </cell>
          <cell r="AV283">
            <v>0</v>
          </cell>
          <cell r="AW283">
            <v>0</v>
          </cell>
          <cell r="AX283">
            <v>1405.2706999997608</v>
          </cell>
          <cell r="AY283">
            <v>255.63240000000224</v>
          </cell>
          <cell r="AZ283">
            <v>4120.8204000000842</v>
          </cell>
          <cell r="BA283">
            <v>1642.0461999999825</v>
          </cell>
          <cell r="BB283">
            <v>3093.1111000003293</v>
          </cell>
          <cell r="BC283">
            <v>2156.9687000000849</v>
          </cell>
          <cell r="BD283">
            <v>6188.3604999999516</v>
          </cell>
          <cell r="BE283">
            <v>41992.464800000191</v>
          </cell>
          <cell r="BF283">
            <v>4396.4878999998327</v>
          </cell>
          <cell r="BG283">
            <v>5302.4299000001047</v>
          </cell>
          <cell r="BH283">
            <v>2365.1890999999596</v>
          </cell>
          <cell r="BI283">
            <v>523.39650000000256</v>
          </cell>
          <cell r="BJ283">
            <v>0</v>
          </cell>
          <cell r="BK283">
            <v>660.00520000001416</v>
          </cell>
          <cell r="BL283">
            <v>2464.7916999999434</v>
          </cell>
          <cell r="BM283">
            <v>7318.1898000007495</v>
          </cell>
          <cell r="BN283">
            <v>1493.5097000000533</v>
          </cell>
          <cell r="BO283">
            <v>4043.7905999999493</v>
          </cell>
          <cell r="BP283">
            <v>3516.4317999999039</v>
          </cell>
          <cell r="BQ283">
            <v>9908.2425999999978</v>
          </cell>
          <cell r="BR283">
            <v>43803.447800002992</v>
          </cell>
          <cell r="BS283">
            <v>6455.2905000001192</v>
          </cell>
          <cell r="BT283">
            <v>6346.1429999999236</v>
          </cell>
          <cell r="BU283">
            <v>1189.1760000000068</v>
          </cell>
          <cell r="BV283">
            <v>261.0170999999973</v>
          </cell>
          <cell r="BW283">
            <v>0</v>
          </cell>
          <cell r="BX283">
            <v>2043.5131999999285</v>
          </cell>
          <cell r="BY283">
            <v>1816.9802999999374</v>
          </cell>
          <cell r="BZ283">
            <v>6112.94020000007</v>
          </cell>
          <cell r="CA283">
            <v>2774.6935999998823</v>
          </cell>
          <cell r="CB283">
            <v>5074.9077000003308</v>
          </cell>
          <cell r="CC283">
            <v>1047.5275999999139</v>
          </cell>
          <cell r="CD283">
            <v>10681.258600000292</v>
          </cell>
          <cell r="CE283">
            <v>30151.390000004321</v>
          </cell>
          <cell r="CF283">
            <v>2718.629300000146</v>
          </cell>
          <cell r="CG283">
            <v>835.30839999997988</v>
          </cell>
          <cell r="CH283">
            <v>1387.6316999999981</v>
          </cell>
          <cell r="CI283">
            <v>0</v>
          </cell>
          <cell r="CJ283">
            <v>143.75160000001779</v>
          </cell>
          <cell r="CK283">
            <v>4929.750400000019</v>
          </cell>
          <cell r="CL283">
            <v>8892.7551000006497</v>
          </cell>
          <cell r="CM283">
            <v>4134.3045000005513</v>
          </cell>
          <cell r="CN283">
            <v>2314.9040000000969</v>
          </cell>
          <cell r="CO283">
            <v>2981.7436000001617</v>
          </cell>
          <cell r="CP283">
            <v>673.35969999991357</v>
          </cell>
          <cell r="CQ283">
            <v>1139.2516999999061</v>
          </cell>
          <cell r="CR283">
            <v>23185.462600000203</v>
          </cell>
          <cell r="CS283">
            <v>3887.8585000000894</v>
          </cell>
          <cell r="CT283">
            <v>-129.48780000000261</v>
          </cell>
          <cell r="CU283">
            <v>328.10149999998976</v>
          </cell>
          <cell r="CV283">
            <v>8.3616000000038184</v>
          </cell>
          <cell r="CW283">
            <v>0</v>
          </cell>
          <cell r="CX283">
            <v>1292.5787000001874</v>
          </cell>
          <cell r="CY283">
            <v>1633.5257000001147</v>
          </cell>
          <cell r="CZ283">
            <v>4065.1147999996319</v>
          </cell>
          <cell r="DA283">
            <v>1502.6615999999922</v>
          </cell>
          <cell r="DB283">
            <v>2669.7395999999717</v>
          </cell>
          <cell r="DC283">
            <v>1462.5847000000067</v>
          </cell>
          <cell r="DD283">
            <v>6464.4237000001594</v>
          </cell>
          <cell r="DE283">
            <v>0</v>
          </cell>
          <cell r="DF283">
            <v>0</v>
          </cell>
          <cell r="DG283">
            <v>0</v>
          </cell>
          <cell r="DH283">
            <v>0</v>
          </cell>
          <cell r="DI283">
            <v>0</v>
          </cell>
          <cell r="DJ283">
            <v>0</v>
          </cell>
          <cell r="DK283">
            <v>0</v>
          </cell>
          <cell r="DL283">
            <v>0</v>
          </cell>
          <cell r="DM283">
            <v>0</v>
          </cell>
          <cell r="DN283">
            <v>0</v>
          </cell>
          <cell r="DO283">
            <v>0</v>
          </cell>
          <cell r="DP283">
            <v>0</v>
          </cell>
          <cell r="DQ283">
            <v>0</v>
          </cell>
          <cell r="DR283">
            <v>0</v>
          </cell>
          <cell r="DS283">
            <v>0</v>
          </cell>
          <cell r="DT283">
            <v>0</v>
          </cell>
          <cell r="DU283">
            <v>0</v>
          </cell>
          <cell r="DV283">
            <v>0</v>
          </cell>
          <cell r="DW283">
            <v>0</v>
          </cell>
          <cell r="DX283">
            <v>0</v>
          </cell>
          <cell r="DY283">
            <v>0</v>
          </cell>
          <cell r="DZ283">
            <v>0</v>
          </cell>
          <cell r="EA283">
            <v>0</v>
          </cell>
          <cell r="EB283">
            <v>0</v>
          </cell>
          <cell r="EC283">
            <v>0</v>
          </cell>
          <cell r="ED283">
            <v>0</v>
          </cell>
        </row>
        <row r="284">
          <cell r="F284">
            <v>-853.93259999994189</v>
          </cell>
          <cell r="G284">
            <v>4384.1063999999315</v>
          </cell>
          <cell r="H284">
            <v>-958.72829999998794</v>
          </cell>
          <cell r="I284">
            <v>271.69520000000193</v>
          </cell>
          <cell r="J284">
            <v>5.9999999939464033E-4</v>
          </cell>
          <cell r="K284">
            <v>2944.9864000000525</v>
          </cell>
          <cell r="L284">
            <v>3081.9732000003569</v>
          </cell>
          <cell r="M284">
            <v>8890.3560999999754</v>
          </cell>
          <cell r="N284">
            <v>2066.0396000000183</v>
          </cell>
          <cell r="O284">
            <v>3954.7290000000503</v>
          </cell>
          <cell r="P284">
            <v>1399.562099999981</v>
          </cell>
          <cell r="Q284">
            <v>6101.1535000000149</v>
          </cell>
          <cell r="R284">
            <v>32407.030999999493</v>
          </cell>
          <cell r="S284">
            <v>-2194.2578999998514</v>
          </cell>
          <cell r="T284">
            <v>2593.4513000000734</v>
          </cell>
          <cell r="U284">
            <v>2541.4176999999909</v>
          </cell>
          <cell r="V284">
            <v>2209.4911999999313</v>
          </cell>
          <cell r="W284">
            <v>0</v>
          </cell>
          <cell r="X284">
            <v>1319.1459999999497</v>
          </cell>
          <cell r="Y284">
            <v>6339.8861000002362</v>
          </cell>
          <cell r="Z284">
            <v>5591.4558000001125</v>
          </cell>
          <cell r="AA284">
            <v>-974.1496000001207</v>
          </cell>
          <cell r="AB284">
            <v>1472.9319000001997</v>
          </cell>
          <cell r="AC284">
            <v>3263.0744000000414</v>
          </cell>
          <cell r="AD284">
            <v>10244.584099999862</v>
          </cell>
          <cell r="AE284">
            <v>19696.65740000084</v>
          </cell>
          <cell r="AF284">
            <v>1594.4489999997895</v>
          </cell>
          <cell r="AG284">
            <v>2689.5770000000484</v>
          </cell>
          <cell r="AH284">
            <v>289.46799999999348</v>
          </cell>
          <cell r="AI284">
            <v>0</v>
          </cell>
          <cell r="AJ284">
            <v>0</v>
          </cell>
          <cell r="AK284">
            <v>0.20849999994970858</v>
          </cell>
          <cell r="AL284">
            <v>2780.0408999999054</v>
          </cell>
          <cell r="AM284">
            <v>1612.3031000001356</v>
          </cell>
          <cell r="AN284">
            <v>1026.5975999999791</v>
          </cell>
          <cell r="AO284">
            <v>2858.0120000001043</v>
          </cell>
          <cell r="AP284">
            <v>4716.3867999999784</v>
          </cell>
          <cell r="AQ284">
            <v>2129.6144999999087</v>
          </cell>
          <cell r="AR284">
            <v>11910.518499996513</v>
          </cell>
          <cell r="AS284">
            <v>2729.2240999999922</v>
          </cell>
          <cell r="AT284">
            <v>4011.7360000000335</v>
          </cell>
          <cell r="AU284">
            <v>554.04490000000806</v>
          </cell>
          <cell r="AV284">
            <v>0</v>
          </cell>
          <cell r="AW284">
            <v>0</v>
          </cell>
          <cell r="AX284">
            <v>-470.90769999986514</v>
          </cell>
          <cell r="AY284">
            <v>482.90640000021085</v>
          </cell>
          <cell r="AZ284">
            <v>1777.0461999997497</v>
          </cell>
          <cell r="BA284">
            <v>-1701.2033999999985</v>
          </cell>
          <cell r="BB284">
            <v>-558.0855000000447</v>
          </cell>
          <cell r="BC284">
            <v>3341.715799999889</v>
          </cell>
          <cell r="BD284">
            <v>1744.0416999999434</v>
          </cell>
          <cell r="BE284">
            <v>25073.891599994153</v>
          </cell>
          <cell r="BF284">
            <v>617.0285000000149</v>
          </cell>
          <cell r="BG284">
            <v>2387.874899999937</v>
          </cell>
          <cell r="BH284">
            <v>1306.0882999999449</v>
          </cell>
          <cell r="BI284">
            <v>194.96330000000307</v>
          </cell>
          <cell r="BJ284">
            <v>0</v>
          </cell>
          <cell r="BK284">
            <v>47.785000000149012</v>
          </cell>
          <cell r="BL284">
            <v>3294.8555999998935</v>
          </cell>
          <cell r="BM284">
            <v>4233.4048999994993</v>
          </cell>
          <cell r="BN284">
            <v>-911.47839999990538</v>
          </cell>
          <cell r="BO284">
            <v>2937.0491999997757</v>
          </cell>
          <cell r="BP284">
            <v>3792.2385999998078</v>
          </cell>
          <cell r="BQ284">
            <v>7174.0816999999806</v>
          </cell>
          <cell r="BR284">
            <v>25437.836200002581</v>
          </cell>
          <cell r="BS284">
            <v>1058.5049000000581</v>
          </cell>
          <cell r="BT284">
            <v>2377.2468000000808</v>
          </cell>
          <cell r="BU284">
            <v>512.40760000003502</v>
          </cell>
          <cell r="BV284">
            <v>206.6074999999837</v>
          </cell>
          <cell r="BW284">
            <v>0</v>
          </cell>
          <cell r="BX284">
            <v>550.11700000008568</v>
          </cell>
          <cell r="BY284">
            <v>1146.4219999997877</v>
          </cell>
          <cell r="BZ284">
            <v>3579.4842999996617</v>
          </cell>
          <cell r="CA284">
            <v>1547.0334999999031</v>
          </cell>
          <cell r="CB284">
            <v>3113.3911999999546</v>
          </cell>
          <cell r="CC284">
            <v>7182.1822999999858</v>
          </cell>
          <cell r="CD284">
            <v>4164.439100000076</v>
          </cell>
          <cell r="CE284">
            <v>46061.389299999923</v>
          </cell>
          <cell r="CF284">
            <v>4839.0195999999996</v>
          </cell>
          <cell r="CG284">
            <v>3782.685099999886</v>
          </cell>
          <cell r="CH284">
            <v>2556.7409000000334</v>
          </cell>
          <cell r="CI284">
            <v>0</v>
          </cell>
          <cell r="CJ284">
            <v>-9.0000001364387572E-4</v>
          </cell>
          <cell r="CK284">
            <v>2623.5855000000447</v>
          </cell>
          <cell r="CL284">
            <v>6208.0169000001624</v>
          </cell>
          <cell r="CM284">
            <v>6204.7854000004008</v>
          </cell>
          <cell r="CN284">
            <v>3747.3404999999329</v>
          </cell>
          <cell r="CO284">
            <v>3568.7944000000134</v>
          </cell>
          <cell r="CP284">
            <v>5720.1131000001915</v>
          </cell>
          <cell r="CQ284">
            <v>6810.3087999997661</v>
          </cell>
          <cell r="CR284">
            <v>52600.295699998736</v>
          </cell>
          <cell r="CS284">
            <v>3003.559599999804</v>
          </cell>
          <cell r="CT284">
            <v>3296.7135000000708</v>
          </cell>
          <cell r="CU284">
            <v>9005.3172999999952</v>
          </cell>
          <cell r="CV284">
            <v>582.26449999999022</v>
          </cell>
          <cell r="CW284">
            <v>14.484899999995832</v>
          </cell>
          <cell r="CX284">
            <v>4729.8836000000592</v>
          </cell>
          <cell r="CY284">
            <v>8858.4027000004426</v>
          </cell>
          <cell r="CZ284">
            <v>9780.2218999993056</v>
          </cell>
          <cell r="DA284">
            <v>5764.3258999998216</v>
          </cell>
          <cell r="DB284">
            <v>4700.0613000001758</v>
          </cell>
          <cell r="DC284">
            <v>761.10609999997541</v>
          </cell>
          <cell r="DD284">
            <v>2103.9544000001624</v>
          </cell>
          <cell r="DE284">
            <v>0</v>
          </cell>
          <cell r="DF284">
            <v>0</v>
          </cell>
          <cell r="DG284">
            <v>0</v>
          </cell>
          <cell r="DH284">
            <v>0</v>
          </cell>
          <cell r="DI284">
            <v>0</v>
          </cell>
          <cell r="DJ284">
            <v>0</v>
          </cell>
          <cell r="DK284">
            <v>0</v>
          </cell>
          <cell r="DL284">
            <v>0</v>
          </cell>
          <cell r="DM284">
            <v>0</v>
          </cell>
          <cell r="DN284">
            <v>0</v>
          </cell>
          <cell r="DO284">
            <v>0</v>
          </cell>
          <cell r="DP284">
            <v>0</v>
          </cell>
          <cell r="DQ284">
            <v>0</v>
          </cell>
          <cell r="DR284">
            <v>0</v>
          </cell>
          <cell r="DS284">
            <v>0</v>
          </cell>
          <cell r="DT284">
            <v>0</v>
          </cell>
          <cell r="DU284">
            <v>0</v>
          </cell>
          <cell r="DV284">
            <v>0</v>
          </cell>
          <cell r="DW284">
            <v>0</v>
          </cell>
          <cell r="DX284">
            <v>0</v>
          </cell>
          <cell r="DY284">
            <v>0</v>
          </cell>
          <cell r="DZ284">
            <v>0</v>
          </cell>
          <cell r="EA284">
            <v>0</v>
          </cell>
          <cell r="EB284">
            <v>0</v>
          </cell>
          <cell r="EC284">
            <v>0</v>
          </cell>
          <cell r="ED284">
            <v>0</v>
          </cell>
        </row>
        <row r="285">
          <cell r="F285">
            <v>-2671.4079999998212</v>
          </cell>
          <cell r="G285">
            <v>3821.1462000003085</v>
          </cell>
          <cell r="H285">
            <v>4302.880600000266</v>
          </cell>
          <cell r="I285">
            <v>1227.967399999965</v>
          </cell>
          <cell r="J285">
            <v>-5.9999991208314896E-4</v>
          </cell>
          <cell r="K285">
            <v>2755.4831999996677</v>
          </cell>
          <cell r="L285">
            <v>4449.6091000000015</v>
          </cell>
          <cell r="M285">
            <v>3285.0124999997206</v>
          </cell>
          <cell r="N285">
            <v>1510.2015999997966</v>
          </cell>
          <cell r="O285">
            <v>4676.2127999998629</v>
          </cell>
          <cell r="P285">
            <v>1297.2894999999553</v>
          </cell>
          <cell r="Q285">
            <v>5099.6354999998584</v>
          </cell>
          <cell r="R285">
            <v>63477.741999998689</v>
          </cell>
          <cell r="S285">
            <v>5133.1348000001162</v>
          </cell>
          <cell r="T285">
            <v>1555.4028000002727</v>
          </cell>
          <cell r="U285">
            <v>5605.1504999999888</v>
          </cell>
          <cell r="V285">
            <v>2566.7075000000186</v>
          </cell>
          <cell r="W285">
            <v>3.9999978616833687E-4</v>
          </cell>
          <cell r="X285">
            <v>5211.3395000002347</v>
          </cell>
          <cell r="Y285">
            <v>6998.9450999996625</v>
          </cell>
          <cell r="Z285">
            <v>7730.9094000002369</v>
          </cell>
          <cell r="AA285">
            <v>3329.6096999999136</v>
          </cell>
          <cell r="AB285">
            <v>8594.3985999999568</v>
          </cell>
          <cell r="AC285">
            <v>4264.2799999997951</v>
          </cell>
          <cell r="AD285">
            <v>12487.863699999638</v>
          </cell>
          <cell r="AE285">
            <v>40773.67919998616</v>
          </cell>
          <cell r="AF285">
            <v>2522.868599999696</v>
          </cell>
          <cell r="AG285">
            <v>6290.2438999996521</v>
          </cell>
          <cell r="AH285">
            <v>3265.6397000001743</v>
          </cell>
          <cell r="AI285">
            <v>1205.6721000000834</v>
          </cell>
          <cell r="AJ285">
            <v>0</v>
          </cell>
          <cell r="AK285">
            <v>1105.567600000184</v>
          </cell>
          <cell r="AL285">
            <v>2292.8129000002518</v>
          </cell>
          <cell r="AM285">
            <v>6840.1389999999665</v>
          </cell>
          <cell r="AN285">
            <v>1022.6515000001527</v>
          </cell>
          <cell r="AO285">
            <v>3012.6825000001118</v>
          </cell>
          <cell r="AP285">
            <v>5421.9115999997593</v>
          </cell>
          <cell r="AQ285">
            <v>7793.4897999996319</v>
          </cell>
          <cell r="AR285">
            <v>50224.242099992931</v>
          </cell>
          <cell r="AS285">
            <v>4371.3565999995917</v>
          </cell>
          <cell r="AT285">
            <v>5033.4624000000767</v>
          </cell>
          <cell r="AU285">
            <v>1785.5523000000976</v>
          </cell>
          <cell r="AV285">
            <v>898.13469999982044</v>
          </cell>
          <cell r="AW285">
            <v>7.9947000001557171</v>
          </cell>
          <cell r="AX285">
            <v>508.60399999981746</v>
          </cell>
          <cell r="AY285">
            <v>6409.6927999998443</v>
          </cell>
          <cell r="AZ285">
            <v>7674.5936000002548</v>
          </cell>
          <cell r="BA285">
            <v>1514.2992000002414</v>
          </cell>
          <cell r="BB285">
            <v>6978.2434000000358</v>
          </cell>
          <cell r="BC285">
            <v>5824.8050999995321</v>
          </cell>
          <cell r="BD285">
            <v>9217.5032999999821</v>
          </cell>
          <cell r="BE285">
            <v>50080.662399999797</v>
          </cell>
          <cell r="BF285">
            <v>2727.9894999992102</v>
          </cell>
          <cell r="BG285">
            <v>6396.2417999999598</v>
          </cell>
          <cell r="BH285">
            <v>3548.244399999734</v>
          </cell>
          <cell r="BI285">
            <v>3037.5734000001103</v>
          </cell>
          <cell r="BJ285">
            <v>0</v>
          </cell>
          <cell r="BK285">
            <v>361.46609999984503</v>
          </cell>
          <cell r="BL285">
            <v>7599.0590999997221</v>
          </cell>
          <cell r="BM285">
            <v>2732.310899999924</v>
          </cell>
          <cell r="BN285">
            <v>2747.4802000001073</v>
          </cell>
          <cell r="BO285">
            <v>3756.1502999998629</v>
          </cell>
          <cell r="BP285">
            <v>5490.7187000000849</v>
          </cell>
          <cell r="BQ285">
            <v>11683.428000000305</v>
          </cell>
          <cell r="BR285">
            <v>41291.332900002599</v>
          </cell>
          <cell r="BS285">
            <v>3183.3989000003785</v>
          </cell>
          <cell r="BT285">
            <v>7021.5404000002891</v>
          </cell>
          <cell r="BU285">
            <v>1862.9279000000097</v>
          </cell>
          <cell r="BV285">
            <v>1112.2571999998763</v>
          </cell>
          <cell r="BW285">
            <v>0</v>
          </cell>
          <cell r="BX285">
            <v>131.06259999983013</v>
          </cell>
          <cell r="BY285">
            <v>3546.888900000602</v>
          </cell>
          <cell r="BZ285">
            <v>1814.230500000529</v>
          </cell>
          <cell r="CA285">
            <v>3035.9583999998868</v>
          </cell>
          <cell r="CB285">
            <v>5086.8563000001013</v>
          </cell>
          <cell r="CC285">
            <v>8199.4608999993652</v>
          </cell>
          <cell r="CD285">
            <v>6296.7508999994025</v>
          </cell>
          <cell r="CE285">
            <v>76352.756000004709</v>
          </cell>
          <cell r="CF285">
            <v>5114.5065000001341</v>
          </cell>
          <cell r="CG285">
            <v>7817.9190000006929</v>
          </cell>
          <cell r="CH285">
            <v>12100.120299999602</v>
          </cell>
          <cell r="CI285">
            <v>3735.3673000000417</v>
          </cell>
          <cell r="CJ285">
            <v>2248.2560999998823</v>
          </cell>
          <cell r="CK285">
            <v>2796.0819000001065</v>
          </cell>
          <cell r="CL285">
            <v>6467.2754000006244</v>
          </cell>
          <cell r="CM285">
            <v>9405.9091999996454</v>
          </cell>
          <cell r="CN285">
            <v>5049.9648000001907</v>
          </cell>
          <cell r="CO285">
            <v>4840.0266000004485</v>
          </cell>
          <cell r="CP285">
            <v>4063.5268999999389</v>
          </cell>
          <cell r="CQ285">
            <v>12713.802000000142</v>
          </cell>
          <cell r="CR285">
            <v>55966.207799993455</v>
          </cell>
          <cell r="CS285">
            <v>8022.0869000004604</v>
          </cell>
          <cell r="CT285">
            <v>4770.8843999998644</v>
          </cell>
          <cell r="CU285">
            <v>1412.9304999997839</v>
          </cell>
          <cell r="CV285">
            <v>3619.7449000002816</v>
          </cell>
          <cell r="CW285">
            <v>2180.4756000004709</v>
          </cell>
          <cell r="CX285">
            <v>6753.8605000004172</v>
          </cell>
          <cell r="CY285">
            <v>7062.4818000001833</v>
          </cell>
          <cell r="CZ285">
            <v>3718.901999999769</v>
          </cell>
          <cell r="DA285">
            <v>6605.3066999996081</v>
          </cell>
          <cell r="DB285">
            <v>3160.0754999993369</v>
          </cell>
          <cell r="DC285">
            <v>3875.2032000003383</v>
          </cell>
          <cell r="DD285">
            <v>4784.2558000003919</v>
          </cell>
          <cell r="DE285">
            <v>0</v>
          </cell>
          <cell r="DF285">
            <v>0</v>
          </cell>
          <cell r="DG285">
            <v>0</v>
          </cell>
          <cell r="DH285">
            <v>0</v>
          </cell>
          <cell r="DI285">
            <v>0</v>
          </cell>
          <cell r="DJ285">
            <v>0</v>
          </cell>
          <cell r="DK285">
            <v>0</v>
          </cell>
          <cell r="DL285">
            <v>0</v>
          </cell>
          <cell r="DM285">
            <v>0</v>
          </cell>
          <cell r="DN285">
            <v>0</v>
          </cell>
          <cell r="DO285">
            <v>0</v>
          </cell>
          <cell r="DP285">
            <v>0</v>
          </cell>
          <cell r="DQ285">
            <v>0</v>
          </cell>
          <cell r="DR285">
            <v>0</v>
          </cell>
          <cell r="DS285">
            <v>0</v>
          </cell>
          <cell r="DT285">
            <v>0</v>
          </cell>
          <cell r="DU285">
            <v>0</v>
          </cell>
          <cell r="DV285">
            <v>0</v>
          </cell>
          <cell r="DW285">
            <v>0</v>
          </cell>
          <cell r="DX285">
            <v>0</v>
          </cell>
          <cell r="DY285">
            <v>0</v>
          </cell>
          <cell r="DZ285">
            <v>0</v>
          </cell>
          <cell r="EA285">
            <v>0</v>
          </cell>
          <cell r="EB285">
            <v>0</v>
          </cell>
          <cell r="EC285">
            <v>0</v>
          </cell>
          <cell r="ED285">
            <v>0</v>
          </cell>
        </row>
        <row r="286"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P286">
            <v>0</v>
          </cell>
          <cell r="AQ286">
            <v>0</v>
          </cell>
          <cell r="AR286">
            <v>0</v>
          </cell>
          <cell r="AS286">
            <v>0</v>
          </cell>
          <cell r="AT286">
            <v>0</v>
          </cell>
          <cell r="AU286">
            <v>0</v>
          </cell>
          <cell r="AV286">
            <v>0</v>
          </cell>
          <cell r="AW286">
            <v>0</v>
          </cell>
          <cell r="AX286">
            <v>0</v>
          </cell>
          <cell r="AY286">
            <v>0</v>
          </cell>
          <cell r="AZ286">
            <v>0</v>
          </cell>
          <cell r="BA286">
            <v>0</v>
          </cell>
          <cell r="BB286">
            <v>0</v>
          </cell>
          <cell r="BC286">
            <v>0</v>
          </cell>
          <cell r="BD286">
            <v>0</v>
          </cell>
          <cell r="BE286">
            <v>0</v>
          </cell>
          <cell r="BF286">
            <v>0</v>
          </cell>
          <cell r="BG286">
            <v>0</v>
          </cell>
          <cell r="BH286">
            <v>0</v>
          </cell>
          <cell r="BI286">
            <v>0</v>
          </cell>
          <cell r="BJ286">
            <v>0</v>
          </cell>
          <cell r="BK286">
            <v>0</v>
          </cell>
          <cell r="BL286">
            <v>0</v>
          </cell>
          <cell r="BM286">
            <v>0</v>
          </cell>
          <cell r="BN286">
            <v>0</v>
          </cell>
          <cell r="BO286">
            <v>0</v>
          </cell>
          <cell r="BP286">
            <v>0</v>
          </cell>
          <cell r="BQ286">
            <v>0</v>
          </cell>
          <cell r="BR286">
            <v>0</v>
          </cell>
          <cell r="BS286">
            <v>0</v>
          </cell>
          <cell r="BT286">
            <v>0</v>
          </cell>
          <cell r="BU286">
            <v>0</v>
          </cell>
          <cell r="BV286">
            <v>0</v>
          </cell>
          <cell r="BW286">
            <v>0</v>
          </cell>
          <cell r="BX286">
            <v>0</v>
          </cell>
          <cell r="BY286">
            <v>0</v>
          </cell>
          <cell r="BZ286">
            <v>0</v>
          </cell>
          <cell r="CA286">
            <v>0</v>
          </cell>
          <cell r="CB286">
            <v>0</v>
          </cell>
          <cell r="CC286">
            <v>0</v>
          </cell>
          <cell r="CD286">
            <v>0</v>
          </cell>
          <cell r="CE286">
            <v>54145.124599996954</v>
          </cell>
          <cell r="CF286">
            <v>2935.4875000000466</v>
          </cell>
          <cell r="CG286">
            <v>2119.1996999999974</v>
          </cell>
          <cell r="CH286">
            <v>255.47970000002533</v>
          </cell>
          <cell r="CI286">
            <v>0</v>
          </cell>
          <cell r="CJ286">
            <v>0</v>
          </cell>
          <cell r="CK286">
            <v>6519.8266000000294</v>
          </cell>
          <cell r="CL286">
            <v>11458.436200000346</v>
          </cell>
          <cell r="CM286">
            <v>8657.3349999999627</v>
          </cell>
          <cell r="CN286">
            <v>7881.1744999999646</v>
          </cell>
          <cell r="CO286">
            <v>5157.348800000269</v>
          </cell>
          <cell r="CP286">
            <v>4093.903999999864</v>
          </cell>
          <cell r="CQ286">
            <v>5066.9325999999419</v>
          </cell>
          <cell r="CR286">
            <v>30191.349700003862</v>
          </cell>
          <cell r="CS286">
            <v>4940.5102000003681</v>
          </cell>
          <cell r="CT286">
            <v>2761.5349000000861</v>
          </cell>
          <cell r="CU286">
            <v>2826.7745999998879</v>
          </cell>
          <cell r="CV286">
            <v>159.15299999999115</v>
          </cell>
          <cell r="CW286">
            <v>0</v>
          </cell>
          <cell r="CX286">
            <v>1069.9698999999091</v>
          </cell>
          <cell r="CY286">
            <v>7458.5241999998689</v>
          </cell>
          <cell r="CZ286">
            <v>7515.1086999997497</v>
          </cell>
          <cell r="DA286">
            <v>-1008.8024000001606</v>
          </cell>
          <cell r="DB286">
            <v>2396.9753999998793</v>
          </cell>
          <cell r="DC286">
            <v>-1763.3560999999754</v>
          </cell>
          <cell r="DD286">
            <v>3834.9572999998927</v>
          </cell>
          <cell r="DE286">
            <v>0</v>
          </cell>
          <cell r="DF286">
            <v>0</v>
          </cell>
          <cell r="DG286">
            <v>0</v>
          </cell>
          <cell r="DH286">
            <v>0</v>
          </cell>
          <cell r="DI286">
            <v>0</v>
          </cell>
          <cell r="DJ286">
            <v>0</v>
          </cell>
          <cell r="DK286">
            <v>0</v>
          </cell>
          <cell r="DL286">
            <v>0</v>
          </cell>
          <cell r="DM286">
            <v>0</v>
          </cell>
          <cell r="DN286">
            <v>0</v>
          </cell>
          <cell r="DO286">
            <v>0</v>
          </cell>
          <cell r="DP286">
            <v>0</v>
          </cell>
          <cell r="DQ286">
            <v>0</v>
          </cell>
          <cell r="DR286">
            <v>0</v>
          </cell>
          <cell r="DS286">
            <v>0</v>
          </cell>
          <cell r="DT286">
            <v>0</v>
          </cell>
          <cell r="DU286">
            <v>0</v>
          </cell>
          <cell r="DV286">
            <v>0</v>
          </cell>
          <cell r="DW286">
            <v>0</v>
          </cell>
          <cell r="DX286">
            <v>0</v>
          </cell>
          <cell r="DY286">
            <v>0</v>
          </cell>
          <cell r="DZ286">
            <v>0</v>
          </cell>
          <cell r="EA286">
            <v>0</v>
          </cell>
          <cell r="EB286">
            <v>0</v>
          </cell>
          <cell r="EC286">
            <v>0</v>
          </cell>
          <cell r="ED286">
            <v>0</v>
          </cell>
        </row>
        <row r="287"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  <cell r="AO287">
            <v>0</v>
          </cell>
          <cell r="AP287">
            <v>0</v>
          </cell>
          <cell r="AQ287">
            <v>0</v>
          </cell>
          <cell r="AR287">
            <v>0</v>
          </cell>
          <cell r="AS287">
            <v>0</v>
          </cell>
          <cell r="AT287">
            <v>0</v>
          </cell>
          <cell r="AU287">
            <v>0</v>
          </cell>
          <cell r="AV287">
            <v>0</v>
          </cell>
          <cell r="AW287">
            <v>0</v>
          </cell>
          <cell r="AX287">
            <v>0</v>
          </cell>
          <cell r="AY287">
            <v>0</v>
          </cell>
          <cell r="AZ287">
            <v>0</v>
          </cell>
          <cell r="BA287">
            <v>0</v>
          </cell>
          <cell r="BB287">
            <v>0</v>
          </cell>
          <cell r="BC287">
            <v>0</v>
          </cell>
          <cell r="BD287">
            <v>0</v>
          </cell>
          <cell r="BE287">
            <v>0</v>
          </cell>
          <cell r="BF287">
            <v>0</v>
          </cell>
          <cell r="BG287">
            <v>0</v>
          </cell>
          <cell r="BH287">
            <v>0</v>
          </cell>
          <cell r="BI287">
            <v>0</v>
          </cell>
          <cell r="BJ287">
            <v>0</v>
          </cell>
          <cell r="BK287">
            <v>0</v>
          </cell>
          <cell r="BL287">
            <v>0</v>
          </cell>
          <cell r="BM287">
            <v>0</v>
          </cell>
          <cell r="BN287">
            <v>0</v>
          </cell>
          <cell r="BO287">
            <v>0</v>
          </cell>
          <cell r="BP287">
            <v>0</v>
          </cell>
          <cell r="BQ287">
            <v>0</v>
          </cell>
          <cell r="BR287">
            <v>0</v>
          </cell>
          <cell r="BS287">
            <v>0</v>
          </cell>
          <cell r="BT287">
            <v>0</v>
          </cell>
          <cell r="BU287">
            <v>0</v>
          </cell>
          <cell r="BV287">
            <v>0</v>
          </cell>
          <cell r="BW287">
            <v>0</v>
          </cell>
          <cell r="BX287">
            <v>0</v>
          </cell>
          <cell r="BY287">
            <v>0</v>
          </cell>
          <cell r="BZ287">
            <v>0</v>
          </cell>
          <cell r="CA287">
            <v>0</v>
          </cell>
          <cell r="CB287">
            <v>0</v>
          </cell>
          <cell r="CC287">
            <v>0</v>
          </cell>
          <cell r="CD287">
            <v>0</v>
          </cell>
          <cell r="CE287">
            <v>18998.184900000691</v>
          </cell>
          <cell r="CF287">
            <v>31.032300000078976</v>
          </cell>
          <cell r="CG287">
            <v>1252.5768999999855</v>
          </cell>
          <cell r="CH287">
            <v>-609.67369999998482</v>
          </cell>
          <cell r="CI287">
            <v>0</v>
          </cell>
          <cell r="CJ287">
            <v>0</v>
          </cell>
          <cell r="CK287">
            <v>5171.9058999998961</v>
          </cell>
          <cell r="CL287">
            <v>10269.83420000039</v>
          </cell>
          <cell r="CM287">
            <v>4291.5919000003487</v>
          </cell>
          <cell r="CN287">
            <v>523.52019999991171</v>
          </cell>
          <cell r="CO287">
            <v>-2172.6938999998383</v>
          </cell>
          <cell r="CP287">
            <v>-3662.9174000001512</v>
          </cell>
          <cell r="CQ287">
            <v>3903.0084999999963</v>
          </cell>
          <cell r="CR287">
            <v>15209.040200002491</v>
          </cell>
          <cell r="CS287">
            <v>-4978.0851999998558</v>
          </cell>
          <cell r="CT287">
            <v>-2187.7908000000753</v>
          </cell>
          <cell r="CU287">
            <v>2017.7055000001565</v>
          </cell>
          <cell r="CV287">
            <v>-253.80550000001676</v>
          </cell>
          <cell r="CW287">
            <v>960.41479999999865</v>
          </cell>
          <cell r="CX287">
            <v>6743.8164999999572</v>
          </cell>
          <cell r="CY287">
            <v>4202.073700000532</v>
          </cell>
          <cell r="CZ287">
            <v>2952.4841000000015</v>
          </cell>
          <cell r="DA287">
            <v>3777.6174999999348</v>
          </cell>
          <cell r="DB287">
            <v>2030.9112999998033</v>
          </cell>
          <cell r="DC287">
            <v>-2915.6103000000585</v>
          </cell>
          <cell r="DD287">
            <v>2859.3086000001058</v>
          </cell>
          <cell r="DE287">
            <v>0</v>
          </cell>
          <cell r="DF287">
            <v>0</v>
          </cell>
          <cell r="DG287">
            <v>0</v>
          </cell>
          <cell r="DH287">
            <v>0</v>
          </cell>
          <cell r="DI287">
            <v>0</v>
          </cell>
          <cell r="DJ287">
            <v>0</v>
          </cell>
          <cell r="DK287">
            <v>0</v>
          </cell>
          <cell r="DL287">
            <v>0</v>
          </cell>
          <cell r="DM287">
            <v>0</v>
          </cell>
          <cell r="DN287">
            <v>0</v>
          </cell>
          <cell r="DO287">
            <v>0</v>
          </cell>
          <cell r="DP287">
            <v>0</v>
          </cell>
          <cell r="DQ287">
            <v>0</v>
          </cell>
          <cell r="DR287">
            <v>0</v>
          </cell>
          <cell r="DS287">
            <v>0</v>
          </cell>
          <cell r="DT287">
            <v>0</v>
          </cell>
          <cell r="DU287">
            <v>0</v>
          </cell>
          <cell r="DV287">
            <v>0</v>
          </cell>
          <cell r="DW287">
            <v>0</v>
          </cell>
          <cell r="DX287">
            <v>0</v>
          </cell>
          <cell r="DY287">
            <v>0</v>
          </cell>
          <cell r="DZ287">
            <v>0</v>
          </cell>
          <cell r="EA287">
            <v>0</v>
          </cell>
          <cell r="EB287">
            <v>0</v>
          </cell>
          <cell r="EC287">
            <v>0</v>
          </cell>
          <cell r="ED287">
            <v>0</v>
          </cell>
        </row>
        <row r="288"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J288">
            <v>0</v>
          </cell>
          <cell r="AK288">
            <v>0</v>
          </cell>
          <cell r="AL288">
            <v>0</v>
          </cell>
          <cell r="AM288">
            <v>0</v>
          </cell>
          <cell r="AN288">
            <v>0</v>
          </cell>
          <cell r="AO288">
            <v>0</v>
          </cell>
          <cell r="AP288">
            <v>0</v>
          </cell>
          <cell r="AQ288">
            <v>0</v>
          </cell>
          <cell r="AR288">
            <v>0</v>
          </cell>
          <cell r="AS288">
            <v>0</v>
          </cell>
          <cell r="AT288">
            <v>0</v>
          </cell>
          <cell r="AU288">
            <v>0</v>
          </cell>
          <cell r="AV288">
            <v>0</v>
          </cell>
          <cell r="AW288">
            <v>0</v>
          </cell>
          <cell r="AX288">
            <v>0</v>
          </cell>
          <cell r="AY288">
            <v>0</v>
          </cell>
          <cell r="AZ288">
            <v>0</v>
          </cell>
          <cell r="BA288">
            <v>0</v>
          </cell>
          <cell r="BB288">
            <v>0</v>
          </cell>
          <cell r="BC288">
            <v>0</v>
          </cell>
          <cell r="BD288">
            <v>0</v>
          </cell>
          <cell r="BE288">
            <v>0</v>
          </cell>
          <cell r="BF288">
            <v>0</v>
          </cell>
          <cell r="BG288">
            <v>0</v>
          </cell>
          <cell r="BH288">
            <v>0</v>
          </cell>
          <cell r="BI288">
            <v>0</v>
          </cell>
          <cell r="BJ288">
            <v>0</v>
          </cell>
          <cell r="BK288">
            <v>0</v>
          </cell>
          <cell r="BL288">
            <v>0</v>
          </cell>
          <cell r="BM288">
            <v>0</v>
          </cell>
          <cell r="BN288">
            <v>0</v>
          </cell>
          <cell r="BO288">
            <v>0</v>
          </cell>
          <cell r="BP288">
            <v>0</v>
          </cell>
          <cell r="BQ288">
            <v>0</v>
          </cell>
          <cell r="BR288">
            <v>0</v>
          </cell>
          <cell r="BS288">
            <v>0</v>
          </cell>
          <cell r="BT288">
            <v>0</v>
          </cell>
          <cell r="BU288">
            <v>0</v>
          </cell>
          <cell r="BV288">
            <v>0</v>
          </cell>
          <cell r="BW288">
            <v>0</v>
          </cell>
          <cell r="BX288">
            <v>0</v>
          </cell>
          <cell r="BY288">
            <v>0</v>
          </cell>
          <cell r="BZ288">
            <v>0</v>
          </cell>
          <cell r="CA288">
            <v>0</v>
          </cell>
          <cell r="CB288">
            <v>0</v>
          </cell>
          <cell r="CC288">
            <v>0</v>
          </cell>
          <cell r="CD288">
            <v>0</v>
          </cell>
          <cell r="CE288">
            <v>-1124.6224999986589</v>
          </cell>
          <cell r="CF288">
            <v>-530.36199999996461</v>
          </cell>
          <cell r="CG288">
            <v>0.25399999995715916</v>
          </cell>
          <cell r="CH288">
            <v>0</v>
          </cell>
          <cell r="CI288">
            <v>0</v>
          </cell>
          <cell r="CJ288">
            <v>0</v>
          </cell>
          <cell r="CK288">
            <v>0</v>
          </cell>
          <cell r="CL288">
            <v>752.90580000029877</v>
          </cell>
          <cell r="CM288">
            <v>-360.62429999932647</v>
          </cell>
          <cell r="CN288">
            <v>-524.85089999996126</v>
          </cell>
          <cell r="CO288">
            <v>-538.7461000001058</v>
          </cell>
          <cell r="CP288">
            <v>21.744999999995343</v>
          </cell>
          <cell r="CQ288">
            <v>55.05599999986589</v>
          </cell>
          <cell r="CR288">
            <v>3176.1418999992311</v>
          </cell>
          <cell r="CS288">
            <v>-1617.4589999997988</v>
          </cell>
          <cell r="CT288">
            <v>2308.4812000000384</v>
          </cell>
          <cell r="CU288">
            <v>1164.2150000000256</v>
          </cell>
          <cell r="CV288">
            <v>0</v>
          </cell>
          <cell r="CW288">
            <v>0</v>
          </cell>
          <cell r="CX288">
            <v>0</v>
          </cell>
          <cell r="CY288">
            <v>254.25130000011995</v>
          </cell>
          <cell r="CZ288">
            <v>133.91729999985546</v>
          </cell>
          <cell r="DA288">
            <v>19.765999999828637</v>
          </cell>
          <cell r="DB288">
            <v>913.25809999997728</v>
          </cell>
          <cell r="DC288">
            <v>0</v>
          </cell>
          <cell r="DD288">
            <v>-0.28799999970942736</v>
          </cell>
          <cell r="DE288">
            <v>0</v>
          </cell>
          <cell r="DF288">
            <v>0</v>
          </cell>
          <cell r="DG288">
            <v>0</v>
          </cell>
          <cell r="DH288">
            <v>0</v>
          </cell>
          <cell r="DI288">
            <v>0</v>
          </cell>
          <cell r="DJ288">
            <v>0</v>
          </cell>
          <cell r="DK288">
            <v>0</v>
          </cell>
          <cell r="DL288">
            <v>0</v>
          </cell>
          <cell r="DM288">
            <v>0</v>
          </cell>
          <cell r="DN288">
            <v>0</v>
          </cell>
          <cell r="DO288">
            <v>0</v>
          </cell>
          <cell r="DP288">
            <v>0</v>
          </cell>
          <cell r="DQ288">
            <v>0</v>
          </cell>
          <cell r="DR288">
            <v>0</v>
          </cell>
          <cell r="DS288">
            <v>0</v>
          </cell>
          <cell r="DT288">
            <v>0</v>
          </cell>
          <cell r="DU288">
            <v>0</v>
          </cell>
          <cell r="DV288">
            <v>0</v>
          </cell>
          <cell r="DW288">
            <v>0</v>
          </cell>
          <cell r="DX288">
            <v>0</v>
          </cell>
          <cell r="DY288">
            <v>0</v>
          </cell>
          <cell r="DZ288">
            <v>0</v>
          </cell>
          <cell r="EA288">
            <v>0</v>
          </cell>
          <cell r="EB288">
            <v>0</v>
          </cell>
          <cell r="EC288">
            <v>0</v>
          </cell>
          <cell r="ED288">
            <v>0</v>
          </cell>
        </row>
        <row r="289"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P289">
            <v>0</v>
          </cell>
          <cell r="AQ289">
            <v>0</v>
          </cell>
          <cell r="AR289">
            <v>0</v>
          </cell>
          <cell r="AS289">
            <v>0</v>
          </cell>
          <cell r="AT289">
            <v>0</v>
          </cell>
          <cell r="AU289">
            <v>0</v>
          </cell>
          <cell r="AV289">
            <v>0</v>
          </cell>
          <cell r="AW289">
            <v>0</v>
          </cell>
          <cell r="AX289">
            <v>0</v>
          </cell>
          <cell r="AY289">
            <v>0</v>
          </cell>
          <cell r="AZ289">
            <v>0</v>
          </cell>
          <cell r="BA289">
            <v>0</v>
          </cell>
          <cell r="BB289">
            <v>0</v>
          </cell>
          <cell r="BC289">
            <v>0</v>
          </cell>
          <cell r="BD289">
            <v>0</v>
          </cell>
          <cell r="BE289">
            <v>0</v>
          </cell>
          <cell r="BF289">
            <v>0</v>
          </cell>
          <cell r="BG289">
            <v>0</v>
          </cell>
          <cell r="BH289">
            <v>0</v>
          </cell>
          <cell r="BI289">
            <v>0</v>
          </cell>
          <cell r="BJ289">
            <v>0</v>
          </cell>
          <cell r="BK289">
            <v>0</v>
          </cell>
          <cell r="BL289">
            <v>0</v>
          </cell>
          <cell r="BM289">
            <v>0</v>
          </cell>
          <cell r="BN289">
            <v>0</v>
          </cell>
          <cell r="BO289">
            <v>0</v>
          </cell>
          <cell r="BP289">
            <v>0</v>
          </cell>
          <cell r="BQ289">
            <v>0</v>
          </cell>
          <cell r="BR289">
            <v>0</v>
          </cell>
          <cell r="BS289">
            <v>0</v>
          </cell>
          <cell r="BT289">
            <v>0</v>
          </cell>
          <cell r="BU289">
            <v>0</v>
          </cell>
          <cell r="BV289">
            <v>0</v>
          </cell>
          <cell r="BW289">
            <v>0</v>
          </cell>
          <cell r="BX289">
            <v>0</v>
          </cell>
          <cell r="BY289">
            <v>0</v>
          </cell>
          <cell r="BZ289">
            <v>0</v>
          </cell>
          <cell r="CA289">
            <v>0</v>
          </cell>
          <cell r="CB289">
            <v>0</v>
          </cell>
          <cell r="CC289">
            <v>0</v>
          </cell>
          <cell r="CD289">
            <v>0</v>
          </cell>
          <cell r="CE289">
            <v>-1935.7245999984443</v>
          </cell>
          <cell r="CF289">
            <v>-1576.3363999999128</v>
          </cell>
          <cell r="CG289">
            <v>37.117699999827892</v>
          </cell>
          <cell r="CH289">
            <v>0</v>
          </cell>
          <cell r="CI289">
            <v>0</v>
          </cell>
          <cell r="CJ289">
            <v>0</v>
          </cell>
          <cell r="CK289">
            <v>0</v>
          </cell>
          <cell r="CL289">
            <v>-339.55750000011176</v>
          </cell>
          <cell r="CM289">
            <v>138.01889999955893</v>
          </cell>
          <cell r="CN289">
            <v>-625.47999999998137</v>
          </cell>
          <cell r="CO289">
            <v>786.13810000009835</v>
          </cell>
          <cell r="CP289">
            <v>0</v>
          </cell>
          <cell r="CQ289">
            <v>-355.62539999978617</v>
          </cell>
          <cell r="CR289">
            <v>1631.1233999989927</v>
          </cell>
          <cell r="CS289">
            <v>636.17599999997765</v>
          </cell>
          <cell r="CT289">
            <v>597.45400000014342</v>
          </cell>
          <cell r="CU289">
            <v>0</v>
          </cell>
          <cell r="CV289">
            <v>0</v>
          </cell>
          <cell r="CW289">
            <v>0</v>
          </cell>
          <cell r="CX289">
            <v>0</v>
          </cell>
          <cell r="CY289">
            <v>-27.195400000084192</v>
          </cell>
          <cell r="CZ289">
            <v>246.05740000028163</v>
          </cell>
          <cell r="DA289">
            <v>51.258600000059232</v>
          </cell>
          <cell r="DB289">
            <v>46.777299999957904</v>
          </cell>
          <cell r="DC289">
            <v>12.965499999932945</v>
          </cell>
          <cell r="DD289">
            <v>67.630000000353903</v>
          </cell>
          <cell r="DE289">
            <v>0</v>
          </cell>
          <cell r="DF289">
            <v>0</v>
          </cell>
          <cell r="DG289">
            <v>0</v>
          </cell>
          <cell r="DH289">
            <v>0</v>
          </cell>
          <cell r="DI289">
            <v>0</v>
          </cell>
          <cell r="DJ289">
            <v>0</v>
          </cell>
          <cell r="DK289">
            <v>0</v>
          </cell>
          <cell r="DL289">
            <v>0</v>
          </cell>
          <cell r="DM289">
            <v>0</v>
          </cell>
          <cell r="DN289">
            <v>0</v>
          </cell>
          <cell r="DO289">
            <v>0</v>
          </cell>
          <cell r="DP289">
            <v>0</v>
          </cell>
          <cell r="DQ289">
            <v>0</v>
          </cell>
          <cell r="DR289">
            <v>0</v>
          </cell>
          <cell r="DS289">
            <v>0</v>
          </cell>
          <cell r="DT289">
            <v>0</v>
          </cell>
          <cell r="DU289">
            <v>0</v>
          </cell>
          <cell r="DV289">
            <v>0</v>
          </cell>
          <cell r="DW289">
            <v>0</v>
          </cell>
          <cell r="DX289">
            <v>0</v>
          </cell>
          <cell r="DY289">
            <v>0</v>
          </cell>
          <cell r="DZ289">
            <v>0</v>
          </cell>
          <cell r="EA289">
            <v>0</v>
          </cell>
          <cell r="EB289">
            <v>0</v>
          </cell>
          <cell r="EC289">
            <v>0</v>
          </cell>
          <cell r="ED289">
            <v>0</v>
          </cell>
        </row>
        <row r="290"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0</v>
          </cell>
          <cell r="AH290">
            <v>0</v>
          </cell>
          <cell r="AI290">
            <v>0</v>
          </cell>
          <cell r="AJ290">
            <v>0</v>
          </cell>
          <cell r="AK290">
            <v>0</v>
          </cell>
          <cell r="AL290">
            <v>0</v>
          </cell>
          <cell r="AM290">
            <v>0</v>
          </cell>
          <cell r="AN290">
            <v>0</v>
          </cell>
          <cell r="AO290">
            <v>0</v>
          </cell>
          <cell r="AP290">
            <v>0</v>
          </cell>
          <cell r="AQ290">
            <v>0</v>
          </cell>
          <cell r="AR290">
            <v>0</v>
          </cell>
          <cell r="AS290">
            <v>0</v>
          </cell>
          <cell r="AT290">
            <v>0</v>
          </cell>
          <cell r="AU290">
            <v>0</v>
          </cell>
          <cell r="AV290">
            <v>0</v>
          </cell>
          <cell r="AW290">
            <v>0</v>
          </cell>
          <cell r="AX290">
            <v>0</v>
          </cell>
          <cell r="AY290">
            <v>0</v>
          </cell>
          <cell r="AZ290">
            <v>0</v>
          </cell>
          <cell r="BA290">
            <v>0</v>
          </cell>
          <cell r="BB290">
            <v>0</v>
          </cell>
          <cell r="BC290">
            <v>0</v>
          </cell>
          <cell r="BD290">
            <v>0</v>
          </cell>
          <cell r="BE290">
            <v>0</v>
          </cell>
          <cell r="BF290">
            <v>0</v>
          </cell>
          <cell r="BG290">
            <v>0</v>
          </cell>
          <cell r="BH290">
            <v>0</v>
          </cell>
          <cell r="BI290">
            <v>0</v>
          </cell>
          <cell r="BJ290">
            <v>0</v>
          </cell>
          <cell r="BK290">
            <v>0</v>
          </cell>
          <cell r="BL290">
            <v>0</v>
          </cell>
          <cell r="BM290">
            <v>0</v>
          </cell>
          <cell r="BN290">
            <v>0</v>
          </cell>
          <cell r="BO290">
            <v>0</v>
          </cell>
          <cell r="BP290">
            <v>0</v>
          </cell>
          <cell r="BQ290">
            <v>0</v>
          </cell>
          <cell r="BR290">
            <v>0</v>
          </cell>
          <cell r="BS290">
            <v>0</v>
          </cell>
          <cell r="BT290">
            <v>0</v>
          </cell>
          <cell r="BU290">
            <v>0</v>
          </cell>
          <cell r="BV290">
            <v>0</v>
          </cell>
          <cell r="BW290">
            <v>0</v>
          </cell>
          <cell r="BX290">
            <v>0</v>
          </cell>
          <cell r="BY290">
            <v>0</v>
          </cell>
          <cell r="BZ290">
            <v>0</v>
          </cell>
          <cell r="CA290">
            <v>0</v>
          </cell>
          <cell r="CB290">
            <v>0</v>
          </cell>
          <cell r="CC290">
            <v>0</v>
          </cell>
          <cell r="CD290">
            <v>0</v>
          </cell>
          <cell r="CE290">
            <v>33955.093520000577</v>
          </cell>
          <cell r="CF290">
            <v>2242.9345199996606</v>
          </cell>
          <cell r="CG290">
            <v>2231.9723800001666</v>
          </cell>
          <cell r="CH290">
            <v>5722.1041699992493</v>
          </cell>
          <cell r="CI290">
            <v>1814.1700900001451</v>
          </cell>
          <cell r="CJ290">
            <v>506.1429999996908</v>
          </cell>
          <cell r="CK290">
            <v>1209.8106500003487</v>
          </cell>
          <cell r="CL290">
            <v>4600.8004499990493</v>
          </cell>
          <cell r="CM290">
            <v>5035.6174199990928</v>
          </cell>
          <cell r="CN290">
            <v>1586.7221200000495</v>
          </cell>
          <cell r="CO290">
            <v>2339.2199699999765</v>
          </cell>
          <cell r="CP290">
            <v>1870.6437599994242</v>
          </cell>
          <cell r="CQ290">
            <v>4794.9549899995327</v>
          </cell>
          <cell r="CR290">
            <v>54327.58957003057</v>
          </cell>
          <cell r="CS290">
            <v>8726.31712000072</v>
          </cell>
          <cell r="CT290">
            <v>2931.384100000374</v>
          </cell>
          <cell r="CU290">
            <v>2076.7229800000787</v>
          </cell>
          <cell r="CV290">
            <v>3153.6268099993467</v>
          </cell>
          <cell r="CW290">
            <v>577.07700000004843</v>
          </cell>
          <cell r="CX290">
            <v>3607.327840000391</v>
          </cell>
          <cell r="CY290">
            <v>6047.3526800014079</v>
          </cell>
          <cell r="CZ290">
            <v>4218.3830800000578</v>
          </cell>
          <cell r="DA290">
            <v>1660.0616999994963</v>
          </cell>
          <cell r="DB290">
            <v>3546.9743600003421</v>
          </cell>
          <cell r="DC290">
            <v>868.34320000000298</v>
          </cell>
          <cell r="DD290">
            <v>16914.018699999899</v>
          </cell>
          <cell r="DE290">
            <v>0</v>
          </cell>
          <cell r="DF290">
            <v>0</v>
          </cell>
          <cell r="DG290">
            <v>0</v>
          </cell>
          <cell r="DH290">
            <v>0</v>
          </cell>
          <cell r="DI290">
            <v>0</v>
          </cell>
          <cell r="DJ290">
            <v>0</v>
          </cell>
          <cell r="DK290">
            <v>0</v>
          </cell>
          <cell r="DL290">
            <v>0</v>
          </cell>
          <cell r="DM290">
            <v>0</v>
          </cell>
          <cell r="DN290">
            <v>0</v>
          </cell>
          <cell r="DO290">
            <v>0</v>
          </cell>
          <cell r="DP290">
            <v>0</v>
          </cell>
          <cell r="DQ290">
            <v>0</v>
          </cell>
          <cell r="DR290">
            <v>0</v>
          </cell>
          <cell r="DS290">
            <v>0</v>
          </cell>
          <cell r="DT290">
            <v>0</v>
          </cell>
          <cell r="DU290">
            <v>0</v>
          </cell>
          <cell r="DV290">
            <v>0</v>
          </cell>
          <cell r="DW290">
            <v>0</v>
          </cell>
          <cell r="DX290">
            <v>0</v>
          </cell>
          <cell r="DY290">
            <v>0</v>
          </cell>
          <cell r="DZ290">
            <v>0</v>
          </cell>
          <cell r="EA290">
            <v>0</v>
          </cell>
          <cell r="EB290">
            <v>0</v>
          </cell>
          <cell r="EC290">
            <v>0</v>
          </cell>
          <cell r="ED290">
            <v>0</v>
          </cell>
        </row>
        <row r="291"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0</v>
          </cell>
          <cell r="AN291">
            <v>0</v>
          </cell>
          <cell r="AO291">
            <v>0</v>
          </cell>
          <cell r="AP291">
            <v>0</v>
          </cell>
          <cell r="AQ291">
            <v>0</v>
          </cell>
          <cell r="AR291">
            <v>0</v>
          </cell>
          <cell r="AS291">
            <v>0</v>
          </cell>
          <cell r="AT291">
            <v>0</v>
          </cell>
          <cell r="AU291">
            <v>0</v>
          </cell>
          <cell r="AV291">
            <v>0</v>
          </cell>
          <cell r="AW291">
            <v>0</v>
          </cell>
          <cell r="AX291">
            <v>0</v>
          </cell>
          <cell r="AY291">
            <v>0</v>
          </cell>
          <cell r="AZ291">
            <v>0</v>
          </cell>
          <cell r="BA291">
            <v>0</v>
          </cell>
          <cell r="BB291">
            <v>0</v>
          </cell>
          <cell r="BC291">
            <v>0</v>
          </cell>
          <cell r="BD291">
            <v>0</v>
          </cell>
          <cell r="BE291">
            <v>0</v>
          </cell>
          <cell r="BF291">
            <v>0</v>
          </cell>
          <cell r="BG291">
            <v>0</v>
          </cell>
          <cell r="BH291">
            <v>0</v>
          </cell>
          <cell r="BI291">
            <v>0</v>
          </cell>
          <cell r="BJ291">
            <v>0</v>
          </cell>
          <cell r="BK291">
            <v>0</v>
          </cell>
          <cell r="BL291">
            <v>0</v>
          </cell>
          <cell r="BM291">
            <v>0</v>
          </cell>
          <cell r="BN291">
            <v>0</v>
          </cell>
          <cell r="BO291">
            <v>0</v>
          </cell>
          <cell r="BP291">
            <v>0</v>
          </cell>
          <cell r="BQ291">
            <v>0</v>
          </cell>
          <cell r="BR291">
            <v>0</v>
          </cell>
          <cell r="BS291">
            <v>0</v>
          </cell>
          <cell r="BT291">
            <v>0</v>
          </cell>
          <cell r="BU291">
            <v>0</v>
          </cell>
          <cell r="BV291">
            <v>0</v>
          </cell>
          <cell r="BW291">
            <v>0</v>
          </cell>
          <cell r="BX291">
            <v>0</v>
          </cell>
          <cell r="BY291">
            <v>0</v>
          </cell>
          <cell r="BZ291">
            <v>0</v>
          </cell>
          <cell r="CA291">
            <v>0</v>
          </cell>
          <cell r="CB291">
            <v>0</v>
          </cell>
          <cell r="CC291">
            <v>0</v>
          </cell>
          <cell r="CD291">
            <v>0</v>
          </cell>
          <cell r="CE291">
            <v>1.9650580006240759E-3</v>
          </cell>
          <cell r="CF291">
            <v>0</v>
          </cell>
          <cell r="CG291">
            <v>0</v>
          </cell>
          <cell r="CH291">
            <v>0</v>
          </cell>
          <cell r="CI291">
            <v>0</v>
          </cell>
          <cell r="CJ291">
            <v>0</v>
          </cell>
          <cell r="CK291">
            <v>0</v>
          </cell>
          <cell r="CL291">
            <v>2.684546000852106E-3</v>
          </cell>
          <cell r="CM291">
            <v>0</v>
          </cell>
          <cell r="CN291">
            <v>-1.7403600005538866E-4</v>
          </cell>
          <cell r="CO291">
            <v>-5.4545200017303008E-4</v>
          </cell>
          <cell r="CP291">
            <v>0</v>
          </cell>
          <cell r="CQ291">
            <v>0</v>
          </cell>
          <cell r="CR291">
            <v>0</v>
          </cell>
          <cell r="CS291">
            <v>0</v>
          </cell>
          <cell r="CT291">
            <v>0</v>
          </cell>
          <cell r="CU291">
            <v>0</v>
          </cell>
          <cell r="CV291">
            <v>0</v>
          </cell>
          <cell r="CW291">
            <v>0</v>
          </cell>
          <cell r="CX291">
            <v>0</v>
          </cell>
          <cell r="CY291">
            <v>0</v>
          </cell>
          <cell r="CZ291">
            <v>0</v>
          </cell>
          <cell r="DA291">
            <v>0</v>
          </cell>
          <cell r="DB291">
            <v>0</v>
          </cell>
          <cell r="DC291">
            <v>0</v>
          </cell>
          <cell r="DD291">
            <v>0</v>
          </cell>
          <cell r="DE291">
            <v>0</v>
          </cell>
          <cell r="DF291">
            <v>0</v>
          </cell>
          <cell r="DG291">
            <v>0</v>
          </cell>
          <cell r="DH291">
            <v>0</v>
          </cell>
          <cell r="DI291">
            <v>0</v>
          </cell>
          <cell r="DJ291">
            <v>0</v>
          </cell>
          <cell r="DK291">
            <v>0</v>
          </cell>
          <cell r="DL291">
            <v>0</v>
          </cell>
          <cell r="DM291">
            <v>0</v>
          </cell>
          <cell r="DN291">
            <v>0</v>
          </cell>
          <cell r="DO291">
            <v>0</v>
          </cell>
          <cell r="DP291">
            <v>0</v>
          </cell>
          <cell r="DQ291">
            <v>0</v>
          </cell>
          <cell r="DR291">
            <v>0</v>
          </cell>
          <cell r="DS291">
            <v>0</v>
          </cell>
          <cell r="DT291">
            <v>0</v>
          </cell>
          <cell r="DU291">
            <v>0</v>
          </cell>
          <cell r="DV291">
            <v>0</v>
          </cell>
          <cell r="DW291">
            <v>0</v>
          </cell>
          <cell r="DX291">
            <v>0</v>
          </cell>
          <cell r="DY291">
            <v>0</v>
          </cell>
          <cell r="DZ291">
            <v>0</v>
          </cell>
          <cell r="EA291">
            <v>0</v>
          </cell>
          <cell r="EB291">
            <v>0</v>
          </cell>
          <cell r="EC291">
            <v>0</v>
          </cell>
          <cell r="ED291">
            <v>0</v>
          </cell>
        </row>
        <row r="292"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  <cell r="AS292">
            <v>0</v>
          </cell>
          <cell r="AT292">
            <v>0</v>
          </cell>
          <cell r="AU292">
            <v>0</v>
          </cell>
          <cell r="AV292">
            <v>0</v>
          </cell>
          <cell r="AW292">
            <v>0</v>
          </cell>
          <cell r="AX292">
            <v>0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0</v>
          </cell>
          <cell r="BD292">
            <v>0</v>
          </cell>
          <cell r="BE292">
            <v>0</v>
          </cell>
          <cell r="BF292">
            <v>0</v>
          </cell>
          <cell r="BG292">
            <v>0</v>
          </cell>
          <cell r="BH292">
            <v>0</v>
          </cell>
          <cell r="BI292">
            <v>0</v>
          </cell>
          <cell r="BJ292">
            <v>0</v>
          </cell>
          <cell r="BK292">
            <v>0</v>
          </cell>
          <cell r="BL292">
            <v>0</v>
          </cell>
          <cell r="BM292">
            <v>0</v>
          </cell>
          <cell r="BN292">
            <v>0</v>
          </cell>
          <cell r="BO292">
            <v>0</v>
          </cell>
          <cell r="BP292">
            <v>0</v>
          </cell>
          <cell r="BQ292">
            <v>0</v>
          </cell>
          <cell r="BR292">
            <v>0</v>
          </cell>
          <cell r="BS292">
            <v>0</v>
          </cell>
          <cell r="BT292">
            <v>0</v>
          </cell>
          <cell r="BU292">
            <v>0</v>
          </cell>
          <cell r="BV292">
            <v>0</v>
          </cell>
          <cell r="BW292">
            <v>0</v>
          </cell>
          <cell r="BX292">
            <v>0</v>
          </cell>
          <cell r="BY292">
            <v>0</v>
          </cell>
          <cell r="BZ292">
            <v>0</v>
          </cell>
          <cell r="CA292">
            <v>0</v>
          </cell>
          <cell r="CB292">
            <v>0</v>
          </cell>
          <cell r="CC292">
            <v>0</v>
          </cell>
          <cell r="CD292">
            <v>0</v>
          </cell>
          <cell r="CE292">
            <v>0</v>
          </cell>
          <cell r="CF292">
            <v>0</v>
          </cell>
          <cell r="CG292">
            <v>0</v>
          </cell>
          <cell r="CH292">
            <v>0</v>
          </cell>
          <cell r="CI292">
            <v>0</v>
          </cell>
          <cell r="CJ292">
            <v>0</v>
          </cell>
          <cell r="CK292">
            <v>0</v>
          </cell>
          <cell r="CL292">
            <v>0</v>
          </cell>
          <cell r="CM292">
            <v>0</v>
          </cell>
          <cell r="CN292">
            <v>0</v>
          </cell>
          <cell r="CO292">
            <v>0</v>
          </cell>
          <cell r="CP292">
            <v>0</v>
          </cell>
          <cell r="CQ292">
            <v>0</v>
          </cell>
          <cell r="CR292">
            <v>0</v>
          </cell>
          <cell r="CS292">
            <v>0</v>
          </cell>
          <cell r="CT292">
            <v>0</v>
          </cell>
          <cell r="CU292">
            <v>0</v>
          </cell>
          <cell r="CV292">
            <v>0</v>
          </cell>
          <cell r="CW292">
            <v>0</v>
          </cell>
          <cell r="CX292">
            <v>0</v>
          </cell>
          <cell r="CY292">
            <v>0</v>
          </cell>
          <cell r="CZ292">
            <v>0</v>
          </cell>
          <cell r="DA292">
            <v>0</v>
          </cell>
          <cell r="DB292">
            <v>0</v>
          </cell>
          <cell r="DC292">
            <v>0</v>
          </cell>
          <cell r="DD292">
            <v>0</v>
          </cell>
          <cell r="DE292">
            <v>0</v>
          </cell>
          <cell r="DF292">
            <v>0</v>
          </cell>
          <cell r="DG292">
            <v>0</v>
          </cell>
          <cell r="DH292">
            <v>0</v>
          </cell>
          <cell r="DI292">
            <v>0</v>
          </cell>
          <cell r="DJ292">
            <v>0</v>
          </cell>
          <cell r="DK292">
            <v>0</v>
          </cell>
          <cell r="DL292">
            <v>0</v>
          </cell>
          <cell r="DM292">
            <v>0</v>
          </cell>
          <cell r="DN292">
            <v>0</v>
          </cell>
          <cell r="DO292">
            <v>0</v>
          </cell>
          <cell r="DP292">
            <v>0</v>
          </cell>
          <cell r="DQ292">
            <v>0</v>
          </cell>
          <cell r="DR292">
            <v>0</v>
          </cell>
          <cell r="DS292">
            <v>0</v>
          </cell>
          <cell r="DT292">
            <v>0</v>
          </cell>
          <cell r="DU292">
            <v>0</v>
          </cell>
          <cell r="DV292">
            <v>0</v>
          </cell>
          <cell r="DW292">
            <v>0</v>
          </cell>
          <cell r="DX292">
            <v>0</v>
          </cell>
          <cell r="DY292">
            <v>0</v>
          </cell>
          <cell r="DZ292">
            <v>0</v>
          </cell>
          <cell r="EA292">
            <v>0</v>
          </cell>
          <cell r="EB292">
            <v>0</v>
          </cell>
          <cell r="EC292">
            <v>0</v>
          </cell>
          <cell r="ED292">
            <v>0</v>
          </cell>
        </row>
        <row r="293"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0</v>
          </cell>
          <cell r="AM293">
            <v>0</v>
          </cell>
          <cell r="AN293">
            <v>0</v>
          </cell>
          <cell r="AO293">
            <v>0</v>
          </cell>
          <cell r="AP293">
            <v>0</v>
          </cell>
          <cell r="AQ293">
            <v>0</v>
          </cell>
          <cell r="AR293">
            <v>0</v>
          </cell>
          <cell r="AS293">
            <v>0</v>
          </cell>
          <cell r="AT293">
            <v>0</v>
          </cell>
          <cell r="AU293">
            <v>0</v>
          </cell>
          <cell r="AV293">
            <v>0</v>
          </cell>
          <cell r="AW293">
            <v>0</v>
          </cell>
          <cell r="AX293">
            <v>0</v>
          </cell>
          <cell r="AY293">
            <v>0</v>
          </cell>
          <cell r="AZ293">
            <v>0</v>
          </cell>
          <cell r="BA293">
            <v>0</v>
          </cell>
          <cell r="BB293">
            <v>0</v>
          </cell>
          <cell r="BC293">
            <v>0</v>
          </cell>
          <cell r="BD293">
            <v>0</v>
          </cell>
          <cell r="BE293">
            <v>0</v>
          </cell>
          <cell r="BF293">
            <v>0</v>
          </cell>
          <cell r="BG293">
            <v>0</v>
          </cell>
          <cell r="BH293">
            <v>0</v>
          </cell>
          <cell r="BI293">
            <v>0</v>
          </cell>
          <cell r="BJ293">
            <v>0</v>
          </cell>
          <cell r="BK293">
            <v>0</v>
          </cell>
          <cell r="BL293">
            <v>0</v>
          </cell>
          <cell r="BM293">
            <v>0</v>
          </cell>
          <cell r="BN293">
            <v>0</v>
          </cell>
          <cell r="BO293">
            <v>0</v>
          </cell>
          <cell r="BP293">
            <v>0</v>
          </cell>
          <cell r="BQ293">
            <v>0</v>
          </cell>
          <cell r="BR293">
            <v>0</v>
          </cell>
          <cell r="BS293">
            <v>0</v>
          </cell>
          <cell r="BT293">
            <v>0</v>
          </cell>
          <cell r="BU293">
            <v>0</v>
          </cell>
          <cell r="BV293">
            <v>0</v>
          </cell>
          <cell r="BW293">
            <v>0</v>
          </cell>
          <cell r="BX293">
            <v>0</v>
          </cell>
          <cell r="BY293">
            <v>0</v>
          </cell>
          <cell r="BZ293">
            <v>0</v>
          </cell>
          <cell r="CA293">
            <v>0</v>
          </cell>
          <cell r="CB293">
            <v>0</v>
          </cell>
          <cell r="CC293">
            <v>0</v>
          </cell>
          <cell r="CD293">
            <v>0</v>
          </cell>
          <cell r="CE293">
            <v>0</v>
          </cell>
          <cell r="CF293">
            <v>0</v>
          </cell>
          <cell r="CG293">
            <v>0</v>
          </cell>
          <cell r="CH293">
            <v>0</v>
          </cell>
          <cell r="CI293">
            <v>0</v>
          </cell>
          <cell r="CJ293">
            <v>0</v>
          </cell>
          <cell r="CK293">
            <v>0</v>
          </cell>
          <cell r="CL293">
            <v>0</v>
          </cell>
          <cell r="CM293">
            <v>0</v>
          </cell>
          <cell r="CN293">
            <v>0</v>
          </cell>
          <cell r="CO293">
            <v>0</v>
          </cell>
          <cell r="CP293">
            <v>0</v>
          </cell>
          <cell r="CQ293">
            <v>0</v>
          </cell>
          <cell r="CR293">
            <v>0</v>
          </cell>
          <cell r="CS293">
            <v>0</v>
          </cell>
          <cell r="CT293">
            <v>0</v>
          </cell>
          <cell r="CU293">
            <v>0</v>
          </cell>
          <cell r="CV293">
            <v>0</v>
          </cell>
          <cell r="CW293">
            <v>0</v>
          </cell>
          <cell r="CX293">
            <v>0</v>
          </cell>
          <cell r="CY293">
            <v>0</v>
          </cell>
          <cell r="CZ293">
            <v>0</v>
          </cell>
          <cell r="DA293">
            <v>0</v>
          </cell>
          <cell r="DB293">
            <v>0</v>
          </cell>
          <cell r="DC293">
            <v>0</v>
          </cell>
          <cell r="DD293">
            <v>0</v>
          </cell>
          <cell r="DE293">
            <v>0</v>
          </cell>
          <cell r="DF293">
            <v>0</v>
          </cell>
          <cell r="DG293">
            <v>0</v>
          </cell>
          <cell r="DH293">
            <v>0</v>
          </cell>
          <cell r="DI293">
            <v>0</v>
          </cell>
          <cell r="DJ293">
            <v>0</v>
          </cell>
          <cell r="DK293">
            <v>0</v>
          </cell>
          <cell r="DL293">
            <v>0</v>
          </cell>
          <cell r="DM293">
            <v>0</v>
          </cell>
          <cell r="DN293">
            <v>0</v>
          </cell>
          <cell r="DO293">
            <v>0</v>
          </cell>
          <cell r="DP293">
            <v>0</v>
          </cell>
          <cell r="DQ293">
            <v>0</v>
          </cell>
          <cell r="DR293">
            <v>0</v>
          </cell>
          <cell r="DS293">
            <v>0</v>
          </cell>
          <cell r="DT293">
            <v>0</v>
          </cell>
          <cell r="DU293">
            <v>0</v>
          </cell>
          <cell r="DV293">
            <v>0</v>
          </cell>
          <cell r="DW293">
            <v>0</v>
          </cell>
          <cell r="DX293">
            <v>0</v>
          </cell>
          <cell r="DY293">
            <v>0</v>
          </cell>
          <cell r="DZ293">
            <v>0</v>
          </cell>
          <cell r="EA293">
            <v>0</v>
          </cell>
          <cell r="EB293">
            <v>0</v>
          </cell>
          <cell r="EC293">
            <v>0</v>
          </cell>
          <cell r="ED293">
            <v>0</v>
          </cell>
        </row>
        <row r="294"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K294">
            <v>0</v>
          </cell>
          <cell r="AL294">
            <v>0</v>
          </cell>
          <cell r="AM294">
            <v>0</v>
          </cell>
          <cell r="AN294">
            <v>0</v>
          </cell>
          <cell r="AO294">
            <v>0</v>
          </cell>
          <cell r="AP294">
            <v>0</v>
          </cell>
          <cell r="AQ294">
            <v>0</v>
          </cell>
          <cell r="AR294">
            <v>0</v>
          </cell>
          <cell r="AS294">
            <v>0</v>
          </cell>
          <cell r="AT294">
            <v>0</v>
          </cell>
          <cell r="AU294">
            <v>0</v>
          </cell>
          <cell r="AV294">
            <v>0</v>
          </cell>
          <cell r="AW294">
            <v>0</v>
          </cell>
          <cell r="AX294">
            <v>0</v>
          </cell>
          <cell r="AY294">
            <v>0</v>
          </cell>
          <cell r="AZ294">
            <v>0</v>
          </cell>
          <cell r="BA294">
            <v>0</v>
          </cell>
          <cell r="BB294">
            <v>0</v>
          </cell>
          <cell r="BC294">
            <v>0</v>
          </cell>
          <cell r="BD294">
            <v>0</v>
          </cell>
          <cell r="BE294">
            <v>0</v>
          </cell>
          <cell r="BF294">
            <v>0</v>
          </cell>
          <cell r="BG294">
            <v>0</v>
          </cell>
          <cell r="BH294">
            <v>0</v>
          </cell>
          <cell r="BI294">
            <v>0</v>
          </cell>
          <cell r="BJ294">
            <v>0</v>
          </cell>
          <cell r="BK294">
            <v>0</v>
          </cell>
          <cell r="BL294">
            <v>0</v>
          </cell>
          <cell r="BM294">
            <v>0</v>
          </cell>
          <cell r="BN294">
            <v>0</v>
          </cell>
          <cell r="BO294">
            <v>0</v>
          </cell>
          <cell r="BP294">
            <v>0</v>
          </cell>
          <cell r="BQ294">
            <v>0</v>
          </cell>
          <cell r="BR294">
            <v>0</v>
          </cell>
          <cell r="BS294">
            <v>0</v>
          </cell>
          <cell r="BT294">
            <v>0</v>
          </cell>
          <cell r="BU294">
            <v>0</v>
          </cell>
          <cell r="BV294">
            <v>0</v>
          </cell>
          <cell r="BW294">
            <v>0</v>
          </cell>
          <cell r="BX294">
            <v>0</v>
          </cell>
          <cell r="BY294">
            <v>0</v>
          </cell>
          <cell r="BZ294">
            <v>0</v>
          </cell>
          <cell r="CA294">
            <v>0</v>
          </cell>
          <cell r="CB294">
            <v>0</v>
          </cell>
          <cell r="CC294">
            <v>0</v>
          </cell>
          <cell r="CD294">
            <v>0</v>
          </cell>
          <cell r="CE294">
            <v>0</v>
          </cell>
          <cell r="CF294">
            <v>0</v>
          </cell>
          <cell r="CG294">
            <v>0</v>
          </cell>
          <cell r="CH294">
            <v>0</v>
          </cell>
          <cell r="CI294">
            <v>0</v>
          </cell>
          <cell r="CJ294">
            <v>0</v>
          </cell>
          <cell r="CK294">
            <v>0</v>
          </cell>
          <cell r="CL294">
            <v>0</v>
          </cell>
          <cell r="CM294">
            <v>0</v>
          </cell>
          <cell r="CN294">
            <v>0</v>
          </cell>
          <cell r="CO294">
            <v>0</v>
          </cell>
          <cell r="CP294">
            <v>0</v>
          </cell>
          <cell r="CQ294">
            <v>0</v>
          </cell>
          <cell r="CR294">
            <v>0</v>
          </cell>
          <cell r="CS294">
            <v>0</v>
          </cell>
          <cell r="CT294">
            <v>0</v>
          </cell>
          <cell r="CU294">
            <v>0</v>
          </cell>
          <cell r="CV294">
            <v>0</v>
          </cell>
          <cell r="CW294">
            <v>0</v>
          </cell>
          <cell r="CX294">
            <v>0</v>
          </cell>
          <cell r="CY294">
            <v>0</v>
          </cell>
          <cell r="CZ294">
            <v>0</v>
          </cell>
          <cell r="DA294">
            <v>0</v>
          </cell>
          <cell r="DB294">
            <v>0</v>
          </cell>
          <cell r="DC294">
            <v>0</v>
          </cell>
          <cell r="DD294">
            <v>0</v>
          </cell>
          <cell r="DE294">
            <v>0</v>
          </cell>
          <cell r="DF294">
            <v>0</v>
          </cell>
          <cell r="DG294">
            <v>0</v>
          </cell>
          <cell r="DH294">
            <v>0</v>
          </cell>
          <cell r="DI294">
            <v>0</v>
          </cell>
          <cell r="DJ294">
            <v>0</v>
          </cell>
          <cell r="DK294">
            <v>0</v>
          </cell>
          <cell r="DL294">
            <v>0</v>
          </cell>
          <cell r="DM294">
            <v>0</v>
          </cell>
          <cell r="DN294">
            <v>0</v>
          </cell>
          <cell r="DO294">
            <v>0</v>
          </cell>
          <cell r="DP294">
            <v>0</v>
          </cell>
          <cell r="DQ294">
            <v>0</v>
          </cell>
          <cell r="DR294">
            <v>0</v>
          </cell>
          <cell r="DS294">
            <v>0</v>
          </cell>
          <cell r="DT294">
            <v>0</v>
          </cell>
          <cell r="DU294">
            <v>0</v>
          </cell>
          <cell r="DV294">
            <v>0</v>
          </cell>
          <cell r="DW294">
            <v>0</v>
          </cell>
          <cell r="DX294">
            <v>0</v>
          </cell>
          <cell r="DY294">
            <v>0</v>
          </cell>
          <cell r="DZ294">
            <v>0</v>
          </cell>
          <cell r="EA294">
            <v>0</v>
          </cell>
          <cell r="EB294">
            <v>0</v>
          </cell>
          <cell r="EC294">
            <v>0</v>
          </cell>
          <cell r="ED294">
            <v>0</v>
          </cell>
        </row>
        <row r="295"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  <cell r="AE295">
            <v>3.6181932365493275E-3</v>
          </cell>
          <cell r="AF295">
            <v>1.8418885605842733E-4</v>
          </cell>
          <cell r="AG295">
            <v>3.2641618810361206E-4</v>
          </cell>
          <cell r="AH295">
            <v>6.9684817322122894E-4</v>
          </cell>
          <cell r="AI295">
            <v>1.4924163834735271E-3</v>
          </cell>
          <cell r="AJ295">
            <v>1.4505841254605911E-3</v>
          </cell>
          <cell r="AK295">
            <v>-3.3875460420748627E-3</v>
          </cell>
          <cell r="AL295">
            <v>4.3355314413812129E-4</v>
          </cell>
          <cell r="AM295">
            <v>1.3005991604128075E-3</v>
          </cell>
          <cell r="AN295">
            <v>4.1868537013239893E-5</v>
          </cell>
          <cell r="AO295">
            <v>6.3583448420176381E-4</v>
          </cell>
          <cell r="AP295">
            <v>2.4706946617850112E-4</v>
          </cell>
          <cell r="AQ295">
            <v>1.9636076036234212E-4</v>
          </cell>
          <cell r="AR295">
            <v>0</v>
          </cell>
          <cell r="AS295">
            <v>0</v>
          </cell>
          <cell r="AT295">
            <v>0</v>
          </cell>
          <cell r="AU295">
            <v>0</v>
          </cell>
          <cell r="AV295">
            <v>0</v>
          </cell>
          <cell r="AW295">
            <v>0</v>
          </cell>
          <cell r="AX295">
            <v>0</v>
          </cell>
          <cell r="AY295">
            <v>0</v>
          </cell>
          <cell r="AZ295">
            <v>0</v>
          </cell>
          <cell r="BA295">
            <v>0</v>
          </cell>
          <cell r="BB295">
            <v>0</v>
          </cell>
          <cell r="BC295">
            <v>0</v>
          </cell>
          <cell r="BD295">
            <v>0</v>
          </cell>
          <cell r="BE295">
            <v>0</v>
          </cell>
          <cell r="BF295">
            <v>0</v>
          </cell>
          <cell r="BG295">
            <v>0</v>
          </cell>
          <cell r="BH295">
            <v>0</v>
          </cell>
          <cell r="BI295">
            <v>0</v>
          </cell>
          <cell r="BJ295">
            <v>0</v>
          </cell>
          <cell r="BK295">
            <v>0</v>
          </cell>
          <cell r="BL295">
            <v>0</v>
          </cell>
          <cell r="BM295">
            <v>0</v>
          </cell>
          <cell r="BN295">
            <v>0</v>
          </cell>
          <cell r="BO295">
            <v>0</v>
          </cell>
          <cell r="BP295">
            <v>0</v>
          </cell>
          <cell r="BQ295">
            <v>0</v>
          </cell>
          <cell r="BR295">
            <v>0</v>
          </cell>
          <cell r="BS295">
            <v>0</v>
          </cell>
          <cell r="BT295">
            <v>0</v>
          </cell>
          <cell r="BU295">
            <v>0</v>
          </cell>
          <cell r="BV295">
            <v>0</v>
          </cell>
          <cell r="BW295">
            <v>0</v>
          </cell>
          <cell r="BX295">
            <v>0</v>
          </cell>
          <cell r="BY295">
            <v>0</v>
          </cell>
          <cell r="BZ295">
            <v>0</v>
          </cell>
          <cell r="CA295">
            <v>0</v>
          </cell>
          <cell r="CB295">
            <v>0</v>
          </cell>
          <cell r="CC295">
            <v>0</v>
          </cell>
          <cell r="CD295">
            <v>0</v>
          </cell>
          <cell r="CE295">
            <v>0</v>
          </cell>
          <cell r="CF295">
            <v>0</v>
          </cell>
          <cell r="CG295">
            <v>0</v>
          </cell>
          <cell r="CH295">
            <v>0</v>
          </cell>
          <cell r="CI295">
            <v>0</v>
          </cell>
          <cell r="CJ295">
            <v>0</v>
          </cell>
          <cell r="CK295">
            <v>0</v>
          </cell>
          <cell r="CL295">
            <v>0</v>
          </cell>
          <cell r="CM295">
            <v>0</v>
          </cell>
          <cell r="CN295">
            <v>0</v>
          </cell>
          <cell r="CO295">
            <v>0</v>
          </cell>
          <cell r="CP295">
            <v>0</v>
          </cell>
          <cell r="CQ295">
            <v>0</v>
          </cell>
          <cell r="CR295">
            <v>0</v>
          </cell>
          <cell r="CS295">
            <v>0</v>
          </cell>
          <cell r="CT295">
            <v>0</v>
          </cell>
          <cell r="CU295">
            <v>0</v>
          </cell>
          <cell r="CV295">
            <v>0</v>
          </cell>
          <cell r="CW295">
            <v>0</v>
          </cell>
          <cell r="CX295">
            <v>0</v>
          </cell>
          <cell r="CY295">
            <v>0</v>
          </cell>
          <cell r="CZ295">
            <v>0</v>
          </cell>
          <cell r="DA295">
            <v>0</v>
          </cell>
          <cell r="DB295">
            <v>0</v>
          </cell>
          <cell r="DC295">
            <v>0</v>
          </cell>
          <cell r="DD295">
            <v>0</v>
          </cell>
          <cell r="DE295">
            <v>0</v>
          </cell>
          <cell r="DF295">
            <v>0</v>
          </cell>
          <cell r="DG295">
            <v>0</v>
          </cell>
          <cell r="DH295">
            <v>0</v>
          </cell>
          <cell r="DI295">
            <v>0</v>
          </cell>
          <cell r="DJ295">
            <v>0</v>
          </cell>
          <cell r="DK295">
            <v>0</v>
          </cell>
          <cell r="DL295">
            <v>0</v>
          </cell>
          <cell r="DM295">
            <v>0</v>
          </cell>
          <cell r="DN295">
            <v>0</v>
          </cell>
          <cell r="DO295">
            <v>0</v>
          </cell>
          <cell r="DP295">
            <v>0</v>
          </cell>
          <cell r="DQ295">
            <v>0</v>
          </cell>
          <cell r="DR295">
            <v>0</v>
          </cell>
          <cell r="DS295">
            <v>0</v>
          </cell>
          <cell r="DT295">
            <v>0</v>
          </cell>
          <cell r="DU295">
            <v>0</v>
          </cell>
          <cell r="DV295">
            <v>0</v>
          </cell>
          <cell r="DW295">
            <v>0</v>
          </cell>
          <cell r="DX295">
            <v>0</v>
          </cell>
          <cell r="DY295">
            <v>0</v>
          </cell>
          <cell r="DZ295">
            <v>0</v>
          </cell>
          <cell r="EA295">
            <v>0</v>
          </cell>
          <cell r="EB295">
            <v>0</v>
          </cell>
          <cell r="EC295">
            <v>0</v>
          </cell>
          <cell r="ED295">
            <v>0</v>
          </cell>
        </row>
        <row r="296"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0</v>
          </cell>
          <cell r="AJ296">
            <v>0</v>
          </cell>
          <cell r="AK296">
            <v>0</v>
          </cell>
          <cell r="AL296">
            <v>0</v>
          </cell>
          <cell r="AM296">
            <v>0</v>
          </cell>
          <cell r="AN296">
            <v>0</v>
          </cell>
          <cell r="AO296">
            <v>0</v>
          </cell>
          <cell r="AP296">
            <v>0</v>
          </cell>
          <cell r="AQ296">
            <v>0</v>
          </cell>
          <cell r="AR296">
            <v>0</v>
          </cell>
          <cell r="AS296">
            <v>0</v>
          </cell>
          <cell r="AT296">
            <v>0</v>
          </cell>
          <cell r="AU296">
            <v>0</v>
          </cell>
          <cell r="AV296">
            <v>0</v>
          </cell>
          <cell r="AW296">
            <v>0</v>
          </cell>
          <cell r="AX296">
            <v>0</v>
          </cell>
          <cell r="AY296">
            <v>0</v>
          </cell>
          <cell r="AZ296">
            <v>0</v>
          </cell>
          <cell r="BA296">
            <v>0</v>
          </cell>
          <cell r="BB296">
            <v>0</v>
          </cell>
          <cell r="BC296">
            <v>0</v>
          </cell>
          <cell r="BD296">
            <v>0</v>
          </cell>
          <cell r="BE296">
            <v>0</v>
          </cell>
          <cell r="BF296">
            <v>0</v>
          </cell>
          <cell r="BG296">
            <v>0</v>
          </cell>
          <cell r="BH296">
            <v>0</v>
          </cell>
          <cell r="BI296">
            <v>0</v>
          </cell>
          <cell r="BJ296">
            <v>0</v>
          </cell>
          <cell r="BK296">
            <v>0</v>
          </cell>
          <cell r="BL296">
            <v>0</v>
          </cell>
          <cell r="BM296">
            <v>0</v>
          </cell>
          <cell r="BN296">
            <v>0</v>
          </cell>
          <cell r="BO296">
            <v>0</v>
          </cell>
          <cell r="BP296">
            <v>0</v>
          </cell>
          <cell r="BQ296">
            <v>0</v>
          </cell>
          <cell r="BR296">
            <v>0</v>
          </cell>
          <cell r="BS296">
            <v>0</v>
          </cell>
          <cell r="BT296">
            <v>0</v>
          </cell>
          <cell r="BU296">
            <v>0</v>
          </cell>
          <cell r="BV296">
            <v>0</v>
          </cell>
          <cell r="BW296">
            <v>0</v>
          </cell>
          <cell r="BX296">
            <v>0</v>
          </cell>
          <cell r="BY296">
            <v>0</v>
          </cell>
          <cell r="BZ296">
            <v>0</v>
          </cell>
          <cell r="CA296">
            <v>0</v>
          </cell>
          <cell r="CB296">
            <v>0</v>
          </cell>
          <cell r="CC296">
            <v>0</v>
          </cell>
          <cell r="CD296">
            <v>0</v>
          </cell>
          <cell r="CE296">
            <v>0</v>
          </cell>
          <cell r="CF296">
            <v>0</v>
          </cell>
          <cell r="CG296">
            <v>0</v>
          </cell>
          <cell r="CH296">
            <v>0</v>
          </cell>
          <cell r="CI296">
            <v>0</v>
          </cell>
          <cell r="CJ296">
            <v>0</v>
          </cell>
          <cell r="CK296">
            <v>0</v>
          </cell>
          <cell r="CL296">
            <v>0</v>
          </cell>
          <cell r="CM296">
            <v>0</v>
          </cell>
          <cell r="CN296">
            <v>0</v>
          </cell>
          <cell r="CO296">
            <v>0</v>
          </cell>
          <cell r="CP296">
            <v>0</v>
          </cell>
          <cell r="CQ296">
            <v>0</v>
          </cell>
          <cell r="CR296">
            <v>0</v>
          </cell>
          <cell r="CS296">
            <v>0</v>
          </cell>
          <cell r="CT296">
            <v>0</v>
          </cell>
          <cell r="CU296">
            <v>0</v>
          </cell>
          <cell r="CV296">
            <v>0</v>
          </cell>
          <cell r="CW296">
            <v>0</v>
          </cell>
          <cell r="CX296">
            <v>0</v>
          </cell>
          <cell r="CY296">
            <v>0</v>
          </cell>
          <cell r="CZ296">
            <v>0</v>
          </cell>
          <cell r="DA296">
            <v>0</v>
          </cell>
          <cell r="DB296">
            <v>0</v>
          </cell>
          <cell r="DC296">
            <v>0</v>
          </cell>
          <cell r="DD296">
            <v>0</v>
          </cell>
          <cell r="DE296">
            <v>0</v>
          </cell>
          <cell r="DF296">
            <v>0</v>
          </cell>
          <cell r="DG296">
            <v>0</v>
          </cell>
          <cell r="DH296">
            <v>0</v>
          </cell>
          <cell r="DI296">
            <v>0</v>
          </cell>
          <cell r="DJ296">
            <v>0</v>
          </cell>
          <cell r="DK296">
            <v>0</v>
          </cell>
          <cell r="DL296">
            <v>0</v>
          </cell>
          <cell r="DM296">
            <v>0</v>
          </cell>
          <cell r="DN296">
            <v>0</v>
          </cell>
          <cell r="DO296">
            <v>0</v>
          </cell>
          <cell r="DP296">
            <v>0</v>
          </cell>
          <cell r="DQ296">
            <v>0</v>
          </cell>
          <cell r="DR296">
            <v>0</v>
          </cell>
          <cell r="DS296">
            <v>0</v>
          </cell>
          <cell r="DT296">
            <v>0</v>
          </cell>
          <cell r="DU296">
            <v>0</v>
          </cell>
          <cell r="DV296">
            <v>0</v>
          </cell>
          <cell r="DW296">
            <v>0</v>
          </cell>
          <cell r="DX296">
            <v>0</v>
          </cell>
          <cell r="DY296">
            <v>0</v>
          </cell>
          <cell r="DZ296">
            <v>0</v>
          </cell>
          <cell r="EA296">
            <v>0</v>
          </cell>
          <cell r="EB296">
            <v>0</v>
          </cell>
          <cell r="EC296">
            <v>0</v>
          </cell>
          <cell r="ED296">
            <v>0</v>
          </cell>
        </row>
        <row r="297"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  <cell r="AG297">
            <v>0</v>
          </cell>
          <cell r="AH297">
            <v>0</v>
          </cell>
          <cell r="AI297">
            <v>0</v>
          </cell>
          <cell r="AJ297">
            <v>0</v>
          </cell>
          <cell r="AK297">
            <v>0</v>
          </cell>
          <cell r="AL297">
            <v>0</v>
          </cell>
          <cell r="AM297">
            <v>0</v>
          </cell>
          <cell r="AN297">
            <v>0</v>
          </cell>
          <cell r="AO297">
            <v>0</v>
          </cell>
          <cell r="AP297">
            <v>0</v>
          </cell>
          <cell r="AQ297">
            <v>0</v>
          </cell>
          <cell r="AR297">
            <v>0</v>
          </cell>
          <cell r="AS297">
            <v>0</v>
          </cell>
          <cell r="AT297">
            <v>0</v>
          </cell>
          <cell r="AU297">
            <v>0</v>
          </cell>
          <cell r="AV297">
            <v>0</v>
          </cell>
          <cell r="AW297">
            <v>0</v>
          </cell>
          <cell r="AX297">
            <v>0</v>
          </cell>
          <cell r="AY297">
            <v>0</v>
          </cell>
          <cell r="AZ297">
            <v>0</v>
          </cell>
          <cell r="BA297">
            <v>0</v>
          </cell>
          <cell r="BB297">
            <v>0</v>
          </cell>
          <cell r="BC297">
            <v>0</v>
          </cell>
          <cell r="BD297">
            <v>0</v>
          </cell>
          <cell r="BE297">
            <v>0</v>
          </cell>
          <cell r="BF297">
            <v>0</v>
          </cell>
          <cell r="BG297">
            <v>0</v>
          </cell>
          <cell r="BH297">
            <v>0</v>
          </cell>
          <cell r="BI297">
            <v>0</v>
          </cell>
          <cell r="BJ297">
            <v>0</v>
          </cell>
          <cell r="BK297">
            <v>0</v>
          </cell>
          <cell r="BL297">
            <v>0</v>
          </cell>
          <cell r="BM297">
            <v>0</v>
          </cell>
          <cell r="BN297">
            <v>0</v>
          </cell>
          <cell r="BO297">
            <v>0</v>
          </cell>
          <cell r="BP297">
            <v>0</v>
          </cell>
          <cell r="BQ297">
            <v>0</v>
          </cell>
          <cell r="BR297">
            <v>0</v>
          </cell>
          <cell r="BS297">
            <v>0</v>
          </cell>
          <cell r="BT297">
            <v>0</v>
          </cell>
          <cell r="BU297">
            <v>0</v>
          </cell>
          <cell r="BV297">
            <v>0</v>
          </cell>
          <cell r="BW297">
            <v>0</v>
          </cell>
          <cell r="BX297">
            <v>0</v>
          </cell>
          <cell r="BY297">
            <v>0</v>
          </cell>
          <cell r="BZ297">
            <v>0</v>
          </cell>
          <cell r="CA297">
            <v>0</v>
          </cell>
          <cell r="CB297">
            <v>0</v>
          </cell>
          <cell r="CC297">
            <v>0</v>
          </cell>
          <cell r="CD297">
            <v>0</v>
          </cell>
          <cell r="CE297">
            <v>0</v>
          </cell>
          <cell r="CF297">
            <v>0</v>
          </cell>
          <cell r="CG297">
            <v>0</v>
          </cell>
          <cell r="CH297">
            <v>0</v>
          </cell>
          <cell r="CI297">
            <v>0</v>
          </cell>
          <cell r="CJ297">
            <v>0</v>
          </cell>
          <cell r="CK297">
            <v>0</v>
          </cell>
          <cell r="CL297">
            <v>0</v>
          </cell>
          <cell r="CM297">
            <v>0</v>
          </cell>
          <cell r="CN297">
            <v>0</v>
          </cell>
          <cell r="CO297">
            <v>0</v>
          </cell>
          <cell r="CP297">
            <v>0</v>
          </cell>
          <cell r="CQ297">
            <v>0</v>
          </cell>
          <cell r="CR297">
            <v>0</v>
          </cell>
          <cell r="CS297">
            <v>0</v>
          </cell>
          <cell r="CT297">
            <v>0</v>
          </cell>
          <cell r="CU297">
            <v>0</v>
          </cell>
          <cell r="CV297">
            <v>0</v>
          </cell>
          <cell r="CW297">
            <v>0</v>
          </cell>
          <cell r="CX297">
            <v>0</v>
          </cell>
          <cell r="CY297">
            <v>0</v>
          </cell>
          <cell r="CZ297">
            <v>0</v>
          </cell>
          <cell r="DA297">
            <v>0</v>
          </cell>
          <cell r="DB297">
            <v>0</v>
          </cell>
          <cell r="DC297">
            <v>0</v>
          </cell>
          <cell r="DD297">
            <v>0</v>
          </cell>
          <cell r="DE297">
            <v>0</v>
          </cell>
          <cell r="DF297">
            <v>0</v>
          </cell>
          <cell r="DG297">
            <v>0</v>
          </cell>
          <cell r="DH297">
            <v>0</v>
          </cell>
          <cell r="DI297">
            <v>0</v>
          </cell>
          <cell r="DJ297">
            <v>0</v>
          </cell>
          <cell r="DK297">
            <v>0</v>
          </cell>
          <cell r="DL297">
            <v>0</v>
          </cell>
          <cell r="DM297">
            <v>0</v>
          </cell>
          <cell r="DN297">
            <v>0</v>
          </cell>
          <cell r="DO297">
            <v>0</v>
          </cell>
          <cell r="DP297">
            <v>0</v>
          </cell>
          <cell r="DQ297">
            <v>0</v>
          </cell>
          <cell r="DR297">
            <v>0</v>
          </cell>
          <cell r="DS297">
            <v>0</v>
          </cell>
          <cell r="DT297">
            <v>0</v>
          </cell>
          <cell r="DU297">
            <v>0</v>
          </cell>
          <cell r="DV297">
            <v>0</v>
          </cell>
          <cell r="DW297">
            <v>0</v>
          </cell>
          <cell r="DX297">
            <v>0</v>
          </cell>
          <cell r="DY297">
            <v>0</v>
          </cell>
          <cell r="DZ297">
            <v>0</v>
          </cell>
          <cell r="EA297">
            <v>0</v>
          </cell>
          <cell r="EB297">
            <v>0</v>
          </cell>
          <cell r="EC297">
            <v>0</v>
          </cell>
          <cell r="ED297">
            <v>0</v>
          </cell>
        </row>
        <row r="298">
          <cell r="F298">
            <v>527976.38247655099</v>
          </cell>
          <cell r="G298">
            <v>500116.03840284201</v>
          </cell>
          <cell r="H298">
            <v>634336.13432807289</v>
          </cell>
          <cell r="I298">
            <v>512327.14314796729</v>
          </cell>
          <cell r="J298">
            <v>512709.74765165232</v>
          </cell>
          <cell r="K298">
            <v>413830.90971070068</v>
          </cell>
          <cell r="L298">
            <v>300979.7128725886</v>
          </cell>
          <cell r="M298">
            <v>240464.94667285835</v>
          </cell>
          <cell r="N298">
            <v>313030.95113034861</v>
          </cell>
          <cell r="O298">
            <v>438699.64786379843</v>
          </cell>
          <cell r="P298">
            <v>384092.77704752906</v>
          </cell>
          <cell r="Q298">
            <v>386109.20571239211</v>
          </cell>
          <cell r="R298">
            <v>5334710.3159061819</v>
          </cell>
          <cell r="S298">
            <v>544929.16342690494</v>
          </cell>
          <cell r="T298">
            <v>520378.59097279492</v>
          </cell>
          <cell r="U298">
            <v>654704.01798930019</v>
          </cell>
          <cell r="V298">
            <v>528777.44304958056</v>
          </cell>
          <cell r="W298">
            <v>529172.33259206056</v>
          </cell>
          <cell r="X298">
            <v>427118.59642483661</v>
          </cell>
          <cell r="Y298">
            <v>310643.86322510184</v>
          </cell>
          <cell r="Z298">
            <v>248186.02985476481</v>
          </cell>
          <cell r="AA298">
            <v>323082.05440186558</v>
          </cell>
          <cell r="AB298">
            <v>452785.84429240989</v>
          </cell>
          <cell r="AC298">
            <v>396425.60277612892</v>
          </cell>
          <cell r="AD298">
            <v>398506.77690043295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P298">
            <v>0</v>
          </cell>
          <cell r="AQ298">
            <v>0</v>
          </cell>
          <cell r="AR298">
            <v>0</v>
          </cell>
          <cell r="AS298">
            <v>0</v>
          </cell>
          <cell r="AT298">
            <v>0</v>
          </cell>
          <cell r="AU298">
            <v>0</v>
          </cell>
          <cell r="AV298">
            <v>0</v>
          </cell>
          <cell r="AW298">
            <v>0</v>
          </cell>
          <cell r="AX298">
            <v>0</v>
          </cell>
          <cell r="AY298">
            <v>0</v>
          </cell>
          <cell r="AZ298">
            <v>0</v>
          </cell>
          <cell r="BA298">
            <v>0</v>
          </cell>
          <cell r="BB298">
            <v>0</v>
          </cell>
          <cell r="BC298">
            <v>0</v>
          </cell>
          <cell r="BD298">
            <v>0</v>
          </cell>
          <cell r="BE298">
            <v>0</v>
          </cell>
          <cell r="BF298">
            <v>0</v>
          </cell>
          <cell r="BG298">
            <v>0</v>
          </cell>
          <cell r="BH298">
            <v>0</v>
          </cell>
          <cell r="BI298">
            <v>0</v>
          </cell>
          <cell r="BJ298">
            <v>0</v>
          </cell>
          <cell r="BK298">
            <v>0</v>
          </cell>
          <cell r="BL298">
            <v>0</v>
          </cell>
          <cell r="BM298">
            <v>0</v>
          </cell>
          <cell r="BN298">
            <v>0</v>
          </cell>
          <cell r="BO298">
            <v>0</v>
          </cell>
          <cell r="BP298">
            <v>0</v>
          </cell>
          <cell r="BQ298">
            <v>0</v>
          </cell>
          <cell r="BR298">
            <v>0</v>
          </cell>
          <cell r="BS298">
            <v>0</v>
          </cell>
          <cell r="BT298">
            <v>0</v>
          </cell>
          <cell r="BU298">
            <v>0</v>
          </cell>
          <cell r="BV298">
            <v>0</v>
          </cell>
          <cell r="BW298">
            <v>0</v>
          </cell>
          <cell r="BX298">
            <v>0</v>
          </cell>
          <cell r="BY298">
            <v>0</v>
          </cell>
          <cell r="BZ298">
            <v>0</v>
          </cell>
          <cell r="CA298">
            <v>0</v>
          </cell>
          <cell r="CB298">
            <v>0</v>
          </cell>
          <cell r="CC298">
            <v>0</v>
          </cell>
          <cell r="CD298">
            <v>0</v>
          </cell>
          <cell r="CE298">
            <v>0</v>
          </cell>
          <cell r="CF298">
            <v>0</v>
          </cell>
          <cell r="CG298">
            <v>0</v>
          </cell>
          <cell r="CH298">
            <v>0</v>
          </cell>
          <cell r="CI298">
            <v>0</v>
          </cell>
          <cell r="CJ298">
            <v>0</v>
          </cell>
          <cell r="CK298">
            <v>0</v>
          </cell>
          <cell r="CL298">
            <v>0</v>
          </cell>
          <cell r="CM298">
            <v>0</v>
          </cell>
          <cell r="CN298">
            <v>0</v>
          </cell>
          <cell r="CO298">
            <v>0</v>
          </cell>
          <cell r="CP298">
            <v>0</v>
          </cell>
          <cell r="CQ298">
            <v>0</v>
          </cell>
          <cell r="CR298">
            <v>0</v>
          </cell>
          <cell r="CS298">
            <v>0</v>
          </cell>
          <cell r="CT298">
            <v>0</v>
          </cell>
          <cell r="CU298">
            <v>0</v>
          </cell>
          <cell r="CV298">
            <v>0</v>
          </cell>
          <cell r="CW298">
            <v>0</v>
          </cell>
          <cell r="CX298">
            <v>0</v>
          </cell>
          <cell r="CY298">
            <v>0</v>
          </cell>
          <cell r="CZ298">
            <v>0</v>
          </cell>
          <cell r="DA298">
            <v>0</v>
          </cell>
          <cell r="DB298">
            <v>0</v>
          </cell>
          <cell r="DC298">
            <v>0</v>
          </cell>
          <cell r="DD298">
            <v>0</v>
          </cell>
          <cell r="DE298">
            <v>0</v>
          </cell>
          <cell r="DF298">
            <v>0</v>
          </cell>
          <cell r="DG298">
            <v>0</v>
          </cell>
          <cell r="DH298">
            <v>0</v>
          </cell>
          <cell r="DI298">
            <v>0</v>
          </cell>
          <cell r="DJ298">
            <v>0</v>
          </cell>
          <cell r="DK298">
            <v>0</v>
          </cell>
          <cell r="DL298">
            <v>0</v>
          </cell>
          <cell r="DM298">
            <v>0</v>
          </cell>
          <cell r="DN298">
            <v>0</v>
          </cell>
          <cell r="DO298">
            <v>0</v>
          </cell>
          <cell r="DP298">
            <v>0</v>
          </cell>
          <cell r="DQ298">
            <v>0</v>
          </cell>
          <cell r="DR298">
            <v>0</v>
          </cell>
          <cell r="DS298">
            <v>0</v>
          </cell>
          <cell r="DT298">
            <v>0</v>
          </cell>
          <cell r="DU298">
            <v>0</v>
          </cell>
          <cell r="DV298">
            <v>0</v>
          </cell>
          <cell r="DW298">
            <v>0</v>
          </cell>
          <cell r="DX298">
            <v>0</v>
          </cell>
          <cell r="DY298">
            <v>0</v>
          </cell>
          <cell r="DZ298">
            <v>0</v>
          </cell>
          <cell r="EA298">
            <v>0</v>
          </cell>
          <cell r="EB298">
            <v>0</v>
          </cell>
          <cell r="EC298">
            <v>0</v>
          </cell>
          <cell r="ED298">
            <v>0</v>
          </cell>
        </row>
        <row r="299"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0</v>
          </cell>
          <cell r="AD299">
            <v>0</v>
          </cell>
          <cell r="AE299">
            <v>0</v>
          </cell>
          <cell r="AF299">
            <v>0</v>
          </cell>
          <cell r="AG299">
            <v>0</v>
          </cell>
          <cell r="AH299">
            <v>0</v>
          </cell>
          <cell r="AI299">
            <v>0</v>
          </cell>
          <cell r="AJ299">
            <v>0</v>
          </cell>
          <cell r="AK299">
            <v>0</v>
          </cell>
          <cell r="AL299">
            <v>0</v>
          </cell>
          <cell r="AM299">
            <v>0</v>
          </cell>
          <cell r="AN299">
            <v>0</v>
          </cell>
          <cell r="AO299">
            <v>0</v>
          </cell>
          <cell r="AP299">
            <v>0</v>
          </cell>
          <cell r="AQ299">
            <v>0</v>
          </cell>
          <cell r="AR299">
            <v>181.30480220005848</v>
          </cell>
          <cell r="AS299">
            <v>-23.467000000062399</v>
          </cell>
          <cell r="AT299">
            <v>45.03340999991633</v>
          </cell>
          <cell r="AU299">
            <v>48.711412000004202</v>
          </cell>
          <cell r="AV299">
            <v>80.704519199964125</v>
          </cell>
          <cell r="AW299">
            <v>73.350489999982528</v>
          </cell>
          <cell r="AX299">
            <v>-194.26179700001376</v>
          </cell>
          <cell r="AY299">
            <v>2.036720999982208</v>
          </cell>
          <cell r="AZ299">
            <v>-3.0401039999560453</v>
          </cell>
          <cell r="BA299">
            <v>74.269372000009753</v>
          </cell>
          <cell r="BB299">
            <v>40.932989000051748</v>
          </cell>
          <cell r="BC299">
            <v>27.758410000009462</v>
          </cell>
          <cell r="BD299">
            <v>9.276380000053905</v>
          </cell>
          <cell r="BE299">
            <v>450.16873079992365</v>
          </cell>
          <cell r="BF299">
            <v>18.006300000008196</v>
          </cell>
          <cell r="BG299">
            <v>17.571469999966212</v>
          </cell>
          <cell r="BH299">
            <v>53.987171199987642</v>
          </cell>
          <cell r="BI299">
            <v>99.520363999996334</v>
          </cell>
          <cell r="BJ299">
            <v>75.945062000013422</v>
          </cell>
          <cell r="BK299">
            <v>32.25891859998228</v>
          </cell>
          <cell r="BL299">
            <v>4.2231000000028871</v>
          </cell>
          <cell r="BM299">
            <v>30.410959999950137</v>
          </cell>
          <cell r="BN299">
            <v>26.732225999992806</v>
          </cell>
          <cell r="BO299">
            <v>83.645638999994844</v>
          </cell>
          <cell r="BP299">
            <v>-1.3295500000240281</v>
          </cell>
          <cell r="BQ299">
            <v>9.1970699999947101</v>
          </cell>
          <cell r="BR299">
            <v>530.6029685504036</v>
          </cell>
          <cell r="BS299">
            <v>2.4355399999767542</v>
          </cell>
          <cell r="BT299">
            <v>28.444230000022799</v>
          </cell>
          <cell r="BU299">
            <v>99.599280000082217</v>
          </cell>
          <cell r="BV299">
            <v>74.407314000010956</v>
          </cell>
          <cell r="BW299">
            <v>263.2514450000017</v>
          </cell>
          <cell r="BX299">
            <v>20.735797550005373</v>
          </cell>
          <cell r="BY299">
            <v>8.3353360000182875</v>
          </cell>
          <cell r="BZ299">
            <v>15.348406000004616</v>
          </cell>
          <cell r="CA299">
            <v>16.666450000018813</v>
          </cell>
          <cell r="CB299">
            <v>8.5208700000075623</v>
          </cell>
          <cell r="CC299">
            <v>-8.1950999998953193</v>
          </cell>
          <cell r="CD299">
            <v>1.0534000000916421</v>
          </cell>
          <cell r="CE299">
            <v>572.60672899987549</v>
          </cell>
          <cell r="CF299">
            <v>0</v>
          </cell>
          <cell r="CG299">
            <v>-15.454960000002757</v>
          </cell>
          <cell r="CH299">
            <v>25.56230999995023</v>
          </cell>
          <cell r="CI299">
            <v>108.16752700001234</v>
          </cell>
          <cell r="CJ299">
            <v>24.390799999935552</v>
          </cell>
          <cell r="CK299">
            <v>30.794210000021849</v>
          </cell>
          <cell r="CL299">
            <v>5.3207199999596924</v>
          </cell>
          <cell r="CM299">
            <v>-20.824470999999903</v>
          </cell>
          <cell r="CN299">
            <v>48.997694999969099</v>
          </cell>
          <cell r="CO299">
            <v>323.53843800001778</v>
          </cell>
          <cell r="CP299">
            <v>6.4921999999787658</v>
          </cell>
          <cell r="CQ299">
            <v>35.622259999974631</v>
          </cell>
          <cell r="CR299">
            <v>267.01961369987112</v>
          </cell>
          <cell r="CS299">
            <v>0</v>
          </cell>
          <cell r="CT299">
            <v>0.8817999999737367</v>
          </cell>
          <cell r="CU299">
            <v>30.191819999949075</v>
          </cell>
          <cell r="CV299">
            <v>68.32630200003041</v>
          </cell>
          <cell r="CW299">
            <v>91.010056000028271</v>
          </cell>
          <cell r="CX299">
            <v>19.814329000015277</v>
          </cell>
          <cell r="CY299">
            <v>5.4059460000135005</v>
          </cell>
          <cell r="CZ299">
            <v>-7.7806459999992512</v>
          </cell>
          <cell r="DA299">
            <v>61.302556700014975</v>
          </cell>
          <cell r="DB299">
            <v>11.511250000039581</v>
          </cell>
          <cell r="DC299">
            <v>3.2027999999700114</v>
          </cell>
          <cell r="DD299">
            <v>-16.846600000048056</v>
          </cell>
          <cell r="DE299">
            <v>0</v>
          </cell>
          <cell r="DF299">
            <v>0</v>
          </cell>
          <cell r="DG299">
            <v>0</v>
          </cell>
          <cell r="DH299">
            <v>0</v>
          </cell>
          <cell r="DI299">
            <v>0</v>
          </cell>
          <cell r="DJ299">
            <v>0</v>
          </cell>
          <cell r="DK299">
            <v>0</v>
          </cell>
          <cell r="DL299">
            <v>0</v>
          </cell>
          <cell r="DM299">
            <v>0</v>
          </cell>
          <cell r="DN299">
            <v>0</v>
          </cell>
          <cell r="DO299">
            <v>0</v>
          </cell>
          <cell r="DP299">
            <v>0</v>
          </cell>
          <cell r="DQ299">
            <v>0</v>
          </cell>
          <cell r="DR299">
            <v>0</v>
          </cell>
          <cell r="DS299">
            <v>0</v>
          </cell>
          <cell r="DT299">
            <v>0</v>
          </cell>
          <cell r="DU299">
            <v>0</v>
          </cell>
          <cell r="DV299">
            <v>0</v>
          </cell>
          <cell r="DW299">
            <v>0</v>
          </cell>
          <cell r="DX299">
            <v>0</v>
          </cell>
          <cell r="DY299">
            <v>0</v>
          </cell>
          <cell r="DZ299">
            <v>0</v>
          </cell>
          <cell r="EA299">
            <v>0</v>
          </cell>
          <cell r="EB299">
            <v>0</v>
          </cell>
          <cell r="EC299">
            <v>0</v>
          </cell>
          <cell r="ED299">
            <v>0</v>
          </cell>
        </row>
        <row r="300"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J300">
            <v>0</v>
          </cell>
          <cell r="AK300">
            <v>0</v>
          </cell>
          <cell r="AL300">
            <v>0</v>
          </cell>
          <cell r="AM300">
            <v>0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  <cell r="AR300">
            <v>0</v>
          </cell>
          <cell r="AS300">
            <v>0</v>
          </cell>
          <cell r="AT300">
            <v>0</v>
          </cell>
          <cell r="AU300">
            <v>0</v>
          </cell>
          <cell r="AV300">
            <v>0</v>
          </cell>
          <cell r="AW300">
            <v>0</v>
          </cell>
          <cell r="AX300">
            <v>0</v>
          </cell>
          <cell r="AY300">
            <v>0</v>
          </cell>
          <cell r="AZ300">
            <v>0</v>
          </cell>
          <cell r="BA300">
            <v>0</v>
          </cell>
          <cell r="BB300">
            <v>0</v>
          </cell>
          <cell r="BC300">
            <v>0</v>
          </cell>
          <cell r="BD300">
            <v>0</v>
          </cell>
          <cell r="BE300">
            <v>0</v>
          </cell>
          <cell r="BF300">
            <v>0</v>
          </cell>
          <cell r="BG300">
            <v>0</v>
          </cell>
          <cell r="BH300">
            <v>0</v>
          </cell>
          <cell r="BI300">
            <v>0</v>
          </cell>
          <cell r="BJ300">
            <v>0</v>
          </cell>
          <cell r="BK300">
            <v>0</v>
          </cell>
          <cell r="BL300">
            <v>0</v>
          </cell>
          <cell r="BM300">
            <v>0</v>
          </cell>
          <cell r="BN300">
            <v>0</v>
          </cell>
          <cell r="BO300">
            <v>0</v>
          </cell>
          <cell r="BP300">
            <v>0</v>
          </cell>
          <cell r="BQ300">
            <v>0</v>
          </cell>
          <cell r="BR300">
            <v>0</v>
          </cell>
          <cell r="BS300">
            <v>0</v>
          </cell>
          <cell r="BT300">
            <v>0</v>
          </cell>
          <cell r="BU300">
            <v>0</v>
          </cell>
          <cell r="BV300">
            <v>0</v>
          </cell>
          <cell r="BW300">
            <v>0</v>
          </cell>
          <cell r="BX300">
            <v>0</v>
          </cell>
          <cell r="BY300">
            <v>0</v>
          </cell>
          <cell r="BZ300">
            <v>0</v>
          </cell>
          <cell r="CA300">
            <v>0</v>
          </cell>
          <cell r="CB300">
            <v>0</v>
          </cell>
          <cell r="CC300">
            <v>0</v>
          </cell>
          <cell r="CD300">
            <v>0</v>
          </cell>
          <cell r="CE300">
            <v>0</v>
          </cell>
          <cell r="CF300">
            <v>0</v>
          </cell>
          <cell r="CG300">
            <v>0</v>
          </cell>
          <cell r="CH300">
            <v>0</v>
          </cell>
          <cell r="CI300">
            <v>0</v>
          </cell>
          <cell r="CJ300">
            <v>0</v>
          </cell>
          <cell r="CK300">
            <v>0</v>
          </cell>
          <cell r="CL300">
            <v>0</v>
          </cell>
          <cell r="CM300">
            <v>0</v>
          </cell>
          <cell r="CN300">
            <v>0</v>
          </cell>
          <cell r="CO300">
            <v>0</v>
          </cell>
          <cell r="CP300">
            <v>0</v>
          </cell>
          <cell r="CQ300">
            <v>0</v>
          </cell>
          <cell r="CR300">
            <v>0</v>
          </cell>
          <cell r="CS300">
            <v>0</v>
          </cell>
          <cell r="CT300">
            <v>0</v>
          </cell>
          <cell r="CU300">
            <v>0</v>
          </cell>
          <cell r="CV300">
            <v>0</v>
          </cell>
          <cell r="CW300">
            <v>0</v>
          </cell>
          <cell r="CX300">
            <v>0</v>
          </cell>
          <cell r="CY300">
            <v>0</v>
          </cell>
          <cell r="CZ300">
            <v>0</v>
          </cell>
          <cell r="DA300">
            <v>0</v>
          </cell>
          <cell r="DB300">
            <v>0</v>
          </cell>
          <cell r="DC300">
            <v>0</v>
          </cell>
          <cell r="DD300">
            <v>0</v>
          </cell>
          <cell r="DE300">
            <v>0</v>
          </cell>
          <cell r="DF300">
            <v>0</v>
          </cell>
          <cell r="DG300">
            <v>0</v>
          </cell>
          <cell r="DH300">
            <v>0</v>
          </cell>
          <cell r="DI300">
            <v>0</v>
          </cell>
          <cell r="DJ300">
            <v>0</v>
          </cell>
          <cell r="DK300">
            <v>0</v>
          </cell>
          <cell r="DL300">
            <v>0</v>
          </cell>
          <cell r="DM300">
            <v>0</v>
          </cell>
          <cell r="DN300">
            <v>0</v>
          </cell>
          <cell r="DO300">
            <v>0</v>
          </cell>
          <cell r="DP300">
            <v>0</v>
          </cell>
          <cell r="DQ300">
            <v>0</v>
          </cell>
          <cell r="DR300">
            <v>0</v>
          </cell>
          <cell r="DS300">
            <v>0</v>
          </cell>
          <cell r="DT300">
            <v>0</v>
          </cell>
          <cell r="DU300">
            <v>0</v>
          </cell>
          <cell r="DV300">
            <v>0</v>
          </cell>
          <cell r="DW300">
            <v>0</v>
          </cell>
          <cell r="DX300">
            <v>0</v>
          </cell>
          <cell r="DY300">
            <v>0</v>
          </cell>
          <cell r="DZ300">
            <v>0</v>
          </cell>
          <cell r="EA300">
            <v>0</v>
          </cell>
          <cell r="EB300">
            <v>0</v>
          </cell>
          <cell r="EC300">
            <v>0</v>
          </cell>
          <cell r="ED300">
            <v>0</v>
          </cell>
        </row>
        <row r="301"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I301">
            <v>0</v>
          </cell>
          <cell r="AJ301">
            <v>0</v>
          </cell>
          <cell r="AK301">
            <v>0</v>
          </cell>
          <cell r="AL301">
            <v>0</v>
          </cell>
          <cell r="AM301">
            <v>0</v>
          </cell>
          <cell r="AN301">
            <v>0</v>
          </cell>
          <cell r="AO301">
            <v>0</v>
          </cell>
          <cell r="AP301">
            <v>0</v>
          </cell>
          <cell r="AQ301">
            <v>0</v>
          </cell>
          <cell r="AR301">
            <v>0</v>
          </cell>
          <cell r="AS301">
            <v>0</v>
          </cell>
          <cell r="AT301">
            <v>0</v>
          </cell>
          <cell r="AU301">
            <v>0</v>
          </cell>
          <cell r="AV301">
            <v>0</v>
          </cell>
          <cell r="AW301">
            <v>0</v>
          </cell>
          <cell r="AX301">
            <v>0</v>
          </cell>
          <cell r="AY301">
            <v>0</v>
          </cell>
          <cell r="AZ301">
            <v>0</v>
          </cell>
          <cell r="BA301">
            <v>0</v>
          </cell>
          <cell r="BB301">
            <v>0</v>
          </cell>
          <cell r="BC301">
            <v>0</v>
          </cell>
          <cell r="BD301">
            <v>0</v>
          </cell>
          <cell r="BE301">
            <v>0</v>
          </cell>
          <cell r="BF301">
            <v>0</v>
          </cell>
          <cell r="BG301">
            <v>0</v>
          </cell>
          <cell r="BH301">
            <v>0</v>
          </cell>
          <cell r="BI301">
            <v>0</v>
          </cell>
          <cell r="BJ301">
            <v>0</v>
          </cell>
          <cell r="BK301">
            <v>0</v>
          </cell>
          <cell r="BL301">
            <v>0</v>
          </cell>
          <cell r="BM301">
            <v>0</v>
          </cell>
          <cell r="BN301">
            <v>0</v>
          </cell>
          <cell r="BO301">
            <v>0</v>
          </cell>
          <cell r="BP301">
            <v>0</v>
          </cell>
          <cell r="BQ301">
            <v>0</v>
          </cell>
          <cell r="BR301">
            <v>0</v>
          </cell>
          <cell r="BS301">
            <v>0</v>
          </cell>
          <cell r="BT301">
            <v>0</v>
          </cell>
          <cell r="BU301">
            <v>0</v>
          </cell>
          <cell r="BV301">
            <v>0</v>
          </cell>
          <cell r="BW301">
            <v>0</v>
          </cell>
          <cell r="BX301">
            <v>0</v>
          </cell>
          <cell r="BY301">
            <v>0</v>
          </cell>
          <cell r="BZ301">
            <v>0</v>
          </cell>
          <cell r="CA301">
            <v>0</v>
          </cell>
          <cell r="CB301">
            <v>0</v>
          </cell>
          <cell r="CC301">
            <v>0</v>
          </cell>
          <cell r="CD301">
            <v>0</v>
          </cell>
          <cell r="CE301">
            <v>0</v>
          </cell>
          <cell r="CF301">
            <v>0</v>
          </cell>
          <cell r="CG301">
            <v>0</v>
          </cell>
          <cell r="CH301">
            <v>0</v>
          </cell>
          <cell r="CI301">
            <v>0</v>
          </cell>
          <cell r="CJ301">
            <v>0</v>
          </cell>
          <cell r="CK301">
            <v>0</v>
          </cell>
          <cell r="CL301">
            <v>0</v>
          </cell>
          <cell r="CM301">
            <v>0</v>
          </cell>
          <cell r="CN301">
            <v>0</v>
          </cell>
          <cell r="CO301">
            <v>0</v>
          </cell>
          <cell r="CP301">
            <v>0</v>
          </cell>
          <cell r="CQ301">
            <v>0</v>
          </cell>
          <cell r="CR301">
            <v>0</v>
          </cell>
          <cell r="CS301">
            <v>0</v>
          </cell>
          <cell r="CT301">
            <v>0</v>
          </cell>
          <cell r="CU301">
            <v>0</v>
          </cell>
          <cell r="CV301">
            <v>0</v>
          </cell>
          <cell r="CW301">
            <v>0</v>
          </cell>
          <cell r="CX301">
            <v>0</v>
          </cell>
          <cell r="CY301">
            <v>0</v>
          </cell>
          <cell r="CZ301">
            <v>0</v>
          </cell>
          <cell r="DA301">
            <v>0</v>
          </cell>
          <cell r="DB301">
            <v>0</v>
          </cell>
          <cell r="DC301">
            <v>0</v>
          </cell>
          <cell r="DD301">
            <v>0</v>
          </cell>
          <cell r="DE301">
            <v>0</v>
          </cell>
          <cell r="DF301">
            <v>0</v>
          </cell>
          <cell r="DG301">
            <v>0</v>
          </cell>
          <cell r="DH301">
            <v>0</v>
          </cell>
          <cell r="DI301">
            <v>0</v>
          </cell>
          <cell r="DJ301">
            <v>0</v>
          </cell>
          <cell r="DK301">
            <v>0</v>
          </cell>
          <cell r="DL301">
            <v>0</v>
          </cell>
          <cell r="DM301">
            <v>0</v>
          </cell>
          <cell r="DN301">
            <v>0</v>
          </cell>
          <cell r="DO301">
            <v>0</v>
          </cell>
          <cell r="DP301">
            <v>0</v>
          </cell>
          <cell r="DQ301">
            <v>0</v>
          </cell>
          <cell r="DR301">
            <v>0</v>
          </cell>
          <cell r="DS301">
            <v>0</v>
          </cell>
          <cell r="DT301">
            <v>0</v>
          </cell>
          <cell r="DU301">
            <v>0</v>
          </cell>
          <cell r="DV301">
            <v>0</v>
          </cell>
          <cell r="DW301">
            <v>0</v>
          </cell>
          <cell r="DX301">
            <v>0</v>
          </cell>
          <cell r="DY301">
            <v>0</v>
          </cell>
          <cell r="DZ301">
            <v>0</v>
          </cell>
          <cell r="EA301">
            <v>0</v>
          </cell>
          <cell r="EB301">
            <v>0</v>
          </cell>
          <cell r="EC301">
            <v>0</v>
          </cell>
          <cell r="ED301">
            <v>0</v>
          </cell>
        </row>
        <row r="302"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  <cell r="AA302">
            <v>0</v>
          </cell>
          <cell r="AB302">
            <v>0</v>
          </cell>
          <cell r="AC302">
            <v>0</v>
          </cell>
          <cell r="AD302">
            <v>0</v>
          </cell>
          <cell r="AE302">
            <v>0</v>
          </cell>
          <cell r="AF302">
            <v>0</v>
          </cell>
          <cell r="AG302">
            <v>0</v>
          </cell>
          <cell r="AH302">
            <v>0</v>
          </cell>
          <cell r="AI302">
            <v>0</v>
          </cell>
          <cell r="AJ302">
            <v>0</v>
          </cell>
          <cell r="AK302">
            <v>0</v>
          </cell>
          <cell r="AL302">
            <v>0</v>
          </cell>
          <cell r="AM302">
            <v>0</v>
          </cell>
          <cell r="AN302">
            <v>0</v>
          </cell>
          <cell r="AO302">
            <v>0</v>
          </cell>
          <cell r="AP302">
            <v>0</v>
          </cell>
          <cell r="AQ302">
            <v>0</v>
          </cell>
          <cell r="AR302">
            <v>0</v>
          </cell>
          <cell r="AS302">
            <v>0</v>
          </cell>
          <cell r="AT302">
            <v>0</v>
          </cell>
          <cell r="AU302">
            <v>0</v>
          </cell>
          <cell r="AV302">
            <v>0</v>
          </cell>
          <cell r="AW302">
            <v>0</v>
          </cell>
          <cell r="AX302">
            <v>0</v>
          </cell>
          <cell r="AY302">
            <v>0</v>
          </cell>
          <cell r="AZ302">
            <v>0</v>
          </cell>
          <cell r="BA302">
            <v>0</v>
          </cell>
          <cell r="BB302">
            <v>0</v>
          </cell>
          <cell r="BC302">
            <v>0</v>
          </cell>
          <cell r="BD302">
            <v>0</v>
          </cell>
          <cell r="BE302">
            <v>0</v>
          </cell>
          <cell r="BF302">
            <v>0</v>
          </cell>
          <cell r="BG302">
            <v>0</v>
          </cell>
          <cell r="BH302">
            <v>0</v>
          </cell>
          <cell r="BI302">
            <v>0</v>
          </cell>
          <cell r="BJ302">
            <v>0</v>
          </cell>
          <cell r="BK302">
            <v>0</v>
          </cell>
          <cell r="BL302">
            <v>0</v>
          </cell>
          <cell r="BM302">
            <v>0</v>
          </cell>
          <cell r="BN302">
            <v>0</v>
          </cell>
          <cell r="BO302">
            <v>0</v>
          </cell>
          <cell r="BP302">
            <v>0</v>
          </cell>
          <cell r="BQ302">
            <v>0</v>
          </cell>
          <cell r="BR302">
            <v>0</v>
          </cell>
          <cell r="BS302">
            <v>0</v>
          </cell>
          <cell r="BT302">
            <v>0</v>
          </cell>
          <cell r="BU302">
            <v>0</v>
          </cell>
          <cell r="BV302">
            <v>0</v>
          </cell>
          <cell r="BW302">
            <v>0</v>
          </cell>
          <cell r="BX302">
            <v>0</v>
          </cell>
          <cell r="BY302">
            <v>0</v>
          </cell>
          <cell r="BZ302">
            <v>0</v>
          </cell>
          <cell r="CA302">
            <v>0</v>
          </cell>
          <cell r="CB302">
            <v>0</v>
          </cell>
          <cell r="CC302">
            <v>0</v>
          </cell>
          <cell r="CD302">
            <v>0</v>
          </cell>
          <cell r="CE302">
            <v>0</v>
          </cell>
          <cell r="CF302">
            <v>0</v>
          </cell>
          <cell r="CG302">
            <v>0</v>
          </cell>
          <cell r="CH302">
            <v>0</v>
          </cell>
          <cell r="CI302">
            <v>0</v>
          </cell>
          <cell r="CJ302">
            <v>0</v>
          </cell>
          <cell r="CK302">
            <v>0</v>
          </cell>
          <cell r="CL302">
            <v>0</v>
          </cell>
          <cell r="CM302">
            <v>0</v>
          </cell>
          <cell r="CN302">
            <v>0</v>
          </cell>
          <cell r="CO302">
            <v>0</v>
          </cell>
          <cell r="CP302">
            <v>0</v>
          </cell>
          <cell r="CQ302">
            <v>0</v>
          </cell>
          <cell r="CR302">
            <v>0</v>
          </cell>
          <cell r="CS302">
            <v>0</v>
          </cell>
          <cell r="CT302">
            <v>0</v>
          </cell>
          <cell r="CU302">
            <v>0</v>
          </cell>
          <cell r="CV302">
            <v>0</v>
          </cell>
          <cell r="CW302">
            <v>0</v>
          </cell>
          <cell r="CX302">
            <v>0</v>
          </cell>
          <cell r="CY302">
            <v>0</v>
          </cell>
          <cell r="CZ302">
            <v>0</v>
          </cell>
          <cell r="DA302">
            <v>0</v>
          </cell>
          <cell r="DB302">
            <v>0</v>
          </cell>
          <cell r="DC302">
            <v>0</v>
          </cell>
          <cell r="DD302">
            <v>0</v>
          </cell>
          <cell r="DE302">
            <v>0</v>
          </cell>
          <cell r="DF302">
            <v>0</v>
          </cell>
          <cell r="DG302">
            <v>0</v>
          </cell>
          <cell r="DH302">
            <v>0</v>
          </cell>
          <cell r="DI302">
            <v>0</v>
          </cell>
          <cell r="DJ302">
            <v>0</v>
          </cell>
          <cell r="DK302">
            <v>0</v>
          </cell>
          <cell r="DL302">
            <v>0</v>
          </cell>
          <cell r="DM302">
            <v>0</v>
          </cell>
          <cell r="DN302">
            <v>0</v>
          </cell>
          <cell r="DO302">
            <v>0</v>
          </cell>
          <cell r="DP302">
            <v>0</v>
          </cell>
          <cell r="DQ302">
            <v>0</v>
          </cell>
          <cell r="DR302">
            <v>0</v>
          </cell>
          <cell r="DS302">
            <v>0</v>
          </cell>
          <cell r="DT302">
            <v>0</v>
          </cell>
          <cell r="DU302">
            <v>0</v>
          </cell>
          <cell r="DV302">
            <v>0</v>
          </cell>
          <cell r="DW302">
            <v>0</v>
          </cell>
          <cell r="DX302">
            <v>0</v>
          </cell>
          <cell r="DY302">
            <v>0</v>
          </cell>
          <cell r="DZ302">
            <v>0</v>
          </cell>
          <cell r="EA302">
            <v>0</v>
          </cell>
          <cell r="EB302">
            <v>0</v>
          </cell>
          <cell r="EC302">
            <v>0</v>
          </cell>
          <cell r="ED302">
            <v>0</v>
          </cell>
        </row>
        <row r="303"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P303">
            <v>0</v>
          </cell>
          <cell r="AQ303">
            <v>0</v>
          </cell>
          <cell r="AR303">
            <v>0</v>
          </cell>
          <cell r="AS303">
            <v>0</v>
          </cell>
          <cell r="AT303">
            <v>0</v>
          </cell>
          <cell r="AU303">
            <v>0</v>
          </cell>
          <cell r="AV303">
            <v>0</v>
          </cell>
          <cell r="AW303">
            <v>0</v>
          </cell>
          <cell r="AX303">
            <v>0</v>
          </cell>
          <cell r="AY303">
            <v>0</v>
          </cell>
          <cell r="AZ303">
            <v>0</v>
          </cell>
          <cell r="BA303">
            <v>0</v>
          </cell>
          <cell r="BB303">
            <v>0</v>
          </cell>
          <cell r="BC303">
            <v>0</v>
          </cell>
          <cell r="BD303">
            <v>0</v>
          </cell>
          <cell r="BE303">
            <v>0</v>
          </cell>
          <cell r="BF303">
            <v>0</v>
          </cell>
          <cell r="BG303">
            <v>0</v>
          </cell>
          <cell r="BH303">
            <v>0</v>
          </cell>
          <cell r="BI303">
            <v>0</v>
          </cell>
          <cell r="BJ303">
            <v>0</v>
          </cell>
          <cell r="BK303">
            <v>0</v>
          </cell>
          <cell r="BL303">
            <v>0</v>
          </cell>
          <cell r="BM303">
            <v>0</v>
          </cell>
          <cell r="BN303">
            <v>0</v>
          </cell>
          <cell r="BO303">
            <v>0</v>
          </cell>
          <cell r="BP303">
            <v>0</v>
          </cell>
          <cell r="BQ303">
            <v>0</v>
          </cell>
          <cell r="BR303">
            <v>0</v>
          </cell>
          <cell r="BS303">
            <v>0</v>
          </cell>
          <cell r="BT303">
            <v>0</v>
          </cell>
          <cell r="BU303">
            <v>0</v>
          </cell>
          <cell r="BV303">
            <v>0</v>
          </cell>
          <cell r="BW303">
            <v>0</v>
          </cell>
          <cell r="BX303">
            <v>0</v>
          </cell>
          <cell r="BY303">
            <v>0</v>
          </cell>
          <cell r="BZ303">
            <v>0</v>
          </cell>
          <cell r="CA303">
            <v>0</v>
          </cell>
          <cell r="CB303">
            <v>0</v>
          </cell>
          <cell r="CC303">
            <v>0</v>
          </cell>
          <cell r="CD303">
            <v>0</v>
          </cell>
          <cell r="CE303">
            <v>0</v>
          </cell>
          <cell r="CF303">
            <v>0</v>
          </cell>
          <cell r="CG303">
            <v>0</v>
          </cell>
          <cell r="CH303">
            <v>0</v>
          </cell>
          <cell r="CI303">
            <v>0</v>
          </cell>
          <cell r="CJ303">
            <v>0</v>
          </cell>
          <cell r="CK303">
            <v>0</v>
          </cell>
          <cell r="CL303">
            <v>0</v>
          </cell>
          <cell r="CM303">
            <v>0</v>
          </cell>
          <cell r="CN303">
            <v>0</v>
          </cell>
          <cell r="CO303">
            <v>0</v>
          </cell>
          <cell r="CP303">
            <v>0</v>
          </cell>
          <cell r="CQ303">
            <v>0</v>
          </cell>
          <cell r="CR303">
            <v>0</v>
          </cell>
          <cell r="CS303">
            <v>0</v>
          </cell>
          <cell r="CT303">
            <v>0</v>
          </cell>
          <cell r="CU303">
            <v>0</v>
          </cell>
          <cell r="CV303">
            <v>0</v>
          </cell>
          <cell r="CW303">
            <v>0</v>
          </cell>
          <cell r="CX303">
            <v>0</v>
          </cell>
          <cell r="CY303">
            <v>0</v>
          </cell>
          <cell r="CZ303">
            <v>0</v>
          </cell>
          <cell r="DA303">
            <v>0</v>
          </cell>
          <cell r="DB303">
            <v>0</v>
          </cell>
          <cell r="DC303">
            <v>0</v>
          </cell>
          <cell r="DD303">
            <v>0</v>
          </cell>
          <cell r="DE303">
            <v>0</v>
          </cell>
          <cell r="DF303">
            <v>0</v>
          </cell>
          <cell r="DG303">
            <v>0</v>
          </cell>
          <cell r="DH303">
            <v>0</v>
          </cell>
          <cell r="DI303">
            <v>0</v>
          </cell>
          <cell r="DJ303">
            <v>0</v>
          </cell>
          <cell r="DK303">
            <v>0</v>
          </cell>
          <cell r="DL303">
            <v>0</v>
          </cell>
          <cell r="DM303">
            <v>0</v>
          </cell>
          <cell r="DN303">
            <v>0</v>
          </cell>
          <cell r="DO303">
            <v>0</v>
          </cell>
          <cell r="DP303">
            <v>0</v>
          </cell>
          <cell r="DQ303">
            <v>0</v>
          </cell>
          <cell r="DR303">
            <v>0</v>
          </cell>
          <cell r="DS303">
            <v>0</v>
          </cell>
          <cell r="DT303">
            <v>0</v>
          </cell>
          <cell r="DU303">
            <v>0</v>
          </cell>
          <cell r="DV303">
            <v>0</v>
          </cell>
          <cell r="DW303">
            <v>0</v>
          </cell>
          <cell r="DX303">
            <v>0</v>
          </cell>
          <cell r="DY303">
            <v>0</v>
          </cell>
          <cell r="DZ303">
            <v>0</v>
          </cell>
          <cell r="EA303">
            <v>0</v>
          </cell>
          <cell r="EB303">
            <v>0</v>
          </cell>
          <cell r="EC303">
            <v>0</v>
          </cell>
          <cell r="ED303">
            <v>0</v>
          </cell>
        </row>
        <row r="304"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0</v>
          </cell>
          <cell r="AE304">
            <v>0</v>
          </cell>
          <cell r="AF304">
            <v>0</v>
          </cell>
          <cell r="AG304">
            <v>0</v>
          </cell>
          <cell r="AH304">
            <v>0</v>
          </cell>
          <cell r="AI304">
            <v>0</v>
          </cell>
          <cell r="AJ304">
            <v>0</v>
          </cell>
          <cell r="AK304">
            <v>0</v>
          </cell>
          <cell r="AL304">
            <v>0</v>
          </cell>
          <cell r="AM304">
            <v>0</v>
          </cell>
          <cell r="AN304">
            <v>0</v>
          </cell>
          <cell r="AO304">
            <v>0</v>
          </cell>
          <cell r="AP304">
            <v>0</v>
          </cell>
          <cell r="AQ304">
            <v>0</v>
          </cell>
          <cell r="AR304">
            <v>0</v>
          </cell>
          <cell r="AS304">
            <v>0</v>
          </cell>
          <cell r="AT304">
            <v>0</v>
          </cell>
          <cell r="AU304">
            <v>0</v>
          </cell>
          <cell r="AV304">
            <v>0</v>
          </cell>
          <cell r="AW304">
            <v>0</v>
          </cell>
          <cell r="AX304">
            <v>0</v>
          </cell>
          <cell r="AY304">
            <v>0</v>
          </cell>
          <cell r="AZ304">
            <v>0</v>
          </cell>
          <cell r="BA304">
            <v>0</v>
          </cell>
          <cell r="BB304">
            <v>0</v>
          </cell>
          <cell r="BC304">
            <v>0</v>
          </cell>
          <cell r="BD304">
            <v>0</v>
          </cell>
          <cell r="BE304">
            <v>0</v>
          </cell>
          <cell r="BF304">
            <v>0</v>
          </cell>
          <cell r="BG304">
            <v>0</v>
          </cell>
          <cell r="BH304">
            <v>0</v>
          </cell>
          <cell r="BI304">
            <v>0</v>
          </cell>
          <cell r="BJ304">
            <v>0</v>
          </cell>
          <cell r="BK304">
            <v>0</v>
          </cell>
          <cell r="BL304">
            <v>0</v>
          </cell>
          <cell r="BM304">
            <v>0</v>
          </cell>
          <cell r="BN304">
            <v>0</v>
          </cell>
          <cell r="BO304">
            <v>0</v>
          </cell>
          <cell r="BP304">
            <v>0</v>
          </cell>
          <cell r="BQ304">
            <v>0</v>
          </cell>
          <cell r="BR304">
            <v>0</v>
          </cell>
          <cell r="BS304">
            <v>0</v>
          </cell>
          <cell r="BT304">
            <v>0</v>
          </cell>
          <cell r="BU304">
            <v>0</v>
          </cell>
          <cell r="BV304">
            <v>0</v>
          </cell>
          <cell r="BW304">
            <v>0</v>
          </cell>
          <cell r="BX304">
            <v>0</v>
          </cell>
          <cell r="BY304">
            <v>0</v>
          </cell>
          <cell r="BZ304">
            <v>0</v>
          </cell>
          <cell r="CA304">
            <v>0</v>
          </cell>
          <cell r="CB304">
            <v>0</v>
          </cell>
          <cell r="CC304">
            <v>0</v>
          </cell>
          <cell r="CD304">
            <v>0</v>
          </cell>
          <cell r="CE304">
            <v>0</v>
          </cell>
          <cell r="CF304">
            <v>0</v>
          </cell>
          <cell r="CG304">
            <v>0</v>
          </cell>
          <cell r="CH304">
            <v>0</v>
          </cell>
          <cell r="CI304">
            <v>0</v>
          </cell>
          <cell r="CJ304">
            <v>0</v>
          </cell>
          <cell r="CK304">
            <v>0</v>
          </cell>
          <cell r="CL304">
            <v>0</v>
          </cell>
          <cell r="CM304">
            <v>0</v>
          </cell>
          <cell r="CN304">
            <v>0</v>
          </cell>
          <cell r="CO304">
            <v>0</v>
          </cell>
          <cell r="CP304">
            <v>0</v>
          </cell>
          <cell r="CQ304">
            <v>0</v>
          </cell>
          <cell r="CR304">
            <v>0</v>
          </cell>
          <cell r="CS304">
            <v>0</v>
          </cell>
          <cell r="CT304">
            <v>0</v>
          </cell>
          <cell r="CU304">
            <v>0</v>
          </cell>
          <cell r="CV304">
            <v>0</v>
          </cell>
          <cell r="CW304">
            <v>0</v>
          </cell>
          <cell r="CX304">
            <v>0</v>
          </cell>
          <cell r="CY304">
            <v>0</v>
          </cell>
          <cell r="CZ304">
            <v>0</v>
          </cell>
          <cell r="DA304">
            <v>0</v>
          </cell>
          <cell r="DB304">
            <v>0</v>
          </cell>
          <cell r="DC304">
            <v>0</v>
          </cell>
          <cell r="DD304">
            <v>0</v>
          </cell>
          <cell r="DE304">
            <v>0</v>
          </cell>
          <cell r="DF304">
            <v>0</v>
          </cell>
          <cell r="DG304">
            <v>0</v>
          </cell>
          <cell r="DH304">
            <v>0</v>
          </cell>
          <cell r="DI304">
            <v>0</v>
          </cell>
          <cell r="DJ304">
            <v>0</v>
          </cell>
          <cell r="DK304">
            <v>0</v>
          </cell>
          <cell r="DL304">
            <v>0</v>
          </cell>
          <cell r="DM304">
            <v>0</v>
          </cell>
          <cell r="DN304">
            <v>0</v>
          </cell>
          <cell r="DO304">
            <v>0</v>
          </cell>
          <cell r="DP304">
            <v>0</v>
          </cell>
          <cell r="DQ304">
            <v>0</v>
          </cell>
          <cell r="DR304">
            <v>0</v>
          </cell>
          <cell r="DS304">
            <v>0</v>
          </cell>
          <cell r="DT304">
            <v>0</v>
          </cell>
          <cell r="DU304">
            <v>0</v>
          </cell>
          <cell r="DV304">
            <v>0</v>
          </cell>
          <cell r="DW304">
            <v>0</v>
          </cell>
          <cell r="DX304">
            <v>0</v>
          </cell>
          <cell r="DY304">
            <v>0</v>
          </cell>
          <cell r="DZ304">
            <v>0</v>
          </cell>
          <cell r="EA304">
            <v>0</v>
          </cell>
          <cell r="EB304">
            <v>0</v>
          </cell>
          <cell r="EC304">
            <v>0</v>
          </cell>
          <cell r="ED304">
            <v>0</v>
          </cell>
        </row>
        <row r="305"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0</v>
          </cell>
          <cell r="AS305">
            <v>0</v>
          </cell>
          <cell r="AT305">
            <v>0</v>
          </cell>
          <cell r="AU305">
            <v>0</v>
          </cell>
          <cell r="AV305">
            <v>0</v>
          </cell>
          <cell r="AW305">
            <v>0</v>
          </cell>
          <cell r="AX305">
            <v>0</v>
          </cell>
          <cell r="AY305">
            <v>0</v>
          </cell>
          <cell r="AZ305">
            <v>0</v>
          </cell>
          <cell r="BA305">
            <v>0</v>
          </cell>
          <cell r="BB305">
            <v>0</v>
          </cell>
          <cell r="BC305">
            <v>0</v>
          </cell>
          <cell r="BD305">
            <v>0</v>
          </cell>
          <cell r="BE305">
            <v>0</v>
          </cell>
          <cell r="BF305">
            <v>0</v>
          </cell>
          <cell r="BG305">
            <v>0</v>
          </cell>
          <cell r="BH305">
            <v>0</v>
          </cell>
          <cell r="BI305">
            <v>0</v>
          </cell>
          <cell r="BJ305">
            <v>0</v>
          </cell>
          <cell r="BK305">
            <v>0</v>
          </cell>
          <cell r="BL305">
            <v>0</v>
          </cell>
          <cell r="BM305">
            <v>0</v>
          </cell>
          <cell r="BN305">
            <v>0</v>
          </cell>
          <cell r="BO305">
            <v>0</v>
          </cell>
          <cell r="BP305">
            <v>0</v>
          </cell>
          <cell r="BQ305">
            <v>0</v>
          </cell>
          <cell r="BR305">
            <v>0</v>
          </cell>
          <cell r="BS305">
            <v>0</v>
          </cell>
          <cell r="BT305">
            <v>0</v>
          </cell>
          <cell r="BU305">
            <v>0</v>
          </cell>
          <cell r="BV305">
            <v>0</v>
          </cell>
          <cell r="BW305">
            <v>0</v>
          </cell>
          <cell r="BX305">
            <v>0</v>
          </cell>
          <cell r="BY305">
            <v>0</v>
          </cell>
          <cell r="BZ305">
            <v>0</v>
          </cell>
          <cell r="CA305">
            <v>0</v>
          </cell>
          <cell r="CB305">
            <v>0</v>
          </cell>
          <cell r="CC305">
            <v>0</v>
          </cell>
          <cell r="CD305">
            <v>0</v>
          </cell>
          <cell r="CE305">
            <v>0</v>
          </cell>
          <cell r="CF305">
            <v>0</v>
          </cell>
          <cell r="CG305">
            <v>0</v>
          </cell>
          <cell r="CH305">
            <v>0</v>
          </cell>
          <cell r="CI305">
            <v>0</v>
          </cell>
          <cell r="CJ305">
            <v>0</v>
          </cell>
          <cell r="CK305">
            <v>0</v>
          </cell>
          <cell r="CL305">
            <v>0</v>
          </cell>
          <cell r="CM305">
            <v>0</v>
          </cell>
          <cell r="CN305">
            <v>0</v>
          </cell>
          <cell r="CO305">
            <v>0</v>
          </cell>
          <cell r="CP305">
            <v>0</v>
          </cell>
          <cell r="CQ305">
            <v>0</v>
          </cell>
          <cell r="CR305">
            <v>0</v>
          </cell>
          <cell r="CS305">
            <v>0</v>
          </cell>
          <cell r="CT305">
            <v>0</v>
          </cell>
          <cell r="CU305">
            <v>0</v>
          </cell>
          <cell r="CV305">
            <v>0</v>
          </cell>
          <cell r="CW305">
            <v>0</v>
          </cell>
          <cell r="CX305">
            <v>0</v>
          </cell>
          <cell r="CY305">
            <v>0</v>
          </cell>
          <cell r="CZ305">
            <v>0</v>
          </cell>
          <cell r="DA305">
            <v>0</v>
          </cell>
          <cell r="DB305">
            <v>0</v>
          </cell>
          <cell r="DC305">
            <v>0</v>
          </cell>
          <cell r="DD305">
            <v>0</v>
          </cell>
          <cell r="DE305">
            <v>0</v>
          </cell>
          <cell r="DF305">
            <v>0</v>
          </cell>
          <cell r="DG305">
            <v>0</v>
          </cell>
          <cell r="DH305">
            <v>0</v>
          </cell>
          <cell r="DI305">
            <v>0</v>
          </cell>
          <cell r="DJ305">
            <v>0</v>
          </cell>
          <cell r="DK305">
            <v>0</v>
          </cell>
          <cell r="DL305">
            <v>0</v>
          </cell>
          <cell r="DM305">
            <v>0</v>
          </cell>
          <cell r="DN305">
            <v>0</v>
          </cell>
          <cell r="DO305">
            <v>0</v>
          </cell>
          <cell r="DP305">
            <v>0</v>
          </cell>
          <cell r="DQ305">
            <v>0</v>
          </cell>
          <cell r="DR305">
            <v>0</v>
          </cell>
          <cell r="DS305">
            <v>0</v>
          </cell>
          <cell r="DT305">
            <v>0</v>
          </cell>
          <cell r="DU305">
            <v>0</v>
          </cell>
          <cell r="DV305">
            <v>0</v>
          </cell>
          <cell r="DW305">
            <v>0</v>
          </cell>
          <cell r="DX305">
            <v>0</v>
          </cell>
          <cell r="DY305">
            <v>0</v>
          </cell>
          <cell r="DZ305">
            <v>0</v>
          </cell>
          <cell r="EA305">
            <v>0</v>
          </cell>
          <cell r="EB305">
            <v>0</v>
          </cell>
          <cell r="EC305">
            <v>0</v>
          </cell>
          <cell r="ED305">
            <v>0</v>
          </cell>
        </row>
        <row r="306"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P306">
            <v>0</v>
          </cell>
          <cell r="AQ306">
            <v>0</v>
          </cell>
          <cell r="AR306">
            <v>0</v>
          </cell>
          <cell r="AS306">
            <v>0</v>
          </cell>
          <cell r="AT306">
            <v>0</v>
          </cell>
          <cell r="AU306">
            <v>0</v>
          </cell>
          <cell r="AV306">
            <v>0</v>
          </cell>
          <cell r="AW306">
            <v>0</v>
          </cell>
          <cell r="AX306">
            <v>0</v>
          </cell>
          <cell r="AY306">
            <v>0</v>
          </cell>
          <cell r="AZ306">
            <v>0</v>
          </cell>
          <cell r="BA306">
            <v>0</v>
          </cell>
          <cell r="BB306">
            <v>0</v>
          </cell>
          <cell r="BC306">
            <v>0</v>
          </cell>
          <cell r="BD306">
            <v>0</v>
          </cell>
          <cell r="BE306">
            <v>0</v>
          </cell>
          <cell r="BF306">
            <v>0</v>
          </cell>
          <cell r="BG306">
            <v>0</v>
          </cell>
          <cell r="BH306">
            <v>0</v>
          </cell>
          <cell r="BI306">
            <v>0</v>
          </cell>
          <cell r="BJ306">
            <v>0</v>
          </cell>
          <cell r="BK306">
            <v>0</v>
          </cell>
          <cell r="BL306">
            <v>0</v>
          </cell>
          <cell r="BM306">
            <v>0</v>
          </cell>
          <cell r="BN306">
            <v>0</v>
          </cell>
          <cell r="BO306">
            <v>0</v>
          </cell>
          <cell r="BP306">
            <v>0</v>
          </cell>
          <cell r="BQ306">
            <v>0</v>
          </cell>
          <cell r="BR306">
            <v>0</v>
          </cell>
          <cell r="BS306">
            <v>0</v>
          </cell>
          <cell r="BT306">
            <v>0</v>
          </cell>
          <cell r="BU306">
            <v>0</v>
          </cell>
          <cell r="BV306">
            <v>0</v>
          </cell>
          <cell r="BW306">
            <v>0</v>
          </cell>
          <cell r="BX306">
            <v>0</v>
          </cell>
          <cell r="BY306">
            <v>0</v>
          </cell>
          <cell r="BZ306">
            <v>0</v>
          </cell>
          <cell r="CA306">
            <v>0</v>
          </cell>
          <cell r="CB306">
            <v>0</v>
          </cell>
          <cell r="CC306">
            <v>0</v>
          </cell>
          <cell r="CD306">
            <v>0</v>
          </cell>
          <cell r="CE306">
            <v>0</v>
          </cell>
          <cell r="CF306">
            <v>0</v>
          </cell>
          <cell r="CG306">
            <v>0</v>
          </cell>
          <cell r="CH306">
            <v>0</v>
          </cell>
          <cell r="CI306">
            <v>0</v>
          </cell>
          <cell r="CJ306">
            <v>0</v>
          </cell>
          <cell r="CK306">
            <v>0</v>
          </cell>
          <cell r="CL306">
            <v>0</v>
          </cell>
          <cell r="CM306">
            <v>0</v>
          </cell>
          <cell r="CN306">
            <v>0</v>
          </cell>
          <cell r="CO306">
            <v>0</v>
          </cell>
          <cell r="CP306">
            <v>0</v>
          </cell>
          <cell r="CQ306">
            <v>0</v>
          </cell>
          <cell r="CR306">
            <v>0</v>
          </cell>
          <cell r="CS306">
            <v>0</v>
          </cell>
          <cell r="CT306">
            <v>0</v>
          </cell>
          <cell r="CU306">
            <v>0</v>
          </cell>
          <cell r="CV306">
            <v>0</v>
          </cell>
          <cell r="CW306">
            <v>0</v>
          </cell>
          <cell r="CX306">
            <v>0</v>
          </cell>
          <cell r="CY306">
            <v>0</v>
          </cell>
          <cell r="CZ306">
            <v>0</v>
          </cell>
          <cell r="DA306">
            <v>0</v>
          </cell>
          <cell r="DB306">
            <v>0</v>
          </cell>
          <cell r="DC306">
            <v>0</v>
          </cell>
          <cell r="DD306">
            <v>0</v>
          </cell>
          <cell r="DE306">
            <v>0</v>
          </cell>
          <cell r="DF306">
            <v>0</v>
          </cell>
          <cell r="DG306">
            <v>0</v>
          </cell>
          <cell r="DH306">
            <v>0</v>
          </cell>
          <cell r="DI306">
            <v>0</v>
          </cell>
          <cell r="DJ306">
            <v>0</v>
          </cell>
          <cell r="DK306">
            <v>0</v>
          </cell>
          <cell r="DL306">
            <v>0</v>
          </cell>
          <cell r="DM306">
            <v>0</v>
          </cell>
          <cell r="DN306">
            <v>0</v>
          </cell>
          <cell r="DO306">
            <v>0</v>
          </cell>
          <cell r="DP306">
            <v>0</v>
          </cell>
          <cell r="DQ306">
            <v>0</v>
          </cell>
          <cell r="DR306">
            <v>0</v>
          </cell>
          <cell r="DS306">
            <v>0</v>
          </cell>
          <cell r="DT306">
            <v>0</v>
          </cell>
          <cell r="DU306">
            <v>0</v>
          </cell>
          <cell r="DV306">
            <v>0</v>
          </cell>
          <cell r="DW306">
            <v>0</v>
          </cell>
          <cell r="DX306">
            <v>0</v>
          </cell>
          <cell r="DY306">
            <v>0</v>
          </cell>
          <cell r="DZ306">
            <v>0</v>
          </cell>
          <cell r="EA306">
            <v>0</v>
          </cell>
          <cell r="EB306">
            <v>0</v>
          </cell>
          <cell r="EC306">
            <v>0</v>
          </cell>
          <cell r="ED306">
            <v>0</v>
          </cell>
        </row>
        <row r="307">
          <cell r="F307">
            <v>-128.77999999996973</v>
          </cell>
          <cell r="G307">
            <v>241.54999999998836</v>
          </cell>
          <cell r="H307">
            <v>16.049999999988358</v>
          </cell>
          <cell r="I307">
            <v>32.199999999982538</v>
          </cell>
          <cell r="J307">
            <v>-32.200000000011642</v>
          </cell>
          <cell r="K307">
            <v>-64.370000000024447</v>
          </cell>
          <cell r="L307">
            <v>5.0000000017462298E-2</v>
          </cell>
          <cell r="M307">
            <v>80.5</v>
          </cell>
          <cell r="N307">
            <v>112.73999999999069</v>
          </cell>
          <cell r="O307">
            <v>96.610000000015134</v>
          </cell>
          <cell r="P307">
            <v>144.95000000001164</v>
          </cell>
          <cell r="Q307">
            <v>-80.540000000008149</v>
          </cell>
          <cell r="R307">
            <v>-676.54999999981374</v>
          </cell>
          <cell r="S307">
            <v>209.55999999999767</v>
          </cell>
          <cell r="T307">
            <v>-1.0000000009313226E-2</v>
          </cell>
          <cell r="U307">
            <v>32.260000000009313</v>
          </cell>
          <cell r="V307">
            <v>-64.489999999990687</v>
          </cell>
          <cell r="W307">
            <v>80.600000000005821</v>
          </cell>
          <cell r="X307">
            <v>-96.650000000023283</v>
          </cell>
          <cell r="Y307">
            <v>-64.489999999990687</v>
          </cell>
          <cell r="Z307">
            <v>-32.190000000002328</v>
          </cell>
          <cell r="AA307">
            <v>-547.83999999999651</v>
          </cell>
          <cell r="AB307">
            <v>-145.04999999998836</v>
          </cell>
          <cell r="AC307">
            <v>48.389999999984866</v>
          </cell>
          <cell r="AD307">
            <v>-96.64000000001397</v>
          </cell>
          <cell r="AE307">
            <v>-612.72000000067055</v>
          </cell>
          <cell r="AF307">
            <v>112.87999999997555</v>
          </cell>
          <cell r="AG307">
            <v>-80.620000000024447</v>
          </cell>
          <cell r="AH307">
            <v>112.79000000000815</v>
          </cell>
          <cell r="AI307">
            <v>-161.25</v>
          </cell>
          <cell r="AJ307">
            <v>16.150000000023283</v>
          </cell>
          <cell r="AK307">
            <v>-64.470000000001164</v>
          </cell>
          <cell r="AL307">
            <v>-64.5</v>
          </cell>
          <cell r="AM307">
            <v>-32.269999999989523</v>
          </cell>
          <cell r="AN307">
            <v>-64.470000000001164</v>
          </cell>
          <cell r="AO307">
            <v>-177.39000000001397</v>
          </cell>
          <cell r="AP307">
            <v>-32.209999999991851</v>
          </cell>
          <cell r="AQ307">
            <v>-177.36000000001513</v>
          </cell>
          <cell r="AR307">
            <v>-612.95999999996275</v>
          </cell>
          <cell r="AS307">
            <v>-16.089999999996508</v>
          </cell>
          <cell r="AT307">
            <v>-193.61000000001513</v>
          </cell>
          <cell r="AU307">
            <v>-32.259999999980209</v>
          </cell>
          <cell r="AV307">
            <v>-112.94999999998254</v>
          </cell>
          <cell r="AW307">
            <v>64.519999999989523</v>
          </cell>
          <cell r="AX307">
            <v>-32.299999999988358</v>
          </cell>
          <cell r="AY307">
            <v>-112.87000000002445</v>
          </cell>
          <cell r="AZ307">
            <v>145.22000000000116</v>
          </cell>
          <cell r="BA307">
            <v>-64.509999999980209</v>
          </cell>
          <cell r="BB307">
            <v>-16.129999999975553</v>
          </cell>
          <cell r="BC307">
            <v>-80.649999999994179</v>
          </cell>
          <cell r="BD307">
            <v>-161.32999999998719</v>
          </cell>
          <cell r="BE307">
            <v>-339.12999999988824</v>
          </cell>
          <cell r="BF307">
            <v>48.350000000005821</v>
          </cell>
          <cell r="BG307">
            <v>-32.289999999979045</v>
          </cell>
          <cell r="BH307">
            <v>-48.430000000022119</v>
          </cell>
          <cell r="BI307">
            <v>-96.839999999996508</v>
          </cell>
          <cell r="BJ307">
            <v>-16.110000000015134</v>
          </cell>
          <cell r="BK307">
            <v>-32.299999999988358</v>
          </cell>
          <cell r="BL307">
            <v>-16.14000000001397</v>
          </cell>
          <cell r="BM307">
            <v>-96.889999999984866</v>
          </cell>
          <cell r="BN307">
            <v>16.089999999996508</v>
          </cell>
          <cell r="BO307">
            <v>113.02999999999884</v>
          </cell>
          <cell r="BP307">
            <v>-113.04999999998836</v>
          </cell>
          <cell r="BQ307">
            <v>-64.549999999988358</v>
          </cell>
          <cell r="BR307">
            <v>306.92999999970198</v>
          </cell>
          <cell r="BS307">
            <v>161.55999999999767</v>
          </cell>
          <cell r="BT307">
            <v>80.799999999988358</v>
          </cell>
          <cell r="BU307">
            <v>-113.09999999997672</v>
          </cell>
          <cell r="BV307">
            <v>96.929999999993015</v>
          </cell>
          <cell r="BW307">
            <v>48.470000000001164</v>
          </cell>
          <cell r="BX307">
            <v>-16.160000000003492</v>
          </cell>
          <cell r="BY307">
            <v>-129.26000000000931</v>
          </cell>
          <cell r="BZ307">
            <v>16.150000000023283</v>
          </cell>
          <cell r="CA307">
            <v>32.309999999997672</v>
          </cell>
          <cell r="CB307">
            <v>48.459999999991851</v>
          </cell>
          <cell r="CC307">
            <v>32.319999999977881</v>
          </cell>
          <cell r="CD307">
            <v>48.449999999982538</v>
          </cell>
          <cell r="CE307">
            <v>-305.36000000033528</v>
          </cell>
          <cell r="CF307">
            <v>261.76000000000931</v>
          </cell>
          <cell r="CG307">
            <v>3.0000000027939677E-2</v>
          </cell>
          <cell r="CH307">
            <v>349</v>
          </cell>
          <cell r="CI307">
            <v>130.84000000002561</v>
          </cell>
          <cell r="CJ307">
            <v>174.44999999995343</v>
          </cell>
          <cell r="CK307">
            <v>-261.72000000003027</v>
          </cell>
          <cell r="CL307">
            <v>-828.89999999996508</v>
          </cell>
          <cell r="CM307">
            <v>-305.30000000004657</v>
          </cell>
          <cell r="CN307">
            <v>43.580000000016298</v>
          </cell>
          <cell r="CO307">
            <v>-130.90000000002328</v>
          </cell>
          <cell r="CP307">
            <v>130.95000000001164</v>
          </cell>
          <cell r="CQ307">
            <v>130.84999999997672</v>
          </cell>
          <cell r="CR307">
            <v>-480.45000000018626</v>
          </cell>
          <cell r="CS307">
            <v>-43.699999999953434</v>
          </cell>
          <cell r="CT307">
            <v>-349.22000000003027</v>
          </cell>
          <cell r="CU307">
            <v>-6.9999999948777258E-2</v>
          </cell>
          <cell r="CV307">
            <v>43.619999999995343</v>
          </cell>
          <cell r="CW307">
            <v>-43.690000000002328</v>
          </cell>
          <cell r="CX307">
            <v>-218.28000000002794</v>
          </cell>
          <cell r="CY307">
            <v>174.5800000000163</v>
          </cell>
          <cell r="CZ307">
            <v>-43.659999999974389</v>
          </cell>
          <cell r="DA307">
            <v>-392.79999999998836</v>
          </cell>
          <cell r="DB307">
            <v>-131.05999999999767</v>
          </cell>
          <cell r="DC307">
            <v>218.3300000000163</v>
          </cell>
          <cell r="DD307">
            <v>305.5</v>
          </cell>
          <cell r="DE307">
            <v>0</v>
          </cell>
          <cell r="DF307">
            <v>0</v>
          </cell>
          <cell r="DG307">
            <v>0</v>
          </cell>
          <cell r="DH307">
            <v>0</v>
          </cell>
          <cell r="DI307">
            <v>0</v>
          </cell>
          <cell r="DJ307">
            <v>0</v>
          </cell>
          <cell r="DK307">
            <v>0</v>
          </cell>
          <cell r="DL307">
            <v>0</v>
          </cell>
          <cell r="DM307">
            <v>0</v>
          </cell>
          <cell r="DN307">
            <v>0</v>
          </cell>
          <cell r="DO307">
            <v>0</v>
          </cell>
          <cell r="DP307">
            <v>0</v>
          </cell>
          <cell r="DQ307">
            <v>0</v>
          </cell>
          <cell r="DR307">
            <v>0</v>
          </cell>
          <cell r="DS307">
            <v>0</v>
          </cell>
          <cell r="DT307">
            <v>0</v>
          </cell>
          <cell r="DU307">
            <v>0</v>
          </cell>
          <cell r="DV307">
            <v>0</v>
          </cell>
          <cell r="DW307">
            <v>0</v>
          </cell>
          <cell r="DX307">
            <v>0</v>
          </cell>
          <cell r="DY307">
            <v>0</v>
          </cell>
          <cell r="DZ307">
            <v>0</v>
          </cell>
          <cell r="EA307">
            <v>0</v>
          </cell>
          <cell r="EB307">
            <v>0</v>
          </cell>
          <cell r="EC307">
            <v>0</v>
          </cell>
          <cell r="ED307">
            <v>0</v>
          </cell>
        </row>
        <row r="308"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0</v>
          </cell>
          <cell r="AJ308">
            <v>0</v>
          </cell>
          <cell r="AK308">
            <v>0</v>
          </cell>
          <cell r="AL308">
            <v>0</v>
          </cell>
          <cell r="AM308">
            <v>0</v>
          </cell>
          <cell r="AN308">
            <v>0</v>
          </cell>
          <cell r="AO308">
            <v>0</v>
          </cell>
          <cell r="AP308">
            <v>0</v>
          </cell>
          <cell r="AQ308">
            <v>0</v>
          </cell>
          <cell r="AR308">
            <v>0</v>
          </cell>
          <cell r="AS308">
            <v>0</v>
          </cell>
          <cell r="AT308">
            <v>0</v>
          </cell>
          <cell r="AU308">
            <v>0</v>
          </cell>
          <cell r="AV308">
            <v>0</v>
          </cell>
          <cell r="AW308">
            <v>0</v>
          </cell>
          <cell r="AX308">
            <v>0</v>
          </cell>
          <cell r="AY308">
            <v>0</v>
          </cell>
          <cell r="AZ308">
            <v>0</v>
          </cell>
          <cell r="BA308">
            <v>0</v>
          </cell>
          <cell r="BB308">
            <v>0</v>
          </cell>
          <cell r="BC308">
            <v>0</v>
          </cell>
          <cell r="BD308">
            <v>0</v>
          </cell>
          <cell r="BE308">
            <v>0</v>
          </cell>
          <cell r="BF308">
            <v>0</v>
          </cell>
          <cell r="BG308">
            <v>0</v>
          </cell>
          <cell r="BH308">
            <v>0</v>
          </cell>
          <cell r="BI308">
            <v>0</v>
          </cell>
          <cell r="BJ308">
            <v>0</v>
          </cell>
          <cell r="BK308">
            <v>0</v>
          </cell>
          <cell r="BL308">
            <v>0</v>
          </cell>
          <cell r="BM308">
            <v>0</v>
          </cell>
          <cell r="BN308">
            <v>0</v>
          </cell>
          <cell r="BO308">
            <v>0</v>
          </cell>
          <cell r="BP308">
            <v>0</v>
          </cell>
          <cell r="BQ308">
            <v>0</v>
          </cell>
          <cell r="BR308">
            <v>0</v>
          </cell>
          <cell r="BS308">
            <v>0</v>
          </cell>
          <cell r="BT308">
            <v>0</v>
          </cell>
          <cell r="BU308">
            <v>0</v>
          </cell>
          <cell r="BV308">
            <v>0</v>
          </cell>
          <cell r="BW308">
            <v>0</v>
          </cell>
          <cell r="BX308">
            <v>0</v>
          </cell>
          <cell r="BY308">
            <v>0</v>
          </cell>
          <cell r="BZ308">
            <v>0</v>
          </cell>
          <cell r="CA308">
            <v>0</v>
          </cell>
          <cell r="CB308">
            <v>0</v>
          </cell>
          <cell r="CC308">
            <v>0</v>
          </cell>
          <cell r="CD308">
            <v>0</v>
          </cell>
          <cell r="CE308">
            <v>0</v>
          </cell>
          <cell r="CF308">
            <v>0</v>
          </cell>
          <cell r="CG308">
            <v>0</v>
          </cell>
          <cell r="CH308">
            <v>0</v>
          </cell>
          <cell r="CI308">
            <v>0</v>
          </cell>
          <cell r="CJ308">
            <v>0</v>
          </cell>
          <cell r="CK308">
            <v>0</v>
          </cell>
          <cell r="CL308">
            <v>0</v>
          </cell>
          <cell r="CM308">
            <v>0</v>
          </cell>
          <cell r="CN308">
            <v>0</v>
          </cell>
          <cell r="CO308">
            <v>0</v>
          </cell>
          <cell r="CP308">
            <v>0</v>
          </cell>
          <cell r="CQ308">
            <v>0</v>
          </cell>
          <cell r="CR308">
            <v>0</v>
          </cell>
          <cell r="CS308">
            <v>0</v>
          </cell>
          <cell r="CT308">
            <v>0</v>
          </cell>
          <cell r="CU308">
            <v>0</v>
          </cell>
          <cell r="CV308">
            <v>0</v>
          </cell>
          <cell r="CW308">
            <v>0</v>
          </cell>
          <cell r="CX308">
            <v>0</v>
          </cell>
          <cell r="CY308">
            <v>0</v>
          </cell>
          <cell r="CZ308">
            <v>0</v>
          </cell>
          <cell r="DA308">
            <v>0</v>
          </cell>
          <cell r="DB308">
            <v>0</v>
          </cell>
          <cell r="DC308">
            <v>0</v>
          </cell>
          <cell r="DD308">
            <v>0</v>
          </cell>
          <cell r="DE308">
            <v>0</v>
          </cell>
          <cell r="DF308">
            <v>0</v>
          </cell>
          <cell r="DG308">
            <v>0</v>
          </cell>
          <cell r="DH308">
            <v>0</v>
          </cell>
          <cell r="DI308">
            <v>0</v>
          </cell>
          <cell r="DJ308">
            <v>0</v>
          </cell>
          <cell r="DK308">
            <v>0</v>
          </cell>
          <cell r="DL308">
            <v>0</v>
          </cell>
          <cell r="DM308">
            <v>0</v>
          </cell>
          <cell r="DN308">
            <v>0</v>
          </cell>
          <cell r="DO308">
            <v>0</v>
          </cell>
          <cell r="DP308">
            <v>0</v>
          </cell>
          <cell r="DQ308">
            <v>0</v>
          </cell>
          <cell r="DR308">
            <v>0</v>
          </cell>
          <cell r="DS308">
            <v>0</v>
          </cell>
          <cell r="DT308">
            <v>0</v>
          </cell>
          <cell r="DU308">
            <v>0</v>
          </cell>
          <cell r="DV308">
            <v>0</v>
          </cell>
          <cell r="DW308">
            <v>0</v>
          </cell>
          <cell r="DX308">
            <v>0</v>
          </cell>
          <cell r="DY308">
            <v>0</v>
          </cell>
          <cell r="DZ308">
            <v>0</v>
          </cell>
          <cell r="EA308">
            <v>0</v>
          </cell>
          <cell r="EB308">
            <v>0</v>
          </cell>
          <cell r="EC308">
            <v>0</v>
          </cell>
          <cell r="ED308">
            <v>0</v>
          </cell>
        </row>
        <row r="309">
          <cell r="F309">
            <v>-103.30000000001746</v>
          </cell>
          <cell r="G309">
            <v>193.72000000000116</v>
          </cell>
          <cell r="H309">
            <v>38.770000000018626</v>
          </cell>
          <cell r="I309">
            <v>12.869999999995343</v>
          </cell>
          <cell r="J309">
            <v>-77.5</v>
          </cell>
          <cell r="K309">
            <v>-51.60999999998603</v>
          </cell>
          <cell r="L309">
            <v>2.9999999998835847E-2</v>
          </cell>
          <cell r="M309">
            <v>64.579999999987194</v>
          </cell>
          <cell r="N309">
            <v>64.549999999988358</v>
          </cell>
          <cell r="O309">
            <v>90.360000000015134</v>
          </cell>
          <cell r="P309">
            <v>116.20999999999185</v>
          </cell>
          <cell r="Q309">
            <v>-64.529999999998836</v>
          </cell>
          <cell r="R309">
            <v>-1266.2099999999627</v>
          </cell>
          <cell r="S309">
            <v>167.98000000001048</v>
          </cell>
          <cell r="T309">
            <v>0</v>
          </cell>
          <cell r="U309">
            <v>12.929999999993015</v>
          </cell>
          <cell r="V309">
            <v>-51.660000000003492</v>
          </cell>
          <cell r="W309">
            <v>38.75</v>
          </cell>
          <cell r="X309">
            <v>-129.22999999998137</v>
          </cell>
          <cell r="Y309">
            <v>-51.709999999991851</v>
          </cell>
          <cell r="Z309">
            <v>-25.839999999996508</v>
          </cell>
          <cell r="AA309">
            <v>-1085.3600000000151</v>
          </cell>
          <cell r="AB309">
            <v>-103.32000000000698</v>
          </cell>
          <cell r="AC309">
            <v>38.779999999998836</v>
          </cell>
          <cell r="AD309">
            <v>-77.529999999998836</v>
          </cell>
          <cell r="AE309">
            <v>-543.12999999988824</v>
          </cell>
          <cell r="AF309">
            <v>90.529999999998836</v>
          </cell>
          <cell r="AG309">
            <v>-64.639999999984866</v>
          </cell>
          <cell r="AH309">
            <v>77.549999999988358</v>
          </cell>
          <cell r="AI309">
            <v>-142.25</v>
          </cell>
          <cell r="AJ309">
            <v>-5.9999999997671694E-2</v>
          </cell>
          <cell r="AK309">
            <v>-25.89000000001397</v>
          </cell>
          <cell r="AL309">
            <v>-64.64000000001397</v>
          </cell>
          <cell r="AM309">
            <v>-25.820000000006985</v>
          </cell>
          <cell r="AN309">
            <v>-77.579999999987194</v>
          </cell>
          <cell r="AO309">
            <v>-142.19999999998254</v>
          </cell>
          <cell r="AP309">
            <v>-25.89000000001397</v>
          </cell>
          <cell r="AQ309">
            <v>-142.23999999999069</v>
          </cell>
          <cell r="AR309">
            <v>-439.95999999996275</v>
          </cell>
          <cell r="AS309">
            <v>-12.920000000012806</v>
          </cell>
          <cell r="AT309">
            <v>-155.29000000000815</v>
          </cell>
          <cell r="AU309">
            <v>-25.870000000024447</v>
          </cell>
          <cell r="AV309">
            <v>-51.75</v>
          </cell>
          <cell r="AW309">
            <v>51.720000000001164</v>
          </cell>
          <cell r="AX309">
            <v>-12.919999999983702</v>
          </cell>
          <cell r="AY309">
            <v>-90.599999999976717</v>
          </cell>
          <cell r="AZ309">
            <v>116.45000000001164</v>
          </cell>
          <cell r="BA309">
            <v>-51.769999999989523</v>
          </cell>
          <cell r="BB309">
            <v>-12.939999999973224</v>
          </cell>
          <cell r="BC309">
            <v>-64.680000000022119</v>
          </cell>
          <cell r="BD309">
            <v>-129.39000000001397</v>
          </cell>
          <cell r="BE309">
            <v>-245.98999999999069</v>
          </cell>
          <cell r="BF309">
            <v>38.809999999997672</v>
          </cell>
          <cell r="BG309">
            <v>-25.889999999984866</v>
          </cell>
          <cell r="BH309">
            <v>-38.799999999988358</v>
          </cell>
          <cell r="BI309">
            <v>-90.629999999975553</v>
          </cell>
          <cell r="BJ309">
            <v>12.919999999983702</v>
          </cell>
          <cell r="BK309">
            <v>-4.9999999988358468E-2</v>
          </cell>
          <cell r="BL309">
            <v>-25.89000000001397</v>
          </cell>
          <cell r="BM309">
            <v>-77.639999999984866</v>
          </cell>
          <cell r="BN309">
            <v>12.989999999990687</v>
          </cell>
          <cell r="BO309">
            <v>90.610000000015134</v>
          </cell>
          <cell r="BP309">
            <v>-90.64000000001397</v>
          </cell>
          <cell r="BQ309">
            <v>-51.779999999998836</v>
          </cell>
          <cell r="BR309">
            <v>155.46999999997206</v>
          </cell>
          <cell r="BS309">
            <v>129.52999999999884</v>
          </cell>
          <cell r="BT309">
            <v>64.720000000001164</v>
          </cell>
          <cell r="BU309">
            <v>-103.63000000000466</v>
          </cell>
          <cell r="BV309">
            <v>64.779999999998836</v>
          </cell>
          <cell r="BW309">
            <v>-12.950000000011642</v>
          </cell>
          <cell r="BX309">
            <v>-25.829999999987194</v>
          </cell>
          <cell r="BY309">
            <v>-103.64999999999418</v>
          </cell>
          <cell r="BZ309">
            <v>12.959999999991851</v>
          </cell>
          <cell r="CA309">
            <v>25.940000000002328</v>
          </cell>
          <cell r="CB309">
            <v>38.880000000004657</v>
          </cell>
          <cell r="CC309">
            <v>25.850000000005821</v>
          </cell>
          <cell r="CD309">
            <v>38.870000000024447</v>
          </cell>
          <cell r="CE309">
            <v>-51.679999999701977</v>
          </cell>
          <cell r="CF309">
            <v>77.820000000006985</v>
          </cell>
          <cell r="CG309">
            <v>2.9999999998835847E-2</v>
          </cell>
          <cell r="CH309">
            <v>103.69999999998254</v>
          </cell>
          <cell r="CI309">
            <v>38.89000000001397</v>
          </cell>
          <cell r="CJ309">
            <v>38.899999999994179</v>
          </cell>
          <cell r="CK309">
            <v>-38.870000000024447</v>
          </cell>
          <cell r="CL309">
            <v>-246.27999999999884</v>
          </cell>
          <cell r="CM309">
            <v>-90.700000000011642</v>
          </cell>
          <cell r="CN309">
            <v>25.919999999983702</v>
          </cell>
          <cell r="CO309">
            <v>-38.850000000005821</v>
          </cell>
          <cell r="CP309">
            <v>38.899999999994179</v>
          </cell>
          <cell r="CQ309">
            <v>38.85999999998603</v>
          </cell>
          <cell r="CR309">
            <v>-168.54000000003725</v>
          </cell>
          <cell r="CS309">
            <v>-12.930000000022119</v>
          </cell>
          <cell r="CT309">
            <v>-103.76000000000931</v>
          </cell>
          <cell r="CU309">
            <v>4.9999999988358468E-2</v>
          </cell>
          <cell r="CV309">
            <v>1.0000000009313226E-2</v>
          </cell>
          <cell r="CW309">
            <v>-38.940000000002328</v>
          </cell>
          <cell r="CX309">
            <v>-64.860000000015134</v>
          </cell>
          <cell r="CY309">
            <v>51.920000000012806</v>
          </cell>
          <cell r="CZ309">
            <v>0</v>
          </cell>
          <cell r="DA309">
            <v>-116.76999999998952</v>
          </cell>
          <cell r="DB309">
            <v>-38.920000000012806</v>
          </cell>
          <cell r="DC309">
            <v>64.830000000016298</v>
          </cell>
          <cell r="DD309">
            <v>90.830000000016298</v>
          </cell>
          <cell r="DE309">
            <v>0</v>
          </cell>
          <cell r="DF309">
            <v>0</v>
          </cell>
          <cell r="DG309">
            <v>0</v>
          </cell>
          <cell r="DH309">
            <v>0</v>
          </cell>
          <cell r="DI309">
            <v>0</v>
          </cell>
          <cell r="DJ309">
            <v>0</v>
          </cell>
          <cell r="DK309">
            <v>0</v>
          </cell>
          <cell r="DL309">
            <v>0</v>
          </cell>
          <cell r="DM309">
            <v>0</v>
          </cell>
          <cell r="DN309">
            <v>0</v>
          </cell>
          <cell r="DO309">
            <v>0</v>
          </cell>
          <cell r="DP309">
            <v>0</v>
          </cell>
          <cell r="DQ309">
            <v>0</v>
          </cell>
          <cell r="DR309">
            <v>0</v>
          </cell>
          <cell r="DS309">
            <v>0</v>
          </cell>
          <cell r="DT309">
            <v>0</v>
          </cell>
          <cell r="DU309">
            <v>0</v>
          </cell>
          <cell r="DV309">
            <v>0</v>
          </cell>
          <cell r="DW309">
            <v>0</v>
          </cell>
          <cell r="DX309">
            <v>0</v>
          </cell>
          <cell r="DY309">
            <v>0</v>
          </cell>
          <cell r="DZ309">
            <v>0</v>
          </cell>
          <cell r="EA309">
            <v>0</v>
          </cell>
          <cell r="EB309">
            <v>0</v>
          </cell>
          <cell r="EC309">
            <v>0</v>
          </cell>
          <cell r="ED309">
            <v>0</v>
          </cell>
        </row>
        <row r="310"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  <cell r="AA310">
            <v>0</v>
          </cell>
          <cell r="AB310">
            <v>0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G310">
            <v>0</v>
          </cell>
          <cell r="AH310">
            <v>0</v>
          </cell>
          <cell r="AI310">
            <v>0</v>
          </cell>
          <cell r="AJ310">
            <v>0</v>
          </cell>
          <cell r="AK310">
            <v>0</v>
          </cell>
          <cell r="AL310">
            <v>0</v>
          </cell>
          <cell r="AM310">
            <v>0</v>
          </cell>
          <cell r="AN310">
            <v>0</v>
          </cell>
          <cell r="AO310">
            <v>0</v>
          </cell>
          <cell r="AP310">
            <v>0</v>
          </cell>
          <cell r="AQ310">
            <v>0</v>
          </cell>
          <cell r="AR310">
            <v>0</v>
          </cell>
          <cell r="AS310">
            <v>0</v>
          </cell>
          <cell r="AT310">
            <v>0</v>
          </cell>
          <cell r="AU310">
            <v>0</v>
          </cell>
          <cell r="AV310">
            <v>0</v>
          </cell>
          <cell r="AW310">
            <v>0</v>
          </cell>
          <cell r="AX310">
            <v>0</v>
          </cell>
          <cell r="AY310">
            <v>0</v>
          </cell>
          <cell r="AZ310">
            <v>0</v>
          </cell>
          <cell r="BA310">
            <v>0</v>
          </cell>
          <cell r="BB310">
            <v>0</v>
          </cell>
          <cell r="BC310">
            <v>0</v>
          </cell>
          <cell r="BD310">
            <v>0</v>
          </cell>
          <cell r="BE310">
            <v>0</v>
          </cell>
          <cell r="BF310">
            <v>0</v>
          </cell>
          <cell r="BG310">
            <v>0</v>
          </cell>
          <cell r="BH310">
            <v>0</v>
          </cell>
          <cell r="BI310">
            <v>0</v>
          </cell>
          <cell r="BJ310">
            <v>0</v>
          </cell>
          <cell r="BK310">
            <v>0</v>
          </cell>
          <cell r="BL310">
            <v>0</v>
          </cell>
          <cell r="BM310">
            <v>0</v>
          </cell>
          <cell r="BN310">
            <v>0</v>
          </cell>
          <cell r="BO310">
            <v>0</v>
          </cell>
          <cell r="BP310">
            <v>0</v>
          </cell>
          <cell r="BQ310">
            <v>0</v>
          </cell>
          <cell r="BR310">
            <v>0</v>
          </cell>
          <cell r="BS310">
            <v>0</v>
          </cell>
          <cell r="BT310">
            <v>0</v>
          </cell>
          <cell r="BU310">
            <v>0</v>
          </cell>
          <cell r="BV310">
            <v>0</v>
          </cell>
          <cell r="BW310">
            <v>0</v>
          </cell>
          <cell r="BX310">
            <v>0</v>
          </cell>
          <cell r="BY310">
            <v>0</v>
          </cell>
          <cell r="BZ310">
            <v>0</v>
          </cell>
          <cell r="CA310">
            <v>0</v>
          </cell>
          <cell r="CB310">
            <v>0</v>
          </cell>
          <cell r="CC310">
            <v>0</v>
          </cell>
          <cell r="CD310">
            <v>0</v>
          </cell>
          <cell r="CE310">
            <v>0</v>
          </cell>
          <cell r="CF310">
            <v>0</v>
          </cell>
          <cell r="CG310">
            <v>0</v>
          </cell>
          <cell r="CH310">
            <v>0</v>
          </cell>
          <cell r="CI310">
            <v>0</v>
          </cell>
          <cell r="CJ310">
            <v>0</v>
          </cell>
          <cell r="CK310">
            <v>0</v>
          </cell>
          <cell r="CL310">
            <v>0</v>
          </cell>
          <cell r="CM310">
            <v>0</v>
          </cell>
          <cell r="CN310">
            <v>0</v>
          </cell>
          <cell r="CO310">
            <v>0</v>
          </cell>
          <cell r="CP310">
            <v>0</v>
          </cell>
          <cell r="CQ310">
            <v>0</v>
          </cell>
          <cell r="CR310">
            <v>0</v>
          </cell>
          <cell r="CS310">
            <v>0</v>
          </cell>
          <cell r="CT310">
            <v>0</v>
          </cell>
          <cell r="CU310">
            <v>0</v>
          </cell>
          <cell r="CV310">
            <v>0</v>
          </cell>
          <cell r="CW310">
            <v>0</v>
          </cell>
          <cell r="CX310">
            <v>0</v>
          </cell>
          <cell r="CY310">
            <v>0</v>
          </cell>
          <cell r="CZ310">
            <v>0</v>
          </cell>
          <cell r="DA310">
            <v>0</v>
          </cell>
          <cell r="DB310">
            <v>0</v>
          </cell>
          <cell r="DC310">
            <v>0</v>
          </cell>
          <cell r="DD310">
            <v>0</v>
          </cell>
          <cell r="DE310">
            <v>0</v>
          </cell>
          <cell r="DF310">
            <v>0</v>
          </cell>
          <cell r="DG310">
            <v>0</v>
          </cell>
          <cell r="DH310">
            <v>0</v>
          </cell>
          <cell r="DI310">
            <v>0</v>
          </cell>
          <cell r="DJ310">
            <v>0</v>
          </cell>
          <cell r="DK310">
            <v>0</v>
          </cell>
          <cell r="DL310">
            <v>0</v>
          </cell>
          <cell r="DM310">
            <v>0</v>
          </cell>
          <cell r="DN310">
            <v>0</v>
          </cell>
          <cell r="DO310">
            <v>0</v>
          </cell>
          <cell r="DP310">
            <v>0</v>
          </cell>
          <cell r="DQ310">
            <v>0</v>
          </cell>
          <cell r="DR310">
            <v>0</v>
          </cell>
          <cell r="DS310">
            <v>0</v>
          </cell>
          <cell r="DT310">
            <v>0</v>
          </cell>
          <cell r="DU310">
            <v>0</v>
          </cell>
          <cell r="DV310">
            <v>0</v>
          </cell>
          <cell r="DW310">
            <v>0</v>
          </cell>
          <cell r="DX310">
            <v>0</v>
          </cell>
          <cell r="DY310">
            <v>0</v>
          </cell>
          <cell r="DZ310">
            <v>0</v>
          </cell>
          <cell r="EA310">
            <v>0</v>
          </cell>
          <cell r="EB310">
            <v>0</v>
          </cell>
          <cell r="EC310">
            <v>0</v>
          </cell>
          <cell r="ED310">
            <v>0</v>
          </cell>
        </row>
        <row r="311"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O311">
            <v>0</v>
          </cell>
          <cell r="AP311">
            <v>0</v>
          </cell>
          <cell r="AQ311">
            <v>0</v>
          </cell>
          <cell r="AR311">
            <v>0</v>
          </cell>
          <cell r="AS311">
            <v>0</v>
          </cell>
          <cell r="AT311">
            <v>0</v>
          </cell>
          <cell r="AU311">
            <v>0</v>
          </cell>
          <cell r="AV311">
            <v>0</v>
          </cell>
          <cell r="AW311">
            <v>0</v>
          </cell>
          <cell r="AX311">
            <v>0</v>
          </cell>
          <cell r="AY311">
            <v>0</v>
          </cell>
          <cell r="AZ311">
            <v>0</v>
          </cell>
          <cell r="BA311">
            <v>0</v>
          </cell>
          <cell r="BB311">
            <v>0</v>
          </cell>
          <cell r="BC311">
            <v>0</v>
          </cell>
          <cell r="BD311">
            <v>0</v>
          </cell>
          <cell r="BE311">
            <v>0</v>
          </cell>
          <cell r="BF311">
            <v>0</v>
          </cell>
          <cell r="BG311">
            <v>0</v>
          </cell>
          <cell r="BH311">
            <v>0</v>
          </cell>
          <cell r="BI311">
            <v>0</v>
          </cell>
          <cell r="BJ311">
            <v>0</v>
          </cell>
          <cell r="BK311">
            <v>0</v>
          </cell>
          <cell r="BL311">
            <v>0</v>
          </cell>
          <cell r="BM311">
            <v>0</v>
          </cell>
          <cell r="BN311">
            <v>0</v>
          </cell>
          <cell r="BO311">
            <v>0</v>
          </cell>
          <cell r="BP311">
            <v>0</v>
          </cell>
          <cell r="BQ311">
            <v>0</v>
          </cell>
          <cell r="BR311">
            <v>0</v>
          </cell>
          <cell r="BS311">
            <v>0</v>
          </cell>
          <cell r="BT311">
            <v>0</v>
          </cell>
          <cell r="BU311">
            <v>0</v>
          </cell>
          <cell r="BV311">
            <v>0</v>
          </cell>
          <cell r="BW311">
            <v>0</v>
          </cell>
          <cell r="BX311">
            <v>0</v>
          </cell>
          <cell r="BY311">
            <v>0</v>
          </cell>
          <cell r="BZ311">
            <v>0</v>
          </cell>
          <cell r="CA311">
            <v>0</v>
          </cell>
          <cell r="CB311">
            <v>0</v>
          </cell>
          <cell r="CC311">
            <v>0</v>
          </cell>
          <cell r="CD311">
            <v>0</v>
          </cell>
          <cell r="CE311">
            <v>0</v>
          </cell>
          <cell r="CF311">
            <v>0</v>
          </cell>
          <cell r="CG311">
            <v>0</v>
          </cell>
          <cell r="CH311">
            <v>0</v>
          </cell>
          <cell r="CI311">
            <v>0</v>
          </cell>
          <cell r="CJ311">
            <v>0</v>
          </cell>
          <cell r="CK311">
            <v>0</v>
          </cell>
          <cell r="CL311">
            <v>0</v>
          </cell>
          <cell r="CM311">
            <v>0</v>
          </cell>
          <cell r="CN311">
            <v>0</v>
          </cell>
          <cell r="CO311">
            <v>0</v>
          </cell>
          <cell r="CP311">
            <v>0</v>
          </cell>
          <cell r="CQ311">
            <v>0</v>
          </cell>
          <cell r="CR311">
            <v>0</v>
          </cell>
          <cell r="CS311">
            <v>0</v>
          </cell>
          <cell r="CT311">
            <v>0</v>
          </cell>
          <cell r="CU311">
            <v>0</v>
          </cell>
          <cell r="CV311">
            <v>0</v>
          </cell>
          <cell r="CW311">
            <v>0</v>
          </cell>
          <cell r="CX311">
            <v>0</v>
          </cell>
          <cell r="CY311">
            <v>0</v>
          </cell>
          <cell r="CZ311">
            <v>0</v>
          </cell>
          <cell r="DA311">
            <v>0</v>
          </cell>
          <cell r="DB311">
            <v>0</v>
          </cell>
          <cell r="DC311">
            <v>0</v>
          </cell>
          <cell r="DD311">
            <v>0</v>
          </cell>
          <cell r="DE311">
            <v>0</v>
          </cell>
          <cell r="DF311">
            <v>0</v>
          </cell>
          <cell r="DG311">
            <v>0</v>
          </cell>
          <cell r="DH311">
            <v>0</v>
          </cell>
          <cell r="DI311">
            <v>0</v>
          </cell>
          <cell r="DJ311">
            <v>0</v>
          </cell>
          <cell r="DK311">
            <v>0</v>
          </cell>
          <cell r="DL311">
            <v>0</v>
          </cell>
          <cell r="DM311">
            <v>0</v>
          </cell>
          <cell r="DN311">
            <v>0</v>
          </cell>
          <cell r="DO311">
            <v>0</v>
          </cell>
          <cell r="DP311">
            <v>0</v>
          </cell>
          <cell r="DQ311">
            <v>0</v>
          </cell>
          <cell r="DR311">
            <v>0</v>
          </cell>
          <cell r="DS311">
            <v>0</v>
          </cell>
          <cell r="DT311">
            <v>0</v>
          </cell>
          <cell r="DU311">
            <v>0</v>
          </cell>
          <cell r="DV311">
            <v>0</v>
          </cell>
          <cell r="DW311">
            <v>0</v>
          </cell>
          <cell r="DX311">
            <v>0</v>
          </cell>
          <cell r="DY311">
            <v>0</v>
          </cell>
          <cell r="DZ311">
            <v>0</v>
          </cell>
          <cell r="EA311">
            <v>0</v>
          </cell>
          <cell r="EB311">
            <v>0</v>
          </cell>
          <cell r="EC311">
            <v>0</v>
          </cell>
          <cell r="ED311">
            <v>0</v>
          </cell>
        </row>
        <row r="312"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0</v>
          </cell>
          <cell r="AE312">
            <v>0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  <cell r="AJ312">
            <v>0</v>
          </cell>
          <cell r="AK312">
            <v>0</v>
          </cell>
          <cell r="AL312">
            <v>0</v>
          </cell>
          <cell r="AM312">
            <v>0</v>
          </cell>
          <cell r="AN312">
            <v>0</v>
          </cell>
          <cell r="AO312">
            <v>0</v>
          </cell>
          <cell r="AP312">
            <v>0</v>
          </cell>
          <cell r="AQ312">
            <v>0</v>
          </cell>
          <cell r="AR312">
            <v>0</v>
          </cell>
          <cell r="AS312">
            <v>0</v>
          </cell>
          <cell r="AT312">
            <v>0</v>
          </cell>
          <cell r="AU312">
            <v>0</v>
          </cell>
          <cell r="AV312">
            <v>0</v>
          </cell>
          <cell r="AW312">
            <v>0</v>
          </cell>
          <cell r="AX312">
            <v>0</v>
          </cell>
          <cell r="AY312">
            <v>0</v>
          </cell>
          <cell r="AZ312">
            <v>0</v>
          </cell>
          <cell r="BA312">
            <v>0</v>
          </cell>
          <cell r="BB312">
            <v>0</v>
          </cell>
          <cell r="BC312">
            <v>0</v>
          </cell>
          <cell r="BD312">
            <v>0</v>
          </cell>
          <cell r="BE312">
            <v>0</v>
          </cell>
          <cell r="BF312">
            <v>0</v>
          </cell>
          <cell r="BG312">
            <v>0</v>
          </cell>
          <cell r="BH312">
            <v>0</v>
          </cell>
          <cell r="BI312">
            <v>0</v>
          </cell>
          <cell r="BJ312">
            <v>0</v>
          </cell>
          <cell r="BK312">
            <v>0</v>
          </cell>
          <cell r="BL312">
            <v>0</v>
          </cell>
          <cell r="BM312">
            <v>0</v>
          </cell>
          <cell r="BN312">
            <v>0</v>
          </cell>
          <cell r="BO312">
            <v>0</v>
          </cell>
          <cell r="BP312">
            <v>0</v>
          </cell>
          <cell r="BQ312">
            <v>0</v>
          </cell>
          <cell r="BR312">
            <v>0</v>
          </cell>
          <cell r="BS312">
            <v>0</v>
          </cell>
          <cell r="BT312">
            <v>0</v>
          </cell>
          <cell r="BU312">
            <v>0</v>
          </cell>
          <cell r="BV312">
            <v>0</v>
          </cell>
          <cell r="BW312">
            <v>0</v>
          </cell>
          <cell r="BX312">
            <v>0</v>
          </cell>
          <cell r="BY312">
            <v>0</v>
          </cell>
          <cell r="BZ312">
            <v>0</v>
          </cell>
          <cell r="CA312">
            <v>0</v>
          </cell>
          <cell r="CB312">
            <v>0</v>
          </cell>
          <cell r="CC312">
            <v>0</v>
          </cell>
          <cell r="CD312">
            <v>0</v>
          </cell>
          <cell r="CE312">
            <v>0</v>
          </cell>
          <cell r="CF312">
            <v>0</v>
          </cell>
          <cell r="CG312">
            <v>0</v>
          </cell>
          <cell r="CH312">
            <v>0</v>
          </cell>
          <cell r="CI312">
            <v>0</v>
          </cell>
          <cell r="CJ312">
            <v>0</v>
          </cell>
          <cell r="CK312">
            <v>0</v>
          </cell>
          <cell r="CL312">
            <v>0</v>
          </cell>
          <cell r="CM312">
            <v>0</v>
          </cell>
          <cell r="CN312">
            <v>0</v>
          </cell>
          <cell r="CO312">
            <v>0</v>
          </cell>
          <cell r="CP312">
            <v>0</v>
          </cell>
          <cell r="CQ312">
            <v>0</v>
          </cell>
          <cell r="CR312">
            <v>0</v>
          </cell>
          <cell r="CS312">
            <v>0</v>
          </cell>
          <cell r="CT312">
            <v>0</v>
          </cell>
          <cell r="CU312">
            <v>0</v>
          </cell>
          <cell r="CV312">
            <v>0</v>
          </cell>
          <cell r="CW312">
            <v>0</v>
          </cell>
          <cell r="CX312">
            <v>0</v>
          </cell>
          <cell r="CY312">
            <v>0</v>
          </cell>
          <cell r="CZ312">
            <v>0</v>
          </cell>
          <cell r="DA312">
            <v>0</v>
          </cell>
          <cell r="DB312">
            <v>0</v>
          </cell>
          <cell r="DC312">
            <v>0</v>
          </cell>
          <cell r="DD312">
            <v>0</v>
          </cell>
          <cell r="DE312">
            <v>0</v>
          </cell>
          <cell r="DF312">
            <v>0</v>
          </cell>
          <cell r="DG312">
            <v>0</v>
          </cell>
          <cell r="DH312">
            <v>0</v>
          </cell>
          <cell r="DI312">
            <v>0</v>
          </cell>
          <cell r="DJ312">
            <v>0</v>
          </cell>
          <cell r="DK312">
            <v>0</v>
          </cell>
          <cell r="DL312">
            <v>0</v>
          </cell>
          <cell r="DM312">
            <v>0</v>
          </cell>
          <cell r="DN312">
            <v>0</v>
          </cell>
          <cell r="DO312">
            <v>0</v>
          </cell>
          <cell r="DP312">
            <v>0</v>
          </cell>
          <cell r="DQ312">
            <v>0</v>
          </cell>
          <cell r="DR312">
            <v>0</v>
          </cell>
          <cell r="DS312">
            <v>0</v>
          </cell>
          <cell r="DT312">
            <v>0</v>
          </cell>
          <cell r="DU312">
            <v>0</v>
          </cell>
          <cell r="DV312">
            <v>0</v>
          </cell>
          <cell r="DW312">
            <v>0</v>
          </cell>
          <cell r="DX312">
            <v>0</v>
          </cell>
          <cell r="DY312">
            <v>0</v>
          </cell>
          <cell r="DZ312">
            <v>0</v>
          </cell>
          <cell r="EA312">
            <v>0</v>
          </cell>
          <cell r="EB312">
            <v>0</v>
          </cell>
          <cell r="EC312">
            <v>0</v>
          </cell>
          <cell r="ED312">
            <v>0</v>
          </cell>
        </row>
        <row r="313">
          <cell r="F313">
            <v>-149.69000000000233</v>
          </cell>
          <cell r="G313">
            <v>280.62999999997555</v>
          </cell>
          <cell r="H313">
            <v>56.129999999946449</v>
          </cell>
          <cell r="I313">
            <v>18.64000000001397</v>
          </cell>
          <cell r="J313">
            <v>-112.30000000001746</v>
          </cell>
          <cell r="K313">
            <v>-74.849999999976717</v>
          </cell>
          <cell r="L313">
            <v>0</v>
          </cell>
          <cell r="M313">
            <v>93.53000000002794</v>
          </cell>
          <cell r="N313">
            <v>93.579999999987194</v>
          </cell>
          <cell r="O313">
            <v>130.86999999999534</v>
          </cell>
          <cell r="P313">
            <v>168.30000000001746</v>
          </cell>
          <cell r="Q313">
            <v>-93.5</v>
          </cell>
          <cell r="R313">
            <v>-1834.6200000001118</v>
          </cell>
          <cell r="S313">
            <v>243.37999999994645</v>
          </cell>
          <cell r="T313">
            <v>-2.0000000018626451E-2</v>
          </cell>
          <cell r="U313">
            <v>18.700000000011642</v>
          </cell>
          <cell r="V313">
            <v>-74.879999999975553</v>
          </cell>
          <cell r="W313">
            <v>56.119999999995343</v>
          </cell>
          <cell r="X313">
            <v>-187.18999999997322</v>
          </cell>
          <cell r="Y313">
            <v>-74.830000000016298</v>
          </cell>
          <cell r="Z313">
            <v>-37.470000000001164</v>
          </cell>
          <cell r="AA313">
            <v>-1572.5299999999988</v>
          </cell>
          <cell r="AB313">
            <v>-149.79999999998836</v>
          </cell>
          <cell r="AC313">
            <v>56.179999999993015</v>
          </cell>
          <cell r="AD313">
            <v>-112.27999999996973</v>
          </cell>
          <cell r="AE313">
            <v>-786.77000000001863</v>
          </cell>
          <cell r="AF313">
            <v>131.0800000000163</v>
          </cell>
          <cell r="AG313">
            <v>-93.629999999975553</v>
          </cell>
          <cell r="AH313">
            <v>112.36999999999534</v>
          </cell>
          <cell r="AI313">
            <v>-206.02999999999884</v>
          </cell>
          <cell r="AJ313">
            <v>-1.0000000009313226E-2</v>
          </cell>
          <cell r="AK313">
            <v>-37.480000000010477</v>
          </cell>
          <cell r="AL313">
            <v>-93.690000000002328</v>
          </cell>
          <cell r="AM313">
            <v>-37.430000000022119</v>
          </cell>
          <cell r="AN313">
            <v>-112.40999999997439</v>
          </cell>
          <cell r="AO313">
            <v>-206.06000000005588</v>
          </cell>
          <cell r="AP313">
            <v>-37.419999999983702</v>
          </cell>
          <cell r="AQ313">
            <v>-206.05999999999767</v>
          </cell>
          <cell r="AR313">
            <v>-637.21000000042841</v>
          </cell>
          <cell r="AS313">
            <v>-18.78000000002794</v>
          </cell>
          <cell r="AT313">
            <v>-224.88000000000466</v>
          </cell>
          <cell r="AU313">
            <v>-37.5</v>
          </cell>
          <cell r="AV313">
            <v>-74.959999999991851</v>
          </cell>
          <cell r="AW313">
            <v>74.990000000019791</v>
          </cell>
          <cell r="AX313">
            <v>-18.799999999988358</v>
          </cell>
          <cell r="AY313">
            <v>-131.22000000000116</v>
          </cell>
          <cell r="AZ313">
            <v>168.65999999997439</v>
          </cell>
          <cell r="BA313">
            <v>-74.920000000012806</v>
          </cell>
          <cell r="BB313">
            <v>-18.690000000002328</v>
          </cell>
          <cell r="BC313">
            <v>-93.700000000011642</v>
          </cell>
          <cell r="BD313">
            <v>-187.40999999997439</v>
          </cell>
          <cell r="BE313">
            <v>-356.34999999962747</v>
          </cell>
          <cell r="BF313">
            <v>56.28000000002794</v>
          </cell>
          <cell r="BG313">
            <v>-37.519999999989523</v>
          </cell>
          <cell r="BH313">
            <v>-56.269999999989523</v>
          </cell>
          <cell r="BI313">
            <v>-131.28000000002794</v>
          </cell>
          <cell r="BJ313">
            <v>18.789999999979045</v>
          </cell>
          <cell r="BK313">
            <v>2.9999999998835847E-2</v>
          </cell>
          <cell r="BL313">
            <v>-37.559999999997672</v>
          </cell>
          <cell r="BM313">
            <v>-112.58999999999651</v>
          </cell>
          <cell r="BN313">
            <v>18.709999999991851</v>
          </cell>
          <cell r="BO313">
            <v>131.31999999994878</v>
          </cell>
          <cell r="BP313">
            <v>-131.22000000000116</v>
          </cell>
          <cell r="BQ313">
            <v>-75.039999999979045</v>
          </cell>
          <cell r="BR313">
            <v>225.31000000005588</v>
          </cell>
          <cell r="BS313">
            <v>187.71999999997206</v>
          </cell>
          <cell r="BT313">
            <v>93.860000000015134</v>
          </cell>
          <cell r="BU313">
            <v>-150.12999999997555</v>
          </cell>
          <cell r="BV313">
            <v>93.820000000006985</v>
          </cell>
          <cell r="BW313">
            <v>-18.790000000008149</v>
          </cell>
          <cell r="BX313">
            <v>-37.570000000006985</v>
          </cell>
          <cell r="BY313">
            <v>-150.12000000002445</v>
          </cell>
          <cell r="BZ313">
            <v>18.779999999998836</v>
          </cell>
          <cell r="CA313">
            <v>37.549999999988358</v>
          </cell>
          <cell r="CB313">
            <v>56.300000000046566</v>
          </cell>
          <cell r="CC313">
            <v>37.60999999998603</v>
          </cell>
          <cell r="CD313">
            <v>56.28000000002794</v>
          </cell>
          <cell r="CE313">
            <v>-75.129999999888241</v>
          </cell>
          <cell r="CF313">
            <v>112.69000000000233</v>
          </cell>
          <cell r="CG313">
            <v>5.9999999997671694E-2</v>
          </cell>
          <cell r="CH313">
            <v>150.27999999999884</v>
          </cell>
          <cell r="CI313">
            <v>56.339999999996508</v>
          </cell>
          <cell r="CJ313">
            <v>56.309999999997672</v>
          </cell>
          <cell r="CK313">
            <v>-56.420000000012806</v>
          </cell>
          <cell r="CL313">
            <v>-356.86999999999534</v>
          </cell>
          <cell r="CM313">
            <v>-131.47999999998137</v>
          </cell>
          <cell r="CN313">
            <v>37.589999999996508</v>
          </cell>
          <cell r="CO313">
            <v>-56.370000000024447</v>
          </cell>
          <cell r="CP313">
            <v>56.39000000001397</v>
          </cell>
          <cell r="CQ313">
            <v>56.349999999976717</v>
          </cell>
          <cell r="CR313">
            <v>-519.63000000175089</v>
          </cell>
          <cell r="CS313">
            <v>-40</v>
          </cell>
          <cell r="CT313">
            <v>-319.94000000000233</v>
          </cell>
          <cell r="CU313">
            <v>0.15000000002328306</v>
          </cell>
          <cell r="CV313">
            <v>-1.9999999960418791E-2</v>
          </cell>
          <cell r="CW313">
            <v>-119.90000000002328</v>
          </cell>
          <cell r="CX313">
            <v>-199.95000000001164</v>
          </cell>
          <cell r="CY313">
            <v>159.90000000002328</v>
          </cell>
          <cell r="CZ313">
            <v>0</v>
          </cell>
          <cell r="DA313">
            <v>-359.71999999997206</v>
          </cell>
          <cell r="DB313">
            <v>-120</v>
          </cell>
          <cell r="DC313">
            <v>199.88000000000466</v>
          </cell>
          <cell r="DD313">
            <v>279.96999999997206</v>
          </cell>
          <cell r="DE313">
            <v>0</v>
          </cell>
          <cell r="DF313">
            <v>0</v>
          </cell>
          <cell r="DG313">
            <v>0</v>
          </cell>
          <cell r="DH313">
            <v>0</v>
          </cell>
          <cell r="DI313">
            <v>0</v>
          </cell>
          <cell r="DJ313">
            <v>0</v>
          </cell>
          <cell r="DK313">
            <v>0</v>
          </cell>
          <cell r="DL313">
            <v>0</v>
          </cell>
          <cell r="DM313">
            <v>0</v>
          </cell>
          <cell r="DN313">
            <v>0</v>
          </cell>
          <cell r="DO313">
            <v>0</v>
          </cell>
          <cell r="DP313">
            <v>0</v>
          </cell>
          <cell r="DQ313">
            <v>0</v>
          </cell>
          <cell r="DR313">
            <v>0</v>
          </cell>
          <cell r="DS313">
            <v>0</v>
          </cell>
          <cell r="DT313">
            <v>0</v>
          </cell>
          <cell r="DU313">
            <v>0</v>
          </cell>
          <cell r="DV313">
            <v>0</v>
          </cell>
          <cell r="DW313">
            <v>0</v>
          </cell>
          <cell r="DX313">
            <v>0</v>
          </cell>
          <cell r="DY313">
            <v>0</v>
          </cell>
          <cell r="DZ313">
            <v>0</v>
          </cell>
          <cell r="EA313">
            <v>0</v>
          </cell>
          <cell r="EB313">
            <v>0</v>
          </cell>
          <cell r="EC313">
            <v>0</v>
          </cell>
          <cell r="ED313">
            <v>0</v>
          </cell>
        </row>
        <row r="314"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0</v>
          </cell>
          <cell r="AE314">
            <v>0</v>
          </cell>
          <cell r="AF314">
            <v>0</v>
          </cell>
          <cell r="AG314">
            <v>0</v>
          </cell>
          <cell r="AH314">
            <v>0</v>
          </cell>
          <cell r="AI314">
            <v>0</v>
          </cell>
          <cell r="AJ314">
            <v>0</v>
          </cell>
          <cell r="AK314">
            <v>0</v>
          </cell>
          <cell r="AL314">
            <v>0</v>
          </cell>
          <cell r="AM314">
            <v>0</v>
          </cell>
          <cell r="AN314">
            <v>0</v>
          </cell>
          <cell r="AO314">
            <v>0</v>
          </cell>
          <cell r="AP314">
            <v>0</v>
          </cell>
          <cell r="AQ314">
            <v>0</v>
          </cell>
          <cell r="AR314">
            <v>0</v>
          </cell>
          <cell r="AS314">
            <v>0</v>
          </cell>
          <cell r="AT314">
            <v>0</v>
          </cell>
          <cell r="AU314">
            <v>0</v>
          </cell>
          <cell r="AV314">
            <v>0</v>
          </cell>
          <cell r="AW314">
            <v>0</v>
          </cell>
          <cell r="AX314">
            <v>0</v>
          </cell>
          <cell r="AY314">
            <v>0</v>
          </cell>
          <cell r="AZ314">
            <v>0</v>
          </cell>
          <cell r="BA314">
            <v>0</v>
          </cell>
          <cell r="BB314">
            <v>0</v>
          </cell>
          <cell r="BC314">
            <v>0</v>
          </cell>
          <cell r="BD314">
            <v>0</v>
          </cell>
          <cell r="BE314">
            <v>0</v>
          </cell>
          <cell r="BF314">
            <v>0</v>
          </cell>
          <cell r="BG314">
            <v>0</v>
          </cell>
          <cell r="BH314">
            <v>0</v>
          </cell>
          <cell r="BI314">
            <v>0</v>
          </cell>
          <cell r="BJ314">
            <v>0</v>
          </cell>
          <cell r="BK314">
            <v>0</v>
          </cell>
          <cell r="BL314">
            <v>0</v>
          </cell>
          <cell r="BM314">
            <v>0</v>
          </cell>
          <cell r="BN314">
            <v>0</v>
          </cell>
          <cell r="BO314">
            <v>0</v>
          </cell>
          <cell r="BP314">
            <v>0</v>
          </cell>
          <cell r="BQ314">
            <v>0</v>
          </cell>
          <cell r="BR314">
            <v>0</v>
          </cell>
          <cell r="BS314">
            <v>0</v>
          </cell>
          <cell r="BT314">
            <v>0</v>
          </cell>
          <cell r="BU314">
            <v>0</v>
          </cell>
          <cell r="BV314">
            <v>0</v>
          </cell>
          <cell r="BW314">
            <v>0</v>
          </cell>
          <cell r="BX314">
            <v>0</v>
          </cell>
          <cell r="BY314">
            <v>0</v>
          </cell>
          <cell r="BZ314">
            <v>0</v>
          </cell>
          <cell r="CA314">
            <v>0</v>
          </cell>
          <cell r="CB314">
            <v>0</v>
          </cell>
          <cell r="CC314">
            <v>0</v>
          </cell>
          <cell r="CD314">
            <v>0</v>
          </cell>
          <cell r="CE314">
            <v>0</v>
          </cell>
          <cell r="CF314">
            <v>0</v>
          </cell>
          <cell r="CG314">
            <v>0</v>
          </cell>
          <cell r="CH314">
            <v>0</v>
          </cell>
          <cell r="CI314">
            <v>0</v>
          </cell>
          <cell r="CJ314">
            <v>0</v>
          </cell>
          <cell r="CK314">
            <v>0</v>
          </cell>
          <cell r="CL314">
            <v>0</v>
          </cell>
          <cell r="CM314">
            <v>0</v>
          </cell>
          <cell r="CN314">
            <v>0</v>
          </cell>
          <cell r="CO314">
            <v>0</v>
          </cell>
          <cell r="CP314">
            <v>0</v>
          </cell>
          <cell r="CQ314">
            <v>0</v>
          </cell>
          <cell r="CR314">
            <v>0</v>
          </cell>
          <cell r="CS314">
            <v>0</v>
          </cell>
          <cell r="CT314">
            <v>0</v>
          </cell>
          <cell r="CU314">
            <v>0</v>
          </cell>
          <cell r="CV314">
            <v>0</v>
          </cell>
          <cell r="CW314">
            <v>0</v>
          </cell>
          <cell r="CX314">
            <v>0</v>
          </cell>
          <cell r="CY314">
            <v>0</v>
          </cell>
          <cell r="CZ314">
            <v>0</v>
          </cell>
          <cell r="DA314">
            <v>0</v>
          </cell>
          <cell r="DB314">
            <v>0</v>
          </cell>
          <cell r="DC314">
            <v>0</v>
          </cell>
          <cell r="DD314">
            <v>0</v>
          </cell>
          <cell r="DE314">
            <v>0</v>
          </cell>
          <cell r="DF314">
            <v>0</v>
          </cell>
          <cell r="DG314">
            <v>0</v>
          </cell>
          <cell r="DH314">
            <v>0</v>
          </cell>
          <cell r="DI314">
            <v>0</v>
          </cell>
          <cell r="DJ314">
            <v>0</v>
          </cell>
          <cell r="DK314">
            <v>0</v>
          </cell>
          <cell r="DL314">
            <v>0</v>
          </cell>
          <cell r="DM314">
            <v>0</v>
          </cell>
          <cell r="DN314">
            <v>0</v>
          </cell>
          <cell r="DO314">
            <v>0</v>
          </cell>
          <cell r="DP314">
            <v>0</v>
          </cell>
          <cell r="DQ314">
            <v>0</v>
          </cell>
          <cell r="DR314">
            <v>0</v>
          </cell>
          <cell r="DS314">
            <v>0</v>
          </cell>
          <cell r="DT314">
            <v>0</v>
          </cell>
          <cell r="DU314">
            <v>0</v>
          </cell>
          <cell r="DV314">
            <v>0</v>
          </cell>
          <cell r="DW314">
            <v>0</v>
          </cell>
          <cell r="DX314">
            <v>0</v>
          </cell>
          <cell r="DY314">
            <v>0</v>
          </cell>
          <cell r="DZ314">
            <v>0</v>
          </cell>
          <cell r="EA314">
            <v>0</v>
          </cell>
          <cell r="EB314">
            <v>0</v>
          </cell>
          <cell r="EC314">
            <v>0</v>
          </cell>
          <cell r="ED314">
            <v>0</v>
          </cell>
        </row>
        <row r="315">
          <cell r="F315">
            <v>-95.309999999997672</v>
          </cell>
          <cell r="G315">
            <v>178.69000000000233</v>
          </cell>
          <cell r="H315">
            <v>35.790000000008149</v>
          </cell>
          <cell r="I315">
            <v>11.920000000012806</v>
          </cell>
          <cell r="J315">
            <v>-71.480000000010477</v>
          </cell>
          <cell r="K315">
            <v>-47.64000000001397</v>
          </cell>
          <cell r="L315">
            <v>-11.910000000003492</v>
          </cell>
          <cell r="M315">
            <v>59.559999999997672</v>
          </cell>
          <cell r="N315">
            <v>59.540000000008149</v>
          </cell>
          <cell r="O315">
            <v>83.35999999998603</v>
          </cell>
          <cell r="P315">
            <v>107.22000000000116</v>
          </cell>
          <cell r="Q315">
            <v>-59.559999999997672</v>
          </cell>
          <cell r="R315">
            <v>-1204.2500000002328</v>
          </cell>
          <cell r="S315">
            <v>154.95000000001164</v>
          </cell>
          <cell r="T315">
            <v>1.0000000009313226E-2</v>
          </cell>
          <cell r="U315">
            <v>11.919999999983702</v>
          </cell>
          <cell r="V315">
            <v>-47.700000000011642</v>
          </cell>
          <cell r="W315">
            <v>47.659999999974389</v>
          </cell>
          <cell r="X315">
            <v>-131.14999999999418</v>
          </cell>
          <cell r="Y315">
            <v>-47.709999999991851</v>
          </cell>
          <cell r="Z315">
            <v>-59.589999999996508</v>
          </cell>
          <cell r="AA315">
            <v>-1001.5</v>
          </cell>
          <cell r="AB315">
            <v>-95.399999999994179</v>
          </cell>
          <cell r="AC315">
            <v>35.790000000008149</v>
          </cell>
          <cell r="AD315">
            <v>-71.529999999998836</v>
          </cell>
          <cell r="AE315">
            <v>-513.05999999982305</v>
          </cell>
          <cell r="AF315">
            <v>83.489999999990687</v>
          </cell>
          <cell r="AG315">
            <v>-59.670000000012806</v>
          </cell>
          <cell r="AH315">
            <v>71.629999999975553</v>
          </cell>
          <cell r="AI315">
            <v>-143.17999999999302</v>
          </cell>
          <cell r="AJ315">
            <v>-1.0000000009313226E-2</v>
          </cell>
          <cell r="AK315">
            <v>-23.840000000025611</v>
          </cell>
          <cell r="AL315">
            <v>-59.639999999984866</v>
          </cell>
          <cell r="AM315">
            <v>-23.880000000004657</v>
          </cell>
          <cell r="AN315">
            <v>-71.590000000025611</v>
          </cell>
          <cell r="AO315">
            <v>-131.25</v>
          </cell>
          <cell r="AP315">
            <v>-23.89000000001397</v>
          </cell>
          <cell r="AQ315">
            <v>-131.23000000001048</v>
          </cell>
          <cell r="AR315">
            <v>-405.93999999994412</v>
          </cell>
          <cell r="AS315">
            <v>-11.959999999991851</v>
          </cell>
          <cell r="AT315">
            <v>-143.26000000000931</v>
          </cell>
          <cell r="AU315">
            <v>-23.900000000023283</v>
          </cell>
          <cell r="AV315">
            <v>-47.75</v>
          </cell>
          <cell r="AW315">
            <v>47.770000000018626</v>
          </cell>
          <cell r="AX315">
            <v>-11.939999999973224</v>
          </cell>
          <cell r="AY315">
            <v>-83.569999999977881</v>
          </cell>
          <cell r="AZ315">
            <v>107.44000000000233</v>
          </cell>
          <cell r="BA315">
            <v>-47.769999999989523</v>
          </cell>
          <cell r="BB315">
            <v>-11.949999999982538</v>
          </cell>
          <cell r="BC315">
            <v>-59.690000000002328</v>
          </cell>
          <cell r="BD315">
            <v>-119.35999999998603</v>
          </cell>
          <cell r="BE315">
            <v>-238.94000000017695</v>
          </cell>
          <cell r="BF315">
            <v>35.830000000016298</v>
          </cell>
          <cell r="BG315">
            <v>-23.889999999984866</v>
          </cell>
          <cell r="BH315">
            <v>-35.880000000004657</v>
          </cell>
          <cell r="BI315">
            <v>-95.559999999997672</v>
          </cell>
          <cell r="BJ315">
            <v>11.940000000002328</v>
          </cell>
          <cell r="BK315">
            <v>0</v>
          </cell>
          <cell r="BL315">
            <v>-23.910000000003492</v>
          </cell>
          <cell r="BM315">
            <v>-71.650000000023283</v>
          </cell>
          <cell r="BN315">
            <v>11.950000000011642</v>
          </cell>
          <cell r="BO315">
            <v>83.620000000024447</v>
          </cell>
          <cell r="BP315">
            <v>-83.659999999974389</v>
          </cell>
          <cell r="BQ315">
            <v>-47.730000000010477</v>
          </cell>
          <cell r="BR315">
            <v>295.53999999864027</v>
          </cell>
          <cell r="BS315">
            <v>246.40999999997439</v>
          </cell>
          <cell r="BT315">
            <v>123.25</v>
          </cell>
          <cell r="BU315">
            <v>-197.15999999997439</v>
          </cell>
          <cell r="BV315">
            <v>123.18999999994412</v>
          </cell>
          <cell r="BW315">
            <v>-24.599999999976717</v>
          </cell>
          <cell r="BX315">
            <v>-49.380000000004657</v>
          </cell>
          <cell r="BY315">
            <v>-197.09000000002561</v>
          </cell>
          <cell r="BZ315">
            <v>24.590000000025611</v>
          </cell>
          <cell r="CA315">
            <v>49.220000000030268</v>
          </cell>
          <cell r="CB315">
            <v>73.939999999944121</v>
          </cell>
          <cell r="CC315">
            <v>49.269999999960419</v>
          </cell>
          <cell r="CD315">
            <v>73.900000000023283</v>
          </cell>
          <cell r="CE315">
            <v>-123.55999999959022</v>
          </cell>
          <cell r="CF315">
            <v>148.01999999996042</v>
          </cell>
          <cell r="CG315">
            <v>5.9999999997671694E-2</v>
          </cell>
          <cell r="CH315">
            <v>197.29999999998836</v>
          </cell>
          <cell r="CI315">
            <v>73.869999999995343</v>
          </cell>
          <cell r="CJ315">
            <v>74</v>
          </cell>
          <cell r="CK315">
            <v>-74.03000000002794</v>
          </cell>
          <cell r="CL315">
            <v>-468.53999999997905</v>
          </cell>
          <cell r="CM315">
            <v>-197.32000000000698</v>
          </cell>
          <cell r="CN315">
            <v>49.260000000009313</v>
          </cell>
          <cell r="CO315">
            <v>-74.080000000016298</v>
          </cell>
          <cell r="CP315">
            <v>73.919999999983702</v>
          </cell>
          <cell r="CQ315">
            <v>73.980000000039581</v>
          </cell>
          <cell r="CR315">
            <v>-345.56000000052154</v>
          </cell>
          <cell r="CS315">
            <v>-24.690000000002328</v>
          </cell>
          <cell r="CT315">
            <v>-197.40000000002328</v>
          </cell>
          <cell r="CU315">
            <v>-2.0000000018626451E-2</v>
          </cell>
          <cell r="CV315">
            <v>-5.9999999997671694E-2</v>
          </cell>
          <cell r="CW315">
            <v>-74.059999999997672</v>
          </cell>
          <cell r="CX315">
            <v>-123.35999999998603</v>
          </cell>
          <cell r="CY315">
            <v>98.760000000009313</v>
          </cell>
          <cell r="CZ315">
            <v>-24.720000000030268</v>
          </cell>
          <cell r="DA315">
            <v>-222.09000000002561</v>
          </cell>
          <cell r="DB315">
            <v>-74.059999999997672</v>
          </cell>
          <cell r="DC315">
            <v>123.35999999998603</v>
          </cell>
          <cell r="DD315">
            <v>172.78000000002794</v>
          </cell>
          <cell r="DE315">
            <v>0</v>
          </cell>
          <cell r="DF315">
            <v>0</v>
          </cell>
          <cell r="DG315">
            <v>0</v>
          </cell>
          <cell r="DH315">
            <v>0</v>
          </cell>
          <cell r="DI315">
            <v>0</v>
          </cell>
          <cell r="DJ315">
            <v>0</v>
          </cell>
          <cell r="DK315">
            <v>0</v>
          </cell>
          <cell r="DL315">
            <v>0</v>
          </cell>
          <cell r="DM315">
            <v>0</v>
          </cell>
          <cell r="DN315">
            <v>0</v>
          </cell>
          <cell r="DO315">
            <v>0</v>
          </cell>
          <cell r="DP315">
            <v>0</v>
          </cell>
          <cell r="DQ315">
            <v>0</v>
          </cell>
          <cell r="DR315">
            <v>0</v>
          </cell>
          <cell r="DS315">
            <v>0</v>
          </cell>
          <cell r="DT315">
            <v>0</v>
          </cell>
          <cell r="DU315">
            <v>0</v>
          </cell>
          <cell r="DV315">
            <v>0</v>
          </cell>
          <cell r="DW315">
            <v>0</v>
          </cell>
          <cell r="DX315">
            <v>0</v>
          </cell>
          <cell r="DY315">
            <v>0</v>
          </cell>
          <cell r="DZ315">
            <v>0</v>
          </cell>
          <cell r="EA315">
            <v>0</v>
          </cell>
          <cell r="EB315">
            <v>0</v>
          </cell>
          <cell r="EC315">
            <v>0</v>
          </cell>
          <cell r="ED315">
            <v>0</v>
          </cell>
        </row>
        <row r="316"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0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  <cell r="AJ316">
            <v>0</v>
          </cell>
          <cell r="AK316">
            <v>0</v>
          </cell>
          <cell r="AL316">
            <v>0</v>
          </cell>
          <cell r="AM316">
            <v>0</v>
          </cell>
          <cell r="AN316">
            <v>0</v>
          </cell>
          <cell r="AO316">
            <v>0</v>
          </cell>
          <cell r="AP316">
            <v>0</v>
          </cell>
          <cell r="AQ316">
            <v>0</v>
          </cell>
          <cell r="AR316">
            <v>0</v>
          </cell>
          <cell r="AS316">
            <v>0</v>
          </cell>
          <cell r="AT316">
            <v>0</v>
          </cell>
          <cell r="AU316">
            <v>0</v>
          </cell>
          <cell r="AV316">
            <v>0</v>
          </cell>
          <cell r="AW316">
            <v>0</v>
          </cell>
          <cell r="AX316">
            <v>0</v>
          </cell>
          <cell r="AY316">
            <v>0</v>
          </cell>
          <cell r="AZ316">
            <v>0</v>
          </cell>
          <cell r="BA316">
            <v>0</v>
          </cell>
          <cell r="BB316">
            <v>0</v>
          </cell>
          <cell r="BC316">
            <v>0</v>
          </cell>
          <cell r="BD316">
            <v>0</v>
          </cell>
          <cell r="BE316">
            <v>0</v>
          </cell>
          <cell r="BF316">
            <v>0</v>
          </cell>
          <cell r="BG316">
            <v>0</v>
          </cell>
          <cell r="BH316">
            <v>0</v>
          </cell>
          <cell r="BI316">
            <v>0</v>
          </cell>
          <cell r="BJ316">
            <v>0</v>
          </cell>
          <cell r="BK316">
            <v>0</v>
          </cell>
          <cell r="BL316">
            <v>0</v>
          </cell>
          <cell r="BM316">
            <v>0</v>
          </cell>
          <cell r="BN316">
            <v>0</v>
          </cell>
          <cell r="BO316">
            <v>0</v>
          </cell>
          <cell r="BP316">
            <v>0</v>
          </cell>
          <cell r="BQ316">
            <v>0</v>
          </cell>
          <cell r="BR316">
            <v>0</v>
          </cell>
          <cell r="BS316">
            <v>0</v>
          </cell>
          <cell r="BT316">
            <v>0</v>
          </cell>
          <cell r="BU316">
            <v>0</v>
          </cell>
          <cell r="BV316">
            <v>0</v>
          </cell>
          <cell r="BW316">
            <v>0</v>
          </cell>
          <cell r="BX316">
            <v>0</v>
          </cell>
          <cell r="BY316">
            <v>0</v>
          </cell>
          <cell r="BZ316">
            <v>0</v>
          </cell>
          <cell r="CA316">
            <v>0</v>
          </cell>
          <cell r="CB316">
            <v>0</v>
          </cell>
          <cell r="CC316">
            <v>0</v>
          </cell>
          <cell r="CD316">
            <v>0</v>
          </cell>
          <cell r="CE316">
            <v>0</v>
          </cell>
          <cell r="CF316">
            <v>0</v>
          </cell>
          <cell r="CG316">
            <v>0</v>
          </cell>
          <cell r="CH316">
            <v>0</v>
          </cell>
          <cell r="CI316">
            <v>0</v>
          </cell>
          <cell r="CJ316">
            <v>0</v>
          </cell>
          <cell r="CK316">
            <v>0</v>
          </cell>
          <cell r="CL316">
            <v>0</v>
          </cell>
          <cell r="CM316">
            <v>0</v>
          </cell>
          <cell r="CN316">
            <v>0</v>
          </cell>
          <cell r="CO316">
            <v>0</v>
          </cell>
          <cell r="CP316">
            <v>0</v>
          </cell>
          <cell r="CQ316">
            <v>0</v>
          </cell>
          <cell r="CR316">
            <v>0</v>
          </cell>
          <cell r="CS316">
            <v>0</v>
          </cell>
          <cell r="CT316">
            <v>0</v>
          </cell>
          <cell r="CU316">
            <v>0</v>
          </cell>
          <cell r="CV316">
            <v>0</v>
          </cell>
          <cell r="CW316">
            <v>0</v>
          </cell>
          <cell r="CX316">
            <v>0</v>
          </cell>
          <cell r="CY316">
            <v>0</v>
          </cell>
          <cell r="CZ316">
            <v>0</v>
          </cell>
          <cell r="DA316">
            <v>0</v>
          </cell>
          <cell r="DB316">
            <v>0</v>
          </cell>
          <cell r="DC316">
            <v>0</v>
          </cell>
          <cell r="DD316">
            <v>0</v>
          </cell>
          <cell r="DE316">
            <v>0</v>
          </cell>
          <cell r="DF316">
            <v>0</v>
          </cell>
          <cell r="DG316">
            <v>0</v>
          </cell>
          <cell r="DH316">
            <v>0</v>
          </cell>
          <cell r="DI316">
            <v>0</v>
          </cell>
          <cell r="DJ316">
            <v>0</v>
          </cell>
          <cell r="DK316">
            <v>0</v>
          </cell>
          <cell r="DL316">
            <v>0</v>
          </cell>
          <cell r="DM316">
            <v>0</v>
          </cell>
          <cell r="DN316">
            <v>0</v>
          </cell>
          <cell r="DO316">
            <v>0</v>
          </cell>
          <cell r="DP316">
            <v>0</v>
          </cell>
          <cell r="DQ316">
            <v>0</v>
          </cell>
          <cell r="DR316">
            <v>0</v>
          </cell>
          <cell r="DS316">
            <v>0</v>
          </cell>
          <cell r="DT316">
            <v>0</v>
          </cell>
          <cell r="DU316">
            <v>0</v>
          </cell>
          <cell r="DV316">
            <v>0</v>
          </cell>
          <cell r="DW316">
            <v>0</v>
          </cell>
          <cell r="DX316">
            <v>0</v>
          </cell>
          <cell r="DY316">
            <v>0</v>
          </cell>
          <cell r="DZ316">
            <v>0</v>
          </cell>
          <cell r="EA316">
            <v>0</v>
          </cell>
          <cell r="EB316">
            <v>0</v>
          </cell>
          <cell r="EC316">
            <v>0</v>
          </cell>
          <cell r="ED316">
            <v>0</v>
          </cell>
        </row>
        <row r="317">
          <cell r="F317">
            <v>-219.80999999999767</v>
          </cell>
          <cell r="G317">
            <v>107.98000000001048</v>
          </cell>
          <cell r="H317">
            <v>-63.820000000006985</v>
          </cell>
          <cell r="I317">
            <v>-73.700000000011642</v>
          </cell>
          <cell r="J317">
            <v>-170.1699999999837</v>
          </cell>
          <cell r="K317">
            <v>-137.62000000002445</v>
          </cell>
          <cell r="L317">
            <v>-110.19999999998254</v>
          </cell>
          <cell r="M317">
            <v>-24.409999999974389</v>
          </cell>
          <cell r="N317">
            <v>-25.080000000016298</v>
          </cell>
          <cell r="O317">
            <v>-20.009999999980209</v>
          </cell>
          <cell r="P317">
            <v>23.119999999995343</v>
          </cell>
          <cell r="Q317">
            <v>-176.45000000001164</v>
          </cell>
          <cell r="R317">
            <v>-2468.1300000003539</v>
          </cell>
          <cell r="S317">
            <v>63.760000000009313</v>
          </cell>
          <cell r="T317">
            <v>-87.959999999991851</v>
          </cell>
          <cell r="U317">
            <v>-87.559999999997672</v>
          </cell>
          <cell r="V317">
            <v>-137.45999999999185</v>
          </cell>
          <cell r="W317">
            <v>-35.71999999997206</v>
          </cell>
          <cell r="X317">
            <v>-228.27999999999884</v>
          </cell>
          <cell r="Y317">
            <v>-148.11000000001513</v>
          </cell>
          <cell r="Z317">
            <v>-154.92000000001281</v>
          </cell>
          <cell r="AA317">
            <v>-1201.4100000000035</v>
          </cell>
          <cell r="AB317">
            <v>-211.05000000001746</v>
          </cell>
          <cell r="AC317">
            <v>-54.35999999998603</v>
          </cell>
          <cell r="AD317">
            <v>-185.05999999999767</v>
          </cell>
          <cell r="AE317">
            <v>-2251.6899999994785</v>
          </cell>
          <cell r="AF317">
            <v>87.900000000023283</v>
          </cell>
          <cell r="AG317">
            <v>-220.5</v>
          </cell>
          <cell r="AH317">
            <v>68.940000000002328</v>
          </cell>
          <cell r="AI317">
            <v>-414.88000000000466</v>
          </cell>
          <cell r="AJ317">
            <v>-87.650000000023283</v>
          </cell>
          <cell r="AK317">
            <v>-138.04000000003725</v>
          </cell>
          <cell r="AL317">
            <v>-192.80999999999767</v>
          </cell>
          <cell r="AM317">
            <v>-144</v>
          </cell>
          <cell r="AN317">
            <v>-254</v>
          </cell>
          <cell r="AO317">
            <v>-404.40000000002328</v>
          </cell>
          <cell r="AP317">
            <v>-148.21999999997206</v>
          </cell>
          <cell r="AQ317">
            <v>-404.03000000002794</v>
          </cell>
          <cell r="AR317">
            <v>-2024.5200000004843</v>
          </cell>
          <cell r="AS317">
            <v>-133.6600000000326</v>
          </cell>
          <cell r="AT317">
            <v>-413.75</v>
          </cell>
          <cell r="AU317">
            <v>-149.5800000000163</v>
          </cell>
          <cell r="AV317">
            <v>-194.5</v>
          </cell>
          <cell r="AW317">
            <v>24.520000000018626</v>
          </cell>
          <cell r="AX317">
            <v>-109.34999999997672</v>
          </cell>
          <cell r="AY317">
            <v>-276.47000000003027</v>
          </cell>
          <cell r="AZ317">
            <v>160.46999999997206</v>
          </cell>
          <cell r="BA317">
            <v>-198.36999999999534</v>
          </cell>
          <cell r="BB317">
            <v>-132.15000000002328</v>
          </cell>
          <cell r="BC317">
            <v>-228.05999999999767</v>
          </cell>
          <cell r="BD317">
            <v>-373.61999999999534</v>
          </cell>
          <cell r="BE317">
            <v>-1634.1299999989569</v>
          </cell>
          <cell r="BF317">
            <v>-21.689999999944121</v>
          </cell>
          <cell r="BG317">
            <v>-139.34999999997672</v>
          </cell>
          <cell r="BH317">
            <v>-176.27999999996973</v>
          </cell>
          <cell r="BI317">
            <v>-304.15000000002328</v>
          </cell>
          <cell r="BJ317">
            <v>-59.320000000006985</v>
          </cell>
          <cell r="BK317">
            <v>-80.75</v>
          </cell>
          <cell r="BL317">
            <v>-137.9199999999837</v>
          </cell>
          <cell r="BM317">
            <v>-253.70000000001164</v>
          </cell>
          <cell r="BN317">
            <v>-59.400000000023283</v>
          </cell>
          <cell r="BO317">
            <v>91.78000000002794</v>
          </cell>
          <cell r="BP317">
            <v>-283.25</v>
          </cell>
          <cell r="BQ317">
            <v>-210.09999999997672</v>
          </cell>
          <cell r="BR317">
            <v>-703.14000000152737</v>
          </cell>
          <cell r="BS317">
            <v>174.34999999997672</v>
          </cell>
          <cell r="BT317">
            <v>51.71999999997206</v>
          </cell>
          <cell r="BU317">
            <v>-312.32000000000698</v>
          </cell>
          <cell r="BV317">
            <v>58.340000000025611</v>
          </cell>
          <cell r="BW317">
            <v>-112.56000000005588</v>
          </cell>
          <cell r="BX317">
            <v>-109.05999999999767</v>
          </cell>
          <cell r="BY317">
            <v>-303.15999999997439</v>
          </cell>
          <cell r="BZ317">
            <v>-58.379999999946449</v>
          </cell>
          <cell r="CA317">
            <v>-29.799999999988358</v>
          </cell>
          <cell r="CB317">
            <v>-15.25</v>
          </cell>
          <cell r="CC317">
            <v>-32.060000000055879</v>
          </cell>
          <cell r="CD317">
            <v>-14.959999999962747</v>
          </cell>
          <cell r="CE317">
            <v>-1151.6299999998882</v>
          </cell>
          <cell r="CF317">
            <v>70.240000000048894</v>
          </cell>
          <cell r="CG317">
            <v>-76.620000000053551</v>
          </cell>
          <cell r="CH317">
            <v>135.47999999998137</v>
          </cell>
          <cell r="CI317">
            <v>3.7600000000093132</v>
          </cell>
          <cell r="CJ317">
            <v>-0.72000000003026798</v>
          </cell>
          <cell r="CK317">
            <v>-161.04999999998836</v>
          </cell>
          <cell r="CL317">
            <v>-604.96999999997206</v>
          </cell>
          <cell r="CM317">
            <v>-304.53000000002794</v>
          </cell>
          <cell r="CN317">
            <v>-27.659999999974389</v>
          </cell>
          <cell r="CO317">
            <v>-177.14000000001397</v>
          </cell>
          <cell r="CP317">
            <v>1.4799999999813735</v>
          </cell>
          <cell r="CQ317">
            <v>-9.9000000000232831</v>
          </cell>
          <cell r="CR317">
            <v>-1336.6600000010803</v>
          </cell>
          <cell r="CS317">
            <v>-111.87000000005355</v>
          </cell>
          <cell r="CT317">
            <v>-295.43000000005122</v>
          </cell>
          <cell r="CU317">
            <v>-81.410000000032596</v>
          </cell>
          <cell r="CV317">
            <v>-75.650000000023283</v>
          </cell>
          <cell r="CW317">
            <v>-162</v>
          </cell>
          <cell r="CX317">
            <v>-214.40999999997439</v>
          </cell>
          <cell r="CY317">
            <v>32.800000000046566</v>
          </cell>
          <cell r="CZ317">
            <v>-107.4100000000326</v>
          </cell>
          <cell r="DA317">
            <v>-326.25</v>
          </cell>
          <cell r="DB317">
            <v>-165.36999999999534</v>
          </cell>
          <cell r="DC317">
            <v>61.839999999967404</v>
          </cell>
          <cell r="DD317">
            <v>108.5</v>
          </cell>
          <cell r="DE317">
            <v>0</v>
          </cell>
          <cell r="DF317">
            <v>0</v>
          </cell>
          <cell r="DG317">
            <v>0</v>
          </cell>
          <cell r="DH317">
            <v>0</v>
          </cell>
          <cell r="DI317">
            <v>0</v>
          </cell>
          <cell r="DJ317">
            <v>0</v>
          </cell>
          <cell r="DK317">
            <v>0</v>
          </cell>
          <cell r="DL317">
            <v>0</v>
          </cell>
          <cell r="DM317">
            <v>0</v>
          </cell>
          <cell r="DN317">
            <v>0</v>
          </cell>
          <cell r="DO317">
            <v>0</v>
          </cell>
          <cell r="DP317">
            <v>0</v>
          </cell>
          <cell r="DQ317">
            <v>0</v>
          </cell>
          <cell r="DR317">
            <v>0</v>
          </cell>
          <cell r="DS317">
            <v>0</v>
          </cell>
          <cell r="DT317">
            <v>0</v>
          </cell>
          <cell r="DU317">
            <v>0</v>
          </cell>
          <cell r="DV317">
            <v>0</v>
          </cell>
          <cell r="DW317">
            <v>0</v>
          </cell>
          <cell r="DX317">
            <v>0</v>
          </cell>
          <cell r="DY317">
            <v>0</v>
          </cell>
          <cell r="DZ317">
            <v>0</v>
          </cell>
          <cell r="EA317">
            <v>0</v>
          </cell>
          <cell r="EB317">
            <v>0</v>
          </cell>
          <cell r="EC317">
            <v>0</v>
          </cell>
          <cell r="ED317">
            <v>0</v>
          </cell>
        </row>
        <row r="318"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0</v>
          </cell>
          <cell r="AI318">
            <v>0</v>
          </cell>
          <cell r="AJ318">
            <v>0</v>
          </cell>
          <cell r="AK318">
            <v>0</v>
          </cell>
          <cell r="AL318">
            <v>0</v>
          </cell>
          <cell r="AM318">
            <v>0</v>
          </cell>
          <cell r="AN318">
            <v>0</v>
          </cell>
          <cell r="AO318">
            <v>0</v>
          </cell>
          <cell r="AP318">
            <v>0</v>
          </cell>
          <cell r="AQ318">
            <v>0</v>
          </cell>
          <cell r="AR318">
            <v>0</v>
          </cell>
          <cell r="AS318">
            <v>0</v>
          </cell>
          <cell r="AT318">
            <v>0</v>
          </cell>
          <cell r="AU318">
            <v>0</v>
          </cell>
          <cell r="AV318">
            <v>0</v>
          </cell>
          <cell r="AW318">
            <v>0</v>
          </cell>
          <cell r="AX318">
            <v>0</v>
          </cell>
          <cell r="AY318">
            <v>0</v>
          </cell>
          <cell r="AZ318">
            <v>0</v>
          </cell>
          <cell r="BA318">
            <v>0</v>
          </cell>
          <cell r="BB318">
            <v>0</v>
          </cell>
          <cell r="BC318">
            <v>0</v>
          </cell>
          <cell r="BD318">
            <v>0</v>
          </cell>
          <cell r="BE318">
            <v>0</v>
          </cell>
          <cell r="BF318">
            <v>0</v>
          </cell>
          <cell r="BG318">
            <v>0</v>
          </cell>
          <cell r="BH318">
            <v>0</v>
          </cell>
          <cell r="BI318">
            <v>0</v>
          </cell>
          <cell r="BJ318">
            <v>0</v>
          </cell>
          <cell r="BK318">
            <v>0</v>
          </cell>
          <cell r="BL318">
            <v>0</v>
          </cell>
          <cell r="BM318">
            <v>0</v>
          </cell>
          <cell r="BN318">
            <v>0</v>
          </cell>
          <cell r="BO318">
            <v>0</v>
          </cell>
          <cell r="BP318">
            <v>0</v>
          </cell>
          <cell r="BQ318">
            <v>0</v>
          </cell>
          <cell r="BR318">
            <v>0</v>
          </cell>
          <cell r="BS318">
            <v>0</v>
          </cell>
          <cell r="BT318">
            <v>0</v>
          </cell>
          <cell r="BU318">
            <v>0</v>
          </cell>
          <cell r="BV318">
            <v>0</v>
          </cell>
          <cell r="BW318">
            <v>0</v>
          </cell>
          <cell r="BX318">
            <v>0</v>
          </cell>
          <cell r="BY318">
            <v>0</v>
          </cell>
          <cell r="BZ318">
            <v>0</v>
          </cell>
          <cell r="CA318">
            <v>0</v>
          </cell>
          <cell r="CB318">
            <v>0</v>
          </cell>
          <cell r="CC318">
            <v>0</v>
          </cell>
          <cell r="CD318">
            <v>0</v>
          </cell>
          <cell r="CE318">
            <v>0</v>
          </cell>
          <cell r="CF318">
            <v>0</v>
          </cell>
          <cell r="CG318">
            <v>0</v>
          </cell>
          <cell r="CH318">
            <v>0</v>
          </cell>
          <cell r="CI318">
            <v>0</v>
          </cell>
          <cell r="CJ318">
            <v>0</v>
          </cell>
          <cell r="CK318">
            <v>0</v>
          </cell>
          <cell r="CL318">
            <v>0</v>
          </cell>
          <cell r="CM318">
            <v>0</v>
          </cell>
          <cell r="CN318">
            <v>0</v>
          </cell>
          <cell r="CO318">
            <v>0</v>
          </cell>
          <cell r="CP318">
            <v>0</v>
          </cell>
          <cell r="CQ318">
            <v>0</v>
          </cell>
          <cell r="CR318">
            <v>0</v>
          </cell>
          <cell r="CS318">
            <v>0</v>
          </cell>
          <cell r="CT318">
            <v>0</v>
          </cell>
          <cell r="CU318">
            <v>0</v>
          </cell>
          <cell r="CV318">
            <v>0</v>
          </cell>
          <cell r="CW318">
            <v>0</v>
          </cell>
          <cell r="CX318">
            <v>0</v>
          </cell>
          <cell r="CY318">
            <v>0</v>
          </cell>
          <cell r="CZ318">
            <v>0</v>
          </cell>
          <cell r="DA318">
            <v>0</v>
          </cell>
          <cell r="DB318">
            <v>0</v>
          </cell>
          <cell r="DC318">
            <v>0</v>
          </cell>
          <cell r="DD318">
            <v>0</v>
          </cell>
          <cell r="DE318">
            <v>0</v>
          </cell>
          <cell r="DF318">
            <v>0</v>
          </cell>
          <cell r="DG318">
            <v>0</v>
          </cell>
          <cell r="DH318">
            <v>0</v>
          </cell>
          <cell r="DI318">
            <v>0</v>
          </cell>
          <cell r="DJ318">
            <v>0</v>
          </cell>
          <cell r="DK318">
            <v>0</v>
          </cell>
          <cell r="DL318">
            <v>0</v>
          </cell>
          <cell r="DM318">
            <v>0</v>
          </cell>
          <cell r="DN318">
            <v>0</v>
          </cell>
          <cell r="DO318">
            <v>0</v>
          </cell>
          <cell r="DP318">
            <v>0</v>
          </cell>
          <cell r="DQ318">
            <v>0</v>
          </cell>
          <cell r="DR318">
            <v>0</v>
          </cell>
          <cell r="DS318">
            <v>0</v>
          </cell>
          <cell r="DT318">
            <v>0</v>
          </cell>
          <cell r="DU318">
            <v>0</v>
          </cell>
          <cell r="DV318">
            <v>0</v>
          </cell>
          <cell r="DW318">
            <v>0</v>
          </cell>
          <cell r="DX318">
            <v>0</v>
          </cell>
          <cell r="DY318">
            <v>0</v>
          </cell>
          <cell r="DZ318">
            <v>0</v>
          </cell>
          <cell r="EA318">
            <v>0</v>
          </cell>
          <cell r="EB318">
            <v>0</v>
          </cell>
          <cell r="EC318">
            <v>0</v>
          </cell>
          <cell r="ED318">
            <v>0</v>
          </cell>
        </row>
        <row r="319"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0</v>
          </cell>
          <cell r="AJ319">
            <v>0</v>
          </cell>
          <cell r="AK319">
            <v>0</v>
          </cell>
          <cell r="AL319">
            <v>0</v>
          </cell>
          <cell r="AM319">
            <v>0</v>
          </cell>
          <cell r="AN319">
            <v>0</v>
          </cell>
          <cell r="AO319">
            <v>0</v>
          </cell>
          <cell r="AP319">
            <v>0</v>
          </cell>
          <cell r="AQ319">
            <v>0</v>
          </cell>
          <cell r="AR319">
            <v>0</v>
          </cell>
          <cell r="AS319">
            <v>0</v>
          </cell>
          <cell r="AT319">
            <v>0</v>
          </cell>
          <cell r="AU319">
            <v>0</v>
          </cell>
          <cell r="AV319">
            <v>0</v>
          </cell>
          <cell r="AW319">
            <v>0</v>
          </cell>
          <cell r="AX319">
            <v>0</v>
          </cell>
          <cell r="AY319">
            <v>0</v>
          </cell>
          <cell r="AZ319">
            <v>0</v>
          </cell>
          <cell r="BA319">
            <v>0</v>
          </cell>
          <cell r="BB319">
            <v>0</v>
          </cell>
          <cell r="BC319">
            <v>0</v>
          </cell>
          <cell r="BD319">
            <v>0</v>
          </cell>
          <cell r="BE319">
            <v>0</v>
          </cell>
          <cell r="BF319">
            <v>0</v>
          </cell>
          <cell r="BG319">
            <v>0</v>
          </cell>
          <cell r="BH319">
            <v>0</v>
          </cell>
          <cell r="BI319">
            <v>0</v>
          </cell>
          <cell r="BJ319">
            <v>0</v>
          </cell>
          <cell r="BK319">
            <v>0</v>
          </cell>
          <cell r="BL319">
            <v>0</v>
          </cell>
          <cell r="BM319">
            <v>0</v>
          </cell>
          <cell r="BN319">
            <v>0</v>
          </cell>
          <cell r="BO319">
            <v>0</v>
          </cell>
          <cell r="BP319">
            <v>0</v>
          </cell>
          <cell r="BQ319">
            <v>0</v>
          </cell>
          <cell r="BR319">
            <v>0</v>
          </cell>
          <cell r="BS319">
            <v>0</v>
          </cell>
          <cell r="BT319">
            <v>0</v>
          </cell>
          <cell r="BU319">
            <v>0</v>
          </cell>
          <cell r="BV319">
            <v>0</v>
          </cell>
          <cell r="BW319">
            <v>0</v>
          </cell>
          <cell r="BX319">
            <v>0</v>
          </cell>
          <cell r="BY319">
            <v>0</v>
          </cell>
          <cell r="BZ319">
            <v>0</v>
          </cell>
          <cell r="CA319">
            <v>0</v>
          </cell>
          <cell r="CB319">
            <v>0</v>
          </cell>
          <cell r="CC319">
            <v>0</v>
          </cell>
          <cell r="CD319">
            <v>0</v>
          </cell>
          <cell r="CE319">
            <v>0</v>
          </cell>
          <cell r="CF319">
            <v>0</v>
          </cell>
          <cell r="CG319">
            <v>0</v>
          </cell>
          <cell r="CH319">
            <v>0</v>
          </cell>
          <cell r="CI319">
            <v>0</v>
          </cell>
          <cell r="CJ319">
            <v>0</v>
          </cell>
          <cell r="CK319">
            <v>0</v>
          </cell>
          <cell r="CL319">
            <v>0</v>
          </cell>
          <cell r="CM319">
            <v>0</v>
          </cell>
          <cell r="CN319">
            <v>0</v>
          </cell>
          <cell r="CO319">
            <v>0</v>
          </cell>
          <cell r="CP319">
            <v>0</v>
          </cell>
          <cell r="CQ319">
            <v>0</v>
          </cell>
          <cell r="CR319">
            <v>0</v>
          </cell>
          <cell r="CS319">
            <v>0</v>
          </cell>
          <cell r="CT319">
            <v>0</v>
          </cell>
          <cell r="CU319">
            <v>0</v>
          </cell>
          <cell r="CV319">
            <v>0</v>
          </cell>
          <cell r="CW319">
            <v>0</v>
          </cell>
          <cell r="CX319">
            <v>0</v>
          </cell>
          <cell r="CY319">
            <v>0</v>
          </cell>
          <cell r="CZ319">
            <v>0</v>
          </cell>
          <cell r="DA319">
            <v>0</v>
          </cell>
          <cell r="DB319">
            <v>0</v>
          </cell>
          <cell r="DC319">
            <v>0</v>
          </cell>
          <cell r="DD319">
            <v>0</v>
          </cell>
          <cell r="DE319">
            <v>0</v>
          </cell>
          <cell r="DF319">
            <v>0</v>
          </cell>
          <cell r="DG319">
            <v>0</v>
          </cell>
          <cell r="DH319">
            <v>0</v>
          </cell>
          <cell r="DI319">
            <v>0</v>
          </cell>
          <cell r="DJ319">
            <v>0</v>
          </cell>
          <cell r="DK319">
            <v>0</v>
          </cell>
          <cell r="DL319">
            <v>0</v>
          </cell>
          <cell r="DM319">
            <v>0</v>
          </cell>
          <cell r="DN319">
            <v>0</v>
          </cell>
          <cell r="DO319">
            <v>0</v>
          </cell>
          <cell r="DP319">
            <v>0</v>
          </cell>
          <cell r="DQ319">
            <v>0</v>
          </cell>
          <cell r="DR319">
            <v>0</v>
          </cell>
          <cell r="DS319">
            <v>0</v>
          </cell>
          <cell r="DT319">
            <v>0</v>
          </cell>
          <cell r="DU319">
            <v>0</v>
          </cell>
          <cell r="DV319">
            <v>0</v>
          </cell>
          <cell r="DW319">
            <v>0</v>
          </cell>
          <cell r="DX319">
            <v>0</v>
          </cell>
          <cell r="DY319">
            <v>0</v>
          </cell>
          <cell r="DZ319">
            <v>0</v>
          </cell>
          <cell r="EA319">
            <v>0</v>
          </cell>
          <cell r="EB319">
            <v>0</v>
          </cell>
          <cell r="EC319">
            <v>0</v>
          </cell>
          <cell r="ED319">
            <v>0</v>
          </cell>
        </row>
        <row r="320"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  <cell r="AB320">
            <v>0</v>
          </cell>
          <cell r="AC320">
            <v>0</v>
          </cell>
          <cell r="AD320">
            <v>0</v>
          </cell>
          <cell r="AE320">
            <v>0</v>
          </cell>
          <cell r="AF320">
            <v>0</v>
          </cell>
          <cell r="AG320">
            <v>0</v>
          </cell>
          <cell r="AH320">
            <v>0</v>
          </cell>
          <cell r="AI320">
            <v>0</v>
          </cell>
          <cell r="AJ320">
            <v>0</v>
          </cell>
          <cell r="AK320">
            <v>0</v>
          </cell>
          <cell r="AL320">
            <v>0</v>
          </cell>
          <cell r="AM320">
            <v>0</v>
          </cell>
          <cell r="AN320">
            <v>0</v>
          </cell>
          <cell r="AO320">
            <v>0</v>
          </cell>
          <cell r="AP320">
            <v>0</v>
          </cell>
          <cell r="AQ320">
            <v>0</v>
          </cell>
          <cell r="AR320">
            <v>0</v>
          </cell>
          <cell r="AS320">
            <v>0</v>
          </cell>
          <cell r="AT320">
            <v>0</v>
          </cell>
          <cell r="AU320">
            <v>0</v>
          </cell>
          <cell r="AV320">
            <v>0</v>
          </cell>
          <cell r="AW320">
            <v>0</v>
          </cell>
          <cell r="AX320">
            <v>0</v>
          </cell>
          <cell r="AY320">
            <v>0</v>
          </cell>
          <cell r="AZ320">
            <v>0</v>
          </cell>
          <cell r="BA320">
            <v>0</v>
          </cell>
          <cell r="BB320">
            <v>0</v>
          </cell>
          <cell r="BC320">
            <v>0</v>
          </cell>
          <cell r="BD320">
            <v>0</v>
          </cell>
          <cell r="BE320">
            <v>0</v>
          </cell>
          <cell r="BF320">
            <v>0</v>
          </cell>
          <cell r="BG320">
            <v>0</v>
          </cell>
          <cell r="BH320">
            <v>0</v>
          </cell>
          <cell r="BI320">
            <v>0</v>
          </cell>
          <cell r="BJ320">
            <v>0</v>
          </cell>
          <cell r="BK320">
            <v>0</v>
          </cell>
          <cell r="BL320">
            <v>0</v>
          </cell>
          <cell r="BM320">
            <v>0</v>
          </cell>
          <cell r="BN320">
            <v>0</v>
          </cell>
          <cell r="BO320">
            <v>0</v>
          </cell>
          <cell r="BP320">
            <v>0</v>
          </cell>
          <cell r="BQ320">
            <v>0</v>
          </cell>
          <cell r="BR320">
            <v>0</v>
          </cell>
          <cell r="BS320">
            <v>0</v>
          </cell>
          <cell r="BT320">
            <v>0</v>
          </cell>
          <cell r="BU320">
            <v>0</v>
          </cell>
          <cell r="BV320">
            <v>0</v>
          </cell>
          <cell r="BW320">
            <v>0</v>
          </cell>
          <cell r="BX320">
            <v>0</v>
          </cell>
          <cell r="BY320">
            <v>0</v>
          </cell>
          <cell r="BZ320">
            <v>0</v>
          </cell>
          <cell r="CA320">
            <v>0</v>
          </cell>
          <cell r="CB320">
            <v>0</v>
          </cell>
          <cell r="CC320">
            <v>0</v>
          </cell>
          <cell r="CD320">
            <v>0</v>
          </cell>
          <cell r="CE320">
            <v>0</v>
          </cell>
          <cell r="CF320">
            <v>0</v>
          </cell>
          <cell r="CG320">
            <v>0</v>
          </cell>
          <cell r="CH320">
            <v>0</v>
          </cell>
          <cell r="CI320">
            <v>0</v>
          </cell>
          <cell r="CJ320">
            <v>0</v>
          </cell>
          <cell r="CK320">
            <v>0</v>
          </cell>
          <cell r="CL320">
            <v>0</v>
          </cell>
          <cell r="CM320">
            <v>0</v>
          </cell>
          <cell r="CN320">
            <v>0</v>
          </cell>
          <cell r="CO320">
            <v>0</v>
          </cell>
          <cell r="CP320">
            <v>0</v>
          </cell>
          <cell r="CQ320">
            <v>0</v>
          </cell>
          <cell r="CR320">
            <v>0</v>
          </cell>
          <cell r="CS320">
            <v>0</v>
          </cell>
          <cell r="CT320">
            <v>0</v>
          </cell>
          <cell r="CU320">
            <v>0</v>
          </cell>
          <cell r="CV320">
            <v>0</v>
          </cell>
          <cell r="CW320">
            <v>0</v>
          </cell>
          <cell r="CX320">
            <v>0</v>
          </cell>
          <cell r="CY320">
            <v>0</v>
          </cell>
          <cell r="CZ320">
            <v>0</v>
          </cell>
          <cell r="DA320">
            <v>0</v>
          </cell>
          <cell r="DB320">
            <v>0</v>
          </cell>
          <cell r="DC320">
            <v>0</v>
          </cell>
          <cell r="DD320">
            <v>0</v>
          </cell>
          <cell r="DE320">
            <v>0</v>
          </cell>
          <cell r="DF320">
            <v>0</v>
          </cell>
          <cell r="DG320">
            <v>0</v>
          </cell>
          <cell r="DH320">
            <v>0</v>
          </cell>
          <cell r="DI320">
            <v>0</v>
          </cell>
          <cell r="DJ320">
            <v>0</v>
          </cell>
          <cell r="DK320">
            <v>0</v>
          </cell>
          <cell r="DL320">
            <v>0</v>
          </cell>
          <cell r="DM320">
            <v>0</v>
          </cell>
          <cell r="DN320">
            <v>0</v>
          </cell>
          <cell r="DO320">
            <v>0</v>
          </cell>
          <cell r="DP320">
            <v>0</v>
          </cell>
          <cell r="DQ320">
            <v>0</v>
          </cell>
          <cell r="DR320">
            <v>0</v>
          </cell>
          <cell r="DS320">
            <v>0</v>
          </cell>
          <cell r="DT320">
            <v>0</v>
          </cell>
          <cell r="DU320">
            <v>0</v>
          </cell>
          <cell r="DV320">
            <v>0</v>
          </cell>
          <cell r="DW320">
            <v>0</v>
          </cell>
          <cell r="DX320">
            <v>0</v>
          </cell>
          <cell r="DY320">
            <v>0</v>
          </cell>
          <cell r="DZ320">
            <v>0</v>
          </cell>
          <cell r="EA320">
            <v>0</v>
          </cell>
          <cell r="EB320">
            <v>0</v>
          </cell>
          <cell r="EC320">
            <v>0</v>
          </cell>
          <cell r="ED320">
            <v>0</v>
          </cell>
        </row>
        <row r="321"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O321">
            <v>0</v>
          </cell>
          <cell r="AP321">
            <v>0</v>
          </cell>
          <cell r="AQ321">
            <v>0</v>
          </cell>
          <cell r="AR321">
            <v>0</v>
          </cell>
          <cell r="AS321">
            <v>0</v>
          </cell>
          <cell r="AT321">
            <v>0</v>
          </cell>
          <cell r="AU321">
            <v>0</v>
          </cell>
          <cell r="AV321">
            <v>0</v>
          </cell>
          <cell r="AW321">
            <v>0</v>
          </cell>
          <cell r="AX321">
            <v>0</v>
          </cell>
          <cell r="AY321">
            <v>0</v>
          </cell>
          <cell r="AZ321">
            <v>0</v>
          </cell>
          <cell r="BA321">
            <v>0</v>
          </cell>
          <cell r="BB321">
            <v>0</v>
          </cell>
          <cell r="BC321">
            <v>0</v>
          </cell>
          <cell r="BD321">
            <v>0</v>
          </cell>
          <cell r="BE321">
            <v>0</v>
          </cell>
          <cell r="BF321">
            <v>0</v>
          </cell>
          <cell r="BG321">
            <v>0</v>
          </cell>
          <cell r="BH321">
            <v>0</v>
          </cell>
          <cell r="BI321">
            <v>0</v>
          </cell>
          <cell r="BJ321">
            <v>0</v>
          </cell>
          <cell r="BK321">
            <v>0</v>
          </cell>
          <cell r="BL321">
            <v>0</v>
          </cell>
          <cell r="BM321">
            <v>0</v>
          </cell>
          <cell r="BN321">
            <v>0</v>
          </cell>
          <cell r="BO321">
            <v>0</v>
          </cell>
          <cell r="BP321">
            <v>0</v>
          </cell>
          <cell r="BQ321">
            <v>0</v>
          </cell>
          <cell r="BR321">
            <v>0</v>
          </cell>
          <cell r="BS321">
            <v>0</v>
          </cell>
          <cell r="BT321">
            <v>0</v>
          </cell>
          <cell r="BU321">
            <v>0</v>
          </cell>
          <cell r="BV321">
            <v>0</v>
          </cell>
          <cell r="BW321">
            <v>0</v>
          </cell>
          <cell r="BX321">
            <v>0</v>
          </cell>
          <cell r="BY321">
            <v>0</v>
          </cell>
          <cell r="BZ321">
            <v>0</v>
          </cell>
          <cell r="CA321">
            <v>0</v>
          </cell>
          <cell r="CB321">
            <v>0</v>
          </cell>
          <cell r="CC321">
            <v>0</v>
          </cell>
          <cell r="CD321">
            <v>0</v>
          </cell>
          <cell r="CE321">
            <v>0</v>
          </cell>
          <cell r="CF321">
            <v>0</v>
          </cell>
          <cell r="CG321">
            <v>0</v>
          </cell>
          <cell r="CH321">
            <v>0</v>
          </cell>
          <cell r="CI321">
            <v>0</v>
          </cell>
          <cell r="CJ321">
            <v>0</v>
          </cell>
          <cell r="CK321">
            <v>0</v>
          </cell>
          <cell r="CL321">
            <v>0</v>
          </cell>
          <cell r="CM321">
            <v>0</v>
          </cell>
          <cell r="CN321">
            <v>0</v>
          </cell>
          <cell r="CO321">
            <v>0</v>
          </cell>
          <cell r="CP321">
            <v>0</v>
          </cell>
          <cell r="CQ321">
            <v>0</v>
          </cell>
          <cell r="CR321">
            <v>0</v>
          </cell>
          <cell r="CS321">
            <v>0</v>
          </cell>
          <cell r="CT321">
            <v>0</v>
          </cell>
          <cell r="CU321">
            <v>0</v>
          </cell>
          <cell r="CV321">
            <v>0</v>
          </cell>
          <cell r="CW321">
            <v>0</v>
          </cell>
          <cell r="CX321">
            <v>0</v>
          </cell>
          <cell r="CY321">
            <v>0</v>
          </cell>
          <cell r="CZ321">
            <v>0</v>
          </cell>
          <cell r="DA321">
            <v>0</v>
          </cell>
          <cell r="DB321">
            <v>0</v>
          </cell>
          <cell r="DC321">
            <v>0</v>
          </cell>
          <cell r="DD321">
            <v>0</v>
          </cell>
          <cell r="DE321">
            <v>0</v>
          </cell>
          <cell r="DF321">
            <v>0</v>
          </cell>
          <cell r="DG321">
            <v>0</v>
          </cell>
          <cell r="DH321">
            <v>0</v>
          </cell>
          <cell r="DI321">
            <v>0</v>
          </cell>
          <cell r="DJ321">
            <v>0</v>
          </cell>
          <cell r="DK321">
            <v>0</v>
          </cell>
          <cell r="DL321">
            <v>0</v>
          </cell>
          <cell r="DM321">
            <v>0</v>
          </cell>
          <cell r="DN321">
            <v>0</v>
          </cell>
          <cell r="DO321">
            <v>0</v>
          </cell>
          <cell r="DP321">
            <v>0</v>
          </cell>
          <cell r="DQ321">
            <v>0</v>
          </cell>
          <cell r="DR321">
            <v>0</v>
          </cell>
          <cell r="DS321">
            <v>0</v>
          </cell>
          <cell r="DT321">
            <v>0</v>
          </cell>
          <cell r="DU321">
            <v>0</v>
          </cell>
          <cell r="DV321">
            <v>0</v>
          </cell>
          <cell r="DW321">
            <v>0</v>
          </cell>
          <cell r="DX321">
            <v>0</v>
          </cell>
          <cell r="DY321">
            <v>0</v>
          </cell>
          <cell r="DZ321">
            <v>0</v>
          </cell>
          <cell r="EA321">
            <v>0</v>
          </cell>
          <cell r="EB321">
            <v>0</v>
          </cell>
          <cell r="EC321">
            <v>0</v>
          </cell>
          <cell r="ED321">
            <v>0</v>
          </cell>
        </row>
        <row r="322"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P322">
            <v>0</v>
          </cell>
          <cell r="AQ322">
            <v>0</v>
          </cell>
          <cell r="AR322">
            <v>0</v>
          </cell>
          <cell r="AS322">
            <v>0</v>
          </cell>
          <cell r="AT322">
            <v>0</v>
          </cell>
          <cell r="AU322">
            <v>0</v>
          </cell>
          <cell r="AV322">
            <v>0</v>
          </cell>
          <cell r="AW322">
            <v>0</v>
          </cell>
          <cell r="AX322">
            <v>0</v>
          </cell>
          <cell r="AY322">
            <v>0</v>
          </cell>
          <cell r="AZ322">
            <v>0</v>
          </cell>
          <cell r="BA322">
            <v>0</v>
          </cell>
          <cell r="BB322">
            <v>0</v>
          </cell>
          <cell r="BC322">
            <v>0</v>
          </cell>
          <cell r="BD322">
            <v>0</v>
          </cell>
          <cell r="BE322">
            <v>0</v>
          </cell>
          <cell r="BF322">
            <v>0</v>
          </cell>
          <cell r="BG322">
            <v>0</v>
          </cell>
          <cell r="BH322">
            <v>0</v>
          </cell>
          <cell r="BI322">
            <v>0</v>
          </cell>
          <cell r="BJ322">
            <v>0</v>
          </cell>
          <cell r="BK322">
            <v>0</v>
          </cell>
          <cell r="BL322">
            <v>0</v>
          </cell>
          <cell r="BM322">
            <v>0</v>
          </cell>
          <cell r="BN322">
            <v>0</v>
          </cell>
          <cell r="BO322">
            <v>0</v>
          </cell>
          <cell r="BP322">
            <v>0</v>
          </cell>
          <cell r="BQ322">
            <v>0</v>
          </cell>
          <cell r="BR322">
            <v>0</v>
          </cell>
          <cell r="BS322">
            <v>0</v>
          </cell>
          <cell r="BT322">
            <v>0</v>
          </cell>
          <cell r="BU322">
            <v>0</v>
          </cell>
          <cell r="BV322">
            <v>0</v>
          </cell>
          <cell r="BW322">
            <v>0</v>
          </cell>
          <cell r="BX322">
            <v>0</v>
          </cell>
          <cell r="BY322">
            <v>0</v>
          </cell>
          <cell r="BZ322">
            <v>0</v>
          </cell>
          <cell r="CA322">
            <v>0</v>
          </cell>
          <cell r="CB322">
            <v>0</v>
          </cell>
          <cell r="CC322">
            <v>0</v>
          </cell>
          <cell r="CD322">
            <v>0</v>
          </cell>
          <cell r="CE322">
            <v>0</v>
          </cell>
          <cell r="CF322">
            <v>0</v>
          </cell>
          <cell r="CG322">
            <v>0</v>
          </cell>
          <cell r="CH322">
            <v>0</v>
          </cell>
          <cell r="CI322">
            <v>0</v>
          </cell>
          <cell r="CJ322">
            <v>0</v>
          </cell>
          <cell r="CK322">
            <v>0</v>
          </cell>
          <cell r="CL322">
            <v>0</v>
          </cell>
          <cell r="CM322">
            <v>0</v>
          </cell>
          <cell r="CN322">
            <v>0</v>
          </cell>
          <cell r="CO322">
            <v>0</v>
          </cell>
          <cell r="CP322">
            <v>0</v>
          </cell>
          <cell r="CQ322">
            <v>0</v>
          </cell>
          <cell r="CR322">
            <v>0</v>
          </cell>
          <cell r="CS322">
            <v>0</v>
          </cell>
          <cell r="CT322">
            <v>0</v>
          </cell>
          <cell r="CU322">
            <v>0</v>
          </cell>
          <cell r="CV322">
            <v>0</v>
          </cell>
          <cell r="CW322">
            <v>0</v>
          </cell>
          <cell r="CX322">
            <v>0</v>
          </cell>
          <cell r="CY322">
            <v>0</v>
          </cell>
          <cell r="CZ322">
            <v>0</v>
          </cell>
          <cell r="DA322">
            <v>0</v>
          </cell>
          <cell r="DB322">
            <v>0</v>
          </cell>
          <cell r="DC322">
            <v>0</v>
          </cell>
          <cell r="DD322">
            <v>0</v>
          </cell>
          <cell r="DE322">
            <v>0</v>
          </cell>
          <cell r="DF322">
            <v>0</v>
          </cell>
          <cell r="DG322">
            <v>0</v>
          </cell>
          <cell r="DH322">
            <v>0</v>
          </cell>
          <cell r="DI322">
            <v>0</v>
          </cell>
          <cell r="DJ322">
            <v>0</v>
          </cell>
          <cell r="DK322">
            <v>0</v>
          </cell>
          <cell r="DL322">
            <v>0</v>
          </cell>
          <cell r="DM322">
            <v>0</v>
          </cell>
          <cell r="DN322">
            <v>0</v>
          </cell>
          <cell r="DO322">
            <v>0</v>
          </cell>
          <cell r="DP322">
            <v>0</v>
          </cell>
          <cell r="DQ322">
            <v>0</v>
          </cell>
          <cell r="DR322">
            <v>0</v>
          </cell>
          <cell r="DS322">
            <v>0</v>
          </cell>
          <cell r="DT322">
            <v>0</v>
          </cell>
          <cell r="DU322">
            <v>0</v>
          </cell>
          <cell r="DV322">
            <v>0</v>
          </cell>
          <cell r="DW322">
            <v>0</v>
          </cell>
          <cell r="DX322">
            <v>0</v>
          </cell>
          <cell r="DY322">
            <v>0</v>
          </cell>
          <cell r="DZ322">
            <v>0</v>
          </cell>
          <cell r="EA322">
            <v>0</v>
          </cell>
          <cell r="EB322">
            <v>0</v>
          </cell>
          <cell r="EC322">
            <v>0</v>
          </cell>
          <cell r="ED322">
            <v>0</v>
          </cell>
        </row>
        <row r="323"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-184.38800000003539</v>
          </cell>
          <cell r="S323">
            <v>23.506000000001222</v>
          </cell>
          <cell r="T323">
            <v>3.6210000000028231</v>
          </cell>
          <cell r="U323">
            <v>3.6130000000011933</v>
          </cell>
          <cell r="V323">
            <v>-1.8150000000023283</v>
          </cell>
          <cell r="W323">
            <v>5.4279999999998836</v>
          </cell>
          <cell r="X323">
            <v>-19.889000000002852</v>
          </cell>
          <cell r="Y323">
            <v>-7.2369999999973516</v>
          </cell>
          <cell r="Z323">
            <v>-7.2319999999999709</v>
          </cell>
          <cell r="AA323">
            <v>-148.23300000000017</v>
          </cell>
          <cell r="AB323">
            <v>-12.651000000001659</v>
          </cell>
          <cell r="AC323">
            <v>-7.2289999999993597</v>
          </cell>
          <cell r="AD323">
            <v>-16.270000000000437</v>
          </cell>
          <cell r="AE323">
            <v>-75.99800000002142</v>
          </cell>
          <cell r="AF323">
            <v>12.664000000000669</v>
          </cell>
          <cell r="AG323">
            <v>-10.863000000001193</v>
          </cell>
          <cell r="AH323">
            <v>5.4310000000004948</v>
          </cell>
          <cell r="AI323">
            <v>-19.902000000001863</v>
          </cell>
          <cell r="AJ323">
            <v>-7.9999999979918357E-3</v>
          </cell>
          <cell r="AK323">
            <v>6.0000000012223609E-3</v>
          </cell>
          <cell r="AL323">
            <v>-10.854999999999563</v>
          </cell>
          <cell r="AM323">
            <v>-3.625</v>
          </cell>
          <cell r="AN323">
            <v>-10.859000000000378</v>
          </cell>
          <cell r="AO323">
            <v>-16.282999999999447</v>
          </cell>
          <cell r="AP323">
            <v>-5.4249999999992724</v>
          </cell>
          <cell r="AQ323">
            <v>-16.278999999998632</v>
          </cell>
          <cell r="AR323">
            <v>-52.495999999926426</v>
          </cell>
          <cell r="AS323">
            <v>-1.8040000000000873</v>
          </cell>
          <cell r="AT323">
            <v>-23.528000000002066</v>
          </cell>
          <cell r="AU323">
            <v>3.0000000006111804E-3</v>
          </cell>
          <cell r="AV323">
            <v>-7.2420000000020082</v>
          </cell>
          <cell r="AW323">
            <v>9.055000000000291</v>
          </cell>
          <cell r="AX323">
            <v>-1.8109999999978754</v>
          </cell>
          <cell r="AY323">
            <v>-16.292999999997846</v>
          </cell>
          <cell r="AZ323">
            <v>16.289000000000669</v>
          </cell>
          <cell r="BA323">
            <v>-10.864999999997963</v>
          </cell>
          <cell r="BB323">
            <v>0</v>
          </cell>
          <cell r="BC323">
            <v>-5.4279999999998836</v>
          </cell>
          <cell r="BD323">
            <v>-10.871999999999389</v>
          </cell>
          <cell r="BE323">
            <v>-28.980999999970663</v>
          </cell>
          <cell r="BF323">
            <v>5.4310000000004948</v>
          </cell>
          <cell r="BG323">
            <v>-9.0570000000006985</v>
          </cell>
          <cell r="BH323">
            <v>-3.6260000000002037</v>
          </cell>
          <cell r="BI323">
            <v>-12.681000000000495</v>
          </cell>
          <cell r="BJ323">
            <v>-1.9999999967694748E-3</v>
          </cell>
          <cell r="BK323">
            <v>-3.6270000000004075</v>
          </cell>
          <cell r="BL323">
            <v>-1.8010000000031141</v>
          </cell>
          <cell r="BM323">
            <v>-10.867000000002008</v>
          </cell>
          <cell r="BN323">
            <v>3.6239999999997963</v>
          </cell>
          <cell r="BO323">
            <v>14.490000000001601</v>
          </cell>
          <cell r="BP323">
            <v>-7.2439999999987776</v>
          </cell>
          <cell r="BQ323">
            <v>-3.6209999999991851</v>
          </cell>
          <cell r="BR323">
            <v>14.497999999963213</v>
          </cell>
          <cell r="BS323">
            <v>18.125</v>
          </cell>
          <cell r="BT323">
            <v>10.871000000002823</v>
          </cell>
          <cell r="BU323">
            <v>-10.875</v>
          </cell>
          <cell r="BV323">
            <v>9.0619999999980791</v>
          </cell>
          <cell r="BW323">
            <v>-1.8129999999982829</v>
          </cell>
          <cell r="BX323">
            <v>-3.6290000000008149</v>
          </cell>
          <cell r="BY323">
            <v>-14.5</v>
          </cell>
          <cell r="BZ323">
            <v>1.8149999999986903</v>
          </cell>
          <cell r="CA323">
            <v>1.8130000000019209</v>
          </cell>
          <cell r="CB323">
            <v>7.25</v>
          </cell>
          <cell r="CC323">
            <v>-3.625</v>
          </cell>
          <cell r="CD323">
            <v>4.0000000008149073E-3</v>
          </cell>
          <cell r="CE323">
            <v>-27.218999999982771</v>
          </cell>
          <cell r="CF323">
            <v>10.882999999997992</v>
          </cell>
          <cell r="CG323">
            <v>-3.6290000000008149</v>
          </cell>
          <cell r="CH323">
            <v>12.694999999999709</v>
          </cell>
          <cell r="CI323">
            <v>-7.2539999999971769</v>
          </cell>
          <cell r="CJ323">
            <v>3.6300000000010186</v>
          </cell>
          <cell r="CK323">
            <v>-7.2619999999988067</v>
          </cell>
          <cell r="CL323">
            <v>-30.842000000000553</v>
          </cell>
          <cell r="CM323">
            <v>-14.515999999999622</v>
          </cell>
          <cell r="CN323">
            <v>0</v>
          </cell>
          <cell r="CO323">
            <v>-5.4489999999968859</v>
          </cell>
          <cell r="CP323">
            <v>1.8180000000029395</v>
          </cell>
          <cell r="CQ323">
            <v>12.706999999998516</v>
          </cell>
          <cell r="CR323">
            <v>-30.847000000008848</v>
          </cell>
          <cell r="CS323">
            <v>-1.8139999999984866</v>
          </cell>
          <cell r="CT323">
            <v>-14.519000000000233</v>
          </cell>
          <cell r="CU323">
            <v>-1.8110000000015134</v>
          </cell>
          <cell r="CV323">
            <v>-5.4480000000003201</v>
          </cell>
          <cell r="CW323">
            <v>-5.4470000000001164</v>
          </cell>
          <cell r="CX323">
            <v>-10.889999999999418</v>
          </cell>
          <cell r="CY323">
            <v>7.2600000000020373</v>
          </cell>
          <cell r="CZ323">
            <v>-1.8139999999984866</v>
          </cell>
          <cell r="DA323">
            <v>-16.331999999998516</v>
          </cell>
          <cell r="DB323">
            <v>-1.8130000000019209</v>
          </cell>
          <cell r="DC323">
            <v>10.894999999996799</v>
          </cell>
          <cell r="DD323">
            <v>10.886000000002241</v>
          </cell>
          <cell r="DE323">
            <v>0</v>
          </cell>
          <cell r="DF323">
            <v>0</v>
          </cell>
          <cell r="DG323">
            <v>0</v>
          </cell>
          <cell r="DH323">
            <v>0</v>
          </cell>
          <cell r="DI323">
            <v>0</v>
          </cell>
          <cell r="DJ323">
            <v>0</v>
          </cell>
          <cell r="DK323">
            <v>0</v>
          </cell>
          <cell r="DL323">
            <v>0</v>
          </cell>
          <cell r="DM323">
            <v>0</v>
          </cell>
          <cell r="DN323">
            <v>0</v>
          </cell>
          <cell r="DO323">
            <v>0</v>
          </cell>
          <cell r="DP323">
            <v>0</v>
          </cell>
          <cell r="DQ323">
            <v>0</v>
          </cell>
          <cell r="DR323">
            <v>0</v>
          </cell>
          <cell r="DS323">
            <v>0</v>
          </cell>
          <cell r="DT323">
            <v>0</v>
          </cell>
          <cell r="DU323">
            <v>0</v>
          </cell>
          <cell r="DV323">
            <v>0</v>
          </cell>
          <cell r="DW323">
            <v>0</v>
          </cell>
          <cell r="DX323">
            <v>0</v>
          </cell>
          <cell r="DY323">
            <v>0</v>
          </cell>
          <cell r="DZ323">
            <v>0</v>
          </cell>
          <cell r="EA323">
            <v>0</v>
          </cell>
          <cell r="EB323">
            <v>0</v>
          </cell>
          <cell r="EC323">
            <v>0</v>
          </cell>
          <cell r="ED323">
            <v>0</v>
          </cell>
        </row>
        <row r="324"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O324">
            <v>0</v>
          </cell>
          <cell r="AP324">
            <v>0</v>
          </cell>
          <cell r="AQ324">
            <v>0</v>
          </cell>
          <cell r="AR324">
            <v>0</v>
          </cell>
          <cell r="AS324">
            <v>0</v>
          </cell>
          <cell r="AT324">
            <v>0</v>
          </cell>
          <cell r="AU324">
            <v>0</v>
          </cell>
          <cell r="AV324">
            <v>0</v>
          </cell>
          <cell r="AW324">
            <v>0</v>
          </cell>
          <cell r="AX324">
            <v>0</v>
          </cell>
          <cell r="AY324">
            <v>0</v>
          </cell>
          <cell r="AZ324">
            <v>0</v>
          </cell>
          <cell r="BA324">
            <v>0</v>
          </cell>
          <cell r="BB324">
            <v>0</v>
          </cell>
          <cell r="BC324">
            <v>0</v>
          </cell>
          <cell r="BD324">
            <v>0</v>
          </cell>
          <cell r="BE324">
            <v>0</v>
          </cell>
          <cell r="BF324">
            <v>0</v>
          </cell>
          <cell r="BG324">
            <v>0</v>
          </cell>
          <cell r="BH324">
            <v>0</v>
          </cell>
          <cell r="BI324">
            <v>0</v>
          </cell>
          <cell r="BJ324">
            <v>0</v>
          </cell>
          <cell r="BK324">
            <v>0</v>
          </cell>
          <cell r="BL324">
            <v>0</v>
          </cell>
          <cell r="BM324">
            <v>0</v>
          </cell>
          <cell r="BN324">
            <v>0</v>
          </cell>
          <cell r="BO324">
            <v>0</v>
          </cell>
          <cell r="BP324">
            <v>0</v>
          </cell>
          <cell r="BQ324">
            <v>0</v>
          </cell>
          <cell r="BR324">
            <v>0</v>
          </cell>
          <cell r="BS324">
            <v>0</v>
          </cell>
          <cell r="BT324">
            <v>0</v>
          </cell>
          <cell r="BU324">
            <v>0</v>
          </cell>
          <cell r="BV324">
            <v>0</v>
          </cell>
          <cell r="BW324">
            <v>0</v>
          </cell>
          <cell r="BX324">
            <v>0</v>
          </cell>
          <cell r="BY324">
            <v>0</v>
          </cell>
          <cell r="BZ324">
            <v>0</v>
          </cell>
          <cell r="CA324">
            <v>0</v>
          </cell>
          <cell r="CB324">
            <v>0</v>
          </cell>
          <cell r="CC324">
            <v>0</v>
          </cell>
          <cell r="CD324">
            <v>0</v>
          </cell>
          <cell r="CE324">
            <v>0</v>
          </cell>
          <cell r="CF324">
            <v>0</v>
          </cell>
          <cell r="CG324">
            <v>0</v>
          </cell>
          <cell r="CH324">
            <v>0</v>
          </cell>
          <cell r="CI324">
            <v>0</v>
          </cell>
          <cell r="CJ324">
            <v>0</v>
          </cell>
          <cell r="CK324">
            <v>0</v>
          </cell>
          <cell r="CL324">
            <v>0</v>
          </cell>
          <cell r="CM324">
            <v>0</v>
          </cell>
          <cell r="CN324">
            <v>0</v>
          </cell>
          <cell r="CO324">
            <v>0</v>
          </cell>
          <cell r="CP324">
            <v>0</v>
          </cell>
          <cell r="CQ324">
            <v>0</v>
          </cell>
          <cell r="CR324">
            <v>0</v>
          </cell>
          <cell r="CS324">
            <v>0</v>
          </cell>
          <cell r="CT324">
            <v>0</v>
          </cell>
          <cell r="CU324">
            <v>0</v>
          </cell>
          <cell r="CV324">
            <v>0</v>
          </cell>
          <cell r="CW324">
            <v>0</v>
          </cell>
          <cell r="CX324">
            <v>0</v>
          </cell>
          <cell r="CY324">
            <v>0</v>
          </cell>
          <cell r="CZ324">
            <v>0</v>
          </cell>
          <cell r="DA324">
            <v>0</v>
          </cell>
          <cell r="DB324">
            <v>0</v>
          </cell>
          <cell r="DC324">
            <v>0</v>
          </cell>
          <cell r="DD324">
            <v>0</v>
          </cell>
          <cell r="DE324">
            <v>0</v>
          </cell>
          <cell r="DF324">
            <v>0</v>
          </cell>
          <cell r="DG324">
            <v>0</v>
          </cell>
          <cell r="DH324">
            <v>0</v>
          </cell>
          <cell r="DI324">
            <v>0</v>
          </cell>
          <cell r="DJ324">
            <v>0</v>
          </cell>
          <cell r="DK324">
            <v>0</v>
          </cell>
          <cell r="DL324">
            <v>0</v>
          </cell>
          <cell r="DM324">
            <v>0</v>
          </cell>
          <cell r="DN324">
            <v>0</v>
          </cell>
          <cell r="DO324">
            <v>0</v>
          </cell>
          <cell r="DP324">
            <v>0</v>
          </cell>
          <cell r="DQ324">
            <v>0</v>
          </cell>
          <cell r="DR324">
            <v>0</v>
          </cell>
          <cell r="DS324">
            <v>0</v>
          </cell>
          <cell r="DT324">
            <v>0</v>
          </cell>
          <cell r="DU324">
            <v>0</v>
          </cell>
          <cell r="DV324">
            <v>0</v>
          </cell>
          <cell r="DW324">
            <v>0</v>
          </cell>
          <cell r="DX324">
            <v>0</v>
          </cell>
          <cell r="DY324">
            <v>0</v>
          </cell>
          <cell r="DZ324">
            <v>0</v>
          </cell>
          <cell r="EA324">
            <v>0</v>
          </cell>
          <cell r="EB324">
            <v>0</v>
          </cell>
          <cell r="EC324">
            <v>0</v>
          </cell>
          <cell r="ED324">
            <v>0</v>
          </cell>
        </row>
        <row r="325"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-16.874100000000908</v>
          </cell>
          <cell r="S325">
            <v>3.132799999999861</v>
          </cell>
          <cell r="T325">
            <v>0.24119999999993524</v>
          </cell>
          <cell r="U325">
            <v>6.0258000000003449</v>
          </cell>
          <cell r="V325">
            <v>-0.963799999999992</v>
          </cell>
          <cell r="W325">
            <v>-0.24060000000008586</v>
          </cell>
          <cell r="X325">
            <v>-2.1691999999998188</v>
          </cell>
          <cell r="Y325">
            <v>-0.48170000000027358</v>
          </cell>
          <cell r="Z325">
            <v>-0.24200000000018917</v>
          </cell>
          <cell r="AA325">
            <v>-20.247000000000298</v>
          </cell>
          <cell r="AB325">
            <v>-1.2055000000000291</v>
          </cell>
          <cell r="AC325">
            <v>0.72260000000005675</v>
          </cell>
          <cell r="AD325">
            <v>-1.4466999999999643</v>
          </cell>
          <cell r="AE325">
            <v>-9.8885000000009313</v>
          </cell>
          <cell r="AF325">
            <v>1.6885000000002037</v>
          </cell>
          <cell r="AG325">
            <v>-1.2058000000001812</v>
          </cell>
          <cell r="AH325">
            <v>0.48270000000002256</v>
          </cell>
          <cell r="AI325">
            <v>-2.6527999999998428</v>
          </cell>
          <cell r="AJ325">
            <v>0.48220000000037544</v>
          </cell>
          <cell r="AK325">
            <v>0.24180000000023938</v>
          </cell>
          <cell r="AL325">
            <v>-0.96480000000019572</v>
          </cell>
          <cell r="AM325">
            <v>-0.723700000000008</v>
          </cell>
          <cell r="AN325">
            <v>-1.6887000000001535</v>
          </cell>
          <cell r="AO325">
            <v>-1.9298000000003412</v>
          </cell>
          <cell r="AP325">
            <v>-0.96500000000014552</v>
          </cell>
          <cell r="AQ325">
            <v>-2.6530999999999949</v>
          </cell>
          <cell r="AR325">
            <v>-18.102000000006228</v>
          </cell>
          <cell r="AS325">
            <v>-0.24170000000003711</v>
          </cell>
          <cell r="AT325">
            <v>-2.8960000000001855</v>
          </cell>
          <cell r="AU325">
            <v>-10.861399999999776</v>
          </cell>
          <cell r="AV325">
            <v>-1.2071000000000822</v>
          </cell>
          <cell r="AW325">
            <v>1.4477999999999156</v>
          </cell>
          <cell r="AX325">
            <v>-0.48219999999992069</v>
          </cell>
          <cell r="AY325">
            <v>-0.48340000000007421</v>
          </cell>
          <cell r="AZ325">
            <v>0.96540000000004511</v>
          </cell>
          <cell r="BA325">
            <v>-0.723700000000008</v>
          </cell>
          <cell r="BB325">
            <v>-0.48320000000012442</v>
          </cell>
          <cell r="BC325">
            <v>-0.96439999999984138</v>
          </cell>
          <cell r="BD325">
            <v>-2.1721000000002277</v>
          </cell>
          <cell r="BE325">
            <v>-2.1766999999963446</v>
          </cell>
          <cell r="BF325">
            <v>0.72330000000010841</v>
          </cell>
          <cell r="BG325">
            <v>-0.72510000000011132</v>
          </cell>
          <cell r="BH325">
            <v>-0.48389999999972133</v>
          </cell>
          <cell r="BI325">
            <v>-1.2078000000001339</v>
          </cell>
          <cell r="BJ325">
            <v>0.72479999999995925</v>
          </cell>
          <cell r="BK325">
            <v>0.72440000000005966</v>
          </cell>
          <cell r="BL325">
            <v>-0.48219999999992069</v>
          </cell>
          <cell r="BM325">
            <v>-0.96649999999999636</v>
          </cell>
          <cell r="BN325">
            <v>0.24139999999988504</v>
          </cell>
          <cell r="BO325">
            <v>1.690900000000056</v>
          </cell>
          <cell r="BP325">
            <v>-1.208299999999781</v>
          </cell>
          <cell r="BQ325">
            <v>-1.2077000000003864</v>
          </cell>
          <cell r="BR325">
            <v>2.9016000000046915</v>
          </cell>
          <cell r="BS325">
            <v>2.4169999999999163</v>
          </cell>
          <cell r="BT325">
            <v>1.2085999999999331</v>
          </cell>
          <cell r="BU325">
            <v>-2.6585000000000036</v>
          </cell>
          <cell r="BV325">
            <v>1.4506000000001222</v>
          </cell>
          <cell r="BW325">
            <v>-0.24199999999973443</v>
          </cell>
          <cell r="BX325">
            <v>0.48340000000007421</v>
          </cell>
          <cell r="BY325">
            <v>-2.1752000000001317</v>
          </cell>
          <cell r="BZ325">
            <v>0.24200000000018917</v>
          </cell>
          <cell r="CA325">
            <v>0.96720000000004802</v>
          </cell>
          <cell r="CB325">
            <v>0.48349999999982174</v>
          </cell>
          <cell r="CC325">
            <v>0.48370000000022628</v>
          </cell>
          <cell r="CD325">
            <v>0.24130000000013752</v>
          </cell>
          <cell r="CE325">
            <v>-7.2595000000001164</v>
          </cell>
          <cell r="CF325">
            <v>3.6275000000005093</v>
          </cell>
          <cell r="CG325">
            <v>1.4999999993960955E-3</v>
          </cell>
          <cell r="CH325">
            <v>1.2089999999998327</v>
          </cell>
          <cell r="CI325">
            <v>1.2083999999995285</v>
          </cell>
          <cell r="CJ325">
            <v>1.8139000000001033</v>
          </cell>
          <cell r="CK325">
            <v>-6.0447000000003754</v>
          </cell>
          <cell r="CL325">
            <v>-8.4637000000002445</v>
          </cell>
          <cell r="CM325">
            <v>-3.024000000000342</v>
          </cell>
          <cell r="CN325">
            <v>1.2083999999995285</v>
          </cell>
          <cell r="CO325">
            <v>-1.8149999999986903</v>
          </cell>
          <cell r="CP325">
            <v>1.2065999999995256</v>
          </cell>
          <cell r="CQ325">
            <v>1.8126000000002023</v>
          </cell>
          <cell r="CR325">
            <v>-7.2625999999872874</v>
          </cell>
          <cell r="CS325">
            <v>-0.60499999999956344</v>
          </cell>
          <cell r="CT325">
            <v>-4.8410000000003492</v>
          </cell>
          <cell r="CU325">
            <v>1.8149999999995998</v>
          </cell>
          <cell r="CV325">
            <v>1.815599999999904</v>
          </cell>
          <cell r="CW325">
            <v>-3.6298999999999069</v>
          </cell>
          <cell r="CX325">
            <v>-2.4195999999992637</v>
          </cell>
          <cell r="CY325">
            <v>-0.60530000000017026</v>
          </cell>
          <cell r="CZ325">
            <v>-0.60499999999956344</v>
          </cell>
          <cell r="DA325">
            <v>-4.8406000000004497</v>
          </cell>
          <cell r="DB325">
            <v>-7.0000000050640665E-4</v>
          </cell>
          <cell r="DC325">
            <v>3.024000000000342</v>
          </cell>
          <cell r="DD325">
            <v>3.6298999999999069</v>
          </cell>
          <cell r="DE325">
            <v>0</v>
          </cell>
          <cell r="DF325">
            <v>0</v>
          </cell>
          <cell r="DG325">
            <v>0</v>
          </cell>
          <cell r="DH325">
            <v>0</v>
          </cell>
          <cell r="DI325">
            <v>0</v>
          </cell>
          <cell r="DJ325">
            <v>0</v>
          </cell>
          <cell r="DK325">
            <v>0</v>
          </cell>
          <cell r="DL325">
            <v>0</v>
          </cell>
          <cell r="DM325">
            <v>0</v>
          </cell>
          <cell r="DN325">
            <v>0</v>
          </cell>
          <cell r="DO325">
            <v>0</v>
          </cell>
          <cell r="DP325">
            <v>0</v>
          </cell>
          <cell r="DQ325">
            <v>0</v>
          </cell>
          <cell r="DR325">
            <v>0</v>
          </cell>
          <cell r="DS325">
            <v>0</v>
          </cell>
          <cell r="DT325">
            <v>0</v>
          </cell>
          <cell r="DU325">
            <v>0</v>
          </cell>
          <cell r="DV325">
            <v>0</v>
          </cell>
          <cell r="DW325">
            <v>0</v>
          </cell>
          <cell r="DX325">
            <v>0</v>
          </cell>
          <cell r="DY325">
            <v>0</v>
          </cell>
          <cell r="DZ325">
            <v>0</v>
          </cell>
          <cell r="EA325">
            <v>0</v>
          </cell>
          <cell r="EB325">
            <v>0</v>
          </cell>
          <cell r="EC325">
            <v>0</v>
          </cell>
          <cell r="ED325">
            <v>0</v>
          </cell>
        </row>
        <row r="326"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O326">
            <v>0</v>
          </cell>
          <cell r="AP326">
            <v>0</v>
          </cell>
          <cell r="AQ326">
            <v>0</v>
          </cell>
          <cell r="AR326">
            <v>0</v>
          </cell>
          <cell r="AS326">
            <v>0</v>
          </cell>
          <cell r="AT326">
            <v>0</v>
          </cell>
          <cell r="AU326">
            <v>0</v>
          </cell>
          <cell r="AV326">
            <v>0</v>
          </cell>
          <cell r="AW326">
            <v>0</v>
          </cell>
          <cell r="AX326">
            <v>0</v>
          </cell>
          <cell r="AY326">
            <v>0</v>
          </cell>
          <cell r="AZ326">
            <v>0</v>
          </cell>
          <cell r="BA326">
            <v>0</v>
          </cell>
          <cell r="BB326">
            <v>0</v>
          </cell>
          <cell r="BC326">
            <v>0</v>
          </cell>
          <cell r="BD326">
            <v>0</v>
          </cell>
          <cell r="BE326">
            <v>0</v>
          </cell>
          <cell r="BF326">
            <v>0</v>
          </cell>
          <cell r="BG326">
            <v>0</v>
          </cell>
          <cell r="BH326">
            <v>0</v>
          </cell>
          <cell r="BI326">
            <v>0</v>
          </cell>
          <cell r="BJ326">
            <v>0</v>
          </cell>
          <cell r="BK326">
            <v>0</v>
          </cell>
          <cell r="BL326">
            <v>0</v>
          </cell>
          <cell r="BM326">
            <v>0</v>
          </cell>
          <cell r="BN326">
            <v>0</v>
          </cell>
          <cell r="BO326">
            <v>0</v>
          </cell>
          <cell r="BP326">
            <v>0</v>
          </cell>
          <cell r="BQ326">
            <v>0</v>
          </cell>
          <cell r="BR326">
            <v>0</v>
          </cell>
          <cell r="BS326">
            <v>0</v>
          </cell>
          <cell r="BT326">
            <v>0</v>
          </cell>
          <cell r="BU326">
            <v>0</v>
          </cell>
          <cell r="BV326">
            <v>0</v>
          </cell>
          <cell r="BW326">
            <v>0</v>
          </cell>
          <cell r="BX326">
            <v>0</v>
          </cell>
          <cell r="BY326">
            <v>0</v>
          </cell>
          <cell r="BZ326">
            <v>0</v>
          </cell>
          <cell r="CA326">
            <v>0</v>
          </cell>
          <cell r="CB326">
            <v>0</v>
          </cell>
          <cell r="CC326">
            <v>0</v>
          </cell>
          <cell r="CD326">
            <v>0</v>
          </cell>
          <cell r="CE326">
            <v>0</v>
          </cell>
          <cell r="CF326">
            <v>0</v>
          </cell>
          <cell r="CG326">
            <v>0</v>
          </cell>
          <cell r="CH326">
            <v>0</v>
          </cell>
          <cell r="CI326">
            <v>0</v>
          </cell>
          <cell r="CJ326">
            <v>0</v>
          </cell>
          <cell r="CK326">
            <v>0</v>
          </cell>
          <cell r="CL326">
            <v>0</v>
          </cell>
          <cell r="CM326">
            <v>0</v>
          </cell>
          <cell r="CN326">
            <v>0</v>
          </cell>
          <cell r="CO326">
            <v>0</v>
          </cell>
          <cell r="CP326">
            <v>0</v>
          </cell>
          <cell r="CQ326">
            <v>0</v>
          </cell>
          <cell r="CR326">
            <v>0</v>
          </cell>
          <cell r="CS326">
            <v>0</v>
          </cell>
          <cell r="CT326">
            <v>0</v>
          </cell>
          <cell r="CU326">
            <v>0</v>
          </cell>
          <cell r="CV326">
            <v>0</v>
          </cell>
          <cell r="CW326">
            <v>0</v>
          </cell>
          <cell r="CX326">
            <v>0</v>
          </cell>
          <cell r="CY326">
            <v>0</v>
          </cell>
          <cell r="CZ326">
            <v>0</v>
          </cell>
          <cell r="DA326">
            <v>0</v>
          </cell>
          <cell r="DB326">
            <v>0</v>
          </cell>
          <cell r="DC326">
            <v>0</v>
          </cell>
          <cell r="DD326">
            <v>0</v>
          </cell>
          <cell r="DE326">
            <v>0</v>
          </cell>
          <cell r="DF326">
            <v>0</v>
          </cell>
          <cell r="DG326">
            <v>0</v>
          </cell>
          <cell r="DH326">
            <v>0</v>
          </cell>
          <cell r="DI326">
            <v>0</v>
          </cell>
          <cell r="DJ326">
            <v>0</v>
          </cell>
          <cell r="DK326">
            <v>0</v>
          </cell>
          <cell r="DL326">
            <v>0</v>
          </cell>
          <cell r="DM326">
            <v>0</v>
          </cell>
          <cell r="DN326">
            <v>0</v>
          </cell>
          <cell r="DO326">
            <v>0</v>
          </cell>
          <cell r="DP326">
            <v>0</v>
          </cell>
          <cell r="DQ326">
            <v>0</v>
          </cell>
          <cell r="DR326">
            <v>0</v>
          </cell>
          <cell r="DS326">
            <v>0</v>
          </cell>
          <cell r="DT326">
            <v>0</v>
          </cell>
          <cell r="DU326">
            <v>0</v>
          </cell>
          <cell r="DV326">
            <v>0</v>
          </cell>
          <cell r="DW326">
            <v>0</v>
          </cell>
          <cell r="DX326">
            <v>0</v>
          </cell>
          <cell r="DY326">
            <v>0</v>
          </cell>
          <cell r="DZ326">
            <v>0</v>
          </cell>
          <cell r="EA326">
            <v>0</v>
          </cell>
          <cell r="EB326">
            <v>0</v>
          </cell>
          <cell r="EC326">
            <v>0</v>
          </cell>
          <cell r="ED326">
            <v>0</v>
          </cell>
        </row>
        <row r="327"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O327">
            <v>0</v>
          </cell>
          <cell r="AP327">
            <v>0</v>
          </cell>
          <cell r="AQ327">
            <v>0</v>
          </cell>
          <cell r="AR327">
            <v>0</v>
          </cell>
          <cell r="AS327">
            <v>0</v>
          </cell>
          <cell r="AT327">
            <v>0</v>
          </cell>
          <cell r="AU327">
            <v>0</v>
          </cell>
          <cell r="AV327">
            <v>0</v>
          </cell>
          <cell r="AW327">
            <v>0</v>
          </cell>
          <cell r="AX327">
            <v>0</v>
          </cell>
          <cell r="AY327">
            <v>0</v>
          </cell>
          <cell r="AZ327">
            <v>0</v>
          </cell>
          <cell r="BA327">
            <v>0</v>
          </cell>
          <cell r="BB327">
            <v>0</v>
          </cell>
          <cell r="BC327">
            <v>0</v>
          </cell>
          <cell r="BD327">
            <v>0</v>
          </cell>
          <cell r="BE327">
            <v>0</v>
          </cell>
          <cell r="BF327">
            <v>0</v>
          </cell>
          <cell r="BG327">
            <v>0</v>
          </cell>
          <cell r="BH327">
            <v>0</v>
          </cell>
          <cell r="BI327">
            <v>0</v>
          </cell>
          <cell r="BJ327">
            <v>0</v>
          </cell>
          <cell r="BK327">
            <v>0</v>
          </cell>
          <cell r="BL327">
            <v>0</v>
          </cell>
          <cell r="BM327">
            <v>0</v>
          </cell>
          <cell r="BN327">
            <v>0</v>
          </cell>
          <cell r="BO327">
            <v>0</v>
          </cell>
          <cell r="BP327">
            <v>0</v>
          </cell>
          <cell r="BQ327">
            <v>0</v>
          </cell>
          <cell r="BR327">
            <v>0</v>
          </cell>
          <cell r="BS327">
            <v>0</v>
          </cell>
          <cell r="BT327">
            <v>0</v>
          </cell>
          <cell r="BU327">
            <v>0</v>
          </cell>
          <cell r="BV327">
            <v>0</v>
          </cell>
          <cell r="BW327">
            <v>0</v>
          </cell>
          <cell r="BX327">
            <v>0</v>
          </cell>
          <cell r="BY327">
            <v>0</v>
          </cell>
          <cell r="BZ327">
            <v>0</v>
          </cell>
          <cell r="CA327">
            <v>0</v>
          </cell>
          <cell r="CB327">
            <v>0</v>
          </cell>
          <cell r="CC327">
            <v>0</v>
          </cell>
          <cell r="CD327">
            <v>0</v>
          </cell>
          <cell r="CE327">
            <v>0</v>
          </cell>
          <cell r="CF327">
            <v>0</v>
          </cell>
          <cell r="CG327">
            <v>0</v>
          </cell>
          <cell r="CH327">
            <v>0</v>
          </cell>
          <cell r="CI327">
            <v>0</v>
          </cell>
          <cell r="CJ327">
            <v>0</v>
          </cell>
          <cell r="CK327">
            <v>0</v>
          </cell>
          <cell r="CL327">
            <v>0</v>
          </cell>
          <cell r="CM327">
            <v>0</v>
          </cell>
          <cell r="CN327">
            <v>0</v>
          </cell>
          <cell r="CO327">
            <v>0</v>
          </cell>
          <cell r="CP327">
            <v>0</v>
          </cell>
          <cell r="CQ327">
            <v>0</v>
          </cell>
          <cell r="CR327">
            <v>-330.35999999986961</v>
          </cell>
          <cell r="CS327">
            <v>-23.599999999976717</v>
          </cell>
          <cell r="CT327">
            <v>-188.76000000000931</v>
          </cell>
          <cell r="CU327">
            <v>0</v>
          </cell>
          <cell r="CV327">
            <v>-1.9999999989522621E-2</v>
          </cell>
          <cell r="CW327">
            <v>-70.819999999948777</v>
          </cell>
          <cell r="CX327">
            <v>-117.95999999999185</v>
          </cell>
          <cell r="CY327">
            <v>94.400000000023283</v>
          </cell>
          <cell r="CZ327">
            <v>-23.559999999997672</v>
          </cell>
          <cell r="DA327">
            <v>-212.37000000005355</v>
          </cell>
          <cell r="DB327">
            <v>-70.78000000002794</v>
          </cell>
          <cell r="DC327">
            <v>117.95999999999185</v>
          </cell>
          <cell r="DD327">
            <v>165.15000000002328</v>
          </cell>
          <cell r="DE327">
            <v>0</v>
          </cell>
          <cell r="DF327">
            <v>0</v>
          </cell>
          <cell r="DG327">
            <v>0</v>
          </cell>
          <cell r="DH327">
            <v>0</v>
          </cell>
          <cell r="DI327">
            <v>0</v>
          </cell>
          <cell r="DJ327">
            <v>0</v>
          </cell>
          <cell r="DK327">
            <v>0</v>
          </cell>
          <cell r="DL327">
            <v>0</v>
          </cell>
          <cell r="DM327">
            <v>0</v>
          </cell>
          <cell r="DN327">
            <v>0</v>
          </cell>
          <cell r="DO327">
            <v>0</v>
          </cell>
          <cell r="DP327">
            <v>0</v>
          </cell>
          <cell r="DQ327">
            <v>0</v>
          </cell>
          <cell r="DR327">
            <v>0</v>
          </cell>
          <cell r="DS327">
            <v>0</v>
          </cell>
          <cell r="DT327">
            <v>0</v>
          </cell>
          <cell r="DU327">
            <v>0</v>
          </cell>
          <cell r="DV327">
            <v>0</v>
          </cell>
          <cell r="DW327">
            <v>0</v>
          </cell>
          <cell r="DX327">
            <v>0</v>
          </cell>
          <cell r="DY327">
            <v>0</v>
          </cell>
          <cell r="DZ327">
            <v>0</v>
          </cell>
          <cell r="EA327">
            <v>0</v>
          </cell>
          <cell r="EB327">
            <v>0</v>
          </cell>
          <cell r="EC327">
            <v>0</v>
          </cell>
          <cell r="ED327">
            <v>0</v>
          </cell>
        </row>
        <row r="328"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  <cell r="Y328">
            <v>0</v>
          </cell>
          <cell r="Z328">
            <v>0</v>
          </cell>
          <cell r="AA328">
            <v>0</v>
          </cell>
          <cell r="AB328">
            <v>0</v>
          </cell>
          <cell r="AC328">
            <v>0</v>
          </cell>
          <cell r="AD328">
            <v>0</v>
          </cell>
          <cell r="AE328">
            <v>0</v>
          </cell>
          <cell r="AF328">
            <v>0</v>
          </cell>
          <cell r="AG328">
            <v>0</v>
          </cell>
          <cell r="AH328">
            <v>0</v>
          </cell>
          <cell r="AI328">
            <v>0</v>
          </cell>
          <cell r="AJ328">
            <v>0</v>
          </cell>
          <cell r="AK328">
            <v>0</v>
          </cell>
          <cell r="AL328">
            <v>0</v>
          </cell>
          <cell r="AM328">
            <v>0</v>
          </cell>
          <cell r="AN328">
            <v>0</v>
          </cell>
          <cell r="AO328">
            <v>0</v>
          </cell>
          <cell r="AP328">
            <v>0</v>
          </cell>
          <cell r="AQ328">
            <v>0</v>
          </cell>
          <cell r="AR328">
            <v>0</v>
          </cell>
          <cell r="AS328">
            <v>0</v>
          </cell>
          <cell r="AT328">
            <v>0</v>
          </cell>
          <cell r="AU328">
            <v>0</v>
          </cell>
          <cell r="AV328">
            <v>0</v>
          </cell>
          <cell r="AW328">
            <v>0</v>
          </cell>
          <cell r="AX328">
            <v>0</v>
          </cell>
          <cell r="AY328">
            <v>0</v>
          </cell>
          <cell r="AZ328">
            <v>0</v>
          </cell>
          <cell r="BA328">
            <v>0</v>
          </cell>
          <cell r="BB328">
            <v>0</v>
          </cell>
          <cell r="BC328">
            <v>0</v>
          </cell>
          <cell r="BD328">
            <v>0</v>
          </cell>
          <cell r="BE328">
            <v>0</v>
          </cell>
          <cell r="BF328">
            <v>0</v>
          </cell>
          <cell r="BG328">
            <v>0</v>
          </cell>
          <cell r="BH328">
            <v>0</v>
          </cell>
          <cell r="BI328">
            <v>0</v>
          </cell>
          <cell r="BJ328">
            <v>0</v>
          </cell>
          <cell r="BK328">
            <v>0</v>
          </cell>
          <cell r="BL328">
            <v>0</v>
          </cell>
          <cell r="BM328">
            <v>0</v>
          </cell>
          <cell r="BN328">
            <v>0</v>
          </cell>
          <cell r="BO328">
            <v>0</v>
          </cell>
          <cell r="BP328">
            <v>0</v>
          </cell>
          <cell r="BQ328">
            <v>0</v>
          </cell>
          <cell r="BR328">
            <v>0</v>
          </cell>
          <cell r="BS328">
            <v>0</v>
          </cell>
          <cell r="BT328">
            <v>0</v>
          </cell>
          <cell r="BU328">
            <v>0</v>
          </cell>
          <cell r="BV328">
            <v>0</v>
          </cell>
          <cell r="BW328">
            <v>0</v>
          </cell>
          <cell r="BX328">
            <v>0</v>
          </cell>
          <cell r="BY328">
            <v>0</v>
          </cell>
          <cell r="BZ328">
            <v>0</v>
          </cell>
          <cell r="CA328">
            <v>0</v>
          </cell>
          <cell r="CB328">
            <v>0</v>
          </cell>
          <cell r="CC328">
            <v>0</v>
          </cell>
          <cell r="CD328">
            <v>0</v>
          </cell>
          <cell r="CE328">
            <v>0</v>
          </cell>
          <cell r="CF328">
            <v>0</v>
          </cell>
          <cell r="CG328">
            <v>0</v>
          </cell>
          <cell r="CH328">
            <v>0</v>
          </cell>
          <cell r="CI328">
            <v>0</v>
          </cell>
          <cell r="CJ328">
            <v>0</v>
          </cell>
          <cell r="CK328">
            <v>0</v>
          </cell>
          <cell r="CL328">
            <v>0</v>
          </cell>
          <cell r="CM328">
            <v>0</v>
          </cell>
          <cell r="CN328">
            <v>0</v>
          </cell>
          <cell r="CO328">
            <v>0</v>
          </cell>
          <cell r="CP328">
            <v>0</v>
          </cell>
          <cell r="CQ328">
            <v>0</v>
          </cell>
          <cell r="CR328">
            <v>0</v>
          </cell>
          <cell r="CS328">
            <v>0</v>
          </cell>
          <cell r="CT328">
            <v>0</v>
          </cell>
          <cell r="CU328">
            <v>0</v>
          </cell>
          <cell r="CV328">
            <v>0</v>
          </cell>
          <cell r="CW328">
            <v>0</v>
          </cell>
          <cell r="CX328">
            <v>0</v>
          </cell>
          <cell r="CY328">
            <v>0</v>
          </cell>
          <cell r="CZ328">
            <v>0</v>
          </cell>
          <cell r="DA328">
            <v>0</v>
          </cell>
          <cell r="DB328">
            <v>0</v>
          </cell>
          <cell r="DC328">
            <v>0</v>
          </cell>
          <cell r="DD328">
            <v>0</v>
          </cell>
          <cell r="DE328">
            <v>0</v>
          </cell>
          <cell r="DF328">
            <v>0</v>
          </cell>
          <cell r="DG328">
            <v>0</v>
          </cell>
          <cell r="DH328">
            <v>0</v>
          </cell>
          <cell r="DI328">
            <v>0</v>
          </cell>
          <cell r="DJ328">
            <v>0</v>
          </cell>
          <cell r="DK328">
            <v>0</v>
          </cell>
          <cell r="DL328">
            <v>0</v>
          </cell>
          <cell r="DM328">
            <v>0</v>
          </cell>
          <cell r="DN328">
            <v>0</v>
          </cell>
          <cell r="DO328">
            <v>0</v>
          </cell>
          <cell r="DP328">
            <v>0</v>
          </cell>
          <cell r="DQ328">
            <v>0</v>
          </cell>
          <cell r="DR328">
            <v>0</v>
          </cell>
          <cell r="DS328">
            <v>0</v>
          </cell>
          <cell r="DT328">
            <v>0</v>
          </cell>
          <cell r="DU328">
            <v>0</v>
          </cell>
          <cell r="DV328">
            <v>0</v>
          </cell>
          <cell r="DW328">
            <v>0</v>
          </cell>
          <cell r="DX328">
            <v>0</v>
          </cell>
          <cell r="DY328">
            <v>0</v>
          </cell>
          <cell r="DZ328">
            <v>0</v>
          </cell>
          <cell r="EA328">
            <v>0</v>
          </cell>
          <cell r="EB328">
            <v>0</v>
          </cell>
          <cell r="EC328">
            <v>0</v>
          </cell>
          <cell r="ED328">
            <v>0</v>
          </cell>
        </row>
        <row r="329"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Z329">
            <v>0</v>
          </cell>
          <cell r="AA329">
            <v>0</v>
          </cell>
          <cell r="AB329">
            <v>0</v>
          </cell>
          <cell r="AC329">
            <v>0</v>
          </cell>
          <cell r="AD329">
            <v>0</v>
          </cell>
          <cell r="AE329">
            <v>0</v>
          </cell>
          <cell r="AF329">
            <v>0</v>
          </cell>
          <cell r="AG329">
            <v>0</v>
          </cell>
          <cell r="AH329">
            <v>0</v>
          </cell>
          <cell r="AI329">
            <v>0</v>
          </cell>
          <cell r="AJ329">
            <v>0</v>
          </cell>
          <cell r="AK329">
            <v>0</v>
          </cell>
          <cell r="AL329">
            <v>0</v>
          </cell>
          <cell r="AM329">
            <v>0</v>
          </cell>
          <cell r="AN329">
            <v>0</v>
          </cell>
          <cell r="AO329">
            <v>0</v>
          </cell>
          <cell r="AP329">
            <v>0</v>
          </cell>
          <cell r="AQ329">
            <v>0</v>
          </cell>
          <cell r="AR329">
            <v>0</v>
          </cell>
          <cell r="AS329">
            <v>0</v>
          </cell>
          <cell r="AT329">
            <v>0</v>
          </cell>
          <cell r="AU329">
            <v>0</v>
          </cell>
          <cell r="AV329">
            <v>0</v>
          </cell>
          <cell r="AW329">
            <v>0</v>
          </cell>
          <cell r="AX329">
            <v>0</v>
          </cell>
          <cell r="AY329">
            <v>0</v>
          </cell>
          <cell r="AZ329">
            <v>0</v>
          </cell>
          <cell r="BA329">
            <v>0</v>
          </cell>
          <cell r="BB329">
            <v>0</v>
          </cell>
          <cell r="BC329">
            <v>0</v>
          </cell>
          <cell r="BD329">
            <v>0</v>
          </cell>
          <cell r="BE329">
            <v>0</v>
          </cell>
          <cell r="BF329">
            <v>0</v>
          </cell>
          <cell r="BG329">
            <v>0</v>
          </cell>
          <cell r="BH329">
            <v>0</v>
          </cell>
          <cell r="BI329">
            <v>0</v>
          </cell>
          <cell r="BJ329">
            <v>0</v>
          </cell>
          <cell r="BK329">
            <v>0</v>
          </cell>
          <cell r="BL329">
            <v>0</v>
          </cell>
          <cell r="BM329">
            <v>0</v>
          </cell>
          <cell r="BN329">
            <v>0</v>
          </cell>
          <cell r="BO329">
            <v>0</v>
          </cell>
          <cell r="BP329">
            <v>0</v>
          </cell>
          <cell r="BQ329">
            <v>0</v>
          </cell>
          <cell r="BR329">
            <v>0</v>
          </cell>
          <cell r="BS329">
            <v>0</v>
          </cell>
          <cell r="BT329">
            <v>0</v>
          </cell>
          <cell r="BU329">
            <v>0</v>
          </cell>
          <cell r="BV329">
            <v>0</v>
          </cell>
          <cell r="BW329">
            <v>0</v>
          </cell>
          <cell r="BX329">
            <v>0</v>
          </cell>
          <cell r="BY329">
            <v>0</v>
          </cell>
          <cell r="BZ329">
            <v>0</v>
          </cell>
          <cell r="CA329">
            <v>0</v>
          </cell>
          <cell r="CB329">
            <v>0</v>
          </cell>
          <cell r="CC329">
            <v>0</v>
          </cell>
          <cell r="CD329">
            <v>0</v>
          </cell>
          <cell r="CE329">
            <v>0</v>
          </cell>
          <cell r="CF329">
            <v>0</v>
          </cell>
          <cell r="CG329">
            <v>0</v>
          </cell>
          <cell r="CH329">
            <v>0</v>
          </cell>
          <cell r="CI329">
            <v>0</v>
          </cell>
          <cell r="CJ329">
            <v>0</v>
          </cell>
          <cell r="CK329">
            <v>0</v>
          </cell>
          <cell r="CL329">
            <v>0</v>
          </cell>
          <cell r="CM329">
            <v>0</v>
          </cell>
          <cell r="CN329">
            <v>0</v>
          </cell>
          <cell r="CO329">
            <v>0</v>
          </cell>
          <cell r="CP329">
            <v>0</v>
          </cell>
          <cell r="CQ329">
            <v>0</v>
          </cell>
          <cell r="CR329">
            <v>-25.396000000007916</v>
          </cell>
          <cell r="CS329">
            <v>-1.8139999999984866</v>
          </cell>
          <cell r="CT329">
            <v>-14.520000000000437</v>
          </cell>
          <cell r="CU329">
            <v>2.0000000004074536E-3</v>
          </cell>
          <cell r="CV329">
            <v>0</v>
          </cell>
          <cell r="CW329">
            <v>-5.4470000000001164</v>
          </cell>
          <cell r="CX329">
            <v>-9.0720000000001164</v>
          </cell>
          <cell r="CY329">
            <v>7.2619999999988067</v>
          </cell>
          <cell r="CZ329">
            <v>-1.8139999999984866</v>
          </cell>
          <cell r="DA329">
            <v>-16.330000000001746</v>
          </cell>
          <cell r="DB329">
            <v>-5.4430000000029395</v>
          </cell>
          <cell r="DC329">
            <v>9.0780000000013388</v>
          </cell>
          <cell r="DD329">
            <v>12.702000000001135</v>
          </cell>
          <cell r="DE329">
            <v>0</v>
          </cell>
          <cell r="DF329">
            <v>0</v>
          </cell>
          <cell r="DG329">
            <v>0</v>
          </cell>
          <cell r="DH329">
            <v>0</v>
          </cell>
          <cell r="DI329">
            <v>0</v>
          </cell>
          <cell r="DJ329">
            <v>0</v>
          </cell>
          <cell r="DK329">
            <v>0</v>
          </cell>
          <cell r="DL329">
            <v>0</v>
          </cell>
          <cell r="DM329">
            <v>0</v>
          </cell>
          <cell r="DN329">
            <v>0</v>
          </cell>
          <cell r="DO329">
            <v>0</v>
          </cell>
          <cell r="DP329">
            <v>0</v>
          </cell>
          <cell r="DQ329">
            <v>0</v>
          </cell>
          <cell r="DR329">
            <v>0</v>
          </cell>
          <cell r="DS329">
            <v>0</v>
          </cell>
          <cell r="DT329">
            <v>0</v>
          </cell>
          <cell r="DU329">
            <v>0</v>
          </cell>
          <cell r="DV329">
            <v>0</v>
          </cell>
          <cell r="DW329">
            <v>0</v>
          </cell>
          <cell r="DX329">
            <v>0</v>
          </cell>
          <cell r="DY329">
            <v>0</v>
          </cell>
          <cell r="DZ329">
            <v>0</v>
          </cell>
          <cell r="EA329">
            <v>0</v>
          </cell>
          <cell r="EB329">
            <v>0</v>
          </cell>
          <cell r="EC329">
            <v>0</v>
          </cell>
          <cell r="ED329">
            <v>0</v>
          </cell>
        </row>
        <row r="330"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  <cell r="AA330">
            <v>0</v>
          </cell>
          <cell r="AB330">
            <v>0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0</v>
          </cell>
          <cell r="AH330">
            <v>0</v>
          </cell>
          <cell r="AI330">
            <v>0</v>
          </cell>
          <cell r="AJ330">
            <v>0</v>
          </cell>
          <cell r="AK330">
            <v>0</v>
          </cell>
          <cell r="AL330">
            <v>0</v>
          </cell>
          <cell r="AM330">
            <v>0</v>
          </cell>
          <cell r="AN330">
            <v>0</v>
          </cell>
          <cell r="AO330">
            <v>0</v>
          </cell>
          <cell r="AP330">
            <v>0</v>
          </cell>
          <cell r="AQ330">
            <v>0</v>
          </cell>
          <cell r="AR330">
            <v>0</v>
          </cell>
          <cell r="AS330">
            <v>0</v>
          </cell>
          <cell r="AT330">
            <v>0</v>
          </cell>
          <cell r="AU330">
            <v>0</v>
          </cell>
          <cell r="AV330">
            <v>0</v>
          </cell>
          <cell r="AW330">
            <v>0</v>
          </cell>
          <cell r="AX330">
            <v>0</v>
          </cell>
          <cell r="AY330">
            <v>0</v>
          </cell>
          <cell r="AZ330">
            <v>0</v>
          </cell>
          <cell r="BA330">
            <v>0</v>
          </cell>
          <cell r="BB330">
            <v>0</v>
          </cell>
          <cell r="BC330">
            <v>0</v>
          </cell>
          <cell r="BD330">
            <v>0</v>
          </cell>
          <cell r="BE330">
            <v>0</v>
          </cell>
          <cell r="BF330">
            <v>0</v>
          </cell>
          <cell r="BG330">
            <v>0</v>
          </cell>
          <cell r="BH330">
            <v>0</v>
          </cell>
          <cell r="BI330">
            <v>0</v>
          </cell>
          <cell r="BJ330">
            <v>0</v>
          </cell>
          <cell r="BK330">
            <v>0</v>
          </cell>
          <cell r="BL330">
            <v>0</v>
          </cell>
          <cell r="BM330">
            <v>0</v>
          </cell>
          <cell r="BN330">
            <v>0</v>
          </cell>
          <cell r="BO330">
            <v>0</v>
          </cell>
          <cell r="BP330">
            <v>0</v>
          </cell>
          <cell r="BQ330">
            <v>0</v>
          </cell>
          <cell r="BR330">
            <v>0</v>
          </cell>
          <cell r="BS330">
            <v>0</v>
          </cell>
          <cell r="BT330">
            <v>0</v>
          </cell>
          <cell r="BU330">
            <v>0</v>
          </cell>
          <cell r="BV330">
            <v>0</v>
          </cell>
          <cell r="BW330">
            <v>0</v>
          </cell>
          <cell r="BX330">
            <v>0</v>
          </cell>
          <cell r="BY330">
            <v>0</v>
          </cell>
          <cell r="BZ330">
            <v>0</v>
          </cell>
          <cell r="CA330">
            <v>0</v>
          </cell>
          <cell r="CB330">
            <v>0</v>
          </cell>
          <cell r="CC330">
            <v>0</v>
          </cell>
          <cell r="CD330">
            <v>0</v>
          </cell>
          <cell r="CE330">
            <v>0</v>
          </cell>
          <cell r="CF330">
            <v>0</v>
          </cell>
          <cell r="CG330">
            <v>0</v>
          </cell>
          <cell r="CH330">
            <v>0</v>
          </cell>
          <cell r="CI330">
            <v>0</v>
          </cell>
          <cell r="CJ330">
            <v>0</v>
          </cell>
          <cell r="CK330">
            <v>0</v>
          </cell>
          <cell r="CL330">
            <v>0</v>
          </cell>
          <cell r="CM330">
            <v>0</v>
          </cell>
          <cell r="CN330">
            <v>0</v>
          </cell>
          <cell r="CO330">
            <v>0</v>
          </cell>
          <cell r="CP330">
            <v>0</v>
          </cell>
          <cell r="CQ330">
            <v>0</v>
          </cell>
          <cell r="CR330">
            <v>0</v>
          </cell>
          <cell r="CS330">
            <v>0</v>
          </cell>
          <cell r="CT330">
            <v>0</v>
          </cell>
          <cell r="CU330">
            <v>0</v>
          </cell>
          <cell r="CV330">
            <v>0</v>
          </cell>
          <cell r="CW330">
            <v>0</v>
          </cell>
          <cell r="CX330">
            <v>0</v>
          </cell>
          <cell r="CY330">
            <v>0</v>
          </cell>
          <cell r="CZ330">
            <v>0</v>
          </cell>
          <cell r="DA330">
            <v>0</v>
          </cell>
          <cell r="DB330">
            <v>0</v>
          </cell>
          <cell r="DC330">
            <v>0</v>
          </cell>
          <cell r="DD330">
            <v>0</v>
          </cell>
          <cell r="DE330">
            <v>0</v>
          </cell>
          <cell r="DF330">
            <v>0</v>
          </cell>
          <cell r="DG330">
            <v>0</v>
          </cell>
          <cell r="DH330">
            <v>0</v>
          </cell>
          <cell r="DI330">
            <v>0</v>
          </cell>
          <cell r="DJ330">
            <v>0</v>
          </cell>
          <cell r="DK330">
            <v>0</v>
          </cell>
          <cell r="DL330">
            <v>0</v>
          </cell>
          <cell r="DM330">
            <v>0</v>
          </cell>
          <cell r="DN330">
            <v>0</v>
          </cell>
          <cell r="DO330">
            <v>0</v>
          </cell>
          <cell r="DP330">
            <v>0</v>
          </cell>
          <cell r="DQ330">
            <v>0</v>
          </cell>
          <cell r="DR330">
            <v>0</v>
          </cell>
          <cell r="DS330">
            <v>0</v>
          </cell>
          <cell r="DT330">
            <v>0</v>
          </cell>
          <cell r="DU330">
            <v>0</v>
          </cell>
          <cell r="DV330">
            <v>0</v>
          </cell>
          <cell r="DW330">
            <v>0</v>
          </cell>
          <cell r="DX330">
            <v>0</v>
          </cell>
          <cell r="DY330">
            <v>0</v>
          </cell>
          <cell r="DZ330">
            <v>0</v>
          </cell>
          <cell r="EA330">
            <v>0</v>
          </cell>
          <cell r="EB330">
            <v>0</v>
          </cell>
          <cell r="EC330">
            <v>0</v>
          </cell>
          <cell r="ED330">
            <v>0</v>
          </cell>
        </row>
        <row r="331">
          <cell r="F331">
            <v>-28.906999999999243</v>
          </cell>
          <cell r="G331">
            <v>54.194999999999709</v>
          </cell>
          <cell r="H331">
            <v>10.845000000001164</v>
          </cell>
          <cell r="I331">
            <v>3.6089999999967404</v>
          </cell>
          <cell r="J331">
            <v>-21.680000000000291</v>
          </cell>
          <cell r="K331">
            <v>-14.452000000004773</v>
          </cell>
          <cell r="L331">
            <v>0</v>
          </cell>
          <cell r="M331">
            <v>18.069999999999709</v>
          </cell>
          <cell r="N331">
            <v>18.062999999994645</v>
          </cell>
          <cell r="O331">
            <v>25.292999999997846</v>
          </cell>
          <cell r="P331">
            <v>32.525000000001455</v>
          </cell>
          <cell r="Q331">
            <v>-18.06699999999546</v>
          </cell>
          <cell r="R331">
            <v>-365.16900000011083</v>
          </cell>
          <cell r="S331">
            <v>47.011999999995169</v>
          </cell>
          <cell r="T331">
            <v>1.1999999995168764E-2</v>
          </cell>
          <cell r="U331">
            <v>3.6019999999989523</v>
          </cell>
          <cell r="V331">
            <v>-14.475000000005821</v>
          </cell>
          <cell r="W331">
            <v>14.463999999999942</v>
          </cell>
          <cell r="X331">
            <v>-39.776999999994587</v>
          </cell>
          <cell r="Y331">
            <v>-14.472999999998137</v>
          </cell>
          <cell r="Z331">
            <v>-18.078000000001339</v>
          </cell>
          <cell r="AA331">
            <v>-303.69499999999971</v>
          </cell>
          <cell r="AB331">
            <v>-28.92500000000291</v>
          </cell>
          <cell r="AC331">
            <v>10.855999999999767</v>
          </cell>
          <cell r="AD331">
            <v>-21.692000000002736</v>
          </cell>
          <cell r="AE331">
            <v>-155.59900000004563</v>
          </cell>
          <cell r="AF331">
            <v>25.326000000000931</v>
          </cell>
          <cell r="AG331">
            <v>-18.105000000003201</v>
          </cell>
          <cell r="AH331">
            <v>21.716000000000349</v>
          </cell>
          <cell r="AI331">
            <v>-43.418000000005122</v>
          </cell>
          <cell r="AJ331">
            <v>-7.9999999943538569E-3</v>
          </cell>
          <cell r="AK331">
            <v>-7.2260000000023865</v>
          </cell>
          <cell r="AL331">
            <v>-18.092000000004191</v>
          </cell>
          <cell r="AM331">
            <v>-7.2549999999973807</v>
          </cell>
          <cell r="AN331">
            <v>-21.711999999999534</v>
          </cell>
          <cell r="AO331">
            <v>-39.80000000000291</v>
          </cell>
          <cell r="AP331">
            <v>-7.2349999999933061</v>
          </cell>
          <cell r="AQ331">
            <v>-39.790000000000873</v>
          </cell>
          <cell r="AR331">
            <v>-123.10599999991246</v>
          </cell>
          <cell r="AS331">
            <v>-3.6129999999975553</v>
          </cell>
          <cell r="AT331">
            <v>-43.436000000001513</v>
          </cell>
          <cell r="AU331">
            <v>-7.2380000000048312</v>
          </cell>
          <cell r="AV331">
            <v>-14.485999999997148</v>
          </cell>
          <cell r="AW331">
            <v>14.487999999997555</v>
          </cell>
          <cell r="AX331">
            <v>-3.6200000000026193</v>
          </cell>
          <cell r="AY331">
            <v>-25.343000000000757</v>
          </cell>
          <cell r="AZ331">
            <v>32.580000000001746</v>
          </cell>
          <cell r="BA331">
            <v>-14.487999999997555</v>
          </cell>
          <cell r="BB331">
            <v>-3.6200000000026193</v>
          </cell>
          <cell r="BC331">
            <v>-18.104999999995925</v>
          </cell>
          <cell r="BD331">
            <v>-36.224999999998545</v>
          </cell>
          <cell r="BE331">
            <v>-72.452000000048429</v>
          </cell>
          <cell r="BF331">
            <v>10.864999999997963</v>
          </cell>
          <cell r="BG331">
            <v>-7.2370000000009895</v>
          </cell>
          <cell r="BH331">
            <v>-10.887000000002445</v>
          </cell>
          <cell r="BI331">
            <v>-28.983000000000175</v>
          </cell>
          <cell r="BJ331">
            <v>3.6179999999949359</v>
          </cell>
          <cell r="BK331">
            <v>-8.0000000016298145E-3</v>
          </cell>
          <cell r="BL331">
            <v>-7.2260000000023865</v>
          </cell>
          <cell r="BM331">
            <v>-21.733000000000175</v>
          </cell>
          <cell r="BN331">
            <v>3.6209999999991851</v>
          </cell>
          <cell r="BO331">
            <v>25.358000000000175</v>
          </cell>
          <cell r="BP331">
            <v>-25.360000000000582</v>
          </cell>
          <cell r="BQ331">
            <v>-14.479999999995925</v>
          </cell>
          <cell r="BR331">
            <v>43.499000000185333</v>
          </cell>
          <cell r="BS331">
            <v>36.25</v>
          </cell>
          <cell r="BT331">
            <v>18.108000000000175</v>
          </cell>
          <cell r="BU331">
            <v>-29.002000000000407</v>
          </cell>
          <cell r="BV331">
            <v>18.13300000000163</v>
          </cell>
          <cell r="BW331">
            <v>-3.6260000000038417</v>
          </cell>
          <cell r="BX331">
            <v>-7.2549999999973807</v>
          </cell>
          <cell r="BY331">
            <v>-29</v>
          </cell>
          <cell r="BZ331">
            <v>3.6240000000034343</v>
          </cell>
          <cell r="CA331">
            <v>7.25</v>
          </cell>
          <cell r="CB331">
            <v>10.875</v>
          </cell>
          <cell r="CC331">
            <v>7.2599999999947613</v>
          </cell>
          <cell r="CD331">
            <v>10.882000000005064</v>
          </cell>
          <cell r="CE331">
            <v>-18.15500000002794</v>
          </cell>
          <cell r="CF331">
            <v>21.766999999999825</v>
          </cell>
          <cell r="CG331">
            <v>5.0000000046566129E-3</v>
          </cell>
          <cell r="CH331">
            <v>29.023999999997613</v>
          </cell>
          <cell r="CI331">
            <v>10.883999999998196</v>
          </cell>
          <cell r="CJ331">
            <v>10.889999999999418</v>
          </cell>
          <cell r="CK331">
            <v>-10.889999999999418</v>
          </cell>
          <cell r="CL331">
            <v>-68.936999999998079</v>
          </cell>
          <cell r="CM331">
            <v>-29.030999999995402</v>
          </cell>
          <cell r="CN331">
            <v>7.2599999999947613</v>
          </cell>
          <cell r="CO331">
            <v>-10.903999999994994</v>
          </cell>
          <cell r="CP331">
            <v>10.887000000002445</v>
          </cell>
          <cell r="CQ331">
            <v>10.889999999999418</v>
          </cell>
          <cell r="CR331">
            <v>-304.90999999921769</v>
          </cell>
          <cell r="CS331">
            <v>-21.739999999990687</v>
          </cell>
          <cell r="CT331">
            <v>-174.25</v>
          </cell>
          <cell r="CU331">
            <v>0</v>
          </cell>
          <cell r="CV331">
            <v>1.9999999989522621E-2</v>
          </cell>
          <cell r="CW331">
            <v>-65.329999999987194</v>
          </cell>
          <cell r="CX331">
            <v>-108.92999999999302</v>
          </cell>
          <cell r="CY331">
            <v>87.10999999998603</v>
          </cell>
          <cell r="CZ331">
            <v>-21.799999999988358</v>
          </cell>
          <cell r="DA331">
            <v>-196.02999999999884</v>
          </cell>
          <cell r="DB331">
            <v>-65.329999999987194</v>
          </cell>
          <cell r="DC331">
            <v>108.88999999998487</v>
          </cell>
          <cell r="DD331">
            <v>152.48000000003958</v>
          </cell>
          <cell r="DE331">
            <v>0</v>
          </cell>
          <cell r="DF331">
            <v>0</v>
          </cell>
          <cell r="DG331">
            <v>0</v>
          </cell>
          <cell r="DH331">
            <v>0</v>
          </cell>
          <cell r="DI331">
            <v>0</v>
          </cell>
          <cell r="DJ331">
            <v>0</v>
          </cell>
          <cell r="DK331">
            <v>0</v>
          </cell>
          <cell r="DL331">
            <v>0</v>
          </cell>
          <cell r="DM331">
            <v>0</v>
          </cell>
          <cell r="DN331">
            <v>0</v>
          </cell>
          <cell r="DO331">
            <v>0</v>
          </cell>
          <cell r="DP331">
            <v>0</v>
          </cell>
          <cell r="DQ331">
            <v>0</v>
          </cell>
          <cell r="DR331">
            <v>0</v>
          </cell>
          <cell r="DS331">
            <v>0</v>
          </cell>
          <cell r="DT331">
            <v>0</v>
          </cell>
          <cell r="DU331">
            <v>0</v>
          </cell>
          <cell r="DV331">
            <v>0</v>
          </cell>
          <cell r="DW331">
            <v>0</v>
          </cell>
          <cell r="DX331">
            <v>0</v>
          </cell>
          <cell r="DY331">
            <v>0</v>
          </cell>
          <cell r="DZ331">
            <v>0</v>
          </cell>
          <cell r="EA331">
            <v>0</v>
          </cell>
          <cell r="EB331">
            <v>0</v>
          </cell>
          <cell r="EC331">
            <v>0</v>
          </cell>
          <cell r="ED331">
            <v>0</v>
          </cell>
        </row>
        <row r="332"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O332">
            <v>0</v>
          </cell>
          <cell r="AP332">
            <v>0</v>
          </cell>
          <cell r="AQ332">
            <v>0</v>
          </cell>
          <cell r="AR332">
            <v>0</v>
          </cell>
          <cell r="AS332">
            <v>0</v>
          </cell>
          <cell r="AT332">
            <v>0</v>
          </cell>
          <cell r="AU332">
            <v>0</v>
          </cell>
          <cell r="AV332">
            <v>0</v>
          </cell>
          <cell r="AW332">
            <v>0</v>
          </cell>
          <cell r="AX332">
            <v>0</v>
          </cell>
          <cell r="AY332">
            <v>0</v>
          </cell>
          <cell r="AZ332">
            <v>0</v>
          </cell>
          <cell r="BA332">
            <v>0</v>
          </cell>
          <cell r="BB332">
            <v>0</v>
          </cell>
          <cell r="BC332">
            <v>0</v>
          </cell>
          <cell r="BD332">
            <v>0</v>
          </cell>
          <cell r="BE332">
            <v>0</v>
          </cell>
          <cell r="BF332">
            <v>0</v>
          </cell>
          <cell r="BG332">
            <v>0</v>
          </cell>
          <cell r="BH332">
            <v>0</v>
          </cell>
          <cell r="BI332">
            <v>0</v>
          </cell>
          <cell r="BJ332">
            <v>0</v>
          </cell>
          <cell r="BK332">
            <v>0</v>
          </cell>
          <cell r="BL332">
            <v>0</v>
          </cell>
          <cell r="BM332">
            <v>0</v>
          </cell>
          <cell r="BN332">
            <v>0</v>
          </cell>
          <cell r="BO332">
            <v>0</v>
          </cell>
          <cell r="BP332">
            <v>0</v>
          </cell>
          <cell r="BQ332">
            <v>0</v>
          </cell>
          <cell r="BR332">
            <v>0</v>
          </cell>
          <cell r="BS332">
            <v>0</v>
          </cell>
          <cell r="BT332">
            <v>0</v>
          </cell>
          <cell r="BU332">
            <v>0</v>
          </cell>
          <cell r="BV332">
            <v>0</v>
          </cell>
          <cell r="BW332">
            <v>0</v>
          </cell>
          <cell r="BX332">
            <v>0</v>
          </cell>
          <cell r="BY332">
            <v>0</v>
          </cell>
          <cell r="BZ332">
            <v>0</v>
          </cell>
          <cell r="CA332">
            <v>0</v>
          </cell>
          <cell r="CB332">
            <v>0</v>
          </cell>
          <cell r="CC332">
            <v>0</v>
          </cell>
          <cell r="CD332">
            <v>0</v>
          </cell>
          <cell r="CE332">
            <v>0</v>
          </cell>
          <cell r="CF332">
            <v>0</v>
          </cell>
          <cell r="CG332">
            <v>0</v>
          </cell>
          <cell r="CH332">
            <v>0</v>
          </cell>
          <cell r="CI332">
            <v>0</v>
          </cell>
          <cell r="CJ332">
            <v>0</v>
          </cell>
          <cell r="CK332">
            <v>0</v>
          </cell>
          <cell r="CL332">
            <v>0</v>
          </cell>
          <cell r="CM332">
            <v>0</v>
          </cell>
          <cell r="CN332">
            <v>0</v>
          </cell>
          <cell r="CO332">
            <v>0</v>
          </cell>
          <cell r="CP332">
            <v>0</v>
          </cell>
          <cell r="CQ332">
            <v>0</v>
          </cell>
          <cell r="CR332">
            <v>0</v>
          </cell>
          <cell r="CS332">
            <v>0</v>
          </cell>
          <cell r="CT332">
            <v>0</v>
          </cell>
          <cell r="CU332">
            <v>0</v>
          </cell>
          <cell r="CV332">
            <v>0</v>
          </cell>
          <cell r="CW332">
            <v>0</v>
          </cell>
          <cell r="CX332">
            <v>0</v>
          </cell>
          <cell r="CY332">
            <v>0</v>
          </cell>
          <cell r="CZ332">
            <v>0</v>
          </cell>
          <cell r="DA332">
            <v>0</v>
          </cell>
          <cell r="DB332">
            <v>0</v>
          </cell>
          <cell r="DC332">
            <v>0</v>
          </cell>
          <cell r="DD332">
            <v>0</v>
          </cell>
          <cell r="DE332">
            <v>0</v>
          </cell>
          <cell r="DF332">
            <v>0</v>
          </cell>
          <cell r="DG332">
            <v>0</v>
          </cell>
          <cell r="DH332">
            <v>0</v>
          </cell>
          <cell r="DI332">
            <v>0</v>
          </cell>
          <cell r="DJ332">
            <v>0</v>
          </cell>
          <cell r="DK332">
            <v>0</v>
          </cell>
          <cell r="DL332">
            <v>0</v>
          </cell>
          <cell r="DM332">
            <v>0</v>
          </cell>
          <cell r="DN332">
            <v>0</v>
          </cell>
          <cell r="DO332">
            <v>0</v>
          </cell>
          <cell r="DP332">
            <v>0</v>
          </cell>
          <cell r="DQ332">
            <v>0</v>
          </cell>
          <cell r="DR332">
            <v>0</v>
          </cell>
          <cell r="DS332">
            <v>0</v>
          </cell>
          <cell r="DT332">
            <v>0</v>
          </cell>
          <cell r="DU332">
            <v>0</v>
          </cell>
          <cell r="DV332">
            <v>0</v>
          </cell>
          <cell r="DW332">
            <v>0</v>
          </cell>
          <cell r="DX332">
            <v>0</v>
          </cell>
          <cell r="DY332">
            <v>0</v>
          </cell>
          <cell r="DZ332">
            <v>0</v>
          </cell>
          <cell r="EA332">
            <v>0</v>
          </cell>
          <cell r="EB332">
            <v>0</v>
          </cell>
          <cell r="EC332">
            <v>0</v>
          </cell>
          <cell r="ED332">
            <v>0</v>
          </cell>
        </row>
        <row r="333">
          <cell r="F333">
            <v>-202.40999999997439</v>
          </cell>
          <cell r="G333">
            <v>379.5</v>
          </cell>
          <cell r="H333">
            <v>75.71999999997206</v>
          </cell>
          <cell r="I333">
            <v>25.279999999969732</v>
          </cell>
          <cell r="J333">
            <v>-151.72000000003027</v>
          </cell>
          <cell r="K333">
            <v>-101.0800000000163</v>
          </cell>
          <cell r="L333">
            <v>-6.0000000055879354E-2</v>
          </cell>
          <cell r="M333">
            <v>126.52000000001863</v>
          </cell>
          <cell r="N333">
            <v>126.40000000002328</v>
          </cell>
          <cell r="O333">
            <v>177.12000000005355</v>
          </cell>
          <cell r="P333">
            <v>227.70000000001164</v>
          </cell>
          <cell r="Q333">
            <v>-126.5</v>
          </cell>
          <cell r="R333">
            <v>-2548.8400000007823</v>
          </cell>
          <cell r="S333">
            <v>329</v>
          </cell>
          <cell r="T333">
            <v>-8.0000000016298145E-2</v>
          </cell>
          <cell r="U333">
            <v>25.240000000048894</v>
          </cell>
          <cell r="V333">
            <v>-101.17999999999302</v>
          </cell>
          <cell r="W333">
            <v>101.22000000003027</v>
          </cell>
          <cell r="X333">
            <v>-278.4199999999837</v>
          </cell>
          <cell r="Y333">
            <v>-101.11999999999534</v>
          </cell>
          <cell r="Z333">
            <v>-126.5</v>
          </cell>
          <cell r="AA333">
            <v>-2125.960000000021</v>
          </cell>
          <cell r="AB333">
            <v>-202.46000000002095</v>
          </cell>
          <cell r="AC333">
            <v>76</v>
          </cell>
          <cell r="AD333">
            <v>-144.5800000000163</v>
          </cell>
          <cell r="AE333">
            <v>-1400.2200000006706</v>
          </cell>
          <cell r="AF333">
            <v>227.95000000001164</v>
          </cell>
          <cell r="AG333">
            <v>-162.79999999998836</v>
          </cell>
          <cell r="AH333">
            <v>195.34000000002561</v>
          </cell>
          <cell r="AI333">
            <v>-390.76000000000931</v>
          </cell>
          <cell r="AJ333">
            <v>0</v>
          </cell>
          <cell r="AK333">
            <v>-65.130000000004657</v>
          </cell>
          <cell r="AL333">
            <v>-162.81999999994878</v>
          </cell>
          <cell r="AM333">
            <v>-65.119999999995343</v>
          </cell>
          <cell r="AN333">
            <v>-195.38000000000466</v>
          </cell>
          <cell r="AO333">
            <v>-358.19000000000233</v>
          </cell>
          <cell r="AP333">
            <v>-65.119999999995343</v>
          </cell>
          <cell r="AQ333">
            <v>-358.19000000000233</v>
          </cell>
          <cell r="AR333">
            <v>-1107.8799999989569</v>
          </cell>
          <cell r="AS333">
            <v>-32.559999999997672</v>
          </cell>
          <cell r="AT333">
            <v>-391.01999999996042</v>
          </cell>
          <cell r="AU333">
            <v>-65.28000000002794</v>
          </cell>
          <cell r="AV333">
            <v>-130.44000000000233</v>
          </cell>
          <cell r="AW333">
            <v>130.40999999997439</v>
          </cell>
          <cell r="AX333">
            <v>-32.599999999976717</v>
          </cell>
          <cell r="AY333">
            <v>-228</v>
          </cell>
          <cell r="AZ333">
            <v>293.27999999996973</v>
          </cell>
          <cell r="BA333">
            <v>-130.37000000005355</v>
          </cell>
          <cell r="BB333">
            <v>-32.619999999995343</v>
          </cell>
          <cell r="BC333">
            <v>-162.84000000002561</v>
          </cell>
          <cell r="BD333">
            <v>-325.84000000002561</v>
          </cell>
          <cell r="BE333">
            <v>-652.21000000089407</v>
          </cell>
          <cell r="BF333">
            <v>97.85999999998603</v>
          </cell>
          <cell r="BG333">
            <v>-65.239999999990687</v>
          </cell>
          <cell r="BH333">
            <v>-97.809999999997672</v>
          </cell>
          <cell r="BI333">
            <v>-260.9199999999837</v>
          </cell>
          <cell r="BJ333">
            <v>32.599999999976717</v>
          </cell>
          <cell r="BK333">
            <v>9.9999999976716936E-2</v>
          </cell>
          <cell r="BL333">
            <v>-65.21999999997206</v>
          </cell>
          <cell r="BM333">
            <v>-195.6699999999837</v>
          </cell>
          <cell r="BN333">
            <v>32.699999999953434</v>
          </cell>
          <cell r="BO333">
            <v>228.13000000000466</v>
          </cell>
          <cell r="BP333">
            <v>-228.23999999999069</v>
          </cell>
          <cell r="BQ333">
            <v>-130.5</v>
          </cell>
          <cell r="BR333">
            <v>391.79999999981374</v>
          </cell>
          <cell r="BS333">
            <v>326.24000000004889</v>
          </cell>
          <cell r="BT333">
            <v>163.15000000002328</v>
          </cell>
          <cell r="BU333">
            <v>-261</v>
          </cell>
          <cell r="BV333">
            <v>163.26000000000931</v>
          </cell>
          <cell r="BW333">
            <v>-32.680000000051223</v>
          </cell>
          <cell r="BX333">
            <v>-65.150000000023283</v>
          </cell>
          <cell r="BY333">
            <v>-261</v>
          </cell>
          <cell r="BZ333">
            <v>32.590000000025611</v>
          </cell>
          <cell r="CA333">
            <v>65.230000000039581</v>
          </cell>
          <cell r="CB333">
            <v>97.939999999944121</v>
          </cell>
          <cell r="CC333">
            <v>65.21999999997206</v>
          </cell>
          <cell r="CD333">
            <v>98</v>
          </cell>
          <cell r="CE333">
            <v>-163.16999999992549</v>
          </cell>
          <cell r="CF333">
            <v>195.96000000002095</v>
          </cell>
          <cell r="CG333">
            <v>3.0000000027939677E-2</v>
          </cell>
          <cell r="CH333">
            <v>261.19999999995343</v>
          </cell>
          <cell r="CI333">
            <v>97.919999999983702</v>
          </cell>
          <cell r="CJ333">
            <v>97.940000000002328</v>
          </cell>
          <cell r="CK333">
            <v>-97.840000000025611</v>
          </cell>
          <cell r="CL333">
            <v>-620.25</v>
          </cell>
          <cell r="CM333">
            <v>-261.15000000002328</v>
          </cell>
          <cell r="CN333">
            <v>65.240000000048894</v>
          </cell>
          <cell r="CO333">
            <v>-97.960000000020955</v>
          </cell>
          <cell r="CP333">
            <v>97.840000000025611</v>
          </cell>
          <cell r="CQ333">
            <v>97.900000000023283</v>
          </cell>
          <cell r="CR333">
            <v>-762.30000000167638</v>
          </cell>
          <cell r="CS333">
            <v>-54.449999999953434</v>
          </cell>
          <cell r="CT333">
            <v>-435.46000000007916</v>
          </cell>
          <cell r="CU333">
            <v>-6.0000000055879354E-2</v>
          </cell>
          <cell r="CV333">
            <v>6.0000000055879354E-2</v>
          </cell>
          <cell r="CW333">
            <v>-163.40000000002328</v>
          </cell>
          <cell r="CX333">
            <v>-272.31000000005588</v>
          </cell>
          <cell r="CY333">
            <v>217.75</v>
          </cell>
          <cell r="CZ333">
            <v>-54.460000000079162</v>
          </cell>
          <cell r="DA333">
            <v>-490.20000000006985</v>
          </cell>
          <cell r="DB333">
            <v>-163.26000000000931</v>
          </cell>
          <cell r="DC333">
            <v>272.34999999997672</v>
          </cell>
          <cell r="DD333">
            <v>381.13999999989755</v>
          </cell>
          <cell r="DE333">
            <v>0</v>
          </cell>
          <cell r="DF333">
            <v>0</v>
          </cell>
          <cell r="DG333">
            <v>0</v>
          </cell>
          <cell r="DH333">
            <v>0</v>
          </cell>
          <cell r="DI333">
            <v>0</v>
          </cell>
          <cell r="DJ333">
            <v>0</v>
          </cell>
          <cell r="DK333">
            <v>0</v>
          </cell>
          <cell r="DL333">
            <v>0</v>
          </cell>
          <cell r="DM333">
            <v>0</v>
          </cell>
          <cell r="DN333">
            <v>0</v>
          </cell>
          <cell r="DO333">
            <v>0</v>
          </cell>
          <cell r="DP333">
            <v>0</v>
          </cell>
          <cell r="DQ333">
            <v>0</v>
          </cell>
          <cell r="DR333">
            <v>0</v>
          </cell>
          <cell r="DS333">
            <v>0</v>
          </cell>
          <cell r="DT333">
            <v>0</v>
          </cell>
          <cell r="DU333">
            <v>0</v>
          </cell>
          <cell r="DV333">
            <v>0</v>
          </cell>
          <cell r="DW333">
            <v>0</v>
          </cell>
          <cell r="DX333">
            <v>0</v>
          </cell>
          <cell r="DY333">
            <v>0</v>
          </cell>
          <cell r="DZ333">
            <v>0</v>
          </cell>
          <cell r="EA333">
            <v>0</v>
          </cell>
          <cell r="EB333">
            <v>0</v>
          </cell>
          <cell r="EC333">
            <v>0</v>
          </cell>
          <cell r="ED333">
            <v>0</v>
          </cell>
        </row>
        <row r="334"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O334">
            <v>0</v>
          </cell>
          <cell r="AP334">
            <v>0</v>
          </cell>
          <cell r="AQ334">
            <v>0</v>
          </cell>
          <cell r="AR334">
            <v>0</v>
          </cell>
          <cell r="AS334">
            <v>0</v>
          </cell>
          <cell r="AT334">
            <v>0</v>
          </cell>
          <cell r="AU334">
            <v>0</v>
          </cell>
          <cell r="AV334">
            <v>0</v>
          </cell>
          <cell r="AW334">
            <v>0</v>
          </cell>
          <cell r="AX334">
            <v>0</v>
          </cell>
          <cell r="AY334">
            <v>0</v>
          </cell>
          <cell r="AZ334">
            <v>0</v>
          </cell>
          <cell r="BA334">
            <v>0</v>
          </cell>
          <cell r="BB334">
            <v>0</v>
          </cell>
          <cell r="BC334">
            <v>0</v>
          </cell>
          <cell r="BD334">
            <v>0</v>
          </cell>
          <cell r="BE334">
            <v>0</v>
          </cell>
          <cell r="BF334">
            <v>0</v>
          </cell>
          <cell r="BG334">
            <v>0</v>
          </cell>
          <cell r="BH334">
            <v>0</v>
          </cell>
          <cell r="BI334">
            <v>0</v>
          </cell>
          <cell r="BJ334">
            <v>0</v>
          </cell>
          <cell r="BK334">
            <v>0</v>
          </cell>
          <cell r="BL334">
            <v>0</v>
          </cell>
          <cell r="BM334">
            <v>0</v>
          </cell>
          <cell r="BN334">
            <v>0</v>
          </cell>
          <cell r="BO334">
            <v>0</v>
          </cell>
          <cell r="BP334">
            <v>0</v>
          </cell>
          <cell r="BQ334">
            <v>0</v>
          </cell>
          <cell r="BR334">
            <v>0</v>
          </cell>
          <cell r="BS334">
            <v>0</v>
          </cell>
          <cell r="BT334">
            <v>0</v>
          </cell>
          <cell r="BU334">
            <v>0</v>
          </cell>
          <cell r="BV334">
            <v>0</v>
          </cell>
          <cell r="BW334">
            <v>0</v>
          </cell>
          <cell r="BX334">
            <v>0</v>
          </cell>
          <cell r="BY334">
            <v>0</v>
          </cell>
          <cell r="BZ334">
            <v>0</v>
          </cell>
          <cell r="CA334">
            <v>0</v>
          </cell>
          <cell r="CB334">
            <v>0</v>
          </cell>
          <cell r="CC334">
            <v>0</v>
          </cell>
          <cell r="CD334">
            <v>0</v>
          </cell>
          <cell r="CE334">
            <v>0</v>
          </cell>
          <cell r="CF334">
            <v>0</v>
          </cell>
          <cell r="CG334">
            <v>0</v>
          </cell>
          <cell r="CH334">
            <v>0</v>
          </cell>
          <cell r="CI334">
            <v>0</v>
          </cell>
          <cell r="CJ334">
            <v>0</v>
          </cell>
          <cell r="CK334">
            <v>0</v>
          </cell>
          <cell r="CL334">
            <v>0</v>
          </cell>
          <cell r="CM334">
            <v>0</v>
          </cell>
          <cell r="CN334">
            <v>0</v>
          </cell>
          <cell r="CO334">
            <v>0</v>
          </cell>
          <cell r="CP334">
            <v>0</v>
          </cell>
          <cell r="CQ334">
            <v>0</v>
          </cell>
          <cell r="CR334">
            <v>0</v>
          </cell>
          <cell r="CS334">
            <v>0</v>
          </cell>
          <cell r="CT334">
            <v>0</v>
          </cell>
          <cell r="CU334">
            <v>0</v>
          </cell>
          <cell r="CV334">
            <v>0</v>
          </cell>
          <cell r="CW334">
            <v>0</v>
          </cell>
          <cell r="CX334">
            <v>0</v>
          </cell>
          <cell r="CY334">
            <v>0</v>
          </cell>
          <cell r="CZ334">
            <v>0</v>
          </cell>
          <cell r="DA334">
            <v>0</v>
          </cell>
          <cell r="DB334">
            <v>0</v>
          </cell>
          <cell r="DC334">
            <v>0</v>
          </cell>
          <cell r="DD334">
            <v>0</v>
          </cell>
          <cell r="DE334">
            <v>0</v>
          </cell>
          <cell r="DF334">
            <v>0</v>
          </cell>
          <cell r="DG334">
            <v>0</v>
          </cell>
          <cell r="DH334">
            <v>0</v>
          </cell>
          <cell r="DI334">
            <v>0</v>
          </cell>
          <cell r="DJ334">
            <v>0</v>
          </cell>
          <cell r="DK334">
            <v>0</v>
          </cell>
          <cell r="DL334">
            <v>0</v>
          </cell>
          <cell r="DM334">
            <v>0</v>
          </cell>
          <cell r="DN334">
            <v>0</v>
          </cell>
          <cell r="DO334">
            <v>0</v>
          </cell>
          <cell r="DP334">
            <v>0</v>
          </cell>
          <cell r="DQ334">
            <v>0</v>
          </cell>
          <cell r="DR334">
            <v>0</v>
          </cell>
          <cell r="DS334">
            <v>0</v>
          </cell>
          <cell r="DT334">
            <v>0</v>
          </cell>
          <cell r="DU334">
            <v>0</v>
          </cell>
          <cell r="DV334">
            <v>0</v>
          </cell>
          <cell r="DW334">
            <v>0</v>
          </cell>
          <cell r="DX334">
            <v>0</v>
          </cell>
          <cell r="DY334">
            <v>0</v>
          </cell>
          <cell r="DZ334">
            <v>0</v>
          </cell>
          <cell r="EA334">
            <v>0</v>
          </cell>
          <cell r="EB334">
            <v>0</v>
          </cell>
          <cell r="EC334">
            <v>0</v>
          </cell>
          <cell r="ED334">
            <v>0</v>
          </cell>
        </row>
        <row r="335">
          <cell r="F335">
            <v>-216.69000000000233</v>
          </cell>
          <cell r="G335">
            <v>406.47000000003027</v>
          </cell>
          <cell r="H335">
            <v>81.269999999960419</v>
          </cell>
          <cell r="I335">
            <v>27.150000000023283</v>
          </cell>
          <cell r="J335">
            <v>-162.60000000003492</v>
          </cell>
          <cell r="K335">
            <v>-108.44000000000233</v>
          </cell>
          <cell r="L335">
            <v>1.9999999960418791E-2</v>
          </cell>
          <cell r="M335">
            <v>135.56000000005588</v>
          </cell>
          <cell r="N335">
            <v>135.5</v>
          </cell>
          <cell r="O335">
            <v>189.81999999994878</v>
          </cell>
          <cell r="P335">
            <v>244</v>
          </cell>
          <cell r="Q335">
            <v>-135.5899999999674</v>
          </cell>
          <cell r="R335">
            <v>-2738.7999999998137</v>
          </cell>
          <cell r="S335">
            <v>352.59999999997672</v>
          </cell>
          <cell r="T335">
            <v>-2.0000000018626451E-2</v>
          </cell>
          <cell r="U335">
            <v>27.14000000001397</v>
          </cell>
          <cell r="V335">
            <v>-108.44000000000233</v>
          </cell>
          <cell r="W335">
            <v>108.36999999999534</v>
          </cell>
          <cell r="X335">
            <v>-298.29999999998836</v>
          </cell>
          <cell r="Y335">
            <v>-108.45999999996275</v>
          </cell>
          <cell r="Z335">
            <v>-135.65999999997439</v>
          </cell>
          <cell r="AA335">
            <v>-2277.8400000000256</v>
          </cell>
          <cell r="AB335">
            <v>-217</v>
          </cell>
          <cell r="AC335">
            <v>81.470000000030268</v>
          </cell>
          <cell r="AD335">
            <v>-162.65999999997439</v>
          </cell>
          <cell r="AE335">
            <v>-1166.5800000000745</v>
          </cell>
          <cell r="AF335">
            <v>189.96000000002095</v>
          </cell>
          <cell r="AG335">
            <v>-135.69000000000233</v>
          </cell>
          <cell r="AH335">
            <v>162.90000000002328</v>
          </cell>
          <cell r="AI335">
            <v>-325.52000000001863</v>
          </cell>
          <cell r="AJ335">
            <v>5.9999999997671694E-2</v>
          </cell>
          <cell r="AK335">
            <v>-54.300000000046566</v>
          </cell>
          <cell r="AL335">
            <v>-135.60000000003492</v>
          </cell>
          <cell r="AM335">
            <v>-54.340000000025611</v>
          </cell>
          <cell r="AN335">
            <v>-162.72000000003027</v>
          </cell>
          <cell r="AO335">
            <v>-298.51999999996042</v>
          </cell>
          <cell r="AP335">
            <v>-54.28000000002794</v>
          </cell>
          <cell r="AQ335">
            <v>-298.53000000002794</v>
          </cell>
          <cell r="AR335">
            <v>-923.02999999932945</v>
          </cell>
          <cell r="AS335">
            <v>-27.179999999993015</v>
          </cell>
          <cell r="AT335">
            <v>-325.89999999996508</v>
          </cell>
          <cell r="AU335">
            <v>-54.28000000002794</v>
          </cell>
          <cell r="AV335">
            <v>-108.52999999996973</v>
          </cell>
          <cell r="AW335">
            <v>108.61999999999534</v>
          </cell>
          <cell r="AX335">
            <v>-27.220000000030268</v>
          </cell>
          <cell r="AY335">
            <v>-190.03000000002794</v>
          </cell>
          <cell r="AZ335">
            <v>244.40999999997439</v>
          </cell>
          <cell r="BA335">
            <v>-108.55999999999767</v>
          </cell>
          <cell r="BB335">
            <v>-27.080000000016298</v>
          </cell>
          <cell r="BC335">
            <v>-135.72000000003027</v>
          </cell>
          <cell r="BD335">
            <v>-271.55999999999767</v>
          </cell>
          <cell r="BE335">
            <v>-543.14999999850988</v>
          </cell>
          <cell r="BF335">
            <v>81.559999999997672</v>
          </cell>
          <cell r="BG335">
            <v>-54.200000000011642</v>
          </cell>
          <cell r="BH335">
            <v>-81.460000000020955</v>
          </cell>
          <cell r="BI335">
            <v>-217.38000000000466</v>
          </cell>
          <cell r="BJ335">
            <v>27.180000000051223</v>
          </cell>
          <cell r="BK335">
            <v>-5.9999999997671694E-2</v>
          </cell>
          <cell r="BL335">
            <v>-54.25</v>
          </cell>
          <cell r="BM335">
            <v>-162.96999999997206</v>
          </cell>
          <cell r="BN335">
            <v>27.190000000002328</v>
          </cell>
          <cell r="BO335">
            <v>190.22000000003027</v>
          </cell>
          <cell r="BP335">
            <v>-190.20000000001164</v>
          </cell>
          <cell r="BQ335">
            <v>-108.78000000002794</v>
          </cell>
          <cell r="BR335">
            <v>326.24000000022352</v>
          </cell>
          <cell r="BS335">
            <v>271.79999999998836</v>
          </cell>
          <cell r="BT335">
            <v>135.94000000000233</v>
          </cell>
          <cell r="BU335">
            <v>-217.55999999999767</v>
          </cell>
          <cell r="BV335">
            <v>135.94000000000233</v>
          </cell>
          <cell r="BW335">
            <v>-27.190000000002328</v>
          </cell>
          <cell r="BX335">
            <v>-54.380000000004657</v>
          </cell>
          <cell r="BY335">
            <v>-217.43000000005122</v>
          </cell>
          <cell r="BZ335">
            <v>27.230000000039581</v>
          </cell>
          <cell r="CA335">
            <v>54.340000000025611</v>
          </cell>
          <cell r="CB335">
            <v>81.599999999976717</v>
          </cell>
          <cell r="CC335">
            <v>54.369999999995343</v>
          </cell>
          <cell r="CD335">
            <v>81.580000000016298</v>
          </cell>
          <cell r="CE335">
            <v>-135.72000000020489</v>
          </cell>
          <cell r="CF335">
            <v>163.27999999996973</v>
          </cell>
          <cell r="CG335">
            <v>-3.0000000027939677E-2</v>
          </cell>
          <cell r="CH335">
            <v>217.6600000000326</v>
          </cell>
          <cell r="CI335">
            <v>81.659999999974389</v>
          </cell>
          <cell r="CJ335">
            <v>81.590000000025611</v>
          </cell>
          <cell r="CK335">
            <v>-81.520000000018626</v>
          </cell>
          <cell r="CL335">
            <v>-516.90000000002328</v>
          </cell>
          <cell r="CM335">
            <v>-217.6600000000326</v>
          </cell>
          <cell r="CN335">
            <v>54.409999999974389</v>
          </cell>
          <cell r="CO335">
            <v>-81.680000000051223</v>
          </cell>
          <cell r="CP335">
            <v>81.769999999960419</v>
          </cell>
          <cell r="CQ335">
            <v>81.699999999953434</v>
          </cell>
          <cell r="CR335">
            <v>-381.13000000081956</v>
          </cell>
          <cell r="CS335">
            <v>-27.220000000030268</v>
          </cell>
          <cell r="CT335">
            <v>-217.72000000003027</v>
          </cell>
          <cell r="CU335">
            <v>-3.0000000027939677E-2</v>
          </cell>
          <cell r="CV335">
            <v>3.0000000027939677E-2</v>
          </cell>
          <cell r="CW335">
            <v>-81.690000000002328</v>
          </cell>
          <cell r="CX335">
            <v>-136.1600000000326</v>
          </cell>
          <cell r="CY335">
            <v>108.86999999999534</v>
          </cell>
          <cell r="CZ335">
            <v>-27.220000000030268</v>
          </cell>
          <cell r="DA335">
            <v>-245.09999999997672</v>
          </cell>
          <cell r="DB335">
            <v>-81.630000000004657</v>
          </cell>
          <cell r="DC335">
            <v>136.17999999999302</v>
          </cell>
          <cell r="DD335">
            <v>190.55999999999767</v>
          </cell>
          <cell r="DE335">
            <v>0</v>
          </cell>
          <cell r="DF335">
            <v>0</v>
          </cell>
          <cell r="DG335">
            <v>0</v>
          </cell>
          <cell r="DH335">
            <v>0</v>
          </cell>
          <cell r="DI335">
            <v>0</v>
          </cell>
          <cell r="DJ335">
            <v>0</v>
          </cell>
          <cell r="DK335">
            <v>0</v>
          </cell>
          <cell r="DL335">
            <v>0</v>
          </cell>
          <cell r="DM335">
            <v>0</v>
          </cell>
          <cell r="DN335">
            <v>0</v>
          </cell>
          <cell r="DO335">
            <v>0</v>
          </cell>
          <cell r="DP335">
            <v>0</v>
          </cell>
          <cell r="DQ335">
            <v>0</v>
          </cell>
          <cell r="DR335">
            <v>0</v>
          </cell>
          <cell r="DS335">
            <v>0</v>
          </cell>
          <cell r="DT335">
            <v>0</v>
          </cell>
          <cell r="DU335">
            <v>0</v>
          </cell>
          <cell r="DV335">
            <v>0</v>
          </cell>
          <cell r="DW335">
            <v>0</v>
          </cell>
          <cell r="DX335">
            <v>0</v>
          </cell>
          <cell r="DY335">
            <v>0</v>
          </cell>
          <cell r="DZ335">
            <v>0</v>
          </cell>
          <cell r="EA335">
            <v>0</v>
          </cell>
          <cell r="EB335">
            <v>0</v>
          </cell>
          <cell r="EC335">
            <v>0</v>
          </cell>
          <cell r="ED335">
            <v>0</v>
          </cell>
        </row>
        <row r="336"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  <cell r="AB336">
            <v>0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0</v>
          </cell>
          <cell r="AI336">
            <v>0</v>
          </cell>
          <cell r="AJ336">
            <v>0</v>
          </cell>
          <cell r="AK336">
            <v>0</v>
          </cell>
          <cell r="AL336">
            <v>0</v>
          </cell>
          <cell r="AM336">
            <v>0</v>
          </cell>
          <cell r="AN336">
            <v>0</v>
          </cell>
          <cell r="AO336">
            <v>0</v>
          </cell>
          <cell r="AP336">
            <v>0</v>
          </cell>
          <cell r="AQ336">
            <v>0</v>
          </cell>
          <cell r="AR336">
            <v>0</v>
          </cell>
          <cell r="AS336">
            <v>0</v>
          </cell>
          <cell r="AT336">
            <v>0</v>
          </cell>
          <cell r="AU336">
            <v>0</v>
          </cell>
          <cell r="AV336">
            <v>0</v>
          </cell>
          <cell r="AW336">
            <v>0</v>
          </cell>
          <cell r="AX336">
            <v>0</v>
          </cell>
          <cell r="AY336">
            <v>0</v>
          </cell>
          <cell r="AZ336">
            <v>0</v>
          </cell>
          <cell r="BA336">
            <v>0</v>
          </cell>
          <cell r="BB336">
            <v>0</v>
          </cell>
          <cell r="BC336">
            <v>0</v>
          </cell>
          <cell r="BD336">
            <v>0</v>
          </cell>
          <cell r="BE336">
            <v>0</v>
          </cell>
          <cell r="BF336">
            <v>0</v>
          </cell>
          <cell r="BG336">
            <v>0</v>
          </cell>
          <cell r="BH336">
            <v>0</v>
          </cell>
          <cell r="BI336">
            <v>0</v>
          </cell>
          <cell r="BJ336">
            <v>0</v>
          </cell>
          <cell r="BK336">
            <v>0</v>
          </cell>
          <cell r="BL336">
            <v>0</v>
          </cell>
          <cell r="BM336">
            <v>0</v>
          </cell>
          <cell r="BN336">
            <v>0</v>
          </cell>
          <cell r="BO336">
            <v>0</v>
          </cell>
          <cell r="BP336">
            <v>0</v>
          </cell>
          <cell r="BQ336">
            <v>0</v>
          </cell>
          <cell r="BR336">
            <v>0</v>
          </cell>
          <cell r="BS336">
            <v>0</v>
          </cell>
          <cell r="BT336">
            <v>0</v>
          </cell>
          <cell r="BU336">
            <v>0</v>
          </cell>
          <cell r="BV336">
            <v>0</v>
          </cell>
          <cell r="BW336">
            <v>0</v>
          </cell>
          <cell r="BX336">
            <v>0</v>
          </cell>
          <cell r="BY336">
            <v>0</v>
          </cell>
          <cell r="BZ336">
            <v>0</v>
          </cell>
          <cell r="CA336">
            <v>0</v>
          </cell>
          <cell r="CB336">
            <v>0</v>
          </cell>
          <cell r="CC336">
            <v>0</v>
          </cell>
          <cell r="CD336">
            <v>0</v>
          </cell>
          <cell r="CE336">
            <v>0</v>
          </cell>
          <cell r="CF336">
            <v>0</v>
          </cell>
          <cell r="CG336">
            <v>0</v>
          </cell>
          <cell r="CH336">
            <v>0</v>
          </cell>
          <cell r="CI336">
            <v>0</v>
          </cell>
          <cell r="CJ336">
            <v>0</v>
          </cell>
          <cell r="CK336">
            <v>0</v>
          </cell>
          <cell r="CL336">
            <v>0</v>
          </cell>
          <cell r="CM336">
            <v>0</v>
          </cell>
          <cell r="CN336">
            <v>0</v>
          </cell>
          <cell r="CO336">
            <v>0</v>
          </cell>
          <cell r="CP336">
            <v>0</v>
          </cell>
          <cell r="CQ336">
            <v>0</v>
          </cell>
          <cell r="CR336">
            <v>0</v>
          </cell>
          <cell r="CS336">
            <v>0</v>
          </cell>
          <cell r="CT336">
            <v>0</v>
          </cell>
          <cell r="CU336">
            <v>0</v>
          </cell>
          <cell r="CV336">
            <v>0</v>
          </cell>
          <cell r="CW336">
            <v>0</v>
          </cell>
          <cell r="CX336">
            <v>0</v>
          </cell>
          <cell r="CY336">
            <v>0</v>
          </cell>
          <cell r="CZ336">
            <v>0</v>
          </cell>
          <cell r="DA336">
            <v>0</v>
          </cell>
          <cell r="DB336">
            <v>0</v>
          </cell>
          <cell r="DC336">
            <v>0</v>
          </cell>
          <cell r="DD336">
            <v>0</v>
          </cell>
          <cell r="DE336">
            <v>0</v>
          </cell>
          <cell r="DF336">
            <v>0</v>
          </cell>
          <cell r="DG336">
            <v>0</v>
          </cell>
          <cell r="DH336">
            <v>0</v>
          </cell>
          <cell r="DI336">
            <v>0</v>
          </cell>
          <cell r="DJ336">
            <v>0</v>
          </cell>
          <cell r="DK336">
            <v>0</v>
          </cell>
          <cell r="DL336">
            <v>0</v>
          </cell>
          <cell r="DM336">
            <v>0</v>
          </cell>
          <cell r="DN336">
            <v>0</v>
          </cell>
          <cell r="DO336">
            <v>0</v>
          </cell>
          <cell r="DP336">
            <v>0</v>
          </cell>
          <cell r="DQ336">
            <v>0</v>
          </cell>
          <cell r="DR336">
            <v>0</v>
          </cell>
          <cell r="DS336">
            <v>0</v>
          </cell>
          <cell r="DT336">
            <v>0</v>
          </cell>
          <cell r="DU336">
            <v>0</v>
          </cell>
          <cell r="DV336">
            <v>0</v>
          </cell>
          <cell r="DW336">
            <v>0</v>
          </cell>
          <cell r="DX336">
            <v>0</v>
          </cell>
          <cell r="DY336">
            <v>0</v>
          </cell>
          <cell r="DZ336">
            <v>0</v>
          </cell>
          <cell r="EA336">
            <v>0</v>
          </cell>
          <cell r="EB336">
            <v>0</v>
          </cell>
          <cell r="EC336">
            <v>0</v>
          </cell>
          <cell r="ED336">
            <v>0</v>
          </cell>
        </row>
        <row r="337">
          <cell r="F337">
            <v>-72.269999999989523</v>
          </cell>
          <cell r="G337">
            <v>135.49000000000524</v>
          </cell>
          <cell r="H337">
            <v>27.100000000005821</v>
          </cell>
          <cell r="I337">
            <v>9</v>
          </cell>
          <cell r="J337">
            <v>-54.19999999999709</v>
          </cell>
          <cell r="K337">
            <v>-36.110000000000582</v>
          </cell>
          <cell r="L337">
            <v>1.4999999999417923E-2</v>
          </cell>
          <cell r="M337">
            <v>45.139999999999418</v>
          </cell>
          <cell r="N337">
            <v>45.179999999993015</v>
          </cell>
          <cell r="O337">
            <v>63.230000000010477</v>
          </cell>
          <cell r="P337">
            <v>81.299999999988358</v>
          </cell>
          <cell r="Q337">
            <v>-45.200000000011642</v>
          </cell>
          <cell r="R337">
            <v>-905.65500000026077</v>
          </cell>
          <cell r="S337">
            <v>117.52999999999884</v>
          </cell>
          <cell r="T337">
            <v>0</v>
          </cell>
          <cell r="U337">
            <v>9.0299999999988358</v>
          </cell>
          <cell r="V337">
            <v>-36.150000000008731</v>
          </cell>
          <cell r="W337">
            <v>36.155000000013388</v>
          </cell>
          <cell r="X337">
            <v>-99.4259999999922</v>
          </cell>
          <cell r="Y337">
            <v>-36.165000000008149</v>
          </cell>
          <cell r="Z337">
            <v>-45.194000000003143</v>
          </cell>
          <cell r="AA337">
            <v>-759.28500000000349</v>
          </cell>
          <cell r="AB337">
            <v>-72.299999999988358</v>
          </cell>
          <cell r="AC337">
            <v>27.119999999995343</v>
          </cell>
          <cell r="AD337">
            <v>-46.970000000001164</v>
          </cell>
          <cell r="AE337">
            <v>-700.12999999988824</v>
          </cell>
          <cell r="AF337">
            <v>113.95999999999185</v>
          </cell>
          <cell r="AG337">
            <v>-81.399999999994179</v>
          </cell>
          <cell r="AH337">
            <v>97.670000000012806</v>
          </cell>
          <cell r="AI337">
            <v>-195.38000000000466</v>
          </cell>
          <cell r="AJ337">
            <v>0</v>
          </cell>
          <cell r="AK337">
            <v>-32.559999999997672</v>
          </cell>
          <cell r="AL337">
            <v>-81.409999999974389</v>
          </cell>
          <cell r="AM337">
            <v>-32.559999999997672</v>
          </cell>
          <cell r="AN337">
            <v>-97.690000000002328</v>
          </cell>
          <cell r="AO337">
            <v>-179.09999999997672</v>
          </cell>
          <cell r="AP337">
            <v>-32.559999999997672</v>
          </cell>
          <cell r="AQ337">
            <v>-179.09999999997672</v>
          </cell>
          <cell r="AR337">
            <v>-553.97999999951571</v>
          </cell>
          <cell r="AS337">
            <v>-16.279999999998836</v>
          </cell>
          <cell r="AT337">
            <v>-195.51999999998952</v>
          </cell>
          <cell r="AU337">
            <v>-32.64000000001397</v>
          </cell>
          <cell r="AV337">
            <v>-65.220000000001164</v>
          </cell>
          <cell r="AW337">
            <v>65.199999999982538</v>
          </cell>
          <cell r="AX337">
            <v>-16.320000000006985</v>
          </cell>
          <cell r="AY337">
            <v>-114</v>
          </cell>
          <cell r="AZ337">
            <v>146.63999999998487</v>
          </cell>
          <cell r="BA337">
            <v>-65.190000000002328</v>
          </cell>
          <cell r="BB337">
            <v>-16.309999999997672</v>
          </cell>
          <cell r="BC337">
            <v>-81.420000000012806</v>
          </cell>
          <cell r="BD337">
            <v>-162.92000000001281</v>
          </cell>
          <cell r="BE337">
            <v>-326.12000000011176</v>
          </cell>
          <cell r="BF337">
            <v>48.929999999993015</v>
          </cell>
          <cell r="BG337">
            <v>-32.630000000004657</v>
          </cell>
          <cell r="BH337">
            <v>-48.910000000003492</v>
          </cell>
          <cell r="BI337">
            <v>-130.47000000000116</v>
          </cell>
          <cell r="BJ337">
            <v>16.299999999988358</v>
          </cell>
          <cell r="BK337">
            <v>4.9999999988358468E-2</v>
          </cell>
          <cell r="BL337">
            <v>-32.610000000015134</v>
          </cell>
          <cell r="BM337">
            <v>-97.820000000006985</v>
          </cell>
          <cell r="BN337">
            <v>16.349999999976717</v>
          </cell>
          <cell r="BO337">
            <v>114.05999999999767</v>
          </cell>
          <cell r="BP337">
            <v>-114.11999999999534</v>
          </cell>
          <cell r="BQ337">
            <v>-65.25</v>
          </cell>
          <cell r="BR337">
            <v>195.91000000061467</v>
          </cell>
          <cell r="BS337">
            <v>163.12000000002445</v>
          </cell>
          <cell r="BT337">
            <v>81.579999999987194</v>
          </cell>
          <cell r="BU337">
            <v>-130.5</v>
          </cell>
          <cell r="BV337">
            <v>81.630000000004657</v>
          </cell>
          <cell r="BW337">
            <v>-16.340000000025611</v>
          </cell>
          <cell r="BX337">
            <v>-32.570000000006985</v>
          </cell>
          <cell r="BY337">
            <v>-130.5</v>
          </cell>
          <cell r="BZ337">
            <v>16.299999999988358</v>
          </cell>
          <cell r="CA337">
            <v>32.60999999998603</v>
          </cell>
          <cell r="CB337">
            <v>48.96999999997206</v>
          </cell>
          <cell r="CC337">
            <v>32.60999999998603</v>
          </cell>
          <cell r="CD337">
            <v>49</v>
          </cell>
          <cell r="CE337">
            <v>-81.580000000074506</v>
          </cell>
          <cell r="CF337">
            <v>97.980000000010477</v>
          </cell>
          <cell r="CG337">
            <v>1.9999999989522621E-2</v>
          </cell>
          <cell r="CH337">
            <v>130.59999999997672</v>
          </cell>
          <cell r="CI337">
            <v>48.959999999991851</v>
          </cell>
          <cell r="CJ337">
            <v>48.970000000001164</v>
          </cell>
          <cell r="CK337">
            <v>-48.920000000012806</v>
          </cell>
          <cell r="CL337">
            <v>-310.11999999999534</v>
          </cell>
          <cell r="CM337">
            <v>-130.57999999998719</v>
          </cell>
          <cell r="CN337">
            <v>32.620000000024447</v>
          </cell>
          <cell r="CO337">
            <v>-48.980000000010477</v>
          </cell>
          <cell r="CP337">
            <v>48.920000000012806</v>
          </cell>
          <cell r="CQ337">
            <v>48.950000000011642</v>
          </cell>
          <cell r="CR337">
            <v>-330.35999999986961</v>
          </cell>
          <cell r="CS337">
            <v>-23.599999999976717</v>
          </cell>
          <cell r="CT337">
            <v>-188.76000000000931</v>
          </cell>
          <cell r="CU337">
            <v>0</v>
          </cell>
          <cell r="CV337">
            <v>-1.9999999989522621E-2</v>
          </cell>
          <cell r="CW337">
            <v>-70.819999999948777</v>
          </cell>
          <cell r="CX337">
            <v>-117.95999999999185</v>
          </cell>
          <cell r="CY337">
            <v>94.400000000023283</v>
          </cell>
          <cell r="CZ337">
            <v>-23.559999999997672</v>
          </cell>
          <cell r="DA337">
            <v>-212.37000000005355</v>
          </cell>
          <cell r="DB337">
            <v>-70.78000000002794</v>
          </cell>
          <cell r="DC337">
            <v>117.95999999999185</v>
          </cell>
          <cell r="DD337">
            <v>165.15000000002328</v>
          </cell>
          <cell r="DE337">
            <v>0</v>
          </cell>
          <cell r="DF337">
            <v>0</v>
          </cell>
          <cell r="DG337">
            <v>0</v>
          </cell>
          <cell r="DH337">
            <v>0</v>
          </cell>
          <cell r="DI337">
            <v>0</v>
          </cell>
          <cell r="DJ337">
            <v>0</v>
          </cell>
          <cell r="DK337">
            <v>0</v>
          </cell>
          <cell r="DL337">
            <v>0</v>
          </cell>
          <cell r="DM337">
            <v>0</v>
          </cell>
          <cell r="DN337">
            <v>0</v>
          </cell>
          <cell r="DO337">
            <v>0</v>
          </cell>
          <cell r="DP337">
            <v>0</v>
          </cell>
          <cell r="DQ337">
            <v>0</v>
          </cell>
          <cell r="DR337">
            <v>0</v>
          </cell>
          <cell r="DS337">
            <v>0</v>
          </cell>
          <cell r="DT337">
            <v>0</v>
          </cell>
          <cell r="DU337">
            <v>0</v>
          </cell>
          <cell r="DV337">
            <v>0</v>
          </cell>
          <cell r="DW337">
            <v>0</v>
          </cell>
          <cell r="DX337">
            <v>0</v>
          </cell>
          <cell r="DY337">
            <v>0</v>
          </cell>
          <cell r="DZ337">
            <v>0</v>
          </cell>
          <cell r="EA337">
            <v>0</v>
          </cell>
          <cell r="EB337">
            <v>0</v>
          </cell>
          <cell r="EC337">
            <v>0</v>
          </cell>
          <cell r="ED337">
            <v>0</v>
          </cell>
        </row>
        <row r="338"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A338">
            <v>0</v>
          </cell>
          <cell r="AB338">
            <v>0</v>
          </cell>
          <cell r="AC338">
            <v>0</v>
          </cell>
          <cell r="AD338">
            <v>0</v>
          </cell>
          <cell r="AE338">
            <v>0</v>
          </cell>
          <cell r="AF338">
            <v>0</v>
          </cell>
          <cell r="AG338">
            <v>0</v>
          </cell>
          <cell r="AH338">
            <v>0</v>
          </cell>
          <cell r="AI338">
            <v>0</v>
          </cell>
          <cell r="AJ338">
            <v>0</v>
          </cell>
          <cell r="AK338">
            <v>0</v>
          </cell>
          <cell r="AL338">
            <v>0</v>
          </cell>
          <cell r="AM338">
            <v>0</v>
          </cell>
          <cell r="AN338">
            <v>0</v>
          </cell>
          <cell r="AO338">
            <v>0</v>
          </cell>
          <cell r="AP338">
            <v>0</v>
          </cell>
          <cell r="AQ338">
            <v>0</v>
          </cell>
          <cell r="AR338">
            <v>0</v>
          </cell>
          <cell r="AS338">
            <v>0</v>
          </cell>
          <cell r="AT338">
            <v>0</v>
          </cell>
          <cell r="AU338">
            <v>0</v>
          </cell>
          <cell r="AV338">
            <v>0</v>
          </cell>
          <cell r="AW338">
            <v>0</v>
          </cell>
          <cell r="AX338">
            <v>0</v>
          </cell>
          <cell r="AY338">
            <v>0</v>
          </cell>
          <cell r="AZ338">
            <v>0</v>
          </cell>
          <cell r="BA338">
            <v>0</v>
          </cell>
          <cell r="BB338">
            <v>0</v>
          </cell>
          <cell r="BC338">
            <v>0</v>
          </cell>
          <cell r="BD338">
            <v>0</v>
          </cell>
          <cell r="BE338">
            <v>0</v>
          </cell>
          <cell r="BF338">
            <v>0</v>
          </cell>
          <cell r="BG338">
            <v>0</v>
          </cell>
          <cell r="BH338">
            <v>0</v>
          </cell>
          <cell r="BI338">
            <v>0</v>
          </cell>
          <cell r="BJ338">
            <v>0</v>
          </cell>
          <cell r="BK338">
            <v>0</v>
          </cell>
          <cell r="BL338">
            <v>0</v>
          </cell>
          <cell r="BM338">
            <v>0</v>
          </cell>
          <cell r="BN338">
            <v>0</v>
          </cell>
          <cell r="BO338">
            <v>0</v>
          </cell>
          <cell r="BP338">
            <v>0</v>
          </cell>
          <cell r="BQ338">
            <v>0</v>
          </cell>
          <cell r="BR338">
            <v>0</v>
          </cell>
          <cell r="BS338">
            <v>0</v>
          </cell>
          <cell r="BT338">
            <v>0</v>
          </cell>
          <cell r="BU338">
            <v>0</v>
          </cell>
          <cell r="BV338">
            <v>0</v>
          </cell>
          <cell r="BW338">
            <v>0</v>
          </cell>
          <cell r="BX338">
            <v>0</v>
          </cell>
          <cell r="BY338">
            <v>0</v>
          </cell>
          <cell r="BZ338">
            <v>0</v>
          </cell>
          <cell r="CA338">
            <v>0</v>
          </cell>
          <cell r="CB338">
            <v>0</v>
          </cell>
          <cell r="CC338">
            <v>0</v>
          </cell>
          <cell r="CD338">
            <v>0</v>
          </cell>
          <cell r="CE338">
            <v>0</v>
          </cell>
          <cell r="CF338">
            <v>0</v>
          </cell>
          <cell r="CG338">
            <v>0</v>
          </cell>
          <cell r="CH338">
            <v>0</v>
          </cell>
          <cell r="CI338">
            <v>0</v>
          </cell>
          <cell r="CJ338">
            <v>0</v>
          </cell>
          <cell r="CK338">
            <v>0</v>
          </cell>
          <cell r="CL338">
            <v>0</v>
          </cell>
          <cell r="CM338">
            <v>0</v>
          </cell>
          <cell r="CN338">
            <v>0</v>
          </cell>
          <cell r="CO338">
            <v>0</v>
          </cell>
          <cell r="CP338">
            <v>0</v>
          </cell>
          <cell r="CQ338">
            <v>0</v>
          </cell>
          <cell r="CR338">
            <v>0</v>
          </cell>
          <cell r="CS338">
            <v>0</v>
          </cell>
          <cell r="CT338">
            <v>0</v>
          </cell>
          <cell r="CU338">
            <v>0</v>
          </cell>
          <cell r="CV338">
            <v>0</v>
          </cell>
          <cell r="CW338">
            <v>0</v>
          </cell>
          <cell r="CX338">
            <v>0</v>
          </cell>
          <cell r="CY338">
            <v>0</v>
          </cell>
          <cell r="CZ338">
            <v>0</v>
          </cell>
          <cell r="DA338">
            <v>0</v>
          </cell>
          <cell r="DB338">
            <v>0</v>
          </cell>
          <cell r="DC338">
            <v>0</v>
          </cell>
          <cell r="DD338">
            <v>0</v>
          </cell>
          <cell r="DE338">
            <v>0</v>
          </cell>
          <cell r="DF338">
            <v>0</v>
          </cell>
          <cell r="DG338">
            <v>0</v>
          </cell>
          <cell r="DH338">
            <v>0</v>
          </cell>
          <cell r="DI338">
            <v>0</v>
          </cell>
          <cell r="DJ338">
            <v>0</v>
          </cell>
          <cell r="DK338">
            <v>0</v>
          </cell>
          <cell r="DL338">
            <v>0</v>
          </cell>
          <cell r="DM338">
            <v>0</v>
          </cell>
          <cell r="DN338">
            <v>0</v>
          </cell>
          <cell r="DO338">
            <v>0</v>
          </cell>
          <cell r="DP338">
            <v>0</v>
          </cell>
          <cell r="DQ338">
            <v>0</v>
          </cell>
          <cell r="DR338">
            <v>0</v>
          </cell>
          <cell r="DS338">
            <v>0</v>
          </cell>
          <cell r="DT338">
            <v>0</v>
          </cell>
          <cell r="DU338">
            <v>0</v>
          </cell>
          <cell r="DV338">
            <v>0</v>
          </cell>
          <cell r="DW338">
            <v>0</v>
          </cell>
          <cell r="DX338">
            <v>0</v>
          </cell>
          <cell r="DY338">
            <v>0</v>
          </cell>
          <cell r="DZ338">
            <v>0</v>
          </cell>
          <cell r="EA338">
            <v>0</v>
          </cell>
          <cell r="EB338">
            <v>0</v>
          </cell>
          <cell r="EC338">
            <v>0</v>
          </cell>
          <cell r="ED338">
            <v>0</v>
          </cell>
        </row>
        <row r="339">
          <cell r="F339">
            <v>-101.19999999998254</v>
          </cell>
          <cell r="G339">
            <v>189.75</v>
          </cell>
          <cell r="H339">
            <v>37.85999999998603</v>
          </cell>
          <cell r="I339">
            <v>12.639999999984866</v>
          </cell>
          <cell r="J339">
            <v>-75.860000000015134</v>
          </cell>
          <cell r="K339">
            <v>-50.550000000017462</v>
          </cell>
          <cell r="L339">
            <v>-3.9999999979045242E-2</v>
          </cell>
          <cell r="M339">
            <v>63.260000000009313</v>
          </cell>
          <cell r="N339">
            <v>63.200000000011642</v>
          </cell>
          <cell r="O339">
            <v>88.560000000026776</v>
          </cell>
          <cell r="P339">
            <v>113.86000000001513</v>
          </cell>
          <cell r="Q339">
            <v>-63.25</v>
          </cell>
          <cell r="R339">
            <v>-1278.0500000002794</v>
          </cell>
          <cell r="S339">
            <v>164.5</v>
          </cell>
          <cell r="T339">
            <v>-4.0000000008149073E-2</v>
          </cell>
          <cell r="U339">
            <v>12.620000000024447</v>
          </cell>
          <cell r="V339">
            <v>-50.589999999996508</v>
          </cell>
          <cell r="W339">
            <v>50.610000000015134</v>
          </cell>
          <cell r="X339">
            <v>-139.22000000000116</v>
          </cell>
          <cell r="Y339">
            <v>-50.559999999997672</v>
          </cell>
          <cell r="Z339">
            <v>-63.25</v>
          </cell>
          <cell r="AA339">
            <v>-1062.9800000000105</v>
          </cell>
          <cell r="AB339">
            <v>-101.23000000001048</v>
          </cell>
          <cell r="AC339">
            <v>38</v>
          </cell>
          <cell r="AD339">
            <v>-75.910000000003492</v>
          </cell>
          <cell r="AE339">
            <v>-544.42999999993481</v>
          </cell>
          <cell r="AF339">
            <v>88.650000000023283</v>
          </cell>
          <cell r="AG339">
            <v>-63.279999999998836</v>
          </cell>
          <cell r="AH339">
            <v>76</v>
          </cell>
          <cell r="AI339">
            <v>-151.90000000002328</v>
          </cell>
          <cell r="AJ339">
            <v>-1.9999999989522621E-2</v>
          </cell>
          <cell r="AK339">
            <v>-25.360000000015134</v>
          </cell>
          <cell r="AL339">
            <v>-63.309999999997672</v>
          </cell>
          <cell r="AM339">
            <v>-25.279999999998836</v>
          </cell>
          <cell r="AN339">
            <v>-75.950000000011642</v>
          </cell>
          <cell r="AO339">
            <v>-139.28000000002794</v>
          </cell>
          <cell r="AP339">
            <v>-25.39000000001397</v>
          </cell>
          <cell r="AQ339">
            <v>-139.30999999999767</v>
          </cell>
          <cell r="AR339">
            <v>-430.86000000010245</v>
          </cell>
          <cell r="AS339">
            <v>-12.689999999973224</v>
          </cell>
          <cell r="AT339">
            <v>-152.05999999999767</v>
          </cell>
          <cell r="AU339">
            <v>-25.350000000005821</v>
          </cell>
          <cell r="AV339">
            <v>-50.689999999973224</v>
          </cell>
          <cell r="AW339">
            <v>50.680000000022119</v>
          </cell>
          <cell r="AX339">
            <v>-12.690000000002328</v>
          </cell>
          <cell r="AY339">
            <v>-88.720000000001164</v>
          </cell>
          <cell r="AZ339">
            <v>114.05999999999767</v>
          </cell>
          <cell r="BA339">
            <v>-50.690000000002328</v>
          </cell>
          <cell r="BB339">
            <v>-12.670000000012806</v>
          </cell>
          <cell r="BC339">
            <v>-63.349999999976717</v>
          </cell>
          <cell r="BD339">
            <v>-126.69000000000233</v>
          </cell>
          <cell r="BE339">
            <v>-253.55000000004657</v>
          </cell>
          <cell r="BF339">
            <v>38.040000000008149</v>
          </cell>
          <cell r="BG339">
            <v>-25.35999999998603</v>
          </cell>
          <cell r="BH339">
            <v>-38.029999999998836</v>
          </cell>
          <cell r="BI339">
            <v>-101.45000000001164</v>
          </cell>
          <cell r="BJ339">
            <v>12.720000000001164</v>
          </cell>
          <cell r="BK339">
            <v>3.0000000027939677E-2</v>
          </cell>
          <cell r="BL339">
            <v>-25.39000000001397</v>
          </cell>
          <cell r="BM339">
            <v>-76.10999999998603</v>
          </cell>
          <cell r="BN339">
            <v>12.650000000023283</v>
          </cell>
          <cell r="BO339">
            <v>88.799999999988358</v>
          </cell>
          <cell r="BP339">
            <v>-88.720000000001164</v>
          </cell>
          <cell r="BQ339">
            <v>-50.730000000010477</v>
          </cell>
          <cell r="BR339">
            <v>152.18999999994412</v>
          </cell>
          <cell r="BS339">
            <v>126.88000000000466</v>
          </cell>
          <cell r="BT339">
            <v>63.430000000022119</v>
          </cell>
          <cell r="BU339">
            <v>-101.5</v>
          </cell>
          <cell r="BV339">
            <v>63.450000000011642</v>
          </cell>
          <cell r="BW339">
            <v>-12.739999999990687</v>
          </cell>
          <cell r="BX339">
            <v>-25.39000000001397</v>
          </cell>
          <cell r="BY339">
            <v>-101.53000000002794</v>
          </cell>
          <cell r="BZ339">
            <v>12.669999999983702</v>
          </cell>
          <cell r="CA339">
            <v>25.409999999974389</v>
          </cell>
          <cell r="CB339">
            <v>38.070000000006985</v>
          </cell>
          <cell r="CC339">
            <v>25.379999999975553</v>
          </cell>
          <cell r="CD339">
            <v>38.059999999997672</v>
          </cell>
          <cell r="CE339">
            <v>-63.429999999701977</v>
          </cell>
          <cell r="CF339">
            <v>76.21999999997206</v>
          </cell>
          <cell r="CG339">
            <v>-1.0000000009313226E-2</v>
          </cell>
          <cell r="CH339">
            <v>101.5800000000163</v>
          </cell>
          <cell r="CI339">
            <v>38.139999999984866</v>
          </cell>
          <cell r="CJ339">
            <v>38.090000000025611</v>
          </cell>
          <cell r="CK339">
            <v>-38.080000000016298</v>
          </cell>
          <cell r="CL339">
            <v>-241.25</v>
          </cell>
          <cell r="CM339">
            <v>-101.60000000000582</v>
          </cell>
          <cell r="CN339">
            <v>25.35999999998603</v>
          </cell>
          <cell r="CO339">
            <v>-38.110000000015134</v>
          </cell>
          <cell r="CP339">
            <v>38.099999999976717</v>
          </cell>
          <cell r="CQ339">
            <v>38.129999999975553</v>
          </cell>
          <cell r="CR339">
            <v>-177.85000000032596</v>
          </cell>
          <cell r="CS339">
            <v>-12.700000000011642</v>
          </cell>
          <cell r="CT339">
            <v>-101.64000000001397</v>
          </cell>
          <cell r="CU339">
            <v>2.9999999998835847E-2</v>
          </cell>
          <cell r="CV339">
            <v>1.0000000009313226E-2</v>
          </cell>
          <cell r="CW339">
            <v>-38.110000000015134</v>
          </cell>
          <cell r="CX339">
            <v>-63.529999999998836</v>
          </cell>
          <cell r="CY339">
            <v>50.839999999996508</v>
          </cell>
          <cell r="CZ339">
            <v>-12.709999999991851</v>
          </cell>
          <cell r="DA339">
            <v>-114.3300000000163</v>
          </cell>
          <cell r="DB339">
            <v>-38.149999999994179</v>
          </cell>
          <cell r="DC339">
            <v>63.529999999998836</v>
          </cell>
          <cell r="DD339">
            <v>88.910000000003492</v>
          </cell>
          <cell r="DE339">
            <v>0</v>
          </cell>
          <cell r="DF339">
            <v>0</v>
          </cell>
          <cell r="DG339">
            <v>0</v>
          </cell>
          <cell r="DH339">
            <v>0</v>
          </cell>
          <cell r="DI339">
            <v>0</v>
          </cell>
          <cell r="DJ339">
            <v>0</v>
          </cell>
          <cell r="DK339">
            <v>0</v>
          </cell>
          <cell r="DL339">
            <v>0</v>
          </cell>
          <cell r="DM339">
            <v>0</v>
          </cell>
          <cell r="DN339">
            <v>0</v>
          </cell>
          <cell r="DO339">
            <v>0</v>
          </cell>
          <cell r="DP339">
            <v>0</v>
          </cell>
          <cell r="DQ339">
            <v>0</v>
          </cell>
          <cell r="DR339">
            <v>0</v>
          </cell>
          <cell r="DS339">
            <v>0</v>
          </cell>
          <cell r="DT339">
            <v>0</v>
          </cell>
          <cell r="DU339">
            <v>0</v>
          </cell>
          <cell r="DV339">
            <v>0</v>
          </cell>
          <cell r="DW339">
            <v>0</v>
          </cell>
          <cell r="DX339">
            <v>0</v>
          </cell>
          <cell r="DY339">
            <v>0</v>
          </cell>
          <cell r="DZ339">
            <v>0</v>
          </cell>
          <cell r="EA339">
            <v>0</v>
          </cell>
          <cell r="EB339">
            <v>0</v>
          </cell>
          <cell r="EC339">
            <v>0</v>
          </cell>
          <cell r="ED339">
            <v>0</v>
          </cell>
        </row>
        <row r="341"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  <cell r="AJ341">
            <v>0</v>
          </cell>
          <cell r="AK341">
            <v>0</v>
          </cell>
          <cell r="AL341">
            <v>0</v>
          </cell>
          <cell r="AM341">
            <v>0</v>
          </cell>
          <cell r="AN341">
            <v>0</v>
          </cell>
          <cell r="AO341">
            <v>0</v>
          </cell>
          <cell r="AP341">
            <v>0</v>
          </cell>
          <cell r="AQ341">
            <v>0</v>
          </cell>
          <cell r="AR341">
            <v>0</v>
          </cell>
          <cell r="AS341">
            <v>0</v>
          </cell>
          <cell r="AT341">
            <v>0</v>
          </cell>
          <cell r="AU341">
            <v>0</v>
          </cell>
          <cell r="AV341">
            <v>0</v>
          </cell>
          <cell r="AW341">
            <v>0</v>
          </cell>
          <cell r="AX341">
            <v>0</v>
          </cell>
          <cell r="AY341">
            <v>0</v>
          </cell>
          <cell r="AZ341">
            <v>0</v>
          </cell>
          <cell r="BA341">
            <v>0</v>
          </cell>
          <cell r="BB341">
            <v>0</v>
          </cell>
          <cell r="BC341">
            <v>0</v>
          </cell>
          <cell r="BD341">
            <v>0</v>
          </cell>
          <cell r="BE341">
            <v>0</v>
          </cell>
          <cell r="BF341">
            <v>0</v>
          </cell>
          <cell r="BG341">
            <v>0</v>
          </cell>
          <cell r="BH341">
            <v>0</v>
          </cell>
          <cell r="BI341">
            <v>0</v>
          </cell>
          <cell r="BJ341">
            <v>0</v>
          </cell>
          <cell r="BK341">
            <v>0</v>
          </cell>
          <cell r="BL341">
            <v>0</v>
          </cell>
          <cell r="BM341">
            <v>0</v>
          </cell>
          <cell r="BN341">
            <v>0</v>
          </cell>
          <cell r="BO341">
            <v>0</v>
          </cell>
          <cell r="BP341">
            <v>0</v>
          </cell>
          <cell r="BQ341">
            <v>0</v>
          </cell>
          <cell r="BR341">
            <v>0</v>
          </cell>
          <cell r="BS341">
            <v>0</v>
          </cell>
          <cell r="BT341">
            <v>0</v>
          </cell>
          <cell r="BU341">
            <v>0</v>
          </cell>
          <cell r="BV341">
            <v>0</v>
          </cell>
          <cell r="BW341">
            <v>0</v>
          </cell>
          <cell r="BX341">
            <v>0</v>
          </cell>
          <cell r="BY341">
            <v>0</v>
          </cell>
          <cell r="BZ341">
            <v>0</v>
          </cell>
          <cell r="CA341">
            <v>0</v>
          </cell>
          <cell r="CB341">
            <v>0</v>
          </cell>
          <cell r="CC341">
            <v>0</v>
          </cell>
          <cell r="CD341">
            <v>0</v>
          </cell>
          <cell r="CE341">
            <v>0</v>
          </cell>
          <cell r="CF341">
            <v>0</v>
          </cell>
          <cell r="CG341">
            <v>0</v>
          </cell>
          <cell r="CH341">
            <v>0</v>
          </cell>
          <cell r="CI341">
            <v>0</v>
          </cell>
          <cell r="CJ341">
            <v>0</v>
          </cell>
          <cell r="CK341">
            <v>0</v>
          </cell>
          <cell r="CL341">
            <v>0</v>
          </cell>
          <cell r="CM341">
            <v>0</v>
          </cell>
          <cell r="CN341">
            <v>0</v>
          </cell>
          <cell r="CO341">
            <v>0</v>
          </cell>
          <cell r="CP341">
            <v>0</v>
          </cell>
          <cell r="CQ341">
            <v>0</v>
          </cell>
          <cell r="CR341">
            <v>0</v>
          </cell>
          <cell r="CS341">
            <v>0</v>
          </cell>
          <cell r="CT341">
            <v>0</v>
          </cell>
          <cell r="CU341">
            <v>0</v>
          </cell>
          <cell r="CV341">
            <v>0</v>
          </cell>
          <cell r="CW341">
            <v>0</v>
          </cell>
          <cell r="CX341">
            <v>0</v>
          </cell>
          <cell r="CY341">
            <v>0</v>
          </cell>
          <cell r="CZ341">
            <v>0</v>
          </cell>
          <cell r="DA341">
            <v>0</v>
          </cell>
          <cell r="DB341">
            <v>0</v>
          </cell>
          <cell r="DC341">
            <v>0</v>
          </cell>
          <cell r="DD341">
            <v>0</v>
          </cell>
          <cell r="DE341">
            <v>0</v>
          </cell>
          <cell r="DF341">
            <v>0</v>
          </cell>
          <cell r="DG341">
            <v>0</v>
          </cell>
          <cell r="DH341">
            <v>0</v>
          </cell>
          <cell r="DI341">
            <v>0</v>
          </cell>
          <cell r="DJ341">
            <v>0</v>
          </cell>
          <cell r="DK341">
            <v>0</v>
          </cell>
          <cell r="DL341">
            <v>0</v>
          </cell>
          <cell r="DM341">
            <v>0</v>
          </cell>
          <cell r="DN341">
            <v>0</v>
          </cell>
          <cell r="DO341">
            <v>0</v>
          </cell>
          <cell r="DP341">
            <v>0</v>
          </cell>
          <cell r="DQ341">
            <v>0</v>
          </cell>
          <cell r="DR341">
            <v>0</v>
          </cell>
          <cell r="DS341">
            <v>0</v>
          </cell>
          <cell r="DT341">
            <v>0</v>
          </cell>
          <cell r="DU341">
            <v>0</v>
          </cell>
          <cell r="DV341">
            <v>0</v>
          </cell>
          <cell r="DW341">
            <v>0</v>
          </cell>
          <cell r="DX341">
            <v>0</v>
          </cell>
          <cell r="DY341">
            <v>0</v>
          </cell>
          <cell r="DZ341">
            <v>0</v>
          </cell>
          <cell r="EA341">
            <v>0</v>
          </cell>
          <cell r="EB341">
            <v>0</v>
          </cell>
          <cell r="EC341">
            <v>0</v>
          </cell>
          <cell r="ED341">
            <v>0</v>
          </cell>
        </row>
        <row r="342"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0</v>
          </cell>
          <cell r="AE342">
            <v>0</v>
          </cell>
          <cell r="AF342">
            <v>0</v>
          </cell>
          <cell r="AG342">
            <v>0</v>
          </cell>
          <cell r="AH342">
            <v>0</v>
          </cell>
          <cell r="AI342">
            <v>0</v>
          </cell>
          <cell r="AJ342">
            <v>0</v>
          </cell>
          <cell r="AK342">
            <v>0</v>
          </cell>
          <cell r="AL342">
            <v>0</v>
          </cell>
          <cell r="AM342">
            <v>0</v>
          </cell>
          <cell r="AN342">
            <v>0</v>
          </cell>
          <cell r="AO342">
            <v>0</v>
          </cell>
          <cell r="AP342">
            <v>0</v>
          </cell>
          <cell r="AQ342">
            <v>0</v>
          </cell>
          <cell r="AR342">
            <v>0</v>
          </cell>
          <cell r="AS342">
            <v>0</v>
          </cell>
          <cell r="AT342">
            <v>0</v>
          </cell>
          <cell r="AU342">
            <v>0</v>
          </cell>
          <cell r="AV342">
            <v>0</v>
          </cell>
          <cell r="AW342">
            <v>0</v>
          </cell>
          <cell r="AX342">
            <v>0</v>
          </cell>
          <cell r="AY342">
            <v>0</v>
          </cell>
          <cell r="AZ342">
            <v>0</v>
          </cell>
          <cell r="BA342">
            <v>0</v>
          </cell>
          <cell r="BB342">
            <v>0</v>
          </cell>
          <cell r="BC342">
            <v>0</v>
          </cell>
          <cell r="BD342">
            <v>0</v>
          </cell>
          <cell r="BE342">
            <v>0</v>
          </cell>
          <cell r="BF342">
            <v>0</v>
          </cell>
          <cell r="BG342">
            <v>0</v>
          </cell>
          <cell r="BH342">
            <v>0</v>
          </cell>
          <cell r="BI342">
            <v>0</v>
          </cell>
          <cell r="BJ342">
            <v>0</v>
          </cell>
          <cell r="BK342">
            <v>0</v>
          </cell>
          <cell r="BL342">
            <v>0</v>
          </cell>
          <cell r="BM342">
            <v>0</v>
          </cell>
          <cell r="BN342">
            <v>0</v>
          </cell>
          <cell r="BO342">
            <v>0</v>
          </cell>
          <cell r="BP342">
            <v>0</v>
          </cell>
          <cell r="BQ342">
            <v>0</v>
          </cell>
          <cell r="BR342">
            <v>0</v>
          </cell>
          <cell r="BS342">
            <v>0</v>
          </cell>
          <cell r="BT342">
            <v>0</v>
          </cell>
          <cell r="BU342">
            <v>0</v>
          </cell>
          <cell r="BV342">
            <v>0</v>
          </cell>
          <cell r="BW342">
            <v>0</v>
          </cell>
          <cell r="BX342">
            <v>0</v>
          </cell>
          <cell r="BY342">
            <v>0</v>
          </cell>
          <cell r="BZ342">
            <v>0</v>
          </cell>
          <cell r="CA342">
            <v>0</v>
          </cell>
          <cell r="CB342">
            <v>0</v>
          </cell>
          <cell r="CC342">
            <v>0</v>
          </cell>
          <cell r="CD342">
            <v>0</v>
          </cell>
          <cell r="CE342">
            <v>0</v>
          </cell>
          <cell r="CF342">
            <v>0</v>
          </cell>
          <cell r="CG342">
            <v>0</v>
          </cell>
          <cell r="CH342">
            <v>0</v>
          </cell>
          <cell r="CI342">
            <v>0</v>
          </cell>
          <cell r="CJ342">
            <v>0</v>
          </cell>
          <cell r="CK342">
            <v>0</v>
          </cell>
          <cell r="CL342">
            <v>0</v>
          </cell>
          <cell r="CM342">
            <v>0</v>
          </cell>
          <cell r="CN342">
            <v>0</v>
          </cell>
          <cell r="CO342">
            <v>0</v>
          </cell>
          <cell r="CP342">
            <v>0</v>
          </cell>
          <cell r="CQ342">
            <v>0</v>
          </cell>
          <cell r="CR342">
            <v>0</v>
          </cell>
          <cell r="CS342">
            <v>0</v>
          </cell>
          <cell r="CT342">
            <v>0</v>
          </cell>
          <cell r="CU342">
            <v>0</v>
          </cell>
          <cell r="CV342">
            <v>0</v>
          </cell>
          <cell r="CW342">
            <v>0</v>
          </cell>
          <cell r="CX342">
            <v>0</v>
          </cell>
          <cell r="CY342">
            <v>0</v>
          </cell>
          <cell r="CZ342">
            <v>0</v>
          </cell>
          <cell r="DA342">
            <v>0</v>
          </cell>
          <cell r="DB342">
            <v>0</v>
          </cell>
          <cell r="DC342">
            <v>0</v>
          </cell>
          <cell r="DD342">
            <v>0</v>
          </cell>
          <cell r="DE342">
            <v>0</v>
          </cell>
          <cell r="DF342">
            <v>0</v>
          </cell>
          <cell r="DG342">
            <v>0</v>
          </cell>
          <cell r="DH342">
            <v>0</v>
          </cell>
          <cell r="DI342">
            <v>0</v>
          </cell>
          <cell r="DJ342">
            <v>0</v>
          </cell>
          <cell r="DK342">
            <v>0</v>
          </cell>
          <cell r="DL342">
            <v>0</v>
          </cell>
          <cell r="DM342">
            <v>0</v>
          </cell>
          <cell r="DN342">
            <v>0</v>
          </cell>
          <cell r="DO342">
            <v>0</v>
          </cell>
          <cell r="DP342">
            <v>0</v>
          </cell>
          <cell r="DQ342">
            <v>0</v>
          </cell>
          <cell r="DR342">
            <v>0</v>
          </cell>
          <cell r="DS342">
            <v>0</v>
          </cell>
          <cell r="DT342">
            <v>0</v>
          </cell>
          <cell r="DU342">
            <v>0</v>
          </cell>
          <cell r="DV342">
            <v>0</v>
          </cell>
          <cell r="DW342">
            <v>0</v>
          </cell>
          <cell r="DX342">
            <v>0</v>
          </cell>
          <cell r="DY342">
            <v>0</v>
          </cell>
          <cell r="DZ342">
            <v>0</v>
          </cell>
          <cell r="EA342">
            <v>0</v>
          </cell>
          <cell r="EB342">
            <v>0</v>
          </cell>
          <cell r="EC342">
            <v>0</v>
          </cell>
          <cell r="ED342">
            <v>0</v>
          </cell>
        </row>
        <row r="343"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0</v>
          </cell>
          <cell r="AC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  <cell r="AJ343">
            <v>0</v>
          </cell>
          <cell r="AK343">
            <v>0</v>
          </cell>
          <cell r="AL343">
            <v>0</v>
          </cell>
          <cell r="AM343">
            <v>0</v>
          </cell>
          <cell r="AN343">
            <v>0</v>
          </cell>
          <cell r="AO343">
            <v>0</v>
          </cell>
          <cell r="AP343">
            <v>0</v>
          </cell>
          <cell r="AQ343">
            <v>0</v>
          </cell>
          <cell r="AR343">
            <v>0</v>
          </cell>
          <cell r="AS343">
            <v>0</v>
          </cell>
          <cell r="AT343">
            <v>0</v>
          </cell>
          <cell r="AU343">
            <v>0</v>
          </cell>
          <cell r="AV343">
            <v>0</v>
          </cell>
          <cell r="AW343">
            <v>0</v>
          </cell>
          <cell r="AX343">
            <v>0</v>
          </cell>
          <cell r="AY343">
            <v>0</v>
          </cell>
          <cell r="AZ343">
            <v>0</v>
          </cell>
          <cell r="BA343">
            <v>0</v>
          </cell>
          <cell r="BB343">
            <v>0</v>
          </cell>
          <cell r="BC343">
            <v>0</v>
          </cell>
          <cell r="BD343">
            <v>0</v>
          </cell>
          <cell r="BE343">
            <v>0</v>
          </cell>
          <cell r="BF343">
            <v>0</v>
          </cell>
          <cell r="BG343">
            <v>0</v>
          </cell>
          <cell r="BH343">
            <v>0</v>
          </cell>
          <cell r="BI343">
            <v>0</v>
          </cell>
          <cell r="BJ343">
            <v>0</v>
          </cell>
          <cell r="BK343">
            <v>0</v>
          </cell>
          <cell r="BL343">
            <v>0</v>
          </cell>
          <cell r="BM343">
            <v>0</v>
          </cell>
          <cell r="BN343">
            <v>0</v>
          </cell>
          <cell r="BO343">
            <v>0</v>
          </cell>
          <cell r="BP343">
            <v>0</v>
          </cell>
          <cell r="BQ343">
            <v>0</v>
          </cell>
          <cell r="BR343">
            <v>0</v>
          </cell>
          <cell r="BS343">
            <v>0</v>
          </cell>
          <cell r="BT343">
            <v>0</v>
          </cell>
          <cell r="BU343">
            <v>0</v>
          </cell>
          <cell r="BV343">
            <v>0</v>
          </cell>
          <cell r="BW343">
            <v>0</v>
          </cell>
          <cell r="BX343">
            <v>0</v>
          </cell>
          <cell r="BY343">
            <v>0</v>
          </cell>
          <cell r="BZ343">
            <v>0</v>
          </cell>
          <cell r="CA343">
            <v>0</v>
          </cell>
          <cell r="CB343">
            <v>0</v>
          </cell>
          <cell r="CC343">
            <v>0</v>
          </cell>
          <cell r="CD343">
            <v>0</v>
          </cell>
          <cell r="CE343">
            <v>0</v>
          </cell>
          <cell r="CF343">
            <v>0</v>
          </cell>
          <cell r="CG343">
            <v>0</v>
          </cell>
          <cell r="CH343">
            <v>0</v>
          </cell>
          <cell r="CI343">
            <v>0</v>
          </cell>
          <cell r="CJ343">
            <v>0</v>
          </cell>
          <cell r="CK343">
            <v>0</v>
          </cell>
          <cell r="CL343">
            <v>0</v>
          </cell>
          <cell r="CM343">
            <v>0</v>
          </cell>
          <cell r="CN343">
            <v>0</v>
          </cell>
          <cell r="CO343">
            <v>0</v>
          </cell>
          <cell r="CP343">
            <v>0</v>
          </cell>
          <cell r="CQ343">
            <v>0</v>
          </cell>
          <cell r="CR343">
            <v>0</v>
          </cell>
          <cell r="CS343">
            <v>0</v>
          </cell>
          <cell r="CT343">
            <v>0</v>
          </cell>
          <cell r="CU343">
            <v>0</v>
          </cell>
          <cell r="CV343">
            <v>0</v>
          </cell>
          <cell r="CW343">
            <v>0</v>
          </cell>
          <cell r="CX343">
            <v>0</v>
          </cell>
          <cell r="CY343">
            <v>0</v>
          </cell>
          <cell r="CZ343">
            <v>0</v>
          </cell>
          <cell r="DA343">
            <v>0</v>
          </cell>
          <cell r="DB343">
            <v>0</v>
          </cell>
          <cell r="DC343">
            <v>0</v>
          </cell>
          <cell r="DD343">
            <v>0</v>
          </cell>
          <cell r="DE343">
            <v>0</v>
          </cell>
          <cell r="DF343">
            <v>0</v>
          </cell>
          <cell r="DG343">
            <v>0</v>
          </cell>
          <cell r="DH343">
            <v>0</v>
          </cell>
          <cell r="DI343">
            <v>0</v>
          </cell>
          <cell r="DJ343">
            <v>0</v>
          </cell>
          <cell r="DK343">
            <v>0</v>
          </cell>
          <cell r="DL343">
            <v>0</v>
          </cell>
          <cell r="DM343">
            <v>0</v>
          </cell>
          <cell r="DN343">
            <v>0</v>
          </cell>
          <cell r="DO343">
            <v>0</v>
          </cell>
          <cell r="DP343">
            <v>0</v>
          </cell>
          <cell r="DQ343">
            <v>0</v>
          </cell>
          <cell r="DR343">
            <v>0</v>
          </cell>
          <cell r="DS343">
            <v>0</v>
          </cell>
          <cell r="DT343">
            <v>0</v>
          </cell>
          <cell r="DU343">
            <v>0</v>
          </cell>
          <cell r="DV343">
            <v>0</v>
          </cell>
          <cell r="DW343">
            <v>0</v>
          </cell>
          <cell r="DX343">
            <v>0</v>
          </cell>
          <cell r="DY343">
            <v>0</v>
          </cell>
          <cell r="DZ343">
            <v>0</v>
          </cell>
          <cell r="EA343">
            <v>0</v>
          </cell>
          <cell r="EB343">
            <v>0</v>
          </cell>
          <cell r="EC343">
            <v>0</v>
          </cell>
          <cell r="ED343">
            <v>0</v>
          </cell>
        </row>
        <row r="344"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0</v>
          </cell>
          <cell r="AD344">
            <v>0</v>
          </cell>
          <cell r="AE344">
            <v>0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  <cell r="AJ344">
            <v>0</v>
          </cell>
          <cell r="AK344">
            <v>0</v>
          </cell>
          <cell r="AL344">
            <v>0</v>
          </cell>
          <cell r="AM344">
            <v>0</v>
          </cell>
          <cell r="AN344">
            <v>0</v>
          </cell>
          <cell r="AO344">
            <v>0</v>
          </cell>
          <cell r="AP344">
            <v>0</v>
          </cell>
          <cell r="AQ344">
            <v>0</v>
          </cell>
          <cell r="AR344">
            <v>0</v>
          </cell>
          <cell r="AS344">
            <v>0</v>
          </cell>
          <cell r="AT344">
            <v>0</v>
          </cell>
          <cell r="AU344">
            <v>0</v>
          </cell>
          <cell r="AV344">
            <v>0</v>
          </cell>
          <cell r="AW344">
            <v>0</v>
          </cell>
          <cell r="AX344">
            <v>0</v>
          </cell>
          <cell r="AY344">
            <v>0</v>
          </cell>
          <cell r="AZ344">
            <v>0</v>
          </cell>
          <cell r="BA344">
            <v>0</v>
          </cell>
          <cell r="BB344">
            <v>0</v>
          </cell>
          <cell r="BC344">
            <v>0</v>
          </cell>
          <cell r="BD344">
            <v>0</v>
          </cell>
          <cell r="BE344">
            <v>0</v>
          </cell>
          <cell r="BF344">
            <v>0</v>
          </cell>
          <cell r="BG344">
            <v>0</v>
          </cell>
          <cell r="BH344">
            <v>0</v>
          </cell>
          <cell r="BI344">
            <v>0</v>
          </cell>
          <cell r="BJ344">
            <v>0</v>
          </cell>
          <cell r="BK344">
            <v>0</v>
          </cell>
          <cell r="BL344">
            <v>0</v>
          </cell>
          <cell r="BM344">
            <v>0</v>
          </cell>
          <cell r="BN344">
            <v>0</v>
          </cell>
          <cell r="BO344">
            <v>0</v>
          </cell>
          <cell r="BP344">
            <v>0</v>
          </cell>
          <cell r="BQ344">
            <v>0</v>
          </cell>
          <cell r="BR344">
            <v>0</v>
          </cell>
          <cell r="BS344">
            <v>0</v>
          </cell>
          <cell r="BT344">
            <v>0</v>
          </cell>
          <cell r="BU344">
            <v>0</v>
          </cell>
          <cell r="BV344">
            <v>0</v>
          </cell>
          <cell r="BW344">
            <v>0</v>
          </cell>
          <cell r="BX344">
            <v>0</v>
          </cell>
          <cell r="BY344">
            <v>0</v>
          </cell>
          <cell r="BZ344">
            <v>0</v>
          </cell>
          <cell r="CA344">
            <v>0</v>
          </cell>
          <cell r="CB344">
            <v>0</v>
          </cell>
          <cell r="CC344">
            <v>0</v>
          </cell>
          <cell r="CD344">
            <v>0</v>
          </cell>
          <cell r="CE344">
            <v>0</v>
          </cell>
          <cell r="CF344">
            <v>0</v>
          </cell>
          <cell r="CG344">
            <v>0</v>
          </cell>
          <cell r="CH344">
            <v>0</v>
          </cell>
          <cell r="CI344">
            <v>0</v>
          </cell>
          <cell r="CJ344">
            <v>0</v>
          </cell>
          <cell r="CK344">
            <v>0</v>
          </cell>
          <cell r="CL344">
            <v>0</v>
          </cell>
          <cell r="CM344">
            <v>0</v>
          </cell>
          <cell r="CN344">
            <v>0</v>
          </cell>
          <cell r="CO344">
            <v>0</v>
          </cell>
          <cell r="CP344">
            <v>0</v>
          </cell>
          <cell r="CQ344">
            <v>0</v>
          </cell>
          <cell r="CR344">
            <v>0</v>
          </cell>
          <cell r="CS344">
            <v>0</v>
          </cell>
          <cell r="CT344">
            <v>0</v>
          </cell>
          <cell r="CU344">
            <v>0</v>
          </cell>
          <cell r="CV344">
            <v>0</v>
          </cell>
          <cell r="CW344">
            <v>0</v>
          </cell>
          <cell r="CX344">
            <v>0</v>
          </cell>
          <cell r="CY344">
            <v>0</v>
          </cell>
          <cell r="CZ344">
            <v>0</v>
          </cell>
          <cell r="DA344">
            <v>0</v>
          </cell>
          <cell r="DB344">
            <v>0</v>
          </cell>
          <cell r="DC344">
            <v>0</v>
          </cell>
          <cell r="DD344">
            <v>0</v>
          </cell>
          <cell r="DE344">
            <v>0</v>
          </cell>
          <cell r="DF344">
            <v>0</v>
          </cell>
          <cell r="DG344">
            <v>0</v>
          </cell>
          <cell r="DH344">
            <v>0</v>
          </cell>
          <cell r="DI344">
            <v>0</v>
          </cell>
          <cell r="DJ344">
            <v>0</v>
          </cell>
          <cell r="DK344">
            <v>0</v>
          </cell>
          <cell r="DL344">
            <v>0</v>
          </cell>
          <cell r="DM344">
            <v>0</v>
          </cell>
          <cell r="DN344">
            <v>0</v>
          </cell>
          <cell r="DO344">
            <v>0</v>
          </cell>
          <cell r="DP344">
            <v>0</v>
          </cell>
          <cell r="DQ344">
            <v>0</v>
          </cell>
          <cell r="DR344">
            <v>0</v>
          </cell>
          <cell r="DS344">
            <v>0</v>
          </cell>
          <cell r="DT344">
            <v>0</v>
          </cell>
          <cell r="DU344">
            <v>0</v>
          </cell>
          <cell r="DV344">
            <v>0</v>
          </cell>
          <cell r="DW344">
            <v>0</v>
          </cell>
          <cell r="DX344">
            <v>0</v>
          </cell>
          <cell r="DY344">
            <v>0</v>
          </cell>
          <cell r="DZ344">
            <v>0</v>
          </cell>
          <cell r="EA344">
            <v>0</v>
          </cell>
          <cell r="EB344">
            <v>0</v>
          </cell>
          <cell r="EC344">
            <v>0</v>
          </cell>
          <cell r="ED344">
            <v>0</v>
          </cell>
        </row>
        <row r="345"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0</v>
          </cell>
          <cell r="AD345">
            <v>0</v>
          </cell>
          <cell r="AE345">
            <v>0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  <cell r="AJ345">
            <v>0</v>
          </cell>
          <cell r="AK345">
            <v>0</v>
          </cell>
          <cell r="AL345">
            <v>0</v>
          </cell>
          <cell r="AM345">
            <v>0</v>
          </cell>
          <cell r="AN345">
            <v>0</v>
          </cell>
          <cell r="AO345">
            <v>0</v>
          </cell>
          <cell r="AP345">
            <v>0</v>
          </cell>
          <cell r="AQ345">
            <v>0</v>
          </cell>
          <cell r="AR345">
            <v>0</v>
          </cell>
          <cell r="AS345">
            <v>0</v>
          </cell>
          <cell r="AT345">
            <v>0</v>
          </cell>
          <cell r="AU345">
            <v>0</v>
          </cell>
          <cell r="AV345">
            <v>0</v>
          </cell>
          <cell r="AW345">
            <v>0</v>
          </cell>
          <cell r="AX345">
            <v>0</v>
          </cell>
          <cell r="AY345">
            <v>0</v>
          </cell>
          <cell r="AZ345">
            <v>0</v>
          </cell>
          <cell r="BA345">
            <v>0</v>
          </cell>
          <cell r="BB345">
            <v>0</v>
          </cell>
          <cell r="BC345">
            <v>0</v>
          </cell>
          <cell r="BD345">
            <v>0</v>
          </cell>
          <cell r="BE345">
            <v>0</v>
          </cell>
          <cell r="BF345">
            <v>0</v>
          </cell>
          <cell r="BG345">
            <v>0</v>
          </cell>
          <cell r="BH345">
            <v>0</v>
          </cell>
          <cell r="BI345">
            <v>0</v>
          </cell>
          <cell r="BJ345">
            <v>0</v>
          </cell>
          <cell r="BK345">
            <v>0</v>
          </cell>
          <cell r="BL345">
            <v>0</v>
          </cell>
          <cell r="BM345">
            <v>0</v>
          </cell>
          <cell r="BN345">
            <v>0</v>
          </cell>
          <cell r="BO345">
            <v>0</v>
          </cell>
          <cell r="BP345">
            <v>0</v>
          </cell>
          <cell r="BQ345">
            <v>0</v>
          </cell>
          <cell r="BR345">
            <v>0</v>
          </cell>
          <cell r="BS345">
            <v>0</v>
          </cell>
          <cell r="BT345">
            <v>0</v>
          </cell>
          <cell r="BU345">
            <v>0</v>
          </cell>
          <cell r="BV345">
            <v>0</v>
          </cell>
          <cell r="BW345">
            <v>0</v>
          </cell>
          <cell r="BX345">
            <v>0</v>
          </cell>
          <cell r="BY345">
            <v>0</v>
          </cell>
          <cell r="BZ345">
            <v>0</v>
          </cell>
          <cell r="CA345">
            <v>0</v>
          </cell>
          <cell r="CB345">
            <v>0</v>
          </cell>
          <cell r="CC345">
            <v>0</v>
          </cell>
          <cell r="CD345">
            <v>0</v>
          </cell>
          <cell r="CE345">
            <v>0</v>
          </cell>
          <cell r="CF345">
            <v>0</v>
          </cell>
          <cell r="CG345">
            <v>0</v>
          </cell>
          <cell r="CH345">
            <v>0</v>
          </cell>
          <cell r="CI345">
            <v>0</v>
          </cell>
          <cell r="CJ345">
            <v>0</v>
          </cell>
          <cell r="CK345">
            <v>0</v>
          </cell>
          <cell r="CL345">
            <v>0</v>
          </cell>
          <cell r="CM345">
            <v>0</v>
          </cell>
          <cell r="CN345">
            <v>0</v>
          </cell>
          <cell r="CO345">
            <v>0</v>
          </cell>
          <cell r="CP345">
            <v>0</v>
          </cell>
          <cell r="CQ345">
            <v>0</v>
          </cell>
          <cell r="CR345">
            <v>0</v>
          </cell>
          <cell r="CS345">
            <v>0</v>
          </cell>
          <cell r="CT345">
            <v>0</v>
          </cell>
          <cell r="CU345">
            <v>0</v>
          </cell>
          <cell r="CV345">
            <v>0</v>
          </cell>
          <cell r="CW345">
            <v>0</v>
          </cell>
          <cell r="CX345">
            <v>0</v>
          </cell>
          <cell r="CY345">
            <v>0</v>
          </cell>
          <cell r="CZ345">
            <v>0</v>
          </cell>
          <cell r="DA345">
            <v>0</v>
          </cell>
          <cell r="DB345">
            <v>0</v>
          </cell>
          <cell r="DC345">
            <v>0</v>
          </cell>
          <cell r="DD345">
            <v>0</v>
          </cell>
          <cell r="DE345">
            <v>0</v>
          </cell>
          <cell r="DF345">
            <v>0</v>
          </cell>
          <cell r="DG345">
            <v>0</v>
          </cell>
          <cell r="DH345">
            <v>0</v>
          </cell>
          <cell r="DI345">
            <v>0</v>
          </cell>
          <cell r="DJ345">
            <v>0</v>
          </cell>
          <cell r="DK345">
            <v>0</v>
          </cell>
          <cell r="DL345">
            <v>0</v>
          </cell>
          <cell r="DM345">
            <v>0</v>
          </cell>
          <cell r="DN345">
            <v>0</v>
          </cell>
          <cell r="DO345">
            <v>0</v>
          </cell>
          <cell r="DP345">
            <v>0</v>
          </cell>
          <cell r="DQ345">
            <v>0</v>
          </cell>
          <cell r="DR345">
            <v>0</v>
          </cell>
          <cell r="DS345">
            <v>0</v>
          </cell>
          <cell r="DT345">
            <v>0</v>
          </cell>
          <cell r="DU345">
            <v>0</v>
          </cell>
          <cell r="DV345">
            <v>0</v>
          </cell>
          <cell r="DW345">
            <v>0</v>
          </cell>
          <cell r="DX345">
            <v>0</v>
          </cell>
          <cell r="DY345">
            <v>0</v>
          </cell>
          <cell r="DZ345">
            <v>0</v>
          </cell>
          <cell r="EA345">
            <v>0</v>
          </cell>
          <cell r="EB345">
            <v>0</v>
          </cell>
          <cell r="EC345">
            <v>0</v>
          </cell>
          <cell r="ED345">
            <v>0</v>
          </cell>
        </row>
        <row r="346"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0</v>
          </cell>
          <cell r="AD346">
            <v>0</v>
          </cell>
          <cell r="AE346">
            <v>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  <cell r="AJ346">
            <v>0</v>
          </cell>
          <cell r="AK346">
            <v>0</v>
          </cell>
          <cell r="AL346">
            <v>0</v>
          </cell>
          <cell r="AM346">
            <v>0</v>
          </cell>
          <cell r="AN346">
            <v>0</v>
          </cell>
          <cell r="AO346">
            <v>0</v>
          </cell>
          <cell r="AP346">
            <v>0</v>
          </cell>
          <cell r="AQ346">
            <v>0</v>
          </cell>
          <cell r="AR346">
            <v>0</v>
          </cell>
          <cell r="AS346">
            <v>0</v>
          </cell>
          <cell r="AT346">
            <v>0</v>
          </cell>
          <cell r="AU346">
            <v>0</v>
          </cell>
          <cell r="AV346">
            <v>0</v>
          </cell>
          <cell r="AW346">
            <v>0</v>
          </cell>
          <cell r="AX346">
            <v>0</v>
          </cell>
          <cell r="AY346">
            <v>0</v>
          </cell>
          <cell r="AZ346">
            <v>0</v>
          </cell>
          <cell r="BA346">
            <v>0</v>
          </cell>
          <cell r="BB346">
            <v>0</v>
          </cell>
          <cell r="BC346">
            <v>0</v>
          </cell>
          <cell r="BD346">
            <v>0</v>
          </cell>
          <cell r="BE346">
            <v>0</v>
          </cell>
          <cell r="BF346">
            <v>0</v>
          </cell>
          <cell r="BG346">
            <v>0</v>
          </cell>
          <cell r="BH346">
            <v>0</v>
          </cell>
          <cell r="BI346">
            <v>0</v>
          </cell>
          <cell r="BJ346">
            <v>0</v>
          </cell>
          <cell r="BK346">
            <v>0</v>
          </cell>
          <cell r="BL346">
            <v>0</v>
          </cell>
          <cell r="BM346">
            <v>0</v>
          </cell>
          <cell r="BN346">
            <v>0</v>
          </cell>
          <cell r="BO346">
            <v>0</v>
          </cell>
          <cell r="BP346">
            <v>0</v>
          </cell>
          <cell r="BQ346">
            <v>0</v>
          </cell>
          <cell r="BR346">
            <v>0</v>
          </cell>
          <cell r="BS346">
            <v>0</v>
          </cell>
          <cell r="BT346">
            <v>0</v>
          </cell>
          <cell r="BU346">
            <v>0</v>
          </cell>
          <cell r="BV346">
            <v>0</v>
          </cell>
          <cell r="BW346">
            <v>0</v>
          </cell>
          <cell r="BX346">
            <v>0</v>
          </cell>
          <cell r="BY346">
            <v>0</v>
          </cell>
          <cell r="BZ346">
            <v>0</v>
          </cell>
          <cell r="CA346">
            <v>0</v>
          </cell>
          <cell r="CB346">
            <v>0</v>
          </cell>
          <cell r="CC346">
            <v>0</v>
          </cell>
          <cell r="CD346">
            <v>0</v>
          </cell>
          <cell r="CE346">
            <v>0</v>
          </cell>
          <cell r="CF346">
            <v>0</v>
          </cell>
          <cell r="CG346">
            <v>0</v>
          </cell>
          <cell r="CH346">
            <v>0</v>
          </cell>
          <cell r="CI346">
            <v>0</v>
          </cell>
          <cell r="CJ346">
            <v>0</v>
          </cell>
          <cell r="CK346">
            <v>0</v>
          </cell>
          <cell r="CL346">
            <v>0</v>
          </cell>
          <cell r="CM346">
            <v>0</v>
          </cell>
          <cell r="CN346">
            <v>0</v>
          </cell>
          <cell r="CO346">
            <v>0</v>
          </cell>
          <cell r="CP346">
            <v>0</v>
          </cell>
          <cell r="CQ346">
            <v>0</v>
          </cell>
          <cell r="CR346">
            <v>0</v>
          </cell>
          <cell r="CS346">
            <v>0</v>
          </cell>
          <cell r="CT346">
            <v>0</v>
          </cell>
          <cell r="CU346">
            <v>0</v>
          </cell>
          <cell r="CV346">
            <v>0</v>
          </cell>
          <cell r="CW346">
            <v>0</v>
          </cell>
          <cell r="CX346">
            <v>0</v>
          </cell>
          <cell r="CY346">
            <v>0</v>
          </cell>
          <cell r="CZ346">
            <v>0</v>
          </cell>
          <cell r="DA346">
            <v>0</v>
          </cell>
          <cell r="DB346">
            <v>0</v>
          </cell>
          <cell r="DC346">
            <v>0</v>
          </cell>
          <cell r="DD346">
            <v>0</v>
          </cell>
          <cell r="DE346">
            <v>0</v>
          </cell>
          <cell r="DF346">
            <v>0</v>
          </cell>
          <cell r="DG346">
            <v>0</v>
          </cell>
          <cell r="DH346">
            <v>0</v>
          </cell>
          <cell r="DI346">
            <v>0</v>
          </cell>
          <cell r="DJ346">
            <v>0</v>
          </cell>
          <cell r="DK346">
            <v>0</v>
          </cell>
          <cell r="DL346">
            <v>0</v>
          </cell>
          <cell r="DM346">
            <v>0</v>
          </cell>
          <cell r="DN346">
            <v>0</v>
          </cell>
          <cell r="DO346">
            <v>0</v>
          </cell>
          <cell r="DP346">
            <v>0</v>
          </cell>
          <cell r="DQ346">
            <v>0</v>
          </cell>
          <cell r="DR346">
            <v>0</v>
          </cell>
          <cell r="DS346">
            <v>0</v>
          </cell>
          <cell r="DT346">
            <v>0</v>
          </cell>
          <cell r="DU346">
            <v>0</v>
          </cell>
          <cell r="DV346">
            <v>0</v>
          </cell>
          <cell r="DW346">
            <v>0</v>
          </cell>
          <cell r="DX346">
            <v>0</v>
          </cell>
          <cell r="DY346">
            <v>0</v>
          </cell>
          <cell r="DZ346">
            <v>0</v>
          </cell>
          <cell r="EA346">
            <v>0</v>
          </cell>
          <cell r="EB346">
            <v>0</v>
          </cell>
          <cell r="EC346">
            <v>0</v>
          </cell>
          <cell r="ED346">
            <v>0</v>
          </cell>
        </row>
        <row r="348">
          <cell r="F348">
            <v>529500.57067655772</v>
          </cell>
          <cell r="G348">
            <v>514155.3046028465</v>
          </cell>
          <cell r="H348">
            <v>637624.39282807522</v>
          </cell>
          <cell r="I348">
            <v>514245.24704796821</v>
          </cell>
          <cell r="J348">
            <v>511780.03765165247</v>
          </cell>
          <cell r="K348">
            <v>424497.17131070234</v>
          </cell>
          <cell r="L348">
            <v>311106.10507260263</v>
          </cell>
          <cell r="M348">
            <v>258333.27817286178</v>
          </cell>
          <cell r="N348">
            <v>320000.5749303475</v>
          </cell>
          <cell r="O348">
            <v>451039.87906379811</v>
          </cell>
          <cell r="P348">
            <v>390515.63844753057</v>
          </cell>
          <cell r="Q348">
            <v>399838.11671239324</v>
          </cell>
          <cell r="R348">
            <v>5457759.7194061577</v>
          </cell>
          <cell r="S348">
            <v>549598.58812690154</v>
          </cell>
          <cell r="T348">
            <v>528274.96447279677</v>
          </cell>
          <cell r="U348">
            <v>664145.00038930029</v>
          </cell>
          <cell r="V348">
            <v>535164.21784958057</v>
          </cell>
          <cell r="W348">
            <v>529675.74939206615</v>
          </cell>
          <cell r="X348">
            <v>435531.92562484369</v>
          </cell>
          <cell r="Y348">
            <v>332710.05392512679</v>
          </cell>
          <cell r="Z348">
            <v>269429.43375476077</v>
          </cell>
          <cell r="AA348">
            <v>312681.43040186539</v>
          </cell>
          <cell r="AB348">
            <v>467033.15479241125</v>
          </cell>
          <cell r="AC348">
            <v>406767.2914761249</v>
          </cell>
          <cell r="AD348">
            <v>426747.90920042992</v>
          </cell>
          <cell r="AE348">
            <v>83536.68921816349</v>
          </cell>
          <cell r="AF348">
            <v>7781.1289841849357</v>
          </cell>
          <cell r="AG348">
            <v>10864.504926411435</v>
          </cell>
          <cell r="AH348">
            <v>4557.9280968476087</v>
          </cell>
          <cell r="AI348">
            <v>-843.96250758133829</v>
          </cell>
          <cell r="AJ348">
            <v>-71.072349416092038</v>
          </cell>
          <cell r="AK348">
            <v>2197.1325124539435</v>
          </cell>
          <cell r="AL348">
            <v>9049.3233335614204</v>
          </cell>
          <cell r="AM348">
            <v>11399.701900601387</v>
          </cell>
          <cell r="AN348">
            <v>3179.3574418667704</v>
          </cell>
          <cell r="AO348">
            <v>6778.7620358392596</v>
          </cell>
          <cell r="AP348">
            <v>12036.700747070834</v>
          </cell>
          <cell r="AQ348">
            <v>16607.184096358716</v>
          </cell>
          <cell r="AR348">
            <v>78823.971902281046</v>
          </cell>
          <cell r="AS348">
            <v>8094.6276999991387</v>
          </cell>
          <cell r="AT348">
            <v>10747.12400999479</v>
          </cell>
          <cell r="AU348">
            <v>1671.9578120019287</v>
          </cell>
          <cell r="AV348">
            <v>119.11411919444799</v>
          </cell>
          <cell r="AW348">
            <v>724.76599000021815</v>
          </cell>
          <cell r="AX348">
            <v>968.65200299955904</v>
          </cell>
          <cell r="AY348">
            <v>5792.6689210087061</v>
          </cell>
          <cell r="AZ348">
            <v>15115.884495999664</v>
          </cell>
          <cell r="BA348">
            <v>711.18467200174928</v>
          </cell>
          <cell r="BB348">
            <v>9269.5587889999151</v>
          </cell>
          <cell r="BC348">
            <v>10356.640610000119</v>
          </cell>
          <cell r="BD348">
            <v>15251.792780000716</v>
          </cell>
          <cell r="BE348">
            <v>112904.00783079863</v>
          </cell>
          <cell r="BF348">
            <v>8200.5014999993145</v>
          </cell>
          <cell r="BG348">
            <v>13650.728969994932</v>
          </cell>
          <cell r="BH348">
            <v>6636.6420711968094</v>
          </cell>
          <cell r="BI348">
            <v>2383.9017640016973</v>
          </cell>
          <cell r="BJ348">
            <v>137.30586199462414</v>
          </cell>
          <cell r="BK348">
            <v>985.65461860410869</v>
          </cell>
          <cell r="BL348">
            <v>12934.53030000627</v>
          </cell>
          <cell r="BM348">
            <v>13135.710059996694</v>
          </cell>
          <cell r="BN348">
            <v>3452.9601260013878</v>
          </cell>
          <cell r="BO348">
            <v>11993.744639009237</v>
          </cell>
          <cell r="BP348">
            <v>11441.147249996662</v>
          </cell>
          <cell r="BQ348">
            <v>27951.180669996887</v>
          </cell>
          <cell r="BR348">
            <v>112470.36846852303</v>
          </cell>
          <cell r="BS348">
            <v>12544.031840000302</v>
          </cell>
          <cell r="BT348">
            <v>16662.01203000173</v>
          </cell>
          <cell r="BU348">
            <v>2034.6752800010145</v>
          </cell>
          <cell r="BV348">
            <v>2564.2747140005231</v>
          </cell>
          <cell r="BW348">
            <v>48.190445005893707</v>
          </cell>
          <cell r="BX348">
            <v>2319.5379975512624</v>
          </cell>
          <cell r="BY348">
            <v>4879.2113360017538</v>
          </cell>
          <cell r="BZ348">
            <v>11630.574405997992</v>
          </cell>
          <cell r="CA348">
            <v>7677.1921499930322</v>
          </cell>
          <cell r="CB348">
            <v>13771.194569997489</v>
          </cell>
          <cell r="CC348">
            <v>16715.6643999964</v>
          </cell>
          <cell r="CD348">
            <v>21623.809299990535</v>
          </cell>
          <cell r="CE348">
            <v>254972.30641400814</v>
          </cell>
          <cell r="CF348">
            <v>17015.158820010722</v>
          </cell>
          <cell r="CG348">
            <v>17981.525719992816</v>
          </cell>
          <cell r="CH348">
            <v>23127.693380001932</v>
          </cell>
          <cell r="CI348">
            <v>6232.9233169928193</v>
          </cell>
          <cell r="CJ348">
            <v>3548.4045000039041</v>
          </cell>
          <cell r="CK348">
            <v>22399.108459994197</v>
          </cell>
          <cell r="CL348">
            <v>44013.467254549265</v>
          </cell>
          <cell r="CM348">
            <v>35699.222549021244</v>
          </cell>
          <cell r="CN348">
            <v>20317.081140980124</v>
          </cell>
          <cell r="CO348">
            <v>16523.131362527609</v>
          </cell>
          <cell r="CP348">
            <v>13369.048860006034</v>
          </cell>
          <cell r="CQ348">
            <v>34745.541049994528</v>
          </cell>
          <cell r="CR348">
            <v>231352.97488367558</v>
          </cell>
          <cell r="CS348">
            <v>22220.23112000525</v>
          </cell>
          <cell r="CT348">
            <v>11743.835300013423</v>
          </cell>
          <cell r="CU348">
            <v>18780.605199985206</v>
          </cell>
          <cell r="CV348">
            <v>7302.0192119963467</v>
          </cell>
          <cell r="CW348">
            <v>2880.1784560084343</v>
          </cell>
          <cell r="CX348">
            <v>22557.159768991172</v>
          </cell>
          <cell r="CY348">
            <v>36680.069326028228</v>
          </cell>
          <cell r="CZ348">
            <v>32279.075634017587</v>
          </cell>
          <cell r="DA348">
            <v>15507.965556696057</v>
          </cell>
          <cell r="DB348">
            <v>18449.687410004437</v>
          </cell>
          <cell r="DC348">
            <v>3812.5460999906063</v>
          </cell>
          <cell r="DD348">
            <v>39139.601799994707</v>
          </cell>
          <cell r="DE348">
            <v>0</v>
          </cell>
          <cell r="DF348">
            <v>0</v>
          </cell>
          <cell r="DG348">
            <v>0</v>
          </cell>
          <cell r="DH348">
            <v>0</v>
          </cell>
          <cell r="DI348">
            <v>0</v>
          </cell>
          <cell r="DJ348">
            <v>0</v>
          </cell>
          <cell r="DK348">
            <v>0</v>
          </cell>
          <cell r="DL348">
            <v>0</v>
          </cell>
          <cell r="DM348">
            <v>0</v>
          </cell>
          <cell r="DN348">
            <v>0</v>
          </cell>
          <cell r="DO348">
            <v>0</v>
          </cell>
          <cell r="DP348">
            <v>0</v>
          </cell>
          <cell r="DQ348">
            <v>0</v>
          </cell>
          <cell r="DR348">
            <v>0</v>
          </cell>
          <cell r="DS348">
            <v>0</v>
          </cell>
          <cell r="DT348">
            <v>0</v>
          </cell>
          <cell r="DU348">
            <v>0</v>
          </cell>
          <cell r="DV348">
            <v>0</v>
          </cell>
          <cell r="DW348">
            <v>0</v>
          </cell>
          <cell r="DX348">
            <v>0</v>
          </cell>
          <cell r="DY348">
            <v>0</v>
          </cell>
          <cell r="DZ348">
            <v>0</v>
          </cell>
          <cell r="EA348">
            <v>0</v>
          </cell>
          <cell r="EB348">
            <v>0</v>
          </cell>
          <cell r="EC348">
            <v>0</v>
          </cell>
          <cell r="ED348">
            <v>0</v>
          </cell>
        </row>
        <row r="351"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>
            <v>0</v>
          </cell>
          <cell r="AB351">
            <v>0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  <cell r="AG351">
            <v>0</v>
          </cell>
          <cell r="AH351">
            <v>0</v>
          </cell>
          <cell r="AI351">
            <v>0</v>
          </cell>
          <cell r="AJ351">
            <v>0</v>
          </cell>
          <cell r="AK351">
            <v>0</v>
          </cell>
          <cell r="AL351">
            <v>0</v>
          </cell>
          <cell r="AM351">
            <v>0</v>
          </cell>
          <cell r="AN351">
            <v>0</v>
          </cell>
          <cell r="AO351">
            <v>0</v>
          </cell>
          <cell r="AP351">
            <v>0</v>
          </cell>
          <cell r="AQ351">
            <v>0</v>
          </cell>
          <cell r="AR351">
            <v>0</v>
          </cell>
          <cell r="AS351">
            <v>0</v>
          </cell>
          <cell r="AT351">
            <v>0</v>
          </cell>
          <cell r="AU351">
            <v>0</v>
          </cell>
          <cell r="AV351">
            <v>0</v>
          </cell>
          <cell r="AW351">
            <v>0</v>
          </cell>
          <cell r="AX351">
            <v>0</v>
          </cell>
          <cell r="AY351">
            <v>0</v>
          </cell>
          <cell r="AZ351">
            <v>0</v>
          </cell>
          <cell r="BA351">
            <v>0</v>
          </cell>
          <cell r="BB351">
            <v>0</v>
          </cell>
          <cell r="BC351">
            <v>0</v>
          </cell>
          <cell r="BD351">
            <v>0</v>
          </cell>
          <cell r="BE351">
            <v>0</v>
          </cell>
          <cell r="BF351">
            <v>0</v>
          </cell>
          <cell r="BG351">
            <v>0</v>
          </cell>
          <cell r="BH351">
            <v>0</v>
          </cell>
          <cell r="BI351">
            <v>0</v>
          </cell>
          <cell r="BJ351">
            <v>0</v>
          </cell>
          <cell r="BK351">
            <v>0</v>
          </cell>
          <cell r="BL351">
            <v>0</v>
          </cell>
          <cell r="BM351">
            <v>0</v>
          </cell>
          <cell r="BN351">
            <v>0</v>
          </cell>
          <cell r="BO351">
            <v>0</v>
          </cell>
          <cell r="BP351">
            <v>0</v>
          </cell>
          <cell r="BQ351">
            <v>0</v>
          </cell>
          <cell r="BR351">
            <v>0</v>
          </cell>
          <cell r="BS351">
            <v>0</v>
          </cell>
          <cell r="BT351">
            <v>0</v>
          </cell>
          <cell r="BU351">
            <v>0</v>
          </cell>
          <cell r="BV351">
            <v>0</v>
          </cell>
          <cell r="BW351">
            <v>0</v>
          </cell>
          <cell r="BX351">
            <v>0</v>
          </cell>
          <cell r="BY351">
            <v>0</v>
          </cell>
          <cell r="BZ351">
            <v>0</v>
          </cell>
          <cell r="CA351">
            <v>0</v>
          </cell>
          <cell r="CB351">
            <v>0</v>
          </cell>
          <cell r="CC351">
            <v>0</v>
          </cell>
          <cell r="CD351">
            <v>0</v>
          </cell>
          <cell r="CE351">
            <v>0</v>
          </cell>
          <cell r="CF351">
            <v>0</v>
          </cell>
          <cell r="CG351">
            <v>0</v>
          </cell>
          <cell r="CH351">
            <v>0</v>
          </cell>
          <cell r="CI351">
            <v>0</v>
          </cell>
          <cell r="CJ351">
            <v>0</v>
          </cell>
          <cell r="CK351">
            <v>0</v>
          </cell>
          <cell r="CL351">
            <v>0</v>
          </cell>
          <cell r="CM351">
            <v>0</v>
          </cell>
          <cell r="CN351">
            <v>0</v>
          </cell>
          <cell r="CO351">
            <v>0</v>
          </cell>
          <cell r="CP351">
            <v>0</v>
          </cell>
          <cell r="CQ351">
            <v>0</v>
          </cell>
          <cell r="CR351">
            <v>0</v>
          </cell>
          <cell r="CS351">
            <v>0</v>
          </cell>
          <cell r="CT351">
            <v>0</v>
          </cell>
          <cell r="CU351">
            <v>0</v>
          </cell>
          <cell r="CV351">
            <v>0</v>
          </cell>
          <cell r="CW351">
            <v>0</v>
          </cell>
          <cell r="CX351">
            <v>0</v>
          </cell>
          <cell r="CY351">
            <v>0</v>
          </cell>
          <cell r="CZ351">
            <v>0</v>
          </cell>
          <cell r="DA351">
            <v>0</v>
          </cell>
          <cell r="DB351">
            <v>0</v>
          </cell>
          <cell r="DC351">
            <v>0</v>
          </cell>
          <cell r="DD351">
            <v>0</v>
          </cell>
          <cell r="DE351">
            <v>0</v>
          </cell>
          <cell r="DF351">
            <v>0</v>
          </cell>
          <cell r="DG351">
            <v>0</v>
          </cell>
          <cell r="DH351">
            <v>0</v>
          </cell>
          <cell r="DI351">
            <v>0</v>
          </cell>
          <cell r="DJ351">
            <v>0</v>
          </cell>
          <cell r="DK351">
            <v>0</v>
          </cell>
          <cell r="DL351">
            <v>0</v>
          </cell>
          <cell r="DM351">
            <v>0</v>
          </cell>
          <cell r="DN351">
            <v>0</v>
          </cell>
          <cell r="DO351">
            <v>0</v>
          </cell>
          <cell r="DP351">
            <v>0</v>
          </cell>
          <cell r="DQ351">
            <v>0</v>
          </cell>
          <cell r="DR351">
            <v>0</v>
          </cell>
          <cell r="DS351">
            <v>0</v>
          </cell>
          <cell r="DT351">
            <v>0</v>
          </cell>
          <cell r="DU351">
            <v>0</v>
          </cell>
          <cell r="DV351">
            <v>0</v>
          </cell>
          <cell r="DW351">
            <v>0</v>
          </cell>
          <cell r="DX351">
            <v>0</v>
          </cell>
          <cell r="DY351">
            <v>0</v>
          </cell>
          <cell r="DZ351">
            <v>0</v>
          </cell>
          <cell r="EA351">
            <v>0</v>
          </cell>
          <cell r="EB351">
            <v>0</v>
          </cell>
          <cell r="EC351">
            <v>0</v>
          </cell>
          <cell r="ED351">
            <v>0</v>
          </cell>
        </row>
        <row r="352"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W352">
            <v>0</v>
          </cell>
          <cell r="X352">
            <v>0</v>
          </cell>
          <cell r="Y352">
            <v>0</v>
          </cell>
          <cell r="Z352">
            <v>0</v>
          </cell>
          <cell r="AA352">
            <v>0</v>
          </cell>
          <cell r="AB352">
            <v>0</v>
          </cell>
          <cell r="AC352">
            <v>0</v>
          </cell>
          <cell r="AD352">
            <v>0</v>
          </cell>
          <cell r="AE352">
            <v>0</v>
          </cell>
          <cell r="AF352">
            <v>0</v>
          </cell>
          <cell r="AG352">
            <v>0</v>
          </cell>
          <cell r="AH352">
            <v>0</v>
          </cell>
          <cell r="AI352">
            <v>0</v>
          </cell>
          <cell r="AJ352">
            <v>0</v>
          </cell>
          <cell r="AK352">
            <v>0</v>
          </cell>
          <cell r="AL352">
            <v>0</v>
          </cell>
          <cell r="AM352">
            <v>0</v>
          </cell>
          <cell r="AN352">
            <v>0</v>
          </cell>
          <cell r="AO352">
            <v>0</v>
          </cell>
          <cell r="AP352">
            <v>0</v>
          </cell>
          <cell r="AQ352">
            <v>0</v>
          </cell>
          <cell r="AR352">
            <v>0</v>
          </cell>
          <cell r="AS352">
            <v>0</v>
          </cell>
          <cell r="AT352">
            <v>0</v>
          </cell>
          <cell r="AU352">
            <v>0</v>
          </cell>
          <cell r="AV352">
            <v>0</v>
          </cell>
          <cell r="AW352">
            <v>0</v>
          </cell>
          <cell r="AX352">
            <v>0</v>
          </cell>
          <cell r="AY352">
            <v>0</v>
          </cell>
          <cell r="AZ352">
            <v>0</v>
          </cell>
          <cell r="BA352">
            <v>0</v>
          </cell>
          <cell r="BB352">
            <v>0</v>
          </cell>
          <cell r="BC352">
            <v>0</v>
          </cell>
          <cell r="BD352">
            <v>0</v>
          </cell>
          <cell r="BE352">
            <v>0</v>
          </cell>
          <cell r="BF352">
            <v>0</v>
          </cell>
          <cell r="BG352">
            <v>0</v>
          </cell>
          <cell r="BH352">
            <v>0</v>
          </cell>
          <cell r="BI352">
            <v>0</v>
          </cell>
          <cell r="BJ352">
            <v>0</v>
          </cell>
          <cell r="BK352">
            <v>0</v>
          </cell>
          <cell r="BL352">
            <v>0</v>
          </cell>
          <cell r="BM352">
            <v>0</v>
          </cell>
          <cell r="BN352">
            <v>0</v>
          </cell>
          <cell r="BO352">
            <v>0</v>
          </cell>
          <cell r="BP352">
            <v>0</v>
          </cell>
          <cell r="BQ352">
            <v>0</v>
          </cell>
          <cell r="BR352">
            <v>0</v>
          </cell>
          <cell r="BS352">
            <v>0</v>
          </cell>
          <cell r="BT352">
            <v>0</v>
          </cell>
          <cell r="BU352">
            <v>0</v>
          </cell>
          <cell r="BV352">
            <v>0</v>
          </cell>
          <cell r="BW352">
            <v>0</v>
          </cell>
          <cell r="BX352">
            <v>0</v>
          </cell>
          <cell r="BY352">
            <v>0</v>
          </cell>
          <cell r="BZ352">
            <v>0</v>
          </cell>
          <cell r="CA352">
            <v>0</v>
          </cell>
          <cell r="CB352">
            <v>0</v>
          </cell>
          <cell r="CC352">
            <v>0</v>
          </cell>
          <cell r="CD352">
            <v>0</v>
          </cell>
          <cell r="CE352">
            <v>0</v>
          </cell>
          <cell r="CF352">
            <v>0</v>
          </cell>
          <cell r="CG352">
            <v>0</v>
          </cell>
          <cell r="CH352">
            <v>0</v>
          </cell>
          <cell r="CI352">
            <v>0</v>
          </cell>
          <cell r="CJ352">
            <v>0</v>
          </cell>
          <cell r="CK352">
            <v>0</v>
          </cell>
          <cell r="CL352">
            <v>0</v>
          </cell>
          <cell r="CM352">
            <v>0</v>
          </cell>
          <cell r="CN352">
            <v>0</v>
          </cell>
          <cell r="CO352">
            <v>0</v>
          </cell>
          <cell r="CP352">
            <v>0</v>
          </cell>
          <cell r="CQ352">
            <v>0</v>
          </cell>
          <cell r="CR352">
            <v>0</v>
          </cell>
          <cell r="CS352">
            <v>0</v>
          </cell>
          <cell r="CT352">
            <v>0</v>
          </cell>
          <cell r="CU352">
            <v>0</v>
          </cell>
          <cell r="CV352">
            <v>0</v>
          </cell>
          <cell r="CW352">
            <v>0</v>
          </cell>
          <cell r="CX352">
            <v>0</v>
          </cell>
          <cell r="CY352">
            <v>0</v>
          </cell>
          <cell r="CZ352">
            <v>0</v>
          </cell>
          <cell r="DA352">
            <v>0</v>
          </cell>
          <cell r="DB352">
            <v>0</v>
          </cell>
          <cell r="DC352">
            <v>0</v>
          </cell>
          <cell r="DD352">
            <v>0</v>
          </cell>
          <cell r="DE352">
            <v>0</v>
          </cell>
          <cell r="DF352">
            <v>0</v>
          </cell>
          <cell r="DG352">
            <v>0</v>
          </cell>
          <cell r="DH352">
            <v>0</v>
          </cell>
          <cell r="DI352">
            <v>0</v>
          </cell>
          <cell r="DJ352">
            <v>0</v>
          </cell>
          <cell r="DK352">
            <v>0</v>
          </cell>
          <cell r="DL352">
            <v>0</v>
          </cell>
          <cell r="DM352">
            <v>0</v>
          </cell>
          <cell r="DN352">
            <v>0</v>
          </cell>
          <cell r="DO352">
            <v>0</v>
          </cell>
          <cell r="DP352">
            <v>0</v>
          </cell>
          <cell r="DQ352">
            <v>0</v>
          </cell>
          <cell r="DR352">
            <v>0</v>
          </cell>
          <cell r="DS352">
            <v>0</v>
          </cell>
          <cell r="DT352">
            <v>0</v>
          </cell>
          <cell r="DU352">
            <v>0</v>
          </cell>
          <cell r="DV352">
            <v>0</v>
          </cell>
          <cell r="DW352">
            <v>0</v>
          </cell>
          <cell r="DX352">
            <v>0</v>
          </cell>
          <cell r="DY352">
            <v>0</v>
          </cell>
          <cell r="DZ352">
            <v>0</v>
          </cell>
          <cell r="EA352">
            <v>0</v>
          </cell>
          <cell r="EB352">
            <v>0</v>
          </cell>
          <cell r="EC352">
            <v>0</v>
          </cell>
          <cell r="ED352">
            <v>0</v>
          </cell>
        </row>
        <row r="353"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  <cell r="Z353">
            <v>0</v>
          </cell>
          <cell r="AA353">
            <v>0</v>
          </cell>
          <cell r="AB353">
            <v>0</v>
          </cell>
          <cell r="AC353">
            <v>0</v>
          </cell>
          <cell r="AD353">
            <v>0</v>
          </cell>
          <cell r="AE353">
            <v>0</v>
          </cell>
          <cell r="AF353">
            <v>0</v>
          </cell>
          <cell r="AG353">
            <v>0</v>
          </cell>
          <cell r="AH353">
            <v>0</v>
          </cell>
          <cell r="AI353">
            <v>0</v>
          </cell>
          <cell r="AJ353">
            <v>0</v>
          </cell>
          <cell r="AK353">
            <v>0</v>
          </cell>
          <cell r="AL353">
            <v>0</v>
          </cell>
          <cell r="AM353">
            <v>0</v>
          </cell>
          <cell r="AN353">
            <v>0</v>
          </cell>
          <cell r="AO353">
            <v>0</v>
          </cell>
          <cell r="AP353">
            <v>0</v>
          </cell>
          <cell r="AQ353">
            <v>0</v>
          </cell>
          <cell r="AR353">
            <v>0</v>
          </cell>
          <cell r="AS353">
            <v>0</v>
          </cell>
          <cell r="AT353">
            <v>0</v>
          </cell>
          <cell r="AU353">
            <v>0</v>
          </cell>
          <cell r="AV353">
            <v>0</v>
          </cell>
          <cell r="AW353">
            <v>0</v>
          </cell>
          <cell r="AX353">
            <v>0</v>
          </cell>
          <cell r="AY353">
            <v>0</v>
          </cell>
          <cell r="AZ353">
            <v>0</v>
          </cell>
          <cell r="BA353">
            <v>0</v>
          </cell>
          <cell r="BB353">
            <v>0</v>
          </cell>
          <cell r="BC353">
            <v>0</v>
          </cell>
          <cell r="BD353">
            <v>0</v>
          </cell>
          <cell r="BE353">
            <v>0</v>
          </cell>
          <cell r="BF353">
            <v>0</v>
          </cell>
          <cell r="BG353">
            <v>0</v>
          </cell>
          <cell r="BH353">
            <v>0</v>
          </cell>
          <cell r="BI353">
            <v>0</v>
          </cell>
          <cell r="BJ353">
            <v>0</v>
          </cell>
          <cell r="BK353">
            <v>0</v>
          </cell>
          <cell r="BL353">
            <v>0</v>
          </cell>
          <cell r="BM353">
            <v>0</v>
          </cell>
          <cell r="BN353">
            <v>0</v>
          </cell>
          <cell r="BO353">
            <v>0</v>
          </cell>
          <cell r="BP353">
            <v>0</v>
          </cell>
          <cell r="BQ353">
            <v>0</v>
          </cell>
          <cell r="BR353">
            <v>0</v>
          </cell>
          <cell r="BS353">
            <v>0</v>
          </cell>
          <cell r="BT353">
            <v>0</v>
          </cell>
          <cell r="BU353">
            <v>0</v>
          </cell>
          <cell r="BV353">
            <v>0</v>
          </cell>
          <cell r="BW353">
            <v>0</v>
          </cell>
          <cell r="BX353">
            <v>0</v>
          </cell>
          <cell r="BY353">
            <v>0</v>
          </cell>
          <cell r="BZ353">
            <v>0</v>
          </cell>
          <cell r="CA353">
            <v>0</v>
          </cell>
          <cell r="CB353">
            <v>0</v>
          </cell>
          <cell r="CC353">
            <v>0</v>
          </cell>
          <cell r="CD353">
            <v>0</v>
          </cell>
          <cell r="CE353">
            <v>0</v>
          </cell>
          <cell r="CF353">
            <v>0</v>
          </cell>
          <cell r="CG353">
            <v>0</v>
          </cell>
          <cell r="CH353">
            <v>0</v>
          </cell>
          <cell r="CI353">
            <v>0</v>
          </cell>
          <cell r="CJ353">
            <v>0</v>
          </cell>
          <cell r="CK353">
            <v>0</v>
          </cell>
          <cell r="CL353">
            <v>0</v>
          </cell>
          <cell r="CM353">
            <v>0</v>
          </cell>
          <cell r="CN353">
            <v>0</v>
          </cell>
          <cell r="CO353">
            <v>0</v>
          </cell>
          <cell r="CP353">
            <v>0</v>
          </cell>
          <cell r="CQ353">
            <v>0</v>
          </cell>
          <cell r="CR353">
            <v>0</v>
          </cell>
          <cell r="CS353">
            <v>0</v>
          </cell>
          <cell r="CT353">
            <v>0</v>
          </cell>
          <cell r="CU353">
            <v>0</v>
          </cell>
          <cell r="CV353">
            <v>0</v>
          </cell>
          <cell r="CW353">
            <v>0</v>
          </cell>
          <cell r="CX353">
            <v>0</v>
          </cell>
          <cell r="CY353">
            <v>0</v>
          </cell>
          <cell r="CZ353">
            <v>0</v>
          </cell>
          <cell r="DA353">
            <v>0</v>
          </cell>
          <cell r="DB353">
            <v>0</v>
          </cell>
          <cell r="DC353">
            <v>0</v>
          </cell>
          <cell r="DD353">
            <v>0</v>
          </cell>
          <cell r="DE353">
            <v>0</v>
          </cell>
          <cell r="DF353">
            <v>0</v>
          </cell>
          <cell r="DG353">
            <v>0</v>
          </cell>
          <cell r="DH353">
            <v>0</v>
          </cell>
          <cell r="DI353">
            <v>0</v>
          </cell>
          <cell r="DJ353">
            <v>0</v>
          </cell>
          <cell r="DK353">
            <v>0</v>
          </cell>
          <cell r="DL353">
            <v>0</v>
          </cell>
          <cell r="DM353">
            <v>0</v>
          </cell>
          <cell r="DN353">
            <v>0</v>
          </cell>
          <cell r="DO353">
            <v>0</v>
          </cell>
          <cell r="DP353">
            <v>0</v>
          </cell>
          <cell r="DQ353">
            <v>0</v>
          </cell>
          <cell r="DR353">
            <v>0</v>
          </cell>
          <cell r="DS353">
            <v>0</v>
          </cell>
          <cell r="DT353">
            <v>0</v>
          </cell>
          <cell r="DU353">
            <v>0</v>
          </cell>
          <cell r="DV353">
            <v>0</v>
          </cell>
          <cell r="DW353">
            <v>0</v>
          </cell>
          <cell r="DX353">
            <v>0</v>
          </cell>
          <cell r="DY353">
            <v>0</v>
          </cell>
          <cell r="DZ353">
            <v>0</v>
          </cell>
          <cell r="EA353">
            <v>0</v>
          </cell>
          <cell r="EB353">
            <v>0</v>
          </cell>
          <cell r="EC353">
            <v>0</v>
          </cell>
          <cell r="ED353">
            <v>0</v>
          </cell>
        </row>
        <row r="354"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B354">
            <v>0</v>
          </cell>
          <cell r="AC354">
            <v>0</v>
          </cell>
          <cell r="AD354">
            <v>0</v>
          </cell>
          <cell r="AE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J354">
            <v>0</v>
          </cell>
          <cell r="AK354">
            <v>0</v>
          </cell>
          <cell r="AL354">
            <v>0</v>
          </cell>
          <cell r="AM354">
            <v>0</v>
          </cell>
          <cell r="AN354">
            <v>0</v>
          </cell>
          <cell r="AO354">
            <v>0</v>
          </cell>
          <cell r="AP354">
            <v>0</v>
          </cell>
          <cell r="AQ354">
            <v>0</v>
          </cell>
          <cell r="AR354">
            <v>0</v>
          </cell>
          <cell r="AS354">
            <v>0</v>
          </cell>
          <cell r="AT354">
            <v>0</v>
          </cell>
          <cell r="AU354">
            <v>0</v>
          </cell>
          <cell r="AV354">
            <v>0</v>
          </cell>
          <cell r="AW354">
            <v>0</v>
          </cell>
          <cell r="AX354">
            <v>0</v>
          </cell>
          <cell r="AY354">
            <v>0</v>
          </cell>
          <cell r="AZ354">
            <v>0</v>
          </cell>
          <cell r="BA354">
            <v>0</v>
          </cell>
          <cell r="BB354">
            <v>0</v>
          </cell>
          <cell r="BC354">
            <v>0</v>
          </cell>
          <cell r="BD354">
            <v>0</v>
          </cell>
          <cell r="BE354">
            <v>0</v>
          </cell>
          <cell r="BF354">
            <v>0</v>
          </cell>
          <cell r="BG354">
            <v>0</v>
          </cell>
          <cell r="BH354">
            <v>0</v>
          </cell>
          <cell r="BI354">
            <v>0</v>
          </cell>
          <cell r="BJ354">
            <v>0</v>
          </cell>
          <cell r="BK354">
            <v>0</v>
          </cell>
          <cell r="BL354">
            <v>0</v>
          </cell>
          <cell r="BM354">
            <v>0</v>
          </cell>
          <cell r="BN354">
            <v>0</v>
          </cell>
          <cell r="BO354">
            <v>0</v>
          </cell>
          <cell r="BP354">
            <v>0</v>
          </cell>
          <cell r="BQ354">
            <v>0</v>
          </cell>
          <cell r="BR354">
            <v>0</v>
          </cell>
          <cell r="BS354">
            <v>0</v>
          </cell>
          <cell r="BT354">
            <v>0</v>
          </cell>
          <cell r="BU354">
            <v>0</v>
          </cell>
          <cell r="BV354">
            <v>0</v>
          </cell>
          <cell r="BW354">
            <v>0</v>
          </cell>
          <cell r="BX354">
            <v>0</v>
          </cell>
          <cell r="BY354">
            <v>0</v>
          </cell>
          <cell r="BZ354">
            <v>0</v>
          </cell>
          <cell r="CA354">
            <v>0</v>
          </cell>
          <cell r="CB354">
            <v>0</v>
          </cell>
          <cell r="CC354">
            <v>0</v>
          </cell>
          <cell r="CD354">
            <v>0</v>
          </cell>
          <cell r="CE354">
            <v>0</v>
          </cell>
          <cell r="CF354">
            <v>0</v>
          </cell>
          <cell r="CG354">
            <v>0</v>
          </cell>
          <cell r="CH354">
            <v>0</v>
          </cell>
          <cell r="CI354">
            <v>0</v>
          </cell>
          <cell r="CJ354">
            <v>0</v>
          </cell>
          <cell r="CK354">
            <v>0</v>
          </cell>
          <cell r="CL354">
            <v>0</v>
          </cell>
          <cell r="CM354">
            <v>0</v>
          </cell>
          <cell r="CN354">
            <v>0</v>
          </cell>
          <cell r="CO354">
            <v>0</v>
          </cell>
          <cell r="CP354">
            <v>0</v>
          </cell>
          <cell r="CQ354">
            <v>0</v>
          </cell>
          <cell r="CR354">
            <v>0</v>
          </cell>
          <cell r="CS354">
            <v>0</v>
          </cell>
          <cell r="CT354">
            <v>0</v>
          </cell>
          <cell r="CU354">
            <v>0</v>
          </cell>
          <cell r="CV354">
            <v>0</v>
          </cell>
          <cell r="CW354">
            <v>0</v>
          </cell>
          <cell r="CX354">
            <v>0</v>
          </cell>
          <cell r="CY354">
            <v>0</v>
          </cell>
          <cell r="CZ354">
            <v>0</v>
          </cell>
          <cell r="DA354">
            <v>0</v>
          </cell>
          <cell r="DB354">
            <v>0</v>
          </cell>
          <cell r="DC354">
            <v>0</v>
          </cell>
          <cell r="DD354">
            <v>0</v>
          </cell>
          <cell r="DE354">
            <v>0</v>
          </cell>
          <cell r="DF354">
            <v>0</v>
          </cell>
          <cell r="DG354">
            <v>0</v>
          </cell>
          <cell r="DH354">
            <v>0</v>
          </cell>
          <cell r="DI354">
            <v>0</v>
          </cell>
          <cell r="DJ354">
            <v>0</v>
          </cell>
          <cell r="DK354">
            <v>0</v>
          </cell>
          <cell r="DL354">
            <v>0</v>
          </cell>
          <cell r="DM354">
            <v>0</v>
          </cell>
          <cell r="DN354">
            <v>0</v>
          </cell>
          <cell r="DO354">
            <v>0</v>
          </cell>
          <cell r="DP354">
            <v>0</v>
          </cell>
          <cell r="DQ354">
            <v>0</v>
          </cell>
          <cell r="DR354">
            <v>0</v>
          </cell>
          <cell r="DS354">
            <v>0</v>
          </cell>
          <cell r="DT354">
            <v>0</v>
          </cell>
          <cell r="DU354">
            <v>0</v>
          </cell>
          <cell r="DV354">
            <v>0</v>
          </cell>
          <cell r="DW354">
            <v>0</v>
          </cell>
          <cell r="DX354">
            <v>0</v>
          </cell>
          <cell r="DY354">
            <v>0</v>
          </cell>
          <cell r="DZ354">
            <v>0</v>
          </cell>
          <cell r="EA354">
            <v>0</v>
          </cell>
          <cell r="EB354">
            <v>0</v>
          </cell>
          <cell r="EC354">
            <v>0</v>
          </cell>
          <cell r="ED354">
            <v>0</v>
          </cell>
        </row>
        <row r="355">
          <cell r="F355">
            <v>0</v>
          </cell>
          <cell r="G355">
            <v>0</v>
          </cell>
          <cell r="H355">
            <v>-211.50910000000022</v>
          </cell>
          <cell r="I355">
            <v>-183.864251</v>
          </cell>
          <cell r="J355">
            <v>0</v>
          </cell>
          <cell r="K355">
            <v>0</v>
          </cell>
          <cell r="L355">
            <v>-1000.6709999999985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-5135.066599999991</v>
          </cell>
          <cell r="S355">
            <v>0</v>
          </cell>
          <cell r="T355">
            <v>0</v>
          </cell>
          <cell r="U355">
            <v>0</v>
          </cell>
          <cell r="V355">
            <v>-668.85899999999674</v>
          </cell>
          <cell r="W355">
            <v>0</v>
          </cell>
          <cell r="X355">
            <v>-316.16300000000047</v>
          </cell>
          <cell r="Y355">
            <v>-2862.3800000000047</v>
          </cell>
          <cell r="Z355">
            <v>-1287.6646000000001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E355">
            <v>-24337.923699999927</v>
          </cell>
          <cell r="AF355">
            <v>0</v>
          </cell>
          <cell r="AG355">
            <v>199.0952999999995</v>
          </cell>
          <cell r="AH355">
            <v>-315.23600000000079</v>
          </cell>
          <cell r="AI355">
            <v>-167.09300000000076</v>
          </cell>
          <cell r="AJ355">
            <v>0</v>
          </cell>
          <cell r="AK355">
            <v>0</v>
          </cell>
          <cell r="AL355">
            <v>-9419.6500000000233</v>
          </cell>
          <cell r="AM355">
            <v>-14635.039999999979</v>
          </cell>
          <cell r="AN355">
            <v>0</v>
          </cell>
          <cell r="AO355">
            <v>0</v>
          </cell>
          <cell r="AP355">
            <v>0</v>
          </cell>
          <cell r="AQ355">
            <v>0</v>
          </cell>
          <cell r="AR355">
            <v>-17808.731000000029</v>
          </cell>
          <cell r="AS355">
            <v>0</v>
          </cell>
          <cell r="AT355">
            <v>202.07200000000012</v>
          </cell>
          <cell r="AU355">
            <v>-389.71399999999994</v>
          </cell>
          <cell r="AV355">
            <v>-312.61799999999494</v>
          </cell>
          <cell r="AW355">
            <v>0</v>
          </cell>
          <cell r="AX355">
            <v>-908.78100000000268</v>
          </cell>
          <cell r="AY355">
            <v>-10908.279999999999</v>
          </cell>
          <cell r="AZ355">
            <v>-5491.4100000000035</v>
          </cell>
          <cell r="BA355">
            <v>0</v>
          </cell>
          <cell r="BB355">
            <v>0</v>
          </cell>
          <cell r="BC355">
            <v>0</v>
          </cell>
          <cell r="BD355">
            <v>0</v>
          </cell>
          <cell r="BE355">
            <v>-25501.516699999804</v>
          </cell>
          <cell r="BF355">
            <v>0</v>
          </cell>
          <cell r="BG355">
            <v>0</v>
          </cell>
          <cell r="BH355">
            <v>-427.68469999999979</v>
          </cell>
          <cell r="BI355">
            <v>-677.40600000000268</v>
          </cell>
          <cell r="BJ355">
            <v>0</v>
          </cell>
          <cell r="BK355">
            <v>-299.53600000000006</v>
          </cell>
          <cell r="BL355">
            <v>-10234.049999999988</v>
          </cell>
          <cell r="BM355">
            <v>-13862.839999999967</v>
          </cell>
          <cell r="BN355">
            <v>0</v>
          </cell>
          <cell r="BO355">
            <v>0</v>
          </cell>
          <cell r="BP355">
            <v>0</v>
          </cell>
          <cell r="BQ355">
            <v>0</v>
          </cell>
          <cell r="BR355">
            <v>-40281.157300000079</v>
          </cell>
          <cell r="BS355">
            <v>0</v>
          </cell>
          <cell r="BT355">
            <v>-88.946399999999812</v>
          </cell>
          <cell r="BU355">
            <v>-1018.385000000002</v>
          </cell>
          <cell r="BV355">
            <v>-87.463000000003376</v>
          </cell>
          <cell r="BW355">
            <v>-186.45889999999963</v>
          </cell>
          <cell r="BX355">
            <v>-828.99800000000323</v>
          </cell>
          <cell r="BY355">
            <v>-16074.300000000047</v>
          </cell>
          <cell r="BZ355">
            <v>-21629.5</v>
          </cell>
          <cell r="CA355">
            <v>-367.10599999999977</v>
          </cell>
          <cell r="CB355">
            <v>0</v>
          </cell>
          <cell r="CC355">
            <v>0</v>
          </cell>
          <cell r="CD355">
            <v>0</v>
          </cell>
          <cell r="CE355">
            <v>-40299.088089999976</v>
          </cell>
          <cell r="CF355">
            <v>0</v>
          </cell>
          <cell r="CG355">
            <v>1.2426999999997861</v>
          </cell>
          <cell r="CH355">
            <v>-1590.2936899999913</v>
          </cell>
          <cell r="CI355">
            <v>-1635.4899999999907</v>
          </cell>
          <cell r="CJ355">
            <v>-1622.5339999999997</v>
          </cell>
          <cell r="CK355">
            <v>-751.60700000000361</v>
          </cell>
          <cell r="CL355">
            <v>-12842.139999999898</v>
          </cell>
          <cell r="CM355">
            <v>-21588.599999999977</v>
          </cell>
          <cell r="CN355">
            <v>0</v>
          </cell>
          <cell r="CO355">
            <v>-277.94410000000016</v>
          </cell>
          <cell r="CP355">
            <v>0</v>
          </cell>
          <cell r="CQ355">
            <v>8.2779999999984284</v>
          </cell>
          <cell r="CR355">
            <v>-45104.611999999732</v>
          </cell>
          <cell r="CS355">
            <v>99.80800000000454</v>
          </cell>
          <cell r="CT355">
            <v>495.40999999997439</v>
          </cell>
          <cell r="CU355">
            <v>-1691.4599999999627</v>
          </cell>
          <cell r="CV355">
            <v>-1025.5500000000466</v>
          </cell>
          <cell r="CW355">
            <v>-1344.4900000000052</v>
          </cell>
          <cell r="CX355">
            <v>-1363.4449999999997</v>
          </cell>
          <cell r="CY355">
            <v>-20187</v>
          </cell>
          <cell r="CZ355">
            <v>-21578</v>
          </cell>
          <cell r="DA355">
            <v>-950.38999999999942</v>
          </cell>
          <cell r="DB355">
            <v>-629.91400000000431</v>
          </cell>
          <cell r="DC355">
            <v>1170.179999999993</v>
          </cell>
          <cell r="DD355">
            <v>1900.2390000000596</v>
          </cell>
          <cell r="DE355">
            <v>0</v>
          </cell>
          <cell r="DF355">
            <v>0</v>
          </cell>
          <cell r="DG355">
            <v>0</v>
          </cell>
          <cell r="DH355">
            <v>0</v>
          </cell>
          <cell r="DI355">
            <v>0</v>
          </cell>
          <cell r="DJ355">
            <v>0</v>
          </cell>
          <cell r="DK355">
            <v>0</v>
          </cell>
          <cell r="DL355">
            <v>0</v>
          </cell>
          <cell r="DM355">
            <v>0</v>
          </cell>
          <cell r="DN355">
            <v>0</v>
          </cell>
          <cell r="DO355">
            <v>0</v>
          </cell>
          <cell r="DP355">
            <v>0</v>
          </cell>
          <cell r="DQ355">
            <v>0</v>
          </cell>
          <cell r="DR355">
            <v>0</v>
          </cell>
          <cell r="DS355">
            <v>0</v>
          </cell>
          <cell r="DT355">
            <v>0</v>
          </cell>
          <cell r="DU355">
            <v>0</v>
          </cell>
          <cell r="DV355">
            <v>0</v>
          </cell>
          <cell r="DW355">
            <v>0</v>
          </cell>
          <cell r="DX355">
            <v>0</v>
          </cell>
          <cell r="DY355">
            <v>0</v>
          </cell>
          <cell r="DZ355">
            <v>0</v>
          </cell>
          <cell r="EA355">
            <v>0</v>
          </cell>
          <cell r="EB355">
            <v>0</v>
          </cell>
          <cell r="EC355">
            <v>0</v>
          </cell>
          <cell r="ED355">
            <v>0</v>
          </cell>
        </row>
        <row r="356"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-2536.5859999999993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-1288.9089999999997</v>
          </cell>
          <cell r="S356">
            <v>0</v>
          </cell>
          <cell r="T356">
            <v>1.6100000000005821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-1290.5190000000002</v>
          </cell>
          <cell r="Z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0</v>
          </cell>
          <cell r="AE356">
            <v>-5484.9900000000198</v>
          </cell>
          <cell r="AF356">
            <v>0</v>
          </cell>
          <cell r="AG356">
            <v>0</v>
          </cell>
          <cell r="AH356">
            <v>0</v>
          </cell>
          <cell r="AI356">
            <v>0</v>
          </cell>
          <cell r="AJ356">
            <v>0</v>
          </cell>
          <cell r="AK356">
            <v>0</v>
          </cell>
          <cell r="AL356">
            <v>-3033.8699999999953</v>
          </cell>
          <cell r="AM356">
            <v>-2451.1200000000244</v>
          </cell>
          <cell r="AN356">
            <v>0</v>
          </cell>
          <cell r="AO356">
            <v>0</v>
          </cell>
          <cell r="AP356">
            <v>0</v>
          </cell>
          <cell r="AQ356">
            <v>0</v>
          </cell>
          <cell r="AR356">
            <v>-3157.0605999999971</v>
          </cell>
          <cell r="AS356">
            <v>0</v>
          </cell>
          <cell r="AT356">
            <v>0</v>
          </cell>
          <cell r="AU356">
            <v>0</v>
          </cell>
          <cell r="AV356">
            <v>-265.88060000000041</v>
          </cell>
          <cell r="AW356">
            <v>0</v>
          </cell>
          <cell r="AX356">
            <v>0</v>
          </cell>
          <cell r="AY356">
            <v>-1775.3500000000058</v>
          </cell>
          <cell r="AZ356">
            <v>-1115.8300000000017</v>
          </cell>
          <cell r="BA356">
            <v>0</v>
          </cell>
          <cell r="BB356">
            <v>0</v>
          </cell>
          <cell r="BC356">
            <v>0</v>
          </cell>
          <cell r="BD356">
            <v>0</v>
          </cell>
          <cell r="BE356">
            <v>-7466.6520000000019</v>
          </cell>
          <cell r="BF356">
            <v>0</v>
          </cell>
          <cell r="BG356">
            <v>0</v>
          </cell>
          <cell r="BH356">
            <v>-117.30500000000029</v>
          </cell>
          <cell r="BI356">
            <v>-358.3070000000007</v>
          </cell>
          <cell r="BJ356">
            <v>0</v>
          </cell>
          <cell r="BK356">
            <v>0</v>
          </cell>
          <cell r="BL356">
            <v>-2916.4799999999959</v>
          </cell>
          <cell r="BM356">
            <v>-4074.5599999999977</v>
          </cell>
          <cell r="BN356">
            <v>0</v>
          </cell>
          <cell r="BO356">
            <v>0</v>
          </cell>
          <cell r="BP356">
            <v>0</v>
          </cell>
          <cell r="BQ356">
            <v>0</v>
          </cell>
          <cell r="BR356">
            <v>-15715.087300000014</v>
          </cell>
          <cell r="BS356">
            <v>0</v>
          </cell>
          <cell r="BT356">
            <v>0</v>
          </cell>
          <cell r="BU356">
            <v>-526.41699999999946</v>
          </cell>
          <cell r="BV356">
            <v>0</v>
          </cell>
          <cell r="BW356">
            <v>0</v>
          </cell>
          <cell r="BX356">
            <v>0</v>
          </cell>
          <cell r="BY356">
            <v>-2545.7300000000105</v>
          </cell>
          <cell r="BZ356">
            <v>-12164.159999999974</v>
          </cell>
          <cell r="CA356">
            <v>-478.78029999999944</v>
          </cell>
          <cell r="CB356">
            <v>0</v>
          </cell>
          <cell r="CC356">
            <v>0</v>
          </cell>
          <cell r="CD356">
            <v>0</v>
          </cell>
          <cell r="CE356">
            <v>-3814.6779999999562</v>
          </cell>
          <cell r="CF356">
            <v>0</v>
          </cell>
          <cell r="CG356">
            <v>0</v>
          </cell>
          <cell r="CH356">
            <v>-255.85499999999956</v>
          </cell>
          <cell r="CI356">
            <v>-503.12900000000081</v>
          </cell>
          <cell r="CJ356">
            <v>-42.894000000000233</v>
          </cell>
          <cell r="CK356">
            <v>0</v>
          </cell>
          <cell r="CL356">
            <v>-3012.7999999999884</v>
          </cell>
          <cell r="CM356">
            <v>0</v>
          </cell>
          <cell r="CN356">
            <v>0</v>
          </cell>
          <cell r="CO356">
            <v>0</v>
          </cell>
          <cell r="CP356">
            <v>0</v>
          </cell>
          <cell r="CQ356">
            <v>0</v>
          </cell>
          <cell r="CR356">
            <v>-7196.8730000001378</v>
          </cell>
          <cell r="CS356">
            <v>0</v>
          </cell>
          <cell r="CT356">
            <v>-1032.7559999999939</v>
          </cell>
          <cell r="CU356">
            <v>-45.152999999998428</v>
          </cell>
          <cell r="CV356">
            <v>-372.44000000000233</v>
          </cell>
          <cell r="CW356">
            <v>-60.476999999998952</v>
          </cell>
          <cell r="CX356">
            <v>0.27699999999822467</v>
          </cell>
          <cell r="CY356">
            <v>-1602.0400000000081</v>
          </cell>
          <cell r="CZ356">
            <v>-2430.7799999999697</v>
          </cell>
          <cell r="DA356">
            <v>-268.74200000000019</v>
          </cell>
          <cell r="DB356">
            <v>0</v>
          </cell>
          <cell r="DC356">
            <v>68.882000000001426</v>
          </cell>
          <cell r="DD356">
            <v>-1453.6440000000002</v>
          </cell>
          <cell r="DE356">
            <v>0</v>
          </cell>
          <cell r="DF356">
            <v>0</v>
          </cell>
          <cell r="DG356">
            <v>0</v>
          </cell>
          <cell r="DH356">
            <v>0</v>
          </cell>
          <cell r="DI356">
            <v>0</v>
          </cell>
          <cell r="DJ356">
            <v>0</v>
          </cell>
          <cell r="DK356">
            <v>0</v>
          </cell>
          <cell r="DL356">
            <v>0</v>
          </cell>
          <cell r="DM356">
            <v>0</v>
          </cell>
          <cell r="DN356">
            <v>0</v>
          </cell>
          <cell r="DO356">
            <v>0</v>
          </cell>
          <cell r="DP356">
            <v>0</v>
          </cell>
          <cell r="DQ356">
            <v>0</v>
          </cell>
          <cell r="DR356">
            <v>0</v>
          </cell>
          <cell r="DS356">
            <v>0</v>
          </cell>
          <cell r="DT356">
            <v>0</v>
          </cell>
          <cell r="DU356">
            <v>0</v>
          </cell>
          <cell r="DV356">
            <v>0</v>
          </cell>
          <cell r="DW356">
            <v>0</v>
          </cell>
          <cell r="DX356">
            <v>0</v>
          </cell>
          <cell r="DY356">
            <v>0</v>
          </cell>
          <cell r="DZ356">
            <v>0</v>
          </cell>
          <cell r="EA356">
            <v>0</v>
          </cell>
          <cell r="EB356">
            <v>0</v>
          </cell>
          <cell r="EC356">
            <v>0</v>
          </cell>
          <cell r="ED356">
            <v>0</v>
          </cell>
        </row>
        <row r="357"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  <cell r="W357">
            <v>0</v>
          </cell>
          <cell r="X357">
            <v>0</v>
          </cell>
          <cell r="Y357">
            <v>0</v>
          </cell>
          <cell r="Z357">
            <v>0</v>
          </cell>
          <cell r="AA357">
            <v>0</v>
          </cell>
          <cell r="AB357">
            <v>0</v>
          </cell>
          <cell r="AC357">
            <v>0</v>
          </cell>
          <cell r="AD357">
            <v>0</v>
          </cell>
          <cell r="AE357">
            <v>0</v>
          </cell>
          <cell r="AF357">
            <v>0</v>
          </cell>
          <cell r="AG357">
            <v>0</v>
          </cell>
          <cell r="AH357">
            <v>0</v>
          </cell>
          <cell r="AI357">
            <v>0</v>
          </cell>
          <cell r="AJ357">
            <v>0</v>
          </cell>
          <cell r="AK357">
            <v>0</v>
          </cell>
          <cell r="AL357">
            <v>0</v>
          </cell>
          <cell r="AM357">
            <v>0</v>
          </cell>
          <cell r="AN357">
            <v>0</v>
          </cell>
          <cell r="AO357">
            <v>0</v>
          </cell>
          <cell r="AP357">
            <v>0</v>
          </cell>
          <cell r="AQ357">
            <v>0</v>
          </cell>
          <cell r="AR357">
            <v>0</v>
          </cell>
          <cell r="AS357">
            <v>0</v>
          </cell>
          <cell r="AT357">
            <v>0</v>
          </cell>
          <cell r="AU357">
            <v>0</v>
          </cell>
          <cell r="AV357">
            <v>0</v>
          </cell>
          <cell r="AW357">
            <v>0</v>
          </cell>
          <cell r="AX357">
            <v>0</v>
          </cell>
          <cell r="AY357">
            <v>0</v>
          </cell>
          <cell r="AZ357">
            <v>0</v>
          </cell>
          <cell r="BA357">
            <v>0</v>
          </cell>
          <cell r="BB357">
            <v>0</v>
          </cell>
          <cell r="BC357">
            <v>0</v>
          </cell>
          <cell r="BD357">
            <v>0</v>
          </cell>
          <cell r="BE357">
            <v>0</v>
          </cell>
          <cell r="BF357">
            <v>0</v>
          </cell>
          <cell r="BG357">
            <v>0</v>
          </cell>
          <cell r="BH357">
            <v>0</v>
          </cell>
          <cell r="BI357">
            <v>0</v>
          </cell>
          <cell r="BJ357">
            <v>0</v>
          </cell>
          <cell r="BK357">
            <v>0</v>
          </cell>
          <cell r="BL357">
            <v>0</v>
          </cell>
          <cell r="BM357">
            <v>0</v>
          </cell>
          <cell r="BN357">
            <v>0</v>
          </cell>
          <cell r="BO357">
            <v>0</v>
          </cell>
          <cell r="BP357">
            <v>0</v>
          </cell>
          <cell r="BQ357">
            <v>0</v>
          </cell>
          <cell r="BR357">
            <v>-108.64270000000215</v>
          </cell>
          <cell r="BS357">
            <v>0</v>
          </cell>
          <cell r="BT357">
            <v>-108.55970000000002</v>
          </cell>
          <cell r="BU357">
            <v>0</v>
          </cell>
          <cell r="BV357">
            <v>0</v>
          </cell>
          <cell r="BW357">
            <v>0</v>
          </cell>
          <cell r="BX357">
            <v>0</v>
          </cell>
          <cell r="BY357">
            <v>0</v>
          </cell>
          <cell r="BZ357">
            <v>-8.3000000000538421E-2</v>
          </cell>
          <cell r="CA357">
            <v>0</v>
          </cell>
          <cell r="CB357">
            <v>0</v>
          </cell>
          <cell r="CC357">
            <v>0</v>
          </cell>
          <cell r="CD357">
            <v>0</v>
          </cell>
          <cell r="CE357">
            <v>-99.871899999998277</v>
          </cell>
          <cell r="CF357">
            <v>0</v>
          </cell>
          <cell r="CG357">
            <v>36.470400000000154</v>
          </cell>
          <cell r="CH357">
            <v>0</v>
          </cell>
          <cell r="CI357">
            <v>0</v>
          </cell>
          <cell r="CJ357">
            <v>-136.32409999999982</v>
          </cell>
          <cell r="CK357">
            <v>0</v>
          </cell>
          <cell r="CL357">
            <v>0</v>
          </cell>
          <cell r="CM357">
            <v>0</v>
          </cell>
          <cell r="CN357">
            <v>-1.8200000000206273E-2</v>
          </cell>
          <cell r="CO357">
            <v>0</v>
          </cell>
          <cell r="CP357">
            <v>0</v>
          </cell>
          <cell r="CQ357">
            <v>0</v>
          </cell>
          <cell r="CR357">
            <v>1589.8345430000045</v>
          </cell>
          <cell r="CS357">
            <v>0</v>
          </cell>
          <cell r="CT357">
            <v>1185.7880000000005</v>
          </cell>
          <cell r="CU357">
            <v>28.938000000000102</v>
          </cell>
          <cell r="CV357">
            <v>375.02379999999994</v>
          </cell>
          <cell r="CW357">
            <v>0</v>
          </cell>
          <cell r="CX357">
            <v>8.4742999999996016E-2</v>
          </cell>
          <cell r="CY357">
            <v>0</v>
          </cell>
          <cell r="CZ357">
            <v>0</v>
          </cell>
          <cell r="DA357">
            <v>0</v>
          </cell>
          <cell r="DB357">
            <v>0</v>
          </cell>
          <cell r="DC357">
            <v>0</v>
          </cell>
          <cell r="DD357">
            <v>0</v>
          </cell>
          <cell r="DE357">
            <v>0</v>
          </cell>
          <cell r="DF357">
            <v>0</v>
          </cell>
          <cell r="DG357">
            <v>0</v>
          </cell>
          <cell r="DH357">
            <v>0</v>
          </cell>
          <cell r="DI357">
            <v>0</v>
          </cell>
          <cell r="DJ357">
            <v>0</v>
          </cell>
          <cell r="DK357">
            <v>0</v>
          </cell>
          <cell r="DL357">
            <v>0</v>
          </cell>
          <cell r="DM357">
            <v>0</v>
          </cell>
          <cell r="DN357">
            <v>0</v>
          </cell>
          <cell r="DO357">
            <v>0</v>
          </cell>
          <cell r="DP357">
            <v>0</v>
          </cell>
          <cell r="DQ357">
            <v>0</v>
          </cell>
          <cell r="DR357">
            <v>0</v>
          </cell>
          <cell r="DS357">
            <v>0</v>
          </cell>
          <cell r="DT357">
            <v>0</v>
          </cell>
          <cell r="DU357">
            <v>0</v>
          </cell>
          <cell r="DV357">
            <v>0</v>
          </cell>
          <cell r="DW357">
            <v>0</v>
          </cell>
          <cell r="DX357">
            <v>0</v>
          </cell>
          <cell r="DY357">
            <v>0</v>
          </cell>
          <cell r="DZ357">
            <v>0</v>
          </cell>
          <cell r="EA357">
            <v>0</v>
          </cell>
          <cell r="EB357">
            <v>0</v>
          </cell>
          <cell r="EC357">
            <v>0</v>
          </cell>
          <cell r="ED357">
            <v>0</v>
          </cell>
        </row>
        <row r="359">
          <cell r="F359">
            <v>0</v>
          </cell>
          <cell r="G359">
            <v>0</v>
          </cell>
          <cell r="H359">
            <v>-211.50910000000022</v>
          </cell>
          <cell r="I359">
            <v>-183.86425099999985</v>
          </cell>
          <cell r="J359">
            <v>0</v>
          </cell>
          <cell r="K359">
            <v>0</v>
          </cell>
          <cell r="L359">
            <v>-1000.6709999999985</v>
          </cell>
          <cell r="M359">
            <v>-2536.5859999999993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R359">
            <v>-6423.975599999947</v>
          </cell>
          <cell r="S359">
            <v>0</v>
          </cell>
          <cell r="T359">
            <v>1.6100000000005821</v>
          </cell>
          <cell r="U359">
            <v>0</v>
          </cell>
          <cell r="V359">
            <v>-668.85899999999674</v>
          </cell>
          <cell r="W359">
            <v>0</v>
          </cell>
          <cell r="X359">
            <v>-316.16300000000047</v>
          </cell>
          <cell r="Y359">
            <v>-4152.8990000000049</v>
          </cell>
          <cell r="Z359">
            <v>-1287.6646000000001</v>
          </cell>
          <cell r="AA359">
            <v>0</v>
          </cell>
          <cell r="AB359">
            <v>0</v>
          </cell>
          <cell r="AC359">
            <v>0</v>
          </cell>
          <cell r="AD359">
            <v>0</v>
          </cell>
          <cell r="AE359">
            <v>-29822.913699999917</v>
          </cell>
          <cell r="AF359">
            <v>0</v>
          </cell>
          <cell r="AG359">
            <v>199.0952999999995</v>
          </cell>
          <cell r="AH359">
            <v>-315.23600000000079</v>
          </cell>
          <cell r="AI359">
            <v>-167.09300000000076</v>
          </cell>
          <cell r="AJ359">
            <v>0</v>
          </cell>
          <cell r="AK359">
            <v>0</v>
          </cell>
          <cell r="AL359">
            <v>-12453.520000000019</v>
          </cell>
          <cell r="AM359">
            <v>-17086.160000000033</v>
          </cell>
          <cell r="AN359">
            <v>0</v>
          </cell>
          <cell r="AO359">
            <v>0</v>
          </cell>
          <cell r="AP359">
            <v>0</v>
          </cell>
          <cell r="AQ359">
            <v>0</v>
          </cell>
          <cell r="AR359">
            <v>-20965.791599999997</v>
          </cell>
          <cell r="AS359">
            <v>0</v>
          </cell>
          <cell r="AT359">
            <v>202.07200000000012</v>
          </cell>
          <cell r="AU359">
            <v>-389.71399999999994</v>
          </cell>
          <cell r="AV359">
            <v>-578.49859999999899</v>
          </cell>
          <cell r="AW359">
            <v>0</v>
          </cell>
          <cell r="AX359">
            <v>-908.78100000000268</v>
          </cell>
          <cell r="AY359">
            <v>-12683.630000000005</v>
          </cell>
          <cell r="AZ359">
            <v>-6607.2399999999907</v>
          </cell>
          <cell r="BA359">
            <v>0</v>
          </cell>
          <cell r="BB359">
            <v>0</v>
          </cell>
          <cell r="BC359">
            <v>0</v>
          </cell>
          <cell r="BD359">
            <v>0</v>
          </cell>
          <cell r="BE359">
            <v>-32968.168700000038</v>
          </cell>
          <cell r="BF359">
            <v>0</v>
          </cell>
          <cell r="BG359">
            <v>0</v>
          </cell>
          <cell r="BH359">
            <v>-544.9897000000019</v>
          </cell>
          <cell r="BI359">
            <v>-1035.7130000000034</v>
          </cell>
          <cell r="BJ359">
            <v>0</v>
          </cell>
          <cell r="BK359">
            <v>-299.53600000000006</v>
          </cell>
          <cell r="BL359">
            <v>-13150.530000000028</v>
          </cell>
          <cell r="BM359">
            <v>-17937.399999999907</v>
          </cell>
          <cell r="BN359">
            <v>0</v>
          </cell>
          <cell r="BO359">
            <v>0</v>
          </cell>
          <cell r="BP359">
            <v>0</v>
          </cell>
          <cell r="BQ359">
            <v>0</v>
          </cell>
          <cell r="BR359">
            <v>-56104.88730000006</v>
          </cell>
          <cell r="BS359">
            <v>0</v>
          </cell>
          <cell r="BT359">
            <v>-197.50610000000052</v>
          </cell>
          <cell r="BU359">
            <v>-1544.8020000000033</v>
          </cell>
          <cell r="BV359">
            <v>-87.463000000003376</v>
          </cell>
          <cell r="BW359">
            <v>-186.45889999999963</v>
          </cell>
          <cell r="BX359">
            <v>-828.99799999999959</v>
          </cell>
          <cell r="BY359">
            <v>-18620.030000000028</v>
          </cell>
          <cell r="BZ359">
            <v>-33793.743000000017</v>
          </cell>
          <cell r="CA359">
            <v>-845.8862999999983</v>
          </cell>
          <cell r="CB359">
            <v>0</v>
          </cell>
          <cell r="CC359">
            <v>0</v>
          </cell>
          <cell r="CD359">
            <v>0</v>
          </cell>
          <cell r="CE359">
            <v>-44213.637989999726</v>
          </cell>
          <cell r="CF359">
            <v>0</v>
          </cell>
          <cell r="CG359">
            <v>37.71310000000085</v>
          </cell>
          <cell r="CH359">
            <v>-1846.1486899999873</v>
          </cell>
          <cell r="CI359">
            <v>-2138.6189999999769</v>
          </cell>
          <cell r="CJ359">
            <v>-1801.7520999999979</v>
          </cell>
          <cell r="CK359">
            <v>-751.60700000000361</v>
          </cell>
          <cell r="CL359">
            <v>-15854.939999999944</v>
          </cell>
          <cell r="CM359">
            <v>-21588.59999999986</v>
          </cell>
          <cell r="CN359">
            <v>-1.8200000000433647E-2</v>
          </cell>
          <cell r="CO359">
            <v>-277.94410000000016</v>
          </cell>
          <cell r="CP359">
            <v>0</v>
          </cell>
          <cell r="CQ359">
            <v>8.2779999999984284</v>
          </cell>
          <cell r="CR359">
            <v>-50711.650456999429</v>
          </cell>
          <cell r="CS359">
            <v>99.80800000000454</v>
          </cell>
          <cell r="CT359">
            <v>648.44199999998091</v>
          </cell>
          <cell r="CU359">
            <v>-1707.6749999999884</v>
          </cell>
          <cell r="CV359">
            <v>-1022.9662000001408</v>
          </cell>
          <cell r="CW359">
            <v>-1404.9670000000042</v>
          </cell>
          <cell r="CX359">
            <v>-1363.0832569999984</v>
          </cell>
          <cell r="CY359">
            <v>-21789.040000000037</v>
          </cell>
          <cell r="CZ359">
            <v>-24008.780000000261</v>
          </cell>
          <cell r="DA359">
            <v>-1219.1319999999978</v>
          </cell>
          <cell r="DB359">
            <v>-629.91400000000431</v>
          </cell>
          <cell r="DC359">
            <v>1239.0620000000054</v>
          </cell>
          <cell r="DD359">
            <v>446.59500000008848</v>
          </cell>
          <cell r="DE359">
            <v>0</v>
          </cell>
          <cell r="DF359">
            <v>0</v>
          </cell>
          <cell r="DG359">
            <v>0</v>
          </cell>
          <cell r="DH359">
            <v>0</v>
          </cell>
          <cell r="DI359">
            <v>0</v>
          </cell>
          <cell r="DJ359">
            <v>0</v>
          </cell>
          <cell r="DK359">
            <v>0</v>
          </cell>
          <cell r="DL359">
            <v>0</v>
          </cell>
          <cell r="DM359">
            <v>0</v>
          </cell>
          <cell r="DN359">
            <v>0</v>
          </cell>
          <cell r="DO359">
            <v>0</v>
          </cell>
          <cell r="DP359">
            <v>0</v>
          </cell>
          <cell r="DQ359">
            <v>0</v>
          </cell>
          <cell r="DR359">
            <v>0</v>
          </cell>
          <cell r="DS359">
            <v>0</v>
          </cell>
          <cell r="DT359">
            <v>0</v>
          </cell>
          <cell r="DU359">
            <v>0</v>
          </cell>
          <cell r="DV359">
            <v>0</v>
          </cell>
          <cell r="DW359">
            <v>0</v>
          </cell>
          <cell r="DX359">
            <v>0</v>
          </cell>
          <cell r="DY359">
            <v>0</v>
          </cell>
          <cell r="DZ359">
            <v>0</v>
          </cell>
          <cell r="EA359">
            <v>0</v>
          </cell>
          <cell r="EB359">
            <v>0</v>
          </cell>
          <cell r="EC359">
            <v>0</v>
          </cell>
          <cell r="ED359">
            <v>0</v>
          </cell>
        </row>
        <row r="360">
          <cell r="F360" t="str">
            <v>=</v>
          </cell>
          <cell r="G360" t="str">
            <v>=</v>
          </cell>
          <cell r="H360" t="str">
            <v>=</v>
          </cell>
          <cell r="I360" t="str">
            <v>=</v>
          </cell>
          <cell r="J360" t="str">
            <v>=</v>
          </cell>
          <cell r="K360" t="str">
            <v>=</v>
          </cell>
          <cell r="L360" t="str">
            <v>=</v>
          </cell>
          <cell r="M360" t="str">
            <v>=</v>
          </cell>
          <cell r="N360" t="str">
            <v>=</v>
          </cell>
          <cell r="O360" t="str">
            <v>=</v>
          </cell>
          <cell r="P360" t="str">
            <v>=</v>
          </cell>
          <cell r="Q360" t="str">
            <v>=</v>
          </cell>
          <cell r="R360" t="str">
            <v>=</v>
          </cell>
          <cell r="S360" t="str">
            <v>=</v>
          </cell>
          <cell r="T360" t="str">
            <v>=</v>
          </cell>
          <cell r="U360" t="str">
            <v>=</v>
          </cell>
          <cell r="V360" t="str">
            <v>=</v>
          </cell>
          <cell r="W360" t="str">
            <v>=</v>
          </cell>
          <cell r="X360" t="str">
            <v>=</v>
          </cell>
          <cell r="Y360" t="str">
            <v>=</v>
          </cell>
          <cell r="Z360" t="str">
            <v>=</v>
          </cell>
          <cell r="AA360" t="str">
            <v>=</v>
          </cell>
          <cell r="AB360" t="str">
            <v>=</v>
          </cell>
          <cell r="AC360" t="str">
            <v>=</v>
          </cell>
          <cell r="AD360" t="str">
            <v>=</v>
          </cell>
          <cell r="AE360" t="str">
            <v>=</v>
          </cell>
          <cell r="AF360" t="str">
            <v>=</v>
          </cell>
          <cell r="AG360" t="str">
            <v>=</v>
          </cell>
          <cell r="AH360" t="str">
            <v>=</v>
          </cell>
          <cell r="AI360" t="str">
            <v>=</v>
          </cell>
          <cell r="AJ360" t="str">
            <v>=</v>
          </cell>
          <cell r="AK360" t="str">
            <v>=</v>
          </cell>
          <cell r="AL360" t="str">
            <v>=</v>
          </cell>
          <cell r="AM360" t="str">
            <v>=</v>
          </cell>
          <cell r="AN360" t="str">
            <v>=</v>
          </cell>
          <cell r="AO360" t="str">
            <v>=</v>
          </cell>
          <cell r="AP360" t="str">
            <v>=</v>
          </cell>
          <cell r="AQ360" t="str">
            <v>=</v>
          </cell>
          <cell r="AR360" t="str">
            <v>=</v>
          </cell>
          <cell r="AS360" t="str">
            <v>=</v>
          </cell>
          <cell r="AT360" t="str">
            <v>=</v>
          </cell>
          <cell r="AU360" t="str">
            <v>=</v>
          </cell>
          <cell r="AV360" t="str">
            <v>=</v>
          </cell>
          <cell r="AW360" t="str">
            <v>=</v>
          </cell>
          <cell r="AX360" t="str">
            <v>=</v>
          </cell>
          <cell r="AY360" t="str">
            <v>=</v>
          </cell>
          <cell r="AZ360" t="str">
            <v>=</v>
          </cell>
          <cell r="BA360" t="str">
            <v>=</v>
          </cell>
          <cell r="BB360" t="str">
            <v>=</v>
          </cell>
          <cell r="BC360" t="str">
            <v>=</v>
          </cell>
          <cell r="BD360" t="str">
            <v>=</v>
          </cell>
          <cell r="BE360" t="str">
            <v>=</v>
          </cell>
          <cell r="BF360" t="str">
            <v>=</v>
          </cell>
          <cell r="BG360" t="str">
            <v>=</v>
          </cell>
          <cell r="BH360" t="str">
            <v>=</v>
          </cell>
          <cell r="BI360" t="str">
            <v>=</v>
          </cell>
          <cell r="BJ360" t="str">
            <v>=</v>
          </cell>
          <cell r="BK360" t="str">
            <v>=</v>
          </cell>
          <cell r="BL360" t="str">
            <v>=</v>
          </cell>
          <cell r="BM360" t="str">
            <v>=</v>
          </cell>
          <cell r="BN360" t="str">
            <v>=</v>
          </cell>
          <cell r="BO360" t="str">
            <v>=</v>
          </cell>
          <cell r="BP360" t="str">
            <v>=</v>
          </cell>
          <cell r="BQ360" t="str">
            <v>=</v>
          </cell>
          <cell r="BR360" t="str">
            <v>=</v>
          </cell>
          <cell r="BS360" t="str">
            <v>=</v>
          </cell>
          <cell r="BT360" t="str">
            <v>=</v>
          </cell>
          <cell r="BU360" t="str">
            <v>=</v>
          </cell>
          <cell r="BV360" t="str">
            <v>=</v>
          </cell>
          <cell r="BW360" t="str">
            <v>=</v>
          </cell>
          <cell r="BX360" t="str">
            <v>=</v>
          </cell>
          <cell r="BY360" t="str">
            <v>=</v>
          </cell>
          <cell r="BZ360" t="str">
            <v>=</v>
          </cell>
          <cell r="CA360" t="str">
            <v>=</v>
          </cell>
          <cell r="CB360" t="str">
            <v>=</v>
          </cell>
          <cell r="CC360" t="str">
            <v>=</v>
          </cell>
          <cell r="CD360" t="str">
            <v>=</v>
          </cell>
          <cell r="CE360" t="str">
            <v>=</v>
          </cell>
          <cell r="CF360" t="str">
            <v>=</v>
          </cell>
          <cell r="CG360" t="str">
            <v>=</v>
          </cell>
          <cell r="CH360" t="str">
            <v>=</v>
          </cell>
          <cell r="CI360" t="str">
            <v>=</v>
          </cell>
          <cell r="CJ360" t="str">
            <v>=</v>
          </cell>
          <cell r="CK360" t="str">
            <v>=</v>
          </cell>
          <cell r="CL360" t="str">
            <v>=</v>
          </cell>
          <cell r="CM360" t="str">
            <v>=</v>
          </cell>
          <cell r="CN360" t="str">
            <v>=</v>
          </cell>
          <cell r="CO360" t="str">
            <v>=</v>
          </cell>
          <cell r="CP360" t="str">
            <v>=</v>
          </cell>
          <cell r="CQ360" t="str">
            <v>=</v>
          </cell>
          <cell r="CR360" t="str">
            <v>=</v>
          </cell>
          <cell r="CS360" t="str">
            <v>=</v>
          </cell>
          <cell r="CT360" t="str">
            <v>=</v>
          </cell>
          <cell r="CU360" t="str">
            <v>=</v>
          </cell>
          <cell r="CV360" t="str">
            <v>=</v>
          </cell>
          <cell r="CW360" t="str">
            <v>=</v>
          </cell>
          <cell r="CX360" t="str">
            <v>=</v>
          </cell>
          <cell r="CY360" t="str">
            <v>=</v>
          </cell>
          <cell r="CZ360" t="str">
            <v>=</v>
          </cell>
          <cell r="DA360" t="str">
            <v>=</v>
          </cell>
          <cell r="DB360" t="str">
            <v>=</v>
          </cell>
          <cell r="DC360" t="str">
            <v>=</v>
          </cell>
          <cell r="DD360" t="str">
            <v>=</v>
          </cell>
          <cell r="DE360" t="str">
            <v>=</v>
          </cell>
          <cell r="DF360" t="str">
            <v>=</v>
          </cell>
          <cell r="DG360" t="str">
            <v>=</v>
          </cell>
          <cell r="DH360" t="str">
            <v>=</v>
          </cell>
          <cell r="DI360" t="str">
            <v>=</v>
          </cell>
          <cell r="DJ360" t="str">
            <v>=</v>
          </cell>
          <cell r="DK360" t="str">
            <v>=</v>
          </cell>
          <cell r="DL360" t="str">
            <v>=</v>
          </cell>
          <cell r="DM360" t="str">
            <v>=</v>
          </cell>
          <cell r="DN360" t="str">
            <v>=</v>
          </cell>
          <cell r="DO360" t="str">
            <v>=</v>
          </cell>
          <cell r="DP360" t="str">
            <v>=</v>
          </cell>
          <cell r="DQ360" t="str">
            <v>=</v>
          </cell>
          <cell r="DR360" t="str">
            <v>=</v>
          </cell>
          <cell r="DS360" t="str">
            <v>=</v>
          </cell>
          <cell r="DT360" t="str">
            <v>=</v>
          </cell>
          <cell r="DU360" t="str">
            <v>=</v>
          </cell>
          <cell r="DV360" t="str">
            <v>=</v>
          </cell>
          <cell r="DW360" t="str">
            <v>=</v>
          </cell>
          <cell r="DX360" t="str">
            <v>=</v>
          </cell>
          <cell r="DY360" t="str">
            <v>=</v>
          </cell>
          <cell r="DZ360" t="str">
            <v>=</v>
          </cell>
          <cell r="EA360" t="str">
            <v>=</v>
          </cell>
          <cell r="EB360" t="str">
            <v>=</v>
          </cell>
          <cell r="EC360" t="str">
            <v>=</v>
          </cell>
          <cell r="ED360" t="str">
            <v>=</v>
          </cell>
        </row>
        <row r="361">
          <cell r="F361">
            <v>526335.27768430114</v>
          </cell>
          <cell r="G361">
            <v>486450.29485231638</v>
          </cell>
          <cell r="H361">
            <v>626111.63878430426</v>
          </cell>
          <cell r="I361">
            <v>510650.51217064261</v>
          </cell>
          <cell r="J361">
            <v>508456.08011063933</v>
          </cell>
          <cell r="K361">
            <v>407327.43028235435</v>
          </cell>
          <cell r="L361">
            <v>158977.67216473818</v>
          </cell>
          <cell r="M361">
            <v>116379.11030611396</v>
          </cell>
          <cell r="N361">
            <v>307366.65157437325</v>
          </cell>
          <cell r="O361">
            <v>423579.13733334839</v>
          </cell>
          <cell r="P361">
            <v>375590.33835241199</v>
          </cell>
          <cell r="Q361">
            <v>371704.79509574175</v>
          </cell>
          <cell r="R361">
            <v>4874929.249658823</v>
          </cell>
          <cell r="S361">
            <v>550066.84647163749</v>
          </cell>
          <cell r="T361">
            <v>503256.98220965266</v>
          </cell>
          <cell r="U361">
            <v>645703.14548221231</v>
          </cell>
          <cell r="V361">
            <v>527546.73630876839</v>
          </cell>
          <cell r="W361">
            <v>529973.59745612741</v>
          </cell>
          <cell r="X361">
            <v>422065.16037392616</v>
          </cell>
          <cell r="Y361">
            <v>163657.3016461134</v>
          </cell>
          <cell r="Z361">
            <v>59533.353553771973</v>
          </cell>
          <cell r="AA361">
            <v>266055.14159230888</v>
          </cell>
          <cell r="AB361">
            <v>441029.19312348962</v>
          </cell>
          <cell r="AC361">
            <v>390146.61983667314</v>
          </cell>
          <cell r="AD361">
            <v>375895.17160415649</v>
          </cell>
          <cell r="AE361">
            <v>-538969.32534456253</v>
          </cell>
          <cell r="AF361">
            <v>-2579.2875383943319</v>
          </cell>
          <cell r="AG361">
            <v>-14891.879653930664</v>
          </cell>
          <cell r="AH361">
            <v>-18040.563841000199</v>
          </cell>
          <cell r="AI361">
            <v>-5146.1324800252914</v>
          </cell>
          <cell r="AJ361">
            <v>-1493.5077422857285</v>
          </cell>
          <cell r="AK361">
            <v>-8819.4649980217218</v>
          </cell>
          <cell r="AL361">
            <v>-164223.61633306742</v>
          </cell>
          <cell r="AM361">
            <v>-260608.24643883109</v>
          </cell>
          <cell r="AN361">
            <v>-15627.177259296179</v>
          </cell>
          <cell r="AO361">
            <v>-11309.727312847972</v>
          </cell>
          <cell r="AP361">
            <v>-12506.322903335094</v>
          </cell>
          <cell r="AQ361">
            <v>-23723.398843556643</v>
          </cell>
          <cell r="AR361">
            <v>-575128.01947522163</v>
          </cell>
          <cell r="AS361">
            <v>-4288.6555140018463</v>
          </cell>
          <cell r="AT361">
            <v>-15680.071615934372</v>
          </cell>
          <cell r="AU361">
            <v>-8181.8173651993275</v>
          </cell>
          <cell r="AV361">
            <v>296.60122415423393</v>
          </cell>
          <cell r="AW361">
            <v>1858.2451609224081</v>
          </cell>
          <cell r="AX361">
            <v>-23861.179202213883</v>
          </cell>
          <cell r="AY361">
            <v>-170076.12758028507</v>
          </cell>
          <cell r="AZ361">
            <v>-270263.08309176564</v>
          </cell>
          <cell r="BA361">
            <v>-26107.967839851975</v>
          </cell>
          <cell r="BB361">
            <v>-9676.1543916016817</v>
          </cell>
          <cell r="BC361">
            <v>-25936.757618576288</v>
          </cell>
          <cell r="BD361">
            <v>-23211.051640674472</v>
          </cell>
          <cell r="BE361">
            <v>-733726.67894792557</v>
          </cell>
          <cell r="BF361">
            <v>-11991.613288596272</v>
          </cell>
          <cell r="BG361">
            <v>-26570.854982733727</v>
          </cell>
          <cell r="BH361">
            <v>-7337.156874448061</v>
          </cell>
          <cell r="BI361">
            <v>-2922.9737741500139</v>
          </cell>
          <cell r="BJ361">
            <v>-1822.5130397826433</v>
          </cell>
          <cell r="BK361">
            <v>-9564.7507105469704</v>
          </cell>
          <cell r="BL361">
            <v>-199355.89980709553</v>
          </cell>
          <cell r="BM361">
            <v>-355873.22966971993</v>
          </cell>
          <cell r="BN361">
            <v>-33037.947962448001</v>
          </cell>
          <cell r="BO361">
            <v>-35830.705793961883</v>
          </cell>
          <cell r="BP361">
            <v>-11579.310131162405</v>
          </cell>
          <cell r="BQ361">
            <v>-37839.72291341424</v>
          </cell>
          <cell r="BR361">
            <v>-717971.79877662659</v>
          </cell>
          <cell r="BS361">
            <v>-16508.622703492641</v>
          </cell>
          <cell r="BT361">
            <v>-27723.914071604609</v>
          </cell>
          <cell r="BU361">
            <v>-14037.989864304662</v>
          </cell>
          <cell r="BV361">
            <v>-6935.3708862662315</v>
          </cell>
          <cell r="BW361">
            <v>3522.4286189079285</v>
          </cell>
          <cell r="BX361">
            <v>-12992.52121527493</v>
          </cell>
          <cell r="BY361">
            <v>-218157.35665601492</v>
          </cell>
          <cell r="BZ361">
            <v>-295760.89762279391</v>
          </cell>
          <cell r="CA361">
            <v>-38514.175913393497</v>
          </cell>
          <cell r="CB361">
            <v>-35929.69555683434</v>
          </cell>
          <cell r="CC361">
            <v>-11957.197042569518</v>
          </cell>
          <cell r="CD361">
            <v>-42976.485862925649</v>
          </cell>
          <cell r="CE361">
            <v>-516500.78307747841</v>
          </cell>
          <cell r="CF361">
            <v>1172.1944615542889</v>
          </cell>
          <cell r="CG361">
            <v>-20081.196343407035</v>
          </cell>
          <cell r="CH361">
            <v>-11345.976296961308</v>
          </cell>
          <cell r="CI361">
            <v>2206.6286874264479</v>
          </cell>
          <cell r="CJ361">
            <v>187.39779475331306</v>
          </cell>
          <cell r="CK361">
            <v>-2548.7713696360588</v>
          </cell>
          <cell r="CL361">
            <v>-168384.61789226532</v>
          </cell>
          <cell r="CM361">
            <v>-253595.45875516534</v>
          </cell>
          <cell r="CN361">
            <v>-18736.530054181814</v>
          </cell>
          <cell r="CO361">
            <v>-15512.045898646116</v>
          </cell>
          <cell r="CP361">
            <v>2216.1317273974419</v>
          </cell>
          <cell r="CQ361">
            <v>-32078.53913846612</v>
          </cell>
          <cell r="CR361">
            <v>-496923.36685061455</v>
          </cell>
          <cell r="CS361">
            <v>-8437.8817813396454</v>
          </cell>
          <cell r="CT361">
            <v>11759.768274635077</v>
          </cell>
          <cell r="CU361">
            <v>8748.5585385710001</v>
          </cell>
          <cell r="CV361">
            <v>2219.3057676404715</v>
          </cell>
          <cell r="CW361">
            <v>4323.7664178460836</v>
          </cell>
          <cell r="CX361">
            <v>-7126.0764139741659</v>
          </cell>
          <cell r="CY361">
            <v>-192120.02834224701</v>
          </cell>
          <cell r="CZ361">
            <v>-273655.86653611064</v>
          </cell>
          <cell r="DA361">
            <v>-5831.9813923537731</v>
          </cell>
          <cell r="DB361">
            <v>-2670.7587557435036</v>
          </cell>
          <cell r="DC361">
            <v>983.77253171801567</v>
          </cell>
          <cell r="DD361">
            <v>-35115.945159375668</v>
          </cell>
          <cell r="DE361" t="e">
            <v>#N/A</v>
          </cell>
          <cell r="DF361" t="e">
            <v>#N/A</v>
          </cell>
          <cell r="DG361" t="e">
            <v>#N/A</v>
          </cell>
          <cell r="DH361" t="e">
            <v>#N/A</v>
          </cell>
          <cell r="DI361" t="e">
            <v>#N/A</v>
          </cell>
          <cell r="DJ361" t="e">
            <v>#N/A</v>
          </cell>
          <cell r="DK361" t="e">
            <v>#N/A</v>
          </cell>
          <cell r="DL361" t="e">
            <v>#N/A</v>
          </cell>
          <cell r="DM361" t="e">
            <v>#N/A</v>
          </cell>
          <cell r="DN361" t="e">
            <v>#N/A</v>
          </cell>
          <cell r="DO361" t="e">
            <v>#N/A</v>
          </cell>
          <cell r="DP361" t="e">
            <v>#N/A</v>
          </cell>
          <cell r="DQ361" t="e">
            <v>#N/A</v>
          </cell>
          <cell r="DR361" t="e">
            <v>#N/A</v>
          </cell>
          <cell r="DS361" t="e">
            <v>#N/A</v>
          </cell>
          <cell r="DT361" t="e">
            <v>#N/A</v>
          </cell>
          <cell r="DU361" t="e">
            <v>#N/A</v>
          </cell>
          <cell r="DV361" t="e">
            <v>#N/A</v>
          </cell>
          <cell r="DW361" t="e">
            <v>#N/A</v>
          </cell>
          <cell r="DX361" t="e">
            <v>#N/A</v>
          </cell>
          <cell r="DY361" t="e">
            <v>#N/A</v>
          </cell>
          <cell r="DZ361" t="e">
            <v>#N/A</v>
          </cell>
          <cell r="EA361" t="e">
            <v>#N/A</v>
          </cell>
          <cell r="EB361" t="e">
            <v>#N/A</v>
          </cell>
          <cell r="EC361" t="e">
            <v>#N/A</v>
          </cell>
          <cell r="ED361" t="e">
            <v>#N/A</v>
          </cell>
        </row>
        <row r="362">
          <cell r="F362" t="str">
            <v>=</v>
          </cell>
          <cell r="G362" t="str">
            <v>=</v>
          </cell>
          <cell r="H362" t="str">
            <v>=</v>
          </cell>
          <cell r="I362" t="str">
            <v>=</v>
          </cell>
          <cell r="J362" t="str">
            <v>=</v>
          </cell>
          <cell r="K362" t="str">
            <v>=</v>
          </cell>
          <cell r="L362" t="str">
            <v>=</v>
          </cell>
          <cell r="M362" t="str">
            <v>=</v>
          </cell>
          <cell r="N362" t="str">
            <v>=</v>
          </cell>
          <cell r="O362" t="str">
            <v>=</v>
          </cell>
          <cell r="P362" t="str">
            <v>=</v>
          </cell>
          <cell r="Q362" t="str">
            <v>=</v>
          </cell>
          <cell r="R362" t="str">
            <v>=</v>
          </cell>
          <cell r="S362" t="str">
            <v>=</v>
          </cell>
          <cell r="T362" t="str">
            <v>=</v>
          </cell>
          <cell r="U362" t="str">
            <v>=</v>
          </cell>
          <cell r="V362" t="str">
            <v>=</v>
          </cell>
          <cell r="W362" t="str">
            <v>=</v>
          </cell>
          <cell r="X362" t="str">
            <v>=</v>
          </cell>
          <cell r="Y362" t="str">
            <v>=</v>
          </cell>
          <cell r="Z362" t="str">
            <v>=</v>
          </cell>
          <cell r="AA362" t="str">
            <v>=</v>
          </cell>
          <cell r="AB362" t="str">
            <v>=</v>
          </cell>
          <cell r="AC362" t="str">
            <v>=</v>
          </cell>
          <cell r="AD362" t="str">
            <v>=</v>
          </cell>
          <cell r="AE362" t="str">
            <v>=</v>
          </cell>
          <cell r="AF362" t="str">
            <v>=</v>
          </cell>
          <cell r="AG362" t="str">
            <v>=</v>
          </cell>
          <cell r="AH362" t="str">
            <v>=</v>
          </cell>
          <cell r="AI362" t="str">
            <v>=</v>
          </cell>
          <cell r="AJ362" t="str">
            <v>=</v>
          </cell>
          <cell r="AK362" t="str">
            <v>=</v>
          </cell>
          <cell r="AL362" t="str">
            <v>=</v>
          </cell>
          <cell r="AM362" t="str">
            <v>=</v>
          </cell>
          <cell r="AN362" t="str">
            <v>=</v>
          </cell>
          <cell r="AO362" t="str">
            <v>=</v>
          </cell>
          <cell r="AP362" t="str">
            <v>=</v>
          </cell>
          <cell r="AQ362" t="str">
            <v>=</v>
          </cell>
          <cell r="AR362" t="str">
            <v>=</v>
          </cell>
          <cell r="AS362" t="str">
            <v>=</v>
          </cell>
          <cell r="AT362" t="str">
            <v>=</v>
          </cell>
          <cell r="AU362" t="str">
            <v>=</v>
          </cell>
          <cell r="AV362" t="str">
            <v>=</v>
          </cell>
          <cell r="AW362" t="str">
            <v>=</v>
          </cell>
          <cell r="AX362" t="str">
            <v>=</v>
          </cell>
          <cell r="AY362" t="str">
            <v>=</v>
          </cell>
          <cell r="AZ362" t="str">
            <v>=</v>
          </cell>
          <cell r="BA362" t="str">
            <v>=</v>
          </cell>
          <cell r="BB362" t="str">
            <v>=</v>
          </cell>
          <cell r="BC362" t="str">
            <v>=</v>
          </cell>
          <cell r="BD362" t="str">
            <v>=</v>
          </cell>
          <cell r="BE362" t="str">
            <v>=</v>
          </cell>
          <cell r="BF362" t="str">
            <v>=</v>
          </cell>
          <cell r="BG362" t="str">
            <v>=</v>
          </cell>
          <cell r="BH362" t="str">
            <v>=</v>
          </cell>
          <cell r="BI362" t="str">
            <v>=</v>
          </cell>
          <cell r="BJ362" t="str">
            <v>=</v>
          </cell>
          <cell r="BK362" t="str">
            <v>=</v>
          </cell>
          <cell r="BL362" t="str">
            <v>=</v>
          </cell>
          <cell r="BM362" t="str">
            <v>=</v>
          </cell>
          <cell r="BN362" t="str">
            <v>=</v>
          </cell>
          <cell r="BO362" t="str">
            <v>=</v>
          </cell>
          <cell r="BP362" t="str">
            <v>=</v>
          </cell>
          <cell r="BQ362" t="str">
            <v>=</v>
          </cell>
          <cell r="BR362" t="str">
            <v>=</v>
          </cell>
          <cell r="BS362" t="str">
            <v>=</v>
          </cell>
          <cell r="BT362" t="str">
            <v>=</v>
          </cell>
          <cell r="BU362" t="str">
            <v>=</v>
          </cell>
          <cell r="BV362" t="str">
            <v>=</v>
          </cell>
          <cell r="BW362" t="str">
            <v>=</v>
          </cell>
          <cell r="BX362" t="str">
            <v>=</v>
          </cell>
          <cell r="BY362" t="str">
            <v>=</v>
          </cell>
          <cell r="BZ362" t="str">
            <v>=</v>
          </cell>
          <cell r="CA362" t="str">
            <v>=</v>
          </cell>
          <cell r="CB362" t="str">
            <v>=</v>
          </cell>
          <cell r="CC362" t="str">
            <v>=</v>
          </cell>
          <cell r="CD362" t="str">
            <v>=</v>
          </cell>
          <cell r="CE362" t="str">
            <v>=</v>
          </cell>
          <cell r="CF362" t="str">
            <v>=</v>
          </cell>
          <cell r="CG362" t="str">
            <v>=</v>
          </cell>
          <cell r="CH362" t="str">
            <v>=</v>
          </cell>
          <cell r="CI362" t="str">
            <v>=</v>
          </cell>
          <cell r="CJ362" t="str">
            <v>=</v>
          </cell>
          <cell r="CK362" t="str">
            <v>=</v>
          </cell>
          <cell r="CL362" t="str">
            <v>=</v>
          </cell>
          <cell r="CM362" t="str">
            <v>=</v>
          </cell>
          <cell r="CN362" t="str">
            <v>=</v>
          </cell>
          <cell r="CO362" t="str">
            <v>=</v>
          </cell>
          <cell r="CP362" t="str">
            <v>=</v>
          </cell>
          <cell r="CQ362" t="str">
            <v>=</v>
          </cell>
          <cell r="CR362" t="str">
            <v>=</v>
          </cell>
          <cell r="CS362" t="str">
            <v>=</v>
          </cell>
          <cell r="CT362" t="str">
            <v>=</v>
          </cell>
          <cell r="CU362" t="str">
            <v>=</v>
          </cell>
          <cell r="CV362" t="str">
            <v>=</v>
          </cell>
          <cell r="CW362" t="str">
            <v>=</v>
          </cell>
          <cell r="CX362" t="str">
            <v>=</v>
          </cell>
          <cell r="CY362" t="str">
            <v>=</v>
          </cell>
          <cell r="CZ362" t="str">
            <v>=</v>
          </cell>
          <cell r="DA362" t="str">
            <v>=</v>
          </cell>
          <cell r="DB362" t="str">
            <v>=</v>
          </cell>
          <cell r="DC362" t="str">
            <v>=</v>
          </cell>
          <cell r="DD362" t="str">
            <v>=</v>
          </cell>
          <cell r="DE362" t="str">
            <v>=</v>
          </cell>
          <cell r="DF362" t="str">
            <v>=</v>
          </cell>
          <cell r="DG362" t="str">
            <v>=</v>
          </cell>
          <cell r="DH362" t="str">
            <v>=</v>
          </cell>
          <cell r="DI362" t="str">
            <v>=</v>
          </cell>
          <cell r="DJ362" t="str">
            <v>=</v>
          </cell>
          <cell r="DK362" t="str">
            <v>=</v>
          </cell>
          <cell r="DL362" t="str">
            <v>=</v>
          </cell>
          <cell r="DM362" t="str">
            <v>=</v>
          </cell>
          <cell r="DN362" t="str">
            <v>=</v>
          </cell>
          <cell r="DO362" t="str">
            <v>=</v>
          </cell>
          <cell r="DP362" t="str">
            <v>=</v>
          </cell>
          <cell r="DQ362" t="str">
            <v>=</v>
          </cell>
          <cell r="DR362" t="str">
            <v>=</v>
          </cell>
          <cell r="DS362" t="str">
            <v>=</v>
          </cell>
          <cell r="DT362" t="str">
            <v>=</v>
          </cell>
          <cell r="DU362" t="str">
            <v>=</v>
          </cell>
          <cell r="DV362" t="str">
            <v>=</v>
          </cell>
          <cell r="DW362" t="str">
            <v>=</v>
          </cell>
          <cell r="DX362" t="str">
            <v>=</v>
          </cell>
          <cell r="DY362" t="str">
            <v>=</v>
          </cell>
          <cell r="DZ362" t="str">
            <v>=</v>
          </cell>
          <cell r="EA362" t="str">
            <v>=</v>
          </cell>
          <cell r="EB362" t="str">
            <v>=</v>
          </cell>
          <cell r="EC362" t="str">
            <v>=</v>
          </cell>
          <cell r="ED362" t="str">
            <v>=</v>
          </cell>
        </row>
        <row r="363">
          <cell r="F363">
            <v>9.253516933360828E-2</v>
          </cell>
          <cell r="G363">
            <v>9.6876159714444299E-2</v>
          </cell>
          <cell r="H363">
            <v>0.11984299530676168</v>
          </cell>
          <cell r="I363">
            <v>0.10362444538482762</v>
          </cell>
          <cell r="J363">
            <v>9.957796219809012E-2</v>
          </cell>
          <cell r="K363">
            <v>7.5011467385557751E-2</v>
          </cell>
          <cell r="L363">
            <v>2.5695470507283602E-2</v>
          </cell>
          <cell r="M363">
            <v>1.9600471070226888E-2</v>
          </cell>
          <cell r="N363">
            <v>5.9327018161127398E-2</v>
          </cell>
          <cell r="O363">
            <v>8.3803940147003431E-2</v>
          </cell>
          <cell r="P363">
            <v>7.2259574650423986E-2</v>
          </cell>
          <cell r="Q363">
            <v>6.4839910929336497E-2</v>
          </cell>
          <cell r="R363">
            <v>7.4548319298880728E-2</v>
          </cell>
          <cell r="S363">
            <v>9.6087543601743874E-2</v>
          </cell>
          <cell r="T363">
            <v>9.6745399779923247E-2</v>
          </cell>
          <cell r="U363">
            <v>0.12269361285969183</v>
          </cell>
          <cell r="V363">
            <v>0.10623580839772728</v>
          </cell>
          <cell r="W363">
            <v>0.10291187962250703</v>
          </cell>
          <cell r="X363">
            <v>7.7084342982040255E-2</v>
          </cell>
          <cell r="Y363">
            <v>2.6238195765511563E-2</v>
          </cell>
          <cell r="Z363">
            <v>9.9327709870458136E-3</v>
          </cell>
          <cell r="AA363">
            <v>5.0906221803419527E-2</v>
          </cell>
          <cell r="AB363">
            <v>8.6355820503094094E-2</v>
          </cell>
          <cell r="AC363">
            <v>7.4204823998780256E-2</v>
          </cell>
          <cell r="AD363">
            <v>6.4915957135632141E-2</v>
          </cell>
          <cell r="AE363">
            <v>-8.186805408346487E-3</v>
          </cell>
          <cell r="AF363">
            <v>-4.4555741946439298E-4</v>
          </cell>
          <cell r="AG363">
            <v>-2.9111229583023146E-3</v>
          </cell>
          <cell r="AH363">
            <v>-3.3942119451246811E-3</v>
          </cell>
          <cell r="AI363">
            <v>-1.0261577147616663E-3</v>
          </cell>
          <cell r="AJ363">
            <v>-2.8715193155193219E-4</v>
          </cell>
          <cell r="AK363">
            <v>-1.5972992259634111E-3</v>
          </cell>
          <cell r="AL363">
            <v>-2.6114525944098688E-2</v>
          </cell>
          <cell r="AM363">
            <v>-4.313980089726499E-2</v>
          </cell>
          <cell r="AN363">
            <v>-2.9664002568665637E-3</v>
          </cell>
          <cell r="AO363">
            <v>-2.1965107658061811E-3</v>
          </cell>
          <cell r="AP363">
            <v>-2.3603609691527083E-3</v>
          </cell>
          <cell r="AQ363">
            <v>-4.0679746418206264E-3</v>
          </cell>
          <cell r="AR363">
            <v>-8.6491481557615657E-3</v>
          </cell>
          <cell r="AS363">
            <v>-7.3447321725339521E-4</v>
          </cell>
          <cell r="AT363">
            <v>-3.0383069583344025E-3</v>
          </cell>
          <cell r="AU363">
            <v>-1.5264729898198937E-3</v>
          </cell>
          <cell r="AV363">
            <v>5.860829008241808E-5</v>
          </cell>
          <cell r="AW363">
            <v>3.5399474187869373E-4</v>
          </cell>
          <cell r="AX363">
            <v>-4.2800581987414432E-3</v>
          </cell>
          <cell r="AY363">
            <v>-2.6779602314629614E-2</v>
          </cell>
          <cell r="AZ363">
            <v>-4.4305281034326072E-2</v>
          </cell>
          <cell r="BA363">
            <v>-4.9024857478947581E-3</v>
          </cell>
          <cell r="BB363">
            <v>-1.8567515172875915E-3</v>
          </cell>
          <cell r="BC363">
            <v>-4.8374050741770702E-3</v>
          </cell>
          <cell r="BD363">
            <v>-3.9334326991031787E-3</v>
          </cell>
          <cell r="BE363">
            <v>-1.0922343860613637E-2</v>
          </cell>
          <cell r="BF363">
            <v>-2.0289621568743144E-3</v>
          </cell>
          <cell r="BG363">
            <v>-5.0860767155214148E-3</v>
          </cell>
          <cell r="BH363">
            <v>-1.3536340905915267E-3</v>
          </cell>
          <cell r="BI363">
            <v>-5.7099018845718774E-4</v>
          </cell>
          <cell r="BJ363">
            <v>-3.4375853487134123E-4</v>
          </cell>
          <cell r="BK363">
            <v>-1.6982330230241871E-3</v>
          </cell>
          <cell r="BL363">
            <v>-3.1083428109731415E-2</v>
          </cell>
          <cell r="BM363">
            <v>-5.7823546312629759E-2</v>
          </cell>
          <cell r="BN363">
            <v>-6.1455712378801763E-3</v>
          </cell>
          <cell r="BO363">
            <v>-6.812877105176085E-3</v>
          </cell>
          <cell r="BP363">
            <v>-2.1394791580533479E-3</v>
          </cell>
          <cell r="BQ363">
            <v>-6.3559536949107098E-3</v>
          </cell>
          <cell r="BR363">
            <v>-1.0549233887392262E-2</v>
          </cell>
          <cell r="BS363">
            <v>-2.7682812686791181E-3</v>
          </cell>
          <cell r="BT363">
            <v>-5.1132791141341727E-3</v>
          </cell>
          <cell r="BU363">
            <v>-2.565432163184056E-3</v>
          </cell>
          <cell r="BV363">
            <v>-1.3416152097995848E-3</v>
          </cell>
          <cell r="BW363">
            <v>6.5809301071340087E-4</v>
          </cell>
          <cell r="BX363">
            <v>-2.2821720000294476E-3</v>
          </cell>
          <cell r="BY363">
            <v>-3.3671306829933911E-2</v>
          </cell>
          <cell r="BZ363">
            <v>-4.7521869481556678E-2</v>
          </cell>
          <cell r="CA363">
            <v>-7.0769666928498509E-3</v>
          </cell>
          <cell r="CB363">
            <v>-6.7492534879072252E-3</v>
          </cell>
          <cell r="CC363">
            <v>-2.1794941167634363E-3</v>
          </cell>
          <cell r="CD363">
            <v>-7.1245708319267465E-3</v>
          </cell>
          <cell r="CE363">
            <v>-7.5225439857184995E-3</v>
          </cell>
          <cell r="CF363">
            <v>1.9403585213950691E-4</v>
          </cell>
          <cell r="CG363">
            <v>-3.7553663677023508E-3</v>
          </cell>
          <cell r="CH363">
            <v>-2.0456566662652165E-3</v>
          </cell>
          <cell r="CI363">
            <v>4.2172756538150225E-4</v>
          </cell>
          <cell r="CJ363">
            <v>3.4619377213829239E-5</v>
          </cell>
          <cell r="CK363">
            <v>-4.4291445612287816E-4</v>
          </cell>
          <cell r="CL363">
            <v>-2.5737660606726109E-2</v>
          </cell>
          <cell r="CM363">
            <v>-4.0338225817770024E-2</v>
          </cell>
          <cell r="CN363">
            <v>-3.4091737174328784E-3</v>
          </cell>
          <cell r="CO363">
            <v>-2.8876960823254194E-3</v>
          </cell>
          <cell r="CP363">
            <v>4.0034492355900397E-4</v>
          </cell>
          <cell r="CQ363">
            <v>-5.2646018698929709E-3</v>
          </cell>
          <cell r="CR363">
            <v>-7.1488146623508442E-3</v>
          </cell>
          <cell r="CS363">
            <v>-1.3810986235789358E-3</v>
          </cell>
          <cell r="CT363">
            <v>2.1734689412227226E-3</v>
          </cell>
          <cell r="CU363">
            <v>1.5603270480326614E-3</v>
          </cell>
          <cell r="CV363">
            <v>4.1949016720366217E-4</v>
          </cell>
          <cell r="CW363">
            <v>7.8968813167890062E-4</v>
          </cell>
          <cell r="CX363">
            <v>-1.2251302213961424E-3</v>
          </cell>
          <cell r="CY363">
            <v>-2.9027870348283358E-2</v>
          </cell>
          <cell r="CZ363">
            <v>-4.2993837170438809E-2</v>
          </cell>
          <cell r="DA363">
            <v>-1.04805772047456E-3</v>
          </cell>
          <cell r="DB363">
            <v>-4.9025028267379867E-4</v>
          </cell>
          <cell r="DC363">
            <v>1.7500916192147997E-4</v>
          </cell>
          <cell r="DD363">
            <v>-5.6777040565449965E-3</v>
          </cell>
          <cell r="DE363">
            <v>0</v>
          </cell>
          <cell r="DF363">
            <v>0</v>
          </cell>
          <cell r="DG363">
            <v>0</v>
          </cell>
          <cell r="DH363">
            <v>0</v>
          </cell>
          <cell r="DI363">
            <v>0</v>
          </cell>
          <cell r="DJ363">
            <v>0</v>
          </cell>
          <cell r="DK363">
            <v>0</v>
          </cell>
          <cell r="DL363">
            <v>0</v>
          </cell>
          <cell r="DM363">
            <v>0</v>
          </cell>
          <cell r="DN363">
            <v>0</v>
          </cell>
          <cell r="DO363">
            <v>0</v>
          </cell>
          <cell r="DP363">
            <v>0</v>
          </cell>
          <cell r="DQ363">
            <v>0</v>
          </cell>
          <cell r="DR363">
            <v>0</v>
          </cell>
          <cell r="DS363">
            <v>0</v>
          </cell>
          <cell r="DT363">
            <v>0</v>
          </cell>
          <cell r="DU363">
            <v>0</v>
          </cell>
          <cell r="DV363">
            <v>0</v>
          </cell>
          <cell r="DW363">
            <v>0</v>
          </cell>
          <cell r="DX363">
            <v>0</v>
          </cell>
          <cell r="DY363">
            <v>0</v>
          </cell>
          <cell r="DZ363">
            <v>0</v>
          </cell>
          <cell r="EA363">
            <v>0</v>
          </cell>
          <cell r="EB363">
            <v>0</v>
          </cell>
          <cell r="EC363">
            <v>0</v>
          </cell>
          <cell r="ED363">
            <v>0</v>
          </cell>
        </row>
        <row r="364">
          <cell r="F364">
            <v>-24.94086372550214</v>
          </cell>
          <cell r="G364">
            <v>-24.33570469456027</v>
          </cell>
          <cell r="H364">
            <v>-24.694972423643794</v>
          </cell>
          <cell r="I364">
            <v>-24.937394684389183</v>
          </cell>
          <cell r="J364">
            <v>-24.811946293752918</v>
          </cell>
          <cell r="K364">
            <v>-24.626258679966313</v>
          </cell>
          <cell r="L364">
            <v>-13.215332284664834</v>
          </cell>
          <cell r="M364">
            <v>-12.108671979843763</v>
          </cell>
          <cell r="N364">
            <v>-24.566593287203226</v>
          </cell>
          <cell r="O364">
            <v>-24.156609224409667</v>
          </cell>
          <cell r="P364">
            <v>-24.464568996445642</v>
          </cell>
          <cell r="Q364">
            <v>-24.084876881391562</v>
          </cell>
          <cell r="R364">
            <v>-23.596888097231737</v>
          </cell>
          <cell r="S364">
            <v>-26.065405150354824</v>
          </cell>
          <cell r="T364">
            <v>-24.9730415084973</v>
          </cell>
          <cell r="U364">
            <v>-25.467696787276243</v>
          </cell>
          <cell r="V364">
            <v>-25.76251440906606</v>
          </cell>
          <cell r="W364">
            <v>-25.861971075903174</v>
          </cell>
          <cell r="X364">
            <v>-25.517274424570079</v>
          </cell>
          <cell r="Y364">
            <v>-13.604335707116531</v>
          </cell>
          <cell r="Z364">
            <v>-6.1941515805248422</v>
          </cell>
          <cell r="AA364">
            <v>-21.264728694505077</v>
          </cell>
          <cell r="AB364">
            <v>-25.151781416601111</v>
          </cell>
          <cell r="AC364">
            <v>-25.412711470678442</v>
          </cell>
          <cell r="AD364">
            <v>-24.35639531113323</v>
          </cell>
          <cell r="AE364">
            <v>2.610916243698687</v>
          </cell>
          <cell r="AF364">
            <v>0.12222182652663498</v>
          </cell>
          <cell r="AG364">
            <v>0.74499777148868007</v>
          </cell>
          <cell r="AH364">
            <v>0.71155237974096197</v>
          </cell>
          <cell r="AI364">
            <v>0.25130913157619861</v>
          </cell>
          <cell r="AJ364">
            <v>7.2881091092143399E-2</v>
          </cell>
          <cell r="AK364">
            <v>0.53320844684984203</v>
          </cell>
          <cell r="AL364">
            <v>13.651411731465586</v>
          </cell>
          <cell r="AM364">
            <v>27.115001679165715</v>
          </cell>
          <cell r="AN364">
            <v>1.2490180895999605</v>
          </cell>
          <cell r="AO364">
            <v>0.64499083890454834</v>
          </cell>
          <cell r="AP364">
            <v>0.81461573506555285</v>
          </cell>
          <cell r="AQ364">
            <v>1.5371745210013685</v>
          </cell>
          <cell r="AR364">
            <v>2.7860789429790507</v>
          </cell>
          <cell r="AS364">
            <v>0.20322174339319179</v>
          </cell>
          <cell r="AT364">
            <v>0.78442874117443517</v>
          </cell>
          <cell r="AU364">
            <v>0.3227056353739074</v>
          </cell>
          <cell r="AV364">
            <v>-1.4484391211450433E-2</v>
          </cell>
          <cell r="AW364">
            <v>-9.0679767509910178E-2</v>
          </cell>
          <cell r="AX364">
            <v>1.4426025053982399</v>
          </cell>
          <cell r="AY364">
            <v>14.137913262017463</v>
          </cell>
          <cell r="AZ364">
            <v>28.119539776611674</v>
          </cell>
          <cell r="BA364">
            <v>2.0867059721403449</v>
          </cell>
          <cell r="BB364">
            <v>0.55182859548870111</v>
          </cell>
          <cell r="BC364">
            <v>1.6894247042861184</v>
          </cell>
          <cell r="BD364">
            <v>1.5039766191589563</v>
          </cell>
          <cell r="BE364">
            <v>3.5543746451164466</v>
          </cell>
          <cell r="BF364">
            <v>0.56823322615891769</v>
          </cell>
          <cell r="BG364">
            <v>1.3292632097963959</v>
          </cell>
          <cell r="BH364">
            <v>0.28939070200684081</v>
          </cell>
          <cell r="BI364">
            <v>0.14274214736073673</v>
          </cell>
          <cell r="BJ364">
            <v>8.8936089923266307E-2</v>
          </cell>
          <cell r="BK364">
            <v>0.57826703456736284</v>
          </cell>
          <cell r="BL364">
            <v>16.571852027931953</v>
          </cell>
          <cell r="BM364">
            <v>37.026852956203264</v>
          </cell>
          <cell r="BN364">
            <v>2.640591705313402</v>
          </cell>
          <cell r="BO364">
            <v>2.0434159329673478</v>
          </cell>
          <cell r="BP364">
            <v>0.75423354306112034</v>
          </cell>
          <cell r="BQ364">
            <v>2.4518517910451183</v>
          </cell>
          <cell r="BR364">
            <v>3.4753120148125096</v>
          </cell>
          <cell r="BS364">
            <v>0.78227572158008429</v>
          </cell>
          <cell r="BT364">
            <v>1.3757393962986626</v>
          </cell>
          <cell r="BU364">
            <v>0.55368364219439448</v>
          </cell>
          <cell r="BV364">
            <v>0.33868580751692029</v>
          </cell>
          <cell r="BW364">
            <v>-0.17188959505982115</v>
          </cell>
          <cell r="BX364">
            <v>0.78550366257072424</v>
          </cell>
          <cell r="BY364">
            <v>18.134760179189737</v>
          </cell>
          <cell r="BZ364">
            <v>30.772461521304677</v>
          </cell>
          <cell r="CA364">
            <v>3.0782848126488922</v>
          </cell>
          <cell r="CB364">
            <v>2.0490612936760484</v>
          </cell>
          <cell r="CC364">
            <v>0.77884770235373435</v>
          </cell>
          <cell r="CD364">
            <v>2.784692004139516</v>
          </cell>
          <cell r="CE364">
            <v>2.5020724204628153</v>
          </cell>
          <cell r="CF364">
            <v>-5.5545473702694727E-2</v>
          </cell>
          <cell r="CG364">
            <v>1.0046043127078395</v>
          </cell>
          <cell r="CH364">
            <v>0.44750577120209178</v>
          </cell>
          <cell r="CI364">
            <v>-0.10775974798564499</v>
          </cell>
          <cell r="CJ364">
            <v>-9.1447505514638885E-3</v>
          </cell>
          <cell r="CK364">
            <v>0.15409397550575102</v>
          </cell>
          <cell r="CL364">
            <v>13.997303185863204</v>
          </cell>
          <cell r="CM364">
            <v>26.385355735813494</v>
          </cell>
          <cell r="CN364">
            <v>1.4975362847493812</v>
          </cell>
          <cell r="CO364">
            <v>0.88464798668732569</v>
          </cell>
          <cell r="CP364">
            <v>-0.14435064487536439</v>
          </cell>
          <cell r="CQ364">
            <v>2.0785517859296188</v>
          </cell>
          <cell r="CR364">
            <v>2.4072340101252858</v>
          </cell>
          <cell r="CS364">
            <v>0.39983650833018508</v>
          </cell>
          <cell r="CT364">
            <v>-0.58830727627549517</v>
          </cell>
          <cell r="CU364">
            <v>-0.34505892954830064</v>
          </cell>
          <cell r="CV364">
            <v>-0.1083788276599196</v>
          </cell>
          <cell r="CW364">
            <v>-0.21099376001755207</v>
          </cell>
          <cell r="CX364">
            <v>0.4308293232844348</v>
          </cell>
          <cell r="CY364">
            <v>15.970355953200096</v>
          </cell>
          <cell r="CZ364">
            <v>28.472542147210309</v>
          </cell>
          <cell r="DA364">
            <v>0.466127064177699</v>
          </cell>
          <cell r="DB364">
            <v>0.15231268471183748</v>
          </cell>
          <cell r="DC364">
            <v>-6.4079313340699093E-2</v>
          </cell>
          <cell r="DD364">
            <v>2.2753626719273656</v>
          </cell>
          <cell r="DE364">
            <v>0</v>
          </cell>
          <cell r="DF364">
            <v>0</v>
          </cell>
          <cell r="DG364">
            <v>0</v>
          </cell>
          <cell r="DH364">
            <v>0</v>
          </cell>
          <cell r="DI364">
            <v>0</v>
          </cell>
          <cell r="DJ364">
            <v>0</v>
          </cell>
          <cell r="DK364">
            <v>0</v>
          </cell>
          <cell r="DL364">
            <v>0</v>
          </cell>
          <cell r="DM364">
            <v>0</v>
          </cell>
          <cell r="DN364">
            <v>0</v>
          </cell>
          <cell r="DO364">
            <v>0</v>
          </cell>
          <cell r="DP364">
            <v>0</v>
          </cell>
          <cell r="DQ364">
            <v>0</v>
          </cell>
          <cell r="DR364">
            <v>0</v>
          </cell>
          <cell r="DS364">
            <v>0</v>
          </cell>
          <cell r="DT364">
            <v>0</v>
          </cell>
          <cell r="DU364">
            <v>0</v>
          </cell>
          <cell r="DV364">
            <v>0</v>
          </cell>
          <cell r="DW364">
            <v>0</v>
          </cell>
          <cell r="DX364">
            <v>0</v>
          </cell>
          <cell r="DY364">
            <v>0</v>
          </cell>
          <cell r="DZ364">
            <v>0</v>
          </cell>
          <cell r="EA364">
            <v>0</v>
          </cell>
          <cell r="EB364">
            <v>0</v>
          </cell>
          <cell r="EC364">
            <v>0</v>
          </cell>
          <cell r="ED364">
            <v>0</v>
          </cell>
        </row>
        <row r="365">
          <cell r="F365">
            <v>-24.822367336754258</v>
          </cell>
          <cell r="G365">
            <v>-23.993152961798646</v>
          </cell>
          <cell r="H365">
            <v>-23.85239313458214</v>
          </cell>
          <cell r="I365">
            <v>-23.704922240826427</v>
          </cell>
          <cell r="J365">
            <v>-24.526496389644933</v>
          </cell>
          <cell r="K365">
            <v>-24.520818148180563</v>
          </cell>
          <cell r="L365">
            <v>-13.041479732650515</v>
          </cell>
          <cell r="M365">
            <v>-11.691439243014152</v>
          </cell>
          <cell r="N365">
            <v>-24.185082802829299</v>
          </cell>
          <cell r="O365">
            <v>-24.202605541065363</v>
          </cell>
          <cell r="P365">
            <v>-24.152606659643066</v>
          </cell>
          <cell r="Q365">
            <v>-23.745796112048787</v>
          </cell>
          <cell r="R365">
            <v>-23.179241994238875</v>
          </cell>
          <cell r="S365">
            <v>-25.698022270289716</v>
          </cell>
          <cell r="T365">
            <v>-24.708542098384644</v>
          </cell>
          <cell r="U365">
            <v>-25.140205805303129</v>
          </cell>
          <cell r="V365">
            <v>-25.691973381480054</v>
          </cell>
          <cell r="W365">
            <v>-25.644978631523649</v>
          </cell>
          <cell r="X365">
            <v>-24.34487088506862</v>
          </cell>
          <cell r="Y365">
            <v>-13.153666785352261</v>
          </cell>
          <cell r="Z365">
            <v>-5.920068226169211</v>
          </cell>
          <cell r="AA365">
            <v>-20.998498070713403</v>
          </cell>
          <cell r="AB365">
            <v>-24.5798442157745</v>
          </cell>
          <cell r="AC365">
            <v>-25.061901113336585</v>
          </cell>
          <cell r="AD365">
            <v>-24.029636255018364</v>
          </cell>
          <cell r="AE365">
            <v>2.6429171452285609</v>
          </cell>
          <cell r="AF365">
            <v>0.1204991521090627</v>
          </cell>
          <cell r="AG365">
            <v>0.73454568058033232</v>
          </cell>
          <cell r="AH365">
            <v>0.71685513447911331</v>
          </cell>
          <cell r="AI365">
            <v>0.26914935016678765</v>
          </cell>
          <cell r="AJ365">
            <v>7.5166543740060307E-2</v>
          </cell>
          <cell r="AK365">
            <v>0.57889096310169574</v>
          </cell>
          <cell r="AL365">
            <v>13.26075822313627</v>
          </cell>
          <cell r="AM365">
            <v>28.215958634052054</v>
          </cell>
          <cell r="AN365">
            <v>1.2844387977184306</v>
          </cell>
          <cell r="AO365">
            <v>0.63366029740629748</v>
          </cell>
          <cell r="AP365">
            <v>0.80314179064994706</v>
          </cell>
          <cell r="AQ365">
            <v>1.5155332927002196</v>
          </cell>
          <cell r="AR365">
            <v>2.7492892484278517</v>
          </cell>
          <cell r="AS365">
            <v>0.20013798559917392</v>
          </cell>
          <cell r="AT365">
            <v>0.7750713061383826</v>
          </cell>
          <cell r="AU365">
            <v>0.31875165436950931</v>
          </cell>
          <cell r="AV365">
            <v>-1.4337116590703889E-2</v>
          </cell>
          <cell r="AW365">
            <v>-8.9717942284068888E-2</v>
          </cell>
          <cell r="AX365">
            <v>1.4090918175890081</v>
          </cell>
          <cell r="AY365">
            <v>13.963312728837472</v>
          </cell>
          <cell r="AZ365">
            <v>27.717699135815174</v>
          </cell>
          <cell r="BA365">
            <v>2.0694774045739535</v>
          </cell>
          <cell r="BB365">
            <v>0.54372457650289741</v>
          </cell>
          <cell r="BC365">
            <v>1.6686034626430426</v>
          </cell>
          <cell r="BD365">
            <v>1.4836820110442037</v>
          </cell>
          <cell r="BE365">
            <v>3.5128075083073953</v>
          </cell>
          <cell r="BF365">
            <v>0.56069584276391304</v>
          </cell>
          <cell r="BG365">
            <v>1.3116259843439229</v>
          </cell>
          <cell r="BH365">
            <v>0.28590367880413214</v>
          </cell>
          <cell r="BI365">
            <v>0.1414093347734674</v>
          </cell>
          <cell r="BJ365">
            <v>8.8000970574897946E-2</v>
          </cell>
          <cell r="BK365">
            <v>0.57122748002872503</v>
          </cell>
          <cell r="BL365">
            <v>16.422994748257906</v>
          </cell>
          <cell r="BM365">
            <v>36.623231500613535</v>
          </cell>
          <cell r="BN365">
            <v>2.6087969974098582</v>
          </cell>
          <cell r="BO365">
            <v>2.0241279346848757</v>
          </cell>
          <cell r="BP365">
            <v>0.74354660224918112</v>
          </cell>
          <cell r="BQ365">
            <v>2.4187543262513125</v>
          </cell>
          <cell r="BR365">
            <v>3.4350532290066447</v>
          </cell>
          <cell r="BS365">
            <v>0.77133758109053785</v>
          </cell>
          <cell r="BT365">
            <v>1.3582013853395447</v>
          </cell>
          <cell r="BU365">
            <v>0.54798597305434915</v>
          </cell>
          <cell r="BV365">
            <v>0.33510401958498987</v>
          </cell>
          <cell r="BW365">
            <v>-0.17167698262938649</v>
          </cell>
          <cell r="BX365">
            <v>0.77538815079033063</v>
          </cell>
          <cell r="BY365">
            <v>17.890733005943655</v>
          </cell>
          <cell r="BZ365">
            <v>30.385892030411721</v>
          </cell>
          <cell r="CA365">
            <v>3.0388046165480955</v>
          </cell>
          <cell r="CB365">
            <v>2.0211246267603356</v>
          </cell>
          <cell r="CC365">
            <v>0.76747364825856579</v>
          </cell>
          <cell r="CD365">
            <v>2.7456722757828711</v>
          </cell>
          <cell r="CE365">
            <v>2.4732032907054391</v>
          </cell>
          <cell r="CF365">
            <v>-5.4762579441670789E-2</v>
          </cell>
          <cell r="CG365">
            <v>0.9896613589083435</v>
          </cell>
          <cell r="CH365">
            <v>0.4416243836034322</v>
          </cell>
          <cell r="CI365">
            <v>-0.10679433571844799</v>
          </cell>
          <cell r="CJ365">
            <v>-9.0261290285073882E-3</v>
          </cell>
          <cell r="CK365">
            <v>0.15224695589181189</v>
          </cell>
          <cell r="CL365">
            <v>13.714580118982406</v>
          </cell>
          <cell r="CM365">
            <v>25.957431514033331</v>
          </cell>
          <cell r="CN365">
            <v>1.4828994316192217</v>
          </cell>
          <cell r="CO365">
            <v>0.8904463274176776</v>
          </cell>
          <cell r="CP365">
            <v>-0.14237681152873019</v>
          </cell>
          <cell r="CQ365">
            <v>2.0539628865215378</v>
          </cell>
          <cell r="CR365">
            <v>2.3804790841392149</v>
          </cell>
          <cell r="CS365">
            <v>0.39420095088773649</v>
          </cell>
          <cell r="CT365">
            <v>-0.58002351009897124</v>
          </cell>
          <cell r="CU365">
            <v>-0.34058533167332472</v>
          </cell>
          <cell r="CV365">
            <v>-0.10720205691397201</v>
          </cell>
          <cell r="CW365">
            <v>-0.20892724220129977</v>
          </cell>
          <cell r="CX365">
            <v>0.42524526605110763</v>
          </cell>
          <cell r="CY365">
            <v>16.102896111148521</v>
          </cell>
          <cell r="CZ365">
            <v>28.051385589334348</v>
          </cell>
          <cell r="DA365">
            <v>0.46256829660489202</v>
          </cell>
          <cell r="DB365">
            <v>0.15093242696479361</v>
          </cell>
          <cell r="DC365">
            <v>-6.3189746656109741E-2</v>
          </cell>
          <cell r="DD365">
            <v>2.2409170871029742</v>
          </cell>
          <cell r="DE365">
            <v>0</v>
          </cell>
          <cell r="DF365">
            <v>0</v>
          </cell>
          <cell r="DG365">
            <v>0</v>
          </cell>
          <cell r="DH365">
            <v>0</v>
          </cell>
          <cell r="DI365">
            <v>0</v>
          </cell>
          <cell r="DJ365">
            <v>0</v>
          </cell>
          <cell r="DK365">
            <v>0</v>
          </cell>
          <cell r="DL365">
            <v>0</v>
          </cell>
          <cell r="DM365">
            <v>0</v>
          </cell>
          <cell r="DN365">
            <v>0</v>
          </cell>
          <cell r="DO365">
            <v>0</v>
          </cell>
          <cell r="DP365">
            <v>0</v>
          </cell>
          <cell r="DQ365">
            <v>0</v>
          </cell>
          <cell r="DR365">
            <v>0</v>
          </cell>
          <cell r="DS365">
            <v>0</v>
          </cell>
          <cell r="DT365">
            <v>0</v>
          </cell>
          <cell r="DU365">
            <v>0</v>
          </cell>
          <cell r="DV365">
            <v>0</v>
          </cell>
          <cell r="DW365">
            <v>0</v>
          </cell>
          <cell r="DX365">
            <v>0</v>
          </cell>
          <cell r="DY365">
            <v>0</v>
          </cell>
          <cell r="DZ365">
            <v>0</v>
          </cell>
          <cell r="EA365">
            <v>0</v>
          </cell>
          <cell r="EB365">
            <v>0</v>
          </cell>
          <cell r="EC365">
            <v>0</v>
          </cell>
          <cell r="ED365">
            <v>0</v>
          </cell>
        </row>
        <row r="367"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O367">
            <v>0</v>
          </cell>
          <cell r="AP367">
            <v>0</v>
          </cell>
          <cell r="AQ367">
            <v>0</v>
          </cell>
          <cell r="AR367">
            <v>0</v>
          </cell>
          <cell r="AS367">
            <v>0</v>
          </cell>
          <cell r="AT367">
            <v>0</v>
          </cell>
          <cell r="AU367">
            <v>0</v>
          </cell>
          <cell r="AV367">
            <v>0</v>
          </cell>
          <cell r="AW367">
            <v>0</v>
          </cell>
          <cell r="AX367">
            <v>0</v>
          </cell>
          <cell r="AY367">
            <v>0</v>
          </cell>
          <cell r="AZ367">
            <v>0</v>
          </cell>
          <cell r="BA367">
            <v>0</v>
          </cell>
          <cell r="BB367">
            <v>0</v>
          </cell>
          <cell r="BC367">
            <v>0</v>
          </cell>
          <cell r="BD367">
            <v>0</v>
          </cell>
          <cell r="BE367">
            <v>0</v>
          </cell>
          <cell r="BF367">
            <v>0</v>
          </cell>
          <cell r="BG367">
            <v>0</v>
          </cell>
          <cell r="BH367">
            <v>0</v>
          </cell>
          <cell r="BI367">
            <v>0</v>
          </cell>
          <cell r="BJ367">
            <v>0</v>
          </cell>
          <cell r="BK367">
            <v>0</v>
          </cell>
          <cell r="BL367">
            <v>0</v>
          </cell>
          <cell r="BM367">
            <v>0</v>
          </cell>
          <cell r="BN367">
            <v>0</v>
          </cell>
          <cell r="BO367">
            <v>0</v>
          </cell>
          <cell r="BP367">
            <v>0</v>
          </cell>
          <cell r="BQ367">
            <v>0</v>
          </cell>
          <cell r="BR367">
            <v>0</v>
          </cell>
          <cell r="BS367">
            <v>0</v>
          </cell>
          <cell r="BT367">
            <v>0</v>
          </cell>
          <cell r="BU367">
            <v>0</v>
          </cell>
          <cell r="BV367">
            <v>0</v>
          </cell>
          <cell r="BW367">
            <v>0</v>
          </cell>
          <cell r="BX367">
            <v>0</v>
          </cell>
          <cell r="BY367">
            <v>0</v>
          </cell>
          <cell r="BZ367">
            <v>0</v>
          </cell>
          <cell r="CA367">
            <v>0</v>
          </cell>
          <cell r="CB367">
            <v>0</v>
          </cell>
          <cell r="CC367">
            <v>0</v>
          </cell>
          <cell r="CD367">
            <v>0</v>
          </cell>
          <cell r="CE367">
            <v>0</v>
          </cell>
          <cell r="CF367">
            <v>0</v>
          </cell>
          <cell r="CG367">
            <v>0</v>
          </cell>
          <cell r="CH367">
            <v>0</v>
          </cell>
          <cell r="CI367">
            <v>0</v>
          </cell>
          <cell r="CJ367">
            <v>0</v>
          </cell>
          <cell r="CK367">
            <v>0</v>
          </cell>
          <cell r="CL367">
            <v>0</v>
          </cell>
          <cell r="CM367">
            <v>0</v>
          </cell>
          <cell r="CN367">
            <v>0</v>
          </cell>
          <cell r="CO367">
            <v>0</v>
          </cell>
          <cell r="CP367">
            <v>0</v>
          </cell>
          <cell r="CQ367">
            <v>0</v>
          </cell>
          <cell r="CR367">
            <v>0</v>
          </cell>
          <cell r="CS367">
            <v>0</v>
          </cell>
          <cell r="CT367">
            <v>0</v>
          </cell>
          <cell r="CU367">
            <v>0</v>
          </cell>
          <cell r="CV367">
            <v>0</v>
          </cell>
          <cell r="CW367">
            <v>0</v>
          </cell>
          <cell r="CX367">
            <v>0</v>
          </cell>
          <cell r="CY367">
            <v>0</v>
          </cell>
          <cell r="CZ367">
            <v>0</v>
          </cell>
          <cell r="DA367">
            <v>0</v>
          </cell>
          <cell r="DB367">
            <v>0</v>
          </cell>
          <cell r="DC367">
            <v>0</v>
          </cell>
          <cell r="DD367">
            <v>0</v>
          </cell>
          <cell r="DE367">
            <v>0</v>
          </cell>
          <cell r="DF367">
            <v>0</v>
          </cell>
          <cell r="DG367">
            <v>0</v>
          </cell>
          <cell r="DH367">
            <v>0</v>
          </cell>
          <cell r="DI367">
            <v>0</v>
          </cell>
          <cell r="DJ367">
            <v>0</v>
          </cell>
          <cell r="DK367">
            <v>0</v>
          </cell>
          <cell r="DL367">
            <v>0</v>
          </cell>
          <cell r="DM367">
            <v>0</v>
          </cell>
          <cell r="DN367">
            <v>0</v>
          </cell>
          <cell r="DO367">
            <v>0</v>
          </cell>
          <cell r="DP367">
            <v>0</v>
          </cell>
          <cell r="DQ367">
            <v>0</v>
          </cell>
          <cell r="DR367">
            <v>0</v>
          </cell>
          <cell r="DS367">
            <v>0</v>
          </cell>
          <cell r="DT367">
            <v>0</v>
          </cell>
          <cell r="DU367">
            <v>0</v>
          </cell>
          <cell r="DV367">
            <v>0</v>
          </cell>
          <cell r="DW367">
            <v>0</v>
          </cell>
          <cell r="DX367">
            <v>0</v>
          </cell>
          <cell r="DY367">
            <v>0</v>
          </cell>
          <cell r="DZ367">
            <v>0</v>
          </cell>
          <cell r="EA367">
            <v>0</v>
          </cell>
          <cell r="EB367">
            <v>0</v>
          </cell>
          <cell r="EC367">
            <v>0</v>
          </cell>
          <cell r="ED367">
            <v>0</v>
          </cell>
        </row>
        <row r="368"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O368">
            <v>0</v>
          </cell>
          <cell r="AP368">
            <v>0</v>
          </cell>
          <cell r="AQ368">
            <v>0</v>
          </cell>
          <cell r="AR368">
            <v>0</v>
          </cell>
          <cell r="AS368">
            <v>0</v>
          </cell>
          <cell r="AT368">
            <v>0</v>
          </cell>
          <cell r="AU368">
            <v>0</v>
          </cell>
          <cell r="AV368">
            <v>0</v>
          </cell>
          <cell r="AW368">
            <v>0</v>
          </cell>
          <cell r="AX368">
            <v>0</v>
          </cell>
          <cell r="AY368">
            <v>0</v>
          </cell>
          <cell r="AZ368">
            <v>0</v>
          </cell>
          <cell r="BA368">
            <v>0</v>
          </cell>
          <cell r="BB368">
            <v>0</v>
          </cell>
          <cell r="BC368">
            <v>0</v>
          </cell>
          <cell r="BD368">
            <v>0</v>
          </cell>
          <cell r="BE368">
            <v>0</v>
          </cell>
          <cell r="BF368">
            <v>0</v>
          </cell>
          <cell r="BG368">
            <v>0</v>
          </cell>
          <cell r="BH368">
            <v>0</v>
          </cell>
          <cell r="BI368">
            <v>0</v>
          </cell>
          <cell r="BJ368">
            <v>0</v>
          </cell>
          <cell r="BK368">
            <v>0</v>
          </cell>
          <cell r="BL368">
            <v>0</v>
          </cell>
          <cell r="BM368">
            <v>0</v>
          </cell>
          <cell r="BN368">
            <v>0</v>
          </cell>
          <cell r="BO368">
            <v>0</v>
          </cell>
          <cell r="BP368">
            <v>0</v>
          </cell>
          <cell r="BQ368">
            <v>0</v>
          </cell>
          <cell r="BR368">
            <v>0</v>
          </cell>
          <cell r="BS368">
            <v>0</v>
          </cell>
          <cell r="BT368">
            <v>0</v>
          </cell>
          <cell r="BU368">
            <v>0</v>
          </cell>
          <cell r="BV368">
            <v>0</v>
          </cell>
          <cell r="BW368">
            <v>0</v>
          </cell>
          <cell r="BX368">
            <v>0</v>
          </cell>
          <cell r="BY368">
            <v>0</v>
          </cell>
          <cell r="BZ368">
            <v>0</v>
          </cell>
          <cell r="CA368">
            <v>0</v>
          </cell>
          <cell r="CB368">
            <v>0</v>
          </cell>
          <cell r="CC368">
            <v>0</v>
          </cell>
          <cell r="CD368">
            <v>0</v>
          </cell>
          <cell r="CE368">
            <v>0</v>
          </cell>
          <cell r="CF368">
            <v>0</v>
          </cell>
          <cell r="CG368">
            <v>0</v>
          </cell>
          <cell r="CH368">
            <v>0</v>
          </cell>
          <cell r="CI368">
            <v>0</v>
          </cell>
          <cell r="CJ368">
            <v>0</v>
          </cell>
          <cell r="CK368">
            <v>0</v>
          </cell>
          <cell r="CL368">
            <v>0</v>
          </cell>
          <cell r="CM368">
            <v>0</v>
          </cell>
          <cell r="CN368">
            <v>0</v>
          </cell>
          <cell r="CO368">
            <v>0</v>
          </cell>
          <cell r="CP368">
            <v>0</v>
          </cell>
          <cell r="CQ368">
            <v>0</v>
          </cell>
          <cell r="CR368">
            <v>0</v>
          </cell>
          <cell r="CS368">
            <v>0</v>
          </cell>
          <cell r="CT368">
            <v>0</v>
          </cell>
          <cell r="CU368">
            <v>0</v>
          </cell>
          <cell r="CV368">
            <v>0</v>
          </cell>
          <cell r="CW368">
            <v>0</v>
          </cell>
          <cell r="CX368">
            <v>0</v>
          </cell>
          <cell r="CY368">
            <v>0</v>
          </cell>
          <cell r="CZ368">
            <v>0</v>
          </cell>
          <cell r="DA368">
            <v>0</v>
          </cell>
          <cell r="DB368">
            <v>0</v>
          </cell>
          <cell r="DC368">
            <v>0</v>
          </cell>
          <cell r="DD368">
            <v>0</v>
          </cell>
          <cell r="DE368">
            <v>0</v>
          </cell>
          <cell r="DF368">
            <v>0</v>
          </cell>
          <cell r="DG368">
            <v>0</v>
          </cell>
          <cell r="DH368">
            <v>0</v>
          </cell>
          <cell r="DI368">
            <v>0</v>
          </cell>
          <cell r="DJ368">
            <v>0</v>
          </cell>
          <cell r="DK368">
            <v>0</v>
          </cell>
          <cell r="DL368">
            <v>0</v>
          </cell>
          <cell r="DM368">
            <v>0</v>
          </cell>
          <cell r="DN368">
            <v>0</v>
          </cell>
          <cell r="DO368">
            <v>0</v>
          </cell>
          <cell r="DP368">
            <v>0</v>
          </cell>
          <cell r="DQ368">
            <v>0</v>
          </cell>
          <cell r="DR368">
            <v>0</v>
          </cell>
          <cell r="DS368">
            <v>0</v>
          </cell>
          <cell r="DT368">
            <v>0</v>
          </cell>
          <cell r="DU368">
            <v>0</v>
          </cell>
          <cell r="DV368">
            <v>0</v>
          </cell>
          <cell r="DW368">
            <v>0</v>
          </cell>
          <cell r="DX368">
            <v>0</v>
          </cell>
          <cell r="DY368">
            <v>0</v>
          </cell>
          <cell r="DZ368">
            <v>0</v>
          </cell>
          <cell r="EA368">
            <v>0</v>
          </cell>
          <cell r="EB368">
            <v>0</v>
          </cell>
          <cell r="EC368">
            <v>0</v>
          </cell>
          <cell r="ED368">
            <v>0</v>
          </cell>
        </row>
        <row r="369"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O369">
            <v>0</v>
          </cell>
          <cell r="AP369">
            <v>0</v>
          </cell>
          <cell r="AQ369">
            <v>0</v>
          </cell>
          <cell r="AR369">
            <v>0</v>
          </cell>
          <cell r="AS369">
            <v>0</v>
          </cell>
          <cell r="AT369">
            <v>0</v>
          </cell>
          <cell r="AU369">
            <v>0</v>
          </cell>
          <cell r="AV369">
            <v>0</v>
          </cell>
          <cell r="AW369">
            <v>0</v>
          </cell>
          <cell r="AX369">
            <v>0</v>
          </cell>
          <cell r="AY369">
            <v>0</v>
          </cell>
          <cell r="AZ369">
            <v>0</v>
          </cell>
          <cell r="BA369">
            <v>0</v>
          </cell>
          <cell r="BB369">
            <v>0</v>
          </cell>
          <cell r="BC369">
            <v>0</v>
          </cell>
          <cell r="BD369">
            <v>0</v>
          </cell>
          <cell r="BE369">
            <v>0</v>
          </cell>
          <cell r="BF369">
            <v>0</v>
          </cell>
          <cell r="BG369">
            <v>0</v>
          </cell>
          <cell r="BH369">
            <v>0</v>
          </cell>
          <cell r="BI369">
            <v>0</v>
          </cell>
          <cell r="BJ369">
            <v>0</v>
          </cell>
          <cell r="BK369">
            <v>0</v>
          </cell>
          <cell r="BL369">
            <v>0</v>
          </cell>
          <cell r="BM369">
            <v>0</v>
          </cell>
          <cell r="BN369">
            <v>0</v>
          </cell>
          <cell r="BO369">
            <v>0</v>
          </cell>
          <cell r="BP369">
            <v>0</v>
          </cell>
          <cell r="BQ369">
            <v>0</v>
          </cell>
          <cell r="BR369">
            <v>0</v>
          </cell>
          <cell r="BS369">
            <v>0</v>
          </cell>
          <cell r="BT369">
            <v>0</v>
          </cell>
          <cell r="BU369">
            <v>0</v>
          </cell>
          <cell r="BV369">
            <v>0</v>
          </cell>
          <cell r="BW369">
            <v>0</v>
          </cell>
          <cell r="BX369">
            <v>0</v>
          </cell>
          <cell r="BY369">
            <v>0</v>
          </cell>
          <cell r="BZ369">
            <v>0</v>
          </cell>
          <cell r="CA369">
            <v>0</v>
          </cell>
          <cell r="CB369">
            <v>0</v>
          </cell>
          <cell r="CC369">
            <v>0</v>
          </cell>
          <cell r="CD369">
            <v>0</v>
          </cell>
          <cell r="CE369">
            <v>0</v>
          </cell>
          <cell r="CF369">
            <v>0</v>
          </cell>
          <cell r="CG369">
            <v>0</v>
          </cell>
          <cell r="CH369">
            <v>0</v>
          </cell>
          <cell r="CI369">
            <v>0</v>
          </cell>
          <cell r="CJ369">
            <v>0</v>
          </cell>
          <cell r="CK369">
            <v>0</v>
          </cell>
          <cell r="CL369">
            <v>0</v>
          </cell>
          <cell r="CM369">
            <v>0</v>
          </cell>
          <cell r="CN369">
            <v>0</v>
          </cell>
          <cell r="CO369">
            <v>0</v>
          </cell>
          <cell r="CP369">
            <v>0</v>
          </cell>
          <cell r="CQ369">
            <v>0</v>
          </cell>
          <cell r="CR369">
            <v>0</v>
          </cell>
          <cell r="CS369">
            <v>0</v>
          </cell>
          <cell r="CT369">
            <v>0</v>
          </cell>
          <cell r="CU369">
            <v>0</v>
          </cell>
          <cell r="CV369">
            <v>0</v>
          </cell>
          <cell r="CW369">
            <v>0</v>
          </cell>
          <cell r="CX369">
            <v>0</v>
          </cell>
          <cell r="CY369">
            <v>0</v>
          </cell>
          <cell r="CZ369">
            <v>0</v>
          </cell>
          <cell r="DA369">
            <v>0</v>
          </cell>
          <cell r="DB369">
            <v>0</v>
          </cell>
          <cell r="DC369">
            <v>0</v>
          </cell>
          <cell r="DD369">
            <v>0</v>
          </cell>
          <cell r="DE369">
            <v>0</v>
          </cell>
          <cell r="DF369">
            <v>0</v>
          </cell>
          <cell r="DG369">
            <v>0</v>
          </cell>
          <cell r="DH369">
            <v>0</v>
          </cell>
          <cell r="DI369">
            <v>0</v>
          </cell>
          <cell r="DJ369">
            <v>0</v>
          </cell>
          <cell r="DK369">
            <v>0</v>
          </cell>
          <cell r="DL369">
            <v>0</v>
          </cell>
          <cell r="DM369">
            <v>0</v>
          </cell>
          <cell r="DN369">
            <v>0</v>
          </cell>
          <cell r="DO369">
            <v>0</v>
          </cell>
          <cell r="DP369">
            <v>0</v>
          </cell>
          <cell r="DQ369">
            <v>0</v>
          </cell>
          <cell r="DR369">
            <v>0</v>
          </cell>
          <cell r="DS369">
            <v>0</v>
          </cell>
          <cell r="DT369">
            <v>0</v>
          </cell>
          <cell r="DU369">
            <v>0</v>
          </cell>
          <cell r="DV369">
            <v>0</v>
          </cell>
          <cell r="DW369">
            <v>0</v>
          </cell>
          <cell r="DX369">
            <v>0</v>
          </cell>
          <cell r="DY369">
            <v>0</v>
          </cell>
          <cell r="DZ369">
            <v>0</v>
          </cell>
          <cell r="EA369">
            <v>0</v>
          </cell>
          <cell r="EB369">
            <v>0</v>
          </cell>
          <cell r="EC369">
            <v>0</v>
          </cell>
          <cell r="ED369">
            <v>0</v>
          </cell>
        </row>
        <row r="370"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O370">
            <v>0</v>
          </cell>
          <cell r="AP370">
            <v>0</v>
          </cell>
          <cell r="AQ370">
            <v>0</v>
          </cell>
          <cell r="AR370">
            <v>0</v>
          </cell>
          <cell r="AS370">
            <v>0</v>
          </cell>
          <cell r="AT370">
            <v>0</v>
          </cell>
          <cell r="AU370">
            <v>0</v>
          </cell>
          <cell r="AV370">
            <v>0</v>
          </cell>
          <cell r="AW370">
            <v>0</v>
          </cell>
          <cell r="AX370">
            <v>0</v>
          </cell>
          <cell r="AY370">
            <v>0</v>
          </cell>
          <cell r="AZ370">
            <v>0</v>
          </cell>
          <cell r="BA370">
            <v>0</v>
          </cell>
          <cell r="BB370">
            <v>0</v>
          </cell>
          <cell r="BC370">
            <v>0</v>
          </cell>
          <cell r="BD370">
            <v>0</v>
          </cell>
          <cell r="BE370">
            <v>0</v>
          </cell>
          <cell r="BF370">
            <v>0</v>
          </cell>
          <cell r="BG370">
            <v>0</v>
          </cell>
          <cell r="BH370">
            <v>0</v>
          </cell>
          <cell r="BI370">
            <v>0</v>
          </cell>
          <cell r="BJ370">
            <v>0</v>
          </cell>
          <cell r="BK370">
            <v>0</v>
          </cell>
          <cell r="BL370">
            <v>0</v>
          </cell>
          <cell r="BM370">
            <v>0</v>
          </cell>
          <cell r="BN370">
            <v>0</v>
          </cell>
          <cell r="BO370">
            <v>0</v>
          </cell>
          <cell r="BP370">
            <v>0</v>
          </cell>
          <cell r="BQ370">
            <v>0</v>
          </cell>
          <cell r="BR370">
            <v>0</v>
          </cell>
          <cell r="BS370">
            <v>0</v>
          </cell>
          <cell r="BT370">
            <v>0</v>
          </cell>
          <cell r="BU370">
            <v>0</v>
          </cell>
          <cell r="BV370">
            <v>0</v>
          </cell>
          <cell r="BW370">
            <v>0</v>
          </cell>
          <cell r="BX370">
            <v>0</v>
          </cell>
          <cell r="BY370">
            <v>0</v>
          </cell>
          <cell r="BZ370">
            <v>0</v>
          </cell>
          <cell r="CA370">
            <v>0</v>
          </cell>
          <cell r="CB370">
            <v>0</v>
          </cell>
          <cell r="CC370">
            <v>0</v>
          </cell>
          <cell r="CD370">
            <v>0</v>
          </cell>
          <cell r="CE370">
            <v>0</v>
          </cell>
          <cell r="CF370">
            <v>0</v>
          </cell>
          <cell r="CG370">
            <v>0</v>
          </cell>
          <cell r="CH370">
            <v>0</v>
          </cell>
          <cell r="CI370">
            <v>0</v>
          </cell>
          <cell r="CJ370">
            <v>0</v>
          </cell>
          <cell r="CK370">
            <v>0</v>
          </cell>
          <cell r="CL370">
            <v>0</v>
          </cell>
          <cell r="CM370">
            <v>0</v>
          </cell>
          <cell r="CN370">
            <v>0</v>
          </cell>
          <cell r="CO370">
            <v>0</v>
          </cell>
          <cell r="CP370">
            <v>0</v>
          </cell>
          <cell r="CQ370">
            <v>0</v>
          </cell>
          <cell r="CR370">
            <v>0</v>
          </cell>
          <cell r="CS370">
            <v>0</v>
          </cell>
          <cell r="CT370">
            <v>0</v>
          </cell>
          <cell r="CU370">
            <v>0</v>
          </cell>
          <cell r="CV370">
            <v>0</v>
          </cell>
          <cell r="CW370">
            <v>0</v>
          </cell>
          <cell r="CX370">
            <v>0</v>
          </cell>
          <cell r="CY370">
            <v>0</v>
          </cell>
          <cell r="CZ370">
            <v>0</v>
          </cell>
          <cell r="DA370">
            <v>0</v>
          </cell>
          <cell r="DB370">
            <v>0</v>
          </cell>
          <cell r="DC370">
            <v>0</v>
          </cell>
          <cell r="DD370">
            <v>0</v>
          </cell>
          <cell r="DE370">
            <v>0</v>
          </cell>
          <cell r="DF370">
            <v>0</v>
          </cell>
          <cell r="DG370">
            <v>0</v>
          </cell>
          <cell r="DH370">
            <v>0</v>
          </cell>
          <cell r="DI370">
            <v>0</v>
          </cell>
          <cell r="DJ370">
            <v>0</v>
          </cell>
          <cell r="DK370">
            <v>0</v>
          </cell>
          <cell r="DL370">
            <v>0</v>
          </cell>
          <cell r="DM370">
            <v>0</v>
          </cell>
          <cell r="DN370">
            <v>0</v>
          </cell>
          <cell r="DO370">
            <v>0</v>
          </cell>
          <cell r="DP370">
            <v>0</v>
          </cell>
          <cell r="DQ370">
            <v>0</v>
          </cell>
          <cell r="DR370">
            <v>0</v>
          </cell>
          <cell r="DS370">
            <v>0</v>
          </cell>
          <cell r="DT370">
            <v>0</v>
          </cell>
          <cell r="DU370">
            <v>0</v>
          </cell>
          <cell r="DV370">
            <v>0</v>
          </cell>
          <cell r="DW370">
            <v>0</v>
          </cell>
          <cell r="DX370">
            <v>0</v>
          </cell>
          <cell r="DY370">
            <v>0</v>
          </cell>
          <cell r="DZ370">
            <v>0</v>
          </cell>
          <cell r="EA370">
            <v>0</v>
          </cell>
          <cell r="EB370">
            <v>0</v>
          </cell>
          <cell r="EC370">
            <v>0</v>
          </cell>
          <cell r="ED370">
            <v>0</v>
          </cell>
        </row>
        <row r="371"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O371">
            <v>0</v>
          </cell>
          <cell r="AP371">
            <v>0</v>
          </cell>
          <cell r="AQ371">
            <v>0</v>
          </cell>
          <cell r="AR371">
            <v>0</v>
          </cell>
          <cell r="AS371">
            <v>0</v>
          </cell>
          <cell r="AT371">
            <v>0</v>
          </cell>
          <cell r="AU371">
            <v>0</v>
          </cell>
          <cell r="AV371">
            <v>0</v>
          </cell>
          <cell r="AW371">
            <v>0</v>
          </cell>
          <cell r="AX371">
            <v>0</v>
          </cell>
          <cell r="AY371">
            <v>0</v>
          </cell>
          <cell r="AZ371">
            <v>0</v>
          </cell>
          <cell r="BA371">
            <v>0</v>
          </cell>
          <cell r="BB371">
            <v>0</v>
          </cell>
          <cell r="BC371">
            <v>0</v>
          </cell>
          <cell r="BD371">
            <v>0</v>
          </cell>
          <cell r="BE371">
            <v>0</v>
          </cell>
          <cell r="BF371">
            <v>0</v>
          </cell>
          <cell r="BG371">
            <v>0</v>
          </cell>
          <cell r="BH371">
            <v>0</v>
          </cell>
          <cell r="BI371">
            <v>0</v>
          </cell>
          <cell r="BJ371">
            <v>0</v>
          </cell>
          <cell r="BK371">
            <v>0</v>
          </cell>
          <cell r="BL371">
            <v>0</v>
          </cell>
          <cell r="BM371">
            <v>0</v>
          </cell>
          <cell r="BN371">
            <v>0</v>
          </cell>
          <cell r="BO371">
            <v>0</v>
          </cell>
          <cell r="BP371">
            <v>0</v>
          </cell>
          <cell r="BQ371">
            <v>0</v>
          </cell>
          <cell r="BR371">
            <v>0</v>
          </cell>
          <cell r="BS371">
            <v>0</v>
          </cell>
          <cell r="BT371">
            <v>0</v>
          </cell>
          <cell r="BU371">
            <v>0</v>
          </cell>
          <cell r="BV371">
            <v>0</v>
          </cell>
          <cell r="BW371">
            <v>0</v>
          </cell>
          <cell r="BX371">
            <v>0</v>
          </cell>
          <cell r="BY371">
            <v>0</v>
          </cell>
          <cell r="BZ371">
            <v>0</v>
          </cell>
          <cell r="CA371">
            <v>0</v>
          </cell>
          <cell r="CB371">
            <v>0</v>
          </cell>
          <cell r="CC371">
            <v>0</v>
          </cell>
          <cell r="CD371">
            <v>0</v>
          </cell>
          <cell r="CE371">
            <v>0</v>
          </cell>
          <cell r="CF371">
            <v>0</v>
          </cell>
          <cell r="CG371">
            <v>0</v>
          </cell>
          <cell r="CH371">
            <v>0</v>
          </cell>
          <cell r="CI371">
            <v>0</v>
          </cell>
          <cell r="CJ371">
            <v>0</v>
          </cell>
          <cell r="CK371">
            <v>0</v>
          </cell>
          <cell r="CL371">
            <v>0</v>
          </cell>
          <cell r="CM371">
            <v>0</v>
          </cell>
          <cell r="CN371">
            <v>0</v>
          </cell>
          <cell r="CO371">
            <v>0</v>
          </cell>
          <cell r="CP371">
            <v>0</v>
          </cell>
          <cell r="CQ371">
            <v>0</v>
          </cell>
          <cell r="CR371">
            <v>0</v>
          </cell>
          <cell r="CS371">
            <v>0</v>
          </cell>
          <cell r="CT371">
            <v>0</v>
          </cell>
          <cell r="CU371">
            <v>0</v>
          </cell>
          <cell r="CV371">
            <v>0</v>
          </cell>
          <cell r="CW371">
            <v>0</v>
          </cell>
          <cell r="CX371">
            <v>0</v>
          </cell>
          <cell r="CY371">
            <v>0</v>
          </cell>
          <cell r="CZ371">
            <v>0</v>
          </cell>
          <cell r="DA371">
            <v>0</v>
          </cell>
          <cell r="DB371">
            <v>0</v>
          </cell>
          <cell r="DC371">
            <v>0</v>
          </cell>
          <cell r="DD371">
            <v>0</v>
          </cell>
          <cell r="DE371">
            <v>0</v>
          </cell>
          <cell r="DF371">
            <v>0</v>
          </cell>
          <cell r="DG371">
            <v>0</v>
          </cell>
          <cell r="DH371">
            <v>0</v>
          </cell>
          <cell r="DI371">
            <v>0</v>
          </cell>
          <cell r="DJ371">
            <v>0</v>
          </cell>
          <cell r="DK371">
            <v>0</v>
          </cell>
          <cell r="DL371">
            <v>0</v>
          </cell>
          <cell r="DM371">
            <v>0</v>
          </cell>
          <cell r="DN371">
            <v>0</v>
          </cell>
          <cell r="DO371">
            <v>0</v>
          </cell>
          <cell r="DP371">
            <v>0</v>
          </cell>
          <cell r="DQ371">
            <v>0</v>
          </cell>
          <cell r="DR371">
            <v>0</v>
          </cell>
          <cell r="DS371">
            <v>0</v>
          </cell>
          <cell r="DT371">
            <v>0</v>
          </cell>
          <cell r="DU371">
            <v>0</v>
          </cell>
          <cell r="DV371">
            <v>0</v>
          </cell>
          <cell r="DW371">
            <v>0</v>
          </cell>
          <cell r="DX371">
            <v>0</v>
          </cell>
          <cell r="DY371">
            <v>0</v>
          </cell>
          <cell r="DZ371">
            <v>0</v>
          </cell>
          <cell r="EA371">
            <v>0</v>
          </cell>
          <cell r="EB371">
            <v>0</v>
          </cell>
          <cell r="EC371">
            <v>0</v>
          </cell>
          <cell r="ED371">
            <v>0</v>
          </cell>
        </row>
        <row r="372"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0</v>
          </cell>
          <cell r="AO372">
            <v>0</v>
          </cell>
          <cell r="AP372">
            <v>0</v>
          </cell>
          <cell r="AQ372">
            <v>0</v>
          </cell>
          <cell r="AR372">
            <v>0</v>
          </cell>
          <cell r="AS372">
            <v>0</v>
          </cell>
          <cell r="AT372">
            <v>0</v>
          </cell>
          <cell r="AU372">
            <v>0</v>
          </cell>
          <cell r="AV372">
            <v>0</v>
          </cell>
          <cell r="AW372">
            <v>0</v>
          </cell>
          <cell r="AX372">
            <v>0</v>
          </cell>
          <cell r="AY372">
            <v>0</v>
          </cell>
          <cell r="AZ372">
            <v>0</v>
          </cell>
          <cell r="BA372">
            <v>0</v>
          </cell>
          <cell r="BB372">
            <v>0</v>
          </cell>
          <cell r="BC372">
            <v>0</v>
          </cell>
          <cell r="BD372">
            <v>0</v>
          </cell>
          <cell r="BE372">
            <v>0</v>
          </cell>
          <cell r="BF372">
            <v>0</v>
          </cell>
          <cell r="BG372">
            <v>0</v>
          </cell>
          <cell r="BH372">
            <v>0</v>
          </cell>
          <cell r="BI372">
            <v>0</v>
          </cell>
          <cell r="BJ372">
            <v>0</v>
          </cell>
          <cell r="BK372">
            <v>0</v>
          </cell>
          <cell r="BL372">
            <v>0</v>
          </cell>
          <cell r="BM372">
            <v>0</v>
          </cell>
          <cell r="BN372">
            <v>0</v>
          </cell>
          <cell r="BO372">
            <v>0</v>
          </cell>
          <cell r="BP372">
            <v>0</v>
          </cell>
          <cell r="BQ372">
            <v>0</v>
          </cell>
          <cell r="BR372">
            <v>0</v>
          </cell>
          <cell r="BS372">
            <v>0</v>
          </cell>
          <cell r="BT372">
            <v>0</v>
          </cell>
          <cell r="BU372">
            <v>0</v>
          </cell>
          <cell r="BV372">
            <v>0</v>
          </cell>
          <cell r="BW372">
            <v>0</v>
          </cell>
          <cell r="BX372">
            <v>0</v>
          </cell>
          <cell r="BY372">
            <v>0</v>
          </cell>
          <cell r="BZ372">
            <v>0</v>
          </cell>
          <cell r="CA372">
            <v>0</v>
          </cell>
          <cell r="CB372">
            <v>0</v>
          </cell>
          <cell r="CC372">
            <v>0</v>
          </cell>
          <cell r="CD372">
            <v>0</v>
          </cell>
          <cell r="CE372">
            <v>0</v>
          </cell>
          <cell r="CF372">
            <v>0</v>
          </cell>
          <cell r="CG372">
            <v>0</v>
          </cell>
          <cell r="CH372">
            <v>0</v>
          </cell>
          <cell r="CI372">
            <v>0</v>
          </cell>
          <cell r="CJ372">
            <v>0</v>
          </cell>
          <cell r="CK372">
            <v>0</v>
          </cell>
          <cell r="CL372">
            <v>0</v>
          </cell>
          <cell r="CM372">
            <v>0</v>
          </cell>
          <cell r="CN372">
            <v>0</v>
          </cell>
          <cell r="CO372">
            <v>0</v>
          </cell>
          <cell r="CP372">
            <v>0</v>
          </cell>
          <cell r="CQ372">
            <v>0</v>
          </cell>
          <cell r="CR372">
            <v>0</v>
          </cell>
          <cell r="CS372">
            <v>0</v>
          </cell>
          <cell r="CT372">
            <v>0</v>
          </cell>
          <cell r="CU372">
            <v>0</v>
          </cell>
          <cell r="CV372">
            <v>0</v>
          </cell>
          <cell r="CW372">
            <v>0</v>
          </cell>
          <cell r="CX372">
            <v>0</v>
          </cell>
          <cell r="CY372">
            <v>0</v>
          </cell>
          <cell r="CZ372">
            <v>0</v>
          </cell>
          <cell r="DA372">
            <v>0</v>
          </cell>
          <cell r="DB372">
            <v>0</v>
          </cell>
          <cell r="DC372">
            <v>0</v>
          </cell>
          <cell r="DD372">
            <v>0</v>
          </cell>
          <cell r="DE372">
            <v>0</v>
          </cell>
          <cell r="DF372">
            <v>0</v>
          </cell>
          <cell r="DG372">
            <v>0</v>
          </cell>
          <cell r="DH372">
            <v>0</v>
          </cell>
          <cell r="DI372">
            <v>0</v>
          </cell>
          <cell r="DJ372">
            <v>0</v>
          </cell>
          <cell r="DK372">
            <v>0</v>
          </cell>
          <cell r="DL372">
            <v>0</v>
          </cell>
          <cell r="DM372">
            <v>0</v>
          </cell>
          <cell r="DN372">
            <v>0</v>
          </cell>
          <cell r="DO372">
            <v>0</v>
          </cell>
          <cell r="DP372">
            <v>0</v>
          </cell>
          <cell r="DQ372">
            <v>0</v>
          </cell>
          <cell r="DR372">
            <v>0</v>
          </cell>
          <cell r="DS372">
            <v>0</v>
          </cell>
          <cell r="DT372">
            <v>0</v>
          </cell>
          <cell r="DU372">
            <v>0</v>
          </cell>
          <cell r="DV372">
            <v>0</v>
          </cell>
          <cell r="DW372">
            <v>0</v>
          </cell>
          <cell r="DX372">
            <v>0</v>
          </cell>
          <cell r="DY372">
            <v>0</v>
          </cell>
          <cell r="DZ372">
            <v>0</v>
          </cell>
          <cell r="EA372">
            <v>0</v>
          </cell>
          <cell r="EB372">
            <v>0</v>
          </cell>
          <cell r="EC372">
            <v>0</v>
          </cell>
          <cell r="ED372">
            <v>0</v>
          </cell>
        </row>
        <row r="374"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0</v>
          </cell>
          <cell r="AD374">
            <v>0</v>
          </cell>
          <cell r="AE374">
            <v>0</v>
          </cell>
          <cell r="AF374">
            <v>0</v>
          </cell>
          <cell r="AG374">
            <v>0</v>
          </cell>
          <cell r="AH374">
            <v>0</v>
          </cell>
          <cell r="AI374">
            <v>0</v>
          </cell>
          <cell r="AJ374">
            <v>0</v>
          </cell>
          <cell r="AK374">
            <v>0</v>
          </cell>
          <cell r="AL374">
            <v>0</v>
          </cell>
          <cell r="AM374">
            <v>0</v>
          </cell>
          <cell r="AN374">
            <v>0</v>
          </cell>
          <cell r="AO374">
            <v>0</v>
          </cell>
          <cell r="AP374">
            <v>0</v>
          </cell>
          <cell r="AQ374">
            <v>0</v>
          </cell>
          <cell r="AR374">
            <v>0</v>
          </cell>
          <cell r="AS374">
            <v>0</v>
          </cell>
          <cell r="AT374">
            <v>0</v>
          </cell>
          <cell r="AU374">
            <v>0</v>
          </cell>
          <cell r="AV374">
            <v>0</v>
          </cell>
          <cell r="AW374">
            <v>0</v>
          </cell>
          <cell r="AX374">
            <v>0</v>
          </cell>
          <cell r="AY374">
            <v>0</v>
          </cell>
          <cell r="AZ374">
            <v>0</v>
          </cell>
          <cell r="BA374">
            <v>0</v>
          </cell>
          <cell r="BB374">
            <v>0</v>
          </cell>
          <cell r="BC374">
            <v>0</v>
          </cell>
          <cell r="BD374">
            <v>0</v>
          </cell>
          <cell r="BE374">
            <v>0</v>
          </cell>
          <cell r="BF374">
            <v>0</v>
          </cell>
          <cell r="BG374">
            <v>0</v>
          </cell>
          <cell r="BH374">
            <v>0</v>
          </cell>
          <cell r="BI374">
            <v>0</v>
          </cell>
          <cell r="BJ374">
            <v>0</v>
          </cell>
          <cell r="BK374">
            <v>0</v>
          </cell>
          <cell r="BL374">
            <v>0</v>
          </cell>
          <cell r="BM374">
            <v>0</v>
          </cell>
          <cell r="BN374">
            <v>0</v>
          </cell>
          <cell r="BO374">
            <v>0</v>
          </cell>
          <cell r="BP374">
            <v>0</v>
          </cell>
          <cell r="BQ374">
            <v>0</v>
          </cell>
          <cell r="BR374">
            <v>0</v>
          </cell>
          <cell r="BS374">
            <v>0</v>
          </cell>
          <cell r="BT374">
            <v>0</v>
          </cell>
          <cell r="BU374">
            <v>0</v>
          </cell>
          <cell r="BV374">
            <v>0</v>
          </cell>
          <cell r="BW374">
            <v>0</v>
          </cell>
          <cell r="BX374">
            <v>0</v>
          </cell>
          <cell r="BY374">
            <v>0</v>
          </cell>
          <cell r="BZ374">
            <v>0</v>
          </cell>
          <cell r="CA374">
            <v>0</v>
          </cell>
          <cell r="CB374">
            <v>0</v>
          </cell>
          <cell r="CC374">
            <v>0</v>
          </cell>
          <cell r="CD374">
            <v>0</v>
          </cell>
          <cell r="CE374">
            <v>0</v>
          </cell>
          <cell r="CF374">
            <v>0</v>
          </cell>
          <cell r="CG374">
            <v>0</v>
          </cell>
          <cell r="CH374">
            <v>0</v>
          </cell>
          <cell r="CI374">
            <v>0</v>
          </cell>
          <cell r="CJ374">
            <v>0</v>
          </cell>
          <cell r="CK374">
            <v>0</v>
          </cell>
          <cell r="CL374">
            <v>0</v>
          </cell>
          <cell r="CM374">
            <v>0</v>
          </cell>
          <cell r="CN374">
            <v>0</v>
          </cell>
          <cell r="CO374">
            <v>0</v>
          </cell>
          <cell r="CP374">
            <v>0</v>
          </cell>
          <cell r="CQ374">
            <v>0</v>
          </cell>
          <cell r="CR374">
            <v>0</v>
          </cell>
          <cell r="CS374">
            <v>0</v>
          </cell>
          <cell r="CT374">
            <v>0</v>
          </cell>
          <cell r="CU374">
            <v>0</v>
          </cell>
          <cell r="CV374">
            <v>0</v>
          </cell>
          <cell r="CW374">
            <v>0</v>
          </cell>
          <cell r="CX374">
            <v>0</v>
          </cell>
          <cell r="CY374">
            <v>0</v>
          </cell>
          <cell r="CZ374">
            <v>0</v>
          </cell>
          <cell r="DA374">
            <v>0</v>
          </cell>
          <cell r="DB374">
            <v>0</v>
          </cell>
          <cell r="DC374">
            <v>0</v>
          </cell>
          <cell r="DD374">
            <v>0</v>
          </cell>
          <cell r="DE374">
            <v>0</v>
          </cell>
          <cell r="DF374">
            <v>0</v>
          </cell>
          <cell r="DG374">
            <v>0</v>
          </cell>
          <cell r="DH374">
            <v>0</v>
          </cell>
          <cell r="DI374">
            <v>0</v>
          </cell>
          <cell r="DJ374">
            <v>0</v>
          </cell>
          <cell r="DK374">
            <v>0</v>
          </cell>
          <cell r="DL374">
            <v>0</v>
          </cell>
          <cell r="DM374">
            <v>0</v>
          </cell>
          <cell r="DN374">
            <v>0</v>
          </cell>
          <cell r="DO374">
            <v>0</v>
          </cell>
          <cell r="DP374">
            <v>0</v>
          </cell>
          <cell r="DQ374">
            <v>0</v>
          </cell>
          <cell r="DR374">
            <v>0</v>
          </cell>
          <cell r="DS374">
            <v>0</v>
          </cell>
          <cell r="DT374">
            <v>0</v>
          </cell>
          <cell r="DU374">
            <v>0</v>
          </cell>
          <cell r="DV374">
            <v>0</v>
          </cell>
          <cell r="DW374">
            <v>0</v>
          </cell>
          <cell r="DX374">
            <v>0</v>
          </cell>
          <cell r="DY374">
            <v>0</v>
          </cell>
          <cell r="DZ374">
            <v>0</v>
          </cell>
          <cell r="EA374">
            <v>0</v>
          </cell>
          <cell r="EB374">
            <v>0</v>
          </cell>
          <cell r="EC374">
            <v>0</v>
          </cell>
          <cell r="ED374">
            <v>0</v>
          </cell>
        </row>
        <row r="375"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0</v>
          </cell>
          <cell r="AH375">
            <v>0</v>
          </cell>
          <cell r="AI375">
            <v>0</v>
          </cell>
          <cell r="AJ375">
            <v>0</v>
          </cell>
          <cell r="AK375">
            <v>0</v>
          </cell>
          <cell r="AL375">
            <v>0</v>
          </cell>
          <cell r="AM375">
            <v>0</v>
          </cell>
          <cell r="AN375">
            <v>0</v>
          </cell>
          <cell r="AO375">
            <v>0</v>
          </cell>
          <cell r="AP375">
            <v>0</v>
          </cell>
          <cell r="AQ375">
            <v>0</v>
          </cell>
          <cell r="AR375">
            <v>0</v>
          </cell>
          <cell r="AS375">
            <v>0</v>
          </cell>
          <cell r="AT375">
            <v>0</v>
          </cell>
          <cell r="AU375">
            <v>0</v>
          </cell>
          <cell r="AV375">
            <v>0</v>
          </cell>
          <cell r="AW375">
            <v>0</v>
          </cell>
          <cell r="AX375">
            <v>0</v>
          </cell>
          <cell r="AY375">
            <v>0</v>
          </cell>
          <cell r="AZ375">
            <v>0</v>
          </cell>
          <cell r="BA375">
            <v>0</v>
          </cell>
          <cell r="BB375">
            <v>0</v>
          </cell>
          <cell r="BC375">
            <v>0</v>
          </cell>
          <cell r="BD375">
            <v>0</v>
          </cell>
          <cell r="BE375">
            <v>0</v>
          </cell>
          <cell r="BF375">
            <v>0</v>
          </cell>
          <cell r="BG375">
            <v>0</v>
          </cell>
          <cell r="BH375">
            <v>0</v>
          </cell>
          <cell r="BI375">
            <v>0</v>
          </cell>
          <cell r="BJ375">
            <v>0</v>
          </cell>
          <cell r="BK375">
            <v>0</v>
          </cell>
          <cell r="BL375">
            <v>0</v>
          </cell>
          <cell r="BM375">
            <v>0</v>
          </cell>
          <cell r="BN375">
            <v>0</v>
          </cell>
          <cell r="BO375">
            <v>0</v>
          </cell>
          <cell r="BP375">
            <v>0</v>
          </cell>
          <cell r="BQ375">
            <v>0</v>
          </cell>
          <cell r="BR375">
            <v>0</v>
          </cell>
          <cell r="BS375">
            <v>0</v>
          </cell>
          <cell r="BT375">
            <v>0</v>
          </cell>
          <cell r="BU375">
            <v>0</v>
          </cell>
          <cell r="BV375">
            <v>0</v>
          </cell>
          <cell r="BW375">
            <v>0</v>
          </cell>
          <cell r="BX375">
            <v>0</v>
          </cell>
          <cell r="BY375">
            <v>0</v>
          </cell>
          <cell r="BZ375">
            <v>0</v>
          </cell>
          <cell r="CA375">
            <v>0</v>
          </cell>
          <cell r="CB375">
            <v>0</v>
          </cell>
          <cell r="CC375">
            <v>0</v>
          </cell>
          <cell r="CD375">
            <v>0</v>
          </cell>
          <cell r="CE375">
            <v>0</v>
          </cell>
          <cell r="CF375">
            <v>0</v>
          </cell>
          <cell r="CG375">
            <v>0</v>
          </cell>
          <cell r="CH375">
            <v>0</v>
          </cell>
          <cell r="CI375">
            <v>0</v>
          </cell>
          <cell r="CJ375">
            <v>0</v>
          </cell>
          <cell r="CK375">
            <v>0</v>
          </cell>
          <cell r="CL375">
            <v>0</v>
          </cell>
          <cell r="CM375">
            <v>0</v>
          </cell>
          <cell r="CN375">
            <v>0</v>
          </cell>
          <cell r="CO375">
            <v>0</v>
          </cell>
          <cell r="CP375">
            <v>0</v>
          </cell>
          <cell r="CQ375">
            <v>0</v>
          </cell>
          <cell r="CR375">
            <v>0</v>
          </cell>
          <cell r="CS375">
            <v>0</v>
          </cell>
          <cell r="CT375">
            <v>0</v>
          </cell>
          <cell r="CU375">
            <v>0</v>
          </cell>
          <cell r="CV375">
            <v>0</v>
          </cell>
          <cell r="CW375">
            <v>0</v>
          </cell>
          <cell r="CX375">
            <v>0</v>
          </cell>
          <cell r="CY375">
            <v>0</v>
          </cell>
          <cell r="CZ375">
            <v>0</v>
          </cell>
          <cell r="DA375">
            <v>0</v>
          </cell>
          <cell r="DB375">
            <v>0</v>
          </cell>
          <cell r="DC375">
            <v>0</v>
          </cell>
          <cell r="DD375">
            <v>0</v>
          </cell>
          <cell r="DE375">
            <v>0</v>
          </cell>
          <cell r="DF375">
            <v>0</v>
          </cell>
          <cell r="DG375">
            <v>0</v>
          </cell>
          <cell r="DH375">
            <v>0</v>
          </cell>
          <cell r="DI375">
            <v>0</v>
          </cell>
          <cell r="DJ375">
            <v>0</v>
          </cell>
          <cell r="DK375">
            <v>0</v>
          </cell>
          <cell r="DL375">
            <v>0</v>
          </cell>
          <cell r="DM375">
            <v>0</v>
          </cell>
          <cell r="DN375">
            <v>0</v>
          </cell>
          <cell r="DO375">
            <v>0</v>
          </cell>
          <cell r="DP375">
            <v>0</v>
          </cell>
          <cell r="DQ375">
            <v>0</v>
          </cell>
          <cell r="DR375">
            <v>0</v>
          </cell>
          <cell r="DS375">
            <v>0</v>
          </cell>
          <cell r="DT375">
            <v>0</v>
          </cell>
          <cell r="DU375">
            <v>0</v>
          </cell>
          <cell r="DV375">
            <v>0</v>
          </cell>
          <cell r="DW375">
            <v>0</v>
          </cell>
          <cell r="DX375">
            <v>0</v>
          </cell>
          <cell r="DY375">
            <v>0</v>
          </cell>
          <cell r="DZ375">
            <v>0</v>
          </cell>
          <cell r="EA375">
            <v>0</v>
          </cell>
          <cell r="EB375">
            <v>0</v>
          </cell>
          <cell r="EC375">
            <v>0</v>
          </cell>
          <cell r="ED375">
            <v>0</v>
          </cell>
        </row>
        <row r="379"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  <cell r="AO379">
            <v>0</v>
          </cell>
          <cell r="AP379">
            <v>0</v>
          </cell>
          <cell r="AQ379">
            <v>0</v>
          </cell>
          <cell r="AR379">
            <v>0</v>
          </cell>
          <cell r="AS379">
            <v>0</v>
          </cell>
          <cell r="AT379">
            <v>0</v>
          </cell>
          <cell r="AU379">
            <v>0</v>
          </cell>
          <cell r="AV379">
            <v>0</v>
          </cell>
          <cell r="AW379">
            <v>0</v>
          </cell>
          <cell r="AX379">
            <v>0</v>
          </cell>
          <cell r="AY379">
            <v>0</v>
          </cell>
          <cell r="AZ379">
            <v>0</v>
          </cell>
          <cell r="BA379">
            <v>0</v>
          </cell>
          <cell r="BB379">
            <v>0</v>
          </cell>
          <cell r="BC379">
            <v>0</v>
          </cell>
          <cell r="BD379">
            <v>0</v>
          </cell>
          <cell r="BE379">
            <v>0</v>
          </cell>
          <cell r="BF379">
            <v>0</v>
          </cell>
          <cell r="BG379">
            <v>0</v>
          </cell>
          <cell r="BH379">
            <v>0</v>
          </cell>
          <cell r="BI379">
            <v>0</v>
          </cell>
          <cell r="BJ379">
            <v>0</v>
          </cell>
          <cell r="BK379">
            <v>0</v>
          </cell>
          <cell r="BL379">
            <v>0</v>
          </cell>
          <cell r="BM379">
            <v>0</v>
          </cell>
          <cell r="BN379">
            <v>0</v>
          </cell>
          <cell r="BO379">
            <v>0</v>
          </cell>
          <cell r="BP379">
            <v>0</v>
          </cell>
          <cell r="BQ379">
            <v>0</v>
          </cell>
          <cell r="BR379">
            <v>0</v>
          </cell>
          <cell r="BS379">
            <v>0</v>
          </cell>
          <cell r="BT379">
            <v>0</v>
          </cell>
          <cell r="BU379">
            <v>0</v>
          </cell>
          <cell r="BV379">
            <v>0</v>
          </cell>
          <cell r="BW379">
            <v>0</v>
          </cell>
          <cell r="BX379">
            <v>0</v>
          </cell>
          <cell r="BY379">
            <v>0</v>
          </cell>
          <cell r="BZ379">
            <v>0</v>
          </cell>
          <cell r="CA379">
            <v>0</v>
          </cell>
          <cell r="CB379">
            <v>0</v>
          </cell>
          <cell r="CC379">
            <v>0</v>
          </cell>
          <cell r="CD379">
            <v>0</v>
          </cell>
          <cell r="CE379">
            <v>0</v>
          </cell>
          <cell r="CF379">
            <v>0</v>
          </cell>
          <cell r="CG379">
            <v>0</v>
          </cell>
          <cell r="CH379">
            <v>0</v>
          </cell>
          <cell r="CI379">
            <v>0</v>
          </cell>
          <cell r="CJ379">
            <v>0</v>
          </cell>
          <cell r="CK379">
            <v>0</v>
          </cell>
          <cell r="CL379">
            <v>0</v>
          </cell>
          <cell r="CM379">
            <v>0</v>
          </cell>
          <cell r="CN379">
            <v>0</v>
          </cell>
          <cell r="CO379">
            <v>0</v>
          </cell>
          <cell r="CP379">
            <v>0</v>
          </cell>
          <cell r="CQ379">
            <v>0</v>
          </cell>
          <cell r="CR379">
            <v>0</v>
          </cell>
          <cell r="CS379">
            <v>0</v>
          </cell>
          <cell r="CT379">
            <v>0</v>
          </cell>
          <cell r="CU379">
            <v>0</v>
          </cell>
          <cell r="CV379">
            <v>0</v>
          </cell>
          <cell r="CW379">
            <v>0</v>
          </cell>
          <cell r="CX379">
            <v>0</v>
          </cell>
          <cell r="CY379">
            <v>0</v>
          </cell>
          <cell r="CZ379">
            <v>0</v>
          </cell>
          <cell r="DA379">
            <v>0</v>
          </cell>
          <cell r="DB379">
            <v>0</v>
          </cell>
          <cell r="DC379">
            <v>0</v>
          </cell>
          <cell r="DD379">
            <v>0</v>
          </cell>
          <cell r="DE379">
            <v>0</v>
          </cell>
          <cell r="DF379">
            <v>0</v>
          </cell>
          <cell r="DG379">
            <v>0</v>
          </cell>
          <cell r="DH379">
            <v>0</v>
          </cell>
          <cell r="DI379">
            <v>0</v>
          </cell>
          <cell r="DJ379">
            <v>0</v>
          </cell>
          <cell r="DK379">
            <v>0</v>
          </cell>
          <cell r="DL379">
            <v>0</v>
          </cell>
          <cell r="DM379">
            <v>0</v>
          </cell>
          <cell r="DN379">
            <v>0</v>
          </cell>
          <cell r="DO379">
            <v>0</v>
          </cell>
          <cell r="DP379">
            <v>0</v>
          </cell>
          <cell r="DQ379">
            <v>0</v>
          </cell>
          <cell r="DR379">
            <v>0</v>
          </cell>
          <cell r="DS379">
            <v>0</v>
          </cell>
          <cell r="DT379">
            <v>0</v>
          </cell>
          <cell r="DU379">
            <v>0</v>
          </cell>
          <cell r="DV379">
            <v>0</v>
          </cell>
          <cell r="DW379">
            <v>0</v>
          </cell>
          <cell r="DX379">
            <v>0</v>
          </cell>
          <cell r="DY379">
            <v>0</v>
          </cell>
          <cell r="DZ379">
            <v>0</v>
          </cell>
          <cell r="EA379">
            <v>0</v>
          </cell>
          <cell r="EB379">
            <v>0</v>
          </cell>
          <cell r="EC379">
            <v>0</v>
          </cell>
          <cell r="ED379">
            <v>0</v>
          </cell>
        </row>
        <row r="380"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0</v>
          </cell>
          <cell r="AO380">
            <v>0</v>
          </cell>
          <cell r="AP380">
            <v>0</v>
          </cell>
          <cell r="AQ380">
            <v>0</v>
          </cell>
          <cell r="AR380">
            <v>0</v>
          </cell>
          <cell r="AS380">
            <v>0</v>
          </cell>
          <cell r="AT380">
            <v>0</v>
          </cell>
          <cell r="AU380">
            <v>0</v>
          </cell>
          <cell r="AV380">
            <v>0</v>
          </cell>
          <cell r="AW380">
            <v>0</v>
          </cell>
          <cell r="AX380">
            <v>0</v>
          </cell>
          <cell r="AY380">
            <v>0</v>
          </cell>
          <cell r="AZ380">
            <v>0</v>
          </cell>
          <cell r="BA380">
            <v>0</v>
          </cell>
          <cell r="BB380">
            <v>0</v>
          </cell>
          <cell r="BC380">
            <v>0</v>
          </cell>
          <cell r="BD380">
            <v>0</v>
          </cell>
          <cell r="BE380">
            <v>0</v>
          </cell>
          <cell r="BF380">
            <v>0</v>
          </cell>
          <cell r="BG380">
            <v>0</v>
          </cell>
          <cell r="BH380">
            <v>0</v>
          </cell>
          <cell r="BI380">
            <v>0</v>
          </cell>
          <cell r="BJ380">
            <v>0</v>
          </cell>
          <cell r="BK380">
            <v>0</v>
          </cell>
          <cell r="BL380">
            <v>0</v>
          </cell>
          <cell r="BM380">
            <v>0</v>
          </cell>
          <cell r="BN380">
            <v>0</v>
          </cell>
          <cell r="BO380">
            <v>0</v>
          </cell>
          <cell r="BP380">
            <v>0</v>
          </cell>
          <cell r="BQ380">
            <v>0</v>
          </cell>
          <cell r="BR380">
            <v>0</v>
          </cell>
          <cell r="BS380">
            <v>0</v>
          </cell>
          <cell r="BT380">
            <v>0</v>
          </cell>
          <cell r="BU380">
            <v>0</v>
          </cell>
          <cell r="BV380">
            <v>0</v>
          </cell>
          <cell r="BW380">
            <v>0</v>
          </cell>
          <cell r="BX380">
            <v>0</v>
          </cell>
          <cell r="BY380">
            <v>0</v>
          </cell>
          <cell r="BZ380">
            <v>0</v>
          </cell>
          <cell r="CA380">
            <v>0</v>
          </cell>
          <cell r="CB380">
            <v>0</v>
          </cell>
          <cell r="CC380">
            <v>0</v>
          </cell>
          <cell r="CD380">
            <v>0</v>
          </cell>
          <cell r="CE380">
            <v>0</v>
          </cell>
          <cell r="CF380">
            <v>0</v>
          </cell>
          <cell r="CG380">
            <v>0</v>
          </cell>
          <cell r="CH380">
            <v>0</v>
          </cell>
          <cell r="CI380">
            <v>0</v>
          </cell>
          <cell r="CJ380">
            <v>0</v>
          </cell>
          <cell r="CK380">
            <v>0</v>
          </cell>
          <cell r="CL380">
            <v>0</v>
          </cell>
          <cell r="CM380">
            <v>0</v>
          </cell>
          <cell r="CN380">
            <v>0</v>
          </cell>
          <cell r="CO380">
            <v>0</v>
          </cell>
          <cell r="CP380">
            <v>0</v>
          </cell>
          <cell r="CQ380">
            <v>0</v>
          </cell>
          <cell r="CR380">
            <v>0</v>
          </cell>
          <cell r="CS380">
            <v>0</v>
          </cell>
          <cell r="CT380">
            <v>0</v>
          </cell>
          <cell r="CU380">
            <v>0</v>
          </cell>
          <cell r="CV380">
            <v>0</v>
          </cell>
          <cell r="CW380">
            <v>0</v>
          </cell>
          <cell r="CX380">
            <v>0</v>
          </cell>
          <cell r="CY380">
            <v>0</v>
          </cell>
          <cell r="CZ380">
            <v>0</v>
          </cell>
          <cell r="DA380">
            <v>0</v>
          </cell>
          <cell r="DB380">
            <v>0</v>
          </cell>
          <cell r="DC380">
            <v>0</v>
          </cell>
          <cell r="DD380">
            <v>0</v>
          </cell>
          <cell r="DE380">
            <v>0</v>
          </cell>
          <cell r="DF380">
            <v>0</v>
          </cell>
          <cell r="DG380">
            <v>0</v>
          </cell>
          <cell r="DH380">
            <v>0</v>
          </cell>
          <cell r="DI380">
            <v>0</v>
          </cell>
          <cell r="DJ380">
            <v>0</v>
          </cell>
          <cell r="DK380">
            <v>0</v>
          </cell>
          <cell r="DL380">
            <v>0</v>
          </cell>
          <cell r="DM380">
            <v>0</v>
          </cell>
          <cell r="DN380">
            <v>0</v>
          </cell>
          <cell r="DO380">
            <v>0</v>
          </cell>
          <cell r="DP380">
            <v>0</v>
          </cell>
          <cell r="DQ380">
            <v>0</v>
          </cell>
          <cell r="DR380">
            <v>0</v>
          </cell>
          <cell r="DS380">
            <v>0</v>
          </cell>
          <cell r="DT380">
            <v>0</v>
          </cell>
          <cell r="DU380">
            <v>0</v>
          </cell>
          <cell r="DV380">
            <v>0</v>
          </cell>
          <cell r="DW380">
            <v>0</v>
          </cell>
          <cell r="DX380">
            <v>0</v>
          </cell>
          <cell r="DY380">
            <v>0</v>
          </cell>
          <cell r="DZ380">
            <v>0</v>
          </cell>
          <cell r="EA380">
            <v>0</v>
          </cell>
          <cell r="EB380">
            <v>0</v>
          </cell>
          <cell r="EC380">
            <v>0</v>
          </cell>
          <cell r="ED380">
            <v>0</v>
          </cell>
        </row>
        <row r="381"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0</v>
          </cell>
          <cell r="AH381">
            <v>0</v>
          </cell>
          <cell r="AI381">
            <v>0</v>
          </cell>
          <cell r="AJ381">
            <v>0</v>
          </cell>
          <cell r="AK381">
            <v>0</v>
          </cell>
          <cell r="AL381">
            <v>0</v>
          </cell>
          <cell r="AM381">
            <v>0</v>
          </cell>
          <cell r="AN381">
            <v>0</v>
          </cell>
          <cell r="AO381">
            <v>0</v>
          </cell>
          <cell r="AP381">
            <v>0</v>
          </cell>
          <cell r="AQ381">
            <v>0</v>
          </cell>
          <cell r="AR381">
            <v>0</v>
          </cell>
          <cell r="AS381">
            <v>0</v>
          </cell>
          <cell r="AT381">
            <v>0</v>
          </cell>
          <cell r="AU381">
            <v>0</v>
          </cell>
          <cell r="AV381">
            <v>0</v>
          </cell>
          <cell r="AW381">
            <v>0</v>
          </cell>
          <cell r="AX381">
            <v>0</v>
          </cell>
          <cell r="AY381">
            <v>0</v>
          </cell>
          <cell r="AZ381">
            <v>0</v>
          </cell>
          <cell r="BA381">
            <v>0</v>
          </cell>
          <cell r="BB381">
            <v>0</v>
          </cell>
          <cell r="BC381">
            <v>0</v>
          </cell>
          <cell r="BD381">
            <v>0</v>
          </cell>
          <cell r="BE381">
            <v>0</v>
          </cell>
          <cell r="BF381">
            <v>0</v>
          </cell>
          <cell r="BG381">
            <v>0</v>
          </cell>
          <cell r="BH381">
            <v>0</v>
          </cell>
          <cell r="BI381">
            <v>0</v>
          </cell>
          <cell r="BJ381">
            <v>0</v>
          </cell>
          <cell r="BK381">
            <v>0</v>
          </cell>
          <cell r="BL381">
            <v>0</v>
          </cell>
          <cell r="BM381">
            <v>0</v>
          </cell>
          <cell r="BN381">
            <v>0</v>
          </cell>
          <cell r="BO381">
            <v>0</v>
          </cell>
          <cell r="BP381">
            <v>0</v>
          </cell>
          <cell r="BQ381">
            <v>0</v>
          </cell>
          <cell r="BR381">
            <v>0</v>
          </cell>
          <cell r="BS381">
            <v>0</v>
          </cell>
          <cell r="BT381">
            <v>0</v>
          </cell>
          <cell r="BU381">
            <v>0</v>
          </cell>
          <cell r="BV381">
            <v>0</v>
          </cell>
          <cell r="BW381">
            <v>0</v>
          </cell>
          <cell r="BX381">
            <v>0</v>
          </cell>
          <cell r="BY381">
            <v>0</v>
          </cell>
          <cell r="BZ381">
            <v>0</v>
          </cell>
          <cell r="CA381">
            <v>0</v>
          </cell>
          <cell r="CB381">
            <v>0</v>
          </cell>
          <cell r="CC381">
            <v>0</v>
          </cell>
          <cell r="CD381">
            <v>0</v>
          </cell>
          <cell r="CE381">
            <v>0</v>
          </cell>
          <cell r="CF381">
            <v>0</v>
          </cell>
          <cell r="CG381">
            <v>0</v>
          </cell>
          <cell r="CH381">
            <v>0</v>
          </cell>
          <cell r="CI381">
            <v>0</v>
          </cell>
          <cell r="CJ381">
            <v>0</v>
          </cell>
          <cell r="CK381">
            <v>0</v>
          </cell>
          <cell r="CL381">
            <v>0</v>
          </cell>
          <cell r="CM381">
            <v>0</v>
          </cell>
          <cell r="CN381">
            <v>0</v>
          </cell>
          <cell r="CO381">
            <v>0</v>
          </cell>
          <cell r="CP381">
            <v>0</v>
          </cell>
          <cell r="CQ381">
            <v>0</v>
          </cell>
          <cell r="CR381">
            <v>0</v>
          </cell>
          <cell r="CS381">
            <v>0</v>
          </cell>
          <cell r="CT381">
            <v>0</v>
          </cell>
          <cell r="CU381">
            <v>0</v>
          </cell>
          <cell r="CV381">
            <v>0</v>
          </cell>
          <cell r="CW381">
            <v>0</v>
          </cell>
          <cell r="CX381">
            <v>0</v>
          </cell>
          <cell r="CY381">
            <v>0</v>
          </cell>
          <cell r="CZ381">
            <v>0</v>
          </cell>
          <cell r="DA381">
            <v>0</v>
          </cell>
          <cell r="DB381">
            <v>0</v>
          </cell>
          <cell r="DC381">
            <v>0</v>
          </cell>
          <cell r="DD381">
            <v>0</v>
          </cell>
          <cell r="DE381">
            <v>0</v>
          </cell>
          <cell r="DF381">
            <v>0</v>
          </cell>
          <cell r="DG381">
            <v>0</v>
          </cell>
          <cell r="DH381">
            <v>0</v>
          </cell>
          <cell r="DI381">
            <v>0</v>
          </cell>
          <cell r="DJ381">
            <v>0</v>
          </cell>
          <cell r="DK381">
            <v>0</v>
          </cell>
          <cell r="DL381">
            <v>0</v>
          </cell>
          <cell r="DM381">
            <v>0</v>
          </cell>
          <cell r="DN381">
            <v>0</v>
          </cell>
          <cell r="DO381">
            <v>0</v>
          </cell>
          <cell r="DP381">
            <v>0</v>
          </cell>
          <cell r="DQ381">
            <v>0</v>
          </cell>
          <cell r="DR381">
            <v>0</v>
          </cell>
          <cell r="DS381">
            <v>0</v>
          </cell>
          <cell r="DT381">
            <v>0</v>
          </cell>
          <cell r="DU381">
            <v>0</v>
          </cell>
          <cell r="DV381">
            <v>0</v>
          </cell>
          <cell r="DW381">
            <v>0</v>
          </cell>
          <cell r="DX381">
            <v>0</v>
          </cell>
          <cell r="DY381">
            <v>0</v>
          </cell>
          <cell r="DZ381">
            <v>0</v>
          </cell>
          <cell r="EA381">
            <v>0</v>
          </cell>
          <cell r="EB381">
            <v>0</v>
          </cell>
          <cell r="EC381">
            <v>0</v>
          </cell>
          <cell r="ED381">
            <v>0</v>
          </cell>
        </row>
        <row r="382"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  <cell r="AJ382">
            <v>0</v>
          </cell>
          <cell r="AK382">
            <v>0</v>
          </cell>
          <cell r="AL382">
            <v>0</v>
          </cell>
          <cell r="AM382">
            <v>0</v>
          </cell>
          <cell r="AN382">
            <v>0</v>
          </cell>
          <cell r="AO382">
            <v>0</v>
          </cell>
          <cell r="AP382">
            <v>0</v>
          </cell>
          <cell r="AQ382">
            <v>0</v>
          </cell>
          <cell r="AR382">
            <v>0</v>
          </cell>
          <cell r="AS382">
            <v>0</v>
          </cell>
          <cell r="AT382">
            <v>0</v>
          </cell>
          <cell r="AU382">
            <v>0</v>
          </cell>
          <cell r="AV382">
            <v>0</v>
          </cell>
          <cell r="AW382">
            <v>0</v>
          </cell>
          <cell r="AX382">
            <v>0</v>
          </cell>
          <cell r="AY382">
            <v>0</v>
          </cell>
          <cell r="AZ382">
            <v>0</v>
          </cell>
          <cell r="BA382">
            <v>0</v>
          </cell>
          <cell r="BB382">
            <v>0</v>
          </cell>
          <cell r="BC382">
            <v>0</v>
          </cell>
          <cell r="BD382">
            <v>0</v>
          </cell>
          <cell r="BE382">
            <v>0</v>
          </cell>
          <cell r="BF382">
            <v>0</v>
          </cell>
          <cell r="BG382">
            <v>0</v>
          </cell>
          <cell r="BH382">
            <v>0</v>
          </cell>
          <cell r="BI382">
            <v>0</v>
          </cell>
          <cell r="BJ382">
            <v>0</v>
          </cell>
          <cell r="BK382">
            <v>0</v>
          </cell>
          <cell r="BL382">
            <v>0</v>
          </cell>
          <cell r="BM382">
            <v>0</v>
          </cell>
          <cell r="BN382">
            <v>0</v>
          </cell>
          <cell r="BO382">
            <v>0</v>
          </cell>
          <cell r="BP382">
            <v>0</v>
          </cell>
          <cell r="BQ382">
            <v>0</v>
          </cell>
          <cell r="BR382">
            <v>0</v>
          </cell>
          <cell r="BS382">
            <v>0</v>
          </cell>
          <cell r="BT382">
            <v>0</v>
          </cell>
          <cell r="BU382">
            <v>0</v>
          </cell>
          <cell r="BV382">
            <v>0</v>
          </cell>
          <cell r="BW382">
            <v>0</v>
          </cell>
          <cell r="BX382">
            <v>0</v>
          </cell>
          <cell r="BY382">
            <v>0</v>
          </cell>
          <cell r="BZ382">
            <v>0</v>
          </cell>
          <cell r="CA382">
            <v>0</v>
          </cell>
          <cell r="CB382">
            <v>0</v>
          </cell>
          <cell r="CC382">
            <v>0</v>
          </cell>
          <cell r="CD382">
            <v>0</v>
          </cell>
          <cell r="CE382">
            <v>0</v>
          </cell>
          <cell r="CF382">
            <v>0</v>
          </cell>
          <cell r="CG382">
            <v>0</v>
          </cell>
          <cell r="CH382">
            <v>0</v>
          </cell>
          <cell r="CI382">
            <v>0</v>
          </cell>
          <cell r="CJ382">
            <v>0</v>
          </cell>
          <cell r="CK382">
            <v>0</v>
          </cell>
          <cell r="CL382">
            <v>0</v>
          </cell>
          <cell r="CM382">
            <v>0</v>
          </cell>
          <cell r="CN382">
            <v>0</v>
          </cell>
          <cell r="CO382">
            <v>0</v>
          </cell>
          <cell r="CP382">
            <v>0</v>
          </cell>
          <cell r="CQ382">
            <v>0</v>
          </cell>
          <cell r="CR382">
            <v>0</v>
          </cell>
          <cell r="CS382">
            <v>0</v>
          </cell>
          <cell r="CT382">
            <v>0</v>
          </cell>
          <cell r="CU382">
            <v>0</v>
          </cell>
          <cell r="CV382">
            <v>0</v>
          </cell>
          <cell r="CW382">
            <v>0</v>
          </cell>
          <cell r="CX382">
            <v>0</v>
          </cell>
          <cell r="CY382">
            <v>0</v>
          </cell>
          <cell r="CZ382">
            <v>0</v>
          </cell>
          <cell r="DA382">
            <v>0</v>
          </cell>
          <cell r="DB382">
            <v>0</v>
          </cell>
          <cell r="DC382">
            <v>0</v>
          </cell>
          <cell r="DD382">
            <v>0</v>
          </cell>
          <cell r="DE382">
            <v>0</v>
          </cell>
          <cell r="DF382">
            <v>0</v>
          </cell>
          <cell r="DG382">
            <v>0</v>
          </cell>
          <cell r="DH382">
            <v>0</v>
          </cell>
          <cell r="DI382">
            <v>0</v>
          </cell>
          <cell r="DJ382">
            <v>0</v>
          </cell>
          <cell r="DK382">
            <v>0</v>
          </cell>
          <cell r="DL382">
            <v>0</v>
          </cell>
          <cell r="DM382">
            <v>0</v>
          </cell>
          <cell r="DN382">
            <v>0</v>
          </cell>
          <cell r="DO382">
            <v>0</v>
          </cell>
          <cell r="DP382">
            <v>0</v>
          </cell>
          <cell r="DQ382">
            <v>0</v>
          </cell>
          <cell r="DR382">
            <v>0</v>
          </cell>
          <cell r="DS382">
            <v>0</v>
          </cell>
          <cell r="DT382">
            <v>0</v>
          </cell>
          <cell r="DU382">
            <v>0</v>
          </cell>
          <cell r="DV382">
            <v>0</v>
          </cell>
          <cell r="DW382">
            <v>0</v>
          </cell>
          <cell r="DX382">
            <v>0</v>
          </cell>
          <cell r="DY382">
            <v>0</v>
          </cell>
          <cell r="DZ382">
            <v>0</v>
          </cell>
          <cell r="EA382">
            <v>0</v>
          </cell>
          <cell r="EB382">
            <v>0</v>
          </cell>
          <cell r="EC382">
            <v>0</v>
          </cell>
          <cell r="ED382">
            <v>0</v>
          </cell>
        </row>
        <row r="383"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0</v>
          </cell>
          <cell r="AH383">
            <v>0</v>
          </cell>
          <cell r="AI383">
            <v>0</v>
          </cell>
          <cell r="AJ383">
            <v>0</v>
          </cell>
          <cell r="AK383">
            <v>0</v>
          </cell>
          <cell r="AL383">
            <v>0</v>
          </cell>
          <cell r="AM383">
            <v>0</v>
          </cell>
          <cell r="AN383">
            <v>0</v>
          </cell>
          <cell r="AO383">
            <v>0</v>
          </cell>
          <cell r="AP383">
            <v>0</v>
          </cell>
          <cell r="AQ383">
            <v>0</v>
          </cell>
          <cell r="AR383">
            <v>0</v>
          </cell>
          <cell r="AS383">
            <v>0</v>
          </cell>
          <cell r="AT383">
            <v>0</v>
          </cell>
          <cell r="AU383">
            <v>0</v>
          </cell>
          <cell r="AV383">
            <v>0</v>
          </cell>
          <cell r="AW383">
            <v>0</v>
          </cell>
          <cell r="AX383">
            <v>0</v>
          </cell>
          <cell r="AY383">
            <v>0</v>
          </cell>
          <cell r="AZ383">
            <v>0</v>
          </cell>
          <cell r="BA383">
            <v>0</v>
          </cell>
          <cell r="BB383">
            <v>0</v>
          </cell>
          <cell r="BC383">
            <v>0</v>
          </cell>
          <cell r="BD383">
            <v>0</v>
          </cell>
          <cell r="BE383">
            <v>0</v>
          </cell>
          <cell r="BF383">
            <v>0</v>
          </cell>
          <cell r="BG383">
            <v>0</v>
          </cell>
          <cell r="BH383">
            <v>0</v>
          </cell>
          <cell r="BI383">
            <v>0</v>
          </cell>
          <cell r="BJ383">
            <v>0</v>
          </cell>
          <cell r="BK383">
            <v>0</v>
          </cell>
          <cell r="BL383">
            <v>0</v>
          </cell>
          <cell r="BM383">
            <v>0</v>
          </cell>
          <cell r="BN383">
            <v>0</v>
          </cell>
          <cell r="BO383">
            <v>0</v>
          </cell>
          <cell r="BP383">
            <v>0</v>
          </cell>
          <cell r="BQ383">
            <v>0</v>
          </cell>
          <cell r="BR383">
            <v>0</v>
          </cell>
          <cell r="BS383">
            <v>0</v>
          </cell>
          <cell r="BT383">
            <v>0</v>
          </cell>
          <cell r="BU383">
            <v>0</v>
          </cell>
          <cell r="BV383">
            <v>0</v>
          </cell>
          <cell r="BW383">
            <v>0</v>
          </cell>
          <cell r="BX383">
            <v>0</v>
          </cell>
          <cell r="BY383">
            <v>0</v>
          </cell>
          <cell r="BZ383">
            <v>0</v>
          </cell>
          <cell r="CA383">
            <v>0</v>
          </cell>
          <cell r="CB383">
            <v>0</v>
          </cell>
          <cell r="CC383">
            <v>0</v>
          </cell>
          <cell r="CD383">
            <v>0</v>
          </cell>
          <cell r="CE383">
            <v>0</v>
          </cell>
          <cell r="CF383">
            <v>0</v>
          </cell>
          <cell r="CG383">
            <v>0</v>
          </cell>
          <cell r="CH383">
            <v>0</v>
          </cell>
          <cell r="CI383">
            <v>0</v>
          </cell>
          <cell r="CJ383">
            <v>0</v>
          </cell>
          <cell r="CK383">
            <v>0</v>
          </cell>
          <cell r="CL383">
            <v>0</v>
          </cell>
          <cell r="CM383">
            <v>0</v>
          </cell>
          <cell r="CN383">
            <v>0</v>
          </cell>
          <cell r="CO383">
            <v>0</v>
          </cell>
          <cell r="CP383">
            <v>0</v>
          </cell>
          <cell r="CQ383">
            <v>0</v>
          </cell>
          <cell r="CR383">
            <v>0</v>
          </cell>
          <cell r="CS383">
            <v>0</v>
          </cell>
          <cell r="CT383">
            <v>0</v>
          </cell>
          <cell r="CU383">
            <v>0</v>
          </cell>
          <cell r="CV383">
            <v>0</v>
          </cell>
          <cell r="CW383">
            <v>0</v>
          </cell>
          <cell r="CX383">
            <v>0</v>
          </cell>
          <cell r="CY383">
            <v>0</v>
          </cell>
          <cell r="CZ383">
            <v>0</v>
          </cell>
          <cell r="DA383">
            <v>0</v>
          </cell>
          <cell r="DB383">
            <v>0</v>
          </cell>
          <cell r="DC383">
            <v>0</v>
          </cell>
          <cell r="DD383">
            <v>0</v>
          </cell>
          <cell r="DE383">
            <v>0</v>
          </cell>
          <cell r="DF383">
            <v>0</v>
          </cell>
          <cell r="DG383">
            <v>0</v>
          </cell>
          <cell r="DH383">
            <v>0</v>
          </cell>
          <cell r="DI383">
            <v>0</v>
          </cell>
          <cell r="DJ383">
            <v>0</v>
          </cell>
          <cell r="DK383">
            <v>0</v>
          </cell>
          <cell r="DL383">
            <v>0</v>
          </cell>
          <cell r="DM383">
            <v>0</v>
          </cell>
          <cell r="DN383">
            <v>0</v>
          </cell>
          <cell r="DO383">
            <v>0</v>
          </cell>
          <cell r="DP383">
            <v>0</v>
          </cell>
          <cell r="DQ383">
            <v>0</v>
          </cell>
          <cell r="DR383">
            <v>0</v>
          </cell>
          <cell r="DS383">
            <v>0</v>
          </cell>
          <cell r="DT383">
            <v>0</v>
          </cell>
          <cell r="DU383">
            <v>0</v>
          </cell>
          <cell r="DV383">
            <v>0</v>
          </cell>
          <cell r="DW383">
            <v>0</v>
          </cell>
          <cell r="DX383">
            <v>0</v>
          </cell>
          <cell r="DY383">
            <v>0</v>
          </cell>
          <cell r="DZ383">
            <v>0</v>
          </cell>
          <cell r="EA383">
            <v>0</v>
          </cell>
          <cell r="EB383">
            <v>0</v>
          </cell>
          <cell r="EC383">
            <v>0</v>
          </cell>
          <cell r="ED383">
            <v>0</v>
          </cell>
        </row>
        <row r="384"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  <cell r="AJ384">
            <v>0</v>
          </cell>
          <cell r="AK384">
            <v>0</v>
          </cell>
          <cell r="AL384">
            <v>0</v>
          </cell>
          <cell r="AM384">
            <v>0</v>
          </cell>
          <cell r="AN384">
            <v>0</v>
          </cell>
          <cell r="AO384">
            <v>0</v>
          </cell>
          <cell r="AP384">
            <v>0</v>
          </cell>
          <cell r="AQ384">
            <v>0</v>
          </cell>
          <cell r="AR384">
            <v>0</v>
          </cell>
          <cell r="AS384">
            <v>0</v>
          </cell>
          <cell r="AT384">
            <v>0</v>
          </cell>
          <cell r="AU384">
            <v>0</v>
          </cell>
          <cell r="AV384">
            <v>0</v>
          </cell>
          <cell r="AW384">
            <v>0</v>
          </cell>
          <cell r="AX384">
            <v>0</v>
          </cell>
          <cell r="AY384">
            <v>0</v>
          </cell>
          <cell r="AZ384">
            <v>0</v>
          </cell>
          <cell r="BA384">
            <v>0</v>
          </cell>
          <cell r="BB384">
            <v>0</v>
          </cell>
          <cell r="BC384">
            <v>0</v>
          </cell>
          <cell r="BD384">
            <v>0</v>
          </cell>
          <cell r="BE384">
            <v>0</v>
          </cell>
          <cell r="BF384">
            <v>0</v>
          </cell>
          <cell r="BG384">
            <v>0</v>
          </cell>
          <cell r="BH384">
            <v>0</v>
          </cell>
          <cell r="BI384">
            <v>0</v>
          </cell>
          <cell r="BJ384">
            <v>0</v>
          </cell>
          <cell r="BK384">
            <v>0</v>
          </cell>
          <cell r="BL384">
            <v>0</v>
          </cell>
          <cell r="BM384">
            <v>0</v>
          </cell>
          <cell r="BN384">
            <v>0</v>
          </cell>
          <cell r="BO384">
            <v>0</v>
          </cell>
          <cell r="BP384">
            <v>0</v>
          </cell>
          <cell r="BQ384">
            <v>0</v>
          </cell>
          <cell r="BR384">
            <v>0</v>
          </cell>
          <cell r="BS384">
            <v>0</v>
          </cell>
          <cell r="BT384">
            <v>0</v>
          </cell>
          <cell r="BU384">
            <v>0</v>
          </cell>
          <cell r="BV384">
            <v>0</v>
          </cell>
          <cell r="BW384">
            <v>0</v>
          </cell>
          <cell r="BX384">
            <v>0</v>
          </cell>
          <cell r="BY384">
            <v>0</v>
          </cell>
          <cell r="BZ384">
            <v>0</v>
          </cell>
          <cell r="CA384">
            <v>0</v>
          </cell>
          <cell r="CB384">
            <v>0</v>
          </cell>
          <cell r="CC384">
            <v>0</v>
          </cell>
          <cell r="CD384">
            <v>0</v>
          </cell>
          <cell r="CE384">
            <v>0</v>
          </cell>
          <cell r="CF384">
            <v>0</v>
          </cell>
          <cell r="CG384">
            <v>0</v>
          </cell>
          <cell r="CH384">
            <v>0</v>
          </cell>
          <cell r="CI384">
            <v>0</v>
          </cell>
          <cell r="CJ384">
            <v>0</v>
          </cell>
          <cell r="CK384">
            <v>0</v>
          </cell>
          <cell r="CL384">
            <v>0</v>
          </cell>
          <cell r="CM384">
            <v>0</v>
          </cell>
          <cell r="CN384">
            <v>0</v>
          </cell>
          <cell r="CO384">
            <v>0</v>
          </cell>
          <cell r="CP384">
            <v>0</v>
          </cell>
          <cell r="CQ384">
            <v>0</v>
          </cell>
          <cell r="CR384">
            <v>0</v>
          </cell>
          <cell r="CS384">
            <v>0</v>
          </cell>
          <cell r="CT384">
            <v>0</v>
          </cell>
          <cell r="CU384">
            <v>0</v>
          </cell>
          <cell r="CV384">
            <v>0</v>
          </cell>
          <cell r="CW384">
            <v>0</v>
          </cell>
          <cell r="CX384">
            <v>0</v>
          </cell>
          <cell r="CY384">
            <v>0</v>
          </cell>
          <cell r="CZ384">
            <v>0</v>
          </cell>
          <cell r="DA384">
            <v>0</v>
          </cell>
          <cell r="DB384">
            <v>0</v>
          </cell>
          <cell r="DC384">
            <v>0</v>
          </cell>
          <cell r="DD384">
            <v>0</v>
          </cell>
          <cell r="DE384">
            <v>0</v>
          </cell>
          <cell r="DF384">
            <v>0</v>
          </cell>
          <cell r="DG384">
            <v>0</v>
          </cell>
          <cell r="DH384">
            <v>0</v>
          </cell>
          <cell r="DI384">
            <v>0</v>
          </cell>
          <cell r="DJ384">
            <v>0</v>
          </cell>
          <cell r="DK384">
            <v>0</v>
          </cell>
          <cell r="DL384">
            <v>0</v>
          </cell>
          <cell r="DM384">
            <v>0</v>
          </cell>
          <cell r="DN384">
            <v>0</v>
          </cell>
          <cell r="DO384">
            <v>0</v>
          </cell>
          <cell r="DP384">
            <v>0</v>
          </cell>
          <cell r="DQ384">
            <v>0</v>
          </cell>
          <cell r="DR384">
            <v>0</v>
          </cell>
          <cell r="DS384">
            <v>0</v>
          </cell>
          <cell r="DT384">
            <v>0</v>
          </cell>
          <cell r="DU384">
            <v>0</v>
          </cell>
          <cell r="DV384">
            <v>0</v>
          </cell>
          <cell r="DW384">
            <v>0</v>
          </cell>
          <cell r="DX384">
            <v>0</v>
          </cell>
          <cell r="DY384">
            <v>0</v>
          </cell>
          <cell r="DZ384">
            <v>0</v>
          </cell>
          <cell r="EA384">
            <v>0</v>
          </cell>
          <cell r="EB384">
            <v>0</v>
          </cell>
          <cell r="EC384">
            <v>0</v>
          </cell>
          <cell r="ED384">
            <v>0</v>
          </cell>
        </row>
        <row r="385"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0</v>
          </cell>
          <cell r="AE385">
            <v>0</v>
          </cell>
          <cell r="AF385">
            <v>0</v>
          </cell>
          <cell r="AG385">
            <v>0</v>
          </cell>
          <cell r="AH385">
            <v>0</v>
          </cell>
          <cell r="AI385">
            <v>0</v>
          </cell>
          <cell r="AJ385">
            <v>0</v>
          </cell>
          <cell r="AK385">
            <v>0</v>
          </cell>
          <cell r="AL385">
            <v>0</v>
          </cell>
          <cell r="AM385">
            <v>0</v>
          </cell>
          <cell r="AN385">
            <v>0</v>
          </cell>
          <cell r="AO385">
            <v>0</v>
          </cell>
          <cell r="AP385">
            <v>0</v>
          </cell>
          <cell r="AQ385">
            <v>0</v>
          </cell>
          <cell r="AR385">
            <v>0</v>
          </cell>
          <cell r="AS385">
            <v>0</v>
          </cell>
          <cell r="AT385">
            <v>0</v>
          </cell>
          <cell r="AU385">
            <v>0</v>
          </cell>
          <cell r="AV385">
            <v>0</v>
          </cell>
          <cell r="AW385">
            <v>0</v>
          </cell>
          <cell r="AX385">
            <v>0</v>
          </cell>
          <cell r="AY385">
            <v>0</v>
          </cell>
          <cell r="AZ385">
            <v>0</v>
          </cell>
          <cell r="BA385">
            <v>0</v>
          </cell>
          <cell r="BB385">
            <v>0</v>
          </cell>
          <cell r="BC385">
            <v>0</v>
          </cell>
          <cell r="BD385">
            <v>0</v>
          </cell>
          <cell r="BE385">
            <v>0</v>
          </cell>
          <cell r="BF385">
            <v>0</v>
          </cell>
          <cell r="BG385">
            <v>0</v>
          </cell>
          <cell r="BH385">
            <v>0</v>
          </cell>
          <cell r="BI385">
            <v>0</v>
          </cell>
          <cell r="BJ385">
            <v>0</v>
          </cell>
          <cell r="BK385">
            <v>0</v>
          </cell>
          <cell r="BL385">
            <v>0</v>
          </cell>
          <cell r="BM385">
            <v>0</v>
          </cell>
          <cell r="BN385">
            <v>0</v>
          </cell>
          <cell r="BO385">
            <v>0</v>
          </cell>
          <cell r="BP385">
            <v>0</v>
          </cell>
          <cell r="BQ385">
            <v>0</v>
          </cell>
          <cell r="BR385">
            <v>0</v>
          </cell>
          <cell r="BS385">
            <v>0</v>
          </cell>
          <cell r="BT385">
            <v>0</v>
          </cell>
          <cell r="BU385">
            <v>0</v>
          </cell>
          <cell r="BV385">
            <v>0</v>
          </cell>
          <cell r="BW385">
            <v>0</v>
          </cell>
          <cell r="BX385">
            <v>0</v>
          </cell>
          <cell r="BY385">
            <v>0</v>
          </cell>
          <cell r="BZ385">
            <v>0</v>
          </cell>
          <cell r="CA385">
            <v>0</v>
          </cell>
          <cell r="CB385">
            <v>0</v>
          </cell>
          <cell r="CC385">
            <v>0</v>
          </cell>
          <cell r="CD385">
            <v>0</v>
          </cell>
          <cell r="CE385">
            <v>0</v>
          </cell>
          <cell r="CF385">
            <v>0</v>
          </cell>
          <cell r="CG385">
            <v>0</v>
          </cell>
          <cell r="CH385">
            <v>0</v>
          </cell>
          <cell r="CI385">
            <v>0</v>
          </cell>
          <cell r="CJ385">
            <v>0</v>
          </cell>
          <cell r="CK385">
            <v>0</v>
          </cell>
          <cell r="CL385">
            <v>0</v>
          </cell>
          <cell r="CM385">
            <v>0</v>
          </cell>
          <cell r="CN385">
            <v>0</v>
          </cell>
          <cell r="CO385">
            <v>0</v>
          </cell>
          <cell r="CP385">
            <v>0</v>
          </cell>
          <cell r="CQ385">
            <v>0</v>
          </cell>
          <cell r="CR385">
            <v>0</v>
          </cell>
          <cell r="CS385">
            <v>0</v>
          </cell>
          <cell r="CT385">
            <v>0</v>
          </cell>
          <cell r="CU385">
            <v>0</v>
          </cell>
          <cell r="CV385">
            <v>0</v>
          </cell>
          <cell r="CW385">
            <v>0</v>
          </cell>
          <cell r="CX385">
            <v>0</v>
          </cell>
          <cell r="CY385">
            <v>0</v>
          </cell>
          <cell r="CZ385">
            <v>0</v>
          </cell>
          <cell r="DA385">
            <v>0</v>
          </cell>
          <cell r="DB385">
            <v>0</v>
          </cell>
          <cell r="DC385">
            <v>0</v>
          </cell>
          <cell r="DD385">
            <v>0</v>
          </cell>
          <cell r="DE385">
            <v>0</v>
          </cell>
          <cell r="DF385">
            <v>0</v>
          </cell>
          <cell r="DG385">
            <v>0</v>
          </cell>
          <cell r="DH385">
            <v>0</v>
          </cell>
          <cell r="DI385">
            <v>0</v>
          </cell>
          <cell r="DJ385">
            <v>0</v>
          </cell>
          <cell r="DK385">
            <v>0</v>
          </cell>
          <cell r="DL385">
            <v>0</v>
          </cell>
          <cell r="DM385">
            <v>0</v>
          </cell>
          <cell r="DN385">
            <v>0</v>
          </cell>
          <cell r="DO385">
            <v>0</v>
          </cell>
          <cell r="DP385">
            <v>0</v>
          </cell>
          <cell r="DQ385">
            <v>0</v>
          </cell>
          <cell r="DR385">
            <v>0</v>
          </cell>
          <cell r="DS385">
            <v>0</v>
          </cell>
          <cell r="DT385">
            <v>0</v>
          </cell>
          <cell r="DU385">
            <v>0</v>
          </cell>
          <cell r="DV385">
            <v>0</v>
          </cell>
          <cell r="DW385">
            <v>0</v>
          </cell>
          <cell r="DX385">
            <v>0</v>
          </cell>
          <cell r="DY385">
            <v>0</v>
          </cell>
          <cell r="DZ385">
            <v>0</v>
          </cell>
          <cell r="EA385">
            <v>0</v>
          </cell>
          <cell r="EB385">
            <v>0</v>
          </cell>
          <cell r="EC385">
            <v>0</v>
          </cell>
          <cell r="ED385">
            <v>0</v>
          </cell>
        </row>
        <row r="386"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0</v>
          </cell>
          <cell r="AH386">
            <v>0</v>
          </cell>
          <cell r="AI386">
            <v>0</v>
          </cell>
          <cell r="AJ386">
            <v>0</v>
          </cell>
          <cell r="AK386">
            <v>0</v>
          </cell>
          <cell r="AL386">
            <v>0</v>
          </cell>
          <cell r="AM386">
            <v>0</v>
          </cell>
          <cell r="AN386">
            <v>0</v>
          </cell>
          <cell r="AO386">
            <v>0</v>
          </cell>
          <cell r="AP386">
            <v>0</v>
          </cell>
          <cell r="AQ386">
            <v>0</v>
          </cell>
          <cell r="AR386">
            <v>0</v>
          </cell>
          <cell r="AS386">
            <v>0</v>
          </cell>
          <cell r="AT386">
            <v>0</v>
          </cell>
          <cell r="AU386">
            <v>0</v>
          </cell>
          <cell r="AV386">
            <v>0</v>
          </cell>
          <cell r="AW386">
            <v>0</v>
          </cell>
          <cell r="AX386">
            <v>0</v>
          </cell>
          <cell r="AY386">
            <v>0</v>
          </cell>
          <cell r="AZ386">
            <v>0</v>
          </cell>
          <cell r="BA386">
            <v>0</v>
          </cell>
          <cell r="BB386">
            <v>0</v>
          </cell>
          <cell r="BC386">
            <v>0</v>
          </cell>
          <cell r="BD386">
            <v>0</v>
          </cell>
          <cell r="BE386">
            <v>0</v>
          </cell>
          <cell r="BF386">
            <v>0</v>
          </cell>
          <cell r="BG386">
            <v>0</v>
          </cell>
          <cell r="BH386">
            <v>0</v>
          </cell>
          <cell r="BI386">
            <v>0</v>
          </cell>
          <cell r="BJ386">
            <v>0</v>
          </cell>
          <cell r="BK386">
            <v>0</v>
          </cell>
          <cell r="BL386">
            <v>0</v>
          </cell>
          <cell r="BM386">
            <v>0</v>
          </cell>
          <cell r="BN386">
            <v>0</v>
          </cell>
          <cell r="BO386">
            <v>0</v>
          </cell>
          <cell r="BP386">
            <v>0</v>
          </cell>
          <cell r="BQ386">
            <v>0</v>
          </cell>
          <cell r="BR386">
            <v>0</v>
          </cell>
          <cell r="BS386">
            <v>0</v>
          </cell>
          <cell r="BT386">
            <v>0</v>
          </cell>
          <cell r="BU386">
            <v>0</v>
          </cell>
          <cell r="BV386">
            <v>0</v>
          </cell>
          <cell r="BW386">
            <v>0</v>
          </cell>
          <cell r="BX386">
            <v>0</v>
          </cell>
          <cell r="BY386">
            <v>0</v>
          </cell>
          <cell r="BZ386">
            <v>0</v>
          </cell>
          <cell r="CA386">
            <v>0</v>
          </cell>
          <cell r="CB386">
            <v>0</v>
          </cell>
          <cell r="CC386">
            <v>0</v>
          </cell>
          <cell r="CD386">
            <v>0</v>
          </cell>
          <cell r="CE386">
            <v>0</v>
          </cell>
          <cell r="CF386">
            <v>0</v>
          </cell>
          <cell r="CG386">
            <v>0</v>
          </cell>
          <cell r="CH386">
            <v>0</v>
          </cell>
          <cell r="CI386">
            <v>0</v>
          </cell>
          <cell r="CJ386">
            <v>0</v>
          </cell>
          <cell r="CK386">
            <v>0</v>
          </cell>
          <cell r="CL386">
            <v>0</v>
          </cell>
          <cell r="CM386">
            <v>0</v>
          </cell>
          <cell r="CN386">
            <v>0</v>
          </cell>
          <cell r="CO386">
            <v>0</v>
          </cell>
          <cell r="CP386">
            <v>0</v>
          </cell>
          <cell r="CQ386">
            <v>0</v>
          </cell>
          <cell r="CR386">
            <v>0</v>
          </cell>
          <cell r="CS386">
            <v>0</v>
          </cell>
          <cell r="CT386">
            <v>0</v>
          </cell>
          <cell r="CU386">
            <v>0</v>
          </cell>
          <cell r="CV386">
            <v>0</v>
          </cell>
          <cell r="CW386">
            <v>0</v>
          </cell>
          <cell r="CX386">
            <v>0</v>
          </cell>
          <cell r="CY386">
            <v>0</v>
          </cell>
          <cell r="CZ386">
            <v>0</v>
          </cell>
          <cell r="DA386">
            <v>0</v>
          </cell>
          <cell r="DB386">
            <v>0</v>
          </cell>
          <cell r="DC386">
            <v>0</v>
          </cell>
          <cell r="DD386">
            <v>0</v>
          </cell>
          <cell r="DE386">
            <v>0</v>
          </cell>
          <cell r="DF386">
            <v>0</v>
          </cell>
          <cell r="DG386">
            <v>0</v>
          </cell>
          <cell r="DH386">
            <v>0</v>
          </cell>
          <cell r="DI386">
            <v>0</v>
          </cell>
          <cell r="DJ386">
            <v>0</v>
          </cell>
          <cell r="DK386">
            <v>0</v>
          </cell>
          <cell r="DL386">
            <v>0</v>
          </cell>
          <cell r="DM386">
            <v>0</v>
          </cell>
          <cell r="DN386">
            <v>0</v>
          </cell>
          <cell r="DO386">
            <v>0</v>
          </cell>
          <cell r="DP386">
            <v>0</v>
          </cell>
          <cell r="DQ386">
            <v>0</v>
          </cell>
          <cell r="DR386">
            <v>0</v>
          </cell>
          <cell r="DS386">
            <v>0</v>
          </cell>
          <cell r="DT386">
            <v>0</v>
          </cell>
          <cell r="DU386">
            <v>0</v>
          </cell>
          <cell r="DV386">
            <v>0</v>
          </cell>
          <cell r="DW386">
            <v>0</v>
          </cell>
          <cell r="DX386">
            <v>0</v>
          </cell>
          <cell r="DY386">
            <v>0</v>
          </cell>
          <cell r="DZ386">
            <v>0</v>
          </cell>
          <cell r="EA386">
            <v>0</v>
          </cell>
          <cell r="EB386">
            <v>0</v>
          </cell>
          <cell r="EC386">
            <v>0</v>
          </cell>
          <cell r="ED386">
            <v>0</v>
          </cell>
        </row>
        <row r="388"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0</v>
          </cell>
          <cell r="AH388">
            <v>0</v>
          </cell>
          <cell r="AI388">
            <v>0</v>
          </cell>
          <cell r="AJ388">
            <v>0</v>
          </cell>
          <cell r="AK388">
            <v>0</v>
          </cell>
          <cell r="AL388">
            <v>0</v>
          </cell>
          <cell r="AM388">
            <v>0</v>
          </cell>
          <cell r="AN388">
            <v>0</v>
          </cell>
          <cell r="AO388">
            <v>0</v>
          </cell>
          <cell r="AP388">
            <v>0</v>
          </cell>
          <cell r="AQ388">
            <v>0</v>
          </cell>
          <cell r="AR388">
            <v>0</v>
          </cell>
          <cell r="AS388">
            <v>0</v>
          </cell>
          <cell r="AT388">
            <v>0</v>
          </cell>
          <cell r="AU388">
            <v>0</v>
          </cell>
          <cell r="AV388">
            <v>0</v>
          </cell>
          <cell r="AW388">
            <v>0</v>
          </cell>
          <cell r="AX388">
            <v>0</v>
          </cell>
          <cell r="AY388">
            <v>0</v>
          </cell>
          <cell r="AZ388">
            <v>0</v>
          </cell>
          <cell r="BA388">
            <v>0</v>
          </cell>
          <cell r="BB388">
            <v>0</v>
          </cell>
          <cell r="BC388">
            <v>0</v>
          </cell>
          <cell r="BD388">
            <v>0</v>
          </cell>
          <cell r="BE388">
            <v>0</v>
          </cell>
          <cell r="BF388">
            <v>0</v>
          </cell>
          <cell r="BG388">
            <v>0</v>
          </cell>
          <cell r="BH388">
            <v>0</v>
          </cell>
          <cell r="BI388">
            <v>0</v>
          </cell>
          <cell r="BJ388">
            <v>0</v>
          </cell>
          <cell r="BK388">
            <v>0</v>
          </cell>
          <cell r="BL388">
            <v>0</v>
          </cell>
          <cell r="BM388">
            <v>0</v>
          </cell>
          <cell r="BN388">
            <v>0</v>
          </cell>
          <cell r="BO388">
            <v>0</v>
          </cell>
          <cell r="BP388">
            <v>0</v>
          </cell>
          <cell r="BQ388">
            <v>0</v>
          </cell>
          <cell r="BR388">
            <v>0</v>
          </cell>
          <cell r="BS388">
            <v>0</v>
          </cell>
          <cell r="BT388">
            <v>0</v>
          </cell>
          <cell r="BU388">
            <v>0</v>
          </cell>
          <cell r="BV388">
            <v>0</v>
          </cell>
          <cell r="BW388">
            <v>0</v>
          </cell>
          <cell r="BX388">
            <v>0</v>
          </cell>
          <cell r="BY388">
            <v>0</v>
          </cell>
          <cell r="BZ388">
            <v>0</v>
          </cell>
          <cell r="CA388">
            <v>0</v>
          </cell>
          <cell r="CB388">
            <v>0</v>
          </cell>
          <cell r="CC388">
            <v>0</v>
          </cell>
          <cell r="CD388">
            <v>0</v>
          </cell>
          <cell r="CE388">
            <v>0</v>
          </cell>
          <cell r="CF388">
            <v>0</v>
          </cell>
          <cell r="CG388">
            <v>0</v>
          </cell>
          <cell r="CH388">
            <v>0</v>
          </cell>
          <cell r="CI388">
            <v>0</v>
          </cell>
          <cell r="CJ388">
            <v>0</v>
          </cell>
          <cell r="CK388">
            <v>0</v>
          </cell>
          <cell r="CL388">
            <v>0</v>
          </cell>
          <cell r="CM388">
            <v>0</v>
          </cell>
          <cell r="CN388">
            <v>0</v>
          </cell>
          <cell r="CO388">
            <v>0</v>
          </cell>
          <cell r="CP388">
            <v>0</v>
          </cell>
          <cell r="CQ388">
            <v>0</v>
          </cell>
          <cell r="CR388">
            <v>0</v>
          </cell>
          <cell r="CS388">
            <v>0</v>
          </cell>
          <cell r="CT388">
            <v>0</v>
          </cell>
          <cell r="CU388">
            <v>0</v>
          </cell>
          <cell r="CV388">
            <v>0</v>
          </cell>
          <cell r="CW388">
            <v>0</v>
          </cell>
          <cell r="CX388">
            <v>0</v>
          </cell>
          <cell r="CY388">
            <v>0</v>
          </cell>
          <cell r="CZ388">
            <v>0</v>
          </cell>
          <cell r="DA388">
            <v>0</v>
          </cell>
          <cell r="DB388">
            <v>0</v>
          </cell>
          <cell r="DC388">
            <v>0</v>
          </cell>
          <cell r="DD388">
            <v>0</v>
          </cell>
          <cell r="DE388">
            <v>0</v>
          </cell>
          <cell r="DF388">
            <v>0</v>
          </cell>
          <cell r="DG388">
            <v>0</v>
          </cell>
          <cell r="DH388">
            <v>0</v>
          </cell>
          <cell r="DI388">
            <v>0</v>
          </cell>
          <cell r="DJ388">
            <v>0</v>
          </cell>
          <cell r="DK388">
            <v>0</v>
          </cell>
          <cell r="DL388">
            <v>0</v>
          </cell>
          <cell r="DM388">
            <v>0</v>
          </cell>
          <cell r="DN388">
            <v>0</v>
          </cell>
          <cell r="DO388">
            <v>0</v>
          </cell>
          <cell r="DP388">
            <v>0</v>
          </cell>
          <cell r="DQ388">
            <v>0</v>
          </cell>
          <cell r="DR388">
            <v>0</v>
          </cell>
          <cell r="DS388">
            <v>0</v>
          </cell>
          <cell r="DT388">
            <v>0</v>
          </cell>
          <cell r="DU388">
            <v>0</v>
          </cell>
          <cell r="DV388">
            <v>0</v>
          </cell>
          <cell r="DW388">
            <v>0</v>
          </cell>
          <cell r="DX388">
            <v>0</v>
          </cell>
          <cell r="DY388">
            <v>0</v>
          </cell>
          <cell r="DZ388">
            <v>0</v>
          </cell>
          <cell r="EA388">
            <v>0</v>
          </cell>
          <cell r="EB388">
            <v>0</v>
          </cell>
          <cell r="EC388">
            <v>0</v>
          </cell>
          <cell r="ED388">
            <v>0</v>
          </cell>
        </row>
        <row r="391"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0</v>
          </cell>
          <cell r="AO391">
            <v>0</v>
          </cell>
          <cell r="AP391">
            <v>0</v>
          </cell>
          <cell r="AQ391">
            <v>0</v>
          </cell>
          <cell r="AR391">
            <v>0</v>
          </cell>
          <cell r="AS391">
            <v>0</v>
          </cell>
          <cell r="AT391">
            <v>0</v>
          </cell>
          <cell r="AU391">
            <v>0</v>
          </cell>
          <cell r="AV391">
            <v>0</v>
          </cell>
          <cell r="AW391">
            <v>0</v>
          </cell>
          <cell r="AX391">
            <v>0</v>
          </cell>
          <cell r="AY391">
            <v>0</v>
          </cell>
          <cell r="AZ391">
            <v>0</v>
          </cell>
          <cell r="BA391">
            <v>0</v>
          </cell>
          <cell r="BB391">
            <v>0</v>
          </cell>
          <cell r="BC391">
            <v>0</v>
          </cell>
          <cell r="BD391">
            <v>0</v>
          </cell>
          <cell r="BE391">
            <v>0</v>
          </cell>
          <cell r="BF391">
            <v>0</v>
          </cell>
          <cell r="BG391">
            <v>0</v>
          </cell>
          <cell r="BH391">
            <v>0</v>
          </cell>
          <cell r="BI391">
            <v>0</v>
          </cell>
          <cell r="BJ391">
            <v>0</v>
          </cell>
          <cell r="BK391">
            <v>0</v>
          </cell>
          <cell r="BL391">
            <v>0</v>
          </cell>
          <cell r="BM391">
            <v>0</v>
          </cell>
          <cell r="BN391">
            <v>0</v>
          </cell>
          <cell r="BO391">
            <v>0</v>
          </cell>
          <cell r="BP391">
            <v>0</v>
          </cell>
          <cell r="BQ391">
            <v>0</v>
          </cell>
          <cell r="BR391">
            <v>0</v>
          </cell>
          <cell r="BS391">
            <v>0</v>
          </cell>
          <cell r="BT391">
            <v>0</v>
          </cell>
          <cell r="BU391">
            <v>0</v>
          </cell>
          <cell r="BV391">
            <v>0</v>
          </cell>
          <cell r="BW391">
            <v>0</v>
          </cell>
          <cell r="BX391">
            <v>0</v>
          </cell>
          <cell r="BY391">
            <v>0</v>
          </cell>
          <cell r="BZ391">
            <v>0</v>
          </cell>
          <cell r="CA391">
            <v>0</v>
          </cell>
          <cell r="CB391">
            <v>0</v>
          </cell>
          <cell r="CC391">
            <v>0</v>
          </cell>
          <cell r="CD391">
            <v>0</v>
          </cell>
          <cell r="CE391">
            <v>0</v>
          </cell>
          <cell r="CF391">
            <v>0</v>
          </cell>
          <cell r="CG391">
            <v>0</v>
          </cell>
          <cell r="CH391">
            <v>0</v>
          </cell>
          <cell r="CI391">
            <v>0</v>
          </cell>
          <cell r="CJ391">
            <v>0</v>
          </cell>
          <cell r="CK391">
            <v>0</v>
          </cell>
          <cell r="CL391">
            <v>0</v>
          </cell>
          <cell r="CM391">
            <v>0</v>
          </cell>
          <cell r="CN391">
            <v>0</v>
          </cell>
          <cell r="CO391">
            <v>0</v>
          </cell>
          <cell r="CP391">
            <v>0</v>
          </cell>
          <cell r="CQ391">
            <v>0</v>
          </cell>
          <cell r="CR391">
            <v>0</v>
          </cell>
          <cell r="CS391">
            <v>0</v>
          </cell>
          <cell r="CT391">
            <v>0</v>
          </cell>
          <cell r="CU391">
            <v>0</v>
          </cell>
          <cell r="CV391">
            <v>0</v>
          </cell>
          <cell r="CW391">
            <v>0</v>
          </cell>
          <cell r="CX391">
            <v>0</v>
          </cell>
          <cell r="CY391">
            <v>0</v>
          </cell>
          <cell r="CZ391">
            <v>0</v>
          </cell>
          <cell r="DA391">
            <v>0</v>
          </cell>
          <cell r="DB391">
            <v>0</v>
          </cell>
          <cell r="DC391">
            <v>0</v>
          </cell>
          <cell r="DD391">
            <v>0</v>
          </cell>
          <cell r="DE391">
            <v>0</v>
          </cell>
          <cell r="DF391">
            <v>0</v>
          </cell>
          <cell r="DG391">
            <v>0</v>
          </cell>
          <cell r="DH391">
            <v>0</v>
          </cell>
          <cell r="DI391">
            <v>0</v>
          </cell>
          <cell r="DJ391">
            <v>0</v>
          </cell>
          <cell r="DK391">
            <v>0</v>
          </cell>
          <cell r="DL391">
            <v>0</v>
          </cell>
          <cell r="DM391">
            <v>0</v>
          </cell>
          <cell r="DN391">
            <v>0</v>
          </cell>
          <cell r="DO391">
            <v>0</v>
          </cell>
          <cell r="DP391">
            <v>0</v>
          </cell>
          <cell r="DQ391">
            <v>0</v>
          </cell>
          <cell r="DR391">
            <v>0</v>
          </cell>
          <cell r="DS391">
            <v>0</v>
          </cell>
          <cell r="DT391">
            <v>0</v>
          </cell>
          <cell r="DU391">
            <v>0</v>
          </cell>
          <cell r="DV391">
            <v>0</v>
          </cell>
          <cell r="DW391">
            <v>0</v>
          </cell>
          <cell r="DX391">
            <v>0</v>
          </cell>
          <cell r="DY391">
            <v>0</v>
          </cell>
          <cell r="DZ391">
            <v>0</v>
          </cell>
          <cell r="EA391">
            <v>0</v>
          </cell>
          <cell r="EB391">
            <v>0</v>
          </cell>
          <cell r="EC391">
            <v>0</v>
          </cell>
          <cell r="ED391">
            <v>0</v>
          </cell>
        </row>
        <row r="392"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  <cell r="AO392">
            <v>0</v>
          </cell>
          <cell r="AP392">
            <v>0</v>
          </cell>
          <cell r="AQ392">
            <v>0</v>
          </cell>
          <cell r="AR392">
            <v>0</v>
          </cell>
          <cell r="AS392">
            <v>0</v>
          </cell>
          <cell r="AT392">
            <v>0</v>
          </cell>
          <cell r="AU392">
            <v>0</v>
          </cell>
          <cell r="AV392">
            <v>0</v>
          </cell>
          <cell r="AW392">
            <v>0</v>
          </cell>
          <cell r="AX392">
            <v>0</v>
          </cell>
          <cell r="AY392">
            <v>0</v>
          </cell>
          <cell r="AZ392">
            <v>0</v>
          </cell>
          <cell r="BA392">
            <v>0</v>
          </cell>
          <cell r="BB392">
            <v>0</v>
          </cell>
          <cell r="BC392">
            <v>0</v>
          </cell>
          <cell r="BD392">
            <v>0</v>
          </cell>
          <cell r="BE392">
            <v>0</v>
          </cell>
          <cell r="BF392">
            <v>0</v>
          </cell>
          <cell r="BG392">
            <v>0</v>
          </cell>
          <cell r="BH392">
            <v>0</v>
          </cell>
          <cell r="BI392">
            <v>0</v>
          </cell>
          <cell r="BJ392">
            <v>0</v>
          </cell>
          <cell r="BK392">
            <v>0</v>
          </cell>
          <cell r="BL392">
            <v>0</v>
          </cell>
          <cell r="BM392">
            <v>0</v>
          </cell>
          <cell r="BN392">
            <v>0</v>
          </cell>
          <cell r="BO392">
            <v>0</v>
          </cell>
          <cell r="BP392">
            <v>0</v>
          </cell>
          <cell r="BQ392">
            <v>0</v>
          </cell>
          <cell r="BR392">
            <v>0</v>
          </cell>
          <cell r="BS392">
            <v>0</v>
          </cell>
          <cell r="BT392">
            <v>0</v>
          </cell>
          <cell r="BU392">
            <v>0</v>
          </cell>
          <cell r="BV392">
            <v>0</v>
          </cell>
          <cell r="BW392">
            <v>0</v>
          </cell>
          <cell r="BX392">
            <v>0</v>
          </cell>
          <cell r="BY392">
            <v>0</v>
          </cell>
          <cell r="BZ392">
            <v>0</v>
          </cell>
          <cell r="CA392">
            <v>0</v>
          </cell>
          <cell r="CB392">
            <v>0</v>
          </cell>
          <cell r="CC392">
            <v>0</v>
          </cell>
          <cell r="CD392">
            <v>0</v>
          </cell>
          <cell r="CE392">
            <v>0</v>
          </cell>
          <cell r="CF392">
            <v>0</v>
          </cell>
          <cell r="CG392">
            <v>0</v>
          </cell>
          <cell r="CH392">
            <v>0</v>
          </cell>
          <cell r="CI392">
            <v>0</v>
          </cell>
          <cell r="CJ392">
            <v>0</v>
          </cell>
          <cell r="CK392">
            <v>0</v>
          </cell>
          <cell r="CL392">
            <v>0</v>
          </cell>
          <cell r="CM392">
            <v>0</v>
          </cell>
          <cell r="CN392">
            <v>0</v>
          </cell>
          <cell r="CO392">
            <v>0</v>
          </cell>
          <cell r="CP392">
            <v>0</v>
          </cell>
          <cell r="CQ392">
            <v>0</v>
          </cell>
          <cell r="CR392">
            <v>0</v>
          </cell>
          <cell r="CS392">
            <v>0</v>
          </cell>
          <cell r="CT392">
            <v>0</v>
          </cell>
          <cell r="CU392">
            <v>0</v>
          </cell>
          <cell r="CV392">
            <v>0</v>
          </cell>
          <cell r="CW392">
            <v>0</v>
          </cell>
          <cell r="CX392">
            <v>0</v>
          </cell>
          <cell r="CY392">
            <v>0</v>
          </cell>
          <cell r="CZ392">
            <v>0</v>
          </cell>
          <cell r="DA392">
            <v>0</v>
          </cell>
          <cell r="DB392">
            <v>0</v>
          </cell>
          <cell r="DC392">
            <v>0</v>
          </cell>
          <cell r="DD392">
            <v>0</v>
          </cell>
          <cell r="DE392">
            <v>0</v>
          </cell>
          <cell r="DF392">
            <v>0</v>
          </cell>
          <cell r="DG392">
            <v>0</v>
          </cell>
          <cell r="DH392">
            <v>0</v>
          </cell>
          <cell r="DI392">
            <v>0</v>
          </cell>
          <cell r="DJ392">
            <v>0</v>
          </cell>
          <cell r="DK392">
            <v>0</v>
          </cell>
          <cell r="DL392">
            <v>0</v>
          </cell>
          <cell r="DM392">
            <v>0</v>
          </cell>
          <cell r="DN392">
            <v>0</v>
          </cell>
          <cell r="DO392">
            <v>0</v>
          </cell>
          <cell r="DP392">
            <v>0</v>
          </cell>
          <cell r="DQ392">
            <v>0</v>
          </cell>
          <cell r="DR392">
            <v>0</v>
          </cell>
          <cell r="DS392">
            <v>0</v>
          </cell>
          <cell r="DT392">
            <v>0</v>
          </cell>
          <cell r="DU392">
            <v>0</v>
          </cell>
          <cell r="DV392">
            <v>0</v>
          </cell>
          <cell r="DW392">
            <v>0</v>
          </cell>
          <cell r="DX392">
            <v>0</v>
          </cell>
          <cell r="DY392">
            <v>0</v>
          </cell>
          <cell r="DZ392">
            <v>0</v>
          </cell>
          <cell r="EA392">
            <v>0</v>
          </cell>
          <cell r="EB392">
            <v>0</v>
          </cell>
          <cell r="EC392">
            <v>0</v>
          </cell>
          <cell r="ED392">
            <v>0</v>
          </cell>
        </row>
        <row r="393"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E393">
            <v>0</v>
          </cell>
          <cell r="AF393">
            <v>0</v>
          </cell>
          <cell r="AG393">
            <v>0</v>
          </cell>
          <cell r="AH393">
            <v>0</v>
          </cell>
          <cell r="AI393">
            <v>0</v>
          </cell>
          <cell r="AJ393">
            <v>0</v>
          </cell>
          <cell r="AK393">
            <v>0</v>
          </cell>
          <cell r="AL393">
            <v>0</v>
          </cell>
          <cell r="AM393">
            <v>0</v>
          </cell>
          <cell r="AN393">
            <v>0</v>
          </cell>
          <cell r="AO393">
            <v>0</v>
          </cell>
          <cell r="AP393">
            <v>0</v>
          </cell>
          <cell r="AQ393">
            <v>0</v>
          </cell>
          <cell r="AR393">
            <v>0</v>
          </cell>
          <cell r="AS393">
            <v>0</v>
          </cell>
          <cell r="AT393">
            <v>0</v>
          </cell>
          <cell r="AU393">
            <v>0</v>
          </cell>
          <cell r="AV393">
            <v>0</v>
          </cell>
          <cell r="AW393">
            <v>0</v>
          </cell>
          <cell r="AX393">
            <v>0</v>
          </cell>
          <cell r="AY393">
            <v>0</v>
          </cell>
          <cell r="AZ393">
            <v>0</v>
          </cell>
          <cell r="BA393">
            <v>0</v>
          </cell>
          <cell r="BB393">
            <v>0</v>
          </cell>
          <cell r="BC393">
            <v>0</v>
          </cell>
          <cell r="BD393">
            <v>0</v>
          </cell>
          <cell r="BE393">
            <v>0</v>
          </cell>
          <cell r="BF393">
            <v>0</v>
          </cell>
          <cell r="BG393">
            <v>0</v>
          </cell>
          <cell r="BH393">
            <v>0</v>
          </cell>
          <cell r="BI393">
            <v>0</v>
          </cell>
          <cell r="BJ393">
            <v>0</v>
          </cell>
          <cell r="BK393">
            <v>0</v>
          </cell>
          <cell r="BL393">
            <v>0</v>
          </cell>
          <cell r="BM393">
            <v>0</v>
          </cell>
          <cell r="BN393">
            <v>0</v>
          </cell>
          <cell r="BO393">
            <v>0</v>
          </cell>
          <cell r="BP393">
            <v>0</v>
          </cell>
          <cell r="BQ393">
            <v>0</v>
          </cell>
          <cell r="BR393">
            <v>0</v>
          </cell>
          <cell r="BS393">
            <v>0</v>
          </cell>
          <cell r="BT393">
            <v>0</v>
          </cell>
          <cell r="BU393">
            <v>0</v>
          </cell>
          <cell r="BV393">
            <v>0</v>
          </cell>
          <cell r="BW393">
            <v>0</v>
          </cell>
          <cell r="BX393">
            <v>0</v>
          </cell>
          <cell r="BY393">
            <v>0</v>
          </cell>
          <cell r="BZ393">
            <v>0</v>
          </cell>
          <cell r="CA393">
            <v>0</v>
          </cell>
          <cell r="CB393">
            <v>0</v>
          </cell>
          <cell r="CC393">
            <v>0</v>
          </cell>
          <cell r="CD393">
            <v>0</v>
          </cell>
          <cell r="CE393">
            <v>0</v>
          </cell>
          <cell r="CF393">
            <v>0</v>
          </cell>
          <cell r="CG393">
            <v>0</v>
          </cell>
          <cell r="CH393">
            <v>0</v>
          </cell>
          <cell r="CI393">
            <v>0</v>
          </cell>
          <cell r="CJ393">
            <v>0</v>
          </cell>
          <cell r="CK393">
            <v>0</v>
          </cell>
          <cell r="CL393">
            <v>0</v>
          </cell>
          <cell r="CM393">
            <v>0</v>
          </cell>
          <cell r="CN393">
            <v>0</v>
          </cell>
          <cell r="CO393">
            <v>0</v>
          </cell>
          <cell r="CP393">
            <v>0</v>
          </cell>
          <cell r="CQ393">
            <v>0</v>
          </cell>
          <cell r="CR393">
            <v>0</v>
          </cell>
          <cell r="CS393">
            <v>0</v>
          </cell>
          <cell r="CT393">
            <v>0</v>
          </cell>
          <cell r="CU393">
            <v>0</v>
          </cell>
          <cell r="CV393">
            <v>0</v>
          </cell>
          <cell r="CW393">
            <v>0</v>
          </cell>
          <cell r="CX393">
            <v>0</v>
          </cell>
          <cell r="CY393">
            <v>0</v>
          </cell>
          <cell r="CZ393">
            <v>0</v>
          </cell>
          <cell r="DA393">
            <v>0</v>
          </cell>
          <cell r="DB393">
            <v>0</v>
          </cell>
          <cell r="DC393">
            <v>0</v>
          </cell>
          <cell r="DD393">
            <v>0</v>
          </cell>
          <cell r="DE393">
            <v>0</v>
          </cell>
          <cell r="DF393">
            <v>0</v>
          </cell>
          <cell r="DG393">
            <v>0</v>
          </cell>
          <cell r="DH393">
            <v>0</v>
          </cell>
          <cell r="DI393">
            <v>0</v>
          </cell>
          <cell r="DJ393">
            <v>0</v>
          </cell>
          <cell r="DK393">
            <v>0</v>
          </cell>
          <cell r="DL393">
            <v>0</v>
          </cell>
          <cell r="DM393">
            <v>0</v>
          </cell>
          <cell r="DN393">
            <v>0</v>
          </cell>
          <cell r="DO393">
            <v>0</v>
          </cell>
          <cell r="DP393">
            <v>0</v>
          </cell>
          <cell r="DQ393">
            <v>0</v>
          </cell>
          <cell r="DR393">
            <v>0</v>
          </cell>
          <cell r="DS393">
            <v>0</v>
          </cell>
          <cell r="DT393">
            <v>0</v>
          </cell>
          <cell r="DU393">
            <v>0</v>
          </cell>
          <cell r="DV393">
            <v>0</v>
          </cell>
          <cell r="DW393">
            <v>0</v>
          </cell>
          <cell r="DX393">
            <v>0</v>
          </cell>
          <cell r="DY393">
            <v>0</v>
          </cell>
          <cell r="DZ393">
            <v>0</v>
          </cell>
          <cell r="EA393">
            <v>0</v>
          </cell>
          <cell r="EB393">
            <v>0</v>
          </cell>
          <cell r="EC393">
            <v>0</v>
          </cell>
          <cell r="ED393">
            <v>0</v>
          </cell>
        </row>
        <row r="394"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  <cell r="AB394">
            <v>0</v>
          </cell>
          <cell r="AC394">
            <v>0</v>
          </cell>
          <cell r="AD394">
            <v>0</v>
          </cell>
          <cell r="AE394">
            <v>0</v>
          </cell>
          <cell r="AF394">
            <v>0</v>
          </cell>
          <cell r="AG394">
            <v>0</v>
          </cell>
          <cell r="AH394">
            <v>0</v>
          </cell>
          <cell r="AI394">
            <v>0</v>
          </cell>
          <cell r="AJ394">
            <v>0</v>
          </cell>
          <cell r="AK394">
            <v>0</v>
          </cell>
          <cell r="AL394">
            <v>0</v>
          </cell>
          <cell r="AM394">
            <v>0</v>
          </cell>
          <cell r="AN394">
            <v>0</v>
          </cell>
          <cell r="AO394">
            <v>0</v>
          </cell>
          <cell r="AP394">
            <v>0</v>
          </cell>
          <cell r="AQ394">
            <v>0</v>
          </cell>
          <cell r="AR394">
            <v>0</v>
          </cell>
          <cell r="AS394">
            <v>0</v>
          </cell>
          <cell r="AT394">
            <v>0</v>
          </cell>
          <cell r="AU394">
            <v>0</v>
          </cell>
          <cell r="AV394">
            <v>0</v>
          </cell>
          <cell r="AW394">
            <v>0</v>
          </cell>
          <cell r="AX394">
            <v>0</v>
          </cell>
          <cell r="AY394">
            <v>0</v>
          </cell>
          <cell r="AZ394">
            <v>0</v>
          </cell>
          <cell r="BA394">
            <v>0</v>
          </cell>
          <cell r="BB394">
            <v>0</v>
          </cell>
          <cell r="BC394">
            <v>0</v>
          </cell>
          <cell r="BD394">
            <v>0</v>
          </cell>
          <cell r="BE394">
            <v>0</v>
          </cell>
          <cell r="BF394">
            <v>0</v>
          </cell>
          <cell r="BG394">
            <v>0</v>
          </cell>
          <cell r="BH394">
            <v>0</v>
          </cell>
          <cell r="BI394">
            <v>0</v>
          </cell>
          <cell r="BJ394">
            <v>0</v>
          </cell>
          <cell r="BK394">
            <v>0</v>
          </cell>
          <cell r="BL394">
            <v>0</v>
          </cell>
          <cell r="BM394">
            <v>0</v>
          </cell>
          <cell r="BN394">
            <v>0</v>
          </cell>
          <cell r="BO394">
            <v>0</v>
          </cell>
          <cell r="BP394">
            <v>0</v>
          </cell>
          <cell r="BQ394">
            <v>0</v>
          </cell>
          <cell r="BR394">
            <v>0</v>
          </cell>
          <cell r="BS394">
            <v>0</v>
          </cell>
          <cell r="BT394">
            <v>0</v>
          </cell>
          <cell r="BU394">
            <v>0</v>
          </cell>
          <cell r="BV394">
            <v>0</v>
          </cell>
          <cell r="BW394">
            <v>0</v>
          </cell>
          <cell r="BX394">
            <v>0</v>
          </cell>
          <cell r="BY394">
            <v>0</v>
          </cell>
          <cell r="BZ394">
            <v>0</v>
          </cell>
          <cell r="CA394">
            <v>0</v>
          </cell>
          <cell r="CB394">
            <v>0</v>
          </cell>
          <cell r="CC394">
            <v>0</v>
          </cell>
          <cell r="CD394">
            <v>0</v>
          </cell>
          <cell r="CE394">
            <v>0</v>
          </cell>
          <cell r="CF394">
            <v>0</v>
          </cell>
          <cell r="CG394">
            <v>0</v>
          </cell>
          <cell r="CH394">
            <v>0</v>
          </cell>
          <cell r="CI394">
            <v>0</v>
          </cell>
          <cell r="CJ394">
            <v>0</v>
          </cell>
          <cell r="CK394">
            <v>0</v>
          </cell>
          <cell r="CL394">
            <v>0</v>
          </cell>
          <cell r="CM394">
            <v>0</v>
          </cell>
          <cell r="CN394">
            <v>0</v>
          </cell>
          <cell r="CO394">
            <v>0</v>
          </cell>
          <cell r="CP394">
            <v>0</v>
          </cell>
          <cell r="CQ394">
            <v>0</v>
          </cell>
          <cell r="CR394">
            <v>0</v>
          </cell>
          <cell r="CS394">
            <v>0</v>
          </cell>
          <cell r="CT394">
            <v>0</v>
          </cell>
          <cell r="CU394">
            <v>0</v>
          </cell>
          <cell r="CV394">
            <v>0</v>
          </cell>
          <cell r="CW394">
            <v>0</v>
          </cell>
          <cell r="CX394">
            <v>0</v>
          </cell>
          <cell r="CY394">
            <v>0</v>
          </cell>
          <cell r="CZ394">
            <v>0</v>
          </cell>
          <cell r="DA394">
            <v>0</v>
          </cell>
          <cell r="DB394">
            <v>0</v>
          </cell>
          <cell r="DC394">
            <v>0</v>
          </cell>
          <cell r="DD394">
            <v>0</v>
          </cell>
          <cell r="DE394">
            <v>0</v>
          </cell>
          <cell r="DF394">
            <v>0</v>
          </cell>
          <cell r="DG394">
            <v>0</v>
          </cell>
          <cell r="DH394">
            <v>0</v>
          </cell>
          <cell r="DI394">
            <v>0</v>
          </cell>
          <cell r="DJ394">
            <v>0</v>
          </cell>
          <cell r="DK394">
            <v>0</v>
          </cell>
          <cell r="DL394">
            <v>0</v>
          </cell>
          <cell r="DM394">
            <v>0</v>
          </cell>
          <cell r="DN394">
            <v>0</v>
          </cell>
          <cell r="DO394">
            <v>0</v>
          </cell>
          <cell r="DP394">
            <v>0</v>
          </cell>
          <cell r="DQ394">
            <v>0</v>
          </cell>
          <cell r="DR394">
            <v>0</v>
          </cell>
          <cell r="DS394">
            <v>0</v>
          </cell>
          <cell r="DT394">
            <v>0</v>
          </cell>
          <cell r="DU394">
            <v>0</v>
          </cell>
          <cell r="DV394">
            <v>0</v>
          </cell>
          <cell r="DW394">
            <v>0</v>
          </cell>
          <cell r="DX394">
            <v>0</v>
          </cell>
          <cell r="DY394">
            <v>0</v>
          </cell>
          <cell r="DZ394">
            <v>0</v>
          </cell>
          <cell r="EA394">
            <v>0</v>
          </cell>
          <cell r="EB394">
            <v>0</v>
          </cell>
          <cell r="EC394">
            <v>0</v>
          </cell>
          <cell r="ED394">
            <v>0</v>
          </cell>
        </row>
        <row r="395"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  <cell r="AO395">
            <v>0</v>
          </cell>
          <cell r="AP395">
            <v>0</v>
          </cell>
          <cell r="AQ395">
            <v>0</v>
          </cell>
          <cell r="AR395">
            <v>0</v>
          </cell>
          <cell r="AS395">
            <v>0</v>
          </cell>
          <cell r="AT395">
            <v>0</v>
          </cell>
          <cell r="AU395">
            <v>0</v>
          </cell>
          <cell r="AV395">
            <v>0</v>
          </cell>
          <cell r="AW395">
            <v>0</v>
          </cell>
          <cell r="AX395">
            <v>0</v>
          </cell>
          <cell r="AY395">
            <v>0</v>
          </cell>
          <cell r="AZ395">
            <v>0</v>
          </cell>
          <cell r="BA395">
            <v>0</v>
          </cell>
          <cell r="BB395">
            <v>0</v>
          </cell>
          <cell r="BC395">
            <v>0</v>
          </cell>
          <cell r="BD395">
            <v>0</v>
          </cell>
          <cell r="BE395">
            <v>0</v>
          </cell>
          <cell r="BF395">
            <v>0</v>
          </cell>
          <cell r="BG395">
            <v>0</v>
          </cell>
          <cell r="BH395">
            <v>0</v>
          </cell>
          <cell r="BI395">
            <v>0</v>
          </cell>
          <cell r="BJ395">
            <v>0</v>
          </cell>
          <cell r="BK395">
            <v>0</v>
          </cell>
          <cell r="BL395">
            <v>0</v>
          </cell>
          <cell r="BM395">
            <v>0</v>
          </cell>
          <cell r="BN395">
            <v>0</v>
          </cell>
          <cell r="BO395">
            <v>0</v>
          </cell>
          <cell r="BP395">
            <v>0</v>
          </cell>
          <cell r="BQ395">
            <v>0</v>
          </cell>
          <cell r="BR395">
            <v>0</v>
          </cell>
          <cell r="BS395">
            <v>0</v>
          </cell>
          <cell r="BT395">
            <v>0</v>
          </cell>
          <cell r="BU395">
            <v>0</v>
          </cell>
          <cell r="BV395">
            <v>0</v>
          </cell>
          <cell r="BW395">
            <v>0</v>
          </cell>
          <cell r="BX395">
            <v>0</v>
          </cell>
          <cell r="BY395">
            <v>0</v>
          </cell>
          <cell r="BZ395">
            <v>0</v>
          </cell>
          <cell r="CA395">
            <v>0</v>
          </cell>
          <cell r="CB395">
            <v>0</v>
          </cell>
          <cell r="CC395">
            <v>0</v>
          </cell>
          <cell r="CD395">
            <v>0</v>
          </cell>
          <cell r="CE395">
            <v>0</v>
          </cell>
          <cell r="CF395">
            <v>0</v>
          </cell>
          <cell r="CG395">
            <v>0</v>
          </cell>
          <cell r="CH395">
            <v>0</v>
          </cell>
          <cell r="CI395">
            <v>0</v>
          </cell>
          <cell r="CJ395">
            <v>0</v>
          </cell>
          <cell r="CK395">
            <v>0</v>
          </cell>
          <cell r="CL395">
            <v>0</v>
          </cell>
          <cell r="CM395">
            <v>0</v>
          </cell>
          <cell r="CN395">
            <v>0</v>
          </cell>
          <cell r="CO395">
            <v>0</v>
          </cell>
          <cell r="CP395">
            <v>0</v>
          </cell>
          <cell r="CQ395">
            <v>0</v>
          </cell>
          <cell r="CR395">
            <v>0</v>
          </cell>
          <cell r="CS395">
            <v>0</v>
          </cell>
          <cell r="CT395">
            <v>0</v>
          </cell>
          <cell r="CU395">
            <v>0</v>
          </cell>
          <cell r="CV395">
            <v>0</v>
          </cell>
          <cell r="CW395">
            <v>0</v>
          </cell>
          <cell r="CX395">
            <v>0</v>
          </cell>
          <cell r="CY395">
            <v>0</v>
          </cell>
          <cell r="CZ395">
            <v>0</v>
          </cell>
          <cell r="DA395">
            <v>0</v>
          </cell>
          <cell r="DB395">
            <v>0</v>
          </cell>
          <cell r="DC395">
            <v>0</v>
          </cell>
          <cell r="DD395">
            <v>0</v>
          </cell>
          <cell r="DE395">
            <v>0</v>
          </cell>
          <cell r="DF395">
            <v>0</v>
          </cell>
          <cell r="DG395">
            <v>0</v>
          </cell>
          <cell r="DH395">
            <v>0</v>
          </cell>
          <cell r="DI395">
            <v>0</v>
          </cell>
          <cell r="DJ395">
            <v>0</v>
          </cell>
          <cell r="DK395">
            <v>0</v>
          </cell>
          <cell r="DL395">
            <v>0</v>
          </cell>
          <cell r="DM395">
            <v>0</v>
          </cell>
          <cell r="DN395">
            <v>0</v>
          </cell>
          <cell r="DO395">
            <v>0</v>
          </cell>
          <cell r="DP395">
            <v>0</v>
          </cell>
          <cell r="DQ395">
            <v>0</v>
          </cell>
          <cell r="DR395">
            <v>0</v>
          </cell>
          <cell r="DS395">
            <v>0</v>
          </cell>
          <cell r="DT395">
            <v>0</v>
          </cell>
          <cell r="DU395">
            <v>0</v>
          </cell>
          <cell r="DV395">
            <v>0</v>
          </cell>
          <cell r="DW395">
            <v>0</v>
          </cell>
          <cell r="DX395">
            <v>0</v>
          </cell>
          <cell r="DY395">
            <v>0</v>
          </cell>
          <cell r="DZ395">
            <v>0</v>
          </cell>
          <cell r="EA395">
            <v>0</v>
          </cell>
          <cell r="EB395">
            <v>0</v>
          </cell>
          <cell r="EC395">
            <v>0</v>
          </cell>
          <cell r="ED395">
            <v>0</v>
          </cell>
        </row>
        <row r="396"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A396">
            <v>0</v>
          </cell>
          <cell r="AB396">
            <v>0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0</v>
          </cell>
          <cell r="AH396">
            <v>0</v>
          </cell>
          <cell r="AI396">
            <v>0</v>
          </cell>
          <cell r="AJ396">
            <v>0</v>
          </cell>
          <cell r="AK396">
            <v>0</v>
          </cell>
          <cell r="AL396">
            <v>0</v>
          </cell>
          <cell r="AM396">
            <v>0</v>
          </cell>
          <cell r="AN396">
            <v>0</v>
          </cell>
          <cell r="AO396">
            <v>0</v>
          </cell>
          <cell r="AP396">
            <v>0</v>
          </cell>
          <cell r="AQ396">
            <v>0</v>
          </cell>
          <cell r="AR396">
            <v>0</v>
          </cell>
          <cell r="AS396">
            <v>0</v>
          </cell>
          <cell r="AT396">
            <v>0</v>
          </cell>
          <cell r="AU396">
            <v>0</v>
          </cell>
          <cell r="AV396">
            <v>0</v>
          </cell>
          <cell r="AW396">
            <v>0</v>
          </cell>
          <cell r="AX396">
            <v>0</v>
          </cell>
          <cell r="AY396">
            <v>0</v>
          </cell>
          <cell r="AZ396">
            <v>0</v>
          </cell>
          <cell r="BA396">
            <v>0</v>
          </cell>
          <cell r="BB396">
            <v>0</v>
          </cell>
          <cell r="BC396">
            <v>0</v>
          </cell>
          <cell r="BD396">
            <v>0</v>
          </cell>
          <cell r="BE396">
            <v>0</v>
          </cell>
          <cell r="BF396">
            <v>0</v>
          </cell>
          <cell r="BG396">
            <v>0</v>
          </cell>
          <cell r="BH396">
            <v>0</v>
          </cell>
          <cell r="BI396">
            <v>0</v>
          </cell>
          <cell r="BJ396">
            <v>0</v>
          </cell>
          <cell r="BK396">
            <v>0</v>
          </cell>
          <cell r="BL396">
            <v>0</v>
          </cell>
          <cell r="BM396">
            <v>0</v>
          </cell>
          <cell r="BN396">
            <v>0</v>
          </cell>
          <cell r="BO396">
            <v>0</v>
          </cell>
          <cell r="BP396">
            <v>0</v>
          </cell>
          <cell r="BQ396">
            <v>0</v>
          </cell>
          <cell r="BR396">
            <v>0</v>
          </cell>
          <cell r="BS396">
            <v>0</v>
          </cell>
          <cell r="BT396">
            <v>0</v>
          </cell>
          <cell r="BU396">
            <v>0</v>
          </cell>
          <cell r="BV396">
            <v>0</v>
          </cell>
          <cell r="BW396">
            <v>0</v>
          </cell>
          <cell r="BX396">
            <v>0</v>
          </cell>
          <cell r="BY396">
            <v>0</v>
          </cell>
          <cell r="BZ396">
            <v>0</v>
          </cell>
          <cell r="CA396">
            <v>0</v>
          </cell>
          <cell r="CB396">
            <v>0</v>
          </cell>
          <cell r="CC396">
            <v>0</v>
          </cell>
          <cell r="CD396">
            <v>0</v>
          </cell>
          <cell r="CE396">
            <v>0</v>
          </cell>
          <cell r="CF396">
            <v>0</v>
          </cell>
          <cell r="CG396">
            <v>0</v>
          </cell>
          <cell r="CH396">
            <v>0</v>
          </cell>
          <cell r="CI396">
            <v>0</v>
          </cell>
          <cell r="CJ396">
            <v>0</v>
          </cell>
          <cell r="CK396">
            <v>0</v>
          </cell>
          <cell r="CL396">
            <v>0</v>
          </cell>
          <cell r="CM396">
            <v>0</v>
          </cell>
          <cell r="CN396">
            <v>0</v>
          </cell>
          <cell r="CO396">
            <v>0</v>
          </cell>
          <cell r="CP396">
            <v>0</v>
          </cell>
          <cell r="CQ396">
            <v>0</v>
          </cell>
          <cell r="CR396">
            <v>0</v>
          </cell>
          <cell r="CS396">
            <v>0</v>
          </cell>
          <cell r="CT396">
            <v>0</v>
          </cell>
          <cell r="CU396">
            <v>0</v>
          </cell>
          <cell r="CV396">
            <v>0</v>
          </cell>
          <cell r="CW396">
            <v>0</v>
          </cell>
          <cell r="CX396">
            <v>0</v>
          </cell>
          <cell r="CY396">
            <v>0</v>
          </cell>
          <cell r="CZ396">
            <v>0</v>
          </cell>
          <cell r="DA396">
            <v>0</v>
          </cell>
          <cell r="DB396">
            <v>0</v>
          </cell>
          <cell r="DC396">
            <v>0</v>
          </cell>
          <cell r="DD396">
            <v>0</v>
          </cell>
          <cell r="DE396">
            <v>0</v>
          </cell>
          <cell r="DF396">
            <v>0</v>
          </cell>
          <cell r="DG396">
            <v>0</v>
          </cell>
          <cell r="DH396">
            <v>0</v>
          </cell>
          <cell r="DI396">
            <v>0</v>
          </cell>
          <cell r="DJ396">
            <v>0</v>
          </cell>
          <cell r="DK396">
            <v>0</v>
          </cell>
          <cell r="DL396">
            <v>0</v>
          </cell>
          <cell r="DM396">
            <v>0</v>
          </cell>
          <cell r="DN396">
            <v>0</v>
          </cell>
          <cell r="DO396">
            <v>0</v>
          </cell>
          <cell r="DP396">
            <v>0</v>
          </cell>
          <cell r="DQ396">
            <v>0</v>
          </cell>
          <cell r="DR396">
            <v>0</v>
          </cell>
          <cell r="DS396">
            <v>0</v>
          </cell>
          <cell r="DT396">
            <v>0</v>
          </cell>
          <cell r="DU396">
            <v>0</v>
          </cell>
          <cell r="DV396">
            <v>0</v>
          </cell>
          <cell r="DW396">
            <v>0</v>
          </cell>
          <cell r="DX396">
            <v>0</v>
          </cell>
          <cell r="DY396">
            <v>0</v>
          </cell>
          <cell r="DZ396">
            <v>0</v>
          </cell>
          <cell r="EA396">
            <v>0</v>
          </cell>
          <cell r="EB396">
            <v>0</v>
          </cell>
          <cell r="EC396">
            <v>0</v>
          </cell>
          <cell r="ED396">
            <v>0</v>
          </cell>
        </row>
        <row r="397"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0</v>
          </cell>
          <cell r="AH397">
            <v>0</v>
          </cell>
          <cell r="AI397">
            <v>0</v>
          </cell>
          <cell r="AJ397">
            <v>0</v>
          </cell>
          <cell r="AK397">
            <v>0</v>
          </cell>
          <cell r="AL397">
            <v>0</v>
          </cell>
          <cell r="AM397">
            <v>0</v>
          </cell>
          <cell r="AN397">
            <v>0</v>
          </cell>
          <cell r="AO397">
            <v>0</v>
          </cell>
          <cell r="AP397">
            <v>0</v>
          </cell>
          <cell r="AQ397">
            <v>0</v>
          </cell>
          <cell r="AR397">
            <v>0</v>
          </cell>
          <cell r="AS397">
            <v>0</v>
          </cell>
          <cell r="AT397">
            <v>0</v>
          </cell>
          <cell r="AU397">
            <v>0</v>
          </cell>
          <cell r="AV397">
            <v>0</v>
          </cell>
          <cell r="AW397">
            <v>0</v>
          </cell>
          <cell r="AX397">
            <v>0</v>
          </cell>
          <cell r="AY397">
            <v>0</v>
          </cell>
          <cell r="AZ397">
            <v>0</v>
          </cell>
          <cell r="BA397">
            <v>0</v>
          </cell>
          <cell r="BB397">
            <v>0</v>
          </cell>
          <cell r="BC397">
            <v>0</v>
          </cell>
          <cell r="BD397">
            <v>0</v>
          </cell>
          <cell r="BE397">
            <v>0</v>
          </cell>
          <cell r="BF397">
            <v>0</v>
          </cell>
          <cell r="BG397">
            <v>0</v>
          </cell>
          <cell r="BH397">
            <v>0</v>
          </cell>
          <cell r="BI397">
            <v>0</v>
          </cell>
          <cell r="BJ397">
            <v>0</v>
          </cell>
          <cell r="BK397">
            <v>0</v>
          </cell>
          <cell r="BL397">
            <v>0</v>
          </cell>
          <cell r="BM397">
            <v>0</v>
          </cell>
          <cell r="BN397">
            <v>0</v>
          </cell>
          <cell r="BO397">
            <v>0</v>
          </cell>
          <cell r="BP397">
            <v>0</v>
          </cell>
          <cell r="BQ397">
            <v>0</v>
          </cell>
          <cell r="BR397">
            <v>0</v>
          </cell>
          <cell r="BS397">
            <v>0</v>
          </cell>
          <cell r="BT397">
            <v>0</v>
          </cell>
          <cell r="BU397">
            <v>0</v>
          </cell>
          <cell r="BV397">
            <v>0</v>
          </cell>
          <cell r="BW397">
            <v>0</v>
          </cell>
          <cell r="BX397">
            <v>0</v>
          </cell>
          <cell r="BY397">
            <v>0</v>
          </cell>
          <cell r="BZ397">
            <v>0</v>
          </cell>
          <cell r="CA397">
            <v>0</v>
          </cell>
          <cell r="CB397">
            <v>0</v>
          </cell>
          <cell r="CC397">
            <v>0</v>
          </cell>
          <cell r="CD397">
            <v>0</v>
          </cell>
          <cell r="CE397">
            <v>0</v>
          </cell>
          <cell r="CF397">
            <v>0</v>
          </cell>
          <cell r="CG397">
            <v>0</v>
          </cell>
          <cell r="CH397">
            <v>0</v>
          </cell>
          <cell r="CI397">
            <v>0</v>
          </cell>
          <cell r="CJ397">
            <v>0</v>
          </cell>
          <cell r="CK397">
            <v>0</v>
          </cell>
          <cell r="CL397">
            <v>0</v>
          </cell>
          <cell r="CM397">
            <v>0</v>
          </cell>
          <cell r="CN397">
            <v>0</v>
          </cell>
          <cell r="CO397">
            <v>0</v>
          </cell>
          <cell r="CP397">
            <v>0</v>
          </cell>
          <cell r="CQ397">
            <v>0</v>
          </cell>
          <cell r="CR397">
            <v>0</v>
          </cell>
          <cell r="CS397">
            <v>0</v>
          </cell>
          <cell r="CT397">
            <v>0</v>
          </cell>
          <cell r="CU397">
            <v>0</v>
          </cell>
          <cell r="CV397">
            <v>0</v>
          </cell>
          <cell r="CW397">
            <v>0</v>
          </cell>
          <cell r="CX397">
            <v>0</v>
          </cell>
          <cell r="CY397">
            <v>0</v>
          </cell>
          <cell r="CZ397">
            <v>0</v>
          </cell>
          <cell r="DA397">
            <v>0</v>
          </cell>
          <cell r="DB397">
            <v>0</v>
          </cell>
          <cell r="DC397">
            <v>0</v>
          </cell>
          <cell r="DD397">
            <v>0</v>
          </cell>
          <cell r="DE397">
            <v>0</v>
          </cell>
          <cell r="DF397">
            <v>0</v>
          </cell>
          <cell r="DG397">
            <v>0</v>
          </cell>
          <cell r="DH397">
            <v>0</v>
          </cell>
          <cell r="DI397">
            <v>0</v>
          </cell>
          <cell r="DJ397">
            <v>0</v>
          </cell>
          <cell r="DK397">
            <v>0</v>
          </cell>
          <cell r="DL397">
            <v>0</v>
          </cell>
          <cell r="DM397">
            <v>0</v>
          </cell>
          <cell r="DN397">
            <v>0</v>
          </cell>
          <cell r="DO397">
            <v>0</v>
          </cell>
          <cell r="DP397">
            <v>0</v>
          </cell>
          <cell r="DQ397">
            <v>0</v>
          </cell>
          <cell r="DR397">
            <v>0</v>
          </cell>
          <cell r="DS397">
            <v>0</v>
          </cell>
          <cell r="DT397">
            <v>0</v>
          </cell>
          <cell r="DU397">
            <v>0</v>
          </cell>
          <cell r="DV397">
            <v>0</v>
          </cell>
          <cell r="DW397">
            <v>0</v>
          </cell>
          <cell r="DX397">
            <v>0</v>
          </cell>
          <cell r="DY397">
            <v>0</v>
          </cell>
          <cell r="DZ397">
            <v>0</v>
          </cell>
          <cell r="EA397">
            <v>0</v>
          </cell>
          <cell r="EB397">
            <v>0</v>
          </cell>
          <cell r="EC397">
            <v>0</v>
          </cell>
          <cell r="ED397">
            <v>0</v>
          </cell>
        </row>
        <row r="399"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O399">
            <v>0</v>
          </cell>
          <cell r="AP399">
            <v>0</v>
          </cell>
          <cell r="AQ399">
            <v>0</v>
          </cell>
          <cell r="AR399">
            <v>0</v>
          </cell>
          <cell r="AS399">
            <v>0</v>
          </cell>
          <cell r="AT399">
            <v>0</v>
          </cell>
          <cell r="AU399">
            <v>0</v>
          </cell>
          <cell r="AV399">
            <v>0</v>
          </cell>
          <cell r="AW399">
            <v>0</v>
          </cell>
          <cell r="AX399">
            <v>0</v>
          </cell>
          <cell r="AY399">
            <v>0</v>
          </cell>
          <cell r="AZ399">
            <v>0</v>
          </cell>
          <cell r="BA399">
            <v>0</v>
          </cell>
          <cell r="BB399">
            <v>0</v>
          </cell>
          <cell r="BC399">
            <v>0</v>
          </cell>
          <cell r="BD399">
            <v>0</v>
          </cell>
          <cell r="BE399">
            <v>0</v>
          </cell>
          <cell r="BF399">
            <v>0</v>
          </cell>
          <cell r="BG399">
            <v>0</v>
          </cell>
          <cell r="BH399">
            <v>0</v>
          </cell>
          <cell r="BI399">
            <v>0</v>
          </cell>
          <cell r="BJ399">
            <v>0</v>
          </cell>
          <cell r="BK399">
            <v>0</v>
          </cell>
          <cell r="BL399">
            <v>0</v>
          </cell>
          <cell r="BM399">
            <v>0</v>
          </cell>
          <cell r="BN399">
            <v>0</v>
          </cell>
          <cell r="BO399">
            <v>0</v>
          </cell>
          <cell r="BP399">
            <v>0</v>
          </cell>
          <cell r="BQ399">
            <v>0</v>
          </cell>
          <cell r="BR399">
            <v>0</v>
          </cell>
          <cell r="BS399">
            <v>0</v>
          </cell>
          <cell r="BT399">
            <v>0</v>
          </cell>
          <cell r="BU399">
            <v>0</v>
          </cell>
          <cell r="BV399">
            <v>0</v>
          </cell>
          <cell r="BW399">
            <v>0</v>
          </cell>
          <cell r="BX399">
            <v>0</v>
          </cell>
          <cell r="BY399">
            <v>0</v>
          </cell>
          <cell r="BZ399">
            <v>0</v>
          </cell>
          <cell r="CA399">
            <v>0</v>
          </cell>
          <cell r="CB399">
            <v>0</v>
          </cell>
          <cell r="CC399">
            <v>0</v>
          </cell>
          <cell r="CD399">
            <v>0</v>
          </cell>
          <cell r="CE399">
            <v>0</v>
          </cell>
          <cell r="CF399">
            <v>0</v>
          </cell>
          <cell r="CG399">
            <v>0</v>
          </cell>
          <cell r="CH399">
            <v>0</v>
          </cell>
          <cell r="CI399">
            <v>0</v>
          </cell>
          <cell r="CJ399">
            <v>0</v>
          </cell>
          <cell r="CK399">
            <v>0</v>
          </cell>
          <cell r="CL399">
            <v>0</v>
          </cell>
          <cell r="CM399">
            <v>0</v>
          </cell>
          <cell r="CN399">
            <v>0</v>
          </cell>
          <cell r="CO399">
            <v>0</v>
          </cell>
          <cell r="CP399">
            <v>0</v>
          </cell>
          <cell r="CQ399">
            <v>0</v>
          </cell>
          <cell r="CR399">
            <v>0</v>
          </cell>
          <cell r="CS399">
            <v>0</v>
          </cell>
          <cell r="CT399">
            <v>0</v>
          </cell>
          <cell r="CU399">
            <v>0</v>
          </cell>
          <cell r="CV399">
            <v>0</v>
          </cell>
          <cell r="CW399">
            <v>0</v>
          </cell>
          <cell r="CX399">
            <v>0</v>
          </cell>
          <cell r="CY399">
            <v>0</v>
          </cell>
          <cell r="CZ399">
            <v>0</v>
          </cell>
          <cell r="DA399">
            <v>0</v>
          </cell>
          <cell r="DB399">
            <v>0</v>
          </cell>
          <cell r="DC399">
            <v>0</v>
          </cell>
          <cell r="DD399">
            <v>0</v>
          </cell>
          <cell r="DE399">
            <v>0</v>
          </cell>
          <cell r="DF399">
            <v>0</v>
          </cell>
          <cell r="DG399">
            <v>0</v>
          </cell>
          <cell r="DH399">
            <v>0</v>
          </cell>
          <cell r="DI399">
            <v>0</v>
          </cell>
          <cell r="DJ399">
            <v>0</v>
          </cell>
          <cell r="DK399">
            <v>0</v>
          </cell>
          <cell r="DL399">
            <v>0</v>
          </cell>
          <cell r="DM399">
            <v>0</v>
          </cell>
          <cell r="DN399">
            <v>0</v>
          </cell>
          <cell r="DO399">
            <v>0</v>
          </cell>
          <cell r="DP399">
            <v>0</v>
          </cell>
          <cell r="DQ399">
            <v>0</v>
          </cell>
          <cell r="DR399">
            <v>0</v>
          </cell>
          <cell r="DS399">
            <v>0</v>
          </cell>
          <cell r="DT399">
            <v>0</v>
          </cell>
          <cell r="DU399">
            <v>0</v>
          </cell>
          <cell r="DV399">
            <v>0</v>
          </cell>
          <cell r="DW399">
            <v>0</v>
          </cell>
          <cell r="DX399">
            <v>0</v>
          </cell>
          <cell r="DY399">
            <v>0</v>
          </cell>
          <cell r="DZ399">
            <v>0</v>
          </cell>
          <cell r="EA399">
            <v>0</v>
          </cell>
          <cell r="EB399">
            <v>0</v>
          </cell>
          <cell r="EC399">
            <v>0</v>
          </cell>
          <cell r="ED399">
            <v>0</v>
          </cell>
        </row>
        <row r="402">
          <cell r="F402">
            <v>0</v>
          </cell>
          <cell r="G402">
            <v>0</v>
          </cell>
          <cell r="H402">
            <v>0.5260000000052969</v>
          </cell>
          <cell r="I402">
            <v>2.4680000000007567</v>
          </cell>
          <cell r="J402">
            <v>51.360000000000582</v>
          </cell>
          <cell r="K402">
            <v>39.73399999999674</v>
          </cell>
          <cell r="L402">
            <v>4.2809999999954016</v>
          </cell>
          <cell r="M402">
            <v>-0.23999999999796273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67.742000000085682</v>
          </cell>
          <cell r="S402">
            <v>0</v>
          </cell>
          <cell r="T402">
            <v>-0.10199999999895226</v>
          </cell>
          <cell r="U402">
            <v>1.2880000000004657</v>
          </cell>
          <cell r="V402">
            <v>10.144999999996799</v>
          </cell>
          <cell r="W402">
            <v>31.435000000012224</v>
          </cell>
          <cell r="X402">
            <v>-6.1059999999997672</v>
          </cell>
          <cell r="Y402">
            <v>27.614999999997963</v>
          </cell>
          <cell r="Z402">
            <v>3.466999999996915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173.81400000001304</v>
          </cell>
          <cell r="AF402">
            <v>0</v>
          </cell>
          <cell r="AG402">
            <v>0</v>
          </cell>
          <cell r="AH402">
            <v>14.370000000002619</v>
          </cell>
          <cell r="AI402">
            <v>5.4729999999981374</v>
          </cell>
          <cell r="AJ402">
            <v>63.81600000000617</v>
          </cell>
          <cell r="AK402">
            <v>34.309999999997672</v>
          </cell>
          <cell r="AL402">
            <v>36.285000000003492</v>
          </cell>
          <cell r="AM402">
            <v>19.599999999998545</v>
          </cell>
          <cell r="AN402">
            <v>-4.0000000000873115E-2</v>
          </cell>
          <cell r="AO402">
            <v>0</v>
          </cell>
          <cell r="AP402">
            <v>0</v>
          </cell>
          <cell r="AQ402">
            <v>0</v>
          </cell>
          <cell r="AR402">
            <v>87.0089999998454</v>
          </cell>
          <cell r="AS402">
            <v>0</v>
          </cell>
          <cell r="AT402">
            <v>0</v>
          </cell>
          <cell r="AU402">
            <v>-2.6440000000002328</v>
          </cell>
          <cell r="AV402">
            <v>2.8099999999976717</v>
          </cell>
          <cell r="AW402">
            <v>39.490000000005239</v>
          </cell>
          <cell r="AX402">
            <v>11.549999999988358</v>
          </cell>
          <cell r="AY402">
            <v>31.817000000002736</v>
          </cell>
          <cell r="AZ402">
            <v>3.9860000000044238</v>
          </cell>
          <cell r="BA402">
            <v>0</v>
          </cell>
          <cell r="BB402">
            <v>0</v>
          </cell>
          <cell r="BC402">
            <v>0</v>
          </cell>
          <cell r="BD402">
            <v>0</v>
          </cell>
          <cell r="BE402">
            <v>96.227999999886379</v>
          </cell>
          <cell r="BF402">
            <v>0</v>
          </cell>
          <cell r="BG402">
            <v>0</v>
          </cell>
          <cell r="BH402">
            <v>9.4760000000023865</v>
          </cell>
          <cell r="BI402">
            <v>-7.3870000000024447</v>
          </cell>
          <cell r="BJ402">
            <v>63.896000000007916</v>
          </cell>
          <cell r="BK402">
            <v>8.8589999999967404</v>
          </cell>
          <cell r="BL402">
            <v>23.351999999998952</v>
          </cell>
          <cell r="BM402">
            <v>-1.9680000000007567</v>
          </cell>
          <cell r="BN402">
            <v>0</v>
          </cell>
          <cell r="BO402">
            <v>0</v>
          </cell>
          <cell r="BP402">
            <v>0</v>
          </cell>
          <cell r="BQ402">
            <v>0</v>
          </cell>
          <cell r="BR402">
            <v>130.69799999985844</v>
          </cell>
          <cell r="BS402">
            <v>0</v>
          </cell>
          <cell r="BT402">
            <v>-2.1399999999994179</v>
          </cell>
          <cell r="BU402">
            <v>26.446000000003551</v>
          </cell>
          <cell r="BV402">
            <v>14.234000000004016</v>
          </cell>
          <cell r="BW402">
            <v>52.599999999991269</v>
          </cell>
          <cell r="BX402">
            <v>28.210999999995693</v>
          </cell>
          <cell r="BY402">
            <v>-5.5400000000008731</v>
          </cell>
          <cell r="BZ402">
            <v>16.887000000002445</v>
          </cell>
          <cell r="CA402">
            <v>0</v>
          </cell>
          <cell r="CB402">
            <v>0</v>
          </cell>
          <cell r="CC402">
            <v>0</v>
          </cell>
          <cell r="CD402">
            <v>0</v>
          </cell>
          <cell r="CE402">
            <v>185.71599999989849</v>
          </cell>
          <cell r="CF402">
            <v>0</v>
          </cell>
          <cell r="CG402">
            <v>-0.1860000000015134</v>
          </cell>
          <cell r="CH402">
            <v>73.917999999997846</v>
          </cell>
          <cell r="CI402">
            <v>26.974999999998545</v>
          </cell>
          <cell r="CJ402">
            <v>18.300999999999476</v>
          </cell>
          <cell r="CK402">
            <v>23.709999999991851</v>
          </cell>
          <cell r="CL402">
            <v>43.148000000001048</v>
          </cell>
          <cell r="CM402">
            <v>-9.0000000003783498E-2</v>
          </cell>
          <cell r="CN402">
            <v>0</v>
          </cell>
          <cell r="CO402">
            <v>0</v>
          </cell>
          <cell r="CP402">
            <v>0</v>
          </cell>
          <cell r="CQ402">
            <v>-5.9999999997671694E-2</v>
          </cell>
          <cell r="CR402">
            <v>6.0980000001145527</v>
          </cell>
          <cell r="CS402">
            <v>-0.25</v>
          </cell>
          <cell r="CT402">
            <v>-38.339999999996508</v>
          </cell>
          <cell r="CU402">
            <v>6.2250000000058208</v>
          </cell>
          <cell r="CV402">
            <v>25.285000000003492</v>
          </cell>
          <cell r="CW402">
            <v>7.6670000000012806</v>
          </cell>
          <cell r="CX402">
            <v>-22.805999999996857</v>
          </cell>
          <cell r="CY402">
            <v>45.180000000000291</v>
          </cell>
          <cell r="CZ402">
            <v>-2.4000000004889444E-2</v>
          </cell>
          <cell r="DA402">
            <v>0</v>
          </cell>
          <cell r="DB402">
            <v>-1.6480000000010477</v>
          </cell>
          <cell r="DC402">
            <v>-12.031000000002678</v>
          </cell>
          <cell r="DD402">
            <v>-3.1599999999889405</v>
          </cell>
          <cell r="DE402">
            <v>0</v>
          </cell>
          <cell r="DF402">
            <v>0</v>
          </cell>
          <cell r="DG402">
            <v>0</v>
          </cell>
          <cell r="DH402">
            <v>0</v>
          </cell>
          <cell r="DI402">
            <v>0</v>
          </cell>
          <cell r="DJ402">
            <v>0</v>
          </cell>
          <cell r="DK402">
            <v>0</v>
          </cell>
          <cell r="DL402">
            <v>0</v>
          </cell>
          <cell r="DM402">
            <v>0</v>
          </cell>
          <cell r="DN402">
            <v>0</v>
          </cell>
          <cell r="DO402">
            <v>0</v>
          </cell>
          <cell r="DP402">
            <v>0</v>
          </cell>
          <cell r="DQ402">
            <v>0</v>
          </cell>
          <cell r="DR402">
            <v>0</v>
          </cell>
          <cell r="DS402">
            <v>0</v>
          </cell>
          <cell r="DT402">
            <v>0</v>
          </cell>
          <cell r="DU402">
            <v>0</v>
          </cell>
          <cell r="DV402">
            <v>0</v>
          </cell>
          <cell r="DW402">
            <v>0</v>
          </cell>
          <cell r="DX402">
            <v>0</v>
          </cell>
          <cell r="DY402">
            <v>0</v>
          </cell>
          <cell r="DZ402">
            <v>0</v>
          </cell>
          <cell r="EA402">
            <v>0</v>
          </cell>
          <cell r="EB402">
            <v>0</v>
          </cell>
          <cell r="EC402">
            <v>0</v>
          </cell>
          <cell r="ED402">
            <v>0</v>
          </cell>
        </row>
        <row r="403">
          <cell r="F403">
            <v>12.739999999990687</v>
          </cell>
          <cell r="G403">
            <v>17.210000000020955</v>
          </cell>
          <cell r="H403">
            <v>51.884999999994761</v>
          </cell>
          <cell r="I403">
            <v>46.25</v>
          </cell>
          <cell r="J403">
            <v>22.906000000002678</v>
          </cell>
          <cell r="K403">
            <v>11.010000000009313</v>
          </cell>
          <cell r="L403">
            <v>23.239999999990687</v>
          </cell>
          <cell r="M403">
            <v>-42.294999999998254</v>
          </cell>
          <cell r="N403">
            <v>30.796000000002095</v>
          </cell>
          <cell r="O403">
            <v>76.370000000024447</v>
          </cell>
          <cell r="P403">
            <v>299.02999999999884</v>
          </cell>
          <cell r="Q403">
            <v>142.07999999998719</v>
          </cell>
          <cell r="R403">
            <v>729.63500000000931</v>
          </cell>
          <cell r="S403">
            <v>79.480000000010477</v>
          </cell>
          <cell r="T403">
            <v>41.239999999990687</v>
          </cell>
          <cell r="U403">
            <v>119.11999999999534</v>
          </cell>
          <cell r="V403">
            <v>15.519999999989523</v>
          </cell>
          <cell r="W403">
            <v>52.57499999999709</v>
          </cell>
          <cell r="X403">
            <v>17.790000000008149</v>
          </cell>
          <cell r="Y403">
            <v>53.164999999993597</v>
          </cell>
          <cell r="Z403">
            <v>25.385000000009313</v>
          </cell>
          <cell r="AA403">
            <v>-0.15000000000873115</v>
          </cell>
          <cell r="AB403">
            <v>21.839999999996508</v>
          </cell>
          <cell r="AC403">
            <v>16.049999999988358</v>
          </cell>
          <cell r="AD403">
            <v>287.62000000002445</v>
          </cell>
          <cell r="AE403">
            <v>601.49500000011176</v>
          </cell>
          <cell r="AF403">
            <v>9.5199999999895226</v>
          </cell>
          <cell r="AG403">
            <v>48.740000000005239</v>
          </cell>
          <cell r="AH403">
            <v>83.326000000000931</v>
          </cell>
          <cell r="AI403">
            <v>56.720000000001164</v>
          </cell>
          <cell r="AJ403">
            <v>38.720000000001164</v>
          </cell>
          <cell r="AK403">
            <v>13.610000000000582</v>
          </cell>
          <cell r="AL403">
            <v>40.894999999989523</v>
          </cell>
          <cell r="AM403">
            <v>26.860000000000582</v>
          </cell>
          <cell r="AN403">
            <v>3.3239999999932479</v>
          </cell>
          <cell r="AO403">
            <v>87.75</v>
          </cell>
          <cell r="AP403">
            <v>57.75</v>
          </cell>
          <cell r="AQ403">
            <v>134.27999999999884</v>
          </cell>
          <cell r="AR403">
            <v>572.70599999977276</v>
          </cell>
          <cell r="AS403">
            <v>43.939999999973224</v>
          </cell>
          <cell r="AT403">
            <v>37.909999999988941</v>
          </cell>
          <cell r="AU403">
            <v>92.220000000001164</v>
          </cell>
          <cell r="AV403">
            <v>34.718999999997322</v>
          </cell>
          <cell r="AW403">
            <v>23.364999999990687</v>
          </cell>
          <cell r="AX403">
            <v>13.436000000001513</v>
          </cell>
          <cell r="AY403">
            <v>23.115000000005239</v>
          </cell>
          <cell r="AZ403">
            <v>52.679999999993015</v>
          </cell>
          <cell r="BA403">
            <v>11.211000000010245</v>
          </cell>
          <cell r="BB403">
            <v>38.710000000020955</v>
          </cell>
          <cell r="BC403">
            <v>84.399999999994179</v>
          </cell>
          <cell r="BD403">
            <v>117</v>
          </cell>
          <cell r="BE403">
            <v>591.39899999974295</v>
          </cell>
          <cell r="BF403">
            <v>-1.0299999999988358</v>
          </cell>
          <cell r="BG403">
            <v>98.789999999993597</v>
          </cell>
          <cell r="BH403">
            <v>4.4609999999956926</v>
          </cell>
          <cell r="BI403">
            <v>54.555999999996857</v>
          </cell>
          <cell r="BJ403">
            <v>48.399999999994179</v>
          </cell>
          <cell r="BK403">
            <v>43.885999999998603</v>
          </cell>
          <cell r="BL403">
            <v>83.630000000004657</v>
          </cell>
          <cell r="BM403">
            <v>34.429999999993015</v>
          </cell>
          <cell r="BN403">
            <v>152.97599999999511</v>
          </cell>
          <cell r="BO403">
            <v>87.910000000003492</v>
          </cell>
          <cell r="BP403">
            <v>55.920000000012806</v>
          </cell>
          <cell r="BQ403">
            <v>-72.529999999998836</v>
          </cell>
          <cell r="BR403">
            <v>665.36499999975786</v>
          </cell>
          <cell r="BS403">
            <v>75.510000000009313</v>
          </cell>
          <cell r="BT403">
            <v>67.979999999995925</v>
          </cell>
          <cell r="BU403">
            <v>22.380000000004657</v>
          </cell>
          <cell r="BV403">
            <v>89.220000000001164</v>
          </cell>
          <cell r="BW403">
            <v>24.94999999999709</v>
          </cell>
          <cell r="BX403">
            <v>39.979999999995925</v>
          </cell>
          <cell r="BY403">
            <v>51.600000000005821</v>
          </cell>
          <cell r="BZ403">
            <v>6.1149999999906868</v>
          </cell>
          <cell r="CA403">
            <v>49.440000000002328</v>
          </cell>
          <cell r="CB403">
            <v>74.409999999974389</v>
          </cell>
          <cell r="CC403">
            <v>14.820000000006985</v>
          </cell>
          <cell r="CD403">
            <v>148.95999999999185</v>
          </cell>
          <cell r="CE403">
            <v>991.77300000027753</v>
          </cell>
          <cell r="CF403">
            <v>88.449999999982538</v>
          </cell>
          <cell r="CG403">
            <v>-31.730000000010477</v>
          </cell>
          <cell r="CH403">
            <v>149.95500000000175</v>
          </cell>
          <cell r="CI403">
            <v>73.286000000007334</v>
          </cell>
          <cell r="CJ403">
            <v>65.419999999998254</v>
          </cell>
          <cell r="CK403">
            <v>48.065999999991618</v>
          </cell>
          <cell r="CL403">
            <v>66.936000000001513</v>
          </cell>
          <cell r="CM403">
            <v>18.979999999995925</v>
          </cell>
          <cell r="CN403">
            <v>35.240000000005239</v>
          </cell>
          <cell r="CO403">
            <v>121.11000000001513</v>
          </cell>
          <cell r="CP403">
            <v>24.659999999974389</v>
          </cell>
          <cell r="CQ403">
            <v>331.39999999999418</v>
          </cell>
          <cell r="CR403">
            <v>776.7839999999851</v>
          </cell>
          <cell r="CS403">
            <v>199.47000000000116</v>
          </cell>
          <cell r="CT403">
            <v>3.7700000000040745</v>
          </cell>
          <cell r="CU403">
            <v>38.115000000005239</v>
          </cell>
          <cell r="CV403">
            <v>71.070000000006985</v>
          </cell>
          <cell r="CW403">
            <v>58.153999999994994</v>
          </cell>
          <cell r="CX403">
            <v>32.9259999999922</v>
          </cell>
          <cell r="CY403">
            <v>87.582000000002154</v>
          </cell>
          <cell r="CZ403">
            <v>33.307000000000698</v>
          </cell>
          <cell r="DA403">
            <v>5.9100000000034925</v>
          </cell>
          <cell r="DB403">
            <v>16</v>
          </cell>
          <cell r="DC403">
            <v>-40.069999999992433</v>
          </cell>
          <cell r="DD403">
            <v>270.55000000000291</v>
          </cell>
          <cell r="DE403">
            <v>0</v>
          </cell>
          <cell r="DF403">
            <v>0</v>
          </cell>
          <cell r="DG403">
            <v>0</v>
          </cell>
          <cell r="DH403">
            <v>0</v>
          </cell>
          <cell r="DI403">
            <v>0</v>
          </cell>
          <cell r="DJ403">
            <v>0</v>
          </cell>
          <cell r="DK403">
            <v>0</v>
          </cell>
          <cell r="DL403">
            <v>0</v>
          </cell>
          <cell r="DM403">
            <v>0</v>
          </cell>
          <cell r="DN403">
            <v>0</v>
          </cell>
          <cell r="DO403">
            <v>0</v>
          </cell>
          <cell r="DP403">
            <v>0</v>
          </cell>
          <cell r="DQ403">
            <v>0</v>
          </cell>
          <cell r="DR403">
            <v>0</v>
          </cell>
          <cell r="DS403">
            <v>0</v>
          </cell>
          <cell r="DT403">
            <v>0</v>
          </cell>
          <cell r="DU403">
            <v>0</v>
          </cell>
          <cell r="DV403">
            <v>0</v>
          </cell>
          <cell r="DW403">
            <v>0</v>
          </cell>
          <cell r="DX403">
            <v>0</v>
          </cell>
          <cell r="DY403">
            <v>0</v>
          </cell>
          <cell r="DZ403">
            <v>0</v>
          </cell>
          <cell r="EA403">
            <v>0</v>
          </cell>
          <cell r="EB403">
            <v>0</v>
          </cell>
          <cell r="EC403">
            <v>0</v>
          </cell>
          <cell r="ED403">
            <v>0</v>
          </cell>
        </row>
        <row r="404">
          <cell r="F404">
            <v>16.80000000000291</v>
          </cell>
          <cell r="G404">
            <v>86.311999999998079</v>
          </cell>
          <cell r="H404">
            <v>54.94999999999709</v>
          </cell>
          <cell r="I404">
            <v>-46.536000000007334</v>
          </cell>
          <cell r="J404">
            <v>-0.53999999999359716</v>
          </cell>
          <cell r="K404">
            <v>78.669999999998254</v>
          </cell>
          <cell r="L404">
            <v>669.21999999997206</v>
          </cell>
          <cell r="M404">
            <v>138.67999999999302</v>
          </cell>
          <cell r="N404">
            <v>162.55999999999767</v>
          </cell>
          <cell r="O404">
            <v>78.384000000005472</v>
          </cell>
          <cell r="P404">
            <v>33.513999999995576</v>
          </cell>
          <cell r="Q404">
            <v>35.690000000002328</v>
          </cell>
          <cell r="R404">
            <v>1831.0110000001732</v>
          </cell>
          <cell r="S404">
            <v>11.629999999990105</v>
          </cell>
          <cell r="T404">
            <v>97.252999999996973</v>
          </cell>
          <cell r="U404">
            <v>-66.709999999991851</v>
          </cell>
          <cell r="V404">
            <v>179.72999999999593</v>
          </cell>
          <cell r="W404">
            <v>7.7690000000002328</v>
          </cell>
          <cell r="X404">
            <v>109.25999999999476</v>
          </cell>
          <cell r="Y404">
            <v>829.35999999998603</v>
          </cell>
          <cell r="Z404">
            <v>215.39999999999418</v>
          </cell>
          <cell r="AA404">
            <v>52.320000000006985</v>
          </cell>
          <cell r="AB404">
            <v>157.59999999999127</v>
          </cell>
          <cell r="AC404">
            <v>136.80499999999302</v>
          </cell>
          <cell r="AD404">
            <v>100.59399999999732</v>
          </cell>
          <cell r="AE404">
            <v>1855.3280000002123</v>
          </cell>
          <cell r="AF404">
            <v>82.315999999991618</v>
          </cell>
          <cell r="AG404">
            <v>88.480999999999767</v>
          </cell>
          <cell r="AH404">
            <v>106.70999999999185</v>
          </cell>
          <cell r="AI404">
            <v>97.36699999999837</v>
          </cell>
          <cell r="AJ404">
            <v>-51.281000000002678</v>
          </cell>
          <cell r="AK404">
            <v>164.19999999999709</v>
          </cell>
          <cell r="AL404">
            <v>735.19000000000233</v>
          </cell>
          <cell r="AM404">
            <v>296.19500000000698</v>
          </cell>
          <cell r="AN404">
            <v>129.44999999999709</v>
          </cell>
          <cell r="AO404">
            <v>136.09999999999127</v>
          </cell>
          <cell r="AP404">
            <v>57.860000000000582</v>
          </cell>
          <cell r="AQ404">
            <v>12.740000000005239</v>
          </cell>
          <cell r="AR404">
            <v>1728.806999999797</v>
          </cell>
          <cell r="AS404">
            <v>74.052999999999884</v>
          </cell>
          <cell r="AT404">
            <v>104.27999999999884</v>
          </cell>
          <cell r="AU404">
            <v>149.68600000000151</v>
          </cell>
          <cell r="AV404">
            <v>79.065000000002328</v>
          </cell>
          <cell r="AW404">
            <v>31.862999999997555</v>
          </cell>
          <cell r="AX404">
            <v>84.634999999994761</v>
          </cell>
          <cell r="AY404">
            <v>449.5</v>
          </cell>
          <cell r="AZ404">
            <v>387.32999999998719</v>
          </cell>
          <cell r="BA404">
            <v>195.56500000000233</v>
          </cell>
          <cell r="BB404">
            <v>113</v>
          </cell>
          <cell r="BC404">
            <v>-105.63000000000466</v>
          </cell>
          <cell r="BD404">
            <v>165.4600000000064</v>
          </cell>
          <cell r="BE404">
            <v>2030.5130000000354</v>
          </cell>
          <cell r="BF404">
            <v>147.92999999999302</v>
          </cell>
          <cell r="BG404">
            <v>69.956999999994878</v>
          </cell>
          <cell r="BH404">
            <v>121.47999999999593</v>
          </cell>
          <cell r="BI404">
            <v>56.220000000001164</v>
          </cell>
          <cell r="BJ404">
            <v>-12.096000000005006</v>
          </cell>
          <cell r="BK404">
            <v>-2.4099999999889405</v>
          </cell>
          <cell r="BL404">
            <v>700.76999999996042</v>
          </cell>
          <cell r="BM404">
            <v>306.06999999999243</v>
          </cell>
          <cell r="BN404">
            <v>222.75500000000466</v>
          </cell>
          <cell r="BO404">
            <v>170.97499999999127</v>
          </cell>
          <cell r="BP404">
            <v>55.904999999998836</v>
          </cell>
          <cell r="BQ404">
            <v>192.95699999999488</v>
          </cell>
          <cell r="BR404">
            <v>2110.6969999994617</v>
          </cell>
          <cell r="BS404">
            <v>446.11999999999534</v>
          </cell>
          <cell r="BT404">
            <v>141.20000000001164</v>
          </cell>
          <cell r="BU404">
            <v>206.5</v>
          </cell>
          <cell r="BV404">
            <v>99.975999999995111</v>
          </cell>
          <cell r="BW404">
            <v>-31.463999999999942</v>
          </cell>
          <cell r="BX404">
            <v>3.3099999999976717</v>
          </cell>
          <cell r="BY404">
            <v>400.30999999999767</v>
          </cell>
          <cell r="BZ404">
            <v>25.450000000011642</v>
          </cell>
          <cell r="CA404">
            <v>262.45000000001164</v>
          </cell>
          <cell r="CB404">
            <v>275.58999999999651</v>
          </cell>
          <cell r="CC404">
            <v>135.45000000001164</v>
          </cell>
          <cell r="CD404">
            <v>145.80499999999302</v>
          </cell>
          <cell r="CE404">
            <v>2367.5050000001211</v>
          </cell>
          <cell r="CF404">
            <v>315.86999999999534</v>
          </cell>
          <cell r="CG404">
            <v>189.64000000001397</v>
          </cell>
          <cell r="CH404">
            <v>128.13000000000466</v>
          </cell>
          <cell r="CI404">
            <v>-74.559999999997672</v>
          </cell>
          <cell r="CJ404">
            <v>-78.395000000004075</v>
          </cell>
          <cell r="CK404">
            <v>133</v>
          </cell>
          <cell r="CL404">
            <v>384.97000000003027</v>
          </cell>
          <cell r="CM404">
            <v>429.61999999999534</v>
          </cell>
          <cell r="CN404">
            <v>314.15999999997439</v>
          </cell>
          <cell r="CO404">
            <v>313.25</v>
          </cell>
          <cell r="CP404">
            <v>85.959999999991851</v>
          </cell>
          <cell r="CQ404">
            <v>225.85999999998603</v>
          </cell>
          <cell r="CR404">
            <v>1698.4709999999031</v>
          </cell>
          <cell r="CS404">
            <v>488.20000000001164</v>
          </cell>
          <cell r="CT404">
            <v>136.47999999998137</v>
          </cell>
          <cell r="CU404">
            <v>74.134999999994761</v>
          </cell>
          <cell r="CV404">
            <v>68.186000000001513</v>
          </cell>
          <cell r="CW404">
            <v>-45.410000000003492</v>
          </cell>
          <cell r="CX404">
            <v>-15.990000000005239</v>
          </cell>
          <cell r="CY404">
            <v>372.34999999997672</v>
          </cell>
          <cell r="CZ404">
            <v>175.76000000000931</v>
          </cell>
          <cell r="DA404">
            <v>161.14000000001397</v>
          </cell>
          <cell r="DB404">
            <v>195.61000000001513</v>
          </cell>
          <cell r="DC404">
            <v>233.82000000000698</v>
          </cell>
          <cell r="DD404">
            <v>-145.80999999999767</v>
          </cell>
          <cell r="DE404">
            <v>0</v>
          </cell>
          <cell r="DF404">
            <v>0</v>
          </cell>
          <cell r="DG404">
            <v>0</v>
          </cell>
          <cell r="DH404">
            <v>0</v>
          </cell>
          <cell r="DI404">
            <v>0</v>
          </cell>
          <cell r="DJ404">
            <v>0</v>
          </cell>
          <cell r="DK404">
            <v>0</v>
          </cell>
          <cell r="DL404">
            <v>0</v>
          </cell>
          <cell r="DM404">
            <v>0</v>
          </cell>
          <cell r="DN404">
            <v>0</v>
          </cell>
          <cell r="DO404">
            <v>0</v>
          </cell>
          <cell r="DP404">
            <v>0</v>
          </cell>
          <cell r="DQ404">
            <v>0</v>
          </cell>
          <cell r="DR404">
            <v>0</v>
          </cell>
          <cell r="DS404">
            <v>0</v>
          </cell>
          <cell r="DT404">
            <v>0</v>
          </cell>
          <cell r="DU404">
            <v>0</v>
          </cell>
          <cell r="DV404">
            <v>0</v>
          </cell>
          <cell r="DW404">
            <v>0</v>
          </cell>
          <cell r="DX404">
            <v>0</v>
          </cell>
          <cell r="DY404">
            <v>0</v>
          </cell>
          <cell r="DZ404">
            <v>0</v>
          </cell>
          <cell r="EA404">
            <v>0</v>
          </cell>
          <cell r="EB404">
            <v>0</v>
          </cell>
          <cell r="EC404">
            <v>0</v>
          </cell>
          <cell r="ED404">
            <v>0</v>
          </cell>
        </row>
        <row r="405">
          <cell r="F405">
            <v>-33.510000000009313</v>
          </cell>
          <cell r="G405">
            <v>-33.755000000004657</v>
          </cell>
          <cell r="H405">
            <v>80.72899999999936</v>
          </cell>
          <cell r="I405">
            <v>11.509999999994761</v>
          </cell>
          <cell r="J405">
            <v>14.595000000001164</v>
          </cell>
          <cell r="K405">
            <v>33.065000000002328</v>
          </cell>
          <cell r="L405">
            <v>56.777999999991152</v>
          </cell>
          <cell r="M405">
            <v>7.1810000000114087</v>
          </cell>
          <cell r="N405">
            <v>37.684000000008382</v>
          </cell>
          <cell r="O405">
            <v>-0.12500000001455192</v>
          </cell>
          <cell r="P405">
            <v>58.573000000003958</v>
          </cell>
          <cell r="Q405">
            <v>23.839999999996508</v>
          </cell>
          <cell r="R405">
            <v>320.96100000012666</v>
          </cell>
          <cell r="S405">
            <v>89.093999999982771</v>
          </cell>
          <cell r="T405">
            <v>-14.402999999991152</v>
          </cell>
          <cell r="U405">
            <v>93.437000000005355</v>
          </cell>
          <cell r="V405">
            <v>18.85899999999674</v>
          </cell>
          <cell r="W405">
            <v>24.89100000000326</v>
          </cell>
          <cell r="X405">
            <v>21.195999999996275</v>
          </cell>
          <cell r="Y405">
            <v>-22.5740000000078</v>
          </cell>
          <cell r="Z405">
            <v>66.289000000004307</v>
          </cell>
          <cell r="AA405">
            <v>71.127000000007683</v>
          </cell>
          <cell r="AB405">
            <v>22.084999999991851</v>
          </cell>
          <cell r="AC405">
            <v>-48.148000000001048</v>
          </cell>
          <cell r="AD405">
            <v>-0.89200000000710133</v>
          </cell>
          <cell r="AE405">
            <v>257.78700000001118</v>
          </cell>
          <cell r="AF405">
            <v>-5.8850000000093132</v>
          </cell>
          <cell r="AG405">
            <v>-46.495999999999185</v>
          </cell>
          <cell r="AH405">
            <v>51.20700000000943</v>
          </cell>
          <cell r="AI405">
            <v>4.3230000000039581</v>
          </cell>
          <cell r="AJ405">
            <v>24.434000000008382</v>
          </cell>
          <cell r="AK405">
            <v>32.560000000012224</v>
          </cell>
          <cell r="AL405">
            <v>54.775000000008731</v>
          </cell>
          <cell r="AM405">
            <v>97.860000000015134</v>
          </cell>
          <cell r="AN405">
            <v>72.529999999998836</v>
          </cell>
          <cell r="AO405">
            <v>-2.8099999999831198</v>
          </cell>
          <cell r="AP405">
            <v>-48.036000000021886</v>
          </cell>
          <cell r="AQ405">
            <v>23.32499999999709</v>
          </cell>
          <cell r="AR405">
            <v>395.9409999998752</v>
          </cell>
          <cell r="AS405">
            <v>-17.657000000006519</v>
          </cell>
          <cell r="AT405">
            <v>11.538000000000466</v>
          </cell>
          <cell r="AU405">
            <v>7.1589999999996508</v>
          </cell>
          <cell r="AV405">
            <v>48.064000000013039</v>
          </cell>
          <cell r="AW405">
            <v>35.00800000000163</v>
          </cell>
          <cell r="AX405">
            <v>17.519999999989523</v>
          </cell>
          <cell r="AY405">
            <v>107.73399999999674</v>
          </cell>
          <cell r="AZ405">
            <v>59.723000000012689</v>
          </cell>
          <cell r="BA405">
            <v>106.83099999999104</v>
          </cell>
          <cell r="BB405">
            <v>38.189999999987776</v>
          </cell>
          <cell r="BC405">
            <v>-12.426999999996042</v>
          </cell>
          <cell r="BD405">
            <v>-5.7420000000129221</v>
          </cell>
          <cell r="BE405">
            <v>306.86299999989569</v>
          </cell>
          <cell r="BF405">
            <v>-25.969999999986612</v>
          </cell>
          <cell r="BG405">
            <v>25.123999999996158</v>
          </cell>
          <cell r="BH405">
            <v>44.986999999993714</v>
          </cell>
          <cell r="BI405">
            <v>47.456000000005588</v>
          </cell>
          <cell r="BJ405">
            <v>63.592999999993481</v>
          </cell>
          <cell r="BK405">
            <v>34.70700000000943</v>
          </cell>
          <cell r="BL405">
            <v>97.100999999995111</v>
          </cell>
          <cell r="BM405">
            <v>28.127000000007683</v>
          </cell>
          <cell r="BN405">
            <v>54.262000000016997</v>
          </cell>
          <cell r="BO405">
            <v>11.070000000006985</v>
          </cell>
          <cell r="BP405">
            <v>-33.589999999996508</v>
          </cell>
          <cell r="BQ405">
            <v>-40.003999999986263</v>
          </cell>
          <cell r="BR405">
            <v>534.22800000011921</v>
          </cell>
          <cell r="BS405">
            <v>33.295999999987544</v>
          </cell>
          <cell r="BT405">
            <v>-0.70600000000558794</v>
          </cell>
          <cell r="BU405">
            <v>60.077000000004773</v>
          </cell>
          <cell r="BV405">
            <v>117.68800000000192</v>
          </cell>
          <cell r="BW405">
            <v>45.243000000002212</v>
          </cell>
          <cell r="BX405">
            <v>29.682000000000698</v>
          </cell>
          <cell r="BY405">
            <v>60.649000000004889</v>
          </cell>
          <cell r="BZ405">
            <v>45.416000000011991</v>
          </cell>
          <cell r="CA405">
            <v>57.189000000013039</v>
          </cell>
          <cell r="CB405">
            <v>42.990999999994528</v>
          </cell>
          <cell r="CC405">
            <v>12.638999999995576</v>
          </cell>
          <cell r="CD405">
            <v>30.063999999998487</v>
          </cell>
          <cell r="CE405">
            <v>889.05200000002515</v>
          </cell>
          <cell r="CF405">
            <v>114.66899999999441</v>
          </cell>
          <cell r="CG405">
            <v>79.639000000010128</v>
          </cell>
          <cell r="CH405">
            <v>65.132000000005064</v>
          </cell>
          <cell r="CI405">
            <v>96.497999999999593</v>
          </cell>
          <cell r="CJ405">
            <v>91.228000000002794</v>
          </cell>
          <cell r="CK405">
            <v>27.838999999992666</v>
          </cell>
          <cell r="CL405">
            <v>90.081999999994878</v>
          </cell>
          <cell r="CM405">
            <v>95.470999999990454</v>
          </cell>
          <cell r="CN405">
            <v>99.884000000005472</v>
          </cell>
          <cell r="CO405">
            <v>113.10199999999895</v>
          </cell>
          <cell r="CP405">
            <v>-14.732000000018161</v>
          </cell>
          <cell r="CQ405">
            <v>30.240000000019791</v>
          </cell>
          <cell r="CR405">
            <v>174.37599999993108</v>
          </cell>
          <cell r="CS405">
            <v>-21.244999999995343</v>
          </cell>
          <cell r="CT405">
            <v>-5.2400000000052387</v>
          </cell>
          <cell r="CU405">
            <v>-7.0720000000001164</v>
          </cell>
          <cell r="CV405">
            <v>36.743000000002212</v>
          </cell>
          <cell r="CW405">
            <v>49.887000000002445</v>
          </cell>
          <cell r="CX405">
            <v>17.067000000010012</v>
          </cell>
          <cell r="CY405">
            <v>62.067999999999302</v>
          </cell>
          <cell r="CZ405">
            <v>18</v>
          </cell>
          <cell r="DA405">
            <v>33.456000000005588</v>
          </cell>
          <cell r="DB405">
            <v>-17.929000000003725</v>
          </cell>
          <cell r="DC405">
            <v>-30.114000000001397</v>
          </cell>
          <cell r="DD405">
            <v>38.755000000004657</v>
          </cell>
          <cell r="DE405">
            <v>0</v>
          </cell>
          <cell r="DF405">
            <v>0</v>
          </cell>
          <cell r="DG405">
            <v>0</v>
          </cell>
          <cell r="DH405">
            <v>0</v>
          </cell>
          <cell r="DI405">
            <v>0</v>
          </cell>
          <cell r="DJ405">
            <v>0</v>
          </cell>
          <cell r="DK405">
            <v>0</v>
          </cell>
          <cell r="DL405">
            <v>0</v>
          </cell>
          <cell r="DM405">
            <v>0</v>
          </cell>
          <cell r="DN405">
            <v>0</v>
          </cell>
          <cell r="DO405">
            <v>0</v>
          </cell>
          <cell r="DP405">
            <v>0</v>
          </cell>
          <cell r="DQ405">
            <v>0</v>
          </cell>
          <cell r="DR405">
            <v>0</v>
          </cell>
          <cell r="DS405">
            <v>0</v>
          </cell>
          <cell r="DT405">
            <v>0</v>
          </cell>
          <cell r="DU405">
            <v>0</v>
          </cell>
          <cell r="DV405">
            <v>0</v>
          </cell>
          <cell r="DW405">
            <v>0</v>
          </cell>
          <cell r="DX405">
            <v>0</v>
          </cell>
          <cell r="DY405">
            <v>0</v>
          </cell>
          <cell r="DZ405">
            <v>0</v>
          </cell>
          <cell r="EA405">
            <v>0</v>
          </cell>
          <cell r="EB405">
            <v>0</v>
          </cell>
          <cell r="EC405">
            <v>0</v>
          </cell>
          <cell r="ED405">
            <v>0</v>
          </cell>
        </row>
        <row r="406">
          <cell r="F406">
            <v>0</v>
          </cell>
          <cell r="G406">
            <v>-2.1000000000001364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2.2545000000000073</v>
          </cell>
          <cell r="M406">
            <v>2.3765000000000782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-1.0000000111176632E-4</v>
          </cell>
          <cell r="S406">
            <v>2.0998999999999342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2.0998999999999342</v>
          </cell>
          <cell r="AA406">
            <v>0</v>
          </cell>
          <cell r="AB406">
            <v>0</v>
          </cell>
          <cell r="AC406">
            <v>0</v>
          </cell>
          <cell r="AD406">
            <v>-4.1998999999998432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2.0999999999999091</v>
          </cell>
          <cell r="AM406">
            <v>0</v>
          </cell>
          <cell r="AN406">
            <v>0</v>
          </cell>
          <cell r="AO406">
            <v>0</v>
          </cell>
          <cell r="AP406">
            <v>0</v>
          </cell>
          <cell r="AQ406">
            <v>-2.1000000000001364</v>
          </cell>
          <cell r="AR406">
            <v>1.3404000000009546</v>
          </cell>
          <cell r="AS406">
            <v>0</v>
          </cell>
          <cell r="AT406">
            <v>0</v>
          </cell>
          <cell r="AU406">
            <v>2.0999999999999091</v>
          </cell>
          <cell r="AV406">
            <v>-0.33380000000011023</v>
          </cell>
          <cell r="AW406">
            <v>0</v>
          </cell>
          <cell r="AX406">
            <v>0</v>
          </cell>
          <cell r="AY406">
            <v>0</v>
          </cell>
          <cell r="AZ406">
            <v>0</v>
          </cell>
          <cell r="BA406">
            <v>-0.42579999999998108</v>
          </cell>
          <cell r="BB406">
            <v>0</v>
          </cell>
          <cell r="BC406">
            <v>0</v>
          </cell>
          <cell r="BD406">
            <v>0</v>
          </cell>
          <cell r="BE406">
            <v>0.39170000000012806</v>
          </cell>
          <cell r="BF406">
            <v>0</v>
          </cell>
          <cell r="BG406">
            <v>0</v>
          </cell>
          <cell r="BH406">
            <v>2.0999999999999091</v>
          </cell>
          <cell r="BI406">
            <v>0</v>
          </cell>
          <cell r="BJ406">
            <v>0</v>
          </cell>
          <cell r="BK406">
            <v>0</v>
          </cell>
          <cell r="BL406">
            <v>2.1000000000001364</v>
          </cell>
          <cell r="BM406">
            <v>0</v>
          </cell>
          <cell r="BN406">
            <v>-1.7083000000000084</v>
          </cell>
          <cell r="BO406">
            <v>0</v>
          </cell>
          <cell r="BP406">
            <v>-2.0999999999999091</v>
          </cell>
          <cell r="BQ406">
            <v>0</v>
          </cell>
          <cell r="BR406">
            <v>1.4245000000009895</v>
          </cell>
          <cell r="BS406">
            <v>0</v>
          </cell>
          <cell r="BT406">
            <v>0</v>
          </cell>
          <cell r="BU406">
            <v>0</v>
          </cell>
          <cell r="BV406">
            <v>2.6763000000000829</v>
          </cell>
          <cell r="BW406">
            <v>0</v>
          </cell>
          <cell r="BX406">
            <v>0</v>
          </cell>
          <cell r="BY406">
            <v>-2.0999999999999091</v>
          </cell>
          <cell r="BZ406">
            <v>0.84819999999990614</v>
          </cell>
          <cell r="CA406">
            <v>0</v>
          </cell>
          <cell r="CB406">
            <v>0</v>
          </cell>
          <cell r="CC406">
            <v>0</v>
          </cell>
          <cell r="CD406">
            <v>0</v>
          </cell>
          <cell r="CE406">
            <v>6.6638999999995576</v>
          </cell>
          <cell r="CF406">
            <v>0</v>
          </cell>
          <cell r="CG406">
            <v>0</v>
          </cell>
          <cell r="CH406">
            <v>0</v>
          </cell>
          <cell r="CI406">
            <v>2.0999999999999091</v>
          </cell>
          <cell r="CJ406">
            <v>0</v>
          </cell>
          <cell r="CK406">
            <v>0</v>
          </cell>
          <cell r="CL406">
            <v>0.36400000000003274</v>
          </cell>
          <cell r="CM406">
            <v>2.0999000000001615</v>
          </cell>
          <cell r="CN406">
            <v>0</v>
          </cell>
          <cell r="CO406">
            <v>2.0999999999999091</v>
          </cell>
          <cell r="CP406">
            <v>0</v>
          </cell>
          <cell r="CQ406">
            <v>0</v>
          </cell>
          <cell r="CR406">
            <v>4.7730000000010477</v>
          </cell>
          <cell r="CS406">
            <v>-2.0999999999999091</v>
          </cell>
          <cell r="CT406">
            <v>-1.0335999999999785</v>
          </cell>
          <cell r="CU406">
            <v>2.1000000000001364</v>
          </cell>
          <cell r="CV406">
            <v>2.0335999999999785</v>
          </cell>
          <cell r="CW406">
            <v>0</v>
          </cell>
          <cell r="CX406">
            <v>0</v>
          </cell>
          <cell r="CY406">
            <v>4.3653999999999087</v>
          </cell>
          <cell r="CZ406">
            <v>-0.43810000000007676</v>
          </cell>
          <cell r="DA406">
            <v>-0.10019999999985885</v>
          </cell>
          <cell r="DB406">
            <v>0</v>
          </cell>
          <cell r="DC406">
            <v>-5.4100000000062209E-2</v>
          </cell>
          <cell r="DD406">
            <v>0</v>
          </cell>
          <cell r="DE406">
            <v>0</v>
          </cell>
          <cell r="DF406">
            <v>0</v>
          </cell>
          <cell r="DG406">
            <v>0</v>
          </cell>
          <cell r="DH406">
            <v>0</v>
          </cell>
          <cell r="DI406">
            <v>0</v>
          </cell>
          <cell r="DJ406">
            <v>0</v>
          </cell>
          <cell r="DK406">
            <v>0</v>
          </cell>
          <cell r="DL406">
            <v>0</v>
          </cell>
          <cell r="DM406">
            <v>0</v>
          </cell>
          <cell r="DN406">
            <v>0</v>
          </cell>
          <cell r="DO406">
            <v>0</v>
          </cell>
          <cell r="DP406">
            <v>0</v>
          </cell>
          <cell r="DQ406">
            <v>0</v>
          </cell>
          <cell r="DR406">
            <v>0</v>
          </cell>
          <cell r="DS406">
            <v>0</v>
          </cell>
          <cell r="DT406">
            <v>0</v>
          </cell>
          <cell r="DU406">
            <v>0</v>
          </cell>
          <cell r="DV406">
            <v>0</v>
          </cell>
          <cell r="DW406">
            <v>0</v>
          </cell>
          <cell r="DX406">
            <v>0</v>
          </cell>
          <cell r="DY406">
            <v>0</v>
          </cell>
          <cell r="DZ406">
            <v>0</v>
          </cell>
          <cell r="EA406">
            <v>0</v>
          </cell>
          <cell r="EB406">
            <v>0</v>
          </cell>
          <cell r="EC406">
            <v>0</v>
          </cell>
          <cell r="ED406">
            <v>0</v>
          </cell>
        </row>
        <row r="407"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P407">
            <v>0</v>
          </cell>
          <cell r="AQ407">
            <v>0</v>
          </cell>
          <cell r="AR407">
            <v>0</v>
          </cell>
          <cell r="AS407">
            <v>0</v>
          </cell>
          <cell r="AT407">
            <v>0</v>
          </cell>
          <cell r="AU407">
            <v>0</v>
          </cell>
          <cell r="AV407">
            <v>0</v>
          </cell>
          <cell r="AW407">
            <v>0</v>
          </cell>
          <cell r="AX407">
            <v>0</v>
          </cell>
          <cell r="AY407">
            <v>0</v>
          </cell>
          <cell r="AZ407">
            <v>0</v>
          </cell>
          <cell r="BA407">
            <v>0</v>
          </cell>
          <cell r="BB407">
            <v>0</v>
          </cell>
          <cell r="BC407">
            <v>0</v>
          </cell>
          <cell r="BD407">
            <v>0</v>
          </cell>
          <cell r="BE407">
            <v>0</v>
          </cell>
          <cell r="BF407">
            <v>0</v>
          </cell>
          <cell r="BG407">
            <v>0</v>
          </cell>
          <cell r="BH407">
            <v>0</v>
          </cell>
          <cell r="BI407">
            <v>0</v>
          </cell>
          <cell r="BJ407">
            <v>0</v>
          </cell>
          <cell r="BK407">
            <v>0</v>
          </cell>
          <cell r="BL407">
            <v>0</v>
          </cell>
          <cell r="BM407">
            <v>0</v>
          </cell>
          <cell r="BN407">
            <v>0</v>
          </cell>
          <cell r="BO407">
            <v>0</v>
          </cell>
          <cell r="BP407">
            <v>0</v>
          </cell>
          <cell r="BQ407">
            <v>0</v>
          </cell>
          <cell r="BR407">
            <v>0</v>
          </cell>
          <cell r="BS407">
            <v>0</v>
          </cell>
          <cell r="BT407">
            <v>0</v>
          </cell>
          <cell r="BU407">
            <v>0</v>
          </cell>
          <cell r="BV407">
            <v>0</v>
          </cell>
          <cell r="BW407">
            <v>0</v>
          </cell>
          <cell r="BX407">
            <v>0</v>
          </cell>
          <cell r="BY407">
            <v>0</v>
          </cell>
          <cell r="BZ407">
            <v>0</v>
          </cell>
          <cell r="CA407">
            <v>0</v>
          </cell>
          <cell r="CB407">
            <v>0</v>
          </cell>
          <cell r="CC407">
            <v>0</v>
          </cell>
          <cell r="CD407">
            <v>0</v>
          </cell>
          <cell r="CE407">
            <v>0</v>
          </cell>
          <cell r="CF407">
            <v>0</v>
          </cell>
          <cell r="CG407">
            <v>0</v>
          </cell>
          <cell r="CH407">
            <v>0</v>
          </cell>
          <cell r="CI407">
            <v>0</v>
          </cell>
          <cell r="CJ407">
            <v>0</v>
          </cell>
          <cell r="CK407">
            <v>0</v>
          </cell>
          <cell r="CL407">
            <v>0</v>
          </cell>
          <cell r="CM407">
            <v>0</v>
          </cell>
          <cell r="CN407">
            <v>0</v>
          </cell>
          <cell r="CO407">
            <v>0</v>
          </cell>
          <cell r="CP407">
            <v>0</v>
          </cell>
          <cell r="CQ407">
            <v>0</v>
          </cell>
          <cell r="CR407">
            <v>0</v>
          </cell>
          <cell r="CS407">
            <v>0</v>
          </cell>
          <cell r="CT407">
            <v>0</v>
          </cell>
          <cell r="CU407">
            <v>0</v>
          </cell>
          <cell r="CV407">
            <v>0</v>
          </cell>
          <cell r="CW407">
            <v>0</v>
          </cell>
          <cell r="CX407">
            <v>0</v>
          </cell>
          <cell r="CY407">
            <v>0</v>
          </cell>
          <cell r="CZ407">
            <v>0</v>
          </cell>
          <cell r="DA407">
            <v>0</v>
          </cell>
          <cell r="DB407">
            <v>0</v>
          </cell>
          <cell r="DC407">
            <v>0</v>
          </cell>
          <cell r="DD407">
            <v>0</v>
          </cell>
          <cell r="DE407">
            <v>0</v>
          </cell>
          <cell r="DF407">
            <v>0</v>
          </cell>
          <cell r="DG407">
            <v>0</v>
          </cell>
          <cell r="DH407">
            <v>0</v>
          </cell>
          <cell r="DI407">
            <v>0</v>
          </cell>
          <cell r="DJ407">
            <v>0</v>
          </cell>
          <cell r="DK407">
            <v>0</v>
          </cell>
          <cell r="DL407">
            <v>0</v>
          </cell>
          <cell r="DM407">
            <v>0</v>
          </cell>
          <cell r="DN407">
            <v>0</v>
          </cell>
          <cell r="DO407">
            <v>0</v>
          </cell>
          <cell r="DP407">
            <v>0</v>
          </cell>
          <cell r="DQ407">
            <v>0</v>
          </cell>
          <cell r="DR407">
            <v>0</v>
          </cell>
          <cell r="DS407">
            <v>0</v>
          </cell>
          <cell r="DT407">
            <v>0</v>
          </cell>
          <cell r="DU407">
            <v>0</v>
          </cell>
          <cell r="DV407">
            <v>0</v>
          </cell>
          <cell r="DW407">
            <v>0</v>
          </cell>
          <cell r="DX407">
            <v>0</v>
          </cell>
          <cell r="DY407">
            <v>0</v>
          </cell>
          <cell r="DZ407">
            <v>0</v>
          </cell>
          <cell r="EA407">
            <v>0</v>
          </cell>
          <cell r="EB407">
            <v>0</v>
          </cell>
          <cell r="EC407">
            <v>0</v>
          </cell>
          <cell r="ED407">
            <v>0</v>
          </cell>
        </row>
        <row r="408"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  <cell r="AE408">
            <v>0</v>
          </cell>
          <cell r="AF408">
            <v>0</v>
          </cell>
          <cell r="AG408">
            <v>0</v>
          </cell>
          <cell r="AH408">
            <v>0</v>
          </cell>
          <cell r="AI408">
            <v>0</v>
          </cell>
          <cell r="AJ408">
            <v>0</v>
          </cell>
          <cell r="AK408">
            <v>0</v>
          </cell>
          <cell r="AL408">
            <v>0</v>
          </cell>
          <cell r="AM408">
            <v>0</v>
          </cell>
          <cell r="AN408">
            <v>0</v>
          </cell>
          <cell r="AO408">
            <v>0</v>
          </cell>
          <cell r="AP408">
            <v>0</v>
          </cell>
          <cell r="AQ408">
            <v>0</v>
          </cell>
          <cell r="AR408">
            <v>0</v>
          </cell>
          <cell r="AS408">
            <v>0</v>
          </cell>
          <cell r="AT408">
            <v>0</v>
          </cell>
          <cell r="AU408">
            <v>0</v>
          </cell>
          <cell r="AV408">
            <v>0</v>
          </cell>
          <cell r="AW408">
            <v>0</v>
          </cell>
          <cell r="AX408">
            <v>0</v>
          </cell>
          <cell r="AY408">
            <v>0</v>
          </cell>
          <cell r="AZ408">
            <v>0</v>
          </cell>
          <cell r="BA408">
            <v>0</v>
          </cell>
          <cell r="BB408">
            <v>0</v>
          </cell>
          <cell r="BC408">
            <v>0</v>
          </cell>
          <cell r="BD408">
            <v>0</v>
          </cell>
          <cell r="BE408">
            <v>0</v>
          </cell>
          <cell r="BF408">
            <v>0</v>
          </cell>
          <cell r="BG408">
            <v>0</v>
          </cell>
          <cell r="BH408">
            <v>0</v>
          </cell>
          <cell r="BI408">
            <v>0</v>
          </cell>
          <cell r="BJ408">
            <v>0</v>
          </cell>
          <cell r="BK408">
            <v>0</v>
          </cell>
          <cell r="BL408">
            <v>0</v>
          </cell>
          <cell r="BM408">
            <v>0</v>
          </cell>
          <cell r="BN408">
            <v>0</v>
          </cell>
          <cell r="BO408">
            <v>0</v>
          </cell>
          <cell r="BP408">
            <v>0</v>
          </cell>
          <cell r="BQ408">
            <v>0</v>
          </cell>
          <cell r="BR408">
            <v>0</v>
          </cell>
          <cell r="BS408">
            <v>0</v>
          </cell>
          <cell r="BT408">
            <v>0</v>
          </cell>
          <cell r="BU408">
            <v>0</v>
          </cell>
          <cell r="BV408">
            <v>0</v>
          </cell>
          <cell r="BW408">
            <v>0</v>
          </cell>
          <cell r="BX408">
            <v>0</v>
          </cell>
          <cell r="BY408">
            <v>0</v>
          </cell>
          <cell r="BZ408">
            <v>0</v>
          </cell>
          <cell r="CA408">
            <v>0</v>
          </cell>
          <cell r="CB408">
            <v>0</v>
          </cell>
          <cell r="CC408">
            <v>0</v>
          </cell>
          <cell r="CD408">
            <v>0</v>
          </cell>
          <cell r="CE408">
            <v>0</v>
          </cell>
          <cell r="CF408">
            <v>0</v>
          </cell>
          <cell r="CG408">
            <v>0</v>
          </cell>
          <cell r="CH408">
            <v>0</v>
          </cell>
          <cell r="CI408">
            <v>0</v>
          </cell>
          <cell r="CJ408">
            <v>0</v>
          </cell>
          <cell r="CK408">
            <v>0</v>
          </cell>
          <cell r="CL408">
            <v>0</v>
          </cell>
          <cell r="CM408">
            <v>0</v>
          </cell>
          <cell r="CN408">
            <v>0</v>
          </cell>
          <cell r="CO408">
            <v>0</v>
          </cell>
          <cell r="CP408">
            <v>0</v>
          </cell>
          <cell r="CQ408">
            <v>0</v>
          </cell>
          <cell r="CR408">
            <v>0</v>
          </cell>
          <cell r="CS408">
            <v>0</v>
          </cell>
          <cell r="CT408">
            <v>0</v>
          </cell>
          <cell r="CU408">
            <v>0</v>
          </cell>
          <cell r="CV408">
            <v>0</v>
          </cell>
          <cell r="CW408">
            <v>0</v>
          </cell>
          <cell r="CX408">
            <v>0</v>
          </cell>
          <cell r="CY408">
            <v>0</v>
          </cell>
          <cell r="CZ408">
            <v>0</v>
          </cell>
          <cell r="DA408">
            <v>0</v>
          </cell>
          <cell r="DB408">
            <v>0</v>
          </cell>
          <cell r="DC408">
            <v>0</v>
          </cell>
          <cell r="DD408">
            <v>0</v>
          </cell>
          <cell r="DE408">
            <v>0</v>
          </cell>
          <cell r="DF408">
            <v>0</v>
          </cell>
          <cell r="DG408">
            <v>0</v>
          </cell>
          <cell r="DH408">
            <v>0</v>
          </cell>
          <cell r="DI408">
            <v>0</v>
          </cell>
          <cell r="DJ408">
            <v>0</v>
          </cell>
          <cell r="DK408">
            <v>0</v>
          </cell>
          <cell r="DL408">
            <v>0</v>
          </cell>
          <cell r="DM408">
            <v>0</v>
          </cell>
          <cell r="DN408">
            <v>0</v>
          </cell>
          <cell r="DO408">
            <v>0</v>
          </cell>
          <cell r="DP408">
            <v>0</v>
          </cell>
          <cell r="DQ408">
            <v>0</v>
          </cell>
          <cell r="DR408">
            <v>0</v>
          </cell>
          <cell r="DS408">
            <v>0</v>
          </cell>
          <cell r="DT408">
            <v>0</v>
          </cell>
          <cell r="DU408">
            <v>0</v>
          </cell>
          <cell r="DV408">
            <v>0</v>
          </cell>
          <cell r="DW408">
            <v>0</v>
          </cell>
          <cell r="DX408">
            <v>0</v>
          </cell>
          <cell r="DY408">
            <v>0</v>
          </cell>
          <cell r="DZ408">
            <v>0</v>
          </cell>
          <cell r="EA408">
            <v>0</v>
          </cell>
          <cell r="EB408">
            <v>0</v>
          </cell>
          <cell r="EC408">
            <v>0</v>
          </cell>
          <cell r="ED408">
            <v>0</v>
          </cell>
        </row>
        <row r="409"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  <cell r="AO409">
            <v>0</v>
          </cell>
          <cell r="AP409">
            <v>0</v>
          </cell>
          <cell r="AQ409">
            <v>0</v>
          </cell>
          <cell r="AR409">
            <v>0</v>
          </cell>
          <cell r="AS409">
            <v>0</v>
          </cell>
          <cell r="AT409">
            <v>0</v>
          </cell>
          <cell r="AU409">
            <v>0</v>
          </cell>
          <cell r="AV409">
            <v>0</v>
          </cell>
          <cell r="AW409">
            <v>0</v>
          </cell>
          <cell r="AX409">
            <v>0</v>
          </cell>
          <cell r="AY409">
            <v>0</v>
          </cell>
          <cell r="AZ409">
            <v>0</v>
          </cell>
          <cell r="BA409">
            <v>0</v>
          </cell>
          <cell r="BB409">
            <v>0</v>
          </cell>
          <cell r="BC409">
            <v>0</v>
          </cell>
          <cell r="BD409">
            <v>0</v>
          </cell>
          <cell r="BE409">
            <v>0</v>
          </cell>
          <cell r="BF409">
            <v>0</v>
          </cell>
          <cell r="BG409">
            <v>0</v>
          </cell>
          <cell r="BH409">
            <v>0</v>
          </cell>
          <cell r="BI409">
            <v>0</v>
          </cell>
          <cell r="BJ409">
            <v>0</v>
          </cell>
          <cell r="BK409">
            <v>0</v>
          </cell>
          <cell r="BL409">
            <v>0</v>
          </cell>
          <cell r="BM409">
            <v>0</v>
          </cell>
          <cell r="BN409">
            <v>0</v>
          </cell>
          <cell r="BO409">
            <v>0</v>
          </cell>
          <cell r="BP409">
            <v>0</v>
          </cell>
          <cell r="BQ409">
            <v>0</v>
          </cell>
          <cell r="BR409">
            <v>0</v>
          </cell>
          <cell r="BS409">
            <v>0</v>
          </cell>
          <cell r="BT409">
            <v>0</v>
          </cell>
          <cell r="BU409">
            <v>0</v>
          </cell>
          <cell r="BV409">
            <v>0</v>
          </cell>
          <cell r="BW409">
            <v>0</v>
          </cell>
          <cell r="BX409">
            <v>0</v>
          </cell>
          <cell r="BY409">
            <v>0</v>
          </cell>
          <cell r="BZ409">
            <v>0</v>
          </cell>
          <cell r="CA409">
            <v>0</v>
          </cell>
          <cell r="CB409">
            <v>0</v>
          </cell>
          <cell r="CC409">
            <v>0</v>
          </cell>
          <cell r="CD409">
            <v>0</v>
          </cell>
          <cell r="CE409">
            <v>0</v>
          </cell>
          <cell r="CF409">
            <v>0</v>
          </cell>
          <cell r="CG409">
            <v>0</v>
          </cell>
          <cell r="CH409">
            <v>0</v>
          </cell>
          <cell r="CI409">
            <v>0</v>
          </cell>
          <cell r="CJ409">
            <v>0</v>
          </cell>
          <cell r="CK409">
            <v>0</v>
          </cell>
          <cell r="CL409">
            <v>0</v>
          </cell>
          <cell r="CM409">
            <v>0</v>
          </cell>
          <cell r="CN409">
            <v>0</v>
          </cell>
          <cell r="CO409">
            <v>0</v>
          </cell>
          <cell r="CP409">
            <v>0</v>
          </cell>
          <cell r="CQ409">
            <v>0</v>
          </cell>
          <cell r="CR409">
            <v>0</v>
          </cell>
          <cell r="CS409">
            <v>0</v>
          </cell>
          <cell r="CT409">
            <v>0</v>
          </cell>
          <cell r="CU409">
            <v>0</v>
          </cell>
          <cell r="CV409">
            <v>0</v>
          </cell>
          <cell r="CW409">
            <v>0</v>
          </cell>
          <cell r="CX409">
            <v>0</v>
          </cell>
          <cell r="CY409">
            <v>0</v>
          </cell>
          <cell r="CZ409">
            <v>0</v>
          </cell>
          <cell r="DA409">
            <v>0</v>
          </cell>
          <cell r="DB409">
            <v>0</v>
          </cell>
          <cell r="DC409">
            <v>0</v>
          </cell>
          <cell r="DD409">
            <v>0</v>
          </cell>
          <cell r="DE409">
            <v>0</v>
          </cell>
          <cell r="DF409">
            <v>0</v>
          </cell>
          <cell r="DG409">
            <v>0</v>
          </cell>
          <cell r="DH409">
            <v>0</v>
          </cell>
          <cell r="DI409">
            <v>0</v>
          </cell>
          <cell r="DJ409">
            <v>0</v>
          </cell>
          <cell r="DK409">
            <v>0</v>
          </cell>
          <cell r="DL409">
            <v>0</v>
          </cell>
          <cell r="DM409">
            <v>0</v>
          </cell>
          <cell r="DN409">
            <v>0</v>
          </cell>
          <cell r="DO409">
            <v>0</v>
          </cell>
          <cell r="DP409">
            <v>0</v>
          </cell>
          <cell r="DQ409">
            <v>0</v>
          </cell>
          <cell r="DR409">
            <v>0</v>
          </cell>
          <cell r="DS409">
            <v>0</v>
          </cell>
          <cell r="DT409">
            <v>0</v>
          </cell>
          <cell r="DU409">
            <v>0</v>
          </cell>
          <cell r="DV409">
            <v>0</v>
          </cell>
          <cell r="DW409">
            <v>0</v>
          </cell>
          <cell r="DX409">
            <v>0</v>
          </cell>
          <cell r="DY409">
            <v>0</v>
          </cell>
          <cell r="DZ409">
            <v>0</v>
          </cell>
          <cell r="EA409">
            <v>0</v>
          </cell>
          <cell r="EB409">
            <v>0</v>
          </cell>
          <cell r="EC409">
            <v>0</v>
          </cell>
          <cell r="ED409">
            <v>0</v>
          </cell>
        </row>
        <row r="410">
          <cell r="F410">
            <v>-3.970000000030268</v>
          </cell>
          <cell r="G410">
            <v>67.667000000015832</v>
          </cell>
          <cell r="H410">
            <v>188.09000000002561</v>
          </cell>
          <cell r="I410">
            <v>13.692000000039116</v>
          </cell>
          <cell r="J410">
            <v>88.320999999996275</v>
          </cell>
          <cell r="K410">
            <v>162.47899999999208</v>
          </cell>
          <cell r="L410">
            <v>755.77350000012666</v>
          </cell>
          <cell r="M410">
            <v>105.70250000001397</v>
          </cell>
          <cell r="N410">
            <v>231.03999999992084</v>
          </cell>
          <cell r="O410">
            <v>154.62899999995716</v>
          </cell>
          <cell r="P410">
            <v>391.11699999996927</v>
          </cell>
          <cell r="Q410">
            <v>201.60999999998603</v>
          </cell>
          <cell r="R410">
            <v>2949.3489000005648</v>
          </cell>
          <cell r="S410">
            <v>182.30389999988256</v>
          </cell>
          <cell r="T410">
            <v>123.98800000001211</v>
          </cell>
          <cell r="U410">
            <v>147.13500000000931</v>
          </cell>
          <cell r="V410">
            <v>224.25400000001537</v>
          </cell>
          <cell r="W410">
            <v>116.67000000004191</v>
          </cell>
          <cell r="X410">
            <v>142.14000000001397</v>
          </cell>
          <cell r="Y410">
            <v>887.5659999998752</v>
          </cell>
          <cell r="Z410">
            <v>312.64090000005672</v>
          </cell>
          <cell r="AA410">
            <v>123.29700000002049</v>
          </cell>
          <cell r="AB410">
            <v>201.52499999996508</v>
          </cell>
          <cell r="AC410">
            <v>104.70699999999488</v>
          </cell>
          <cell r="AD410">
            <v>383.12209999992047</v>
          </cell>
          <cell r="AE410">
            <v>2888.4240000005811</v>
          </cell>
          <cell r="AF410">
            <v>85.950999999884516</v>
          </cell>
          <cell r="AG410">
            <v>90.724999999976717</v>
          </cell>
          <cell r="AH410">
            <v>255.6129999999539</v>
          </cell>
          <cell r="AI410">
            <v>163.88299999997253</v>
          </cell>
          <cell r="AJ410">
            <v>75.689000000013039</v>
          </cell>
          <cell r="AK410">
            <v>244.67999999999302</v>
          </cell>
          <cell r="AL410">
            <v>869.24499999999534</v>
          </cell>
          <cell r="AM410">
            <v>440.51500000001397</v>
          </cell>
          <cell r="AN410">
            <v>205.26399999996647</v>
          </cell>
          <cell r="AO410">
            <v>221.03999999997905</v>
          </cell>
          <cell r="AP410">
            <v>67.573999999964144</v>
          </cell>
          <cell r="AQ410">
            <v>168.24500000005355</v>
          </cell>
          <cell r="AR410">
            <v>2785.803399999626</v>
          </cell>
          <cell r="AS410">
            <v>100.33599999995204</v>
          </cell>
          <cell r="AT410">
            <v>153.72799999994459</v>
          </cell>
          <cell r="AU410">
            <v>248.52099999994971</v>
          </cell>
          <cell r="AV410">
            <v>164.32419999997364</v>
          </cell>
          <cell r="AW410">
            <v>129.72599999996601</v>
          </cell>
          <cell r="AX410">
            <v>127.14100000000326</v>
          </cell>
          <cell r="AY410">
            <v>612.16600000008475</v>
          </cell>
          <cell r="AZ410">
            <v>503.71899999998277</v>
          </cell>
          <cell r="BA410">
            <v>313.1811999999918</v>
          </cell>
          <cell r="BB410">
            <v>189.89999999996508</v>
          </cell>
          <cell r="BC410">
            <v>-33.657000000006519</v>
          </cell>
          <cell r="BD410">
            <v>276.71799999999348</v>
          </cell>
          <cell r="BE410">
            <v>3025.3947000000626</v>
          </cell>
          <cell r="BF410">
            <v>120.92999999993481</v>
          </cell>
          <cell r="BG410">
            <v>193.87099999998463</v>
          </cell>
          <cell r="BH410">
            <v>182.50399999995716</v>
          </cell>
          <cell r="BI410">
            <v>150.84499999997206</v>
          </cell>
          <cell r="BJ410">
            <v>163.79300000000512</v>
          </cell>
          <cell r="BK410">
            <v>85.042000000015832</v>
          </cell>
          <cell r="BL410">
            <v>906.95300000009593</v>
          </cell>
          <cell r="BM410">
            <v>366.6589999999851</v>
          </cell>
          <cell r="BN410">
            <v>428.28470000001835</v>
          </cell>
          <cell r="BO410">
            <v>269.95499999995809</v>
          </cell>
          <cell r="BP410">
            <v>76.135000000009313</v>
          </cell>
          <cell r="BQ410">
            <v>80.422999999951571</v>
          </cell>
          <cell r="BR410">
            <v>3442.4125000005588</v>
          </cell>
          <cell r="BS410">
            <v>554.92599999997765</v>
          </cell>
          <cell r="BT410">
            <v>206.33400000003166</v>
          </cell>
          <cell r="BU410">
            <v>315.40299999999115</v>
          </cell>
          <cell r="BV410">
            <v>323.79429999995045</v>
          </cell>
          <cell r="BW410">
            <v>91.328999999968801</v>
          </cell>
          <cell r="BX410">
            <v>101.18300000001909</v>
          </cell>
          <cell r="BY410">
            <v>504.91899999999441</v>
          </cell>
          <cell r="BZ410">
            <v>94.716200000024401</v>
          </cell>
          <cell r="CA410">
            <v>369.07900000002701</v>
          </cell>
          <cell r="CB410">
            <v>392.99100000003818</v>
          </cell>
          <cell r="CC410">
            <v>162.90900000004331</v>
          </cell>
          <cell r="CD410">
            <v>324.8289999999688</v>
          </cell>
          <cell r="CE410">
            <v>4440.7099000001326</v>
          </cell>
          <cell r="CF410">
            <v>518.98899999982677</v>
          </cell>
          <cell r="CG410">
            <v>237.3629999999539</v>
          </cell>
          <cell r="CH410">
            <v>417.13499999995111</v>
          </cell>
          <cell r="CI410">
            <v>124.29899999999907</v>
          </cell>
          <cell r="CJ410">
            <v>96.553999999974621</v>
          </cell>
          <cell r="CK410">
            <v>232.61499999993248</v>
          </cell>
          <cell r="CL410">
            <v>585.49999999988358</v>
          </cell>
          <cell r="CM410">
            <v>546.08090000000084</v>
          </cell>
          <cell r="CN410">
            <v>449.2839999999851</v>
          </cell>
          <cell r="CO410">
            <v>549.56200000003446</v>
          </cell>
          <cell r="CP410">
            <v>95.88800000003539</v>
          </cell>
          <cell r="CQ410">
            <v>587.44000000000233</v>
          </cell>
          <cell r="CR410">
            <v>2660.5019999993965</v>
          </cell>
          <cell r="CS410">
            <v>664.07499999995343</v>
          </cell>
          <cell r="CT410">
            <v>95.636399999842979</v>
          </cell>
          <cell r="CU410">
            <v>113.50300000008428</v>
          </cell>
          <cell r="CV410">
            <v>203.3175999999803</v>
          </cell>
          <cell r="CW410">
            <v>70.297999999980675</v>
          </cell>
          <cell r="CX410">
            <v>11.196999999985565</v>
          </cell>
          <cell r="CY410">
            <v>571.54540000006091</v>
          </cell>
          <cell r="CZ410">
            <v>226.60490000003483</v>
          </cell>
          <cell r="DA410">
            <v>200.40579999994952</v>
          </cell>
          <cell r="DB410">
            <v>192.0329999999376</v>
          </cell>
          <cell r="DC410">
            <v>151.5508999999729</v>
          </cell>
          <cell r="DD410">
            <v>160.33499999996275</v>
          </cell>
          <cell r="DE410">
            <v>0</v>
          </cell>
          <cell r="DF410">
            <v>0</v>
          </cell>
          <cell r="DG410">
            <v>0</v>
          </cell>
          <cell r="DH410">
            <v>0</v>
          </cell>
          <cell r="DI410">
            <v>0</v>
          </cell>
          <cell r="DJ410">
            <v>0</v>
          </cell>
          <cell r="DK410">
            <v>0</v>
          </cell>
          <cell r="DL410">
            <v>0</v>
          </cell>
          <cell r="DM410">
            <v>0</v>
          </cell>
          <cell r="DN410">
            <v>0</v>
          </cell>
          <cell r="DO410">
            <v>0</v>
          </cell>
          <cell r="DP410">
            <v>0</v>
          </cell>
          <cell r="DQ410">
            <v>0</v>
          </cell>
          <cell r="DR410">
            <v>0</v>
          </cell>
          <cell r="DS410">
            <v>0</v>
          </cell>
          <cell r="DT410">
            <v>0</v>
          </cell>
          <cell r="DU410">
            <v>0</v>
          </cell>
          <cell r="DV410">
            <v>0</v>
          </cell>
          <cell r="DW410">
            <v>0</v>
          </cell>
          <cell r="DX410">
            <v>0</v>
          </cell>
          <cell r="DY410">
            <v>0</v>
          </cell>
          <cell r="DZ410">
            <v>0</v>
          </cell>
          <cell r="EA410">
            <v>0</v>
          </cell>
          <cell r="EB410">
            <v>0</v>
          </cell>
          <cell r="EC410">
            <v>0</v>
          </cell>
          <cell r="ED410">
            <v>0</v>
          </cell>
        </row>
        <row r="412">
          <cell r="F412">
            <v>-3.970000000030268</v>
          </cell>
          <cell r="G412">
            <v>67.667000000015832</v>
          </cell>
          <cell r="H412">
            <v>188.09000000002561</v>
          </cell>
          <cell r="I412">
            <v>13.692000000039116</v>
          </cell>
          <cell r="J412">
            <v>88.320999999996275</v>
          </cell>
          <cell r="K412">
            <v>162.47899999999208</v>
          </cell>
          <cell r="L412">
            <v>755.77350000012666</v>
          </cell>
          <cell r="M412">
            <v>105.70250000001397</v>
          </cell>
          <cell r="N412">
            <v>231.03999999992084</v>
          </cell>
          <cell r="O412">
            <v>154.62899999995716</v>
          </cell>
          <cell r="P412">
            <v>391.11699999996927</v>
          </cell>
          <cell r="Q412">
            <v>201.60999999998603</v>
          </cell>
          <cell r="R412">
            <v>2949.3488999996334</v>
          </cell>
          <cell r="S412">
            <v>182.30389999988256</v>
          </cell>
          <cell r="T412">
            <v>123.98800000001211</v>
          </cell>
          <cell r="U412">
            <v>147.13500000000931</v>
          </cell>
          <cell r="V412">
            <v>224.25400000001537</v>
          </cell>
          <cell r="W412">
            <v>116.67000000004191</v>
          </cell>
          <cell r="X412">
            <v>142.14000000001397</v>
          </cell>
          <cell r="Y412">
            <v>887.5659999998752</v>
          </cell>
          <cell r="Z412">
            <v>312.64090000005672</v>
          </cell>
          <cell r="AA412">
            <v>123.29700000002049</v>
          </cell>
          <cell r="AB412">
            <v>201.52499999996508</v>
          </cell>
          <cell r="AC412">
            <v>104.70699999999488</v>
          </cell>
          <cell r="AD412">
            <v>383.12209999992047</v>
          </cell>
          <cell r="AE412">
            <v>2888.4239999996498</v>
          </cell>
          <cell r="AF412">
            <v>85.950999999884516</v>
          </cell>
          <cell r="AG412">
            <v>90.724999999976717</v>
          </cell>
          <cell r="AH412">
            <v>255.6129999999539</v>
          </cell>
          <cell r="AI412">
            <v>163.88299999997253</v>
          </cell>
          <cell r="AJ412">
            <v>75.689000000013039</v>
          </cell>
          <cell r="AK412">
            <v>244.67999999999302</v>
          </cell>
          <cell r="AL412">
            <v>869.24499999999534</v>
          </cell>
          <cell r="AM412">
            <v>440.51500000001397</v>
          </cell>
          <cell r="AN412">
            <v>205.26399999996647</v>
          </cell>
          <cell r="AO412">
            <v>221.03999999997905</v>
          </cell>
          <cell r="AP412">
            <v>67.573999999964144</v>
          </cell>
          <cell r="AQ412">
            <v>168.24500000005355</v>
          </cell>
          <cell r="AR412">
            <v>2785.8033999986947</v>
          </cell>
          <cell r="AS412">
            <v>100.33599999995204</v>
          </cell>
          <cell r="AT412">
            <v>153.72799999994459</v>
          </cell>
          <cell r="AU412">
            <v>248.52099999994971</v>
          </cell>
          <cell r="AV412">
            <v>164.32419999997364</v>
          </cell>
          <cell r="AW412">
            <v>129.72599999996601</v>
          </cell>
          <cell r="AX412">
            <v>127.14100000000326</v>
          </cell>
          <cell r="AY412">
            <v>612.16600000008475</v>
          </cell>
          <cell r="AZ412">
            <v>503.71899999998277</v>
          </cell>
          <cell r="BA412">
            <v>313.1811999999918</v>
          </cell>
          <cell r="BB412">
            <v>189.89999999996508</v>
          </cell>
          <cell r="BC412">
            <v>-33.657000000006519</v>
          </cell>
          <cell r="BD412">
            <v>276.71799999999348</v>
          </cell>
          <cell r="BE412">
            <v>3025.3947000009939</v>
          </cell>
          <cell r="BF412">
            <v>120.92999999993481</v>
          </cell>
          <cell r="BG412">
            <v>193.87099999998463</v>
          </cell>
          <cell r="BH412">
            <v>182.50399999995716</v>
          </cell>
          <cell r="BI412">
            <v>150.84499999997206</v>
          </cell>
          <cell r="BJ412">
            <v>163.79300000000512</v>
          </cell>
          <cell r="BK412">
            <v>85.042000000015832</v>
          </cell>
          <cell r="BL412">
            <v>906.95300000009593</v>
          </cell>
          <cell r="BM412">
            <v>366.6589999999851</v>
          </cell>
          <cell r="BN412">
            <v>428.28470000001835</v>
          </cell>
          <cell r="BO412">
            <v>269.95499999995809</v>
          </cell>
          <cell r="BP412">
            <v>76.135000000009313</v>
          </cell>
          <cell r="BQ412">
            <v>80.422999999951571</v>
          </cell>
          <cell r="BR412">
            <v>3442.4124999996275</v>
          </cell>
          <cell r="BS412">
            <v>554.92599999997765</v>
          </cell>
          <cell r="BT412">
            <v>206.33400000003166</v>
          </cell>
          <cell r="BU412">
            <v>315.40299999999115</v>
          </cell>
          <cell r="BV412">
            <v>323.79429999995045</v>
          </cell>
          <cell r="BW412">
            <v>91.328999999968801</v>
          </cell>
          <cell r="BX412">
            <v>101.18300000001909</v>
          </cell>
          <cell r="BY412">
            <v>504.91899999999441</v>
          </cell>
          <cell r="BZ412">
            <v>94.716200000024401</v>
          </cell>
          <cell r="CA412">
            <v>369.07900000002701</v>
          </cell>
          <cell r="CB412">
            <v>392.99100000003818</v>
          </cell>
          <cell r="CC412">
            <v>162.90900000004331</v>
          </cell>
          <cell r="CD412">
            <v>324.8289999999688</v>
          </cell>
          <cell r="CE412">
            <v>4440.7098999992013</v>
          </cell>
          <cell r="CF412">
            <v>518.98899999982677</v>
          </cell>
          <cell r="CG412">
            <v>237.3629999999539</v>
          </cell>
          <cell r="CH412">
            <v>417.13499999995111</v>
          </cell>
          <cell r="CI412">
            <v>124.29899999999907</v>
          </cell>
          <cell r="CJ412">
            <v>96.553999999974621</v>
          </cell>
          <cell r="CK412">
            <v>232.61499999993248</v>
          </cell>
          <cell r="CL412">
            <v>585.49999999988358</v>
          </cell>
          <cell r="CM412">
            <v>546.08090000000084</v>
          </cell>
          <cell r="CN412">
            <v>449.2839999999851</v>
          </cell>
          <cell r="CO412">
            <v>549.56200000003446</v>
          </cell>
          <cell r="CP412">
            <v>95.88800000003539</v>
          </cell>
          <cell r="CQ412">
            <v>587.44000000000233</v>
          </cell>
          <cell r="CR412">
            <v>2660.5019999993965</v>
          </cell>
          <cell r="CS412">
            <v>664.07499999995343</v>
          </cell>
          <cell r="CT412">
            <v>95.636399999842979</v>
          </cell>
          <cell r="CU412">
            <v>113.50300000008428</v>
          </cell>
          <cell r="CV412">
            <v>203.3175999999803</v>
          </cell>
          <cell r="CW412">
            <v>70.297999999980675</v>
          </cell>
          <cell r="CX412">
            <v>11.196999999985565</v>
          </cell>
          <cell r="CY412">
            <v>571.54540000006091</v>
          </cell>
          <cell r="CZ412">
            <v>226.60490000003483</v>
          </cell>
          <cell r="DA412">
            <v>200.40579999994952</v>
          </cell>
          <cell r="DB412">
            <v>192.0329999999376</v>
          </cell>
          <cell r="DC412">
            <v>151.5508999999729</v>
          </cell>
          <cell r="DD412">
            <v>160.33499999996275</v>
          </cell>
          <cell r="DE412">
            <v>0</v>
          </cell>
          <cell r="DF412">
            <v>0</v>
          </cell>
          <cell r="DG412">
            <v>0</v>
          </cell>
          <cell r="DH412">
            <v>0</v>
          </cell>
          <cell r="DI412">
            <v>0</v>
          </cell>
          <cell r="DJ412">
            <v>0</v>
          </cell>
          <cell r="DK412">
            <v>0</v>
          </cell>
          <cell r="DL412">
            <v>0</v>
          </cell>
          <cell r="DM412">
            <v>0</v>
          </cell>
          <cell r="DN412">
            <v>0</v>
          </cell>
          <cell r="DO412">
            <v>0</v>
          </cell>
          <cell r="DP412">
            <v>0</v>
          </cell>
          <cell r="DQ412">
            <v>0</v>
          </cell>
          <cell r="DR412">
            <v>0</v>
          </cell>
          <cell r="DS412">
            <v>0</v>
          </cell>
          <cell r="DT412">
            <v>0</v>
          </cell>
          <cell r="DU412">
            <v>0</v>
          </cell>
          <cell r="DV412">
            <v>0</v>
          </cell>
          <cell r="DW412">
            <v>0</v>
          </cell>
          <cell r="DX412">
            <v>0</v>
          </cell>
          <cell r="DY412">
            <v>0</v>
          </cell>
          <cell r="DZ412">
            <v>0</v>
          </cell>
          <cell r="EA412">
            <v>0</v>
          </cell>
          <cell r="EB412">
            <v>0</v>
          </cell>
          <cell r="EC412">
            <v>0</v>
          </cell>
          <cell r="ED412">
            <v>0</v>
          </cell>
        </row>
        <row r="413">
          <cell r="F413" t="str">
            <v>=</v>
          </cell>
          <cell r="G413" t="str">
            <v>=</v>
          </cell>
          <cell r="H413" t="str">
            <v>=</v>
          </cell>
          <cell r="I413" t="str">
            <v>=</v>
          </cell>
          <cell r="J413" t="str">
            <v>=</v>
          </cell>
          <cell r="K413" t="str">
            <v>=</v>
          </cell>
          <cell r="L413" t="str">
            <v>=</v>
          </cell>
          <cell r="M413" t="str">
            <v>=</v>
          </cell>
          <cell r="N413" t="str">
            <v>=</v>
          </cell>
          <cell r="O413" t="str">
            <v>=</v>
          </cell>
          <cell r="P413" t="str">
            <v>=</v>
          </cell>
          <cell r="Q413" t="str">
            <v>=</v>
          </cell>
          <cell r="R413" t="str">
            <v>=</v>
          </cell>
          <cell r="S413" t="str">
            <v>=</v>
          </cell>
          <cell r="T413" t="str">
            <v>=</v>
          </cell>
          <cell r="U413" t="str">
            <v>=</v>
          </cell>
          <cell r="V413" t="str">
            <v>=</v>
          </cell>
          <cell r="W413" t="str">
            <v>=</v>
          </cell>
          <cell r="X413" t="str">
            <v>=</v>
          </cell>
          <cell r="Y413" t="str">
            <v>=</v>
          </cell>
          <cell r="Z413" t="str">
            <v>=</v>
          </cell>
          <cell r="AA413" t="str">
            <v>=</v>
          </cell>
          <cell r="AB413" t="str">
            <v>=</v>
          </cell>
          <cell r="AC413" t="str">
            <v>=</v>
          </cell>
          <cell r="AD413" t="str">
            <v>=</v>
          </cell>
          <cell r="AE413" t="str">
            <v>=</v>
          </cell>
          <cell r="AF413" t="str">
            <v>=</v>
          </cell>
          <cell r="AG413" t="str">
            <v>=</v>
          </cell>
          <cell r="AH413" t="str">
            <v>=</v>
          </cell>
          <cell r="AI413" t="str">
            <v>=</v>
          </cell>
          <cell r="AJ413" t="str">
            <v>=</v>
          </cell>
          <cell r="AK413" t="str">
            <v>=</v>
          </cell>
          <cell r="AL413" t="str">
            <v>=</v>
          </cell>
          <cell r="AM413" t="str">
            <v>=</v>
          </cell>
          <cell r="AN413" t="str">
            <v>=</v>
          </cell>
          <cell r="AO413" t="str">
            <v>=</v>
          </cell>
          <cell r="AP413" t="str">
            <v>=</v>
          </cell>
          <cell r="AQ413" t="str">
            <v>=</v>
          </cell>
          <cell r="AR413" t="str">
            <v>=</v>
          </cell>
          <cell r="AS413" t="str">
            <v>=</v>
          </cell>
          <cell r="AT413" t="str">
            <v>=</v>
          </cell>
          <cell r="AU413" t="str">
            <v>=</v>
          </cell>
          <cell r="AV413" t="str">
            <v>=</v>
          </cell>
          <cell r="AW413" t="str">
            <v>=</v>
          </cell>
          <cell r="AX413" t="str">
            <v>=</v>
          </cell>
          <cell r="AY413" t="str">
            <v>=</v>
          </cell>
          <cell r="AZ413" t="str">
            <v>=</v>
          </cell>
          <cell r="BA413" t="str">
            <v>=</v>
          </cell>
          <cell r="BB413" t="str">
            <v>=</v>
          </cell>
          <cell r="BC413" t="str">
            <v>=</v>
          </cell>
          <cell r="BD413" t="str">
            <v>=</v>
          </cell>
          <cell r="BE413" t="str">
            <v>=</v>
          </cell>
          <cell r="BF413" t="str">
            <v>=</v>
          </cell>
          <cell r="BG413" t="str">
            <v>=</v>
          </cell>
          <cell r="BH413" t="str">
            <v>=</v>
          </cell>
          <cell r="BI413" t="str">
            <v>=</v>
          </cell>
          <cell r="BJ413" t="str">
            <v>=</v>
          </cell>
          <cell r="BK413" t="str">
            <v>=</v>
          </cell>
          <cell r="BL413" t="str">
            <v>=</v>
          </cell>
          <cell r="BM413" t="str">
            <v>=</v>
          </cell>
          <cell r="BN413" t="str">
            <v>=</v>
          </cell>
          <cell r="BO413" t="str">
            <v>=</v>
          </cell>
          <cell r="BP413" t="str">
            <v>=</v>
          </cell>
          <cell r="BQ413" t="str">
            <v>=</v>
          </cell>
          <cell r="BR413" t="str">
            <v>=</v>
          </cell>
          <cell r="BS413" t="str">
            <v>=</v>
          </cell>
          <cell r="BT413" t="str">
            <v>=</v>
          </cell>
          <cell r="BU413" t="str">
            <v>=</v>
          </cell>
          <cell r="BV413" t="str">
            <v>=</v>
          </cell>
          <cell r="BW413" t="str">
            <v>=</v>
          </cell>
          <cell r="BX413" t="str">
            <v>=</v>
          </cell>
          <cell r="BY413" t="str">
            <v>=</v>
          </cell>
          <cell r="BZ413" t="str">
            <v>=</v>
          </cell>
          <cell r="CA413" t="str">
            <v>=</v>
          </cell>
          <cell r="CB413" t="str">
            <v>=</v>
          </cell>
          <cell r="CC413" t="str">
            <v>=</v>
          </cell>
          <cell r="CD413" t="str">
            <v>=</v>
          </cell>
          <cell r="CE413" t="str">
            <v>=</v>
          </cell>
          <cell r="CF413" t="str">
            <v>=</v>
          </cell>
          <cell r="CG413" t="str">
            <v>=</v>
          </cell>
          <cell r="CH413" t="str">
            <v>=</v>
          </cell>
          <cell r="CI413" t="str">
            <v>=</v>
          </cell>
          <cell r="CJ413" t="str">
            <v>=</v>
          </cell>
          <cell r="CK413" t="str">
            <v>=</v>
          </cell>
          <cell r="CL413" t="str">
            <v>=</v>
          </cell>
          <cell r="CM413" t="str">
            <v>=</v>
          </cell>
          <cell r="CN413" t="str">
            <v>=</v>
          </cell>
          <cell r="CO413" t="str">
            <v>=</v>
          </cell>
          <cell r="CP413" t="str">
            <v>=</v>
          </cell>
          <cell r="CQ413" t="str">
            <v>=</v>
          </cell>
          <cell r="CR413" t="str">
            <v>=</v>
          </cell>
          <cell r="CS413" t="str">
            <v>=</v>
          </cell>
          <cell r="CT413" t="str">
            <v>=</v>
          </cell>
          <cell r="CU413" t="str">
            <v>=</v>
          </cell>
          <cell r="CV413" t="str">
            <v>=</v>
          </cell>
          <cell r="CW413" t="str">
            <v>=</v>
          </cell>
          <cell r="CX413" t="str">
            <v>=</v>
          </cell>
          <cell r="CY413" t="str">
            <v>=</v>
          </cell>
          <cell r="CZ413" t="str">
            <v>=</v>
          </cell>
          <cell r="DA413" t="str">
            <v>=</v>
          </cell>
          <cell r="DB413" t="str">
            <v>=</v>
          </cell>
          <cell r="DC413" t="str">
            <v>=</v>
          </cell>
          <cell r="DD413" t="str">
            <v>=</v>
          </cell>
          <cell r="DE413" t="str">
            <v>=</v>
          </cell>
          <cell r="DF413" t="str">
            <v>=</v>
          </cell>
          <cell r="DG413" t="str">
            <v>=</v>
          </cell>
          <cell r="DH413" t="str">
            <v>=</v>
          </cell>
          <cell r="DI413" t="str">
            <v>=</v>
          </cell>
          <cell r="DJ413" t="str">
            <v>=</v>
          </cell>
          <cell r="DK413" t="str">
            <v>=</v>
          </cell>
          <cell r="DL413" t="str">
            <v>=</v>
          </cell>
          <cell r="DM413" t="str">
            <v>=</v>
          </cell>
          <cell r="DN413" t="str">
            <v>=</v>
          </cell>
          <cell r="DO413" t="str">
            <v>=</v>
          </cell>
          <cell r="DP413" t="str">
            <v>=</v>
          </cell>
          <cell r="DQ413" t="str">
            <v>=</v>
          </cell>
          <cell r="DR413" t="str">
            <v>=</v>
          </cell>
          <cell r="DS413" t="str">
            <v>=</v>
          </cell>
          <cell r="DT413" t="str">
            <v>=</v>
          </cell>
          <cell r="DU413" t="str">
            <v>=</v>
          </cell>
          <cell r="DV413" t="str">
            <v>=</v>
          </cell>
          <cell r="DW413" t="str">
            <v>=</v>
          </cell>
          <cell r="DX413" t="str">
            <v>=</v>
          </cell>
          <cell r="DY413" t="str">
            <v>=</v>
          </cell>
          <cell r="DZ413" t="str">
            <v>=</v>
          </cell>
          <cell r="EA413" t="str">
            <v>=</v>
          </cell>
          <cell r="EB413" t="str">
            <v>=</v>
          </cell>
          <cell r="EC413" t="str">
            <v>=</v>
          </cell>
          <cell r="ED413" t="str">
            <v>=</v>
          </cell>
        </row>
        <row r="414">
          <cell r="F414">
            <v>-3.9700000006705523</v>
          </cell>
          <cell r="G414">
            <v>67.667000000365078</v>
          </cell>
          <cell r="H414">
            <v>188.08999999985099</v>
          </cell>
          <cell r="I414">
            <v>13.691999999806285</v>
          </cell>
          <cell r="J414">
            <v>88.320999999530613</v>
          </cell>
          <cell r="K414">
            <v>162.47900000028312</v>
          </cell>
          <cell r="L414">
            <v>755.77350000105798</v>
          </cell>
          <cell r="M414">
            <v>105.70250000059605</v>
          </cell>
          <cell r="N414">
            <v>231.04000000003725</v>
          </cell>
          <cell r="O414">
            <v>154.62899999972433</v>
          </cell>
          <cell r="P414">
            <v>391.11700000055134</v>
          </cell>
          <cell r="Q414">
            <v>201.61000000033528</v>
          </cell>
          <cell r="R414">
            <v>2949.3488999903202</v>
          </cell>
          <cell r="S414">
            <v>182.30389999970794</v>
          </cell>
          <cell r="T414">
            <v>123.98799999989569</v>
          </cell>
          <cell r="U414">
            <v>147.13499999977648</v>
          </cell>
          <cell r="V414">
            <v>224.25399999972433</v>
          </cell>
          <cell r="W414">
            <v>116.66999999992549</v>
          </cell>
          <cell r="X414">
            <v>142.14000000059605</v>
          </cell>
          <cell r="Y414">
            <v>887.56599999964237</v>
          </cell>
          <cell r="Z414">
            <v>312.64089999999851</v>
          </cell>
          <cell r="AA414">
            <v>123.29700000025332</v>
          </cell>
          <cell r="AB414">
            <v>201.52500000037253</v>
          </cell>
          <cell r="AC414">
            <v>104.70700000040233</v>
          </cell>
          <cell r="AD414">
            <v>383.12209999933839</v>
          </cell>
          <cell r="AE414">
            <v>2888.423999980092</v>
          </cell>
          <cell r="AF414">
            <v>85.950999999418855</v>
          </cell>
          <cell r="AG414">
            <v>90.724999999627471</v>
          </cell>
          <cell r="AH414">
            <v>255.61299999989569</v>
          </cell>
          <cell r="AI414">
            <v>163.88299999944866</v>
          </cell>
          <cell r="AJ414">
            <v>75.689000000245869</v>
          </cell>
          <cell r="AK414">
            <v>244.67999999970198</v>
          </cell>
          <cell r="AL414">
            <v>869.24500000011176</v>
          </cell>
          <cell r="AM414">
            <v>440.51499999966472</v>
          </cell>
          <cell r="AN414">
            <v>205.26399999950081</v>
          </cell>
          <cell r="AO414">
            <v>221.04000000003725</v>
          </cell>
          <cell r="AP414">
            <v>67.574000000022352</v>
          </cell>
          <cell r="AQ414">
            <v>168.24500000011176</v>
          </cell>
          <cell r="AR414">
            <v>2785.8034000098705</v>
          </cell>
          <cell r="AS414">
            <v>100.33600000012666</v>
          </cell>
          <cell r="AT414">
            <v>153.72800000011921</v>
          </cell>
          <cell r="AU414">
            <v>248.52099999971688</v>
          </cell>
          <cell r="AV414">
            <v>164.32419999968261</v>
          </cell>
          <cell r="AW414">
            <v>129.72599999979138</v>
          </cell>
          <cell r="AX414">
            <v>127.14099999982864</v>
          </cell>
          <cell r="AY414">
            <v>612.16600000020117</v>
          </cell>
          <cell r="AZ414">
            <v>503.71899999957532</v>
          </cell>
          <cell r="BA414">
            <v>313.18120000045747</v>
          </cell>
          <cell r="BB414">
            <v>189.89999999944121</v>
          </cell>
          <cell r="BC414">
            <v>-33.657000000588596</v>
          </cell>
          <cell r="BD414">
            <v>276.7179999994114</v>
          </cell>
          <cell r="BE414">
            <v>3025.3946999907494</v>
          </cell>
          <cell r="BF414">
            <v>120.92999999970198</v>
          </cell>
          <cell r="BG414">
            <v>193.87099999934435</v>
          </cell>
          <cell r="BH414">
            <v>182.50399999972433</v>
          </cell>
          <cell r="BI414">
            <v>150.84499999973923</v>
          </cell>
          <cell r="BJ414">
            <v>163.79300000052899</v>
          </cell>
          <cell r="BK414">
            <v>85.042000000365078</v>
          </cell>
          <cell r="BL414">
            <v>906.95299999974668</v>
          </cell>
          <cell r="BM414">
            <v>366.6589999999851</v>
          </cell>
          <cell r="BN414">
            <v>428.28470000065863</v>
          </cell>
          <cell r="BO414">
            <v>269.95500000007451</v>
          </cell>
          <cell r="BP414">
            <v>76.135000000707805</v>
          </cell>
          <cell r="BQ414">
            <v>80.423000000417233</v>
          </cell>
          <cell r="BR414">
            <v>3442.4125000089407</v>
          </cell>
          <cell r="BS414">
            <v>554.92599999997765</v>
          </cell>
          <cell r="BT414">
            <v>206.33400000073016</v>
          </cell>
          <cell r="BU414">
            <v>315.40299999993294</v>
          </cell>
          <cell r="BV414">
            <v>323.79430000018328</v>
          </cell>
          <cell r="BW414">
            <v>91.328999999910593</v>
          </cell>
          <cell r="BX414">
            <v>101.18300000019372</v>
          </cell>
          <cell r="BY414">
            <v>504.9190000006929</v>
          </cell>
          <cell r="BZ414">
            <v>94.716199999675155</v>
          </cell>
          <cell r="CA414">
            <v>369.07900000084192</v>
          </cell>
          <cell r="CB414">
            <v>392.99099999945611</v>
          </cell>
          <cell r="CC414">
            <v>162.9089999999851</v>
          </cell>
          <cell r="CD414">
            <v>324.82899999991059</v>
          </cell>
          <cell r="CE414">
            <v>4440.7099000066519</v>
          </cell>
          <cell r="CF414">
            <v>518.9890000000596</v>
          </cell>
          <cell r="CG414">
            <v>237.36299999989569</v>
          </cell>
          <cell r="CH414">
            <v>417.13499999977648</v>
          </cell>
          <cell r="CI414">
            <v>124.29899999964982</v>
          </cell>
          <cell r="CJ414">
            <v>96.554000000469387</v>
          </cell>
          <cell r="CK414">
            <v>232.61500000022352</v>
          </cell>
          <cell r="CL414">
            <v>585.5</v>
          </cell>
          <cell r="CM414">
            <v>546.08090000040829</v>
          </cell>
          <cell r="CN414">
            <v>449.2839999999851</v>
          </cell>
          <cell r="CO414">
            <v>549.56199999991804</v>
          </cell>
          <cell r="CP414">
            <v>95.888000000268221</v>
          </cell>
          <cell r="CQ414">
            <v>587.43999999947846</v>
          </cell>
          <cell r="CR414">
            <v>2660.501999989152</v>
          </cell>
          <cell r="CS414">
            <v>664.07500000018626</v>
          </cell>
          <cell r="CT414">
            <v>95.636399999260902</v>
          </cell>
          <cell r="CU414">
            <v>113.50300000049174</v>
          </cell>
          <cell r="CV414">
            <v>203.31760000064969</v>
          </cell>
          <cell r="CW414">
            <v>70.29799999948591</v>
          </cell>
          <cell r="CX414">
            <v>11.197000000625849</v>
          </cell>
          <cell r="CY414">
            <v>571.54540000017732</v>
          </cell>
          <cell r="CZ414">
            <v>226.60489999968559</v>
          </cell>
          <cell r="DA414">
            <v>200.40579999983311</v>
          </cell>
          <cell r="DB414">
            <v>192.03299999982119</v>
          </cell>
          <cell r="DC414">
            <v>151.55090000014752</v>
          </cell>
          <cell r="DD414">
            <v>160.33499999996275</v>
          </cell>
          <cell r="DE414">
            <v>0</v>
          </cell>
          <cell r="DF414">
            <v>0</v>
          </cell>
          <cell r="DG414">
            <v>0</v>
          </cell>
          <cell r="DH414">
            <v>0</v>
          </cell>
          <cell r="DI414">
            <v>0</v>
          </cell>
          <cell r="DJ414">
            <v>0</v>
          </cell>
          <cell r="DK414">
            <v>0</v>
          </cell>
          <cell r="DL414">
            <v>0</v>
          </cell>
          <cell r="DM414">
            <v>0</v>
          </cell>
          <cell r="DN414">
            <v>0</v>
          </cell>
          <cell r="DO414">
            <v>0</v>
          </cell>
          <cell r="DP414">
            <v>0</v>
          </cell>
          <cell r="DQ414">
            <v>0</v>
          </cell>
          <cell r="DR414">
            <v>0</v>
          </cell>
          <cell r="DS414">
            <v>0</v>
          </cell>
          <cell r="DT414">
            <v>0</v>
          </cell>
          <cell r="DU414">
            <v>0</v>
          </cell>
          <cell r="DV414">
            <v>0</v>
          </cell>
          <cell r="DW414">
            <v>0</v>
          </cell>
          <cell r="DX414">
            <v>0</v>
          </cell>
          <cell r="DY414">
            <v>0</v>
          </cell>
          <cell r="DZ414">
            <v>0</v>
          </cell>
          <cell r="EA414">
            <v>0</v>
          </cell>
          <cell r="EB414">
            <v>0</v>
          </cell>
          <cell r="EC414">
            <v>0</v>
          </cell>
          <cell r="ED414">
            <v>0</v>
          </cell>
        </row>
        <row r="415">
          <cell r="F415" t="str">
            <v>=</v>
          </cell>
          <cell r="G415" t="str">
            <v>=</v>
          </cell>
          <cell r="H415" t="str">
            <v>=</v>
          </cell>
          <cell r="I415" t="str">
            <v>=</v>
          </cell>
          <cell r="J415" t="str">
            <v>=</v>
          </cell>
          <cell r="K415" t="str">
            <v>=</v>
          </cell>
          <cell r="L415" t="str">
            <v>=</v>
          </cell>
          <cell r="M415" t="str">
            <v>=</v>
          </cell>
          <cell r="N415" t="str">
            <v>=</v>
          </cell>
          <cell r="O415" t="str">
            <v>=</v>
          </cell>
          <cell r="P415" t="str">
            <v>=</v>
          </cell>
          <cell r="Q415" t="str">
            <v>=</v>
          </cell>
          <cell r="R415" t="str">
            <v>=</v>
          </cell>
          <cell r="S415" t="str">
            <v>=</v>
          </cell>
          <cell r="T415" t="str">
            <v>=</v>
          </cell>
          <cell r="U415" t="str">
            <v>=</v>
          </cell>
          <cell r="V415" t="str">
            <v>=</v>
          </cell>
          <cell r="W415" t="str">
            <v>=</v>
          </cell>
          <cell r="X415" t="str">
            <v>=</v>
          </cell>
          <cell r="Y415" t="str">
            <v>=</v>
          </cell>
          <cell r="Z415" t="str">
            <v>=</v>
          </cell>
          <cell r="AA415" t="str">
            <v>=</v>
          </cell>
          <cell r="AB415" t="str">
            <v>=</v>
          </cell>
          <cell r="AC415" t="str">
            <v>=</v>
          </cell>
          <cell r="AD415" t="str">
            <v>=</v>
          </cell>
          <cell r="AE415" t="str">
            <v>=</v>
          </cell>
          <cell r="AF415" t="str">
            <v>=</v>
          </cell>
          <cell r="AG415" t="str">
            <v>=</v>
          </cell>
          <cell r="AH415" t="str">
            <v>=</v>
          </cell>
          <cell r="AI415" t="str">
            <v>=</v>
          </cell>
          <cell r="AJ415" t="str">
            <v>=</v>
          </cell>
          <cell r="AK415" t="str">
            <v>=</v>
          </cell>
          <cell r="AL415" t="str">
            <v>=</v>
          </cell>
          <cell r="AM415" t="str">
            <v>=</v>
          </cell>
          <cell r="AN415" t="str">
            <v>=</v>
          </cell>
          <cell r="AO415" t="str">
            <v>=</v>
          </cell>
          <cell r="AP415" t="str">
            <v>=</v>
          </cell>
          <cell r="AQ415" t="str">
            <v>=</v>
          </cell>
          <cell r="AR415" t="str">
            <v>=</v>
          </cell>
          <cell r="AS415" t="str">
            <v>=</v>
          </cell>
          <cell r="AT415" t="str">
            <v>=</v>
          </cell>
          <cell r="AU415" t="str">
            <v>=</v>
          </cell>
          <cell r="AV415" t="str">
            <v>=</v>
          </cell>
          <cell r="AW415" t="str">
            <v>=</v>
          </cell>
          <cell r="AX415" t="str">
            <v>=</v>
          </cell>
          <cell r="AY415" t="str">
            <v>=</v>
          </cell>
          <cell r="AZ415" t="str">
            <v>=</v>
          </cell>
          <cell r="BA415" t="str">
            <v>=</v>
          </cell>
          <cell r="BB415" t="str">
            <v>=</v>
          </cell>
          <cell r="BC415" t="str">
            <v>=</v>
          </cell>
          <cell r="BD415" t="str">
            <v>=</v>
          </cell>
          <cell r="BE415" t="str">
            <v>=</v>
          </cell>
          <cell r="BF415" t="str">
            <v>=</v>
          </cell>
          <cell r="BG415" t="str">
            <v>=</v>
          </cell>
          <cell r="BH415" t="str">
            <v>=</v>
          </cell>
          <cell r="BI415" t="str">
            <v>=</v>
          </cell>
          <cell r="BJ415" t="str">
            <v>=</v>
          </cell>
          <cell r="BK415" t="str">
            <v>=</v>
          </cell>
          <cell r="BL415" t="str">
            <v>=</v>
          </cell>
          <cell r="BM415" t="str">
            <v>=</v>
          </cell>
          <cell r="BN415" t="str">
            <v>=</v>
          </cell>
          <cell r="BO415" t="str">
            <v>=</v>
          </cell>
          <cell r="BP415" t="str">
            <v>=</v>
          </cell>
          <cell r="BQ415" t="str">
            <v>=</v>
          </cell>
          <cell r="BR415" t="str">
            <v>=</v>
          </cell>
          <cell r="BS415" t="str">
            <v>=</v>
          </cell>
          <cell r="BT415" t="str">
            <v>=</v>
          </cell>
          <cell r="BU415" t="str">
            <v>=</v>
          </cell>
          <cell r="BV415" t="str">
            <v>=</v>
          </cell>
          <cell r="BW415" t="str">
            <v>=</v>
          </cell>
          <cell r="BX415" t="str">
            <v>=</v>
          </cell>
          <cell r="BY415" t="str">
            <v>=</v>
          </cell>
          <cell r="BZ415" t="str">
            <v>=</v>
          </cell>
          <cell r="CA415" t="str">
            <v>=</v>
          </cell>
          <cell r="CB415" t="str">
            <v>=</v>
          </cell>
          <cell r="CC415" t="str">
            <v>=</v>
          </cell>
          <cell r="CD415" t="str">
            <v>=</v>
          </cell>
          <cell r="CE415" t="str">
            <v>=</v>
          </cell>
          <cell r="CF415" t="str">
            <v>=</v>
          </cell>
          <cell r="CG415" t="str">
            <v>=</v>
          </cell>
          <cell r="CH415" t="str">
            <v>=</v>
          </cell>
          <cell r="CI415" t="str">
            <v>=</v>
          </cell>
          <cell r="CJ415" t="str">
            <v>=</v>
          </cell>
          <cell r="CK415" t="str">
            <v>=</v>
          </cell>
          <cell r="CL415" t="str">
            <v>=</v>
          </cell>
          <cell r="CM415" t="str">
            <v>=</v>
          </cell>
          <cell r="CN415" t="str">
            <v>=</v>
          </cell>
          <cell r="CO415" t="str">
            <v>=</v>
          </cell>
          <cell r="CP415" t="str">
            <v>=</v>
          </cell>
          <cell r="CQ415" t="str">
            <v>=</v>
          </cell>
          <cell r="CR415" t="str">
            <v>=</v>
          </cell>
          <cell r="CS415" t="str">
            <v>=</v>
          </cell>
          <cell r="CT415" t="str">
            <v>=</v>
          </cell>
          <cell r="CU415" t="str">
            <v>=</v>
          </cell>
          <cell r="CV415" t="str">
            <v>=</v>
          </cell>
          <cell r="CW415" t="str">
            <v>=</v>
          </cell>
          <cell r="CX415" t="str">
            <v>=</v>
          </cell>
          <cell r="CY415" t="str">
            <v>=</v>
          </cell>
          <cell r="CZ415" t="str">
            <v>=</v>
          </cell>
          <cell r="DA415" t="str">
            <v>=</v>
          </cell>
          <cell r="DB415" t="str">
            <v>=</v>
          </cell>
          <cell r="DC415" t="str">
            <v>=</v>
          </cell>
          <cell r="DD415" t="str">
            <v>=</v>
          </cell>
          <cell r="DE415" t="str">
            <v>=</v>
          </cell>
          <cell r="DF415" t="str">
            <v>=</v>
          </cell>
          <cell r="DG415" t="str">
            <v>=</v>
          </cell>
          <cell r="DH415" t="str">
            <v>=</v>
          </cell>
          <cell r="DI415" t="str">
            <v>=</v>
          </cell>
          <cell r="DJ415" t="str">
            <v>=</v>
          </cell>
          <cell r="DK415" t="str">
            <v>=</v>
          </cell>
          <cell r="DL415" t="str">
            <v>=</v>
          </cell>
          <cell r="DM415" t="str">
            <v>=</v>
          </cell>
          <cell r="DN415" t="str">
            <v>=</v>
          </cell>
          <cell r="DO415" t="str">
            <v>=</v>
          </cell>
          <cell r="DP415" t="str">
            <v>=</v>
          </cell>
          <cell r="DQ415" t="str">
            <v>=</v>
          </cell>
          <cell r="DR415" t="str">
            <v>=</v>
          </cell>
          <cell r="DS415" t="str">
            <v>=</v>
          </cell>
          <cell r="DT415" t="str">
            <v>=</v>
          </cell>
          <cell r="DU415" t="str">
            <v>=</v>
          </cell>
          <cell r="DV415" t="str">
            <v>=</v>
          </cell>
          <cell r="DW415" t="str">
            <v>=</v>
          </cell>
          <cell r="DX415" t="str">
            <v>=</v>
          </cell>
          <cell r="DY415" t="str">
            <v>=</v>
          </cell>
          <cell r="DZ415" t="str">
            <v>=</v>
          </cell>
          <cell r="EA415" t="str">
            <v>=</v>
          </cell>
          <cell r="EB415" t="str">
            <v>=</v>
          </cell>
          <cell r="EC415" t="str">
            <v>=</v>
          </cell>
          <cell r="ED415" t="str">
            <v>=</v>
          </cell>
        </row>
        <row r="419"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V419">
            <v>0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0</v>
          </cell>
          <cell r="AD419">
            <v>0</v>
          </cell>
          <cell r="AE419">
            <v>0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  <cell r="AJ419">
            <v>0</v>
          </cell>
          <cell r="AK419">
            <v>0</v>
          </cell>
          <cell r="AL419">
            <v>0</v>
          </cell>
          <cell r="AM419">
            <v>0</v>
          </cell>
          <cell r="AN419">
            <v>0</v>
          </cell>
          <cell r="AO419">
            <v>0</v>
          </cell>
          <cell r="AP419">
            <v>0</v>
          </cell>
          <cell r="AQ419">
            <v>0</v>
          </cell>
          <cell r="AR419">
            <v>0</v>
          </cell>
          <cell r="AS419">
            <v>0</v>
          </cell>
          <cell r="AT419">
            <v>0</v>
          </cell>
          <cell r="AU419">
            <v>0</v>
          </cell>
          <cell r="AV419">
            <v>0</v>
          </cell>
          <cell r="AW419">
            <v>0</v>
          </cell>
          <cell r="AX419">
            <v>0</v>
          </cell>
          <cell r="AY419">
            <v>0</v>
          </cell>
          <cell r="AZ419">
            <v>0</v>
          </cell>
          <cell r="BA419">
            <v>0</v>
          </cell>
          <cell r="BB419">
            <v>0</v>
          </cell>
          <cell r="BC419">
            <v>0</v>
          </cell>
          <cell r="BD419">
            <v>0</v>
          </cell>
          <cell r="BE419">
            <v>0</v>
          </cell>
          <cell r="BF419">
            <v>0</v>
          </cell>
          <cell r="BG419">
            <v>0</v>
          </cell>
          <cell r="BH419">
            <v>0</v>
          </cell>
          <cell r="BI419">
            <v>0</v>
          </cell>
          <cell r="BJ419">
            <v>0</v>
          </cell>
          <cell r="BK419">
            <v>0</v>
          </cell>
          <cell r="BL419">
            <v>0</v>
          </cell>
          <cell r="BM419">
            <v>0</v>
          </cell>
          <cell r="BN419">
            <v>0</v>
          </cell>
          <cell r="BO419">
            <v>0</v>
          </cell>
          <cell r="BP419">
            <v>0</v>
          </cell>
          <cell r="BQ419">
            <v>0</v>
          </cell>
          <cell r="BR419">
            <v>0</v>
          </cell>
          <cell r="BS419">
            <v>0</v>
          </cell>
          <cell r="BT419">
            <v>0</v>
          </cell>
          <cell r="BU419">
            <v>0</v>
          </cell>
          <cell r="BV419">
            <v>0</v>
          </cell>
          <cell r="BW419">
            <v>0</v>
          </cell>
          <cell r="BX419">
            <v>0</v>
          </cell>
          <cell r="BY419">
            <v>0</v>
          </cell>
          <cell r="BZ419">
            <v>0</v>
          </cell>
          <cell r="CA419">
            <v>0</v>
          </cell>
          <cell r="CB419">
            <v>0</v>
          </cell>
          <cell r="CC419">
            <v>0</v>
          </cell>
          <cell r="CD419">
            <v>0</v>
          </cell>
          <cell r="CE419">
            <v>0</v>
          </cell>
          <cell r="CF419">
            <v>0</v>
          </cell>
          <cell r="CG419">
            <v>0</v>
          </cell>
          <cell r="CH419">
            <v>0</v>
          </cell>
          <cell r="CI419">
            <v>0</v>
          </cell>
          <cell r="CJ419">
            <v>0</v>
          </cell>
          <cell r="CK419">
            <v>0</v>
          </cell>
          <cell r="CL419">
            <v>0</v>
          </cell>
          <cell r="CM419">
            <v>0</v>
          </cell>
          <cell r="CN419">
            <v>0</v>
          </cell>
          <cell r="CO419">
            <v>0</v>
          </cell>
          <cell r="CP419">
            <v>0</v>
          </cell>
          <cell r="CQ419">
            <v>0</v>
          </cell>
          <cell r="CR419">
            <v>0</v>
          </cell>
          <cell r="CS419">
            <v>0</v>
          </cell>
          <cell r="CT419">
            <v>0</v>
          </cell>
          <cell r="CU419">
            <v>0</v>
          </cell>
          <cell r="CV419">
            <v>0</v>
          </cell>
          <cell r="CW419">
            <v>0</v>
          </cell>
          <cell r="CX419">
            <v>0</v>
          </cell>
          <cell r="CY419">
            <v>0</v>
          </cell>
          <cell r="CZ419">
            <v>0</v>
          </cell>
          <cell r="DA419">
            <v>0</v>
          </cell>
          <cell r="DB419">
            <v>0</v>
          </cell>
          <cell r="DC419">
            <v>0</v>
          </cell>
          <cell r="DD419">
            <v>0</v>
          </cell>
          <cell r="DE419">
            <v>0</v>
          </cell>
          <cell r="DF419">
            <v>0</v>
          </cell>
          <cell r="DG419">
            <v>0</v>
          </cell>
          <cell r="DH419">
            <v>0</v>
          </cell>
          <cell r="DI419">
            <v>0</v>
          </cell>
          <cell r="DJ419">
            <v>0</v>
          </cell>
          <cell r="DK419">
            <v>0</v>
          </cell>
          <cell r="DL419">
            <v>0</v>
          </cell>
          <cell r="DM419">
            <v>0</v>
          </cell>
          <cell r="DN419">
            <v>0</v>
          </cell>
          <cell r="DO419">
            <v>0</v>
          </cell>
          <cell r="DP419">
            <v>0</v>
          </cell>
          <cell r="DQ419">
            <v>0</v>
          </cell>
          <cell r="DR419">
            <v>0</v>
          </cell>
          <cell r="DS419">
            <v>0</v>
          </cell>
          <cell r="DT419">
            <v>0</v>
          </cell>
          <cell r="DU419">
            <v>0</v>
          </cell>
          <cell r="DV419">
            <v>0</v>
          </cell>
          <cell r="DW419">
            <v>0</v>
          </cell>
          <cell r="DX419">
            <v>0</v>
          </cell>
          <cell r="DY419">
            <v>0</v>
          </cell>
          <cell r="DZ419">
            <v>0</v>
          </cell>
          <cell r="EA419">
            <v>0</v>
          </cell>
          <cell r="EB419">
            <v>0</v>
          </cell>
          <cell r="EC419">
            <v>0</v>
          </cell>
          <cell r="ED419">
            <v>0</v>
          </cell>
        </row>
        <row r="420"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  <cell r="AK420">
            <v>0</v>
          </cell>
          <cell r="AL420">
            <v>0</v>
          </cell>
          <cell r="AM420">
            <v>0</v>
          </cell>
          <cell r="AN420">
            <v>0</v>
          </cell>
          <cell r="AO420">
            <v>0</v>
          </cell>
          <cell r="AP420">
            <v>0</v>
          </cell>
          <cell r="AQ420">
            <v>0</v>
          </cell>
          <cell r="AR420">
            <v>0</v>
          </cell>
          <cell r="AS420">
            <v>0</v>
          </cell>
          <cell r="AT420">
            <v>0</v>
          </cell>
          <cell r="AU420">
            <v>0</v>
          </cell>
          <cell r="AV420">
            <v>0</v>
          </cell>
          <cell r="AW420">
            <v>0</v>
          </cell>
          <cell r="AX420">
            <v>0</v>
          </cell>
          <cell r="AY420">
            <v>0</v>
          </cell>
          <cell r="AZ420">
            <v>0</v>
          </cell>
          <cell r="BA420">
            <v>0</v>
          </cell>
          <cell r="BB420">
            <v>0</v>
          </cell>
          <cell r="BC420">
            <v>0</v>
          </cell>
          <cell r="BD420">
            <v>0</v>
          </cell>
          <cell r="BE420">
            <v>0</v>
          </cell>
          <cell r="BF420">
            <v>0</v>
          </cell>
          <cell r="BG420">
            <v>0</v>
          </cell>
          <cell r="BH420">
            <v>0</v>
          </cell>
          <cell r="BI420">
            <v>0</v>
          </cell>
          <cell r="BJ420">
            <v>0</v>
          </cell>
          <cell r="BK420">
            <v>0</v>
          </cell>
          <cell r="BL420">
            <v>0</v>
          </cell>
          <cell r="BM420">
            <v>0</v>
          </cell>
          <cell r="BN420">
            <v>0</v>
          </cell>
          <cell r="BO420">
            <v>0</v>
          </cell>
          <cell r="BP420">
            <v>0</v>
          </cell>
          <cell r="BQ420">
            <v>0</v>
          </cell>
          <cell r="BR420">
            <v>0</v>
          </cell>
          <cell r="BS420">
            <v>0</v>
          </cell>
          <cell r="BT420">
            <v>0</v>
          </cell>
          <cell r="BU420">
            <v>0</v>
          </cell>
          <cell r="BV420">
            <v>0</v>
          </cell>
          <cell r="BW420">
            <v>0</v>
          </cell>
          <cell r="BX420">
            <v>0</v>
          </cell>
          <cell r="BY420">
            <v>0</v>
          </cell>
          <cell r="BZ420">
            <v>0</v>
          </cell>
          <cell r="CA420">
            <v>0</v>
          </cell>
          <cell r="CB420">
            <v>0</v>
          </cell>
          <cell r="CC420">
            <v>0</v>
          </cell>
          <cell r="CD420">
            <v>0</v>
          </cell>
          <cell r="CE420">
            <v>0</v>
          </cell>
          <cell r="CF420">
            <v>0</v>
          </cell>
          <cell r="CG420">
            <v>0</v>
          </cell>
          <cell r="CH420">
            <v>0</v>
          </cell>
          <cell r="CI420">
            <v>0</v>
          </cell>
          <cell r="CJ420">
            <v>0</v>
          </cell>
          <cell r="CK420">
            <v>0</v>
          </cell>
          <cell r="CL420">
            <v>0</v>
          </cell>
          <cell r="CM420">
            <v>0</v>
          </cell>
          <cell r="CN420">
            <v>0</v>
          </cell>
          <cell r="CO420">
            <v>0</v>
          </cell>
          <cell r="CP420">
            <v>0</v>
          </cell>
          <cell r="CQ420">
            <v>0</v>
          </cell>
          <cell r="CR420">
            <v>0</v>
          </cell>
          <cell r="CS420">
            <v>0</v>
          </cell>
          <cell r="CT420">
            <v>0</v>
          </cell>
          <cell r="CU420">
            <v>0</v>
          </cell>
          <cell r="CV420">
            <v>0</v>
          </cell>
          <cell r="CW420">
            <v>0</v>
          </cell>
          <cell r="CX420">
            <v>0</v>
          </cell>
          <cell r="CY420">
            <v>0</v>
          </cell>
          <cell r="CZ420">
            <v>0</v>
          </cell>
          <cell r="DA420">
            <v>0</v>
          </cell>
          <cell r="DB420">
            <v>0</v>
          </cell>
          <cell r="DC420">
            <v>0</v>
          </cell>
          <cell r="DD420">
            <v>0</v>
          </cell>
          <cell r="DE420">
            <v>0</v>
          </cell>
          <cell r="DF420">
            <v>0</v>
          </cell>
          <cell r="DG420">
            <v>0</v>
          </cell>
          <cell r="DH420">
            <v>0</v>
          </cell>
          <cell r="DI420">
            <v>0</v>
          </cell>
          <cell r="DJ420">
            <v>0</v>
          </cell>
          <cell r="DK420">
            <v>0</v>
          </cell>
          <cell r="DL420">
            <v>0</v>
          </cell>
          <cell r="DM420">
            <v>0</v>
          </cell>
          <cell r="DN420">
            <v>0</v>
          </cell>
          <cell r="DO420">
            <v>0</v>
          </cell>
          <cell r="DP420">
            <v>0</v>
          </cell>
          <cell r="DQ420">
            <v>0</v>
          </cell>
          <cell r="DR420">
            <v>0</v>
          </cell>
          <cell r="DS420">
            <v>0</v>
          </cell>
          <cell r="DT420">
            <v>0</v>
          </cell>
          <cell r="DU420">
            <v>0</v>
          </cell>
          <cell r="DV420">
            <v>0</v>
          </cell>
          <cell r="DW420">
            <v>0</v>
          </cell>
          <cell r="DX420">
            <v>0</v>
          </cell>
          <cell r="DY420">
            <v>0</v>
          </cell>
          <cell r="DZ420">
            <v>0</v>
          </cell>
          <cell r="EA420">
            <v>0</v>
          </cell>
          <cell r="EB420">
            <v>0</v>
          </cell>
          <cell r="EC420">
            <v>0</v>
          </cell>
          <cell r="ED420">
            <v>0</v>
          </cell>
        </row>
        <row r="421">
          <cell r="F421">
            <v>1.9828259999922011</v>
          </cell>
          <cell r="G421">
            <v>-13.171117000005324</v>
          </cell>
          <cell r="H421">
            <v>26.722835799999302</v>
          </cell>
          <cell r="I421">
            <v>60.820867999980692</v>
          </cell>
          <cell r="J421">
            <v>-63.497230299995863</v>
          </cell>
          <cell r="K421">
            <v>4.3470969999907538</v>
          </cell>
          <cell r="L421">
            <v>4.9291885999991791</v>
          </cell>
          <cell r="M421">
            <v>1.6607804000013857</v>
          </cell>
          <cell r="N421">
            <v>-39.526138800007175</v>
          </cell>
          <cell r="O421">
            <v>19.84176139999181</v>
          </cell>
          <cell r="P421">
            <v>-8.1922130000020843</v>
          </cell>
          <cell r="Q421">
            <v>2.5829039999807719</v>
          </cell>
          <cell r="R421">
            <v>7.8633673000149429</v>
          </cell>
          <cell r="S421">
            <v>-124.47101440001279</v>
          </cell>
          <cell r="T421">
            <v>18.259776999999303</v>
          </cell>
          <cell r="U421">
            <v>6.6921259999944596</v>
          </cell>
          <cell r="V421">
            <v>2.4822222000075271</v>
          </cell>
          <cell r="W421">
            <v>-1.2843000004068017E-2</v>
          </cell>
          <cell r="X421">
            <v>2.3404421000013826</v>
          </cell>
          <cell r="Y421">
            <v>0</v>
          </cell>
          <cell r="Z421">
            <v>9.8841849999880651</v>
          </cell>
          <cell r="AA421">
            <v>43.541336999987834</v>
          </cell>
          <cell r="AB421">
            <v>47.391213399998378</v>
          </cell>
          <cell r="AC421">
            <v>1.7559219999966444</v>
          </cell>
          <cell r="AD421">
            <v>0</v>
          </cell>
          <cell r="AE421">
            <v>78.897360400063917</v>
          </cell>
          <cell r="AF421">
            <v>1.049111999978777</v>
          </cell>
          <cell r="AG421">
            <v>2.6908348000142723</v>
          </cell>
          <cell r="AH421">
            <v>74.539890999993077</v>
          </cell>
          <cell r="AI421">
            <v>7.5523094999953173</v>
          </cell>
          <cell r="AJ421">
            <v>-7.5926341000013053</v>
          </cell>
          <cell r="AK421">
            <v>-3.1001675000006799</v>
          </cell>
          <cell r="AL421">
            <v>0</v>
          </cell>
          <cell r="AM421">
            <v>1.9555069999914849</v>
          </cell>
          <cell r="AN421">
            <v>1.7960726000019349</v>
          </cell>
          <cell r="AO421">
            <v>-6.6007308999978704</v>
          </cell>
          <cell r="AP421">
            <v>-1.1102610000089044</v>
          </cell>
          <cell r="AQ421">
            <v>7.7174269999959506</v>
          </cell>
          <cell r="AR421">
            <v>-29.516512999776751</v>
          </cell>
          <cell r="AS421">
            <v>0</v>
          </cell>
          <cell r="AT421">
            <v>0</v>
          </cell>
          <cell r="AU421">
            <v>0</v>
          </cell>
          <cell r="AV421">
            <v>2.4810099999886006</v>
          </cell>
          <cell r="AW421">
            <v>-10.390850000010687</v>
          </cell>
          <cell r="AX421">
            <v>20.765373000002</v>
          </cell>
          <cell r="AY421">
            <v>2.1296160000056261</v>
          </cell>
          <cell r="AZ421">
            <v>0.25387599999521626</v>
          </cell>
          <cell r="BA421">
            <v>1.2769290000142064</v>
          </cell>
          <cell r="BB421">
            <v>-46.032466999997268</v>
          </cell>
          <cell r="BC421">
            <v>0</v>
          </cell>
          <cell r="BD421">
            <v>0</v>
          </cell>
          <cell r="BE421">
            <v>-44.394467700039968</v>
          </cell>
          <cell r="BF421">
            <v>0</v>
          </cell>
          <cell r="BG421">
            <v>0</v>
          </cell>
          <cell r="BH421">
            <v>0</v>
          </cell>
          <cell r="BI421">
            <v>4.0490110999962781</v>
          </cell>
          <cell r="BJ421">
            <v>0</v>
          </cell>
          <cell r="BK421">
            <v>-20.47241080000822</v>
          </cell>
          <cell r="BL421">
            <v>1.0453839999972843</v>
          </cell>
          <cell r="BM421">
            <v>2.4941529999923659</v>
          </cell>
          <cell r="BN421">
            <v>-31.510605000003125</v>
          </cell>
          <cell r="BO421">
            <v>0</v>
          </cell>
          <cell r="BP421">
            <v>0</v>
          </cell>
          <cell r="BQ421">
            <v>0</v>
          </cell>
          <cell r="BR421">
            <v>14.369007899891585</v>
          </cell>
          <cell r="BS421">
            <v>0</v>
          </cell>
          <cell r="BT421">
            <v>0</v>
          </cell>
          <cell r="BU421">
            <v>0.29391799999575596</v>
          </cell>
          <cell r="BV421">
            <v>1.2276160000037635</v>
          </cell>
          <cell r="BW421">
            <v>0.18131000001449138</v>
          </cell>
          <cell r="BX421">
            <v>11.939619900003891</v>
          </cell>
          <cell r="BY421">
            <v>0</v>
          </cell>
          <cell r="BZ421">
            <v>0.72654400000465102</v>
          </cell>
          <cell r="CA421">
            <v>0</v>
          </cell>
          <cell r="CB421">
            <v>0</v>
          </cell>
          <cell r="CC421">
            <v>0</v>
          </cell>
          <cell r="CD421">
            <v>0</v>
          </cell>
          <cell r="CE421">
            <v>-12.291960750008002</v>
          </cell>
          <cell r="CF421">
            <v>0</v>
          </cell>
          <cell r="CG421">
            <v>0</v>
          </cell>
          <cell r="CH421">
            <v>0</v>
          </cell>
          <cell r="CI421">
            <v>0</v>
          </cell>
          <cell r="CJ421">
            <v>0.80008499999530613</v>
          </cell>
          <cell r="CK421">
            <v>0</v>
          </cell>
          <cell r="CL421">
            <v>-14.21878999999899</v>
          </cell>
          <cell r="CM421">
            <v>0.12923099999898113</v>
          </cell>
          <cell r="CN421">
            <v>0.8268709999974817</v>
          </cell>
          <cell r="CO421">
            <v>0.17064225001377054</v>
          </cell>
          <cell r="CP421">
            <v>0</v>
          </cell>
          <cell r="CQ421">
            <v>0</v>
          </cell>
          <cell r="CR421">
            <v>22.838535999879241</v>
          </cell>
          <cell r="CS421">
            <v>0</v>
          </cell>
          <cell r="CT421">
            <v>0</v>
          </cell>
          <cell r="CU421">
            <v>0</v>
          </cell>
          <cell r="CV421">
            <v>21.09036499998183</v>
          </cell>
          <cell r="CW421">
            <v>0</v>
          </cell>
          <cell r="CX421">
            <v>0</v>
          </cell>
          <cell r="CY421">
            <v>1.7481709999992745</v>
          </cell>
          <cell r="CZ421">
            <v>0</v>
          </cell>
          <cell r="DA421">
            <v>0</v>
          </cell>
          <cell r="DB421">
            <v>0</v>
          </cell>
          <cell r="DC421">
            <v>0</v>
          </cell>
          <cell r="DD421">
            <v>0</v>
          </cell>
          <cell r="DE421">
            <v>0</v>
          </cell>
          <cell r="DF421">
            <v>0</v>
          </cell>
          <cell r="DG421">
            <v>0</v>
          </cell>
          <cell r="DH421">
            <v>0</v>
          </cell>
          <cell r="DI421">
            <v>0</v>
          </cell>
          <cell r="DJ421">
            <v>0</v>
          </cell>
          <cell r="DK421">
            <v>0</v>
          </cell>
          <cell r="DL421">
            <v>0</v>
          </cell>
          <cell r="DM421">
            <v>0</v>
          </cell>
          <cell r="DN421">
            <v>0</v>
          </cell>
          <cell r="DO421">
            <v>0</v>
          </cell>
          <cell r="DP421">
            <v>0</v>
          </cell>
          <cell r="DQ421">
            <v>0</v>
          </cell>
          <cell r="DR421">
            <v>0</v>
          </cell>
          <cell r="DS421">
            <v>0</v>
          </cell>
          <cell r="DT421">
            <v>0</v>
          </cell>
          <cell r="DU421">
            <v>0</v>
          </cell>
          <cell r="DV421">
            <v>0</v>
          </cell>
          <cell r="DW421">
            <v>0</v>
          </cell>
          <cell r="DX421">
            <v>0</v>
          </cell>
          <cell r="DY421">
            <v>0</v>
          </cell>
          <cell r="DZ421">
            <v>0</v>
          </cell>
          <cell r="EA421">
            <v>0</v>
          </cell>
          <cell r="EB421">
            <v>0</v>
          </cell>
          <cell r="EC421">
            <v>0</v>
          </cell>
          <cell r="ED421">
            <v>0</v>
          </cell>
        </row>
        <row r="422"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  <cell r="AO422">
            <v>0</v>
          </cell>
          <cell r="AP422">
            <v>0</v>
          </cell>
          <cell r="AQ422">
            <v>0</v>
          </cell>
          <cell r="AR422">
            <v>0</v>
          </cell>
          <cell r="AS422">
            <v>0</v>
          </cell>
          <cell r="AT422">
            <v>0</v>
          </cell>
          <cell r="AU422">
            <v>0</v>
          </cell>
          <cell r="AV422">
            <v>0</v>
          </cell>
          <cell r="AW422">
            <v>0</v>
          </cell>
          <cell r="AX422">
            <v>0</v>
          </cell>
          <cell r="AY422">
            <v>0</v>
          </cell>
          <cell r="AZ422">
            <v>0</v>
          </cell>
          <cell r="BA422">
            <v>0</v>
          </cell>
          <cell r="BB422">
            <v>0</v>
          </cell>
          <cell r="BC422">
            <v>0</v>
          </cell>
          <cell r="BD422">
            <v>0</v>
          </cell>
          <cell r="BE422">
            <v>0</v>
          </cell>
          <cell r="BF422">
            <v>0</v>
          </cell>
          <cell r="BG422">
            <v>0</v>
          </cell>
          <cell r="BH422">
            <v>0</v>
          </cell>
          <cell r="BI422">
            <v>0</v>
          </cell>
          <cell r="BJ422">
            <v>0</v>
          </cell>
          <cell r="BK422">
            <v>0</v>
          </cell>
          <cell r="BL422">
            <v>0</v>
          </cell>
          <cell r="BM422">
            <v>0</v>
          </cell>
          <cell r="BN422">
            <v>0</v>
          </cell>
          <cell r="BO422">
            <v>0</v>
          </cell>
          <cell r="BP422">
            <v>0</v>
          </cell>
          <cell r="BQ422">
            <v>0</v>
          </cell>
          <cell r="BR422">
            <v>0</v>
          </cell>
          <cell r="BS422">
            <v>0</v>
          </cell>
          <cell r="BT422">
            <v>0</v>
          </cell>
          <cell r="BU422">
            <v>0</v>
          </cell>
          <cell r="BV422">
            <v>0</v>
          </cell>
          <cell r="BW422">
            <v>0</v>
          </cell>
          <cell r="BX422">
            <v>0</v>
          </cell>
          <cell r="BY422">
            <v>0</v>
          </cell>
          <cell r="BZ422">
            <v>0</v>
          </cell>
          <cell r="CA422">
            <v>0</v>
          </cell>
          <cell r="CB422">
            <v>0</v>
          </cell>
          <cell r="CC422">
            <v>0</v>
          </cell>
          <cell r="CD422">
            <v>0</v>
          </cell>
          <cell r="CE422">
            <v>0</v>
          </cell>
          <cell r="CF422">
            <v>0</v>
          </cell>
          <cell r="CG422">
            <v>0</v>
          </cell>
          <cell r="CH422">
            <v>0</v>
          </cell>
          <cell r="CI422">
            <v>0</v>
          </cell>
          <cell r="CJ422">
            <v>0</v>
          </cell>
          <cell r="CK422">
            <v>0</v>
          </cell>
          <cell r="CL422">
            <v>0</v>
          </cell>
          <cell r="CM422">
            <v>0</v>
          </cell>
          <cell r="CN422">
            <v>0</v>
          </cell>
          <cell r="CO422">
            <v>0</v>
          </cell>
          <cell r="CP422">
            <v>0</v>
          </cell>
          <cell r="CQ422">
            <v>0</v>
          </cell>
          <cell r="CR422">
            <v>0</v>
          </cell>
          <cell r="CS422">
            <v>0</v>
          </cell>
          <cell r="CT422">
            <v>0</v>
          </cell>
          <cell r="CU422">
            <v>0</v>
          </cell>
          <cell r="CV422">
            <v>0</v>
          </cell>
          <cell r="CW422">
            <v>0</v>
          </cell>
          <cell r="CX422">
            <v>0</v>
          </cell>
          <cell r="CY422">
            <v>0</v>
          </cell>
          <cell r="CZ422">
            <v>0</v>
          </cell>
          <cell r="DA422">
            <v>0</v>
          </cell>
          <cell r="DB422">
            <v>0</v>
          </cell>
          <cell r="DC422">
            <v>0</v>
          </cell>
          <cell r="DD422">
            <v>0</v>
          </cell>
          <cell r="DE422">
            <v>0</v>
          </cell>
          <cell r="DF422">
            <v>0</v>
          </cell>
          <cell r="DG422">
            <v>0</v>
          </cell>
          <cell r="DH422">
            <v>0</v>
          </cell>
          <cell r="DI422">
            <v>0</v>
          </cell>
          <cell r="DJ422">
            <v>0</v>
          </cell>
          <cell r="DK422">
            <v>0</v>
          </cell>
          <cell r="DL422">
            <v>0</v>
          </cell>
          <cell r="DM422">
            <v>0</v>
          </cell>
          <cell r="DN422">
            <v>0</v>
          </cell>
          <cell r="DO422">
            <v>0</v>
          </cell>
          <cell r="DP422">
            <v>0</v>
          </cell>
          <cell r="DQ422">
            <v>0</v>
          </cell>
          <cell r="DR422">
            <v>0</v>
          </cell>
          <cell r="DS422">
            <v>0</v>
          </cell>
          <cell r="DT422">
            <v>0</v>
          </cell>
          <cell r="DU422">
            <v>0</v>
          </cell>
          <cell r="DV422">
            <v>0</v>
          </cell>
          <cell r="DW422">
            <v>0</v>
          </cell>
          <cell r="DX422">
            <v>0</v>
          </cell>
          <cell r="DY422">
            <v>0</v>
          </cell>
          <cell r="DZ422">
            <v>0</v>
          </cell>
          <cell r="EA422">
            <v>0</v>
          </cell>
          <cell r="EB422">
            <v>0</v>
          </cell>
          <cell r="EC422">
            <v>0</v>
          </cell>
          <cell r="ED422">
            <v>0</v>
          </cell>
        </row>
        <row r="423"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E423">
            <v>0</v>
          </cell>
          <cell r="AF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  <cell r="AK423">
            <v>0</v>
          </cell>
          <cell r="AL423">
            <v>0</v>
          </cell>
          <cell r="AM423">
            <v>0</v>
          </cell>
          <cell r="AN423">
            <v>0</v>
          </cell>
          <cell r="AO423">
            <v>0</v>
          </cell>
          <cell r="AP423">
            <v>0</v>
          </cell>
          <cell r="AQ423">
            <v>0</v>
          </cell>
          <cell r="AR423">
            <v>0</v>
          </cell>
          <cell r="AS423">
            <v>0</v>
          </cell>
          <cell r="AT423">
            <v>0</v>
          </cell>
          <cell r="AU423">
            <v>0</v>
          </cell>
          <cell r="AV423">
            <v>0</v>
          </cell>
          <cell r="AW423">
            <v>0</v>
          </cell>
          <cell r="AX423">
            <v>0</v>
          </cell>
          <cell r="AY423">
            <v>0</v>
          </cell>
          <cell r="AZ423">
            <v>0</v>
          </cell>
          <cell r="BA423">
            <v>0</v>
          </cell>
          <cell r="BB423">
            <v>0</v>
          </cell>
          <cell r="BC423">
            <v>0</v>
          </cell>
          <cell r="BD423">
            <v>0</v>
          </cell>
          <cell r="BE423">
            <v>0</v>
          </cell>
          <cell r="BF423">
            <v>0</v>
          </cell>
          <cell r="BG423">
            <v>0</v>
          </cell>
          <cell r="BH423">
            <v>0</v>
          </cell>
          <cell r="BI423">
            <v>0</v>
          </cell>
          <cell r="BJ423">
            <v>0</v>
          </cell>
          <cell r="BK423">
            <v>0</v>
          </cell>
          <cell r="BL423">
            <v>0</v>
          </cell>
          <cell r="BM423">
            <v>0</v>
          </cell>
          <cell r="BN423">
            <v>0</v>
          </cell>
          <cell r="BO423">
            <v>0</v>
          </cell>
          <cell r="BP423">
            <v>0</v>
          </cell>
          <cell r="BQ423">
            <v>0</v>
          </cell>
          <cell r="BR423">
            <v>0</v>
          </cell>
          <cell r="BS423">
            <v>0</v>
          </cell>
          <cell r="BT423">
            <v>0</v>
          </cell>
          <cell r="BU423">
            <v>0</v>
          </cell>
          <cell r="BV423">
            <v>0</v>
          </cell>
          <cell r="BW423">
            <v>0</v>
          </cell>
          <cell r="BX423">
            <v>0</v>
          </cell>
          <cell r="BY423">
            <v>0</v>
          </cell>
          <cell r="BZ423">
            <v>0</v>
          </cell>
          <cell r="CA423">
            <v>0</v>
          </cell>
          <cell r="CB423">
            <v>0</v>
          </cell>
          <cell r="CC423">
            <v>0</v>
          </cell>
          <cell r="CD423">
            <v>0</v>
          </cell>
          <cell r="CE423">
            <v>0</v>
          </cell>
          <cell r="CF423">
            <v>0</v>
          </cell>
          <cell r="CG423">
            <v>0</v>
          </cell>
          <cell r="CH423">
            <v>0</v>
          </cell>
          <cell r="CI423">
            <v>0</v>
          </cell>
          <cell r="CJ423">
            <v>0</v>
          </cell>
          <cell r="CK423">
            <v>0</v>
          </cell>
          <cell r="CL423">
            <v>0</v>
          </cell>
          <cell r="CM423">
            <v>0</v>
          </cell>
          <cell r="CN423">
            <v>0</v>
          </cell>
          <cell r="CO423">
            <v>0</v>
          </cell>
          <cell r="CP423">
            <v>0</v>
          </cell>
          <cell r="CQ423">
            <v>0</v>
          </cell>
          <cell r="CR423">
            <v>0</v>
          </cell>
          <cell r="CS423">
            <v>0</v>
          </cell>
          <cell r="CT423">
            <v>0</v>
          </cell>
          <cell r="CU423">
            <v>0</v>
          </cell>
          <cell r="CV423">
            <v>0</v>
          </cell>
          <cell r="CW423">
            <v>0</v>
          </cell>
          <cell r="CX423">
            <v>0</v>
          </cell>
          <cell r="CY423">
            <v>0</v>
          </cell>
          <cell r="CZ423">
            <v>0</v>
          </cell>
          <cell r="DA423">
            <v>0</v>
          </cell>
          <cell r="DB423">
            <v>0</v>
          </cell>
          <cell r="DC423">
            <v>0</v>
          </cell>
          <cell r="DD423">
            <v>0</v>
          </cell>
          <cell r="DE423">
            <v>0</v>
          </cell>
          <cell r="DF423">
            <v>0</v>
          </cell>
          <cell r="DG423">
            <v>0</v>
          </cell>
          <cell r="DH423">
            <v>0</v>
          </cell>
          <cell r="DI423">
            <v>0</v>
          </cell>
          <cell r="DJ423">
            <v>0</v>
          </cell>
          <cell r="DK423">
            <v>0</v>
          </cell>
          <cell r="DL423">
            <v>0</v>
          </cell>
          <cell r="DM423">
            <v>0</v>
          </cell>
          <cell r="DN423">
            <v>0</v>
          </cell>
          <cell r="DO423">
            <v>0</v>
          </cell>
          <cell r="DP423">
            <v>0</v>
          </cell>
          <cell r="DQ423">
            <v>0</v>
          </cell>
          <cell r="DR423">
            <v>0</v>
          </cell>
          <cell r="DS423">
            <v>0</v>
          </cell>
          <cell r="DT423">
            <v>0</v>
          </cell>
          <cell r="DU423">
            <v>0</v>
          </cell>
          <cell r="DV423">
            <v>0</v>
          </cell>
          <cell r="DW423">
            <v>0</v>
          </cell>
          <cell r="DX423">
            <v>0</v>
          </cell>
          <cell r="DY423">
            <v>0</v>
          </cell>
          <cell r="DZ423">
            <v>0</v>
          </cell>
          <cell r="EA423">
            <v>0</v>
          </cell>
          <cell r="EB423">
            <v>0</v>
          </cell>
          <cell r="EC423">
            <v>0</v>
          </cell>
          <cell r="ED423">
            <v>0</v>
          </cell>
        </row>
        <row r="424">
          <cell r="F424">
            <v>0</v>
          </cell>
          <cell r="G424">
            <v>0</v>
          </cell>
          <cell r="H424">
            <v>0.25334099999963655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0</v>
          </cell>
          <cell r="AI424">
            <v>0</v>
          </cell>
          <cell r="AJ424">
            <v>0</v>
          </cell>
          <cell r="AK424">
            <v>0</v>
          </cell>
          <cell r="AL424">
            <v>0</v>
          </cell>
          <cell r="AM424">
            <v>0</v>
          </cell>
          <cell r="AN424">
            <v>0</v>
          </cell>
          <cell r="AO424">
            <v>0</v>
          </cell>
          <cell r="AP424">
            <v>0</v>
          </cell>
          <cell r="AQ424">
            <v>0</v>
          </cell>
          <cell r="AR424">
            <v>0</v>
          </cell>
          <cell r="AS424">
            <v>0</v>
          </cell>
          <cell r="AT424">
            <v>0</v>
          </cell>
          <cell r="AU424">
            <v>0</v>
          </cell>
          <cell r="AV424">
            <v>0</v>
          </cell>
          <cell r="AW424">
            <v>0</v>
          </cell>
          <cell r="AX424">
            <v>0</v>
          </cell>
          <cell r="AY424">
            <v>0</v>
          </cell>
          <cell r="AZ424">
            <v>0</v>
          </cell>
          <cell r="BA424">
            <v>0</v>
          </cell>
          <cell r="BB424">
            <v>0</v>
          </cell>
          <cell r="BC424">
            <v>0</v>
          </cell>
          <cell r="BD424">
            <v>0</v>
          </cell>
          <cell r="BE424">
            <v>0</v>
          </cell>
          <cell r="BF424">
            <v>0</v>
          </cell>
          <cell r="BG424">
            <v>0</v>
          </cell>
          <cell r="BH424">
            <v>0</v>
          </cell>
          <cell r="BI424">
            <v>0</v>
          </cell>
          <cell r="BJ424">
            <v>0</v>
          </cell>
          <cell r="BK424">
            <v>0</v>
          </cell>
          <cell r="BL424">
            <v>0</v>
          </cell>
          <cell r="BM424">
            <v>0</v>
          </cell>
          <cell r="BN424">
            <v>0</v>
          </cell>
          <cell r="BO424">
            <v>0</v>
          </cell>
          <cell r="BP424">
            <v>0</v>
          </cell>
          <cell r="BQ424">
            <v>0</v>
          </cell>
          <cell r="BR424">
            <v>0</v>
          </cell>
          <cell r="BS424">
            <v>0</v>
          </cell>
          <cell r="BT424">
            <v>0</v>
          </cell>
          <cell r="BU424">
            <v>0</v>
          </cell>
          <cell r="BV424">
            <v>0</v>
          </cell>
          <cell r="BW424">
            <v>0</v>
          </cell>
          <cell r="BX424">
            <v>0</v>
          </cell>
          <cell r="BY424">
            <v>0</v>
          </cell>
          <cell r="BZ424">
            <v>0</v>
          </cell>
          <cell r="CA424">
            <v>0</v>
          </cell>
          <cell r="CB424">
            <v>0</v>
          </cell>
          <cell r="CC424">
            <v>0</v>
          </cell>
          <cell r="CD424">
            <v>0</v>
          </cell>
          <cell r="CE424">
            <v>0</v>
          </cell>
          <cell r="CF424">
            <v>0</v>
          </cell>
          <cell r="CG424">
            <v>0</v>
          </cell>
          <cell r="CH424">
            <v>0</v>
          </cell>
          <cell r="CI424">
            <v>0</v>
          </cell>
          <cell r="CJ424">
            <v>0</v>
          </cell>
          <cell r="CK424">
            <v>0</v>
          </cell>
          <cell r="CL424">
            <v>0</v>
          </cell>
          <cell r="CM424">
            <v>0</v>
          </cell>
          <cell r="CN424">
            <v>0</v>
          </cell>
          <cell r="CO424">
            <v>0</v>
          </cell>
          <cell r="CP424">
            <v>0</v>
          </cell>
          <cell r="CQ424">
            <v>0</v>
          </cell>
          <cell r="CR424">
            <v>0</v>
          </cell>
          <cell r="CS424">
            <v>0</v>
          </cell>
          <cell r="CT424">
            <v>0</v>
          </cell>
          <cell r="CU424">
            <v>0</v>
          </cell>
          <cell r="CV424">
            <v>0</v>
          </cell>
          <cell r="CW424">
            <v>0</v>
          </cell>
          <cell r="CX424">
            <v>0</v>
          </cell>
          <cell r="CY424">
            <v>0</v>
          </cell>
          <cell r="CZ424">
            <v>0</v>
          </cell>
          <cell r="DA424">
            <v>0</v>
          </cell>
          <cell r="DB424">
            <v>0</v>
          </cell>
          <cell r="DC424">
            <v>0</v>
          </cell>
          <cell r="DD424">
            <v>0</v>
          </cell>
          <cell r="DE424">
            <v>0</v>
          </cell>
          <cell r="DF424">
            <v>0</v>
          </cell>
          <cell r="DG424">
            <v>0</v>
          </cell>
          <cell r="DH424">
            <v>0</v>
          </cell>
          <cell r="DI424">
            <v>0</v>
          </cell>
          <cell r="DJ424">
            <v>0</v>
          </cell>
          <cell r="DK424">
            <v>0</v>
          </cell>
          <cell r="DL424">
            <v>0</v>
          </cell>
          <cell r="DM424">
            <v>0</v>
          </cell>
          <cell r="DN424">
            <v>0</v>
          </cell>
          <cell r="DO424">
            <v>0</v>
          </cell>
          <cell r="DP424">
            <v>0</v>
          </cell>
          <cell r="DQ424">
            <v>0</v>
          </cell>
          <cell r="DR424">
            <v>0</v>
          </cell>
          <cell r="DS424">
            <v>0</v>
          </cell>
          <cell r="DT424">
            <v>0</v>
          </cell>
          <cell r="DU424">
            <v>0</v>
          </cell>
          <cell r="DV424">
            <v>0</v>
          </cell>
          <cell r="DW424">
            <v>0</v>
          </cell>
          <cell r="DX424">
            <v>0</v>
          </cell>
          <cell r="DY424">
            <v>0</v>
          </cell>
          <cell r="DZ424">
            <v>0</v>
          </cell>
          <cell r="EA424">
            <v>0</v>
          </cell>
          <cell r="EB424">
            <v>0</v>
          </cell>
          <cell r="EC424">
            <v>0</v>
          </cell>
          <cell r="ED424">
            <v>0</v>
          </cell>
        </row>
        <row r="425"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O425">
            <v>0</v>
          </cell>
          <cell r="AP425">
            <v>0</v>
          </cell>
          <cell r="AQ425">
            <v>0</v>
          </cell>
          <cell r="AR425">
            <v>0</v>
          </cell>
          <cell r="AS425">
            <v>0</v>
          </cell>
          <cell r="AT425">
            <v>0</v>
          </cell>
          <cell r="AU425">
            <v>0</v>
          </cell>
          <cell r="AV425">
            <v>0</v>
          </cell>
          <cell r="AW425">
            <v>0</v>
          </cell>
          <cell r="AX425">
            <v>0</v>
          </cell>
          <cell r="AY425">
            <v>0</v>
          </cell>
          <cell r="AZ425">
            <v>0</v>
          </cell>
          <cell r="BA425">
            <v>0</v>
          </cell>
          <cell r="BB425">
            <v>0</v>
          </cell>
          <cell r="BC425">
            <v>0</v>
          </cell>
          <cell r="BD425">
            <v>0</v>
          </cell>
          <cell r="BE425">
            <v>0</v>
          </cell>
          <cell r="BF425">
            <v>0</v>
          </cell>
          <cell r="BG425">
            <v>0</v>
          </cell>
          <cell r="BH425">
            <v>0</v>
          </cell>
          <cell r="BI425">
            <v>0</v>
          </cell>
          <cell r="BJ425">
            <v>0</v>
          </cell>
          <cell r="BK425">
            <v>0</v>
          </cell>
          <cell r="BL425">
            <v>0</v>
          </cell>
          <cell r="BM425">
            <v>0</v>
          </cell>
          <cell r="BN425">
            <v>0</v>
          </cell>
          <cell r="BO425">
            <v>0</v>
          </cell>
          <cell r="BP425">
            <v>0</v>
          </cell>
          <cell r="BQ425">
            <v>0</v>
          </cell>
          <cell r="BR425">
            <v>0</v>
          </cell>
          <cell r="BS425">
            <v>0</v>
          </cell>
          <cell r="BT425">
            <v>0</v>
          </cell>
          <cell r="BU425">
            <v>0</v>
          </cell>
          <cell r="BV425">
            <v>0</v>
          </cell>
          <cell r="BW425">
            <v>0</v>
          </cell>
          <cell r="BX425">
            <v>0</v>
          </cell>
          <cell r="BY425">
            <v>0</v>
          </cell>
          <cell r="BZ425">
            <v>0</v>
          </cell>
          <cell r="CA425">
            <v>0</v>
          </cell>
          <cell r="CB425">
            <v>0</v>
          </cell>
          <cell r="CC425">
            <v>0</v>
          </cell>
          <cell r="CD425">
            <v>0</v>
          </cell>
          <cell r="CE425">
            <v>0</v>
          </cell>
          <cell r="CF425">
            <v>0</v>
          </cell>
          <cell r="CG425">
            <v>0</v>
          </cell>
          <cell r="CH425">
            <v>0</v>
          </cell>
          <cell r="CI425">
            <v>0</v>
          </cell>
          <cell r="CJ425">
            <v>0</v>
          </cell>
          <cell r="CK425">
            <v>0</v>
          </cell>
          <cell r="CL425">
            <v>0</v>
          </cell>
          <cell r="CM425">
            <v>0</v>
          </cell>
          <cell r="CN425">
            <v>0</v>
          </cell>
          <cell r="CO425">
            <v>0</v>
          </cell>
          <cell r="CP425">
            <v>0</v>
          </cell>
          <cell r="CQ425">
            <v>0</v>
          </cell>
          <cell r="CR425">
            <v>0</v>
          </cell>
          <cell r="CS425">
            <v>0</v>
          </cell>
          <cell r="CT425">
            <v>0</v>
          </cell>
          <cell r="CU425">
            <v>0</v>
          </cell>
          <cell r="CV425">
            <v>0</v>
          </cell>
          <cell r="CW425">
            <v>0</v>
          </cell>
          <cell r="CX425">
            <v>0</v>
          </cell>
          <cell r="CY425">
            <v>0</v>
          </cell>
          <cell r="CZ425">
            <v>0</v>
          </cell>
          <cell r="DA425">
            <v>0</v>
          </cell>
          <cell r="DB425">
            <v>0</v>
          </cell>
          <cell r="DC425">
            <v>0</v>
          </cell>
          <cell r="DD425">
            <v>0</v>
          </cell>
          <cell r="DE425">
            <v>0</v>
          </cell>
          <cell r="DF425">
            <v>0</v>
          </cell>
          <cell r="DG425">
            <v>0</v>
          </cell>
          <cell r="DH425">
            <v>0</v>
          </cell>
          <cell r="DI425">
            <v>0</v>
          </cell>
          <cell r="DJ425">
            <v>0</v>
          </cell>
          <cell r="DK425">
            <v>0</v>
          </cell>
          <cell r="DL425">
            <v>0</v>
          </cell>
          <cell r="DM425">
            <v>0</v>
          </cell>
          <cell r="DN425">
            <v>0</v>
          </cell>
          <cell r="DO425">
            <v>0</v>
          </cell>
          <cell r="DP425">
            <v>0</v>
          </cell>
          <cell r="DQ425">
            <v>0</v>
          </cell>
          <cell r="DR425">
            <v>0</v>
          </cell>
          <cell r="DS425">
            <v>0</v>
          </cell>
          <cell r="DT425">
            <v>0</v>
          </cell>
          <cell r="DU425">
            <v>0</v>
          </cell>
          <cell r="DV425">
            <v>0</v>
          </cell>
          <cell r="DW425">
            <v>0</v>
          </cell>
          <cell r="DX425">
            <v>0</v>
          </cell>
          <cell r="DY425">
            <v>0</v>
          </cell>
          <cell r="DZ425">
            <v>0</v>
          </cell>
          <cell r="EA425">
            <v>0</v>
          </cell>
          <cell r="EB425">
            <v>0</v>
          </cell>
          <cell r="EC425">
            <v>0</v>
          </cell>
          <cell r="ED425">
            <v>0</v>
          </cell>
        </row>
        <row r="426"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-4.3599999989964999E-3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O426">
            <v>0</v>
          </cell>
          <cell r="AP426">
            <v>0</v>
          </cell>
          <cell r="AQ426">
            <v>0</v>
          </cell>
          <cell r="AR426">
            <v>0</v>
          </cell>
          <cell r="AS426">
            <v>0</v>
          </cell>
          <cell r="AT426">
            <v>0</v>
          </cell>
          <cell r="AU426">
            <v>0</v>
          </cell>
          <cell r="AV426">
            <v>0</v>
          </cell>
          <cell r="AW426">
            <v>0</v>
          </cell>
          <cell r="AX426">
            <v>0</v>
          </cell>
          <cell r="AY426">
            <v>0</v>
          </cell>
          <cell r="AZ426">
            <v>0</v>
          </cell>
          <cell r="BA426">
            <v>0</v>
          </cell>
          <cell r="BB426">
            <v>0</v>
          </cell>
          <cell r="BC426">
            <v>0</v>
          </cell>
          <cell r="BD426">
            <v>0</v>
          </cell>
          <cell r="BE426">
            <v>0</v>
          </cell>
          <cell r="BF426">
            <v>0</v>
          </cell>
          <cell r="BG426">
            <v>0</v>
          </cell>
          <cell r="BH426">
            <v>0</v>
          </cell>
          <cell r="BI426">
            <v>0</v>
          </cell>
          <cell r="BJ426">
            <v>0</v>
          </cell>
          <cell r="BK426">
            <v>0</v>
          </cell>
          <cell r="BL426">
            <v>0</v>
          </cell>
          <cell r="BM426">
            <v>0</v>
          </cell>
          <cell r="BN426">
            <v>0</v>
          </cell>
          <cell r="BO426">
            <v>0</v>
          </cell>
          <cell r="BP426">
            <v>0</v>
          </cell>
          <cell r="BQ426">
            <v>0</v>
          </cell>
          <cell r="BR426">
            <v>0</v>
          </cell>
          <cell r="BS426">
            <v>0</v>
          </cell>
          <cell r="BT426">
            <v>0</v>
          </cell>
          <cell r="BU426">
            <v>0</v>
          </cell>
          <cell r="BV426">
            <v>0</v>
          </cell>
          <cell r="BW426">
            <v>0</v>
          </cell>
          <cell r="BX426">
            <v>0</v>
          </cell>
          <cell r="BY426">
            <v>0</v>
          </cell>
          <cell r="BZ426">
            <v>0</v>
          </cell>
          <cell r="CA426">
            <v>0</v>
          </cell>
          <cell r="CB426">
            <v>0</v>
          </cell>
          <cell r="CC426">
            <v>0</v>
          </cell>
          <cell r="CD426">
            <v>0</v>
          </cell>
          <cell r="CE426">
            <v>0</v>
          </cell>
          <cell r="CF426">
            <v>0</v>
          </cell>
          <cell r="CG426">
            <v>0</v>
          </cell>
          <cell r="CH426">
            <v>0</v>
          </cell>
          <cell r="CI426">
            <v>0</v>
          </cell>
          <cell r="CJ426">
            <v>0</v>
          </cell>
          <cell r="CK426">
            <v>0</v>
          </cell>
          <cell r="CL426">
            <v>0</v>
          </cell>
          <cell r="CM426">
            <v>0</v>
          </cell>
          <cell r="CN426">
            <v>0</v>
          </cell>
          <cell r="CO426">
            <v>0</v>
          </cell>
          <cell r="CP426">
            <v>0</v>
          </cell>
          <cell r="CQ426">
            <v>0</v>
          </cell>
          <cell r="CR426">
            <v>0</v>
          </cell>
          <cell r="CS426">
            <v>0</v>
          </cell>
          <cell r="CT426">
            <v>0</v>
          </cell>
          <cell r="CU426">
            <v>0</v>
          </cell>
          <cell r="CV426">
            <v>0</v>
          </cell>
          <cell r="CW426">
            <v>0</v>
          </cell>
          <cell r="CX426">
            <v>0</v>
          </cell>
          <cell r="CY426">
            <v>0</v>
          </cell>
          <cell r="CZ426">
            <v>0</v>
          </cell>
          <cell r="DA426">
            <v>0</v>
          </cell>
          <cell r="DB426">
            <v>0</v>
          </cell>
          <cell r="DC426">
            <v>0</v>
          </cell>
          <cell r="DD426">
            <v>0</v>
          </cell>
          <cell r="DE426">
            <v>0</v>
          </cell>
          <cell r="DF426">
            <v>0</v>
          </cell>
          <cell r="DG426">
            <v>0</v>
          </cell>
          <cell r="DH426">
            <v>0</v>
          </cell>
          <cell r="DI426">
            <v>0</v>
          </cell>
          <cell r="DJ426">
            <v>0</v>
          </cell>
          <cell r="DK426">
            <v>0</v>
          </cell>
          <cell r="DL426">
            <v>0</v>
          </cell>
          <cell r="DM426">
            <v>0</v>
          </cell>
          <cell r="DN426">
            <v>0</v>
          </cell>
          <cell r="DO426">
            <v>0</v>
          </cell>
          <cell r="DP426">
            <v>0</v>
          </cell>
          <cell r="DQ426">
            <v>0</v>
          </cell>
          <cell r="DR426">
            <v>0</v>
          </cell>
          <cell r="DS426">
            <v>0</v>
          </cell>
          <cell r="DT426">
            <v>0</v>
          </cell>
          <cell r="DU426">
            <v>0</v>
          </cell>
          <cell r="DV426">
            <v>0</v>
          </cell>
          <cell r="DW426">
            <v>0</v>
          </cell>
          <cell r="DX426">
            <v>0</v>
          </cell>
          <cell r="DY426">
            <v>0</v>
          </cell>
          <cell r="DZ426">
            <v>0</v>
          </cell>
          <cell r="EA426">
            <v>0</v>
          </cell>
          <cell r="EB426">
            <v>0</v>
          </cell>
          <cell r="EC426">
            <v>0</v>
          </cell>
          <cell r="ED426">
            <v>0</v>
          </cell>
        </row>
        <row r="427"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  <cell r="AJ427">
            <v>0</v>
          </cell>
          <cell r="AK427">
            <v>0</v>
          </cell>
          <cell r="AL427">
            <v>0</v>
          </cell>
          <cell r="AM427">
            <v>0</v>
          </cell>
          <cell r="AN427">
            <v>0</v>
          </cell>
          <cell r="AO427">
            <v>0</v>
          </cell>
          <cell r="AP427">
            <v>0</v>
          </cell>
          <cell r="AQ427">
            <v>0</v>
          </cell>
          <cell r="AR427">
            <v>0</v>
          </cell>
          <cell r="AS427">
            <v>0</v>
          </cell>
          <cell r="AT427">
            <v>0</v>
          </cell>
          <cell r="AU427">
            <v>0</v>
          </cell>
          <cell r="AV427">
            <v>0</v>
          </cell>
          <cell r="AW427">
            <v>0</v>
          </cell>
          <cell r="AX427">
            <v>0</v>
          </cell>
          <cell r="AY427">
            <v>0</v>
          </cell>
          <cell r="AZ427">
            <v>0</v>
          </cell>
          <cell r="BA427">
            <v>0</v>
          </cell>
          <cell r="BB427">
            <v>0</v>
          </cell>
          <cell r="BC427">
            <v>0</v>
          </cell>
          <cell r="BD427">
            <v>0</v>
          </cell>
          <cell r="BE427">
            <v>0</v>
          </cell>
          <cell r="BF427">
            <v>0</v>
          </cell>
          <cell r="BG427">
            <v>0</v>
          </cell>
          <cell r="BH427">
            <v>0</v>
          </cell>
          <cell r="BI427">
            <v>0</v>
          </cell>
          <cell r="BJ427">
            <v>0</v>
          </cell>
          <cell r="BK427">
            <v>0</v>
          </cell>
          <cell r="BL427">
            <v>0</v>
          </cell>
          <cell r="BM427">
            <v>0</v>
          </cell>
          <cell r="BN427">
            <v>0</v>
          </cell>
          <cell r="BO427">
            <v>0</v>
          </cell>
          <cell r="BP427">
            <v>0</v>
          </cell>
          <cell r="BQ427">
            <v>0</v>
          </cell>
          <cell r="BR427">
            <v>0</v>
          </cell>
          <cell r="BS427">
            <v>0</v>
          </cell>
          <cell r="BT427">
            <v>0</v>
          </cell>
          <cell r="BU427">
            <v>0</v>
          </cell>
          <cell r="BV427">
            <v>0</v>
          </cell>
          <cell r="BW427">
            <v>0</v>
          </cell>
          <cell r="BX427">
            <v>0</v>
          </cell>
          <cell r="BY427">
            <v>0</v>
          </cell>
          <cell r="BZ427">
            <v>0</v>
          </cell>
          <cell r="CA427">
            <v>0</v>
          </cell>
          <cell r="CB427">
            <v>0</v>
          </cell>
          <cell r="CC427">
            <v>0</v>
          </cell>
          <cell r="CD427">
            <v>0</v>
          </cell>
          <cell r="CE427">
            <v>0</v>
          </cell>
          <cell r="CF427">
            <v>0</v>
          </cell>
          <cell r="CG427">
            <v>0</v>
          </cell>
          <cell r="CH427">
            <v>0</v>
          </cell>
          <cell r="CI427">
            <v>0</v>
          </cell>
          <cell r="CJ427">
            <v>0</v>
          </cell>
          <cell r="CK427">
            <v>0</v>
          </cell>
          <cell r="CL427">
            <v>0</v>
          </cell>
          <cell r="CM427">
            <v>0</v>
          </cell>
          <cell r="CN427">
            <v>0</v>
          </cell>
          <cell r="CO427">
            <v>0</v>
          </cell>
          <cell r="CP427">
            <v>0</v>
          </cell>
          <cell r="CQ427">
            <v>0</v>
          </cell>
          <cell r="CR427">
            <v>0</v>
          </cell>
          <cell r="CS427">
            <v>0</v>
          </cell>
          <cell r="CT427">
            <v>0</v>
          </cell>
          <cell r="CU427">
            <v>0</v>
          </cell>
          <cell r="CV427">
            <v>0</v>
          </cell>
          <cell r="CW427">
            <v>0</v>
          </cell>
          <cell r="CX427">
            <v>0</v>
          </cell>
          <cell r="CY427">
            <v>0</v>
          </cell>
          <cell r="CZ427">
            <v>0</v>
          </cell>
          <cell r="DA427">
            <v>0</v>
          </cell>
          <cell r="DB427">
            <v>0</v>
          </cell>
          <cell r="DC427">
            <v>0</v>
          </cell>
          <cell r="DD427">
            <v>0</v>
          </cell>
          <cell r="DE427">
            <v>0</v>
          </cell>
          <cell r="DF427">
            <v>0</v>
          </cell>
          <cell r="DG427">
            <v>0</v>
          </cell>
          <cell r="DH427">
            <v>0</v>
          </cell>
          <cell r="DI427">
            <v>0</v>
          </cell>
          <cell r="DJ427">
            <v>0</v>
          </cell>
          <cell r="DK427">
            <v>0</v>
          </cell>
          <cell r="DL427">
            <v>0</v>
          </cell>
          <cell r="DM427">
            <v>0</v>
          </cell>
          <cell r="DN427">
            <v>0</v>
          </cell>
          <cell r="DO427">
            <v>0</v>
          </cell>
          <cell r="DP427">
            <v>0</v>
          </cell>
          <cell r="DQ427">
            <v>0</v>
          </cell>
          <cell r="DR427">
            <v>0</v>
          </cell>
          <cell r="DS427">
            <v>0</v>
          </cell>
          <cell r="DT427">
            <v>0</v>
          </cell>
          <cell r="DU427">
            <v>0</v>
          </cell>
          <cell r="DV427">
            <v>0</v>
          </cell>
          <cell r="DW427">
            <v>0</v>
          </cell>
          <cell r="DX427">
            <v>0</v>
          </cell>
          <cell r="DY427">
            <v>0</v>
          </cell>
          <cell r="DZ427">
            <v>0</v>
          </cell>
          <cell r="EA427">
            <v>0</v>
          </cell>
          <cell r="EB427">
            <v>0</v>
          </cell>
          <cell r="EC427">
            <v>0</v>
          </cell>
          <cell r="ED427">
            <v>0</v>
          </cell>
        </row>
        <row r="428"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  <cell r="AD428">
            <v>0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  <cell r="AJ428">
            <v>0</v>
          </cell>
          <cell r="AK428">
            <v>0</v>
          </cell>
          <cell r="AL428">
            <v>0</v>
          </cell>
          <cell r="AM428">
            <v>0</v>
          </cell>
          <cell r="AN428">
            <v>0</v>
          </cell>
          <cell r="AO428">
            <v>0</v>
          </cell>
          <cell r="AP428">
            <v>0</v>
          </cell>
          <cell r="AQ428">
            <v>0</v>
          </cell>
          <cell r="AR428">
            <v>0</v>
          </cell>
          <cell r="AS428">
            <v>0</v>
          </cell>
          <cell r="AT428">
            <v>0</v>
          </cell>
          <cell r="AU428">
            <v>0</v>
          </cell>
          <cell r="AV428">
            <v>0</v>
          </cell>
          <cell r="AW428">
            <v>0</v>
          </cell>
          <cell r="AX428">
            <v>0</v>
          </cell>
          <cell r="AY428">
            <v>0</v>
          </cell>
          <cell r="AZ428">
            <v>0</v>
          </cell>
          <cell r="BA428">
            <v>0</v>
          </cell>
          <cell r="BB428">
            <v>0</v>
          </cell>
          <cell r="BC428">
            <v>0</v>
          </cell>
          <cell r="BD428">
            <v>0</v>
          </cell>
          <cell r="BE428">
            <v>0</v>
          </cell>
          <cell r="BF428">
            <v>0</v>
          </cell>
          <cell r="BG428">
            <v>0</v>
          </cell>
          <cell r="BH428">
            <v>0</v>
          </cell>
          <cell r="BI428">
            <v>0</v>
          </cell>
          <cell r="BJ428">
            <v>0</v>
          </cell>
          <cell r="BK428">
            <v>0</v>
          </cell>
          <cell r="BL428">
            <v>0</v>
          </cell>
          <cell r="BM428">
            <v>0</v>
          </cell>
          <cell r="BN428">
            <v>0</v>
          </cell>
          <cell r="BO428">
            <v>0</v>
          </cell>
          <cell r="BP428">
            <v>0</v>
          </cell>
          <cell r="BQ428">
            <v>0</v>
          </cell>
          <cell r="BR428">
            <v>0</v>
          </cell>
          <cell r="BS428">
            <v>0</v>
          </cell>
          <cell r="BT428">
            <v>0</v>
          </cell>
          <cell r="BU428">
            <v>0</v>
          </cell>
          <cell r="BV428">
            <v>0</v>
          </cell>
          <cell r="BW428">
            <v>0</v>
          </cell>
          <cell r="BX428">
            <v>0</v>
          </cell>
          <cell r="BY428">
            <v>0</v>
          </cell>
          <cell r="BZ428">
            <v>0</v>
          </cell>
          <cell r="CA428">
            <v>0</v>
          </cell>
          <cell r="CB428">
            <v>0</v>
          </cell>
          <cell r="CC428">
            <v>0</v>
          </cell>
          <cell r="CD428">
            <v>0</v>
          </cell>
          <cell r="CE428">
            <v>0</v>
          </cell>
          <cell r="CF428">
            <v>0</v>
          </cell>
          <cell r="CG428">
            <v>0</v>
          </cell>
          <cell r="CH428">
            <v>0</v>
          </cell>
          <cell r="CI428">
            <v>0</v>
          </cell>
          <cell r="CJ428">
            <v>0</v>
          </cell>
          <cell r="CK428">
            <v>0</v>
          </cell>
          <cell r="CL428">
            <v>0</v>
          </cell>
          <cell r="CM428">
            <v>0</v>
          </cell>
          <cell r="CN428">
            <v>0</v>
          </cell>
          <cell r="CO428">
            <v>0</v>
          </cell>
          <cell r="CP428">
            <v>0</v>
          </cell>
          <cell r="CQ428">
            <v>0</v>
          </cell>
          <cell r="CR428">
            <v>0</v>
          </cell>
          <cell r="CS428">
            <v>0</v>
          </cell>
          <cell r="CT428">
            <v>0</v>
          </cell>
          <cell r="CU428">
            <v>0</v>
          </cell>
          <cell r="CV428">
            <v>0</v>
          </cell>
          <cell r="CW428">
            <v>0</v>
          </cell>
          <cell r="CX428">
            <v>0</v>
          </cell>
          <cell r="CY428">
            <v>0</v>
          </cell>
          <cell r="CZ428">
            <v>0</v>
          </cell>
          <cell r="DA428">
            <v>0</v>
          </cell>
          <cell r="DB428">
            <v>0</v>
          </cell>
          <cell r="DC428">
            <v>0</v>
          </cell>
          <cell r="DD428">
            <v>0</v>
          </cell>
          <cell r="DE428">
            <v>0</v>
          </cell>
          <cell r="DF428">
            <v>0</v>
          </cell>
          <cell r="DG428">
            <v>0</v>
          </cell>
          <cell r="DH428">
            <v>0</v>
          </cell>
          <cell r="DI428">
            <v>0</v>
          </cell>
          <cell r="DJ428">
            <v>0</v>
          </cell>
          <cell r="DK428">
            <v>0</v>
          </cell>
          <cell r="DL428">
            <v>0</v>
          </cell>
          <cell r="DM428">
            <v>0</v>
          </cell>
          <cell r="DN428">
            <v>0</v>
          </cell>
          <cell r="DO428">
            <v>0</v>
          </cell>
          <cell r="DP428">
            <v>0</v>
          </cell>
          <cell r="DQ428">
            <v>0</v>
          </cell>
          <cell r="DR428">
            <v>0</v>
          </cell>
          <cell r="DS428">
            <v>0</v>
          </cell>
          <cell r="DT428">
            <v>0</v>
          </cell>
          <cell r="DU428">
            <v>0</v>
          </cell>
          <cell r="DV428">
            <v>0</v>
          </cell>
          <cell r="DW428">
            <v>0</v>
          </cell>
          <cell r="DX428">
            <v>0</v>
          </cell>
          <cell r="DY428">
            <v>0</v>
          </cell>
          <cell r="DZ428">
            <v>0</v>
          </cell>
          <cell r="EA428">
            <v>0</v>
          </cell>
          <cell r="EB428">
            <v>0</v>
          </cell>
          <cell r="EC428">
            <v>0</v>
          </cell>
          <cell r="ED428">
            <v>0</v>
          </cell>
        </row>
        <row r="429"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0.31070130000080098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B429">
            <v>0</v>
          </cell>
          <cell r="AC429">
            <v>0</v>
          </cell>
          <cell r="AD429">
            <v>0</v>
          </cell>
          <cell r="AE429">
            <v>0</v>
          </cell>
          <cell r="AF429">
            <v>0</v>
          </cell>
          <cell r="AG429">
            <v>0</v>
          </cell>
          <cell r="AH429">
            <v>0</v>
          </cell>
          <cell r="AI429">
            <v>0</v>
          </cell>
          <cell r="AJ429">
            <v>0</v>
          </cell>
          <cell r="AK429">
            <v>0</v>
          </cell>
          <cell r="AL429">
            <v>0</v>
          </cell>
          <cell r="AM429">
            <v>0</v>
          </cell>
          <cell r="AN429">
            <v>0</v>
          </cell>
          <cell r="AO429">
            <v>0</v>
          </cell>
          <cell r="AP429">
            <v>0</v>
          </cell>
          <cell r="AQ429">
            <v>0</v>
          </cell>
          <cell r="AR429">
            <v>0</v>
          </cell>
          <cell r="AS429">
            <v>0</v>
          </cell>
          <cell r="AT429">
            <v>0</v>
          </cell>
          <cell r="AU429">
            <v>0</v>
          </cell>
          <cell r="AV429">
            <v>0</v>
          </cell>
          <cell r="AW429">
            <v>0</v>
          </cell>
          <cell r="AX429">
            <v>0</v>
          </cell>
          <cell r="AY429">
            <v>0</v>
          </cell>
          <cell r="AZ429">
            <v>0</v>
          </cell>
          <cell r="BA429">
            <v>0</v>
          </cell>
          <cell r="BB429">
            <v>0</v>
          </cell>
          <cell r="BC429">
            <v>0</v>
          </cell>
          <cell r="BD429">
            <v>0</v>
          </cell>
          <cell r="BE429">
            <v>0</v>
          </cell>
          <cell r="BF429">
            <v>0</v>
          </cell>
          <cell r="BG429">
            <v>0</v>
          </cell>
          <cell r="BH429">
            <v>0</v>
          </cell>
          <cell r="BI429">
            <v>0</v>
          </cell>
          <cell r="BJ429">
            <v>0</v>
          </cell>
          <cell r="BK429">
            <v>0</v>
          </cell>
          <cell r="BL429">
            <v>0</v>
          </cell>
          <cell r="BM429">
            <v>0</v>
          </cell>
          <cell r="BN429">
            <v>0</v>
          </cell>
          <cell r="BO429">
            <v>0</v>
          </cell>
          <cell r="BP429">
            <v>0</v>
          </cell>
          <cell r="BQ429">
            <v>0</v>
          </cell>
          <cell r="BR429">
            <v>0</v>
          </cell>
          <cell r="BS429">
            <v>0</v>
          </cell>
          <cell r="BT429">
            <v>0</v>
          </cell>
          <cell r="BU429">
            <v>0</v>
          </cell>
          <cell r="BV429">
            <v>0</v>
          </cell>
          <cell r="BW429">
            <v>0</v>
          </cell>
          <cell r="BX429">
            <v>0</v>
          </cell>
          <cell r="BY429">
            <v>0</v>
          </cell>
          <cell r="BZ429">
            <v>0</v>
          </cell>
          <cell r="CA429">
            <v>0</v>
          </cell>
          <cell r="CB429">
            <v>0</v>
          </cell>
          <cell r="CC429">
            <v>0</v>
          </cell>
          <cell r="CD429">
            <v>0</v>
          </cell>
          <cell r="CE429">
            <v>0</v>
          </cell>
          <cell r="CF429">
            <v>0</v>
          </cell>
          <cell r="CG429">
            <v>0</v>
          </cell>
          <cell r="CH429">
            <v>0</v>
          </cell>
          <cell r="CI429">
            <v>0</v>
          </cell>
          <cell r="CJ429">
            <v>0</v>
          </cell>
          <cell r="CK429">
            <v>0</v>
          </cell>
          <cell r="CL429">
            <v>0</v>
          </cell>
          <cell r="CM429">
            <v>0</v>
          </cell>
          <cell r="CN429">
            <v>0</v>
          </cell>
          <cell r="CO429">
            <v>0</v>
          </cell>
          <cell r="CP429">
            <v>0</v>
          </cell>
          <cell r="CQ429">
            <v>0</v>
          </cell>
          <cell r="CR429">
            <v>0</v>
          </cell>
          <cell r="CS429">
            <v>0</v>
          </cell>
          <cell r="CT429">
            <v>0</v>
          </cell>
          <cell r="CU429">
            <v>0</v>
          </cell>
          <cell r="CV429">
            <v>0</v>
          </cell>
          <cell r="CW429">
            <v>0</v>
          </cell>
          <cell r="CX429">
            <v>0</v>
          </cell>
          <cell r="CY429">
            <v>0</v>
          </cell>
          <cell r="CZ429">
            <v>0</v>
          </cell>
          <cell r="DA429">
            <v>0</v>
          </cell>
          <cell r="DB429">
            <v>0</v>
          </cell>
          <cell r="DC429">
            <v>0</v>
          </cell>
          <cell r="DD429">
            <v>0</v>
          </cell>
          <cell r="DE429">
            <v>0</v>
          </cell>
          <cell r="DF429">
            <v>0</v>
          </cell>
          <cell r="DG429">
            <v>0</v>
          </cell>
          <cell r="DH429">
            <v>0</v>
          </cell>
          <cell r="DI429">
            <v>0</v>
          </cell>
          <cell r="DJ429">
            <v>0</v>
          </cell>
          <cell r="DK429">
            <v>0</v>
          </cell>
          <cell r="DL429">
            <v>0</v>
          </cell>
          <cell r="DM429">
            <v>0</v>
          </cell>
          <cell r="DN429">
            <v>0</v>
          </cell>
          <cell r="DO429">
            <v>0</v>
          </cell>
          <cell r="DP429">
            <v>0</v>
          </cell>
          <cell r="DQ429">
            <v>0</v>
          </cell>
          <cell r="DR429">
            <v>0</v>
          </cell>
          <cell r="DS429">
            <v>0</v>
          </cell>
          <cell r="DT429">
            <v>0</v>
          </cell>
          <cell r="DU429">
            <v>0</v>
          </cell>
          <cell r="DV429">
            <v>0</v>
          </cell>
          <cell r="DW429">
            <v>0</v>
          </cell>
          <cell r="DX429">
            <v>0</v>
          </cell>
          <cell r="DY429">
            <v>0</v>
          </cell>
          <cell r="DZ429">
            <v>0</v>
          </cell>
          <cell r="EA429">
            <v>0</v>
          </cell>
          <cell r="EB429">
            <v>0</v>
          </cell>
          <cell r="EC429">
            <v>0</v>
          </cell>
          <cell r="ED429">
            <v>0</v>
          </cell>
        </row>
        <row r="430"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0</v>
          </cell>
          <cell r="Z430">
            <v>0</v>
          </cell>
          <cell r="AA430">
            <v>0</v>
          </cell>
          <cell r="AB430">
            <v>0</v>
          </cell>
          <cell r="AC430">
            <v>0</v>
          </cell>
          <cell r="AD430">
            <v>0</v>
          </cell>
          <cell r="AE430">
            <v>0</v>
          </cell>
          <cell r="AF430">
            <v>0</v>
          </cell>
          <cell r="AG430">
            <v>0</v>
          </cell>
          <cell r="AH430">
            <v>0</v>
          </cell>
          <cell r="AI430">
            <v>0</v>
          </cell>
          <cell r="AJ430">
            <v>0</v>
          </cell>
          <cell r="AK430">
            <v>0</v>
          </cell>
          <cell r="AL430">
            <v>0</v>
          </cell>
          <cell r="AM430">
            <v>0</v>
          </cell>
          <cell r="AN430">
            <v>0</v>
          </cell>
          <cell r="AO430">
            <v>0</v>
          </cell>
          <cell r="AP430">
            <v>0</v>
          </cell>
          <cell r="AQ430">
            <v>0</v>
          </cell>
          <cell r="AR430">
            <v>0</v>
          </cell>
          <cell r="AS430">
            <v>0</v>
          </cell>
          <cell r="AT430">
            <v>0</v>
          </cell>
          <cell r="AU430">
            <v>0</v>
          </cell>
          <cell r="AV430">
            <v>0</v>
          </cell>
          <cell r="AW430">
            <v>0</v>
          </cell>
          <cell r="AX430">
            <v>0</v>
          </cell>
          <cell r="AY430">
            <v>0</v>
          </cell>
          <cell r="AZ430">
            <v>0</v>
          </cell>
          <cell r="BA430">
            <v>0</v>
          </cell>
          <cell r="BB430">
            <v>0</v>
          </cell>
          <cell r="BC430">
            <v>0</v>
          </cell>
          <cell r="BD430">
            <v>0</v>
          </cell>
          <cell r="BE430">
            <v>0</v>
          </cell>
          <cell r="BF430">
            <v>0</v>
          </cell>
          <cell r="BG430">
            <v>0</v>
          </cell>
          <cell r="BH430">
            <v>0</v>
          </cell>
          <cell r="BI430">
            <v>0</v>
          </cell>
          <cell r="BJ430">
            <v>0</v>
          </cell>
          <cell r="BK430">
            <v>0</v>
          </cell>
          <cell r="BL430">
            <v>0</v>
          </cell>
          <cell r="BM430">
            <v>0</v>
          </cell>
          <cell r="BN430">
            <v>0</v>
          </cell>
          <cell r="BO430">
            <v>0</v>
          </cell>
          <cell r="BP430">
            <v>0</v>
          </cell>
          <cell r="BQ430">
            <v>0</v>
          </cell>
          <cell r="BR430">
            <v>0</v>
          </cell>
          <cell r="BS430">
            <v>0</v>
          </cell>
          <cell r="BT430">
            <v>0</v>
          </cell>
          <cell r="BU430">
            <v>0</v>
          </cell>
          <cell r="BV430">
            <v>0</v>
          </cell>
          <cell r="BW430">
            <v>0</v>
          </cell>
          <cell r="BX430">
            <v>0</v>
          </cell>
          <cell r="BY430">
            <v>0</v>
          </cell>
          <cell r="BZ430">
            <v>0</v>
          </cell>
          <cell r="CA430">
            <v>0</v>
          </cell>
          <cell r="CB430">
            <v>0</v>
          </cell>
          <cell r="CC430">
            <v>0</v>
          </cell>
          <cell r="CD430">
            <v>0</v>
          </cell>
          <cell r="CE430">
            <v>0</v>
          </cell>
          <cell r="CF430">
            <v>0</v>
          </cell>
          <cell r="CG430">
            <v>0</v>
          </cell>
          <cell r="CH430">
            <v>0</v>
          </cell>
          <cell r="CI430">
            <v>0</v>
          </cell>
          <cell r="CJ430">
            <v>0</v>
          </cell>
          <cell r="CK430">
            <v>0</v>
          </cell>
          <cell r="CL430">
            <v>0</v>
          </cell>
          <cell r="CM430">
            <v>0</v>
          </cell>
          <cell r="CN430">
            <v>0</v>
          </cell>
          <cell r="CO430">
            <v>0</v>
          </cell>
          <cell r="CP430">
            <v>0</v>
          </cell>
          <cell r="CQ430">
            <v>0</v>
          </cell>
          <cell r="CR430">
            <v>0</v>
          </cell>
          <cell r="CS430">
            <v>0</v>
          </cell>
          <cell r="CT430">
            <v>0</v>
          </cell>
          <cell r="CU430">
            <v>0</v>
          </cell>
          <cell r="CV430">
            <v>0</v>
          </cell>
          <cell r="CW430">
            <v>0</v>
          </cell>
          <cell r="CX430">
            <v>0</v>
          </cell>
          <cell r="CY430">
            <v>0</v>
          </cell>
          <cell r="CZ430">
            <v>0</v>
          </cell>
          <cell r="DA430">
            <v>0</v>
          </cell>
          <cell r="DB430">
            <v>0</v>
          </cell>
          <cell r="DC430">
            <v>0</v>
          </cell>
          <cell r="DD430">
            <v>0</v>
          </cell>
          <cell r="DE430">
            <v>0</v>
          </cell>
          <cell r="DF430">
            <v>0</v>
          </cell>
          <cell r="DG430">
            <v>0</v>
          </cell>
          <cell r="DH430">
            <v>0</v>
          </cell>
          <cell r="DI430">
            <v>0</v>
          </cell>
          <cell r="DJ430">
            <v>0</v>
          </cell>
          <cell r="DK430">
            <v>0</v>
          </cell>
          <cell r="DL430">
            <v>0</v>
          </cell>
          <cell r="DM430">
            <v>0</v>
          </cell>
          <cell r="DN430">
            <v>0</v>
          </cell>
          <cell r="DO430">
            <v>0</v>
          </cell>
          <cell r="DP430">
            <v>0</v>
          </cell>
          <cell r="DQ430">
            <v>0</v>
          </cell>
          <cell r="DR430">
            <v>0</v>
          </cell>
          <cell r="DS430">
            <v>0</v>
          </cell>
          <cell r="DT430">
            <v>0</v>
          </cell>
          <cell r="DU430">
            <v>0</v>
          </cell>
          <cell r="DV430">
            <v>0</v>
          </cell>
          <cell r="DW430">
            <v>0</v>
          </cell>
          <cell r="DX430">
            <v>0</v>
          </cell>
          <cell r="DY430">
            <v>0</v>
          </cell>
          <cell r="DZ430">
            <v>0</v>
          </cell>
          <cell r="EA430">
            <v>0</v>
          </cell>
          <cell r="EB430">
            <v>0</v>
          </cell>
          <cell r="EC430">
            <v>0</v>
          </cell>
          <cell r="ED430">
            <v>0</v>
          </cell>
        </row>
        <row r="431"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W431">
            <v>0</v>
          </cell>
          <cell r="X431">
            <v>0</v>
          </cell>
          <cell r="Y431">
            <v>0</v>
          </cell>
          <cell r="Z431">
            <v>0</v>
          </cell>
          <cell r="AA431">
            <v>0</v>
          </cell>
          <cell r="AB431">
            <v>0</v>
          </cell>
          <cell r="AC431">
            <v>0</v>
          </cell>
          <cell r="AD431">
            <v>0</v>
          </cell>
          <cell r="AE431">
            <v>0</v>
          </cell>
          <cell r="AF431">
            <v>0</v>
          </cell>
          <cell r="AG431">
            <v>0</v>
          </cell>
          <cell r="AH431">
            <v>0</v>
          </cell>
          <cell r="AI431">
            <v>0</v>
          </cell>
          <cell r="AJ431">
            <v>0</v>
          </cell>
          <cell r="AK431">
            <v>0</v>
          </cell>
          <cell r="AL431">
            <v>0</v>
          </cell>
          <cell r="AM431">
            <v>0</v>
          </cell>
          <cell r="AN431">
            <v>0</v>
          </cell>
          <cell r="AO431">
            <v>0</v>
          </cell>
          <cell r="AP431">
            <v>0</v>
          </cell>
          <cell r="AQ431">
            <v>0</v>
          </cell>
          <cell r="AR431">
            <v>0</v>
          </cell>
          <cell r="AS431">
            <v>0</v>
          </cell>
          <cell r="AT431">
            <v>0</v>
          </cell>
          <cell r="AU431">
            <v>0</v>
          </cell>
          <cell r="AV431">
            <v>0</v>
          </cell>
          <cell r="AW431">
            <v>0</v>
          </cell>
          <cell r="AX431">
            <v>0</v>
          </cell>
          <cell r="AY431">
            <v>0</v>
          </cell>
          <cell r="AZ431">
            <v>0</v>
          </cell>
          <cell r="BA431">
            <v>0</v>
          </cell>
          <cell r="BB431">
            <v>0</v>
          </cell>
          <cell r="BC431">
            <v>0</v>
          </cell>
          <cell r="BD431">
            <v>0</v>
          </cell>
          <cell r="BE431">
            <v>0</v>
          </cell>
          <cell r="BF431">
            <v>0</v>
          </cell>
          <cell r="BG431">
            <v>0</v>
          </cell>
          <cell r="BH431">
            <v>0</v>
          </cell>
          <cell r="BI431">
            <v>0</v>
          </cell>
          <cell r="BJ431">
            <v>0</v>
          </cell>
          <cell r="BK431">
            <v>0</v>
          </cell>
          <cell r="BL431">
            <v>0</v>
          </cell>
          <cell r="BM431">
            <v>0</v>
          </cell>
          <cell r="BN431">
            <v>0</v>
          </cell>
          <cell r="BO431">
            <v>0</v>
          </cell>
          <cell r="BP431">
            <v>0</v>
          </cell>
          <cell r="BQ431">
            <v>0</v>
          </cell>
          <cell r="BR431">
            <v>0</v>
          </cell>
          <cell r="BS431">
            <v>0</v>
          </cell>
          <cell r="BT431">
            <v>0</v>
          </cell>
          <cell r="BU431">
            <v>0</v>
          </cell>
          <cell r="BV431">
            <v>0</v>
          </cell>
          <cell r="BW431">
            <v>0</v>
          </cell>
          <cell r="BX431">
            <v>0</v>
          </cell>
          <cell r="BY431">
            <v>0</v>
          </cell>
          <cell r="BZ431">
            <v>0</v>
          </cell>
          <cell r="CA431">
            <v>0</v>
          </cell>
          <cell r="CB431">
            <v>0</v>
          </cell>
          <cell r="CC431">
            <v>0</v>
          </cell>
          <cell r="CD431">
            <v>0</v>
          </cell>
          <cell r="CE431">
            <v>0</v>
          </cell>
          <cell r="CF431">
            <v>0</v>
          </cell>
          <cell r="CG431">
            <v>0</v>
          </cell>
          <cell r="CH431">
            <v>0</v>
          </cell>
          <cell r="CI431">
            <v>0</v>
          </cell>
          <cell r="CJ431">
            <v>0</v>
          </cell>
          <cell r="CK431">
            <v>0</v>
          </cell>
          <cell r="CL431">
            <v>0</v>
          </cell>
          <cell r="CM431">
            <v>0</v>
          </cell>
          <cell r="CN431">
            <v>0</v>
          </cell>
          <cell r="CO431">
            <v>0</v>
          </cell>
          <cell r="CP431">
            <v>0</v>
          </cell>
          <cell r="CQ431">
            <v>0</v>
          </cell>
          <cell r="CR431">
            <v>0</v>
          </cell>
          <cell r="CS431">
            <v>0</v>
          </cell>
          <cell r="CT431">
            <v>0</v>
          </cell>
          <cell r="CU431">
            <v>0</v>
          </cell>
          <cell r="CV431">
            <v>0</v>
          </cell>
          <cell r="CW431">
            <v>0</v>
          </cell>
          <cell r="CX431">
            <v>0</v>
          </cell>
          <cell r="CY431">
            <v>0</v>
          </cell>
          <cell r="CZ431">
            <v>0</v>
          </cell>
          <cell r="DA431">
            <v>0</v>
          </cell>
          <cell r="DB431">
            <v>0</v>
          </cell>
          <cell r="DC431">
            <v>0</v>
          </cell>
          <cell r="DD431">
            <v>0</v>
          </cell>
          <cell r="DE431">
            <v>0</v>
          </cell>
          <cell r="DF431">
            <v>0</v>
          </cell>
          <cell r="DG431">
            <v>0</v>
          </cell>
          <cell r="DH431">
            <v>0</v>
          </cell>
          <cell r="DI431">
            <v>0</v>
          </cell>
          <cell r="DJ431">
            <v>0</v>
          </cell>
          <cell r="DK431">
            <v>0</v>
          </cell>
          <cell r="DL431">
            <v>0</v>
          </cell>
          <cell r="DM431">
            <v>0</v>
          </cell>
          <cell r="DN431">
            <v>0</v>
          </cell>
          <cell r="DO431">
            <v>0</v>
          </cell>
          <cell r="DP431">
            <v>0</v>
          </cell>
          <cell r="DQ431">
            <v>0</v>
          </cell>
          <cell r="DR431">
            <v>0</v>
          </cell>
          <cell r="DS431">
            <v>0</v>
          </cell>
          <cell r="DT431">
            <v>0</v>
          </cell>
          <cell r="DU431">
            <v>0</v>
          </cell>
          <cell r="DV431">
            <v>0</v>
          </cell>
          <cell r="DW431">
            <v>0</v>
          </cell>
          <cell r="DX431">
            <v>0</v>
          </cell>
          <cell r="DY431">
            <v>0</v>
          </cell>
          <cell r="DZ431">
            <v>0</v>
          </cell>
          <cell r="EA431">
            <v>0</v>
          </cell>
          <cell r="EB431">
            <v>0</v>
          </cell>
          <cell r="EC431">
            <v>0</v>
          </cell>
          <cell r="ED431">
            <v>0</v>
          </cell>
        </row>
        <row r="432"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Z432">
            <v>0</v>
          </cell>
          <cell r="AA432">
            <v>0</v>
          </cell>
          <cell r="AB432">
            <v>0</v>
          </cell>
          <cell r="AC432">
            <v>0</v>
          </cell>
          <cell r="AD432">
            <v>0</v>
          </cell>
          <cell r="AE432">
            <v>0</v>
          </cell>
          <cell r="AF432">
            <v>0</v>
          </cell>
          <cell r="AG432">
            <v>0</v>
          </cell>
          <cell r="AH432">
            <v>0</v>
          </cell>
          <cell r="AI432">
            <v>0</v>
          </cell>
          <cell r="AJ432">
            <v>0</v>
          </cell>
          <cell r="AK432">
            <v>0</v>
          </cell>
          <cell r="AL432">
            <v>0</v>
          </cell>
          <cell r="AM432">
            <v>0</v>
          </cell>
          <cell r="AN432">
            <v>0</v>
          </cell>
          <cell r="AO432">
            <v>0</v>
          </cell>
          <cell r="AP432">
            <v>0</v>
          </cell>
          <cell r="AQ432">
            <v>0</v>
          </cell>
          <cell r="AR432">
            <v>0</v>
          </cell>
          <cell r="AS432">
            <v>0</v>
          </cell>
          <cell r="AT432">
            <v>0</v>
          </cell>
          <cell r="AU432">
            <v>0</v>
          </cell>
          <cell r="AV432">
            <v>0</v>
          </cell>
          <cell r="AW432">
            <v>0</v>
          </cell>
          <cell r="AX432">
            <v>0</v>
          </cell>
          <cell r="AY432">
            <v>0</v>
          </cell>
          <cell r="AZ432">
            <v>0</v>
          </cell>
          <cell r="BA432">
            <v>0</v>
          </cell>
          <cell r="BB432">
            <v>0</v>
          </cell>
          <cell r="BC432">
            <v>0</v>
          </cell>
          <cell r="BD432">
            <v>0</v>
          </cell>
          <cell r="BE432">
            <v>0</v>
          </cell>
          <cell r="BF432">
            <v>0</v>
          </cell>
          <cell r="BG432">
            <v>0</v>
          </cell>
          <cell r="BH432">
            <v>0</v>
          </cell>
          <cell r="BI432">
            <v>0</v>
          </cell>
          <cell r="BJ432">
            <v>0</v>
          </cell>
          <cell r="BK432">
            <v>0</v>
          </cell>
          <cell r="BL432">
            <v>0</v>
          </cell>
          <cell r="BM432">
            <v>0</v>
          </cell>
          <cell r="BN432">
            <v>0</v>
          </cell>
          <cell r="BO432">
            <v>0</v>
          </cell>
          <cell r="BP432">
            <v>0</v>
          </cell>
          <cell r="BQ432">
            <v>0</v>
          </cell>
          <cell r="BR432">
            <v>0</v>
          </cell>
          <cell r="BS432">
            <v>0</v>
          </cell>
          <cell r="BT432">
            <v>0</v>
          </cell>
          <cell r="BU432">
            <v>0</v>
          </cell>
          <cell r="BV432">
            <v>0</v>
          </cell>
          <cell r="BW432">
            <v>0</v>
          </cell>
          <cell r="BX432">
            <v>0</v>
          </cell>
          <cell r="BY432">
            <v>0</v>
          </cell>
          <cell r="BZ432">
            <v>0</v>
          </cell>
          <cell r="CA432">
            <v>0</v>
          </cell>
          <cell r="CB432">
            <v>0</v>
          </cell>
          <cell r="CC432">
            <v>0</v>
          </cell>
          <cell r="CD432">
            <v>0</v>
          </cell>
          <cell r="CE432">
            <v>0</v>
          </cell>
          <cell r="CF432">
            <v>0</v>
          </cell>
          <cell r="CG432">
            <v>0</v>
          </cell>
          <cell r="CH432">
            <v>0</v>
          </cell>
          <cell r="CI432">
            <v>0</v>
          </cell>
          <cell r="CJ432">
            <v>0</v>
          </cell>
          <cell r="CK432">
            <v>0</v>
          </cell>
          <cell r="CL432">
            <v>0</v>
          </cell>
          <cell r="CM432">
            <v>0</v>
          </cell>
          <cell r="CN432">
            <v>0</v>
          </cell>
          <cell r="CO432">
            <v>0</v>
          </cell>
          <cell r="CP432">
            <v>0</v>
          </cell>
          <cell r="CQ432">
            <v>0</v>
          </cell>
          <cell r="CR432">
            <v>0</v>
          </cell>
          <cell r="CS432">
            <v>0</v>
          </cell>
          <cell r="CT432">
            <v>0</v>
          </cell>
          <cell r="CU432">
            <v>0</v>
          </cell>
          <cell r="CV432">
            <v>0</v>
          </cell>
          <cell r="CW432">
            <v>0</v>
          </cell>
          <cell r="CX432">
            <v>0</v>
          </cell>
          <cell r="CY432">
            <v>0</v>
          </cell>
          <cell r="CZ432">
            <v>0</v>
          </cell>
          <cell r="DA432">
            <v>0</v>
          </cell>
          <cell r="DB432">
            <v>0</v>
          </cell>
          <cell r="DC432">
            <v>0</v>
          </cell>
          <cell r="DD432">
            <v>0</v>
          </cell>
          <cell r="DE432">
            <v>0</v>
          </cell>
          <cell r="DF432">
            <v>0</v>
          </cell>
          <cell r="DG432">
            <v>0</v>
          </cell>
          <cell r="DH432">
            <v>0</v>
          </cell>
          <cell r="DI432">
            <v>0</v>
          </cell>
          <cell r="DJ432">
            <v>0</v>
          </cell>
          <cell r="DK432">
            <v>0</v>
          </cell>
          <cell r="DL432">
            <v>0</v>
          </cell>
          <cell r="DM432">
            <v>0</v>
          </cell>
          <cell r="DN432">
            <v>0</v>
          </cell>
          <cell r="DO432">
            <v>0</v>
          </cell>
          <cell r="DP432">
            <v>0</v>
          </cell>
          <cell r="DQ432">
            <v>0</v>
          </cell>
          <cell r="DR432">
            <v>0</v>
          </cell>
          <cell r="DS432">
            <v>0</v>
          </cell>
          <cell r="DT432">
            <v>0</v>
          </cell>
          <cell r="DU432">
            <v>0</v>
          </cell>
          <cell r="DV432">
            <v>0</v>
          </cell>
          <cell r="DW432">
            <v>0</v>
          </cell>
          <cell r="DX432">
            <v>0</v>
          </cell>
          <cell r="DY432">
            <v>0</v>
          </cell>
          <cell r="DZ432">
            <v>0</v>
          </cell>
          <cell r="EA432">
            <v>0</v>
          </cell>
          <cell r="EB432">
            <v>0</v>
          </cell>
          <cell r="EC432">
            <v>0</v>
          </cell>
          <cell r="ED432">
            <v>0</v>
          </cell>
        </row>
        <row r="433"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Z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  <cell r="AE433">
            <v>0</v>
          </cell>
          <cell r="AF433">
            <v>0</v>
          </cell>
          <cell r="AG433">
            <v>0</v>
          </cell>
          <cell r="AH433">
            <v>0</v>
          </cell>
          <cell r="AI433">
            <v>0</v>
          </cell>
          <cell r="AJ433">
            <v>0</v>
          </cell>
          <cell r="AK433">
            <v>0</v>
          </cell>
          <cell r="AL433">
            <v>0</v>
          </cell>
          <cell r="AM433">
            <v>0</v>
          </cell>
          <cell r="AN433">
            <v>0</v>
          </cell>
          <cell r="AO433">
            <v>0</v>
          </cell>
          <cell r="AP433">
            <v>0</v>
          </cell>
          <cell r="AQ433">
            <v>0</v>
          </cell>
          <cell r="AR433">
            <v>0</v>
          </cell>
          <cell r="AS433">
            <v>0</v>
          </cell>
          <cell r="AT433">
            <v>0</v>
          </cell>
          <cell r="AU433">
            <v>0</v>
          </cell>
          <cell r="AV433">
            <v>0</v>
          </cell>
          <cell r="AW433">
            <v>0</v>
          </cell>
          <cell r="AX433">
            <v>0</v>
          </cell>
          <cell r="AY433">
            <v>0</v>
          </cell>
          <cell r="AZ433">
            <v>0</v>
          </cell>
          <cell r="BA433">
            <v>0</v>
          </cell>
          <cell r="BB433">
            <v>0</v>
          </cell>
          <cell r="BC433">
            <v>0</v>
          </cell>
          <cell r="BD433">
            <v>0</v>
          </cell>
          <cell r="BE433">
            <v>0</v>
          </cell>
          <cell r="BF433">
            <v>0</v>
          </cell>
          <cell r="BG433">
            <v>0</v>
          </cell>
          <cell r="BH433">
            <v>0</v>
          </cell>
          <cell r="BI433">
            <v>0</v>
          </cell>
          <cell r="BJ433">
            <v>0</v>
          </cell>
          <cell r="BK433">
            <v>0</v>
          </cell>
          <cell r="BL433">
            <v>0</v>
          </cell>
          <cell r="BM433">
            <v>0</v>
          </cell>
          <cell r="BN433">
            <v>0</v>
          </cell>
          <cell r="BO433">
            <v>0</v>
          </cell>
          <cell r="BP433">
            <v>0</v>
          </cell>
          <cell r="BQ433">
            <v>0</v>
          </cell>
          <cell r="BR433">
            <v>0</v>
          </cell>
          <cell r="BS433">
            <v>0</v>
          </cell>
          <cell r="BT433">
            <v>0</v>
          </cell>
          <cell r="BU433">
            <v>0</v>
          </cell>
          <cell r="BV433">
            <v>0</v>
          </cell>
          <cell r="BW433">
            <v>0</v>
          </cell>
          <cell r="BX433">
            <v>0</v>
          </cell>
          <cell r="BY433">
            <v>0</v>
          </cell>
          <cell r="BZ433">
            <v>0</v>
          </cell>
          <cell r="CA433">
            <v>0</v>
          </cell>
          <cell r="CB433">
            <v>0</v>
          </cell>
          <cell r="CC433">
            <v>0</v>
          </cell>
          <cell r="CD433">
            <v>0</v>
          </cell>
          <cell r="CE433">
            <v>0</v>
          </cell>
          <cell r="CF433">
            <v>0</v>
          </cell>
          <cell r="CG433">
            <v>0</v>
          </cell>
          <cell r="CH433">
            <v>0</v>
          </cell>
          <cell r="CI433">
            <v>0</v>
          </cell>
          <cell r="CJ433">
            <v>0</v>
          </cell>
          <cell r="CK433">
            <v>0</v>
          </cell>
          <cell r="CL433">
            <v>0</v>
          </cell>
          <cell r="CM433">
            <v>0</v>
          </cell>
          <cell r="CN433">
            <v>0</v>
          </cell>
          <cell r="CO433">
            <v>0</v>
          </cell>
          <cell r="CP433">
            <v>0</v>
          </cell>
          <cell r="CQ433">
            <v>0</v>
          </cell>
          <cell r="CR433">
            <v>0</v>
          </cell>
          <cell r="CS433">
            <v>0</v>
          </cell>
          <cell r="CT433">
            <v>0</v>
          </cell>
          <cell r="CU433">
            <v>0</v>
          </cell>
          <cell r="CV433">
            <v>0</v>
          </cell>
          <cell r="CW433">
            <v>0</v>
          </cell>
          <cell r="CX433">
            <v>0</v>
          </cell>
          <cell r="CY433">
            <v>0</v>
          </cell>
          <cell r="CZ433">
            <v>0</v>
          </cell>
          <cell r="DA433">
            <v>0</v>
          </cell>
          <cell r="DB433">
            <v>0</v>
          </cell>
          <cell r="DC433">
            <v>0</v>
          </cell>
          <cell r="DD433">
            <v>0</v>
          </cell>
          <cell r="DE433">
            <v>0</v>
          </cell>
          <cell r="DF433">
            <v>0</v>
          </cell>
          <cell r="DG433">
            <v>0</v>
          </cell>
          <cell r="DH433">
            <v>0</v>
          </cell>
          <cell r="DI433">
            <v>0</v>
          </cell>
          <cell r="DJ433">
            <v>0</v>
          </cell>
          <cell r="DK433">
            <v>0</v>
          </cell>
          <cell r="DL433">
            <v>0</v>
          </cell>
          <cell r="DM433">
            <v>0</v>
          </cell>
          <cell r="DN433">
            <v>0</v>
          </cell>
          <cell r="DO433">
            <v>0</v>
          </cell>
          <cell r="DP433">
            <v>0</v>
          </cell>
          <cell r="DQ433">
            <v>0</v>
          </cell>
          <cell r="DR433">
            <v>0</v>
          </cell>
          <cell r="DS433">
            <v>0</v>
          </cell>
          <cell r="DT433">
            <v>0</v>
          </cell>
          <cell r="DU433">
            <v>0</v>
          </cell>
          <cell r="DV433">
            <v>0</v>
          </cell>
          <cell r="DW433">
            <v>0</v>
          </cell>
          <cell r="DX433">
            <v>0</v>
          </cell>
          <cell r="DY433">
            <v>0</v>
          </cell>
          <cell r="DZ433">
            <v>0</v>
          </cell>
          <cell r="EA433">
            <v>0</v>
          </cell>
          <cell r="EB433">
            <v>0</v>
          </cell>
          <cell r="EC433">
            <v>0</v>
          </cell>
          <cell r="ED433">
            <v>0</v>
          </cell>
        </row>
        <row r="434"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0</v>
          </cell>
          <cell r="AE434">
            <v>0</v>
          </cell>
          <cell r="AF434">
            <v>0</v>
          </cell>
          <cell r="AG434">
            <v>0</v>
          </cell>
          <cell r="AH434">
            <v>0</v>
          </cell>
          <cell r="AI434">
            <v>0</v>
          </cell>
          <cell r="AJ434">
            <v>0</v>
          </cell>
          <cell r="AK434">
            <v>0</v>
          </cell>
          <cell r="AL434">
            <v>0</v>
          </cell>
          <cell r="AM434">
            <v>0</v>
          </cell>
          <cell r="AN434">
            <v>0</v>
          </cell>
          <cell r="AO434">
            <v>0</v>
          </cell>
          <cell r="AP434">
            <v>0</v>
          </cell>
          <cell r="AQ434">
            <v>0</v>
          </cell>
          <cell r="AR434">
            <v>0</v>
          </cell>
          <cell r="AS434">
            <v>0</v>
          </cell>
          <cell r="AT434">
            <v>0</v>
          </cell>
          <cell r="AU434">
            <v>0</v>
          </cell>
          <cell r="AV434">
            <v>0</v>
          </cell>
          <cell r="AW434">
            <v>0</v>
          </cell>
          <cell r="AX434">
            <v>0</v>
          </cell>
          <cell r="AY434">
            <v>0</v>
          </cell>
          <cell r="AZ434">
            <v>0</v>
          </cell>
          <cell r="BA434">
            <v>0</v>
          </cell>
          <cell r="BB434">
            <v>0</v>
          </cell>
          <cell r="BC434">
            <v>0</v>
          </cell>
          <cell r="BD434">
            <v>0</v>
          </cell>
          <cell r="BE434">
            <v>0</v>
          </cell>
          <cell r="BF434">
            <v>0</v>
          </cell>
          <cell r="BG434">
            <v>0</v>
          </cell>
          <cell r="BH434">
            <v>0</v>
          </cell>
          <cell r="BI434">
            <v>0</v>
          </cell>
          <cell r="BJ434">
            <v>0</v>
          </cell>
          <cell r="BK434">
            <v>0</v>
          </cell>
          <cell r="BL434">
            <v>0</v>
          </cell>
          <cell r="BM434">
            <v>0</v>
          </cell>
          <cell r="BN434">
            <v>0</v>
          </cell>
          <cell r="BO434">
            <v>0</v>
          </cell>
          <cell r="BP434">
            <v>0</v>
          </cell>
          <cell r="BQ434">
            <v>0</v>
          </cell>
          <cell r="BR434">
            <v>0</v>
          </cell>
          <cell r="BS434">
            <v>0</v>
          </cell>
          <cell r="BT434">
            <v>0</v>
          </cell>
          <cell r="BU434">
            <v>0</v>
          </cell>
          <cell r="BV434">
            <v>0</v>
          </cell>
          <cell r="BW434">
            <v>0</v>
          </cell>
          <cell r="BX434">
            <v>0</v>
          </cell>
          <cell r="BY434">
            <v>0</v>
          </cell>
          <cell r="BZ434">
            <v>0</v>
          </cell>
          <cell r="CA434">
            <v>0</v>
          </cell>
          <cell r="CB434">
            <v>0</v>
          </cell>
          <cell r="CC434">
            <v>0</v>
          </cell>
          <cell r="CD434">
            <v>0</v>
          </cell>
          <cell r="CE434">
            <v>0</v>
          </cell>
          <cell r="CF434">
            <v>0</v>
          </cell>
          <cell r="CG434">
            <v>0</v>
          </cell>
          <cell r="CH434">
            <v>0</v>
          </cell>
          <cell r="CI434">
            <v>0</v>
          </cell>
          <cell r="CJ434">
            <v>0</v>
          </cell>
          <cell r="CK434">
            <v>0</v>
          </cell>
          <cell r="CL434">
            <v>0</v>
          </cell>
          <cell r="CM434">
            <v>0</v>
          </cell>
          <cell r="CN434">
            <v>0</v>
          </cell>
          <cell r="CO434">
            <v>0</v>
          </cell>
          <cell r="CP434">
            <v>0</v>
          </cell>
          <cell r="CQ434">
            <v>0</v>
          </cell>
          <cell r="CR434">
            <v>0</v>
          </cell>
          <cell r="CS434">
            <v>0</v>
          </cell>
          <cell r="CT434">
            <v>0</v>
          </cell>
          <cell r="CU434">
            <v>0</v>
          </cell>
          <cell r="CV434">
            <v>0</v>
          </cell>
          <cell r="CW434">
            <v>0</v>
          </cell>
          <cell r="CX434">
            <v>0</v>
          </cell>
          <cell r="CY434">
            <v>0</v>
          </cell>
          <cell r="CZ434">
            <v>0</v>
          </cell>
          <cell r="DA434">
            <v>0</v>
          </cell>
          <cell r="DB434">
            <v>0</v>
          </cell>
          <cell r="DC434">
            <v>0</v>
          </cell>
          <cell r="DD434">
            <v>0</v>
          </cell>
          <cell r="DE434">
            <v>0</v>
          </cell>
          <cell r="DF434">
            <v>0</v>
          </cell>
          <cell r="DG434">
            <v>0</v>
          </cell>
          <cell r="DH434">
            <v>0</v>
          </cell>
          <cell r="DI434">
            <v>0</v>
          </cell>
          <cell r="DJ434">
            <v>0</v>
          </cell>
          <cell r="DK434">
            <v>0</v>
          </cell>
          <cell r="DL434">
            <v>0</v>
          </cell>
          <cell r="DM434">
            <v>0</v>
          </cell>
          <cell r="DN434">
            <v>0</v>
          </cell>
          <cell r="DO434">
            <v>0</v>
          </cell>
          <cell r="DP434">
            <v>0</v>
          </cell>
          <cell r="DQ434">
            <v>0</v>
          </cell>
          <cell r="DR434">
            <v>0</v>
          </cell>
          <cell r="DS434">
            <v>0</v>
          </cell>
          <cell r="DT434">
            <v>0</v>
          </cell>
          <cell r="DU434">
            <v>0</v>
          </cell>
          <cell r="DV434">
            <v>0</v>
          </cell>
          <cell r="DW434">
            <v>0</v>
          </cell>
          <cell r="DX434">
            <v>0</v>
          </cell>
          <cell r="DY434">
            <v>0</v>
          </cell>
          <cell r="DZ434">
            <v>0</v>
          </cell>
          <cell r="EA434">
            <v>0</v>
          </cell>
          <cell r="EB434">
            <v>0</v>
          </cell>
          <cell r="EC434">
            <v>0</v>
          </cell>
          <cell r="ED434">
            <v>0</v>
          </cell>
        </row>
        <row r="435"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0</v>
          </cell>
          <cell r="X435">
            <v>0</v>
          </cell>
          <cell r="Y435">
            <v>0</v>
          </cell>
          <cell r="Z435">
            <v>0</v>
          </cell>
          <cell r="AA435">
            <v>0</v>
          </cell>
          <cell r="AB435">
            <v>0</v>
          </cell>
          <cell r="AC435">
            <v>0</v>
          </cell>
          <cell r="AD435">
            <v>0</v>
          </cell>
          <cell r="AE435">
            <v>0</v>
          </cell>
          <cell r="AF435">
            <v>0</v>
          </cell>
          <cell r="AG435">
            <v>0</v>
          </cell>
          <cell r="AH435">
            <v>0</v>
          </cell>
          <cell r="AI435">
            <v>0</v>
          </cell>
          <cell r="AJ435">
            <v>0</v>
          </cell>
          <cell r="AK435">
            <v>0</v>
          </cell>
          <cell r="AL435">
            <v>0</v>
          </cell>
          <cell r="AM435">
            <v>0</v>
          </cell>
          <cell r="AN435">
            <v>0</v>
          </cell>
          <cell r="AO435">
            <v>0</v>
          </cell>
          <cell r="AP435">
            <v>0</v>
          </cell>
          <cell r="AQ435">
            <v>0</v>
          </cell>
          <cell r="AR435">
            <v>0</v>
          </cell>
          <cell r="AS435">
            <v>0</v>
          </cell>
          <cell r="AT435">
            <v>0</v>
          </cell>
          <cell r="AU435">
            <v>0</v>
          </cell>
          <cell r="AV435">
            <v>0</v>
          </cell>
          <cell r="AW435">
            <v>0</v>
          </cell>
          <cell r="AX435">
            <v>0</v>
          </cell>
          <cell r="AY435">
            <v>0</v>
          </cell>
          <cell r="AZ435">
            <v>0</v>
          </cell>
          <cell r="BA435">
            <v>0</v>
          </cell>
          <cell r="BB435">
            <v>0</v>
          </cell>
          <cell r="BC435">
            <v>0</v>
          </cell>
          <cell r="BD435">
            <v>0</v>
          </cell>
          <cell r="BE435">
            <v>0</v>
          </cell>
          <cell r="BF435">
            <v>0</v>
          </cell>
          <cell r="BG435">
            <v>0</v>
          </cell>
          <cell r="BH435">
            <v>0</v>
          </cell>
          <cell r="BI435">
            <v>0</v>
          </cell>
          <cell r="BJ435">
            <v>0</v>
          </cell>
          <cell r="BK435">
            <v>0</v>
          </cell>
          <cell r="BL435">
            <v>0</v>
          </cell>
          <cell r="BM435">
            <v>0</v>
          </cell>
          <cell r="BN435">
            <v>0</v>
          </cell>
          <cell r="BO435">
            <v>0</v>
          </cell>
          <cell r="BP435">
            <v>0</v>
          </cell>
          <cell r="BQ435">
            <v>0</v>
          </cell>
          <cell r="BR435">
            <v>0</v>
          </cell>
          <cell r="BS435">
            <v>0</v>
          </cell>
          <cell r="BT435">
            <v>0</v>
          </cell>
          <cell r="BU435">
            <v>0</v>
          </cell>
          <cell r="BV435">
            <v>0</v>
          </cell>
          <cell r="BW435">
            <v>0</v>
          </cell>
          <cell r="BX435">
            <v>0</v>
          </cell>
          <cell r="BY435">
            <v>0</v>
          </cell>
          <cell r="BZ435">
            <v>0</v>
          </cell>
          <cell r="CA435">
            <v>0</v>
          </cell>
          <cell r="CB435">
            <v>0</v>
          </cell>
          <cell r="CC435">
            <v>0</v>
          </cell>
          <cell r="CD435">
            <v>0</v>
          </cell>
          <cell r="CE435">
            <v>0</v>
          </cell>
          <cell r="CF435">
            <v>0</v>
          </cell>
          <cell r="CG435">
            <v>0</v>
          </cell>
          <cell r="CH435">
            <v>0</v>
          </cell>
          <cell r="CI435">
            <v>0</v>
          </cell>
          <cell r="CJ435">
            <v>0</v>
          </cell>
          <cell r="CK435">
            <v>0</v>
          </cell>
          <cell r="CL435">
            <v>0</v>
          </cell>
          <cell r="CM435">
            <v>0</v>
          </cell>
          <cell r="CN435">
            <v>0</v>
          </cell>
          <cell r="CO435">
            <v>0</v>
          </cell>
          <cell r="CP435">
            <v>0</v>
          </cell>
          <cell r="CQ435">
            <v>0</v>
          </cell>
          <cell r="CR435">
            <v>0</v>
          </cell>
          <cell r="CS435">
            <v>0</v>
          </cell>
          <cell r="CT435">
            <v>0</v>
          </cell>
          <cell r="CU435">
            <v>0</v>
          </cell>
          <cell r="CV435">
            <v>0</v>
          </cell>
          <cell r="CW435">
            <v>0</v>
          </cell>
          <cell r="CX435">
            <v>0</v>
          </cell>
          <cell r="CY435">
            <v>0</v>
          </cell>
          <cell r="CZ435">
            <v>0</v>
          </cell>
          <cell r="DA435">
            <v>0</v>
          </cell>
          <cell r="DB435">
            <v>0</v>
          </cell>
          <cell r="DC435">
            <v>0</v>
          </cell>
          <cell r="DD435">
            <v>0</v>
          </cell>
          <cell r="DE435">
            <v>0</v>
          </cell>
          <cell r="DF435">
            <v>0</v>
          </cell>
          <cell r="DG435">
            <v>0</v>
          </cell>
          <cell r="DH435">
            <v>0</v>
          </cell>
          <cell r="DI435">
            <v>0</v>
          </cell>
          <cell r="DJ435">
            <v>0</v>
          </cell>
          <cell r="DK435">
            <v>0</v>
          </cell>
          <cell r="DL435">
            <v>0</v>
          </cell>
          <cell r="DM435">
            <v>0</v>
          </cell>
          <cell r="DN435">
            <v>0</v>
          </cell>
          <cell r="DO435">
            <v>0</v>
          </cell>
          <cell r="DP435">
            <v>0</v>
          </cell>
          <cell r="DQ435">
            <v>0</v>
          </cell>
          <cell r="DR435">
            <v>0</v>
          </cell>
          <cell r="DS435">
            <v>0</v>
          </cell>
          <cell r="DT435">
            <v>0</v>
          </cell>
          <cell r="DU435">
            <v>0</v>
          </cell>
          <cell r="DV435">
            <v>0</v>
          </cell>
          <cell r="DW435">
            <v>0</v>
          </cell>
          <cell r="DX435">
            <v>0</v>
          </cell>
          <cell r="DY435">
            <v>0</v>
          </cell>
          <cell r="DZ435">
            <v>0</v>
          </cell>
          <cell r="EA435">
            <v>0</v>
          </cell>
          <cell r="EB435">
            <v>0</v>
          </cell>
          <cell r="EC435">
            <v>0</v>
          </cell>
          <cell r="ED435">
            <v>0</v>
          </cell>
        </row>
        <row r="436"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Z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0</v>
          </cell>
          <cell r="AE436">
            <v>0</v>
          </cell>
          <cell r="AF436">
            <v>0</v>
          </cell>
          <cell r="AG436">
            <v>0</v>
          </cell>
          <cell r="AH436">
            <v>0</v>
          </cell>
          <cell r="AI436">
            <v>0</v>
          </cell>
          <cell r="AJ436">
            <v>0</v>
          </cell>
          <cell r="AK436">
            <v>0</v>
          </cell>
          <cell r="AL436">
            <v>0</v>
          </cell>
          <cell r="AM436">
            <v>0</v>
          </cell>
          <cell r="AN436">
            <v>0</v>
          </cell>
          <cell r="AO436">
            <v>0</v>
          </cell>
          <cell r="AP436">
            <v>0</v>
          </cell>
          <cell r="AQ436">
            <v>0</v>
          </cell>
          <cell r="AR436">
            <v>0</v>
          </cell>
          <cell r="AS436">
            <v>0</v>
          </cell>
          <cell r="AT436">
            <v>0</v>
          </cell>
          <cell r="AU436">
            <v>0</v>
          </cell>
          <cell r="AV436">
            <v>0</v>
          </cell>
          <cell r="AW436">
            <v>0</v>
          </cell>
          <cell r="AX436">
            <v>0</v>
          </cell>
          <cell r="AY436">
            <v>0</v>
          </cell>
          <cell r="AZ436">
            <v>0</v>
          </cell>
          <cell r="BA436">
            <v>0</v>
          </cell>
          <cell r="BB436">
            <v>0</v>
          </cell>
          <cell r="BC436">
            <v>0</v>
          </cell>
          <cell r="BD436">
            <v>0</v>
          </cell>
          <cell r="BE436">
            <v>0</v>
          </cell>
          <cell r="BF436">
            <v>0</v>
          </cell>
          <cell r="BG436">
            <v>0</v>
          </cell>
          <cell r="BH436">
            <v>0</v>
          </cell>
          <cell r="BI436">
            <v>0</v>
          </cell>
          <cell r="BJ436">
            <v>0</v>
          </cell>
          <cell r="BK436">
            <v>0</v>
          </cell>
          <cell r="BL436">
            <v>0</v>
          </cell>
          <cell r="BM436">
            <v>0</v>
          </cell>
          <cell r="BN436">
            <v>0</v>
          </cell>
          <cell r="BO436">
            <v>0</v>
          </cell>
          <cell r="BP436">
            <v>0</v>
          </cell>
          <cell r="BQ436">
            <v>0</v>
          </cell>
          <cell r="BR436">
            <v>0</v>
          </cell>
          <cell r="BS436">
            <v>0</v>
          </cell>
          <cell r="BT436">
            <v>0</v>
          </cell>
          <cell r="BU436">
            <v>0</v>
          </cell>
          <cell r="BV436">
            <v>0</v>
          </cell>
          <cell r="BW436">
            <v>0</v>
          </cell>
          <cell r="BX436">
            <v>0</v>
          </cell>
          <cell r="BY436">
            <v>0</v>
          </cell>
          <cell r="BZ436">
            <v>0</v>
          </cell>
          <cell r="CA436">
            <v>0</v>
          </cell>
          <cell r="CB436">
            <v>0</v>
          </cell>
          <cell r="CC436">
            <v>0</v>
          </cell>
          <cell r="CD436">
            <v>0</v>
          </cell>
          <cell r="CE436">
            <v>0</v>
          </cell>
          <cell r="CF436">
            <v>0</v>
          </cell>
          <cell r="CG436">
            <v>0</v>
          </cell>
          <cell r="CH436">
            <v>0</v>
          </cell>
          <cell r="CI436">
            <v>0</v>
          </cell>
          <cell r="CJ436">
            <v>0</v>
          </cell>
          <cell r="CK436">
            <v>0</v>
          </cell>
          <cell r="CL436">
            <v>0</v>
          </cell>
          <cell r="CM436">
            <v>0</v>
          </cell>
          <cell r="CN436">
            <v>0</v>
          </cell>
          <cell r="CO436">
            <v>0</v>
          </cell>
          <cell r="CP436">
            <v>0</v>
          </cell>
          <cell r="CQ436">
            <v>0</v>
          </cell>
          <cell r="CR436">
            <v>0</v>
          </cell>
          <cell r="CS436">
            <v>0</v>
          </cell>
          <cell r="CT436">
            <v>0</v>
          </cell>
          <cell r="CU436">
            <v>0</v>
          </cell>
          <cell r="CV436">
            <v>0</v>
          </cell>
          <cell r="CW436">
            <v>0</v>
          </cell>
          <cell r="CX436">
            <v>0</v>
          </cell>
          <cell r="CY436">
            <v>0</v>
          </cell>
          <cell r="CZ436">
            <v>0</v>
          </cell>
          <cell r="DA436">
            <v>0</v>
          </cell>
          <cell r="DB436">
            <v>0</v>
          </cell>
          <cell r="DC436">
            <v>0</v>
          </cell>
          <cell r="DD436">
            <v>0</v>
          </cell>
          <cell r="DE436">
            <v>0</v>
          </cell>
          <cell r="DF436">
            <v>0</v>
          </cell>
          <cell r="DG436">
            <v>0</v>
          </cell>
          <cell r="DH436">
            <v>0</v>
          </cell>
          <cell r="DI436">
            <v>0</v>
          </cell>
          <cell r="DJ436">
            <v>0</v>
          </cell>
          <cell r="DK436">
            <v>0</v>
          </cell>
          <cell r="DL436">
            <v>0</v>
          </cell>
          <cell r="DM436">
            <v>0</v>
          </cell>
          <cell r="DN436">
            <v>0</v>
          </cell>
          <cell r="DO436">
            <v>0</v>
          </cell>
          <cell r="DP436">
            <v>0</v>
          </cell>
          <cell r="DQ436">
            <v>0</v>
          </cell>
          <cell r="DR436">
            <v>0</v>
          </cell>
          <cell r="DS436">
            <v>0</v>
          </cell>
          <cell r="DT436">
            <v>0</v>
          </cell>
          <cell r="DU436">
            <v>0</v>
          </cell>
          <cell r="DV436">
            <v>0</v>
          </cell>
          <cell r="DW436">
            <v>0</v>
          </cell>
          <cell r="DX436">
            <v>0</v>
          </cell>
          <cell r="DY436">
            <v>0</v>
          </cell>
          <cell r="DZ436">
            <v>0</v>
          </cell>
          <cell r="EA436">
            <v>0</v>
          </cell>
          <cell r="EB436">
            <v>0</v>
          </cell>
          <cell r="EC436">
            <v>0</v>
          </cell>
          <cell r="ED436">
            <v>0</v>
          </cell>
        </row>
        <row r="437"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V437">
            <v>0</v>
          </cell>
          <cell r="W437">
            <v>0</v>
          </cell>
          <cell r="X437">
            <v>0</v>
          </cell>
          <cell r="Y437">
            <v>0</v>
          </cell>
          <cell r="Z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  <cell r="AE437">
            <v>0</v>
          </cell>
          <cell r="AF437">
            <v>0</v>
          </cell>
          <cell r="AG437">
            <v>0</v>
          </cell>
          <cell r="AH437">
            <v>0</v>
          </cell>
          <cell r="AI437">
            <v>0</v>
          </cell>
          <cell r="AJ437">
            <v>0</v>
          </cell>
          <cell r="AK437">
            <v>0</v>
          </cell>
          <cell r="AL437">
            <v>0</v>
          </cell>
          <cell r="AM437">
            <v>0</v>
          </cell>
          <cell r="AN437">
            <v>0</v>
          </cell>
          <cell r="AO437">
            <v>0</v>
          </cell>
          <cell r="AP437">
            <v>0</v>
          </cell>
          <cell r="AQ437">
            <v>0</v>
          </cell>
          <cell r="AR437">
            <v>0</v>
          </cell>
          <cell r="AS437">
            <v>0</v>
          </cell>
          <cell r="AT437">
            <v>0</v>
          </cell>
          <cell r="AU437">
            <v>0</v>
          </cell>
          <cell r="AV437">
            <v>0</v>
          </cell>
          <cell r="AW437">
            <v>0</v>
          </cell>
          <cell r="AX437">
            <v>0</v>
          </cell>
          <cell r="AY437">
            <v>0</v>
          </cell>
          <cell r="AZ437">
            <v>0</v>
          </cell>
          <cell r="BA437">
            <v>0</v>
          </cell>
          <cell r="BB437">
            <v>0</v>
          </cell>
          <cell r="BC437">
            <v>0</v>
          </cell>
          <cell r="BD437">
            <v>0</v>
          </cell>
          <cell r="BE437">
            <v>0</v>
          </cell>
          <cell r="BF437">
            <v>0</v>
          </cell>
          <cell r="BG437">
            <v>0</v>
          </cell>
          <cell r="BH437">
            <v>0</v>
          </cell>
          <cell r="BI437">
            <v>0</v>
          </cell>
          <cell r="BJ437">
            <v>0</v>
          </cell>
          <cell r="BK437">
            <v>0</v>
          </cell>
          <cell r="BL437">
            <v>0</v>
          </cell>
          <cell r="BM437">
            <v>0</v>
          </cell>
          <cell r="BN437">
            <v>0</v>
          </cell>
          <cell r="BO437">
            <v>0</v>
          </cell>
          <cell r="BP437">
            <v>0</v>
          </cell>
          <cell r="BQ437">
            <v>0</v>
          </cell>
          <cell r="BR437">
            <v>0</v>
          </cell>
          <cell r="BS437">
            <v>0</v>
          </cell>
          <cell r="BT437">
            <v>0</v>
          </cell>
          <cell r="BU437">
            <v>0</v>
          </cell>
          <cell r="BV437">
            <v>0</v>
          </cell>
          <cell r="BW437">
            <v>0</v>
          </cell>
          <cell r="BX437">
            <v>0</v>
          </cell>
          <cell r="BY437">
            <v>0</v>
          </cell>
          <cell r="BZ437">
            <v>0</v>
          </cell>
          <cell r="CA437">
            <v>0</v>
          </cell>
          <cell r="CB437">
            <v>0</v>
          </cell>
          <cell r="CC437">
            <v>0</v>
          </cell>
          <cell r="CD437">
            <v>0</v>
          </cell>
          <cell r="CE437">
            <v>0</v>
          </cell>
          <cell r="CF437">
            <v>0</v>
          </cell>
          <cell r="CG437">
            <v>0</v>
          </cell>
          <cell r="CH437">
            <v>0</v>
          </cell>
          <cell r="CI437">
            <v>0</v>
          </cell>
          <cell r="CJ437">
            <v>0</v>
          </cell>
          <cell r="CK437">
            <v>0</v>
          </cell>
          <cell r="CL437">
            <v>0</v>
          </cell>
          <cell r="CM437">
            <v>0</v>
          </cell>
          <cell r="CN437">
            <v>0</v>
          </cell>
          <cell r="CO437">
            <v>0</v>
          </cell>
          <cell r="CP437">
            <v>0</v>
          </cell>
          <cell r="CQ437">
            <v>0</v>
          </cell>
          <cell r="CR437">
            <v>0</v>
          </cell>
          <cell r="CS437">
            <v>0</v>
          </cell>
          <cell r="CT437">
            <v>0</v>
          </cell>
          <cell r="CU437">
            <v>0</v>
          </cell>
          <cell r="CV437">
            <v>0</v>
          </cell>
          <cell r="CW437">
            <v>0</v>
          </cell>
          <cell r="CX437">
            <v>0</v>
          </cell>
          <cell r="CY437">
            <v>0</v>
          </cell>
          <cell r="CZ437">
            <v>0</v>
          </cell>
          <cell r="DA437">
            <v>0</v>
          </cell>
          <cell r="DB437">
            <v>0</v>
          </cell>
          <cell r="DC437">
            <v>0</v>
          </cell>
          <cell r="DD437">
            <v>0</v>
          </cell>
          <cell r="DE437">
            <v>0</v>
          </cell>
          <cell r="DF437">
            <v>0</v>
          </cell>
          <cell r="DG437">
            <v>0</v>
          </cell>
          <cell r="DH437">
            <v>0</v>
          </cell>
          <cell r="DI437">
            <v>0</v>
          </cell>
          <cell r="DJ437">
            <v>0</v>
          </cell>
          <cell r="DK437">
            <v>0</v>
          </cell>
          <cell r="DL437">
            <v>0</v>
          </cell>
          <cell r="DM437">
            <v>0</v>
          </cell>
          <cell r="DN437">
            <v>0</v>
          </cell>
          <cell r="DO437">
            <v>0</v>
          </cell>
          <cell r="DP437">
            <v>0</v>
          </cell>
          <cell r="DQ437">
            <v>0</v>
          </cell>
          <cell r="DR437">
            <v>0</v>
          </cell>
          <cell r="DS437">
            <v>0</v>
          </cell>
          <cell r="DT437">
            <v>0</v>
          </cell>
          <cell r="DU437">
            <v>0</v>
          </cell>
          <cell r="DV437">
            <v>0</v>
          </cell>
          <cell r="DW437">
            <v>0</v>
          </cell>
          <cell r="DX437">
            <v>0</v>
          </cell>
          <cell r="DY437">
            <v>0</v>
          </cell>
          <cell r="DZ437">
            <v>0</v>
          </cell>
          <cell r="EA437">
            <v>0</v>
          </cell>
          <cell r="EB437">
            <v>0</v>
          </cell>
          <cell r="EC437">
            <v>0</v>
          </cell>
          <cell r="ED437">
            <v>0</v>
          </cell>
        </row>
        <row r="438"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  <cell r="W438">
            <v>0</v>
          </cell>
          <cell r="X438">
            <v>0</v>
          </cell>
          <cell r="Y438">
            <v>0</v>
          </cell>
          <cell r="Z438">
            <v>0</v>
          </cell>
          <cell r="AA438">
            <v>0</v>
          </cell>
          <cell r="AB438">
            <v>0</v>
          </cell>
          <cell r="AC438">
            <v>0</v>
          </cell>
          <cell r="AD438">
            <v>0</v>
          </cell>
          <cell r="AE438">
            <v>0</v>
          </cell>
          <cell r="AF438">
            <v>0</v>
          </cell>
          <cell r="AG438">
            <v>0</v>
          </cell>
          <cell r="AH438">
            <v>0</v>
          </cell>
          <cell r="AI438">
            <v>0</v>
          </cell>
          <cell r="AJ438">
            <v>0</v>
          </cell>
          <cell r="AK438">
            <v>0</v>
          </cell>
          <cell r="AL438">
            <v>0</v>
          </cell>
          <cell r="AM438">
            <v>0</v>
          </cell>
          <cell r="AN438">
            <v>0</v>
          </cell>
          <cell r="AO438">
            <v>0</v>
          </cell>
          <cell r="AP438">
            <v>0</v>
          </cell>
          <cell r="AQ438">
            <v>0</v>
          </cell>
          <cell r="AR438">
            <v>0</v>
          </cell>
          <cell r="AS438">
            <v>0</v>
          </cell>
          <cell r="AT438">
            <v>0</v>
          </cell>
          <cell r="AU438">
            <v>0</v>
          </cell>
          <cell r="AV438">
            <v>0</v>
          </cell>
          <cell r="AW438">
            <v>0</v>
          </cell>
          <cell r="AX438">
            <v>0</v>
          </cell>
          <cell r="AY438">
            <v>0</v>
          </cell>
          <cell r="AZ438">
            <v>0</v>
          </cell>
          <cell r="BA438">
            <v>0</v>
          </cell>
          <cell r="BB438">
            <v>0</v>
          </cell>
          <cell r="BC438">
            <v>0</v>
          </cell>
          <cell r="BD438">
            <v>0</v>
          </cell>
          <cell r="BE438">
            <v>0</v>
          </cell>
          <cell r="BF438">
            <v>0</v>
          </cell>
          <cell r="BG438">
            <v>0</v>
          </cell>
          <cell r="BH438">
            <v>0</v>
          </cell>
          <cell r="BI438">
            <v>0</v>
          </cell>
          <cell r="BJ438">
            <v>0</v>
          </cell>
          <cell r="BK438">
            <v>0</v>
          </cell>
          <cell r="BL438">
            <v>0</v>
          </cell>
          <cell r="BM438">
            <v>0</v>
          </cell>
          <cell r="BN438">
            <v>0</v>
          </cell>
          <cell r="BO438">
            <v>0</v>
          </cell>
          <cell r="BP438">
            <v>0</v>
          </cell>
          <cell r="BQ438">
            <v>0</v>
          </cell>
          <cell r="BR438">
            <v>0</v>
          </cell>
          <cell r="BS438">
            <v>0</v>
          </cell>
          <cell r="BT438">
            <v>0</v>
          </cell>
          <cell r="BU438">
            <v>0</v>
          </cell>
          <cell r="BV438">
            <v>0</v>
          </cell>
          <cell r="BW438">
            <v>0</v>
          </cell>
          <cell r="BX438">
            <v>0</v>
          </cell>
          <cell r="BY438">
            <v>0</v>
          </cell>
          <cell r="BZ438">
            <v>0</v>
          </cell>
          <cell r="CA438">
            <v>0</v>
          </cell>
          <cell r="CB438">
            <v>0</v>
          </cell>
          <cell r="CC438">
            <v>0</v>
          </cell>
          <cell r="CD438">
            <v>0</v>
          </cell>
          <cell r="CE438">
            <v>0</v>
          </cell>
          <cell r="CF438">
            <v>0</v>
          </cell>
          <cell r="CG438">
            <v>0</v>
          </cell>
          <cell r="CH438">
            <v>0</v>
          </cell>
          <cell r="CI438">
            <v>0</v>
          </cell>
          <cell r="CJ438">
            <v>0</v>
          </cell>
          <cell r="CK438">
            <v>0</v>
          </cell>
          <cell r="CL438">
            <v>0</v>
          </cell>
          <cell r="CM438">
            <v>0</v>
          </cell>
          <cell r="CN438">
            <v>0</v>
          </cell>
          <cell r="CO438">
            <v>0</v>
          </cell>
          <cell r="CP438">
            <v>0</v>
          </cell>
          <cell r="CQ438">
            <v>0</v>
          </cell>
          <cell r="CR438">
            <v>0</v>
          </cell>
          <cell r="CS438">
            <v>0</v>
          </cell>
          <cell r="CT438">
            <v>0</v>
          </cell>
          <cell r="CU438">
            <v>0</v>
          </cell>
          <cell r="CV438">
            <v>0</v>
          </cell>
          <cell r="CW438">
            <v>0</v>
          </cell>
          <cell r="CX438">
            <v>0</v>
          </cell>
          <cell r="CY438">
            <v>0</v>
          </cell>
          <cell r="CZ438">
            <v>0</v>
          </cell>
          <cell r="DA438">
            <v>0</v>
          </cell>
          <cell r="DB438">
            <v>0</v>
          </cell>
          <cell r="DC438">
            <v>0</v>
          </cell>
          <cell r="DD438">
            <v>0</v>
          </cell>
          <cell r="DE438">
            <v>0</v>
          </cell>
          <cell r="DF438">
            <v>0</v>
          </cell>
          <cell r="DG438">
            <v>0</v>
          </cell>
          <cell r="DH438">
            <v>0</v>
          </cell>
          <cell r="DI438">
            <v>0</v>
          </cell>
          <cell r="DJ438">
            <v>0</v>
          </cell>
          <cell r="DK438">
            <v>0</v>
          </cell>
          <cell r="DL438">
            <v>0</v>
          </cell>
          <cell r="DM438">
            <v>0</v>
          </cell>
          <cell r="DN438">
            <v>0</v>
          </cell>
          <cell r="DO438">
            <v>0</v>
          </cell>
          <cell r="DP438">
            <v>0</v>
          </cell>
          <cell r="DQ438">
            <v>0</v>
          </cell>
          <cell r="DR438">
            <v>0</v>
          </cell>
          <cell r="DS438">
            <v>0</v>
          </cell>
          <cell r="DT438">
            <v>0</v>
          </cell>
          <cell r="DU438">
            <v>0</v>
          </cell>
          <cell r="DV438">
            <v>0</v>
          </cell>
          <cell r="DW438">
            <v>0</v>
          </cell>
          <cell r="DX438">
            <v>0</v>
          </cell>
          <cell r="DY438">
            <v>0</v>
          </cell>
          <cell r="DZ438">
            <v>0</v>
          </cell>
          <cell r="EA438">
            <v>0</v>
          </cell>
          <cell r="EB438">
            <v>0</v>
          </cell>
          <cell r="EC438">
            <v>0</v>
          </cell>
          <cell r="ED438">
            <v>0</v>
          </cell>
        </row>
        <row r="439"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Z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0</v>
          </cell>
          <cell r="AE439">
            <v>0</v>
          </cell>
          <cell r="AF439">
            <v>0</v>
          </cell>
          <cell r="AG439">
            <v>0</v>
          </cell>
          <cell r="AH439">
            <v>0</v>
          </cell>
          <cell r="AI439">
            <v>0</v>
          </cell>
          <cell r="AJ439">
            <v>0</v>
          </cell>
          <cell r="AK439">
            <v>0</v>
          </cell>
          <cell r="AL439">
            <v>0</v>
          </cell>
          <cell r="AM439">
            <v>0</v>
          </cell>
          <cell r="AN439">
            <v>0</v>
          </cell>
          <cell r="AO439">
            <v>0</v>
          </cell>
          <cell r="AP439">
            <v>0</v>
          </cell>
          <cell r="AQ439">
            <v>0</v>
          </cell>
          <cell r="AR439">
            <v>0</v>
          </cell>
          <cell r="AS439">
            <v>0</v>
          </cell>
          <cell r="AT439">
            <v>0</v>
          </cell>
          <cell r="AU439">
            <v>0</v>
          </cell>
          <cell r="AV439">
            <v>0</v>
          </cell>
          <cell r="AW439">
            <v>0</v>
          </cell>
          <cell r="AX439">
            <v>0</v>
          </cell>
          <cell r="AY439">
            <v>0</v>
          </cell>
          <cell r="AZ439">
            <v>0</v>
          </cell>
          <cell r="BA439">
            <v>0</v>
          </cell>
          <cell r="BB439">
            <v>0</v>
          </cell>
          <cell r="BC439">
            <v>0</v>
          </cell>
          <cell r="BD439">
            <v>0</v>
          </cell>
          <cell r="BE439">
            <v>0</v>
          </cell>
          <cell r="BF439">
            <v>0</v>
          </cell>
          <cell r="BG439">
            <v>0</v>
          </cell>
          <cell r="BH439">
            <v>0</v>
          </cell>
          <cell r="BI439">
            <v>0</v>
          </cell>
          <cell r="BJ439">
            <v>0</v>
          </cell>
          <cell r="BK439">
            <v>0</v>
          </cell>
          <cell r="BL439">
            <v>0</v>
          </cell>
          <cell r="BM439">
            <v>0</v>
          </cell>
          <cell r="BN439">
            <v>0</v>
          </cell>
          <cell r="BO439">
            <v>0</v>
          </cell>
          <cell r="BP439">
            <v>0</v>
          </cell>
          <cell r="BQ439">
            <v>0</v>
          </cell>
          <cell r="BR439">
            <v>0</v>
          </cell>
          <cell r="BS439">
            <v>0</v>
          </cell>
          <cell r="BT439">
            <v>0</v>
          </cell>
          <cell r="BU439">
            <v>0</v>
          </cell>
          <cell r="BV439">
            <v>0</v>
          </cell>
          <cell r="BW439">
            <v>0</v>
          </cell>
          <cell r="BX439">
            <v>0</v>
          </cell>
          <cell r="BY439">
            <v>0</v>
          </cell>
          <cell r="BZ439">
            <v>0</v>
          </cell>
          <cell r="CA439">
            <v>0</v>
          </cell>
          <cell r="CB439">
            <v>0</v>
          </cell>
          <cell r="CC439">
            <v>0</v>
          </cell>
          <cell r="CD439">
            <v>0</v>
          </cell>
          <cell r="CE439">
            <v>0</v>
          </cell>
          <cell r="CF439">
            <v>0</v>
          </cell>
          <cell r="CG439">
            <v>0</v>
          </cell>
          <cell r="CH439">
            <v>0</v>
          </cell>
          <cell r="CI439">
            <v>0</v>
          </cell>
          <cell r="CJ439">
            <v>0</v>
          </cell>
          <cell r="CK439">
            <v>0</v>
          </cell>
          <cell r="CL439">
            <v>0</v>
          </cell>
          <cell r="CM439">
            <v>0</v>
          </cell>
          <cell r="CN439">
            <v>0</v>
          </cell>
          <cell r="CO439">
            <v>0</v>
          </cell>
          <cell r="CP439">
            <v>0</v>
          </cell>
          <cell r="CQ439">
            <v>0</v>
          </cell>
          <cell r="CR439">
            <v>0</v>
          </cell>
          <cell r="CS439">
            <v>0</v>
          </cell>
          <cell r="CT439">
            <v>0</v>
          </cell>
          <cell r="CU439">
            <v>0</v>
          </cell>
          <cell r="CV439">
            <v>0</v>
          </cell>
          <cell r="CW439">
            <v>0</v>
          </cell>
          <cell r="CX439">
            <v>0</v>
          </cell>
          <cell r="CY439">
            <v>0</v>
          </cell>
          <cell r="CZ439">
            <v>0</v>
          </cell>
          <cell r="DA439">
            <v>0</v>
          </cell>
          <cell r="DB439">
            <v>0</v>
          </cell>
          <cell r="DC439">
            <v>0</v>
          </cell>
          <cell r="DD439">
            <v>0</v>
          </cell>
          <cell r="DE439">
            <v>0</v>
          </cell>
          <cell r="DF439">
            <v>0</v>
          </cell>
          <cell r="DG439">
            <v>0</v>
          </cell>
          <cell r="DH439">
            <v>0</v>
          </cell>
          <cell r="DI439">
            <v>0</v>
          </cell>
          <cell r="DJ439">
            <v>0</v>
          </cell>
          <cell r="DK439">
            <v>0</v>
          </cell>
          <cell r="DL439">
            <v>0</v>
          </cell>
          <cell r="DM439">
            <v>0</v>
          </cell>
          <cell r="DN439">
            <v>0</v>
          </cell>
          <cell r="DO439">
            <v>0</v>
          </cell>
          <cell r="DP439">
            <v>0</v>
          </cell>
          <cell r="DQ439">
            <v>0</v>
          </cell>
          <cell r="DR439">
            <v>0</v>
          </cell>
          <cell r="DS439">
            <v>0</v>
          </cell>
          <cell r="DT439">
            <v>0</v>
          </cell>
          <cell r="DU439">
            <v>0</v>
          </cell>
          <cell r="DV439">
            <v>0</v>
          </cell>
          <cell r="DW439">
            <v>0</v>
          </cell>
          <cell r="DX439">
            <v>0</v>
          </cell>
          <cell r="DY439">
            <v>0</v>
          </cell>
          <cell r="DZ439">
            <v>0</v>
          </cell>
          <cell r="EA439">
            <v>0</v>
          </cell>
          <cell r="EB439">
            <v>0</v>
          </cell>
          <cell r="EC439">
            <v>0</v>
          </cell>
          <cell r="ED439">
            <v>0</v>
          </cell>
        </row>
        <row r="440"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0</v>
          </cell>
          <cell r="V440">
            <v>0</v>
          </cell>
          <cell r="W440">
            <v>0</v>
          </cell>
          <cell r="X440">
            <v>0</v>
          </cell>
          <cell r="Y440">
            <v>0</v>
          </cell>
          <cell r="Z440">
            <v>0</v>
          </cell>
          <cell r="AA440">
            <v>0</v>
          </cell>
          <cell r="AB440">
            <v>0</v>
          </cell>
          <cell r="AC440">
            <v>0</v>
          </cell>
          <cell r="AD440">
            <v>0</v>
          </cell>
          <cell r="AE440">
            <v>0</v>
          </cell>
          <cell r="AF440">
            <v>0</v>
          </cell>
          <cell r="AG440">
            <v>0</v>
          </cell>
          <cell r="AH440">
            <v>0</v>
          </cell>
          <cell r="AI440">
            <v>0</v>
          </cell>
          <cell r="AJ440">
            <v>0</v>
          </cell>
          <cell r="AK440">
            <v>0</v>
          </cell>
          <cell r="AL440">
            <v>0</v>
          </cell>
          <cell r="AM440">
            <v>0</v>
          </cell>
          <cell r="AN440">
            <v>0</v>
          </cell>
          <cell r="AO440">
            <v>0</v>
          </cell>
          <cell r="AP440">
            <v>0</v>
          </cell>
          <cell r="AQ440">
            <v>0</v>
          </cell>
          <cell r="AR440">
            <v>0</v>
          </cell>
          <cell r="AS440">
            <v>0</v>
          </cell>
          <cell r="AT440">
            <v>0</v>
          </cell>
          <cell r="AU440">
            <v>0</v>
          </cell>
          <cell r="AV440">
            <v>0</v>
          </cell>
          <cell r="AW440">
            <v>0</v>
          </cell>
          <cell r="AX440">
            <v>0</v>
          </cell>
          <cell r="AY440">
            <v>0</v>
          </cell>
          <cell r="AZ440">
            <v>0</v>
          </cell>
          <cell r="BA440">
            <v>0</v>
          </cell>
          <cell r="BB440">
            <v>0</v>
          </cell>
          <cell r="BC440">
            <v>0</v>
          </cell>
          <cell r="BD440">
            <v>0</v>
          </cell>
          <cell r="BE440">
            <v>0</v>
          </cell>
          <cell r="BF440">
            <v>0</v>
          </cell>
          <cell r="BG440">
            <v>0</v>
          </cell>
          <cell r="BH440">
            <v>0</v>
          </cell>
          <cell r="BI440">
            <v>0</v>
          </cell>
          <cell r="BJ440">
            <v>0</v>
          </cell>
          <cell r="BK440">
            <v>0</v>
          </cell>
          <cell r="BL440">
            <v>0</v>
          </cell>
          <cell r="BM440">
            <v>0</v>
          </cell>
          <cell r="BN440">
            <v>0</v>
          </cell>
          <cell r="BO440">
            <v>0</v>
          </cell>
          <cell r="BP440">
            <v>0</v>
          </cell>
          <cell r="BQ440">
            <v>0</v>
          </cell>
          <cell r="BR440">
            <v>0</v>
          </cell>
          <cell r="BS440">
            <v>0</v>
          </cell>
          <cell r="BT440">
            <v>0</v>
          </cell>
          <cell r="BU440">
            <v>0</v>
          </cell>
          <cell r="BV440">
            <v>0</v>
          </cell>
          <cell r="BW440">
            <v>0</v>
          </cell>
          <cell r="BX440">
            <v>0</v>
          </cell>
          <cell r="BY440">
            <v>0</v>
          </cell>
          <cell r="BZ440">
            <v>0</v>
          </cell>
          <cell r="CA440">
            <v>0</v>
          </cell>
          <cell r="CB440">
            <v>0</v>
          </cell>
          <cell r="CC440">
            <v>0</v>
          </cell>
          <cell r="CD440">
            <v>0</v>
          </cell>
          <cell r="CE440">
            <v>0</v>
          </cell>
          <cell r="CF440">
            <v>0</v>
          </cell>
          <cell r="CG440">
            <v>0</v>
          </cell>
          <cell r="CH440">
            <v>0</v>
          </cell>
          <cell r="CI440">
            <v>0</v>
          </cell>
          <cell r="CJ440">
            <v>0</v>
          </cell>
          <cell r="CK440">
            <v>0</v>
          </cell>
          <cell r="CL440">
            <v>0</v>
          </cell>
          <cell r="CM440">
            <v>0</v>
          </cell>
          <cell r="CN440">
            <v>0</v>
          </cell>
          <cell r="CO440">
            <v>0</v>
          </cell>
          <cell r="CP440">
            <v>0</v>
          </cell>
          <cell r="CQ440">
            <v>0</v>
          </cell>
          <cell r="CR440">
            <v>0</v>
          </cell>
          <cell r="CS440">
            <v>0</v>
          </cell>
          <cell r="CT440">
            <v>0</v>
          </cell>
          <cell r="CU440">
            <v>0</v>
          </cell>
          <cell r="CV440">
            <v>0</v>
          </cell>
          <cell r="CW440">
            <v>0</v>
          </cell>
          <cell r="CX440">
            <v>0</v>
          </cell>
          <cell r="CY440">
            <v>0</v>
          </cell>
          <cell r="CZ440">
            <v>0</v>
          </cell>
          <cell r="DA440">
            <v>0</v>
          </cell>
          <cell r="DB440">
            <v>0</v>
          </cell>
          <cell r="DC440">
            <v>0</v>
          </cell>
          <cell r="DD440">
            <v>0</v>
          </cell>
          <cell r="DE440">
            <v>0</v>
          </cell>
          <cell r="DF440">
            <v>0</v>
          </cell>
          <cell r="DG440">
            <v>0</v>
          </cell>
          <cell r="DH440">
            <v>0</v>
          </cell>
          <cell r="DI440">
            <v>0</v>
          </cell>
          <cell r="DJ440">
            <v>0</v>
          </cell>
          <cell r="DK440">
            <v>0</v>
          </cell>
          <cell r="DL440">
            <v>0</v>
          </cell>
          <cell r="DM440">
            <v>0</v>
          </cell>
          <cell r="DN440">
            <v>0</v>
          </cell>
          <cell r="DO440">
            <v>0</v>
          </cell>
          <cell r="DP440">
            <v>0</v>
          </cell>
          <cell r="DQ440">
            <v>0</v>
          </cell>
          <cell r="DR440">
            <v>0</v>
          </cell>
          <cell r="DS440">
            <v>0</v>
          </cell>
          <cell r="DT440">
            <v>0</v>
          </cell>
          <cell r="DU440">
            <v>0</v>
          </cell>
          <cell r="DV440">
            <v>0</v>
          </cell>
          <cell r="DW440">
            <v>0</v>
          </cell>
          <cell r="DX440">
            <v>0</v>
          </cell>
          <cell r="DY440">
            <v>0</v>
          </cell>
          <cell r="DZ440">
            <v>0</v>
          </cell>
          <cell r="EA440">
            <v>0</v>
          </cell>
          <cell r="EB440">
            <v>0</v>
          </cell>
          <cell r="EC440">
            <v>0</v>
          </cell>
          <cell r="ED440">
            <v>0</v>
          </cell>
        </row>
        <row r="441"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0</v>
          </cell>
          <cell r="X441">
            <v>0</v>
          </cell>
          <cell r="Y441">
            <v>0</v>
          </cell>
          <cell r="Z441">
            <v>0</v>
          </cell>
          <cell r="AA441">
            <v>0</v>
          </cell>
          <cell r="AB441">
            <v>0</v>
          </cell>
          <cell r="AC441">
            <v>0</v>
          </cell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0</v>
          </cell>
          <cell r="AJ441">
            <v>0</v>
          </cell>
          <cell r="AK441">
            <v>0</v>
          </cell>
          <cell r="AL441">
            <v>0</v>
          </cell>
          <cell r="AM441">
            <v>0</v>
          </cell>
          <cell r="AN441">
            <v>0</v>
          </cell>
          <cell r="AO441">
            <v>0</v>
          </cell>
          <cell r="AP441">
            <v>0</v>
          </cell>
          <cell r="AQ441">
            <v>0</v>
          </cell>
          <cell r="AR441">
            <v>0</v>
          </cell>
          <cell r="AS441">
            <v>0</v>
          </cell>
          <cell r="AT441">
            <v>0</v>
          </cell>
          <cell r="AU441">
            <v>0</v>
          </cell>
          <cell r="AV441">
            <v>0</v>
          </cell>
          <cell r="AW441">
            <v>0</v>
          </cell>
          <cell r="AX441">
            <v>0</v>
          </cell>
          <cell r="AY441">
            <v>0</v>
          </cell>
          <cell r="AZ441">
            <v>0</v>
          </cell>
          <cell r="BA441">
            <v>0</v>
          </cell>
          <cell r="BB441">
            <v>0</v>
          </cell>
          <cell r="BC441">
            <v>0</v>
          </cell>
          <cell r="BD441">
            <v>0</v>
          </cell>
          <cell r="BE441">
            <v>0</v>
          </cell>
          <cell r="BF441">
            <v>0</v>
          </cell>
          <cell r="BG441">
            <v>0</v>
          </cell>
          <cell r="BH441">
            <v>0</v>
          </cell>
          <cell r="BI441">
            <v>0</v>
          </cell>
          <cell r="BJ441">
            <v>0</v>
          </cell>
          <cell r="BK441">
            <v>0</v>
          </cell>
          <cell r="BL441">
            <v>0</v>
          </cell>
          <cell r="BM441">
            <v>0</v>
          </cell>
          <cell r="BN441">
            <v>0</v>
          </cell>
          <cell r="BO441">
            <v>0</v>
          </cell>
          <cell r="BP441">
            <v>0</v>
          </cell>
          <cell r="BQ441">
            <v>0</v>
          </cell>
          <cell r="BR441">
            <v>0</v>
          </cell>
          <cell r="BS441">
            <v>0</v>
          </cell>
          <cell r="BT441">
            <v>0</v>
          </cell>
          <cell r="BU441">
            <v>0</v>
          </cell>
          <cell r="BV441">
            <v>0</v>
          </cell>
          <cell r="BW441">
            <v>0</v>
          </cell>
          <cell r="BX441">
            <v>0</v>
          </cell>
          <cell r="BY441">
            <v>0</v>
          </cell>
          <cell r="BZ441">
            <v>0</v>
          </cell>
          <cell r="CA441">
            <v>0</v>
          </cell>
          <cell r="CB441">
            <v>0</v>
          </cell>
          <cell r="CC441">
            <v>0</v>
          </cell>
          <cell r="CD441">
            <v>0</v>
          </cell>
          <cell r="CE441">
            <v>0</v>
          </cell>
          <cell r="CF441">
            <v>0</v>
          </cell>
          <cell r="CG441">
            <v>0</v>
          </cell>
          <cell r="CH441">
            <v>0</v>
          </cell>
          <cell r="CI441">
            <v>0</v>
          </cell>
          <cell r="CJ441">
            <v>0</v>
          </cell>
          <cell r="CK441">
            <v>0</v>
          </cell>
          <cell r="CL441">
            <v>0</v>
          </cell>
          <cell r="CM441">
            <v>0</v>
          </cell>
          <cell r="CN441">
            <v>0</v>
          </cell>
          <cell r="CO441">
            <v>0</v>
          </cell>
          <cell r="CP441">
            <v>0</v>
          </cell>
          <cell r="CQ441">
            <v>0</v>
          </cell>
          <cell r="CR441">
            <v>0</v>
          </cell>
          <cell r="CS441">
            <v>0</v>
          </cell>
          <cell r="CT441">
            <v>0</v>
          </cell>
          <cell r="CU441">
            <v>0</v>
          </cell>
          <cell r="CV441">
            <v>0</v>
          </cell>
          <cell r="CW441">
            <v>0</v>
          </cell>
          <cell r="CX441">
            <v>0</v>
          </cell>
          <cell r="CY441">
            <v>0</v>
          </cell>
          <cell r="CZ441">
            <v>0</v>
          </cell>
          <cell r="DA441">
            <v>0</v>
          </cell>
          <cell r="DB441">
            <v>0</v>
          </cell>
          <cell r="DC441">
            <v>0</v>
          </cell>
          <cell r="DD441">
            <v>0</v>
          </cell>
          <cell r="DE441">
            <v>0</v>
          </cell>
          <cell r="DF441">
            <v>0</v>
          </cell>
          <cell r="DG441">
            <v>0</v>
          </cell>
          <cell r="DH441">
            <v>0</v>
          </cell>
          <cell r="DI441">
            <v>0</v>
          </cell>
          <cell r="DJ441">
            <v>0</v>
          </cell>
          <cell r="DK441">
            <v>0</v>
          </cell>
          <cell r="DL441">
            <v>0</v>
          </cell>
          <cell r="DM441">
            <v>0</v>
          </cell>
          <cell r="DN441">
            <v>0</v>
          </cell>
          <cell r="DO441">
            <v>0</v>
          </cell>
          <cell r="DP441">
            <v>0</v>
          </cell>
          <cell r="DQ441">
            <v>0</v>
          </cell>
          <cell r="DR441">
            <v>0</v>
          </cell>
          <cell r="DS441">
            <v>0</v>
          </cell>
          <cell r="DT441">
            <v>0</v>
          </cell>
          <cell r="DU441">
            <v>0</v>
          </cell>
          <cell r="DV441">
            <v>0</v>
          </cell>
          <cell r="DW441">
            <v>0</v>
          </cell>
          <cell r="DX441">
            <v>0</v>
          </cell>
          <cell r="DY441">
            <v>0</v>
          </cell>
          <cell r="DZ441">
            <v>0</v>
          </cell>
          <cell r="EA441">
            <v>0</v>
          </cell>
          <cell r="EB441">
            <v>0</v>
          </cell>
          <cell r="EC441">
            <v>0</v>
          </cell>
          <cell r="ED441">
            <v>0</v>
          </cell>
        </row>
        <row r="442"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Z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  <cell r="AK442">
            <v>0</v>
          </cell>
          <cell r="AL442">
            <v>0</v>
          </cell>
          <cell r="AM442">
            <v>0</v>
          </cell>
          <cell r="AN442">
            <v>0</v>
          </cell>
          <cell r="AO442">
            <v>0</v>
          </cell>
          <cell r="AP442">
            <v>0</v>
          </cell>
          <cell r="AQ442">
            <v>0</v>
          </cell>
          <cell r="AR442">
            <v>0</v>
          </cell>
          <cell r="AS442">
            <v>0</v>
          </cell>
          <cell r="AT442">
            <v>0</v>
          </cell>
          <cell r="AU442">
            <v>0</v>
          </cell>
          <cell r="AV442">
            <v>0</v>
          </cell>
          <cell r="AW442">
            <v>0</v>
          </cell>
          <cell r="AX442">
            <v>0</v>
          </cell>
          <cell r="AY442">
            <v>0</v>
          </cell>
          <cell r="AZ442">
            <v>0</v>
          </cell>
          <cell r="BA442">
            <v>0</v>
          </cell>
          <cell r="BB442">
            <v>0</v>
          </cell>
          <cell r="BC442">
            <v>0</v>
          </cell>
          <cell r="BD442">
            <v>0</v>
          </cell>
          <cell r="BE442">
            <v>0</v>
          </cell>
          <cell r="BF442">
            <v>0</v>
          </cell>
          <cell r="BG442">
            <v>0</v>
          </cell>
          <cell r="BH442">
            <v>0</v>
          </cell>
          <cell r="BI442">
            <v>0</v>
          </cell>
          <cell r="BJ442">
            <v>0</v>
          </cell>
          <cell r="BK442">
            <v>0</v>
          </cell>
          <cell r="BL442">
            <v>0</v>
          </cell>
          <cell r="BM442">
            <v>0</v>
          </cell>
          <cell r="BN442">
            <v>0</v>
          </cell>
          <cell r="BO442">
            <v>0</v>
          </cell>
          <cell r="BP442">
            <v>0</v>
          </cell>
          <cell r="BQ442">
            <v>0</v>
          </cell>
          <cell r="BR442">
            <v>0</v>
          </cell>
          <cell r="BS442">
            <v>0</v>
          </cell>
          <cell r="BT442">
            <v>0</v>
          </cell>
          <cell r="BU442">
            <v>0</v>
          </cell>
          <cell r="BV442">
            <v>0</v>
          </cell>
          <cell r="BW442">
            <v>0</v>
          </cell>
          <cell r="BX442">
            <v>0</v>
          </cell>
          <cell r="BY442">
            <v>0</v>
          </cell>
          <cell r="BZ442">
            <v>0</v>
          </cell>
          <cell r="CA442">
            <v>0</v>
          </cell>
          <cell r="CB442">
            <v>0</v>
          </cell>
          <cell r="CC442">
            <v>0</v>
          </cell>
          <cell r="CD442">
            <v>0</v>
          </cell>
          <cell r="CE442">
            <v>0</v>
          </cell>
          <cell r="CF442">
            <v>0</v>
          </cell>
          <cell r="CG442">
            <v>0</v>
          </cell>
          <cell r="CH442">
            <v>0</v>
          </cell>
          <cell r="CI442">
            <v>0</v>
          </cell>
          <cell r="CJ442">
            <v>0</v>
          </cell>
          <cell r="CK442">
            <v>0</v>
          </cell>
          <cell r="CL442">
            <v>0</v>
          </cell>
          <cell r="CM442">
            <v>0</v>
          </cell>
          <cell r="CN442">
            <v>0</v>
          </cell>
          <cell r="CO442">
            <v>0</v>
          </cell>
          <cell r="CP442">
            <v>0</v>
          </cell>
          <cell r="CQ442">
            <v>0</v>
          </cell>
          <cell r="CR442">
            <v>0</v>
          </cell>
          <cell r="CS442">
            <v>0</v>
          </cell>
          <cell r="CT442">
            <v>0</v>
          </cell>
          <cell r="CU442">
            <v>0</v>
          </cell>
          <cell r="CV442">
            <v>0</v>
          </cell>
          <cell r="CW442">
            <v>0</v>
          </cell>
          <cell r="CX442">
            <v>0</v>
          </cell>
          <cell r="CY442">
            <v>0</v>
          </cell>
          <cell r="CZ442">
            <v>0</v>
          </cell>
          <cell r="DA442">
            <v>0</v>
          </cell>
          <cell r="DB442">
            <v>0</v>
          </cell>
          <cell r="DC442">
            <v>0</v>
          </cell>
          <cell r="DD442">
            <v>0</v>
          </cell>
          <cell r="DE442">
            <v>0</v>
          </cell>
          <cell r="DF442">
            <v>0</v>
          </cell>
          <cell r="DG442">
            <v>0</v>
          </cell>
          <cell r="DH442">
            <v>0</v>
          </cell>
          <cell r="DI442">
            <v>0</v>
          </cell>
          <cell r="DJ442">
            <v>0</v>
          </cell>
          <cell r="DK442">
            <v>0</v>
          </cell>
          <cell r="DL442">
            <v>0</v>
          </cell>
          <cell r="DM442">
            <v>0</v>
          </cell>
          <cell r="DN442">
            <v>0</v>
          </cell>
          <cell r="DO442">
            <v>0</v>
          </cell>
          <cell r="DP442">
            <v>0</v>
          </cell>
          <cell r="DQ442">
            <v>0</v>
          </cell>
          <cell r="DR442">
            <v>0</v>
          </cell>
          <cell r="DS442">
            <v>0</v>
          </cell>
          <cell r="DT442">
            <v>0</v>
          </cell>
          <cell r="DU442">
            <v>0</v>
          </cell>
          <cell r="DV442">
            <v>0</v>
          </cell>
          <cell r="DW442">
            <v>0</v>
          </cell>
          <cell r="DX442">
            <v>0</v>
          </cell>
          <cell r="DY442">
            <v>0</v>
          </cell>
          <cell r="DZ442">
            <v>0</v>
          </cell>
          <cell r="EA442">
            <v>0</v>
          </cell>
          <cell r="EB442">
            <v>0</v>
          </cell>
          <cell r="EC442">
            <v>0</v>
          </cell>
          <cell r="ED442">
            <v>0</v>
          </cell>
        </row>
        <row r="443"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E443">
            <v>0</v>
          </cell>
          <cell r="AF443">
            <v>0</v>
          </cell>
          <cell r="AG443">
            <v>0</v>
          </cell>
          <cell r="AH443">
            <v>0</v>
          </cell>
          <cell r="AI443">
            <v>0</v>
          </cell>
          <cell r="AJ443">
            <v>0</v>
          </cell>
          <cell r="AK443">
            <v>0</v>
          </cell>
          <cell r="AL443">
            <v>0</v>
          </cell>
          <cell r="AM443">
            <v>0</v>
          </cell>
          <cell r="AN443">
            <v>0</v>
          </cell>
          <cell r="AO443">
            <v>0</v>
          </cell>
          <cell r="AP443">
            <v>0</v>
          </cell>
          <cell r="AQ443">
            <v>0</v>
          </cell>
          <cell r="AR443">
            <v>0</v>
          </cell>
          <cell r="AS443">
            <v>0</v>
          </cell>
          <cell r="AT443">
            <v>0</v>
          </cell>
          <cell r="AU443">
            <v>0</v>
          </cell>
          <cell r="AV443">
            <v>0</v>
          </cell>
          <cell r="AW443">
            <v>0</v>
          </cell>
          <cell r="AX443">
            <v>0</v>
          </cell>
          <cell r="AY443">
            <v>0</v>
          </cell>
          <cell r="AZ443">
            <v>0</v>
          </cell>
          <cell r="BA443">
            <v>0</v>
          </cell>
          <cell r="BB443">
            <v>0</v>
          </cell>
          <cell r="BC443">
            <v>0</v>
          </cell>
          <cell r="BD443">
            <v>0</v>
          </cell>
          <cell r="BE443">
            <v>0</v>
          </cell>
          <cell r="BF443">
            <v>0</v>
          </cell>
          <cell r="BG443">
            <v>0</v>
          </cell>
          <cell r="BH443">
            <v>0</v>
          </cell>
          <cell r="BI443">
            <v>0</v>
          </cell>
          <cell r="BJ443">
            <v>0</v>
          </cell>
          <cell r="BK443">
            <v>0</v>
          </cell>
          <cell r="BL443">
            <v>0</v>
          </cell>
          <cell r="BM443">
            <v>0</v>
          </cell>
          <cell r="BN443">
            <v>0</v>
          </cell>
          <cell r="BO443">
            <v>0</v>
          </cell>
          <cell r="BP443">
            <v>0</v>
          </cell>
          <cell r="BQ443">
            <v>0</v>
          </cell>
          <cell r="BR443">
            <v>0</v>
          </cell>
          <cell r="BS443">
            <v>0</v>
          </cell>
          <cell r="BT443">
            <v>0</v>
          </cell>
          <cell r="BU443">
            <v>0</v>
          </cell>
          <cell r="BV443">
            <v>0</v>
          </cell>
          <cell r="BW443">
            <v>0</v>
          </cell>
          <cell r="BX443">
            <v>0</v>
          </cell>
          <cell r="BY443">
            <v>0</v>
          </cell>
          <cell r="BZ443">
            <v>0</v>
          </cell>
          <cell r="CA443">
            <v>0</v>
          </cell>
          <cell r="CB443">
            <v>0</v>
          </cell>
          <cell r="CC443">
            <v>0</v>
          </cell>
          <cell r="CD443">
            <v>0</v>
          </cell>
          <cell r="CE443">
            <v>0</v>
          </cell>
          <cell r="CF443">
            <v>0</v>
          </cell>
          <cell r="CG443">
            <v>0</v>
          </cell>
          <cell r="CH443">
            <v>0</v>
          </cell>
          <cell r="CI443">
            <v>0</v>
          </cell>
          <cell r="CJ443">
            <v>0</v>
          </cell>
          <cell r="CK443">
            <v>0</v>
          </cell>
          <cell r="CL443">
            <v>0</v>
          </cell>
          <cell r="CM443">
            <v>0</v>
          </cell>
          <cell r="CN443">
            <v>0</v>
          </cell>
          <cell r="CO443">
            <v>0</v>
          </cell>
          <cell r="CP443">
            <v>0</v>
          </cell>
          <cell r="CQ443">
            <v>0</v>
          </cell>
          <cell r="CR443">
            <v>0</v>
          </cell>
          <cell r="CS443">
            <v>0</v>
          </cell>
          <cell r="CT443">
            <v>0</v>
          </cell>
          <cell r="CU443">
            <v>0</v>
          </cell>
          <cell r="CV443">
            <v>0</v>
          </cell>
          <cell r="CW443">
            <v>0</v>
          </cell>
          <cell r="CX443">
            <v>0</v>
          </cell>
          <cell r="CY443">
            <v>0</v>
          </cell>
          <cell r="CZ443">
            <v>0</v>
          </cell>
          <cell r="DA443">
            <v>0</v>
          </cell>
          <cell r="DB443">
            <v>0</v>
          </cell>
          <cell r="DC443">
            <v>0</v>
          </cell>
          <cell r="DD443">
            <v>0</v>
          </cell>
          <cell r="DE443">
            <v>0</v>
          </cell>
          <cell r="DF443">
            <v>0</v>
          </cell>
          <cell r="DG443">
            <v>0</v>
          </cell>
          <cell r="DH443">
            <v>0</v>
          </cell>
          <cell r="DI443">
            <v>0</v>
          </cell>
          <cell r="DJ443">
            <v>0</v>
          </cell>
          <cell r="DK443">
            <v>0</v>
          </cell>
          <cell r="DL443">
            <v>0</v>
          </cell>
          <cell r="DM443">
            <v>0</v>
          </cell>
          <cell r="DN443">
            <v>0</v>
          </cell>
          <cell r="DO443">
            <v>0</v>
          </cell>
          <cell r="DP443">
            <v>0</v>
          </cell>
          <cell r="DQ443">
            <v>0</v>
          </cell>
          <cell r="DR443">
            <v>0</v>
          </cell>
          <cell r="DS443">
            <v>0</v>
          </cell>
          <cell r="DT443">
            <v>0</v>
          </cell>
          <cell r="DU443">
            <v>0</v>
          </cell>
          <cell r="DV443">
            <v>0</v>
          </cell>
          <cell r="DW443">
            <v>0</v>
          </cell>
          <cell r="DX443">
            <v>0</v>
          </cell>
          <cell r="DY443">
            <v>0</v>
          </cell>
          <cell r="DZ443">
            <v>0</v>
          </cell>
          <cell r="EA443">
            <v>0</v>
          </cell>
          <cell r="EB443">
            <v>0</v>
          </cell>
          <cell r="EC443">
            <v>0</v>
          </cell>
          <cell r="ED443">
            <v>0</v>
          </cell>
        </row>
        <row r="444"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  <cell r="AM444">
            <v>0</v>
          </cell>
          <cell r="AN444">
            <v>0</v>
          </cell>
          <cell r="AO444">
            <v>0</v>
          </cell>
          <cell r="AP444">
            <v>0</v>
          </cell>
          <cell r="AQ444">
            <v>0</v>
          </cell>
          <cell r="AR444">
            <v>0</v>
          </cell>
          <cell r="AS444">
            <v>0</v>
          </cell>
          <cell r="AT444">
            <v>0</v>
          </cell>
          <cell r="AU444">
            <v>0</v>
          </cell>
          <cell r="AV444">
            <v>0</v>
          </cell>
          <cell r="AW444">
            <v>0</v>
          </cell>
          <cell r="AX444">
            <v>0</v>
          </cell>
          <cell r="AY444">
            <v>0</v>
          </cell>
          <cell r="AZ444">
            <v>0</v>
          </cell>
          <cell r="BA444">
            <v>0</v>
          </cell>
          <cell r="BB444">
            <v>0</v>
          </cell>
          <cell r="BC444">
            <v>0</v>
          </cell>
          <cell r="BD444">
            <v>0</v>
          </cell>
          <cell r="BE444">
            <v>0</v>
          </cell>
          <cell r="BF444">
            <v>0</v>
          </cell>
          <cell r="BG444">
            <v>0</v>
          </cell>
          <cell r="BH444">
            <v>0</v>
          </cell>
          <cell r="BI444">
            <v>0</v>
          </cell>
          <cell r="BJ444">
            <v>0</v>
          </cell>
          <cell r="BK444">
            <v>0</v>
          </cell>
          <cell r="BL444">
            <v>0</v>
          </cell>
          <cell r="BM444">
            <v>0</v>
          </cell>
          <cell r="BN444">
            <v>0</v>
          </cell>
          <cell r="BO444">
            <v>0</v>
          </cell>
          <cell r="BP444">
            <v>0</v>
          </cell>
          <cell r="BQ444">
            <v>0</v>
          </cell>
          <cell r="BR444">
            <v>0</v>
          </cell>
          <cell r="BS444">
            <v>0</v>
          </cell>
          <cell r="BT444">
            <v>0</v>
          </cell>
          <cell r="BU444">
            <v>0</v>
          </cell>
          <cell r="BV444">
            <v>0</v>
          </cell>
          <cell r="BW444">
            <v>0</v>
          </cell>
          <cell r="BX444">
            <v>0</v>
          </cell>
          <cell r="BY444">
            <v>0</v>
          </cell>
          <cell r="BZ444">
            <v>0</v>
          </cell>
          <cell r="CA444">
            <v>0</v>
          </cell>
          <cell r="CB444">
            <v>0</v>
          </cell>
          <cell r="CC444">
            <v>0</v>
          </cell>
          <cell r="CD444">
            <v>0</v>
          </cell>
          <cell r="CE444">
            <v>0</v>
          </cell>
          <cell r="CF444">
            <v>0</v>
          </cell>
          <cell r="CG444">
            <v>0</v>
          </cell>
          <cell r="CH444">
            <v>0</v>
          </cell>
          <cell r="CI444">
            <v>0</v>
          </cell>
          <cell r="CJ444">
            <v>0</v>
          </cell>
          <cell r="CK444">
            <v>0</v>
          </cell>
          <cell r="CL444">
            <v>0</v>
          </cell>
          <cell r="CM444">
            <v>0</v>
          </cell>
          <cell r="CN444">
            <v>0</v>
          </cell>
          <cell r="CO444">
            <v>0</v>
          </cell>
          <cell r="CP444">
            <v>0</v>
          </cell>
          <cell r="CQ444">
            <v>0</v>
          </cell>
          <cell r="CR444">
            <v>0</v>
          </cell>
          <cell r="CS444">
            <v>0</v>
          </cell>
          <cell r="CT444">
            <v>0</v>
          </cell>
          <cell r="CU444">
            <v>0</v>
          </cell>
          <cell r="CV444">
            <v>0</v>
          </cell>
          <cell r="CW444">
            <v>0</v>
          </cell>
          <cell r="CX444">
            <v>0</v>
          </cell>
          <cell r="CY444">
            <v>0</v>
          </cell>
          <cell r="CZ444">
            <v>0</v>
          </cell>
          <cell r="DA444">
            <v>0</v>
          </cell>
          <cell r="DB444">
            <v>0</v>
          </cell>
          <cell r="DC444">
            <v>0</v>
          </cell>
          <cell r="DD444">
            <v>0</v>
          </cell>
          <cell r="DE444">
            <v>0</v>
          </cell>
          <cell r="DF444">
            <v>0</v>
          </cell>
          <cell r="DG444">
            <v>0</v>
          </cell>
          <cell r="DH444">
            <v>0</v>
          </cell>
          <cell r="DI444">
            <v>0</v>
          </cell>
          <cell r="DJ444">
            <v>0</v>
          </cell>
          <cell r="DK444">
            <v>0</v>
          </cell>
          <cell r="DL444">
            <v>0</v>
          </cell>
          <cell r="DM444">
            <v>0</v>
          </cell>
          <cell r="DN444">
            <v>0</v>
          </cell>
          <cell r="DO444">
            <v>0</v>
          </cell>
          <cell r="DP444">
            <v>0</v>
          </cell>
          <cell r="DQ444">
            <v>0</v>
          </cell>
          <cell r="DR444">
            <v>0</v>
          </cell>
          <cell r="DS444">
            <v>0</v>
          </cell>
          <cell r="DT444">
            <v>0</v>
          </cell>
          <cell r="DU444">
            <v>0</v>
          </cell>
          <cell r="DV444">
            <v>0</v>
          </cell>
          <cell r="DW444">
            <v>0</v>
          </cell>
          <cell r="DX444">
            <v>0</v>
          </cell>
          <cell r="DY444">
            <v>0</v>
          </cell>
          <cell r="DZ444">
            <v>0</v>
          </cell>
          <cell r="EA444">
            <v>0</v>
          </cell>
          <cell r="EB444">
            <v>0</v>
          </cell>
          <cell r="EC444">
            <v>0</v>
          </cell>
          <cell r="ED444">
            <v>0</v>
          </cell>
        </row>
        <row r="445"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Z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E445">
            <v>0</v>
          </cell>
          <cell r="AF445">
            <v>0</v>
          </cell>
          <cell r="AG445">
            <v>0</v>
          </cell>
          <cell r="AH445">
            <v>0</v>
          </cell>
          <cell r="AI445">
            <v>0</v>
          </cell>
          <cell r="AJ445">
            <v>0</v>
          </cell>
          <cell r="AK445">
            <v>0</v>
          </cell>
          <cell r="AL445">
            <v>0</v>
          </cell>
          <cell r="AM445">
            <v>0</v>
          </cell>
          <cell r="AN445">
            <v>0</v>
          </cell>
          <cell r="AO445">
            <v>0</v>
          </cell>
          <cell r="AP445">
            <v>0</v>
          </cell>
          <cell r="AQ445">
            <v>0</v>
          </cell>
          <cell r="AR445">
            <v>0</v>
          </cell>
          <cell r="AS445">
            <v>0</v>
          </cell>
          <cell r="AT445">
            <v>0</v>
          </cell>
          <cell r="AU445">
            <v>0</v>
          </cell>
          <cell r="AV445">
            <v>0</v>
          </cell>
          <cell r="AW445">
            <v>0</v>
          </cell>
          <cell r="AX445">
            <v>0</v>
          </cell>
          <cell r="AY445">
            <v>0</v>
          </cell>
          <cell r="AZ445">
            <v>0</v>
          </cell>
          <cell r="BA445">
            <v>0</v>
          </cell>
          <cell r="BB445">
            <v>0</v>
          </cell>
          <cell r="BC445">
            <v>0</v>
          </cell>
          <cell r="BD445">
            <v>0</v>
          </cell>
          <cell r="BE445">
            <v>0</v>
          </cell>
          <cell r="BF445">
            <v>0</v>
          </cell>
          <cell r="BG445">
            <v>0</v>
          </cell>
          <cell r="BH445">
            <v>0</v>
          </cell>
          <cell r="BI445">
            <v>0</v>
          </cell>
          <cell r="BJ445">
            <v>0</v>
          </cell>
          <cell r="BK445">
            <v>0</v>
          </cell>
          <cell r="BL445">
            <v>0</v>
          </cell>
          <cell r="BM445">
            <v>0</v>
          </cell>
          <cell r="BN445">
            <v>0</v>
          </cell>
          <cell r="BO445">
            <v>0</v>
          </cell>
          <cell r="BP445">
            <v>0</v>
          </cell>
          <cell r="BQ445">
            <v>0</v>
          </cell>
          <cell r="BR445">
            <v>0</v>
          </cell>
          <cell r="BS445">
            <v>0</v>
          </cell>
          <cell r="BT445">
            <v>0</v>
          </cell>
          <cell r="BU445">
            <v>0</v>
          </cell>
          <cell r="BV445">
            <v>0</v>
          </cell>
          <cell r="BW445">
            <v>0</v>
          </cell>
          <cell r="BX445">
            <v>0</v>
          </cell>
          <cell r="BY445">
            <v>0</v>
          </cell>
          <cell r="BZ445">
            <v>0</v>
          </cell>
          <cell r="CA445">
            <v>0</v>
          </cell>
          <cell r="CB445">
            <v>0</v>
          </cell>
          <cell r="CC445">
            <v>0</v>
          </cell>
          <cell r="CD445">
            <v>0</v>
          </cell>
          <cell r="CE445">
            <v>0</v>
          </cell>
          <cell r="CF445">
            <v>0</v>
          </cell>
          <cell r="CG445">
            <v>0</v>
          </cell>
          <cell r="CH445">
            <v>0</v>
          </cell>
          <cell r="CI445">
            <v>0</v>
          </cell>
          <cell r="CJ445">
            <v>0</v>
          </cell>
          <cell r="CK445">
            <v>0</v>
          </cell>
          <cell r="CL445">
            <v>0</v>
          </cell>
          <cell r="CM445">
            <v>0</v>
          </cell>
          <cell r="CN445">
            <v>0</v>
          </cell>
          <cell r="CO445">
            <v>0</v>
          </cell>
          <cell r="CP445">
            <v>0</v>
          </cell>
          <cell r="CQ445">
            <v>0</v>
          </cell>
          <cell r="CR445">
            <v>0</v>
          </cell>
          <cell r="CS445">
            <v>0</v>
          </cell>
          <cell r="CT445">
            <v>0</v>
          </cell>
          <cell r="CU445">
            <v>0</v>
          </cell>
          <cell r="CV445">
            <v>0</v>
          </cell>
          <cell r="CW445">
            <v>0</v>
          </cell>
          <cell r="CX445">
            <v>0</v>
          </cell>
          <cell r="CY445">
            <v>0</v>
          </cell>
          <cell r="CZ445">
            <v>0</v>
          </cell>
          <cell r="DA445">
            <v>0</v>
          </cell>
          <cell r="DB445">
            <v>0</v>
          </cell>
          <cell r="DC445">
            <v>0</v>
          </cell>
          <cell r="DD445">
            <v>0</v>
          </cell>
          <cell r="DE445">
            <v>0</v>
          </cell>
          <cell r="DF445">
            <v>0</v>
          </cell>
          <cell r="DG445">
            <v>0</v>
          </cell>
          <cell r="DH445">
            <v>0</v>
          </cell>
          <cell r="DI445">
            <v>0</v>
          </cell>
          <cell r="DJ445">
            <v>0</v>
          </cell>
          <cell r="DK445">
            <v>0</v>
          </cell>
          <cell r="DL445">
            <v>0</v>
          </cell>
          <cell r="DM445">
            <v>0</v>
          </cell>
          <cell r="DN445">
            <v>0</v>
          </cell>
          <cell r="DO445">
            <v>0</v>
          </cell>
          <cell r="DP445">
            <v>0</v>
          </cell>
          <cell r="DQ445">
            <v>0</v>
          </cell>
          <cell r="DR445">
            <v>0</v>
          </cell>
          <cell r="DS445">
            <v>0</v>
          </cell>
          <cell r="DT445">
            <v>0</v>
          </cell>
          <cell r="DU445">
            <v>0</v>
          </cell>
          <cell r="DV445">
            <v>0</v>
          </cell>
          <cell r="DW445">
            <v>0</v>
          </cell>
          <cell r="DX445">
            <v>0</v>
          </cell>
          <cell r="DY445">
            <v>0</v>
          </cell>
          <cell r="DZ445">
            <v>0</v>
          </cell>
          <cell r="EA445">
            <v>0</v>
          </cell>
          <cell r="EB445">
            <v>0</v>
          </cell>
          <cell r="EC445">
            <v>0</v>
          </cell>
          <cell r="ED445">
            <v>0</v>
          </cell>
        </row>
        <row r="446"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0</v>
          </cell>
          <cell r="AE446">
            <v>0</v>
          </cell>
          <cell r="AF446">
            <v>0</v>
          </cell>
          <cell r="AG446">
            <v>0</v>
          </cell>
          <cell r="AH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  <cell r="AM446">
            <v>0</v>
          </cell>
          <cell r="AN446">
            <v>0</v>
          </cell>
          <cell r="AO446">
            <v>0</v>
          </cell>
          <cell r="AP446">
            <v>0</v>
          </cell>
          <cell r="AQ446">
            <v>0</v>
          </cell>
          <cell r="AR446">
            <v>0</v>
          </cell>
          <cell r="AS446">
            <v>0</v>
          </cell>
          <cell r="AT446">
            <v>0</v>
          </cell>
          <cell r="AU446">
            <v>0</v>
          </cell>
          <cell r="AV446">
            <v>0</v>
          </cell>
          <cell r="AW446">
            <v>0</v>
          </cell>
          <cell r="AX446">
            <v>0</v>
          </cell>
          <cell r="AY446">
            <v>0</v>
          </cell>
          <cell r="AZ446">
            <v>0</v>
          </cell>
          <cell r="BA446">
            <v>0</v>
          </cell>
          <cell r="BB446">
            <v>0</v>
          </cell>
          <cell r="BC446">
            <v>0</v>
          </cell>
          <cell r="BD446">
            <v>0</v>
          </cell>
          <cell r="BE446">
            <v>0</v>
          </cell>
          <cell r="BF446">
            <v>0</v>
          </cell>
          <cell r="BG446">
            <v>0</v>
          </cell>
          <cell r="BH446">
            <v>0</v>
          </cell>
          <cell r="BI446">
            <v>0</v>
          </cell>
          <cell r="BJ446">
            <v>0</v>
          </cell>
          <cell r="BK446">
            <v>0</v>
          </cell>
          <cell r="BL446">
            <v>0</v>
          </cell>
          <cell r="BM446">
            <v>0</v>
          </cell>
          <cell r="BN446">
            <v>0</v>
          </cell>
          <cell r="BO446">
            <v>0</v>
          </cell>
          <cell r="BP446">
            <v>0</v>
          </cell>
          <cell r="BQ446">
            <v>0</v>
          </cell>
          <cell r="BR446">
            <v>0</v>
          </cell>
          <cell r="BS446">
            <v>0</v>
          </cell>
          <cell r="BT446">
            <v>0</v>
          </cell>
          <cell r="BU446">
            <v>0</v>
          </cell>
          <cell r="BV446">
            <v>0</v>
          </cell>
          <cell r="BW446">
            <v>0</v>
          </cell>
          <cell r="BX446">
            <v>0</v>
          </cell>
          <cell r="BY446">
            <v>0</v>
          </cell>
          <cell r="BZ446">
            <v>0</v>
          </cell>
          <cell r="CA446">
            <v>0</v>
          </cell>
          <cell r="CB446">
            <v>0</v>
          </cell>
          <cell r="CC446">
            <v>0</v>
          </cell>
          <cell r="CD446">
            <v>0</v>
          </cell>
          <cell r="CE446">
            <v>0</v>
          </cell>
          <cell r="CF446">
            <v>0</v>
          </cell>
          <cell r="CG446">
            <v>0</v>
          </cell>
          <cell r="CH446">
            <v>0</v>
          </cell>
          <cell r="CI446">
            <v>0</v>
          </cell>
          <cell r="CJ446">
            <v>0</v>
          </cell>
          <cell r="CK446">
            <v>0</v>
          </cell>
          <cell r="CL446">
            <v>0</v>
          </cell>
          <cell r="CM446">
            <v>0</v>
          </cell>
          <cell r="CN446">
            <v>0</v>
          </cell>
          <cell r="CO446">
            <v>0</v>
          </cell>
          <cell r="CP446">
            <v>0</v>
          </cell>
          <cell r="CQ446">
            <v>0</v>
          </cell>
          <cell r="CR446">
            <v>0</v>
          </cell>
          <cell r="CS446">
            <v>0</v>
          </cell>
          <cell r="CT446">
            <v>0</v>
          </cell>
          <cell r="CU446">
            <v>0</v>
          </cell>
          <cell r="CV446">
            <v>0</v>
          </cell>
          <cell r="CW446">
            <v>0</v>
          </cell>
          <cell r="CX446">
            <v>0</v>
          </cell>
          <cell r="CY446">
            <v>0</v>
          </cell>
          <cell r="CZ446">
            <v>0</v>
          </cell>
          <cell r="DA446">
            <v>0</v>
          </cell>
          <cell r="DB446">
            <v>0</v>
          </cell>
          <cell r="DC446">
            <v>0</v>
          </cell>
          <cell r="DD446">
            <v>0</v>
          </cell>
          <cell r="DE446">
            <v>0</v>
          </cell>
          <cell r="DF446">
            <v>0</v>
          </cell>
          <cell r="DG446">
            <v>0</v>
          </cell>
          <cell r="DH446">
            <v>0</v>
          </cell>
          <cell r="DI446">
            <v>0</v>
          </cell>
          <cell r="DJ446">
            <v>0</v>
          </cell>
          <cell r="DK446">
            <v>0</v>
          </cell>
          <cell r="DL446">
            <v>0</v>
          </cell>
          <cell r="DM446">
            <v>0</v>
          </cell>
          <cell r="DN446">
            <v>0</v>
          </cell>
          <cell r="DO446">
            <v>0</v>
          </cell>
          <cell r="DP446">
            <v>0</v>
          </cell>
          <cell r="DQ446">
            <v>0</v>
          </cell>
          <cell r="DR446">
            <v>0</v>
          </cell>
          <cell r="DS446">
            <v>0</v>
          </cell>
          <cell r="DT446">
            <v>0</v>
          </cell>
          <cell r="DU446">
            <v>0</v>
          </cell>
          <cell r="DV446">
            <v>0</v>
          </cell>
          <cell r="DW446">
            <v>0</v>
          </cell>
          <cell r="DX446">
            <v>0</v>
          </cell>
          <cell r="DY446">
            <v>0</v>
          </cell>
          <cell r="DZ446">
            <v>0</v>
          </cell>
          <cell r="EA446">
            <v>0</v>
          </cell>
          <cell r="EB446">
            <v>0</v>
          </cell>
          <cell r="EC446">
            <v>0</v>
          </cell>
          <cell r="ED446">
            <v>0</v>
          </cell>
        </row>
        <row r="447"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  <cell r="W447">
            <v>0</v>
          </cell>
          <cell r="X447">
            <v>0</v>
          </cell>
          <cell r="Y447">
            <v>0</v>
          </cell>
          <cell r="Z447">
            <v>0</v>
          </cell>
          <cell r="AA447">
            <v>0</v>
          </cell>
          <cell r="AB447">
            <v>0</v>
          </cell>
          <cell r="AC447">
            <v>0</v>
          </cell>
          <cell r="AD447">
            <v>0</v>
          </cell>
          <cell r="AE447">
            <v>0</v>
          </cell>
          <cell r="AF447">
            <v>0</v>
          </cell>
          <cell r="AG447">
            <v>0</v>
          </cell>
          <cell r="AH447">
            <v>0</v>
          </cell>
          <cell r="AI447">
            <v>0</v>
          </cell>
          <cell r="AJ447">
            <v>0</v>
          </cell>
          <cell r="AK447">
            <v>0</v>
          </cell>
          <cell r="AL447">
            <v>0</v>
          </cell>
          <cell r="AM447">
            <v>0</v>
          </cell>
          <cell r="AN447">
            <v>0</v>
          </cell>
          <cell r="AO447">
            <v>0</v>
          </cell>
          <cell r="AP447">
            <v>0</v>
          </cell>
          <cell r="AQ447">
            <v>0</v>
          </cell>
          <cell r="AR447">
            <v>0</v>
          </cell>
          <cell r="AS447">
            <v>0</v>
          </cell>
          <cell r="AT447">
            <v>0</v>
          </cell>
          <cell r="AU447">
            <v>0</v>
          </cell>
          <cell r="AV447">
            <v>0</v>
          </cell>
          <cell r="AW447">
            <v>0</v>
          </cell>
          <cell r="AX447">
            <v>0</v>
          </cell>
          <cell r="AY447">
            <v>0</v>
          </cell>
          <cell r="AZ447">
            <v>0</v>
          </cell>
          <cell r="BA447">
            <v>0</v>
          </cell>
          <cell r="BB447">
            <v>0</v>
          </cell>
          <cell r="BC447">
            <v>0</v>
          </cell>
          <cell r="BD447">
            <v>0</v>
          </cell>
          <cell r="BE447">
            <v>0</v>
          </cell>
          <cell r="BF447">
            <v>0</v>
          </cell>
          <cell r="BG447">
            <v>0</v>
          </cell>
          <cell r="BH447">
            <v>0</v>
          </cell>
          <cell r="BI447">
            <v>0</v>
          </cell>
          <cell r="BJ447">
            <v>0</v>
          </cell>
          <cell r="BK447">
            <v>0</v>
          </cell>
          <cell r="BL447">
            <v>0</v>
          </cell>
          <cell r="BM447">
            <v>0</v>
          </cell>
          <cell r="BN447">
            <v>0</v>
          </cell>
          <cell r="BO447">
            <v>0</v>
          </cell>
          <cell r="BP447">
            <v>0</v>
          </cell>
          <cell r="BQ447">
            <v>0</v>
          </cell>
          <cell r="BR447">
            <v>0</v>
          </cell>
          <cell r="BS447">
            <v>0</v>
          </cell>
          <cell r="BT447">
            <v>0</v>
          </cell>
          <cell r="BU447">
            <v>0</v>
          </cell>
          <cell r="BV447">
            <v>0</v>
          </cell>
          <cell r="BW447">
            <v>0</v>
          </cell>
          <cell r="BX447">
            <v>0</v>
          </cell>
          <cell r="BY447">
            <v>0</v>
          </cell>
          <cell r="BZ447">
            <v>0</v>
          </cell>
          <cell r="CA447">
            <v>0</v>
          </cell>
          <cell r="CB447">
            <v>0</v>
          </cell>
          <cell r="CC447">
            <v>0</v>
          </cell>
          <cell r="CD447">
            <v>0</v>
          </cell>
          <cell r="CE447">
            <v>0</v>
          </cell>
          <cell r="CF447">
            <v>0</v>
          </cell>
          <cell r="CG447">
            <v>0</v>
          </cell>
          <cell r="CH447">
            <v>0</v>
          </cell>
          <cell r="CI447">
            <v>0</v>
          </cell>
          <cell r="CJ447">
            <v>0</v>
          </cell>
          <cell r="CK447">
            <v>0</v>
          </cell>
          <cell r="CL447">
            <v>0</v>
          </cell>
          <cell r="CM447">
            <v>0</v>
          </cell>
          <cell r="CN447">
            <v>0</v>
          </cell>
          <cell r="CO447">
            <v>0</v>
          </cell>
          <cell r="CP447">
            <v>0</v>
          </cell>
          <cell r="CQ447">
            <v>0</v>
          </cell>
          <cell r="CR447">
            <v>0</v>
          </cell>
          <cell r="CS447">
            <v>0</v>
          </cell>
          <cell r="CT447">
            <v>0</v>
          </cell>
          <cell r="CU447">
            <v>0</v>
          </cell>
          <cell r="CV447">
            <v>0</v>
          </cell>
          <cell r="CW447">
            <v>0</v>
          </cell>
          <cell r="CX447">
            <v>0</v>
          </cell>
          <cell r="CY447">
            <v>0</v>
          </cell>
          <cell r="CZ447">
            <v>0</v>
          </cell>
          <cell r="DA447">
            <v>0</v>
          </cell>
          <cell r="DB447">
            <v>0</v>
          </cell>
          <cell r="DC447">
            <v>0</v>
          </cell>
          <cell r="DD447">
            <v>0</v>
          </cell>
          <cell r="DE447">
            <v>0</v>
          </cell>
          <cell r="DF447">
            <v>0</v>
          </cell>
          <cell r="DG447">
            <v>0</v>
          </cell>
          <cell r="DH447">
            <v>0</v>
          </cell>
          <cell r="DI447">
            <v>0</v>
          </cell>
          <cell r="DJ447">
            <v>0</v>
          </cell>
          <cell r="DK447">
            <v>0</v>
          </cell>
          <cell r="DL447">
            <v>0</v>
          </cell>
          <cell r="DM447">
            <v>0</v>
          </cell>
          <cell r="DN447">
            <v>0</v>
          </cell>
          <cell r="DO447">
            <v>0</v>
          </cell>
          <cell r="DP447">
            <v>0</v>
          </cell>
          <cell r="DQ447">
            <v>0</v>
          </cell>
          <cell r="DR447">
            <v>0</v>
          </cell>
          <cell r="DS447">
            <v>0</v>
          </cell>
          <cell r="DT447">
            <v>0</v>
          </cell>
          <cell r="DU447">
            <v>0</v>
          </cell>
          <cell r="DV447">
            <v>0</v>
          </cell>
          <cell r="DW447">
            <v>0</v>
          </cell>
          <cell r="DX447">
            <v>0</v>
          </cell>
          <cell r="DY447">
            <v>0</v>
          </cell>
          <cell r="DZ447">
            <v>0</v>
          </cell>
          <cell r="EA447">
            <v>0</v>
          </cell>
          <cell r="EB447">
            <v>0</v>
          </cell>
          <cell r="EC447">
            <v>0</v>
          </cell>
          <cell r="ED447">
            <v>0</v>
          </cell>
        </row>
        <row r="448"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0</v>
          </cell>
          <cell r="X448">
            <v>0</v>
          </cell>
          <cell r="Y448">
            <v>0</v>
          </cell>
          <cell r="Z448">
            <v>0</v>
          </cell>
          <cell r="AA448">
            <v>0</v>
          </cell>
          <cell r="AB448">
            <v>0</v>
          </cell>
          <cell r="AC448">
            <v>0</v>
          </cell>
          <cell r="AD448">
            <v>0</v>
          </cell>
          <cell r="AE448">
            <v>0</v>
          </cell>
          <cell r="AF448">
            <v>0</v>
          </cell>
          <cell r="AG448">
            <v>0</v>
          </cell>
          <cell r="AH448">
            <v>0</v>
          </cell>
          <cell r="AI448">
            <v>0</v>
          </cell>
          <cell r="AJ448">
            <v>0</v>
          </cell>
          <cell r="AK448">
            <v>0</v>
          </cell>
          <cell r="AL448">
            <v>0</v>
          </cell>
          <cell r="AM448">
            <v>0</v>
          </cell>
          <cell r="AN448">
            <v>0</v>
          </cell>
          <cell r="AO448">
            <v>0</v>
          </cell>
          <cell r="AP448">
            <v>0</v>
          </cell>
          <cell r="AQ448">
            <v>0</v>
          </cell>
          <cell r="AR448">
            <v>0</v>
          </cell>
          <cell r="AS448">
            <v>0</v>
          </cell>
          <cell r="AT448">
            <v>0</v>
          </cell>
          <cell r="AU448">
            <v>0</v>
          </cell>
          <cell r="AV448">
            <v>0</v>
          </cell>
          <cell r="AW448">
            <v>0</v>
          </cell>
          <cell r="AX448">
            <v>0</v>
          </cell>
          <cell r="AY448">
            <v>0</v>
          </cell>
          <cell r="AZ448">
            <v>0</v>
          </cell>
          <cell r="BA448">
            <v>0</v>
          </cell>
          <cell r="BB448">
            <v>0</v>
          </cell>
          <cell r="BC448">
            <v>0</v>
          </cell>
          <cell r="BD448">
            <v>0</v>
          </cell>
          <cell r="BE448">
            <v>0</v>
          </cell>
          <cell r="BF448">
            <v>0</v>
          </cell>
          <cell r="BG448">
            <v>0</v>
          </cell>
          <cell r="BH448">
            <v>0</v>
          </cell>
          <cell r="BI448">
            <v>0</v>
          </cell>
          <cell r="BJ448">
            <v>0</v>
          </cell>
          <cell r="BK448">
            <v>0</v>
          </cell>
          <cell r="BL448">
            <v>0</v>
          </cell>
          <cell r="BM448">
            <v>0</v>
          </cell>
          <cell r="BN448">
            <v>0</v>
          </cell>
          <cell r="BO448">
            <v>0</v>
          </cell>
          <cell r="BP448">
            <v>0</v>
          </cell>
          <cell r="BQ448">
            <v>0</v>
          </cell>
          <cell r="BR448">
            <v>0</v>
          </cell>
          <cell r="BS448">
            <v>0</v>
          </cell>
          <cell r="BT448">
            <v>0</v>
          </cell>
          <cell r="BU448">
            <v>0</v>
          </cell>
          <cell r="BV448">
            <v>0</v>
          </cell>
          <cell r="BW448">
            <v>0</v>
          </cell>
          <cell r="BX448">
            <v>0</v>
          </cell>
          <cell r="BY448">
            <v>0</v>
          </cell>
          <cell r="BZ448">
            <v>0</v>
          </cell>
          <cell r="CA448">
            <v>0</v>
          </cell>
          <cell r="CB448">
            <v>0</v>
          </cell>
          <cell r="CC448">
            <v>0</v>
          </cell>
          <cell r="CD448">
            <v>0</v>
          </cell>
          <cell r="CE448">
            <v>0</v>
          </cell>
          <cell r="CF448">
            <v>0</v>
          </cell>
          <cell r="CG448">
            <v>0</v>
          </cell>
          <cell r="CH448">
            <v>0</v>
          </cell>
          <cell r="CI448">
            <v>0</v>
          </cell>
          <cell r="CJ448">
            <v>0</v>
          </cell>
          <cell r="CK448">
            <v>0</v>
          </cell>
          <cell r="CL448">
            <v>0</v>
          </cell>
          <cell r="CM448">
            <v>0</v>
          </cell>
          <cell r="CN448">
            <v>0</v>
          </cell>
          <cell r="CO448">
            <v>0</v>
          </cell>
          <cell r="CP448">
            <v>0</v>
          </cell>
          <cell r="CQ448">
            <v>0</v>
          </cell>
          <cell r="CR448">
            <v>0</v>
          </cell>
          <cell r="CS448">
            <v>0</v>
          </cell>
          <cell r="CT448">
            <v>0</v>
          </cell>
          <cell r="CU448">
            <v>0</v>
          </cell>
          <cell r="CV448">
            <v>0</v>
          </cell>
          <cell r="CW448">
            <v>0</v>
          </cell>
          <cell r="CX448">
            <v>0</v>
          </cell>
          <cell r="CY448">
            <v>0</v>
          </cell>
          <cell r="CZ448">
            <v>0</v>
          </cell>
          <cell r="DA448">
            <v>0</v>
          </cell>
          <cell r="DB448">
            <v>0</v>
          </cell>
          <cell r="DC448">
            <v>0</v>
          </cell>
          <cell r="DD448">
            <v>0</v>
          </cell>
          <cell r="DE448">
            <v>0</v>
          </cell>
          <cell r="DF448">
            <v>0</v>
          </cell>
          <cell r="DG448">
            <v>0</v>
          </cell>
          <cell r="DH448">
            <v>0</v>
          </cell>
          <cell r="DI448">
            <v>0</v>
          </cell>
          <cell r="DJ448">
            <v>0</v>
          </cell>
          <cell r="DK448">
            <v>0</v>
          </cell>
          <cell r="DL448">
            <v>0</v>
          </cell>
          <cell r="DM448">
            <v>0</v>
          </cell>
          <cell r="DN448">
            <v>0</v>
          </cell>
          <cell r="DO448">
            <v>0</v>
          </cell>
          <cell r="DP448">
            <v>0</v>
          </cell>
          <cell r="DQ448">
            <v>0</v>
          </cell>
          <cell r="DR448">
            <v>0</v>
          </cell>
          <cell r="DS448">
            <v>0</v>
          </cell>
          <cell r="DT448">
            <v>0</v>
          </cell>
          <cell r="DU448">
            <v>0</v>
          </cell>
          <cell r="DV448">
            <v>0</v>
          </cell>
          <cell r="DW448">
            <v>0</v>
          </cell>
          <cell r="DX448">
            <v>0</v>
          </cell>
          <cell r="DY448">
            <v>0</v>
          </cell>
          <cell r="DZ448">
            <v>0</v>
          </cell>
          <cell r="EA448">
            <v>0</v>
          </cell>
          <cell r="EB448">
            <v>0</v>
          </cell>
          <cell r="EC448">
            <v>0</v>
          </cell>
          <cell r="ED448">
            <v>0</v>
          </cell>
        </row>
        <row r="449"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  <cell r="Y449">
            <v>0</v>
          </cell>
          <cell r="Z449">
            <v>0</v>
          </cell>
          <cell r="AA449">
            <v>0</v>
          </cell>
          <cell r="AB449">
            <v>0</v>
          </cell>
          <cell r="AC449">
            <v>0</v>
          </cell>
          <cell r="AD449">
            <v>0</v>
          </cell>
          <cell r="AE449">
            <v>0</v>
          </cell>
          <cell r="AF449">
            <v>0</v>
          </cell>
          <cell r="AG449">
            <v>0</v>
          </cell>
          <cell r="AH449">
            <v>0</v>
          </cell>
          <cell r="AI449">
            <v>0</v>
          </cell>
          <cell r="AJ449">
            <v>0</v>
          </cell>
          <cell r="AK449">
            <v>0</v>
          </cell>
          <cell r="AL449">
            <v>0</v>
          </cell>
          <cell r="AM449">
            <v>0</v>
          </cell>
          <cell r="AN449">
            <v>0</v>
          </cell>
          <cell r="AO449">
            <v>0</v>
          </cell>
          <cell r="AP449">
            <v>0</v>
          </cell>
          <cell r="AQ449">
            <v>0</v>
          </cell>
          <cell r="AR449">
            <v>0</v>
          </cell>
          <cell r="AS449">
            <v>0</v>
          </cell>
          <cell r="AT449">
            <v>0</v>
          </cell>
          <cell r="AU449">
            <v>0</v>
          </cell>
          <cell r="AV449">
            <v>0</v>
          </cell>
          <cell r="AW449">
            <v>0</v>
          </cell>
          <cell r="AX449">
            <v>0</v>
          </cell>
          <cell r="AY449">
            <v>0</v>
          </cell>
          <cell r="AZ449">
            <v>0</v>
          </cell>
          <cell r="BA449">
            <v>0</v>
          </cell>
          <cell r="BB449">
            <v>0</v>
          </cell>
          <cell r="BC449">
            <v>0</v>
          </cell>
          <cell r="BD449">
            <v>0</v>
          </cell>
          <cell r="BE449">
            <v>0</v>
          </cell>
          <cell r="BF449">
            <v>0</v>
          </cell>
          <cell r="BG449">
            <v>0</v>
          </cell>
          <cell r="BH449">
            <v>0</v>
          </cell>
          <cell r="BI449">
            <v>0</v>
          </cell>
          <cell r="BJ449">
            <v>0</v>
          </cell>
          <cell r="BK449">
            <v>0</v>
          </cell>
          <cell r="BL449">
            <v>0</v>
          </cell>
          <cell r="BM449">
            <v>0</v>
          </cell>
          <cell r="BN449">
            <v>0</v>
          </cell>
          <cell r="BO449">
            <v>0</v>
          </cell>
          <cell r="BP449">
            <v>0</v>
          </cell>
          <cell r="BQ449">
            <v>0</v>
          </cell>
          <cell r="BR449">
            <v>0</v>
          </cell>
          <cell r="BS449">
            <v>0</v>
          </cell>
          <cell r="BT449">
            <v>0</v>
          </cell>
          <cell r="BU449">
            <v>0</v>
          </cell>
          <cell r="BV449">
            <v>0</v>
          </cell>
          <cell r="BW449">
            <v>0</v>
          </cell>
          <cell r="BX449">
            <v>0</v>
          </cell>
          <cell r="BY449">
            <v>0</v>
          </cell>
          <cell r="BZ449">
            <v>0</v>
          </cell>
          <cell r="CA449">
            <v>0</v>
          </cell>
          <cell r="CB449">
            <v>0</v>
          </cell>
          <cell r="CC449">
            <v>0</v>
          </cell>
          <cell r="CD449">
            <v>0</v>
          </cell>
          <cell r="CE449">
            <v>0</v>
          </cell>
          <cell r="CF449">
            <v>0</v>
          </cell>
          <cell r="CG449">
            <v>0</v>
          </cell>
          <cell r="CH449">
            <v>0</v>
          </cell>
          <cell r="CI449">
            <v>0</v>
          </cell>
          <cell r="CJ449">
            <v>0</v>
          </cell>
          <cell r="CK449">
            <v>0</v>
          </cell>
          <cell r="CL449">
            <v>0</v>
          </cell>
          <cell r="CM449">
            <v>0</v>
          </cell>
          <cell r="CN449">
            <v>0</v>
          </cell>
          <cell r="CO449">
            <v>0</v>
          </cell>
          <cell r="CP449">
            <v>0</v>
          </cell>
          <cell r="CQ449">
            <v>0</v>
          </cell>
          <cell r="CR449">
            <v>0</v>
          </cell>
          <cell r="CS449">
            <v>0</v>
          </cell>
          <cell r="CT449">
            <v>0</v>
          </cell>
          <cell r="CU449">
            <v>0</v>
          </cell>
          <cell r="CV449">
            <v>0</v>
          </cell>
          <cell r="CW449">
            <v>0</v>
          </cell>
          <cell r="CX449">
            <v>0</v>
          </cell>
          <cell r="CY449">
            <v>0</v>
          </cell>
          <cell r="CZ449">
            <v>0</v>
          </cell>
          <cell r="DA449">
            <v>0</v>
          </cell>
          <cell r="DB449">
            <v>0</v>
          </cell>
          <cell r="DC449">
            <v>0</v>
          </cell>
          <cell r="DD449">
            <v>0</v>
          </cell>
          <cell r="DE449">
            <v>0</v>
          </cell>
          <cell r="DF449">
            <v>0</v>
          </cell>
          <cell r="DG449">
            <v>0</v>
          </cell>
          <cell r="DH449">
            <v>0</v>
          </cell>
          <cell r="DI449">
            <v>0</v>
          </cell>
          <cell r="DJ449">
            <v>0</v>
          </cell>
          <cell r="DK449">
            <v>0</v>
          </cell>
          <cell r="DL449">
            <v>0</v>
          </cell>
          <cell r="DM449">
            <v>0</v>
          </cell>
          <cell r="DN449">
            <v>0</v>
          </cell>
          <cell r="DO449">
            <v>0</v>
          </cell>
          <cell r="DP449">
            <v>0</v>
          </cell>
          <cell r="DQ449">
            <v>0</v>
          </cell>
          <cell r="DR449">
            <v>0</v>
          </cell>
          <cell r="DS449">
            <v>0</v>
          </cell>
          <cell r="DT449">
            <v>0</v>
          </cell>
          <cell r="DU449">
            <v>0</v>
          </cell>
          <cell r="DV449">
            <v>0</v>
          </cell>
          <cell r="DW449">
            <v>0</v>
          </cell>
          <cell r="DX449">
            <v>0</v>
          </cell>
          <cell r="DY449">
            <v>0</v>
          </cell>
          <cell r="DZ449">
            <v>0</v>
          </cell>
          <cell r="EA449">
            <v>0</v>
          </cell>
          <cell r="EB449">
            <v>0</v>
          </cell>
          <cell r="EC449">
            <v>0</v>
          </cell>
          <cell r="ED449">
            <v>0</v>
          </cell>
        </row>
        <row r="450"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0</v>
          </cell>
          <cell r="V450">
            <v>0</v>
          </cell>
          <cell r="W450">
            <v>0</v>
          </cell>
          <cell r="X450">
            <v>0</v>
          </cell>
          <cell r="Y450">
            <v>0</v>
          </cell>
          <cell r="Z450">
            <v>0</v>
          </cell>
          <cell r="AA450">
            <v>0</v>
          </cell>
          <cell r="AB450">
            <v>0</v>
          </cell>
          <cell r="AC450">
            <v>0</v>
          </cell>
          <cell r="AD450">
            <v>0</v>
          </cell>
          <cell r="AE450">
            <v>0</v>
          </cell>
          <cell r="AF450">
            <v>0</v>
          </cell>
          <cell r="AG450">
            <v>0</v>
          </cell>
          <cell r="AH450">
            <v>0</v>
          </cell>
          <cell r="AI450">
            <v>0</v>
          </cell>
          <cell r="AJ450">
            <v>0</v>
          </cell>
          <cell r="AK450">
            <v>0</v>
          </cell>
          <cell r="AL450">
            <v>0</v>
          </cell>
          <cell r="AM450">
            <v>0</v>
          </cell>
          <cell r="AN450">
            <v>0</v>
          </cell>
          <cell r="AO450">
            <v>0</v>
          </cell>
          <cell r="AP450">
            <v>0</v>
          </cell>
          <cell r="AQ450">
            <v>0</v>
          </cell>
          <cell r="AR450">
            <v>0</v>
          </cell>
          <cell r="AS450">
            <v>0</v>
          </cell>
          <cell r="AT450">
            <v>0</v>
          </cell>
          <cell r="AU450">
            <v>0</v>
          </cell>
          <cell r="AV450">
            <v>0</v>
          </cell>
          <cell r="AW450">
            <v>0</v>
          </cell>
          <cell r="AX450">
            <v>0</v>
          </cell>
          <cell r="AY450">
            <v>0</v>
          </cell>
          <cell r="AZ450">
            <v>0</v>
          </cell>
          <cell r="BA450">
            <v>0</v>
          </cell>
          <cell r="BB450">
            <v>0</v>
          </cell>
          <cell r="BC450">
            <v>0</v>
          </cell>
          <cell r="BD450">
            <v>0</v>
          </cell>
          <cell r="BE450">
            <v>0</v>
          </cell>
          <cell r="BF450">
            <v>0</v>
          </cell>
          <cell r="BG450">
            <v>0</v>
          </cell>
          <cell r="BH450">
            <v>0</v>
          </cell>
          <cell r="BI450">
            <v>0</v>
          </cell>
          <cell r="BJ450">
            <v>0</v>
          </cell>
          <cell r="BK450">
            <v>0</v>
          </cell>
          <cell r="BL450">
            <v>0</v>
          </cell>
          <cell r="BM450">
            <v>0</v>
          </cell>
          <cell r="BN450">
            <v>0</v>
          </cell>
          <cell r="BO450">
            <v>0</v>
          </cell>
          <cell r="BP450">
            <v>0</v>
          </cell>
          <cell r="BQ450">
            <v>0</v>
          </cell>
          <cell r="BR450">
            <v>0</v>
          </cell>
          <cell r="BS450">
            <v>0</v>
          </cell>
          <cell r="BT450">
            <v>0</v>
          </cell>
          <cell r="BU450">
            <v>0</v>
          </cell>
          <cell r="BV450">
            <v>0</v>
          </cell>
          <cell r="BW450">
            <v>0</v>
          </cell>
          <cell r="BX450">
            <v>0</v>
          </cell>
          <cell r="BY450">
            <v>0</v>
          </cell>
          <cell r="BZ450">
            <v>0</v>
          </cell>
          <cell r="CA450">
            <v>0</v>
          </cell>
          <cell r="CB450">
            <v>0</v>
          </cell>
          <cell r="CC450">
            <v>0</v>
          </cell>
          <cell r="CD450">
            <v>0</v>
          </cell>
          <cell r="CE450">
            <v>0</v>
          </cell>
          <cell r="CF450">
            <v>0</v>
          </cell>
          <cell r="CG450">
            <v>0</v>
          </cell>
          <cell r="CH450">
            <v>0</v>
          </cell>
          <cell r="CI450">
            <v>0</v>
          </cell>
          <cell r="CJ450">
            <v>0</v>
          </cell>
          <cell r="CK450">
            <v>0</v>
          </cell>
          <cell r="CL450">
            <v>0</v>
          </cell>
          <cell r="CM450">
            <v>0</v>
          </cell>
          <cell r="CN450">
            <v>0</v>
          </cell>
          <cell r="CO450">
            <v>0</v>
          </cell>
          <cell r="CP450">
            <v>0</v>
          </cell>
          <cell r="CQ450">
            <v>0</v>
          </cell>
          <cell r="CR450">
            <v>0</v>
          </cell>
          <cell r="CS450">
            <v>0</v>
          </cell>
          <cell r="CT450">
            <v>0</v>
          </cell>
          <cell r="CU450">
            <v>0</v>
          </cell>
          <cell r="CV450">
            <v>0</v>
          </cell>
          <cell r="CW450">
            <v>0</v>
          </cell>
          <cell r="CX450">
            <v>0</v>
          </cell>
          <cell r="CY450">
            <v>0</v>
          </cell>
          <cell r="CZ450">
            <v>0</v>
          </cell>
          <cell r="DA450">
            <v>0</v>
          </cell>
          <cell r="DB450">
            <v>0</v>
          </cell>
          <cell r="DC450">
            <v>0</v>
          </cell>
          <cell r="DD450">
            <v>0</v>
          </cell>
          <cell r="DE450">
            <v>0</v>
          </cell>
          <cell r="DF450">
            <v>0</v>
          </cell>
          <cell r="DG450">
            <v>0</v>
          </cell>
          <cell r="DH450">
            <v>0</v>
          </cell>
          <cell r="DI450">
            <v>0</v>
          </cell>
          <cell r="DJ450">
            <v>0</v>
          </cell>
          <cell r="DK450">
            <v>0</v>
          </cell>
          <cell r="DL450">
            <v>0</v>
          </cell>
          <cell r="DM450">
            <v>0</v>
          </cell>
          <cell r="DN450">
            <v>0</v>
          </cell>
          <cell r="DO450">
            <v>0</v>
          </cell>
          <cell r="DP450">
            <v>0</v>
          </cell>
          <cell r="DQ450">
            <v>0</v>
          </cell>
          <cell r="DR450">
            <v>0</v>
          </cell>
          <cell r="DS450">
            <v>0</v>
          </cell>
          <cell r="DT450">
            <v>0</v>
          </cell>
          <cell r="DU450">
            <v>0</v>
          </cell>
          <cell r="DV450">
            <v>0</v>
          </cell>
          <cell r="DW450">
            <v>0</v>
          </cell>
          <cell r="DX450">
            <v>0</v>
          </cell>
          <cell r="DY450">
            <v>0</v>
          </cell>
          <cell r="DZ450">
            <v>0</v>
          </cell>
          <cell r="EA450">
            <v>0</v>
          </cell>
          <cell r="EB450">
            <v>0</v>
          </cell>
          <cell r="EC450">
            <v>0</v>
          </cell>
          <cell r="ED450">
            <v>0</v>
          </cell>
        </row>
        <row r="451"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0</v>
          </cell>
          <cell r="AE451">
            <v>0</v>
          </cell>
          <cell r="AF451">
            <v>0</v>
          </cell>
          <cell r="AG451">
            <v>0</v>
          </cell>
          <cell r="AH451">
            <v>0</v>
          </cell>
          <cell r="AI451">
            <v>0</v>
          </cell>
          <cell r="AJ451">
            <v>0</v>
          </cell>
          <cell r="AK451">
            <v>0</v>
          </cell>
          <cell r="AL451">
            <v>0</v>
          </cell>
          <cell r="AM451">
            <v>0</v>
          </cell>
          <cell r="AN451">
            <v>0</v>
          </cell>
          <cell r="AO451">
            <v>0</v>
          </cell>
          <cell r="AP451">
            <v>0</v>
          </cell>
          <cell r="AQ451">
            <v>0</v>
          </cell>
          <cell r="AR451">
            <v>0</v>
          </cell>
          <cell r="AS451">
            <v>0</v>
          </cell>
          <cell r="AT451">
            <v>0</v>
          </cell>
          <cell r="AU451">
            <v>0</v>
          </cell>
          <cell r="AV451">
            <v>0</v>
          </cell>
          <cell r="AW451">
            <v>0</v>
          </cell>
          <cell r="AX451">
            <v>0</v>
          </cell>
          <cell r="AY451">
            <v>0</v>
          </cell>
          <cell r="AZ451">
            <v>0</v>
          </cell>
          <cell r="BA451">
            <v>0</v>
          </cell>
          <cell r="BB451">
            <v>0</v>
          </cell>
          <cell r="BC451">
            <v>0</v>
          </cell>
          <cell r="BD451">
            <v>0</v>
          </cell>
          <cell r="BE451">
            <v>0</v>
          </cell>
          <cell r="BF451">
            <v>0</v>
          </cell>
          <cell r="BG451">
            <v>0</v>
          </cell>
          <cell r="BH451">
            <v>0</v>
          </cell>
          <cell r="BI451">
            <v>0</v>
          </cell>
          <cell r="BJ451">
            <v>0</v>
          </cell>
          <cell r="BK451">
            <v>0</v>
          </cell>
          <cell r="BL451">
            <v>0</v>
          </cell>
          <cell r="BM451">
            <v>0</v>
          </cell>
          <cell r="BN451">
            <v>0</v>
          </cell>
          <cell r="BO451">
            <v>0</v>
          </cell>
          <cell r="BP451">
            <v>0</v>
          </cell>
          <cell r="BQ451">
            <v>0</v>
          </cell>
          <cell r="BR451">
            <v>0</v>
          </cell>
          <cell r="BS451">
            <v>0</v>
          </cell>
          <cell r="BT451">
            <v>0</v>
          </cell>
          <cell r="BU451">
            <v>0</v>
          </cell>
          <cell r="BV451">
            <v>0</v>
          </cell>
          <cell r="BW451">
            <v>0</v>
          </cell>
          <cell r="BX451">
            <v>0</v>
          </cell>
          <cell r="BY451">
            <v>0</v>
          </cell>
          <cell r="BZ451">
            <v>0</v>
          </cell>
          <cell r="CA451">
            <v>0</v>
          </cell>
          <cell r="CB451">
            <v>0</v>
          </cell>
          <cell r="CC451">
            <v>0</v>
          </cell>
          <cell r="CD451">
            <v>0</v>
          </cell>
          <cell r="CE451">
            <v>0</v>
          </cell>
          <cell r="CF451">
            <v>0</v>
          </cell>
          <cell r="CG451">
            <v>0</v>
          </cell>
          <cell r="CH451">
            <v>0</v>
          </cell>
          <cell r="CI451">
            <v>0</v>
          </cell>
          <cell r="CJ451">
            <v>0</v>
          </cell>
          <cell r="CK451">
            <v>0</v>
          </cell>
          <cell r="CL451">
            <v>0</v>
          </cell>
          <cell r="CM451">
            <v>0</v>
          </cell>
          <cell r="CN451">
            <v>0</v>
          </cell>
          <cell r="CO451">
            <v>0</v>
          </cell>
          <cell r="CP451">
            <v>0</v>
          </cell>
          <cell r="CQ451">
            <v>0</v>
          </cell>
          <cell r="CR451">
            <v>0</v>
          </cell>
          <cell r="CS451">
            <v>0</v>
          </cell>
          <cell r="CT451">
            <v>0</v>
          </cell>
          <cell r="CU451">
            <v>0</v>
          </cell>
          <cell r="CV451">
            <v>0</v>
          </cell>
          <cell r="CW451">
            <v>0</v>
          </cell>
          <cell r="CX451">
            <v>0</v>
          </cell>
          <cell r="CY451">
            <v>0</v>
          </cell>
          <cell r="CZ451">
            <v>0</v>
          </cell>
          <cell r="DA451">
            <v>0</v>
          </cell>
          <cell r="DB451">
            <v>0</v>
          </cell>
          <cell r="DC451">
            <v>0</v>
          </cell>
          <cell r="DD451">
            <v>0</v>
          </cell>
          <cell r="DE451">
            <v>0</v>
          </cell>
          <cell r="DF451">
            <v>0</v>
          </cell>
          <cell r="DG451">
            <v>0</v>
          </cell>
          <cell r="DH451">
            <v>0</v>
          </cell>
          <cell r="DI451">
            <v>0</v>
          </cell>
          <cell r="DJ451">
            <v>0</v>
          </cell>
          <cell r="DK451">
            <v>0</v>
          </cell>
          <cell r="DL451">
            <v>0</v>
          </cell>
          <cell r="DM451">
            <v>0</v>
          </cell>
          <cell r="DN451">
            <v>0</v>
          </cell>
          <cell r="DO451">
            <v>0</v>
          </cell>
          <cell r="DP451">
            <v>0</v>
          </cell>
          <cell r="DQ451">
            <v>0</v>
          </cell>
          <cell r="DR451">
            <v>0</v>
          </cell>
          <cell r="DS451">
            <v>0</v>
          </cell>
          <cell r="DT451">
            <v>0</v>
          </cell>
          <cell r="DU451">
            <v>0</v>
          </cell>
          <cell r="DV451">
            <v>0</v>
          </cell>
          <cell r="DW451">
            <v>0</v>
          </cell>
          <cell r="DX451">
            <v>0</v>
          </cell>
          <cell r="DY451">
            <v>0</v>
          </cell>
          <cell r="DZ451">
            <v>0</v>
          </cell>
          <cell r="EA451">
            <v>0</v>
          </cell>
          <cell r="EB451">
            <v>0</v>
          </cell>
          <cell r="EC451">
            <v>0</v>
          </cell>
          <cell r="ED451">
            <v>0</v>
          </cell>
        </row>
        <row r="452"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0.14660399999411311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0</v>
          </cell>
          <cell r="AE452">
            <v>0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K452">
            <v>0</v>
          </cell>
          <cell r="AL452">
            <v>0</v>
          </cell>
          <cell r="AM452">
            <v>0</v>
          </cell>
          <cell r="AN452">
            <v>0</v>
          </cell>
          <cell r="AO452">
            <v>0</v>
          </cell>
          <cell r="AP452">
            <v>0</v>
          </cell>
          <cell r="AQ452">
            <v>0</v>
          </cell>
          <cell r="AR452">
            <v>0</v>
          </cell>
          <cell r="AS452">
            <v>0</v>
          </cell>
          <cell r="AT452">
            <v>0</v>
          </cell>
          <cell r="AU452">
            <v>0</v>
          </cell>
          <cell r="AV452">
            <v>0</v>
          </cell>
          <cell r="AW452">
            <v>0</v>
          </cell>
          <cell r="AX452">
            <v>0</v>
          </cell>
          <cell r="AY452">
            <v>0</v>
          </cell>
          <cell r="AZ452">
            <v>0</v>
          </cell>
          <cell r="BA452">
            <v>0</v>
          </cell>
          <cell r="BB452">
            <v>0</v>
          </cell>
          <cell r="BC452">
            <v>0</v>
          </cell>
          <cell r="BD452">
            <v>0</v>
          </cell>
          <cell r="BE452">
            <v>0</v>
          </cell>
          <cell r="BF452">
            <v>0</v>
          </cell>
          <cell r="BG452">
            <v>0</v>
          </cell>
          <cell r="BH452">
            <v>0</v>
          </cell>
          <cell r="BI452">
            <v>0</v>
          </cell>
          <cell r="BJ452">
            <v>0</v>
          </cell>
          <cell r="BK452">
            <v>0</v>
          </cell>
          <cell r="BL452">
            <v>0</v>
          </cell>
          <cell r="BM452">
            <v>0</v>
          </cell>
          <cell r="BN452">
            <v>0</v>
          </cell>
          <cell r="BO452">
            <v>0</v>
          </cell>
          <cell r="BP452">
            <v>0</v>
          </cell>
          <cell r="BQ452">
            <v>0</v>
          </cell>
          <cell r="BR452">
            <v>0</v>
          </cell>
          <cell r="BS452">
            <v>0</v>
          </cell>
          <cell r="BT452">
            <v>0</v>
          </cell>
          <cell r="BU452">
            <v>0</v>
          </cell>
          <cell r="BV452">
            <v>0</v>
          </cell>
          <cell r="BW452">
            <v>0</v>
          </cell>
          <cell r="BX452">
            <v>0</v>
          </cell>
          <cell r="BY452">
            <v>0</v>
          </cell>
          <cell r="BZ452">
            <v>0</v>
          </cell>
          <cell r="CA452">
            <v>0</v>
          </cell>
          <cell r="CB452">
            <v>0</v>
          </cell>
          <cell r="CC452">
            <v>0</v>
          </cell>
          <cell r="CD452">
            <v>0</v>
          </cell>
          <cell r="CE452">
            <v>0</v>
          </cell>
          <cell r="CF452">
            <v>0</v>
          </cell>
          <cell r="CG452">
            <v>0</v>
          </cell>
          <cell r="CH452">
            <v>0</v>
          </cell>
          <cell r="CI452">
            <v>0</v>
          </cell>
          <cell r="CJ452">
            <v>0</v>
          </cell>
          <cell r="CK452">
            <v>0</v>
          </cell>
          <cell r="CL452">
            <v>0</v>
          </cell>
          <cell r="CM452">
            <v>0</v>
          </cell>
          <cell r="CN452">
            <v>0</v>
          </cell>
          <cell r="CO452">
            <v>0</v>
          </cell>
          <cell r="CP452">
            <v>0</v>
          </cell>
          <cell r="CQ452">
            <v>0</v>
          </cell>
          <cell r="CR452">
            <v>0</v>
          </cell>
          <cell r="CS452">
            <v>0</v>
          </cell>
          <cell r="CT452">
            <v>0</v>
          </cell>
          <cell r="CU452">
            <v>0</v>
          </cell>
          <cell r="CV452">
            <v>0</v>
          </cell>
          <cell r="CW452">
            <v>0</v>
          </cell>
          <cell r="CX452">
            <v>0</v>
          </cell>
          <cell r="CY452">
            <v>0</v>
          </cell>
          <cell r="CZ452">
            <v>0</v>
          </cell>
          <cell r="DA452">
            <v>0</v>
          </cell>
          <cell r="DB452">
            <v>0</v>
          </cell>
          <cell r="DC452">
            <v>0</v>
          </cell>
          <cell r="DD452">
            <v>0</v>
          </cell>
          <cell r="DE452">
            <v>0</v>
          </cell>
          <cell r="DF452">
            <v>0</v>
          </cell>
          <cell r="DG452">
            <v>0</v>
          </cell>
          <cell r="DH452">
            <v>0</v>
          </cell>
          <cell r="DI452">
            <v>0</v>
          </cell>
          <cell r="DJ452">
            <v>0</v>
          </cell>
          <cell r="DK452">
            <v>0</v>
          </cell>
          <cell r="DL452">
            <v>0</v>
          </cell>
          <cell r="DM452">
            <v>0</v>
          </cell>
          <cell r="DN452">
            <v>0</v>
          </cell>
          <cell r="DO452">
            <v>0</v>
          </cell>
          <cell r="DP452">
            <v>0</v>
          </cell>
          <cell r="DQ452">
            <v>0</v>
          </cell>
          <cell r="DR452">
            <v>0</v>
          </cell>
          <cell r="DS452">
            <v>0</v>
          </cell>
          <cell r="DT452">
            <v>0</v>
          </cell>
          <cell r="DU452">
            <v>0</v>
          </cell>
          <cell r="DV452">
            <v>0</v>
          </cell>
          <cell r="DW452">
            <v>0</v>
          </cell>
          <cell r="DX452">
            <v>0</v>
          </cell>
          <cell r="DY452">
            <v>0</v>
          </cell>
          <cell r="DZ452">
            <v>0</v>
          </cell>
          <cell r="EA452">
            <v>0</v>
          </cell>
          <cell r="EB452">
            <v>0</v>
          </cell>
          <cell r="EC452">
            <v>0</v>
          </cell>
          <cell r="ED452">
            <v>0</v>
          </cell>
        </row>
        <row r="453"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B453">
            <v>0</v>
          </cell>
          <cell r="AC453">
            <v>0</v>
          </cell>
          <cell r="AD453">
            <v>0</v>
          </cell>
          <cell r="AE453">
            <v>0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AJ453">
            <v>0</v>
          </cell>
          <cell r="AK453">
            <v>0</v>
          </cell>
          <cell r="AL453">
            <v>0</v>
          </cell>
          <cell r="AM453">
            <v>0</v>
          </cell>
          <cell r="AN453">
            <v>0</v>
          </cell>
          <cell r="AO453">
            <v>0</v>
          </cell>
          <cell r="AP453">
            <v>0</v>
          </cell>
          <cell r="AQ453">
            <v>0</v>
          </cell>
          <cell r="AR453">
            <v>0</v>
          </cell>
          <cell r="AS453">
            <v>0</v>
          </cell>
          <cell r="AT453">
            <v>0</v>
          </cell>
          <cell r="AU453">
            <v>0</v>
          </cell>
          <cell r="AV453">
            <v>0</v>
          </cell>
          <cell r="AW453">
            <v>0</v>
          </cell>
          <cell r="AX453">
            <v>0</v>
          </cell>
          <cell r="AY453">
            <v>0</v>
          </cell>
          <cell r="AZ453">
            <v>0</v>
          </cell>
          <cell r="BA453">
            <v>0</v>
          </cell>
          <cell r="BB453">
            <v>0</v>
          </cell>
          <cell r="BC453">
            <v>0</v>
          </cell>
          <cell r="BD453">
            <v>0</v>
          </cell>
          <cell r="BE453">
            <v>0</v>
          </cell>
          <cell r="BF453">
            <v>0</v>
          </cell>
          <cell r="BG453">
            <v>0</v>
          </cell>
          <cell r="BH453">
            <v>0</v>
          </cell>
          <cell r="BI453">
            <v>0</v>
          </cell>
          <cell r="BJ453">
            <v>0</v>
          </cell>
          <cell r="BK453">
            <v>0</v>
          </cell>
          <cell r="BL453">
            <v>0</v>
          </cell>
          <cell r="BM453">
            <v>0</v>
          </cell>
          <cell r="BN453">
            <v>0</v>
          </cell>
          <cell r="BO453">
            <v>0</v>
          </cell>
          <cell r="BP453">
            <v>0</v>
          </cell>
          <cell r="BQ453">
            <v>0</v>
          </cell>
          <cell r="BR453">
            <v>0</v>
          </cell>
          <cell r="BS453">
            <v>0</v>
          </cell>
          <cell r="BT453">
            <v>0</v>
          </cell>
          <cell r="BU453">
            <v>0</v>
          </cell>
          <cell r="BV453">
            <v>0</v>
          </cell>
          <cell r="BW453">
            <v>0</v>
          </cell>
          <cell r="BX453">
            <v>0</v>
          </cell>
          <cell r="BY453">
            <v>0</v>
          </cell>
          <cell r="BZ453">
            <v>0</v>
          </cell>
          <cell r="CA453">
            <v>0</v>
          </cell>
          <cell r="CB453">
            <v>0</v>
          </cell>
          <cell r="CC453">
            <v>0</v>
          </cell>
          <cell r="CD453">
            <v>0</v>
          </cell>
          <cell r="CE453">
            <v>0</v>
          </cell>
          <cell r="CF453">
            <v>0</v>
          </cell>
          <cell r="CG453">
            <v>0</v>
          </cell>
          <cell r="CH453">
            <v>0</v>
          </cell>
          <cell r="CI453">
            <v>0</v>
          </cell>
          <cell r="CJ453">
            <v>0</v>
          </cell>
          <cell r="CK453">
            <v>0</v>
          </cell>
          <cell r="CL453">
            <v>0</v>
          </cell>
          <cell r="CM453">
            <v>0</v>
          </cell>
          <cell r="CN453">
            <v>0</v>
          </cell>
          <cell r="CO453">
            <v>0</v>
          </cell>
          <cell r="CP453">
            <v>0</v>
          </cell>
          <cell r="CQ453">
            <v>0</v>
          </cell>
          <cell r="CR453">
            <v>0</v>
          </cell>
          <cell r="CS453">
            <v>0</v>
          </cell>
          <cell r="CT453">
            <v>0</v>
          </cell>
          <cell r="CU453">
            <v>0</v>
          </cell>
          <cell r="CV453">
            <v>0</v>
          </cell>
          <cell r="CW453">
            <v>0</v>
          </cell>
          <cell r="CX453">
            <v>0</v>
          </cell>
          <cell r="CY453">
            <v>0</v>
          </cell>
          <cell r="CZ453">
            <v>0</v>
          </cell>
          <cell r="DA453">
            <v>0</v>
          </cell>
          <cell r="DB453">
            <v>0</v>
          </cell>
          <cell r="DC453">
            <v>0</v>
          </cell>
          <cell r="DD453">
            <v>0</v>
          </cell>
          <cell r="DE453">
            <v>0</v>
          </cell>
          <cell r="DF453">
            <v>0</v>
          </cell>
          <cell r="DG453">
            <v>0</v>
          </cell>
          <cell r="DH453">
            <v>0</v>
          </cell>
          <cell r="DI453">
            <v>0</v>
          </cell>
          <cell r="DJ453">
            <v>0</v>
          </cell>
          <cell r="DK453">
            <v>0</v>
          </cell>
          <cell r="DL453">
            <v>0</v>
          </cell>
          <cell r="DM453">
            <v>0</v>
          </cell>
          <cell r="DN453">
            <v>0</v>
          </cell>
          <cell r="DO453">
            <v>0</v>
          </cell>
          <cell r="DP453">
            <v>0</v>
          </cell>
          <cell r="DQ453">
            <v>0</v>
          </cell>
          <cell r="DR453">
            <v>0</v>
          </cell>
          <cell r="DS453">
            <v>0</v>
          </cell>
          <cell r="DT453">
            <v>0</v>
          </cell>
          <cell r="DU453">
            <v>0</v>
          </cell>
          <cell r="DV453">
            <v>0</v>
          </cell>
          <cell r="DW453">
            <v>0</v>
          </cell>
          <cell r="DX453">
            <v>0</v>
          </cell>
          <cell r="DY453">
            <v>0</v>
          </cell>
          <cell r="DZ453">
            <v>0</v>
          </cell>
          <cell r="EA453">
            <v>0</v>
          </cell>
          <cell r="EB453">
            <v>0</v>
          </cell>
          <cell r="EC453">
            <v>0</v>
          </cell>
          <cell r="ED453">
            <v>0</v>
          </cell>
        </row>
        <row r="454"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0</v>
          </cell>
          <cell r="V454">
            <v>0</v>
          </cell>
          <cell r="W454">
            <v>0</v>
          </cell>
          <cell r="X454">
            <v>0</v>
          </cell>
          <cell r="Y454">
            <v>0</v>
          </cell>
          <cell r="Z454">
            <v>0</v>
          </cell>
          <cell r="AA454">
            <v>0</v>
          </cell>
          <cell r="AB454">
            <v>0</v>
          </cell>
          <cell r="AC454">
            <v>0</v>
          </cell>
          <cell r="AD454">
            <v>0</v>
          </cell>
          <cell r="AE454">
            <v>0</v>
          </cell>
          <cell r="AF454">
            <v>0</v>
          </cell>
          <cell r="AG454">
            <v>0</v>
          </cell>
          <cell r="AH454">
            <v>0</v>
          </cell>
          <cell r="AI454">
            <v>0</v>
          </cell>
          <cell r="AJ454">
            <v>0</v>
          </cell>
          <cell r="AK454">
            <v>0</v>
          </cell>
          <cell r="AL454">
            <v>0</v>
          </cell>
          <cell r="AM454">
            <v>0</v>
          </cell>
          <cell r="AN454">
            <v>0</v>
          </cell>
          <cell r="AO454">
            <v>0</v>
          </cell>
          <cell r="AP454">
            <v>0</v>
          </cell>
          <cell r="AQ454">
            <v>0</v>
          </cell>
          <cell r="AR454">
            <v>0</v>
          </cell>
          <cell r="AS454">
            <v>0</v>
          </cell>
          <cell r="AT454">
            <v>0</v>
          </cell>
          <cell r="AU454">
            <v>0</v>
          </cell>
          <cell r="AV454">
            <v>0</v>
          </cell>
          <cell r="AW454">
            <v>0</v>
          </cell>
          <cell r="AX454">
            <v>0</v>
          </cell>
          <cell r="AY454">
            <v>0</v>
          </cell>
          <cell r="AZ454">
            <v>0</v>
          </cell>
          <cell r="BA454">
            <v>0</v>
          </cell>
          <cell r="BB454">
            <v>0</v>
          </cell>
          <cell r="BC454">
            <v>0</v>
          </cell>
          <cell r="BD454">
            <v>0</v>
          </cell>
          <cell r="BE454">
            <v>0</v>
          </cell>
          <cell r="BF454">
            <v>0</v>
          </cell>
          <cell r="BG454">
            <v>0</v>
          </cell>
          <cell r="BH454">
            <v>0</v>
          </cell>
          <cell r="BI454">
            <v>0</v>
          </cell>
          <cell r="BJ454">
            <v>0</v>
          </cell>
          <cell r="BK454">
            <v>0</v>
          </cell>
          <cell r="BL454">
            <v>0</v>
          </cell>
          <cell r="BM454">
            <v>0</v>
          </cell>
          <cell r="BN454">
            <v>0</v>
          </cell>
          <cell r="BO454">
            <v>0</v>
          </cell>
          <cell r="BP454">
            <v>0</v>
          </cell>
          <cell r="BQ454">
            <v>0</v>
          </cell>
          <cell r="BR454">
            <v>0</v>
          </cell>
          <cell r="BS454">
            <v>0</v>
          </cell>
          <cell r="BT454">
            <v>0</v>
          </cell>
          <cell r="BU454">
            <v>0</v>
          </cell>
          <cell r="BV454">
            <v>0</v>
          </cell>
          <cell r="BW454">
            <v>0</v>
          </cell>
          <cell r="BX454">
            <v>0</v>
          </cell>
          <cell r="BY454">
            <v>0</v>
          </cell>
          <cell r="BZ454">
            <v>0</v>
          </cell>
          <cell r="CA454">
            <v>0</v>
          </cell>
          <cell r="CB454">
            <v>0</v>
          </cell>
          <cell r="CC454">
            <v>0</v>
          </cell>
          <cell r="CD454">
            <v>0</v>
          </cell>
          <cell r="CE454">
            <v>0</v>
          </cell>
          <cell r="CF454">
            <v>0</v>
          </cell>
          <cell r="CG454">
            <v>0</v>
          </cell>
          <cell r="CH454">
            <v>0</v>
          </cell>
          <cell r="CI454">
            <v>0</v>
          </cell>
          <cell r="CJ454">
            <v>0</v>
          </cell>
          <cell r="CK454">
            <v>0</v>
          </cell>
          <cell r="CL454">
            <v>0</v>
          </cell>
          <cell r="CM454">
            <v>0</v>
          </cell>
          <cell r="CN454">
            <v>0</v>
          </cell>
          <cell r="CO454">
            <v>0</v>
          </cell>
          <cell r="CP454">
            <v>0</v>
          </cell>
          <cell r="CQ454">
            <v>0</v>
          </cell>
          <cell r="CR454">
            <v>0</v>
          </cell>
          <cell r="CS454">
            <v>0</v>
          </cell>
          <cell r="CT454">
            <v>0</v>
          </cell>
          <cell r="CU454">
            <v>0</v>
          </cell>
          <cell r="CV454">
            <v>0</v>
          </cell>
          <cell r="CW454">
            <v>0</v>
          </cell>
          <cell r="CX454">
            <v>0</v>
          </cell>
          <cell r="CY454">
            <v>0</v>
          </cell>
          <cell r="CZ454">
            <v>0</v>
          </cell>
          <cell r="DA454">
            <v>0</v>
          </cell>
          <cell r="DB454">
            <v>0</v>
          </cell>
          <cell r="DC454">
            <v>0</v>
          </cell>
          <cell r="DD454">
            <v>0</v>
          </cell>
          <cell r="DE454">
            <v>0</v>
          </cell>
          <cell r="DF454">
            <v>0</v>
          </cell>
          <cell r="DG454">
            <v>0</v>
          </cell>
          <cell r="DH454">
            <v>0</v>
          </cell>
          <cell r="DI454">
            <v>0</v>
          </cell>
          <cell r="DJ454">
            <v>0</v>
          </cell>
          <cell r="DK454">
            <v>0</v>
          </cell>
          <cell r="DL454">
            <v>0</v>
          </cell>
          <cell r="DM454">
            <v>0</v>
          </cell>
          <cell r="DN454">
            <v>0</v>
          </cell>
          <cell r="DO454">
            <v>0</v>
          </cell>
          <cell r="DP454">
            <v>0</v>
          </cell>
          <cell r="DQ454">
            <v>0</v>
          </cell>
          <cell r="DR454">
            <v>0</v>
          </cell>
          <cell r="DS454">
            <v>0</v>
          </cell>
          <cell r="DT454">
            <v>0</v>
          </cell>
          <cell r="DU454">
            <v>0</v>
          </cell>
          <cell r="DV454">
            <v>0</v>
          </cell>
          <cell r="DW454">
            <v>0</v>
          </cell>
          <cell r="DX454">
            <v>0</v>
          </cell>
          <cell r="DY454">
            <v>0</v>
          </cell>
          <cell r="DZ454">
            <v>0</v>
          </cell>
          <cell r="EA454">
            <v>0</v>
          </cell>
          <cell r="EB454">
            <v>0</v>
          </cell>
          <cell r="EC454">
            <v>0</v>
          </cell>
          <cell r="ED454">
            <v>0</v>
          </cell>
        </row>
        <row r="455"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  <cell r="AA455">
            <v>0</v>
          </cell>
          <cell r="AB455">
            <v>0</v>
          </cell>
          <cell r="AC455">
            <v>0</v>
          </cell>
          <cell r="AD455">
            <v>0</v>
          </cell>
          <cell r="AE455">
            <v>0</v>
          </cell>
          <cell r="AF455">
            <v>0</v>
          </cell>
          <cell r="AG455">
            <v>0</v>
          </cell>
          <cell r="AH455">
            <v>0</v>
          </cell>
          <cell r="AI455">
            <v>0</v>
          </cell>
          <cell r="AJ455">
            <v>0</v>
          </cell>
          <cell r="AK455">
            <v>0</v>
          </cell>
          <cell r="AL455">
            <v>0</v>
          </cell>
          <cell r="AM455">
            <v>0</v>
          </cell>
          <cell r="AN455">
            <v>0</v>
          </cell>
          <cell r="AO455">
            <v>0</v>
          </cell>
          <cell r="AP455">
            <v>0</v>
          </cell>
          <cell r="AQ455">
            <v>0</v>
          </cell>
          <cell r="AR455">
            <v>0</v>
          </cell>
          <cell r="AS455">
            <v>0</v>
          </cell>
          <cell r="AT455">
            <v>0</v>
          </cell>
          <cell r="AU455">
            <v>0</v>
          </cell>
          <cell r="AV455">
            <v>0</v>
          </cell>
          <cell r="AW455">
            <v>0</v>
          </cell>
          <cell r="AX455">
            <v>0</v>
          </cell>
          <cell r="AY455">
            <v>0</v>
          </cell>
          <cell r="AZ455">
            <v>0</v>
          </cell>
          <cell r="BA455">
            <v>0</v>
          </cell>
          <cell r="BB455">
            <v>0</v>
          </cell>
          <cell r="BC455">
            <v>0</v>
          </cell>
          <cell r="BD455">
            <v>0</v>
          </cell>
          <cell r="BE455">
            <v>0</v>
          </cell>
          <cell r="BF455">
            <v>0</v>
          </cell>
          <cell r="BG455">
            <v>0</v>
          </cell>
          <cell r="BH455">
            <v>0</v>
          </cell>
          <cell r="BI455">
            <v>0</v>
          </cell>
          <cell r="BJ455">
            <v>0</v>
          </cell>
          <cell r="BK455">
            <v>0</v>
          </cell>
          <cell r="BL455">
            <v>0</v>
          </cell>
          <cell r="BM455">
            <v>0</v>
          </cell>
          <cell r="BN455">
            <v>0</v>
          </cell>
          <cell r="BO455">
            <v>0</v>
          </cell>
          <cell r="BP455">
            <v>0</v>
          </cell>
          <cell r="BQ455">
            <v>0</v>
          </cell>
          <cell r="BR455">
            <v>0</v>
          </cell>
          <cell r="BS455">
            <v>0</v>
          </cell>
          <cell r="BT455">
            <v>0</v>
          </cell>
          <cell r="BU455">
            <v>0</v>
          </cell>
          <cell r="BV455">
            <v>0</v>
          </cell>
          <cell r="BW455">
            <v>0</v>
          </cell>
          <cell r="BX455">
            <v>0</v>
          </cell>
          <cell r="BY455">
            <v>0</v>
          </cell>
          <cell r="BZ455">
            <v>0</v>
          </cell>
          <cell r="CA455">
            <v>0</v>
          </cell>
          <cell r="CB455">
            <v>0</v>
          </cell>
          <cell r="CC455">
            <v>0</v>
          </cell>
          <cell r="CD455">
            <v>0</v>
          </cell>
          <cell r="CE455">
            <v>0</v>
          </cell>
          <cell r="CF455">
            <v>0</v>
          </cell>
          <cell r="CG455">
            <v>0</v>
          </cell>
          <cell r="CH455">
            <v>0</v>
          </cell>
          <cell r="CI455">
            <v>0</v>
          </cell>
          <cell r="CJ455">
            <v>0</v>
          </cell>
          <cell r="CK455">
            <v>0</v>
          </cell>
          <cell r="CL455">
            <v>0</v>
          </cell>
          <cell r="CM455">
            <v>0</v>
          </cell>
          <cell r="CN455">
            <v>0</v>
          </cell>
          <cell r="CO455">
            <v>0</v>
          </cell>
          <cell r="CP455">
            <v>0</v>
          </cell>
          <cell r="CQ455">
            <v>0</v>
          </cell>
          <cell r="CR455">
            <v>0</v>
          </cell>
          <cell r="CS455">
            <v>0</v>
          </cell>
          <cell r="CT455">
            <v>0</v>
          </cell>
          <cell r="CU455">
            <v>0</v>
          </cell>
          <cell r="CV455">
            <v>0</v>
          </cell>
          <cell r="CW455">
            <v>0</v>
          </cell>
          <cell r="CX455">
            <v>0</v>
          </cell>
          <cell r="CY455">
            <v>0</v>
          </cell>
          <cell r="CZ455">
            <v>0</v>
          </cell>
          <cell r="DA455">
            <v>0</v>
          </cell>
          <cell r="DB455">
            <v>0</v>
          </cell>
          <cell r="DC455">
            <v>0</v>
          </cell>
          <cell r="DD455">
            <v>0</v>
          </cell>
          <cell r="DE455">
            <v>0</v>
          </cell>
          <cell r="DF455">
            <v>0</v>
          </cell>
          <cell r="DG455">
            <v>0</v>
          </cell>
          <cell r="DH455">
            <v>0</v>
          </cell>
          <cell r="DI455">
            <v>0</v>
          </cell>
          <cell r="DJ455">
            <v>0</v>
          </cell>
          <cell r="DK455">
            <v>0</v>
          </cell>
          <cell r="DL455">
            <v>0</v>
          </cell>
          <cell r="DM455">
            <v>0</v>
          </cell>
          <cell r="DN455">
            <v>0</v>
          </cell>
          <cell r="DO455">
            <v>0</v>
          </cell>
          <cell r="DP455">
            <v>0</v>
          </cell>
          <cell r="DQ455">
            <v>0</v>
          </cell>
          <cell r="DR455">
            <v>0</v>
          </cell>
          <cell r="DS455">
            <v>0</v>
          </cell>
          <cell r="DT455">
            <v>0</v>
          </cell>
          <cell r="DU455">
            <v>0</v>
          </cell>
          <cell r="DV455">
            <v>0</v>
          </cell>
          <cell r="DW455">
            <v>0</v>
          </cell>
          <cell r="DX455">
            <v>0</v>
          </cell>
          <cell r="DY455">
            <v>0</v>
          </cell>
          <cell r="DZ455">
            <v>0</v>
          </cell>
          <cell r="EA455">
            <v>0</v>
          </cell>
          <cell r="EB455">
            <v>0</v>
          </cell>
          <cell r="EC455">
            <v>0</v>
          </cell>
          <cell r="ED455">
            <v>0</v>
          </cell>
        </row>
        <row r="457">
          <cell r="F457">
            <v>1.9828260000213049</v>
          </cell>
          <cell r="G457">
            <v>-13.171116999932565</v>
          </cell>
          <cell r="H457">
            <v>26.976176799973473</v>
          </cell>
          <cell r="I457">
            <v>60.820867999980692</v>
          </cell>
          <cell r="J457">
            <v>-63.497230299981311</v>
          </cell>
          <cell r="K457">
            <v>4.4937009999994189</v>
          </cell>
          <cell r="L457">
            <v>4.9291886000428349</v>
          </cell>
          <cell r="M457">
            <v>1.6607803999795578</v>
          </cell>
          <cell r="N457">
            <v>-39.526138800079934</v>
          </cell>
          <cell r="O457">
            <v>20.148102700011805</v>
          </cell>
          <cell r="P457">
            <v>-8.1922129999729805</v>
          </cell>
          <cell r="Q457">
            <v>2.5829040000098757</v>
          </cell>
          <cell r="R457">
            <v>7.8633673004806042</v>
          </cell>
          <cell r="S457">
            <v>-124.47101440001279</v>
          </cell>
          <cell r="T457">
            <v>18.259776999999303</v>
          </cell>
          <cell r="U457">
            <v>6.6921259999508038</v>
          </cell>
          <cell r="V457">
            <v>2.4822222000220791</v>
          </cell>
          <cell r="W457">
            <v>-1.2843000004068017E-2</v>
          </cell>
          <cell r="X457">
            <v>2.3404421000741422</v>
          </cell>
          <cell r="Y457">
            <v>0</v>
          </cell>
          <cell r="Z457">
            <v>9.8841850000317208</v>
          </cell>
          <cell r="AA457">
            <v>43.541336999973282</v>
          </cell>
          <cell r="AB457">
            <v>47.39121339994017</v>
          </cell>
          <cell r="AC457">
            <v>1.7559219999820925</v>
          </cell>
          <cell r="AD457">
            <v>0</v>
          </cell>
          <cell r="AE457">
            <v>78.897360400296748</v>
          </cell>
          <cell r="AF457">
            <v>1.049111999978777</v>
          </cell>
          <cell r="AG457">
            <v>2.6908348000142723</v>
          </cell>
          <cell r="AH457">
            <v>74.53989100002218</v>
          </cell>
          <cell r="AI457">
            <v>7.5523094999953173</v>
          </cell>
          <cell r="AJ457">
            <v>-7.5926341000013053</v>
          </cell>
          <cell r="AK457">
            <v>-3.100167499971576</v>
          </cell>
          <cell r="AL457">
            <v>0</v>
          </cell>
          <cell r="AM457">
            <v>1.9555070000351407</v>
          </cell>
          <cell r="AN457">
            <v>1.7960725999437273</v>
          </cell>
          <cell r="AO457">
            <v>-6.60073090007063</v>
          </cell>
          <cell r="AP457">
            <v>-1.1102609999943525</v>
          </cell>
          <cell r="AQ457">
            <v>7.7174269999959506</v>
          </cell>
          <cell r="AR457">
            <v>-29.516513000242412</v>
          </cell>
          <cell r="AS457">
            <v>0</v>
          </cell>
          <cell r="AT457">
            <v>0</v>
          </cell>
          <cell r="AU457">
            <v>0</v>
          </cell>
          <cell r="AV457">
            <v>2.4810099999886006</v>
          </cell>
          <cell r="AW457">
            <v>-10.390850000025239</v>
          </cell>
          <cell r="AX457">
            <v>20.765372999943793</v>
          </cell>
          <cell r="AY457">
            <v>2.1296159999910742</v>
          </cell>
          <cell r="AZ457">
            <v>0.25387599994428456</v>
          </cell>
          <cell r="BA457">
            <v>1.2769289999268949</v>
          </cell>
          <cell r="BB457">
            <v>-46.032466999953613</v>
          </cell>
          <cell r="BC457">
            <v>0</v>
          </cell>
          <cell r="BD457">
            <v>0</v>
          </cell>
          <cell r="BE457">
            <v>-44.394467700272799</v>
          </cell>
          <cell r="BF457">
            <v>0</v>
          </cell>
          <cell r="BG457">
            <v>0</v>
          </cell>
          <cell r="BH457">
            <v>0</v>
          </cell>
          <cell r="BI457">
            <v>4.0490110999671742</v>
          </cell>
          <cell r="BJ457">
            <v>0</v>
          </cell>
          <cell r="BK457">
            <v>-20.472410800051875</v>
          </cell>
          <cell r="BL457">
            <v>1.0453839999390766</v>
          </cell>
          <cell r="BM457">
            <v>2.4941530000069179</v>
          </cell>
          <cell r="BN457">
            <v>-31.510604999959469</v>
          </cell>
          <cell r="BO457">
            <v>0</v>
          </cell>
          <cell r="BP457">
            <v>0</v>
          </cell>
          <cell r="BQ457">
            <v>0</v>
          </cell>
          <cell r="BR457">
            <v>14.369007900357246</v>
          </cell>
          <cell r="BS457">
            <v>0</v>
          </cell>
          <cell r="BT457">
            <v>0</v>
          </cell>
          <cell r="BU457">
            <v>0.29391800001030788</v>
          </cell>
          <cell r="BV457">
            <v>1.2276159999892116</v>
          </cell>
          <cell r="BW457">
            <v>0.18131000001449138</v>
          </cell>
          <cell r="BX457">
            <v>11.939619899960235</v>
          </cell>
          <cell r="BY457">
            <v>0</v>
          </cell>
          <cell r="BZ457">
            <v>0.72654399997554719</v>
          </cell>
          <cell r="CA457">
            <v>0</v>
          </cell>
          <cell r="CB457">
            <v>0</v>
          </cell>
          <cell r="CC457">
            <v>0</v>
          </cell>
          <cell r="CD457">
            <v>0</v>
          </cell>
          <cell r="CE457">
            <v>-12.291960750706494</v>
          </cell>
          <cell r="CF457">
            <v>0</v>
          </cell>
          <cell r="CG457">
            <v>0</v>
          </cell>
          <cell r="CH457">
            <v>0</v>
          </cell>
          <cell r="CI457">
            <v>0</v>
          </cell>
          <cell r="CJ457">
            <v>0.80008499999530613</v>
          </cell>
          <cell r="CK457">
            <v>0</v>
          </cell>
          <cell r="CL457">
            <v>-14.218790000071749</v>
          </cell>
          <cell r="CM457">
            <v>0.1292309999698773</v>
          </cell>
          <cell r="CN457">
            <v>0.8268709999974817</v>
          </cell>
          <cell r="CO457">
            <v>0.17064224998466671</v>
          </cell>
          <cell r="CP457">
            <v>0</v>
          </cell>
          <cell r="CQ457">
            <v>0</v>
          </cell>
          <cell r="CR457">
            <v>22.838535999879241</v>
          </cell>
          <cell r="CS457">
            <v>0</v>
          </cell>
          <cell r="CT457">
            <v>0</v>
          </cell>
          <cell r="CU457">
            <v>0</v>
          </cell>
          <cell r="CV457">
            <v>21.090365000010934</v>
          </cell>
          <cell r="CW457">
            <v>0</v>
          </cell>
          <cell r="CX457">
            <v>0</v>
          </cell>
          <cell r="CY457">
            <v>1.7481710000429302</v>
          </cell>
          <cell r="CZ457">
            <v>0</v>
          </cell>
          <cell r="DA457">
            <v>0</v>
          </cell>
          <cell r="DB457">
            <v>0</v>
          </cell>
          <cell r="DC457">
            <v>0</v>
          </cell>
          <cell r="DD457">
            <v>0</v>
          </cell>
          <cell r="DE457">
            <v>0</v>
          </cell>
          <cell r="DF457">
            <v>0</v>
          </cell>
          <cell r="DG457">
            <v>0</v>
          </cell>
          <cell r="DH457">
            <v>0</v>
          </cell>
          <cell r="DI457">
            <v>0</v>
          </cell>
          <cell r="DJ457">
            <v>0</v>
          </cell>
          <cell r="DK457">
            <v>0</v>
          </cell>
          <cell r="DL457">
            <v>0</v>
          </cell>
          <cell r="DM457">
            <v>0</v>
          </cell>
          <cell r="DN457">
            <v>0</v>
          </cell>
          <cell r="DO457">
            <v>0</v>
          </cell>
          <cell r="DP457">
            <v>0</v>
          </cell>
          <cell r="DQ457">
            <v>0</v>
          </cell>
          <cell r="DR457">
            <v>0</v>
          </cell>
          <cell r="DS457">
            <v>0</v>
          </cell>
          <cell r="DT457">
            <v>0</v>
          </cell>
          <cell r="DU457">
            <v>0</v>
          </cell>
          <cell r="DV457">
            <v>0</v>
          </cell>
          <cell r="DW457">
            <v>0</v>
          </cell>
          <cell r="DX457">
            <v>0</v>
          </cell>
          <cell r="DY457">
            <v>0</v>
          </cell>
          <cell r="DZ457">
            <v>0</v>
          </cell>
          <cell r="EA457">
            <v>0</v>
          </cell>
          <cell r="EB457">
            <v>0</v>
          </cell>
          <cell r="EC457">
            <v>0</v>
          </cell>
          <cell r="ED457">
            <v>0</v>
          </cell>
        </row>
        <row r="460">
          <cell r="F460">
            <v>21103.33</v>
          </cell>
          <cell r="G460">
            <v>19989.16</v>
          </cell>
          <cell r="H460">
            <v>25353.81</v>
          </cell>
          <cell r="I460">
            <v>20477.3</v>
          </cell>
          <cell r="J460">
            <v>20492.39</v>
          </cell>
          <cell r="K460">
            <v>16540.37</v>
          </cell>
          <cell r="L460">
            <v>12029.79</v>
          </cell>
          <cell r="M460">
            <v>9611.2199999999993</v>
          </cell>
          <cell r="N460">
            <v>12511.57</v>
          </cell>
          <cell r="O460">
            <v>17534.71</v>
          </cell>
          <cell r="P460">
            <v>15352.42</v>
          </cell>
          <cell r="Q460">
            <v>15433.12</v>
          </cell>
          <cell r="R460">
            <v>206592.04</v>
          </cell>
          <cell r="S460">
            <v>21103.33</v>
          </cell>
          <cell r="T460">
            <v>20152.009999999998</v>
          </cell>
          <cell r="U460">
            <v>25353.81</v>
          </cell>
          <cell r="V460">
            <v>20477.3</v>
          </cell>
          <cell r="W460">
            <v>20492.39</v>
          </cell>
          <cell r="X460">
            <v>16540.37</v>
          </cell>
          <cell r="Y460">
            <v>12029.79</v>
          </cell>
          <cell r="Z460">
            <v>9611.2199999999993</v>
          </cell>
          <cell r="AA460">
            <v>12511.57</v>
          </cell>
          <cell r="AB460">
            <v>17534.71</v>
          </cell>
          <cell r="AC460">
            <v>15352.42</v>
          </cell>
          <cell r="AD460">
            <v>15433.12</v>
          </cell>
          <cell r="AE460">
            <v>206429.19</v>
          </cell>
          <cell r="AF460">
            <v>21103.33</v>
          </cell>
          <cell r="AG460">
            <v>19989.16</v>
          </cell>
          <cell r="AH460">
            <v>25353.81</v>
          </cell>
          <cell r="AI460">
            <v>20477.3</v>
          </cell>
          <cell r="AJ460">
            <v>20492.39</v>
          </cell>
          <cell r="AK460">
            <v>16540.37</v>
          </cell>
          <cell r="AL460">
            <v>12029.79</v>
          </cell>
          <cell r="AM460">
            <v>9611.2199999999993</v>
          </cell>
          <cell r="AN460">
            <v>12511.57</v>
          </cell>
          <cell r="AO460">
            <v>17534.71</v>
          </cell>
          <cell r="AP460">
            <v>15352.42</v>
          </cell>
          <cell r="AQ460">
            <v>15433.12</v>
          </cell>
          <cell r="AR460">
            <v>206429.19</v>
          </cell>
          <cell r="AS460">
            <v>21103.33</v>
          </cell>
          <cell r="AT460">
            <v>19989.16</v>
          </cell>
          <cell r="AU460">
            <v>25353.81</v>
          </cell>
          <cell r="AV460">
            <v>20477.3</v>
          </cell>
          <cell r="AW460">
            <v>20492.39</v>
          </cell>
          <cell r="AX460">
            <v>16540.37</v>
          </cell>
          <cell r="AY460">
            <v>12029.79</v>
          </cell>
          <cell r="AZ460">
            <v>9611.2199999999993</v>
          </cell>
          <cell r="BA460">
            <v>12511.57</v>
          </cell>
          <cell r="BB460">
            <v>17534.71</v>
          </cell>
          <cell r="BC460">
            <v>15352.42</v>
          </cell>
          <cell r="BD460">
            <v>15433.12</v>
          </cell>
          <cell r="BE460">
            <v>206429.19</v>
          </cell>
          <cell r="BF460">
            <v>21103.33</v>
          </cell>
          <cell r="BG460">
            <v>19989.16</v>
          </cell>
          <cell r="BH460">
            <v>25353.81</v>
          </cell>
          <cell r="BI460">
            <v>20477.3</v>
          </cell>
          <cell r="BJ460">
            <v>20492.39</v>
          </cell>
          <cell r="BK460">
            <v>16540.37</v>
          </cell>
          <cell r="BL460">
            <v>12029.79</v>
          </cell>
          <cell r="BM460">
            <v>9611.2199999999993</v>
          </cell>
          <cell r="BN460">
            <v>12511.57</v>
          </cell>
          <cell r="BO460">
            <v>17534.71</v>
          </cell>
          <cell r="BP460">
            <v>15352.42</v>
          </cell>
          <cell r="BQ460">
            <v>15433.12</v>
          </cell>
          <cell r="BR460">
            <v>206592.04</v>
          </cell>
          <cell r="BS460">
            <v>21103.33</v>
          </cell>
          <cell r="BT460">
            <v>20152.009999999998</v>
          </cell>
          <cell r="BU460">
            <v>25353.81</v>
          </cell>
          <cell r="BV460">
            <v>20477.3</v>
          </cell>
          <cell r="BW460">
            <v>20492.39</v>
          </cell>
          <cell r="BX460">
            <v>16540.37</v>
          </cell>
          <cell r="BY460">
            <v>12029.79</v>
          </cell>
          <cell r="BZ460">
            <v>9611.2199999999993</v>
          </cell>
          <cell r="CA460">
            <v>12511.57</v>
          </cell>
          <cell r="CB460">
            <v>17534.71</v>
          </cell>
          <cell r="CC460">
            <v>15352.42</v>
          </cell>
          <cell r="CD460">
            <v>15433.12</v>
          </cell>
          <cell r="CE460">
            <v>206429.19</v>
          </cell>
          <cell r="CF460">
            <v>21103.33</v>
          </cell>
          <cell r="CG460">
            <v>19989.16</v>
          </cell>
          <cell r="CH460">
            <v>25353.81</v>
          </cell>
          <cell r="CI460">
            <v>20477.3</v>
          </cell>
          <cell r="CJ460">
            <v>20492.39</v>
          </cell>
          <cell r="CK460">
            <v>16540.37</v>
          </cell>
          <cell r="CL460">
            <v>12029.79</v>
          </cell>
          <cell r="CM460">
            <v>9611.2199999999993</v>
          </cell>
          <cell r="CN460">
            <v>12511.57</v>
          </cell>
          <cell r="CO460">
            <v>17534.71</v>
          </cell>
          <cell r="CP460">
            <v>15352.42</v>
          </cell>
          <cell r="CQ460">
            <v>15433.12</v>
          </cell>
          <cell r="CR460">
            <v>206429.19</v>
          </cell>
          <cell r="CS460">
            <v>21103.33</v>
          </cell>
          <cell r="CT460">
            <v>19989.16</v>
          </cell>
          <cell r="CU460">
            <v>25353.81</v>
          </cell>
          <cell r="CV460">
            <v>20477.3</v>
          </cell>
          <cell r="CW460">
            <v>20492.39</v>
          </cell>
          <cell r="CX460">
            <v>16540.37</v>
          </cell>
          <cell r="CY460">
            <v>12029.79</v>
          </cell>
          <cell r="CZ460">
            <v>9611.2199999999993</v>
          </cell>
          <cell r="DA460">
            <v>12511.57</v>
          </cell>
          <cell r="DB460">
            <v>17534.71</v>
          </cell>
          <cell r="DC460">
            <v>15352.42</v>
          </cell>
          <cell r="DD460">
            <v>15433.12</v>
          </cell>
          <cell r="DE460">
            <v>0</v>
          </cell>
          <cell r="DF460">
            <v>0</v>
          </cell>
          <cell r="DG460">
            <v>0</v>
          </cell>
          <cell r="DH460">
            <v>0</v>
          </cell>
          <cell r="DI460">
            <v>0</v>
          </cell>
          <cell r="DJ460">
            <v>0</v>
          </cell>
          <cell r="DK460">
            <v>0</v>
          </cell>
          <cell r="DL460">
            <v>0</v>
          </cell>
          <cell r="DM460">
            <v>0</v>
          </cell>
          <cell r="DN460">
            <v>0</v>
          </cell>
          <cell r="DO460">
            <v>0</v>
          </cell>
          <cell r="DP460">
            <v>0</v>
          </cell>
          <cell r="DQ460">
            <v>0</v>
          </cell>
          <cell r="DR460">
            <v>0</v>
          </cell>
          <cell r="DS460">
            <v>0</v>
          </cell>
          <cell r="DT460">
            <v>0</v>
          </cell>
          <cell r="DU460">
            <v>0</v>
          </cell>
          <cell r="DV460">
            <v>0</v>
          </cell>
          <cell r="DW460">
            <v>0</v>
          </cell>
          <cell r="DX460">
            <v>0</v>
          </cell>
          <cell r="DY460">
            <v>0</v>
          </cell>
          <cell r="DZ460">
            <v>0</v>
          </cell>
          <cell r="EA460">
            <v>0</v>
          </cell>
          <cell r="EB460">
            <v>0</v>
          </cell>
          <cell r="EC460">
            <v>0</v>
          </cell>
          <cell r="ED460">
            <v>0</v>
          </cell>
        </row>
        <row r="461"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A461">
            <v>0</v>
          </cell>
          <cell r="AB461">
            <v>0</v>
          </cell>
          <cell r="AC461">
            <v>0</v>
          </cell>
          <cell r="AD461">
            <v>0</v>
          </cell>
          <cell r="AE461">
            <v>0</v>
          </cell>
          <cell r="AF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  <cell r="AK461">
            <v>0</v>
          </cell>
          <cell r="AL461">
            <v>0</v>
          </cell>
          <cell r="AM461">
            <v>0</v>
          </cell>
          <cell r="AN461">
            <v>0</v>
          </cell>
          <cell r="AO461">
            <v>0</v>
          </cell>
          <cell r="AP461">
            <v>0</v>
          </cell>
          <cell r="AQ461">
            <v>0</v>
          </cell>
          <cell r="AR461">
            <v>0</v>
          </cell>
          <cell r="AS461">
            <v>0</v>
          </cell>
          <cell r="AT461">
            <v>0</v>
          </cell>
          <cell r="AU461">
            <v>0</v>
          </cell>
          <cell r="AV461">
            <v>0</v>
          </cell>
          <cell r="AW461">
            <v>0</v>
          </cell>
          <cell r="AX461">
            <v>0</v>
          </cell>
          <cell r="AY461">
            <v>0</v>
          </cell>
          <cell r="AZ461">
            <v>0</v>
          </cell>
          <cell r="BA461">
            <v>0</v>
          </cell>
          <cell r="BB461">
            <v>0</v>
          </cell>
          <cell r="BC461">
            <v>0</v>
          </cell>
          <cell r="BD461">
            <v>0</v>
          </cell>
          <cell r="BE461">
            <v>0</v>
          </cell>
          <cell r="BF461">
            <v>0</v>
          </cell>
          <cell r="BG461">
            <v>0</v>
          </cell>
          <cell r="BH461">
            <v>0</v>
          </cell>
          <cell r="BI461">
            <v>0</v>
          </cell>
          <cell r="BJ461">
            <v>0</v>
          </cell>
          <cell r="BK461">
            <v>0</v>
          </cell>
          <cell r="BL461">
            <v>0</v>
          </cell>
          <cell r="BM461">
            <v>0</v>
          </cell>
          <cell r="BN461">
            <v>0</v>
          </cell>
          <cell r="BO461">
            <v>0</v>
          </cell>
          <cell r="BP461">
            <v>0</v>
          </cell>
          <cell r="BQ461">
            <v>0</v>
          </cell>
          <cell r="BR461">
            <v>0</v>
          </cell>
          <cell r="BS461">
            <v>0</v>
          </cell>
          <cell r="BT461">
            <v>0</v>
          </cell>
          <cell r="BU461">
            <v>0</v>
          </cell>
          <cell r="BV461">
            <v>0</v>
          </cell>
          <cell r="BW461">
            <v>0</v>
          </cell>
          <cell r="BX461">
            <v>0</v>
          </cell>
          <cell r="BY461">
            <v>0</v>
          </cell>
          <cell r="BZ461">
            <v>0</v>
          </cell>
          <cell r="CA461">
            <v>0</v>
          </cell>
          <cell r="CB461">
            <v>0</v>
          </cell>
          <cell r="CC461">
            <v>0</v>
          </cell>
          <cell r="CD461">
            <v>0</v>
          </cell>
          <cell r="CE461">
            <v>0</v>
          </cell>
          <cell r="CF461">
            <v>0</v>
          </cell>
          <cell r="CG461">
            <v>0</v>
          </cell>
          <cell r="CH461">
            <v>0</v>
          </cell>
          <cell r="CI461">
            <v>0</v>
          </cell>
          <cell r="CJ461">
            <v>0</v>
          </cell>
          <cell r="CK461">
            <v>0</v>
          </cell>
          <cell r="CL461">
            <v>0</v>
          </cell>
          <cell r="CM461">
            <v>0</v>
          </cell>
          <cell r="CN461">
            <v>0</v>
          </cell>
          <cell r="CO461">
            <v>0</v>
          </cell>
          <cell r="CP461">
            <v>0</v>
          </cell>
          <cell r="CQ461">
            <v>0</v>
          </cell>
          <cell r="CR461">
            <v>0</v>
          </cell>
          <cell r="CS461">
            <v>0</v>
          </cell>
          <cell r="CT461">
            <v>0</v>
          </cell>
          <cell r="CU461">
            <v>0</v>
          </cell>
          <cell r="CV461">
            <v>0</v>
          </cell>
          <cell r="CW461">
            <v>0</v>
          </cell>
          <cell r="CX461">
            <v>0</v>
          </cell>
          <cell r="CY461">
            <v>0</v>
          </cell>
          <cell r="CZ461">
            <v>0</v>
          </cell>
          <cell r="DA461">
            <v>0</v>
          </cell>
          <cell r="DB461">
            <v>0</v>
          </cell>
          <cell r="DC461">
            <v>0</v>
          </cell>
          <cell r="DD461">
            <v>0</v>
          </cell>
          <cell r="DE461">
            <v>0</v>
          </cell>
          <cell r="DF461">
            <v>0</v>
          </cell>
          <cell r="DG461">
            <v>0</v>
          </cell>
          <cell r="DH461">
            <v>0</v>
          </cell>
          <cell r="DI461">
            <v>0</v>
          </cell>
          <cell r="DJ461">
            <v>0</v>
          </cell>
          <cell r="DK461">
            <v>0</v>
          </cell>
          <cell r="DL461">
            <v>0</v>
          </cell>
          <cell r="DM461">
            <v>0</v>
          </cell>
          <cell r="DN461">
            <v>0</v>
          </cell>
          <cell r="DO461">
            <v>0</v>
          </cell>
          <cell r="DP461">
            <v>0</v>
          </cell>
          <cell r="DQ461">
            <v>0</v>
          </cell>
          <cell r="DR461">
            <v>0</v>
          </cell>
          <cell r="DS461">
            <v>0</v>
          </cell>
          <cell r="DT461">
            <v>0</v>
          </cell>
          <cell r="DU461">
            <v>0</v>
          </cell>
          <cell r="DV461">
            <v>0</v>
          </cell>
          <cell r="DW461">
            <v>0</v>
          </cell>
          <cell r="DX461">
            <v>0</v>
          </cell>
          <cell r="DY461">
            <v>0</v>
          </cell>
          <cell r="DZ461">
            <v>0</v>
          </cell>
          <cell r="EA461">
            <v>0</v>
          </cell>
          <cell r="EB461">
            <v>0</v>
          </cell>
          <cell r="EC461">
            <v>0</v>
          </cell>
          <cell r="ED461">
            <v>0</v>
          </cell>
        </row>
        <row r="462">
          <cell r="F462">
            <v>21103.33</v>
          </cell>
          <cell r="G462">
            <v>19989.16</v>
          </cell>
          <cell r="H462">
            <v>25353.81</v>
          </cell>
          <cell r="I462">
            <v>20477.3</v>
          </cell>
          <cell r="J462">
            <v>20492.39</v>
          </cell>
          <cell r="K462">
            <v>16540.37</v>
          </cell>
          <cell r="L462">
            <v>12029.79</v>
          </cell>
          <cell r="M462">
            <v>9611.2199999999993</v>
          </cell>
          <cell r="N462">
            <v>12511.57</v>
          </cell>
          <cell r="O462">
            <v>17534.71</v>
          </cell>
          <cell r="P462">
            <v>15352.42</v>
          </cell>
          <cell r="Q462">
            <v>15433.12</v>
          </cell>
          <cell r="R462">
            <v>206592.04</v>
          </cell>
          <cell r="S462">
            <v>21103.33</v>
          </cell>
          <cell r="T462">
            <v>20152.009999999998</v>
          </cell>
          <cell r="U462">
            <v>25353.81</v>
          </cell>
          <cell r="V462">
            <v>20477.3</v>
          </cell>
          <cell r="W462">
            <v>20492.39</v>
          </cell>
          <cell r="X462">
            <v>16540.37</v>
          </cell>
          <cell r="Y462">
            <v>12029.79</v>
          </cell>
          <cell r="Z462">
            <v>9611.2199999999993</v>
          </cell>
          <cell r="AA462">
            <v>12511.57</v>
          </cell>
          <cell r="AB462">
            <v>17534.71</v>
          </cell>
          <cell r="AC462">
            <v>15352.42</v>
          </cell>
          <cell r="AD462">
            <v>15433.12</v>
          </cell>
          <cell r="AE462">
            <v>206429.19</v>
          </cell>
          <cell r="AF462">
            <v>21103.33</v>
          </cell>
          <cell r="AG462">
            <v>19989.16</v>
          </cell>
          <cell r="AH462">
            <v>25353.81</v>
          </cell>
          <cell r="AI462">
            <v>20477.3</v>
          </cell>
          <cell r="AJ462">
            <v>20492.39</v>
          </cell>
          <cell r="AK462">
            <v>16540.37</v>
          </cell>
          <cell r="AL462">
            <v>12029.79</v>
          </cell>
          <cell r="AM462">
            <v>9611.2199999999993</v>
          </cell>
          <cell r="AN462">
            <v>12511.57</v>
          </cell>
          <cell r="AO462">
            <v>17534.71</v>
          </cell>
          <cell r="AP462">
            <v>15352.42</v>
          </cell>
          <cell r="AQ462">
            <v>15433.12</v>
          </cell>
          <cell r="AR462">
            <v>206429.19</v>
          </cell>
          <cell r="AS462">
            <v>21103.33</v>
          </cell>
          <cell r="AT462">
            <v>19989.16</v>
          </cell>
          <cell r="AU462">
            <v>25353.81</v>
          </cell>
          <cell r="AV462">
            <v>20477.3</v>
          </cell>
          <cell r="AW462">
            <v>20492.39</v>
          </cell>
          <cell r="AX462">
            <v>16540.37</v>
          </cell>
          <cell r="AY462">
            <v>12029.79</v>
          </cell>
          <cell r="AZ462">
            <v>9611.2199999999993</v>
          </cell>
          <cell r="BA462">
            <v>12511.57</v>
          </cell>
          <cell r="BB462">
            <v>17534.71</v>
          </cell>
          <cell r="BC462">
            <v>15352.42</v>
          </cell>
          <cell r="BD462">
            <v>15433.12</v>
          </cell>
          <cell r="BE462">
            <v>206429.19</v>
          </cell>
          <cell r="BF462">
            <v>21103.33</v>
          </cell>
          <cell r="BG462">
            <v>19989.16</v>
          </cell>
          <cell r="BH462">
            <v>25353.81</v>
          </cell>
          <cell r="BI462">
            <v>20477.3</v>
          </cell>
          <cell r="BJ462">
            <v>20492.39</v>
          </cell>
          <cell r="BK462">
            <v>16540.37</v>
          </cell>
          <cell r="BL462">
            <v>12029.79</v>
          </cell>
          <cell r="BM462">
            <v>9611.2199999999993</v>
          </cell>
          <cell r="BN462">
            <v>12511.57</v>
          </cell>
          <cell r="BO462">
            <v>17534.71</v>
          </cell>
          <cell r="BP462">
            <v>15352.42</v>
          </cell>
          <cell r="BQ462">
            <v>15433.12</v>
          </cell>
          <cell r="BR462">
            <v>206592.04</v>
          </cell>
          <cell r="BS462">
            <v>21103.33</v>
          </cell>
          <cell r="BT462">
            <v>20152.009999999998</v>
          </cell>
          <cell r="BU462">
            <v>25353.81</v>
          </cell>
          <cell r="BV462">
            <v>20477.3</v>
          </cell>
          <cell r="BW462">
            <v>20492.39</v>
          </cell>
          <cell r="BX462">
            <v>16540.37</v>
          </cell>
          <cell r="BY462">
            <v>12029.79</v>
          </cell>
          <cell r="BZ462">
            <v>9611.2199999999993</v>
          </cell>
          <cell r="CA462">
            <v>12511.57</v>
          </cell>
          <cell r="CB462">
            <v>17534.71</v>
          </cell>
          <cell r="CC462">
            <v>15352.42</v>
          </cell>
          <cell r="CD462">
            <v>15433.12</v>
          </cell>
          <cell r="CE462">
            <v>206429.19</v>
          </cell>
          <cell r="CF462">
            <v>21103.33</v>
          </cell>
          <cell r="CG462">
            <v>19989.16</v>
          </cell>
          <cell r="CH462">
            <v>25353.81</v>
          </cell>
          <cell r="CI462">
            <v>20477.3</v>
          </cell>
          <cell r="CJ462">
            <v>20492.39</v>
          </cell>
          <cell r="CK462">
            <v>16540.37</v>
          </cell>
          <cell r="CL462">
            <v>12029.79</v>
          </cell>
          <cell r="CM462">
            <v>9611.2199999999993</v>
          </cell>
          <cell r="CN462">
            <v>12511.57</v>
          </cell>
          <cell r="CO462">
            <v>17534.71</v>
          </cell>
          <cell r="CP462">
            <v>15352.42</v>
          </cell>
          <cell r="CQ462">
            <v>15433.12</v>
          </cell>
          <cell r="CR462">
            <v>206429.19</v>
          </cell>
          <cell r="CS462">
            <v>21103.33</v>
          </cell>
          <cell r="CT462">
            <v>19989.16</v>
          </cell>
          <cell r="CU462">
            <v>25353.81</v>
          </cell>
          <cell r="CV462">
            <v>20477.3</v>
          </cell>
          <cell r="CW462">
            <v>20492.39</v>
          </cell>
          <cell r="CX462">
            <v>16540.37</v>
          </cell>
          <cell r="CY462">
            <v>12029.79</v>
          </cell>
          <cell r="CZ462">
            <v>9611.2199999999993</v>
          </cell>
          <cell r="DA462">
            <v>12511.57</v>
          </cell>
          <cell r="DB462">
            <v>17534.71</v>
          </cell>
          <cell r="DC462">
            <v>15352.42</v>
          </cell>
          <cell r="DD462">
            <v>15433.12</v>
          </cell>
          <cell r="DE462">
            <v>0</v>
          </cell>
          <cell r="DF462">
            <v>0</v>
          </cell>
          <cell r="DG462">
            <v>0</v>
          </cell>
          <cell r="DH462">
            <v>0</v>
          </cell>
          <cell r="DI462">
            <v>0</v>
          </cell>
          <cell r="DJ462">
            <v>0</v>
          </cell>
          <cell r="DK462">
            <v>0</v>
          </cell>
          <cell r="DL462">
            <v>0</v>
          </cell>
          <cell r="DM462">
            <v>0</v>
          </cell>
          <cell r="DN462">
            <v>0</v>
          </cell>
          <cell r="DO462">
            <v>0</v>
          </cell>
          <cell r="DP462">
            <v>0</v>
          </cell>
          <cell r="DQ462">
            <v>0</v>
          </cell>
          <cell r="DR462">
            <v>0</v>
          </cell>
          <cell r="DS462">
            <v>0</v>
          </cell>
          <cell r="DT462">
            <v>0</v>
          </cell>
          <cell r="DU462">
            <v>0</v>
          </cell>
          <cell r="DV462">
            <v>0</v>
          </cell>
          <cell r="DW462">
            <v>0</v>
          </cell>
          <cell r="DX462">
            <v>0</v>
          </cell>
          <cell r="DY462">
            <v>0</v>
          </cell>
          <cell r="DZ462">
            <v>0</v>
          </cell>
          <cell r="EA462">
            <v>0</v>
          </cell>
          <cell r="EB462">
            <v>0</v>
          </cell>
          <cell r="EC462">
            <v>0</v>
          </cell>
          <cell r="ED462">
            <v>0</v>
          </cell>
        </row>
        <row r="464"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O464">
            <v>0</v>
          </cell>
          <cell r="AP464">
            <v>0</v>
          </cell>
          <cell r="AQ464">
            <v>0</v>
          </cell>
          <cell r="AR464">
            <v>0</v>
          </cell>
          <cell r="AS464">
            <v>0</v>
          </cell>
          <cell r="AT464">
            <v>0</v>
          </cell>
          <cell r="AU464">
            <v>0</v>
          </cell>
          <cell r="AV464">
            <v>0</v>
          </cell>
          <cell r="AW464">
            <v>0</v>
          </cell>
          <cell r="AX464">
            <v>0</v>
          </cell>
          <cell r="AY464">
            <v>0</v>
          </cell>
          <cell r="AZ464">
            <v>0</v>
          </cell>
          <cell r="BA464">
            <v>0</v>
          </cell>
          <cell r="BB464">
            <v>0</v>
          </cell>
          <cell r="BC464">
            <v>0</v>
          </cell>
          <cell r="BD464">
            <v>0</v>
          </cell>
          <cell r="BE464">
            <v>0</v>
          </cell>
          <cell r="BF464">
            <v>0</v>
          </cell>
          <cell r="BG464">
            <v>0</v>
          </cell>
          <cell r="BH464">
            <v>0</v>
          </cell>
          <cell r="BI464">
            <v>0</v>
          </cell>
          <cell r="BJ464">
            <v>0</v>
          </cell>
          <cell r="BK464">
            <v>0</v>
          </cell>
          <cell r="BL464">
            <v>0</v>
          </cell>
          <cell r="BM464">
            <v>0</v>
          </cell>
          <cell r="BN464">
            <v>0</v>
          </cell>
          <cell r="BO464">
            <v>0</v>
          </cell>
          <cell r="BP464">
            <v>0</v>
          </cell>
          <cell r="BQ464">
            <v>0</v>
          </cell>
          <cell r="BR464">
            <v>0</v>
          </cell>
          <cell r="BS464">
            <v>0</v>
          </cell>
          <cell r="BT464">
            <v>0</v>
          </cell>
          <cell r="BU464">
            <v>0</v>
          </cell>
          <cell r="BV464">
            <v>0</v>
          </cell>
          <cell r="BW464">
            <v>0</v>
          </cell>
          <cell r="BX464">
            <v>0</v>
          </cell>
          <cell r="BY464">
            <v>0</v>
          </cell>
          <cell r="BZ464">
            <v>0</v>
          </cell>
          <cell r="CA464">
            <v>0</v>
          </cell>
          <cell r="CB464">
            <v>0</v>
          </cell>
          <cell r="CC464">
            <v>0</v>
          </cell>
          <cell r="CD464">
            <v>0</v>
          </cell>
          <cell r="CE464">
            <v>0</v>
          </cell>
          <cell r="CF464">
            <v>0</v>
          </cell>
          <cell r="CG464">
            <v>0</v>
          </cell>
          <cell r="CH464">
            <v>0</v>
          </cell>
          <cell r="CI464">
            <v>0</v>
          </cell>
          <cell r="CJ464">
            <v>0</v>
          </cell>
          <cell r="CK464">
            <v>0</v>
          </cell>
          <cell r="CL464">
            <v>0</v>
          </cell>
          <cell r="CM464">
            <v>0</v>
          </cell>
          <cell r="CN464">
            <v>0</v>
          </cell>
          <cell r="CO464">
            <v>0</v>
          </cell>
          <cell r="CP464">
            <v>0</v>
          </cell>
          <cell r="CQ464">
            <v>0</v>
          </cell>
          <cell r="CR464">
            <v>0</v>
          </cell>
          <cell r="CS464">
            <v>0</v>
          </cell>
          <cell r="CT464">
            <v>0</v>
          </cell>
          <cell r="CU464">
            <v>0</v>
          </cell>
          <cell r="CV464">
            <v>0</v>
          </cell>
          <cell r="CW464">
            <v>0</v>
          </cell>
          <cell r="CX464">
            <v>0</v>
          </cell>
          <cell r="CY464">
            <v>0</v>
          </cell>
          <cell r="CZ464">
            <v>0</v>
          </cell>
          <cell r="DA464">
            <v>0</v>
          </cell>
          <cell r="DB464">
            <v>0</v>
          </cell>
          <cell r="DC464">
            <v>0</v>
          </cell>
          <cell r="DD464">
            <v>0</v>
          </cell>
          <cell r="DE464">
            <v>0</v>
          </cell>
          <cell r="DF464">
            <v>0</v>
          </cell>
          <cell r="DG464">
            <v>0</v>
          </cell>
          <cell r="DH464">
            <v>0</v>
          </cell>
          <cell r="DI464">
            <v>0</v>
          </cell>
          <cell r="DJ464">
            <v>0</v>
          </cell>
          <cell r="DK464">
            <v>0</v>
          </cell>
          <cell r="DL464">
            <v>0</v>
          </cell>
          <cell r="DM464">
            <v>0</v>
          </cell>
          <cell r="DN464">
            <v>0</v>
          </cell>
          <cell r="DO464">
            <v>0</v>
          </cell>
          <cell r="DP464">
            <v>0</v>
          </cell>
          <cell r="DQ464">
            <v>0</v>
          </cell>
          <cell r="DR464">
            <v>0</v>
          </cell>
          <cell r="DS464">
            <v>0</v>
          </cell>
          <cell r="DT464">
            <v>0</v>
          </cell>
          <cell r="DU464">
            <v>0</v>
          </cell>
          <cell r="DV464">
            <v>0</v>
          </cell>
          <cell r="DW464">
            <v>0</v>
          </cell>
          <cell r="DX464">
            <v>0</v>
          </cell>
          <cell r="DY464">
            <v>0</v>
          </cell>
          <cell r="DZ464">
            <v>0</v>
          </cell>
          <cell r="EA464">
            <v>0</v>
          </cell>
          <cell r="EB464">
            <v>0</v>
          </cell>
          <cell r="EC464">
            <v>0</v>
          </cell>
          <cell r="ED464">
            <v>0</v>
          </cell>
        </row>
        <row r="465"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0</v>
          </cell>
          <cell r="AE465">
            <v>0</v>
          </cell>
          <cell r="AF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  <cell r="AK465">
            <v>0</v>
          </cell>
          <cell r="AL465">
            <v>0</v>
          </cell>
          <cell r="AM465">
            <v>0</v>
          </cell>
          <cell r="AN465">
            <v>0</v>
          </cell>
          <cell r="AO465">
            <v>0</v>
          </cell>
          <cell r="AP465">
            <v>0</v>
          </cell>
          <cell r="AQ465">
            <v>0</v>
          </cell>
          <cell r="AR465">
            <v>0</v>
          </cell>
          <cell r="AS465">
            <v>0</v>
          </cell>
          <cell r="AT465">
            <v>0</v>
          </cell>
          <cell r="AU465">
            <v>0</v>
          </cell>
          <cell r="AV465">
            <v>0</v>
          </cell>
          <cell r="AW465">
            <v>0</v>
          </cell>
          <cell r="AX465">
            <v>0</v>
          </cell>
          <cell r="AY465">
            <v>0</v>
          </cell>
          <cell r="AZ465">
            <v>0</v>
          </cell>
          <cell r="BA465">
            <v>0</v>
          </cell>
          <cell r="BB465">
            <v>0</v>
          </cell>
          <cell r="BC465">
            <v>0</v>
          </cell>
          <cell r="BD465">
            <v>0</v>
          </cell>
          <cell r="BE465">
            <v>0</v>
          </cell>
          <cell r="BF465">
            <v>0</v>
          </cell>
          <cell r="BG465">
            <v>0</v>
          </cell>
          <cell r="BH465">
            <v>0</v>
          </cell>
          <cell r="BI465">
            <v>0</v>
          </cell>
          <cell r="BJ465">
            <v>0</v>
          </cell>
          <cell r="BK465">
            <v>0</v>
          </cell>
          <cell r="BL465">
            <v>0</v>
          </cell>
          <cell r="BM465">
            <v>0</v>
          </cell>
          <cell r="BN465">
            <v>0</v>
          </cell>
          <cell r="BO465">
            <v>0</v>
          </cell>
          <cell r="BP465">
            <v>0</v>
          </cell>
          <cell r="BQ465">
            <v>0</v>
          </cell>
          <cell r="BR465">
            <v>0</v>
          </cell>
          <cell r="BS465">
            <v>0</v>
          </cell>
          <cell r="BT465">
            <v>0</v>
          </cell>
          <cell r="BU465">
            <v>0</v>
          </cell>
          <cell r="BV465">
            <v>0</v>
          </cell>
          <cell r="BW465">
            <v>0</v>
          </cell>
          <cell r="BX465">
            <v>0</v>
          </cell>
          <cell r="BY465">
            <v>0</v>
          </cell>
          <cell r="BZ465">
            <v>0</v>
          </cell>
          <cell r="CA465">
            <v>0</v>
          </cell>
          <cell r="CB465">
            <v>0</v>
          </cell>
          <cell r="CC465">
            <v>0</v>
          </cell>
          <cell r="CD465">
            <v>0</v>
          </cell>
          <cell r="CE465">
            <v>0</v>
          </cell>
          <cell r="CF465">
            <v>0</v>
          </cell>
          <cell r="CG465">
            <v>0</v>
          </cell>
          <cell r="CH465">
            <v>0</v>
          </cell>
          <cell r="CI465">
            <v>0</v>
          </cell>
          <cell r="CJ465">
            <v>0</v>
          </cell>
          <cell r="CK465">
            <v>0</v>
          </cell>
          <cell r="CL465">
            <v>0</v>
          </cell>
          <cell r="CM465">
            <v>0</v>
          </cell>
          <cell r="CN465">
            <v>0</v>
          </cell>
          <cell r="CO465">
            <v>0</v>
          </cell>
          <cell r="CP465">
            <v>0</v>
          </cell>
          <cell r="CQ465">
            <v>0</v>
          </cell>
          <cell r="CR465">
            <v>0</v>
          </cell>
          <cell r="CS465">
            <v>0</v>
          </cell>
          <cell r="CT465">
            <v>0</v>
          </cell>
          <cell r="CU465">
            <v>0</v>
          </cell>
          <cell r="CV465">
            <v>0</v>
          </cell>
          <cell r="CW465">
            <v>0</v>
          </cell>
          <cell r="CX465">
            <v>0</v>
          </cell>
          <cell r="CY465">
            <v>0</v>
          </cell>
          <cell r="CZ465">
            <v>0</v>
          </cell>
          <cell r="DA465">
            <v>0</v>
          </cell>
          <cell r="DB465">
            <v>0</v>
          </cell>
          <cell r="DC465">
            <v>0</v>
          </cell>
          <cell r="DD465">
            <v>0</v>
          </cell>
          <cell r="DE465">
            <v>0</v>
          </cell>
          <cell r="DF465">
            <v>0</v>
          </cell>
          <cell r="DG465">
            <v>0</v>
          </cell>
          <cell r="DH465">
            <v>0</v>
          </cell>
          <cell r="DI465">
            <v>0</v>
          </cell>
          <cell r="DJ465">
            <v>0</v>
          </cell>
          <cell r="DK465">
            <v>0</v>
          </cell>
          <cell r="DL465">
            <v>0</v>
          </cell>
          <cell r="DM465">
            <v>0</v>
          </cell>
          <cell r="DN465">
            <v>0</v>
          </cell>
          <cell r="DO465">
            <v>0</v>
          </cell>
          <cell r="DP465">
            <v>0</v>
          </cell>
          <cell r="DQ465">
            <v>0</v>
          </cell>
          <cell r="DR465">
            <v>0</v>
          </cell>
          <cell r="DS465">
            <v>0</v>
          </cell>
          <cell r="DT465">
            <v>0</v>
          </cell>
          <cell r="DU465">
            <v>0</v>
          </cell>
          <cell r="DV465">
            <v>0</v>
          </cell>
          <cell r="DW465">
            <v>0</v>
          </cell>
          <cell r="DX465">
            <v>0</v>
          </cell>
          <cell r="DY465">
            <v>0</v>
          </cell>
          <cell r="DZ465">
            <v>0</v>
          </cell>
          <cell r="EA465">
            <v>0</v>
          </cell>
          <cell r="EB465">
            <v>0</v>
          </cell>
          <cell r="EC465">
            <v>0</v>
          </cell>
          <cell r="ED465">
            <v>0</v>
          </cell>
        </row>
        <row r="466"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O466">
            <v>0</v>
          </cell>
          <cell r="AP466">
            <v>0</v>
          </cell>
          <cell r="AQ466">
            <v>0</v>
          </cell>
          <cell r="AR466">
            <v>0</v>
          </cell>
          <cell r="AS466">
            <v>0</v>
          </cell>
          <cell r="AT466">
            <v>0</v>
          </cell>
          <cell r="AU466">
            <v>0</v>
          </cell>
          <cell r="AV466">
            <v>0</v>
          </cell>
          <cell r="AW466">
            <v>0</v>
          </cell>
          <cell r="AX466">
            <v>0</v>
          </cell>
          <cell r="AY466">
            <v>0</v>
          </cell>
          <cell r="AZ466">
            <v>0</v>
          </cell>
          <cell r="BA466">
            <v>0</v>
          </cell>
          <cell r="BB466">
            <v>0</v>
          </cell>
          <cell r="BC466">
            <v>0</v>
          </cell>
          <cell r="BD466">
            <v>0</v>
          </cell>
          <cell r="BE466">
            <v>0</v>
          </cell>
          <cell r="BF466">
            <v>0</v>
          </cell>
          <cell r="BG466">
            <v>0</v>
          </cell>
          <cell r="BH466">
            <v>0</v>
          </cell>
          <cell r="BI466">
            <v>0</v>
          </cell>
          <cell r="BJ466">
            <v>0</v>
          </cell>
          <cell r="BK466">
            <v>0</v>
          </cell>
          <cell r="BL466">
            <v>0</v>
          </cell>
          <cell r="BM466">
            <v>0</v>
          </cell>
          <cell r="BN466">
            <v>0</v>
          </cell>
          <cell r="BO466">
            <v>0</v>
          </cell>
          <cell r="BP466">
            <v>0</v>
          </cell>
          <cell r="BQ466">
            <v>0</v>
          </cell>
          <cell r="BR466">
            <v>0</v>
          </cell>
          <cell r="BS466">
            <v>0</v>
          </cell>
          <cell r="BT466">
            <v>0</v>
          </cell>
          <cell r="BU466">
            <v>0</v>
          </cell>
          <cell r="BV466">
            <v>0</v>
          </cell>
          <cell r="BW466">
            <v>0</v>
          </cell>
          <cell r="BX466">
            <v>0</v>
          </cell>
          <cell r="BY466">
            <v>0</v>
          </cell>
          <cell r="BZ466">
            <v>0</v>
          </cell>
          <cell r="CA466">
            <v>0</v>
          </cell>
          <cell r="CB466">
            <v>0</v>
          </cell>
          <cell r="CC466">
            <v>0</v>
          </cell>
          <cell r="CD466">
            <v>0</v>
          </cell>
          <cell r="CE466">
            <v>0</v>
          </cell>
          <cell r="CF466">
            <v>0</v>
          </cell>
          <cell r="CG466">
            <v>0</v>
          </cell>
          <cell r="CH466">
            <v>0</v>
          </cell>
          <cell r="CI466">
            <v>0</v>
          </cell>
          <cell r="CJ466">
            <v>0</v>
          </cell>
          <cell r="CK466">
            <v>0</v>
          </cell>
          <cell r="CL466">
            <v>0</v>
          </cell>
          <cell r="CM466">
            <v>0</v>
          </cell>
          <cell r="CN466">
            <v>0</v>
          </cell>
          <cell r="CO466">
            <v>0</v>
          </cell>
          <cell r="CP466">
            <v>0</v>
          </cell>
          <cell r="CQ466">
            <v>0</v>
          </cell>
          <cell r="CR466">
            <v>0</v>
          </cell>
          <cell r="CS466">
            <v>0</v>
          </cell>
          <cell r="CT466">
            <v>0</v>
          </cell>
          <cell r="CU466">
            <v>0</v>
          </cell>
          <cell r="CV466">
            <v>0</v>
          </cell>
          <cell r="CW466">
            <v>0</v>
          </cell>
          <cell r="CX466">
            <v>0</v>
          </cell>
          <cell r="CY466">
            <v>0</v>
          </cell>
          <cell r="CZ466">
            <v>0</v>
          </cell>
          <cell r="DA466">
            <v>0</v>
          </cell>
          <cell r="DB466">
            <v>0</v>
          </cell>
          <cell r="DC466">
            <v>0</v>
          </cell>
          <cell r="DD466">
            <v>0</v>
          </cell>
          <cell r="DE466">
            <v>0</v>
          </cell>
          <cell r="DF466">
            <v>0</v>
          </cell>
          <cell r="DG466">
            <v>0</v>
          </cell>
          <cell r="DH466">
            <v>0</v>
          </cell>
          <cell r="DI466">
            <v>0</v>
          </cell>
          <cell r="DJ466">
            <v>0</v>
          </cell>
          <cell r="DK466">
            <v>0</v>
          </cell>
          <cell r="DL466">
            <v>0</v>
          </cell>
          <cell r="DM466">
            <v>0</v>
          </cell>
          <cell r="DN466">
            <v>0</v>
          </cell>
          <cell r="DO466">
            <v>0</v>
          </cell>
          <cell r="DP466">
            <v>0</v>
          </cell>
          <cell r="DQ466">
            <v>0</v>
          </cell>
          <cell r="DR466">
            <v>0</v>
          </cell>
          <cell r="DS466">
            <v>0</v>
          </cell>
          <cell r="DT466">
            <v>0</v>
          </cell>
          <cell r="DU466">
            <v>0</v>
          </cell>
          <cell r="DV466">
            <v>0</v>
          </cell>
          <cell r="DW466">
            <v>0</v>
          </cell>
          <cell r="DX466">
            <v>0</v>
          </cell>
          <cell r="DY466">
            <v>0</v>
          </cell>
          <cell r="DZ466">
            <v>0</v>
          </cell>
          <cell r="EA466">
            <v>0</v>
          </cell>
          <cell r="EB466">
            <v>0</v>
          </cell>
          <cell r="EC466">
            <v>0</v>
          </cell>
          <cell r="ED466">
            <v>0</v>
          </cell>
        </row>
        <row r="467"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  <cell r="AB467">
            <v>0</v>
          </cell>
          <cell r="AC467">
            <v>0</v>
          </cell>
          <cell r="AD467">
            <v>0</v>
          </cell>
          <cell r="AE467">
            <v>0</v>
          </cell>
          <cell r="AF467">
            <v>0</v>
          </cell>
          <cell r="AG467">
            <v>0</v>
          </cell>
          <cell r="AH467">
            <v>0</v>
          </cell>
          <cell r="AI467">
            <v>0</v>
          </cell>
          <cell r="AJ467">
            <v>0</v>
          </cell>
          <cell r="AK467">
            <v>0</v>
          </cell>
          <cell r="AL467">
            <v>0</v>
          </cell>
          <cell r="AM467">
            <v>0</v>
          </cell>
          <cell r="AN467">
            <v>0</v>
          </cell>
          <cell r="AO467">
            <v>0</v>
          </cell>
          <cell r="AP467">
            <v>0</v>
          </cell>
          <cell r="AQ467">
            <v>0</v>
          </cell>
          <cell r="AR467">
            <v>0</v>
          </cell>
          <cell r="AS467">
            <v>0</v>
          </cell>
          <cell r="AT467">
            <v>0</v>
          </cell>
          <cell r="AU467">
            <v>0</v>
          </cell>
          <cell r="AV467">
            <v>0</v>
          </cell>
          <cell r="AW467">
            <v>0</v>
          </cell>
          <cell r="AX467">
            <v>0</v>
          </cell>
          <cell r="AY467">
            <v>0</v>
          </cell>
          <cell r="AZ467">
            <v>0</v>
          </cell>
          <cell r="BA467">
            <v>0</v>
          </cell>
          <cell r="BB467">
            <v>0</v>
          </cell>
          <cell r="BC467">
            <v>0</v>
          </cell>
          <cell r="BD467">
            <v>0</v>
          </cell>
          <cell r="BE467">
            <v>0</v>
          </cell>
          <cell r="BF467">
            <v>0</v>
          </cell>
          <cell r="BG467">
            <v>0</v>
          </cell>
          <cell r="BH467">
            <v>0</v>
          </cell>
          <cell r="BI467">
            <v>0</v>
          </cell>
          <cell r="BJ467">
            <v>0</v>
          </cell>
          <cell r="BK467">
            <v>0</v>
          </cell>
          <cell r="BL467">
            <v>0</v>
          </cell>
          <cell r="BM467">
            <v>0</v>
          </cell>
          <cell r="BN467">
            <v>0</v>
          </cell>
          <cell r="BO467">
            <v>0</v>
          </cell>
          <cell r="BP467">
            <v>0</v>
          </cell>
          <cell r="BQ467">
            <v>0</v>
          </cell>
          <cell r="BR467">
            <v>0</v>
          </cell>
          <cell r="BS467">
            <v>0</v>
          </cell>
          <cell r="BT467">
            <v>0</v>
          </cell>
          <cell r="BU467">
            <v>0</v>
          </cell>
          <cell r="BV467">
            <v>0</v>
          </cell>
          <cell r="BW467">
            <v>0</v>
          </cell>
          <cell r="BX467">
            <v>0</v>
          </cell>
          <cell r="BY467">
            <v>0</v>
          </cell>
          <cell r="BZ467">
            <v>0</v>
          </cell>
          <cell r="CA467">
            <v>0</v>
          </cell>
          <cell r="CB467">
            <v>0</v>
          </cell>
          <cell r="CC467">
            <v>0</v>
          </cell>
          <cell r="CD467">
            <v>0</v>
          </cell>
          <cell r="CE467">
            <v>0</v>
          </cell>
          <cell r="CF467">
            <v>0</v>
          </cell>
          <cell r="CG467">
            <v>0</v>
          </cell>
          <cell r="CH467">
            <v>0</v>
          </cell>
          <cell r="CI467">
            <v>0</v>
          </cell>
          <cell r="CJ467">
            <v>0</v>
          </cell>
          <cell r="CK467">
            <v>0</v>
          </cell>
          <cell r="CL467">
            <v>0</v>
          </cell>
          <cell r="CM467">
            <v>0</v>
          </cell>
          <cell r="CN467">
            <v>0</v>
          </cell>
          <cell r="CO467">
            <v>0</v>
          </cell>
          <cell r="CP467">
            <v>0</v>
          </cell>
          <cell r="CQ467">
            <v>0</v>
          </cell>
          <cell r="CR467">
            <v>0</v>
          </cell>
          <cell r="CS467">
            <v>0</v>
          </cell>
          <cell r="CT467">
            <v>0</v>
          </cell>
          <cell r="CU467">
            <v>0</v>
          </cell>
          <cell r="CV467">
            <v>0</v>
          </cell>
          <cell r="CW467">
            <v>0</v>
          </cell>
          <cell r="CX467">
            <v>0</v>
          </cell>
          <cell r="CY467">
            <v>0</v>
          </cell>
          <cell r="CZ467">
            <v>0</v>
          </cell>
          <cell r="DA467">
            <v>0</v>
          </cell>
          <cell r="DB467">
            <v>0</v>
          </cell>
          <cell r="DC467">
            <v>0</v>
          </cell>
          <cell r="DD467">
            <v>0</v>
          </cell>
          <cell r="DE467">
            <v>0</v>
          </cell>
          <cell r="DF467">
            <v>0</v>
          </cell>
          <cell r="DG467">
            <v>0</v>
          </cell>
          <cell r="DH467">
            <v>0</v>
          </cell>
          <cell r="DI467">
            <v>0</v>
          </cell>
          <cell r="DJ467">
            <v>0</v>
          </cell>
          <cell r="DK467">
            <v>0</v>
          </cell>
          <cell r="DL467">
            <v>0</v>
          </cell>
          <cell r="DM467">
            <v>0</v>
          </cell>
          <cell r="DN467">
            <v>0</v>
          </cell>
          <cell r="DO467">
            <v>0</v>
          </cell>
          <cell r="DP467">
            <v>0</v>
          </cell>
          <cell r="DQ467">
            <v>0</v>
          </cell>
          <cell r="DR467">
            <v>0</v>
          </cell>
          <cell r="DS467">
            <v>0</v>
          </cell>
          <cell r="DT467">
            <v>0</v>
          </cell>
          <cell r="DU467">
            <v>0</v>
          </cell>
          <cell r="DV467">
            <v>0</v>
          </cell>
          <cell r="DW467">
            <v>0</v>
          </cell>
          <cell r="DX467">
            <v>0</v>
          </cell>
          <cell r="DY467">
            <v>0</v>
          </cell>
          <cell r="DZ467">
            <v>0</v>
          </cell>
          <cell r="EA467">
            <v>0</v>
          </cell>
          <cell r="EB467">
            <v>0</v>
          </cell>
          <cell r="EC467">
            <v>0</v>
          </cell>
          <cell r="ED467">
            <v>0</v>
          </cell>
        </row>
        <row r="468"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  <cell r="V468">
            <v>0</v>
          </cell>
          <cell r="W468">
            <v>0</v>
          </cell>
          <cell r="X468">
            <v>0</v>
          </cell>
          <cell r="Y468">
            <v>0</v>
          </cell>
          <cell r="Z468">
            <v>0</v>
          </cell>
          <cell r="AA468">
            <v>0</v>
          </cell>
          <cell r="AB468">
            <v>0</v>
          </cell>
          <cell r="AC468">
            <v>0</v>
          </cell>
          <cell r="AD468">
            <v>0</v>
          </cell>
          <cell r="AE468">
            <v>0</v>
          </cell>
          <cell r="AF468">
            <v>0</v>
          </cell>
          <cell r="AG468">
            <v>0</v>
          </cell>
          <cell r="AH468">
            <v>0</v>
          </cell>
          <cell r="AI468">
            <v>0</v>
          </cell>
          <cell r="AJ468">
            <v>0</v>
          </cell>
          <cell r="AK468">
            <v>0</v>
          </cell>
          <cell r="AL468">
            <v>0</v>
          </cell>
          <cell r="AM468">
            <v>0</v>
          </cell>
          <cell r="AN468">
            <v>0</v>
          </cell>
          <cell r="AO468">
            <v>0</v>
          </cell>
          <cell r="AP468">
            <v>0</v>
          </cell>
          <cell r="AQ468">
            <v>0</v>
          </cell>
          <cell r="AR468">
            <v>0</v>
          </cell>
          <cell r="AS468">
            <v>0</v>
          </cell>
          <cell r="AT468">
            <v>0</v>
          </cell>
          <cell r="AU468">
            <v>0</v>
          </cell>
          <cell r="AV468">
            <v>0</v>
          </cell>
          <cell r="AW468">
            <v>0</v>
          </cell>
          <cell r="AX468">
            <v>0</v>
          </cell>
          <cell r="AY468">
            <v>0</v>
          </cell>
          <cell r="AZ468">
            <v>0</v>
          </cell>
          <cell r="BA468">
            <v>0</v>
          </cell>
          <cell r="BB468">
            <v>0</v>
          </cell>
          <cell r="BC468">
            <v>0</v>
          </cell>
          <cell r="BD468">
            <v>0</v>
          </cell>
          <cell r="BE468">
            <v>0</v>
          </cell>
          <cell r="BF468">
            <v>0</v>
          </cell>
          <cell r="BG468">
            <v>0</v>
          </cell>
          <cell r="BH468">
            <v>0</v>
          </cell>
          <cell r="BI468">
            <v>0</v>
          </cell>
          <cell r="BJ468">
            <v>0</v>
          </cell>
          <cell r="BK468">
            <v>0</v>
          </cell>
          <cell r="BL468">
            <v>0</v>
          </cell>
          <cell r="BM468">
            <v>0</v>
          </cell>
          <cell r="BN468">
            <v>0</v>
          </cell>
          <cell r="BO468">
            <v>0</v>
          </cell>
          <cell r="BP468">
            <v>0</v>
          </cell>
          <cell r="BQ468">
            <v>0</v>
          </cell>
          <cell r="BR468">
            <v>0</v>
          </cell>
          <cell r="BS468">
            <v>0</v>
          </cell>
          <cell r="BT468">
            <v>0</v>
          </cell>
          <cell r="BU468">
            <v>0</v>
          </cell>
          <cell r="BV468">
            <v>0</v>
          </cell>
          <cell r="BW468">
            <v>0</v>
          </cell>
          <cell r="BX468">
            <v>0</v>
          </cell>
          <cell r="BY468">
            <v>0</v>
          </cell>
          <cell r="BZ468">
            <v>0</v>
          </cell>
          <cell r="CA468">
            <v>0</v>
          </cell>
          <cell r="CB468">
            <v>0</v>
          </cell>
          <cell r="CC468">
            <v>0</v>
          </cell>
          <cell r="CD468">
            <v>0</v>
          </cell>
          <cell r="CE468">
            <v>0</v>
          </cell>
          <cell r="CF468">
            <v>0</v>
          </cell>
          <cell r="CG468">
            <v>0</v>
          </cell>
          <cell r="CH468">
            <v>0</v>
          </cell>
          <cell r="CI468">
            <v>0</v>
          </cell>
          <cell r="CJ468">
            <v>0</v>
          </cell>
          <cell r="CK468">
            <v>0</v>
          </cell>
          <cell r="CL468">
            <v>0</v>
          </cell>
          <cell r="CM468">
            <v>0</v>
          </cell>
          <cell r="CN468">
            <v>0</v>
          </cell>
          <cell r="CO468">
            <v>0</v>
          </cell>
          <cell r="CP468">
            <v>0</v>
          </cell>
          <cell r="CQ468">
            <v>0</v>
          </cell>
          <cell r="CR468">
            <v>0</v>
          </cell>
          <cell r="CS468">
            <v>0</v>
          </cell>
          <cell r="CT468">
            <v>0</v>
          </cell>
          <cell r="CU468">
            <v>0</v>
          </cell>
          <cell r="CV468">
            <v>0</v>
          </cell>
          <cell r="CW468">
            <v>0</v>
          </cell>
          <cell r="CX468">
            <v>0</v>
          </cell>
          <cell r="CY468">
            <v>0</v>
          </cell>
          <cell r="CZ468">
            <v>0</v>
          </cell>
          <cell r="DA468">
            <v>0</v>
          </cell>
          <cell r="DB468">
            <v>0</v>
          </cell>
          <cell r="DC468">
            <v>0</v>
          </cell>
          <cell r="DD468">
            <v>0</v>
          </cell>
          <cell r="DE468">
            <v>0</v>
          </cell>
          <cell r="DF468">
            <v>0</v>
          </cell>
          <cell r="DG468">
            <v>0</v>
          </cell>
          <cell r="DH468">
            <v>0</v>
          </cell>
          <cell r="DI468">
            <v>0</v>
          </cell>
          <cell r="DJ468">
            <v>0</v>
          </cell>
          <cell r="DK468">
            <v>0</v>
          </cell>
          <cell r="DL468">
            <v>0</v>
          </cell>
          <cell r="DM468">
            <v>0</v>
          </cell>
          <cell r="DN468">
            <v>0</v>
          </cell>
          <cell r="DO468">
            <v>0</v>
          </cell>
          <cell r="DP468">
            <v>0</v>
          </cell>
          <cell r="DQ468">
            <v>0</v>
          </cell>
          <cell r="DR468">
            <v>0</v>
          </cell>
          <cell r="DS468">
            <v>0</v>
          </cell>
          <cell r="DT468">
            <v>0</v>
          </cell>
          <cell r="DU468">
            <v>0</v>
          </cell>
          <cell r="DV468">
            <v>0</v>
          </cell>
          <cell r="DW468">
            <v>0</v>
          </cell>
          <cell r="DX468">
            <v>0</v>
          </cell>
          <cell r="DY468">
            <v>0</v>
          </cell>
          <cell r="DZ468">
            <v>0</v>
          </cell>
          <cell r="EA468">
            <v>0</v>
          </cell>
          <cell r="EB468">
            <v>0</v>
          </cell>
          <cell r="EC468">
            <v>0</v>
          </cell>
          <cell r="ED468">
            <v>0</v>
          </cell>
        </row>
        <row r="469"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0</v>
          </cell>
          <cell r="AE469">
            <v>0</v>
          </cell>
          <cell r="AF469">
            <v>0</v>
          </cell>
          <cell r="AG469">
            <v>0</v>
          </cell>
          <cell r="AH469">
            <v>0</v>
          </cell>
          <cell r="AI469">
            <v>0</v>
          </cell>
          <cell r="AJ469">
            <v>0</v>
          </cell>
          <cell r="AK469">
            <v>0</v>
          </cell>
          <cell r="AL469">
            <v>0</v>
          </cell>
          <cell r="AM469">
            <v>0</v>
          </cell>
          <cell r="AN469">
            <v>0</v>
          </cell>
          <cell r="AO469">
            <v>0</v>
          </cell>
          <cell r="AP469">
            <v>0</v>
          </cell>
          <cell r="AQ469">
            <v>0</v>
          </cell>
          <cell r="AR469">
            <v>0</v>
          </cell>
          <cell r="AS469">
            <v>0</v>
          </cell>
          <cell r="AT469">
            <v>0</v>
          </cell>
          <cell r="AU469">
            <v>0</v>
          </cell>
          <cell r="AV469">
            <v>0</v>
          </cell>
          <cell r="AW469">
            <v>0</v>
          </cell>
          <cell r="AX469">
            <v>0</v>
          </cell>
          <cell r="AY469">
            <v>0</v>
          </cell>
          <cell r="AZ469">
            <v>0</v>
          </cell>
          <cell r="BA469">
            <v>0</v>
          </cell>
          <cell r="BB469">
            <v>0</v>
          </cell>
          <cell r="BC469">
            <v>0</v>
          </cell>
          <cell r="BD469">
            <v>0</v>
          </cell>
          <cell r="BE469">
            <v>0</v>
          </cell>
          <cell r="BF469">
            <v>0</v>
          </cell>
          <cell r="BG469">
            <v>0</v>
          </cell>
          <cell r="BH469">
            <v>0</v>
          </cell>
          <cell r="BI469">
            <v>0</v>
          </cell>
          <cell r="BJ469">
            <v>0</v>
          </cell>
          <cell r="BK469">
            <v>0</v>
          </cell>
          <cell r="BL469">
            <v>0</v>
          </cell>
          <cell r="BM469">
            <v>0</v>
          </cell>
          <cell r="BN469">
            <v>0</v>
          </cell>
          <cell r="BO469">
            <v>0</v>
          </cell>
          <cell r="BP469">
            <v>0</v>
          </cell>
          <cell r="BQ469">
            <v>0</v>
          </cell>
          <cell r="BR469">
            <v>0</v>
          </cell>
          <cell r="BS469">
            <v>0</v>
          </cell>
          <cell r="BT469">
            <v>0</v>
          </cell>
          <cell r="BU469">
            <v>0</v>
          </cell>
          <cell r="BV469">
            <v>0</v>
          </cell>
          <cell r="BW469">
            <v>0</v>
          </cell>
          <cell r="BX469">
            <v>0</v>
          </cell>
          <cell r="BY469">
            <v>0</v>
          </cell>
          <cell r="BZ469">
            <v>0</v>
          </cell>
          <cell r="CA469">
            <v>0</v>
          </cell>
          <cell r="CB469">
            <v>0</v>
          </cell>
          <cell r="CC469">
            <v>0</v>
          </cell>
          <cell r="CD469">
            <v>0</v>
          </cell>
          <cell r="CE469">
            <v>0</v>
          </cell>
          <cell r="CF469">
            <v>0</v>
          </cell>
          <cell r="CG469">
            <v>0</v>
          </cell>
          <cell r="CH469">
            <v>0</v>
          </cell>
          <cell r="CI469">
            <v>0</v>
          </cell>
          <cell r="CJ469">
            <v>0</v>
          </cell>
          <cell r="CK469">
            <v>0</v>
          </cell>
          <cell r="CL469">
            <v>0</v>
          </cell>
          <cell r="CM469">
            <v>0</v>
          </cell>
          <cell r="CN469">
            <v>0</v>
          </cell>
          <cell r="CO469">
            <v>0</v>
          </cell>
          <cell r="CP469">
            <v>0</v>
          </cell>
          <cell r="CQ469">
            <v>0</v>
          </cell>
          <cell r="CR469">
            <v>0</v>
          </cell>
          <cell r="CS469">
            <v>0</v>
          </cell>
          <cell r="CT469">
            <v>0</v>
          </cell>
          <cell r="CU469">
            <v>0</v>
          </cell>
          <cell r="CV469">
            <v>0</v>
          </cell>
          <cell r="CW469">
            <v>0</v>
          </cell>
          <cell r="CX469">
            <v>0</v>
          </cell>
          <cell r="CY469">
            <v>0</v>
          </cell>
          <cell r="CZ469">
            <v>0</v>
          </cell>
          <cell r="DA469">
            <v>0</v>
          </cell>
          <cell r="DB469">
            <v>0</v>
          </cell>
          <cell r="DC469">
            <v>0</v>
          </cell>
          <cell r="DD469">
            <v>0</v>
          </cell>
          <cell r="DE469">
            <v>0</v>
          </cell>
          <cell r="DF469">
            <v>0</v>
          </cell>
          <cell r="DG469">
            <v>0</v>
          </cell>
          <cell r="DH469">
            <v>0</v>
          </cell>
          <cell r="DI469">
            <v>0</v>
          </cell>
          <cell r="DJ469">
            <v>0</v>
          </cell>
          <cell r="DK469">
            <v>0</v>
          </cell>
          <cell r="DL469">
            <v>0</v>
          </cell>
          <cell r="DM469">
            <v>0</v>
          </cell>
          <cell r="DN469">
            <v>0</v>
          </cell>
          <cell r="DO469">
            <v>0</v>
          </cell>
          <cell r="DP469">
            <v>0</v>
          </cell>
          <cell r="DQ469">
            <v>0</v>
          </cell>
          <cell r="DR469">
            <v>0</v>
          </cell>
          <cell r="DS469">
            <v>0</v>
          </cell>
          <cell r="DT469">
            <v>0</v>
          </cell>
          <cell r="DU469">
            <v>0</v>
          </cell>
          <cell r="DV469">
            <v>0</v>
          </cell>
          <cell r="DW469">
            <v>0</v>
          </cell>
          <cell r="DX469">
            <v>0</v>
          </cell>
          <cell r="DY469">
            <v>0</v>
          </cell>
          <cell r="DZ469">
            <v>0</v>
          </cell>
          <cell r="EA469">
            <v>0</v>
          </cell>
          <cell r="EB469">
            <v>0</v>
          </cell>
          <cell r="EC469">
            <v>0</v>
          </cell>
          <cell r="ED469">
            <v>0</v>
          </cell>
        </row>
        <row r="470"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B470">
            <v>0</v>
          </cell>
          <cell r="AC470">
            <v>0</v>
          </cell>
          <cell r="AD470">
            <v>0</v>
          </cell>
          <cell r="AE470">
            <v>0</v>
          </cell>
          <cell r="AF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  <cell r="AK470">
            <v>0</v>
          </cell>
          <cell r="AL470">
            <v>0</v>
          </cell>
          <cell r="AM470">
            <v>0</v>
          </cell>
          <cell r="AN470">
            <v>0</v>
          </cell>
          <cell r="AO470">
            <v>0</v>
          </cell>
          <cell r="AP470">
            <v>0</v>
          </cell>
          <cell r="AQ470">
            <v>0</v>
          </cell>
          <cell r="AR470">
            <v>0</v>
          </cell>
          <cell r="AS470">
            <v>0</v>
          </cell>
          <cell r="AT470">
            <v>0</v>
          </cell>
          <cell r="AU470">
            <v>0</v>
          </cell>
          <cell r="AV470">
            <v>0</v>
          </cell>
          <cell r="AW470">
            <v>0</v>
          </cell>
          <cell r="AX470">
            <v>0</v>
          </cell>
          <cell r="AY470">
            <v>0</v>
          </cell>
          <cell r="AZ470">
            <v>0</v>
          </cell>
          <cell r="BA470">
            <v>0</v>
          </cell>
          <cell r="BB470">
            <v>0</v>
          </cell>
          <cell r="BC470">
            <v>0</v>
          </cell>
          <cell r="BD470">
            <v>0</v>
          </cell>
          <cell r="BE470">
            <v>0</v>
          </cell>
          <cell r="BF470">
            <v>0</v>
          </cell>
          <cell r="BG470">
            <v>0</v>
          </cell>
          <cell r="BH470">
            <v>0</v>
          </cell>
          <cell r="BI470">
            <v>0</v>
          </cell>
          <cell r="BJ470">
            <v>0</v>
          </cell>
          <cell r="BK470">
            <v>0</v>
          </cell>
          <cell r="BL470">
            <v>0</v>
          </cell>
          <cell r="BM470">
            <v>0</v>
          </cell>
          <cell r="BN470">
            <v>0</v>
          </cell>
          <cell r="BO470">
            <v>0</v>
          </cell>
          <cell r="BP470">
            <v>0</v>
          </cell>
          <cell r="BQ470">
            <v>0</v>
          </cell>
          <cell r="BR470">
            <v>0</v>
          </cell>
          <cell r="BS470">
            <v>0</v>
          </cell>
          <cell r="BT470">
            <v>0</v>
          </cell>
          <cell r="BU470">
            <v>0</v>
          </cell>
          <cell r="BV470">
            <v>0</v>
          </cell>
          <cell r="BW470">
            <v>0</v>
          </cell>
          <cell r="BX470">
            <v>0</v>
          </cell>
          <cell r="BY470">
            <v>0</v>
          </cell>
          <cell r="BZ470">
            <v>0</v>
          </cell>
          <cell r="CA470">
            <v>0</v>
          </cell>
          <cell r="CB470">
            <v>0</v>
          </cell>
          <cell r="CC470">
            <v>0</v>
          </cell>
          <cell r="CD470">
            <v>0</v>
          </cell>
          <cell r="CE470">
            <v>0</v>
          </cell>
          <cell r="CF470">
            <v>0</v>
          </cell>
          <cell r="CG470">
            <v>0</v>
          </cell>
          <cell r="CH470">
            <v>0</v>
          </cell>
          <cell r="CI470">
            <v>0</v>
          </cell>
          <cell r="CJ470">
            <v>0</v>
          </cell>
          <cell r="CK470">
            <v>0</v>
          </cell>
          <cell r="CL470">
            <v>0</v>
          </cell>
          <cell r="CM470">
            <v>0</v>
          </cell>
          <cell r="CN470">
            <v>0</v>
          </cell>
          <cell r="CO470">
            <v>0</v>
          </cell>
          <cell r="CP470">
            <v>0</v>
          </cell>
          <cell r="CQ470">
            <v>0</v>
          </cell>
          <cell r="CR470">
            <v>0</v>
          </cell>
          <cell r="CS470">
            <v>0</v>
          </cell>
          <cell r="CT470">
            <v>0</v>
          </cell>
          <cell r="CU470">
            <v>0</v>
          </cell>
          <cell r="CV470">
            <v>0</v>
          </cell>
          <cell r="CW470">
            <v>0</v>
          </cell>
          <cell r="CX470">
            <v>0</v>
          </cell>
          <cell r="CY470">
            <v>0</v>
          </cell>
          <cell r="CZ470">
            <v>0</v>
          </cell>
          <cell r="DA470">
            <v>0</v>
          </cell>
          <cell r="DB470">
            <v>0</v>
          </cell>
          <cell r="DC470">
            <v>0</v>
          </cell>
          <cell r="DD470">
            <v>0</v>
          </cell>
          <cell r="DE470">
            <v>0</v>
          </cell>
          <cell r="DF470">
            <v>0</v>
          </cell>
          <cell r="DG470">
            <v>0</v>
          </cell>
          <cell r="DH470">
            <v>0</v>
          </cell>
          <cell r="DI470">
            <v>0</v>
          </cell>
          <cell r="DJ470">
            <v>0</v>
          </cell>
          <cell r="DK470">
            <v>0</v>
          </cell>
          <cell r="DL470">
            <v>0</v>
          </cell>
          <cell r="DM470">
            <v>0</v>
          </cell>
          <cell r="DN470">
            <v>0</v>
          </cell>
          <cell r="DO470">
            <v>0</v>
          </cell>
          <cell r="DP470">
            <v>0</v>
          </cell>
          <cell r="DQ470">
            <v>0</v>
          </cell>
          <cell r="DR470">
            <v>0</v>
          </cell>
          <cell r="DS470">
            <v>0</v>
          </cell>
          <cell r="DT470">
            <v>0</v>
          </cell>
          <cell r="DU470">
            <v>0</v>
          </cell>
          <cell r="DV470">
            <v>0</v>
          </cell>
          <cell r="DW470">
            <v>0</v>
          </cell>
          <cell r="DX470">
            <v>0</v>
          </cell>
          <cell r="DY470">
            <v>0</v>
          </cell>
          <cell r="DZ470">
            <v>0</v>
          </cell>
          <cell r="EA470">
            <v>0</v>
          </cell>
          <cell r="EB470">
            <v>0</v>
          </cell>
          <cell r="EC470">
            <v>0</v>
          </cell>
          <cell r="ED470">
            <v>0</v>
          </cell>
        </row>
        <row r="471"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0</v>
          </cell>
          <cell r="AE471">
            <v>0</v>
          </cell>
          <cell r="AF471">
            <v>0</v>
          </cell>
          <cell r="AG471">
            <v>0</v>
          </cell>
          <cell r="AH471">
            <v>0</v>
          </cell>
          <cell r="AI471">
            <v>0</v>
          </cell>
          <cell r="AJ471">
            <v>0</v>
          </cell>
          <cell r="AK471">
            <v>0</v>
          </cell>
          <cell r="AL471">
            <v>0</v>
          </cell>
          <cell r="AM471">
            <v>0</v>
          </cell>
          <cell r="AN471">
            <v>0</v>
          </cell>
          <cell r="AO471">
            <v>0</v>
          </cell>
          <cell r="AP471">
            <v>0</v>
          </cell>
          <cell r="AQ471">
            <v>0</v>
          </cell>
          <cell r="AR471">
            <v>0</v>
          </cell>
          <cell r="AS471">
            <v>0</v>
          </cell>
          <cell r="AT471">
            <v>0</v>
          </cell>
          <cell r="AU471">
            <v>0</v>
          </cell>
          <cell r="AV471">
            <v>0</v>
          </cell>
          <cell r="AW471">
            <v>0</v>
          </cell>
          <cell r="AX471">
            <v>0</v>
          </cell>
          <cell r="AY471">
            <v>0</v>
          </cell>
          <cell r="AZ471">
            <v>0</v>
          </cell>
          <cell r="BA471">
            <v>0</v>
          </cell>
          <cell r="BB471">
            <v>0</v>
          </cell>
          <cell r="BC471">
            <v>0</v>
          </cell>
          <cell r="BD471">
            <v>0</v>
          </cell>
          <cell r="BE471">
            <v>0</v>
          </cell>
          <cell r="BF471">
            <v>0</v>
          </cell>
          <cell r="BG471">
            <v>0</v>
          </cell>
          <cell r="BH471">
            <v>0</v>
          </cell>
          <cell r="BI471">
            <v>0</v>
          </cell>
          <cell r="BJ471">
            <v>0</v>
          </cell>
          <cell r="BK471">
            <v>0</v>
          </cell>
          <cell r="BL471">
            <v>0</v>
          </cell>
          <cell r="BM471">
            <v>0</v>
          </cell>
          <cell r="BN471">
            <v>0</v>
          </cell>
          <cell r="BO471">
            <v>0</v>
          </cell>
          <cell r="BP471">
            <v>0</v>
          </cell>
          <cell r="BQ471">
            <v>0</v>
          </cell>
          <cell r="BR471">
            <v>0</v>
          </cell>
          <cell r="BS471">
            <v>0</v>
          </cell>
          <cell r="BT471">
            <v>0</v>
          </cell>
          <cell r="BU471">
            <v>0</v>
          </cell>
          <cell r="BV471">
            <v>0</v>
          </cell>
          <cell r="BW471">
            <v>0</v>
          </cell>
          <cell r="BX471">
            <v>0</v>
          </cell>
          <cell r="BY471">
            <v>0</v>
          </cell>
          <cell r="BZ471">
            <v>0</v>
          </cell>
          <cell r="CA471">
            <v>0</v>
          </cell>
          <cell r="CB471">
            <v>0</v>
          </cell>
          <cell r="CC471">
            <v>0</v>
          </cell>
          <cell r="CD471">
            <v>0</v>
          </cell>
          <cell r="CE471">
            <v>0</v>
          </cell>
          <cell r="CF471">
            <v>0</v>
          </cell>
          <cell r="CG471">
            <v>0</v>
          </cell>
          <cell r="CH471">
            <v>0</v>
          </cell>
          <cell r="CI471">
            <v>0</v>
          </cell>
          <cell r="CJ471">
            <v>0</v>
          </cell>
          <cell r="CK471">
            <v>0</v>
          </cell>
          <cell r="CL471">
            <v>0</v>
          </cell>
          <cell r="CM471">
            <v>0</v>
          </cell>
          <cell r="CN471">
            <v>0</v>
          </cell>
          <cell r="CO471">
            <v>0</v>
          </cell>
          <cell r="CP471">
            <v>0</v>
          </cell>
          <cell r="CQ471">
            <v>0</v>
          </cell>
          <cell r="CR471">
            <v>0</v>
          </cell>
          <cell r="CS471">
            <v>0</v>
          </cell>
          <cell r="CT471">
            <v>0</v>
          </cell>
          <cell r="CU471">
            <v>0</v>
          </cell>
          <cell r="CV471">
            <v>0</v>
          </cell>
          <cell r="CW471">
            <v>0</v>
          </cell>
          <cell r="CX471">
            <v>0</v>
          </cell>
          <cell r="CY471">
            <v>0</v>
          </cell>
          <cell r="CZ471">
            <v>0</v>
          </cell>
          <cell r="DA471">
            <v>0</v>
          </cell>
          <cell r="DB471">
            <v>0</v>
          </cell>
          <cell r="DC471">
            <v>0</v>
          </cell>
          <cell r="DD471">
            <v>0</v>
          </cell>
          <cell r="DE471">
            <v>0</v>
          </cell>
          <cell r="DF471">
            <v>0</v>
          </cell>
          <cell r="DG471">
            <v>0</v>
          </cell>
          <cell r="DH471">
            <v>0</v>
          </cell>
          <cell r="DI471">
            <v>0</v>
          </cell>
          <cell r="DJ471">
            <v>0</v>
          </cell>
          <cell r="DK471">
            <v>0</v>
          </cell>
          <cell r="DL471">
            <v>0</v>
          </cell>
          <cell r="DM471">
            <v>0</v>
          </cell>
          <cell r="DN471">
            <v>0</v>
          </cell>
          <cell r="DO471">
            <v>0</v>
          </cell>
          <cell r="DP471">
            <v>0</v>
          </cell>
          <cell r="DQ471">
            <v>0</v>
          </cell>
          <cell r="DR471">
            <v>0</v>
          </cell>
          <cell r="DS471">
            <v>0</v>
          </cell>
          <cell r="DT471">
            <v>0</v>
          </cell>
          <cell r="DU471">
            <v>0</v>
          </cell>
          <cell r="DV471">
            <v>0</v>
          </cell>
          <cell r="DW471">
            <v>0</v>
          </cell>
          <cell r="DX471">
            <v>0</v>
          </cell>
          <cell r="DY471">
            <v>0</v>
          </cell>
          <cell r="DZ471">
            <v>0</v>
          </cell>
          <cell r="EA471">
            <v>0</v>
          </cell>
          <cell r="EB471">
            <v>0</v>
          </cell>
          <cell r="EC471">
            <v>0</v>
          </cell>
          <cell r="ED471">
            <v>0</v>
          </cell>
        </row>
        <row r="472"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B472">
            <v>0</v>
          </cell>
          <cell r="AC472">
            <v>0</v>
          </cell>
          <cell r="AD472">
            <v>0</v>
          </cell>
          <cell r="AE472">
            <v>0</v>
          </cell>
          <cell r="AF472">
            <v>0</v>
          </cell>
          <cell r="AG472">
            <v>0</v>
          </cell>
          <cell r="AH472">
            <v>0</v>
          </cell>
          <cell r="AI472">
            <v>0</v>
          </cell>
          <cell r="AJ472">
            <v>0</v>
          </cell>
          <cell r="AK472">
            <v>0</v>
          </cell>
          <cell r="AL472">
            <v>0</v>
          </cell>
          <cell r="AM472">
            <v>0</v>
          </cell>
          <cell r="AN472">
            <v>0</v>
          </cell>
          <cell r="AO472">
            <v>0</v>
          </cell>
          <cell r="AP472">
            <v>0</v>
          </cell>
          <cell r="AQ472">
            <v>0</v>
          </cell>
          <cell r="AR472">
            <v>0</v>
          </cell>
          <cell r="AS472">
            <v>0</v>
          </cell>
          <cell r="AT472">
            <v>0</v>
          </cell>
          <cell r="AU472">
            <v>0</v>
          </cell>
          <cell r="AV472">
            <v>0</v>
          </cell>
          <cell r="AW472">
            <v>0</v>
          </cell>
          <cell r="AX472">
            <v>0</v>
          </cell>
          <cell r="AY472">
            <v>0</v>
          </cell>
          <cell r="AZ472">
            <v>0</v>
          </cell>
          <cell r="BA472">
            <v>0</v>
          </cell>
          <cell r="BB472">
            <v>0</v>
          </cell>
          <cell r="BC472">
            <v>0</v>
          </cell>
          <cell r="BD472">
            <v>0</v>
          </cell>
          <cell r="BE472">
            <v>0</v>
          </cell>
          <cell r="BF472">
            <v>0</v>
          </cell>
          <cell r="BG472">
            <v>0</v>
          </cell>
          <cell r="BH472">
            <v>0</v>
          </cell>
          <cell r="BI472">
            <v>0</v>
          </cell>
          <cell r="BJ472">
            <v>0</v>
          </cell>
          <cell r="BK472">
            <v>0</v>
          </cell>
          <cell r="BL472">
            <v>0</v>
          </cell>
          <cell r="BM472">
            <v>0</v>
          </cell>
          <cell r="BN472">
            <v>0</v>
          </cell>
          <cell r="BO472">
            <v>0</v>
          </cell>
          <cell r="BP472">
            <v>0</v>
          </cell>
          <cell r="BQ472">
            <v>0</v>
          </cell>
          <cell r="BR472">
            <v>0</v>
          </cell>
          <cell r="BS472">
            <v>0</v>
          </cell>
          <cell r="BT472">
            <v>0</v>
          </cell>
          <cell r="BU472">
            <v>0</v>
          </cell>
          <cell r="BV472">
            <v>0</v>
          </cell>
          <cell r="BW472">
            <v>0</v>
          </cell>
          <cell r="BX472">
            <v>0</v>
          </cell>
          <cell r="BY472">
            <v>0</v>
          </cell>
          <cell r="BZ472">
            <v>0</v>
          </cell>
          <cell r="CA472">
            <v>0</v>
          </cell>
          <cell r="CB472">
            <v>0</v>
          </cell>
          <cell r="CC472">
            <v>0</v>
          </cell>
          <cell r="CD472">
            <v>0</v>
          </cell>
          <cell r="CE472">
            <v>0</v>
          </cell>
          <cell r="CF472">
            <v>0</v>
          </cell>
          <cell r="CG472">
            <v>0</v>
          </cell>
          <cell r="CH472">
            <v>0</v>
          </cell>
          <cell r="CI472">
            <v>0</v>
          </cell>
          <cell r="CJ472">
            <v>0</v>
          </cell>
          <cell r="CK472">
            <v>0</v>
          </cell>
          <cell r="CL472">
            <v>0</v>
          </cell>
          <cell r="CM472">
            <v>0</v>
          </cell>
          <cell r="CN472">
            <v>0</v>
          </cell>
          <cell r="CO472">
            <v>0</v>
          </cell>
          <cell r="CP472">
            <v>0</v>
          </cell>
          <cell r="CQ472">
            <v>0</v>
          </cell>
          <cell r="CR472">
            <v>0</v>
          </cell>
          <cell r="CS472">
            <v>0</v>
          </cell>
          <cell r="CT472">
            <v>0</v>
          </cell>
          <cell r="CU472">
            <v>0</v>
          </cell>
          <cell r="CV472">
            <v>0</v>
          </cell>
          <cell r="CW472">
            <v>0</v>
          </cell>
          <cell r="CX472">
            <v>0</v>
          </cell>
          <cell r="CY472">
            <v>0</v>
          </cell>
          <cell r="CZ472">
            <v>0</v>
          </cell>
          <cell r="DA472">
            <v>0</v>
          </cell>
          <cell r="DB472">
            <v>0</v>
          </cell>
          <cell r="DC472">
            <v>0</v>
          </cell>
          <cell r="DD472">
            <v>0</v>
          </cell>
          <cell r="DE472">
            <v>0</v>
          </cell>
          <cell r="DF472">
            <v>0</v>
          </cell>
          <cell r="DG472">
            <v>0</v>
          </cell>
          <cell r="DH472">
            <v>0</v>
          </cell>
          <cell r="DI472">
            <v>0</v>
          </cell>
          <cell r="DJ472">
            <v>0</v>
          </cell>
          <cell r="DK472">
            <v>0</v>
          </cell>
          <cell r="DL472">
            <v>0</v>
          </cell>
          <cell r="DM472">
            <v>0</v>
          </cell>
          <cell r="DN472">
            <v>0</v>
          </cell>
          <cell r="DO472">
            <v>0</v>
          </cell>
          <cell r="DP472">
            <v>0</v>
          </cell>
          <cell r="DQ472">
            <v>0</v>
          </cell>
          <cell r="DR472">
            <v>0</v>
          </cell>
          <cell r="DS472">
            <v>0</v>
          </cell>
          <cell r="DT472">
            <v>0</v>
          </cell>
          <cell r="DU472">
            <v>0</v>
          </cell>
          <cell r="DV472">
            <v>0</v>
          </cell>
          <cell r="DW472">
            <v>0</v>
          </cell>
          <cell r="DX472">
            <v>0</v>
          </cell>
          <cell r="DY472">
            <v>0</v>
          </cell>
          <cell r="DZ472">
            <v>0</v>
          </cell>
          <cell r="EA472">
            <v>0</v>
          </cell>
          <cell r="EB472">
            <v>0</v>
          </cell>
          <cell r="EC472">
            <v>0</v>
          </cell>
          <cell r="ED472">
            <v>0</v>
          </cell>
        </row>
        <row r="473"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0</v>
          </cell>
          <cell r="AE473">
            <v>0</v>
          </cell>
          <cell r="AF473">
            <v>0</v>
          </cell>
          <cell r="AG473">
            <v>0</v>
          </cell>
          <cell r="AH473">
            <v>0</v>
          </cell>
          <cell r="AI473">
            <v>0</v>
          </cell>
          <cell r="AJ473">
            <v>0</v>
          </cell>
          <cell r="AK473">
            <v>0</v>
          </cell>
          <cell r="AL473">
            <v>0</v>
          </cell>
          <cell r="AM473">
            <v>0</v>
          </cell>
          <cell r="AN473">
            <v>0</v>
          </cell>
          <cell r="AO473">
            <v>0</v>
          </cell>
          <cell r="AP473">
            <v>0</v>
          </cell>
          <cell r="AQ473">
            <v>0</v>
          </cell>
          <cell r="AR473">
            <v>0</v>
          </cell>
          <cell r="AS473">
            <v>0</v>
          </cell>
          <cell r="AT473">
            <v>0</v>
          </cell>
          <cell r="AU473">
            <v>0</v>
          </cell>
          <cell r="AV473">
            <v>0</v>
          </cell>
          <cell r="AW473">
            <v>0</v>
          </cell>
          <cell r="AX473">
            <v>0</v>
          </cell>
          <cell r="AY473">
            <v>0</v>
          </cell>
          <cell r="AZ473">
            <v>0</v>
          </cell>
          <cell r="BA473">
            <v>0</v>
          </cell>
          <cell r="BB473">
            <v>0</v>
          </cell>
          <cell r="BC473">
            <v>0</v>
          </cell>
          <cell r="BD473">
            <v>0</v>
          </cell>
          <cell r="BE473">
            <v>0</v>
          </cell>
          <cell r="BF473">
            <v>0</v>
          </cell>
          <cell r="BG473">
            <v>0</v>
          </cell>
          <cell r="BH473">
            <v>0</v>
          </cell>
          <cell r="BI473">
            <v>0</v>
          </cell>
          <cell r="BJ473">
            <v>0</v>
          </cell>
          <cell r="BK473">
            <v>0</v>
          </cell>
          <cell r="BL473">
            <v>0</v>
          </cell>
          <cell r="BM473">
            <v>0</v>
          </cell>
          <cell r="BN473">
            <v>0</v>
          </cell>
          <cell r="BO473">
            <v>0</v>
          </cell>
          <cell r="BP473">
            <v>0</v>
          </cell>
          <cell r="BQ473">
            <v>0</v>
          </cell>
          <cell r="BR473">
            <v>0</v>
          </cell>
          <cell r="BS473">
            <v>0</v>
          </cell>
          <cell r="BT473">
            <v>0</v>
          </cell>
          <cell r="BU473">
            <v>0</v>
          </cell>
          <cell r="BV473">
            <v>0</v>
          </cell>
          <cell r="BW473">
            <v>0</v>
          </cell>
          <cell r="BX473">
            <v>0</v>
          </cell>
          <cell r="BY473">
            <v>0</v>
          </cell>
          <cell r="BZ473">
            <v>0</v>
          </cell>
          <cell r="CA473">
            <v>0</v>
          </cell>
          <cell r="CB473">
            <v>0</v>
          </cell>
          <cell r="CC473">
            <v>0</v>
          </cell>
          <cell r="CD473">
            <v>0</v>
          </cell>
          <cell r="CE473">
            <v>0</v>
          </cell>
          <cell r="CF473">
            <v>0</v>
          </cell>
          <cell r="CG473">
            <v>0</v>
          </cell>
          <cell r="CH473">
            <v>0</v>
          </cell>
          <cell r="CI473">
            <v>0</v>
          </cell>
          <cell r="CJ473">
            <v>0</v>
          </cell>
          <cell r="CK473">
            <v>0</v>
          </cell>
          <cell r="CL473">
            <v>0</v>
          </cell>
          <cell r="CM473">
            <v>0</v>
          </cell>
          <cell r="CN473">
            <v>0</v>
          </cell>
          <cell r="CO473">
            <v>0</v>
          </cell>
          <cell r="CP473">
            <v>0</v>
          </cell>
          <cell r="CQ473">
            <v>0</v>
          </cell>
          <cell r="CR473">
            <v>0</v>
          </cell>
          <cell r="CS473">
            <v>0</v>
          </cell>
          <cell r="CT473">
            <v>0</v>
          </cell>
          <cell r="CU473">
            <v>0</v>
          </cell>
          <cell r="CV473">
            <v>0</v>
          </cell>
          <cell r="CW473">
            <v>0</v>
          </cell>
          <cell r="CX473">
            <v>0</v>
          </cell>
          <cell r="CY473">
            <v>0</v>
          </cell>
          <cell r="CZ473">
            <v>0</v>
          </cell>
          <cell r="DA473">
            <v>0</v>
          </cell>
          <cell r="DB473">
            <v>0</v>
          </cell>
          <cell r="DC473">
            <v>0</v>
          </cell>
          <cell r="DD473">
            <v>0</v>
          </cell>
          <cell r="DE473">
            <v>0</v>
          </cell>
          <cell r="DF473">
            <v>0</v>
          </cell>
          <cell r="DG473">
            <v>0</v>
          </cell>
          <cell r="DH473">
            <v>0</v>
          </cell>
          <cell r="DI473">
            <v>0</v>
          </cell>
          <cell r="DJ473">
            <v>0</v>
          </cell>
          <cell r="DK473">
            <v>0</v>
          </cell>
          <cell r="DL473">
            <v>0</v>
          </cell>
          <cell r="DM473">
            <v>0</v>
          </cell>
          <cell r="DN473">
            <v>0</v>
          </cell>
          <cell r="DO473">
            <v>0</v>
          </cell>
          <cell r="DP473">
            <v>0</v>
          </cell>
          <cell r="DQ473">
            <v>0</v>
          </cell>
          <cell r="DR473">
            <v>0</v>
          </cell>
          <cell r="DS473">
            <v>0</v>
          </cell>
          <cell r="DT473">
            <v>0</v>
          </cell>
          <cell r="DU473">
            <v>0</v>
          </cell>
          <cell r="DV473">
            <v>0</v>
          </cell>
          <cell r="DW473">
            <v>0</v>
          </cell>
          <cell r="DX473">
            <v>0</v>
          </cell>
          <cell r="DY473">
            <v>0</v>
          </cell>
          <cell r="DZ473">
            <v>0</v>
          </cell>
          <cell r="EA473">
            <v>0</v>
          </cell>
          <cell r="EB473">
            <v>0</v>
          </cell>
          <cell r="EC473">
            <v>0</v>
          </cell>
          <cell r="ED473">
            <v>0</v>
          </cell>
        </row>
        <row r="474"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0</v>
          </cell>
          <cell r="V474">
            <v>0</v>
          </cell>
          <cell r="W474">
            <v>0</v>
          </cell>
          <cell r="X474">
            <v>0</v>
          </cell>
          <cell r="Y474">
            <v>0</v>
          </cell>
          <cell r="Z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0</v>
          </cell>
          <cell r="AE474">
            <v>0</v>
          </cell>
          <cell r="AF474">
            <v>0</v>
          </cell>
          <cell r="AG474">
            <v>0</v>
          </cell>
          <cell r="AH474">
            <v>0</v>
          </cell>
          <cell r="AI474">
            <v>0</v>
          </cell>
          <cell r="AJ474">
            <v>0</v>
          </cell>
          <cell r="AK474">
            <v>0</v>
          </cell>
          <cell r="AL474">
            <v>0</v>
          </cell>
          <cell r="AM474">
            <v>0</v>
          </cell>
          <cell r="AN474">
            <v>0</v>
          </cell>
          <cell r="AO474">
            <v>0</v>
          </cell>
          <cell r="AP474">
            <v>0</v>
          </cell>
          <cell r="AQ474">
            <v>0</v>
          </cell>
          <cell r="AR474">
            <v>0</v>
          </cell>
          <cell r="AS474">
            <v>0</v>
          </cell>
          <cell r="AT474">
            <v>0</v>
          </cell>
          <cell r="AU474">
            <v>0</v>
          </cell>
          <cell r="AV474">
            <v>0</v>
          </cell>
          <cell r="AW474">
            <v>0</v>
          </cell>
          <cell r="AX474">
            <v>0</v>
          </cell>
          <cell r="AY474">
            <v>0</v>
          </cell>
          <cell r="AZ474">
            <v>0</v>
          </cell>
          <cell r="BA474">
            <v>0</v>
          </cell>
          <cell r="BB474">
            <v>0</v>
          </cell>
          <cell r="BC474">
            <v>0</v>
          </cell>
          <cell r="BD474">
            <v>0</v>
          </cell>
          <cell r="BE474">
            <v>0</v>
          </cell>
          <cell r="BF474">
            <v>0</v>
          </cell>
          <cell r="BG474">
            <v>0</v>
          </cell>
          <cell r="BH474">
            <v>0</v>
          </cell>
          <cell r="BI474">
            <v>0</v>
          </cell>
          <cell r="BJ474">
            <v>0</v>
          </cell>
          <cell r="BK474">
            <v>0</v>
          </cell>
          <cell r="BL474">
            <v>0</v>
          </cell>
          <cell r="BM474">
            <v>0</v>
          </cell>
          <cell r="BN474">
            <v>0</v>
          </cell>
          <cell r="BO474">
            <v>0</v>
          </cell>
          <cell r="BP474">
            <v>0</v>
          </cell>
          <cell r="BQ474">
            <v>0</v>
          </cell>
          <cell r="BR474">
            <v>0</v>
          </cell>
          <cell r="BS474">
            <v>0</v>
          </cell>
          <cell r="BT474">
            <v>0</v>
          </cell>
          <cell r="BU474">
            <v>0</v>
          </cell>
          <cell r="BV474">
            <v>0</v>
          </cell>
          <cell r="BW474">
            <v>0</v>
          </cell>
          <cell r="BX474">
            <v>0</v>
          </cell>
          <cell r="BY474">
            <v>0</v>
          </cell>
          <cell r="BZ474">
            <v>0</v>
          </cell>
          <cell r="CA474">
            <v>0</v>
          </cell>
          <cell r="CB474">
            <v>0</v>
          </cell>
          <cell r="CC474">
            <v>0</v>
          </cell>
          <cell r="CD474">
            <v>0</v>
          </cell>
          <cell r="CE474">
            <v>0</v>
          </cell>
          <cell r="CF474">
            <v>0</v>
          </cell>
          <cell r="CG474">
            <v>0</v>
          </cell>
          <cell r="CH474">
            <v>0</v>
          </cell>
          <cell r="CI474">
            <v>0</v>
          </cell>
          <cell r="CJ474">
            <v>0</v>
          </cell>
          <cell r="CK474">
            <v>0</v>
          </cell>
          <cell r="CL474">
            <v>0</v>
          </cell>
          <cell r="CM474">
            <v>0</v>
          </cell>
          <cell r="CN474">
            <v>0</v>
          </cell>
          <cell r="CO474">
            <v>0</v>
          </cell>
          <cell r="CP474">
            <v>0</v>
          </cell>
          <cell r="CQ474">
            <v>0</v>
          </cell>
          <cell r="CR474">
            <v>0</v>
          </cell>
          <cell r="CS474">
            <v>0</v>
          </cell>
          <cell r="CT474">
            <v>0</v>
          </cell>
          <cell r="CU474">
            <v>0</v>
          </cell>
          <cell r="CV474">
            <v>0</v>
          </cell>
          <cell r="CW474">
            <v>0</v>
          </cell>
          <cell r="CX474">
            <v>0</v>
          </cell>
          <cell r="CY474">
            <v>0</v>
          </cell>
          <cell r="CZ474">
            <v>0</v>
          </cell>
          <cell r="DA474">
            <v>0</v>
          </cell>
          <cell r="DB474">
            <v>0</v>
          </cell>
          <cell r="DC474">
            <v>0</v>
          </cell>
          <cell r="DD474">
            <v>0</v>
          </cell>
          <cell r="DE474">
            <v>0</v>
          </cell>
          <cell r="DF474">
            <v>0</v>
          </cell>
          <cell r="DG474">
            <v>0</v>
          </cell>
          <cell r="DH474">
            <v>0</v>
          </cell>
          <cell r="DI474">
            <v>0</v>
          </cell>
          <cell r="DJ474">
            <v>0</v>
          </cell>
          <cell r="DK474">
            <v>0</v>
          </cell>
          <cell r="DL474">
            <v>0</v>
          </cell>
          <cell r="DM474">
            <v>0</v>
          </cell>
          <cell r="DN474">
            <v>0</v>
          </cell>
          <cell r="DO474">
            <v>0</v>
          </cell>
          <cell r="DP474">
            <v>0</v>
          </cell>
          <cell r="DQ474">
            <v>0</v>
          </cell>
          <cell r="DR474">
            <v>0</v>
          </cell>
          <cell r="DS474">
            <v>0</v>
          </cell>
          <cell r="DT474">
            <v>0</v>
          </cell>
          <cell r="DU474">
            <v>0</v>
          </cell>
          <cell r="DV474">
            <v>0</v>
          </cell>
          <cell r="DW474">
            <v>0</v>
          </cell>
          <cell r="DX474">
            <v>0</v>
          </cell>
          <cell r="DY474">
            <v>0</v>
          </cell>
          <cell r="DZ474">
            <v>0</v>
          </cell>
          <cell r="EA474">
            <v>0</v>
          </cell>
          <cell r="EB474">
            <v>0</v>
          </cell>
          <cell r="EC474">
            <v>0</v>
          </cell>
          <cell r="ED474">
            <v>0</v>
          </cell>
        </row>
        <row r="477"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  <cell r="T477">
            <v>0</v>
          </cell>
          <cell r="U477">
            <v>0</v>
          </cell>
          <cell r="V477">
            <v>0</v>
          </cell>
          <cell r="W477">
            <v>0</v>
          </cell>
          <cell r="X477">
            <v>0</v>
          </cell>
          <cell r="Y477">
            <v>0</v>
          </cell>
          <cell r="Z477">
            <v>0</v>
          </cell>
          <cell r="AA477">
            <v>0</v>
          </cell>
          <cell r="AB477">
            <v>0</v>
          </cell>
          <cell r="AC477">
            <v>0</v>
          </cell>
          <cell r="AD477">
            <v>0</v>
          </cell>
          <cell r="AE477">
            <v>0</v>
          </cell>
          <cell r="AF477">
            <v>0</v>
          </cell>
          <cell r="AG477">
            <v>0</v>
          </cell>
          <cell r="AH477">
            <v>0</v>
          </cell>
          <cell r="AI477">
            <v>0</v>
          </cell>
          <cell r="AJ477">
            <v>0</v>
          </cell>
          <cell r="AK477">
            <v>0</v>
          </cell>
          <cell r="AL477">
            <v>0</v>
          </cell>
          <cell r="AM477">
            <v>0</v>
          </cell>
          <cell r="AN477">
            <v>0</v>
          </cell>
          <cell r="AO477">
            <v>0</v>
          </cell>
          <cell r="AP477">
            <v>0</v>
          </cell>
          <cell r="AQ477">
            <v>0</v>
          </cell>
          <cell r="AR477">
            <v>0</v>
          </cell>
          <cell r="AS477">
            <v>0</v>
          </cell>
          <cell r="AT477">
            <v>0</v>
          </cell>
          <cell r="AU477">
            <v>0</v>
          </cell>
          <cell r="AV477">
            <v>0</v>
          </cell>
          <cell r="AW477">
            <v>0</v>
          </cell>
          <cell r="AX477">
            <v>0</v>
          </cell>
          <cell r="AY477">
            <v>0</v>
          </cell>
          <cell r="AZ477">
            <v>0</v>
          </cell>
          <cell r="BA477">
            <v>0</v>
          </cell>
          <cell r="BB477">
            <v>0</v>
          </cell>
          <cell r="BC477">
            <v>0</v>
          </cell>
          <cell r="BD477">
            <v>0</v>
          </cell>
          <cell r="BF477">
            <v>0</v>
          </cell>
          <cell r="BG477">
            <v>0</v>
          </cell>
          <cell r="BH477">
            <v>0</v>
          </cell>
          <cell r="BI477">
            <v>0</v>
          </cell>
          <cell r="BJ477">
            <v>0</v>
          </cell>
          <cell r="BK477">
            <v>0</v>
          </cell>
          <cell r="BL477">
            <v>0</v>
          </cell>
          <cell r="BM477">
            <v>0</v>
          </cell>
          <cell r="BN477">
            <v>0</v>
          </cell>
          <cell r="BO477">
            <v>0</v>
          </cell>
          <cell r="BP477">
            <v>0</v>
          </cell>
          <cell r="BQ477">
            <v>0</v>
          </cell>
          <cell r="BR477">
            <v>0</v>
          </cell>
          <cell r="BS477">
            <v>0</v>
          </cell>
          <cell r="BT477">
            <v>0</v>
          </cell>
          <cell r="BU477">
            <v>0</v>
          </cell>
          <cell r="BV477">
            <v>0</v>
          </cell>
          <cell r="BW477">
            <v>0</v>
          </cell>
          <cell r="BX477">
            <v>0</v>
          </cell>
          <cell r="BY477">
            <v>0</v>
          </cell>
          <cell r="BZ477">
            <v>0</v>
          </cell>
          <cell r="CA477">
            <v>0</v>
          </cell>
          <cell r="CB477">
            <v>0</v>
          </cell>
          <cell r="CC477">
            <v>0</v>
          </cell>
          <cell r="CD477">
            <v>0</v>
          </cell>
          <cell r="CE477">
            <v>0</v>
          </cell>
          <cell r="CF477">
            <v>0</v>
          </cell>
          <cell r="CG477">
            <v>0</v>
          </cell>
          <cell r="CH477">
            <v>0</v>
          </cell>
          <cell r="CI477">
            <v>0</v>
          </cell>
          <cell r="CJ477">
            <v>0</v>
          </cell>
          <cell r="CK477">
            <v>0</v>
          </cell>
          <cell r="CL477">
            <v>0</v>
          </cell>
          <cell r="CM477">
            <v>0</v>
          </cell>
          <cell r="CN477">
            <v>0</v>
          </cell>
          <cell r="CO477">
            <v>0</v>
          </cell>
          <cell r="CP477">
            <v>0</v>
          </cell>
          <cell r="CQ477">
            <v>0</v>
          </cell>
          <cell r="CR477">
            <v>0</v>
          </cell>
          <cell r="CS477">
            <v>0</v>
          </cell>
          <cell r="CT477">
            <v>0</v>
          </cell>
          <cell r="CU477">
            <v>0</v>
          </cell>
          <cell r="CV477">
            <v>0</v>
          </cell>
          <cell r="CW477">
            <v>0</v>
          </cell>
          <cell r="CX477">
            <v>0</v>
          </cell>
          <cell r="CY477">
            <v>0</v>
          </cell>
          <cell r="CZ477">
            <v>0</v>
          </cell>
          <cell r="DA477">
            <v>0</v>
          </cell>
          <cell r="DB477">
            <v>0</v>
          </cell>
          <cell r="DC477">
            <v>0</v>
          </cell>
          <cell r="DD477">
            <v>0</v>
          </cell>
          <cell r="DE477">
            <v>0</v>
          </cell>
          <cell r="DF477">
            <v>0</v>
          </cell>
          <cell r="DG477">
            <v>0</v>
          </cell>
          <cell r="DH477">
            <v>0</v>
          </cell>
          <cell r="DI477">
            <v>0</v>
          </cell>
          <cell r="DJ477">
            <v>0</v>
          </cell>
          <cell r="DK477">
            <v>0</v>
          </cell>
          <cell r="DL477">
            <v>0</v>
          </cell>
          <cell r="DM477">
            <v>0</v>
          </cell>
          <cell r="DN477">
            <v>0</v>
          </cell>
          <cell r="DO477">
            <v>0</v>
          </cell>
          <cell r="DP477">
            <v>0</v>
          </cell>
          <cell r="DQ477">
            <v>0</v>
          </cell>
          <cell r="DR477">
            <v>0</v>
          </cell>
          <cell r="DS477">
            <v>0</v>
          </cell>
          <cell r="DT477">
            <v>0</v>
          </cell>
          <cell r="DU477">
            <v>0</v>
          </cell>
          <cell r="DV477">
            <v>0</v>
          </cell>
          <cell r="DW477">
            <v>0</v>
          </cell>
          <cell r="DX477">
            <v>0</v>
          </cell>
          <cell r="DY477">
            <v>0</v>
          </cell>
          <cell r="DZ477">
            <v>0</v>
          </cell>
          <cell r="EA477">
            <v>0</v>
          </cell>
          <cell r="EB477">
            <v>0</v>
          </cell>
          <cell r="EC477">
            <v>0</v>
          </cell>
          <cell r="ED477">
            <v>0</v>
          </cell>
        </row>
        <row r="478"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  <cell r="V478">
            <v>0</v>
          </cell>
          <cell r="W478">
            <v>0</v>
          </cell>
          <cell r="X478">
            <v>0</v>
          </cell>
          <cell r="Y478">
            <v>0</v>
          </cell>
          <cell r="Z478">
            <v>0</v>
          </cell>
          <cell r="AA478">
            <v>0</v>
          </cell>
          <cell r="AB478">
            <v>0</v>
          </cell>
          <cell r="AC478">
            <v>0</v>
          </cell>
          <cell r="AD478">
            <v>0</v>
          </cell>
          <cell r="AE478">
            <v>0</v>
          </cell>
          <cell r="AF478">
            <v>0</v>
          </cell>
          <cell r="AG478">
            <v>0</v>
          </cell>
          <cell r="AH478">
            <v>0</v>
          </cell>
          <cell r="AI478">
            <v>0</v>
          </cell>
          <cell r="AJ478">
            <v>0</v>
          </cell>
          <cell r="AK478">
            <v>0</v>
          </cell>
          <cell r="AL478">
            <v>0</v>
          </cell>
          <cell r="AM478">
            <v>0</v>
          </cell>
          <cell r="AN478">
            <v>0</v>
          </cell>
          <cell r="AO478">
            <v>0</v>
          </cell>
          <cell r="AP478">
            <v>0</v>
          </cell>
          <cell r="AQ478">
            <v>0</v>
          </cell>
          <cell r="AR478">
            <v>0</v>
          </cell>
          <cell r="AS478">
            <v>0</v>
          </cell>
          <cell r="AT478">
            <v>0</v>
          </cell>
          <cell r="AU478">
            <v>0</v>
          </cell>
          <cell r="AV478">
            <v>0</v>
          </cell>
          <cell r="AW478">
            <v>0</v>
          </cell>
          <cell r="AX478">
            <v>0</v>
          </cell>
          <cell r="AY478">
            <v>0</v>
          </cell>
          <cell r="AZ478">
            <v>0</v>
          </cell>
          <cell r="BA478">
            <v>0</v>
          </cell>
          <cell r="BB478">
            <v>0</v>
          </cell>
          <cell r="BC478">
            <v>0</v>
          </cell>
          <cell r="BD478">
            <v>0</v>
          </cell>
          <cell r="BE478">
            <v>0</v>
          </cell>
          <cell r="BF478">
            <v>0</v>
          </cell>
          <cell r="BG478">
            <v>0</v>
          </cell>
          <cell r="BH478">
            <v>0</v>
          </cell>
          <cell r="BI478">
            <v>0</v>
          </cell>
          <cell r="BJ478">
            <v>0</v>
          </cell>
          <cell r="BK478">
            <v>0</v>
          </cell>
          <cell r="BL478">
            <v>0</v>
          </cell>
          <cell r="BM478">
            <v>0</v>
          </cell>
          <cell r="BN478">
            <v>0</v>
          </cell>
          <cell r="BO478">
            <v>0</v>
          </cell>
          <cell r="BP478">
            <v>0</v>
          </cell>
          <cell r="BQ478">
            <v>0</v>
          </cell>
          <cell r="BR478">
            <v>0</v>
          </cell>
          <cell r="BS478">
            <v>0</v>
          </cell>
          <cell r="BT478">
            <v>0</v>
          </cell>
          <cell r="BU478">
            <v>0</v>
          </cell>
          <cell r="BV478">
            <v>0</v>
          </cell>
          <cell r="BW478">
            <v>0</v>
          </cell>
          <cell r="BX478">
            <v>0</v>
          </cell>
          <cell r="BY478">
            <v>0</v>
          </cell>
          <cell r="BZ478">
            <v>0</v>
          </cell>
          <cell r="CA478">
            <v>0</v>
          </cell>
          <cell r="CB478">
            <v>0</v>
          </cell>
          <cell r="CC478">
            <v>0</v>
          </cell>
          <cell r="CD478">
            <v>0</v>
          </cell>
          <cell r="CE478">
            <v>0</v>
          </cell>
          <cell r="CF478">
            <v>0</v>
          </cell>
          <cell r="CG478">
            <v>0</v>
          </cell>
          <cell r="CH478">
            <v>0</v>
          </cell>
          <cell r="CI478">
            <v>0</v>
          </cell>
          <cell r="CJ478">
            <v>0</v>
          </cell>
          <cell r="CK478">
            <v>0</v>
          </cell>
          <cell r="CL478">
            <v>0</v>
          </cell>
          <cell r="CM478">
            <v>0</v>
          </cell>
          <cell r="CN478">
            <v>0</v>
          </cell>
          <cell r="CO478">
            <v>0</v>
          </cell>
          <cell r="CP478">
            <v>0</v>
          </cell>
          <cell r="CQ478">
            <v>0</v>
          </cell>
          <cell r="CR478">
            <v>0</v>
          </cell>
          <cell r="CS478">
            <v>0</v>
          </cell>
          <cell r="CT478">
            <v>0</v>
          </cell>
          <cell r="CU478">
            <v>0</v>
          </cell>
          <cell r="CV478">
            <v>0</v>
          </cell>
          <cell r="CW478">
            <v>0</v>
          </cell>
          <cell r="CX478">
            <v>0</v>
          </cell>
          <cell r="CY478">
            <v>0</v>
          </cell>
          <cell r="CZ478">
            <v>0</v>
          </cell>
          <cell r="DA478">
            <v>0</v>
          </cell>
          <cell r="DB478">
            <v>0</v>
          </cell>
          <cell r="DC478">
            <v>0</v>
          </cell>
          <cell r="DD478">
            <v>0</v>
          </cell>
          <cell r="DE478">
            <v>0</v>
          </cell>
          <cell r="DF478">
            <v>0</v>
          </cell>
          <cell r="DG478">
            <v>0</v>
          </cell>
          <cell r="DH478">
            <v>0</v>
          </cell>
          <cell r="DI478">
            <v>0</v>
          </cell>
          <cell r="DJ478">
            <v>0</v>
          </cell>
          <cell r="DK478">
            <v>0</v>
          </cell>
          <cell r="DL478">
            <v>0</v>
          </cell>
          <cell r="DM478">
            <v>0</v>
          </cell>
          <cell r="DN478">
            <v>0</v>
          </cell>
          <cell r="DO478">
            <v>0</v>
          </cell>
          <cell r="DP478">
            <v>0</v>
          </cell>
          <cell r="DQ478">
            <v>0</v>
          </cell>
          <cell r="DR478">
            <v>0</v>
          </cell>
          <cell r="DS478">
            <v>0</v>
          </cell>
          <cell r="DT478">
            <v>0</v>
          </cell>
          <cell r="DU478">
            <v>0</v>
          </cell>
          <cell r="DV478">
            <v>0</v>
          </cell>
          <cell r="DW478">
            <v>0</v>
          </cell>
          <cell r="DX478">
            <v>0</v>
          </cell>
          <cell r="DY478">
            <v>0</v>
          </cell>
          <cell r="DZ478">
            <v>0</v>
          </cell>
          <cell r="EA478">
            <v>0</v>
          </cell>
          <cell r="EB478">
            <v>0</v>
          </cell>
          <cell r="EC478">
            <v>0</v>
          </cell>
          <cell r="ED478">
            <v>0</v>
          </cell>
        </row>
        <row r="479"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0</v>
          </cell>
          <cell r="V479">
            <v>0</v>
          </cell>
          <cell r="W479">
            <v>0</v>
          </cell>
          <cell r="X479">
            <v>0</v>
          </cell>
          <cell r="Y479">
            <v>0</v>
          </cell>
          <cell r="Z479">
            <v>0</v>
          </cell>
          <cell r="AA479">
            <v>0</v>
          </cell>
          <cell r="AB479">
            <v>0</v>
          </cell>
          <cell r="AC479">
            <v>0</v>
          </cell>
          <cell r="AD479">
            <v>0</v>
          </cell>
          <cell r="AE479">
            <v>0</v>
          </cell>
          <cell r="AF479">
            <v>0</v>
          </cell>
          <cell r="AG479">
            <v>0</v>
          </cell>
          <cell r="AH479">
            <v>0</v>
          </cell>
          <cell r="AI479">
            <v>0</v>
          </cell>
          <cell r="AJ479">
            <v>0</v>
          </cell>
          <cell r="AK479">
            <v>0</v>
          </cell>
          <cell r="AL479">
            <v>0</v>
          </cell>
          <cell r="AM479">
            <v>0</v>
          </cell>
          <cell r="AN479">
            <v>0</v>
          </cell>
          <cell r="AO479">
            <v>0</v>
          </cell>
          <cell r="AP479">
            <v>0</v>
          </cell>
          <cell r="AQ479">
            <v>0</v>
          </cell>
          <cell r="AR479">
            <v>0</v>
          </cell>
          <cell r="AS479">
            <v>0</v>
          </cell>
          <cell r="AT479">
            <v>0</v>
          </cell>
          <cell r="AU479">
            <v>0</v>
          </cell>
          <cell r="AV479">
            <v>0</v>
          </cell>
          <cell r="AW479">
            <v>0</v>
          </cell>
          <cell r="AX479">
            <v>0</v>
          </cell>
          <cell r="AY479">
            <v>0</v>
          </cell>
          <cell r="AZ479">
            <v>0</v>
          </cell>
          <cell r="BA479">
            <v>0</v>
          </cell>
          <cell r="BB479">
            <v>0</v>
          </cell>
          <cell r="BC479">
            <v>0</v>
          </cell>
          <cell r="BD479">
            <v>0</v>
          </cell>
          <cell r="BE479">
            <v>0</v>
          </cell>
          <cell r="BF479">
            <v>0</v>
          </cell>
          <cell r="BG479">
            <v>0</v>
          </cell>
          <cell r="BH479">
            <v>0</v>
          </cell>
          <cell r="BI479">
            <v>0</v>
          </cell>
          <cell r="BJ479">
            <v>0</v>
          </cell>
          <cell r="BK479">
            <v>0</v>
          </cell>
          <cell r="BL479">
            <v>0</v>
          </cell>
          <cell r="BM479">
            <v>0</v>
          </cell>
          <cell r="BN479">
            <v>0</v>
          </cell>
          <cell r="BO479">
            <v>0</v>
          </cell>
          <cell r="BP479">
            <v>0</v>
          </cell>
          <cell r="BQ479">
            <v>0</v>
          </cell>
          <cell r="BR479">
            <v>0</v>
          </cell>
          <cell r="BS479">
            <v>0</v>
          </cell>
          <cell r="BT479">
            <v>0</v>
          </cell>
          <cell r="BU479">
            <v>0</v>
          </cell>
          <cell r="BV479">
            <v>0</v>
          </cell>
          <cell r="BW479">
            <v>0</v>
          </cell>
          <cell r="BX479">
            <v>0</v>
          </cell>
          <cell r="BY479">
            <v>0</v>
          </cell>
          <cell r="BZ479">
            <v>0</v>
          </cell>
          <cell r="CA479">
            <v>0</v>
          </cell>
          <cell r="CB479">
            <v>0</v>
          </cell>
          <cell r="CC479">
            <v>0</v>
          </cell>
          <cell r="CD479">
            <v>0</v>
          </cell>
          <cell r="CE479">
            <v>0</v>
          </cell>
          <cell r="CF479">
            <v>0</v>
          </cell>
          <cell r="CG479">
            <v>0</v>
          </cell>
          <cell r="CH479">
            <v>0</v>
          </cell>
          <cell r="CI479">
            <v>0</v>
          </cell>
          <cell r="CJ479">
            <v>0</v>
          </cell>
          <cell r="CK479">
            <v>0</v>
          </cell>
          <cell r="CL479">
            <v>0</v>
          </cell>
          <cell r="CM479">
            <v>0</v>
          </cell>
          <cell r="CN479">
            <v>0</v>
          </cell>
          <cell r="CO479">
            <v>0</v>
          </cell>
          <cell r="CP479">
            <v>0</v>
          </cell>
          <cell r="CQ479">
            <v>0</v>
          </cell>
          <cell r="CR479">
            <v>0</v>
          </cell>
          <cell r="CS479">
            <v>0</v>
          </cell>
          <cell r="CT479">
            <v>0</v>
          </cell>
          <cell r="CU479">
            <v>0</v>
          </cell>
          <cell r="CV479">
            <v>0</v>
          </cell>
          <cell r="CW479">
            <v>0</v>
          </cell>
          <cell r="CX479">
            <v>0</v>
          </cell>
          <cell r="CY479">
            <v>0</v>
          </cell>
          <cell r="CZ479">
            <v>0</v>
          </cell>
          <cell r="DA479">
            <v>0</v>
          </cell>
          <cell r="DB479">
            <v>0</v>
          </cell>
          <cell r="DC479">
            <v>0</v>
          </cell>
          <cell r="DD479">
            <v>0</v>
          </cell>
          <cell r="DE479">
            <v>0</v>
          </cell>
          <cell r="DF479">
            <v>0</v>
          </cell>
          <cell r="DG479">
            <v>0</v>
          </cell>
          <cell r="DH479">
            <v>0</v>
          </cell>
          <cell r="DI479">
            <v>0</v>
          </cell>
          <cell r="DJ479">
            <v>0</v>
          </cell>
          <cell r="DK479">
            <v>0</v>
          </cell>
          <cell r="DL479">
            <v>0</v>
          </cell>
          <cell r="DM479">
            <v>0</v>
          </cell>
          <cell r="DN479">
            <v>0</v>
          </cell>
          <cell r="DO479">
            <v>0</v>
          </cell>
          <cell r="DP479">
            <v>0</v>
          </cell>
          <cell r="DQ479">
            <v>0</v>
          </cell>
          <cell r="DR479">
            <v>0</v>
          </cell>
          <cell r="DS479">
            <v>0</v>
          </cell>
          <cell r="DT479">
            <v>0</v>
          </cell>
          <cell r="DU479">
            <v>0</v>
          </cell>
          <cell r="DV479">
            <v>0</v>
          </cell>
          <cell r="DW479">
            <v>0</v>
          </cell>
          <cell r="DX479">
            <v>0</v>
          </cell>
          <cell r="DY479">
            <v>0</v>
          </cell>
          <cell r="DZ479">
            <v>0</v>
          </cell>
          <cell r="EA479">
            <v>0</v>
          </cell>
          <cell r="EB479">
            <v>0</v>
          </cell>
          <cell r="EC479">
            <v>0</v>
          </cell>
          <cell r="ED479">
            <v>0</v>
          </cell>
        </row>
        <row r="480">
          <cell r="F480">
            <v>0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R480">
            <v>0</v>
          </cell>
          <cell r="S480">
            <v>0</v>
          </cell>
          <cell r="T480">
            <v>0</v>
          </cell>
          <cell r="U480">
            <v>0</v>
          </cell>
          <cell r="V480">
            <v>0</v>
          </cell>
          <cell r="W480">
            <v>0</v>
          </cell>
          <cell r="X480">
            <v>0</v>
          </cell>
          <cell r="Y480">
            <v>0</v>
          </cell>
          <cell r="Z480">
            <v>0</v>
          </cell>
          <cell r="AA480">
            <v>0</v>
          </cell>
          <cell r="AB480">
            <v>0</v>
          </cell>
          <cell r="AC480">
            <v>0</v>
          </cell>
          <cell r="AD480">
            <v>0</v>
          </cell>
          <cell r="AE480">
            <v>0</v>
          </cell>
          <cell r="AF480">
            <v>0</v>
          </cell>
          <cell r="AG480">
            <v>0</v>
          </cell>
          <cell r="AH480">
            <v>0</v>
          </cell>
          <cell r="AI480">
            <v>0</v>
          </cell>
          <cell r="AJ480">
            <v>0</v>
          </cell>
          <cell r="AK480">
            <v>0</v>
          </cell>
          <cell r="AL480">
            <v>0</v>
          </cell>
          <cell r="AM480">
            <v>0</v>
          </cell>
          <cell r="AN480">
            <v>0</v>
          </cell>
          <cell r="AO480">
            <v>0</v>
          </cell>
          <cell r="AP480">
            <v>0</v>
          </cell>
          <cell r="AQ480">
            <v>0</v>
          </cell>
          <cell r="AR480">
            <v>0</v>
          </cell>
          <cell r="AS480">
            <v>0</v>
          </cell>
          <cell r="AT480">
            <v>0</v>
          </cell>
          <cell r="AU480">
            <v>0</v>
          </cell>
          <cell r="AV480">
            <v>0</v>
          </cell>
          <cell r="AW480">
            <v>0</v>
          </cell>
          <cell r="AX480">
            <v>0</v>
          </cell>
          <cell r="AY480">
            <v>0</v>
          </cell>
          <cell r="AZ480">
            <v>0</v>
          </cell>
          <cell r="BA480">
            <v>0</v>
          </cell>
          <cell r="BB480">
            <v>0</v>
          </cell>
          <cell r="BC480">
            <v>0</v>
          </cell>
          <cell r="BD480">
            <v>0</v>
          </cell>
          <cell r="BE480">
            <v>0</v>
          </cell>
          <cell r="BF480">
            <v>0</v>
          </cell>
          <cell r="BG480">
            <v>0</v>
          </cell>
          <cell r="BH480">
            <v>0</v>
          </cell>
          <cell r="BI480">
            <v>0</v>
          </cell>
          <cell r="BJ480">
            <v>0</v>
          </cell>
          <cell r="BK480">
            <v>0</v>
          </cell>
          <cell r="BL480">
            <v>0</v>
          </cell>
          <cell r="BM480">
            <v>0</v>
          </cell>
          <cell r="BN480">
            <v>0</v>
          </cell>
          <cell r="BO480">
            <v>0</v>
          </cell>
          <cell r="BP480">
            <v>0</v>
          </cell>
          <cell r="BQ480">
            <v>0</v>
          </cell>
          <cell r="BR480">
            <v>0</v>
          </cell>
          <cell r="BS480">
            <v>0</v>
          </cell>
          <cell r="BT480">
            <v>0</v>
          </cell>
          <cell r="BU480">
            <v>0</v>
          </cell>
          <cell r="BV480">
            <v>0</v>
          </cell>
          <cell r="BW480">
            <v>0</v>
          </cell>
          <cell r="BX480">
            <v>0</v>
          </cell>
          <cell r="BY480">
            <v>0</v>
          </cell>
          <cell r="BZ480">
            <v>0</v>
          </cell>
          <cell r="CA480">
            <v>0</v>
          </cell>
          <cell r="CB480">
            <v>0</v>
          </cell>
          <cell r="CC480">
            <v>0</v>
          </cell>
          <cell r="CD480">
            <v>0</v>
          </cell>
          <cell r="CE480">
            <v>0</v>
          </cell>
          <cell r="CF480">
            <v>0</v>
          </cell>
          <cell r="CG480">
            <v>0</v>
          </cell>
          <cell r="CH480">
            <v>0</v>
          </cell>
          <cell r="CI480">
            <v>0</v>
          </cell>
          <cell r="CJ480">
            <v>0</v>
          </cell>
          <cell r="CK480">
            <v>0</v>
          </cell>
          <cell r="CL480">
            <v>0</v>
          </cell>
          <cell r="CM480">
            <v>0</v>
          </cell>
          <cell r="CN480">
            <v>0</v>
          </cell>
          <cell r="CO480">
            <v>0</v>
          </cell>
          <cell r="CP480">
            <v>0</v>
          </cell>
          <cell r="CQ480">
            <v>0</v>
          </cell>
          <cell r="CR480">
            <v>0</v>
          </cell>
          <cell r="CS480">
            <v>0</v>
          </cell>
          <cell r="CT480">
            <v>0</v>
          </cell>
          <cell r="CU480">
            <v>0</v>
          </cell>
          <cell r="CV480">
            <v>0</v>
          </cell>
          <cell r="CW480">
            <v>0</v>
          </cell>
          <cell r="CX480">
            <v>0</v>
          </cell>
          <cell r="CY480">
            <v>0</v>
          </cell>
          <cell r="CZ480">
            <v>0</v>
          </cell>
          <cell r="DA480">
            <v>0</v>
          </cell>
          <cell r="DB480">
            <v>0</v>
          </cell>
          <cell r="DC480">
            <v>0</v>
          </cell>
          <cell r="DD480">
            <v>0</v>
          </cell>
          <cell r="DE480">
            <v>0</v>
          </cell>
          <cell r="DF480">
            <v>0</v>
          </cell>
          <cell r="DG480">
            <v>0</v>
          </cell>
          <cell r="DH480">
            <v>0</v>
          </cell>
          <cell r="DI480">
            <v>0</v>
          </cell>
          <cell r="DJ480">
            <v>0</v>
          </cell>
          <cell r="DK480">
            <v>0</v>
          </cell>
          <cell r="DL480">
            <v>0</v>
          </cell>
          <cell r="DM480">
            <v>0</v>
          </cell>
          <cell r="DN480">
            <v>0</v>
          </cell>
          <cell r="DO480">
            <v>0</v>
          </cell>
          <cell r="DP480">
            <v>0</v>
          </cell>
          <cell r="DQ480">
            <v>0</v>
          </cell>
          <cell r="DR480">
            <v>0</v>
          </cell>
          <cell r="DS480">
            <v>0</v>
          </cell>
          <cell r="DT480">
            <v>0</v>
          </cell>
          <cell r="DU480">
            <v>0</v>
          </cell>
          <cell r="DV480">
            <v>0</v>
          </cell>
          <cell r="DW480">
            <v>0</v>
          </cell>
          <cell r="DX480">
            <v>0</v>
          </cell>
          <cell r="DY480">
            <v>0</v>
          </cell>
          <cell r="DZ480">
            <v>0</v>
          </cell>
          <cell r="EA480">
            <v>0</v>
          </cell>
          <cell r="EB480">
            <v>0</v>
          </cell>
          <cell r="EC480">
            <v>0</v>
          </cell>
          <cell r="ED480">
            <v>0</v>
          </cell>
        </row>
        <row r="481">
          <cell r="F481">
            <v>0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0</v>
          </cell>
          <cell r="V481">
            <v>0</v>
          </cell>
          <cell r="W481">
            <v>0</v>
          </cell>
          <cell r="X481">
            <v>0</v>
          </cell>
          <cell r="Y481">
            <v>0</v>
          </cell>
          <cell r="Z481">
            <v>0</v>
          </cell>
          <cell r="AA481">
            <v>0</v>
          </cell>
          <cell r="AB481">
            <v>0</v>
          </cell>
          <cell r="AC481">
            <v>0</v>
          </cell>
          <cell r="AD481">
            <v>0</v>
          </cell>
          <cell r="AE481">
            <v>0</v>
          </cell>
          <cell r="AF481">
            <v>0</v>
          </cell>
          <cell r="AG481">
            <v>0</v>
          </cell>
          <cell r="AH481">
            <v>0</v>
          </cell>
          <cell r="AI481">
            <v>0</v>
          </cell>
          <cell r="AJ481">
            <v>0</v>
          </cell>
          <cell r="AK481">
            <v>0</v>
          </cell>
          <cell r="AL481">
            <v>0</v>
          </cell>
          <cell r="AM481">
            <v>0</v>
          </cell>
          <cell r="AN481">
            <v>0</v>
          </cell>
          <cell r="AO481">
            <v>0</v>
          </cell>
          <cell r="AP481">
            <v>0</v>
          </cell>
          <cell r="AQ481">
            <v>0</v>
          </cell>
          <cell r="AR481">
            <v>0</v>
          </cell>
          <cell r="AS481">
            <v>0</v>
          </cell>
          <cell r="AT481">
            <v>0</v>
          </cell>
          <cell r="AU481">
            <v>0</v>
          </cell>
          <cell r="AV481">
            <v>0</v>
          </cell>
          <cell r="AW481">
            <v>0</v>
          </cell>
          <cell r="AX481">
            <v>0</v>
          </cell>
          <cell r="AY481">
            <v>0</v>
          </cell>
          <cell r="AZ481">
            <v>0</v>
          </cell>
          <cell r="BA481">
            <v>0</v>
          </cell>
          <cell r="BB481">
            <v>0</v>
          </cell>
          <cell r="BC481">
            <v>0</v>
          </cell>
          <cell r="BD481">
            <v>0</v>
          </cell>
          <cell r="BE481">
            <v>0</v>
          </cell>
          <cell r="BF481">
            <v>0</v>
          </cell>
          <cell r="BG481">
            <v>0</v>
          </cell>
          <cell r="BH481">
            <v>0</v>
          </cell>
          <cell r="BI481">
            <v>0</v>
          </cell>
          <cell r="BJ481">
            <v>0</v>
          </cell>
          <cell r="BK481">
            <v>0</v>
          </cell>
          <cell r="BL481">
            <v>0</v>
          </cell>
          <cell r="BM481">
            <v>0</v>
          </cell>
          <cell r="BN481">
            <v>0</v>
          </cell>
          <cell r="BO481">
            <v>0</v>
          </cell>
          <cell r="BP481">
            <v>0</v>
          </cell>
          <cell r="BQ481">
            <v>0</v>
          </cell>
          <cell r="BR481">
            <v>0</v>
          </cell>
          <cell r="BS481">
            <v>0</v>
          </cell>
          <cell r="BT481">
            <v>0</v>
          </cell>
          <cell r="BU481">
            <v>0</v>
          </cell>
          <cell r="BV481">
            <v>0</v>
          </cell>
          <cell r="BW481">
            <v>0</v>
          </cell>
          <cell r="BX481">
            <v>0</v>
          </cell>
          <cell r="BY481">
            <v>0</v>
          </cell>
          <cell r="BZ481">
            <v>0</v>
          </cell>
          <cell r="CA481">
            <v>0</v>
          </cell>
          <cell r="CB481">
            <v>0</v>
          </cell>
          <cell r="CC481">
            <v>0</v>
          </cell>
          <cell r="CD481">
            <v>0</v>
          </cell>
          <cell r="CE481">
            <v>0</v>
          </cell>
          <cell r="CF481">
            <v>0</v>
          </cell>
          <cell r="CG481">
            <v>0</v>
          </cell>
          <cell r="CH481">
            <v>0</v>
          </cell>
          <cell r="CI481">
            <v>0</v>
          </cell>
          <cell r="CJ481">
            <v>0</v>
          </cell>
          <cell r="CK481">
            <v>0</v>
          </cell>
          <cell r="CL481">
            <v>0</v>
          </cell>
          <cell r="CM481">
            <v>0</v>
          </cell>
          <cell r="CN481">
            <v>0</v>
          </cell>
          <cell r="CO481">
            <v>0</v>
          </cell>
          <cell r="CP481">
            <v>0</v>
          </cell>
          <cell r="CQ481">
            <v>0</v>
          </cell>
          <cell r="CR481">
            <v>0</v>
          </cell>
          <cell r="CS481">
            <v>0</v>
          </cell>
          <cell r="CT481">
            <v>0</v>
          </cell>
          <cell r="CU481">
            <v>0</v>
          </cell>
          <cell r="CV481">
            <v>0</v>
          </cell>
          <cell r="CW481">
            <v>0</v>
          </cell>
          <cell r="CX481">
            <v>0</v>
          </cell>
          <cell r="CY481">
            <v>0</v>
          </cell>
          <cell r="CZ481">
            <v>0</v>
          </cell>
          <cell r="DA481">
            <v>0</v>
          </cell>
          <cell r="DB481">
            <v>0</v>
          </cell>
          <cell r="DC481">
            <v>0</v>
          </cell>
          <cell r="DD481">
            <v>0</v>
          </cell>
          <cell r="DE481">
            <v>0</v>
          </cell>
          <cell r="DF481">
            <v>0</v>
          </cell>
          <cell r="DG481">
            <v>0</v>
          </cell>
          <cell r="DH481">
            <v>0</v>
          </cell>
          <cell r="DI481">
            <v>0</v>
          </cell>
          <cell r="DJ481">
            <v>0</v>
          </cell>
          <cell r="DK481">
            <v>0</v>
          </cell>
          <cell r="DL481">
            <v>0</v>
          </cell>
          <cell r="DM481">
            <v>0</v>
          </cell>
          <cell r="DN481">
            <v>0</v>
          </cell>
          <cell r="DO481">
            <v>0</v>
          </cell>
          <cell r="DP481">
            <v>0</v>
          </cell>
          <cell r="DQ481">
            <v>0</v>
          </cell>
          <cell r="DR481">
            <v>0</v>
          </cell>
          <cell r="DS481">
            <v>0</v>
          </cell>
          <cell r="DT481">
            <v>0</v>
          </cell>
          <cell r="DU481">
            <v>0</v>
          </cell>
          <cell r="DV481">
            <v>0</v>
          </cell>
          <cell r="DW481">
            <v>0</v>
          </cell>
          <cell r="DX481">
            <v>0</v>
          </cell>
          <cell r="DY481">
            <v>0</v>
          </cell>
          <cell r="DZ481">
            <v>0</v>
          </cell>
          <cell r="EA481">
            <v>0</v>
          </cell>
          <cell r="EB481">
            <v>0</v>
          </cell>
          <cell r="EC481">
            <v>0</v>
          </cell>
          <cell r="ED481">
            <v>0</v>
          </cell>
        </row>
        <row r="482"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  <cell r="V482">
            <v>0</v>
          </cell>
          <cell r="W482">
            <v>0</v>
          </cell>
          <cell r="X482">
            <v>0</v>
          </cell>
          <cell r="Y482">
            <v>0</v>
          </cell>
          <cell r="Z482">
            <v>0</v>
          </cell>
          <cell r="AA482">
            <v>0</v>
          </cell>
          <cell r="AB482">
            <v>0</v>
          </cell>
          <cell r="AC482">
            <v>0</v>
          </cell>
          <cell r="AD482">
            <v>0</v>
          </cell>
          <cell r="AE482">
            <v>0</v>
          </cell>
          <cell r="AF482">
            <v>0</v>
          </cell>
          <cell r="AG482">
            <v>0</v>
          </cell>
          <cell r="AH482">
            <v>0</v>
          </cell>
          <cell r="AI482">
            <v>0</v>
          </cell>
          <cell r="AJ482">
            <v>0</v>
          </cell>
          <cell r="AK482">
            <v>0</v>
          </cell>
          <cell r="AL482">
            <v>0</v>
          </cell>
          <cell r="AM482">
            <v>0</v>
          </cell>
          <cell r="AN482">
            <v>0</v>
          </cell>
          <cell r="AO482">
            <v>0</v>
          </cell>
          <cell r="AP482">
            <v>0</v>
          </cell>
          <cell r="AQ482">
            <v>0</v>
          </cell>
          <cell r="AR482">
            <v>0</v>
          </cell>
          <cell r="AS482">
            <v>0</v>
          </cell>
          <cell r="AT482">
            <v>0</v>
          </cell>
          <cell r="AU482">
            <v>0</v>
          </cell>
          <cell r="AV482">
            <v>0</v>
          </cell>
          <cell r="AW482">
            <v>0</v>
          </cell>
          <cell r="AX482">
            <v>0</v>
          </cell>
          <cell r="AY482">
            <v>0</v>
          </cell>
          <cell r="AZ482">
            <v>0</v>
          </cell>
          <cell r="BA482">
            <v>0</v>
          </cell>
          <cell r="BB482">
            <v>0</v>
          </cell>
          <cell r="BC482">
            <v>0</v>
          </cell>
          <cell r="BD482">
            <v>0</v>
          </cell>
          <cell r="BE482">
            <v>0</v>
          </cell>
          <cell r="BF482">
            <v>0</v>
          </cell>
          <cell r="BG482">
            <v>0</v>
          </cell>
          <cell r="BH482">
            <v>0</v>
          </cell>
          <cell r="BI482">
            <v>0</v>
          </cell>
          <cell r="BJ482">
            <v>0</v>
          </cell>
          <cell r="BK482">
            <v>0</v>
          </cell>
          <cell r="BL482">
            <v>0</v>
          </cell>
          <cell r="BM482">
            <v>0</v>
          </cell>
          <cell r="BN482">
            <v>0</v>
          </cell>
          <cell r="BO482">
            <v>0</v>
          </cell>
          <cell r="BP482">
            <v>0</v>
          </cell>
          <cell r="BQ482">
            <v>0</v>
          </cell>
          <cell r="BR482">
            <v>0</v>
          </cell>
          <cell r="BS482">
            <v>0</v>
          </cell>
          <cell r="BT482">
            <v>0</v>
          </cell>
          <cell r="BU482">
            <v>0</v>
          </cell>
          <cell r="BV482">
            <v>0</v>
          </cell>
          <cell r="BW482">
            <v>0</v>
          </cell>
          <cell r="BX482">
            <v>0</v>
          </cell>
          <cell r="BY482">
            <v>0</v>
          </cell>
          <cell r="BZ482">
            <v>0</v>
          </cell>
          <cell r="CA482">
            <v>0</v>
          </cell>
          <cell r="CB482">
            <v>0</v>
          </cell>
          <cell r="CC482">
            <v>0</v>
          </cell>
          <cell r="CD482">
            <v>0</v>
          </cell>
          <cell r="CE482">
            <v>0</v>
          </cell>
          <cell r="CF482">
            <v>0</v>
          </cell>
          <cell r="CG482">
            <v>0</v>
          </cell>
          <cell r="CH482">
            <v>0</v>
          </cell>
          <cell r="CI482">
            <v>0</v>
          </cell>
          <cell r="CJ482">
            <v>0</v>
          </cell>
          <cell r="CK482">
            <v>0</v>
          </cell>
          <cell r="CL482">
            <v>0</v>
          </cell>
          <cell r="CM482">
            <v>0</v>
          </cell>
          <cell r="CN482">
            <v>0</v>
          </cell>
          <cell r="CO482">
            <v>0</v>
          </cell>
          <cell r="CP482">
            <v>0</v>
          </cell>
          <cell r="CQ482">
            <v>0</v>
          </cell>
          <cell r="CR482">
            <v>0</v>
          </cell>
          <cell r="CS482">
            <v>0</v>
          </cell>
          <cell r="CT482">
            <v>0</v>
          </cell>
          <cell r="CU482">
            <v>0</v>
          </cell>
          <cell r="CV482">
            <v>0</v>
          </cell>
          <cell r="CW482">
            <v>0</v>
          </cell>
          <cell r="CX482">
            <v>0</v>
          </cell>
          <cell r="CY482">
            <v>0</v>
          </cell>
          <cell r="CZ482">
            <v>0</v>
          </cell>
          <cell r="DA482">
            <v>0</v>
          </cell>
          <cell r="DB482">
            <v>0</v>
          </cell>
          <cell r="DC482">
            <v>0</v>
          </cell>
          <cell r="DD482">
            <v>0</v>
          </cell>
          <cell r="DE482">
            <v>0</v>
          </cell>
          <cell r="DF482">
            <v>0</v>
          </cell>
          <cell r="DG482">
            <v>0</v>
          </cell>
          <cell r="DH482">
            <v>0</v>
          </cell>
          <cell r="DI482">
            <v>0</v>
          </cell>
          <cell r="DJ482">
            <v>0</v>
          </cell>
          <cell r="DK482">
            <v>0</v>
          </cell>
          <cell r="DL482">
            <v>0</v>
          </cell>
          <cell r="DM482">
            <v>0</v>
          </cell>
          <cell r="DN482">
            <v>0</v>
          </cell>
          <cell r="DO482">
            <v>0</v>
          </cell>
          <cell r="DP482">
            <v>0</v>
          </cell>
          <cell r="DQ482">
            <v>0</v>
          </cell>
          <cell r="DR482">
            <v>0</v>
          </cell>
          <cell r="DS482">
            <v>0</v>
          </cell>
          <cell r="DT482">
            <v>0</v>
          </cell>
          <cell r="DU482">
            <v>0</v>
          </cell>
          <cell r="DV482">
            <v>0</v>
          </cell>
          <cell r="DW482">
            <v>0</v>
          </cell>
          <cell r="DX482">
            <v>0</v>
          </cell>
          <cell r="DY482">
            <v>0</v>
          </cell>
          <cell r="DZ482">
            <v>0</v>
          </cell>
          <cell r="EA482">
            <v>0</v>
          </cell>
          <cell r="EB482">
            <v>0</v>
          </cell>
          <cell r="EC482">
            <v>0</v>
          </cell>
          <cell r="ED482">
            <v>0</v>
          </cell>
        </row>
        <row r="483"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  <cell r="AB483">
            <v>0</v>
          </cell>
          <cell r="AC483">
            <v>0</v>
          </cell>
          <cell r="AD483">
            <v>0</v>
          </cell>
          <cell r="AE483">
            <v>0</v>
          </cell>
          <cell r="AF483">
            <v>0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  <cell r="AK483">
            <v>0</v>
          </cell>
          <cell r="AL483">
            <v>0</v>
          </cell>
          <cell r="AM483">
            <v>0</v>
          </cell>
          <cell r="AN483">
            <v>0</v>
          </cell>
          <cell r="AO483">
            <v>0</v>
          </cell>
          <cell r="AP483">
            <v>0</v>
          </cell>
          <cell r="AQ483">
            <v>0</v>
          </cell>
          <cell r="AR483">
            <v>0</v>
          </cell>
          <cell r="AS483">
            <v>0</v>
          </cell>
          <cell r="AT483">
            <v>0</v>
          </cell>
          <cell r="AU483">
            <v>0</v>
          </cell>
          <cell r="AV483">
            <v>0</v>
          </cell>
          <cell r="AW483">
            <v>0</v>
          </cell>
          <cell r="AX483">
            <v>0</v>
          </cell>
          <cell r="AY483">
            <v>0</v>
          </cell>
          <cell r="AZ483">
            <v>0</v>
          </cell>
          <cell r="BA483">
            <v>0</v>
          </cell>
          <cell r="BB483">
            <v>0</v>
          </cell>
          <cell r="BC483">
            <v>0</v>
          </cell>
          <cell r="BD483">
            <v>0</v>
          </cell>
          <cell r="BE483">
            <v>0</v>
          </cell>
          <cell r="BF483">
            <v>0</v>
          </cell>
          <cell r="BG483">
            <v>0</v>
          </cell>
          <cell r="BH483">
            <v>0</v>
          </cell>
          <cell r="BI483">
            <v>0</v>
          </cell>
          <cell r="BJ483">
            <v>0</v>
          </cell>
          <cell r="BK483">
            <v>0</v>
          </cell>
          <cell r="BL483">
            <v>0</v>
          </cell>
          <cell r="BM483">
            <v>0</v>
          </cell>
          <cell r="BN483">
            <v>0</v>
          </cell>
          <cell r="BO483">
            <v>0</v>
          </cell>
          <cell r="BP483">
            <v>0</v>
          </cell>
          <cell r="BQ483">
            <v>0</v>
          </cell>
          <cell r="BR483">
            <v>0</v>
          </cell>
          <cell r="BS483">
            <v>0</v>
          </cell>
          <cell r="BT483">
            <v>0</v>
          </cell>
          <cell r="BU483">
            <v>0</v>
          </cell>
          <cell r="BV483">
            <v>0</v>
          </cell>
          <cell r="BW483">
            <v>0</v>
          </cell>
          <cell r="BX483">
            <v>0</v>
          </cell>
          <cell r="BY483">
            <v>0</v>
          </cell>
          <cell r="BZ483">
            <v>0</v>
          </cell>
          <cell r="CA483">
            <v>0</v>
          </cell>
          <cell r="CB483">
            <v>0</v>
          </cell>
          <cell r="CC483">
            <v>0</v>
          </cell>
          <cell r="CD483">
            <v>0</v>
          </cell>
          <cell r="CE483">
            <v>0</v>
          </cell>
          <cell r="CF483">
            <v>0</v>
          </cell>
          <cell r="CG483">
            <v>0</v>
          </cell>
          <cell r="CH483">
            <v>0</v>
          </cell>
          <cell r="CI483">
            <v>0</v>
          </cell>
          <cell r="CJ483">
            <v>0</v>
          </cell>
          <cell r="CK483">
            <v>0</v>
          </cell>
          <cell r="CL483">
            <v>0</v>
          </cell>
          <cell r="CM483">
            <v>0</v>
          </cell>
          <cell r="CN483">
            <v>0</v>
          </cell>
          <cell r="CO483">
            <v>0</v>
          </cell>
          <cell r="CP483">
            <v>0</v>
          </cell>
          <cell r="CQ483">
            <v>0</v>
          </cell>
          <cell r="CR483">
            <v>0</v>
          </cell>
          <cell r="CS483">
            <v>0</v>
          </cell>
          <cell r="CT483">
            <v>0</v>
          </cell>
          <cell r="CU483">
            <v>0</v>
          </cell>
          <cell r="CV483">
            <v>0</v>
          </cell>
          <cell r="CW483">
            <v>0</v>
          </cell>
          <cell r="CX483">
            <v>0</v>
          </cell>
          <cell r="CY483">
            <v>0</v>
          </cell>
          <cell r="CZ483">
            <v>0</v>
          </cell>
          <cell r="DA483">
            <v>0</v>
          </cell>
          <cell r="DB483">
            <v>0</v>
          </cell>
          <cell r="DC483">
            <v>0</v>
          </cell>
          <cell r="DD483">
            <v>0</v>
          </cell>
          <cell r="DE483">
            <v>0</v>
          </cell>
          <cell r="DF483">
            <v>0</v>
          </cell>
          <cell r="DG483">
            <v>0</v>
          </cell>
          <cell r="DH483">
            <v>0</v>
          </cell>
          <cell r="DI483">
            <v>0</v>
          </cell>
          <cell r="DJ483">
            <v>0</v>
          </cell>
          <cell r="DK483">
            <v>0</v>
          </cell>
          <cell r="DL483">
            <v>0</v>
          </cell>
          <cell r="DM483">
            <v>0</v>
          </cell>
          <cell r="DN483">
            <v>0</v>
          </cell>
          <cell r="DO483">
            <v>0</v>
          </cell>
          <cell r="DP483">
            <v>0</v>
          </cell>
          <cell r="DQ483">
            <v>0</v>
          </cell>
          <cell r="DR483">
            <v>0</v>
          </cell>
          <cell r="DS483">
            <v>0</v>
          </cell>
          <cell r="DT483">
            <v>0</v>
          </cell>
          <cell r="DU483">
            <v>0</v>
          </cell>
          <cell r="DV483">
            <v>0</v>
          </cell>
          <cell r="DW483">
            <v>0</v>
          </cell>
          <cell r="DX483">
            <v>0</v>
          </cell>
          <cell r="DY483">
            <v>0</v>
          </cell>
          <cell r="DZ483">
            <v>0</v>
          </cell>
          <cell r="EA483">
            <v>0</v>
          </cell>
          <cell r="EB483">
            <v>0</v>
          </cell>
          <cell r="EC483">
            <v>0</v>
          </cell>
          <cell r="ED483">
            <v>0</v>
          </cell>
        </row>
        <row r="485"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B485">
            <v>0</v>
          </cell>
          <cell r="AC485">
            <v>0</v>
          </cell>
          <cell r="AD485">
            <v>0</v>
          </cell>
          <cell r="AE485">
            <v>0</v>
          </cell>
          <cell r="AF485">
            <v>0</v>
          </cell>
          <cell r="AG485">
            <v>0</v>
          </cell>
          <cell r="AH485">
            <v>0</v>
          </cell>
          <cell r="AI485">
            <v>0</v>
          </cell>
          <cell r="AJ485">
            <v>0</v>
          </cell>
          <cell r="AK485">
            <v>0</v>
          </cell>
          <cell r="AL485">
            <v>0</v>
          </cell>
          <cell r="AM485">
            <v>0</v>
          </cell>
          <cell r="AN485">
            <v>0</v>
          </cell>
          <cell r="AO485">
            <v>0</v>
          </cell>
          <cell r="AP485">
            <v>0</v>
          </cell>
          <cell r="AQ485">
            <v>0</v>
          </cell>
          <cell r="AR485">
            <v>0</v>
          </cell>
          <cell r="AS485">
            <v>0</v>
          </cell>
          <cell r="AT485">
            <v>0</v>
          </cell>
          <cell r="AU485">
            <v>0</v>
          </cell>
          <cell r="AV485">
            <v>0</v>
          </cell>
          <cell r="AW485">
            <v>0</v>
          </cell>
          <cell r="AX485">
            <v>0</v>
          </cell>
          <cell r="AY485">
            <v>0</v>
          </cell>
          <cell r="AZ485">
            <v>0</v>
          </cell>
          <cell r="BA485">
            <v>0</v>
          </cell>
          <cell r="BB485">
            <v>0</v>
          </cell>
          <cell r="BC485">
            <v>0</v>
          </cell>
          <cell r="BD485">
            <v>0</v>
          </cell>
          <cell r="BE485">
            <v>0</v>
          </cell>
          <cell r="BF485">
            <v>0</v>
          </cell>
          <cell r="BG485">
            <v>0</v>
          </cell>
          <cell r="BH485">
            <v>0</v>
          </cell>
          <cell r="BI485">
            <v>0</v>
          </cell>
          <cell r="BJ485">
            <v>0</v>
          </cell>
          <cell r="BK485">
            <v>0</v>
          </cell>
          <cell r="BL485">
            <v>0</v>
          </cell>
          <cell r="BM485">
            <v>0</v>
          </cell>
          <cell r="BN485">
            <v>0</v>
          </cell>
          <cell r="BO485">
            <v>0</v>
          </cell>
          <cell r="BP485">
            <v>0</v>
          </cell>
          <cell r="BQ485">
            <v>0</v>
          </cell>
          <cell r="BR485">
            <v>0</v>
          </cell>
          <cell r="BS485">
            <v>0</v>
          </cell>
          <cell r="BT485">
            <v>0</v>
          </cell>
          <cell r="BU485">
            <v>0</v>
          </cell>
          <cell r="BV485">
            <v>0</v>
          </cell>
          <cell r="BW485">
            <v>0</v>
          </cell>
          <cell r="BX485">
            <v>0</v>
          </cell>
          <cell r="BY485">
            <v>0</v>
          </cell>
          <cell r="BZ485">
            <v>0</v>
          </cell>
          <cell r="CA485">
            <v>0</v>
          </cell>
          <cell r="CB485">
            <v>0</v>
          </cell>
          <cell r="CC485">
            <v>0</v>
          </cell>
          <cell r="CD485">
            <v>0</v>
          </cell>
          <cell r="CE485">
            <v>0</v>
          </cell>
          <cell r="CF485">
            <v>0</v>
          </cell>
          <cell r="CG485">
            <v>0</v>
          </cell>
          <cell r="CH485">
            <v>0</v>
          </cell>
          <cell r="CI485">
            <v>0</v>
          </cell>
          <cell r="CJ485">
            <v>0</v>
          </cell>
          <cell r="CK485">
            <v>0</v>
          </cell>
          <cell r="CL485">
            <v>0</v>
          </cell>
          <cell r="CM485">
            <v>0</v>
          </cell>
          <cell r="CN485">
            <v>0</v>
          </cell>
          <cell r="CO485">
            <v>0</v>
          </cell>
          <cell r="CP485">
            <v>0</v>
          </cell>
          <cell r="CQ485">
            <v>0</v>
          </cell>
          <cell r="CR485">
            <v>0</v>
          </cell>
          <cell r="CS485">
            <v>0</v>
          </cell>
          <cell r="CT485">
            <v>0</v>
          </cell>
          <cell r="CU485">
            <v>0</v>
          </cell>
          <cell r="CV485">
            <v>0</v>
          </cell>
          <cell r="CW485">
            <v>0</v>
          </cell>
          <cell r="CX485">
            <v>0</v>
          </cell>
          <cell r="CY485">
            <v>0</v>
          </cell>
          <cell r="CZ485">
            <v>0</v>
          </cell>
          <cell r="DA485">
            <v>0</v>
          </cell>
          <cell r="DB485">
            <v>0</v>
          </cell>
          <cell r="DC485">
            <v>0</v>
          </cell>
          <cell r="DD485">
            <v>0</v>
          </cell>
          <cell r="DE485">
            <v>0</v>
          </cell>
          <cell r="DF485">
            <v>0</v>
          </cell>
          <cell r="DG485">
            <v>0</v>
          </cell>
          <cell r="DH485">
            <v>0</v>
          </cell>
          <cell r="DI485">
            <v>0</v>
          </cell>
          <cell r="DJ485">
            <v>0</v>
          </cell>
          <cell r="DK485">
            <v>0</v>
          </cell>
          <cell r="DL485">
            <v>0</v>
          </cell>
          <cell r="DM485">
            <v>0</v>
          </cell>
          <cell r="DN485">
            <v>0</v>
          </cell>
          <cell r="DO485">
            <v>0</v>
          </cell>
          <cell r="DP485">
            <v>0</v>
          </cell>
          <cell r="DQ485">
            <v>0</v>
          </cell>
          <cell r="DR485">
            <v>0</v>
          </cell>
          <cell r="DS485">
            <v>0</v>
          </cell>
          <cell r="DT485">
            <v>0</v>
          </cell>
          <cell r="DU485">
            <v>0</v>
          </cell>
          <cell r="DV485">
            <v>0</v>
          </cell>
          <cell r="DW485">
            <v>0</v>
          </cell>
          <cell r="DX485">
            <v>0</v>
          </cell>
          <cell r="DY485">
            <v>0</v>
          </cell>
          <cell r="DZ485">
            <v>0</v>
          </cell>
          <cell r="EA485">
            <v>0</v>
          </cell>
          <cell r="EB485">
            <v>0</v>
          </cell>
          <cell r="EC485">
            <v>0</v>
          </cell>
          <cell r="ED485">
            <v>0</v>
          </cell>
        </row>
        <row r="486"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0</v>
          </cell>
          <cell r="V486">
            <v>0</v>
          </cell>
          <cell r="W486">
            <v>0</v>
          </cell>
          <cell r="X486">
            <v>0</v>
          </cell>
          <cell r="Y486">
            <v>0</v>
          </cell>
          <cell r="Z486">
            <v>0</v>
          </cell>
          <cell r="AA486">
            <v>0</v>
          </cell>
          <cell r="AB486">
            <v>0</v>
          </cell>
          <cell r="AC486">
            <v>0</v>
          </cell>
          <cell r="AD486">
            <v>0</v>
          </cell>
          <cell r="AE486">
            <v>0</v>
          </cell>
          <cell r="AF486">
            <v>0</v>
          </cell>
          <cell r="AG486">
            <v>0</v>
          </cell>
          <cell r="AH486">
            <v>0</v>
          </cell>
          <cell r="AI486">
            <v>0</v>
          </cell>
          <cell r="AJ486">
            <v>0</v>
          </cell>
          <cell r="AK486">
            <v>0</v>
          </cell>
          <cell r="AL486">
            <v>0</v>
          </cell>
          <cell r="AM486">
            <v>0</v>
          </cell>
          <cell r="AN486">
            <v>0</v>
          </cell>
          <cell r="AO486">
            <v>0</v>
          </cell>
          <cell r="AP486">
            <v>0</v>
          </cell>
          <cell r="AQ486">
            <v>0</v>
          </cell>
          <cell r="AR486">
            <v>0</v>
          </cell>
          <cell r="AS486">
            <v>0</v>
          </cell>
          <cell r="AT486">
            <v>0</v>
          </cell>
          <cell r="AU486">
            <v>0</v>
          </cell>
          <cell r="AV486">
            <v>0</v>
          </cell>
          <cell r="AW486">
            <v>0</v>
          </cell>
          <cell r="AX486">
            <v>0</v>
          </cell>
          <cell r="AY486">
            <v>0</v>
          </cell>
          <cell r="AZ486">
            <v>0</v>
          </cell>
          <cell r="BA486">
            <v>0</v>
          </cell>
          <cell r="BB486">
            <v>0</v>
          </cell>
          <cell r="BC486">
            <v>0</v>
          </cell>
          <cell r="BD486">
            <v>0</v>
          </cell>
          <cell r="BE486">
            <v>0</v>
          </cell>
          <cell r="BF486">
            <v>0</v>
          </cell>
          <cell r="BG486">
            <v>0</v>
          </cell>
          <cell r="BH486">
            <v>0</v>
          </cell>
          <cell r="BI486">
            <v>0</v>
          </cell>
          <cell r="BJ486">
            <v>0</v>
          </cell>
          <cell r="BK486">
            <v>0</v>
          </cell>
          <cell r="BL486">
            <v>0</v>
          </cell>
          <cell r="BM486">
            <v>0</v>
          </cell>
          <cell r="BN486">
            <v>0</v>
          </cell>
          <cell r="BO486">
            <v>0</v>
          </cell>
          <cell r="BP486">
            <v>0</v>
          </cell>
          <cell r="BQ486">
            <v>0</v>
          </cell>
          <cell r="BR486">
            <v>0</v>
          </cell>
          <cell r="BS486">
            <v>0</v>
          </cell>
          <cell r="BT486">
            <v>0</v>
          </cell>
          <cell r="BU486">
            <v>0</v>
          </cell>
          <cell r="BV486">
            <v>0</v>
          </cell>
          <cell r="BW486">
            <v>0</v>
          </cell>
          <cell r="BX486">
            <v>0</v>
          </cell>
          <cell r="BY486">
            <v>0</v>
          </cell>
          <cell r="BZ486">
            <v>0</v>
          </cell>
          <cell r="CA486">
            <v>0</v>
          </cell>
          <cell r="CB486">
            <v>0</v>
          </cell>
          <cell r="CC486">
            <v>0</v>
          </cell>
          <cell r="CD486">
            <v>0</v>
          </cell>
          <cell r="CE486">
            <v>0</v>
          </cell>
          <cell r="CF486">
            <v>0</v>
          </cell>
          <cell r="CG486">
            <v>0</v>
          </cell>
          <cell r="CH486">
            <v>0</v>
          </cell>
          <cell r="CI486">
            <v>0</v>
          </cell>
          <cell r="CJ486">
            <v>0</v>
          </cell>
          <cell r="CK486">
            <v>0</v>
          </cell>
          <cell r="CL486">
            <v>0</v>
          </cell>
          <cell r="CM486">
            <v>0</v>
          </cell>
          <cell r="CN486">
            <v>0</v>
          </cell>
          <cell r="CO486">
            <v>0</v>
          </cell>
          <cell r="CP486">
            <v>0</v>
          </cell>
          <cell r="CQ486">
            <v>0</v>
          </cell>
          <cell r="CR486">
            <v>0</v>
          </cell>
          <cell r="CS486">
            <v>0</v>
          </cell>
          <cell r="CT486">
            <v>0</v>
          </cell>
          <cell r="CU486">
            <v>0</v>
          </cell>
          <cell r="CV486">
            <v>0</v>
          </cell>
          <cell r="CW486">
            <v>0</v>
          </cell>
          <cell r="CX486">
            <v>0</v>
          </cell>
          <cell r="CY486">
            <v>0</v>
          </cell>
          <cell r="CZ486">
            <v>0</v>
          </cell>
          <cell r="DA486">
            <v>0</v>
          </cell>
          <cell r="DB486">
            <v>0</v>
          </cell>
          <cell r="DC486">
            <v>0</v>
          </cell>
          <cell r="DD486">
            <v>0</v>
          </cell>
          <cell r="DE486">
            <v>0</v>
          </cell>
          <cell r="DF486">
            <v>0</v>
          </cell>
          <cell r="DG486">
            <v>0</v>
          </cell>
          <cell r="DH486">
            <v>0</v>
          </cell>
          <cell r="DI486">
            <v>0</v>
          </cell>
          <cell r="DJ486">
            <v>0</v>
          </cell>
          <cell r="DK486">
            <v>0</v>
          </cell>
          <cell r="DL486">
            <v>0</v>
          </cell>
          <cell r="DM486">
            <v>0</v>
          </cell>
          <cell r="DN486">
            <v>0</v>
          </cell>
          <cell r="DO486">
            <v>0</v>
          </cell>
          <cell r="DP486">
            <v>0</v>
          </cell>
          <cell r="DQ486">
            <v>0</v>
          </cell>
          <cell r="DR486">
            <v>0</v>
          </cell>
          <cell r="DS486">
            <v>0</v>
          </cell>
          <cell r="DT486">
            <v>0</v>
          </cell>
          <cell r="DU486">
            <v>0</v>
          </cell>
          <cell r="DV486">
            <v>0</v>
          </cell>
          <cell r="DW486">
            <v>0</v>
          </cell>
          <cell r="DX486">
            <v>0</v>
          </cell>
          <cell r="DY486">
            <v>0</v>
          </cell>
          <cell r="DZ486">
            <v>0</v>
          </cell>
          <cell r="EA486">
            <v>0</v>
          </cell>
          <cell r="EB486">
            <v>0</v>
          </cell>
          <cell r="EC486">
            <v>0</v>
          </cell>
          <cell r="ED486">
            <v>0</v>
          </cell>
        </row>
        <row r="487"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0</v>
          </cell>
          <cell r="V487">
            <v>0</v>
          </cell>
          <cell r="W487">
            <v>0</v>
          </cell>
          <cell r="X487">
            <v>0</v>
          </cell>
          <cell r="Y487">
            <v>0</v>
          </cell>
          <cell r="Z487">
            <v>0</v>
          </cell>
          <cell r="AA487">
            <v>0</v>
          </cell>
          <cell r="AB487">
            <v>0</v>
          </cell>
          <cell r="AC487">
            <v>0</v>
          </cell>
          <cell r="AD487">
            <v>0</v>
          </cell>
          <cell r="AE487">
            <v>0</v>
          </cell>
          <cell r="AF487">
            <v>0</v>
          </cell>
          <cell r="AG487">
            <v>0</v>
          </cell>
          <cell r="AH487">
            <v>0</v>
          </cell>
          <cell r="AI487">
            <v>0</v>
          </cell>
          <cell r="AJ487">
            <v>0</v>
          </cell>
          <cell r="AK487">
            <v>0</v>
          </cell>
          <cell r="AL487">
            <v>0</v>
          </cell>
          <cell r="AM487">
            <v>0</v>
          </cell>
          <cell r="AN487">
            <v>0</v>
          </cell>
          <cell r="AO487">
            <v>0</v>
          </cell>
          <cell r="AP487">
            <v>0</v>
          </cell>
          <cell r="AQ487">
            <v>0</v>
          </cell>
          <cell r="AR487">
            <v>0</v>
          </cell>
          <cell r="AS487">
            <v>0</v>
          </cell>
          <cell r="AT487">
            <v>0</v>
          </cell>
          <cell r="AU487">
            <v>0</v>
          </cell>
          <cell r="AV487">
            <v>0</v>
          </cell>
          <cell r="AW487">
            <v>0</v>
          </cell>
          <cell r="AX487">
            <v>0</v>
          </cell>
          <cell r="AY487">
            <v>0</v>
          </cell>
          <cell r="AZ487">
            <v>0</v>
          </cell>
          <cell r="BA487">
            <v>0</v>
          </cell>
          <cell r="BB487">
            <v>0</v>
          </cell>
          <cell r="BC487">
            <v>0</v>
          </cell>
          <cell r="BD487">
            <v>0</v>
          </cell>
          <cell r="BE487">
            <v>0</v>
          </cell>
          <cell r="BF487">
            <v>0</v>
          </cell>
          <cell r="BG487">
            <v>0</v>
          </cell>
          <cell r="BH487">
            <v>0</v>
          </cell>
          <cell r="BI487">
            <v>0</v>
          </cell>
          <cell r="BJ487">
            <v>0</v>
          </cell>
          <cell r="BK487">
            <v>0</v>
          </cell>
          <cell r="BL487">
            <v>0</v>
          </cell>
          <cell r="BM487">
            <v>0</v>
          </cell>
          <cell r="BN487">
            <v>0</v>
          </cell>
          <cell r="BO487">
            <v>0</v>
          </cell>
          <cell r="BP487">
            <v>0</v>
          </cell>
          <cell r="BQ487">
            <v>0</v>
          </cell>
          <cell r="BR487">
            <v>0</v>
          </cell>
          <cell r="BS487">
            <v>0</v>
          </cell>
          <cell r="BT487">
            <v>0</v>
          </cell>
          <cell r="BU487">
            <v>0</v>
          </cell>
          <cell r="BV487">
            <v>0</v>
          </cell>
          <cell r="BW487">
            <v>0</v>
          </cell>
          <cell r="BX487">
            <v>0</v>
          </cell>
          <cell r="BY487">
            <v>0</v>
          </cell>
          <cell r="BZ487">
            <v>0</v>
          </cell>
          <cell r="CA487">
            <v>0</v>
          </cell>
          <cell r="CB487">
            <v>0</v>
          </cell>
          <cell r="CC487">
            <v>0</v>
          </cell>
          <cell r="CD487">
            <v>0</v>
          </cell>
          <cell r="CE487">
            <v>0</v>
          </cell>
          <cell r="CF487">
            <v>0</v>
          </cell>
          <cell r="CG487">
            <v>0</v>
          </cell>
          <cell r="CH487">
            <v>0</v>
          </cell>
          <cell r="CI487">
            <v>0</v>
          </cell>
          <cell r="CJ487">
            <v>0</v>
          </cell>
          <cell r="CK487">
            <v>0</v>
          </cell>
          <cell r="CL487">
            <v>0</v>
          </cell>
          <cell r="CM487">
            <v>0</v>
          </cell>
          <cell r="CN487">
            <v>0</v>
          </cell>
          <cell r="CO487">
            <v>0</v>
          </cell>
          <cell r="CP487">
            <v>0</v>
          </cell>
          <cell r="CQ487">
            <v>0</v>
          </cell>
          <cell r="CR487">
            <v>0</v>
          </cell>
          <cell r="CS487">
            <v>0</v>
          </cell>
          <cell r="CT487">
            <v>0</v>
          </cell>
          <cell r="CU487">
            <v>0</v>
          </cell>
          <cell r="CV487">
            <v>0</v>
          </cell>
          <cell r="CW487">
            <v>0</v>
          </cell>
          <cell r="CX487">
            <v>0</v>
          </cell>
          <cell r="CY487">
            <v>0</v>
          </cell>
          <cell r="CZ487">
            <v>0</v>
          </cell>
          <cell r="DA487">
            <v>0</v>
          </cell>
          <cell r="DB487">
            <v>0</v>
          </cell>
          <cell r="DC487">
            <v>0</v>
          </cell>
          <cell r="DD487">
            <v>0</v>
          </cell>
          <cell r="DE487">
            <v>0</v>
          </cell>
          <cell r="DF487">
            <v>0</v>
          </cell>
          <cell r="DG487">
            <v>0</v>
          </cell>
          <cell r="DH487">
            <v>0</v>
          </cell>
          <cell r="DI487">
            <v>0</v>
          </cell>
          <cell r="DJ487">
            <v>0</v>
          </cell>
          <cell r="DK487">
            <v>0</v>
          </cell>
          <cell r="DL487">
            <v>0</v>
          </cell>
          <cell r="DM487">
            <v>0</v>
          </cell>
          <cell r="DN487">
            <v>0</v>
          </cell>
          <cell r="DO487">
            <v>0</v>
          </cell>
          <cell r="DP487">
            <v>0</v>
          </cell>
          <cell r="DQ487">
            <v>0</v>
          </cell>
          <cell r="DR487">
            <v>0</v>
          </cell>
          <cell r="DS487">
            <v>0</v>
          </cell>
          <cell r="DT487">
            <v>0</v>
          </cell>
          <cell r="DU487">
            <v>0</v>
          </cell>
          <cell r="DV487">
            <v>0</v>
          </cell>
          <cell r="DW487">
            <v>0</v>
          </cell>
          <cell r="DX487">
            <v>0</v>
          </cell>
          <cell r="DY487">
            <v>0</v>
          </cell>
          <cell r="DZ487">
            <v>0</v>
          </cell>
          <cell r="EA487">
            <v>0</v>
          </cell>
          <cell r="EB487">
            <v>0</v>
          </cell>
          <cell r="EC487">
            <v>0</v>
          </cell>
          <cell r="ED487">
            <v>0</v>
          </cell>
        </row>
        <row r="488"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  <cell r="X488">
            <v>0</v>
          </cell>
          <cell r="Y488">
            <v>0</v>
          </cell>
          <cell r="Z488">
            <v>0</v>
          </cell>
          <cell r="AA488">
            <v>0</v>
          </cell>
          <cell r="AB488">
            <v>0</v>
          </cell>
          <cell r="AC488">
            <v>0</v>
          </cell>
          <cell r="AD488">
            <v>0</v>
          </cell>
          <cell r="AE488">
            <v>0</v>
          </cell>
          <cell r="AF488">
            <v>0</v>
          </cell>
          <cell r="AG488">
            <v>0</v>
          </cell>
          <cell r="AH488">
            <v>0</v>
          </cell>
          <cell r="AI488">
            <v>0</v>
          </cell>
          <cell r="AJ488">
            <v>0</v>
          </cell>
          <cell r="AK488">
            <v>0</v>
          </cell>
          <cell r="AL488">
            <v>0</v>
          </cell>
          <cell r="AM488">
            <v>0</v>
          </cell>
          <cell r="AN488">
            <v>0</v>
          </cell>
          <cell r="AO488">
            <v>0</v>
          </cell>
          <cell r="AP488">
            <v>0</v>
          </cell>
          <cell r="AQ488">
            <v>0</v>
          </cell>
          <cell r="AR488">
            <v>0</v>
          </cell>
          <cell r="AS488">
            <v>0</v>
          </cell>
          <cell r="AT488">
            <v>0</v>
          </cell>
          <cell r="AU488">
            <v>0</v>
          </cell>
          <cell r="AV488">
            <v>0</v>
          </cell>
          <cell r="AW488">
            <v>0</v>
          </cell>
          <cell r="AX488">
            <v>0</v>
          </cell>
          <cell r="AY488">
            <v>0</v>
          </cell>
          <cell r="AZ488">
            <v>0</v>
          </cell>
          <cell r="BA488">
            <v>0</v>
          </cell>
          <cell r="BB488">
            <v>0</v>
          </cell>
          <cell r="BC488">
            <v>0</v>
          </cell>
          <cell r="BD488">
            <v>0</v>
          </cell>
          <cell r="BE488">
            <v>0</v>
          </cell>
          <cell r="BF488">
            <v>0</v>
          </cell>
          <cell r="BG488">
            <v>0</v>
          </cell>
          <cell r="BH488">
            <v>0</v>
          </cell>
          <cell r="BI488">
            <v>0</v>
          </cell>
          <cell r="BJ488">
            <v>0</v>
          </cell>
          <cell r="BK488">
            <v>0</v>
          </cell>
          <cell r="BL488">
            <v>0</v>
          </cell>
          <cell r="BM488">
            <v>0</v>
          </cell>
          <cell r="BN488">
            <v>0</v>
          </cell>
          <cell r="BO488">
            <v>0</v>
          </cell>
          <cell r="BP488">
            <v>0</v>
          </cell>
          <cell r="BQ488">
            <v>0</v>
          </cell>
          <cell r="BR488">
            <v>0</v>
          </cell>
          <cell r="BS488">
            <v>0</v>
          </cell>
          <cell r="BT488">
            <v>0</v>
          </cell>
          <cell r="BU488">
            <v>0</v>
          </cell>
          <cell r="BV488">
            <v>0</v>
          </cell>
          <cell r="BW488">
            <v>0</v>
          </cell>
          <cell r="BX488">
            <v>0</v>
          </cell>
          <cell r="BY488">
            <v>0</v>
          </cell>
          <cell r="BZ488">
            <v>0</v>
          </cell>
          <cell r="CA488">
            <v>0</v>
          </cell>
          <cell r="CB488">
            <v>0</v>
          </cell>
          <cell r="CC488">
            <v>0</v>
          </cell>
          <cell r="CD488">
            <v>0</v>
          </cell>
          <cell r="CE488">
            <v>0</v>
          </cell>
          <cell r="CF488">
            <v>0</v>
          </cell>
          <cell r="CG488">
            <v>0</v>
          </cell>
          <cell r="CH488">
            <v>0</v>
          </cell>
          <cell r="CI488">
            <v>0</v>
          </cell>
          <cell r="CJ488">
            <v>0</v>
          </cell>
          <cell r="CK488">
            <v>0</v>
          </cell>
          <cell r="CL488">
            <v>0</v>
          </cell>
          <cell r="CM488">
            <v>0</v>
          </cell>
          <cell r="CN488">
            <v>0</v>
          </cell>
          <cell r="CO488">
            <v>0</v>
          </cell>
          <cell r="CP488">
            <v>0</v>
          </cell>
          <cell r="CQ488">
            <v>0</v>
          </cell>
          <cell r="CR488">
            <v>0</v>
          </cell>
          <cell r="CS488">
            <v>0</v>
          </cell>
          <cell r="CT488">
            <v>0</v>
          </cell>
          <cell r="CU488">
            <v>0</v>
          </cell>
          <cell r="CV488">
            <v>0</v>
          </cell>
          <cell r="CW488">
            <v>0</v>
          </cell>
          <cell r="CX488">
            <v>0</v>
          </cell>
          <cell r="CY488">
            <v>0</v>
          </cell>
          <cell r="CZ488">
            <v>0</v>
          </cell>
          <cell r="DA488">
            <v>0</v>
          </cell>
          <cell r="DB488">
            <v>0</v>
          </cell>
          <cell r="DC488">
            <v>0</v>
          </cell>
          <cell r="DD488">
            <v>0</v>
          </cell>
          <cell r="DE488">
            <v>0</v>
          </cell>
          <cell r="DF488">
            <v>0</v>
          </cell>
          <cell r="DG488">
            <v>0</v>
          </cell>
          <cell r="DH488">
            <v>0</v>
          </cell>
          <cell r="DI488">
            <v>0</v>
          </cell>
          <cell r="DJ488">
            <v>0</v>
          </cell>
          <cell r="DK488">
            <v>0</v>
          </cell>
          <cell r="DL488">
            <v>0</v>
          </cell>
          <cell r="DM488">
            <v>0</v>
          </cell>
          <cell r="DN488">
            <v>0</v>
          </cell>
          <cell r="DO488">
            <v>0</v>
          </cell>
          <cell r="DP488">
            <v>0</v>
          </cell>
          <cell r="DQ488">
            <v>0</v>
          </cell>
          <cell r="DR488">
            <v>0</v>
          </cell>
          <cell r="DS488">
            <v>0</v>
          </cell>
          <cell r="DT488">
            <v>0</v>
          </cell>
          <cell r="DU488">
            <v>0</v>
          </cell>
          <cell r="DV488">
            <v>0</v>
          </cell>
          <cell r="DW488">
            <v>0</v>
          </cell>
          <cell r="DX488">
            <v>0</v>
          </cell>
          <cell r="DY488">
            <v>0</v>
          </cell>
          <cell r="DZ488">
            <v>0</v>
          </cell>
          <cell r="EA488">
            <v>0</v>
          </cell>
          <cell r="EB488">
            <v>0</v>
          </cell>
          <cell r="EC488">
            <v>0</v>
          </cell>
          <cell r="ED488">
            <v>0</v>
          </cell>
        </row>
        <row r="489"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0</v>
          </cell>
          <cell r="X489">
            <v>0</v>
          </cell>
          <cell r="Y489">
            <v>0</v>
          </cell>
          <cell r="Z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0</v>
          </cell>
          <cell r="AE489">
            <v>0</v>
          </cell>
          <cell r="AF489">
            <v>0</v>
          </cell>
          <cell r="AG489">
            <v>0</v>
          </cell>
          <cell r="AH489">
            <v>0</v>
          </cell>
          <cell r="AI489">
            <v>0</v>
          </cell>
          <cell r="AJ489">
            <v>0</v>
          </cell>
          <cell r="AK489">
            <v>0</v>
          </cell>
          <cell r="AL489">
            <v>0</v>
          </cell>
          <cell r="AM489">
            <v>0</v>
          </cell>
          <cell r="AN489">
            <v>0</v>
          </cell>
          <cell r="AO489">
            <v>0</v>
          </cell>
          <cell r="AP489">
            <v>0</v>
          </cell>
          <cell r="AQ489">
            <v>0</v>
          </cell>
          <cell r="AR489">
            <v>0</v>
          </cell>
          <cell r="AS489">
            <v>0</v>
          </cell>
          <cell r="AT489">
            <v>0</v>
          </cell>
          <cell r="AU489">
            <v>0</v>
          </cell>
          <cell r="AV489">
            <v>0</v>
          </cell>
          <cell r="AW489">
            <v>0</v>
          </cell>
          <cell r="AX489">
            <v>0</v>
          </cell>
          <cell r="AY489">
            <v>0</v>
          </cell>
          <cell r="AZ489">
            <v>0</v>
          </cell>
          <cell r="BA489">
            <v>0</v>
          </cell>
          <cell r="BB489">
            <v>0</v>
          </cell>
          <cell r="BC489">
            <v>0</v>
          </cell>
          <cell r="BD489">
            <v>0</v>
          </cell>
          <cell r="BE489">
            <v>0</v>
          </cell>
          <cell r="BF489">
            <v>0</v>
          </cell>
          <cell r="BG489">
            <v>0</v>
          </cell>
          <cell r="BH489">
            <v>0</v>
          </cell>
          <cell r="BI489">
            <v>0</v>
          </cell>
          <cell r="BJ489">
            <v>0</v>
          </cell>
          <cell r="BK489">
            <v>0</v>
          </cell>
          <cell r="BL489">
            <v>0</v>
          </cell>
          <cell r="BM489">
            <v>0</v>
          </cell>
          <cell r="BN489">
            <v>0</v>
          </cell>
          <cell r="BO489">
            <v>0</v>
          </cell>
          <cell r="BP489">
            <v>0</v>
          </cell>
          <cell r="BQ489">
            <v>0</v>
          </cell>
          <cell r="BR489">
            <v>0</v>
          </cell>
          <cell r="BS489">
            <v>0</v>
          </cell>
          <cell r="BT489">
            <v>0</v>
          </cell>
          <cell r="BU489">
            <v>0</v>
          </cell>
          <cell r="BV489">
            <v>0</v>
          </cell>
          <cell r="BW489">
            <v>0</v>
          </cell>
          <cell r="BX489">
            <v>0</v>
          </cell>
          <cell r="BY489">
            <v>0</v>
          </cell>
          <cell r="BZ489">
            <v>0</v>
          </cell>
          <cell r="CA489">
            <v>0</v>
          </cell>
          <cell r="CB489">
            <v>0</v>
          </cell>
          <cell r="CC489">
            <v>0</v>
          </cell>
          <cell r="CD489">
            <v>0</v>
          </cell>
          <cell r="CE489">
            <v>0</v>
          </cell>
          <cell r="CF489">
            <v>0</v>
          </cell>
          <cell r="CG489">
            <v>0</v>
          </cell>
          <cell r="CH489">
            <v>0</v>
          </cell>
          <cell r="CI489">
            <v>0</v>
          </cell>
          <cell r="CJ489">
            <v>0</v>
          </cell>
          <cell r="CK489">
            <v>0</v>
          </cell>
          <cell r="CL489">
            <v>0</v>
          </cell>
          <cell r="CM489">
            <v>0</v>
          </cell>
          <cell r="CN489">
            <v>0</v>
          </cell>
          <cell r="CO489">
            <v>0</v>
          </cell>
          <cell r="CP489">
            <v>0</v>
          </cell>
          <cell r="CQ489">
            <v>0</v>
          </cell>
          <cell r="CR489">
            <v>0</v>
          </cell>
          <cell r="CS489">
            <v>0</v>
          </cell>
          <cell r="CT489">
            <v>0</v>
          </cell>
          <cell r="CU489">
            <v>0</v>
          </cell>
          <cell r="CV489">
            <v>0</v>
          </cell>
          <cell r="CW489">
            <v>0</v>
          </cell>
          <cell r="CX489">
            <v>0</v>
          </cell>
          <cell r="CY489">
            <v>0</v>
          </cell>
          <cell r="CZ489">
            <v>0</v>
          </cell>
          <cell r="DA489">
            <v>0</v>
          </cell>
          <cell r="DB489">
            <v>0</v>
          </cell>
          <cell r="DC489">
            <v>0</v>
          </cell>
          <cell r="DD489">
            <v>0</v>
          </cell>
          <cell r="DE489">
            <v>0</v>
          </cell>
          <cell r="DF489">
            <v>0</v>
          </cell>
          <cell r="DG489">
            <v>0</v>
          </cell>
          <cell r="DH489">
            <v>0</v>
          </cell>
          <cell r="DI489">
            <v>0</v>
          </cell>
          <cell r="DJ489">
            <v>0</v>
          </cell>
          <cell r="DK489">
            <v>0</v>
          </cell>
          <cell r="DL489">
            <v>0</v>
          </cell>
          <cell r="DM489">
            <v>0</v>
          </cell>
          <cell r="DN489">
            <v>0</v>
          </cell>
          <cell r="DO489">
            <v>0</v>
          </cell>
          <cell r="DP489">
            <v>0</v>
          </cell>
          <cell r="DQ489">
            <v>0</v>
          </cell>
          <cell r="DR489">
            <v>0</v>
          </cell>
          <cell r="DS489">
            <v>0</v>
          </cell>
          <cell r="DT489">
            <v>0</v>
          </cell>
          <cell r="DU489">
            <v>0</v>
          </cell>
          <cell r="DV489">
            <v>0</v>
          </cell>
          <cell r="DW489">
            <v>0</v>
          </cell>
          <cell r="DX489">
            <v>0</v>
          </cell>
          <cell r="DY489">
            <v>0</v>
          </cell>
          <cell r="DZ489">
            <v>0</v>
          </cell>
          <cell r="EA489">
            <v>0</v>
          </cell>
          <cell r="EB489">
            <v>0</v>
          </cell>
          <cell r="EC489">
            <v>0</v>
          </cell>
          <cell r="ED489">
            <v>0</v>
          </cell>
        </row>
        <row r="490">
          <cell r="F490">
            <v>0</v>
          </cell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R490">
            <v>0</v>
          </cell>
          <cell r="S490">
            <v>0</v>
          </cell>
          <cell r="T490">
            <v>0</v>
          </cell>
          <cell r="U490">
            <v>0</v>
          </cell>
          <cell r="V490">
            <v>0</v>
          </cell>
          <cell r="W490">
            <v>0</v>
          </cell>
          <cell r="X490">
            <v>0</v>
          </cell>
          <cell r="Y490">
            <v>0</v>
          </cell>
          <cell r="Z490">
            <v>0</v>
          </cell>
          <cell r="AA490">
            <v>0</v>
          </cell>
          <cell r="AB490">
            <v>0</v>
          </cell>
          <cell r="AC490">
            <v>0</v>
          </cell>
          <cell r="AD490">
            <v>0</v>
          </cell>
          <cell r="AE490">
            <v>0</v>
          </cell>
          <cell r="AF490">
            <v>0</v>
          </cell>
          <cell r="AG490">
            <v>0</v>
          </cell>
          <cell r="AH490">
            <v>0</v>
          </cell>
          <cell r="AI490">
            <v>0</v>
          </cell>
          <cell r="AJ490">
            <v>0</v>
          </cell>
          <cell r="AK490">
            <v>0</v>
          </cell>
          <cell r="AL490">
            <v>0</v>
          </cell>
          <cell r="AM490">
            <v>0</v>
          </cell>
          <cell r="AN490">
            <v>0</v>
          </cell>
          <cell r="AO490">
            <v>0</v>
          </cell>
          <cell r="AP490">
            <v>0</v>
          </cell>
          <cell r="AQ490">
            <v>0</v>
          </cell>
          <cell r="AR490">
            <v>0</v>
          </cell>
          <cell r="AS490">
            <v>0</v>
          </cell>
          <cell r="AT490">
            <v>0</v>
          </cell>
          <cell r="AU490">
            <v>0</v>
          </cell>
          <cell r="AV490">
            <v>0</v>
          </cell>
          <cell r="AW490">
            <v>0</v>
          </cell>
          <cell r="AX490">
            <v>0</v>
          </cell>
          <cell r="AY490">
            <v>0</v>
          </cell>
          <cell r="AZ490">
            <v>0</v>
          </cell>
          <cell r="BA490">
            <v>0</v>
          </cell>
          <cell r="BB490">
            <v>0</v>
          </cell>
          <cell r="BC490">
            <v>0</v>
          </cell>
          <cell r="BD490">
            <v>0</v>
          </cell>
          <cell r="BE490">
            <v>0</v>
          </cell>
          <cell r="BF490">
            <v>0</v>
          </cell>
          <cell r="BG490">
            <v>0</v>
          </cell>
          <cell r="BH490">
            <v>0</v>
          </cell>
          <cell r="BI490">
            <v>0</v>
          </cell>
          <cell r="BJ490">
            <v>0</v>
          </cell>
          <cell r="BK490">
            <v>0</v>
          </cell>
          <cell r="BL490">
            <v>0</v>
          </cell>
          <cell r="BM490">
            <v>0</v>
          </cell>
          <cell r="BN490">
            <v>0</v>
          </cell>
          <cell r="BO490">
            <v>0</v>
          </cell>
          <cell r="BP490">
            <v>0</v>
          </cell>
          <cell r="BQ490">
            <v>0</v>
          </cell>
          <cell r="BR490">
            <v>0</v>
          </cell>
          <cell r="BS490">
            <v>0</v>
          </cell>
          <cell r="BT490">
            <v>0</v>
          </cell>
          <cell r="BU490">
            <v>0</v>
          </cell>
          <cell r="BV490">
            <v>0</v>
          </cell>
          <cell r="BW490">
            <v>0</v>
          </cell>
          <cell r="BX490">
            <v>0</v>
          </cell>
          <cell r="BY490">
            <v>0</v>
          </cell>
          <cell r="BZ490">
            <v>0</v>
          </cell>
          <cell r="CA490">
            <v>0</v>
          </cell>
          <cell r="CB490">
            <v>0</v>
          </cell>
          <cell r="CC490">
            <v>0</v>
          </cell>
          <cell r="CD490">
            <v>0</v>
          </cell>
          <cell r="CE490">
            <v>0</v>
          </cell>
          <cell r="CF490">
            <v>0</v>
          </cell>
          <cell r="CG490">
            <v>0</v>
          </cell>
          <cell r="CH490">
            <v>0</v>
          </cell>
          <cell r="CI490">
            <v>0</v>
          </cell>
          <cell r="CJ490">
            <v>0</v>
          </cell>
          <cell r="CK490">
            <v>0</v>
          </cell>
          <cell r="CL490">
            <v>0</v>
          </cell>
          <cell r="CM490">
            <v>0</v>
          </cell>
          <cell r="CN490">
            <v>0</v>
          </cell>
          <cell r="CO490">
            <v>0</v>
          </cell>
          <cell r="CP490">
            <v>0</v>
          </cell>
          <cell r="CQ490">
            <v>0</v>
          </cell>
          <cell r="CR490">
            <v>0</v>
          </cell>
          <cell r="CS490">
            <v>0</v>
          </cell>
          <cell r="CT490">
            <v>0</v>
          </cell>
          <cell r="CU490">
            <v>0</v>
          </cell>
          <cell r="CV490">
            <v>0</v>
          </cell>
          <cell r="CW490">
            <v>0</v>
          </cell>
          <cell r="CX490">
            <v>0</v>
          </cell>
          <cell r="CY490">
            <v>0</v>
          </cell>
          <cell r="CZ490">
            <v>0</v>
          </cell>
          <cell r="DA490">
            <v>0</v>
          </cell>
          <cell r="DB490">
            <v>0</v>
          </cell>
          <cell r="DC490">
            <v>0</v>
          </cell>
          <cell r="DD490">
            <v>0</v>
          </cell>
          <cell r="DE490">
            <v>0</v>
          </cell>
          <cell r="DF490">
            <v>0</v>
          </cell>
          <cell r="DG490">
            <v>0</v>
          </cell>
          <cell r="DH490">
            <v>0</v>
          </cell>
          <cell r="DI490">
            <v>0</v>
          </cell>
          <cell r="DJ490">
            <v>0</v>
          </cell>
          <cell r="DK490">
            <v>0</v>
          </cell>
          <cell r="DL490">
            <v>0</v>
          </cell>
          <cell r="DM490">
            <v>0</v>
          </cell>
          <cell r="DN490">
            <v>0</v>
          </cell>
          <cell r="DO490">
            <v>0</v>
          </cell>
          <cell r="DP490">
            <v>0</v>
          </cell>
          <cell r="DQ490">
            <v>0</v>
          </cell>
          <cell r="DR490">
            <v>0</v>
          </cell>
          <cell r="DS490">
            <v>0</v>
          </cell>
          <cell r="DT490">
            <v>0</v>
          </cell>
          <cell r="DU490">
            <v>0</v>
          </cell>
          <cell r="DV490">
            <v>0</v>
          </cell>
          <cell r="DW490">
            <v>0</v>
          </cell>
          <cell r="DX490">
            <v>0</v>
          </cell>
          <cell r="DY490">
            <v>0</v>
          </cell>
          <cell r="DZ490">
            <v>0</v>
          </cell>
          <cell r="EA490">
            <v>0</v>
          </cell>
          <cell r="EB490">
            <v>0</v>
          </cell>
          <cell r="EC490">
            <v>0</v>
          </cell>
          <cell r="ED490">
            <v>0</v>
          </cell>
        </row>
        <row r="491"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  <cell r="Q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0</v>
          </cell>
          <cell r="AA491">
            <v>0</v>
          </cell>
          <cell r="AB491">
            <v>0</v>
          </cell>
          <cell r="AC491">
            <v>0</v>
          </cell>
          <cell r="AD491">
            <v>0</v>
          </cell>
          <cell r="AE491">
            <v>0</v>
          </cell>
          <cell r="AF491">
            <v>0</v>
          </cell>
          <cell r="AG491">
            <v>0</v>
          </cell>
          <cell r="AH491">
            <v>0</v>
          </cell>
          <cell r="AI491">
            <v>0</v>
          </cell>
          <cell r="AJ491">
            <v>0</v>
          </cell>
          <cell r="AK491">
            <v>0</v>
          </cell>
          <cell r="AL491">
            <v>0</v>
          </cell>
          <cell r="AM491">
            <v>0</v>
          </cell>
          <cell r="AN491">
            <v>0</v>
          </cell>
          <cell r="AO491">
            <v>0</v>
          </cell>
          <cell r="AP491">
            <v>0</v>
          </cell>
          <cell r="AQ491">
            <v>0</v>
          </cell>
          <cell r="AR491">
            <v>0</v>
          </cell>
          <cell r="AS491">
            <v>0</v>
          </cell>
          <cell r="AT491">
            <v>0</v>
          </cell>
          <cell r="AU491">
            <v>0</v>
          </cell>
          <cell r="AV491">
            <v>0</v>
          </cell>
          <cell r="AW491">
            <v>0</v>
          </cell>
          <cell r="AX491">
            <v>0</v>
          </cell>
          <cell r="AY491">
            <v>0</v>
          </cell>
          <cell r="AZ491">
            <v>0</v>
          </cell>
          <cell r="BA491">
            <v>0</v>
          </cell>
          <cell r="BB491">
            <v>0</v>
          </cell>
          <cell r="BC491">
            <v>0</v>
          </cell>
          <cell r="BD491">
            <v>0</v>
          </cell>
          <cell r="BE491">
            <v>0</v>
          </cell>
          <cell r="BF491">
            <v>0</v>
          </cell>
          <cell r="BG491">
            <v>0</v>
          </cell>
          <cell r="BH491">
            <v>0</v>
          </cell>
          <cell r="BI491">
            <v>0</v>
          </cell>
          <cell r="BJ491">
            <v>0</v>
          </cell>
          <cell r="BK491">
            <v>0</v>
          </cell>
          <cell r="BL491">
            <v>0</v>
          </cell>
          <cell r="BM491">
            <v>0</v>
          </cell>
          <cell r="BN491">
            <v>0</v>
          </cell>
          <cell r="BO491">
            <v>0</v>
          </cell>
          <cell r="BP491">
            <v>0</v>
          </cell>
          <cell r="BQ491">
            <v>0</v>
          </cell>
          <cell r="BR491">
            <v>0</v>
          </cell>
          <cell r="BS491">
            <v>0</v>
          </cell>
          <cell r="BT491">
            <v>0</v>
          </cell>
          <cell r="BU491">
            <v>0</v>
          </cell>
          <cell r="BV491">
            <v>0</v>
          </cell>
          <cell r="BW491">
            <v>0</v>
          </cell>
          <cell r="BX491">
            <v>0</v>
          </cell>
          <cell r="BY491">
            <v>0</v>
          </cell>
          <cell r="BZ491">
            <v>0</v>
          </cell>
          <cell r="CA491">
            <v>0</v>
          </cell>
          <cell r="CB491">
            <v>0</v>
          </cell>
          <cell r="CC491">
            <v>0</v>
          </cell>
          <cell r="CD491">
            <v>0</v>
          </cell>
          <cell r="CE491">
            <v>0</v>
          </cell>
          <cell r="CF491">
            <v>0</v>
          </cell>
          <cell r="CG491">
            <v>0</v>
          </cell>
          <cell r="CH491">
            <v>0</v>
          </cell>
          <cell r="CI491">
            <v>0</v>
          </cell>
          <cell r="CJ491">
            <v>0</v>
          </cell>
          <cell r="CK491">
            <v>0</v>
          </cell>
          <cell r="CL491">
            <v>0</v>
          </cell>
          <cell r="CM491">
            <v>0</v>
          </cell>
          <cell r="CN491">
            <v>0</v>
          </cell>
          <cell r="CO491">
            <v>0</v>
          </cell>
          <cell r="CP491">
            <v>0</v>
          </cell>
          <cell r="CQ491">
            <v>0</v>
          </cell>
          <cell r="CR491">
            <v>0</v>
          </cell>
          <cell r="CS491">
            <v>0</v>
          </cell>
          <cell r="CT491">
            <v>0</v>
          </cell>
          <cell r="CU491">
            <v>0</v>
          </cell>
          <cell r="CV491">
            <v>0</v>
          </cell>
          <cell r="CW491">
            <v>0</v>
          </cell>
          <cell r="CX491">
            <v>0</v>
          </cell>
          <cell r="CY491">
            <v>0</v>
          </cell>
          <cell r="CZ491">
            <v>0</v>
          </cell>
          <cell r="DA491">
            <v>0</v>
          </cell>
          <cell r="DB491">
            <v>0</v>
          </cell>
          <cell r="DC491">
            <v>0</v>
          </cell>
          <cell r="DD491">
            <v>0</v>
          </cell>
          <cell r="DE491">
            <v>0</v>
          </cell>
          <cell r="DF491">
            <v>0</v>
          </cell>
          <cell r="DG491">
            <v>0</v>
          </cell>
          <cell r="DH491">
            <v>0</v>
          </cell>
          <cell r="DI491">
            <v>0</v>
          </cell>
          <cell r="DJ491">
            <v>0</v>
          </cell>
          <cell r="DK491">
            <v>0</v>
          </cell>
          <cell r="DL491">
            <v>0</v>
          </cell>
          <cell r="DM491">
            <v>0</v>
          </cell>
          <cell r="DN491">
            <v>0</v>
          </cell>
          <cell r="DO491">
            <v>0</v>
          </cell>
          <cell r="DP491">
            <v>0</v>
          </cell>
          <cell r="DQ491">
            <v>0</v>
          </cell>
          <cell r="DR491">
            <v>0</v>
          </cell>
          <cell r="DS491">
            <v>0</v>
          </cell>
          <cell r="DT491">
            <v>0</v>
          </cell>
          <cell r="DU491">
            <v>0</v>
          </cell>
          <cell r="DV491">
            <v>0</v>
          </cell>
          <cell r="DW491">
            <v>0</v>
          </cell>
          <cell r="DX491">
            <v>0</v>
          </cell>
          <cell r="DY491">
            <v>0</v>
          </cell>
          <cell r="DZ491">
            <v>0</v>
          </cell>
          <cell r="EA491">
            <v>0</v>
          </cell>
          <cell r="EB491">
            <v>0</v>
          </cell>
          <cell r="EC491">
            <v>0</v>
          </cell>
          <cell r="ED491">
            <v>0</v>
          </cell>
        </row>
        <row r="492"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0</v>
          </cell>
          <cell r="V492">
            <v>0</v>
          </cell>
          <cell r="W492">
            <v>0</v>
          </cell>
          <cell r="X492">
            <v>0</v>
          </cell>
          <cell r="Y492">
            <v>0</v>
          </cell>
          <cell r="Z492">
            <v>0</v>
          </cell>
          <cell r="AA492">
            <v>0</v>
          </cell>
          <cell r="AB492">
            <v>0</v>
          </cell>
          <cell r="AC492">
            <v>0</v>
          </cell>
          <cell r="AD492">
            <v>0</v>
          </cell>
          <cell r="AE492">
            <v>0</v>
          </cell>
          <cell r="AF492">
            <v>0</v>
          </cell>
          <cell r="AG492">
            <v>0</v>
          </cell>
          <cell r="AH492">
            <v>0</v>
          </cell>
          <cell r="AI492">
            <v>0</v>
          </cell>
          <cell r="AJ492">
            <v>0</v>
          </cell>
          <cell r="AK492">
            <v>0</v>
          </cell>
          <cell r="AL492">
            <v>0</v>
          </cell>
          <cell r="AM492">
            <v>0</v>
          </cell>
          <cell r="AN492">
            <v>0</v>
          </cell>
          <cell r="AO492">
            <v>0</v>
          </cell>
          <cell r="AP492">
            <v>0</v>
          </cell>
          <cell r="AQ492">
            <v>0</v>
          </cell>
          <cell r="AR492">
            <v>0</v>
          </cell>
          <cell r="AS492">
            <v>0</v>
          </cell>
          <cell r="AT492">
            <v>0</v>
          </cell>
          <cell r="AU492">
            <v>0</v>
          </cell>
          <cell r="AV492">
            <v>0</v>
          </cell>
          <cell r="AW492">
            <v>0</v>
          </cell>
          <cell r="AX492">
            <v>0</v>
          </cell>
          <cell r="AY492">
            <v>0</v>
          </cell>
          <cell r="AZ492">
            <v>0</v>
          </cell>
          <cell r="BA492">
            <v>0</v>
          </cell>
          <cell r="BB492">
            <v>0</v>
          </cell>
          <cell r="BC492">
            <v>0</v>
          </cell>
          <cell r="BD492">
            <v>0</v>
          </cell>
          <cell r="BE492">
            <v>0</v>
          </cell>
          <cell r="BF492">
            <v>0</v>
          </cell>
          <cell r="BG492">
            <v>0</v>
          </cell>
          <cell r="BH492">
            <v>0</v>
          </cell>
          <cell r="BI492">
            <v>0</v>
          </cell>
          <cell r="BJ492">
            <v>0</v>
          </cell>
          <cell r="BK492">
            <v>0</v>
          </cell>
          <cell r="BL492">
            <v>0</v>
          </cell>
          <cell r="BM492">
            <v>0</v>
          </cell>
          <cell r="BN492">
            <v>0</v>
          </cell>
          <cell r="BO492">
            <v>0</v>
          </cell>
          <cell r="BP492">
            <v>0</v>
          </cell>
          <cell r="BQ492">
            <v>0</v>
          </cell>
          <cell r="BR492">
            <v>0</v>
          </cell>
          <cell r="BS492">
            <v>0</v>
          </cell>
          <cell r="BT492">
            <v>0</v>
          </cell>
          <cell r="BU492">
            <v>0</v>
          </cell>
          <cell r="BV492">
            <v>0</v>
          </cell>
          <cell r="BW492">
            <v>0</v>
          </cell>
          <cell r="BX492">
            <v>0</v>
          </cell>
          <cell r="BY492">
            <v>0</v>
          </cell>
          <cell r="BZ492">
            <v>0</v>
          </cell>
          <cell r="CA492">
            <v>0</v>
          </cell>
          <cell r="CB492">
            <v>0</v>
          </cell>
          <cell r="CC492">
            <v>0</v>
          </cell>
          <cell r="CD492">
            <v>0</v>
          </cell>
          <cell r="CE492">
            <v>0</v>
          </cell>
          <cell r="CF492">
            <v>0</v>
          </cell>
          <cell r="CG492">
            <v>0</v>
          </cell>
          <cell r="CH492">
            <v>0</v>
          </cell>
          <cell r="CI492">
            <v>0</v>
          </cell>
          <cell r="CJ492">
            <v>0</v>
          </cell>
          <cell r="CK492">
            <v>0</v>
          </cell>
          <cell r="CL492">
            <v>0</v>
          </cell>
          <cell r="CM492">
            <v>0</v>
          </cell>
          <cell r="CN492">
            <v>0</v>
          </cell>
          <cell r="CO492">
            <v>0</v>
          </cell>
          <cell r="CP492">
            <v>0</v>
          </cell>
          <cell r="CQ492">
            <v>0</v>
          </cell>
          <cell r="CR492">
            <v>0</v>
          </cell>
          <cell r="CS492">
            <v>0</v>
          </cell>
          <cell r="CT492">
            <v>0</v>
          </cell>
          <cell r="CU492">
            <v>0</v>
          </cell>
          <cell r="CV492">
            <v>0</v>
          </cell>
          <cell r="CW492">
            <v>0</v>
          </cell>
          <cell r="CX492">
            <v>0</v>
          </cell>
          <cell r="CY492">
            <v>0</v>
          </cell>
          <cell r="CZ492">
            <v>0</v>
          </cell>
          <cell r="DA492">
            <v>0</v>
          </cell>
          <cell r="DB492">
            <v>0</v>
          </cell>
          <cell r="DC492">
            <v>0</v>
          </cell>
          <cell r="DD492">
            <v>0</v>
          </cell>
          <cell r="DE492">
            <v>0</v>
          </cell>
          <cell r="DF492">
            <v>0</v>
          </cell>
          <cell r="DG492">
            <v>0</v>
          </cell>
          <cell r="DH492">
            <v>0</v>
          </cell>
          <cell r="DI492">
            <v>0</v>
          </cell>
          <cell r="DJ492">
            <v>0</v>
          </cell>
          <cell r="DK492">
            <v>0</v>
          </cell>
          <cell r="DL492">
            <v>0</v>
          </cell>
          <cell r="DM492">
            <v>0</v>
          </cell>
          <cell r="DN492">
            <v>0</v>
          </cell>
          <cell r="DO492">
            <v>0</v>
          </cell>
          <cell r="DP492">
            <v>0</v>
          </cell>
          <cell r="DQ492">
            <v>0</v>
          </cell>
          <cell r="DR492">
            <v>0</v>
          </cell>
          <cell r="DS492">
            <v>0</v>
          </cell>
          <cell r="DT492">
            <v>0</v>
          </cell>
          <cell r="DU492">
            <v>0</v>
          </cell>
          <cell r="DV492">
            <v>0</v>
          </cell>
          <cell r="DW492">
            <v>0</v>
          </cell>
          <cell r="DX492">
            <v>0</v>
          </cell>
          <cell r="DY492">
            <v>0</v>
          </cell>
          <cell r="DZ492">
            <v>0</v>
          </cell>
          <cell r="EA492">
            <v>0</v>
          </cell>
          <cell r="EB492">
            <v>0</v>
          </cell>
          <cell r="EC492">
            <v>0</v>
          </cell>
          <cell r="ED492">
            <v>0</v>
          </cell>
        </row>
        <row r="493"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  <cell r="V493">
            <v>0</v>
          </cell>
          <cell r="W493">
            <v>0</v>
          </cell>
          <cell r="X493">
            <v>0</v>
          </cell>
          <cell r="Y493">
            <v>0</v>
          </cell>
          <cell r="Z493">
            <v>0</v>
          </cell>
          <cell r="AA493">
            <v>0</v>
          </cell>
          <cell r="AB493">
            <v>0</v>
          </cell>
          <cell r="AC493">
            <v>0</v>
          </cell>
          <cell r="AD493">
            <v>0</v>
          </cell>
          <cell r="AE493">
            <v>0</v>
          </cell>
          <cell r="AF493">
            <v>0</v>
          </cell>
          <cell r="AG493">
            <v>0</v>
          </cell>
          <cell r="AH493">
            <v>0</v>
          </cell>
          <cell r="AI493">
            <v>0</v>
          </cell>
          <cell r="AJ493">
            <v>0</v>
          </cell>
          <cell r="AK493">
            <v>0</v>
          </cell>
          <cell r="AL493">
            <v>0</v>
          </cell>
          <cell r="AM493">
            <v>0</v>
          </cell>
          <cell r="AN493">
            <v>0</v>
          </cell>
          <cell r="AO493">
            <v>0</v>
          </cell>
          <cell r="AP493">
            <v>0</v>
          </cell>
          <cell r="AQ493">
            <v>0</v>
          </cell>
          <cell r="AR493">
            <v>0</v>
          </cell>
          <cell r="AS493">
            <v>0</v>
          </cell>
          <cell r="AT493">
            <v>0</v>
          </cell>
          <cell r="AU493">
            <v>0</v>
          </cell>
          <cell r="AV493">
            <v>0</v>
          </cell>
          <cell r="AW493">
            <v>0</v>
          </cell>
          <cell r="AX493">
            <v>0</v>
          </cell>
          <cell r="AY493">
            <v>0</v>
          </cell>
          <cell r="AZ493">
            <v>0</v>
          </cell>
          <cell r="BA493">
            <v>0</v>
          </cell>
          <cell r="BB493">
            <v>0</v>
          </cell>
          <cell r="BC493">
            <v>0</v>
          </cell>
          <cell r="BD493">
            <v>0</v>
          </cell>
          <cell r="BE493">
            <v>0</v>
          </cell>
          <cell r="BF493">
            <v>0</v>
          </cell>
          <cell r="BG493">
            <v>0</v>
          </cell>
          <cell r="BH493">
            <v>0</v>
          </cell>
          <cell r="BI493">
            <v>0</v>
          </cell>
          <cell r="BJ493">
            <v>0</v>
          </cell>
          <cell r="BK493">
            <v>0</v>
          </cell>
          <cell r="BL493">
            <v>0</v>
          </cell>
          <cell r="BM493">
            <v>0</v>
          </cell>
          <cell r="BN493">
            <v>0</v>
          </cell>
          <cell r="BO493">
            <v>0</v>
          </cell>
          <cell r="BP493">
            <v>0</v>
          </cell>
          <cell r="BQ493">
            <v>0</v>
          </cell>
          <cell r="BR493">
            <v>0</v>
          </cell>
          <cell r="BS493">
            <v>0</v>
          </cell>
          <cell r="BT493">
            <v>0</v>
          </cell>
          <cell r="BU493">
            <v>0</v>
          </cell>
          <cell r="BV493">
            <v>0</v>
          </cell>
          <cell r="BW493">
            <v>0</v>
          </cell>
          <cell r="BX493">
            <v>0</v>
          </cell>
          <cell r="BY493">
            <v>0</v>
          </cell>
          <cell r="BZ493">
            <v>0</v>
          </cell>
          <cell r="CA493">
            <v>0</v>
          </cell>
          <cell r="CB493">
            <v>0</v>
          </cell>
          <cell r="CC493">
            <v>0</v>
          </cell>
          <cell r="CD493">
            <v>0</v>
          </cell>
          <cell r="CE493">
            <v>0</v>
          </cell>
          <cell r="CF493">
            <v>0</v>
          </cell>
          <cell r="CG493">
            <v>0</v>
          </cell>
          <cell r="CH493">
            <v>0</v>
          </cell>
          <cell r="CI493">
            <v>0</v>
          </cell>
          <cell r="CJ493">
            <v>0</v>
          </cell>
          <cell r="CK493">
            <v>0</v>
          </cell>
          <cell r="CL493">
            <v>0</v>
          </cell>
          <cell r="CM493">
            <v>0</v>
          </cell>
          <cell r="CN493">
            <v>0</v>
          </cell>
          <cell r="CO493">
            <v>0</v>
          </cell>
          <cell r="CP493">
            <v>0</v>
          </cell>
          <cell r="CQ493">
            <v>0</v>
          </cell>
          <cell r="CR493">
            <v>0</v>
          </cell>
          <cell r="CS493">
            <v>0</v>
          </cell>
          <cell r="CT493">
            <v>0</v>
          </cell>
          <cell r="CU493">
            <v>0</v>
          </cell>
          <cell r="CV493">
            <v>0</v>
          </cell>
          <cell r="CW493">
            <v>0</v>
          </cell>
          <cell r="CX493">
            <v>0</v>
          </cell>
          <cell r="CY493">
            <v>0</v>
          </cell>
          <cell r="CZ493">
            <v>0</v>
          </cell>
          <cell r="DA493">
            <v>0</v>
          </cell>
          <cell r="DB493">
            <v>0</v>
          </cell>
          <cell r="DC493">
            <v>0</v>
          </cell>
          <cell r="DD493">
            <v>0</v>
          </cell>
          <cell r="DE493">
            <v>0</v>
          </cell>
          <cell r="DF493">
            <v>0</v>
          </cell>
          <cell r="DG493">
            <v>0</v>
          </cell>
          <cell r="DH493">
            <v>0</v>
          </cell>
          <cell r="DI493">
            <v>0</v>
          </cell>
          <cell r="DJ493">
            <v>0</v>
          </cell>
          <cell r="DK493">
            <v>0</v>
          </cell>
          <cell r="DL493">
            <v>0</v>
          </cell>
          <cell r="DM493">
            <v>0</v>
          </cell>
          <cell r="DN493">
            <v>0</v>
          </cell>
          <cell r="DO493">
            <v>0</v>
          </cell>
          <cell r="DP493">
            <v>0</v>
          </cell>
          <cell r="DQ493">
            <v>0</v>
          </cell>
          <cell r="DR493">
            <v>0</v>
          </cell>
          <cell r="DS493">
            <v>0</v>
          </cell>
          <cell r="DT493">
            <v>0</v>
          </cell>
          <cell r="DU493">
            <v>0</v>
          </cell>
          <cell r="DV493">
            <v>0</v>
          </cell>
          <cell r="DW493">
            <v>0</v>
          </cell>
          <cell r="DX493">
            <v>0</v>
          </cell>
          <cell r="DY493">
            <v>0</v>
          </cell>
          <cell r="DZ493">
            <v>0</v>
          </cell>
          <cell r="EA493">
            <v>0</v>
          </cell>
          <cell r="EB493">
            <v>0</v>
          </cell>
          <cell r="EC493">
            <v>0</v>
          </cell>
          <cell r="ED493">
            <v>0</v>
          </cell>
        </row>
        <row r="494"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  <cell r="Y494">
            <v>0</v>
          </cell>
          <cell r="Z494">
            <v>0</v>
          </cell>
          <cell r="AA494">
            <v>0</v>
          </cell>
          <cell r="AB494">
            <v>0</v>
          </cell>
          <cell r="AC494">
            <v>0</v>
          </cell>
          <cell r="AD494">
            <v>0</v>
          </cell>
          <cell r="AE494">
            <v>0</v>
          </cell>
          <cell r="AF494">
            <v>0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  <cell r="AK494">
            <v>0</v>
          </cell>
          <cell r="AL494">
            <v>0</v>
          </cell>
          <cell r="AM494">
            <v>0</v>
          </cell>
          <cell r="AN494">
            <v>0</v>
          </cell>
          <cell r="AO494">
            <v>0</v>
          </cell>
          <cell r="AP494">
            <v>0</v>
          </cell>
          <cell r="AQ494">
            <v>0</v>
          </cell>
          <cell r="AR494">
            <v>0</v>
          </cell>
          <cell r="AS494">
            <v>0</v>
          </cell>
          <cell r="AT494">
            <v>0</v>
          </cell>
          <cell r="AU494">
            <v>0</v>
          </cell>
          <cell r="AV494">
            <v>0</v>
          </cell>
          <cell r="AW494">
            <v>0</v>
          </cell>
          <cell r="AX494">
            <v>0</v>
          </cell>
          <cell r="AY494">
            <v>0</v>
          </cell>
          <cell r="AZ494">
            <v>0</v>
          </cell>
          <cell r="BA494">
            <v>0</v>
          </cell>
          <cell r="BB494">
            <v>0</v>
          </cell>
          <cell r="BC494">
            <v>0</v>
          </cell>
          <cell r="BD494">
            <v>0</v>
          </cell>
          <cell r="BE494">
            <v>0</v>
          </cell>
          <cell r="BF494">
            <v>0</v>
          </cell>
          <cell r="BG494">
            <v>0</v>
          </cell>
          <cell r="BH494">
            <v>0</v>
          </cell>
          <cell r="BI494">
            <v>0</v>
          </cell>
          <cell r="BJ494">
            <v>0</v>
          </cell>
          <cell r="BK494">
            <v>0</v>
          </cell>
          <cell r="BL494">
            <v>0</v>
          </cell>
          <cell r="BM494">
            <v>0</v>
          </cell>
          <cell r="BN494">
            <v>0</v>
          </cell>
          <cell r="BO494">
            <v>0</v>
          </cell>
          <cell r="BP494">
            <v>0</v>
          </cell>
          <cell r="BQ494">
            <v>0</v>
          </cell>
          <cell r="BR494">
            <v>0</v>
          </cell>
          <cell r="BS494">
            <v>0</v>
          </cell>
          <cell r="BT494">
            <v>0</v>
          </cell>
          <cell r="BU494">
            <v>0</v>
          </cell>
          <cell r="BV494">
            <v>0</v>
          </cell>
          <cell r="BW494">
            <v>0</v>
          </cell>
          <cell r="BX494">
            <v>0</v>
          </cell>
          <cell r="BY494">
            <v>0</v>
          </cell>
          <cell r="BZ494">
            <v>0</v>
          </cell>
          <cell r="CA494">
            <v>0</v>
          </cell>
          <cell r="CB494">
            <v>0</v>
          </cell>
          <cell r="CC494">
            <v>0</v>
          </cell>
          <cell r="CD494">
            <v>0</v>
          </cell>
          <cell r="CE494">
            <v>0</v>
          </cell>
          <cell r="CF494">
            <v>0</v>
          </cell>
          <cell r="CG494">
            <v>0</v>
          </cell>
          <cell r="CH494">
            <v>0</v>
          </cell>
          <cell r="CI494">
            <v>0</v>
          </cell>
          <cell r="CJ494">
            <v>0</v>
          </cell>
          <cell r="CK494">
            <v>0</v>
          </cell>
          <cell r="CL494">
            <v>0</v>
          </cell>
          <cell r="CM494">
            <v>0</v>
          </cell>
          <cell r="CN494">
            <v>0</v>
          </cell>
          <cell r="CO494">
            <v>0</v>
          </cell>
          <cell r="CP494">
            <v>0</v>
          </cell>
          <cell r="CQ494">
            <v>0</v>
          </cell>
          <cell r="CR494">
            <v>0</v>
          </cell>
          <cell r="CS494">
            <v>0</v>
          </cell>
          <cell r="CT494">
            <v>0</v>
          </cell>
          <cell r="CU494">
            <v>0</v>
          </cell>
          <cell r="CV494">
            <v>0</v>
          </cell>
          <cell r="CW494">
            <v>0</v>
          </cell>
          <cell r="CX494">
            <v>0</v>
          </cell>
          <cell r="CY494">
            <v>0</v>
          </cell>
          <cell r="CZ494">
            <v>0</v>
          </cell>
          <cell r="DA494">
            <v>0</v>
          </cell>
          <cell r="DB494">
            <v>0</v>
          </cell>
          <cell r="DC494">
            <v>0</v>
          </cell>
          <cell r="DD494">
            <v>0</v>
          </cell>
          <cell r="DE494">
            <v>0</v>
          </cell>
          <cell r="DF494">
            <v>0</v>
          </cell>
          <cell r="DG494">
            <v>0</v>
          </cell>
          <cell r="DH494">
            <v>0</v>
          </cell>
          <cell r="DI494">
            <v>0</v>
          </cell>
          <cell r="DJ494">
            <v>0</v>
          </cell>
          <cell r="DK494">
            <v>0</v>
          </cell>
          <cell r="DL494">
            <v>0</v>
          </cell>
          <cell r="DM494">
            <v>0</v>
          </cell>
          <cell r="DN494">
            <v>0</v>
          </cell>
          <cell r="DO494">
            <v>0</v>
          </cell>
          <cell r="DP494">
            <v>0</v>
          </cell>
          <cell r="DQ494">
            <v>0</v>
          </cell>
          <cell r="DR494">
            <v>0</v>
          </cell>
          <cell r="DS494">
            <v>0</v>
          </cell>
          <cell r="DT494">
            <v>0</v>
          </cell>
          <cell r="DU494">
            <v>0</v>
          </cell>
          <cell r="DV494">
            <v>0</v>
          </cell>
          <cell r="DW494">
            <v>0</v>
          </cell>
          <cell r="DX494">
            <v>0</v>
          </cell>
          <cell r="DY494">
            <v>0</v>
          </cell>
          <cell r="DZ494">
            <v>0</v>
          </cell>
          <cell r="EA494">
            <v>0</v>
          </cell>
          <cell r="EB494">
            <v>0</v>
          </cell>
          <cell r="EC494">
            <v>0</v>
          </cell>
          <cell r="ED494">
            <v>0</v>
          </cell>
        </row>
        <row r="495"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0</v>
          </cell>
          <cell r="AE495">
            <v>0</v>
          </cell>
          <cell r="AF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  <cell r="AK495">
            <v>0</v>
          </cell>
          <cell r="AL495">
            <v>0</v>
          </cell>
          <cell r="AM495">
            <v>0</v>
          </cell>
          <cell r="AN495">
            <v>0</v>
          </cell>
          <cell r="AO495">
            <v>0</v>
          </cell>
          <cell r="AP495">
            <v>0</v>
          </cell>
          <cell r="AQ495">
            <v>0</v>
          </cell>
          <cell r="AR495">
            <v>0</v>
          </cell>
          <cell r="AS495">
            <v>0</v>
          </cell>
          <cell r="AT495">
            <v>0</v>
          </cell>
          <cell r="AU495">
            <v>0</v>
          </cell>
          <cell r="AV495">
            <v>0</v>
          </cell>
          <cell r="AW495">
            <v>0</v>
          </cell>
          <cell r="AX495">
            <v>0</v>
          </cell>
          <cell r="AY495">
            <v>0</v>
          </cell>
          <cell r="AZ495">
            <v>0</v>
          </cell>
          <cell r="BA495">
            <v>0</v>
          </cell>
          <cell r="BB495">
            <v>0</v>
          </cell>
          <cell r="BC495">
            <v>0</v>
          </cell>
          <cell r="BD495">
            <v>0</v>
          </cell>
          <cell r="BE495">
            <v>0</v>
          </cell>
          <cell r="BF495">
            <v>0</v>
          </cell>
          <cell r="BG495">
            <v>0</v>
          </cell>
          <cell r="BH495">
            <v>0</v>
          </cell>
          <cell r="BI495">
            <v>0</v>
          </cell>
          <cell r="BJ495">
            <v>0</v>
          </cell>
          <cell r="BK495">
            <v>0</v>
          </cell>
          <cell r="BL495">
            <v>0</v>
          </cell>
          <cell r="BM495">
            <v>0</v>
          </cell>
          <cell r="BN495">
            <v>0</v>
          </cell>
          <cell r="BO495">
            <v>0</v>
          </cell>
          <cell r="BP495">
            <v>0</v>
          </cell>
          <cell r="BQ495">
            <v>0</v>
          </cell>
          <cell r="BR495">
            <v>0</v>
          </cell>
          <cell r="BS495">
            <v>0</v>
          </cell>
          <cell r="BT495">
            <v>0</v>
          </cell>
          <cell r="BU495">
            <v>0</v>
          </cell>
          <cell r="BV495">
            <v>0</v>
          </cell>
          <cell r="BW495">
            <v>0</v>
          </cell>
          <cell r="BX495">
            <v>0</v>
          </cell>
          <cell r="BY495">
            <v>0</v>
          </cell>
          <cell r="BZ495">
            <v>0</v>
          </cell>
          <cell r="CA495">
            <v>0</v>
          </cell>
          <cell r="CB495">
            <v>0</v>
          </cell>
          <cell r="CC495">
            <v>0</v>
          </cell>
          <cell r="CD495">
            <v>0</v>
          </cell>
          <cell r="CE495">
            <v>0</v>
          </cell>
          <cell r="CF495">
            <v>0</v>
          </cell>
          <cell r="CG495">
            <v>0</v>
          </cell>
          <cell r="CH495">
            <v>0</v>
          </cell>
          <cell r="CI495">
            <v>0</v>
          </cell>
          <cell r="CJ495">
            <v>0</v>
          </cell>
          <cell r="CK495">
            <v>0</v>
          </cell>
          <cell r="CL495">
            <v>0</v>
          </cell>
          <cell r="CM495">
            <v>0</v>
          </cell>
          <cell r="CN495">
            <v>0</v>
          </cell>
          <cell r="CO495">
            <v>0</v>
          </cell>
          <cell r="CP495">
            <v>0</v>
          </cell>
          <cell r="CQ495">
            <v>0</v>
          </cell>
          <cell r="CR495">
            <v>0</v>
          </cell>
          <cell r="CS495">
            <v>0</v>
          </cell>
          <cell r="CT495">
            <v>0</v>
          </cell>
          <cell r="CU495">
            <v>0</v>
          </cell>
          <cell r="CV495">
            <v>0</v>
          </cell>
          <cell r="CW495">
            <v>0</v>
          </cell>
          <cell r="CX495">
            <v>0</v>
          </cell>
          <cell r="CY495">
            <v>0</v>
          </cell>
          <cell r="CZ495">
            <v>0</v>
          </cell>
          <cell r="DA495">
            <v>0</v>
          </cell>
          <cell r="DB495">
            <v>0</v>
          </cell>
          <cell r="DC495">
            <v>0</v>
          </cell>
          <cell r="DD495">
            <v>0</v>
          </cell>
          <cell r="DE495">
            <v>0</v>
          </cell>
          <cell r="DF495">
            <v>0</v>
          </cell>
          <cell r="DG495">
            <v>0</v>
          </cell>
          <cell r="DH495">
            <v>0</v>
          </cell>
          <cell r="DI495">
            <v>0</v>
          </cell>
          <cell r="DJ495">
            <v>0</v>
          </cell>
          <cell r="DK495">
            <v>0</v>
          </cell>
          <cell r="DL495">
            <v>0</v>
          </cell>
          <cell r="DM495">
            <v>0</v>
          </cell>
          <cell r="DN495">
            <v>0</v>
          </cell>
          <cell r="DO495">
            <v>0</v>
          </cell>
          <cell r="DP495">
            <v>0</v>
          </cell>
          <cell r="DQ495">
            <v>0</v>
          </cell>
          <cell r="DR495">
            <v>0</v>
          </cell>
          <cell r="DS495">
            <v>0</v>
          </cell>
          <cell r="DT495">
            <v>0</v>
          </cell>
          <cell r="DU495">
            <v>0</v>
          </cell>
          <cell r="DV495">
            <v>0</v>
          </cell>
          <cell r="DW495">
            <v>0</v>
          </cell>
          <cell r="DX495">
            <v>0</v>
          </cell>
          <cell r="DY495">
            <v>0</v>
          </cell>
          <cell r="DZ495">
            <v>0</v>
          </cell>
          <cell r="EA495">
            <v>0</v>
          </cell>
          <cell r="EB495">
            <v>0</v>
          </cell>
          <cell r="EC495">
            <v>0</v>
          </cell>
          <cell r="ED495">
            <v>0</v>
          </cell>
        </row>
        <row r="496"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0</v>
          </cell>
          <cell r="AE496">
            <v>0</v>
          </cell>
          <cell r="AF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  <cell r="AK496">
            <v>0</v>
          </cell>
          <cell r="AL496">
            <v>0</v>
          </cell>
          <cell r="AM496">
            <v>0</v>
          </cell>
          <cell r="AN496">
            <v>0</v>
          </cell>
          <cell r="AO496">
            <v>0</v>
          </cell>
          <cell r="AP496">
            <v>0</v>
          </cell>
          <cell r="AQ496">
            <v>0</v>
          </cell>
          <cell r="AR496">
            <v>0</v>
          </cell>
          <cell r="AS496">
            <v>0</v>
          </cell>
          <cell r="AT496">
            <v>0</v>
          </cell>
          <cell r="AU496">
            <v>0</v>
          </cell>
          <cell r="AV496">
            <v>0</v>
          </cell>
          <cell r="AW496">
            <v>0</v>
          </cell>
          <cell r="AX496">
            <v>0</v>
          </cell>
          <cell r="AY496">
            <v>0</v>
          </cell>
          <cell r="AZ496">
            <v>0</v>
          </cell>
          <cell r="BA496">
            <v>0</v>
          </cell>
          <cell r="BB496">
            <v>0</v>
          </cell>
          <cell r="BC496">
            <v>0</v>
          </cell>
          <cell r="BD496">
            <v>0</v>
          </cell>
          <cell r="BE496">
            <v>0</v>
          </cell>
          <cell r="BF496">
            <v>0</v>
          </cell>
          <cell r="BG496">
            <v>0</v>
          </cell>
          <cell r="BH496">
            <v>0</v>
          </cell>
          <cell r="BI496">
            <v>0</v>
          </cell>
          <cell r="BJ496">
            <v>0</v>
          </cell>
          <cell r="BK496">
            <v>0</v>
          </cell>
          <cell r="BL496">
            <v>0</v>
          </cell>
          <cell r="BM496">
            <v>0</v>
          </cell>
          <cell r="BN496">
            <v>0</v>
          </cell>
          <cell r="BO496">
            <v>0</v>
          </cell>
          <cell r="BP496">
            <v>0</v>
          </cell>
          <cell r="BQ496">
            <v>0</v>
          </cell>
          <cell r="BR496">
            <v>0</v>
          </cell>
          <cell r="BS496">
            <v>0</v>
          </cell>
          <cell r="BT496">
            <v>0</v>
          </cell>
          <cell r="BU496">
            <v>0</v>
          </cell>
          <cell r="BV496">
            <v>0</v>
          </cell>
          <cell r="BW496">
            <v>0</v>
          </cell>
          <cell r="BX496">
            <v>0</v>
          </cell>
          <cell r="BY496">
            <v>0</v>
          </cell>
          <cell r="BZ496">
            <v>0</v>
          </cell>
          <cell r="CA496">
            <v>0</v>
          </cell>
          <cell r="CB496">
            <v>0</v>
          </cell>
          <cell r="CC496">
            <v>0</v>
          </cell>
          <cell r="CD496">
            <v>0</v>
          </cell>
          <cell r="CE496">
            <v>0</v>
          </cell>
          <cell r="CF496">
            <v>0</v>
          </cell>
          <cell r="CG496">
            <v>0</v>
          </cell>
          <cell r="CH496">
            <v>0</v>
          </cell>
          <cell r="CI496">
            <v>0</v>
          </cell>
          <cell r="CJ496">
            <v>0</v>
          </cell>
          <cell r="CK496">
            <v>0</v>
          </cell>
          <cell r="CL496">
            <v>0</v>
          </cell>
          <cell r="CM496">
            <v>0</v>
          </cell>
          <cell r="CN496">
            <v>0</v>
          </cell>
          <cell r="CO496">
            <v>0</v>
          </cell>
          <cell r="CP496">
            <v>0</v>
          </cell>
          <cell r="CQ496">
            <v>0</v>
          </cell>
          <cell r="CR496">
            <v>0</v>
          </cell>
          <cell r="CS496">
            <v>0</v>
          </cell>
          <cell r="CT496">
            <v>0</v>
          </cell>
          <cell r="CU496">
            <v>0</v>
          </cell>
          <cell r="CV496">
            <v>0</v>
          </cell>
          <cell r="CW496">
            <v>0</v>
          </cell>
          <cell r="CX496">
            <v>0</v>
          </cell>
          <cell r="CY496">
            <v>0</v>
          </cell>
          <cell r="CZ496">
            <v>0</v>
          </cell>
          <cell r="DA496">
            <v>0</v>
          </cell>
          <cell r="DB496">
            <v>0</v>
          </cell>
          <cell r="DC496">
            <v>0</v>
          </cell>
          <cell r="DD496">
            <v>0</v>
          </cell>
          <cell r="DE496">
            <v>0</v>
          </cell>
          <cell r="DF496">
            <v>0</v>
          </cell>
          <cell r="DG496">
            <v>0</v>
          </cell>
          <cell r="DH496">
            <v>0</v>
          </cell>
          <cell r="DI496">
            <v>0</v>
          </cell>
          <cell r="DJ496">
            <v>0</v>
          </cell>
          <cell r="DK496">
            <v>0</v>
          </cell>
          <cell r="DL496">
            <v>0</v>
          </cell>
          <cell r="DM496">
            <v>0</v>
          </cell>
          <cell r="DN496">
            <v>0</v>
          </cell>
          <cell r="DO496">
            <v>0</v>
          </cell>
          <cell r="DP496">
            <v>0</v>
          </cell>
          <cell r="DQ496">
            <v>0</v>
          </cell>
          <cell r="DR496">
            <v>0</v>
          </cell>
          <cell r="DS496">
            <v>0</v>
          </cell>
          <cell r="DT496">
            <v>0</v>
          </cell>
          <cell r="DU496">
            <v>0</v>
          </cell>
          <cell r="DV496">
            <v>0</v>
          </cell>
          <cell r="DW496">
            <v>0</v>
          </cell>
          <cell r="DX496">
            <v>0</v>
          </cell>
          <cell r="DY496">
            <v>0</v>
          </cell>
          <cell r="DZ496">
            <v>0</v>
          </cell>
          <cell r="EA496">
            <v>0</v>
          </cell>
          <cell r="EB496">
            <v>0</v>
          </cell>
          <cell r="EC496">
            <v>0</v>
          </cell>
          <cell r="ED496">
            <v>0</v>
          </cell>
        </row>
        <row r="497">
          <cell r="F497">
            <v>0</v>
          </cell>
          <cell r="G497">
            <v>0</v>
          </cell>
          <cell r="H497">
            <v>0</v>
          </cell>
          <cell r="I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R497">
            <v>0</v>
          </cell>
          <cell r="S497">
            <v>0</v>
          </cell>
          <cell r="T497">
            <v>0</v>
          </cell>
          <cell r="U497">
            <v>0</v>
          </cell>
          <cell r="V497">
            <v>0</v>
          </cell>
          <cell r="W497">
            <v>0</v>
          </cell>
          <cell r="X497">
            <v>0</v>
          </cell>
          <cell r="Y497">
            <v>0</v>
          </cell>
          <cell r="Z497">
            <v>0</v>
          </cell>
          <cell r="AA497">
            <v>0</v>
          </cell>
          <cell r="AB497">
            <v>0</v>
          </cell>
          <cell r="AC497">
            <v>0</v>
          </cell>
          <cell r="AD497">
            <v>0</v>
          </cell>
          <cell r="AE497">
            <v>0</v>
          </cell>
          <cell r="AF497">
            <v>0</v>
          </cell>
          <cell r="AG497">
            <v>0</v>
          </cell>
          <cell r="AH497">
            <v>0</v>
          </cell>
          <cell r="AI497">
            <v>0</v>
          </cell>
          <cell r="AJ497">
            <v>0</v>
          </cell>
          <cell r="AK497">
            <v>0</v>
          </cell>
          <cell r="AL497">
            <v>0</v>
          </cell>
          <cell r="AM497">
            <v>0</v>
          </cell>
          <cell r="AN497">
            <v>0</v>
          </cell>
          <cell r="AO497">
            <v>0</v>
          </cell>
          <cell r="AP497">
            <v>0</v>
          </cell>
          <cell r="AQ497">
            <v>0</v>
          </cell>
          <cell r="AR497">
            <v>0</v>
          </cell>
          <cell r="AS497">
            <v>0</v>
          </cell>
          <cell r="AT497">
            <v>0</v>
          </cell>
          <cell r="AU497">
            <v>0</v>
          </cell>
          <cell r="AV497">
            <v>0</v>
          </cell>
          <cell r="AW497">
            <v>0</v>
          </cell>
          <cell r="AX497">
            <v>0</v>
          </cell>
          <cell r="AY497">
            <v>0</v>
          </cell>
          <cell r="AZ497">
            <v>0</v>
          </cell>
          <cell r="BA497">
            <v>0</v>
          </cell>
          <cell r="BB497">
            <v>0</v>
          </cell>
          <cell r="BC497">
            <v>0</v>
          </cell>
          <cell r="BD497">
            <v>0</v>
          </cell>
          <cell r="BE497">
            <v>0</v>
          </cell>
          <cell r="BF497">
            <v>0</v>
          </cell>
          <cell r="BG497">
            <v>0</v>
          </cell>
          <cell r="BH497">
            <v>0</v>
          </cell>
          <cell r="BI497">
            <v>0</v>
          </cell>
          <cell r="BJ497">
            <v>0</v>
          </cell>
          <cell r="BK497">
            <v>0</v>
          </cell>
          <cell r="BL497">
            <v>0</v>
          </cell>
          <cell r="BM497">
            <v>0</v>
          </cell>
          <cell r="BN497">
            <v>0</v>
          </cell>
          <cell r="BO497">
            <v>0</v>
          </cell>
          <cell r="BP497">
            <v>0</v>
          </cell>
          <cell r="BQ497">
            <v>0</v>
          </cell>
          <cell r="BR497">
            <v>0</v>
          </cell>
          <cell r="BS497">
            <v>0</v>
          </cell>
          <cell r="BT497">
            <v>0</v>
          </cell>
          <cell r="BU497">
            <v>0</v>
          </cell>
          <cell r="BV497">
            <v>0</v>
          </cell>
          <cell r="BW497">
            <v>0</v>
          </cell>
          <cell r="BX497">
            <v>0</v>
          </cell>
          <cell r="BY497">
            <v>0</v>
          </cell>
          <cell r="BZ497">
            <v>0</v>
          </cell>
          <cell r="CA497">
            <v>0</v>
          </cell>
          <cell r="CB497">
            <v>0</v>
          </cell>
          <cell r="CC497">
            <v>0</v>
          </cell>
          <cell r="CD497">
            <v>0</v>
          </cell>
          <cell r="CE497">
            <v>0</v>
          </cell>
          <cell r="CF497">
            <v>0</v>
          </cell>
          <cell r="CG497">
            <v>0</v>
          </cell>
          <cell r="CH497">
            <v>0</v>
          </cell>
          <cell r="CI497">
            <v>0</v>
          </cell>
          <cell r="CJ497">
            <v>0</v>
          </cell>
          <cell r="CK497">
            <v>0</v>
          </cell>
          <cell r="CL497">
            <v>0</v>
          </cell>
          <cell r="CM497">
            <v>0</v>
          </cell>
          <cell r="CN497">
            <v>0</v>
          </cell>
          <cell r="CO497">
            <v>0</v>
          </cell>
          <cell r="CP497">
            <v>0</v>
          </cell>
          <cell r="CQ497">
            <v>0</v>
          </cell>
          <cell r="CR497">
            <v>0</v>
          </cell>
          <cell r="CS497">
            <v>0</v>
          </cell>
          <cell r="CT497">
            <v>0</v>
          </cell>
          <cell r="CU497">
            <v>0</v>
          </cell>
          <cell r="CV497">
            <v>0</v>
          </cell>
          <cell r="CW497">
            <v>0</v>
          </cell>
          <cell r="CX497">
            <v>0</v>
          </cell>
          <cell r="CY497">
            <v>0</v>
          </cell>
          <cell r="CZ497">
            <v>0</v>
          </cell>
          <cell r="DA497">
            <v>0</v>
          </cell>
          <cell r="DB497">
            <v>0</v>
          </cell>
          <cell r="DC497">
            <v>0</v>
          </cell>
          <cell r="DD497">
            <v>0</v>
          </cell>
          <cell r="DE497">
            <v>0</v>
          </cell>
          <cell r="DF497">
            <v>0</v>
          </cell>
          <cell r="DG497">
            <v>0</v>
          </cell>
          <cell r="DH497">
            <v>0</v>
          </cell>
          <cell r="DI497">
            <v>0</v>
          </cell>
          <cell r="DJ497">
            <v>0</v>
          </cell>
          <cell r="DK497">
            <v>0</v>
          </cell>
          <cell r="DL497">
            <v>0</v>
          </cell>
          <cell r="DM497">
            <v>0</v>
          </cell>
          <cell r="DN497">
            <v>0</v>
          </cell>
          <cell r="DO497">
            <v>0</v>
          </cell>
          <cell r="DP497">
            <v>0</v>
          </cell>
          <cell r="DQ497">
            <v>0</v>
          </cell>
          <cell r="DR497">
            <v>0</v>
          </cell>
          <cell r="DS497">
            <v>0</v>
          </cell>
          <cell r="DT497">
            <v>0</v>
          </cell>
          <cell r="DU497">
            <v>0</v>
          </cell>
          <cell r="DV497">
            <v>0</v>
          </cell>
          <cell r="DW497">
            <v>0</v>
          </cell>
          <cell r="DX497">
            <v>0</v>
          </cell>
          <cell r="DY497">
            <v>0</v>
          </cell>
          <cell r="DZ497">
            <v>0</v>
          </cell>
          <cell r="EA497">
            <v>0</v>
          </cell>
          <cell r="EB497">
            <v>0</v>
          </cell>
          <cell r="EC497">
            <v>0</v>
          </cell>
          <cell r="ED497">
            <v>0</v>
          </cell>
        </row>
        <row r="498">
          <cell r="F498">
            <v>0</v>
          </cell>
          <cell r="G498">
            <v>0</v>
          </cell>
          <cell r="H498">
            <v>0</v>
          </cell>
          <cell r="I498">
            <v>0</v>
          </cell>
          <cell r="J498">
            <v>0</v>
          </cell>
          <cell r="K498">
            <v>0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0</v>
          </cell>
          <cell r="V498">
            <v>0</v>
          </cell>
          <cell r="W498">
            <v>0</v>
          </cell>
          <cell r="X498">
            <v>0</v>
          </cell>
          <cell r="Y498">
            <v>0</v>
          </cell>
          <cell r="Z498">
            <v>0</v>
          </cell>
          <cell r="AA498">
            <v>0</v>
          </cell>
          <cell r="AB498">
            <v>0</v>
          </cell>
          <cell r="AC498">
            <v>0</v>
          </cell>
          <cell r="AD498">
            <v>0</v>
          </cell>
          <cell r="AE498">
            <v>0</v>
          </cell>
          <cell r="AF498">
            <v>0</v>
          </cell>
          <cell r="AG498">
            <v>0</v>
          </cell>
          <cell r="AH498">
            <v>0</v>
          </cell>
          <cell r="AI498">
            <v>0</v>
          </cell>
          <cell r="AJ498">
            <v>0</v>
          </cell>
          <cell r="AK498">
            <v>0</v>
          </cell>
          <cell r="AL498">
            <v>0</v>
          </cell>
          <cell r="AM498">
            <v>0</v>
          </cell>
          <cell r="AN498">
            <v>0</v>
          </cell>
          <cell r="AO498">
            <v>0</v>
          </cell>
          <cell r="AP498">
            <v>0</v>
          </cell>
          <cell r="AQ498">
            <v>0</v>
          </cell>
          <cell r="AR498">
            <v>0</v>
          </cell>
          <cell r="AS498">
            <v>0</v>
          </cell>
          <cell r="AT498">
            <v>0</v>
          </cell>
          <cell r="AU498">
            <v>0</v>
          </cell>
          <cell r="AV498">
            <v>0</v>
          </cell>
          <cell r="AW498">
            <v>0</v>
          </cell>
          <cell r="AX498">
            <v>0</v>
          </cell>
          <cell r="AY498">
            <v>0</v>
          </cell>
          <cell r="AZ498">
            <v>0</v>
          </cell>
          <cell r="BA498">
            <v>0</v>
          </cell>
          <cell r="BB498">
            <v>0</v>
          </cell>
          <cell r="BC498">
            <v>0</v>
          </cell>
          <cell r="BD498">
            <v>0</v>
          </cell>
          <cell r="BE498">
            <v>0</v>
          </cell>
          <cell r="BF498">
            <v>0</v>
          </cell>
          <cell r="BG498">
            <v>0</v>
          </cell>
          <cell r="BH498">
            <v>0</v>
          </cell>
          <cell r="BI498">
            <v>0</v>
          </cell>
          <cell r="BJ498">
            <v>0</v>
          </cell>
          <cell r="BK498">
            <v>0</v>
          </cell>
          <cell r="BL498">
            <v>0</v>
          </cell>
          <cell r="BM498">
            <v>0</v>
          </cell>
          <cell r="BN498">
            <v>0</v>
          </cell>
          <cell r="BO498">
            <v>0</v>
          </cell>
          <cell r="BP498">
            <v>0</v>
          </cell>
          <cell r="BQ498">
            <v>0</v>
          </cell>
          <cell r="BR498">
            <v>0</v>
          </cell>
          <cell r="BS498">
            <v>0</v>
          </cell>
          <cell r="BT498">
            <v>0</v>
          </cell>
          <cell r="BU498">
            <v>0</v>
          </cell>
          <cell r="BV498">
            <v>0</v>
          </cell>
          <cell r="BW498">
            <v>0</v>
          </cell>
          <cell r="BX498">
            <v>0</v>
          </cell>
          <cell r="BY498">
            <v>0</v>
          </cell>
          <cell r="BZ498">
            <v>0</v>
          </cell>
          <cell r="CA498">
            <v>0</v>
          </cell>
          <cell r="CB498">
            <v>0</v>
          </cell>
          <cell r="CC498">
            <v>0</v>
          </cell>
          <cell r="CD498">
            <v>0</v>
          </cell>
          <cell r="CE498">
            <v>0</v>
          </cell>
          <cell r="CF498">
            <v>0</v>
          </cell>
          <cell r="CG498">
            <v>0</v>
          </cell>
          <cell r="CH498">
            <v>0</v>
          </cell>
          <cell r="CI498">
            <v>0</v>
          </cell>
          <cell r="CJ498">
            <v>0</v>
          </cell>
          <cell r="CK498">
            <v>0</v>
          </cell>
          <cell r="CL498">
            <v>0</v>
          </cell>
          <cell r="CM498">
            <v>0</v>
          </cell>
          <cell r="CN498">
            <v>0</v>
          </cell>
          <cell r="CO498">
            <v>0</v>
          </cell>
          <cell r="CP498">
            <v>0</v>
          </cell>
          <cell r="CQ498">
            <v>0</v>
          </cell>
          <cell r="CR498">
            <v>0</v>
          </cell>
          <cell r="CS498">
            <v>0</v>
          </cell>
          <cell r="CT498">
            <v>0</v>
          </cell>
          <cell r="CU498">
            <v>0</v>
          </cell>
          <cell r="CV498">
            <v>0</v>
          </cell>
          <cell r="CW498">
            <v>0</v>
          </cell>
          <cell r="CX498">
            <v>0</v>
          </cell>
          <cell r="CY498">
            <v>0</v>
          </cell>
          <cell r="CZ498">
            <v>0</v>
          </cell>
          <cell r="DA498">
            <v>0</v>
          </cell>
          <cell r="DB498">
            <v>0</v>
          </cell>
          <cell r="DC498">
            <v>0</v>
          </cell>
          <cell r="DD498">
            <v>0</v>
          </cell>
          <cell r="DE498">
            <v>0</v>
          </cell>
          <cell r="DF498">
            <v>0</v>
          </cell>
          <cell r="DG498">
            <v>0</v>
          </cell>
          <cell r="DH498">
            <v>0</v>
          </cell>
          <cell r="DI498">
            <v>0</v>
          </cell>
          <cell r="DJ498">
            <v>0</v>
          </cell>
          <cell r="DK498">
            <v>0</v>
          </cell>
          <cell r="DL498">
            <v>0</v>
          </cell>
          <cell r="DM498">
            <v>0</v>
          </cell>
          <cell r="DN498">
            <v>0</v>
          </cell>
          <cell r="DO498">
            <v>0</v>
          </cell>
          <cell r="DP498">
            <v>0</v>
          </cell>
          <cell r="DQ498">
            <v>0</v>
          </cell>
          <cell r="DR498">
            <v>0</v>
          </cell>
          <cell r="DS498">
            <v>0</v>
          </cell>
          <cell r="DT498">
            <v>0</v>
          </cell>
          <cell r="DU498">
            <v>0</v>
          </cell>
          <cell r="DV498">
            <v>0</v>
          </cell>
          <cell r="DW498">
            <v>0</v>
          </cell>
          <cell r="DX498">
            <v>0</v>
          </cell>
          <cell r="DY498">
            <v>0</v>
          </cell>
          <cell r="DZ498">
            <v>0</v>
          </cell>
          <cell r="EA498">
            <v>0</v>
          </cell>
          <cell r="EB498">
            <v>0</v>
          </cell>
          <cell r="EC498">
            <v>0</v>
          </cell>
          <cell r="ED498">
            <v>0</v>
          </cell>
        </row>
        <row r="499">
          <cell r="F499">
            <v>0</v>
          </cell>
          <cell r="G499">
            <v>0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0</v>
          </cell>
          <cell r="V499">
            <v>0</v>
          </cell>
          <cell r="W499">
            <v>0</v>
          </cell>
          <cell r="X499">
            <v>0</v>
          </cell>
          <cell r="Y499">
            <v>0</v>
          </cell>
          <cell r="Z499">
            <v>0</v>
          </cell>
          <cell r="AA499">
            <v>0</v>
          </cell>
          <cell r="AB499">
            <v>0</v>
          </cell>
          <cell r="AC499">
            <v>0</v>
          </cell>
          <cell r="AD499">
            <v>0</v>
          </cell>
          <cell r="AE499">
            <v>0</v>
          </cell>
          <cell r="AF499">
            <v>0</v>
          </cell>
          <cell r="AG499">
            <v>0</v>
          </cell>
          <cell r="AH499">
            <v>0</v>
          </cell>
          <cell r="AI499">
            <v>0</v>
          </cell>
          <cell r="AJ499">
            <v>0</v>
          </cell>
          <cell r="AK499">
            <v>0</v>
          </cell>
          <cell r="AL499">
            <v>0</v>
          </cell>
          <cell r="AM499">
            <v>0</v>
          </cell>
          <cell r="AN499">
            <v>0</v>
          </cell>
          <cell r="AO499">
            <v>0</v>
          </cell>
          <cell r="AP499">
            <v>0</v>
          </cell>
          <cell r="AQ499">
            <v>0</v>
          </cell>
          <cell r="AR499">
            <v>0</v>
          </cell>
          <cell r="AS499">
            <v>0</v>
          </cell>
          <cell r="AT499">
            <v>0</v>
          </cell>
          <cell r="AU499">
            <v>0</v>
          </cell>
          <cell r="AV499">
            <v>0</v>
          </cell>
          <cell r="AW499">
            <v>0</v>
          </cell>
          <cell r="AX499">
            <v>0</v>
          </cell>
          <cell r="AY499">
            <v>0</v>
          </cell>
          <cell r="AZ499">
            <v>0</v>
          </cell>
          <cell r="BA499">
            <v>0</v>
          </cell>
          <cell r="BB499">
            <v>0</v>
          </cell>
          <cell r="BC499">
            <v>0</v>
          </cell>
          <cell r="BD499">
            <v>0</v>
          </cell>
          <cell r="BE499">
            <v>0</v>
          </cell>
          <cell r="BF499">
            <v>0</v>
          </cell>
          <cell r="BG499">
            <v>0</v>
          </cell>
          <cell r="BH499">
            <v>0</v>
          </cell>
          <cell r="BI499">
            <v>0</v>
          </cell>
          <cell r="BJ499">
            <v>0</v>
          </cell>
          <cell r="BK499">
            <v>0</v>
          </cell>
          <cell r="BL499">
            <v>0</v>
          </cell>
          <cell r="BM499">
            <v>0</v>
          </cell>
          <cell r="BN499">
            <v>0</v>
          </cell>
          <cell r="BO499">
            <v>0</v>
          </cell>
          <cell r="BP499">
            <v>0</v>
          </cell>
          <cell r="BQ499">
            <v>0</v>
          </cell>
          <cell r="BR499">
            <v>0</v>
          </cell>
          <cell r="BS499">
            <v>0</v>
          </cell>
          <cell r="BT499">
            <v>0</v>
          </cell>
          <cell r="BU499">
            <v>0</v>
          </cell>
          <cell r="BV499">
            <v>0</v>
          </cell>
          <cell r="BW499">
            <v>0</v>
          </cell>
          <cell r="BX499">
            <v>0</v>
          </cell>
          <cell r="BY499">
            <v>0</v>
          </cell>
          <cell r="BZ499">
            <v>0</v>
          </cell>
          <cell r="CA499">
            <v>0</v>
          </cell>
          <cell r="CB499">
            <v>0</v>
          </cell>
          <cell r="CC499">
            <v>0</v>
          </cell>
          <cell r="CD499">
            <v>0</v>
          </cell>
          <cell r="CE499">
            <v>0</v>
          </cell>
          <cell r="CF499">
            <v>0</v>
          </cell>
          <cell r="CG499">
            <v>0</v>
          </cell>
          <cell r="CH499">
            <v>0</v>
          </cell>
          <cell r="CI499">
            <v>0</v>
          </cell>
          <cell r="CJ499">
            <v>0</v>
          </cell>
          <cell r="CK499">
            <v>0</v>
          </cell>
          <cell r="CL499">
            <v>0</v>
          </cell>
          <cell r="CM499">
            <v>0</v>
          </cell>
          <cell r="CN499">
            <v>0</v>
          </cell>
          <cell r="CO499">
            <v>0</v>
          </cell>
          <cell r="CP499">
            <v>0</v>
          </cell>
          <cell r="CQ499">
            <v>0</v>
          </cell>
          <cell r="CR499">
            <v>0</v>
          </cell>
          <cell r="CS499">
            <v>0</v>
          </cell>
          <cell r="CT499">
            <v>0</v>
          </cell>
          <cell r="CU499">
            <v>0</v>
          </cell>
          <cell r="CV499">
            <v>0</v>
          </cell>
          <cell r="CW499">
            <v>0</v>
          </cell>
          <cell r="CX499">
            <v>0</v>
          </cell>
          <cell r="CY499">
            <v>0</v>
          </cell>
          <cell r="CZ499">
            <v>0</v>
          </cell>
          <cell r="DA499">
            <v>0</v>
          </cell>
          <cell r="DB499">
            <v>0</v>
          </cell>
          <cell r="DC499">
            <v>0</v>
          </cell>
          <cell r="DD499">
            <v>0</v>
          </cell>
          <cell r="DE499">
            <v>0</v>
          </cell>
          <cell r="DF499">
            <v>0</v>
          </cell>
          <cell r="DG499">
            <v>0</v>
          </cell>
          <cell r="DH499">
            <v>0</v>
          </cell>
          <cell r="DI499">
            <v>0</v>
          </cell>
          <cell r="DJ499">
            <v>0</v>
          </cell>
          <cell r="DK499">
            <v>0</v>
          </cell>
          <cell r="DL499">
            <v>0</v>
          </cell>
          <cell r="DM499">
            <v>0</v>
          </cell>
          <cell r="DN499">
            <v>0</v>
          </cell>
          <cell r="DO499">
            <v>0</v>
          </cell>
          <cell r="DP499">
            <v>0</v>
          </cell>
          <cell r="DQ499">
            <v>0</v>
          </cell>
          <cell r="DR499">
            <v>0</v>
          </cell>
          <cell r="DS499">
            <v>0</v>
          </cell>
          <cell r="DT499">
            <v>0</v>
          </cell>
          <cell r="DU499">
            <v>0</v>
          </cell>
          <cell r="DV499">
            <v>0</v>
          </cell>
          <cell r="DW499">
            <v>0</v>
          </cell>
          <cell r="DX499">
            <v>0</v>
          </cell>
          <cell r="DY499">
            <v>0</v>
          </cell>
          <cell r="DZ499">
            <v>0</v>
          </cell>
          <cell r="EA499">
            <v>0</v>
          </cell>
          <cell r="EB499">
            <v>0</v>
          </cell>
          <cell r="EC499">
            <v>0</v>
          </cell>
          <cell r="ED499">
            <v>0</v>
          </cell>
        </row>
        <row r="500"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0</v>
          </cell>
          <cell r="V500">
            <v>0</v>
          </cell>
          <cell r="W500">
            <v>0</v>
          </cell>
          <cell r="X500">
            <v>0</v>
          </cell>
          <cell r="Y500">
            <v>0</v>
          </cell>
          <cell r="Z500">
            <v>0</v>
          </cell>
          <cell r="AA500">
            <v>0</v>
          </cell>
          <cell r="AB500">
            <v>0</v>
          </cell>
          <cell r="AC500">
            <v>0</v>
          </cell>
          <cell r="AD500">
            <v>0</v>
          </cell>
          <cell r="AE500">
            <v>0</v>
          </cell>
          <cell r="AF500">
            <v>0</v>
          </cell>
          <cell r="AG500">
            <v>0</v>
          </cell>
          <cell r="AH500">
            <v>0</v>
          </cell>
          <cell r="AI500">
            <v>0</v>
          </cell>
          <cell r="AJ500">
            <v>0</v>
          </cell>
          <cell r="AK500">
            <v>0</v>
          </cell>
          <cell r="AL500">
            <v>0</v>
          </cell>
          <cell r="AM500">
            <v>0</v>
          </cell>
          <cell r="AN500">
            <v>0</v>
          </cell>
          <cell r="AO500">
            <v>0</v>
          </cell>
          <cell r="AP500">
            <v>0</v>
          </cell>
          <cell r="AQ500">
            <v>0</v>
          </cell>
          <cell r="AR500">
            <v>0</v>
          </cell>
          <cell r="AS500">
            <v>0</v>
          </cell>
          <cell r="AT500">
            <v>0</v>
          </cell>
          <cell r="AU500">
            <v>0</v>
          </cell>
          <cell r="AV500">
            <v>0</v>
          </cell>
          <cell r="AW500">
            <v>0</v>
          </cell>
          <cell r="AX500">
            <v>0</v>
          </cell>
          <cell r="AY500">
            <v>0</v>
          </cell>
          <cell r="AZ500">
            <v>0</v>
          </cell>
          <cell r="BA500">
            <v>0</v>
          </cell>
          <cell r="BB500">
            <v>0</v>
          </cell>
          <cell r="BC500">
            <v>0</v>
          </cell>
          <cell r="BD500">
            <v>0</v>
          </cell>
          <cell r="BE500">
            <v>0</v>
          </cell>
          <cell r="BF500">
            <v>0</v>
          </cell>
          <cell r="BG500">
            <v>0</v>
          </cell>
          <cell r="BH500">
            <v>0</v>
          </cell>
          <cell r="BI500">
            <v>0</v>
          </cell>
          <cell r="BJ500">
            <v>0</v>
          </cell>
          <cell r="BK500">
            <v>0</v>
          </cell>
          <cell r="BL500">
            <v>0</v>
          </cell>
          <cell r="BM500">
            <v>0</v>
          </cell>
          <cell r="BN500">
            <v>0</v>
          </cell>
          <cell r="BO500">
            <v>0</v>
          </cell>
          <cell r="BP500">
            <v>0</v>
          </cell>
          <cell r="BQ500">
            <v>0</v>
          </cell>
          <cell r="BR500">
            <v>0</v>
          </cell>
          <cell r="BS500">
            <v>0</v>
          </cell>
          <cell r="BT500">
            <v>0</v>
          </cell>
          <cell r="BU500">
            <v>0</v>
          </cell>
          <cell r="BV500">
            <v>0</v>
          </cell>
          <cell r="BW500">
            <v>0</v>
          </cell>
          <cell r="BX500">
            <v>0</v>
          </cell>
          <cell r="BY500">
            <v>0</v>
          </cell>
          <cell r="BZ500">
            <v>0</v>
          </cell>
          <cell r="CA500">
            <v>0</v>
          </cell>
          <cell r="CB500">
            <v>0</v>
          </cell>
          <cell r="CC500">
            <v>0</v>
          </cell>
          <cell r="CD500">
            <v>0</v>
          </cell>
          <cell r="CE500">
            <v>0</v>
          </cell>
          <cell r="CF500">
            <v>0</v>
          </cell>
          <cell r="CG500">
            <v>0</v>
          </cell>
          <cell r="CH500">
            <v>0</v>
          </cell>
          <cell r="CI500">
            <v>0</v>
          </cell>
          <cell r="CJ500">
            <v>0</v>
          </cell>
          <cell r="CK500">
            <v>0</v>
          </cell>
          <cell r="CL500">
            <v>0</v>
          </cell>
          <cell r="CM500">
            <v>0</v>
          </cell>
          <cell r="CN500">
            <v>0</v>
          </cell>
          <cell r="CO500">
            <v>0</v>
          </cell>
          <cell r="CP500">
            <v>0</v>
          </cell>
          <cell r="CQ500">
            <v>0</v>
          </cell>
          <cell r="CR500">
            <v>0</v>
          </cell>
          <cell r="CS500">
            <v>0</v>
          </cell>
          <cell r="CT500">
            <v>0</v>
          </cell>
          <cell r="CU500">
            <v>0</v>
          </cell>
          <cell r="CV500">
            <v>0</v>
          </cell>
          <cell r="CW500">
            <v>0</v>
          </cell>
          <cell r="CX500">
            <v>0</v>
          </cell>
          <cell r="CY500">
            <v>0</v>
          </cell>
          <cell r="CZ500">
            <v>0</v>
          </cell>
          <cell r="DA500">
            <v>0</v>
          </cell>
          <cell r="DB500">
            <v>0</v>
          </cell>
          <cell r="DC500">
            <v>0</v>
          </cell>
          <cell r="DD500">
            <v>0</v>
          </cell>
          <cell r="DE500">
            <v>0</v>
          </cell>
          <cell r="DF500">
            <v>0</v>
          </cell>
          <cell r="DG500">
            <v>0</v>
          </cell>
          <cell r="DH500">
            <v>0</v>
          </cell>
          <cell r="DI500">
            <v>0</v>
          </cell>
          <cell r="DJ500">
            <v>0</v>
          </cell>
          <cell r="DK500">
            <v>0</v>
          </cell>
          <cell r="DL500">
            <v>0</v>
          </cell>
          <cell r="DM500">
            <v>0</v>
          </cell>
          <cell r="DN500">
            <v>0</v>
          </cell>
          <cell r="DO500">
            <v>0</v>
          </cell>
          <cell r="DP500">
            <v>0</v>
          </cell>
          <cell r="DQ500">
            <v>0</v>
          </cell>
          <cell r="DR500">
            <v>0</v>
          </cell>
          <cell r="DS500">
            <v>0</v>
          </cell>
          <cell r="DT500">
            <v>0</v>
          </cell>
          <cell r="DU500">
            <v>0</v>
          </cell>
          <cell r="DV500">
            <v>0</v>
          </cell>
          <cell r="DW500">
            <v>0</v>
          </cell>
          <cell r="DX500">
            <v>0</v>
          </cell>
          <cell r="DY500">
            <v>0</v>
          </cell>
          <cell r="DZ500">
            <v>0</v>
          </cell>
          <cell r="EA500">
            <v>0</v>
          </cell>
          <cell r="EB500">
            <v>0</v>
          </cell>
          <cell r="EC500">
            <v>0</v>
          </cell>
          <cell r="ED500">
            <v>0</v>
          </cell>
        </row>
        <row r="501"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  <cell r="X501">
            <v>0</v>
          </cell>
          <cell r="Y501">
            <v>0</v>
          </cell>
          <cell r="Z501">
            <v>0</v>
          </cell>
          <cell r="AA501">
            <v>0</v>
          </cell>
          <cell r="AB501">
            <v>0</v>
          </cell>
          <cell r="AC501">
            <v>0</v>
          </cell>
          <cell r="AD501">
            <v>0</v>
          </cell>
          <cell r="AE501">
            <v>0</v>
          </cell>
          <cell r="AF501">
            <v>0</v>
          </cell>
          <cell r="AG501">
            <v>0</v>
          </cell>
          <cell r="AH501">
            <v>0</v>
          </cell>
          <cell r="AI501">
            <v>0</v>
          </cell>
          <cell r="AJ501">
            <v>0</v>
          </cell>
          <cell r="AK501">
            <v>0</v>
          </cell>
          <cell r="AL501">
            <v>0</v>
          </cell>
          <cell r="AM501">
            <v>0</v>
          </cell>
          <cell r="AN501">
            <v>0</v>
          </cell>
          <cell r="AO501">
            <v>0</v>
          </cell>
          <cell r="AP501">
            <v>0</v>
          </cell>
          <cell r="AQ501">
            <v>0</v>
          </cell>
          <cell r="AR501">
            <v>0</v>
          </cell>
          <cell r="AS501">
            <v>0</v>
          </cell>
          <cell r="AT501">
            <v>0</v>
          </cell>
          <cell r="AU501">
            <v>0</v>
          </cell>
          <cell r="AV501">
            <v>0</v>
          </cell>
          <cell r="AW501">
            <v>0</v>
          </cell>
          <cell r="AX501">
            <v>0</v>
          </cell>
          <cell r="AY501">
            <v>0</v>
          </cell>
          <cell r="AZ501">
            <v>0</v>
          </cell>
          <cell r="BA501">
            <v>0</v>
          </cell>
          <cell r="BB501">
            <v>0</v>
          </cell>
          <cell r="BC501">
            <v>0</v>
          </cell>
          <cell r="BD501">
            <v>0</v>
          </cell>
          <cell r="BE501">
            <v>0</v>
          </cell>
          <cell r="BF501">
            <v>0</v>
          </cell>
          <cell r="BG501">
            <v>0</v>
          </cell>
          <cell r="BH501">
            <v>0</v>
          </cell>
          <cell r="BI501">
            <v>0</v>
          </cell>
          <cell r="BJ501">
            <v>0</v>
          </cell>
          <cell r="BK501">
            <v>0</v>
          </cell>
          <cell r="BL501">
            <v>0</v>
          </cell>
          <cell r="BM501">
            <v>0</v>
          </cell>
          <cell r="BN501">
            <v>0</v>
          </cell>
          <cell r="BO501">
            <v>0</v>
          </cell>
          <cell r="BP501">
            <v>0</v>
          </cell>
          <cell r="BQ501">
            <v>0</v>
          </cell>
          <cell r="BR501">
            <v>0</v>
          </cell>
          <cell r="BS501">
            <v>0</v>
          </cell>
          <cell r="BT501">
            <v>0</v>
          </cell>
          <cell r="BU501">
            <v>0</v>
          </cell>
          <cell r="BV501">
            <v>0</v>
          </cell>
          <cell r="BW501">
            <v>0</v>
          </cell>
          <cell r="BX501">
            <v>0</v>
          </cell>
          <cell r="BY501">
            <v>0</v>
          </cell>
          <cell r="BZ501">
            <v>0</v>
          </cell>
          <cell r="CA501">
            <v>0</v>
          </cell>
          <cell r="CB501">
            <v>0</v>
          </cell>
          <cell r="CC501">
            <v>0</v>
          </cell>
          <cell r="CD501">
            <v>0</v>
          </cell>
          <cell r="CE501">
            <v>0</v>
          </cell>
          <cell r="CF501">
            <v>0</v>
          </cell>
          <cell r="CG501">
            <v>0</v>
          </cell>
          <cell r="CH501">
            <v>0</v>
          </cell>
          <cell r="CI501">
            <v>0</v>
          </cell>
          <cell r="CJ501">
            <v>0</v>
          </cell>
          <cell r="CK501">
            <v>0</v>
          </cell>
          <cell r="CL501">
            <v>0</v>
          </cell>
          <cell r="CM501">
            <v>0</v>
          </cell>
          <cell r="CN501">
            <v>0</v>
          </cell>
          <cell r="CO501">
            <v>0</v>
          </cell>
          <cell r="CP501">
            <v>0</v>
          </cell>
          <cell r="CQ501">
            <v>0</v>
          </cell>
          <cell r="CR501">
            <v>0</v>
          </cell>
          <cell r="CS501">
            <v>0</v>
          </cell>
          <cell r="CT501">
            <v>0</v>
          </cell>
          <cell r="CU501">
            <v>0</v>
          </cell>
          <cell r="CV501">
            <v>0</v>
          </cell>
          <cell r="CW501">
            <v>0</v>
          </cell>
          <cell r="CX501">
            <v>0</v>
          </cell>
          <cell r="CY501">
            <v>0</v>
          </cell>
          <cell r="CZ501">
            <v>0</v>
          </cell>
          <cell r="DA501">
            <v>0</v>
          </cell>
          <cell r="DB501">
            <v>0</v>
          </cell>
          <cell r="DC501">
            <v>0</v>
          </cell>
          <cell r="DD501">
            <v>0</v>
          </cell>
          <cell r="DE501">
            <v>0</v>
          </cell>
          <cell r="DF501">
            <v>0</v>
          </cell>
          <cell r="DG501">
            <v>0</v>
          </cell>
          <cell r="DH501">
            <v>0</v>
          </cell>
          <cell r="DI501">
            <v>0</v>
          </cell>
          <cell r="DJ501">
            <v>0</v>
          </cell>
          <cell r="DK501">
            <v>0</v>
          </cell>
          <cell r="DL501">
            <v>0</v>
          </cell>
          <cell r="DM501">
            <v>0</v>
          </cell>
          <cell r="DN501">
            <v>0</v>
          </cell>
          <cell r="DO501">
            <v>0</v>
          </cell>
          <cell r="DP501">
            <v>0</v>
          </cell>
          <cell r="DQ501">
            <v>0</v>
          </cell>
          <cell r="DR501">
            <v>0</v>
          </cell>
          <cell r="DS501">
            <v>0</v>
          </cell>
          <cell r="DT501">
            <v>0</v>
          </cell>
          <cell r="DU501">
            <v>0</v>
          </cell>
          <cell r="DV501">
            <v>0</v>
          </cell>
          <cell r="DW501">
            <v>0</v>
          </cell>
          <cell r="DX501">
            <v>0</v>
          </cell>
          <cell r="DY501">
            <v>0</v>
          </cell>
          <cell r="DZ501">
            <v>0</v>
          </cell>
          <cell r="EA501">
            <v>0</v>
          </cell>
          <cell r="EB501">
            <v>0</v>
          </cell>
          <cell r="EC501">
            <v>0</v>
          </cell>
          <cell r="ED501">
            <v>0</v>
          </cell>
        </row>
        <row r="502">
          <cell r="F502">
            <v>0</v>
          </cell>
          <cell r="G502">
            <v>0</v>
          </cell>
          <cell r="H502">
            <v>0</v>
          </cell>
          <cell r="I502">
            <v>0</v>
          </cell>
          <cell r="J502">
            <v>0</v>
          </cell>
          <cell r="K502">
            <v>0</v>
          </cell>
          <cell r="L502">
            <v>0</v>
          </cell>
          <cell r="M502">
            <v>0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  <cell r="W502">
            <v>0</v>
          </cell>
          <cell r="X502">
            <v>0</v>
          </cell>
          <cell r="Y502">
            <v>0</v>
          </cell>
          <cell r="Z502">
            <v>0</v>
          </cell>
          <cell r="AA502">
            <v>0</v>
          </cell>
          <cell r="AB502">
            <v>0</v>
          </cell>
          <cell r="AC502">
            <v>0</v>
          </cell>
          <cell r="AD502">
            <v>0</v>
          </cell>
          <cell r="AE502">
            <v>0</v>
          </cell>
          <cell r="AF502">
            <v>0</v>
          </cell>
          <cell r="AG502">
            <v>0</v>
          </cell>
          <cell r="AH502">
            <v>0</v>
          </cell>
          <cell r="AI502">
            <v>0</v>
          </cell>
          <cell r="AJ502">
            <v>0</v>
          </cell>
          <cell r="AK502">
            <v>0</v>
          </cell>
          <cell r="AL502">
            <v>0</v>
          </cell>
          <cell r="AM502">
            <v>0</v>
          </cell>
          <cell r="AN502">
            <v>0</v>
          </cell>
          <cell r="AO502">
            <v>0</v>
          </cell>
          <cell r="AP502">
            <v>0</v>
          </cell>
          <cell r="AQ502">
            <v>0</v>
          </cell>
          <cell r="AR502">
            <v>0</v>
          </cell>
          <cell r="AS502">
            <v>0</v>
          </cell>
          <cell r="AT502">
            <v>0</v>
          </cell>
          <cell r="AU502">
            <v>0</v>
          </cell>
          <cell r="AV502">
            <v>0</v>
          </cell>
          <cell r="AW502">
            <v>0</v>
          </cell>
          <cell r="AX502">
            <v>0</v>
          </cell>
          <cell r="AY502">
            <v>0</v>
          </cell>
          <cell r="AZ502">
            <v>0</v>
          </cell>
          <cell r="BA502">
            <v>0</v>
          </cell>
          <cell r="BB502">
            <v>0</v>
          </cell>
          <cell r="BC502">
            <v>0</v>
          </cell>
          <cell r="BD502">
            <v>0</v>
          </cell>
          <cell r="BE502">
            <v>0</v>
          </cell>
          <cell r="BF502">
            <v>0</v>
          </cell>
          <cell r="BG502">
            <v>0</v>
          </cell>
          <cell r="BH502">
            <v>0</v>
          </cell>
          <cell r="BI502">
            <v>0</v>
          </cell>
          <cell r="BJ502">
            <v>0</v>
          </cell>
          <cell r="BK502">
            <v>0</v>
          </cell>
          <cell r="BL502">
            <v>0</v>
          </cell>
          <cell r="BM502">
            <v>0</v>
          </cell>
          <cell r="BN502">
            <v>0</v>
          </cell>
          <cell r="BO502">
            <v>0</v>
          </cell>
          <cell r="BP502">
            <v>0</v>
          </cell>
          <cell r="BQ502">
            <v>0</v>
          </cell>
          <cell r="BR502">
            <v>0</v>
          </cell>
          <cell r="BS502">
            <v>0</v>
          </cell>
          <cell r="BT502">
            <v>0</v>
          </cell>
          <cell r="BU502">
            <v>0</v>
          </cell>
          <cell r="BV502">
            <v>0</v>
          </cell>
          <cell r="BW502">
            <v>0</v>
          </cell>
          <cell r="BX502">
            <v>0</v>
          </cell>
          <cell r="BY502">
            <v>0</v>
          </cell>
          <cell r="BZ502">
            <v>0</v>
          </cell>
          <cell r="CA502">
            <v>0</v>
          </cell>
          <cell r="CB502">
            <v>0</v>
          </cell>
          <cell r="CC502">
            <v>0</v>
          </cell>
          <cell r="CD502">
            <v>0</v>
          </cell>
          <cell r="CE502">
            <v>0</v>
          </cell>
          <cell r="CF502">
            <v>0</v>
          </cell>
          <cell r="CG502">
            <v>0</v>
          </cell>
          <cell r="CH502">
            <v>0</v>
          </cell>
          <cell r="CI502">
            <v>0</v>
          </cell>
          <cell r="CJ502">
            <v>0</v>
          </cell>
          <cell r="CK502">
            <v>0</v>
          </cell>
          <cell r="CL502">
            <v>0</v>
          </cell>
          <cell r="CM502">
            <v>0</v>
          </cell>
          <cell r="CN502">
            <v>0</v>
          </cell>
          <cell r="CO502">
            <v>0</v>
          </cell>
          <cell r="CP502">
            <v>0</v>
          </cell>
          <cell r="CQ502">
            <v>0</v>
          </cell>
          <cell r="CR502">
            <v>0</v>
          </cell>
          <cell r="CS502">
            <v>0</v>
          </cell>
          <cell r="CT502">
            <v>0</v>
          </cell>
          <cell r="CU502">
            <v>0</v>
          </cell>
          <cell r="CV502">
            <v>0</v>
          </cell>
          <cell r="CW502">
            <v>0</v>
          </cell>
          <cell r="CX502">
            <v>0</v>
          </cell>
          <cell r="CY502">
            <v>0</v>
          </cell>
          <cell r="CZ502">
            <v>0</v>
          </cell>
          <cell r="DA502">
            <v>0</v>
          </cell>
          <cell r="DB502">
            <v>0</v>
          </cell>
          <cell r="DC502">
            <v>0</v>
          </cell>
          <cell r="DD502">
            <v>0</v>
          </cell>
          <cell r="DE502">
            <v>0</v>
          </cell>
          <cell r="DF502">
            <v>0</v>
          </cell>
          <cell r="DG502">
            <v>0</v>
          </cell>
          <cell r="DH502">
            <v>0</v>
          </cell>
          <cell r="DI502">
            <v>0</v>
          </cell>
          <cell r="DJ502">
            <v>0</v>
          </cell>
          <cell r="DK502">
            <v>0</v>
          </cell>
          <cell r="DL502">
            <v>0</v>
          </cell>
          <cell r="DM502">
            <v>0</v>
          </cell>
          <cell r="DN502">
            <v>0</v>
          </cell>
          <cell r="DO502">
            <v>0</v>
          </cell>
          <cell r="DP502">
            <v>0</v>
          </cell>
          <cell r="DQ502">
            <v>0</v>
          </cell>
          <cell r="DR502">
            <v>0</v>
          </cell>
          <cell r="DS502">
            <v>0</v>
          </cell>
          <cell r="DT502">
            <v>0</v>
          </cell>
          <cell r="DU502">
            <v>0</v>
          </cell>
          <cell r="DV502">
            <v>0</v>
          </cell>
          <cell r="DW502">
            <v>0</v>
          </cell>
          <cell r="DX502">
            <v>0</v>
          </cell>
          <cell r="DY502">
            <v>0</v>
          </cell>
          <cell r="DZ502">
            <v>0</v>
          </cell>
          <cell r="EA502">
            <v>0</v>
          </cell>
          <cell r="EB502">
            <v>0</v>
          </cell>
          <cell r="EC502">
            <v>0</v>
          </cell>
          <cell r="ED502">
            <v>0</v>
          </cell>
        </row>
        <row r="503"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>
            <v>0</v>
          </cell>
          <cell r="W503">
            <v>0</v>
          </cell>
          <cell r="X503">
            <v>0</v>
          </cell>
          <cell r="Y503">
            <v>0</v>
          </cell>
          <cell r="Z503">
            <v>0</v>
          </cell>
          <cell r="AA503">
            <v>0</v>
          </cell>
          <cell r="AB503">
            <v>0</v>
          </cell>
          <cell r="AC503">
            <v>0</v>
          </cell>
          <cell r="AD503">
            <v>0</v>
          </cell>
          <cell r="AE503">
            <v>0</v>
          </cell>
          <cell r="AF503">
            <v>0</v>
          </cell>
          <cell r="AG503">
            <v>0</v>
          </cell>
          <cell r="AH503">
            <v>0</v>
          </cell>
          <cell r="AI503">
            <v>0</v>
          </cell>
          <cell r="AJ503">
            <v>0</v>
          </cell>
          <cell r="AK503">
            <v>0</v>
          </cell>
          <cell r="AL503">
            <v>0</v>
          </cell>
          <cell r="AM503">
            <v>0</v>
          </cell>
          <cell r="AN503">
            <v>0</v>
          </cell>
          <cell r="AO503">
            <v>0</v>
          </cell>
          <cell r="AP503">
            <v>0</v>
          </cell>
          <cell r="AQ503">
            <v>0</v>
          </cell>
          <cell r="AR503">
            <v>0</v>
          </cell>
          <cell r="AS503">
            <v>0</v>
          </cell>
          <cell r="AT503">
            <v>0</v>
          </cell>
          <cell r="AU503">
            <v>0</v>
          </cell>
          <cell r="AV503">
            <v>0</v>
          </cell>
          <cell r="AW503">
            <v>0</v>
          </cell>
          <cell r="AX503">
            <v>0</v>
          </cell>
          <cell r="AY503">
            <v>0</v>
          </cell>
          <cell r="AZ503">
            <v>0</v>
          </cell>
          <cell r="BA503">
            <v>0</v>
          </cell>
          <cell r="BB503">
            <v>0</v>
          </cell>
          <cell r="BC503">
            <v>0</v>
          </cell>
          <cell r="BD503">
            <v>0</v>
          </cell>
          <cell r="BE503">
            <v>0</v>
          </cell>
          <cell r="BF503">
            <v>0</v>
          </cell>
          <cell r="BG503">
            <v>0</v>
          </cell>
          <cell r="BH503">
            <v>0</v>
          </cell>
          <cell r="BI503">
            <v>0</v>
          </cell>
          <cell r="BJ503">
            <v>0</v>
          </cell>
          <cell r="BK503">
            <v>0</v>
          </cell>
          <cell r="BL503">
            <v>0</v>
          </cell>
          <cell r="BM503">
            <v>0</v>
          </cell>
          <cell r="BN503">
            <v>0</v>
          </cell>
          <cell r="BO503">
            <v>0</v>
          </cell>
          <cell r="BP503">
            <v>0</v>
          </cell>
          <cell r="BQ503">
            <v>0</v>
          </cell>
          <cell r="BR503">
            <v>0</v>
          </cell>
          <cell r="BS503">
            <v>0</v>
          </cell>
          <cell r="BT503">
            <v>0</v>
          </cell>
          <cell r="BU503">
            <v>0</v>
          </cell>
          <cell r="BV503">
            <v>0</v>
          </cell>
          <cell r="BW503">
            <v>0</v>
          </cell>
          <cell r="BX503">
            <v>0</v>
          </cell>
          <cell r="BY503">
            <v>0</v>
          </cell>
          <cell r="BZ503">
            <v>0</v>
          </cell>
          <cell r="CA503">
            <v>0</v>
          </cell>
          <cell r="CB503">
            <v>0</v>
          </cell>
          <cell r="CC503">
            <v>0</v>
          </cell>
          <cell r="CD503">
            <v>0</v>
          </cell>
          <cell r="CE503">
            <v>0</v>
          </cell>
          <cell r="CF503">
            <v>0</v>
          </cell>
          <cell r="CG503">
            <v>0</v>
          </cell>
          <cell r="CH503">
            <v>0</v>
          </cell>
          <cell r="CI503">
            <v>0</v>
          </cell>
          <cell r="CJ503">
            <v>0</v>
          </cell>
          <cell r="CK503">
            <v>0</v>
          </cell>
          <cell r="CL503">
            <v>0</v>
          </cell>
          <cell r="CM503">
            <v>0</v>
          </cell>
          <cell r="CN503">
            <v>0</v>
          </cell>
          <cell r="CO503">
            <v>0</v>
          </cell>
          <cell r="CP503">
            <v>0</v>
          </cell>
          <cell r="CQ503">
            <v>0</v>
          </cell>
          <cell r="CR503">
            <v>0</v>
          </cell>
          <cell r="CS503">
            <v>0</v>
          </cell>
          <cell r="CT503">
            <v>0</v>
          </cell>
          <cell r="CU503">
            <v>0</v>
          </cell>
          <cell r="CV503">
            <v>0</v>
          </cell>
          <cell r="CW503">
            <v>0</v>
          </cell>
          <cell r="CX503">
            <v>0</v>
          </cell>
          <cell r="CY503">
            <v>0</v>
          </cell>
          <cell r="CZ503">
            <v>0</v>
          </cell>
          <cell r="DA503">
            <v>0</v>
          </cell>
          <cell r="DB503">
            <v>0</v>
          </cell>
          <cell r="DC503">
            <v>0</v>
          </cell>
          <cell r="DD503">
            <v>0</v>
          </cell>
          <cell r="DE503">
            <v>0</v>
          </cell>
          <cell r="DF503">
            <v>0</v>
          </cell>
          <cell r="DG503">
            <v>0</v>
          </cell>
          <cell r="DH503">
            <v>0</v>
          </cell>
          <cell r="DI503">
            <v>0</v>
          </cell>
          <cell r="DJ503">
            <v>0</v>
          </cell>
          <cell r="DK503">
            <v>0</v>
          </cell>
          <cell r="DL503">
            <v>0</v>
          </cell>
          <cell r="DM503">
            <v>0</v>
          </cell>
          <cell r="DN503">
            <v>0</v>
          </cell>
          <cell r="DO503">
            <v>0</v>
          </cell>
          <cell r="DP503">
            <v>0</v>
          </cell>
          <cell r="DQ503">
            <v>0</v>
          </cell>
          <cell r="DR503">
            <v>0</v>
          </cell>
          <cell r="DS503">
            <v>0</v>
          </cell>
          <cell r="DT503">
            <v>0</v>
          </cell>
          <cell r="DU503">
            <v>0</v>
          </cell>
          <cell r="DV503">
            <v>0</v>
          </cell>
          <cell r="DW503">
            <v>0</v>
          </cell>
          <cell r="DX503">
            <v>0</v>
          </cell>
          <cell r="DY503">
            <v>0</v>
          </cell>
          <cell r="DZ503">
            <v>0</v>
          </cell>
          <cell r="EA503">
            <v>0</v>
          </cell>
          <cell r="EB503">
            <v>0</v>
          </cell>
          <cell r="EC503">
            <v>0</v>
          </cell>
          <cell r="ED503">
            <v>0</v>
          </cell>
        </row>
        <row r="504"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0</v>
          </cell>
          <cell r="V504">
            <v>0</v>
          </cell>
          <cell r="W504">
            <v>0</v>
          </cell>
          <cell r="X504">
            <v>0</v>
          </cell>
          <cell r="Y504">
            <v>0</v>
          </cell>
          <cell r="Z504">
            <v>0</v>
          </cell>
          <cell r="AA504">
            <v>0</v>
          </cell>
          <cell r="AB504">
            <v>0</v>
          </cell>
          <cell r="AC504">
            <v>0</v>
          </cell>
          <cell r="AD504">
            <v>0</v>
          </cell>
          <cell r="AE504">
            <v>0</v>
          </cell>
          <cell r="AF504">
            <v>0</v>
          </cell>
          <cell r="AG504">
            <v>0</v>
          </cell>
          <cell r="AH504">
            <v>0</v>
          </cell>
          <cell r="AI504">
            <v>0</v>
          </cell>
          <cell r="AJ504">
            <v>0</v>
          </cell>
          <cell r="AK504">
            <v>0</v>
          </cell>
          <cell r="AL504">
            <v>0</v>
          </cell>
          <cell r="AM504">
            <v>0</v>
          </cell>
          <cell r="AN504">
            <v>0</v>
          </cell>
          <cell r="AO504">
            <v>0</v>
          </cell>
          <cell r="AP504">
            <v>0</v>
          </cell>
          <cell r="AQ504">
            <v>0</v>
          </cell>
          <cell r="AR504">
            <v>0</v>
          </cell>
          <cell r="AS504">
            <v>0</v>
          </cell>
          <cell r="AT504">
            <v>0</v>
          </cell>
          <cell r="AU504">
            <v>0</v>
          </cell>
          <cell r="AV504">
            <v>0</v>
          </cell>
          <cell r="AW504">
            <v>0</v>
          </cell>
          <cell r="AX504">
            <v>0</v>
          </cell>
          <cell r="AY504">
            <v>0</v>
          </cell>
          <cell r="AZ504">
            <v>0</v>
          </cell>
          <cell r="BA504">
            <v>0</v>
          </cell>
          <cell r="BB504">
            <v>0</v>
          </cell>
          <cell r="BC504">
            <v>0</v>
          </cell>
          <cell r="BD504">
            <v>0</v>
          </cell>
          <cell r="BE504">
            <v>0</v>
          </cell>
          <cell r="BF504">
            <v>0</v>
          </cell>
          <cell r="BG504">
            <v>0</v>
          </cell>
          <cell r="BH504">
            <v>0</v>
          </cell>
          <cell r="BI504">
            <v>0</v>
          </cell>
          <cell r="BJ504">
            <v>0</v>
          </cell>
          <cell r="BK504">
            <v>0</v>
          </cell>
          <cell r="BL504">
            <v>0</v>
          </cell>
          <cell r="BM504">
            <v>0</v>
          </cell>
          <cell r="BN504">
            <v>0</v>
          </cell>
          <cell r="BO504">
            <v>0</v>
          </cell>
          <cell r="BP504">
            <v>0</v>
          </cell>
          <cell r="BQ504">
            <v>0</v>
          </cell>
          <cell r="BR504">
            <v>0</v>
          </cell>
          <cell r="BS504">
            <v>0</v>
          </cell>
          <cell r="BT504">
            <v>0</v>
          </cell>
          <cell r="BU504">
            <v>0</v>
          </cell>
          <cell r="BV504">
            <v>0</v>
          </cell>
          <cell r="BW504">
            <v>0</v>
          </cell>
          <cell r="BX504">
            <v>0</v>
          </cell>
          <cell r="BY504">
            <v>0</v>
          </cell>
          <cell r="BZ504">
            <v>0</v>
          </cell>
          <cell r="CA504">
            <v>0</v>
          </cell>
          <cell r="CB504">
            <v>0</v>
          </cell>
          <cell r="CC504">
            <v>0</v>
          </cell>
          <cell r="CD504">
            <v>0</v>
          </cell>
          <cell r="CE504">
            <v>0</v>
          </cell>
          <cell r="CF504">
            <v>0</v>
          </cell>
          <cell r="CG504">
            <v>0</v>
          </cell>
          <cell r="CH504">
            <v>0</v>
          </cell>
          <cell r="CI504">
            <v>0</v>
          </cell>
          <cell r="CJ504">
            <v>0</v>
          </cell>
          <cell r="CK504">
            <v>0</v>
          </cell>
          <cell r="CL504">
            <v>0</v>
          </cell>
          <cell r="CM504">
            <v>0</v>
          </cell>
          <cell r="CN504">
            <v>0</v>
          </cell>
          <cell r="CO504">
            <v>0</v>
          </cell>
          <cell r="CP504">
            <v>0</v>
          </cell>
          <cell r="CQ504">
            <v>0</v>
          </cell>
          <cell r="CR504">
            <v>0</v>
          </cell>
          <cell r="CS504">
            <v>0</v>
          </cell>
          <cell r="CT504">
            <v>0</v>
          </cell>
          <cell r="CU504">
            <v>0</v>
          </cell>
          <cell r="CV504">
            <v>0</v>
          </cell>
          <cell r="CW504">
            <v>0</v>
          </cell>
          <cell r="CX504">
            <v>0</v>
          </cell>
          <cell r="CY504">
            <v>0</v>
          </cell>
          <cell r="CZ504">
            <v>0</v>
          </cell>
          <cell r="DA504">
            <v>0</v>
          </cell>
          <cell r="DB504">
            <v>0</v>
          </cell>
          <cell r="DC504">
            <v>0</v>
          </cell>
          <cell r="DD504">
            <v>0</v>
          </cell>
          <cell r="DE504">
            <v>0</v>
          </cell>
          <cell r="DF504">
            <v>0</v>
          </cell>
          <cell r="DG504">
            <v>0</v>
          </cell>
          <cell r="DH504">
            <v>0</v>
          </cell>
          <cell r="DI504">
            <v>0</v>
          </cell>
          <cell r="DJ504">
            <v>0</v>
          </cell>
          <cell r="DK504">
            <v>0</v>
          </cell>
          <cell r="DL504">
            <v>0</v>
          </cell>
          <cell r="DM504">
            <v>0</v>
          </cell>
          <cell r="DN504">
            <v>0</v>
          </cell>
          <cell r="DO504">
            <v>0</v>
          </cell>
          <cell r="DP504">
            <v>0</v>
          </cell>
          <cell r="DQ504">
            <v>0</v>
          </cell>
          <cell r="DR504">
            <v>0</v>
          </cell>
          <cell r="DS504">
            <v>0</v>
          </cell>
          <cell r="DT504">
            <v>0</v>
          </cell>
          <cell r="DU504">
            <v>0</v>
          </cell>
          <cell r="DV504">
            <v>0</v>
          </cell>
          <cell r="DW504">
            <v>0</v>
          </cell>
          <cell r="DX504">
            <v>0</v>
          </cell>
          <cell r="DY504">
            <v>0</v>
          </cell>
          <cell r="DZ504">
            <v>0</v>
          </cell>
          <cell r="EA504">
            <v>0</v>
          </cell>
          <cell r="EB504">
            <v>0</v>
          </cell>
          <cell r="EC504">
            <v>0</v>
          </cell>
          <cell r="ED504">
            <v>0</v>
          </cell>
        </row>
        <row r="505"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0</v>
          </cell>
          <cell r="V505">
            <v>0</v>
          </cell>
          <cell r="W505">
            <v>0</v>
          </cell>
          <cell r="X505">
            <v>0</v>
          </cell>
          <cell r="Y505">
            <v>0</v>
          </cell>
          <cell r="Z505">
            <v>0</v>
          </cell>
          <cell r="AA505">
            <v>0</v>
          </cell>
          <cell r="AB505">
            <v>0</v>
          </cell>
          <cell r="AC505">
            <v>0</v>
          </cell>
          <cell r="AD505">
            <v>0</v>
          </cell>
          <cell r="AE505">
            <v>0</v>
          </cell>
          <cell r="AF505">
            <v>0</v>
          </cell>
          <cell r="AG505">
            <v>0</v>
          </cell>
          <cell r="AH505">
            <v>0</v>
          </cell>
          <cell r="AI505">
            <v>0</v>
          </cell>
          <cell r="AJ505">
            <v>0</v>
          </cell>
          <cell r="AK505">
            <v>0</v>
          </cell>
          <cell r="AL505">
            <v>0</v>
          </cell>
          <cell r="AM505">
            <v>0</v>
          </cell>
          <cell r="AN505">
            <v>0</v>
          </cell>
          <cell r="AO505">
            <v>0</v>
          </cell>
          <cell r="AP505">
            <v>0</v>
          </cell>
          <cell r="AQ505">
            <v>0</v>
          </cell>
          <cell r="AR505">
            <v>0</v>
          </cell>
          <cell r="AS505">
            <v>0</v>
          </cell>
          <cell r="AT505">
            <v>0</v>
          </cell>
          <cell r="AU505">
            <v>0</v>
          </cell>
          <cell r="AV505">
            <v>0</v>
          </cell>
          <cell r="AW505">
            <v>0</v>
          </cell>
          <cell r="AX505">
            <v>0</v>
          </cell>
          <cell r="AY505">
            <v>0</v>
          </cell>
          <cell r="AZ505">
            <v>0</v>
          </cell>
          <cell r="BA505">
            <v>0</v>
          </cell>
          <cell r="BB505">
            <v>0</v>
          </cell>
          <cell r="BC505">
            <v>0</v>
          </cell>
          <cell r="BD505">
            <v>0</v>
          </cell>
          <cell r="BE505">
            <v>0</v>
          </cell>
          <cell r="BF505">
            <v>0</v>
          </cell>
          <cell r="BG505">
            <v>0</v>
          </cell>
          <cell r="BH505">
            <v>0</v>
          </cell>
          <cell r="BI505">
            <v>0</v>
          </cell>
          <cell r="BJ505">
            <v>0</v>
          </cell>
          <cell r="BK505">
            <v>0</v>
          </cell>
          <cell r="BL505">
            <v>0</v>
          </cell>
          <cell r="BM505">
            <v>0</v>
          </cell>
          <cell r="BN505">
            <v>0</v>
          </cell>
          <cell r="BO505">
            <v>0</v>
          </cell>
          <cell r="BP505">
            <v>0</v>
          </cell>
          <cell r="BQ505">
            <v>0</v>
          </cell>
          <cell r="BR505">
            <v>0</v>
          </cell>
          <cell r="BS505">
            <v>0</v>
          </cell>
          <cell r="BT505">
            <v>0</v>
          </cell>
          <cell r="BU505">
            <v>0</v>
          </cell>
          <cell r="BV505">
            <v>0</v>
          </cell>
          <cell r="BW505">
            <v>0</v>
          </cell>
          <cell r="BX505">
            <v>0</v>
          </cell>
          <cell r="BY505">
            <v>0</v>
          </cell>
          <cell r="BZ505">
            <v>0</v>
          </cell>
          <cell r="CA505">
            <v>0</v>
          </cell>
          <cell r="CB505">
            <v>0</v>
          </cell>
          <cell r="CC505">
            <v>0</v>
          </cell>
          <cell r="CD505">
            <v>0</v>
          </cell>
          <cell r="CE505">
            <v>0</v>
          </cell>
          <cell r="CF505">
            <v>0</v>
          </cell>
          <cell r="CG505">
            <v>0</v>
          </cell>
          <cell r="CH505">
            <v>0</v>
          </cell>
          <cell r="CI505">
            <v>0</v>
          </cell>
          <cell r="CJ505">
            <v>0</v>
          </cell>
          <cell r="CK505">
            <v>0</v>
          </cell>
          <cell r="CL505">
            <v>0</v>
          </cell>
          <cell r="CM505">
            <v>0</v>
          </cell>
          <cell r="CN505">
            <v>0</v>
          </cell>
          <cell r="CO505">
            <v>0</v>
          </cell>
          <cell r="CP505">
            <v>0</v>
          </cell>
          <cell r="CQ505">
            <v>0</v>
          </cell>
          <cell r="CR505">
            <v>0</v>
          </cell>
          <cell r="CS505">
            <v>0</v>
          </cell>
          <cell r="CT505">
            <v>0</v>
          </cell>
          <cell r="CU505">
            <v>0</v>
          </cell>
          <cell r="CV505">
            <v>0</v>
          </cell>
          <cell r="CW505">
            <v>0</v>
          </cell>
          <cell r="CX505">
            <v>0</v>
          </cell>
          <cell r="CY505">
            <v>0</v>
          </cell>
          <cell r="CZ505">
            <v>0</v>
          </cell>
          <cell r="DA505">
            <v>0</v>
          </cell>
          <cell r="DB505">
            <v>0</v>
          </cell>
          <cell r="DC505">
            <v>0</v>
          </cell>
          <cell r="DD505">
            <v>0</v>
          </cell>
          <cell r="DE505">
            <v>0</v>
          </cell>
          <cell r="DF505">
            <v>0</v>
          </cell>
          <cell r="DG505">
            <v>0</v>
          </cell>
          <cell r="DH505">
            <v>0</v>
          </cell>
          <cell r="DI505">
            <v>0</v>
          </cell>
          <cell r="DJ505">
            <v>0</v>
          </cell>
          <cell r="DK505">
            <v>0</v>
          </cell>
          <cell r="DL505">
            <v>0</v>
          </cell>
          <cell r="DM505">
            <v>0</v>
          </cell>
          <cell r="DN505">
            <v>0</v>
          </cell>
          <cell r="DO505">
            <v>0</v>
          </cell>
          <cell r="DP505">
            <v>0</v>
          </cell>
          <cell r="DQ505">
            <v>0</v>
          </cell>
          <cell r="DR505">
            <v>0</v>
          </cell>
          <cell r="DS505">
            <v>0</v>
          </cell>
          <cell r="DT505">
            <v>0</v>
          </cell>
          <cell r="DU505">
            <v>0</v>
          </cell>
          <cell r="DV505">
            <v>0</v>
          </cell>
          <cell r="DW505">
            <v>0</v>
          </cell>
          <cell r="DX505">
            <v>0</v>
          </cell>
          <cell r="DY505">
            <v>0</v>
          </cell>
          <cell r="DZ505">
            <v>0</v>
          </cell>
          <cell r="EA505">
            <v>0</v>
          </cell>
          <cell r="EB505">
            <v>0</v>
          </cell>
          <cell r="EC505">
            <v>0</v>
          </cell>
          <cell r="ED505">
            <v>0</v>
          </cell>
        </row>
        <row r="506">
          <cell r="F506">
            <v>0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  <cell r="W506">
            <v>0</v>
          </cell>
          <cell r="X506">
            <v>0</v>
          </cell>
          <cell r="Y506">
            <v>0</v>
          </cell>
          <cell r="Z506">
            <v>0</v>
          </cell>
          <cell r="AA506">
            <v>0</v>
          </cell>
          <cell r="AB506">
            <v>0</v>
          </cell>
          <cell r="AC506">
            <v>0</v>
          </cell>
          <cell r="AD506">
            <v>0</v>
          </cell>
          <cell r="AE506">
            <v>0</v>
          </cell>
          <cell r="AF506">
            <v>0</v>
          </cell>
          <cell r="AG506">
            <v>0</v>
          </cell>
          <cell r="AH506">
            <v>0</v>
          </cell>
          <cell r="AI506">
            <v>0</v>
          </cell>
          <cell r="AJ506">
            <v>0</v>
          </cell>
          <cell r="AK506">
            <v>0</v>
          </cell>
          <cell r="AL506">
            <v>0</v>
          </cell>
          <cell r="AM506">
            <v>0</v>
          </cell>
          <cell r="AN506">
            <v>0</v>
          </cell>
          <cell r="AO506">
            <v>0</v>
          </cell>
          <cell r="AP506">
            <v>0</v>
          </cell>
          <cell r="AQ506">
            <v>0</v>
          </cell>
          <cell r="AR506">
            <v>0</v>
          </cell>
          <cell r="AS506">
            <v>0</v>
          </cell>
          <cell r="AT506">
            <v>0</v>
          </cell>
          <cell r="AU506">
            <v>0</v>
          </cell>
          <cell r="AV506">
            <v>0</v>
          </cell>
          <cell r="AW506">
            <v>0</v>
          </cell>
          <cell r="AX506">
            <v>0</v>
          </cell>
          <cell r="AY506">
            <v>0</v>
          </cell>
          <cell r="AZ506">
            <v>0</v>
          </cell>
          <cell r="BA506">
            <v>0</v>
          </cell>
          <cell r="BB506">
            <v>0</v>
          </cell>
          <cell r="BC506">
            <v>0</v>
          </cell>
          <cell r="BD506">
            <v>0</v>
          </cell>
          <cell r="BE506">
            <v>0</v>
          </cell>
          <cell r="BF506">
            <v>0</v>
          </cell>
          <cell r="BG506">
            <v>0</v>
          </cell>
          <cell r="BH506">
            <v>0</v>
          </cell>
          <cell r="BI506">
            <v>0</v>
          </cell>
          <cell r="BJ506">
            <v>0</v>
          </cell>
          <cell r="BK506">
            <v>0</v>
          </cell>
          <cell r="BL506">
            <v>0</v>
          </cell>
          <cell r="BM506">
            <v>0</v>
          </cell>
          <cell r="BN506">
            <v>0</v>
          </cell>
          <cell r="BO506">
            <v>0</v>
          </cell>
          <cell r="BP506">
            <v>0</v>
          </cell>
          <cell r="BQ506">
            <v>0</v>
          </cell>
          <cell r="BR506">
            <v>0</v>
          </cell>
          <cell r="BS506">
            <v>0</v>
          </cell>
          <cell r="BT506">
            <v>0</v>
          </cell>
          <cell r="BU506">
            <v>0</v>
          </cell>
          <cell r="BV506">
            <v>0</v>
          </cell>
          <cell r="BW506">
            <v>0</v>
          </cell>
          <cell r="BX506">
            <v>0</v>
          </cell>
          <cell r="BY506">
            <v>0</v>
          </cell>
          <cell r="BZ506">
            <v>0</v>
          </cell>
          <cell r="CA506">
            <v>0</v>
          </cell>
          <cell r="CB506">
            <v>0</v>
          </cell>
          <cell r="CC506">
            <v>0</v>
          </cell>
          <cell r="CD506">
            <v>0</v>
          </cell>
          <cell r="CE506">
            <v>0</v>
          </cell>
          <cell r="CF506">
            <v>0</v>
          </cell>
          <cell r="CG506">
            <v>0</v>
          </cell>
          <cell r="CH506">
            <v>0</v>
          </cell>
          <cell r="CI506">
            <v>0</v>
          </cell>
          <cell r="CJ506">
            <v>0</v>
          </cell>
          <cell r="CK506">
            <v>0</v>
          </cell>
          <cell r="CL506">
            <v>0</v>
          </cell>
          <cell r="CM506">
            <v>0</v>
          </cell>
          <cell r="CN506">
            <v>0</v>
          </cell>
          <cell r="CO506">
            <v>0</v>
          </cell>
          <cell r="CP506">
            <v>0</v>
          </cell>
          <cell r="CQ506">
            <v>0</v>
          </cell>
          <cell r="CR506">
            <v>0</v>
          </cell>
          <cell r="CS506">
            <v>0</v>
          </cell>
          <cell r="CT506">
            <v>0</v>
          </cell>
          <cell r="CU506">
            <v>0</v>
          </cell>
          <cell r="CV506">
            <v>0</v>
          </cell>
          <cell r="CW506">
            <v>0</v>
          </cell>
          <cell r="CX506">
            <v>0</v>
          </cell>
          <cell r="CY506">
            <v>0</v>
          </cell>
          <cell r="CZ506">
            <v>0</v>
          </cell>
          <cell r="DA506">
            <v>0</v>
          </cell>
          <cell r="DB506">
            <v>0</v>
          </cell>
          <cell r="DC506">
            <v>0</v>
          </cell>
          <cell r="DD506">
            <v>0</v>
          </cell>
          <cell r="DE506">
            <v>0</v>
          </cell>
          <cell r="DF506">
            <v>0</v>
          </cell>
          <cell r="DG506">
            <v>0</v>
          </cell>
          <cell r="DH506">
            <v>0</v>
          </cell>
          <cell r="DI506">
            <v>0</v>
          </cell>
          <cell r="DJ506">
            <v>0</v>
          </cell>
          <cell r="DK506">
            <v>0</v>
          </cell>
          <cell r="DL506">
            <v>0</v>
          </cell>
          <cell r="DM506">
            <v>0</v>
          </cell>
          <cell r="DN506">
            <v>0</v>
          </cell>
          <cell r="DO506">
            <v>0</v>
          </cell>
          <cell r="DP506">
            <v>0</v>
          </cell>
          <cell r="DQ506">
            <v>0</v>
          </cell>
          <cell r="DR506">
            <v>0</v>
          </cell>
          <cell r="DS506">
            <v>0</v>
          </cell>
          <cell r="DT506">
            <v>0</v>
          </cell>
          <cell r="DU506">
            <v>0</v>
          </cell>
          <cell r="DV506">
            <v>0</v>
          </cell>
          <cell r="DW506">
            <v>0</v>
          </cell>
          <cell r="DX506">
            <v>0</v>
          </cell>
          <cell r="DY506">
            <v>0</v>
          </cell>
          <cell r="DZ506">
            <v>0</v>
          </cell>
          <cell r="EA506">
            <v>0</v>
          </cell>
          <cell r="EB506">
            <v>0</v>
          </cell>
          <cell r="EC506">
            <v>0</v>
          </cell>
          <cell r="ED506">
            <v>0</v>
          </cell>
        </row>
        <row r="507">
          <cell r="F507">
            <v>0</v>
          </cell>
          <cell r="G507">
            <v>0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0</v>
          </cell>
          <cell r="V507">
            <v>0</v>
          </cell>
          <cell r="W507">
            <v>0</v>
          </cell>
          <cell r="X507">
            <v>0</v>
          </cell>
          <cell r="Y507">
            <v>0</v>
          </cell>
          <cell r="Z507">
            <v>0</v>
          </cell>
          <cell r="AA507">
            <v>0</v>
          </cell>
          <cell r="AB507">
            <v>0</v>
          </cell>
          <cell r="AC507">
            <v>0</v>
          </cell>
          <cell r="AD507">
            <v>0</v>
          </cell>
          <cell r="AE507">
            <v>0</v>
          </cell>
          <cell r="AF507">
            <v>0</v>
          </cell>
          <cell r="AG507">
            <v>0</v>
          </cell>
          <cell r="AH507">
            <v>0</v>
          </cell>
          <cell r="AI507">
            <v>0</v>
          </cell>
          <cell r="AJ507">
            <v>0</v>
          </cell>
          <cell r="AK507">
            <v>0</v>
          </cell>
          <cell r="AL507">
            <v>0</v>
          </cell>
          <cell r="AM507">
            <v>0</v>
          </cell>
          <cell r="AN507">
            <v>0</v>
          </cell>
          <cell r="AO507">
            <v>0</v>
          </cell>
          <cell r="AP507">
            <v>0</v>
          </cell>
          <cell r="AQ507">
            <v>0</v>
          </cell>
          <cell r="AR507">
            <v>0</v>
          </cell>
          <cell r="AS507">
            <v>0</v>
          </cell>
          <cell r="AT507">
            <v>0</v>
          </cell>
          <cell r="AU507">
            <v>0</v>
          </cell>
          <cell r="AV507">
            <v>0</v>
          </cell>
          <cell r="AW507">
            <v>0</v>
          </cell>
          <cell r="AX507">
            <v>0</v>
          </cell>
          <cell r="AY507">
            <v>0</v>
          </cell>
          <cell r="AZ507">
            <v>0</v>
          </cell>
          <cell r="BA507">
            <v>0</v>
          </cell>
          <cell r="BB507">
            <v>0</v>
          </cell>
          <cell r="BC507">
            <v>0</v>
          </cell>
          <cell r="BD507">
            <v>0</v>
          </cell>
          <cell r="BE507">
            <v>0</v>
          </cell>
          <cell r="BF507">
            <v>0</v>
          </cell>
          <cell r="BG507">
            <v>0</v>
          </cell>
          <cell r="BH507">
            <v>0</v>
          </cell>
          <cell r="BI507">
            <v>0</v>
          </cell>
          <cell r="BJ507">
            <v>0</v>
          </cell>
          <cell r="BK507">
            <v>0</v>
          </cell>
          <cell r="BL507">
            <v>0</v>
          </cell>
          <cell r="BM507">
            <v>0</v>
          </cell>
          <cell r="BN507">
            <v>0</v>
          </cell>
          <cell r="BO507">
            <v>0</v>
          </cell>
          <cell r="BP507">
            <v>0</v>
          </cell>
          <cell r="BQ507">
            <v>0</v>
          </cell>
          <cell r="BR507">
            <v>0</v>
          </cell>
          <cell r="BS507">
            <v>0</v>
          </cell>
          <cell r="BT507">
            <v>0</v>
          </cell>
          <cell r="BU507">
            <v>0</v>
          </cell>
          <cell r="BV507">
            <v>0</v>
          </cell>
          <cell r="BW507">
            <v>0</v>
          </cell>
          <cell r="BX507">
            <v>0</v>
          </cell>
          <cell r="BY507">
            <v>0</v>
          </cell>
          <cell r="BZ507">
            <v>0</v>
          </cell>
          <cell r="CA507">
            <v>0</v>
          </cell>
          <cell r="CB507">
            <v>0</v>
          </cell>
          <cell r="CC507">
            <v>0</v>
          </cell>
          <cell r="CD507">
            <v>0</v>
          </cell>
          <cell r="CE507">
            <v>0</v>
          </cell>
          <cell r="CF507">
            <v>0</v>
          </cell>
          <cell r="CG507">
            <v>0</v>
          </cell>
          <cell r="CH507">
            <v>0</v>
          </cell>
          <cell r="CI507">
            <v>0</v>
          </cell>
          <cell r="CJ507">
            <v>0</v>
          </cell>
          <cell r="CK507">
            <v>0</v>
          </cell>
          <cell r="CL507">
            <v>0</v>
          </cell>
          <cell r="CM507">
            <v>0</v>
          </cell>
          <cell r="CN507">
            <v>0</v>
          </cell>
          <cell r="CO507">
            <v>0</v>
          </cell>
          <cell r="CP507">
            <v>0</v>
          </cell>
          <cell r="CQ507">
            <v>0</v>
          </cell>
          <cell r="CR507">
            <v>0</v>
          </cell>
          <cell r="CS507">
            <v>0</v>
          </cell>
          <cell r="CT507">
            <v>0</v>
          </cell>
          <cell r="CU507">
            <v>0</v>
          </cell>
          <cell r="CV507">
            <v>0</v>
          </cell>
          <cell r="CW507">
            <v>0</v>
          </cell>
          <cell r="CX507">
            <v>0</v>
          </cell>
          <cell r="CY507">
            <v>0</v>
          </cell>
          <cell r="CZ507">
            <v>0</v>
          </cell>
          <cell r="DA507">
            <v>0</v>
          </cell>
          <cell r="DB507">
            <v>0</v>
          </cell>
          <cell r="DC507">
            <v>0</v>
          </cell>
          <cell r="DD507">
            <v>0</v>
          </cell>
          <cell r="DE507">
            <v>0</v>
          </cell>
          <cell r="DF507">
            <v>0</v>
          </cell>
          <cell r="DG507">
            <v>0</v>
          </cell>
          <cell r="DH507">
            <v>0</v>
          </cell>
          <cell r="DI507">
            <v>0</v>
          </cell>
          <cell r="DJ507">
            <v>0</v>
          </cell>
          <cell r="DK507">
            <v>0</v>
          </cell>
          <cell r="DL507">
            <v>0</v>
          </cell>
          <cell r="DM507">
            <v>0</v>
          </cell>
          <cell r="DN507">
            <v>0</v>
          </cell>
          <cell r="DO507">
            <v>0</v>
          </cell>
          <cell r="DP507">
            <v>0</v>
          </cell>
          <cell r="DQ507">
            <v>0</v>
          </cell>
          <cell r="DR507">
            <v>0</v>
          </cell>
          <cell r="DS507">
            <v>0</v>
          </cell>
          <cell r="DT507">
            <v>0</v>
          </cell>
          <cell r="DU507">
            <v>0</v>
          </cell>
          <cell r="DV507">
            <v>0</v>
          </cell>
          <cell r="DW507">
            <v>0</v>
          </cell>
          <cell r="DX507">
            <v>0</v>
          </cell>
          <cell r="DY507">
            <v>0</v>
          </cell>
          <cell r="DZ507">
            <v>0</v>
          </cell>
          <cell r="EA507">
            <v>0</v>
          </cell>
          <cell r="EB507">
            <v>0</v>
          </cell>
          <cell r="EC507">
            <v>0</v>
          </cell>
          <cell r="ED507">
            <v>0</v>
          </cell>
        </row>
        <row r="508"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  <cell r="AB508">
            <v>0</v>
          </cell>
          <cell r="AC508">
            <v>0</v>
          </cell>
          <cell r="AD508">
            <v>0</v>
          </cell>
          <cell r="AE508">
            <v>0</v>
          </cell>
          <cell r="AF508">
            <v>0</v>
          </cell>
          <cell r="AG508">
            <v>0</v>
          </cell>
          <cell r="AH508">
            <v>0</v>
          </cell>
          <cell r="AI508">
            <v>0</v>
          </cell>
          <cell r="AJ508">
            <v>0</v>
          </cell>
          <cell r="AK508">
            <v>0</v>
          </cell>
          <cell r="AL508">
            <v>0</v>
          </cell>
          <cell r="AM508">
            <v>0</v>
          </cell>
          <cell r="AN508">
            <v>0</v>
          </cell>
          <cell r="AO508">
            <v>0</v>
          </cell>
          <cell r="AP508">
            <v>0</v>
          </cell>
          <cell r="AQ508">
            <v>0</v>
          </cell>
          <cell r="AR508">
            <v>0</v>
          </cell>
          <cell r="AS508">
            <v>0</v>
          </cell>
          <cell r="AT508">
            <v>0</v>
          </cell>
          <cell r="AU508">
            <v>0</v>
          </cell>
          <cell r="AV508">
            <v>0</v>
          </cell>
          <cell r="AW508">
            <v>0</v>
          </cell>
          <cell r="AX508">
            <v>0</v>
          </cell>
          <cell r="AY508">
            <v>0</v>
          </cell>
          <cell r="AZ508">
            <v>0</v>
          </cell>
          <cell r="BA508">
            <v>0</v>
          </cell>
          <cell r="BB508">
            <v>0</v>
          </cell>
          <cell r="BC508">
            <v>0</v>
          </cell>
          <cell r="BD508">
            <v>0</v>
          </cell>
          <cell r="BE508">
            <v>0</v>
          </cell>
          <cell r="BF508">
            <v>0</v>
          </cell>
          <cell r="BG508">
            <v>0</v>
          </cell>
          <cell r="BH508">
            <v>0</v>
          </cell>
          <cell r="BI508">
            <v>0</v>
          </cell>
          <cell r="BJ508">
            <v>0</v>
          </cell>
          <cell r="BK508">
            <v>0</v>
          </cell>
          <cell r="BL508">
            <v>0</v>
          </cell>
          <cell r="BM508">
            <v>0</v>
          </cell>
          <cell r="BN508">
            <v>0</v>
          </cell>
          <cell r="BO508">
            <v>0</v>
          </cell>
          <cell r="BP508">
            <v>0</v>
          </cell>
          <cell r="BQ508">
            <v>0</v>
          </cell>
          <cell r="BR508">
            <v>0</v>
          </cell>
          <cell r="BS508">
            <v>0</v>
          </cell>
          <cell r="BT508">
            <v>0</v>
          </cell>
          <cell r="BU508">
            <v>0</v>
          </cell>
          <cell r="BV508">
            <v>0</v>
          </cell>
          <cell r="BW508">
            <v>0</v>
          </cell>
          <cell r="BX508">
            <v>0</v>
          </cell>
          <cell r="BY508">
            <v>0</v>
          </cell>
          <cell r="BZ508">
            <v>0</v>
          </cell>
          <cell r="CA508">
            <v>0</v>
          </cell>
          <cell r="CB508">
            <v>0</v>
          </cell>
          <cell r="CC508">
            <v>0</v>
          </cell>
          <cell r="CD508">
            <v>0</v>
          </cell>
          <cell r="CE508">
            <v>0</v>
          </cell>
          <cell r="CF508">
            <v>0</v>
          </cell>
          <cell r="CG508">
            <v>0</v>
          </cell>
          <cell r="CH508">
            <v>0</v>
          </cell>
          <cell r="CI508">
            <v>0</v>
          </cell>
          <cell r="CJ508">
            <v>0</v>
          </cell>
          <cell r="CK508">
            <v>0</v>
          </cell>
          <cell r="CL508">
            <v>0</v>
          </cell>
          <cell r="CM508">
            <v>0</v>
          </cell>
          <cell r="CN508">
            <v>0</v>
          </cell>
          <cell r="CO508">
            <v>0</v>
          </cell>
          <cell r="CP508">
            <v>0</v>
          </cell>
          <cell r="CQ508">
            <v>0</v>
          </cell>
          <cell r="CR508">
            <v>0</v>
          </cell>
          <cell r="CS508">
            <v>0</v>
          </cell>
          <cell r="CT508">
            <v>0</v>
          </cell>
          <cell r="CU508">
            <v>0</v>
          </cell>
          <cell r="CV508">
            <v>0</v>
          </cell>
          <cell r="CW508">
            <v>0</v>
          </cell>
          <cell r="CX508">
            <v>0</v>
          </cell>
          <cell r="CY508">
            <v>0</v>
          </cell>
          <cell r="CZ508">
            <v>0</v>
          </cell>
          <cell r="DA508">
            <v>0</v>
          </cell>
          <cell r="DB508">
            <v>0</v>
          </cell>
          <cell r="DC508">
            <v>0</v>
          </cell>
          <cell r="DD508">
            <v>0</v>
          </cell>
          <cell r="DE508">
            <v>0</v>
          </cell>
          <cell r="DF508">
            <v>0</v>
          </cell>
          <cell r="DG508">
            <v>0</v>
          </cell>
          <cell r="DH508">
            <v>0</v>
          </cell>
          <cell r="DI508">
            <v>0</v>
          </cell>
          <cell r="DJ508">
            <v>0</v>
          </cell>
          <cell r="DK508">
            <v>0</v>
          </cell>
          <cell r="DL508">
            <v>0</v>
          </cell>
          <cell r="DM508">
            <v>0</v>
          </cell>
          <cell r="DN508">
            <v>0</v>
          </cell>
          <cell r="DO508">
            <v>0</v>
          </cell>
          <cell r="DP508">
            <v>0</v>
          </cell>
          <cell r="DQ508">
            <v>0</v>
          </cell>
          <cell r="DR508">
            <v>0</v>
          </cell>
          <cell r="DS508">
            <v>0</v>
          </cell>
          <cell r="DT508">
            <v>0</v>
          </cell>
          <cell r="DU508">
            <v>0</v>
          </cell>
          <cell r="DV508">
            <v>0</v>
          </cell>
          <cell r="DW508">
            <v>0</v>
          </cell>
          <cell r="DX508">
            <v>0</v>
          </cell>
          <cell r="DY508">
            <v>0</v>
          </cell>
          <cell r="DZ508">
            <v>0</v>
          </cell>
          <cell r="EA508">
            <v>0</v>
          </cell>
          <cell r="EB508">
            <v>0</v>
          </cell>
          <cell r="EC508">
            <v>0</v>
          </cell>
          <cell r="ED508">
            <v>0</v>
          </cell>
        </row>
        <row r="509">
          <cell r="F509">
            <v>0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0</v>
          </cell>
          <cell r="V509">
            <v>0</v>
          </cell>
          <cell r="W509">
            <v>0</v>
          </cell>
          <cell r="X509">
            <v>0</v>
          </cell>
          <cell r="Y509">
            <v>0</v>
          </cell>
          <cell r="Z509">
            <v>0</v>
          </cell>
          <cell r="AA509">
            <v>0</v>
          </cell>
          <cell r="AB509">
            <v>0</v>
          </cell>
          <cell r="AC509">
            <v>0</v>
          </cell>
          <cell r="AD509">
            <v>0</v>
          </cell>
          <cell r="AE509">
            <v>0</v>
          </cell>
          <cell r="AF509">
            <v>0</v>
          </cell>
          <cell r="AG509">
            <v>0</v>
          </cell>
          <cell r="AH509">
            <v>0</v>
          </cell>
          <cell r="AI509">
            <v>0</v>
          </cell>
          <cell r="AJ509">
            <v>0</v>
          </cell>
          <cell r="AK509">
            <v>0</v>
          </cell>
          <cell r="AL509">
            <v>0</v>
          </cell>
          <cell r="AM509">
            <v>0</v>
          </cell>
          <cell r="AN509">
            <v>0</v>
          </cell>
          <cell r="AO509">
            <v>0</v>
          </cell>
          <cell r="AP509">
            <v>0</v>
          </cell>
          <cell r="AQ509">
            <v>0</v>
          </cell>
          <cell r="AR509">
            <v>0</v>
          </cell>
          <cell r="AS509">
            <v>0</v>
          </cell>
          <cell r="AT509">
            <v>0</v>
          </cell>
          <cell r="AU509">
            <v>0</v>
          </cell>
          <cell r="AV509">
            <v>0</v>
          </cell>
          <cell r="AW509">
            <v>0</v>
          </cell>
          <cell r="AX509">
            <v>0</v>
          </cell>
          <cell r="AY509">
            <v>0</v>
          </cell>
          <cell r="AZ509">
            <v>0</v>
          </cell>
          <cell r="BA509">
            <v>0</v>
          </cell>
          <cell r="BB509">
            <v>0</v>
          </cell>
          <cell r="BC509">
            <v>0</v>
          </cell>
          <cell r="BD509">
            <v>0</v>
          </cell>
          <cell r="BE509">
            <v>0</v>
          </cell>
          <cell r="BF509">
            <v>0</v>
          </cell>
          <cell r="BG509">
            <v>0</v>
          </cell>
          <cell r="BH509">
            <v>0</v>
          </cell>
          <cell r="BI509">
            <v>0</v>
          </cell>
          <cell r="BJ509">
            <v>0</v>
          </cell>
          <cell r="BK509">
            <v>0</v>
          </cell>
          <cell r="BL509">
            <v>0</v>
          </cell>
          <cell r="BM509">
            <v>0</v>
          </cell>
          <cell r="BN509">
            <v>0</v>
          </cell>
          <cell r="BO509">
            <v>0</v>
          </cell>
          <cell r="BP509">
            <v>0</v>
          </cell>
          <cell r="BQ509">
            <v>0</v>
          </cell>
          <cell r="BR509">
            <v>0</v>
          </cell>
          <cell r="BS509">
            <v>0</v>
          </cell>
          <cell r="BT509">
            <v>0</v>
          </cell>
          <cell r="BU509">
            <v>0</v>
          </cell>
          <cell r="BV509">
            <v>0</v>
          </cell>
          <cell r="BW509">
            <v>0</v>
          </cell>
          <cell r="BX509">
            <v>0</v>
          </cell>
          <cell r="BY509">
            <v>0</v>
          </cell>
          <cell r="BZ509">
            <v>0</v>
          </cell>
          <cell r="CA509">
            <v>0</v>
          </cell>
          <cell r="CB509">
            <v>0</v>
          </cell>
          <cell r="CC509">
            <v>0</v>
          </cell>
          <cell r="CD509">
            <v>0</v>
          </cell>
          <cell r="CE509">
            <v>0</v>
          </cell>
          <cell r="CF509">
            <v>0</v>
          </cell>
          <cell r="CG509">
            <v>0</v>
          </cell>
          <cell r="CH509">
            <v>0</v>
          </cell>
          <cell r="CI509">
            <v>0</v>
          </cell>
          <cell r="CJ509">
            <v>0</v>
          </cell>
          <cell r="CK509">
            <v>0</v>
          </cell>
          <cell r="CL509">
            <v>0</v>
          </cell>
          <cell r="CM509">
            <v>0</v>
          </cell>
          <cell r="CN509">
            <v>0</v>
          </cell>
          <cell r="CO509">
            <v>0</v>
          </cell>
          <cell r="CP509">
            <v>0</v>
          </cell>
          <cell r="CQ509">
            <v>0</v>
          </cell>
          <cell r="CR509">
            <v>0</v>
          </cell>
          <cell r="CS509">
            <v>0</v>
          </cell>
          <cell r="CT509">
            <v>0</v>
          </cell>
          <cell r="CU509">
            <v>0</v>
          </cell>
          <cell r="CV509">
            <v>0</v>
          </cell>
          <cell r="CW509">
            <v>0</v>
          </cell>
          <cell r="CX509">
            <v>0</v>
          </cell>
          <cell r="CY509">
            <v>0</v>
          </cell>
          <cell r="CZ509">
            <v>0</v>
          </cell>
          <cell r="DA509">
            <v>0</v>
          </cell>
          <cell r="DB509">
            <v>0</v>
          </cell>
          <cell r="DC509">
            <v>0</v>
          </cell>
          <cell r="DD509">
            <v>0</v>
          </cell>
          <cell r="DE509">
            <v>0</v>
          </cell>
          <cell r="DF509">
            <v>0</v>
          </cell>
          <cell r="DG509">
            <v>0</v>
          </cell>
          <cell r="DH509">
            <v>0</v>
          </cell>
          <cell r="DI509">
            <v>0</v>
          </cell>
          <cell r="DJ509">
            <v>0</v>
          </cell>
          <cell r="DK509">
            <v>0</v>
          </cell>
          <cell r="DL509">
            <v>0</v>
          </cell>
          <cell r="DM509">
            <v>0</v>
          </cell>
          <cell r="DN509">
            <v>0</v>
          </cell>
          <cell r="DO509">
            <v>0</v>
          </cell>
          <cell r="DP509">
            <v>0</v>
          </cell>
          <cell r="DQ509">
            <v>0</v>
          </cell>
          <cell r="DR509">
            <v>0</v>
          </cell>
          <cell r="DS509">
            <v>0</v>
          </cell>
          <cell r="DT509">
            <v>0</v>
          </cell>
          <cell r="DU509">
            <v>0</v>
          </cell>
          <cell r="DV509">
            <v>0</v>
          </cell>
          <cell r="DW509">
            <v>0</v>
          </cell>
          <cell r="DX509">
            <v>0</v>
          </cell>
          <cell r="DY509">
            <v>0</v>
          </cell>
          <cell r="DZ509">
            <v>0</v>
          </cell>
          <cell r="EA509">
            <v>0</v>
          </cell>
          <cell r="EB509">
            <v>0</v>
          </cell>
          <cell r="EC509">
            <v>0</v>
          </cell>
          <cell r="ED509">
            <v>0</v>
          </cell>
        </row>
        <row r="510">
          <cell r="F510">
            <v>0</v>
          </cell>
          <cell r="G510">
            <v>0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B510">
            <v>0</v>
          </cell>
          <cell r="AC510">
            <v>0</v>
          </cell>
          <cell r="AD510">
            <v>0</v>
          </cell>
          <cell r="AE510">
            <v>0</v>
          </cell>
          <cell r="AF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  <cell r="AK510">
            <v>0</v>
          </cell>
          <cell r="AL510">
            <v>0</v>
          </cell>
          <cell r="AM510">
            <v>0</v>
          </cell>
          <cell r="AN510">
            <v>0</v>
          </cell>
          <cell r="AO510">
            <v>0</v>
          </cell>
          <cell r="AP510">
            <v>0</v>
          </cell>
          <cell r="AQ510">
            <v>0</v>
          </cell>
          <cell r="AR510">
            <v>0</v>
          </cell>
          <cell r="AS510">
            <v>0</v>
          </cell>
          <cell r="AT510">
            <v>0</v>
          </cell>
          <cell r="AU510">
            <v>0</v>
          </cell>
          <cell r="AV510">
            <v>0</v>
          </cell>
          <cell r="AW510">
            <v>0</v>
          </cell>
          <cell r="AX510">
            <v>0</v>
          </cell>
          <cell r="AY510">
            <v>0</v>
          </cell>
          <cell r="AZ510">
            <v>0</v>
          </cell>
          <cell r="BA510">
            <v>0</v>
          </cell>
          <cell r="BB510">
            <v>0</v>
          </cell>
          <cell r="BC510">
            <v>0</v>
          </cell>
          <cell r="BD510">
            <v>0</v>
          </cell>
          <cell r="BE510">
            <v>0</v>
          </cell>
          <cell r="BF510">
            <v>0</v>
          </cell>
          <cell r="BG510">
            <v>0</v>
          </cell>
          <cell r="BH510">
            <v>0</v>
          </cell>
          <cell r="BI510">
            <v>0</v>
          </cell>
          <cell r="BJ510">
            <v>0</v>
          </cell>
          <cell r="BK510">
            <v>0</v>
          </cell>
          <cell r="BL510">
            <v>0</v>
          </cell>
          <cell r="BM510">
            <v>0</v>
          </cell>
          <cell r="BN510">
            <v>0</v>
          </cell>
          <cell r="BO510">
            <v>0</v>
          </cell>
          <cell r="BP510">
            <v>0</v>
          </cell>
          <cell r="BQ510">
            <v>0</v>
          </cell>
          <cell r="BR510">
            <v>0</v>
          </cell>
          <cell r="BS510">
            <v>0</v>
          </cell>
          <cell r="BT510">
            <v>0</v>
          </cell>
          <cell r="BU510">
            <v>0</v>
          </cell>
          <cell r="BV510">
            <v>0</v>
          </cell>
          <cell r="BW510">
            <v>0</v>
          </cell>
          <cell r="BX510">
            <v>0</v>
          </cell>
          <cell r="BY510">
            <v>0</v>
          </cell>
          <cell r="BZ510">
            <v>0</v>
          </cell>
          <cell r="CA510">
            <v>0</v>
          </cell>
          <cell r="CB510">
            <v>0</v>
          </cell>
          <cell r="CC510">
            <v>0</v>
          </cell>
          <cell r="CD510">
            <v>0</v>
          </cell>
          <cell r="CE510">
            <v>0</v>
          </cell>
          <cell r="CF510">
            <v>0</v>
          </cell>
          <cell r="CG510">
            <v>0</v>
          </cell>
          <cell r="CH510">
            <v>0</v>
          </cell>
          <cell r="CI510">
            <v>0</v>
          </cell>
          <cell r="CJ510">
            <v>0</v>
          </cell>
          <cell r="CK510">
            <v>0</v>
          </cell>
          <cell r="CL510">
            <v>0</v>
          </cell>
          <cell r="CM510">
            <v>0</v>
          </cell>
          <cell r="CN510">
            <v>0</v>
          </cell>
          <cell r="CO510">
            <v>0</v>
          </cell>
          <cell r="CP510">
            <v>0</v>
          </cell>
          <cell r="CQ510">
            <v>0</v>
          </cell>
          <cell r="CR510">
            <v>0</v>
          </cell>
          <cell r="CS510">
            <v>0</v>
          </cell>
          <cell r="CT510">
            <v>0</v>
          </cell>
          <cell r="CU510">
            <v>0</v>
          </cell>
          <cell r="CV510">
            <v>0</v>
          </cell>
          <cell r="CW510">
            <v>0</v>
          </cell>
          <cell r="CX510">
            <v>0</v>
          </cell>
          <cell r="CY510">
            <v>0</v>
          </cell>
          <cell r="CZ510">
            <v>0</v>
          </cell>
          <cell r="DA510">
            <v>0</v>
          </cell>
          <cell r="DB510">
            <v>0</v>
          </cell>
          <cell r="DC510">
            <v>0</v>
          </cell>
          <cell r="DD510">
            <v>0</v>
          </cell>
          <cell r="DE510">
            <v>0</v>
          </cell>
          <cell r="DF510">
            <v>0</v>
          </cell>
          <cell r="DG510">
            <v>0</v>
          </cell>
          <cell r="DH510">
            <v>0</v>
          </cell>
          <cell r="DI510">
            <v>0</v>
          </cell>
          <cell r="DJ510">
            <v>0</v>
          </cell>
          <cell r="DK510">
            <v>0</v>
          </cell>
          <cell r="DL510">
            <v>0</v>
          </cell>
          <cell r="DM510">
            <v>0</v>
          </cell>
          <cell r="DN510">
            <v>0</v>
          </cell>
          <cell r="DO510">
            <v>0</v>
          </cell>
          <cell r="DP510">
            <v>0</v>
          </cell>
          <cell r="DQ510">
            <v>0</v>
          </cell>
          <cell r="DR510">
            <v>0</v>
          </cell>
          <cell r="DS510">
            <v>0</v>
          </cell>
          <cell r="DT510">
            <v>0</v>
          </cell>
          <cell r="DU510">
            <v>0</v>
          </cell>
          <cell r="DV510">
            <v>0</v>
          </cell>
          <cell r="DW510">
            <v>0</v>
          </cell>
          <cell r="DX510">
            <v>0</v>
          </cell>
          <cell r="DY510">
            <v>0</v>
          </cell>
          <cell r="DZ510">
            <v>0</v>
          </cell>
          <cell r="EA510">
            <v>0</v>
          </cell>
          <cell r="EB510">
            <v>0</v>
          </cell>
          <cell r="EC510">
            <v>0</v>
          </cell>
          <cell r="ED510">
            <v>0</v>
          </cell>
        </row>
        <row r="511"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  <cell r="W511">
            <v>0</v>
          </cell>
          <cell r="X511">
            <v>0</v>
          </cell>
          <cell r="Y511">
            <v>0</v>
          </cell>
          <cell r="Z511">
            <v>0</v>
          </cell>
          <cell r="AA511">
            <v>0</v>
          </cell>
          <cell r="AB511">
            <v>0</v>
          </cell>
          <cell r="AC511">
            <v>0</v>
          </cell>
          <cell r="AD511">
            <v>0</v>
          </cell>
          <cell r="AE511">
            <v>0</v>
          </cell>
          <cell r="AF511">
            <v>0</v>
          </cell>
          <cell r="AG511">
            <v>0</v>
          </cell>
          <cell r="AH511">
            <v>0</v>
          </cell>
          <cell r="AI511">
            <v>0</v>
          </cell>
          <cell r="AJ511">
            <v>0</v>
          </cell>
          <cell r="AK511">
            <v>0</v>
          </cell>
          <cell r="AL511">
            <v>0</v>
          </cell>
          <cell r="AM511">
            <v>0</v>
          </cell>
          <cell r="AN511">
            <v>0</v>
          </cell>
          <cell r="AO511">
            <v>0</v>
          </cell>
          <cell r="AP511">
            <v>0</v>
          </cell>
          <cell r="AQ511">
            <v>0</v>
          </cell>
          <cell r="AR511">
            <v>0</v>
          </cell>
          <cell r="AS511">
            <v>0</v>
          </cell>
          <cell r="AT511">
            <v>0</v>
          </cell>
          <cell r="AU511">
            <v>0</v>
          </cell>
          <cell r="AV511">
            <v>0</v>
          </cell>
          <cell r="AW511">
            <v>0</v>
          </cell>
          <cell r="AX511">
            <v>0</v>
          </cell>
          <cell r="AY511">
            <v>0</v>
          </cell>
          <cell r="AZ511">
            <v>0</v>
          </cell>
          <cell r="BA511">
            <v>0</v>
          </cell>
          <cell r="BB511">
            <v>0</v>
          </cell>
          <cell r="BC511">
            <v>0</v>
          </cell>
          <cell r="BD511">
            <v>0</v>
          </cell>
          <cell r="BE511">
            <v>0</v>
          </cell>
          <cell r="BF511">
            <v>0</v>
          </cell>
          <cell r="BG511">
            <v>0</v>
          </cell>
          <cell r="BH511">
            <v>0</v>
          </cell>
          <cell r="BI511">
            <v>0</v>
          </cell>
          <cell r="BJ511">
            <v>0</v>
          </cell>
          <cell r="BK511">
            <v>0</v>
          </cell>
          <cell r="BL511">
            <v>0</v>
          </cell>
          <cell r="BM511">
            <v>0</v>
          </cell>
          <cell r="BN511">
            <v>0</v>
          </cell>
          <cell r="BO511">
            <v>0</v>
          </cell>
          <cell r="BP511">
            <v>0</v>
          </cell>
          <cell r="BQ511">
            <v>0</v>
          </cell>
          <cell r="BR511">
            <v>0</v>
          </cell>
          <cell r="BS511">
            <v>0</v>
          </cell>
          <cell r="BT511">
            <v>0</v>
          </cell>
          <cell r="BU511">
            <v>0</v>
          </cell>
          <cell r="BV511">
            <v>0</v>
          </cell>
          <cell r="BW511">
            <v>0</v>
          </cell>
          <cell r="BX511">
            <v>0</v>
          </cell>
          <cell r="BY511">
            <v>0</v>
          </cell>
          <cell r="BZ511">
            <v>0</v>
          </cell>
          <cell r="CA511">
            <v>0</v>
          </cell>
          <cell r="CB511">
            <v>0</v>
          </cell>
          <cell r="CC511">
            <v>0</v>
          </cell>
          <cell r="CD511">
            <v>0</v>
          </cell>
          <cell r="CE511">
            <v>0</v>
          </cell>
          <cell r="CF511">
            <v>0</v>
          </cell>
          <cell r="CG511">
            <v>0</v>
          </cell>
          <cell r="CH511">
            <v>0</v>
          </cell>
          <cell r="CI511">
            <v>0</v>
          </cell>
          <cell r="CJ511">
            <v>0</v>
          </cell>
          <cell r="CK511">
            <v>0</v>
          </cell>
          <cell r="CL511">
            <v>0</v>
          </cell>
          <cell r="CM511">
            <v>0</v>
          </cell>
          <cell r="CN511">
            <v>0</v>
          </cell>
          <cell r="CO511">
            <v>0</v>
          </cell>
          <cell r="CP511">
            <v>0</v>
          </cell>
          <cell r="CQ511">
            <v>0</v>
          </cell>
          <cell r="CR511">
            <v>0</v>
          </cell>
          <cell r="CS511">
            <v>0</v>
          </cell>
          <cell r="CT511">
            <v>0</v>
          </cell>
          <cell r="CU511">
            <v>0</v>
          </cell>
          <cell r="CV511">
            <v>0</v>
          </cell>
          <cell r="CW511">
            <v>0</v>
          </cell>
          <cell r="CX511">
            <v>0</v>
          </cell>
          <cell r="CY511">
            <v>0</v>
          </cell>
          <cell r="CZ511">
            <v>0</v>
          </cell>
          <cell r="DA511">
            <v>0</v>
          </cell>
          <cell r="DB511">
            <v>0</v>
          </cell>
          <cell r="DC511">
            <v>0</v>
          </cell>
          <cell r="DD511">
            <v>0</v>
          </cell>
          <cell r="DE511">
            <v>0</v>
          </cell>
          <cell r="DF511">
            <v>0</v>
          </cell>
          <cell r="DG511">
            <v>0</v>
          </cell>
          <cell r="DH511">
            <v>0</v>
          </cell>
          <cell r="DI511">
            <v>0</v>
          </cell>
          <cell r="DJ511">
            <v>0</v>
          </cell>
          <cell r="DK511">
            <v>0</v>
          </cell>
          <cell r="DL511">
            <v>0</v>
          </cell>
          <cell r="DM511">
            <v>0</v>
          </cell>
          <cell r="DN511">
            <v>0</v>
          </cell>
          <cell r="DO511">
            <v>0</v>
          </cell>
          <cell r="DP511">
            <v>0</v>
          </cell>
          <cell r="DQ511">
            <v>0</v>
          </cell>
          <cell r="DR511">
            <v>0</v>
          </cell>
          <cell r="DS511">
            <v>0</v>
          </cell>
          <cell r="DT511">
            <v>0</v>
          </cell>
          <cell r="DU511">
            <v>0</v>
          </cell>
          <cell r="DV511">
            <v>0</v>
          </cell>
          <cell r="DW511">
            <v>0</v>
          </cell>
          <cell r="DX511">
            <v>0</v>
          </cell>
          <cell r="DY511">
            <v>0</v>
          </cell>
          <cell r="DZ511">
            <v>0</v>
          </cell>
          <cell r="EA511">
            <v>0</v>
          </cell>
          <cell r="EB511">
            <v>0</v>
          </cell>
          <cell r="EC511">
            <v>0</v>
          </cell>
          <cell r="ED511">
            <v>0</v>
          </cell>
        </row>
        <row r="512"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  <cell r="W512">
            <v>0</v>
          </cell>
          <cell r="X512">
            <v>0</v>
          </cell>
          <cell r="Y512">
            <v>0</v>
          </cell>
          <cell r="Z512">
            <v>0</v>
          </cell>
          <cell r="AA512">
            <v>0</v>
          </cell>
          <cell r="AB512">
            <v>0</v>
          </cell>
          <cell r="AC512">
            <v>0</v>
          </cell>
          <cell r="AD512">
            <v>0</v>
          </cell>
          <cell r="AE512">
            <v>0</v>
          </cell>
          <cell r="AF512">
            <v>0</v>
          </cell>
          <cell r="AG512">
            <v>0</v>
          </cell>
          <cell r="AH512">
            <v>0</v>
          </cell>
          <cell r="AI512">
            <v>0</v>
          </cell>
          <cell r="AJ512">
            <v>0</v>
          </cell>
          <cell r="AK512">
            <v>0</v>
          </cell>
          <cell r="AL512">
            <v>0</v>
          </cell>
          <cell r="AM512">
            <v>0</v>
          </cell>
          <cell r="AN512">
            <v>0</v>
          </cell>
          <cell r="AO512">
            <v>0</v>
          </cell>
          <cell r="AP512">
            <v>0</v>
          </cell>
          <cell r="AQ512">
            <v>0</v>
          </cell>
          <cell r="AR512">
            <v>0</v>
          </cell>
          <cell r="AS512">
            <v>0</v>
          </cell>
          <cell r="AT512">
            <v>0</v>
          </cell>
          <cell r="AU512">
            <v>0</v>
          </cell>
          <cell r="AV512">
            <v>0</v>
          </cell>
          <cell r="AW512">
            <v>0</v>
          </cell>
          <cell r="AX512">
            <v>0</v>
          </cell>
          <cell r="AY512">
            <v>0</v>
          </cell>
          <cell r="AZ512">
            <v>0</v>
          </cell>
          <cell r="BA512">
            <v>0</v>
          </cell>
          <cell r="BB512">
            <v>0</v>
          </cell>
          <cell r="BC512">
            <v>0</v>
          </cell>
          <cell r="BD512">
            <v>0</v>
          </cell>
          <cell r="BE512">
            <v>0</v>
          </cell>
          <cell r="BF512">
            <v>0</v>
          </cell>
          <cell r="BG512">
            <v>0</v>
          </cell>
          <cell r="BH512">
            <v>0</v>
          </cell>
          <cell r="BI512">
            <v>0</v>
          </cell>
          <cell r="BJ512">
            <v>0</v>
          </cell>
          <cell r="BK512">
            <v>0</v>
          </cell>
          <cell r="BL512">
            <v>0</v>
          </cell>
          <cell r="BM512">
            <v>0</v>
          </cell>
          <cell r="BN512">
            <v>0</v>
          </cell>
          <cell r="BO512">
            <v>0</v>
          </cell>
          <cell r="BP512">
            <v>0</v>
          </cell>
          <cell r="BQ512">
            <v>0</v>
          </cell>
          <cell r="BR512">
            <v>0</v>
          </cell>
          <cell r="BS512">
            <v>0</v>
          </cell>
          <cell r="BT512">
            <v>0</v>
          </cell>
          <cell r="BU512">
            <v>0</v>
          </cell>
          <cell r="BV512">
            <v>0</v>
          </cell>
          <cell r="BW512">
            <v>0</v>
          </cell>
          <cell r="BX512">
            <v>0</v>
          </cell>
          <cell r="BY512">
            <v>0</v>
          </cell>
          <cell r="BZ512">
            <v>0</v>
          </cell>
          <cell r="CA512">
            <v>0</v>
          </cell>
          <cell r="CB512">
            <v>0</v>
          </cell>
          <cell r="CC512">
            <v>0</v>
          </cell>
          <cell r="CD512">
            <v>0</v>
          </cell>
          <cell r="CE512">
            <v>0</v>
          </cell>
          <cell r="CF512">
            <v>0</v>
          </cell>
          <cell r="CG512">
            <v>0</v>
          </cell>
          <cell r="CH512">
            <v>0</v>
          </cell>
          <cell r="CI512">
            <v>0</v>
          </cell>
          <cell r="CJ512">
            <v>0</v>
          </cell>
          <cell r="CK512">
            <v>0</v>
          </cell>
          <cell r="CL512">
            <v>0</v>
          </cell>
          <cell r="CM512">
            <v>0</v>
          </cell>
          <cell r="CN512">
            <v>0</v>
          </cell>
          <cell r="CO512">
            <v>0</v>
          </cell>
          <cell r="CP512">
            <v>0</v>
          </cell>
          <cell r="CQ512">
            <v>0</v>
          </cell>
          <cell r="CR512">
            <v>0</v>
          </cell>
          <cell r="CS512">
            <v>0</v>
          </cell>
          <cell r="CT512">
            <v>0</v>
          </cell>
          <cell r="CU512">
            <v>0</v>
          </cell>
          <cell r="CV512">
            <v>0</v>
          </cell>
          <cell r="CW512">
            <v>0</v>
          </cell>
          <cell r="CX512">
            <v>0</v>
          </cell>
          <cell r="CY512">
            <v>0</v>
          </cell>
          <cell r="CZ512">
            <v>0</v>
          </cell>
          <cell r="DA512">
            <v>0</v>
          </cell>
          <cell r="DB512">
            <v>0</v>
          </cell>
          <cell r="DC512">
            <v>0</v>
          </cell>
          <cell r="DD512">
            <v>0</v>
          </cell>
          <cell r="DE512">
            <v>0</v>
          </cell>
          <cell r="DF512">
            <v>0</v>
          </cell>
          <cell r="DG512">
            <v>0</v>
          </cell>
          <cell r="DH512">
            <v>0</v>
          </cell>
          <cell r="DI512">
            <v>0</v>
          </cell>
          <cell r="DJ512">
            <v>0</v>
          </cell>
          <cell r="DK512">
            <v>0</v>
          </cell>
          <cell r="DL512">
            <v>0</v>
          </cell>
          <cell r="DM512">
            <v>0</v>
          </cell>
          <cell r="DN512">
            <v>0</v>
          </cell>
          <cell r="DO512">
            <v>0</v>
          </cell>
          <cell r="DP512">
            <v>0</v>
          </cell>
          <cell r="DQ512">
            <v>0</v>
          </cell>
          <cell r="DR512">
            <v>0</v>
          </cell>
          <cell r="DS512">
            <v>0</v>
          </cell>
          <cell r="DT512">
            <v>0</v>
          </cell>
          <cell r="DU512">
            <v>0</v>
          </cell>
          <cell r="DV512">
            <v>0</v>
          </cell>
          <cell r="DW512">
            <v>0</v>
          </cell>
          <cell r="DX512">
            <v>0</v>
          </cell>
          <cell r="DY512">
            <v>0</v>
          </cell>
          <cell r="DZ512">
            <v>0</v>
          </cell>
          <cell r="EA512">
            <v>0</v>
          </cell>
          <cell r="EB512">
            <v>0</v>
          </cell>
          <cell r="EC512">
            <v>0</v>
          </cell>
          <cell r="ED512">
            <v>0</v>
          </cell>
        </row>
        <row r="513"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0</v>
          </cell>
          <cell r="V513">
            <v>0</v>
          </cell>
          <cell r="W513">
            <v>0</v>
          </cell>
          <cell r="X513">
            <v>0</v>
          </cell>
          <cell r="Y513">
            <v>0</v>
          </cell>
          <cell r="Z513">
            <v>0</v>
          </cell>
          <cell r="AA513">
            <v>0</v>
          </cell>
          <cell r="AB513">
            <v>0</v>
          </cell>
          <cell r="AC513">
            <v>0</v>
          </cell>
          <cell r="AD513">
            <v>0</v>
          </cell>
          <cell r="AE513">
            <v>0</v>
          </cell>
          <cell r="AF513">
            <v>0</v>
          </cell>
          <cell r="AG513">
            <v>0</v>
          </cell>
          <cell r="AH513">
            <v>0</v>
          </cell>
          <cell r="AI513">
            <v>0</v>
          </cell>
          <cell r="AJ513">
            <v>0</v>
          </cell>
          <cell r="AK513">
            <v>0</v>
          </cell>
          <cell r="AL513">
            <v>0</v>
          </cell>
          <cell r="AM513">
            <v>0</v>
          </cell>
          <cell r="AN513">
            <v>0</v>
          </cell>
          <cell r="AO513">
            <v>0</v>
          </cell>
          <cell r="AP513">
            <v>0</v>
          </cell>
          <cell r="AQ513">
            <v>0</v>
          </cell>
          <cell r="AR513">
            <v>0</v>
          </cell>
          <cell r="AS513">
            <v>0</v>
          </cell>
          <cell r="AT513">
            <v>0</v>
          </cell>
          <cell r="AU513">
            <v>0</v>
          </cell>
          <cell r="AV513">
            <v>0</v>
          </cell>
          <cell r="AW513">
            <v>0</v>
          </cell>
          <cell r="AX513">
            <v>0</v>
          </cell>
          <cell r="AY513">
            <v>0</v>
          </cell>
          <cell r="AZ513">
            <v>0</v>
          </cell>
          <cell r="BA513">
            <v>0</v>
          </cell>
          <cell r="BB513">
            <v>0</v>
          </cell>
          <cell r="BC513">
            <v>0</v>
          </cell>
          <cell r="BD513">
            <v>0</v>
          </cell>
          <cell r="BE513">
            <v>0</v>
          </cell>
          <cell r="BF513">
            <v>0</v>
          </cell>
          <cell r="BG513">
            <v>0</v>
          </cell>
          <cell r="BH513">
            <v>0</v>
          </cell>
          <cell r="BI513">
            <v>0</v>
          </cell>
          <cell r="BJ513">
            <v>0</v>
          </cell>
          <cell r="BK513">
            <v>0</v>
          </cell>
          <cell r="BL513">
            <v>0</v>
          </cell>
          <cell r="BM513">
            <v>0</v>
          </cell>
          <cell r="BN513">
            <v>0</v>
          </cell>
          <cell r="BO513">
            <v>0</v>
          </cell>
          <cell r="BP513">
            <v>0</v>
          </cell>
          <cell r="BQ513">
            <v>0</v>
          </cell>
          <cell r="BR513">
            <v>0</v>
          </cell>
          <cell r="BS513">
            <v>0</v>
          </cell>
          <cell r="BT513">
            <v>0</v>
          </cell>
          <cell r="BU513">
            <v>0</v>
          </cell>
          <cell r="BV513">
            <v>0</v>
          </cell>
          <cell r="BW513">
            <v>0</v>
          </cell>
          <cell r="BX513">
            <v>0</v>
          </cell>
          <cell r="BY513">
            <v>0</v>
          </cell>
          <cell r="BZ513">
            <v>0</v>
          </cell>
          <cell r="CA513">
            <v>0</v>
          </cell>
          <cell r="CB513">
            <v>0</v>
          </cell>
          <cell r="CC513">
            <v>0</v>
          </cell>
          <cell r="CD513">
            <v>0</v>
          </cell>
          <cell r="CE513">
            <v>0</v>
          </cell>
          <cell r="CF513">
            <v>0</v>
          </cell>
          <cell r="CG513">
            <v>0</v>
          </cell>
          <cell r="CH513">
            <v>0</v>
          </cell>
          <cell r="CI513">
            <v>0</v>
          </cell>
          <cell r="CJ513">
            <v>0</v>
          </cell>
          <cell r="CK513">
            <v>0</v>
          </cell>
          <cell r="CL513">
            <v>0</v>
          </cell>
          <cell r="CM513">
            <v>0</v>
          </cell>
          <cell r="CN513">
            <v>0</v>
          </cell>
          <cell r="CO513">
            <v>0</v>
          </cell>
          <cell r="CP513">
            <v>0</v>
          </cell>
          <cell r="CQ513">
            <v>0</v>
          </cell>
          <cell r="CR513">
            <v>0</v>
          </cell>
          <cell r="CS513">
            <v>0</v>
          </cell>
          <cell r="CT513">
            <v>0</v>
          </cell>
          <cell r="CU513">
            <v>0</v>
          </cell>
          <cell r="CV513">
            <v>0</v>
          </cell>
          <cell r="CW513">
            <v>0</v>
          </cell>
          <cell r="CX513">
            <v>0</v>
          </cell>
          <cell r="CY513">
            <v>0</v>
          </cell>
          <cell r="CZ513">
            <v>0</v>
          </cell>
          <cell r="DA513">
            <v>0</v>
          </cell>
          <cell r="DB513">
            <v>0</v>
          </cell>
          <cell r="DC513">
            <v>0</v>
          </cell>
          <cell r="DD513">
            <v>0</v>
          </cell>
          <cell r="DE513">
            <v>0</v>
          </cell>
          <cell r="DF513">
            <v>0</v>
          </cell>
          <cell r="DG513">
            <v>0</v>
          </cell>
          <cell r="DH513">
            <v>0</v>
          </cell>
          <cell r="DI513">
            <v>0</v>
          </cell>
          <cell r="DJ513">
            <v>0</v>
          </cell>
          <cell r="DK513">
            <v>0</v>
          </cell>
          <cell r="DL513">
            <v>0</v>
          </cell>
          <cell r="DM513">
            <v>0</v>
          </cell>
          <cell r="DN513">
            <v>0</v>
          </cell>
          <cell r="DO513">
            <v>0</v>
          </cell>
          <cell r="DP513">
            <v>0</v>
          </cell>
          <cell r="DQ513">
            <v>0</v>
          </cell>
          <cell r="DR513">
            <v>0</v>
          </cell>
          <cell r="DS513">
            <v>0</v>
          </cell>
          <cell r="DT513">
            <v>0</v>
          </cell>
          <cell r="DU513">
            <v>0</v>
          </cell>
          <cell r="DV513">
            <v>0</v>
          </cell>
          <cell r="DW513">
            <v>0</v>
          </cell>
          <cell r="DX513">
            <v>0</v>
          </cell>
          <cell r="DY513">
            <v>0</v>
          </cell>
          <cell r="DZ513">
            <v>0</v>
          </cell>
          <cell r="EA513">
            <v>0</v>
          </cell>
          <cell r="EB513">
            <v>0</v>
          </cell>
          <cell r="EC513">
            <v>0</v>
          </cell>
          <cell r="ED513">
            <v>0</v>
          </cell>
        </row>
        <row r="514"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  <cell r="W514">
            <v>0</v>
          </cell>
          <cell r="X514">
            <v>0</v>
          </cell>
          <cell r="Y514">
            <v>0</v>
          </cell>
          <cell r="Z514">
            <v>0</v>
          </cell>
          <cell r="AA514">
            <v>0</v>
          </cell>
          <cell r="AB514">
            <v>0</v>
          </cell>
          <cell r="AC514">
            <v>0</v>
          </cell>
          <cell r="AD514">
            <v>0</v>
          </cell>
          <cell r="AE514">
            <v>0</v>
          </cell>
          <cell r="AF514">
            <v>0</v>
          </cell>
          <cell r="AG514">
            <v>0</v>
          </cell>
          <cell r="AH514">
            <v>0</v>
          </cell>
          <cell r="AI514">
            <v>0</v>
          </cell>
          <cell r="AJ514">
            <v>0</v>
          </cell>
          <cell r="AK514">
            <v>0</v>
          </cell>
          <cell r="AL514">
            <v>0</v>
          </cell>
          <cell r="AM514">
            <v>0</v>
          </cell>
          <cell r="AN514">
            <v>0</v>
          </cell>
          <cell r="AO514">
            <v>0</v>
          </cell>
          <cell r="AP514">
            <v>0</v>
          </cell>
          <cell r="AQ514">
            <v>0</v>
          </cell>
          <cell r="AR514">
            <v>0</v>
          </cell>
          <cell r="AS514">
            <v>0</v>
          </cell>
          <cell r="AT514">
            <v>0</v>
          </cell>
          <cell r="AU514">
            <v>0</v>
          </cell>
          <cell r="AV514">
            <v>0</v>
          </cell>
          <cell r="AW514">
            <v>0</v>
          </cell>
          <cell r="AX514">
            <v>0</v>
          </cell>
          <cell r="AY514">
            <v>0</v>
          </cell>
          <cell r="AZ514">
            <v>0</v>
          </cell>
          <cell r="BA514">
            <v>0</v>
          </cell>
          <cell r="BB514">
            <v>0</v>
          </cell>
          <cell r="BC514">
            <v>0</v>
          </cell>
          <cell r="BD514">
            <v>0</v>
          </cell>
          <cell r="BE514">
            <v>0</v>
          </cell>
          <cell r="BF514">
            <v>0</v>
          </cell>
          <cell r="BG514">
            <v>0</v>
          </cell>
          <cell r="BH514">
            <v>0</v>
          </cell>
          <cell r="BI514">
            <v>0</v>
          </cell>
          <cell r="BJ514">
            <v>0</v>
          </cell>
          <cell r="BK514">
            <v>0</v>
          </cell>
          <cell r="BL514">
            <v>0</v>
          </cell>
          <cell r="BM514">
            <v>0</v>
          </cell>
          <cell r="BN514">
            <v>0</v>
          </cell>
          <cell r="BO514">
            <v>0</v>
          </cell>
          <cell r="BP514">
            <v>0</v>
          </cell>
          <cell r="BQ514">
            <v>0</v>
          </cell>
          <cell r="BR514">
            <v>0</v>
          </cell>
          <cell r="BS514">
            <v>0</v>
          </cell>
          <cell r="BT514">
            <v>0</v>
          </cell>
          <cell r="BU514">
            <v>0</v>
          </cell>
          <cell r="BV514">
            <v>0</v>
          </cell>
          <cell r="BW514">
            <v>0</v>
          </cell>
          <cell r="BX514">
            <v>0</v>
          </cell>
          <cell r="BY514">
            <v>0</v>
          </cell>
          <cell r="BZ514">
            <v>0</v>
          </cell>
          <cell r="CA514">
            <v>0</v>
          </cell>
          <cell r="CB514">
            <v>0</v>
          </cell>
          <cell r="CC514">
            <v>0</v>
          </cell>
          <cell r="CD514">
            <v>0</v>
          </cell>
          <cell r="CE514">
            <v>0</v>
          </cell>
          <cell r="CF514">
            <v>0</v>
          </cell>
          <cell r="CG514">
            <v>0</v>
          </cell>
          <cell r="CH514">
            <v>0</v>
          </cell>
          <cell r="CI514">
            <v>0</v>
          </cell>
          <cell r="CJ514">
            <v>0</v>
          </cell>
          <cell r="CK514">
            <v>0</v>
          </cell>
          <cell r="CL514">
            <v>0</v>
          </cell>
          <cell r="CM514">
            <v>0</v>
          </cell>
          <cell r="CN514">
            <v>0</v>
          </cell>
          <cell r="CO514">
            <v>0</v>
          </cell>
          <cell r="CP514">
            <v>0</v>
          </cell>
          <cell r="CQ514">
            <v>0</v>
          </cell>
          <cell r="CR514">
            <v>0</v>
          </cell>
          <cell r="CS514">
            <v>0</v>
          </cell>
          <cell r="CT514">
            <v>0</v>
          </cell>
          <cell r="CU514">
            <v>0</v>
          </cell>
          <cell r="CV514">
            <v>0</v>
          </cell>
          <cell r="CW514">
            <v>0</v>
          </cell>
          <cell r="CX514">
            <v>0</v>
          </cell>
          <cell r="CY514">
            <v>0</v>
          </cell>
          <cell r="CZ514">
            <v>0</v>
          </cell>
          <cell r="DA514">
            <v>0</v>
          </cell>
          <cell r="DB514">
            <v>0</v>
          </cell>
          <cell r="DC514">
            <v>0</v>
          </cell>
          <cell r="DD514">
            <v>0</v>
          </cell>
          <cell r="DE514">
            <v>0</v>
          </cell>
          <cell r="DF514">
            <v>0</v>
          </cell>
          <cell r="DG514">
            <v>0</v>
          </cell>
          <cell r="DH514">
            <v>0</v>
          </cell>
          <cell r="DI514">
            <v>0</v>
          </cell>
          <cell r="DJ514">
            <v>0</v>
          </cell>
          <cell r="DK514">
            <v>0</v>
          </cell>
          <cell r="DL514">
            <v>0</v>
          </cell>
          <cell r="DM514">
            <v>0</v>
          </cell>
          <cell r="DN514">
            <v>0</v>
          </cell>
          <cell r="DO514">
            <v>0</v>
          </cell>
          <cell r="DP514">
            <v>0</v>
          </cell>
          <cell r="DQ514">
            <v>0</v>
          </cell>
          <cell r="DR514">
            <v>0</v>
          </cell>
          <cell r="DS514">
            <v>0</v>
          </cell>
          <cell r="DT514">
            <v>0</v>
          </cell>
          <cell r="DU514">
            <v>0</v>
          </cell>
          <cell r="DV514">
            <v>0</v>
          </cell>
          <cell r="DW514">
            <v>0</v>
          </cell>
          <cell r="DX514">
            <v>0</v>
          </cell>
          <cell r="DY514">
            <v>0</v>
          </cell>
          <cell r="DZ514">
            <v>0</v>
          </cell>
          <cell r="EA514">
            <v>0</v>
          </cell>
          <cell r="EB514">
            <v>0</v>
          </cell>
          <cell r="EC514">
            <v>0</v>
          </cell>
          <cell r="ED514">
            <v>0</v>
          </cell>
        </row>
        <row r="515"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0</v>
          </cell>
          <cell r="V515">
            <v>0</v>
          </cell>
          <cell r="W515">
            <v>0</v>
          </cell>
          <cell r="X515">
            <v>0</v>
          </cell>
          <cell r="Y515">
            <v>0</v>
          </cell>
          <cell r="Z515">
            <v>0</v>
          </cell>
          <cell r="AA515">
            <v>0</v>
          </cell>
          <cell r="AB515">
            <v>0</v>
          </cell>
          <cell r="AC515">
            <v>0</v>
          </cell>
          <cell r="AD515">
            <v>0</v>
          </cell>
          <cell r="AE515">
            <v>0</v>
          </cell>
          <cell r="AF515">
            <v>0</v>
          </cell>
          <cell r="AG515">
            <v>0</v>
          </cell>
          <cell r="AH515">
            <v>0</v>
          </cell>
          <cell r="AI515">
            <v>0</v>
          </cell>
          <cell r="AJ515">
            <v>0</v>
          </cell>
          <cell r="AK515">
            <v>0</v>
          </cell>
          <cell r="AL515">
            <v>0</v>
          </cell>
          <cell r="AM515">
            <v>0</v>
          </cell>
          <cell r="AN515">
            <v>0</v>
          </cell>
          <cell r="AO515">
            <v>0</v>
          </cell>
          <cell r="AP515">
            <v>0</v>
          </cell>
          <cell r="AQ515">
            <v>0</v>
          </cell>
          <cell r="AR515">
            <v>0</v>
          </cell>
          <cell r="AS515">
            <v>0</v>
          </cell>
          <cell r="AT515">
            <v>0</v>
          </cell>
          <cell r="AU515">
            <v>0</v>
          </cell>
          <cell r="AV515">
            <v>0</v>
          </cell>
          <cell r="AW515">
            <v>0</v>
          </cell>
          <cell r="AX515">
            <v>0</v>
          </cell>
          <cell r="AY515">
            <v>0</v>
          </cell>
          <cell r="AZ515">
            <v>0</v>
          </cell>
          <cell r="BA515">
            <v>0</v>
          </cell>
          <cell r="BB515">
            <v>0</v>
          </cell>
          <cell r="BC515">
            <v>0</v>
          </cell>
          <cell r="BD515">
            <v>0</v>
          </cell>
          <cell r="BE515">
            <v>0</v>
          </cell>
          <cell r="BF515">
            <v>0</v>
          </cell>
          <cell r="BG515">
            <v>0</v>
          </cell>
          <cell r="BH515">
            <v>0</v>
          </cell>
          <cell r="BI515">
            <v>0</v>
          </cell>
          <cell r="BJ515">
            <v>0</v>
          </cell>
          <cell r="BK515">
            <v>0</v>
          </cell>
          <cell r="BL515">
            <v>0</v>
          </cell>
          <cell r="BM515">
            <v>0</v>
          </cell>
          <cell r="BN515">
            <v>0</v>
          </cell>
          <cell r="BO515">
            <v>0</v>
          </cell>
          <cell r="BP515">
            <v>0</v>
          </cell>
          <cell r="BQ515">
            <v>0</v>
          </cell>
          <cell r="BR515">
            <v>0</v>
          </cell>
          <cell r="BS515">
            <v>0</v>
          </cell>
          <cell r="BT515">
            <v>0</v>
          </cell>
          <cell r="BU515">
            <v>0</v>
          </cell>
          <cell r="BV515">
            <v>0</v>
          </cell>
          <cell r="BW515">
            <v>0</v>
          </cell>
          <cell r="BX515">
            <v>0</v>
          </cell>
          <cell r="BY515">
            <v>0</v>
          </cell>
          <cell r="BZ515">
            <v>0</v>
          </cell>
          <cell r="CA515">
            <v>0</v>
          </cell>
          <cell r="CB515">
            <v>0</v>
          </cell>
          <cell r="CC515">
            <v>0</v>
          </cell>
          <cell r="CD515">
            <v>0</v>
          </cell>
          <cell r="CE515">
            <v>0</v>
          </cell>
          <cell r="CF515">
            <v>0</v>
          </cell>
          <cell r="CG515">
            <v>0</v>
          </cell>
          <cell r="CH515">
            <v>0</v>
          </cell>
          <cell r="CI515">
            <v>0</v>
          </cell>
          <cell r="CJ515">
            <v>0</v>
          </cell>
          <cell r="CK515">
            <v>0</v>
          </cell>
          <cell r="CL515">
            <v>0</v>
          </cell>
          <cell r="CM515">
            <v>0</v>
          </cell>
          <cell r="CN515">
            <v>0</v>
          </cell>
          <cell r="CO515">
            <v>0</v>
          </cell>
          <cell r="CP515">
            <v>0</v>
          </cell>
          <cell r="CQ515">
            <v>0</v>
          </cell>
          <cell r="CR515">
            <v>0</v>
          </cell>
          <cell r="CS515">
            <v>0</v>
          </cell>
          <cell r="CT515">
            <v>0</v>
          </cell>
          <cell r="CU515">
            <v>0</v>
          </cell>
          <cell r="CV515">
            <v>0</v>
          </cell>
          <cell r="CW515">
            <v>0</v>
          </cell>
          <cell r="CX515">
            <v>0</v>
          </cell>
          <cell r="CY515">
            <v>0</v>
          </cell>
          <cell r="CZ515">
            <v>0</v>
          </cell>
          <cell r="DA515">
            <v>0</v>
          </cell>
          <cell r="DB515">
            <v>0</v>
          </cell>
          <cell r="DC515">
            <v>0</v>
          </cell>
          <cell r="DD515">
            <v>0</v>
          </cell>
          <cell r="DE515">
            <v>0</v>
          </cell>
          <cell r="DF515">
            <v>0</v>
          </cell>
          <cell r="DG515">
            <v>0</v>
          </cell>
          <cell r="DH515">
            <v>0</v>
          </cell>
          <cell r="DI515">
            <v>0</v>
          </cell>
          <cell r="DJ515">
            <v>0</v>
          </cell>
          <cell r="DK515">
            <v>0</v>
          </cell>
          <cell r="DL515">
            <v>0</v>
          </cell>
          <cell r="DM515">
            <v>0</v>
          </cell>
          <cell r="DN515">
            <v>0</v>
          </cell>
          <cell r="DO515">
            <v>0</v>
          </cell>
          <cell r="DP515">
            <v>0</v>
          </cell>
          <cell r="DQ515">
            <v>0</v>
          </cell>
          <cell r="DR515">
            <v>0</v>
          </cell>
          <cell r="DS515">
            <v>0</v>
          </cell>
          <cell r="DT515">
            <v>0</v>
          </cell>
          <cell r="DU515">
            <v>0</v>
          </cell>
          <cell r="DV515">
            <v>0</v>
          </cell>
          <cell r="DW515">
            <v>0</v>
          </cell>
          <cell r="DX515">
            <v>0</v>
          </cell>
          <cell r="DY515">
            <v>0</v>
          </cell>
          <cell r="DZ515">
            <v>0</v>
          </cell>
          <cell r="EA515">
            <v>0</v>
          </cell>
          <cell r="EB515">
            <v>0</v>
          </cell>
          <cell r="EC515">
            <v>0</v>
          </cell>
          <cell r="ED515">
            <v>0</v>
          </cell>
        </row>
        <row r="516">
          <cell r="F516">
            <v>0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0</v>
          </cell>
          <cell r="V516">
            <v>0</v>
          </cell>
          <cell r="W516">
            <v>0</v>
          </cell>
          <cell r="X516">
            <v>0</v>
          </cell>
          <cell r="Y516">
            <v>0</v>
          </cell>
          <cell r="Z516">
            <v>0</v>
          </cell>
          <cell r="AA516">
            <v>0</v>
          </cell>
          <cell r="AB516">
            <v>0</v>
          </cell>
          <cell r="AC516">
            <v>0</v>
          </cell>
          <cell r="AD516">
            <v>0</v>
          </cell>
          <cell r="AE516">
            <v>0</v>
          </cell>
          <cell r="AF516">
            <v>0</v>
          </cell>
          <cell r="AG516">
            <v>0</v>
          </cell>
          <cell r="AH516">
            <v>0</v>
          </cell>
          <cell r="AI516">
            <v>0</v>
          </cell>
          <cell r="AJ516">
            <v>0</v>
          </cell>
          <cell r="AK516">
            <v>0</v>
          </cell>
          <cell r="AL516">
            <v>0</v>
          </cell>
          <cell r="AM516">
            <v>0</v>
          </cell>
          <cell r="AN516">
            <v>0</v>
          </cell>
          <cell r="AO516">
            <v>0</v>
          </cell>
          <cell r="AP516">
            <v>0</v>
          </cell>
          <cell r="AQ516">
            <v>0</v>
          </cell>
          <cell r="AR516">
            <v>0</v>
          </cell>
          <cell r="AS516">
            <v>0</v>
          </cell>
          <cell r="AT516">
            <v>0</v>
          </cell>
          <cell r="AU516">
            <v>0</v>
          </cell>
          <cell r="AV516">
            <v>0</v>
          </cell>
          <cell r="AW516">
            <v>0</v>
          </cell>
          <cell r="AX516">
            <v>0</v>
          </cell>
          <cell r="AY516">
            <v>0</v>
          </cell>
          <cell r="AZ516">
            <v>0</v>
          </cell>
          <cell r="BA516">
            <v>0</v>
          </cell>
          <cell r="BB516">
            <v>0</v>
          </cell>
          <cell r="BC516">
            <v>0</v>
          </cell>
          <cell r="BD516">
            <v>0</v>
          </cell>
          <cell r="BE516">
            <v>0</v>
          </cell>
          <cell r="BF516">
            <v>0</v>
          </cell>
          <cell r="BG516">
            <v>0</v>
          </cell>
          <cell r="BH516">
            <v>0</v>
          </cell>
          <cell r="BI516">
            <v>0</v>
          </cell>
          <cell r="BJ516">
            <v>0</v>
          </cell>
          <cell r="BK516">
            <v>0</v>
          </cell>
          <cell r="BL516">
            <v>0</v>
          </cell>
          <cell r="BM516">
            <v>0</v>
          </cell>
          <cell r="BN516">
            <v>0</v>
          </cell>
          <cell r="BO516">
            <v>0</v>
          </cell>
          <cell r="BP516">
            <v>0</v>
          </cell>
          <cell r="BQ516">
            <v>0</v>
          </cell>
          <cell r="BR516">
            <v>0</v>
          </cell>
          <cell r="BS516">
            <v>0</v>
          </cell>
          <cell r="BT516">
            <v>0</v>
          </cell>
          <cell r="BU516">
            <v>0</v>
          </cell>
          <cell r="BV516">
            <v>0</v>
          </cell>
          <cell r="BW516">
            <v>0</v>
          </cell>
          <cell r="BX516">
            <v>0</v>
          </cell>
          <cell r="BY516">
            <v>0</v>
          </cell>
          <cell r="BZ516">
            <v>0</v>
          </cell>
          <cell r="CA516">
            <v>0</v>
          </cell>
          <cell r="CB516">
            <v>0</v>
          </cell>
          <cell r="CC516">
            <v>0</v>
          </cell>
          <cell r="CD516">
            <v>0</v>
          </cell>
          <cell r="CE516">
            <v>0</v>
          </cell>
          <cell r="CF516">
            <v>0</v>
          </cell>
          <cell r="CG516">
            <v>0</v>
          </cell>
          <cell r="CH516">
            <v>0</v>
          </cell>
          <cell r="CI516">
            <v>0</v>
          </cell>
          <cell r="CJ516">
            <v>0</v>
          </cell>
          <cell r="CK516">
            <v>0</v>
          </cell>
          <cell r="CL516">
            <v>0</v>
          </cell>
          <cell r="CM516">
            <v>0</v>
          </cell>
          <cell r="CN516">
            <v>0</v>
          </cell>
          <cell r="CO516">
            <v>0</v>
          </cell>
          <cell r="CP516">
            <v>0</v>
          </cell>
          <cell r="CQ516">
            <v>0</v>
          </cell>
          <cell r="CR516">
            <v>0</v>
          </cell>
          <cell r="CS516">
            <v>0</v>
          </cell>
          <cell r="CT516">
            <v>0</v>
          </cell>
          <cell r="CU516">
            <v>0</v>
          </cell>
          <cell r="CV516">
            <v>0</v>
          </cell>
          <cell r="CW516">
            <v>0</v>
          </cell>
          <cell r="CX516">
            <v>0</v>
          </cell>
          <cell r="CY516">
            <v>0</v>
          </cell>
          <cell r="CZ516">
            <v>0</v>
          </cell>
          <cell r="DA516">
            <v>0</v>
          </cell>
          <cell r="DB516">
            <v>0</v>
          </cell>
          <cell r="DC516">
            <v>0</v>
          </cell>
          <cell r="DD516">
            <v>0</v>
          </cell>
          <cell r="DE516">
            <v>0</v>
          </cell>
          <cell r="DF516">
            <v>0</v>
          </cell>
          <cell r="DG516">
            <v>0</v>
          </cell>
          <cell r="DH516">
            <v>0</v>
          </cell>
          <cell r="DI516">
            <v>0</v>
          </cell>
          <cell r="DJ516">
            <v>0</v>
          </cell>
          <cell r="DK516">
            <v>0</v>
          </cell>
          <cell r="DL516">
            <v>0</v>
          </cell>
          <cell r="DM516">
            <v>0</v>
          </cell>
          <cell r="DN516">
            <v>0</v>
          </cell>
          <cell r="DO516">
            <v>0</v>
          </cell>
          <cell r="DP516">
            <v>0</v>
          </cell>
          <cell r="DQ516">
            <v>0</v>
          </cell>
          <cell r="DR516">
            <v>0</v>
          </cell>
          <cell r="DS516">
            <v>0</v>
          </cell>
          <cell r="DT516">
            <v>0</v>
          </cell>
          <cell r="DU516">
            <v>0</v>
          </cell>
          <cell r="DV516">
            <v>0</v>
          </cell>
          <cell r="DW516">
            <v>0</v>
          </cell>
          <cell r="DX516">
            <v>0</v>
          </cell>
          <cell r="DY516">
            <v>0</v>
          </cell>
          <cell r="DZ516">
            <v>0</v>
          </cell>
          <cell r="EA516">
            <v>0</v>
          </cell>
          <cell r="EB516">
            <v>0</v>
          </cell>
          <cell r="EC516">
            <v>0</v>
          </cell>
          <cell r="ED516">
            <v>0</v>
          </cell>
        </row>
        <row r="517"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B517">
            <v>0</v>
          </cell>
          <cell r="AC517">
            <v>0</v>
          </cell>
          <cell r="AD517">
            <v>0</v>
          </cell>
          <cell r="AE517">
            <v>0</v>
          </cell>
          <cell r="AF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  <cell r="AK517">
            <v>0</v>
          </cell>
          <cell r="AL517">
            <v>0</v>
          </cell>
          <cell r="AM517">
            <v>0</v>
          </cell>
          <cell r="AN517">
            <v>0</v>
          </cell>
          <cell r="AO517">
            <v>0</v>
          </cell>
          <cell r="AP517">
            <v>0</v>
          </cell>
          <cell r="AQ517">
            <v>0</v>
          </cell>
          <cell r="AR517">
            <v>0</v>
          </cell>
          <cell r="AS517">
            <v>0</v>
          </cell>
          <cell r="AT517">
            <v>0</v>
          </cell>
          <cell r="AU517">
            <v>0</v>
          </cell>
          <cell r="AV517">
            <v>0</v>
          </cell>
          <cell r="AW517">
            <v>0</v>
          </cell>
          <cell r="AX517">
            <v>0</v>
          </cell>
          <cell r="AY517">
            <v>0</v>
          </cell>
          <cell r="AZ517">
            <v>0</v>
          </cell>
          <cell r="BA517">
            <v>0</v>
          </cell>
          <cell r="BB517">
            <v>0</v>
          </cell>
          <cell r="BC517">
            <v>0</v>
          </cell>
          <cell r="BD517">
            <v>0</v>
          </cell>
          <cell r="BE517">
            <v>0</v>
          </cell>
          <cell r="BF517">
            <v>0</v>
          </cell>
          <cell r="BG517">
            <v>0</v>
          </cell>
          <cell r="BH517">
            <v>0</v>
          </cell>
          <cell r="BI517">
            <v>0</v>
          </cell>
          <cell r="BJ517">
            <v>0</v>
          </cell>
          <cell r="BK517">
            <v>0</v>
          </cell>
          <cell r="BL517">
            <v>0</v>
          </cell>
          <cell r="BM517">
            <v>0</v>
          </cell>
          <cell r="BN517">
            <v>0</v>
          </cell>
          <cell r="BO517">
            <v>0</v>
          </cell>
          <cell r="BP517">
            <v>0</v>
          </cell>
          <cell r="BQ517">
            <v>0</v>
          </cell>
          <cell r="BR517">
            <v>0</v>
          </cell>
          <cell r="BS517">
            <v>0</v>
          </cell>
          <cell r="BT517">
            <v>0</v>
          </cell>
          <cell r="BU517">
            <v>0</v>
          </cell>
          <cell r="BV517">
            <v>0</v>
          </cell>
          <cell r="BW517">
            <v>0</v>
          </cell>
          <cell r="BX517">
            <v>0</v>
          </cell>
          <cell r="BY517">
            <v>0</v>
          </cell>
          <cell r="BZ517">
            <v>0</v>
          </cell>
          <cell r="CA517">
            <v>0</v>
          </cell>
          <cell r="CB517">
            <v>0</v>
          </cell>
          <cell r="CC517">
            <v>0</v>
          </cell>
          <cell r="CD517">
            <v>0</v>
          </cell>
          <cell r="CE517">
            <v>0</v>
          </cell>
          <cell r="CF517">
            <v>0</v>
          </cell>
          <cell r="CG517">
            <v>0</v>
          </cell>
          <cell r="CH517">
            <v>0</v>
          </cell>
          <cell r="CI517">
            <v>0</v>
          </cell>
          <cell r="CJ517">
            <v>0</v>
          </cell>
          <cell r="CK517">
            <v>0</v>
          </cell>
          <cell r="CL517">
            <v>0</v>
          </cell>
          <cell r="CM517">
            <v>0</v>
          </cell>
          <cell r="CN517">
            <v>0</v>
          </cell>
          <cell r="CO517">
            <v>0</v>
          </cell>
          <cell r="CP517">
            <v>0</v>
          </cell>
          <cell r="CQ517">
            <v>0</v>
          </cell>
          <cell r="CR517">
            <v>0</v>
          </cell>
          <cell r="CS517">
            <v>0</v>
          </cell>
          <cell r="CT517">
            <v>0</v>
          </cell>
          <cell r="CU517">
            <v>0</v>
          </cell>
          <cell r="CV517">
            <v>0</v>
          </cell>
          <cell r="CW517">
            <v>0</v>
          </cell>
          <cell r="CX517">
            <v>0</v>
          </cell>
          <cell r="CY517">
            <v>0</v>
          </cell>
          <cell r="CZ517">
            <v>0</v>
          </cell>
          <cell r="DA517">
            <v>0</v>
          </cell>
          <cell r="DB517">
            <v>0</v>
          </cell>
          <cell r="DC517">
            <v>0</v>
          </cell>
          <cell r="DD517">
            <v>0</v>
          </cell>
          <cell r="DE517">
            <v>0</v>
          </cell>
          <cell r="DF517">
            <v>0</v>
          </cell>
          <cell r="DG517">
            <v>0</v>
          </cell>
          <cell r="DH517">
            <v>0</v>
          </cell>
          <cell r="DI517">
            <v>0</v>
          </cell>
          <cell r="DJ517">
            <v>0</v>
          </cell>
          <cell r="DK517">
            <v>0</v>
          </cell>
          <cell r="DL517">
            <v>0</v>
          </cell>
          <cell r="DM517">
            <v>0</v>
          </cell>
          <cell r="DN517">
            <v>0</v>
          </cell>
          <cell r="DO517">
            <v>0</v>
          </cell>
          <cell r="DP517">
            <v>0</v>
          </cell>
          <cell r="DQ517">
            <v>0</v>
          </cell>
          <cell r="DR517">
            <v>0</v>
          </cell>
          <cell r="DS517">
            <v>0</v>
          </cell>
          <cell r="DT517">
            <v>0</v>
          </cell>
          <cell r="DU517">
            <v>0</v>
          </cell>
          <cell r="DV517">
            <v>0</v>
          </cell>
          <cell r="DW517">
            <v>0</v>
          </cell>
          <cell r="DX517">
            <v>0</v>
          </cell>
          <cell r="DY517">
            <v>0</v>
          </cell>
          <cell r="DZ517">
            <v>0</v>
          </cell>
          <cell r="EA517">
            <v>0</v>
          </cell>
          <cell r="EB517">
            <v>0</v>
          </cell>
          <cell r="EC517">
            <v>0</v>
          </cell>
          <cell r="ED517">
            <v>0</v>
          </cell>
        </row>
        <row r="518"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0</v>
          </cell>
          <cell r="W518">
            <v>0</v>
          </cell>
          <cell r="X518">
            <v>0</v>
          </cell>
          <cell r="Y518">
            <v>0</v>
          </cell>
          <cell r="Z518">
            <v>0</v>
          </cell>
          <cell r="AA518">
            <v>0</v>
          </cell>
          <cell r="AB518">
            <v>0</v>
          </cell>
          <cell r="AC518">
            <v>0</v>
          </cell>
          <cell r="AD518">
            <v>0</v>
          </cell>
          <cell r="AE518">
            <v>0</v>
          </cell>
          <cell r="AF518">
            <v>0</v>
          </cell>
          <cell r="AG518">
            <v>0</v>
          </cell>
          <cell r="AH518">
            <v>0</v>
          </cell>
          <cell r="AI518">
            <v>0</v>
          </cell>
          <cell r="AJ518">
            <v>0</v>
          </cell>
          <cell r="AK518">
            <v>0</v>
          </cell>
          <cell r="AL518">
            <v>0</v>
          </cell>
          <cell r="AM518">
            <v>0</v>
          </cell>
          <cell r="AN518">
            <v>0</v>
          </cell>
          <cell r="AO518">
            <v>0</v>
          </cell>
          <cell r="AP518">
            <v>0</v>
          </cell>
          <cell r="AQ518">
            <v>0</v>
          </cell>
          <cell r="AR518">
            <v>0</v>
          </cell>
          <cell r="AS518">
            <v>0</v>
          </cell>
          <cell r="AT518">
            <v>0</v>
          </cell>
          <cell r="AU518">
            <v>0</v>
          </cell>
          <cell r="AV518">
            <v>0</v>
          </cell>
          <cell r="AW518">
            <v>0</v>
          </cell>
          <cell r="AX518">
            <v>0</v>
          </cell>
          <cell r="AY518">
            <v>0</v>
          </cell>
          <cell r="AZ518">
            <v>0</v>
          </cell>
          <cell r="BA518">
            <v>0</v>
          </cell>
          <cell r="BB518">
            <v>0</v>
          </cell>
          <cell r="BC518">
            <v>0</v>
          </cell>
          <cell r="BD518">
            <v>0</v>
          </cell>
          <cell r="BE518">
            <v>0</v>
          </cell>
          <cell r="BF518">
            <v>0</v>
          </cell>
          <cell r="BG518">
            <v>0</v>
          </cell>
          <cell r="BH518">
            <v>0</v>
          </cell>
          <cell r="BI518">
            <v>0</v>
          </cell>
          <cell r="BJ518">
            <v>0</v>
          </cell>
          <cell r="BK518">
            <v>0</v>
          </cell>
          <cell r="BL518">
            <v>0</v>
          </cell>
          <cell r="BM518">
            <v>0</v>
          </cell>
          <cell r="BN518">
            <v>0</v>
          </cell>
          <cell r="BO518">
            <v>0</v>
          </cell>
          <cell r="BP518">
            <v>0</v>
          </cell>
          <cell r="BQ518">
            <v>0</v>
          </cell>
          <cell r="BR518">
            <v>0</v>
          </cell>
          <cell r="BS518">
            <v>0</v>
          </cell>
          <cell r="BT518">
            <v>0</v>
          </cell>
          <cell r="BU518">
            <v>0</v>
          </cell>
          <cell r="BV518">
            <v>0</v>
          </cell>
          <cell r="BW518">
            <v>0</v>
          </cell>
          <cell r="BX518">
            <v>0</v>
          </cell>
          <cell r="BY518">
            <v>0</v>
          </cell>
          <cell r="BZ518">
            <v>0</v>
          </cell>
          <cell r="CA518">
            <v>0</v>
          </cell>
          <cell r="CB518">
            <v>0</v>
          </cell>
          <cell r="CC518">
            <v>0</v>
          </cell>
          <cell r="CD518">
            <v>0</v>
          </cell>
          <cell r="CE518">
            <v>0</v>
          </cell>
          <cell r="CF518">
            <v>0</v>
          </cell>
          <cell r="CG518">
            <v>0</v>
          </cell>
          <cell r="CH518">
            <v>0</v>
          </cell>
          <cell r="CI518">
            <v>0</v>
          </cell>
          <cell r="CJ518">
            <v>0</v>
          </cell>
          <cell r="CK518">
            <v>0</v>
          </cell>
          <cell r="CL518">
            <v>0</v>
          </cell>
          <cell r="CM518">
            <v>0</v>
          </cell>
          <cell r="CN518">
            <v>0</v>
          </cell>
          <cell r="CO518">
            <v>0</v>
          </cell>
          <cell r="CP518">
            <v>0</v>
          </cell>
          <cell r="CQ518">
            <v>0</v>
          </cell>
          <cell r="CR518">
            <v>0</v>
          </cell>
          <cell r="CS518">
            <v>0</v>
          </cell>
          <cell r="CT518">
            <v>0</v>
          </cell>
          <cell r="CU518">
            <v>0</v>
          </cell>
          <cell r="CV518">
            <v>0</v>
          </cell>
          <cell r="CW518">
            <v>0</v>
          </cell>
          <cell r="CX518">
            <v>0</v>
          </cell>
          <cell r="CY518">
            <v>0</v>
          </cell>
          <cell r="CZ518">
            <v>0</v>
          </cell>
          <cell r="DA518">
            <v>0</v>
          </cell>
          <cell r="DB518">
            <v>0</v>
          </cell>
          <cell r="DC518">
            <v>0</v>
          </cell>
          <cell r="DD518">
            <v>0</v>
          </cell>
          <cell r="DE518">
            <v>0</v>
          </cell>
          <cell r="DF518">
            <v>0</v>
          </cell>
          <cell r="DG518">
            <v>0</v>
          </cell>
          <cell r="DH518">
            <v>0</v>
          </cell>
          <cell r="DI518">
            <v>0</v>
          </cell>
          <cell r="DJ518">
            <v>0</v>
          </cell>
          <cell r="DK518">
            <v>0</v>
          </cell>
          <cell r="DL518">
            <v>0</v>
          </cell>
          <cell r="DM518">
            <v>0</v>
          </cell>
          <cell r="DN518">
            <v>0</v>
          </cell>
          <cell r="DO518">
            <v>0</v>
          </cell>
          <cell r="DP518">
            <v>0</v>
          </cell>
          <cell r="DQ518">
            <v>0</v>
          </cell>
          <cell r="DR518">
            <v>0</v>
          </cell>
          <cell r="DS518">
            <v>0</v>
          </cell>
          <cell r="DT518">
            <v>0</v>
          </cell>
          <cell r="DU518">
            <v>0</v>
          </cell>
          <cell r="DV518">
            <v>0</v>
          </cell>
          <cell r="DW518">
            <v>0</v>
          </cell>
          <cell r="DX518">
            <v>0</v>
          </cell>
          <cell r="DY518">
            <v>0</v>
          </cell>
          <cell r="DZ518">
            <v>0</v>
          </cell>
          <cell r="EA518">
            <v>0</v>
          </cell>
          <cell r="EB518">
            <v>0</v>
          </cell>
          <cell r="EC518">
            <v>0</v>
          </cell>
          <cell r="ED518">
            <v>0</v>
          </cell>
        </row>
        <row r="519"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  <cell r="X519">
            <v>0</v>
          </cell>
          <cell r="Y519">
            <v>0</v>
          </cell>
          <cell r="Z519">
            <v>0</v>
          </cell>
          <cell r="AA519">
            <v>0</v>
          </cell>
          <cell r="AB519">
            <v>0</v>
          </cell>
          <cell r="AC519">
            <v>0</v>
          </cell>
          <cell r="AD519">
            <v>0</v>
          </cell>
          <cell r="AE519">
            <v>0</v>
          </cell>
          <cell r="AF519">
            <v>0</v>
          </cell>
          <cell r="AG519">
            <v>0</v>
          </cell>
          <cell r="AH519">
            <v>0</v>
          </cell>
          <cell r="AI519">
            <v>0</v>
          </cell>
          <cell r="AJ519">
            <v>0</v>
          </cell>
          <cell r="AK519">
            <v>0</v>
          </cell>
          <cell r="AL519">
            <v>0</v>
          </cell>
          <cell r="AM519">
            <v>0</v>
          </cell>
          <cell r="AN519">
            <v>0</v>
          </cell>
          <cell r="AO519">
            <v>0</v>
          </cell>
          <cell r="AP519">
            <v>0</v>
          </cell>
          <cell r="AQ519">
            <v>0</v>
          </cell>
          <cell r="AR519">
            <v>0</v>
          </cell>
          <cell r="AS519">
            <v>0</v>
          </cell>
          <cell r="AT519">
            <v>0</v>
          </cell>
          <cell r="AU519">
            <v>0</v>
          </cell>
          <cell r="AV519">
            <v>0</v>
          </cell>
          <cell r="AW519">
            <v>0</v>
          </cell>
          <cell r="AX519">
            <v>0</v>
          </cell>
          <cell r="AY519">
            <v>0</v>
          </cell>
          <cell r="AZ519">
            <v>0</v>
          </cell>
          <cell r="BA519">
            <v>0</v>
          </cell>
          <cell r="BB519">
            <v>0</v>
          </cell>
          <cell r="BC519">
            <v>0</v>
          </cell>
          <cell r="BD519">
            <v>0</v>
          </cell>
          <cell r="BE519">
            <v>0</v>
          </cell>
          <cell r="BF519">
            <v>0</v>
          </cell>
          <cell r="BG519">
            <v>0</v>
          </cell>
          <cell r="BH519">
            <v>0</v>
          </cell>
          <cell r="BI519">
            <v>0</v>
          </cell>
          <cell r="BJ519">
            <v>0</v>
          </cell>
          <cell r="BK519">
            <v>0</v>
          </cell>
          <cell r="BL519">
            <v>0</v>
          </cell>
          <cell r="BM519">
            <v>0</v>
          </cell>
          <cell r="BN519">
            <v>0</v>
          </cell>
          <cell r="BO519">
            <v>0</v>
          </cell>
          <cell r="BP519">
            <v>0</v>
          </cell>
          <cell r="BQ519">
            <v>0</v>
          </cell>
          <cell r="BR519">
            <v>0</v>
          </cell>
          <cell r="BS519">
            <v>0</v>
          </cell>
          <cell r="BT519">
            <v>0</v>
          </cell>
          <cell r="BU519">
            <v>0</v>
          </cell>
          <cell r="BV519">
            <v>0</v>
          </cell>
          <cell r="BW519">
            <v>0</v>
          </cell>
          <cell r="BX519">
            <v>0</v>
          </cell>
          <cell r="BY519">
            <v>0</v>
          </cell>
          <cell r="BZ519">
            <v>0</v>
          </cell>
          <cell r="CA519">
            <v>0</v>
          </cell>
          <cell r="CB519">
            <v>0</v>
          </cell>
          <cell r="CC519">
            <v>0</v>
          </cell>
          <cell r="CD519">
            <v>0</v>
          </cell>
          <cell r="CE519">
            <v>0</v>
          </cell>
          <cell r="CF519">
            <v>0</v>
          </cell>
          <cell r="CG519">
            <v>0</v>
          </cell>
          <cell r="CH519">
            <v>0</v>
          </cell>
          <cell r="CI519">
            <v>0</v>
          </cell>
          <cell r="CJ519">
            <v>0</v>
          </cell>
          <cell r="CK519">
            <v>0</v>
          </cell>
          <cell r="CL519">
            <v>0</v>
          </cell>
          <cell r="CM519">
            <v>0</v>
          </cell>
          <cell r="CN519">
            <v>0</v>
          </cell>
          <cell r="CO519">
            <v>0</v>
          </cell>
          <cell r="CP519">
            <v>0</v>
          </cell>
          <cell r="CQ519">
            <v>0</v>
          </cell>
          <cell r="CR519">
            <v>0</v>
          </cell>
          <cell r="CS519">
            <v>0</v>
          </cell>
          <cell r="CT519">
            <v>0</v>
          </cell>
          <cell r="CU519">
            <v>0</v>
          </cell>
          <cell r="CV519">
            <v>0</v>
          </cell>
          <cell r="CW519">
            <v>0</v>
          </cell>
          <cell r="CX519">
            <v>0</v>
          </cell>
          <cell r="CY519">
            <v>0</v>
          </cell>
          <cell r="CZ519">
            <v>0</v>
          </cell>
          <cell r="DA519">
            <v>0</v>
          </cell>
          <cell r="DB519">
            <v>0</v>
          </cell>
          <cell r="DC519">
            <v>0</v>
          </cell>
          <cell r="DD519">
            <v>0</v>
          </cell>
          <cell r="DE519">
            <v>0</v>
          </cell>
          <cell r="DF519">
            <v>0</v>
          </cell>
          <cell r="DG519">
            <v>0</v>
          </cell>
          <cell r="DH519">
            <v>0</v>
          </cell>
          <cell r="DI519">
            <v>0</v>
          </cell>
          <cell r="DJ519">
            <v>0</v>
          </cell>
          <cell r="DK519">
            <v>0</v>
          </cell>
          <cell r="DL519">
            <v>0</v>
          </cell>
          <cell r="DM519">
            <v>0</v>
          </cell>
          <cell r="DN519">
            <v>0</v>
          </cell>
          <cell r="DO519">
            <v>0</v>
          </cell>
          <cell r="DP519">
            <v>0</v>
          </cell>
          <cell r="DQ519">
            <v>0</v>
          </cell>
          <cell r="DR519">
            <v>0</v>
          </cell>
          <cell r="DS519">
            <v>0</v>
          </cell>
          <cell r="DT519">
            <v>0</v>
          </cell>
          <cell r="DU519">
            <v>0</v>
          </cell>
          <cell r="DV519">
            <v>0</v>
          </cell>
          <cell r="DW519">
            <v>0</v>
          </cell>
          <cell r="DX519">
            <v>0</v>
          </cell>
          <cell r="DY519">
            <v>0</v>
          </cell>
          <cell r="DZ519">
            <v>0</v>
          </cell>
          <cell r="EA519">
            <v>0</v>
          </cell>
          <cell r="EB519">
            <v>0</v>
          </cell>
          <cell r="EC519">
            <v>0</v>
          </cell>
          <cell r="ED519">
            <v>0</v>
          </cell>
        </row>
        <row r="520"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  <cell r="AA520">
            <v>0</v>
          </cell>
          <cell r="AB520">
            <v>0</v>
          </cell>
          <cell r="AC520">
            <v>0</v>
          </cell>
          <cell r="AD520">
            <v>0</v>
          </cell>
          <cell r="AE520">
            <v>0</v>
          </cell>
          <cell r="AF520">
            <v>0</v>
          </cell>
          <cell r="AG520">
            <v>0</v>
          </cell>
          <cell r="AH520">
            <v>0</v>
          </cell>
          <cell r="AI520">
            <v>0</v>
          </cell>
          <cell r="AJ520">
            <v>0</v>
          </cell>
          <cell r="AK520">
            <v>0</v>
          </cell>
          <cell r="AL520">
            <v>0</v>
          </cell>
          <cell r="AM520">
            <v>0</v>
          </cell>
          <cell r="AN520">
            <v>0</v>
          </cell>
          <cell r="AO520">
            <v>0</v>
          </cell>
          <cell r="AP520">
            <v>0</v>
          </cell>
          <cell r="AQ520">
            <v>0</v>
          </cell>
          <cell r="AR520">
            <v>0</v>
          </cell>
          <cell r="AS520">
            <v>0</v>
          </cell>
          <cell r="AT520">
            <v>0</v>
          </cell>
          <cell r="AU520">
            <v>0</v>
          </cell>
          <cell r="AV520">
            <v>0</v>
          </cell>
          <cell r="AW520">
            <v>0</v>
          </cell>
          <cell r="AX520">
            <v>0</v>
          </cell>
          <cell r="AY520">
            <v>0</v>
          </cell>
          <cell r="AZ520">
            <v>0</v>
          </cell>
          <cell r="BA520">
            <v>0</v>
          </cell>
          <cell r="BB520">
            <v>0</v>
          </cell>
          <cell r="BC520">
            <v>0</v>
          </cell>
          <cell r="BD520">
            <v>0</v>
          </cell>
          <cell r="BE520">
            <v>0</v>
          </cell>
          <cell r="BF520">
            <v>0</v>
          </cell>
          <cell r="BG520">
            <v>0</v>
          </cell>
          <cell r="BH520">
            <v>0</v>
          </cell>
          <cell r="BI520">
            <v>0</v>
          </cell>
          <cell r="BJ520">
            <v>0</v>
          </cell>
          <cell r="BK520">
            <v>0</v>
          </cell>
          <cell r="BL520">
            <v>0</v>
          </cell>
          <cell r="BM520">
            <v>0</v>
          </cell>
          <cell r="BN520">
            <v>0</v>
          </cell>
          <cell r="BO520">
            <v>0</v>
          </cell>
          <cell r="BP520">
            <v>0</v>
          </cell>
          <cell r="BQ520">
            <v>0</v>
          </cell>
          <cell r="BR520">
            <v>0</v>
          </cell>
          <cell r="BS520">
            <v>0</v>
          </cell>
          <cell r="BT520">
            <v>0</v>
          </cell>
          <cell r="BU520">
            <v>0</v>
          </cell>
          <cell r="BV520">
            <v>0</v>
          </cell>
          <cell r="BW520">
            <v>0</v>
          </cell>
          <cell r="BX520">
            <v>0</v>
          </cell>
          <cell r="BY520">
            <v>0</v>
          </cell>
          <cell r="BZ520">
            <v>0</v>
          </cell>
          <cell r="CA520">
            <v>0</v>
          </cell>
          <cell r="CB520">
            <v>0</v>
          </cell>
          <cell r="CC520">
            <v>0</v>
          </cell>
          <cell r="CD520">
            <v>0</v>
          </cell>
          <cell r="CE520">
            <v>0</v>
          </cell>
          <cell r="CF520">
            <v>0</v>
          </cell>
          <cell r="CG520">
            <v>0</v>
          </cell>
          <cell r="CH520">
            <v>0</v>
          </cell>
          <cell r="CI520">
            <v>0</v>
          </cell>
          <cell r="CJ520">
            <v>0</v>
          </cell>
          <cell r="CK520">
            <v>0</v>
          </cell>
          <cell r="CL520">
            <v>0</v>
          </cell>
          <cell r="CM520">
            <v>0</v>
          </cell>
          <cell r="CN520">
            <v>0</v>
          </cell>
          <cell r="CO520">
            <v>0</v>
          </cell>
          <cell r="CP520">
            <v>0</v>
          </cell>
          <cell r="CQ520">
            <v>0</v>
          </cell>
          <cell r="CR520">
            <v>0</v>
          </cell>
          <cell r="CS520">
            <v>0</v>
          </cell>
          <cell r="CT520">
            <v>0</v>
          </cell>
          <cell r="CU520">
            <v>0</v>
          </cell>
          <cell r="CV520">
            <v>0</v>
          </cell>
          <cell r="CW520">
            <v>0</v>
          </cell>
          <cell r="CX520">
            <v>0</v>
          </cell>
          <cell r="CY520">
            <v>0</v>
          </cell>
          <cell r="CZ520">
            <v>0</v>
          </cell>
          <cell r="DA520">
            <v>0</v>
          </cell>
          <cell r="DB520">
            <v>0</v>
          </cell>
          <cell r="DC520">
            <v>0</v>
          </cell>
          <cell r="DD520">
            <v>0</v>
          </cell>
          <cell r="DE520">
            <v>0</v>
          </cell>
          <cell r="DF520">
            <v>0</v>
          </cell>
          <cell r="DG520">
            <v>0</v>
          </cell>
          <cell r="DH520">
            <v>0</v>
          </cell>
          <cell r="DI520">
            <v>0</v>
          </cell>
          <cell r="DJ520">
            <v>0</v>
          </cell>
          <cell r="DK520">
            <v>0</v>
          </cell>
          <cell r="DL520">
            <v>0</v>
          </cell>
          <cell r="DM520">
            <v>0</v>
          </cell>
          <cell r="DN520">
            <v>0</v>
          </cell>
          <cell r="DO520">
            <v>0</v>
          </cell>
          <cell r="DP520">
            <v>0</v>
          </cell>
          <cell r="DQ520">
            <v>0</v>
          </cell>
          <cell r="DR520">
            <v>0</v>
          </cell>
          <cell r="DS520">
            <v>0</v>
          </cell>
          <cell r="DT520">
            <v>0</v>
          </cell>
          <cell r="DU520">
            <v>0</v>
          </cell>
          <cell r="DV520">
            <v>0</v>
          </cell>
          <cell r="DW520">
            <v>0</v>
          </cell>
          <cell r="DX520">
            <v>0</v>
          </cell>
          <cell r="DY520">
            <v>0</v>
          </cell>
          <cell r="DZ520">
            <v>0</v>
          </cell>
          <cell r="EA520">
            <v>0</v>
          </cell>
          <cell r="EB520">
            <v>0</v>
          </cell>
          <cell r="EC520">
            <v>0</v>
          </cell>
          <cell r="ED520">
            <v>0</v>
          </cell>
        </row>
        <row r="521"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0</v>
          </cell>
          <cell r="AE521">
            <v>0</v>
          </cell>
          <cell r="AF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  <cell r="AK521">
            <v>0</v>
          </cell>
          <cell r="AL521">
            <v>0</v>
          </cell>
          <cell r="AM521">
            <v>0</v>
          </cell>
          <cell r="AN521">
            <v>0</v>
          </cell>
          <cell r="AO521">
            <v>0</v>
          </cell>
          <cell r="AP521">
            <v>0</v>
          </cell>
          <cell r="AQ521">
            <v>0</v>
          </cell>
          <cell r="AR521">
            <v>0</v>
          </cell>
          <cell r="AS521">
            <v>0</v>
          </cell>
          <cell r="AT521">
            <v>0</v>
          </cell>
          <cell r="AU521">
            <v>0</v>
          </cell>
          <cell r="AV521">
            <v>0</v>
          </cell>
          <cell r="AW521">
            <v>0</v>
          </cell>
          <cell r="AX521">
            <v>0</v>
          </cell>
          <cell r="AY521">
            <v>0</v>
          </cell>
          <cell r="AZ521">
            <v>0</v>
          </cell>
          <cell r="BA521">
            <v>0</v>
          </cell>
          <cell r="BB521">
            <v>0</v>
          </cell>
          <cell r="BC521">
            <v>0</v>
          </cell>
          <cell r="BD521">
            <v>0</v>
          </cell>
          <cell r="BE521">
            <v>0</v>
          </cell>
          <cell r="BF521">
            <v>0</v>
          </cell>
          <cell r="BG521">
            <v>0</v>
          </cell>
          <cell r="BH521">
            <v>0</v>
          </cell>
          <cell r="BI521">
            <v>0</v>
          </cell>
          <cell r="BJ521">
            <v>0</v>
          </cell>
          <cell r="BK521">
            <v>0</v>
          </cell>
          <cell r="BL521">
            <v>0</v>
          </cell>
          <cell r="BM521">
            <v>0</v>
          </cell>
          <cell r="BN521">
            <v>0</v>
          </cell>
          <cell r="BO521">
            <v>0</v>
          </cell>
          <cell r="BP521">
            <v>0</v>
          </cell>
          <cell r="BQ521">
            <v>0</v>
          </cell>
          <cell r="BR521">
            <v>0</v>
          </cell>
          <cell r="BS521">
            <v>0</v>
          </cell>
          <cell r="BT521">
            <v>0</v>
          </cell>
          <cell r="BU521">
            <v>0</v>
          </cell>
          <cell r="BV521">
            <v>0</v>
          </cell>
          <cell r="BW521">
            <v>0</v>
          </cell>
          <cell r="BX521">
            <v>0</v>
          </cell>
          <cell r="BY521">
            <v>0</v>
          </cell>
          <cell r="BZ521">
            <v>0</v>
          </cell>
          <cell r="CA521">
            <v>0</v>
          </cell>
          <cell r="CB521">
            <v>0</v>
          </cell>
          <cell r="CC521">
            <v>0</v>
          </cell>
          <cell r="CD521">
            <v>0</v>
          </cell>
          <cell r="CE521">
            <v>0</v>
          </cell>
          <cell r="CF521">
            <v>0</v>
          </cell>
          <cell r="CG521">
            <v>0</v>
          </cell>
          <cell r="CH521">
            <v>0</v>
          </cell>
          <cell r="CI521">
            <v>0</v>
          </cell>
          <cell r="CJ521">
            <v>0</v>
          </cell>
          <cell r="CK521">
            <v>0</v>
          </cell>
          <cell r="CL521">
            <v>0</v>
          </cell>
          <cell r="CM521">
            <v>0</v>
          </cell>
          <cell r="CN521">
            <v>0</v>
          </cell>
          <cell r="CO521">
            <v>0</v>
          </cell>
          <cell r="CP521">
            <v>0</v>
          </cell>
          <cell r="CQ521">
            <v>0</v>
          </cell>
          <cell r="CR521">
            <v>0</v>
          </cell>
          <cell r="CS521">
            <v>0</v>
          </cell>
          <cell r="CT521">
            <v>0</v>
          </cell>
          <cell r="CU521">
            <v>0</v>
          </cell>
          <cell r="CV521">
            <v>0</v>
          </cell>
          <cell r="CW521">
            <v>0</v>
          </cell>
          <cell r="CX521">
            <v>0</v>
          </cell>
          <cell r="CY521">
            <v>0</v>
          </cell>
          <cell r="CZ521">
            <v>0</v>
          </cell>
          <cell r="DA521">
            <v>0</v>
          </cell>
          <cell r="DB521">
            <v>0</v>
          </cell>
          <cell r="DC521">
            <v>0</v>
          </cell>
          <cell r="DD521">
            <v>0</v>
          </cell>
          <cell r="DE521">
            <v>0</v>
          </cell>
          <cell r="DF521">
            <v>0</v>
          </cell>
          <cell r="DG521">
            <v>0</v>
          </cell>
          <cell r="DH521">
            <v>0</v>
          </cell>
          <cell r="DI521">
            <v>0</v>
          </cell>
          <cell r="DJ521">
            <v>0</v>
          </cell>
          <cell r="DK521">
            <v>0</v>
          </cell>
          <cell r="DL521">
            <v>0</v>
          </cell>
          <cell r="DM521">
            <v>0</v>
          </cell>
          <cell r="DN521">
            <v>0</v>
          </cell>
          <cell r="DO521">
            <v>0</v>
          </cell>
          <cell r="DP521">
            <v>0</v>
          </cell>
          <cell r="DQ521">
            <v>0</v>
          </cell>
          <cell r="DR521">
            <v>0</v>
          </cell>
          <cell r="DS521">
            <v>0</v>
          </cell>
          <cell r="DT521">
            <v>0</v>
          </cell>
          <cell r="DU521">
            <v>0</v>
          </cell>
          <cell r="DV521">
            <v>0</v>
          </cell>
          <cell r="DW521">
            <v>0</v>
          </cell>
          <cell r="DX521">
            <v>0</v>
          </cell>
          <cell r="DY521">
            <v>0</v>
          </cell>
          <cell r="DZ521">
            <v>0</v>
          </cell>
          <cell r="EA521">
            <v>0</v>
          </cell>
          <cell r="EB521">
            <v>0</v>
          </cell>
          <cell r="EC521">
            <v>0</v>
          </cell>
          <cell r="ED521">
            <v>0</v>
          </cell>
        </row>
        <row r="522"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B522">
            <v>0</v>
          </cell>
          <cell r="AC522">
            <v>0</v>
          </cell>
          <cell r="AD522">
            <v>0</v>
          </cell>
          <cell r="AE522">
            <v>0</v>
          </cell>
          <cell r="AF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  <cell r="AK522">
            <v>0</v>
          </cell>
          <cell r="AL522">
            <v>0</v>
          </cell>
          <cell r="AM522">
            <v>0</v>
          </cell>
          <cell r="AN522">
            <v>0</v>
          </cell>
          <cell r="AO522">
            <v>0</v>
          </cell>
          <cell r="AP522">
            <v>0</v>
          </cell>
          <cell r="AQ522">
            <v>0</v>
          </cell>
          <cell r="AR522">
            <v>0</v>
          </cell>
          <cell r="AS522">
            <v>0</v>
          </cell>
          <cell r="AT522">
            <v>0</v>
          </cell>
          <cell r="AU522">
            <v>0</v>
          </cell>
          <cell r="AV522">
            <v>0</v>
          </cell>
          <cell r="AW522">
            <v>0</v>
          </cell>
          <cell r="AX522">
            <v>0</v>
          </cell>
          <cell r="AY522">
            <v>0</v>
          </cell>
          <cell r="AZ522">
            <v>0</v>
          </cell>
          <cell r="BA522">
            <v>0</v>
          </cell>
          <cell r="BB522">
            <v>0</v>
          </cell>
          <cell r="BC522">
            <v>0</v>
          </cell>
          <cell r="BD522">
            <v>0</v>
          </cell>
          <cell r="BE522">
            <v>0</v>
          </cell>
          <cell r="BF522">
            <v>0</v>
          </cell>
          <cell r="BG522">
            <v>0</v>
          </cell>
          <cell r="BH522">
            <v>0</v>
          </cell>
          <cell r="BI522">
            <v>0</v>
          </cell>
          <cell r="BJ522">
            <v>0</v>
          </cell>
          <cell r="BK522">
            <v>0</v>
          </cell>
          <cell r="BL522">
            <v>0</v>
          </cell>
          <cell r="BM522">
            <v>0</v>
          </cell>
          <cell r="BN522">
            <v>0</v>
          </cell>
          <cell r="BO522">
            <v>0</v>
          </cell>
          <cell r="BP522">
            <v>0</v>
          </cell>
          <cell r="BQ522">
            <v>0</v>
          </cell>
          <cell r="BR522">
            <v>0</v>
          </cell>
          <cell r="BS522">
            <v>0</v>
          </cell>
          <cell r="BT522">
            <v>0</v>
          </cell>
          <cell r="BU522">
            <v>0</v>
          </cell>
          <cell r="BV522">
            <v>0</v>
          </cell>
          <cell r="BW522">
            <v>0</v>
          </cell>
          <cell r="BX522">
            <v>0</v>
          </cell>
          <cell r="BY522">
            <v>0</v>
          </cell>
          <cell r="BZ522">
            <v>0</v>
          </cell>
          <cell r="CA522">
            <v>0</v>
          </cell>
          <cell r="CB522">
            <v>0</v>
          </cell>
          <cell r="CC522">
            <v>0</v>
          </cell>
          <cell r="CD522">
            <v>0</v>
          </cell>
          <cell r="CE522">
            <v>0</v>
          </cell>
          <cell r="CF522">
            <v>0</v>
          </cell>
          <cell r="CG522">
            <v>0</v>
          </cell>
          <cell r="CH522">
            <v>0</v>
          </cell>
          <cell r="CI522">
            <v>0</v>
          </cell>
          <cell r="CJ522">
            <v>0</v>
          </cell>
          <cell r="CK522">
            <v>0</v>
          </cell>
          <cell r="CL522">
            <v>0</v>
          </cell>
          <cell r="CM522">
            <v>0</v>
          </cell>
          <cell r="CN522">
            <v>0</v>
          </cell>
          <cell r="CO522">
            <v>0</v>
          </cell>
          <cell r="CP522">
            <v>0</v>
          </cell>
          <cell r="CQ522">
            <v>0</v>
          </cell>
          <cell r="CR522">
            <v>0</v>
          </cell>
          <cell r="CS522">
            <v>0</v>
          </cell>
          <cell r="CT522">
            <v>0</v>
          </cell>
          <cell r="CU522">
            <v>0</v>
          </cell>
          <cell r="CV522">
            <v>0</v>
          </cell>
          <cell r="CW522">
            <v>0</v>
          </cell>
          <cell r="CX522">
            <v>0</v>
          </cell>
          <cell r="CY522">
            <v>0</v>
          </cell>
          <cell r="CZ522">
            <v>0</v>
          </cell>
          <cell r="DA522">
            <v>0</v>
          </cell>
          <cell r="DB522">
            <v>0</v>
          </cell>
          <cell r="DC522">
            <v>0</v>
          </cell>
          <cell r="DD522">
            <v>0</v>
          </cell>
          <cell r="DE522">
            <v>0</v>
          </cell>
          <cell r="DF522">
            <v>0</v>
          </cell>
          <cell r="DG522">
            <v>0</v>
          </cell>
          <cell r="DH522">
            <v>0</v>
          </cell>
          <cell r="DI522">
            <v>0</v>
          </cell>
          <cell r="DJ522">
            <v>0</v>
          </cell>
          <cell r="DK522">
            <v>0</v>
          </cell>
          <cell r="DL522">
            <v>0</v>
          </cell>
          <cell r="DM522">
            <v>0</v>
          </cell>
          <cell r="DN522">
            <v>0</v>
          </cell>
          <cell r="DO522">
            <v>0</v>
          </cell>
          <cell r="DP522">
            <v>0</v>
          </cell>
          <cell r="DQ522">
            <v>0</v>
          </cell>
          <cell r="DR522">
            <v>0</v>
          </cell>
          <cell r="DS522">
            <v>0</v>
          </cell>
          <cell r="DT522">
            <v>0</v>
          </cell>
          <cell r="DU522">
            <v>0</v>
          </cell>
          <cell r="DV522">
            <v>0</v>
          </cell>
          <cell r="DW522">
            <v>0</v>
          </cell>
          <cell r="DX522">
            <v>0</v>
          </cell>
          <cell r="DY522">
            <v>0</v>
          </cell>
          <cell r="DZ522">
            <v>0</v>
          </cell>
          <cell r="EA522">
            <v>0</v>
          </cell>
          <cell r="EB522">
            <v>0</v>
          </cell>
          <cell r="EC522">
            <v>0</v>
          </cell>
          <cell r="ED522">
            <v>0</v>
          </cell>
        </row>
        <row r="523">
          <cell r="F523">
            <v>0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Y523">
            <v>0</v>
          </cell>
          <cell r="Z523">
            <v>0</v>
          </cell>
          <cell r="AA523">
            <v>0</v>
          </cell>
          <cell r="AB523">
            <v>0</v>
          </cell>
          <cell r="AC523">
            <v>0</v>
          </cell>
          <cell r="AD523">
            <v>0</v>
          </cell>
          <cell r="AE523">
            <v>0</v>
          </cell>
          <cell r="AF523">
            <v>0</v>
          </cell>
          <cell r="AG523">
            <v>0</v>
          </cell>
          <cell r="AH523">
            <v>0</v>
          </cell>
          <cell r="AI523">
            <v>0</v>
          </cell>
          <cell r="AJ523">
            <v>0</v>
          </cell>
          <cell r="AK523">
            <v>0</v>
          </cell>
          <cell r="AL523">
            <v>0</v>
          </cell>
          <cell r="AM523">
            <v>0</v>
          </cell>
          <cell r="AN523">
            <v>0</v>
          </cell>
          <cell r="AO523">
            <v>0</v>
          </cell>
          <cell r="AP523">
            <v>0</v>
          </cell>
          <cell r="AQ523">
            <v>0</v>
          </cell>
          <cell r="AR523">
            <v>0</v>
          </cell>
          <cell r="AS523">
            <v>0</v>
          </cell>
          <cell r="AT523">
            <v>0</v>
          </cell>
          <cell r="AU523">
            <v>0</v>
          </cell>
          <cell r="AV523">
            <v>0</v>
          </cell>
          <cell r="AW523">
            <v>0</v>
          </cell>
          <cell r="AX523">
            <v>0</v>
          </cell>
          <cell r="AY523">
            <v>0</v>
          </cell>
          <cell r="AZ523">
            <v>0</v>
          </cell>
          <cell r="BA523">
            <v>0</v>
          </cell>
          <cell r="BB523">
            <v>0</v>
          </cell>
          <cell r="BC523">
            <v>0</v>
          </cell>
          <cell r="BD523">
            <v>0</v>
          </cell>
          <cell r="BE523">
            <v>0</v>
          </cell>
          <cell r="BF523">
            <v>0</v>
          </cell>
          <cell r="BG523">
            <v>0</v>
          </cell>
          <cell r="BH523">
            <v>0</v>
          </cell>
          <cell r="BI523">
            <v>0</v>
          </cell>
          <cell r="BJ523">
            <v>0</v>
          </cell>
          <cell r="BK523">
            <v>0</v>
          </cell>
          <cell r="BL523">
            <v>0</v>
          </cell>
          <cell r="BM523">
            <v>0</v>
          </cell>
          <cell r="BN523">
            <v>0</v>
          </cell>
          <cell r="BO523">
            <v>0</v>
          </cell>
          <cell r="BP523">
            <v>0</v>
          </cell>
          <cell r="BQ523">
            <v>0</v>
          </cell>
          <cell r="BR523">
            <v>0</v>
          </cell>
          <cell r="BS523">
            <v>0</v>
          </cell>
          <cell r="BT523">
            <v>0</v>
          </cell>
          <cell r="BU523">
            <v>0</v>
          </cell>
          <cell r="BV523">
            <v>0</v>
          </cell>
          <cell r="BW523">
            <v>0</v>
          </cell>
          <cell r="BX523">
            <v>0</v>
          </cell>
          <cell r="BY523">
            <v>0</v>
          </cell>
          <cell r="BZ523">
            <v>0</v>
          </cell>
          <cell r="CA523">
            <v>0</v>
          </cell>
          <cell r="CB523">
            <v>0</v>
          </cell>
          <cell r="CC523">
            <v>0</v>
          </cell>
          <cell r="CD523">
            <v>0</v>
          </cell>
          <cell r="CE523">
            <v>0</v>
          </cell>
          <cell r="CF523">
            <v>0</v>
          </cell>
          <cell r="CG523">
            <v>0</v>
          </cell>
          <cell r="CH523">
            <v>0</v>
          </cell>
          <cell r="CI523">
            <v>0</v>
          </cell>
          <cell r="CJ523">
            <v>0</v>
          </cell>
          <cell r="CK523">
            <v>0</v>
          </cell>
          <cell r="CL523">
            <v>0</v>
          </cell>
          <cell r="CM523">
            <v>0</v>
          </cell>
          <cell r="CN523">
            <v>0</v>
          </cell>
          <cell r="CO523">
            <v>0</v>
          </cell>
          <cell r="CP523">
            <v>0</v>
          </cell>
          <cell r="CQ523">
            <v>0</v>
          </cell>
          <cell r="CR523">
            <v>0</v>
          </cell>
          <cell r="CS523">
            <v>0</v>
          </cell>
          <cell r="CT523">
            <v>0</v>
          </cell>
          <cell r="CU523">
            <v>0</v>
          </cell>
          <cell r="CV523">
            <v>0</v>
          </cell>
          <cell r="CW523">
            <v>0</v>
          </cell>
          <cell r="CX523">
            <v>0</v>
          </cell>
          <cell r="CY523">
            <v>0</v>
          </cell>
          <cell r="CZ523">
            <v>0</v>
          </cell>
          <cell r="DA523">
            <v>0</v>
          </cell>
          <cell r="DB523">
            <v>0</v>
          </cell>
          <cell r="DC523">
            <v>0</v>
          </cell>
          <cell r="DD523">
            <v>0</v>
          </cell>
          <cell r="DE523">
            <v>0</v>
          </cell>
          <cell r="DF523">
            <v>0</v>
          </cell>
          <cell r="DG523">
            <v>0</v>
          </cell>
          <cell r="DH523">
            <v>0</v>
          </cell>
          <cell r="DI523">
            <v>0</v>
          </cell>
          <cell r="DJ523">
            <v>0</v>
          </cell>
          <cell r="DK523">
            <v>0</v>
          </cell>
          <cell r="DL523">
            <v>0</v>
          </cell>
          <cell r="DM523">
            <v>0</v>
          </cell>
          <cell r="DN523">
            <v>0</v>
          </cell>
          <cell r="DO523">
            <v>0</v>
          </cell>
          <cell r="DP523">
            <v>0</v>
          </cell>
          <cell r="DQ523">
            <v>0</v>
          </cell>
          <cell r="DR523">
            <v>0</v>
          </cell>
          <cell r="DS523">
            <v>0</v>
          </cell>
          <cell r="DT523">
            <v>0</v>
          </cell>
          <cell r="DU523">
            <v>0</v>
          </cell>
          <cell r="DV523">
            <v>0</v>
          </cell>
          <cell r="DW523">
            <v>0</v>
          </cell>
          <cell r="DX523">
            <v>0</v>
          </cell>
          <cell r="DY523">
            <v>0</v>
          </cell>
          <cell r="DZ523">
            <v>0</v>
          </cell>
          <cell r="EA523">
            <v>0</v>
          </cell>
          <cell r="EB523">
            <v>0</v>
          </cell>
          <cell r="EC523">
            <v>0</v>
          </cell>
          <cell r="ED523">
            <v>0</v>
          </cell>
        </row>
        <row r="524"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  <cell r="X524">
            <v>0</v>
          </cell>
          <cell r="Y524">
            <v>0</v>
          </cell>
          <cell r="Z524">
            <v>0</v>
          </cell>
          <cell r="AA524">
            <v>0</v>
          </cell>
          <cell r="AB524">
            <v>0</v>
          </cell>
          <cell r="AC524">
            <v>0</v>
          </cell>
          <cell r="AD524">
            <v>0</v>
          </cell>
          <cell r="AE524">
            <v>0</v>
          </cell>
          <cell r="AF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0</v>
          </cell>
          <cell r="AK524">
            <v>0</v>
          </cell>
          <cell r="AL524">
            <v>0</v>
          </cell>
          <cell r="AM524">
            <v>0</v>
          </cell>
          <cell r="AN524">
            <v>0</v>
          </cell>
          <cell r="AO524">
            <v>0</v>
          </cell>
          <cell r="AP524">
            <v>0</v>
          </cell>
          <cell r="AQ524">
            <v>0</v>
          </cell>
          <cell r="AR524">
            <v>0</v>
          </cell>
          <cell r="AS524">
            <v>0</v>
          </cell>
          <cell r="AT524">
            <v>0</v>
          </cell>
          <cell r="AU524">
            <v>0</v>
          </cell>
          <cell r="AV524">
            <v>0</v>
          </cell>
          <cell r="AW524">
            <v>0</v>
          </cell>
          <cell r="AX524">
            <v>0</v>
          </cell>
          <cell r="AY524">
            <v>0</v>
          </cell>
          <cell r="AZ524">
            <v>0</v>
          </cell>
          <cell r="BA524">
            <v>0</v>
          </cell>
          <cell r="BB524">
            <v>0</v>
          </cell>
          <cell r="BC524">
            <v>0</v>
          </cell>
          <cell r="BD524">
            <v>0</v>
          </cell>
          <cell r="BE524">
            <v>0</v>
          </cell>
          <cell r="BF524">
            <v>0</v>
          </cell>
          <cell r="BG524">
            <v>0</v>
          </cell>
          <cell r="BH524">
            <v>0</v>
          </cell>
          <cell r="BI524">
            <v>0</v>
          </cell>
          <cell r="BJ524">
            <v>0</v>
          </cell>
          <cell r="BK524">
            <v>0</v>
          </cell>
          <cell r="BL524">
            <v>0</v>
          </cell>
          <cell r="BM524">
            <v>0</v>
          </cell>
          <cell r="BN524">
            <v>0</v>
          </cell>
          <cell r="BO524">
            <v>0</v>
          </cell>
          <cell r="BP524">
            <v>0</v>
          </cell>
          <cell r="BQ524">
            <v>0</v>
          </cell>
          <cell r="BR524">
            <v>0</v>
          </cell>
          <cell r="BS524">
            <v>0</v>
          </cell>
          <cell r="BT524">
            <v>0</v>
          </cell>
          <cell r="BU524">
            <v>0</v>
          </cell>
          <cell r="BV524">
            <v>0</v>
          </cell>
          <cell r="BW524">
            <v>0</v>
          </cell>
          <cell r="BX524">
            <v>0</v>
          </cell>
          <cell r="BY524">
            <v>0</v>
          </cell>
          <cell r="BZ524">
            <v>0</v>
          </cell>
          <cell r="CA524">
            <v>0</v>
          </cell>
          <cell r="CB524">
            <v>0</v>
          </cell>
          <cell r="CC524">
            <v>0</v>
          </cell>
          <cell r="CD524">
            <v>0</v>
          </cell>
          <cell r="CE524">
            <v>0</v>
          </cell>
          <cell r="CF524">
            <v>0</v>
          </cell>
          <cell r="CG524">
            <v>0</v>
          </cell>
          <cell r="CH524">
            <v>0</v>
          </cell>
          <cell r="CI524">
            <v>0</v>
          </cell>
          <cell r="CJ524">
            <v>0</v>
          </cell>
          <cell r="CK524">
            <v>0</v>
          </cell>
          <cell r="CL524">
            <v>0</v>
          </cell>
          <cell r="CM524">
            <v>0</v>
          </cell>
          <cell r="CN524">
            <v>0</v>
          </cell>
          <cell r="CO524">
            <v>0</v>
          </cell>
          <cell r="CP524">
            <v>0</v>
          </cell>
          <cell r="CQ524">
            <v>0</v>
          </cell>
          <cell r="CR524">
            <v>0</v>
          </cell>
          <cell r="CS524">
            <v>0</v>
          </cell>
          <cell r="CT524">
            <v>0</v>
          </cell>
          <cell r="CU524">
            <v>0</v>
          </cell>
          <cell r="CV524">
            <v>0</v>
          </cell>
          <cell r="CW524">
            <v>0</v>
          </cell>
          <cell r="CX524">
            <v>0</v>
          </cell>
          <cell r="CY524">
            <v>0</v>
          </cell>
          <cell r="CZ524">
            <v>0</v>
          </cell>
          <cell r="DA524">
            <v>0</v>
          </cell>
          <cell r="DB524">
            <v>0</v>
          </cell>
          <cell r="DC524">
            <v>0</v>
          </cell>
          <cell r="DD524">
            <v>0</v>
          </cell>
          <cell r="DE524">
            <v>0</v>
          </cell>
          <cell r="DF524">
            <v>0</v>
          </cell>
          <cell r="DG524">
            <v>0</v>
          </cell>
          <cell r="DH524">
            <v>0</v>
          </cell>
          <cell r="DI524">
            <v>0</v>
          </cell>
          <cell r="DJ524">
            <v>0</v>
          </cell>
          <cell r="DK524">
            <v>0</v>
          </cell>
          <cell r="DL524">
            <v>0</v>
          </cell>
          <cell r="DM524">
            <v>0</v>
          </cell>
          <cell r="DN524">
            <v>0</v>
          </cell>
          <cell r="DO524">
            <v>0</v>
          </cell>
          <cell r="DP524">
            <v>0</v>
          </cell>
          <cell r="DQ524">
            <v>0</v>
          </cell>
          <cell r="DR524">
            <v>0</v>
          </cell>
          <cell r="DS524">
            <v>0</v>
          </cell>
          <cell r="DT524">
            <v>0</v>
          </cell>
          <cell r="DU524">
            <v>0</v>
          </cell>
          <cell r="DV524">
            <v>0</v>
          </cell>
          <cell r="DW524">
            <v>0</v>
          </cell>
          <cell r="DX524">
            <v>0</v>
          </cell>
          <cell r="DY524">
            <v>0</v>
          </cell>
          <cell r="DZ524">
            <v>0</v>
          </cell>
          <cell r="EA524">
            <v>0</v>
          </cell>
          <cell r="EB524">
            <v>0</v>
          </cell>
          <cell r="EC524">
            <v>0</v>
          </cell>
          <cell r="ED524">
            <v>0</v>
          </cell>
        </row>
        <row r="525"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  <cell r="Q525">
            <v>0</v>
          </cell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0</v>
          </cell>
          <cell r="W525">
            <v>0</v>
          </cell>
          <cell r="X525">
            <v>0</v>
          </cell>
          <cell r="Y525">
            <v>0</v>
          </cell>
          <cell r="Z525">
            <v>0</v>
          </cell>
          <cell r="AA525">
            <v>0</v>
          </cell>
          <cell r="AB525">
            <v>0</v>
          </cell>
          <cell r="AC525">
            <v>0</v>
          </cell>
          <cell r="AD525">
            <v>0</v>
          </cell>
          <cell r="AE525">
            <v>0</v>
          </cell>
          <cell r="AF525">
            <v>0</v>
          </cell>
          <cell r="AG525">
            <v>0</v>
          </cell>
          <cell r="AH525">
            <v>0</v>
          </cell>
          <cell r="AI525">
            <v>0</v>
          </cell>
          <cell r="AJ525">
            <v>0</v>
          </cell>
          <cell r="AK525">
            <v>0</v>
          </cell>
          <cell r="AL525">
            <v>0</v>
          </cell>
          <cell r="AM525">
            <v>0</v>
          </cell>
          <cell r="AN525">
            <v>0</v>
          </cell>
          <cell r="AO525">
            <v>0</v>
          </cell>
          <cell r="AP525">
            <v>0</v>
          </cell>
          <cell r="AQ525">
            <v>0</v>
          </cell>
          <cell r="AR525">
            <v>0</v>
          </cell>
          <cell r="AS525">
            <v>0</v>
          </cell>
          <cell r="AT525">
            <v>0</v>
          </cell>
          <cell r="AU525">
            <v>0</v>
          </cell>
          <cell r="AV525">
            <v>0</v>
          </cell>
          <cell r="AW525">
            <v>0</v>
          </cell>
          <cell r="AX525">
            <v>0</v>
          </cell>
          <cell r="AY525">
            <v>0</v>
          </cell>
          <cell r="AZ525">
            <v>0</v>
          </cell>
          <cell r="BA525">
            <v>0</v>
          </cell>
          <cell r="BB525">
            <v>0</v>
          </cell>
          <cell r="BC525">
            <v>0</v>
          </cell>
          <cell r="BD525">
            <v>0</v>
          </cell>
          <cell r="BE525">
            <v>0</v>
          </cell>
          <cell r="BF525">
            <v>0</v>
          </cell>
          <cell r="BG525">
            <v>0</v>
          </cell>
          <cell r="BH525">
            <v>0</v>
          </cell>
          <cell r="BI525">
            <v>0</v>
          </cell>
          <cell r="BJ525">
            <v>0</v>
          </cell>
          <cell r="BK525">
            <v>0</v>
          </cell>
          <cell r="BL525">
            <v>0</v>
          </cell>
          <cell r="BM525">
            <v>0</v>
          </cell>
          <cell r="BN525">
            <v>0</v>
          </cell>
          <cell r="BO525">
            <v>0</v>
          </cell>
          <cell r="BP525">
            <v>0</v>
          </cell>
          <cell r="BQ525">
            <v>0</v>
          </cell>
          <cell r="BR525">
            <v>0</v>
          </cell>
          <cell r="BS525">
            <v>0</v>
          </cell>
          <cell r="BT525">
            <v>0</v>
          </cell>
          <cell r="BU525">
            <v>0</v>
          </cell>
          <cell r="BV525">
            <v>0</v>
          </cell>
          <cell r="BW525">
            <v>0</v>
          </cell>
          <cell r="BX525">
            <v>0</v>
          </cell>
          <cell r="BY525">
            <v>0</v>
          </cell>
          <cell r="BZ525">
            <v>0</v>
          </cell>
          <cell r="CA525">
            <v>0</v>
          </cell>
          <cell r="CB525">
            <v>0</v>
          </cell>
          <cell r="CC525">
            <v>0</v>
          </cell>
          <cell r="CD525">
            <v>0</v>
          </cell>
          <cell r="CE525">
            <v>0</v>
          </cell>
          <cell r="CF525">
            <v>0</v>
          </cell>
          <cell r="CG525">
            <v>0</v>
          </cell>
          <cell r="CH525">
            <v>0</v>
          </cell>
          <cell r="CI525">
            <v>0</v>
          </cell>
          <cell r="CJ525">
            <v>0</v>
          </cell>
          <cell r="CK525">
            <v>0</v>
          </cell>
          <cell r="CL525">
            <v>0</v>
          </cell>
          <cell r="CM525">
            <v>0</v>
          </cell>
          <cell r="CN525">
            <v>0</v>
          </cell>
          <cell r="CO525">
            <v>0</v>
          </cell>
          <cell r="CP525">
            <v>0</v>
          </cell>
          <cell r="CQ525">
            <v>0</v>
          </cell>
          <cell r="CR525">
            <v>0</v>
          </cell>
          <cell r="CS525">
            <v>0</v>
          </cell>
          <cell r="CT525">
            <v>0</v>
          </cell>
          <cell r="CU525">
            <v>0</v>
          </cell>
          <cell r="CV525">
            <v>0</v>
          </cell>
          <cell r="CW525">
            <v>0</v>
          </cell>
          <cell r="CX525">
            <v>0</v>
          </cell>
          <cell r="CY525">
            <v>0</v>
          </cell>
          <cell r="CZ525">
            <v>0</v>
          </cell>
          <cell r="DA525">
            <v>0</v>
          </cell>
          <cell r="DB525">
            <v>0</v>
          </cell>
          <cell r="DC525">
            <v>0</v>
          </cell>
          <cell r="DD525">
            <v>0</v>
          </cell>
          <cell r="DE525">
            <v>0</v>
          </cell>
          <cell r="DF525">
            <v>0</v>
          </cell>
          <cell r="DG525">
            <v>0</v>
          </cell>
          <cell r="DH525">
            <v>0</v>
          </cell>
          <cell r="DI525">
            <v>0</v>
          </cell>
          <cell r="DJ525">
            <v>0</v>
          </cell>
          <cell r="DK525">
            <v>0</v>
          </cell>
          <cell r="DL525">
            <v>0</v>
          </cell>
          <cell r="DM525">
            <v>0</v>
          </cell>
          <cell r="DN525">
            <v>0</v>
          </cell>
          <cell r="DO525">
            <v>0</v>
          </cell>
          <cell r="DP525">
            <v>0</v>
          </cell>
          <cell r="DQ525">
            <v>0</v>
          </cell>
          <cell r="DR525">
            <v>0</v>
          </cell>
          <cell r="DS525">
            <v>0</v>
          </cell>
          <cell r="DT525">
            <v>0</v>
          </cell>
          <cell r="DU525">
            <v>0</v>
          </cell>
          <cell r="DV525">
            <v>0</v>
          </cell>
          <cell r="DW525">
            <v>0</v>
          </cell>
          <cell r="DX525">
            <v>0</v>
          </cell>
          <cell r="DY525">
            <v>0</v>
          </cell>
          <cell r="DZ525">
            <v>0</v>
          </cell>
          <cell r="EA525">
            <v>0</v>
          </cell>
          <cell r="EB525">
            <v>0</v>
          </cell>
          <cell r="EC525">
            <v>0</v>
          </cell>
          <cell r="ED525">
            <v>0</v>
          </cell>
        </row>
        <row r="527">
          <cell r="F527">
            <v>21103.330000000016</v>
          </cell>
          <cell r="G527">
            <v>19989.160000000033</v>
          </cell>
          <cell r="H527">
            <v>25353.809999999939</v>
          </cell>
          <cell r="I527">
            <v>20477.300000000047</v>
          </cell>
          <cell r="J527">
            <v>20492.390000000014</v>
          </cell>
          <cell r="K527">
            <v>16540.369999999995</v>
          </cell>
          <cell r="L527">
            <v>12029.790000000037</v>
          </cell>
          <cell r="M527">
            <v>9611.2199999999721</v>
          </cell>
          <cell r="N527">
            <v>12511.569999999949</v>
          </cell>
          <cell r="O527">
            <v>17534.710000000021</v>
          </cell>
          <cell r="P527">
            <v>15352.419999999925</v>
          </cell>
          <cell r="Q527">
            <v>15433.120000000054</v>
          </cell>
          <cell r="R527">
            <v>206592.04000000004</v>
          </cell>
          <cell r="S527">
            <v>21103.330000000016</v>
          </cell>
          <cell r="T527">
            <v>20152.009999999951</v>
          </cell>
          <cell r="U527">
            <v>25353.810000000056</v>
          </cell>
          <cell r="V527">
            <v>20477.300000000047</v>
          </cell>
          <cell r="W527">
            <v>20492.39000000013</v>
          </cell>
          <cell r="X527">
            <v>16540.369999999995</v>
          </cell>
          <cell r="Y527">
            <v>12029.790000000037</v>
          </cell>
          <cell r="Z527">
            <v>9611.2199999999721</v>
          </cell>
          <cell r="AA527">
            <v>12511.569999999949</v>
          </cell>
          <cell r="AB527">
            <v>17534.710000000021</v>
          </cell>
          <cell r="AC527">
            <v>15352.419999999984</v>
          </cell>
          <cell r="AD527">
            <v>15433.119999999937</v>
          </cell>
          <cell r="AE527">
            <v>206429.19000000041</v>
          </cell>
          <cell r="AF527">
            <v>21103.329999999958</v>
          </cell>
          <cell r="AG527">
            <v>19989.160000000033</v>
          </cell>
          <cell r="AH527">
            <v>25353.809999999939</v>
          </cell>
          <cell r="AI527">
            <v>20477.300000000047</v>
          </cell>
          <cell r="AJ527">
            <v>20492.389999999898</v>
          </cell>
          <cell r="AK527">
            <v>16540.369999999995</v>
          </cell>
          <cell r="AL527">
            <v>12029.790000000037</v>
          </cell>
          <cell r="AM527">
            <v>9611.2200000002049</v>
          </cell>
          <cell r="AN527">
            <v>12511.570000000007</v>
          </cell>
          <cell r="AO527">
            <v>17534.710000000021</v>
          </cell>
          <cell r="AP527">
            <v>15352.419999999984</v>
          </cell>
          <cell r="AQ527">
            <v>15433.119999999966</v>
          </cell>
          <cell r="AR527">
            <v>206429.18999999948</v>
          </cell>
          <cell r="AS527">
            <v>21103.330000000016</v>
          </cell>
          <cell r="AT527">
            <v>19989.160000000033</v>
          </cell>
          <cell r="AU527">
            <v>25353.810000000056</v>
          </cell>
          <cell r="AV527">
            <v>20477.29999999993</v>
          </cell>
          <cell r="AW527">
            <v>20492.390000000014</v>
          </cell>
          <cell r="AX527">
            <v>16540.370000000112</v>
          </cell>
          <cell r="AY527">
            <v>12029.789999999921</v>
          </cell>
          <cell r="AZ527">
            <v>9611.2200000002049</v>
          </cell>
          <cell r="BA527">
            <v>12511.570000000007</v>
          </cell>
          <cell r="BB527">
            <v>17534.709999999963</v>
          </cell>
          <cell r="BC527">
            <v>15352.419999999984</v>
          </cell>
          <cell r="BD527">
            <v>15433.120000000024</v>
          </cell>
          <cell r="BE527">
            <v>206429.19000000041</v>
          </cell>
          <cell r="BF527">
            <v>21103.330000000016</v>
          </cell>
          <cell r="BG527">
            <v>19989.160000000033</v>
          </cell>
          <cell r="BH527">
            <v>25353.810000000056</v>
          </cell>
          <cell r="BI527">
            <v>20477.29999999993</v>
          </cell>
          <cell r="BJ527">
            <v>20492.390000000014</v>
          </cell>
          <cell r="BK527">
            <v>16540.370000000112</v>
          </cell>
          <cell r="BL527">
            <v>12029.789999999921</v>
          </cell>
          <cell r="BM527">
            <v>9611.2199999999721</v>
          </cell>
          <cell r="BN527">
            <v>12511.570000000007</v>
          </cell>
          <cell r="BO527">
            <v>17534.710000000021</v>
          </cell>
          <cell r="BP527">
            <v>15352.420000000042</v>
          </cell>
          <cell r="BQ527">
            <v>15433.120000000024</v>
          </cell>
          <cell r="BR527">
            <v>206592.04000000004</v>
          </cell>
          <cell r="BS527">
            <v>21103.330000000016</v>
          </cell>
          <cell r="BT527">
            <v>20152.010000000068</v>
          </cell>
          <cell r="BU527">
            <v>25353.809999999939</v>
          </cell>
          <cell r="BV527">
            <v>20477.29999999993</v>
          </cell>
          <cell r="BW527">
            <v>20492.390000000014</v>
          </cell>
          <cell r="BX527">
            <v>16540.369999999995</v>
          </cell>
          <cell r="BY527">
            <v>12029.790000000037</v>
          </cell>
          <cell r="BZ527">
            <v>9611.2200000000303</v>
          </cell>
          <cell r="CA527">
            <v>12511.570000000007</v>
          </cell>
          <cell r="CB527">
            <v>17534.709999999992</v>
          </cell>
          <cell r="CC527">
            <v>15352.419999999984</v>
          </cell>
          <cell r="CD527">
            <v>15433.119999999995</v>
          </cell>
          <cell r="CE527">
            <v>206429.18999999994</v>
          </cell>
          <cell r="CF527">
            <v>21103.329999999987</v>
          </cell>
          <cell r="CG527">
            <v>19989.159999999974</v>
          </cell>
          <cell r="CH527">
            <v>25353.809999999998</v>
          </cell>
          <cell r="CI527">
            <v>20477.300000000047</v>
          </cell>
          <cell r="CJ527">
            <v>20492.390000000014</v>
          </cell>
          <cell r="CK527">
            <v>16540.370000000054</v>
          </cell>
          <cell r="CL527">
            <v>12029.790000000037</v>
          </cell>
          <cell r="CM527">
            <v>9611.2199999999721</v>
          </cell>
          <cell r="CN527">
            <v>12511.569999999949</v>
          </cell>
          <cell r="CO527">
            <v>17534.710000000021</v>
          </cell>
          <cell r="CP527">
            <v>15352.420000000027</v>
          </cell>
          <cell r="CQ527">
            <v>15433.119999999995</v>
          </cell>
          <cell r="CR527">
            <v>206429.18999999948</v>
          </cell>
          <cell r="CS527">
            <v>21103.329999999987</v>
          </cell>
          <cell r="CT527">
            <v>19989.159999999974</v>
          </cell>
          <cell r="CU527">
            <v>25353.809999999998</v>
          </cell>
          <cell r="CV527">
            <v>20477.299999999959</v>
          </cell>
          <cell r="CW527">
            <v>20492.390000000072</v>
          </cell>
          <cell r="CX527">
            <v>16540.369999999995</v>
          </cell>
          <cell r="CY527">
            <v>12029.789999999921</v>
          </cell>
          <cell r="CZ527">
            <v>9611.2199999999721</v>
          </cell>
          <cell r="DA527">
            <v>12511.570000000007</v>
          </cell>
          <cell r="DB527">
            <v>17534.709999999992</v>
          </cell>
          <cell r="DC527">
            <v>15352.420000000013</v>
          </cell>
          <cell r="DD527">
            <v>15433.119999999988</v>
          </cell>
          <cell r="DE527">
            <v>0</v>
          </cell>
          <cell r="DF527">
            <v>0</v>
          </cell>
          <cell r="DG527">
            <v>0</v>
          </cell>
          <cell r="DH527">
            <v>0</v>
          </cell>
          <cell r="DI527">
            <v>0</v>
          </cell>
          <cell r="DJ527">
            <v>0</v>
          </cell>
          <cell r="DK527">
            <v>0</v>
          </cell>
          <cell r="DL527">
            <v>0</v>
          </cell>
          <cell r="DM527">
            <v>0</v>
          </cell>
          <cell r="DN527">
            <v>0</v>
          </cell>
          <cell r="DO527">
            <v>0</v>
          </cell>
          <cell r="DP527">
            <v>0</v>
          </cell>
          <cell r="DQ527">
            <v>0</v>
          </cell>
          <cell r="DR527">
            <v>0</v>
          </cell>
          <cell r="DS527">
            <v>0</v>
          </cell>
          <cell r="DT527">
            <v>0</v>
          </cell>
          <cell r="DU527">
            <v>0</v>
          </cell>
          <cell r="DV527">
            <v>0</v>
          </cell>
          <cell r="DW527">
            <v>0</v>
          </cell>
          <cell r="DX527">
            <v>0</v>
          </cell>
          <cell r="DY527">
            <v>0</v>
          </cell>
          <cell r="DZ527">
            <v>0</v>
          </cell>
          <cell r="EA527">
            <v>0</v>
          </cell>
          <cell r="EB527">
            <v>0</v>
          </cell>
          <cell r="EC527">
            <v>0</v>
          </cell>
          <cell r="ED527">
            <v>0</v>
          </cell>
        </row>
        <row r="530">
          <cell r="F530">
            <v>0</v>
          </cell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  <cell r="X530">
            <v>0</v>
          </cell>
          <cell r="Y530">
            <v>0</v>
          </cell>
          <cell r="Z530">
            <v>0</v>
          </cell>
          <cell r="AA530">
            <v>0</v>
          </cell>
          <cell r="AB530">
            <v>0</v>
          </cell>
          <cell r="AC530">
            <v>0</v>
          </cell>
          <cell r="AD530">
            <v>0</v>
          </cell>
          <cell r="AE530">
            <v>0</v>
          </cell>
          <cell r="AF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  <cell r="AK530">
            <v>0</v>
          </cell>
          <cell r="AL530">
            <v>0</v>
          </cell>
          <cell r="AM530">
            <v>0</v>
          </cell>
          <cell r="AN530">
            <v>0</v>
          </cell>
          <cell r="AO530">
            <v>0</v>
          </cell>
          <cell r="AP530">
            <v>0</v>
          </cell>
          <cell r="AQ530">
            <v>0</v>
          </cell>
          <cell r="AR530">
            <v>0</v>
          </cell>
          <cell r="AS530">
            <v>0</v>
          </cell>
          <cell r="AT530">
            <v>0</v>
          </cell>
          <cell r="AU530">
            <v>0</v>
          </cell>
          <cell r="AV530">
            <v>0</v>
          </cell>
          <cell r="AW530">
            <v>0</v>
          </cell>
          <cell r="AX530">
            <v>0</v>
          </cell>
          <cell r="AY530">
            <v>0</v>
          </cell>
          <cell r="AZ530">
            <v>0</v>
          </cell>
          <cell r="BA530">
            <v>0</v>
          </cell>
          <cell r="BB530">
            <v>0</v>
          </cell>
          <cell r="BC530">
            <v>0</v>
          </cell>
          <cell r="BD530">
            <v>0</v>
          </cell>
          <cell r="BE530">
            <v>0</v>
          </cell>
          <cell r="BF530">
            <v>0</v>
          </cell>
          <cell r="BG530">
            <v>0</v>
          </cell>
          <cell r="BH530">
            <v>0</v>
          </cell>
          <cell r="BI530">
            <v>0</v>
          </cell>
          <cell r="BJ530">
            <v>0</v>
          </cell>
          <cell r="BK530">
            <v>0</v>
          </cell>
          <cell r="BL530">
            <v>0</v>
          </cell>
          <cell r="BM530">
            <v>0</v>
          </cell>
          <cell r="BN530">
            <v>0</v>
          </cell>
          <cell r="BO530">
            <v>0</v>
          </cell>
          <cell r="BP530">
            <v>0</v>
          </cell>
          <cell r="BQ530">
            <v>0</v>
          </cell>
          <cell r="BR530">
            <v>0</v>
          </cell>
          <cell r="BS530">
            <v>0</v>
          </cell>
          <cell r="BT530">
            <v>0</v>
          </cell>
          <cell r="BU530">
            <v>0</v>
          </cell>
          <cell r="BV530">
            <v>0</v>
          </cell>
          <cell r="BW530">
            <v>0</v>
          </cell>
          <cell r="BX530">
            <v>0</v>
          </cell>
          <cell r="BY530">
            <v>0</v>
          </cell>
          <cell r="BZ530">
            <v>0</v>
          </cell>
          <cell r="CA530">
            <v>0</v>
          </cell>
          <cell r="CB530">
            <v>0</v>
          </cell>
          <cell r="CC530">
            <v>0</v>
          </cell>
          <cell r="CD530">
            <v>0</v>
          </cell>
          <cell r="CE530">
            <v>0</v>
          </cell>
          <cell r="CF530">
            <v>0</v>
          </cell>
          <cell r="CG530">
            <v>0</v>
          </cell>
          <cell r="CH530">
            <v>0</v>
          </cell>
          <cell r="CI530">
            <v>0</v>
          </cell>
          <cell r="CJ530">
            <v>0</v>
          </cell>
          <cell r="CK530">
            <v>0</v>
          </cell>
          <cell r="CL530">
            <v>0</v>
          </cell>
          <cell r="CM530">
            <v>0</v>
          </cell>
          <cell r="CN530">
            <v>0</v>
          </cell>
          <cell r="CO530">
            <v>0</v>
          </cell>
          <cell r="CP530">
            <v>0</v>
          </cell>
          <cell r="CQ530">
            <v>0</v>
          </cell>
          <cell r="CR530">
            <v>0</v>
          </cell>
          <cell r="CS530">
            <v>0</v>
          </cell>
          <cell r="CT530">
            <v>0</v>
          </cell>
          <cell r="CU530">
            <v>0</v>
          </cell>
          <cell r="CV530">
            <v>0</v>
          </cell>
          <cell r="CW530">
            <v>0</v>
          </cell>
          <cell r="CX530">
            <v>0</v>
          </cell>
          <cell r="CY530">
            <v>0</v>
          </cell>
          <cell r="CZ530">
            <v>0</v>
          </cell>
          <cell r="DA530">
            <v>0</v>
          </cell>
          <cell r="DB530">
            <v>0</v>
          </cell>
          <cell r="DC530">
            <v>0</v>
          </cell>
          <cell r="DD530">
            <v>0</v>
          </cell>
          <cell r="DE530">
            <v>0</v>
          </cell>
          <cell r="DF530">
            <v>0</v>
          </cell>
          <cell r="DG530">
            <v>0</v>
          </cell>
          <cell r="DH530">
            <v>0</v>
          </cell>
          <cell r="DI530">
            <v>0</v>
          </cell>
          <cell r="DJ530">
            <v>0</v>
          </cell>
          <cell r="DK530">
            <v>0</v>
          </cell>
          <cell r="DL530">
            <v>0</v>
          </cell>
          <cell r="DM530">
            <v>0</v>
          </cell>
          <cell r="DN530">
            <v>0</v>
          </cell>
          <cell r="DO530">
            <v>0</v>
          </cell>
          <cell r="DP530">
            <v>0</v>
          </cell>
          <cell r="DQ530">
            <v>0</v>
          </cell>
          <cell r="DR530">
            <v>0</v>
          </cell>
          <cell r="DS530">
            <v>0</v>
          </cell>
          <cell r="DT530">
            <v>0</v>
          </cell>
          <cell r="DU530">
            <v>0</v>
          </cell>
          <cell r="DV530">
            <v>0</v>
          </cell>
          <cell r="DW530">
            <v>0</v>
          </cell>
          <cell r="DX530">
            <v>0</v>
          </cell>
          <cell r="DY530">
            <v>0</v>
          </cell>
          <cell r="DZ530">
            <v>0</v>
          </cell>
          <cell r="EA530">
            <v>0</v>
          </cell>
          <cell r="EB530">
            <v>0</v>
          </cell>
          <cell r="EC530">
            <v>0</v>
          </cell>
          <cell r="ED530">
            <v>0</v>
          </cell>
        </row>
        <row r="531"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R531">
            <v>0</v>
          </cell>
          <cell r="S531">
            <v>0</v>
          </cell>
          <cell r="T531">
            <v>0</v>
          </cell>
          <cell r="U531">
            <v>0</v>
          </cell>
          <cell r="V531">
            <v>0</v>
          </cell>
          <cell r="W531">
            <v>0</v>
          </cell>
          <cell r="X531">
            <v>0</v>
          </cell>
          <cell r="Y531">
            <v>0</v>
          </cell>
          <cell r="Z531">
            <v>0</v>
          </cell>
          <cell r="AA531">
            <v>0</v>
          </cell>
          <cell r="AB531">
            <v>0</v>
          </cell>
          <cell r="AC531">
            <v>0</v>
          </cell>
          <cell r="AD531">
            <v>0</v>
          </cell>
          <cell r="AE531">
            <v>0</v>
          </cell>
          <cell r="AF531">
            <v>0</v>
          </cell>
          <cell r="AG531">
            <v>0</v>
          </cell>
          <cell r="AH531">
            <v>0</v>
          </cell>
          <cell r="AI531">
            <v>0</v>
          </cell>
          <cell r="AJ531">
            <v>0</v>
          </cell>
          <cell r="AK531">
            <v>0</v>
          </cell>
          <cell r="AL531">
            <v>0</v>
          </cell>
          <cell r="AM531">
            <v>0</v>
          </cell>
          <cell r="AN531">
            <v>0</v>
          </cell>
          <cell r="AO531">
            <v>0</v>
          </cell>
          <cell r="AP531">
            <v>0</v>
          </cell>
          <cell r="AQ531">
            <v>0</v>
          </cell>
          <cell r="AR531">
            <v>0</v>
          </cell>
          <cell r="AS531">
            <v>0</v>
          </cell>
          <cell r="AT531">
            <v>0</v>
          </cell>
          <cell r="AU531">
            <v>0</v>
          </cell>
          <cell r="AV531">
            <v>0</v>
          </cell>
          <cell r="AW531">
            <v>0</v>
          </cell>
          <cell r="AX531">
            <v>0</v>
          </cell>
          <cell r="AY531">
            <v>0</v>
          </cell>
          <cell r="AZ531">
            <v>0</v>
          </cell>
          <cell r="BA531">
            <v>0</v>
          </cell>
          <cell r="BB531">
            <v>0</v>
          </cell>
          <cell r="BC531">
            <v>0</v>
          </cell>
          <cell r="BD531">
            <v>0</v>
          </cell>
          <cell r="BE531">
            <v>0</v>
          </cell>
          <cell r="BF531">
            <v>0</v>
          </cell>
          <cell r="BG531">
            <v>0</v>
          </cell>
          <cell r="BH531">
            <v>0</v>
          </cell>
          <cell r="BI531">
            <v>0</v>
          </cell>
          <cell r="BJ531">
            <v>0</v>
          </cell>
          <cell r="BK531">
            <v>0</v>
          </cell>
          <cell r="BL531">
            <v>0</v>
          </cell>
          <cell r="BM531">
            <v>0</v>
          </cell>
          <cell r="BN531">
            <v>0</v>
          </cell>
          <cell r="BO531">
            <v>0</v>
          </cell>
          <cell r="BP531">
            <v>0</v>
          </cell>
          <cell r="BQ531">
            <v>0</v>
          </cell>
          <cell r="BR531">
            <v>0</v>
          </cell>
          <cell r="BS531">
            <v>0</v>
          </cell>
          <cell r="BT531">
            <v>0</v>
          </cell>
          <cell r="BU531">
            <v>0</v>
          </cell>
          <cell r="BV531">
            <v>0</v>
          </cell>
          <cell r="BW531">
            <v>0</v>
          </cell>
          <cell r="BX531">
            <v>0</v>
          </cell>
          <cell r="BY531">
            <v>0</v>
          </cell>
          <cell r="BZ531">
            <v>0</v>
          </cell>
          <cell r="CA531">
            <v>0</v>
          </cell>
          <cell r="CB531">
            <v>0</v>
          </cell>
          <cell r="CC531">
            <v>0</v>
          </cell>
          <cell r="CD531">
            <v>0</v>
          </cell>
          <cell r="CE531">
            <v>0</v>
          </cell>
          <cell r="CF531">
            <v>0</v>
          </cell>
          <cell r="CG531">
            <v>0</v>
          </cell>
          <cell r="CH531">
            <v>0</v>
          </cell>
          <cell r="CI531">
            <v>0</v>
          </cell>
          <cell r="CJ531">
            <v>0</v>
          </cell>
          <cell r="CK531">
            <v>0</v>
          </cell>
          <cell r="CL531">
            <v>0</v>
          </cell>
          <cell r="CM531">
            <v>0</v>
          </cell>
          <cell r="CN531">
            <v>0</v>
          </cell>
          <cell r="CO531">
            <v>0</v>
          </cell>
          <cell r="CP531">
            <v>0</v>
          </cell>
          <cell r="CQ531">
            <v>0</v>
          </cell>
          <cell r="CR531">
            <v>0</v>
          </cell>
          <cell r="CS531">
            <v>0</v>
          </cell>
          <cell r="CT531">
            <v>0</v>
          </cell>
          <cell r="CU531">
            <v>0</v>
          </cell>
          <cell r="CV531">
            <v>0</v>
          </cell>
          <cell r="CW531">
            <v>0</v>
          </cell>
          <cell r="CX531">
            <v>0</v>
          </cell>
          <cell r="CY531">
            <v>0</v>
          </cell>
          <cell r="CZ531">
            <v>0</v>
          </cell>
          <cell r="DA531">
            <v>0</v>
          </cell>
          <cell r="DB531">
            <v>0</v>
          </cell>
          <cell r="DC531">
            <v>0</v>
          </cell>
          <cell r="DD531">
            <v>0</v>
          </cell>
          <cell r="DE531">
            <v>0</v>
          </cell>
          <cell r="DF531">
            <v>0</v>
          </cell>
          <cell r="DG531">
            <v>0</v>
          </cell>
          <cell r="DH531">
            <v>0</v>
          </cell>
          <cell r="DI531">
            <v>0</v>
          </cell>
          <cell r="DJ531">
            <v>0</v>
          </cell>
          <cell r="DK531">
            <v>0</v>
          </cell>
          <cell r="DL531">
            <v>0</v>
          </cell>
          <cell r="DM531">
            <v>0</v>
          </cell>
          <cell r="DN531">
            <v>0</v>
          </cell>
          <cell r="DO531">
            <v>0</v>
          </cell>
          <cell r="DP531">
            <v>0</v>
          </cell>
          <cell r="DQ531">
            <v>0</v>
          </cell>
          <cell r="DR531">
            <v>0</v>
          </cell>
          <cell r="DS531">
            <v>0</v>
          </cell>
          <cell r="DT531">
            <v>0</v>
          </cell>
          <cell r="DU531">
            <v>0</v>
          </cell>
          <cell r="DV531">
            <v>0</v>
          </cell>
          <cell r="DW531">
            <v>0</v>
          </cell>
          <cell r="DX531">
            <v>0</v>
          </cell>
          <cell r="DY531">
            <v>0</v>
          </cell>
          <cell r="DZ531">
            <v>0</v>
          </cell>
          <cell r="EA531">
            <v>0</v>
          </cell>
          <cell r="EB531">
            <v>0</v>
          </cell>
          <cell r="EC531">
            <v>0</v>
          </cell>
          <cell r="ED531">
            <v>0</v>
          </cell>
        </row>
        <row r="532">
          <cell r="F532">
            <v>0</v>
          </cell>
          <cell r="G532">
            <v>0</v>
          </cell>
          <cell r="H532">
            <v>0</v>
          </cell>
          <cell r="I532">
            <v>0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  <cell r="AC532">
            <v>0</v>
          </cell>
          <cell r="AD532">
            <v>0</v>
          </cell>
          <cell r="AE532">
            <v>0</v>
          </cell>
          <cell r="AF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  <cell r="AK532">
            <v>0</v>
          </cell>
          <cell r="AL532">
            <v>0</v>
          </cell>
          <cell r="AM532">
            <v>0</v>
          </cell>
          <cell r="AN532">
            <v>0</v>
          </cell>
          <cell r="AO532">
            <v>0</v>
          </cell>
          <cell r="AP532">
            <v>0</v>
          </cell>
          <cell r="AQ532">
            <v>0</v>
          </cell>
          <cell r="AR532">
            <v>0</v>
          </cell>
          <cell r="AS532">
            <v>0</v>
          </cell>
          <cell r="AT532">
            <v>0</v>
          </cell>
          <cell r="AU532">
            <v>0</v>
          </cell>
          <cell r="AV532">
            <v>0</v>
          </cell>
          <cell r="AW532">
            <v>0</v>
          </cell>
          <cell r="AX532">
            <v>0</v>
          </cell>
          <cell r="AY532">
            <v>0</v>
          </cell>
          <cell r="AZ532">
            <v>0</v>
          </cell>
          <cell r="BA532">
            <v>0</v>
          </cell>
          <cell r="BB532">
            <v>0</v>
          </cell>
          <cell r="BC532">
            <v>0</v>
          </cell>
          <cell r="BD532">
            <v>0</v>
          </cell>
          <cell r="BE532">
            <v>0</v>
          </cell>
          <cell r="BF532">
            <v>0</v>
          </cell>
          <cell r="BG532">
            <v>0</v>
          </cell>
          <cell r="BH532">
            <v>0</v>
          </cell>
          <cell r="BI532">
            <v>0</v>
          </cell>
          <cell r="BJ532">
            <v>0</v>
          </cell>
          <cell r="BK532">
            <v>0</v>
          </cell>
          <cell r="BL532">
            <v>0</v>
          </cell>
          <cell r="BM532">
            <v>0</v>
          </cell>
          <cell r="BN532">
            <v>0</v>
          </cell>
          <cell r="BO532">
            <v>0</v>
          </cell>
          <cell r="BP532">
            <v>0</v>
          </cell>
          <cell r="BQ532">
            <v>0</v>
          </cell>
          <cell r="BR532">
            <v>0</v>
          </cell>
          <cell r="BS532">
            <v>0</v>
          </cell>
          <cell r="BT532">
            <v>0</v>
          </cell>
          <cell r="BU532">
            <v>0</v>
          </cell>
          <cell r="BV532">
            <v>0</v>
          </cell>
          <cell r="BW532">
            <v>0</v>
          </cell>
          <cell r="BX532">
            <v>0</v>
          </cell>
          <cell r="BY532">
            <v>0</v>
          </cell>
          <cell r="BZ532">
            <v>0</v>
          </cell>
          <cell r="CA532">
            <v>0</v>
          </cell>
          <cell r="CB532">
            <v>0</v>
          </cell>
          <cell r="CC532">
            <v>0</v>
          </cell>
          <cell r="CD532">
            <v>0</v>
          </cell>
          <cell r="CE532">
            <v>0</v>
          </cell>
          <cell r="CF532">
            <v>0</v>
          </cell>
          <cell r="CG532">
            <v>0</v>
          </cell>
          <cell r="CH532">
            <v>0</v>
          </cell>
          <cell r="CI532">
            <v>0</v>
          </cell>
          <cell r="CJ532">
            <v>0</v>
          </cell>
          <cell r="CK532">
            <v>0</v>
          </cell>
          <cell r="CL532">
            <v>0</v>
          </cell>
          <cell r="CM532">
            <v>0</v>
          </cell>
          <cell r="CN532">
            <v>0</v>
          </cell>
          <cell r="CO532">
            <v>0</v>
          </cell>
          <cell r="CP532">
            <v>0</v>
          </cell>
          <cell r="CQ532">
            <v>0</v>
          </cell>
          <cell r="CR532">
            <v>0</v>
          </cell>
          <cell r="CS532">
            <v>0</v>
          </cell>
          <cell r="CT532">
            <v>0</v>
          </cell>
          <cell r="CU532">
            <v>0</v>
          </cell>
          <cell r="CV532">
            <v>0</v>
          </cell>
          <cell r="CW532">
            <v>0</v>
          </cell>
          <cell r="CX532">
            <v>0</v>
          </cell>
          <cell r="CY532">
            <v>0</v>
          </cell>
          <cell r="CZ532">
            <v>0</v>
          </cell>
          <cell r="DA532">
            <v>0</v>
          </cell>
          <cell r="DB532">
            <v>0</v>
          </cell>
          <cell r="DC532">
            <v>0</v>
          </cell>
          <cell r="DD532">
            <v>0</v>
          </cell>
          <cell r="DE532">
            <v>0</v>
          </cell>
          <cell r="DF532">
            <v>0</v>
          </cell>
          <cell r="DG532">
            <v>0</v>
          </cell>
          <cell r="DH532">
            <v>0</v>
          </cell>
          <cell r="DI532">
            <v>0</v>
          </cell>
          <cell r="DJ532">
            <v>0</v>
          </cell>
          <cell r="DK532">
            <v>0</v>
          </cell>
          <cell r="DL532">
            <v>0</v>
          </cell>
          <cell r="DM532">
            <v>0</v>
          </cell>
          <cell r="DN532">
            <v>0</v>
          </cell>
          <cell r="DO532">
            <v>0</v>
          </cell>
          <cell r="DP532">
            <v>0</v>
          </cell>
          <cell r="DQ532">
            <v>0</v>
          </cell>
          <cell r="DR532">
            <v>0</v>
          </cell>
          <cell r="DS532">
            <v>0</v>
          </cell>
          <cell r="DT532">
            <v>0</v>
          </cell>
          <cell r="DU532">
            <v>0</v>
          </cell>
          <cell r="DV532">
            <v>0</v>
          </cell>
          <cell r="DW532">
            <v>0</v>
          </cell>
          <cell r="DX532">
            <v>0</v>
          </cell>
          <cell r="DY532">
            <v>0</v>
          </cell>
          <cell r="DZ532">
            <v>0</v>
          </cell>
          <cell r="EA532">
            <v>0</v>
          </cell>
          <cell r="EB532">
            <v>0</v>
          </cell>
          <cell r="EC532">
            <v>0</v>
          </cell>
          <cell r="ED532">
            <v>0</v>
          </cell>
        </row>
        <row r="533"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  <cell r="AK533">
            <v>0</v>
          </cell>
          <cell r="AL533">
            <v>0</v>
          </cell>
          <cell r="AM533">
            <v>0</v>
          </cell>
          <cell r="AN533">
            <v>0</v>
          </cell>
          <cell r="AO533">
            <v>0</v>
          </cell>
          <cell r="AP533">
            <v>0</v>
          </cell>
          <cell r="AQ533">
            <v>0</v>
          </cell>
          <cell r="AR533">
            <v>0</v>
          </cell>
          <cell r="AS533">
            <v>0</v>
          </cell>
          <cell r="AT533">
            <v>0</v>
          </cell>
          <cell r="AU533">
            <v>0</v>
          </cell>
          <cell r="AV533">
            <v>0</v>
          </cell>
          <cell r="AW533">
            <v>0</v>
          </cell>
          <cell r="AX533">
            <v>0</v>
          </cell>
          <cell r="AY533">
            <v>0</v>
          </cell>
          <cell r="AZ533">
            <v>0</v>
          </cell>
          <cell r="BA533">
            <v>0</v>
          </cell>
          <cell r="BB533">
            <v>0</v>
          </cell>
          <cell r="BC533">
            <v>0</v>
          </cell>
          <cell r="BD533">
            <v>0</v>
          </cell>
          <cell r="BE533">
            <v>0</v>
          </cell>
          <cell r="BF533">
            <v>0</v>
          </cell>
          <cell r="BG533">
            <v>0</v>
          </cell>
          <cell r="BH533">
            <v>0</v>
          </cell>
          <cell r="BI533">
            <v>0</v>
          </cell>
          <cell r="BJ533">
            <v>0</v>
          </cell>
          <cell r="BK533">
            <v>0</v>
          </cell>
          <cell r="BL533">
            <v>0</v>
          </cell>
          <cell r="BM533">
            <v>0</v>
          </cell>
          <cell r="BN533">
            <v>0</v>
          </cell>
          <cell r="BO533">
            <v>0</v>
          </cell>
          <cell r="BP533">
            <v>0</v>
          </cell>
          <cell r="BQ533">
            <v>0</v>
          </cell>
          <cell r="BR533">
            <v>0</v>
          </cell>
          <cell r="BS533">
            <v>0</v>
          </cell>
          <cell r="BT533">
            <v>0</v>
          </cell>
          <cell r="BU533">
            <v>0</v>
          </cell>
          <cell r="BV533">
            <v>0</v>
          </cell>
          <cell r="BW533">
            <v>0</v>
          </cell>
          <cell r="BX533">
            <v>0</v>
          </cell>
          <cell r="BY533">
            <v>0</v>
          </cell>
          <cell r="BZ533">
            <v>0</v>
          </cell>
          <cell r="CA533">
            <v>0</v>
          </cell>
          <cell r="CB533">
            <v>0</v>
          </cell>
          <cell r="CC533">
            <v>0</v>
          </cell>
          <cell r="CD533">
            <v>0</v>
          </cell>
          <cell r="CE533">
            <v>0</v>
          </cell>
          <cell r="CF533">
            <v>0</v>
          </cell>
          <cell r="CG533">
            <v>0</v>
          </cell>
          <cell r="CH533">
            <v>0</v>
          </cell>
          <cell r="CI533">
            <v>0</v>
          </cell>
          <cell r="CJ533">
            <v>0</v>
          </cell>
          <cell r="CK533">
            <v>0</v>
          </cell>
          <cell r="CL533">
            <v>0</v>
          </cell>
          <cell r="CM533">
            <v>0</v>
          </cell>
          <cell r="CN533">
            <v>0</v>
          </cell>
          <cell r="CO533">
            <v>0</v>
          </cell>
          <cell r="CP533">
            <v>0</v>
          </cell>
          <cell r="CQ533">
            <v>0</v>
          </cell>
          <cell r="CR533">
            <v>0</v>
          </cell>
          <cell r="CS533">
            <v>0</v>
          </cell>
          <cell r="CT533">
            <v>0</v>
          </cell>
          <cell r="CU533">
            <v>0</v>
          </cell>
          <cell r="CV533">
            <v>0</v>
          </cell>
          <cell r="CW533">
            <v>0</v>
          </cell>
          <cell r="CX533">
            <v>0</v>
          </cell>
          <cell r="CY533">
            <v>0</v>
          </cell>
          <cell r="CZ533">
            <v>0</v>
          </cell>
          <cell r="DA533">
            <v>0</v>
          </cell>
          <cell r="DB533">
            <v>0</v>
          </cell>
          <cell r="DC533">
            <v>0</v>
          </cell>
          <cell r="DD533">
            <v>0</v>
          </cell>
          <cell r="DE533">
            <v>0</v>
          </cell>
          <cell r="DF533">
            <v>0</v>
          </cell>
          <cell r="DG533">
            <v>0</v>
          </cell>
          <cell r="DH533">
            <v>0</v>
          </cell>
          <cell r="DI533">
            <v>0</v>
          </cell>
          <cell r="DJ533">
            <v>0</v>
          </cell>
          <cell r="DK533">
            <v>0</v>
          </cell>
          <cell r="DL533">
            <v>0</v>
          </cell>
          <cell r="DM533">
            <v>0</v>
          </cell>
          <cell r="DN533">
            <v>0</v>
          </cell>
          <cell r="DO533">
            <v>0</v>
          </cell>
          <cell r="DP533">
            <v>0</v>
          </cell>
          <cell r="DQ533">
            <v>0</v>
          </cell>
          <cell r="DR533">
            <v>0</v>
          </cell>
          <cell r="DS533">
            <v>0</v>
          </cell>
          <cell r="DT533">
            <v>0</v>
          </cell>
          <cell r="DU533">
            <v>0</v>
          </cell>
          <cell r="DV533">
            <v>0</v>
          </cell>
          <cell r="DW533">
            <v>0</v>
          </cell>
          <cell r="DX533">
            <v>0</v>
          </cell>
          <cell r="DY533">
            <v>0</v>
          </cell>
          <cell r="DZ533">
            <v>0</v>
          </cell>
          <cell r="EA533">
            <v>0</v>
          </cell>
          <cell r="EB533">
            <v>0</v>
          </cell>
          <cell r="EC533">
            <v>0</v>
          </cell>
          <cell r="ED533">
            <v>0</v>
          </cell>
        </row>
        <row r="535"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0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  <cell r="AK535">
            <v>0</v>
          </cell>
          <cell r="AL535">
            <v>0</v>
          </cell>
          <cell r="AM535">
            <v>0</v>
          </cell>
          <cell r="AN535">
            <v>0</v>
          </cell>
          <cell r="AO535">
            <v>0</v>
          </cell>
          <cell r="AP535">
            <v>0</v>
          </cell>
          <cell r="AQ535">
            <v>0</v>
          </cell>
          <cell r="AR535">
            <v>0</v>
          </cell>
          <cell r="AS535">
            <v>0</v>
          </cell>
          <cell r="AT535">
            <v>0</v>
          </cell>
          <cell r="AU535">
            <v>0</v>
          </cell>
          <cell r="AV535">
            <v>0</v>
          </cell>
          <cell r="AW535">
            <v>0</v>
          </cell>
          <cell r="AX535">
            <v>0</v>
          </cell>
          <cell r="AY535">
            <v>0</v>
          </cell>
          <cell r="AZ535">
            <v>0</v>
          </cell>
          <cell r="BA535">
            <v>0</v>
          </cell>
          <cell r="BB535">
            <v>0</v>
          </cell>
          <cell r="BC535">
            <v>0</v>
          </cell>
          <cell r="BD535">
            <v>0</v>
          </cell>
          <cell r="BE535">
            <v>0</v>
          </cell>
          <cell r="BF535">
            <v>0</v>
          </cell>
          <cell r="BG535">
            <v>0</v>
          </cell>
          <cell r="BH535">
            <v>0</v>
          </cell>
          <cell r="BI535">
            <v>0</v>
          </cell>
          <cell r="BJ535">
            <v>0</v>
          </cell>
          <cell r="BK535">
            <v>0</v>
          </cell>
          <cell r="BL535">
            <v>0</v>
          </cell>
          <cell r="BM535">
            <v>0</v>
          </cell>
          <cell r="BN535">
            <v>0</v>
          </cell>
          <cell r="BO535">
            <v>0</v>
          </cell>
          <cell r="BP535">
            <v>0</v>
          </cell>
          <cell r="BQ535">
            <v>0</v>
          </cell>
          <cell r="BR535">
            <v>0</v>
          </cell>
          <cell r="BS535">
            <v>0</v>
          </cell>
          <cell r="BT535">
            <v>0</v>
          </cell>
          <cell r="BU535">
            <v>0</v>
          </cell>
          <cell r="BV535">
            <v>0</v>
          </cell>
          <cell r="BW535">
            <v>0</v>
          </cell>
          <cell r="BX535">
            <v>0</v>
          </cell>
          <cell r="BY535">
            <v>0</v>
          </cell>
          <cell r="BZ535">
            <v>0</v>
          </cell>
          <cell r="CA535">
            <v>0</v>
          </cell>
          <cell r="CB535">
            <v>0</v>
          </cell>
          <cell r="CC535">
            <v>0</v>
          </cell>
          <cell r="CD535">
            <v>0</v>
          </cell>
          <cell r="CE535">
            <v>0</v>
          </cell>
          <cell r="CF535">
            <v>0</v>
          </cell>
          <cell r="CG535">
            <v>0</v>
          </cell>
          <cell r="CH535">
            <v>0</v>
          </cell>
          <cell r="CI535">
            <v>0</v>
          </cell>
          <cell r="CJ535">
            <v>0</v>
          </cell>
          <cell r="CK535">
            <v>0</v>
          </cell>
          <cell r="CL535">
            <v>0</v>
          </cell>
          <cell r="CM535">
            <v>0</v>
          </cell>
          <cell r="CN535">
            <v>0</v>
          </cell>
          <cell r="CO535">
            <v>0</v>
          </cell>
          <cell r="CP535">
            <v>0</v>
          </cell>
          <cell r="CQ535">
            <v>0</v>
          </cell>
          <cell r="CR535">
            <v>0</v>
          </cell>
          <cell r="CS535">
            <v>0</v>
          </cell>
          <cell r="CT535">
            <v>0</v>
          </cell>
          <cell r="CU535">
            <v>0</v>
          </cell>
          <cell r="CV535">
            <v>0</v>
          </cell>
          <cell r="CW535">
            <v>0</v>
          </cell>
          <cell r="CX535">
            <v>0</v>
          </cell>
          <cell r="CY535">
            <v>0</v>
          </cell>
          <cell r="CZ535">
            <v>0</v>
          </cell>
          <cell r="DA535">
            <v>0</v>
          </cell>
          <cell r="DB535">
            <v>0</v>
          </cell>
          <cell r="DC535">
            <v>0</v>
          </cell>
          <cell r="DD535">
            <v>0</v>
          </cell>
          <cell r="DE535">
            <v>0</v>
          </cell>
          <cell r="DF535">
            <v>0</v>
          </cell>
          <cell r="DG535">
            <v>0</v>
          </cell>
          <cell r="DH535">
            <v>0</v>
          </cell>
          <cell r="DI535">
            <v>0</v>
          </cell>
          <cell r="DJ535">
            <v>0</v>
          </cell>
          <cell r="DK535">
            <v>0</v>
          </cell>
          <cell r="DL535">
            <v>0</v>
          </cell>
          <cell r="DM535">
            <v>0</v>
          </cell>
          <cell r="DN535">
            <v>0</v>
          </cell>
          <cell r="DO535">
            <v>0</v>
          </cell>
          <cell r="DP535">
            <v>0</v>
          </cell>
          <cell r="DQ535">
            <v>0</v>
          </cell>
          <cell r="DR535">
            <v>0</v>
          </cell>
          <cell r="DS535">
            <v>0</v>
          </cell>
          <cell r="DT535">
            <v>0</v>
          </cell>
          <cell r="DU535">
            <v>0</v>
          </cell>
          <cell r="DV535">
            <v>0</v>
          </cell>
          <cell r="DW535">
            <v>0</v>
          </cell>
          <cell r="DX535">
            <v>0</v>
          </cell>
          <cell r="DY535">
            <v>0</v>
          </cell>
          <cell r="DZ535">
            <v>0</v>
          </cell>
          <cell r="EA535">
            <v>0</v>
          </cell>
          <cell r="EB535">
            <v>0</v>
          </cell>
          <cell r="EC535">
            <v>0</v>
          </cell>
          <cell r="ED535">
            <v>0</v>
          </cell>
        </row>
        <row r="537">
          <cell r="F537">
            <v>21105.312826000038</v>
          </cell>
          <cell r="G537">
            <v>19975.9888830001</v>
          </cell>
          <cell r="H537">
            <v>25380.786176799913</v>
          </cell>
          <cell r="I537">
            <v>20538.120868000027</v>
          </cell>
          <cell r="J537">
            <v>20428.892769700033</v>
          </cell>
          <cell r="K537">
            <v>16544.863700999995</v>
          </cell>
          <cell r="L537">
            <v>12034.71918860008</v>
          </cell>
          <cell r="M537">
            <v>9612.8807803999516</v>
          </cell>
          <cell r="N537">
            <v>12472.043861199869</v>
          </cell>
          <cell r="O537">
            <v>17554.858102700033</v>
          </cell>
          <cell r="P537">
            <v>15344.227786999953</v>
          </cell>
          <cell r="Q537">
            <v>15435.702904000063</v>
          </cell>
          <cell r="R537">
            <v>206599.90336730052</v>
          </cell>
          <cell r="S537">
            <v>20978.858985600004</v>
          </cell>
          <cell r="T537">
            <v>20170.26977699995</v>
          </cell>
          <cell r="U537">
            <v>25360.502126000007</v>
          </cell>
          <cell r="V537">
            <v>20479.782222200069</v>
          </cell>
          <cell r="W537">
            <v>20492.377157000126</v>
          </cell>
          <cell r="X537">
            <v>16542.710442100069</v>
          </cell>
          <cell r="Y537">
            <v>12029.790000000037</v>
          </cell>
          <cell r="Z537">
            <v>9621.1041850000038</v>
          </cell>
          <cell r="AA537">
            <v>12555.111336999922</v>
          </cell>
          <cell r="AB537">
            <v>17582.101213399961</v>
          </cell>
          <cell r="AC537">
            <v>15354.175921999966</v>
          </cell>
          <cell r="AD537">
            <v>15433.119999999937</v>
          </cell>
          <cell r="AE537">
            <v>206508.08736040071</v>
          </cell>
          <cell r="AF537">
            <v>21104.379111999937</v>
          </cell>
          <cell r="AG537">
            <v>19991.850834800047</v>
          </cell>
          <cell r="AH537">
            <v>25428.349890999962</v>
          </cell>
          <cell r="AI537">
            <v>20484.852309500042</v>
          </cell>
          <cell r="AJ537">
            <v>20484.797365899896</v>
          </cell>
          <cell r="AK537">
            <v>16537.269832500024</v>
          </cell>
          <cell r="AL537">
            <v>12029.790000000037</v>
          </cell>
          <cell r="AM537">
            <v>9613.17550700024</v>
          </cell>
          <cell r="AN537">
            <v>12513.366072599951</v>
          </cell>
          <cell r="AO537">
            <v>17528.10926909995</v>
          </cell>
          <cell r="AP537">
            <v>15351.309738999989</v>
          </cell>
          <cell r="AQ537">
            <v>15440.837426999962</v>
          </cell>
          <cell r="AR537">
            <v>206399.67348699924</v>
          </cell>
          <cell r="AS537">
            <v>21103.330000000016</v>
          </cell>
          <cell r="AT537">
            <v>19989.160000000033</v>
          </cell>
          <cell r="AU537">
            <v>25353.810000000056</v>
          </cell>
          <cell r="AV537">
            <v>20479.781009999919</v>
          </cell>
          <cell r="AW537">
            <v>20481.999149999989</v>
          </cell>
          <cell r="AX537">
            <v>16561.135373000056</v>
          </cell>
          <cell r="AY537">
            <v>12031.919615999912</v>
          </cell>
          <cell r="AZ537">
            <v>9611.4738760001492</v>
          </cell>
          <cell r="BA537">
            <v>12512.846928999934</v>
          </cell>
          <cell r="BB537">
            <v>17488.677533000009</v>
          </cell>
          <cell r="BC537">
            <v>15352.419999999984</v>
          </cell>
          <cell r="BD537">
            <v>15433.120000000024</v>
          </cell>
          <cell r="BE537">
            <v>206384.79553230014</v>
          </cell>
          <cell r="BF537">
            <v>21103.330000000016</v>
          </cell>
          <cell r="BG537">
            <v>19989.160000000033</v>
          </cell>
          <cell r="BH537">
            <v>25353.810000000056</v>
          </cell>
          <cell r="BI537">
            <v>20481.349011099897</v>
          </cell>
          <cell r="BJ537">
            <v>20492.390000000014</v>
          </cell>
          <cell r="BK537">
            <v>16519.89758920006</v>
          </cell>
          <cell r="BL537">
            <v>12030.83538399986</v>
          </cell>
          <cell r="BM537">
            <v>9613.714152999979</v>
          </cell>
          <cell r="BN537">
            <v>12480.059395000048</v>
          </cell>
          <cell r="BO537">
            <v>17534.710000000021</v>
          </cell>
          <cell r="BP537">
            <v>15352.420000000042</v>
          </cell>
          <cell r="BQ537">
            <v>15433.120000000024</v>
          </cell>
          <cell r="BR537">
            <v>206606.40900790039</v>
          </cell>
          <cell r="BS537">
            <v>21103.330000000016</v>
          </cell>
          <cell r="BT537">
            <v>20152.010000000068</v>
          </cell>
          <cell r="BU537">
            <v>25354.10391799995</v>
          </cell>
          <cell r="BV537">
            <v>20478.527615999919</v>
          </cell>
          <cell r="BW537">
            <v>20492.571310000028</v>
          </cell>
          <cell r="BX537">
            <v>16552.309619899956</v>
          </cell>
          <cell r="BY537">
            <v>12029.790000000037</v>
          </cell>
          <cell r="BZ537">
            <v>9611.9465440000058</v>
          </cell>
          <cell r="CA537">
            <v>12511.570000000007</v>
          </cell>
          <cell r="CB537">
            <v>17534.709999999992</v>
          </cell>
          <cell r="CC537">
            <v>15352.419999999984</v>
          </cell>
          <cell r="CD537">
            <v>15433.119999999995</v>
          </cell>
          <cell r="CE537">
            <v>206416.89803924924</v>
          </cell>
          <cell r="CF537">
            <v>21103.329999999987</v>
          </cell>
          <cell r="CG537">
            <v>19989.159999999974</v>
          </cell>
          <cell r="CH537">
            <v>25353.809999999998</v>
          </cell>
          <cell r="CI537">
            <v>20477.300000000047</v>
          </cell>
          <cell r="CJ537">
            <v>20493.190085000009</v>
          </cell>
          <cell r="CK537">
            <v>16540.370000000054</v>
          </cell>
          <cell r="CL537">
            <v>12015.571209999966</v>
          </cell>
          <cell r="CM537">
            <v>9611.3492309999419</v>
          </cell>
          <cell r="CN537">
            <v>12512.396870999946</v>
          </cell>
          <cell r="CO537">
            <v>17534.880642250006</v>
          </cell>
          <cell r="CP537">
            <v>15352.420000000027</v>
          </cell>
          <cell r="CQ537">
            <v>15433.119999999995</v>
          </cell>
          <cell r="CR537">
            <v>206452.02853599936</v>
          </cell>
          <cell r="CS537">
            <v>21103.329999999987</v>
          </cell>
          <cell r="CT537">
            <v>19989.159999999974</v>
          </cell>
          <cell r="CU537">
            <v>25353.809999999998</v>
          </cell>
          <cell r="CV537">
            <v>20498.39036499997</v>
          </cell>
          <cell r="CW537">
            <v>20492.390000000072</v>
          </cell>
          <cell r="CX537">
            <v>16540.369999999995</v>
          </cell>
          <cell r="CY537">
            <v>12031.538170999964</v>
          </cell>
          <cell r="CZ537">
            <v>9611.2199999999721</v>
          </cell>
          <cell r="DA537">
            <v>12511.570000000007</v>
          </cell>
          <cell r="DB537">
            <v>17534.709999999992</v>
          </cell>
          <cell r="DC537">
            <v>15352.420000000013</v>
          </cell>
          <cell r="DD537">
            <v>15433.119999999988</v>
          </cell>
          <cell r="DE537">
            <v>0</v>
          </cell>
          <cell r="DF537">
            <v>0</v>
          </cell>
          <cell r="DG537">
            <v>0</v>
          </cell>
          <cell r="DH537">
            <v>0</v>
          </cell>
          <cell r="DI537">
            <v>0</v>
          </cell>
          <cell r="DJ537">
            <v>0</v>
          </cell>
          <cell r="DK537">
            <v>0</v>
          </cell>
          <cell r="DL537">
            <v>0</v>
          </cell>
          <cell r="DM537">
            <v>0</v>
          </cell>
          <cell r="DN537">
            <v>0</v>
          </cell>
          <cell r="DO537">
            <v>0</v>
          </cell>
          <cell r="DP537">
            <v>0</v>
          </cell>
          <cell r="DQ537">
            <v>0</v>
          </cell>
          <cell r="DR537">
            <v>0</v>
          </cell>
          <cell r="DS537">
            <v>0</v>
          </cell>
          <cell r="DT537">
            <v>0</v>
          </cell>
          <cell r="DU537">
            <v>0</v>
          </cell>
          <cell r="DV537">
            <v>0</v>
          </cell>
          <cell r="DW537">
            <v>0</v>
          </cell>
          <cell r="DX537">
            <v>0</v>
          </cell>
          <cell r="DY537">
            <v>0</v>
          </cell>
          <cell r="DZ537">
            <v>0</v>
          </cell>
          <cell r="EA537">
            <v>0</v>
          </cell>
          <cell r="EB537">
            <v>0</v>
          </cell>
          <cell r="EC537">
            <v>0</v>
          </cell>
          <cell r="ED537">
            <v>0</v>
          </cell>
        </row>
        <row r="540"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B540">
            <v>0</v>
          </cell>
          <cell r="AC540">
            <v>0</v>
          </cell>
          <cell r="AD540">
            <v>0</v>
          </cell>
          <cell r="AE540">
            <v>0</v>
          </cell>
          <cell r="AF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  <cell r="AK540">
            <v>0</v>
          </cell>
          <cell r="AL540">
            <v>0</v>
          </cell>
          <cell r="AM540">
            <v>0</v>
          </cell>
          <cell r="AN540">
            <v>0</v>
          </cell>
          <cell r="AO540">
            <v>0</v>
          </cell>
          <cell r="AP540">
            <v>0</v>
          </cell>
          <cell r="AQ540">
            <v>0</v>
          </cell>
          <cell r="AR540">
            <v>0</v>
          </cell>
          <cell r="AS540">
            <v>0</v>
          </cell>
          <cell r="AT540">
            <v>0</v>
          </cell>
          <cell r="AU540">
            <v>0</v>
          </cell>
          <cell r="AV540">
            <v>0</v>
          </cell>
          <cell r="AW540">
            <v>0</v>
          </cell>
          <cell r="AX540">
            <v>0</v>
          </cell>
          <cell r="AY540">
            <v>0</v>
          </cell>
          <cell r="AZ540">
            <v>0</v>
          </cell>
          <cell r="BA540">
            <v>0</v>
          </cell>
          <cell r="BB540">
            <v>0</v>
          </cell>
          <cell r="BC540">
            <v>0</v>
          </cell>
          <cell r="BD540">
            <v>0</v>
          </cell>
          <cell r="BE540">
            <v>0</v>
          </cell>
          <cell r="BF540">
            <v>0</v>
          </cell>
          <cell r="BG540">
            <v>0</v>
          </cell>
          <cell r="BH540">
            <v>0</v>
          </cell>
          <cell r="BI540">
            <v>0</v>
          </cell>
          <cell r="BJ540">
            <v>0</v>
          </cell>
          <cell r="BK540">
            <v>0</v>
          </cell>
          <cell r="BL540">
            <v>0</v>
          </cell>
          <cell r="BM540">
            <v>0</v>
          </cell>
          <cell r="BN540">
            <v>0</v>
          </cell>
          <cell r="BO540">
            <v>0</v>
          </cell>
          <cell r="BP540">
            <v>0</v>
          </cell>
          <cell r="BQ540">
            <v>0</v>
          </cell>
          <cell r="BR540">
            <v>0</v>
          </cell>
          <cell r="BS540">
            <v>0</v>
          </cell>
          <cell r="BT540">
            <v>0</v>
          </cell>
          <cell r="BU540">
            <v>0</v>
          </cell>
          <cell r="BV540">
            <v>0</v>
          </cell>
          <cell r="BW540">
            <v>0</v>
          </cell>
          <cell r="BX540">
            <v>0</v>
          </cell>
          <cell r="BY540">
            <v>0</v>
          </cell>
          <cell r="BZ540">
            <v>0</v>
          </cell>
          <cell r="CA540">
            <v>0</v>
          </cell>
          <cell r="CB540">
            <v>0</v>
          </cell>
          <cell r="CC540">
            <v>0</v>
          </cell>
          <cell r="CD540">
            <v>0</v>
          </cell>
          <cell r="CE540">
            <v>0</v>
          </cell>
          <cell r="CF540">
            <v>0</v>
          </cell>
          <cell r="CG540">
            <v>0</v>
          </cell>
          <cell r="CH540">
            <v>0</v>
          </cell>
          <cell r="CI540">
            <v>0</v>
          </cell>
          <cell r="CJ540">
            <v>0</v>
          </cell>
          <cell r="CK540">
            <v>0</v>
          </cell>
          <cell r="CL540">
            <v>0</v>
          </cell>
          <cell r="CM540">
            <v>0</v>
          </cell>
          <cell r="CN540">
            <v>0</v>
          </cell>
          <cell r="CO540">
            <v>0</v>
          </cell>
          <cell r="CP540">
            <v>0</v>
          </cell>
          <cell r="CQ540">
            <v>0</v>
          </cell>
          <cell r="CR540">
            <v>0</v>
          </cell>
          <cell r="CS540">
            <v>0</v>
          </cell>
          <cell r="CT540">
            <v>0</v>
          </cell>
          <cell r="CU540">
            <v>0</v>
          </cell>
          <cell r="CV540">
            <v>0</v>
          </cell>
          <cell r="CW540">
            <v>0</v>
          </cell>
          <cell r="CX540">
            <v>0</v>
          </cell>
          <cell r="CY540">
            <v>0</v>
          </cell>
          <cell r="CZ540">
            <v>0</v>
          </cell>
          <cell r="DA540">
            <v>0</v>
          </cell>
          <cell r="DB540">
            <v>0</v>
          </cell>
          <cell r="DC540">
            <v>0</v>
          </cell>
          <cell r="DD540">
            <v>0</v>
          </cell>
          <cell r="DE540">
            <v>0</v>
          </cell>
          <cell r="DF540">
            <v>0</v>
          </cell>
          <cell r="DG540">
            <v>0</v>
          </cell>
          <cell r="DH540">
            <v>0</v>
          </cell>
          <cell r="DI540">
            <v>0</v>
          </cell>
          <cell r="DJ540">
            <v>0</v>
          </cell>
          <cell r="DK540">
            <v>0</v>
          </cell>
          <cell r="DL540">
            <v>0</v>
          </cell>
          <cell r="DM540">
            <v>0</v>
          </cell>
          <cell r="DN540">
            <v>0</v>
          </cell>
          <cell r="DO540">
            <v>0</v>
          </cell>
          <cell r="DP540">
            <v>0</v>
          </cell>
          <cell r="DQ540">
            <v>0</v>
          </cell>
          <cell r="DR540">
            <v>0</v>
          </cell>
          <cell r="DS540">
            <v>0</v>
          </cell>
          <cell r="DT540">
            <v>0</v>
          </cell>
          <cell r="DU540">
            <v>0</v>
          </cell>
          <cell r="DV540">
            <v>0</v>
          </cell>
          <cell r="DW540">
            <v>0</v>
          </cell>
          <cell r="DX540">
            <v>0</v>
          </cell>
          <cell r="DY540">
            <v>0</v>
          </cell>
          <cell r="DZ540">
            <v>0</v>
          </cell>
          <cell r="EA540">
            <v>0</v>
          </cell>
          <cell r="EB540">
            <v>0</v>
          </cell>
          <cell r="EC540">
            <v>0</v>
          </cell>
          <cell r="ED540">
            <v>0</v>
          </cell>
        </row>
        <row r="541">
          <cell r="F541">
            <v>0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0</v>
          </cell>
          <cell r="AE541">
            <v>0</v>
          </cell>
          <cell r="AF541">
            <v>0</v>
          </cell>
          <cell r="AG541">
            <v>0</v>
          </cell>
          <cell r="AH541">
            <v>0</v>
          </cell>
          <cell r="AI541">
            <v>0</v>
          </cell>
          <cell r="AJ541">
            <v>0</v>
          </cell>
          <cell r="AK541">
            <v>0</v>
          </cell>
          <cell r="AL541">
            <v>0</v>
          </cell>
          <cell r="AM541">
            <v>0</v>
          </cell>
          <cell r="AN541">
            <v>0</v>
          </cell>
          <cell r="AO541">
            <v>0</v>
          </cell>
          <cell r="AP541">
            <v>0</v>
          </cell>
          <cell r="AQ541">
            <v>0</v>
          </cell>
          <cell r="AR541">
            <v>0</v>
          </cell>
          <cell r="AS541">
            <v>0</v>
          </cell>
          <cell r="AT541">
            <v>0</v>
          </cell>
          <cell r="AU541">
            <v>0</v>
          </cell>
          <cell r="AV541">
            <v>0</v>
          </cell>
          <cell r="AW541">
            <v>0</v>
          </cell>
          <cell r="AX541">
            <v>0</v>
          </cell>
          <cell r="AY541">
            <v>0</v>
          </cell>
          <cell r="AZ541">
            <v>0</v>
          </cell>
          <cell r="BA541">
            <v>0</v>
          </cell>
          <cell r="BB541">
            <v>0</v>
          </cell>
          <cell r="BC541">
            <v>0</v>
          </cell>
          <cell r="BD541">
            <v>0</v>
          </cell>
          <cell r="BE541">
            <v>0</v>
          </cell>
          <cell r="BF541">
            <v>0</v>
          </cell>
          <cell r="BG541">
            <v>0</v>
          </cell>
          <cell r="BH541">
            <v>0</v>
          </cell>
          <cell r="BI541">
            <v>0</v>
          </cell>
          <cell r="BJ541">
            <v>0</v>
          </cell>
          <cell r="BK541">
            <v>0</v>
          </cell>
          <cell r="BL541">
            <v>0</v>
          </cell>
          <cell r="BM541">
            <v>0</v>
          </cell>
          <cell r="BN541">
            <v>0</v>
          </cell>
          <cell r="BO541">
            <v>0</v>
          </cell>
          <cell r="BP541">
            <v>0</v>
          </cell>
          <cell r="BQ541">
            <v>0</v>
          </cell>
          <cell r="BR541">
            <v>0</v>
          </cell>
          <cell r="BS541">
            <v>0</v>
          </cell>
          <cell r="BT541">
            <v>0</v>
          </cell>
          <cell r="BU541">
            <v>0</v>
          </cell>
          <cell r="BV541">
            <v>0</v>
          </cell>
          <cell r="BW541">
            <v>0</v>
          </cell>
          <cell r="BX541">
            <v>0</v>
          </cell>
          <cell r="BY541">
            <v>0</v>
          </cell>
          <cell r="BZ541">
            <v>0</v>
          </cell>
          <cell r="CA541">
            <v>0</v>
          </cell>
          <cell r="CB541">
            <v>0</v>
          </cell>
          <cell r="CC541">
            <v>0</v>
          </cell>
          <cell r="CD541">
            <v>0</v>
          </cell>
          <cell r="CE541">
            <v>0</v>
          </cell>
          <cell r="CF541">
            <v>0</v>
          </cell>
          <cell r="CG541">
            <v>0</v>
          </cell>
          <cell r="CH541">
            <v>0</v>
          </cell>
          <cell r="CI541">
            <v>0</v>
          </cell>
          <cell r="CJ541">
            <v>0</v>
          </cell>
          <cell r="CK541">
            <v>0</v>
          </cell>
          <cell r="CL541">
            <v>0</v>
          </cell>
          <cell r="CM541">
            <v>0</v>
          </cell>
          <cell r="CN541">
            <v>0</v>
          </cell>
          <cell r="CO541">
            <v>0</v>
          </cell>
          <cell r="CP541">
            <v>0</v>
          </cell>
          <cell r="CQ541">
            <v>0</v>
          </cell>
          <cell r="CR541">
            <v>0</v>
          </cell>
          <cell r="CS541">
            <v>0</v>
          </cell>
          <cell r="CT541">
            <v>0</v>
          </cell>
          <cell r="CU541">
            <v>0</v>
          </cell>
          <cell r="CV541">
            <v>0</v>
          </cell>
          <cell r="CW541">
            <v>0</v>
          </cell>
          <cell r="CX541">
            <v>0</v>
          </cell>
          <cell r="CY541">
            <v>0</v>
          </cell>
          <cell r="CZ541">
            <v>0</v>
          </cell>
          <cell r="DA541">
            <v>0</v>
          </cell>
          <cell r="DB541">
            <v>0</v>
          </cell>
          <cell r="DC541">
            <v>0</v>
          </cell>
          <cell r="DD541">
            <v>0</v>
          </cell>
          <cell r="DE541">
            <v>0</v>
          </cell>
          <cell r="DF541">
            <v>0</v>
          </cell>
          <cell r="DG541">
            <v>0</v>
          </cell>
          <cell r="DH541">
            <v>0</v>
          </cell>
          <cell r="DI541">
            <v>0</v>
          </cell>
          <cell r="DJ541">
            <v>0</v>
          </cell>
          <cell r="DK541">
            <v>0</v>
          </cell>
          <cell r="DL541">
            <v>0</v>
          </cell>
          <cell r="DM541">
            <v>0</v>
          </cell>
          <cell r="DN541">
            <v>0</v>
          </cell>
          <cell r="DO541">
            <v>0</v>
          </cell>
          <cell r="DP541">
            <v>0</v>
          </cell>
          <cell r="DQ541">
            <v>0</v>
          </cell>
          <cell r="DR541">
            <v>0</v>
          </cell>
          <cell r="DS541">
            <v>0</v>
          </cell>
          <cell r="DT541">
            <v>0</v>
          </cell>
          <cell r="DU541">
            <v>0</v>
          </cell>
          <cell r="DV541">
            <v>0</v>
          </cell>
          <cell r="DW541">
            <v>0</v>
          </cell>
          <cell r="DX541">
            <v>0</v>
          </cell>
          <cell r="DY541">
            <v>0</v>
          </cell>
          <cell r="DZ541">
            <v>0</v>
          </cell>
          <cell r="EA541">
            <v>0</v>
          </cell>
          <cell r="EB541">
            <v>0</v>
          </cell>
          <cell r="EC541">
            <v>0</v>
          </cell>
          <cell r="ED541">
            <v>0</v>
          </cell>
        </row>
        <row r="542">
          <cell r="F542">
            <v>0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  <cell r="AK542">
            <v>0</v>
          </cell>
          <cell r="AL542">
            <v>0</v>
          </cell>
          <cell r="AM542">
            <v>0</v>
          </cell>
          <cell r="AN542">
            <v>0</v>
          </cell>
          <cell r="AO542">
            <v>0</v>
          </cell>
          <cell r="AP542">
            <v>0</v>
          </cell>
          <cell r="AQ542">
            <v>0</v>
          </cell>
          <cell r="AR542">
            <v>0</v>
          </cell>
          <cell r="AS542">
            <v>0</v>
          </cell>
          <cell r="AT542">
            <v>0</v>
          </cell>
          <cell r="AU542">
            <v>0</v>
          </cell>
          <cell r="AV542">
            <v>0</v>
          </cell>
          <cell r="AW542">
            <v>0</v>
          </cell>
          <cell r="AX542">
            <v>0</v>
          </cell>
          <cell r="AY542">
            <v>0</v>
          </cell>
          <cell r="AZ542">
            <v>0</v>
          </cell>
          <cell r="BA542">
            <v>0</v>
          </cell>
          <cell r="BB542">
            <v>0</v>
          </cell>
          <cell r="BC542">
            <v>0</v>
          </cell>
          <cell r="BD542">
            <v>0</v>
          </cell>
          <cell r="BE542">
            <v>0</v>
          </cell>
          <cell r="BF542">
            <v>0</v>
          </cell>
          <cell r="BG542">
            <v>0</v>
          </cell>
          <cell r="BH542">
            <v>0</v>
          </cell>
          <cell r="BI542">
            <v>0</v>
          </cell>
          <cell r="BJ542">
            <v>0</v>
          </cell>
          <cell r="BK542">
            <v>0</v>
          </cell>
          <cell r="BL542">
            <v>0</v>
          </cell>
          <cell r="BM542">
            <v>0</v>
          </cell>
          <cell r="BN542">
            <v>0</v>
          </cell>
          <cell r="BO542">
            <v>0</v>
          </cell>
          <cell r="BP542">
            <v>0</v>
          </cell>
          <cell r="BQ542">
            <v>0</v>
          </cell>
          <cell r="BR542">
            <v>0</v>
          </cell>
          <cell r="BS542">
            <v>0</v>
          </cell>
          <cell r="BT542">
            <v>0</v>
          </cell>
          <cell r="BU542">
            <v>0</v>
          </cell>
          <cell r="BV542">
            <v>0</v>
          </cell>
          <cell r="BW542">
            <v>0</v>
          </cell>
          <cell r="BX542">
            <v>0</v>
          </cell>
          <cell r="BY542">
            <v>0</v>
          </cell>
          <cell r="BZ542">
            <v>0</v>
          </cell>
          <cell r="CA542">
            <v>0</v>
          </cell>
          <cell r="CB542">
            <v>0</v>
          </cell>
          <cell r="CC542">
            <v>0</v>
          </cell>
          <cell r="CD542">
            <v>0</v>
          </cell>
          <cell r="CE542">
            <v>0</v>
          </cell>
          <cell r="CF542">
            <v>0</v>
          </cell>
          <cell r="CG542">
            <v>0</v>
          </cell>
          <cell r="CH542">
            <v>0</v>
          </cell>
          <cell r="CI542">
            <v>0</v>
          </cell>
          <cell r="CJ542">
            <v>0</v>
          </cell>
          <cell r="CK542">
            <v>0</v>
          </cell>
          <cell r="CL542">
            <v>0</v>
          </cell>
          <cell r="CM542">
            <v>0</v>
          </cell>
          <cell r="CN542">
            <v>0</v>
          </cell>
          <cell r="CO542">
            <v>0</v>
          </cell>
          <cell r="CP542">
            <v>0</v>
          </cell>
          <cell r="CQ542">
            <v>0</v>
          </cell>
          <cell r="CR542">
            <v>0</v>
          </cell>
          <cell r="CS542">
            <v>0</v>
          </cell>
          <cell r="CT542">
            <v>0</v>
          </cell>
          <cell r="CU542">
            <v>0</v>
          </cell>
          <cell r="CV542">
            <v>0</v>
          </cell>
          <cell r="CW542">
            <v>0</v>
          </cell>
          <cell r="CX542">
            <v>0</v>
          </cell>
          <cell r="CY542">
            <v>0</v>
          </cell>
          <cell r="CZ542">
            <v>0</v>
          </cell>
          <cell r="DA542">
            <v>0</v>
          </cell>
          <cell r="DB542">
            <v>0</v>
          </cell>
          <cell r="DC542">
            <v>0</v>
          </cell>
          <cell r="DD542">
            <v>0</v>
          </cell>
          <cell r="DE542">
            <v>0</v>
          </cell>
          <cell r="DF542">
            <v>0</v>
          </cell>
          <cell r="DG542">
            <v>0</v>
          </cell>
          <cell r="DH542">
            <v>0</v>
          </cell>
          <cell r="DI542">
            <v>0</v>
          </cell>
          <cell r="DJ542">
            <v>0</v>
          </cell>
          <cell r="DK542">
            <v>0</v>
          </cell>
          <cell r="DL542">
            <v>0</v>
          </cell>
          <cell r="DM542">
            <v>0</v>
          </cell>
          <cell r="DN542">
            <v>0</v>
          </cell>
          <cell r="DO542">
            <v>0</v>
          </cell>
          <cell r="DP542">
            <v>0</v>
          </cell>
          <cell r="DQ542">
            <v>0</v>
          </cell>
          <cell r="DR542">
            <v>0</v>
          </cell>
          <cell r="DS542">
            <v>0</v>
          </cell>
          <cell r="DT542">
            <v>0</v>
          </cell>
          <cell r="DU542">
            <v>0</v>
          </cell>
          <cell r="DV542">
            <v>0</v>
          </cell>
          <cell r="DW542">
            <v>0</v>
          </cell>
          <cell r="DX542">
            <v>0</v>
          </cell>
          <cell r="DY542">
            <v>0</v>
          </cell>
          <cell r="DZ542">
            <v>0</v>
          </cell>
          <cell r="EA542">
            <v>0</v>
          </cell>
          <cell r="EB542">
            <v>0</v>
          </cell>
          <cell r="EC542">
            <v>0</v>
          </cell>
          <cell r="ED542">
            <v>0</v>
          </cell>
        </row>
        <row r="543"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  <cell r="Q543">
            <v>0</v>
          </cell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  <cell r="X543">
            <v>0</v>
          </cell>
          <cell r="Y543">
            <v>0</v>
          </cell>
          <cell r="Z543">
            <v>0</v>
          </cell>
          <cell r="AA543">
            <v>0</v>
          </cell>
          <cell r="AB543">
            <v>0</v>
          </cell>
          <cell r="AC543">
            <v>0</v>
          </cell>
          <cell r="AD543">
            <v>0</v>
          </cell>
          <cell r="AE543">
            <v>0</v>
          </cell>
          <cell r="AF543">
            <v>0</v>
          </cell>
          <cell r="AG543">
            <v>0</v>
          </cell>
          <cell r="AH543">
            <v>0</v>
          </cell>
          <cell r="AI543">
            <v>0</v>
          </cell>
          <cell r="AJ543">
            <v>0</v>
          </cell>
          <cell r="AK543">
            <v>0</v>
          </cell>
          <cell r="AL543">
            <v>0</v>
          </cell>
          <cell r="AM543">
            <v>0</v>
          </cell>
          <cell r="AN543">
            <v>0</v>
          </cell>
          <cell r="AO543">
            <v>0</v>
          </cell>
          <cell r="AP543">
            <v>0</v>
          </cell>
          <cell r="AQ543">
            <v>0</v>
          </cell>
          <cell r="AR543">
            <v>0</v>
          </cell>
          <cell r="AS543">
            <v>0</v>
          </cell>
          <cell r="AT543">
            <v>0</v>
          </cell>
          <cell r="AU543">
            <v>0</v>
          </cell>
          <cell r="AV543">
            <v>0</v>
          </cell>
          <cell r="AW543">
            <v>0</v>
          </cell>
          <cell r="AX543">
            <v>0</v>
          </cell>
          <cell r="AY543">
            <v>0</v>
          </cell>
          <cell r="AZ543">
            <v>0</v>
          </cell>
          <cell r="BA543">
            <v>0</v>
          </cell>
          <cell r="BB543">
            <v>0</v>
          </cell>
          <cell r="BC543">
            <v>0</v>
          </cell>
          <cell r="BD543">
            <v>0</v>
          </cell>
          <cell r="BE543">
            <v>0</v>
          </cell>
          <cell r="BF543">
            <v>0</v>
          </cell>
          <cell r="BG543">
            <v>0</v>
          </cell>
          <cell r="BH543">
            <v>0</v>
          </cell>
          <cell r="BI543">
            <v>0</v>
          </cell>
          <cell r="BJ543">
            <v>0</v>
          </cell>
          <cell r="BK543">
            <v>0</v>
          </cell>
          <cell r="BL543">
            <v>0</v>
          </cell>
          <cell r="BM543">
            <v>0</v>
          </cell>
          <cell r="BN543">
            <v>0</v>
          </cell>
          <cell r="BO543">
            <v>0</v>
          </cell>
          <cell r="BP543">
            <v>0</v>
          </cell>
          <cell r="BQ543">
            <v>0</v>
          </cell>
          <cell r="BR543">
            <v>0</v>
          </cell>
          <cell r="BS543">
            <v>0</v>
          </cell>
          <cell r="BT543">
            <v>0</v>
          </cell>
          <cell r="BU543">
            <v>0</v>
          </cell>
          <cell r="BV543">
            <v>0</v>
          </cell>
          <cell r="BW543">
            <v>0</v>
          </cell>
          <cell r="BX543">
            <v>0</v>
          </cell>
          <cell r="BY543">
            <v>0</v>
          </cell>
          <cell r="BZ543">
            <v>0</v>
          </cell>
          <cell r="CA543">
            <v>0</v>
          </cell>
          <cell r="CB543">
            <v>0</v>
          </cell>
          <cell r="CC543">
            <v>0</v>
          </cell>
          <cell r="CD543">
            <v>0</v>
          </cell>
          <cell r="CE543">
            <v>0</v>
          </cell>
          <cell r="CF543">
            <v>0</v>
          </cell>
          <cell r="CG543">
            <v>0</v>
          </cell>
          <cell r="CH543">
            <v>0</v>
          </cell>
          <cell r="CI543">
            <v>0</v>
          </cell>
          <cell r="CJ543">
            <v>0</v>
          </cell>
          <cell r="CK543">
            <v>0</v>
          </cell>
          <cell r="CL543">
            <v>0</v>
          </cell>
          <cell r="CM543">
            <v>0</v>
          </cell>
          <cell r="CN543">
            <v>0</v>
          </cell>
          <cell r="CO543">
            <v>0</v>
          </cell>
          <cell r="CP543">
            <v>0</v>
          </cell>
          <cell r="CQ543">
            <v>0</v>
          </cell>
          <cell r="CR543">
            <v>0</v>
          </cell>
          <cell r="CS543">
            <v>0</v>
          </cell>
          <cell r="CT543">
            <v>0</v>
          </cell>
          <cell r="CU543">
            <v>0</v>
          </cell>
          <cell r="CV543">
            <v>0</v>
          </cell>
          <cell r="CW543">
            <v>0</v>
          </cell>
          <cell r="CX543">
            <v>0</v>
          </cell>
          <cell r="CY543">
            <v>0</v>
          </cell>
          <cell r="CZ543">
            <v>0</v>
          </cell>
          <cell r="DA543">
            <v>0</v>
          </cell>
          <cell r="DB543">
            <v>0</v>
          </cell>
          <cell r="DC543">
            <v>0</v>
          </cell>
          <cell r="DD543">
            <v>0</v>
          </cell>
          <cell r="DE543">
            <v>0</v>
          </cell>
          <cell r="DF543">
            <v>0</v>
          </cell>
          <cell r="DG543">
            <v>0</v>
          </cell>
          <cell r="DH543">
            <v>0</v>
          </cell>
          <cell r="DI543">
            <v>0</v>
          </cell>
          <cell r="DJ543">
            <v>0</v>
          </cell>
          <cell r="DK543">
            <v>0</v>
          </cell>
          <cell r="DL543">
            <v>0</v>
          </cell>
          <cell r="DM543">
            <v>0</v>
          </cell>
          <cell r="DN543">
            <v>0</v>
          </cell>
          <cell r="DO543">
            <v>0</v>
          </cell>
          <cell r="DP543">
            <v>0</v>
          </cell>
          <cell r="DQ543">
            <v>0</v>
          </cell>
          <cell r="DR543">
            <v>0</v>
          </cell>
          <cell r="DS543">
            <v>0</v>
          </cell>
          <cell r="DT543">
            <v>0</v>
          </cell>
          <cell r="DU543">
            <v>0</v>
          </cell>
          <cell r="DV543">
            <v>0</v>
          </cell>
          <cell r="DW543">
            <v>0</v>
          </cell>
          <cell r="DX543">
            <v>0</v>
          </cell>
          <cell r="DY543">
            <v>0</v>
          </cell>
          <cell r="DZ543">
            <v>0</v>
          </cell>
          <cell r="EA543">
            <v>0</v>
          </cell>
          <cell r="EB543">
            <v>0</v>
          </cell>
          <cell r="EC543">
            <v>0</v>
          </cell>
          <cell r="ED543">
            <v>0</v>
          </cell>
        </row>
        <row r="544"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0</v>
          </cell>
          <cell r="AE544">
            <v>0</v>
          </cell>
          <cell r="AF544">
            <v>0</v>
          </cell>
          <cell r="AG544">
            <v>0</v>
          </cell>
          <cell r="AH544">
            <v>0</v>
          </cell>
          <cell r="AI544">
            <v>0</v>
          </cell>
          <cell r="AJ544">
            <v>0</v>
          </cell>
          <cell r="AK544">
            <v>0</v>
          </cell>
          <cell r="AL544">
            <v>0</v>
          </cell>
          <cell r="AM544">
            <v>0</v>
          </cell>
          <cell r="AN544">
            <v>0</v>
          </cell>
          <cell r="AO544">
            <v>0</v>
          </cell>
          <cell r="AP544">
            <v>0</v>
          </cell>
          <cell r="AQ544">
            <v>0</v>
          </cell>
          <cell r="AR544">
            <v>0</v>
          </cell>
          <cell r="AS544">
            <v>0</v>
          </cell>
          <cell r="AT544">
            <v>0</v>
          </cell>
          <cell r="AU544">
            <v>0</v>
          </cell>
          <cell r="AV544">
            <v>0</v>
          </cell>
          <cell r="AW544">
            <v>0</v>
          </cell>
          <cell r="AX544">
            <v>0</v>
          </cell>
          <cell r="AY544">
            <v>0</v>
          </cell>
          <cell r="AZ544">
            <v>0</v>
          </cell>
          <cell r="BA544">
            <v>0</v>
          </cell>
          <cell r="BB544">
            <v>0</v>
          </cell>
          <cell r="BC544">
            <v>0</v>
          </cell>
          <cell r="BD544">
            <v>0</v>
          </cell>
          <cell r="BE544">
            <v>0</v>
          </cell>
          <cell r="BF544">
            <v>0</v>
          </cell>
          <cell r="BG544">
            <v>0</v>
          </cell>
          <cell r="BH544">
            <v>0</v>
          </cell>
          <cell r="BI544">
            <v>0</v>
          </cell>
          <cell r="BJ544">
            <v>0</v>
          </cell>
          <cell r="BK544">
            <v>0</v>
          </cell>
          <cell r="BL544">
            <v>0</v>
          </cell>
          <cell r="BM544">
            <v>0</v>
          </cell>
          <cell r="BN544">
            <v>0</v>
          </cell>
          <cell r="BO544">
            <v>0</v>
          </cell>
          <cell r="BP544">
            <v>0</v>
          </cell>
          <cell r="BQ544">
            <v>0</v>
          </cell>
          <cell r="BR544">
            <v>0</v>
          </cell>
          <cell r="BS544">
            <v>0</v>
          </cell>
          <cell r="BT544">
            <v>0</v>
          </cell>
          <cell r="BU544">
            <v>0</v>
          </cell>
          <cell r="BV544">
            <v>0</v>
          </cell>
          <cell r="BW544">
            <v>0</v>
          </cell>
          <cell r="BX544">
            <v>0</v>
          </cell>
          <cell r="BY544">
            <v>0</v>
          </cell>
          <cell r="BZ544">
            <v>0</v>
          </cell>
          <cell r="CA544">
            <v>0</v>
          </cell>
          <cell r="CB544">
            <v>0</v>
          </cell>
          <cell r="CC544">
            <v>0</v>
          </cell>
          <cell r="CD544">
            <v>0</v>
          </cell>
          <cell r="CE544">
            <v>0</v>
          </cell>
          <cell r="CF544">
            <v>0</v>
          </cell>
          <cell r="CG544">
            <v>0</v>
          </cell>
          <cell r="CH544">
            <v>0</v>
          </cell>
          <cell r="CI544">
            <v>0</v>
          </cell>
          <cell r="CJ544">
            <v>0</v>
          </cell>
          <cell r="CK544">
            <v>0</v>
          </cell>
          <cell r="CL544">
            <v>0</v>
          </cell>
          <cell r="CM544">
            <v>0</v>
          </cell>
          <cell r="CN544">
            <v>0</v>
          </cell>
          <cell r="CO544">
            <v>0</v>
          </cell>
          <cell r="CP544">
            <v>0</v>
          </cell>
          <cell r="CQ544">
            <v>0</v>
          </cell>
          <cell r="CR544">
            <v>0</v>
          </cell>
          <cell r="CS544">
            <v>0</v>
          </cell>
          <cell r="CT544">
            <v>0</v>
          </cell>
          <cell r="CU544">
            <v>0</v>
          </cell>
          <cell r="CV544">
            <v>0</v>
          </cell>
          <cell r="CW544">
            <v>0</v>
          </cell>
          <cell r="CX544">
            <v>0</v>
          </cell>
          <cell r="CY544">
            <v>0</v>
          </cell>
          <cell r="CZ544">
            <v>0</v>
          </cell>
          <cell r="DA544">
            <v>0</v>
          </cell>
          <cell r="DB544">
            <v>0</v>
          </cell>
          <cell r="DC544">
            <v>0</v>
          </cell>
          <cell r="DD544">
            <v>0</v>
          </cell>
          <cell r="DE544">
            <v>0</v>
          </cell>
          <cell r="DF544">
            <v>0</v>
          </cell>
          <cell r="DG544">
            <v>0</v>
          </cell>
          <cell r="DH544">
            <v>0</v>
          </cell>
          <cell r="DI544">
            <v>0</v>
          </cell>
          <cell r="DJ544">
            <v>0</v>
          </cell>
          <cell r="DK544">
            <v>0</v>
          </cell>
          <cell r="DL544">
            <v>0</v>
          </cell>
          <cell r="DM544">
            <v>0</v>
          </cell>
          <cell r="DN544">
            <v>0</v>
          </cell>
          <cell r="DO544">
            <v>0</v>
          </cell>
          <cell r="DP544">
            <v>0</v>
          </cell>
          <cell r="DQ544">
            <v>0</v>
          </cell>
          <cell r="DR544">
            <v>0</v>
          </cell>
          <cell r="DS544">
            <v>0</v>
          </cell>
          <cell r="DT544">
            <v>0</v>
          </cell>
          <cell r="DU544">
            <v>0</v>
          </cell>
          <cell r="DV544">
            <v>0</v>
          </cell>
          <cell r="DW544">
            <v>0</v>
          </cell>
          <cell r="DX544">
            <v>0</v>
          </cell>
          <cell r="DY544">
            <v>0</v>
          </cell>
          <cell r="DZ544">
            <v>0</v>
          </cell>
          <cell r="EA544">
            <v>0</v>
          </cell>
          <cell r="EB544">
            <v>0</v>
          </cell>
          <cell r="EC544">
            <v>0</v>
          </cell>
          <cell r="ED544">
            <v>0</v>
          </cell>
        </row>
        <row r="545">
          <cell r="F545">
            <v>0</v>
          </cell>
          <cell r="G545">
            <v>0</v>
          </cell>
          <cell r="H545">
            <v>0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0</v>
          </cell>
          <cell r="AE545">
            <v>0</v>
          </cell>
          <cell r="AF545">
            <v>0</v>
          </cell>
          <cell r="AG545">
            <v>0</v>
          </cell>
          <cell r="AH545">
            <v>0</v>
          </cell>
          <cell r="AI545">
            <v>0</v>
          </cell>
          <cell r="AJ545">
            <v>0</v>
          </cell>
          <cell r="AK545">
            <v>0</v>
          </cell>
          <cell r="AL545">
            <v>0</v>
          </cell>
          <cell r="AM545">
            <v>0</v>
          </cell>
          <cell r="AN545">
            <v>0</v>
          </cell>
          <cell r="AO545">
            <v>0</v>
          </cell>
          <cell r="AP545">
            <v>0</v>
          </cell>
          <cell r="AQ545">
            <v>0</v>
          </cell>
          <cell r="AR545">
            <v>0</v>
          </cell>
          <cell r="AS545">
            <v>0</v>
          </cell>
          <cell r="AT545">
            <v>0</v>
          </cell>
          <cell r="AU545">
            <v>0</v>
          </cell>
          <cell r="AV545">
            <v>0</v>
          </cell>
          <cell r="AW545">
            <v>0</v>
          </cell>
          <cell r="AX545">
            <v>0</v>
          </cell>
          <cell r="AY545">
            <v>0</v>
          </cell>
          <cell r="AZ545">
            <v>0</v>
          </cell>
          <cell r="BA545">
            <v>0</v>
          </cell>
          <cell r="BB545">
            <v>0</v>
          </cell>
          <cell r="BC545">
            <v>0</v>
          </cell>
          <cell r="BD545">
            <v>0</v>
          </cell>
          <cell r="BE545">
            <v>0</v>
          </cell>
          <cell r="BF545">
            <v>0</v>
          </cell>
          <cell r="BG545">
            <v>0</v>
          </cell>
          <cell r="BH545">
            <v>0</v>
          </cell>
          <cell r="BI545">
            <v>0</v>
          </cell>
          <cell r="BJ545">
            <v>0</v>
          </cell>
          <cell r="BK545">
            <v>0</v>
          </cell>
          <cell r="BL545">
            <v>0</v>
          </cell>
          <cell r="BM545">
            <v>0</v>
          </cell>
          <cell r="BN545">
            <v>0</v>
          </cell>
          <cell r="BO545">
            <v>0</v>
          </cell>
          <cell r="BP545">
            <v>0</v>
          </cell>
          <cell r="BQ545">
            <v>0</v>
          </cell>
          <cell r="BR545">
            <v>0</v>
          </cell>
          <cell r="BS545">
            <v>0</v>
          </cell>
          <cell r="BT545">
            <v>0</v>
          </cell>
          <cell r="BU545">
            <v>0</v>
          </cell>
          <cell r="BV545">
            <v>0</v>
          </cell>
          <cell r="BW545">
            <v>0</v>
          </cell>
          <cell r="BX545">
            <v>0</v>
          </cell>
          <cell r="BY545">
            <v>0</v>
          </cell>
          <cell r="BZ545">
            <v>0</v>
          </cell>
          <cell r="CA545">
            <v>0</v>
          </cell>
          <cell r="CB545">
            <v>0</v>
          </cell>
          <cell r="CC545">
            <v>0</v>
          </cell>
          <cell r="CD545">
            <v>0</v>
          </cell>
          <cell r="CE545">
            <v>0</v>
          </cell>
          <cell r="CF545">
            <v>0</v>
          </cell>
          <cell r="CG545">
            <v>0</v>
          </cell>
          <cell r="CH545">
            <v>0</v>
          </cell>
          <cell r="CI545">
            <v>0</v>
          </cell>
          <cell r="CJ545">
            <v>0</v>
          </cell>
          <cell r="CK545">
            <v>0</v>
          </cell>
          <cell r="CL545">
            <v>0</v>
          </cell>
          <cell r="CM545">
            <v>0</v>
          </cell>
          <cell r="CN545">
            <v>0</v>
          </cell>
          <cell r="CO545">
            <v>0</v>
          </cell>
          <cell r="CP545">
            <v>0</v>
          </cell>
          <cell r="CQ545">
            <v>0</v>
          </cell>
          <cell r="CR545">
            <v>0</v>
          </cell>
          <cell r="CS545">
            <v>0</v>
          </cell>
          <cell r="CT545">
            <v>0</v>
          </cell>
          <cell r="CU545">
            <v>0</v>
          </cell>
          <cell r="CV545">
            <v>0</v>
          </cell>
          <cell r="CW545">
            <v>0</v>
          </cell>
          <cell r="CX545">
            <v>0</v>
          </cell>
          <cell r="CY545">
            <v>0</v>
          </cell>
          <cell r="CZ545">
            <v>0</v>
          </cell>
          <cell r="DA545">
            <v>0</v>
          </cell>
          <cell r="DB545">
            <v>0</v>
          </cell>
          <cell r="DC545">
            <v>0</v>
          </cell>
          <cell r="DD545">
            <v>0</v>
          </cell>
          <cell r="DE545">
            <v>0</v>
          </cell>
          <cell r="DF545">
            <v>0</v>
          </cell>
          <cell r="DG545">
            <v>0</v>
          </cell>
          <cell r="DH545">
            <v>0</v>
          </cell>
          <cell r="DI545">
            <v>0</v>
          </cell>
          <cell r="DJ545">
            <v>0</v>
          </cell>
          <cell r="DK545">
            <v>0</v>
          </cell>
          <cell r="DL545">
            <v>0</v>
          </cell>
          <cell r="DM545">
            <v>0</v>
          </cell>
          <cell r="DN545">
            <v>0</v>
          </cell>
          <cell r="DO545">
            <v>0</v>
          </cell>
          <cell r="DP545">
            <v>0</v>
          </cell>
          <cell r="DQ545">
            <v>0</v>
          </cell>
          <cell r="DR545">
            <v>0</v>
          </cell>
          <cell r="DS545">
            <v>0</v>
          </cell>
          <cell r="DT545">
            <v>0</v>
          </cell>
          <cell r="DU545">
            <v>0</v>
          </cell>
          <cell r="DV545">
            <v>0</v>
          </cell>
          <cell r="DW545">
            <v>0</v>
          </cell>
          <cell r="DX545">
            <v>0</v>
          </cell>
          <cell r="DY545">
            <v>0</v>
          </cell>
          <cell r="DZ545">
            <v>0</v>
          </cell>
          <cell r="EA545">
            <v>0</v>
          </cell>
          <cell r="EB545">
            <v>0</v>
          </cell>
          <cell r="EC545">
            <v>0</v>
          </cell>
          <cell r="ED545">
            <v>0</v>
          </cell>
        </row>
        <row r="546"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0</v>
          </cell>
          <cell r="AE546">
            <v>0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>
            <v>0</v>
          </cell>
          <cell r="AO546">
            <v>0</v>
          </cell>
          <cell r="AP546">
            <v>0</v>
          </cell>
          <cell r="AQ546">
            <v>0</v>
          </cell>
          <cell r="AR546">
            <v>0</v>
          </cell>
          <cell r="AS546">
            <v>0</v>
          </cell>
          <cell r="AT546">
            <v>0</v>
          </cell>
          <cell r="AU546">
            <v>0</v>
          </cell>
          <cell r="AV546">
            <v>0</v>
          </cell>
          <cell r="AW546">
            <v>0</v>
          </cell>
          <cell r="AX546">
            <v>0</v>
          </cell>
          <cell r="AY546">
            <v>0</v>
          </cell>
          <cell r="AZ546">
            <v>0</v>
          </cell>
          <cell r="BA546">
            <v>0</v>
          </cell>
          <cell r="BB546">
            <v>0</v>
          </cell>
          <cell r="BC546">
            <v>0</v>
          </cell>
          <cell r="BD546">
            <v>0</v>
          </cell>
          <cell r="BE546">
            <v>0</v>
          </cell>
          <cell r="BF546">
            <v>0</v>
          </cell>
          <cell r="BG546">
            <v>0</v>
          </cell>
          <cell r="BH546">
            <v>0</v>
          </cell>
          <cell r="BI546">
            <v>0</v>
          </cell>
          <cell r="BJ546">
            <v>0</v>
          </cell>
          <cell r="BK546">
            <v>0</v>
          </cell>
          <cell r="BL546">
            <v>0</v>
          </cell>
          <cell r="BM546">
            <v>0</v>
          </cell>
          <cell r="BN546">
            <v>0</v>
          </cell>
          <cell r="BO546">
            <v>0</v>
          </cell>
          <cell r="BP546">
            <v>0</v>
          </cell>
          <cell r="BQ546">
            <v>0</v>
          </cell>
          <cell r="BR546">
            <v>0</v>
          </cell>
          <cell r="BS546">
            <v>0</v>
          </cell>
          <cell r="BT546">
            <v>0</v>
          </cell>
          <cell r="BU546">
            <v>0</v>
          </cell>
          <cell r="BV546">
            <v>0</v>
          </cell>
          <cell r="BW546">
            <v>0</v>
          </cell>
          <cell r="BX546">
            <v>0</v>
          </cell>
          <cell r="BY546">
            <v>0</v>
          </cell>
          <cell r="BZ546">
            <v>0</v>
          </cell>
          <cell r="CA546">
            <v>0</v>
          </cell>
          <cell r="CB546">
            <v>0</v>
          </cell>
          <cell r="CC546">
            <v>0</v>
          </cell>
          <cell r="CD546">
            <v>0</v>
          </cell>
          <cell r="CE546">
            <v>0</v>
          </cell>
          <cell r="CF546">
            <v>0</v>
          </cell>
          <cell r="CG546">
            <v>0</v>
          </cell>
          <cell r="CH546">
            <v>0</v>
          </cell>
          <cell r="CI546">
            <v>0</v>
          </cell>
          <cell r="CJ546">
            <v>0</v>
          </cell>
          <cell r="CK546">
            <v>0</v>
          </cell>
          <cell r="CL546">
            <v>0</v>
          </cell>
          <cell r="CM546">
            <v>0</v>
          </cell>
          <cell r="CN546">
            <v>0</v>
          </cell>
          <cell r="CO546">
            <v>0</v>
          </cell>
          <cell r="CP546">
            <v>0</v>
          </cell>
          <cell r="CQ546">
            <v>0</v>
          </cell>
          <cell r="CR546">
            <v>0</v>
          </cell>
          <cell r="CS546">
            <v>0</v>
          </cell>
          <cell r="CT546">
            <v>0</v>
          </cell>
          <cell r="CU546">
            <v>0</v>
          </cell>
          <cell r="CV546">
            <v>0</v>
          </cell>
          <cell r="CW546">
            <v>0</v>
          </cell>
          <cell r="CX546">
            <v>0</v>
          </cell>
          <cell r="CY546">
            <v>0</v>
          </cell>
          <cell r="CZ546">
            <v>0</v>
          </cell>
          <cell r="DA546">
            <v>0</v>
          </cell>
          <cell r="DB546">
            <v>0</v>
          </cell>
          <cell r="DC546">
            <v>0</v>
          </cell>
          <cell r="DD546">
            <v>0</v>
          </cell>
          <cell r="DE546">
            <v>0</v>
          </cell>
          <cell r="DF546">
            <v>0</v>
          </cell>
          <cell r="DG546">
            <v>0</v>
          </cell>
          <cell r="DH546">
            <v>0</v>
          </cell>
          <cell r="DI546">
            <v>0</v>
          </cell>
          <cell r="DJ546">
            <v>0</v>
          </cell>
          <cell r="DK546">
            <v>0</v>
          </cell>
          <cell r="DL546">
            <v>0</v>
          </cell>
          <cell r="DM546">
            <v>0</v>
          </cell>
          <cell r="DN546">
            <v>0</v>
          </cell>
          <cell r="DO546">
            <v>0</v>
          </cell>
          <cell r="DP546">
            <v>0</v>
          </cell>
          <cell r="DQ546">
            <v>0</v>
          </cell>
          <cell r="DR546">
            <v>0</v>
          </cell>
          <cell r="DS546">
            <v>0</v>
          </cell>
          <cell r="DT546">
            <v>0</v>
          </cell>
          <cell r="DU546">
            <v>0</v>
          </cell>
          <cell r="DV546">
            <v>0</v>
          </cell>
          <cell r="DW546">
            <v>0</v>
          </cell>
          <cell r="DX546">
            <v>0</v>
          </cell>
          <cell r="DY546">
            <v>0</v>
          </cell>
          <cell r="DZ546">
            <v>0</v>
          </cell>
          <cell r="EA546">
            <v>0</v>
          </cell>
          <cell r="EB546">
            <v>0</v>
          </cell>
          <cell r="EC546">
            <v>0</v>
          </cell>
          <cell r="ED546">
            <v>0</v>
          </cell>
        </row>
        <row r="547"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0</v>
          </cell>
          <cell r="W547">
            <v>0</v>
          </cell>
          <cell r="X547">
            <v>0</v>
          </cell>
          <cell r="Y547">
            <v>0</v>
          </cell>
          <cell r="Z547">
            <v>0</v>
          </cell>
          <cell r="AA547">
            <v>0</v>
          </cell>
          <cell r="AB547">
            <v>0</v>
          </cell>
          <cell r="AC547">
            <v>0</v>
          </cell>
          <cell r="AD547">
            <v>0</v>
          </cell>
          <cell r="AE547">
            <v>0</v>
          </cell>
          <cell r="AF547">
            <v>0</v>
          </cell>
          <cell r="AG547">
            <v>0</v>
          </cell>
          <cell r="AH547">
            <v>0</v>
          </cell>
          <cell r="AI547">
            <v>0</v>
          </cell>
          <cell r="AJ547">
            <v>0</v>
          </cell>
          <cell r="AK547">
            <v>0</v>
          </cell>
          <cell r="AL547">
            <v>0</v>
          </cell>
          <cell r="AM547">
            <v>0</v>
          </cell>
          <cell r="AN547">
            <v>0</v>
          </cell>
          <cell r="AO547">
            <v>0</v>
          </cell>
          <cell r="AP547">
            <v>0</v>
          </cell>
          <cell r="AQ547">
            <v>0</v>
          </cell>
          <cell r="AR547">
            <v>0</v>
          </cell>
          <cell r="AS547">
            <v>0</v>
          </cell>
          <cell r="AT547">
            <v>0</v>
          </cell>
          <cell r="AU547">
            <v>0</v>
          </cell>
          <cell r="AV547">
            <v>0</v>
          </cell>
          <cell r="AW547">
            <v>0</v>
          </cell>
          <cell r="AX547">
            <v>0</v>
          </cell>
          <cell r="AY547">
            <v>0</v>
          </cell>
          <cell r="AZ547">
            <v>0</v>
          </cell>
          <cell r="BA547">
            <v>0</v>
          </cell>
          <cell r="BB547">
            <v>0</v>
          </cell>
          <cell r="BC547">
            <v>0</v>
          </cell>
          <cell r="BD547">
            <v>0</v>
          </cell>
          <cell r="BE547">
            <v>0</v>
          </cell>
          <cell r="BF547">
            <v>0</v>
          </cell>
          <cell r="BG547">
            <v>0</v>
          </cell>
          <cell r="BH547">
            <v>0</v>
          </cell>
          <cell r="BI547">
            <v>0</v>
          </cell>
          <cell r="BJ547">
            <v>0</v>
          </cell>
          <cell r="BK547">
            <v>0</v>
          </cell>
          <cell r="BL547">
            <v>0</v>
          </cell>
          <cell r="BM547">
            <v>0</v>
          </cell>
          <cell r="BN547">
            <v>0</v>
          </cell>
          <cell r="BO547">
            <v>0</v>
          </cell>
          <cell r="BP547">
            <v>0</v>
          </cell>
          <cell r="BQ547">
            <v>0</v>
          </cell>
          <cell r="BR547">
            <v>0</v>
          </cell>
          <cell r="BS547">
            <v>0</v>
          </cell>
          <cell r="BT547">
            <v>0</v>
          </cell>
          <cell r="BU547">
            <v>0</v>
          </cell>
          <cell r="BV547">
            <v>0</v>
          </cell>
          <cell r="BW547">
            <v>0</v>
          </cell>
          <cell r="BX547">
            <v>0</v>
          </cell>
          <cell r="BY547">
            <v>0</v>
          </cell>
          <cell r="BZ547">
            <v>0</v>
          </cell>
          <cell r="CA547">
            <v>0</v>
          </cell>
          <cell r="CB547">
            <v>0</v>
          </cell>
          <cell r="CC547">
            <v>0</v>
          </cell>
          <cell r="CD547">
            <v>0</v>
          </cell>
          <cell r="CE547">
            <v>0</v>
          </cell>
          <cell r="CF547">
            <v>0</v>
          </cell>
          <cell r="CG547">
            <v>0</v>
          </cell>
          <cell r="CH547">
            <v>0</v>
          </cell>
          <cell r="CI547">
            <v>0</v>
          </cell>
          <cell r="CJ547">
            <v>0</v>
          </cell>
          <cell r="CK547">
            <v>0</v>
          </cell>
          <cell r="CL547">
            <v>0</v>
          </cell>
          <cell r="CM547">
            <v>0</v>
          </cell>
          <cell r="CN547">
            <v>0</v>
          </cell>
          <cell r="CO547">
            <v>0</v>
          </cell>
          <cell r="CP547">
            <v>0</v>
          </cell>
          <cell r="CQ547">
            <v>0</v>
          </cell>
          <cell r="CR547">
            <v>0</v>
          </cell>
          <cell r="CS547">
            <v>0</v>
          </cell>
          <cell r="CT547">
            <v>0</v>
          </cell>
          <cell r="CU547">
            <v>0</v>
          </cell>
          <cell r="CV547">
            <v>0</v>
          </cell>
          <cell r="CW547">
            <v>0</v>
          </cell>
          <cell r="CX547">
            <v>0</v>
          </cell>
          <cell r="CY547">
            <v>0</v>
          </cell>
          <cell r="CZ547">
            <v>0</v>
          </cell>
          <cell r="DA547">
            <v>0</v>
          </cell>
          <cell r="DB547">
            <v>0</v>
          </cell>
          <cell r="DC547">
            <v>0</v>
          </cell>
          <cell r="DD547">
            <v>0</v>
          </cell>
          <cell r="DE547">
            <v>0</v>
          </cell>
          <cell r="DF547">
            <v>0</v>
          </cell>
          <cell r="DG547">
            <v>0</v>
          </cell>
          <cell r="DH547">
            <v>0</v>
          </cell>
          <cell r="DI547">
            <v>0</v>
          </cell>
          <cell r="DJ547">
            <v>0</v>
          </cell>
          <cell r="DK547">
            <v>0</v>
          </cell>
          <cell r="DL547">
            <v>0</v>
          </cell>
          <cell r="DM547">
            <v>0</v>
          </cell>
          <cell r="DN547">
            <v>0</v>
          </cell>
          <cell r="DO547">
            <v>0</v>
          </cell>
          <cell r="DP547">
            <v>0</v>
          </cell>
          <cell r="DQ547">
            <v>0</v>
          </cell>
          <cell r="DR547">
            <v>0</v>
          </cell>
          <cell r="DS547">
            <v>0</v>
          </cell>
          <cell r="DT547">
            <v>0</v>
          </cell>
          <cell r="DU547">
            <v>0</v>
          </cell>
          <cell r="DV547">
            <v>0</v>
          </cell>
          <cell r="DW547">
            <v>0</v>
          </cell>
          <cell r="DX547">
            <v>0</v>
          </cell>
          <cell r="DY547">
            <v>0</v>
          </cell>
          <cell r="DZ547">
            <v>0</v>
          </cell>
          <cell r="EA547">
            <v>0</v>
          </cell>
          <cell r="EB547">
            <v>0</v>
          </cell>
          <cell r="EC547">
            <v>0</v>
          </cell>
          <cell r="ED547">
            <v>0</v>
          </cell>
        </row>
        <row r="548">
          <cell r="F548">
            <v>0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0</v>
          </cell>
          <cell r="AE548">
            <v>0</v>
          </cell>
          <cell r="AF548">
            <v>0</v>
          </cell>
          <cell r="AG548">
            <v>0</v>
          </cell>
          <cell r="AH548">
            <v>0</v>
          </cell>
          <cell r="AI548">
            <v>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  <cell r="AO548">
            <v>0</v>
          </cell>
          <cell r="AP548">
            <v>0</v>
          </cell>
          <cell r="AQ548">
            <v>0</v>
          </cell>
          <cell r="AR548">
            <v>0</v>
          </cell>
          <cell r="AS548">
            <v>0</v>
          </cell>
          <cell r="AT548">
            <v>0</v>
          </cell>
          <cell r="AU548">
            <v>0</v>
          </cell>
          <cell r="AV548">
            <v>0</v>
          </cell>
          <cell r="AW548">
            <v>0</v>
          </cell>
          <cell r="AX548">
            <v>0</v>
          </cell>
          <cell r="AY548">
            <v>0</v>
          </cell>
          <cell r="AZ548">
            <v>0</v>
          </cell>
          <cell r="BA548">
            <v>0</v>
          </cell>
          <cell r="BB548">
            <v>0</v>
          </cell>
          <cell r="BC548">
            <v>0</v>
          </cell>
          <cell r="BD548">
            <v>0</v>
          </cell>
          <cell r="BE548">
            <v>0</v>
          </cell>
          <cell r="BF548">
            <v>0</v>
          </cell>
          <cell r="BG548">
            <v>0</v>
          </cell>
          <cell r="BH548">
            <v>0</v>
          </cell>
          <cell r="BI548">
            <v>0</v>
          </cell>
          <cell r="BJ548">
            <v>0</v>
          </cell>
          <cell r="BK548">
            <v>0</v>
          </cell>
          <cell r="BL548">
            <v>0</v>
          </cell>
          <cell r="BM548">
            <v>0</v>
          </cell>
          <cell r="BN548">
            <v>0</v>
          </cell>
          <cell r="BO548">
            <v>0</v>
          </cell>
          <cell r="BP548">
            <v>0</v>
          </cell>
          <cell r="BQ548">
            <v>0</v>
          </cell>
          <cell r="BR548">
            <v>0</v>
          </cell>
          <cell r="BS548">
            <v>0</v>
          </cell>
          <cell r="BT548">
            <v>0</v>
          </cell>
          <cell r="BU548">
            <v>0</v>
          </cell>
          <cell r="BV548">
            <v>0</v>
          </cell>
          <cell r="BW548">
            <v>0</v>
          </cell>
          <cell r="BX548">
            <v>0</v>
          </cell>
          <cell r="BY548">
            <v>0</v>
          </cell>
          <cell r="BZ548">
            <v>0</v>
          </cell>
          <cell r="CA548">
            <v>0</v>
          </cell>
          <cell r="CB548">
            <v>0</v>
          </cell>
          <cell r="CC548">
            <v>0</v>
          </cell>
          <cell r="CD548">
            <v>0</v>
          </cell>
          <cell r="CE548">
            <v>0</v>
          </cell>
          <cell r="CF548">
            <v>0</v>
          </cell>
          <cell r="CG548">
            <v>0</v>
          </cell>
          <cell r="CH548">
            <v>0</v>
          </cell>
          <cell r="CI548">
            <v>0</v>
          </cell>
          <cell r="CJ548">
            <v>0</v>
          </cell>
          <cell r="CK548">
            <v>0</v>
          </cell>
          <cell r="CL548">
            <v>0</v>
          </cell>
          <cell r="CM548">
            <v>0</v>
          </cell>
          <cell r="CN548">
            <v>0</v>
          </cell>
          <cell r="CO548">
            <v>0</v>
          </cell>
          <cell r="CP548">
            <v>0</v>
          </cell>
          <cell r="CQ548">
            <v>0</v>
          </cell>
          <cell r="CR548">
            <v>0</v>
          </cell>
          <cell r="CS548">
            <v>0</v>
          </cell>
          <cell r="CT548">
            <v>0</v>
          </cell>
          <cell r="CU548">
            <v>0</v>
          </cell>
          <cell r="CV548">
            <v>0</v>
          </cell>
          <cell r="CW548">
            <v>0</v>
          </cell>
          <cell r="CX548">
            <v>0</v>
          </cell>
          <cell r="CY548">
            <v>0</v>
          </cell>
          <cell r="CZ548">
            <v>0</v>
          </cell>
          <cell r="DA548">
            <v>0</v>
          </cell>
          <cell r="DB548">
            <v>0</v>
          </cell>
          <cell r="DC548">
            <v>0</v>
          </cell>
          <cell r="DD548">
            <v>0</v>
          </cell>
          <cell r="DE548">
            <v>0</v>
          </cell>
          <cell r="DF548">
            <v>0</v>
          </cell>
          <cell r="DG548">
            <v>0</v>
          </cell>
          <cell r="DH548">
            <v>0</v>
          </cell>
          <cell r="DI548">
            <v>0</v>
          </cell>
          <cell r="DJ548">
            <v>0</v>
          </cell>
          <cell r="DK548">
            <v>0</v>
          </cell>
          <cell r="DL548">
            <v>0</v>
          </cell>
          <cell r="DM548">
            <v>0</v>
          </cell>
          <cell r="DN548">
            <v>0</v>
          </cell>
          <cell r="DO548">
            <v>0</v>
          </cell>
          <cell r="DP548">
            <v>0</v>
          </cell>
          <cell r="DQ548">
            <v>0</v>
          </cell>
          <cell r="DR548">
            <v>0</v>
          </cell>
          <cell r="DS548">
            <v>0</v>
          </cell>
          <cell r="DT548">
            <v>0</v>
          </cell>
          <cell r="DU548">
            <v>0</v>
          </cell>
          <cell r="DV548">
            <v>0</v>
          </cell>
          <cell r="DW548">
            <v>0</v>
          </cell>
          <cell r="DX548">
            <v>0</v>
          </cell>
          <cell r="DY548">
            <v>0</v>
          </cell>
          <cell r="DZ548">
            <v>0</v>
          </cell>
          <cell r="EA548">
            <v>0</v>
          </cell>
          <cell r="EB548">
            <v>0</v>
          </cell>
          <cell r="EC548">
            <v>0</v>
          </cell>
          <cell r="ED548">
            <v>0</v>
          </cell>
        </row>
        <row r="549">
          <cell r="F549">
            <v>0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0</v>
          </cell>
          <cell r="Q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0</v>
          </cell>
          <cell r="AE549">
            <v>0</v>
          </cell>
          <cell r="AF549">
            <v>0</v>
          </cell>
          <cell r="AG549">
            <v>0</v>
          </cell>
          <cell r="AH549">
            <v>0</v>
          </cell>
          <cell r="AI549">
            <v>0</v>
          </cell>
          <cell r="AJ549">
            <v>0</v>
          </cell>
          <cell r="AK549">
            <v>0</v>
          </cell>
          <cell r="AL549">
            <v>0</v>
          </cell>
          <cell r="AM549">
            <v>0</v>
          </cell>
          <cell r="AN549">
            <v>0</v>
          </cell>
          <cell r="AO549">
            <v>0</v>
          </cell>
          <cell r="AP549">
            <v>0</v>
          </cell>
          <cell r="AQ549">
            <v>0</v>
          </cell>
          <cell r="AR549">
            <v>0</v>
          </cell>
          <cell r="AS549">
            <v>0</v>
          </cell>
          <cell r="AT549">
            <v>0</v>
          </cell>
          <cell r="AU549">
            <v>0</v>
          </cell>
          <cell r="AV549">
            <v>0</v>
          </cell>
          <cell r="AW549">
            <v>0</v>
          </cell>
          <cell r="AX549">
            <v>0</v>
          </cell>
          <cell r="AY549">
            <v>0</v>
          </cell>
          <cell r="AZ549">
            <v>0</v>
          </cell>
          <cell r="BA549">
            <v>0</v>
          </cell>
          <cell r="BB549">
            <v>0</v>
          </cell>
          <cell r="BC549">
            <v>0</v>
          </cell>
          <cell r="BD549">
            <v>0</v>
          </cell>
          <cell r="BE549">
            <v>0</v>
          </cell>
          <cell r="BF549">
            <v>0</v>
          </cell>
          <cell r="BG549">
            <v>0</v>
          </cell>
          <cell r="BH549">
            <v>0</v>
          </cell>
          <cell r="BI549">
            <v>0</v>
          </cell>
          <cell r="BJ549">
            <v>0</v>
          </cell>
          <cell r="BK549">
            <v>0</v>
          </cell>
          <cell r="BL549">
            <v>0</v>
          </cell>
          <cell r="BM549">
            <v>0</v>
          </cell>
          <cell r="BN549">
            <v>0</v>
          </cell>
          <cell r="BO549">
            <v>0</v>
          </cell>
          <cell r="BP549">
            <v>0</v>
          </cell>
          <cell r="BQ549">
            <v>0</v>
          </cell>
          <cell r="BR549">
            <v>0</v>
          </cell>
          <cell r="BS549">
            <v>0</v>
          </cell>
          <cell r="BT549">
            <v>0</v>
          </cell>
          <cell r="BU549">
            <v>0</v>
          </cell>
          <cell r="BV549">
            <v>0</v>
          </cell>
          <cell r="BW549">
            <v>0</v>
          </cell>
          <cell r="BX549">
            <v>0</v>
          </cell>
          <cell r="BY549">
            <v>0</v>
          </cell>
          <cell r="BZ549">
            <v>0</v>
          </cell>
          <cell r="CA549">
            <v>0</v>
          </cell>
          <cell r="CB549">
            <v>0</v>
          </cell>
          <cell r="CC549">
            <v>0</v>
          </cell>
          <cell r="CD549">
            <v>0</v>
          </cell>
          <cell r="CE549">
            <v>0</v>
          </cell>
          <cell r="CF549">
            <v>0</v>
          </cell>
          <cell r="CG549">
            <v>0</v>
          </cell>
          <cell r="CH549">
            <v>0</v>
          </cell>
          <cell r="CI549">
            <v>0</v>
          </cell>
          <cell r="CJ549">
            <v>0</v>
          </cell>
          <cell r="CK549">
            <v>0</v>
          </cell>
          <cell r="CL549">
            <v>0</v>
          </cell>
          <cell r="CM549">
            <v>0</v>
          </cell>
          <cell r="CN549">
            <v>0</v>
          </cell>
          <cell r="CO549">
            <v>0</v>
          </cell>
          <cell r="CP549">
            <v>0</v>
          </cell>
          <cell r="CQ549">
            <v>0</v>
          </cell>
          <cell r="CR549">
            <v>0</v>
          </cell>
          <cell r="CS549">
            <v>0</v>
          </cell>
          <cell r="CT549">
            <v>0</v>
          </cell>
          <cell r="CU549">
            <v>0</v>
          </cell>
          <cell r="CV549">
            <v>0</v>
          </cell>
          <cell r="CW549">
            <v>0</v>
          </cell>
          <cell r="CX549">
            <v>0</v>
          </cell>
          <cell r="CY549">
            <v>0</v>
          </cell>
          <cell r="CZ549">
            <v>0</v>
          </cell>
          <cell r="DA549">
            <v>0</v>
          </cell>
          <cell r="DB549">
            <v>0</v>
          </cell>
          <cell r="DC549">
            <v>0</v>
          </cell>
          <cell r="DD549">
            <v>0</v>
          </cell>
          <cell r="DE549">
            <v>0</v>
          </cell>
          <cell r="DF549">
            <v>0</v>
          </cell>
          <cell r="DG549">
            <v>0</v>
          </cell>
          <cell r="DH549">
            <v>0</v>
          </cell>
          <cell r="DI549">
            <v>0</v>
          </cell>
          <cell r="DJ549">
            <v>0</v>
          </cell>
          <cell r="DK549">
            <v>0</v>
          </cell>
          <cell r="DL549">
            <v>0</v>
          </cell>
          <cell r="DM549">
            <v>0</v>
          </cell>
          <cell r="DN549">
            <v>0</v>
          </cell>
          <cell r="DO549">
            <v>0</v>
          </cell>
          <cell r="DP549">
            <v>0</v>
          </cell>
          <cell r="DQ549">
            <v>0</v>
          </cell>
          <cell r="DR549">
            <v>0</v>
          </cell>
          <cell r="DS549">
            <v>0</v>
          </cell>
          <cell r="DT549">
            <v>0</v>
          </cell>
          <cell r="DU549">
            <v>0</v>
          </cell>
          <cell r="DV549">
            <v>0</v>
          </cell>
          <cell r="DW549">
            <v>0</v>
          </cell>
          <cell r="DX549">
            <v>0</v>
          </cell>
          <cell r="DY549">
            <v>0</v>
          </cell>
          <cell r="DZ549">
            <v>0</v>
          </cell>
          <cell r="EA549">
            <v>0</v>
          </cell>
          <cell r="EB549">
            <v>0</v>
          </cell>
          <cell r="EC549">
            <v>0</v>
          </cell>
          <cell r="ED549">
            <v>0</v>
          </cell>
        </row>
        <row r="550"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0</v>
          </cell>
          <cell r="W550">
            <v>0</v>
          </cell>
          <cell r="X550">
            <v>0</v>
          </cell>
          <cell r="Y550">
            <v>0</v>
          </cell>
          <cell r="Z550">
            <v>0</v>
          </cell>
          <cell r="AA550">
            <v>0</v>
          </cell>
          <cell r="AB550">
            <v>0</v>
          </cell>
          <cell r="AC550">
            <v>0</v>
          </cell>
          <cell r="AD550">
            <v>0</v>
          </cell>
          <cell r="AE550">
            <v>0</v>
          </cell>
          <cell r="AF550">
            <v>0</v>
          </cell>
          <cell r="AG550">
            <v>0</v>
          </cell>
          <cell r="AH550">
            <v>0</v>
          </cell>
          <cell r="AI550">
            <v>0</v>
          </cell>
          <cell r="AJ550">
            <v>0</v>
          </cell>
          <cell r="AK550">
            <v>0</v>
          </cell>
          <cell r="AL550">
            <v>0</v>
          </cell>
          <cell r="AM550">
            <v>0</v>
          </cell>
          <cell r="AN550">
            <v>0</v>
          </cell>
          <cell r="AO550">
            <v>0</v>
          </cell>
          <cell r="AP550">
            <v>0</v>
          </cell>
          <cell r="AQ550">
            <v>0</v>
          </cell>
          <cell r="AR550">
            <v>0</v>
          </cell>
          <cell r="AS550">
            <v>0</v>
          </cell>
          <cell r="AT550">
            <v>0</v>
          </cell>
          <cell r="AU550">
            <v>0</v>
          </cell>
          <cell r="AV550">
            <v>0</v>
          </cell>
          <cell r="AW550">
            <v>0</v>
          </cell>
          <cell r="AX550">
            <v>0</v>
          </cell>
          <cell r="AY550">
            <v>0</v>
          </cell>
          <cell r="AZ550">
            <v>0</v>
          </cell>
          <cell r="BA550">
            <v>0</v>
          </cell>
          <cell r="BB550">
            <v>0</v>
          </cell>
          <cell r="BC550">
            <v>0</v>
          </cell>
          <cell r="BD550">
            <v>0</v>
          </cell>
          <cell r="BE550">
            <v>0</v>
          </cell>
          <cell r="BF550">
            <v>0</v>
          </cell>
          <cell r="BG550">
            <v>0</v>
          </cell>
          <cell r="BH550">
            <v>0</v>
          </cell>
          <cell r="BI550">
            <v>0</v>
          </cell>
          <cell r="BJ550">
            <v>0</v>
          </cell>
          <cell r="BK550">
            <v>0</v>
          </cell>
          <cell r="BL550">
            <v>0</v>
          </cell>
          <cell r="BM550">
            <v>0</v>
          </cell>
          <cell r="BN550">
            <v>0</v>
          </cell>
          <cell r="BO550">
            <v>0</v>
          </cell>
          <cell r="BP550">
            <v>0</v>
          </cell>
          <cell r="BQ550">
            <v>0</v>
          </cell>
          <cell r="BR550">
            <v>0</v>
          </cell>
          <cell r="BS550">
            <v>0</v>
          </cell>
          <cell r="BT550">
            <v>0</v>
          </cell>
          <cell r="BU550">
            <v>0</v>
          </cell>
          <cell r="BV550">
            <v>0</v>
          </cell>
          <cell r="BW550">
            <v>0</v>
          </cell>
          <cell r="BX550">
            <v>0</v>
          </cell>
          <cell r="BY550">
            <v>0</v>
          </cell>
          <cell r="BZ550">
            <v>0</v>
          </cell>
          <cell r="CA550">
            <v>0</v>
          </cell>
          <cell r="CB550">
            <v>0</v>
          </cell>
          <cell r="CC550">
            <v>0</v>
          </cell>
          <cell r="CD550">
            <v>0</v>
          </cell>
          <cell r="CE550">
            <v>0</v>
          </cell>
          <cell r="CF550">
            <v>0</v>
          </cell>
          <cell r="CG550">
            <v>0</v>
          </cell>
          <cell r="CH550">
            <v>0</v>
          </cell>
          <cell r="CI550">
            <v>0</v>
          </cell>
          <cell r="CJ550">
            <v>0</v>
          </cell>
          <cell r="CK550">
            <v>0</v>
          </cell>
          <cell r="CL550">
            <v>0</v>
          </cell>
          <cell r="CM550">
            <v>0</v>
          </cell>
          <cell r="CN550">
            <v>0</v>
          </cell>
          <cell r="CO550">
            <v>0</v>
          </cell>
          <cell r="CP550">
            <v>0</v>
          </cell>
          <cell r="CQ550">
            <v>0</v>
          </cell>
          <cell r="CR550">
            <v>0</v>
          </cell>
          <cell r="CS550">
            <v>0</v>
          </cell>
          <cell r="CT550">
            <v>0</v>
          </cell>
          <cell r="CU550">
            <v>0</v>
          </cell>
          <cell r="CV550">
            <v>0</v>
          </cell>
          <cell r="CW550">
            <v>0</v>
          </cell>
          <cell r="CX550">
            <v>0</v>
          </cell>
          <cell r="CY550">
            <v>0</v>
          </cell>
          <cell r="CZ550">
            <v>0</v>
          </cell>
          <cell r="DA550">
            <v>0</v>
          </cell>
          <cell r="DB550">
            <v>0</v>
          </cell>
          <cell r="DC550">
            <v>0</v>
          </cell>
          <cell r="DD550">
            <v>0</v>
          </cell>
          <cell r="DE550">
            <v>0</v>
          </cell>
          <cell r="DF550">
            <v>0</v>
          </cell>
          <cell r="DG550">
            <v>0</v>
          </cell>
          <cell r="DH550">
            <v>0</v>
          </cell>
          <cell r="DI550">
            <v>0</v>
          </cell>
          <cell r="DJ550">
            <v>0</v>
          </cell>
          <cell r="DK550">
            <v>0</v>
          </cell>
          <cell r="DL550">
            <v>0</v>
          </cell>
          <cell r="DM550">
            <v>0</v>
          </cell>
          <cell r="DN550">
            <v>0</v>
          </cell>
          <cell r="DO550">
            <v>0</v>
          </cell>
          <cell r="DP550">
            <v>0</v>
          </cell>
          <cell r="DQ550">
            <v>0</v>
          </cell>
          <cell r="DR550">
            <v>0</v>
          </cell>
          <cell r="DS550">
            <v>0</v>
          </cell>
          <cell r="DT550">
            <v>0</v>
          </cell>
          <cell r="DU550">
            <v>0</v>
          </cell>
          <cell r="DV550">
            <v>0</v>
          </cell>
          <cell r="DW550">
            <v>0</v>
          </cell>
          <cell r="DX550">
            <v>0</v>
          </cell>
          <cell r="DY550">
            <v>0</v>
          </cell>
          <cell r="DZ550">
            <v>0</v>
          </cell>
          <cell r="EA550">
            <v>0</v>
          </cell>
          <cell r="EB550">
            <v>0</v>
          </cell>
          <cell r="EC550">
            <v>0</v>
          </cell>
          <cell r="ED550">
            <v>0</v>
          </cell>
        </row>
        <row r="552"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  <cell r="R552">
            <v>0</v>
          </cell>
          <cell r="S552">
            <v>0</v>
          </cell>
          <cell r="T552">
            <v>0</v>
          </cell>
          <cell r="U552">
            <v>0</v>
          </cell>
          <cell r="V552">
            <v>0</v>
          </cell>
          <cell r="W552">
            <v>0</v>
          </cell>
          <cell r="X552">
            <v>0</v>
          </cell>
          <cell r="Y552">
            <v>0</v>
          </cell>
          <cell r="Z552">
            <v>0</v>
          </cell>
          <cell r="AA552">
            <v>0</v>
          </cell>
          <cell r="AB552">
            <v>0</v>
          </cell>
          <cell r="AC552">
            <v>0</v>
          </cell>
          <cell r="AD552">
            <v>0</v>
          </cell>
          <cell r="AE552">
            <v>0</v>
          </cell>
          <cell r="AF552">
            <v>0</v>
          </cell>
          <cell r="AG552">
            <v>0</v>
          </cell>
          <cell r="AH552">
            <v>0</v>
          </cell>
          <cell r="AI552">
            <v>0</v>
          </cell>
          <cell r="AJ552">
            <v>0</v>
          </cell>
          <cell r="AK552">
            <v>0</v>
          </cell>
          <cell r="AL552">
            <v>0</v>
          </cell>
          <cell r="AM552">
            <v>0</v>
          </cell>
          <cell r="AN552">
            <v>0</v>
          </cell>
          <cell r="AO552">
            <v>0</v>
          </cell>
          <cell r="AP552">
            <v>0</v>
          </cell>
          <cell r="AQ552">
            <v>0</v>
          </cell>
          <cell r="AR552">
            <v>0</v>
          </cell>
          <cell r="AS552">
            <v>0</v>
          </cell>
          <cell r="AT552">
            <v>0</v>
          </cell>
          <cell r="AU552">
            <v>0</v>
          </cell>
          <cell r="AV552">
            <v>0</v>
          </cell>
          <cell r="AW552">
            <v>0</v>
          </cell>
          <cell r="AX552">
            <v>0</v>
          </cell>
          <cell r="AY552">
            <v>0</v>
          </cell>
          <cell r="AZ552">
            <v>0</v>
          </cell>
          <cell r="BA552">
            <v>0</v>
          </cell>
          <cell r="BB552">
            <v>0</v>
          </cell>
          <cell r="BC552">
            <v>0</v>
          </cell>
          <cell r="BD552">
            <v>0</v>
          </cell>
          <cell r="BE552">
            <v>0</v>
          </cell>
          <cell r="BF552">
            <v>0</v>
          </cell>
          <cell r="BG552">
            <v>0</v>
          </cell>
          <cell r="BH552">
            <v>0</v>
          </cell>
          <cell r="BI552">
            <v>0</v>
          </cell>
          <cell r="BJ552">
            <v>0</v>
          </cell>
          <cell r="BK552">
            <v>0</v>
          </cell>
          <cell r="BL552">
            <v>0</v>
          </cell>
          <cell r="BM552">
            <v>0</v>
          </cell>
          <cell r="BN552">
            <v>0</v>
          </cell>
          <cell r="BO552">
            <v>0</v>
          </cell>
          <cell r="BP552">
            <v>0</v>
          </cell>
          <cell r="BQ552">
            <v>0</v>
          </cell>
          <cell r="BR552">
            <v>0</v>
          </cell>
          <cell r="BS552">
            <v>0</v>
          </cell>
          <cell r="BT552">
            <v>0</v>
          </cell>
          <cell r="BU552">
            <v>0</v>
          </cell>
          <cell r="BV552">
            <v>0</v>
          </cell>
          <cell r="BW552">
            <v>0</v>
          </cell>
          <cell r="BX552">
            <v>0</v>
          </cell>
          <cell r="BY552">
            <v>0</v>
          </cell>
          <cell r="BZ552">
            <v>0</v>
          </cell>
          <cell r="CA552">
            <v>0</v>
          </cell>
          <cell r="CB552">
            <v>0</v>
          </cell>
          <cell r="CC552">
            <v>0</v>
          </cell>
          <cell r="CD552">
            <v>0</v>
          </cell>
          <cell r="CE552">
            <v>0</v>
          </cell>
          <cell r="CF552">
            <v>0</v>
          </cell>
          <cell r="CG552">
            <v>0</v>
          </cell>
          <cell r="CH552">
            <v>0</v>
          </cell>
          <cell r="CI552">
            <v>0</v>
          </cell>
          <cell r="CJ552">
            <v>0</v>
          </cell>
          <cell r="CK552">
            <v>0</v>
          </cell>
          <cell r="CL552">
            <v>0</v>
          </cell>
          <cell r="CM552">
            <v>0</v>
          </cell>
          <cell r="CN552">
            <v>0</v>
          </cell>
          <cell r="CO552">
            <v>0</v>
          </cell>
          <cell r="CP552">
            <v>0</v>
          </cell>
          <cell r="CQ552">
            <v>0</v>
          </cell>
          <cell r="CR552">
            <v>0</v>
          </cell>
          <cell r="CS552">
            <v>0</v>
          </cell>
          <cell r="CT552">
            <v>0</v>
          </cell>
          <cell r="CU552">
            <v>0</v>
          </cell>
          <cell r="CV552">
            <v>0</v>
          </cell>
          <cell r="CW552">
            <v>0</v>
          </cell>
          <cell r="CX552">
            <v>0</v>
          </cell>
          <cell r="CY552">
            <v>0</v>
          </cell>
          <cell r="CZ552">
            <v>0</v>
          </cell>
          <cell r="DA552">
            <v>0</v>
          </cell>
          <cell r="DB552">
            <v>0</v>
          </cell>
          <cell r="DC552">
            <v>0</v>
          </cell>
          <cell r="DD552">
            <v>0</v>
          </cell>
          <cell r="DE552">
            <v>0</v>
          </cell>
          <cell r="DF552">
            <v>0</v>
          </cell>
          <cell r="DG552">
            <v>0</v>
          </cell>
          <cell r="DH552">
            <v>0</v>
          </cell>
          <cell r="DI552">
            <v>0</v>
          </cell>
          <cell r="DJ552">
            <v>0</v>
          </cell>
          <cell r="DK552">
            <v>0</v>
          </cell>
          <cell r="DL552">
            <v>0</v>
          </cell>
          <cell r="DM552">
            <v>0</v>
          </cell>
          <cell r="DN552">
            <v>0</v>
          </cell>
          <cell r="DO552">
            <v>0</v>
          </cell>
          <cell r="DP552">
            <v>0</v>
          </cell>
          <cell r="DQ552">
            <v>0</v>
          </cell>
          <cell r="DR552">
            <v>0</v>
          </cell>
          <cell r="DS552">
            <v>0</v>
          </cell>
          <cell r="DT552">
            <v>0</v>
          </cell>
          <cell r="DU552">
            <v>0</v>
          </cell>
          <cell r="DV552">
            <v>0</v>
          </cell>
          <cell r="DW552">
            <v>0</v>
          </cell>
          <cell r="DX552">
            <v>0</v>
          </cell>
          <cell r="DY552">
            <v>0</v>
          </cell>
          <cell r="DZ552">
            <v>0</v>
          </cell>
          <cell r="EA552">
            <v>0</v>
          </cell>
          <cell r="EB552">
            <v>0</v>
          </cell>
          <cell r="EC552">
            <v>0</v>
          </cell>
          <cell r="ED552">
            <v>0</v>
          </cell>
        </row>
        <row r="555">
          <cell r="F555">
            <v>0</v>
          </cell>
          <cell r="G555">
            <v>0</v>
          </cell>
          <cell r="H555">
            <v>0</v>
          </cell>
          <cell r="I555">
            <v>0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R555">
            <v>0</v>
          </cell>
          <cell r="S555">
            <v>0</v>
          </cell>
          <cell r="T555">
            <v>0</v>
          </cell>
          <cell r="U555">
            <v>0</v>
          </cell>
          <cell r="V555">
            <v>0</v>
          </cell>
          <cell r="W555">
            <v>0</v>
          </cell>
          <cell r="X555">
            <v>0</v>
          </cell>
          <cell r="Y555">
            <v>0</v>
          </cell>
          <cell r="Z555">
            <v>0</v>
          </cell>
          <cell r="AA555">
            <v>0</v>
          </cell>
          <cell r="AB555">
            <v>0</v>
          </cell>
          <cell r="AC555">
            <v>0</v>
          </cell>
          <cell r="AD555">
            <v>0</v>
          </cell>
          <cell r="AE555">
            <v>0</v>
          </cell>
          <cell r="AF555">
            <v>0</v>
          </cell>
          <cell r="AG555">
            <v>0</v>
          </cell>
          <cell r="AH555">
            <v>0</v>
          </cell>
          <cell r="AI555">
            <v>0</v>
          </cell>
          <cell r="AJ555">
            <v>0</v>
          </cell>
          <cell r="AK555">
            <v>0</v>
          </cell>
          <cell r="AL555">
            <v>0</v>
          </cell>
          <cell r="AM555">
            <v>0</v>
          </cell>
          <cell r="AN555">
            <v>0</v>
          </cell>
          <cell r="AO555">
            <v>0</v>
          </cell>
          <cell r="AP555">
            <v>0</v>
          </cell>
          <cell r="AQ555">
            <v>0</v>
          </cell>
          <cell r="AR555">
            <v>0</v>
          </cell>
          <cell r="AS555">
            <v>0</v>
          </cell>
          <cell r="AT555">
            <v>0</v>
          </cell>
          <cell r="AU555">
            <v>0</v>
          </cell>
          <cell r="AV555">
            <v>0</v>
          </cell>
          <cell r="AW555">
            <v>0</v>
          </cell>
          <cell r="AX555">
            <v>0</v>
          </cell>
          <cell r="AY555">
            <v>0</v>
          </cell>
          <cell r="AZ555">
            <v>0</v>
          </cell>
          <cell r="BA555">
            <v>0</v>
          </cell>
          <cell r="BB555">
            <v>0</v>
          </cell>
          <cell r="BC555">
            <v>0</v>
          </cell>
          <cell r="BD555">
            <v>0</v>
          </cell>
          <cell r="BE555">
            <v>0</v>
          </cell>
          <cell r="BF555">
            <v>0</v>
          </cell>
          <cell r="BG555">
            <v>0</v>
          </cell>
          <cell r="BH555">
            <v>0</v>
          </cell>
          <cell r="BI555">
            <v>0</v>
          </cell>
          <cell r="BJ555">
            <v>0</v>
          </cell>
          <cell r="BK555">
            <v>0</v>
          </cell>
          <cell r="BL555">
            <v>0</v>
          </cell>
          <cell r="BM555">
            <v>0</v>
          </cell>
          <cell r="BN555">
            <v>0</v>
          </cell>
          <cell r="BO555">
            <v>0</v>
          </cell>
          <cell r="BP555">
            <v>0</v>
          </cell>
          <cell r="BQ555">
            <v>0</v>
          </cell>
          <cell r="BR555">
            <v>0</v>
          </cell>
          <cell r="BS555">
            <v>0</v>
          </cell>
          <cell r="BT555">
            <v>0</v>
          </cell>
          <cell r="BU555">
            <v>0</v>
          </cell>
          <cell r="BV555">
            <v>0</v>
          </cell>
          <cell r="BW555">
            <v>0</v>
          </cell>
          <cell r="BX555">
            <v>0</v>
          </cell>
          <cell r="BY555">
            <v>0</v>
          </cell>
          <cell r="BZ555">
            <v>0</v>
          </cell>
          <cell r="CA555">
            <v>0</v>
          </cell>
          <cell r="CB555">
            <v>0</v>
          </cell>
          <cell r="CC555">
            <v>0</v>
          </cell>
          <cell r="CD555">
            <v>0</v>
          </cell>
          <cell r="CE555">
            <v>0</v>
          </cell>
          <cell r="CF555">
            <v>0</v>
          </cell>
          <cell r="CG555">
            <v>0</v>
          </cell>
          <cell r="CH555">
            <v>0</v>
          </cell>
          <cell r="CI555">
            <v>0</v>
          </cell>
          <cell r="CJ555">
            <v>0</v>
          </cell>
          <cell r="CK555">
            <v>0</v>
          </cell>
          <cell r="CL555">
            <v>0</v>
          </cell>
          <cell r="CM555">
            <v>0</v>
          </cell>
          <cell r="CN555">
            <v>0</v>
          </cell>
          <cell r="CO555">
            <v>0</v>
          </cell>
          <cell r="CP555">
            <v>0</v>
          </cell>
          <cell r="CQ555">
            <v>0</v>
          </cell>
          <cell r="CR555">
            <v>0</v>
          </cell>
          <cell r="CS555">
            <v>0</v>
          </cell>
          <cell r="CT555">
            <v>0</v>
          </cell>
          <cell r="CU555">
            <v>0</v>
          </cell>
          <cell r="CV555">
            <v>0</v>
          </cell>
          <cell r="CW555">
            <v>0</v>
          </cell>
          <cell r="CX555">
            <v>0</v>
          </cell>
          <cell r="CY555">
            <v>0</v>
          </cell>
          <cell r="CZ555">
            <v>0</v>
          </cell>
          <cell r="DA555">
            <v>0</v>
          </cell>
          <cell r="DB555">
            <v>0</v>
          </cell>
          <cell r="DC555">
            <v>0</v>
          </cell>
          <cell r="DD555">
            <v>0</v>
          </cell>
          <cell r="DE555">
            <v>0</v>
          </cell>
          <cell r="DF555">
            <v>0</v>
          </cell>
          <cell r="DG555">
            <v>0</v>
          </cell>
          <cell r="DH555">
            <v>0</v>
          </cell>
          <cell r="DI555">
            <v>0</v>
          </cell>
          <cell r="DJ555">
            <v>0</v>
          </cell>
          <cell r="DK555">
            <v>0</v>
          </cell>
          <cell r="DL555">
            <v>0</v>
          </cell>
          <cell r="DM555">
            <v>0</v>
          </cell>
          <cell r="DN555">
            <v>0</v>
          </cell>
          <cell r="DO555">
            <v>0</v>
          </cell>
          <cell r="DP555">
            <v>0</v>
          </cell>
          <cell r="DQ555">
            <v>0</v>
          </cell>
          <cell r="DR555">
            <v>0</v>
          </cell>
          <cell r="DS555">
            <v>0</v>
          </cell>
          <cell r="DT555">
            <v>0</v>
          </cell>
          <cell r="DU555">
            <v>0</v>
          </cell>
          <cell r="DV555">
            <v>0</v>
          </cell>
          <cell r="DW555">
            <v>0</v>
          </cell>
          <cell r="DX555">
            <v>0</v>
          </cell>
          <cell r="DY555">
            <v>0</v>
          </cell>
          <cell r="DZ555">
            <v>0</v>
          </cell>
          <cell r="EA555">
            <v>0</v>
          </cell>
          <cell r="EB555">
            <v>0</v>
          </cell>
          <cell r="EC555">
            <v>0</v>
          </cell>
          <cell r="ED555">
            <v>0</v>
          </cell>
        </row>
        <row r="556"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V556">
            <v>0</v>
          </cell>
          <cell r="W556">
            <v>0</v>
          </cell>
          <cell r="X556">
            <v>0</v>
          </cell>
          <cell r="Y556">
            <v>0</v>
          </cell>
          <cell r="Z556">
            <v>0</v>
          </cell>
          <cell r="AA556">
            <v>0</v>
          </cell>
          <cell r="AB556">
            <v>0</v>
          </cell>
          <cell r="AC556">
            <v>0</v>
          </cell>
          <cell r="AD556">
            <v>0</v>
          </cell>
          <cell r="AE556">
            <v>0</v>
          </cell>
          <cell r="AF556">
            <v>0</v>
          </cell>
          <cell r="AG556">
            <v>0</v>
          </cell>
          <cell r="AH556">
            <v>0</v>
          </cell>
          <cell r="AI556">
            <v>0</v>
          </cell>
          <cell r="AJ556">
            <v>0</v>
          </cell>
          <cell r="AK556">
            <v>0</v>
          </cell>
          <cell r="AL556">
            <v>0</v>
          </cell>
          <cell r="AM556">
            <v>0</v>
          </cell>
          <cell r="AN556">
            <v>0</v>
          </cell>
          <cell r="AO556">
            <v>0</v>
          </cell>
          <cell r="AP556">
            <v>0</v>
          </cell>
          <cell r="AQ556">
            <v>0</v>
          </cell>
          <cell r="AR556">
            <v>0</v>
          </cell>
          <cell r="AS556">
            <v>0</v>
          </cell>
          <cell r="AT556">
            <v>0</v>
          </cell>
          <cell r="AU556">
            <v>0</v>
          </cell>
          <cell r="AV556">
            <v>0</v>
          </cell>
          <cell r="AW556">
            <v>0</v>
          </cell>
          <cell r="AX556">
            <v>0</v>
          </cell>
          <cell r="AY556">
            <v>0</v>
          </cell>
          <cell r="AZ556">
            <v>0</v>
          </cell>
          <cell r="BA556">
            <v>0</v>
          </cell>
          <cell r="BB556">
            <v>0</v>
          </cell>
          <cell r="BC556">
            <v>0</v>
          </cell>
          <cell r="BD556">
            <v>0</v>
          </cell>
          <cell r="BE556">
            <v>0</v>
          </cell>
          <cell r="BF556">
            <v>0</v>
          </cell>
          <cell r="BG556">
            <v>0</v>
          </cell>
          <cell r="BH556">
            <v>0</v>
          </cell>
          <cell r="BI556">
            <v>0</v>
          </cell>
          <cell r="BJ556">
            <v>0</v>
          </cell>
          <cell r="BK556">
            <v>0</v>
          </cell>
          <cell r="BL556">
            <v>0</v>
          </cell>
          <cell r="BM556">
            <v>0</v>
          </cell>
          <cell r="BN556">
            <v>0</v>
          </cell>
          <cell r="BO556">
            <v>0</v>
          </cell>
          <cell r="BP556">
            <v>0</v>
          </cell>
          <cell r="BQ556">
            <v>0</v>
          </cell>
          <cell r="BR556">
            <v>0</v>
          </cell>
          <cell r="BS556">
            <v>0</v>
          </cell>
          <cell r="BT556">
            <v>0</v>
          </cell>
          <cell r="BU556">
            <v>0</v>
          </cell>
          <cell r="BV556">
            <v>0</v>
          </cell>
          <cell r="BW556">
            <v>0</v>
          </cell>
          <cell r="BX556">
            <v>0</v>
          </cell>
          <cell r="BY556">
            <v>0</v>
          </cell>
          <cell r="BZ556">
            <v>0</v>
          </cell>
          <cell r="CA556">
            <v>0</v>
          </cell>
          <cell r="CB556">
            <v>0</v>
          </cell>
          <cell r="CC556">
            <v>0</v>
          </cell>
          <cell r="CD556">
            <v>0</v>
          </cell>
          <cell r="CE556">
            <v>0</v>
          </cell>
          <cell r="CF556">
            <v>0</v>
          </cell>
          <cell r="CG556">
            <v>0</v>
          </cell>
          <cell r="CH556">
            <v>0</v>
          </cell>
          <cell r="CI556">
            <v>0</v>
          </cell>
          <cell r="CJ556">
            <v>0</v>
          </cell>
          <cell r="CK556">
            <v>0</v>
          </cell>
          <cell r="CL556">
            <v>0</v>
          </cell>
          <cell r="CM556">
            <v>0</v>
          </cell>
          <cell r="CN556">
            <v>0</v>
          </cell>
          <cell r="CO556">
            <v>0</v>
          </cell>
          <cell r="CP556">
            <v>0</v>
          </cell>
          <cell r="CQ556">
            <v>0</v>
          </cell>
          <cell r="CR556">
            <v>0</v>
          </cell>
          <cell r="CS556">
            <v>0</v>
          </cell>
          <cell r="CT556">
            <v>0</v>
          </cell>
          <cell r="CU556">
            <v>0</v>
          </cell>
          <cell r="CV556">
            <v>0</v>
          </cell>
          <cell r="CW556">
            <v>0</v>
          </cell>
          <cell r="CX556">
            <v>0</v>
          </cell>
          <cell r="CY556">
            <v>0</v>
          </cell>
          <cell r="CZ556">
            <v>0</v>
          </cell>
          <cell r="DA556">
            <v>0</v>
          </cell>
          <cell r="DB556">
            <v>0</v>
          </cell>
          <cell r="DC556">
            <v>0</v>
          </cell>
          <cell r="DD556">
            <v>0</v>
          </cell>
          <cell r="DE556">
            <v>0</v>
          </cell>
          <cell r="DF556">
            <v>0</v>
          </cell>
          <cell r="DG556">
            <v>0</v>
          </cell>
          <cell r="DH556">
            <v>0</v>
          </cell>
          <cell r="DI556">
            <v>0</v>
          </cell>
          <cell r="DJ556">
            <v>0</v>
          </cell>
          <cell r="DK556">
            <v>0</v>
          </cell>
          <cell r="DL556">
            <v>0</v>
          </cell>
          <cell r="DM556">
            <v>0</v>
          </cell>
          <cell r="DN556">
            <v>0</v>
          </cell>
          <cell r="DO556">
            <v>0</v>
          </cell>
          <cell r="DP556">
            <v>0</v>
          </cell>
          <cell r="DQ556">
            <v>0</v>
          </cell>
          <cell r="DR556">
            <v>0</v>
          </cell>
          <cell r="DS556">
            <v>0</v>
          </cell>
          <cell r="DT556">
            <v>0</v>
          </cell>
          <cell r="DU556">
            <v>0</v>
          </cell>
          <cell r="DV556">
            <v>0</v>
          </cell>
          <cell r="DW556">
            <v>0</v>
          </cell>
          <cell r="DX556">
            <v>0</v>
          </cell>
          <cell r="DY556">
            <v>0</v>
          </cell>
          <cell r="DZ556">
            <v>0</v>
          </cell>
          <cell r="EA556">
            <v>0</v>
          </cell>
          <cell r="EB556">
            <v>0</v>
          </cell>
          <cell r="EC556">
            <v>0</v>
          </cell>
          <cell r="ED556">
            <v>0</v>
          </cell>
        </row>
        <row r="557">
          <cell r="F557">
            <v>0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0</v>
          </cell>
          <cell r="V557">
            <v>0</v>
          </cell>
          <cell r="W557">
            <v>0</v>
          </cell>
          <cell r="X557">
            <v>0</v>
          </cell>
          <cell r="Y557">
            <v>0</v>
          </cell>
          <cell r="Z557">
            <v>0</v>
          </cell>
          <cell r="AA557">
            <v>0</v>
          </cell>
          <cell r="AB557">
            <v>0</v>
          </cell>
          <cell r="AC557">
            <v>0</v>
          </cell>
          <cell r="AD557">
            <v>0</v>
          </cell>
          <cell r="AE557">
            <v>0</v>
          </cell>
          <cell r="AF557">
            <v>0</v>
          </cell>
          <cell r="AG557">
            <v>0</v>
          </cell>
          <cell r="AH557">
            <v>0</v>
          </cell>
          <cell r="AI557">
            <v>0</v>
          </cell>
          <cell r="AJ557">
            <v>0</v>
          </cell>
          <cell r="AK557">
            <v>0</v>
          </cell>
          <cell r="AL557">
            <v>0</v>
          </cell>
          <cell r="AM557">
            <v>0</v>
          </cell>
          <cell r="AN557">
            <v>0</v>
          </cell>
          <cell r="AO557">
            <v>0</v>
          </cell>
          <cell r="AP557">
            <v>0</v>
          </cell>
          <cell r="AQ557">
            <v>0</v>
          </cell>
          <cell r="AR557">
            <v>0</v>
          </cell>
          <cell r="AS557">
            <v>0</v>
          </cell>
          <cell r="AT557">
            <v>0</v>
          </cell>
          <cell r="AU557">
            <v>0</v>
          </cell>
          <cell r="AV557">
            <v>0</v>
          </cell>
          <cell r="AW557">
            <v>0</v>
          </cell>
          <cell r="AX557">
            <v>0</v>
          </cell>
          <cell r="AY557">
            <v>0</v>
          </cell>
          <cell r="AZ557">
            <v>0</v>
          </cell>
          <cell r="BA557">
            <v>0</v>
          </cell>
          <cell r="BB557">
            <v>0</v>
          </cell>
          <cell r="BC557">
            <v>0</v>
          </cell>
          <cell r="BD557">
            <v>0</v>
          </cell>
          <cell r="BE557">
            <v>0</v>
          </cell>
          <cell r="BF557">
            <v>0</v>
          </cell>
          <cell r="BG557">
            <v>0</v>
          </cell>
          <cell r="BH557">
            <v>0</v>
          </cell>
          <cell r="BI557">
            <v>0</v>
          </cell>
          <cell r="BJ557">
            <v>0</v>
          </cell>
          <cell r="BK557">
            <v>0</v>
          </cell>
          <cell r="BL557">
            <v>0</v>
          </cell>
          <cell r="BM557">
            <v>0</v>
          </cell>
          <cell r="BN557">
            <v>0</v>
          </cell>
          <cell r="BO557">
            <v>0</v>
          </cell>
          <cell r="BP557">
            <v>0</v>
          </cell>
          <cell r="BQ557">
            <v>0</v>
          </cell>
          <cell r="BR557">
            <v>0</v>
          </cell>
          <cell r="BS557">
            <v>0</v>
          </cell>
          <cell r="BT557">
            <v>0</v>
          </cell>
          <cell r="BU557">
            <v>0</v>
          </cell>
          <cell r="BV557">
            <v>0</v>
          </cell>
          <cell r="BW557">
            <v>0</v>
          </cell>
          <cell r="BX557">
            <v>0</v>
          </cell>
          <cell r="BY557">
            <v>0</v>
          </cell>
          <cell r="BZ557">
            <v>0</v>
          </cell>
          <cell r="CA557">
            <v>0</v>
          </cell>
          <cell r="CB557">
            <v>0</v>
          </cell>
          <cell r="CC557">
            <v>0</v>
          </cell>
          <cell r="CD557">
            <v>0</v>
          </cell>
          <cell r="CE557">
            <v>0</v>
          </cell>
          <cell r="CF557">
            <v>0</v>
          </cell>
          <cell r="CG557">
            <v>0</v>
          </cell>
          <cell r="CH557">
            <v>0</v>
          </cell>
          <cell r="CI557">
            <v>0</v>
          </cell>
          <cell r="CJ557">
            <v>0</v>
          </cell>
          <cell r="CK557">
            <v>0</v>
          </cell>
          <cell r="CL557">
            <v>0</v>
          </cell>
          <cell r="CM557">
            <v>0</v>
          </cell>
          <cell r="CN557">
            <v>0</v>
          </cell>
          <cell r="CO557">
            <v>0</v>
          </cell>
          <cell r="CP557">
            <v>0</v>
          </cell>
          <cell r="CQ557">
            <v>0</v>
          </cell>
          <cell r="CR557">
            <v>0</v>
          </cell>
          <cell r="CS557">
            <v>0</v>
          </cell>
          <cell r="CT557">
            <v>0</v>
          </cell>
          <cell r="CU557">
            <v>0</v>
          </cell>
          <cell r="CV557">
            <v>0</v>
          </cell>
          <cell r="CW557">
            <v>0</v>
          </cell>
          <cell r="CX557">
            <v>0</v>
          </cell>
          <cell r="CY557">
            <v>0</v>
          </cell>
          <cell r="CZ557">
            <v>0</v>
          </cell>
          <cell r="DA557">
            <v>0</v>
          </cell>
          <cell r="DB557">
            <v>0</v>
          </cell>
          <cell r="DC557">
            <v>0</v>
          </cell>
          <cell r="DD557">
            <v>0</v>
          </cell>
          <cell r="DE557">
            <v>0</v>
          </cell>
          <cell r="DF557">
            <v>0</v>
          </cell>
          <cell r="DG557">
            <v>0</v>
          </cell>
          <cell r="DH557">
            <v>0</v>
          </cell>
          <cell r="DI557">
            <v>0</v>
          </cell>
          <cell r="DJ557">
            <v>0</v>
          </cell>
          <cell r="DK557">
            <v>0</v>
          </cell>
          <cell r="DL557">
            <v>0</v>
          </cell>
          <cell r="DM557">
            <v>0</v>
          </cell>
          <cell r="DN557">
            <v>0</v>
          </cell>
          <cell r="DO557">
            <v>0</v>
          </cell>
          <cell r="DP557">
            <v>0</v>
          </cell>
          <cell r="DQ557">
            <v>0</v>
          </cell>
          <cell r="DR557">
            <v>0</v>
          </cell>
          <cell r="DS557">
            <v>0</v>
          </cell>
          <cell r="DT557">
            <v>0</v>
          </cell>
          <cell r="DU557">
            <v>0</v>
          </cell>
          <cell r="DV557">
            <v>0</v>
          </cell>
          <cell r="DW557">
            <v>0</v>
          </cell>
          <cell r="DX557">
            <v>0</v>
          </cell>
          <cell r="DY557">
            <v>0</v>
          </cell>
          <cell r="DZ557">
            <v>0</v>
          </cell>
          <cell r="EA557">
            <v>0</v>
          </cell>
          <cell r="EB557">
            <v>0</v>
          </cell>
          <cell r="EC557">
            <v>0</v>
          </cell>
          <cell r="ED557">
            <v>0</v>
          </cell>
        </row>
        <row r="558"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  <cell r="V558">
            <v>0</v>
          </cell>
          <cell r="W558">
            <v>0</v>
          </cell>
          <cell r="X558">
            <v>0</v>
          </cell>
          <cell r="Y558">
            <v>0</v>
          </cell>
          <cell r="Z558">
            <v>0</v>
          </cell>
          <cell r="AA558">
            <v>0</v>
          </cell>
          <cell r="AB558">
            <v>0</v>
          </cell>
          <cell r="AC558">
            <v>0</v>
          </cell>
          <cell r="AD558">
            <v>0</v>
          </cell>
          <cell r="AE558">
            <v>0</v>
          </cell>
          <cell r="AF558">
            <v>0</v>
          </cell>
          <cell r="AG558">
            <v>0</v>
          </cell>
          <cell r="AH558">
            <v>0</v>
          </cell>
          <cell r="AI558">
            <v>0</v>
          </cell>
          <cell r="AJ558">
            <v>0</v>
          </cell>
          <cell r="AK558">
            <v>0</v>
          </cell>
          <cell r="AL558">
            <v>0</v>
          </cell>
          <cell r="AM558">
            <v>0</v>
          </cell>
          <cell r="AN558">
            <v>0</v>
          </cell>
          <cell r="AO558">
            <v>0</v>
          </cell>
          <cell r="AP558">
            <v>0</v>
          </cell>
          <cell r="AQ558">
            <v>0</v>
          </cell>
          <cell r="AR558">
            <v>0</v>
          </cell>
          <cell r="AS558">
            <v>0</v>
          </cell>
          <cell r="AT558">
            <v>0</v>
          </cell>
          <cell r="AU558">
            <v>0</v>
          </cell>
          <cell r="AV558">
            <v>0</v>
          </cell>
          <cell r="AW558">
            <v>0</v>
          </cell>
          <cell r="AX558">
            <v>0</v>
          </cell>
          <cell r="AY558">
            <v>0</v>
          </cell>
          <cell r="AZ558">
            <v>0</v>
          </cell>
          <cell r="BA558">
            <v>0</v>
          </cell>
          <cell r="BB558">
            <v>0</v>
          </cell>
          <cell r="BC558">
            <v>0</v>
          </cell>
          <cell r="BD558">
            <v>0</v>
          </cell>
          <cell r="BE558">
            <v>0</v>
          </cell>
          <cell r="BF558">
            <v>0</v>
          </cell>
          <cell r="BG558">
            <v>0</v>
          </cell>
          <cell r="BH558">
            <v>0</v>
          </cell>
          <cell r="BI558">
            <v>0</v>
          </cell>
          <cell r="BJ558">
            <v>0</v>
          </cell>
          <cell r="BK558">
            <v>0</v>
          </cell>
          <cell r="BL558">
            <v>0</v>
          </cell>
          <cell r="BM558">
            <v>0</v>
          </cell>
          <cell r="BN558">
            <v>0</v>
          </cell>
          <cell r="BO558">
            <v>0</v>
          </cell>
          <cell r="BP558">
            <v>0</v>
          </cell>
          <cell r="BQ558">
            <v>0</v>
          </cell>
          <cell r="BR558">
            <v>0</v>
          </cell>
          <cell r="BS558">
            <v>0</v>
          </cell>
          <cell r="BT558">
            <v>0</v>
          </cell>
          <cell r="BU558">
            <v>0</v>
          </cell>
          <cell r="BV558">
            <v>0</v>
          </cell>
          <cell r="BW558">
            <v>0</v>
          </cell>
          <cell r="BX558">
            <v>0</v>
          </cell>
          <cell r="BY558">
            <v>0</v>
          </cell>
          <cell r="BZ558">
            <v>0</v>
          </cell>
          <cell r="CA558">
            <v>0</v>
          </cell>
          <cell r="CB558">
            <v>0</v>
          </cell>
          <cell r="CC558">
            <v>0</v>
          </cell>
          <cell r="CD558">
            <v>0</v>
          </cell>
          <cell r="CE558">
            <v>0</v>
          </cell>
          <cell r="CF558">
            <v>0</v>
          </cell>
          <cell r="CG558">
            <v>0</v>
          </cell>
          <cell r="CH558">
            <v>0</v>
          </cell>
          <cell r="CI558">
            <v>0</v>
          </cell>
          <cell r="CJ558">
            <v>0</v>
          </cell>
          <cell r="CK558">
            <v>0</v>
          </cell>
          <cell r="CL558">
            <v>0</v>
          </cell>
          <cell r="CM558">
            <v>0</v>
          </cell>
          <cell r="CN558">
            <v>0</v>
          </cell>
          <cell r="CO558">
            <v>0</v>
          </cell>
          <cell r="CP558">
            <v>0</v>
          </cell>
          <cell r="CQ558">
            <v>0</v>
          </cell>
          <cell r="CR558">
            <v>0</v>
          </cell>
          <cell r="CS558">
            <v>0</v>
          </cell>
          <cell r="CT558">
            <v>0</v>
          </cell>
          <cell r="CU558">
            <v>0</v>
          </cell>
          <cell r="CV558">
            <v>0</v>
          </cell>
          <cell r="CW558">
            <v>0</v>
          </cell>
          <cell r="CX558">
            <v>0</v>
          </cell>
          <cell r="CY558">
            <v>0</v>
          </cell>
          <cell r="CZ558">
            <v>0</v>
          </cell>
          <cell r="DA558">
            <v>0</v>
          </cell>
          <cell r="DB558">
            <v>0</v>
          </cell>
          <cell r="DC558">
            <v>0</v>
          </cell>
          <cell r="DD558">
            <v>0</v>
          </cell>
          <cell r="DE558">
            <v>0</v>
          </cell>
          <cell r="DF558">
            <v>0</v>
          </cell>
          <cell r="DG558">
            <v>0</v>
          </cell>
          <cell r="DH558">
            <v>0</v>
          </cell>
          <cell r="DI558">
            <v>0</v>
          </cell>
          <cell r="DJ558">
            <v>0</v>
          </cell>
          <cell r="DK558">
            <v>0</v>
          </cell>
          <cell r="DL558">
            <v>0</v>
          </cell>
          <cell r="DM558">
            <v>0</v>
          </cell>
          <cell r="DN558">
            <v>0</v>
          </cell>
          <cell r="DO558">
            <v>0</v>
          </cell>
          <cell r="DP558">
            <v>0</v>
          </cell>
          <cell r="DQ558">
            <v>0</v>
          </cell>
          <cell r="DR558">
            <v>0</v>
          </cell>
          <cell r="DS558">
            <v>0</v>
          </cell>
          <cell r="DT558">
            <v>0</v>
          </cell>
          <cell r="DU558">
            <v>0</v>
          </cell>
          <cell r="DV558">
            <v>0</v>
          </cell>
          <cell r="DW558">
            <v>0</v>
          </cell>
          <cell r="DX558">
            <v>0</v>
          </cell>
          <cell r="DY558">
            <v>0</v>
          </cell>
          <cell r="DZ558">
            <v>0</v>
          </cell>
          <cell r="EA558">
            <v>0</v>
          </cell>
          <cell r="EB558">
            <v>0</v>
          </cell>
          <cell r="EC558">
            <v>0</v>
          </cell>
          <cell r="ED558">
            <v>0</v>
          </cell>
        </row>
        <row r="559"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V559">
            <v>0</v>
          </cell>
          <cell r="W559">
            <v>0</v>
          </cell>
          <cell r="X559">
            <v>0</v>
          </cell>
          <cell r="Y559">
            <v>0</v>
          </cell>
          <cell r="Z559">
            <v>0</v>
          </cell>
          <cell r="AA559">
            <v>0</v>
          </cell>
          <cell r="AB559">
            <v>0</v>
          </cell>
          <cell r="AC559">
            <v>0</v>
          </cell>
          <cell r="AD559">
            <v>0</v>
          </cell>
          <cell r="AE559">
            <v>0</v>
          </cell>
          <cell r="AF559">
            <v>0</v>
          </cell>
          <cell r="AG559">
            <v>0</v>
          </cell>
          <cell r="AH559">
            <v>0</v>
          </cell>
          <cell r="AI559">
            <v>0</v>
          </cell>
          <cell r="AJ559">
            <v>0</v>
          </cell>
          <cell r="AK559">
            <v>0</v>
          </cell>
          <cell r="AL559">
            <v>0</v>
          </cell>
          <cell r="AM559">
            <v>0</v>
          </cell>
          <cell r="AN559">
            <v>0</v>
          </cell>
          <cell r="AO559">
            <v>0</v>
          </cell>
          <cell r="AP559">
            <v>0</v>
          </cell>
          <cell r="AQ559">
            <v>0</v>
          </cell>
          <cell r="AR559">
            <v>0</v>
          </cell>
          <cell r="AS559">
            <v>0</v>
          </cell>
          <cell r="AT559">
            <v>0</v>
          </cell>
          <cell r="AU559">
            <v>0</v>
          </cell>
          <cell r="AV559">
            <v>0</v>
          </cell>
          <cell r="AW559">
            <v>0</v>
          </cell>
          <cell r="AX559">
            <v>0</v>
          </cell>
          <cell r="AY559">
            <v>0</v>
          </cell>
          <cell r="AZ559">
            <v>0</v>
          </cell>
          <cell r="BA559">
            <v>0</v>
          </cell>
          <cell r="BB559">
            <v>0</v>
          </cell>
          <cell r="BC559">
            <v>0</v>
          </cell>
          <cell r="BD559">
            <v>0</v>
          </cell>
          <cell r="BE559">
            <v>0</v>
          </cell>
          <cell r="BF559">
            <v>0</v>
          </cell>
          <cell r="BG559">
            <v>0</v>
          </cell>
          <cell r="BH559">
            <v>0</v>
          </cell>
          <cell r="BI559">
            <v>0</v>
          </cell>
          <cell r="BJ559">
            <v>0</v>
          </cell>
          <cell r="BK559">
            <v>0</v>
          </cell>
          <cell r="BL559">
            <v>0</v>
          </cell>
          <cell r="BM559">
            <v>0</v>
          </cell>
          <cell r="BN559">
            <v>0</v>
          </cell>
          <cell r="BO559">
            <v>0</v>
          </cell>
          <cell r="BP559">
            <v>0</v>
          </cell>
          <cell r="BQ559">
            <v>0</v>
          </cell>
          <cell r="BR559">
            <v>0</v>
          </cell>
          <cell r="BS559">
            <v>0</v>
          </cell>
          <cell r="BT559">
            <v>0</v>
          </cell>
          <cell r="BU559">
            <v>0</v>
          </cell>
          <cell r="BV559">
            <v>0</v>
          </cell>
          <cell r="BW559">
            <v>0</v>
          </cell>
          <cell r="BX559">
            <v>0</v>
          </cell>
          <cell r="BY559">
            <v>0</v>
          </cell>
          <cell r="BZ559">
            <v>0</v>
          </cell>
          <cell r="CA559">
            <v>0</v>
          </cell>
          <cell r="CB559">
            <v>0</v>
          </cell>
          <cell r="CC559">
            <v>0</v>
          </cell>
          <cell r="CD559">
            <v>0</v>
          </cell>
          <cell r="CE559">
            <v>0</v>
          </cell>
          <cell r="CF559">
            <v>0</v>
          </cell>
          <cell r="CG559">
            <v>0</v>
          </cell>
          <cell r="CH559">
            <v>0</v>
          </cell>
          <cell r="CI559">
            <v>0</v>
          </cell>
          <cell r="CJ559">
            <v>0</v>
          </cell>
          <cell r="CK559">
            <v>0</v>
          </cell>
          <cell r="CL559">
            <v>0</v>
          </cell>
          <cell r="CM559">
            <v>0</v>
          </cell>
          <cell r="CN559">
            <v>0</v>
          </cell>
          <cell r="CO559">
            <v>0</v>
          </cell>
          <cell r="CP559">
            <v>0</v>
          </cell>
          <cell r="CQ559">
            <v>0</v>
          </cell>
          <cell r="CR559">
            <v>0</v>
          </cell>
          <cell r="CS559">
            <v>0</v>
          </cell>
          <cell r="CT559">
            <v>0</v>
          </cell>
          <cell r="CU559">
            <v>0</v>
          </cell>
          <cell r="CV559">
            <v>0</v>
          </cell>
          <cell r="CW559">
            <v>0</v>
          </cell>
          <cell r="CX559">
            <v>0</v>
          </cell>
          <cell r="CY559">
            <v>0</v>
          </cell>
          <cell r="CZ559">
            <v>0</v>
          </cell>
          <cell r="DA559">
            <v>0</v>
          </cell>
          <cell r="DB559">
            <v>0</v>
          </cell>
          <cell r="DC559">
            <v>0</v>
          </cell>
          <cell r="DD559">
            <v>0</v>
          </cell>
          <cell r="DE559">
            <v>0</v>
          </cell>
          <cell r="DF559">
            <v>0</v>
          </cell>
          <cell r="DG559">
            <v>0</v>
          </cell>
          <cell r="DH559">
            <v>0</v>
          </cell>
          <cell r="DI559">
            <v>0</v>
          </cell>
          <cell r="DJ559">
            <v>0</v>
          </cell>
          <cell r="DK559">
            <v>0</v>
          </cell>
          <cell r="DL559">
            <v>0</v>
          </cell>
          <cell r="DM559">
            <v>0</v>
          </cell>
          <cell r="DN559">
            <v>0</v>
          </cell>
          <cell r="DO559">
            <v>0</v>
          </cell>
          <cell r="DP559">
            <v>0</v>
          </cell>
          <cell r="DQ559">
            <v>0</v>
          </cell>
          <cell r="DR559">
            <v>0</v>
          </cell>
          <cell r="DS559">
            <v>0</v>
          </cell>
          <cell r="DT559">
            <v>0</v>
          </cell>
          <cell r="DU559">
            <v>0</v>
          </cell>
          <cell r="DV559">
            <v>0</v>
          </cell>
          <cell r="DW559">
            <v>0</v>
          </cell>
          <cell r="DX559">
            <v>0</v>
          </cell>
          <cell r="DY559">
            <v>0</v>
          </cell>
          <cell r="DZ559">
            <v>0</v>
          </cell>
          <cell r="EA559">
            <v>0</v>
          </cell>
          <cell r="EB559">
            <v>0</v>
          </cell>
          <cell r="EC559">
            <v>0</v>
          </cell>
          <cell r="ED559">
            <v>0</v>
          </cell>
        </row>
        <row r="560"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0</v>
          </cell>
          <cell r="V560">
            <v>0</v>
          </cell>
          <cell r="W560">
            <v>0</v>
          </cell>
          <cell r="X560">
            <v>0</v>
          </cell>
          <cell r="Y560">
            <v>0</v>
          </cell>
          <cell r="Z560">
            <v>0</v>
          </cell>
          <cell r="AA560">
            <v>0</v>
          </cell>
          <cell r="AB560">
            <v>0</v>
          </cell>
          <cell r="AC560">
            <v>0</v>
          </cell>
          <cell r="AD560">
            <v>0</v>
          </cell>
          <cell r="AE560">
            <v>0</v>
          </cell>
          <cell r="AF560">
            <v>0</v>
          </cell>
          <cell r="AG560">
            <v>0</v>
          </cell>
          <cell r="AH560">
            <v>0</v>
          </cell>
          <cell r="AI560">
            <v>0</v>
          </cell>
          <cell r="AJ560">
            <v>0</v>
          </cell>
          <cell r="AK560">
            <v>0</v>
          </cell>
          <cell r="AL560">
            <v>0</v>
          </cell>
          <cell r="AM560">
            <v>0</v>
          </cell>
          <cell r="AN560">
            <v>0</v>
          </cell>
          <cell r="AO560">
            <v>0</v>
          </cell>
          <cell r="AP560">
            <v>0</v>
          </cell>
          <cell r="AQ560">
            <v>0</v>
          </cell>
          <cell r="AR560">
            <v>0</v>
          </cell>
          <cell r="AS560">
            <v>0</v>
          </cell>
          <cell r="AT560">
            <v>0</v>
          </cell>
          <cell r="AU560">
            <v>0</v>
          </cell>
          <cell r="AV560">
            <v>0</v>
          </cell>
          <cell r="AW560">
            <v>0</v>
          </cell>
          <cell r="AX560">
            <v>0</v>
          </cell>
          <cell r="AY560">
            <v>0</v>
          </cell>
          <cell r="AZ560">
            <v>0</v>
          </cell>
          <cell r="BA560">
            <v>0</v>
          </cell>
          <cell r="BB560">
            <v>0</v>
          </cell>
          <cell r="BC560">
            <v>0</v>
          </cell>
          <cell r="BD560">
            <v>0</v>
          </cell>
          <cell r="BE560">
            <v>0</v>
          </cell>
          <cell r="BF560">
            <v>0</v>
          </cell>
          <cell r="BG560">
            <v>0</v>
          </cell>
          <cell r="BH560">
            <v>0</v>
          </cell>
          <cell r="BI560">
            <v>0</v>
          </cell>
          <cell r="BJ560">
            <v>0</v>
          </cell>
          <cell r="BK560">
            <v>0</v>
          </cell>
          <cell r="BL560">
            <v>0</v>
          </cell>
          <cell r="BM560">
            <v>0</v>
          </cell>
          <cell r="BN560">
            <v>0</v>
          </cell>
          <cell r="BO560">
            <v>0</v>
          </cell>
          <cell r="BP560">
            <v>0</v>
          </cell>
          <cell r="BQ560">
            <v>0</v>
          </cell>
          <cell r="BR560">
            <v>0</v>
          </cell>
          <cell r="BS560">
            <v>0</v>
          </cell>
          <cell r="BT560">
            <v>0</v>
          </cell>
          <cell r="BU560">
            <v>0</v>
          </cell>
          <cell r="BV560">
            <v>0</v>
          </cell>
          <cell r="BW560">
            <v>0</v>
          </cell>
          <cell r="BX560">
            <v>0</v>
          </cell>
          <cell r="BY560">
            <v>0</v>
          </cell>
          <cell r="BZ560">
            <v>0</v>
          </cell>
          <cell r="CA560">
            <v>0</v>
          </cell>
          <cell r="CB560">
            <v>0</v>
          </cell>
          <cell r="CC560">
            <v>0</v>
          </cell>
          <cell r="CD560">
            <v>0</v>
          </cell>
          <cell r="CE560">
            <v>0</v>
          </cell>
          <cell r="CF560">
            <v>0</v>
          </cell>
          <cell r="CG560">
            <v>0</v>
          </cell>
          <cell r="CH560">
            <v>0</v>
          </cell>
          <cell r="CI560">
            <v>0</v>
          </cell>
          <cell r="CJ560">
            <v>0</v>
          </cell>
          <cell r="CK560">
            <v>0</v>
          </cell>
          <cell r="CL560">
            <v>0</v>
          </cell>
          <cell r="CM560">
            <v>0</v>
          </cell>
          <cell r="CN560">
            <v>0</v>
          </cell>
          <cell r="CO560">
            <v>0</v>
          </cell>
          <cell r="CP560">
            <v>0</v>
          </cell>
          <cell r="CQ560">
            <v>0</v>
          </cell>
          <cell r="CR560">
            <v>0</v>
          </cell>
          <cell r="CS560">
            <v>0</v>
          </cell>
          <cell r="CT560">
            <v>0</v>
          </cell>
          <cell r="CU560">
            <v>0</v>
          </cell>
          <cell r="CV560">
            <v>0</v>
          </cell>
          <cell r="CW560">
            <v>0</v>
          </cell>
          <cell r="CX560">
            <v>0</v>
          </cell>
          <cell r="CY560">
            <v>0</v>
          </cell>
          <cell r="CZ560">
            <v>0</v>
          </cell>
          <cell r="DA560">
            <v>0</v>
          </cell>
          <cell r="DB560">
            <v>0</v>
          </cell>
          <cell r="DC560">
            <v>0</v>
          </cell>
          <cell r="DD560">
            <v>0</v>
          </cell>
          <cell r="DE560">
            <v>0</v>
          </cell>
          <cell r="DF560">
            <v>0</v>
          </cell>
          <cell r="DG560">
            <v>0</v>
          </cell>
          <cell r="DH560">
            <v>0</v>
          </cell>
          <cell r="DI560">
            <v>0</v>
          </cell>
          <cell r="DJ560">
            <v>0</v>
          </cell>
          <cell r="DK560">
            <v>0</v>
          </cell>
          <cell r="DL560">
            <v>0</v>
          </cell>
          <cell r="DM560">
            <v>0</v>
          </cell>
          <cell r="DN560">
            <v>0</v>
          </cell>
          <cell r="DO560">
            <v>0</v>
          </cell>
          <cell r="DP560">
            <v>0</v>
          </cell>
          <cell r="DQ560">
            <v>0</v>
          </cell>
          <cell r="DR560">
            <v>0</v>
          </cell>
          <cell r="DS560">
            <v>0</v>
          </cell>
          <cell r="DT560">
            <v>0</v>
          </cell>
          <cell r="DU560">
            <v>0</v>
          </cell>
          <cell r="DV560">
            <v>0</v>
          </cell>
          <cell r="DW560">
            <v>0</v>
          </cell>
          <cell r="DX560">
            <v>0</v>
          </cell>
          <cell r="DY560">
            <v>0</v>
          </cell>
          <cell r="DZ560">
            <v>0</v>
          </cell>
          <cell r="EA560">
            <v>0</v>
          </cell>
          <cell r="EB560">
            <v>0</v>
          </cell>
          <cell r="EC560">
            <v>0</v>
          </cell>
          <cell r="ED560">
            <v>0</v>
          </cell>
        </row>
        <row r="561"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  <cell r="W561">
            <v>0</v>
          </cell>
          <cell r="X561">
            <v>0</v>
          </cell>
          <cell r="Y561">
            <v>0</v>
          </cell>
          <cell r="Z561">
            <v>0</v>
          </cell>
          <cell r="AA561">
            <v>0</v>
          </cell>
          <cell r="AB561">
            <v>0</v>
          </cell>
          <cell r="AC561">
            <v>0</v>
          </cell>
          <cell r="AD561">
            <v>0</v>
          </cell>
          <cell r="AE561">
            <v>0</v>
          </cell>
          <cell r="AF561">
            <v>0</v>
          </cell>
          <cell r="AG561">
            <v>0</v>
          </cell>
          <cell r="AH561">
            <v>0</v>
          </cell>
          <cell r="AI561">
            <v>0</v>
          </cell>
          <cell r="AJ561">
            <v>0</v>
          </cell>
          <cell r="AK561">
            <v>0</v>
          </cell>
          <cell r="AL561">
            <v>0</v>
          </cell>
          <cell r="AM561">
            <v>0</v>
          </cell>
          <cell r="AN561">
            <v>0</v>
          </cell>
          <cell r="AO561">
            <v>0</v>
          </cell>
          <cell r="AP561">
            <v>0</v>
          </cell>
          <cell r="AQ561">
            <v>0</v>
          </cell>
          <cell r="AR561">
            <v>0</v>
          </cell>
          <cell r="AS561">
            <v>0</v>
          </cell>
          <cell r="AT561">
            <v>0</v>
          </cell>
          <cell r="AU561">
            <v>0</v>
          </cell>
          <cell r="AV561">
            <v>0</v>
          </cell>
          <cell r="AW561">
            <v>0</v>
          </cell>
          <cell r="AX561">
            <v>0</v>
          </cell>
          <cell r="AY561">
            <v>0</v>
          </cell>
          <cell r="AZ561">
            <v>0</v>
          </cell>
          <cell r="BA561">
            <v>0</v>
          </cell>
          <cell r="BB561">
            <v>0</v>
          </cell>
          <cell r="BC561">
            <v>0</v>
          </cell>
          <cell r="BD561">
            <v>0</v>
          </cell>
          <cell r="BE561">
            <v>0</v>
          </cell>
          <cell r="BF561">
            <v>0</v>
          </cell>
          <cell r="BG561">
            <v>0</v>
          </cell>
          <cell r="BH561">
            <v>0</v>
          </cell>
          <cell r="BI561">
            <v>0</v>
          </cell>
          <cell r="BJ561">
            <v>0</v>
          </cell>
          <cell r="BK561">
            <v>0</v>
          </cell>
          <cell r="BL561">
            <v>0</v>
          </cell>
          <cell r="BM561">
            <v>0</v>
          </cell>
          <cell r="BN561">
            <v>0</v>
          </cell>
          <cell r="BO561">
            <v>0</v>
          </cell>
          <cell r="BP561">
            <v>0</v>
          </cell>
          <cell r="BQ561">
            <v>0</v>
          </cell>
          <cell r="BR561">
            <v>0</v>
          </cell>
          <cell r="BS561">
            <v>0</v>
          </cell>
          <cell r="BT561">
            <v>0</v>
          </cell>
          <cell r="BU561">
            <v>0</v>
          </cell>
          <cell r="BV561">
            <v>0</v>
          </cell>
          <cell r="BW561">
            <v>0</v>
          </cell>
          <cell r="BX561">
            <v>0</v>
          </cell>
          <cell r="BY561">
            <v>0</v>
          </cell>
          <cell r="BZ561">
            <v>0</v>
          </cell>
          <cell r="CA561">
            <v>0</v>
          </cell>
          <cell r="CB561">
            <v>0</v>
          </cell>
          <cell r="CC561">
            <v>0</v>
          </cell>
          <cell r="CD561">
            <v>0</v>
          </cell>
          <cell r="CE561">
            <v>0</v>
          </cell>
          <cell r="CF561">
            <v>0</v>
          </cell>
          <cell r="CG561">
            <v>0</v>
          </cell>
          <cell r="CH561">
            <v>0</v>
          </cell>
          <cell r="CI561">
            <v>0</v>
          </cell>
          <cell r="CJ561">
            <v>0</v>
          </cell>
          <cell r="CK561">
            <v>0</v>
          </cell>
          <cell r="CL561">
            <v>0</v>
          </cell>
          <cell r="CM561">
            <v>0</v>
          </cell>
          <cell r="CN561">
            <v>0</v>
          </cell>
          <cell r="CO561">
            <v>0</v>
          </cell>
          <cell r="CP561">
            <v>0</v>
          </cell>
          <cell r="CQ561">
            <v>0</v>
          </cell>
          <cell r="CR561">
            <v>0</v>
          </cell>
          <cell r="CS561">
            <v>0</v>
          </cell>
          <cell r="CT561">
            <v>0</v>
          </cell>
          <cell r="CU561">
            <v>0</v>
          </cell>
          <cell r="CV561">
            <v>0</v>
          </cell>
          <cell r="CW561">
            <v>0</v>
          </cell>
          <cell r="CX561">
            <v>0</v>
          </cell>
          <cell r="CY561">
            <v>0</v>
          </cell>
          <cell r="CZ561">
            <v>0</v>
          </cell>
          <cell r="DA561">
            <v>0</v>
          </cell>
          <cell r="DB561">
            <v>0</v>
          </cell>
          <cell r="DC561">
            <v>0</v>
          </cell>
          <cell r="DD561">
            <v>0</v>
          </cell>
          <cell r="DE561">
            <v>0</v>
          </cell>
          <cell r="DF561">
            <v>0</v>
          </cell>
          <cell r="DG561">
            <v>0</v>
          </cell>
          <cell r="DH561">
            <v>0</v>
          </cell>
          <cell r="DI561">
            <v>0</v>
          </cell>
          <cell r="DJ561">
            <v>0</v>
          </cell>
          <cell r="DK561">
            <v>0</v>
          </cell>
          <cell r="DL561">
            <v>0</v>
          </cell>
          <cell r="DM561">
            <v>0</v>
          </cell>
          <cell r="DN561">
            <v>0</v>
          </cell>
          <cell r="DO561">
            <v>0</v>
          </cell>
          <cell r="DP561">
            <v>0</v>
          </cell>
          <cell r="DQ561">
            <v>0</v>
          </cell>
          <cell r="DR561">
            <v>0</v>
          </cell>
          <cell r="DS561">
            <v>0</v>
          </cell>
          <cell r="DT561">
            <v>0</v>
          </cell>
          <cell r="DU561">
            <v>0</v>
          </cell>
          <cell r="DV561">
            <v>0</v>
          </cell>
          <cell r="DW561">
            <v>0</v>
          </cell>
          <cell r="DX561">
            <v>0</v>
          </cell>
          <cell r="DY561">
            <v>0</v>
          </cell>
          <cell r="DZ561">
            <v>0</v>
          </cell>
          <cell r="EA561">
            <v>0</v>
          </cell>
          <cell r="EB561">
            <v>0</v>
          </cell>
          <cell r="EC561">
            <v>0</v>
          </cell>
          <cell r="ED561">
            <v>0</v>
          </cell>
        </row>
        <row r="563"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V563">
            <v>0</v>
          </cell>
          <cell r="W563">
            <v>0</v>
          </cell>
          <cell r="X563">
            <v>0</v>
          </cell>
          <cell r="Y563">
            <v>0</v>
          </cell>
          <cell r="Z563">
            <v>0</v>
          </cell>
          <cell r="AA563">
            <v>0</v>
          </cell>
          <cell r="AB563">
            <v>0</v>
          </cell>
          <cell r="AC563">
            <v>0</v>
          </cell>
          <cell r="AD563">
            <v>0</v>
          </cell>
          <cell r="AE563">
            <v>0</v>
          </cell>
          <cell r="AF563">
            <v>0</v>
          </cell>
          <cell r="AG563">
            <v>0</v>
          </cell>
          <cell r="AH563">
            <v>0</v>
          </cell>
          <cell r="AI563">
            <v>0</v>
          </cell>
          <cell r="AJ563">
            <v>0</v>
          </cell>
          <cell r="AK563">
            <v>0</v>
          </cell>
          <cell r="AL563">
            <v>0</v>
          </cell>
          <cell r="AM563">
            <v>0</v>
          </cell>
          <cell r="AN563">
            <v>0</v>
          </cell>
          <cell r="AO563">
            <v>0</v>
          </cell>
          <cell r="AP563">
            <v>0</v>
          </cell>
          <cell r="AQ563">
            <v>0</v>
          </cell>
          <cell r="AR563">
            <v>0</v>
          </cell>
          <cell r="AS563">
            <v>0</v>
          </cell>
          <cell r="AT563">
            <v>0</v>
          </cell>
          <cell r="AU563">
            <v>0</v>
          </cell>
          <cell r="AV563">
            <v>0</v>
          </cell>
          <cell r="AW563">
            <v>0</v>
          </cell>
          <cell r="AX563">
            <v>0</v>
          </cell>
          <cell r="AY563">
            <v>0</v>
          </cell>
          <cell r="AZ563">
            <v>0</v>
          </cell>
          <cell r="BA563">
            <v>0</v>
          </cell>
          <cell r="BB563">
            <v>0</v>
          </cell>
          <cell r="BC563">
            <v>0</v>
          </cell>
          <cell r="BD563">
            <v>0</v>
          </cell>
          <cell r="BE563">
            <v>0</v>
          </cell>
          <cell r="BF563">
            <v>0</v>
          </cell>
          <cell r="BG563">
            <v>0</v>
          </cell>
          <cell r="BH563">
            <v>0</v>
          </cell>
          <cell r="BI563">
            <v>0</v>
          </cell>
          <cell r="BJ563">
            <v>0</v>
          </cell>
          <cell r="BK563">
            <v>0</v>
          </cell>
          <cell r="BL563">
            <v>0</v>
          </cell>
          <cell r="BM563">
            <v>0</v>
          </cell>
          <cell r="BN563">
            <v>0</v>
          </cell>
          <cell r="BO563">
            <v>0</v>
          </cell>
          <cell r="BP563">
            <v>0</v>
          </cell>
          <cell r="BQ563">
            <v>0</v>
          </cell>
          <cell r="BR563">
            <v>0</v>
          </cell>
          <cell r="BS563">
            <v>0</v>
          </cell>
          <cell r="BT563">
            <v>0</v>
          </cell>
          <cell r="BU563">
            <v>0</v>
          </cell>
          <cell r="BV563">
            <v>0</v>
          </cell>
          <cell r="BW563">
            <v>0</v>
          </cell>
          <cell r="BX563">
            <v>0</v>
          </cell>
          <cell r="BY563">
            <v>0</v>
          </cell>
          <cell r="BZ563">
            <v>0</v>
          </cell>
          <cell r="CA563">
            <v>0</v>
          </cell>
          <cell r="CB563">
            <v>0</v>
          </cell>
          <cell r="CC563">
            <v>0</v>
          </cell>
          <cell r="CD563">
            <v>0</v>
          </cell>
          <cell r="CE563">
            <v>0</v>
          </cell>
          <cell r="CF563">
            <v>0</v>
          </cell>
          <cell r="CG563">
            <v>0</v>
          </cell>
          <cell r="CH563">
            <v>0</v>
          </cell>
          <cell r="CI563">
            <v>0</v>
          </cell>
          <cell r="CJ563">
            <v>0</v>
          </cell>
          <cell r="CK563">
            <v>0</v>
          </cell>
          <cell r="CL563">
            <v>0</v>
          </cell>
          <cell r="CM563">
            <v>0</v>
          </cell>
          <cell r="CN563">
            <v>0</v>
          </cell>
          <cell r="CO563">
            <v>0</v>
          </cell>
          <cell r="CP563">
            <v>0</v>
          </cell>
          <cell r="CQ563">
            <v>0</v>
          </cell>
          <cell r="CR563">
            <v>0</v>
          </cell>
          <cell r="CS563">
            <v>0</v>
          </cell>
          <cell r="CT563">
            <v>0</v>
          </cell>
          <cell r="CU563">
            <v>0</v>
          </cell>
          <cell r="CV563">
            <v>0</v>
          </cell>
          <cell r="CW563">
            <v>0</v>
          </cell>
          <cell r="CX563">
            <v>0</v>
          </cell>
          <cell r="CY563">
            <v>0</v>
          </cell>
          <cell r="CZ563">
            <v>0</v>
          </cell>
          <cell r="DA563">
            <v>0</v>
          </cell>
          <cell r="DB563">
            <v>0</v>
          </cell>
          <cell r="DC563">
            <v>0</v>
          </cell>
          <cell r="DD563">
            <v>0</v>
          </cell>
          <cell r="DE563">
            <v>0</v>
          </cell>
          <cell r="DF563">
            <v>0</v>
          </cell>
          <cell r="DG563">
            <v>0</v>
          </cell>
          <cell r="DH563">
            <v>0</v>
          </cell>
          <cell r="DI563">
            <v>0</v>
          </cell>
          <cell r="DJ563">
            <v>0</v>
          </cell>
          <cell r="DK563">
            <v>0</v>
          </cell>
          <cell r="DL563">
            <v>0</v>
          </cell>
          <cell r="DM563">
            <v>0</v>
          </cell>
          <cell r="DN563">
            <v>0</v>
          </cell>
          <cell r="DO563">
            <v>0</v>
          </cell>
          <cell r="DP563">
            <v>0</v>
          </cell>
          <cell r="DQ563">
            <v>0</v>
          </cell>
          <cell r="DR563">
            <v>0</v>
          </cell>
          <cell r="DS563">
            <v>0</v>
          </cell>
          <cell r="DT563">
            <v>0</v>
          </cell>
          <cell r="DU563">
            <v>0</v>
          </cell>
          <cell r="DV563">
            <v>0</v>
          </cell>
          <cell r="DW563">
            <v>0</v>
          </cell>
          <cell r="DX563">
            <v>0</v>
          </cell>
          <cell r="DY563">
            <v>0</v>
          </cell>
          <cell r="DZ563">
            <v>0</v>
          </cell>
          <cell r="EA563">
            <v>0</v>
          </cell>
          <cell r="EB563">
            <v>0</v>
          </cell>
          <cell r="EC563">
            <v>0</v>
          </cell>
          <cell r="ED563">
            <v>0</v>
          </cell>
        </row>
        <row r="566">
          <cell r="F566">
            <v>0.53071999999997388</v>
          </cell>
          <cell r="G566">
            <v>0</v>
          </cell>
          <cell r="H566">
            <v>-156.17380000000048</v>
          </cell>
          <cell r="I566">
            <v>-10.868200000000797</v>
          </cell>
          <cell r="J566">
            <v>-59.535700000000361</v>
          </cell>
          <cell r="K566">
            <v>-19.079600000000937</v>
          </cell>
          <cell r="L566">
            <v>-65.922199999999066</v>
          </cell>
          <cell r="M566">
            <v>-126.61669999999958</v>
          </cell>
          <cell r="N566">
            <v>0.33040000000005421</v>
          </cell>
          <cell r="O566">
            <v>-6.9140000000061264E-2</v>
          </cell>
          <cell r="P566">
            <v>0</v>
          </cell>
          <cell r="Q566">
            <v>-8.6917699999999911</v>
          </cell>
          <cell r="R566">
            <v>-551.24760699998296</v>
          </cell>
          <cell r="S566">
            <v>-122.63520000000005</v>
          </cell>
          <cell r="T566">
            <v>0.50089999999909196</v>
          </cell>
          <cell r="U566">
            <v>-49.88083000000006</v>
          </cell>
          <cell r="V566">
            <v>-37.979980000000069</v>
          </cell>
          <cell r="W566">
            <v>-100.13899999999558</v>
          </cell>
          <cell r="X566">
            <v>-18.158570000001419</v>
          </cell>
          <cell r="Y566">
            <v>-91.412800000000061</v>
          </cell>
          <cell r="Z566">
            <v>-17.025059999999939</v>
          </cell>
          <cell r="AA566">
            <v>-104.89282700000001</v>
          </cell>
          <cell r="AB566">
            <v>2.5000000000545697E-3</v>
          </cell>
          <cell r="AC566">
            <v>10.744400000000041</v>
          </cell>
          <cell r="AD566">
            <v>-20.371140000000082</v>
          </cell>
          <cell r="AE566">
            <v>-308.93073399999412</v>
          </cell>
          <cell r="AF566">
            <v>0</v>
          </cell>
          <cell r="AG566">
            <v>-4.9717700000001059</v>
          </cell>
          <cell r="AH566">
            <v>-91.206899999999223</v>
          </cell>
          <cell r="AI566">
            <v>-36.03780000000188</v>
          </cell>
          <cell r="AJ566">
            <v>-87.703000000001339</v>
          </cell>
          <cell r="AK566">
            <v>149.34660000000076</v>
          </cell>
          <cell r="AL566">
            <v>-79.66150000000016</v>
          </cell>
          <cell r="AM566">
            <v>-73.992810000000645</v>
          </cell>
          <cell r="AN566">
            <v>-16.682924000000185</v>
          </cell>
          <cell r="AO566">
            <v>11.778600000000097</v>
          </cell>
          <cell r="AP566">
            <v>-35.049930000000131</v>
          </cell>
          <cell r="AQ566">
            <v>-44.749300000000062</v>
          </cell>
          <cell r="AR566">
            <v>-480.03939000001992</v>
          </cell>
          <cell r="AS566">
            <v>-49.709899999999834</v>
          </cell>
          <cell r="AT566">
            <v>5.6132000000002336</v>
          </cell>
          <cell r="AU566">
            <v>-66.363590000000841</v>
          </cell>
          <cell r="AV566">
            <v>38.229299999999057</v>
          </cell>
          <cell r="AW566">
            <v>-60.011000000005879</v>
          </cell>
          <cell r="AX566">
            <v>-123.71379999999772</v>
          </cell>
          <cell r="AY566">
            <v>-134.31450000000041</v>
          </cell>
          <cell r="AZ566">
            <v>-43.550400000000081</v>
          </cell>
          <cell r="BA566">
            <v>-26.500999999999749</v>
          </cell>
          <cell r="BB566">
            <v>1.4754999999995562</v>
          </cell>
          <cell r="BC566">
            <v>-21.193199999999706</v>
          </cell>
          <cell r="BD566">
            <v>0</v>
          </cell>
          <cell r="BE566">
            <v>-742.17029999999795</v>
          </cell>
          <cell r="BF566">
            <v>0.48764000000005581</v>
          </cell>
          <cell r="BG566">
            <v>0</v>
          </cell>
          <cell r="BH566">
            <v>-97.339500000001863</v>
          </cell>
          <cell r="BI566">
            <v>-60.788899999999558</v>
          </cell>
          <cell r="BJ566">
            <v>-116.76749999999447</v>
          </cell>
          <cell r="BK566">
            <v>-43.298000000002503</v>
          </cell>
          <cell r="BL566">
            <v>-159.94470000000001</v>
          </cell>
          <cell r="BM566">
            <v>-39.927999999999884</v>
          </cell>
          <cell r="BN566">
            <v>-152.22644000000003</v>
          </cell>
          <cell r="BO566">
            <v>-8.4160999999999149</v>
          </cell>
          <cell r="BP566">
            <v>-56.939899999999398</v>
          </cell>
          <cell r="BQ566">
            <v>-7.0089000000000397</v>
          </cell>
          <cell r="BR566">
            <v>-825.90721999993548</v>
          </cell>
          <cell r="BS566">
            <v>-6.8331000000000586</v>
          </cell>
          <cell r="BT566">
            <v>1.237250000000131</v>
          </cell>
          <cell r="BU566">
            <v>-181.03329999999914</v>
          </cell>
          <cell r="BV566">
            <v>-152.23110000000452</v>
          </cell>
          <cell r="BW566">
            <v>-35.726000000009662</v>
          </cell>
          <cell r="BX566">
            <v>-213.01599999999598</v>
          </cell>
          <cell r="BY566">
            <v>-126.33040000000256</v>
          </cell>
          <cell r="BZ566">
            <v>-60.582200000000739</v>
          </cell>
          <cell r="CA566">
            <v>-3.0874699999994846</v>
          </cell>
          <cell r="CB566">
            <v>26.529099999999971</v>
          </cell>
          <cell r="CC566">
            <v>-43.123999999999796</v>
          </cell>
          <cell r="CD566">
            <v>-31.710000000000036</v>
          </cell>
          <cell r="CE566">
            <v>-926.74165999994148</v>
          </cell>
          <cell r="CF566">
            <v>113.79849999999988</v>
          </cell>
          <cell r="CG566">
            <v>-19.558500000000095</v>
          </cell>
          <cell r="CH566">
            <v>-315.50400000000081</v>
          </cell>
          <cell r="CI566">
            <v>-65.343000000008033</v>
          </cell>
          <cell r="CJ566">
            <v>-54.563999999998487</v>
          </cell>
          <cell r="CK566">
            <v>-57.679000000003725</v>
          </cell>
          <cell r="CL566">
            <v>-419.89259999999922</v>
          </cell>
          <cell r="CM566">
            <v>-23.662099999999555</v>
          </cell>
          <cell r="CN566">
            <v>-18.262510000000475</v>
          </cell>
          <cell r="CO566">
            <v>-14.591550000000097</v>
          </cell>
          <cell r="CP566">
            <v>-49.603000000000065</v>
          </cell>
          <cell r="CQ566">
            <v>-1.8798999999999069</v>
          </cell>
          <cell r="CR566">
            <v>31.860899999912363</v>
          </cell>
          <cell r="CS566">
            <v>22.179799999999886</v>
          </cell>
          <cell r="CT566">
            <v>10.371699999999691</v>
          </cell>
          <cell r="CU566">
            <v>51.823000000003958</v>
          </cell>
          <cell r="CV566">
            <v>-47.729000000006636</v>
          </cell>
          <cell r="CW566">
            <v>91.817999999999302</v>
          </cell>
          <cell r="CX566">
            <v>18.422000000005937</v>
          </cell>
          <cell r="CY566">
            <v>-14.133999999998196</v>
          </cell>
          <cell r="CZ566">
            <v>-16.133899999998903</v>
          </cell>
          <cell r="DA566">
            <v>50.796000000002095</v>
          </cell>
          <cell r="DB566">
            <v>15.271500000000742</v>
          </cell>
          <cell r="DC566">
            <v>48.235500000002503</v>
          </cell>
          <cell r="DD566">
            <v>-199.05970000000525</v>
          </cell>
          <cell r="DE566">
            <v>0</v>
          </cell>
          <cell r="DF566">
            <v>0</v>
          </cell>
          <cell r="DG566">
            <v>0</v>
          </cell>
          <cell r="DH566">
            <v>0</v>
          </cell>
          <cell r="DI566">
            <v>0</v>
          </cell>
          <cell r="DJ566">
            <v>0</v>
          </cell>
          <cell r="DK566">
            <v>0</v>
          </cell>
          <cell r="DL566">
            <v>0</v>
          </cell>
          <cell r="DM566">
            <v>0</v>
          </cell>
          <cell r="DN566">
            <v>0</v>
          </cell>
          <cell r="DO566">
            <v>0</v>
          </cell>
          <cell r="DP566">
            <v>0</v>
          </cell>
          <cell r="DQ566">
            <v>0</v>
          </cell>
          <cell r="DR566">
            <v>0</v>
          </cell>
          <cell r="DS566">
            <v>0</v>
          </cell>
          <cell r="DT566">
            <v>0</v>
          </cell>
          <cell r="DU566">
            <v>0</v>
          </cell>
          <cell r="DV566">
            <v>0</v>
          </cell>
          <cell r="DW566">
            <v>0</v>
          </cell>
          <cell r="DX566">
            <v>0</v>
          </cell>
          <cell r="DY566">
            <v>0</v>
          </cell>
          <cell r="DZ566">
            <v>0</v>
          </cell>
          <cell r="EA566">
            <v>0</v>
          </cell>
          <cell r="EB566">
            <v>0</v>
          </cell>
          <cell r="EC566">
            <v>0</v>
          </cell>
          <cell r="ED566">
            <v>0</v>
          </cell>
        </row>
        <row r="567">
          <cell r="F567">
            <v>0.94700000000011642</v>
          </cell>
          <cell r="G567">
            <v>173.17599999999948</v>
          </cell>
          <cell r="H567">
            <v>-57.370000000002619</v>
          </cell>
          <cell r="I567">
            <v>-7.2680000000000291</v>
          </cell>
          <cell r="J567">
            <v>-67.536999999999352</v>
          </cell>
          <cell r="K567">
            <v>-13.037239999999997</v>
          </cell>
          <cell r="L567">
            <v>-144.64890000000014</v>
          </cell>
          <cell r="M567">
            <v>-46.298999999999978</v>
          </cell>
          <cell r="N567">
            <v>-10.303499999999985</v>
          </cell>
          <cell r="O567">
            <v>-55.204999999998108</v>
          </cell>
          <cell r="P567">
            <v>457.01600000000326</v>
          </cell>
          <cell r="Q567">
            <v>-170.94700000000012</v>
          </cell>
          <cell r="R567">
            <v>-244.2229000000807</v>
          </cell>
          <cell r="S567">
            <v>-46.430000000000291</v>
          </cell>
          <cell r="T567">
            <v>-42.539000000004307</v>
          </cell>
          <cell r="U567">
            <v>8.6999999999970896</v>
          </cell>
          <cell r="V567">
            <v>-40.459999999999127</v>
          </cell>
          <cell r="W567">
            <v>-48.481200000000172</v>
          </cell>
          <cell r="X567">
            <v>-11.989900000000034</v>
          </cell>
          <cell r="Y567">
            <v>-70.65939999999955</v>
          </cell>
          <cell r="Z567">
            <v>-74.565200000000004</v>
          </cell>
          <cell r="AA567">
            <v>-6.7341999999999871</v>
          </cell>
          <cell r="AB567">
            <v>-11.771999999997206</v>
          </cell>
          <cell r="AC567">
            <v>42.417999999997846</v>
          </cell>
          <cell r="AD567">
            <v>58.289999999997235</v>
          </cell>
          <cell r="AE567">
            <v>-911.60109999997076</v>
          </cell>
          <cell r="AF567">
            <v>20.463999999999942</v>
          </cell>
          <cell r="AG567">
            <v>-26.879999999997381</v>
          </cell>
          <cell r="AH567">
            <v>-211.86699999999837</v>
          </cell>
          <cell r="AI567">
            <v>-112.81500000000233</v>
          </cell>
          <cell r="AJ567">
            <v>-73.420000000000073</v>
          </cell>
          <cell r="AK567">
            <v>-60.831500000000233</v>
          </cell>
          <cell r="AL567">
            <v>-182.12900000000081</v>
          </cell>
          <cell r="AM567">
            <v>-136.71500000000015</v>
          </cell>
          <cell r="AN567">
            <v>-3.0986000000000331</v>
          </cell>
          <cell r="AO567">
            <v>-82.791999999997643</v>
          </cell>
          <cell r="AP567">
            <v>-36.638999999999214</v>
          </cell>
          <cell r="AQ567">
            <v>-4.8780000000006112</v>
          </cell>
          <cell r="AR567">
            <v>-1096.8405999999959</v>
          </cell>
          <cell r="AS567">
            <v>-25.411000000000058</v>
          </cell>
          <cell r="AT567">
            <v>16.510000000002037</v>
          </cell>
          <cell r="AU567">
            <v>-117.23999999999796</v>
          </cell>
          <cell r="AV567">
            <v>-81.534999999996217</v>
          </cell>
          <cell r="AW567">
            <v>-46.918300000000272</v>
          </cell>
          <cell r="AX567">
            <v>-28.652799999999843</v>
          </cell>
          <cell r="AY567">
            <v>-231.14600000000064</v>
          </cell>
          <cell r="AZ567">
            <v>-177.82799999999952</v>
          </cell>
          <cell r="BA567">
            <v>-46.322500000000218</v>
          </cell>
          <cell r="BB567">
            <v>-64.524999999997817</v>
          </cell>
          <cell r="BC567">
            <v>20.135000000002037</v>
          </cell>
          <cell r="BD567">
            <v>-313.90699999999924</v>
          </cell>
          <cell r="BE567">
            <v>-1291.0043999999762</v>
          </cell>
          <cell r="BF567">
            <v>-1.3539999999993597</v>
          </cell>
          <cell r="BG567">
            <v>-85.540000000000873</v>
          </cell>
          <cell r="BH567">
            <v>-55.655000000006112</v>
          </cell>
          <cell r="BI567">
            <v>-37.266999999999825</v>
          </cell>
          <cell r="BJ567">
            <v>-72.388999999999214</v>
          </cell>
          <cell r="BK567">
            <v>-37.775399999999991</v>
          </cell>
          <cell r="BL567">
            <v>-229.66999999999825</v>
          </cell>
          <cell r="BM567">
            <v>-212.64999999999964</v>
          </cell>
          <cell r="BN567">
            <v>-88.283999999999651</v>
          </cell>
          <cell r="BO567">
            <v>-35.473999999998341</v>
          </cell>
          <cell r="BP567">
            <v>-55.42699999999968</v>
          </cell>
          <cell r="BQ567">
            <v>-379.51900000000023</v>
          </cell>
          <cell r="BR567">
            <v>-1590.8100999999442</v>
          </cell>
          <cell r="BS567">
            <v>-14.337999999999738</v>
          </cell>
          <cell r="BT567">
            <v>-130.20999999999913</v>
          </cell>
          <cell r="BU567">
            <v>-102.36999999999534</v>
          </cell>
          <cell r="BV567">
            <v>-173.9230000000025</v>
          </cell>
          <cell r="BW567">
            <v>-83.631499999999505</v>
          </cell>
          <cell r="BX567">
            <v>-113.76800000000003</v>
          </cell>
          <cell r="BY567">
            <v>-309.4989999999998</v>
          </cell>
          <cell r="BZ567">
            <v>-141.42900000000009</v>
          </cell>
          <cell r="CA567">
            <v>-76.707600000000639</v>
          </cell>
          <cell r="CB567">
            <v>-104.27700000000186</v>
          </cell>
          <cell r="CC567">
            <v>-55.546999999998661</v>
          </cell>
          <cell r="CD567">
            <v>-285.11000000000058</v>
          </cell>
          <cell r="CE567">
            <v>-1446.4119999998948</v>
          </cell>
          <cell r="CF567">
            <v>36.574000000000524</v>
          </cell>
          <cell r="CG567">
            <v>-172.97000000000116</v>
          </cell>
          <cell r="CH567">
            <v>-208.13999999999942</v>
          </cell>
          <cell r="CI567">
            <v>-163.3700000000099</v>
          </cell>
          <cell r="CJ567">
            <v>-168.7870000000039</v>
          </cell>
          <cell r="CK567">
            <v>-57.757999999999811</v>
          </cell>
          <cell r="CL567">
            <v>-246.63700000000244</v>
          </cell>
          <cell r="CM567">
            <v>-129.94399999999951</v>
          </cell>
          <cell r="CN567">
            <v>-63.959999999999127</v>
          </cell>
          <cell r="CO567">
            <v>-20.61200000000099</v>
          </cell>
          <cell r="CP567">
            <v>20.245999999999185</v>
          </cell>
          <cell r="CQ567">
            <v>-271.05399999999645</v>
          </cell>
          <cell r="CR567">
            <v>-943.64700000011362</v>
          </cell>
          <cell r="CS567">
            <v>96.353999999992084</v>
          </cell>
          <cell r="CT567">
            <v>-55.339999999996508</v>
          </cell>
          <cell r="CU567">
            <v>-96.220000000001164</v>
          </cell>
          <cell r="CV567">
            <v>55</v>
          </cell>
          <cell r="CW567">
            <v>-119.3660000000018</v>
          </cell>
          <cell r="CX567">
            <v>-116.59399999999914</v>
          </cell>
          <cell r="CY567">
            <v>-194.1559999999954</v>
          </cell>
          <cell r="CZ567">
            <v>-217.60700000000361</v>
          </cell>
          <cell r="DA567">
            <v>-37.964999999996508</v>
          </cell>
          <cell r="DB567">
            <v>15.230999999999767</v>
          </cell>
          <cell r="DC567">
            <v>-49.820000000006985</v>
          </cell>
          <cell r="DD567">
            <v>-223.16400000000431</v>
          </cell>
          <cell r="DE567">
            <v>0</v>
          </cell>
          <cell r="DF567">
            <v>0</v>
          </cell>
          <cell r="DG567">
            <v>0</v>
          </cell>
          <cell r="DH567">
            <v>0</v>
          </cell>
          <cell r="DI567">
            <v>0</v>
          </cell>
          <cell r="DJ567">
            <v>0</v>
          </cell>
          <cell r="DK567">
            <v>0</v>
          </cell>
          <cell r="DL567">
            <v>0</v>
          </cell>
          <cell r="DM567">
            <v>0</v>
          </cell>
          <cell r="DN567">
            <v>0</v>
          </cell>
          <cell r="DO567">
            <v>0</v>
          </cell>
          <cell r="DP567">
            <v>0</v>
          </cell>
          <cell r="DQ567">
            <v>0</v>
          </cell>
          <cell r="DR567">
            <v>0</v>
          </cell>
          <cell r="DS567">
            <v>0</v>
          </cell>
          <cell r="DT567">
            <v>0</v>
          </cell>
          <cell r="DU567">
            <v>0</v>
          </cell>
          <cell r="DV567">
            <v>0</v>
          </cell>
          <cell r="DW567">
            <v>0</v>
          </cell>
          <cell r="DX567">
            <v>0</v>
          </cell>
          <cell r="DY567">
            <v>0</v>
          </cell>
          <cell r="DZ567">
            <v>0</v>
          </cell>
          <cell r="EA567">
            <v>0</v>
          </cell>
          <cell r="EB567">
            <v>0</v>
          </cell>
          <cell r="EC567">
            <v>0</v>
          </cell>
          <cell r="ED567">
            <v>0</v>
          </cell>
        </row>
        <row r="568">
          <cell r="F568">
            <v>-245.87099999999919</v>
          </cell>
          <cell r="G568">
            <v>-394.88999999999942</v>
          </cell>
          <cell r="H568">
            <v>-559.52999999996973</v>
          </cell>
          <cell r="I568">
            <v>-617.11999999999534</v>
          </cell>
          <cell r="J568">
            <v>-0.87000000005355105</v>
          </cell>
          <cell r="K568">
            <v>-344.03999999997905</v>
          </cell>
          <cell r="L568">
            <v>-236.1140000000014</v>
          </cell>
          <cell r="M568">
            <v>-491.86999999999534</v>
          </cell>
          <cell r="N568">
            <v>-164.66000000000349</v>
          </cell>
          <cell r="O568">
            <v>-191.05999999999767</v>
          </cell>
          <cell r="P568">
            <v>-416.80999999999767</v>
          </cell>
          <cell r="Q568">
            <v>-397.84500000000116</v>
          </cell>
          <cell r="R568">
            <v>-6446.0440000002272</v>
          </cell>
          <cell r="S568">
            <v>-49.706000000005588</v>
          </cell>
          <cell r="T568">
            <v>-483.80999999999767</v>
          </cell>
          <cell r="U568">
            <v>-818.13999999998487</v>
          </cell>
          <cell r="V568">
            <v>-324.48000000001048</v>
          </cell>
          <cell r="W568">
            <v>60.720000000030268</v>
          </cell>
          <cell r="X568">
            <v>-324.42000000001281</v>
          </cell>
          <cell r="Y568">
            <v>-443.13000000000466</v>
          </cell>
          <cell r="Z568">
            <v>-728.9149999999936</v>
          </cell>
          <cell r="AA568">
            <v>-1739.4400000000023</v>
          </cell>
          <cell r="AB568">
            <v>-277.45300000000134</v>
          </cell>
          <cell r="AC568">
            <v>-403.22000000000116</v>
          </cell>
          <cell r="AD568">
            <v>-914.04999999998836</v>
          </cell>
          <cell r="AE568">
            <v>-5570.3930000001565</v>
          </cell>
          <cell r="AF568">
            <v>-230.22299999999814</v>
          </cell>
          <cell r="AG568">
            <v>-386.67999999999302</v>
          </cell>
          <cell r="AH568">
            <v>-725.03999999997905</v>
          </cell>
          <cell r="AI568">
            <v>-319.14000000001397</v>
          </cell>
          <cell r="AJ568">
            <v>-87.619999999995343</v>
          </cell>
          <cell r="AK568">
            <v>-396.6699999999837</v>
          </cell>
          <cell r="AL568">
            <v>-462.26999999998952</v>
          </cell>
          <cell r="AM568">
            <v>-721.47000000000116</v>
          </cell>
          <cell r="AN568">
            <v>-623.23000000001048</v>
          </cell>
          <cell r="AO568">
            <v>-256.88000000000466</v>
          </cell>
          <cell r="AP568">
            <v>-503.67000000001281</v>
          </cell>
          <cell r="AQ568">
            <v>-857.5</v>
          </cell>
          <cell r="AR568">
            <v>-4678.5200000004843</v>
          </cell>
          <cell r="AS568">
            <v>-294.16000000000349</v>
          </cell>
          <cell r="AT568">
            <v>-340.6699999999837</v>
          </cell>
          <cell r="AU568">
            <v>-341.86999999999534</v>
          </cell>
          <cell r="AV568">
            <v>-188.80999999999767</v>
          </cell>
          <cell r="AW568">
            <v>77.779999999969732</v>
          </cell>
          <cell r="AX568">
            <v>-513.09999999997672</v>
          </cell>
          <cell r="AY568">
            <v>-457.36999999999534</v>
          </cell>
          <cell r="AZ568">
            <v>-689.44000000000233</v>
          </cell>
          <cell r="BA568">
            <v>-498.25</v>
          </cell>
          <cell r="BB568">
            <v>-220.91999999999825</v>
          </cell>
          <cell r="BC568">
            <v>-736.76999999998952</v>
          </cell>
          <cell r="BD568">
            <v>-474.93999999997322</v>
          </cell>
          <cell r="BE568">
            <v>-6517.8999999994412</v>
          </cell>
          <cell r="BF568">
            <v>-294.73999999999069</v>
          </cell>
          <cell r="BG568">
            <v>-451.55999999999767</v>
          </cell>
          <cell r="BH568">
            <v>-832.22000000003027</v>
          </cell>
          <cell r="BI568">
            <v>-604.11999999999534</v>
          </cell>
          <cell r="BJ568">
            <v>-22.259999999951106</v>
          </cell>
          <cell r="BK568">
            <v>-397.78000000002794</v>
          </cell>
          <cell r="BL568">
            <v>-336.91000000000349</v>
          </cell>
          <cell r="BM568">
            <v>-875.14999999999418</v>
          </cell>
          <cell r="BN568">
            <v>-310.30999999999767</v>
          </cell>
          <cell r="BO568">
            <v>-659.93000000000757</v>
          </cell>
          <cell r="BP568">
            <v>-582.77999999999884</v>
          </cell>
          <cell r="BQ568">
            <v>-1150.1399999999849</v>
          </cell>
          <cell r="BR568">
            <v>-4885.1900000004098</v>
          </cell>
          <cell r="BS568">
            <v>-16.726000000009662</v>
          </cell>
          <cell r="BT568">
            <v>-391.82999999998719</v>
          </cell>
          <cell r="BU568">
            <v>-576.11999999999534</v>
          </cell>
          <cell r="BV568">
            <v>-327.38000000000466</v>
          </cell>
          <cell r="BW568">
            <v>118.01999999996042</v>
          </cell>
          <cell r="BX568">
            <v>-13.340000000025611</v>
          </cell>
          <cell r="BY568">
            <v>-224.63999999998487</v>
          </cell>
          <cell r="BZ568">
            <v>-1051.1399999999849</v>
          </cell>
          <cell r="CA568">
            <v>-552.26999999998952</v>
          </cell>
          <cell r="CB568">
            <v>-517.22400000000198</v>
          </cell>
          <cell r="CC568">
            <v>-436.35000000000582</v>
          </cell>
          <cell r="CD568">
            <v>-896.19000000000233</v>
          </cell>
          <cell r="CE568">
            <v>-2009.7060000002384</v>
          </cell>
          <cell r="CF568">
            <v>88.589999999996508</v>
          </cell>
          <cell r="CG568">
            <v>-353.30999999999767</v>
          </cell>
          <cell r="CH568">
            <v>-180.70000000001164</v>
          </cell>
          <cell r="CI568">
            <v>-56.78000000002794</v>
          </cell>
          <cell r="CJ568">
            <v>96.900000000023283</v>
          </cell>
          <cell r="CK568">
            <v>-148.97999999998137</v>
          </cell>
          <cell r="CL568">
            <v>-272.66000000000349</v>
          </cell>
          <cell r="CM568">
            <v>-401.13999999999942</v>
          </cell>
          <cell r="CN568">
            <v>-243.35999999998603</v>
          </cell>
          <cell r="CO568">
            <v>165.68400000000111</v>
          </cell>
          <cell r="CP568">
            <v>-220.33999999999651</v>
          </cell>
          <cell r="CQ568">
            <v>-483.61000000001513</v>
          </cell>
          <cell r="CR568">
            <v>-689.25600000005215</v>
          </cell>
          <cell r="CS568">
            <v>104.18999999997322</v>
          </cell>
          <cell r="CT568">
            <v>110.15999999997439</v>
          </cell>
          <cell r="CU568">
            <v>45.300000000046566</v>
          </cell>
          <cell r="CV568">
            <v>-22.5</v>
          </cell>
          <cell r="CW568">
            <v>86.950000000011642</v>
          </cell>
          <cell r="CX568">
            <v>-353.0899999999674</v>
          </cell>
          <cell r="CY568">
            <v>-118.09999999997672</v>
          </cell>
          <cell r="CZ568">
            <v>-409.20999999999185</v>
          </cell>
          <cell r="DA568">
            <v>66.559999999997672</v>
          </cell>
          <cell r="DB568">
            <v>-90.245999999999185</v>
          </cell>
          <cell r="DC568">
            <v>130.02999999999884</v>
          </cell>
          <cell r="DD568">
            <v>-239.29999999998836</v>
          </cell>
          <cell r="DE568">
            <v>0</v>
          </cell>
          <cell r="DF568">
            <v>0</v>
          </cell>
          <cell r="DG568">
            <v>0</v>
          </cell>
          <cell r="DH568">
            <v>0</v>
          </cell>
          <cell r="DI568">
            <v>0</v>
          </cell>
          <cell r="DJ568">
            <v>0</v>
          </cell>
          <cell r="DK568">
            <v>0</v>
          </cell>
          <cell r="DL568">
            <v>0</v>
          </cell>
          <cell r="DM568">
            <v>0</v>
          </cell>
          <cell r="DN568">
            <v>0</v>
          </cell>
          <cell r="DO568">
            <v>0</v>
          </cell>
          <cell r="DP568">
            <v>0</v>
          </cell>
          <cell r="DQ568">
            <v>0</v>
          </cell>
          <cell r="DR568">
            <v>0</v>
          </cell>
          <cell r="DS568">
            <v>0</v>
          </cell>
          <cell r="DT568">
            <v>0</v>
          </cell>
          <cell r="DU568">
            <v>0</v>
          </cell>
          <cell r="DV568">
            <v>0</v>
          </cell>
          <cell r="DW568">
            <v>0</v>
          </cell>
          <cell r="DX568">
            <v>0</v>
          </cell>
          <cell r="DY568">
            <v>0</v>
          </cell>
          <cell r="DZ568">
            <v>0</v>
          </cell>
          <cell r="EA568">
            <v>0</v>
          </cell>
          <cell r="EB568">
            <v>0</v>
          </cell>
          <cell r="EC568">
            <v>0</v>
          </cell>
          <cell r="ED568">
            <v>0</v>
          </cell>
        </row>
        <row r="569">
          <cell r="F569">
            <v>4.2262999999999238</v>
          </cell>
          <cell r="G569">
            <v>3.5025000000000546</v>
          </cell>
          <cell r="H569">
            <v>0.95973000000049069</v>
          </cell>
          <cell r="I569">
            <v>-10.401599999999689</v>
          </cell>
          <cell r="J569">
            <v>-3</v>
          </cell>
          <cell r="K569">
            <v>-1.8134160000000179</v>
          </cell>
          <cell r="L569">
            <v>-1.2075500000000829</v>
          </cell>
          <cell r="M569">
            <v>-0.21827600000051461</v>
          </cell>
          <cell r="N569">
            <v>1.357640000000174</v>
          </cell>
          <cell r="O569">
            <v>-4.9971000000000458</v>
          </cell>
          <cell r="P569">
            <v>-1.5209699999999202</v>
          </cell>
          <cell r="Q569">
            <v>0</v>
          </cell>
          <cell r="R569">
            <v>29.664216999990458</v>
          </cell>
          <cell r="S569">
            <v>-7.7568400000000111</v>
          </cell>
          <cell r="T569">
            <v>0</v>
          </cell>
          <cell r="U569">
            <v>74.004429999999957</v>
          </cell>
          <cell r="V569">
            <v>-20.418799999999919</v>
          </cell>
          <cell r="W569">
            <v>0.90246000000001914</v>
          </cell>
          <cell r="X569">
            <v>-6.9878549999999962</v>
          </cell>
          <cell r="Y569">
            <v>0</v>
          </cell>
          <cell r="Z569">
            <v>-0.7735899999997855</v>
          </cell>
          <cell r="AA569">
            <v>-3.1396979999990435</v>
          </cell>
          <cell r="AB569">
            <v>-9.1658999999999651</v>
          </cell>
          <cell r="AC569">
            <v>-26.199999999999932</v>
          </cell>
          <cell r="AD569">
            <v>29.20001000000002</v>
          </cell>
          <cell r="AE569">
            <v>-58.858330999995815</v>
          </cell>
          <cell r="AF569">
            <v>-23.200000000000045</v>
          </cell>
          <cell r="AG569">
            <v>-7.8726000000001477</v>
          </cell>
          <cell r="AH569">
            <v>1.6218999999991865</v>
          </cell>
          <cell r="AI569">
            <v>-6.5200999999997293</v>
          </cell>
          <cell r="AJ569">
            <v>-12.121600000000058</v>
          </cell>
          <cell r="AK569">
            <v>-11.945989999999995</v>
          </cell>
          <cell r="AL569">
            <v>-3.1260700000002544</v>
          </cell>
          <cell r="AM569">
            <v>-0.58762000000024273</v>
          </cell>
          <cell r="AN569">
            <v>3</v>
          </cell>
          <cell r="AO569">
            <v>1.6766999999999825</v>
          </cell>
          <cell r="AP569">
            <v>0</v>
          </cell>
          <cell r="AQ569">
            <v>0.21704899999997451</v>
          </cell>
          <cell r="AR569">
            <v>-143.11707399999432</v>
          </cell>
          <cell r="AS569">
            <v>-11.352550000000065</v>
          </cell>
          <cell r="AT569">
            <v>11.471400000000358</v>
          </cell>
          <cell r="AU569">
            <v>-96.859569999999621</v>
          </cell>
          <cell r="AV569">
            <v>-2.2417000000000371</v>
          </cell>
          <cell r="AW569">
            <v>-16.765129999999999</v>
          </cell>
          <cell r="AX569">
            <v>-13.285239999999988</v>
          </cell>
          <cell r="AY569">
            <v>-6.417514000000665</v>
          </cell>
          <cell r="AZ569">
            <v>2.0970000000488653E-2</v>
          </cell>
          <cell r="BA569">
            <v>0.54345999999895866</v>
          </cell>
          <cell r="BB569">
            <v>0</v>
          </cell>
          <cell r="BC569">
            <v>-3</v>
          </cell>
          <cell r="BD569">
            <v>-5.2311999999999443</v>
          </cell>
          <cell r="BE569">
            <v>-79.199875000005704</v>
          </cell>
          <cell r="BF569">
            <v>3</v>
          </cell>
          <cell r="BG569">
            <v>-0.39619999999968059</v>
          </cell>
          <cell r="BH569">
            <v>-1.4774000000006708</v>
          </cell>
          <cell r="BI569">
            <v>0</v>
          </cell>
          <cell r="BJ569">
            <v>-19.393900000000031</v>
          </cell>
          <cell r="BK569">
            <v>-13.279119999999978</v>
          </cell>
          <cell r="BL569">
            <v>-11.096150000000307</v>
          </cell>
          <cell r="BM569">
            <v>-10.995539999999892</v>
          </cell>
          <cell r="BN569">
            <v>0</v>
          </cell>
          <cell r="BO569">
            <v>-3.0715000000000146</v>
          </cell>
          <cell r="BP569">
            <v>3</v>
          </cell>
          <cell r="BQ569">
            <v>-25.490064999999959</v>
          </cell>
          <cell r="BR569">
            <v>-99.556510000002163</v>
          </cell>
          <cell r="BS569">
            <v>0</v>
          </cell>
          <cell r="BT569">
            <v>0.69369999999980791</v>
          </cell>
          <cell r="BU569">
            <v>-4.151400000000649</v>
          </cell>
          <cell r="BV569">
            <v>-39.248250000000553</v>
          </cell>
          <cell r="BW569">
            <v>-6.2308399999999438</v>
          </cell>
          <cell r="BX569">
            <v>-7.8120000000000118</v>
          </cell>
          <cell r="BY569">
            <v>3</v>
          </cell>
          <cell r="BZ569">
            <v>-8.3293199999998251</v>
          </cell>
          <cell r="CA569">
            <v>-3</v>
          </cell>
          <cell r="CB569">
            <v>-14.423999999999978</v>
          </cell>
          <cell r="CC569">
            <v>-0.37130000000001928</v>
          </cell>
          <cell r="CD569">
            <v>-19.683099999999968</v>
          </cell>
          <cell r="CE569">
            <v>-84.110814999992726</v>
          </cell>
          <cell r="CF569">
            <v>-10.292400000000271</v>
          </cell>
          <cell r="CG569">
            <v>0.88600000000042201</v>
          </cell>
          <cell r="CH569">
            <v>-25.793120000000272</v>
          </cell>
          <cell r="CI569">
            <v>-20.408999999999651</v>
          </cell>
          <cell r="CJ569">
            <v>-32.387200000000121</v>
          </cell>
          <cell r="CK569">
            <v>-4.2092000000002372</v>
          </cell>
          <cell r="CL569">
            <v>-1.919529999999213</v>
          </cell>
          <cell r="CM569">
            <v>-0.79726000000027852</v>
          </cell>
          <cell r="CN569">
            <v>-6.5915050000003248</v>
          </cell>
          <cell r="CO569">
            <v>-4.0516999999999825</v>
          </cell>
          <cell r="CP569">
            <v>1.9307000000003427</v>
          </cell>
          <cell r="CQ569">
            <v>19.523400000000038</v>
          </cell>
          <cell r="CR569">
            <v>-52.76651000000129</v>
          </cell>
          <cell r="CS569">
            <v>13.22582999999986</v>
          </cell>
          <cell r="CT569">
            <v>5.2806999999993423</v>
          </cell>
          <cell r="CU569">
            <v>14.442199999999502</v>
          </cell>
          <cell r="CV569">
            <v>-2.3699999999735155E-2</v>
          </cell>
          <cell r="CW569">
            <v>-27.873599999999897</v>
          </cell>
          <cell r="CX569">
            <v>0</v>
          </cell>
          <cell r="CY569">
            <v>-6</v>
          </cell>
          <cell r="CZ569">
            <v>-22.546700000000783</v>
          </cell>
          <cell r="DA569">
            <v>-11.163539999999557</v>
          </cell>
          <cell r="DB569">
            <v>0</v>
          </cell>
          <cell r="DC569">
            <v>0.79030000000011569</v>
          </cell>
          <cell r="DD569">
            <v>-18.898000000000138</v>
          </cell>
          <cell r="DE569">
            <v>0</v>
          </cell>
          <cell r="DF569">
            <v>0</v>
          </cell>
          <cell r="DG569">
            <v>0</v>
          </cell>
          <cell r="DH569">
            <v>0</v>
          </cell>
          <cell r="DI569">
            <v>0</v>
          </cell>
          <cell r="DJ569">
            <v>0</v>
          </cell>
          <cell r="DK569">
            <v>0</v>
          </cell>
          <cell r="DL569">
            <v>0</v>
          </cell>
          <cell r="DM569">
            <v>0</v>
          </cell>
          <cell r="DN569">
            <v>0</v>
          </cell>
          <cell r="DO569">
            <v>0</v>
          </cell>
          <cell r="DP569">
            <v>0</v>
          </cell>
          <cell r="DQ569">
            <v>0</v>
          </cell>
          <cell r="DR569">
            <v>0</v>
          </cell>
          <cell r="DS569">
            <v>0</v>
          </cell>
          <cell r="DT569">
            <v>0</v>
          </cell>
          <cell r="DU569">
            <v>0</v>
          </cell>
          <cell r="DV569">
            <v>0</v>
          </cell>
          <cell r="DW569">
            <v>0</v>
          </cell>
          <cell r="DX569">
            <v>0</v>
          </cell>
          <cell r="DY569">
            <v>0</v>
          </cell>
          <cell r="DZ569">
            <v>0</v>
          </cell>
          <cell r="EA569">
            <v>0</v>
          </cell>
          <cell r="EB569">
            <v>0</v>
          </cell>
          <cell r="EC569">
            <v>0</v>
          </cell>
          <cell r="ED569">
            <v>0</v>
          </cell>
        </row>
        <row r="570"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B570">
            <v>0</v>
          </cell>
          <cell r="AC570">
            <v>0</v>
          </cell>
          <cell r="AD570">
            <v>0</v>
          </cell>
          <cell r="AE570">
            <v>0</v>
          </cell>
          <cell r="AF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  <cell r="AK570">
            <v>0</v>
          </cell>
          <cell r="AL570">
            <v>0</v>
          </cell>
          <cell r="AM570">
            <v>0</v>
          </cell>
          <cell r="AN570">
            <v>0</v>
          </cell>
          <cell r="AO570">
            <v>0</v>
          </cell>
          <cell r="AP570">
            <v>0</v>
          </cell>
          <cell r="AQ570">
            <v>0</v>
          </cell>
          <cell r="AR570">
            <v>0</v>
          </cell>
          <cell r="AS570">
            <v>0</v>
          </cell>
          <cell r="AT570">
            <v>0</v>
          </cell>
          <cell r="AU570">
            <v>0</v>
          </cell>
          <cell r="AV570">
            <v>0</v>
          </cell>
          <cell r="AW570">
            <v>0</v>
          </cell>
          <cell r="AX570">
            <v>0</v>
          </cell>
          <cell r="AY570">
            <v>0</v>
          </cell>
          <cell r="AZ570">
            <v>0</v>
          </cell>
          <cell r="BA570">
            <v>0</v>
          </cell>
          <cell r="BB570">
            <v>0</v>
          </cell>
          <cell r="BC570">
            <v>0</v>
          </cell>
          <cell r="BD570">
            <v>0</v>
          </cell>
          <cell r="BE570">
            <v>0</v>
          </cell>
          <cell r="BF570">
            <v>0</v>
          </cell>
          <cell r="BG570">
            <v>0</v>
          </cell>
          <cell r="BH570">
            <v>0</v>
          </cell>
          <cell r="BI570">
            <v>0</v>
          </cell>
          <cell r="BJ570">
            <v>0</v>
          </cell>
          <cell r="BK570">
            <v>0</v>
          </cell>
          <cell r="BL570">
            <v>0</v>
          </cell>
          <cell r="BM570">
            <v>0</v>
          </cell>
          <cell r="BN570">
            <v>0</v>
          </cell>
          <cell r="BO570">
            <v>0</v>
          </cell>
          <cell r="BP570">
            <v>0</v>
          </cell>
          <cell r="BQ570">
            <v>0</v>
          </cell>
          <cell r="BR570">
            <v>0</v>
          </cell>
          <cell r="BS570">
            <v>0</v>
          </cell>
          <cell r="BT570">
            <v>0</v>
          </cell>
          <cell r="BU570">
            <v>0</v>
          </cell>
          <cell r="BV570">
            <v>0</v>
          </cell>
          <cell r="BW570">
            <v>0</v>
          </cell>
          <cell r="BX570">
            <v>0</v>
          </cell>
          <cell r="BY570">
            <v>0</v>
          </cell>
          <cell r="BZ570">
            <v>0</v>
          </cell>
          <cell r="CA570">
            <v>0</v>
          </cell>
          <cell r="CB570">
            <v>0</v>
          </cell>
          <cell r="CC570">
            <v>0</v>
          </cell>
          <cell r="CD570">
            <v>0</v>
          </cell>
          <cell r="CE570">
            <v>0</v>
          </cell>
          <cell r="CF570">
            <v>0</v>
          </cell>
          <cell r="CG570">
            <v>0</v>
          </cell>
          <cell r="CH570">
            <v>0</v>
          </cell>
          <cell r="CI570">
            <v>0</v>
          </cell>
          <cell r="CJ570">
            <v>0</v>
          </cell>
          <cell r="CK570">
            <v>0</v>
          </cell>
          <cell r="CL570">
            <v>0</v>
          </cell>
          <cell r="CM570">
            <v>0</v>
          </cell>
          <cell r="CN570">
            <v>0</v>
          </cell>
          <cell r="CO570">
            <v>0</v>
          </cell>
          <cell r="CP570">
            <v>0</v>
          </cell>
          <cell r="CQ570">
            <v>0</v>
          </cell>
          <cell r="CR570">
            <v>0</v>
          </cell>
          <cell r="CS570">
            <v>0</v>
          </cell>
          <cell r="CT570">
            <v>0</v>
          </cell>
          <cell r="CU570">
            <v>0</v>
          </cell>
          <cell r="CV570">
            <v>0</v>
          </cell>
          <cell r="CW570">
            <v>0</v>
          </cell>
          <cell r="CX570">
            <v>0</v>
          </cell>
          <cell r="CY570">
            <v>0</v>
          </cell>
          <cell r="CZ570">
            <v>0</v>
          </cell>
          <cell r="DA570">
            <v>0</v>
          </cell>
          <cell r="DB570">
            <v>0</v>
          </cell>
          <cell r="DC570">
            <v>0</v>
          </cell>
          <cell r="DD570">
            <v>0</v>
          </cell>
          <cell r="DE570">
            <v>0</v>
          </cell>
          <cell r="DF570">
            <v>0</v>
          </cell>
          <cell r="DG570">
            <v>0</v>
          </cell>
          <cell r="DH570">
            <v>0</v>
          </cell>
          <cell r="DI570">
            <v>0</v>
          </cell>
          <cell r="DJ570">
            <v>0</v>
          </cell>
          <cell r="DK570">
            <v>0</v>
          </cell>
          <cell r="DL570">
            <v>0</v>
          </cell>
          <cell r="DM570">
            <v>0</v>
          </cell>
          <cell r="DN570">
            <v>0</v>
          </cell>
          <cell r="DO570">
            <v>0</v>
          </cell>
          <cell r="DP570">
            <v>0</v>
          </cell>
          <cell r="DQ570">
            <v>0</v>
          </cell>
          <cell r="DR570">
            <v>0</v>
          </cell>
          <cell r="DS570">
            <v>0</v>
          </cell>
          <cell r="DT570">
            <v>0</v>
          </cell>
          <cell r="DU570">
            <v>0</v>
          </cell>
          <cell r="DV570">
            <v>0</v>
          </cell>
          <cell r="DW570">
            <v>0</v>
          </cell>
          <cell r="DX570">
            <v>0</v>
          </cell>
          <cell r="DY570">
            <v>0</v>
          </cell>
          <cell r="DZ570">
            <v>0</v>
          </cell>
          <cell r="EA570">
            <v>0</v>
          </cell>
          <cell r="EB570">
            <v>0</v>
          </cell>
          <cell r="EC570">
            <v>0</v>
          </cell>
          <cell r="ED570">
            <v>0</v>
          </cell>
        </row>
        <row r="571"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0</v>
          </cell>
          <cell r="AE571">
            <v>0</v>
          </cell>
          <cell r="AF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  <cell r="AK571">
            <v>0</v>
          </cell>
          <cell r="AL571">
            <v>0</v>
          </cell>
          <cell r="AM571">
            <v>0</v>
          </cell>
          <cell r="AN571">
            <v>0</v>
          </cell>
          <cell r="AO571">
            <v>0</v>
          </cell>
          <cell r="AP571">
            <v>0</v>
          </cell>
          <cell r="AQ571">
            <v>0</v>
          </cell>
          <cell r="AR571">
            <v>0</v>
          </cell>
          <cell r="AS571">
            <v>0</v>
          </cell>
          <cell r="AT571">
            <v>0</v>
          </cell>
          <cell r="AU571">
            <v>0</v>
          </cell>
          <cell r="AV571">
            <v>0</v>
          </cell>
          <cell r="AW571">
            <v>0</v>
          </cell>
          <cell r="AX571">
            <v>0</v>
          </cell>
          <cell r="AY571">
            <v>0</v>
          </cell>
          <cell r="AZ571">
            <v>0</v>
          </cell>
          <cell r="BA571">
            <v>0</v>
          </cell>
          <cell r="BB571">
            <v>0</v>
          </cell>
          <cell r="BC571">
            <v>0</v>
          </cell>
          <cell r="BD571">
            <v>0</v>
          </cell>
          <cell r="BE571">
            <v>0</v>
          </cell>
          <cell r="BF571">
            <v>0</v>
          </cell>
          <cell r="BG571">
            <v>0</v>
          </cell>
          <cell r="BH571">
            <v>0</v>
          </cell>
          <cell r="BI571">
            <v>0</v>
          </cell>
          <cell r="BJ571">
            <v>0</v>
          </cell>
          <cell r="BK571">
            <v>0</v>
          </cell>
          <cell r="BL571">
            <v>0</v>
          </cell>
          <cell r="BM571">
            <v>0</v>
          </cell>
          <cell r="BN571">
            <v>0</v>
          </cell>
          <cell r="BO571">
            <v>0</v>
          </cell>
          <cell r="BP571">
            <v>0</v>
          </cell>
          <cell r="BQ571">
            <v>0</v>
          </cell>
          <cell r="BR571">
            <v>0</v>
          </cell>
          <cell r="BS571">
            <v>0</v>
          </cell>
          <cell r="BT571">
            <v>0</v>
          </cell>
          <cell r="BU571">
            <v>0</v>
          </cell>
          <cell r="BV571">
            <v>0</v>
          </cell>
          <cell r="BW571">
            <v>0</v>
          </cell>
          <cell r="BX571">
            <v>0</v>
          </cell>
          <cell r="BY571">
            <v>0</v>
          </cell>
          <cell r="BZ571">
            <v>0</v>
          </cell>
          <cell r="CA571">
            <v>0</v>
          </cell>
          <cell r="CB571">
            <v>0</v>
          </cell>
          <cell r="CC571">
            <v>0</v>
          </cell>
          <cell r="CD571">
            <v>0</v>
          </cell>
          <cell r="CE571">
            <v>0</v>
          </cell>
          <cell r="CF571">
            <v>0</v>
          </cell>
          <cell r="CG571">
            <v>0</v>
          </cell>
          <cell r="CH571">
            <v>0</v>
          </cell>
          <cell r="CI571">
            <v>0</v>
          </cell>
          <cell r="CJ571">
            <v>0</v>
          </cell>
          <cell r="CK571">
            <v>0</v>
          </cell>
          <cell r="CL571">
            <v>0</v>
          </cell>
          <cell r="CM571">
            <v>0</v>
          </cell>
          <cell r="CN571">
            <v>0</v>
          </cell>
          <cell r="CO571">
            <v>0</v>
          </cell>
          <cell r="CP571">
            <v>0</v>
          </cell>
          <cell r="CQ571">
            <v>0</v>
          </cell>
          <cell r="CR571">
            <v>0</v>
          </cell>
          <cell r="CS571">
            <v>0</v>
          </cell>
          <cell r="CT571">
            <v>0</v>
          </cell>
          <cell r="CU571">
            <v>0</v>
          </cell>
          <cell r="CV571">
            <v>0</v>
          </cell>
          <cell r="CW571">
            <v>0</v>
          </cell>
          <cell r="CX571">
            <v>0</v>
          </cell>
          <cell r="CY571">
            <v>0</v>
          </cell>
          <cell r="CZ571">
            <v>0</v>
          </cell>
          <cell r="DA571">
            <v>0</v>
          </cell>
          <cell r="DB571">
            <v>0</v>
          </cell>
          <cell r="DC571">
            <v>0</v>
          </cell>
          <cell r="DD571">
            <v>0</v>
          </cell>
          <cell r="DE571">
            <v>0</v>
          </cell>
          <cell r="DF571">
            <v>0</v>
          </cell>
          <cell r="DG571">
            <v>0</v>
          </cell>
          <cell r="DH571">
            <v>0</v>
          </cell>
          <cell r="DI571">
            <v>0</v>
          </cell>
          <cell r="DJ571">
            <v>0</v>
          </cell>
          <cell r="DK571">
            <v>0</v>
          </cell>
          <cell r="DL571">
            <v>0</v>
          </cell>
          <cell r="DM571">
            <v>0</v>
          </cell>
          <cell r="DN571">
            <v>0</v>
          </cell>
          <cell r="DO571">
            <v>0</v>
          </cell>
          <cell r="DP571">
            <v>0</v>
          </cell>
          <cell r="DQ571">
            <v>0</v>
          </cell>
          <cell r="DR571">
            <v>0</v>
          </cell>
          <cell r="DS571">
            <v>0</v>
          </cell>
          <cell r="DT571">
            <v>0</v>
          </cell>
          <cell r="DU571">
            <v>0</v>
          </cell>
          <cell r="DV571">
            <v>0</v>
          </cell>
          <cell r="DW571">
            <v>0</v>
          </cell>
          <cell r="DX571">
            <v>0</v>
          </cell>
          <cell r="DY571">
            <v>0</v>
          </cell>
          <cell r="DZ571">
            <v>0</v>
          </cell>
          <cell r="EA571">
            <v>0</v>
          </cell>
          <cell r="EB571">
            <v>0</v>
          </cell>
          <cell r="EC571">
            <v>0</v>
          </cell>
          <cell r="ED571">
            <v>0</v>
          </cell>
        </row>
        <row r="572"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0</v>
          </cell>
          <cell r="AE572">
            <v>0</v>
          </cell>
          <cell r="AF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  <cell r="AK572">
            <v>0</v>
          </cell>
          <cell r="AL572">
            <v>0</v>
          </cell>
          <cell r="AM572">
            <v>0</v>
          </cell>
          <cell r="AN572">
            <v>0</v>
          </cell>
          <cell r="AO572">
            <v>0</v>
          </cell>
          <cell r="AP572">
            <v>0</v>
          </cell>
          <cell r="AQ572">
            <v>0</v>
          </cell>
          <cell r="AR572">
            <v>0</v>
          </cell>
          <cell r="AS572">
            <v>0</v>
          </cell>
          <cell r="AT572">
            <v>0</v>
          </cell>
          <cell r="AU572">
            <v>0</v>
          </cell>
          <cell r="AV572">
            <v>0</v>
          </cell>
          <cell r="AW572">
            <v>0</v>
          </cell>
          <cell r="AX572">
            <v>0</v>
          </cell>
          <cell r="AY572">
            <v>0</v>
          </cell>
          <cell r="AZ572">
            <v>0</v>
          </cell>
          <cell r="BA572">
            <v>0</v>
          </cell>
          <cell r="BB572">
            <v>0</v>
          </cell>
          <cell r="BC572">
            <v>0</v>
          </cell>
          <cell r="BD572">
            <v>0</v>
          </cell>
          <cell r="BE572">
            <v>0</v>
          </cell>
          <cell r="BF572">
            <v>0</v>
          </cell>
          <cell r="BG572">
            <v>0</v>
          </cell>
          <cell r="BH572">
            <v>0</v>
          </cell>
          <cell r="BI572">
            <v>0</v>
          </cell>
          <cell r="BJ572">
            <v>0</v>
          </cell>
          <cell r="BK572">
            <v>0</v>
          </cell>
          <cell r="BL572">
            <v>0</v>
          </cell>
          <cell r="BM572">
            <v>0</v>
          </cell>
          <cell r="BN572">
            <v>0</v>
          </cell>
          <cell r="BO572">
            <v>0</v>
          </cell>
          <cell r="BP572">
            <v>0</v>
          </cell>
          <cell r="BQ572">
            <v>0</v>
          </cell>
          <cell r="BR572">
            <v>0</v>
          </cell>
          <cell r="BS572">
            <v>0</v>
          </cell>
          <cell r="BT572">
            <v>0</v>
          </cell>
          <cell r="BU572">
            <v>0</v>
          </cell>
          <cell r="BV572">
            <v>0</v>
          </cell>
          <cell r="BW572">
            <v>0</v>
          </cell>
          <cell r="BX572">
            <v>0</v>
          </cell>
          <cell r="BY572">
            <v>0</v>
          </cell>
          <cell r="BZ572">
            <v>0</v>
          </cell>
          <cell r="CA572">
            <v>0</v>
          </cell>
          <cell r="CB572">
            <v>0</v>
          </cell>
          <cell r="CC572">
            <v>0</v>
          </cell>
          <cell r="CD572">
            <v>0</v>
          </cell>
          <cell r="CE572">
            <v>0</v>
          </cell>
          <cell r="CF572">
            <v>0</v>
          </cell>
          <cell r="CG572">
            <v>0</v>
          </cell>
          <cell r="CH572">
            <v>0</v>
          </cell>
          <cell r="CI572">
            <v>0</v>
          </cell>
          <cell r="CJ572">
            <v>0</v>
          </cell>
          <cell r="CK572">
            <v>0</v>
          </cell>
          <cell r="CL572">
            <v>0</v>
          </cell>
          <cell r="CM572">
            <v>0</v>
          </cell>
          <cell r="CN572">
            <v>0</v>
          </cell>
          <cell r="CO572">
            <v>0</v>
          </cell>
          <cell r="CP572">
            <v>0</v>
          </cell>
          <cell r="CQ572">
            <v>0</v>
          </cell>
          <cell r="CR572">
            <v>0</v>
          </cell>
          <cell r="CS572">
            <v>0</v>
          </cell>
          <cell r="CT572">
            <v>0</v>
          </cell>
          <cell r="CU572">
            <v>0</v>
          </cell>
          <cell r="CV572">
            <v>0</v>
          </cell>
          <cell r="CW572">
            <v>0</v>
          </cell>
          <cell r="CX572">
            <v>0</v>
          </cell>
          <cell r="CY572">
            <v>0</v>
          </cell>
          <cell r="CZ572">
            <v>0</v>
          </cell>
          <cell r="DA572">
            <v>0</v>
          </cell>
          <cell r="DB572">
            <v>0</v>
          </cell>
          <cell r="DC572">
            <v>0</v>
          </cell>
          <cell r="DD572">
            <v>0</v>
          </cell>
          <cell r="DE572">
            <v>0</v>
          </cell>
          <cell r="DF572">
            <v>0</v>
          </cell>
          <cell r="DG572">
            <v>0</v>
          </cell>
          <cell r="DH572">
            <v>0</v>
          </cell>
          <cell r="DI572">
            <v>0</v>
          </cell>
          <cell r="DJ572">
            <v>0</v>
          </cell>
          <cell r="DK572">
            <v>0</v>
          </cell>
          <cell r="DL572">
            <v>0</v>
          </cell>
          <cell r="DM572">
            <v>0</v>
          </cell>
          <cell r="DN572">
            <v>0</v>
          </cell>
          <cell r="DO572">
            <v>0</v>
          </cell>
          <cell r="DP572">
            <v>0</v>
          </cell>
          <cell r="DQ572">
            <v>0</v>
          </cell>
          <cell r="DR572">
            <v>0</v>
          </cell>
          <cell r="DS572">
            <v>0</v>
          </cell>
          <cell r="DT572">
            <v>0</v>
          </cell>
          <cell r="DU572">
            <v>0</v>
          </cell>
          <cell r="DV572">
            <v>0</v>
          </cell>
          <cell r="DW572">
            <v>0</v>
          </cell>
          <cell r="DX572">
            <v>0</v>
          </cell>
          <cell r="DY572">
            <v>0</v>
          </cell>
          <cell r="DZ572">
            <v>0</v>
          </cell>
          <cell r="EA572">
            <v>0</v>
          </cell>
          <cell r="EB572">
            <v>0</v>
          </cell>
          <cell r="EC572">
            <v>0</v>
          </cell>
          <cell r="ED572">
            <v>0</v>
          </cell>
        </row>
        <row r="574">
          <cell r="F574">
            <v>-240.16698000000906</v>
          </cell>
          <cell r="G574">
            <v>-218.21150000000489</v>
          </cell>
          <cell r="H574">
            <v>-772.11407000001054</v>
          </cell>
          <cell r="I574">
            <v>-645.6577999999281</v>
          </cell>
          <cell r="J574">
            <v>-130.94270000013057</v>
          </cell>
          <cell r="K574">
            <v>-377.97025599994231</v>
          </cell>
          <cell r="L574">
            <v>-447.89265000000887</v>
          </cell>
          <cell r="M574">
            <v>-665.00397599997814</v>
          </cell>
          <cell r="N574">
            <v>-173.27546000000439</v>
          </cell>
          <cell r="O574">
            <v>-251.33123999999953</v>
          </cell>
          <cell r="P574">
            <v>38.685029999993276</v>
          </cell>
          <cell r="Q574">
            <v>-577.48377000000619</v>
          </cell>
          <cell r="R574">
            <v>-7211.8502900004387</v>
          </cell>
          <cell r="S574">
            <v>-226.52804000000469</v>
          </cell>
          <cell r="T574">
            <v>-525.84810000000289</v>
          </cell>
          <cell r="U574">
            <v>-785.31640000001062</v>
          </cell>
          <cell r="V574">
            <v>-423.33878000002005</v>
          </cell>
          <cell r="W574">
            <v>-86.997739999904297</v>
          </cell>
          <cell r="X574">
            <v>-361.55632499995409</v>
          </cell>
          <cell r="Y574">
            <v>-605.20220000002882</v>
          </cell>
          <cell r="Z574">
            <v>-821.27885000000242</v>
          </cell>
          <cell r="AA574">
            <v>-1854.2067250000109</v>
          </cell>
          <cell r="AB574">
            <v>-298.38840000001073</v>
          </cell>
          <cell r="AC574">
            <v>-376.25759999999718</v>
          </cell>
          <cell r="AD574">
            <v>-846.93112999998266</v>
          </cell>
          <cell r="AE574">
            <v>-6849.7831649989821</v>
          </cell>
          <cell r="AF574">
            <v>-232.95899999998801</v>
          </cell>
          <cell r="AG574">
            <v>-426.40437000000384</v>
          </cell>
          <cell r="AH574">
            <v>-1026.4919999999693</v>
          </cell>
          <cell r="AI574">
            <v>-474.51290000003064</v>
          </cell>
          <cell r="AJ574">
            <v>-260.8646000000299</v>
          </cell>
          <cell r="AK574">
            <v>-320.10089000000153</v>
          </cell>
          <cell r="AL574">
            <v>-727.18657000001986</v>
          </cell>
          <cell r="AM574">
            <v>-932.76542999997037</v>
          </cell>
          <cell r="AN574">
            <v>-640.01152400000137</v>
          </cell>
          <cell r="AO574">
            <v>-326.21670000001905</v>
          </cell>
          <cell r="AP574">
            <v>-575.35892999998759</v>
          </cell>
          <cell r="AQ574">
            <v>-906.91025100002298</v>
          </cell>
          <cell r="AR574">
            <v>-6398.5170640000142</v>
          </cell>
          <cell r="AS574">
            <v>-380.6334499999939</v>
          </cell>
          <cell r="AT574">
            <v>-307.07539999997243</v>
          </cell>
          <cell r="AU574">
            <v>-622.33315999998013</v>
          </cell>
          <cell r="AV574">
            <v>-234.35739999997895</v>
          </cell>
          <cell r="AW574">
            <v>-45.914430000062566</v>
          </cell>
          <cell r="AX574">
            <v>-678.75183999998262</v>
          </cell>
          <cell r="AY574">
            <v>-829.24801400001161</v>
          </cell>
          <cell r="AZ574">
            <v>-910.79743000000599</v>
          </cell>
          <cell r="BA574">
            <v>-570.53004000001238</v>
          </cell>
          <cell r="BB574">
            <v>-283.96949999999197</v>
          </cell>
          <cell r="BC574">
            <v>-740.82819999998901</v>
          </cell>
          <cell r="BD574">
            <v>-794.07819999998901</v>
          </cell>
          <cell r="BE574">
            <v>-8630.2745750001632</v>
          </cell>
          <cell r="BF574">
            <v>-292.60635999999067</v>
          </cell>
          <cell r="BG574">
            <v>-537.49619999999413</v>
          </cell>
          <cell r="BH574">
            <v>-986.69190000009257</v>
          </cell>
          <cell r="BI574">
            <v>-702.1758999999729</v>
          </cell>
          <cell r="BJ574">
            <v>-230.81040000007488</v>
          </cell>
          <cell r="BK574">
            <v>-492.13252000004286</v>
          </cell>
          <cell r="BL574">
            <v>-737.62085000000661</v>
          </cell>
          <cell r="BM574">
            <v>-1138.7235400000063</v>
          </cell>
          <cell r="BN574">
            <v>-550.82044000001042</v>
          </cell>
          <cell r="BO574">
            <v>-706.89160000000265</v>
          </cell>
          <cell r="BP574">
            <v>-692.14689999999246</v>
          </cell>
          <cell r="BQ574">
            <v>-1562.1579649999621</v>
          </cell>
          <cell r="BR574">
            <v>-7401.4638300002553</v>
          </cell>
          <cell r="BS574">
            <v>-37.897100000016508</v>
          </cell>
          <cell r="BT574">
            <v>-520.10904999999912</v>
          </cell>
          <cell r="BU574">
            <v>-863.6746999999159</v>
          </cell>
          <cell r="BV574">
            <v>-692.78234999999404</v>
          </cell>
          <cell r="BW574">
            <v>-7.5683400001144037</v>
          </cell>
          <cell r="BX574">
            <v>-347.93599999998696</v>
          </cell>
          <cell r="BY574">
            <v>-657.46940000000177</v>
          </cell>
          <cell r="BZ574">
            <v>-1261.4805199999828</v>
          </cell>
          <cell r="CA574">
            <v>-635.06506999998237</v>
          </cell>
          <cell r="CB574">
            <v>-609.39590000000317</v>
          </cell>
          <cell r="CC574">
            <v>-535.3923000000068</v>
          </cell>
          <cell r="CD574">
            <v>-1232.6931000000041</v>
          </cell>
          <cell r="CE574">
            <v>-4466.970474999398</v>
          </cell>
          <cell r="CF574">
            <v>228.67010000001756</v>
          </cell>
          <cell r="CG574">
            <v>-544.95249999989755</v>
          </cell>
          <cell r="CH574">
            <v>-730.13712000008672</v>
          </cell>
          <cell r="CI574">
            <v>-305.90200000000186</v>
          </cell>
          <cell r="CJ574">
            <v>-158.83819999988191</v>
          </cell>
          <cell r="CK574">
            <v>-268.62619999994058</v>
          </cell>
          <cell r="CL574">
            <v>-941.10912999999709</v>
          </cell>
          <cell r="CM574">
            <v>-555.54335999998148</v>
          </cell>
          <cell r="CN574">
            <v>-332.17401499993866</v>
          </cell>
          <cell r="CO574">
            <v>126.42874999999185</v>
          </cell>
          <cell r="CP574">
            <v>-247.76629999998841</v>
          </cell>
          <cell r="CQ574">
            <v>-737.02050000004238</v>
          </cell>
          <cell r="CR574">
            <v>-1653.808609998785</v>
          </cell>
          <cell r="CS574">
            <v>235.94962999987183</v>
          </cell>
          <cell r="CT574">
            <v>70.472399999969639</v>
          </cell>
          <cell r="CU574">
            <v>15.34519999998156</v>
          </cell>
          <cell r="CV574">
            <v>-15.252700000070035</v>
          </cell>
          <cell r="CW574">
            <v>31.528399999951944</v>
          </cell>
          <cell r="CX574">
            <v>-451.26199999998789</v>
          </cell>
          <cell r="CY574">
            <v>-332.39000000001397</v>
          </cell>
          <cell r="CZ574">
            <v>-665.49759999997332</v>
          </cell>
          <cell r="DA574">
            <v>68.227460000023711</v>
          </cell>
          <cell r="DB574">
            <v>-59.743499999982305</v>
          </cell>
          <cell r="DC574">
            <v>129.23580000002403</v>
          </cell>
          <cell r="DD574">
            <v>-680.42169999994803</v>
          </cell>
          <cell r="DE574">
            <v>0</v>
          </cell>
          <cell r="DF574">
            <v>0</v>
          </cell>
          <cell r="DG574">
            <v>0</v>
          </cell>
          <cell r="DH574">
            <v>0</v>
          </cell>
          <cell r="DI574">
            <v>0</v>
          </cell>
          <cell r="DJ574">
            <v>0</v>
          </cell>
          <cell r="DK574">
            <v>0</v>
          </cell>
          <cell r="DL574">
            <v>0</v>
          </cell>
          <cell r="DM574">
            <v>0</v>
          </cell>
          <cell r="DN574">
            <v>0</v>
          </cell>
          <cell r="DO574">
            <v>0</v>
          </cell>
          <cell r="DP574">
            <v>0</v>
          </cell>
          <cell r="DQ574">
            <v>0</v>
          </cell>
          <cell r="DR574">
            <v>0</v>
          </cell>
          <cell r="DS574">
            <v>0</v>
          </cell>
          <cell r="DT574">
            <v>0</v>
          </cell>
          <cell r="DU574">
            <v>0</v>
          </cell>
          <cell r="DV574">
            <v>0</v>
          </cell>
          <cell r="DW574">
            <v>0</v>
          </cell>
          <cell r="DX574">
            <v>0</v>
          </cell>
          <cell r="DY574">
            <v>0</v>
          </cell>
          <cell r="DZ574">
            <v>0</v>
          </cell>
          <cell r="EA574">
            <v>0</v>
          </cell>
          <cell r="EB574">
            <v>0</v>
          </cell>
          <cell r="EC574">
            <v>0</v>
          </cell>
          <cell r="ED574">
            <v>0</v>
          </cell>
        </row>
        <row r="576">
          <cell r="F576">
            <v>20865.145846000058</v>
          </cell>
          <cell r="G576">
            <v>19757.777383000124</v>
          </cell>
          <cell r="H576">
            <v>24608.672106799902</v>
          </cell>
          <cell r="I576">
            <v>19892.463068000041</v>
          </cell>
          <cell r="J576">
            <v>20297.950069699902</v>
          </cell>
          <cell r="K576">
            <v>16166.893445000052</v>
          </cell>
          <cell r="L576">
            <v>11586.826538600028</v>
          </cell>
          <cell r="M576">
            <v>8947.8768044000026</v>
          </cell>
          <cell r="N576">
            <v>12298.768401199719</v>
          </cell>
          <cell r="O576">
            <v>17303.526862700004</v>
          </cell>
          <cell r="P576">
            <v>15382.912816999946</v>
          </cell>
          <cell r="Q576">
            <v>14858.219133999897</v>
          </cell>
          <cell r="R576">
            <v>199388.05307729729</v>
          </cell>
          <cell r="S576">
            <v>20752.330945599941</v>
          </cell>
          <cell r="T576">
            <v>19644.421677000006</v>
          </cell>
          <cell r="U576">
            <v>24575.185725999996</v>
          </cell>
          <cell r="V576">
            <v>20056.443442199845</v>
          </cell>
          <cell r="W576">
            <v>20405.379417000106</v>
          </cell>
          <cell r="X576">
            <v>16181.154117099941</v>
          </cell>
          <cell r="Y576">
            <v>11424.587799999863</v>
          </cell>
          <cell r="Z576">
            <v>8799.8253349999432</v>
          </cell>
          <cell r="AA576">
            <v>10700.904611999867</v>
          </cell>
          <cell r="AB576">
            <v>17283.712813399849</v>
          </cell>
          <cell r="AC576">
            <v>14977.91832200007</v>
          </cell>
          <cell r="AD576">
            <v>14586.188870000071</v>
          </cell>
          <cell r="AE576">
            <v>199658.30419540219</v>
          </cell>
          <cell r="AF576">
            <v>20871.42011200008</v>
          </cell>
          <cell r="AG576">
            <v>19565.446464800043</v>
          </cell>
          <cell r="AH576">
            <v>24401.857890999876</v>
          </cell>
          <cell r="AI576">
            <v>20010.339409500128</v>
          </cell>
          <cell r="AJ576">
            <v>20223.932765899925</v>
          </cell>
          <cell r="AK576">
            <v>16217.168942500139</v>
          </cell>
          <cell r="AL576">
            <v>11302.603430000134</v>
          </cell>
          <cell r="AM576">
            <v>8680.4100770002697</v>
          </cell>
          <cell r="AN576">
            <v>11873.354548600037</v>
          </cell>
          <cell r="AO576">
            <v>17201.892569100019</v>
          </cell>
          <cell r="AP576">
            <v>14775.95080900006</v>
          </cell>
          <cell r="AQ576">
            <v>14533.927175999968</v>
          </cell>
          <cell r="AR576">
            <v>200001.15642300062</v>
          </cell>
          <cell r="AS576">
            <v>20722.69655000011</v>
          </cell>
          <cell r="AT576">
            <v>19682.084600000177</v>
          </cell>
          <cell r="AU576">
            <v>24731.476839999901</v>
          </cell>
          <cell r="AV576">
            <v>20245.42360999994</v>
          </cell>
          <cell r="AW576">
            <v>20436.084719999926</v>
          </cell>
          <cell r="AX576">
            <v>15882.383533000015</v>
          </cell>
          <cell r="AY576">
            <v>11202.671601999784</v>
          </cell>
          <cell r="AZ576">
            <v>8700.6764460001141</v>
          </cell>
          <cell r="BA576">
            <v>11942.316888999892</v>
          </cell>
          <cell r="BB576">
            <v>17204.708033000003</v>
          </cell>
          <cell r="BC576">
            <v>14611.591800000053</v>
          </cell>
          <cell r="BD576">
            <v>14639.041800000123</v>
          </cell>
          <cell r="BE576">
            <v>197754.52095730044</v>
          </cell>
          <cell r="BF576">
            <v>20810.723640000098</v>
          </cell>
          <cell r="BG576">
            <v>19451.663800000213</v>
          </cell>
          <cell r="BH576">
            <v>24367.11810000008</v>
          </cell>
          <cell r="BI576">
            <v>19779.173111099983</v>
          </cell>
          <cell r="BJ576">
            <v>20261.579600000288</v>
          </cell>
          <cell r="BK576">
            <v>16027.765069199959</v>
          </cell>
          <cell r="BL576">
            <v>11293.214533999795</v>
          </cell>
          <cell r="BM576">
            <v>8474.9906130000018</v>
          </cell>
          <cell r="BN576">
            <v>11929.23895499995</v>
          </cell>
          <cell r="BO576">
            <v>16827.818400000106</v>
          </cell>
          <cell r="BP576">
            <v>14660.273099999991</v>
          </cell>
          <cell r="BQ576">
            <v>13870.962034999975</v>
          </cell>
          <cell r="BR576">
            <v>199204.94517789967</v>
          </cell>
          <cell r="BS576">
            <v>21065.432900000014</v>
          </cell>
          <cell r="BT576">
            <v>19631.900950000039</v>
          </cell>
          <cell r="BU576">
            <v>24490.429218000034</v>
          </cell>
          <cell r="BV576">
            <v>19785.745265999809</v>
          </cell>
          <cell r="BW576">
            <v>20485.00297000003</v>
          </cell>
          <cell r="BX576">
            <v>16204.373619900085</v>
          </cell>
          <cell r="BY576">
            <v>11372.320599999977</v>
          </cell>
          <cell r="BZ576">
            <v>8350.4660239999648</v>
          </cell>
          <cell r="CA576">
            <v>11876.504930000054</v>
          </cell>
          <cell r="CB576">
            <v>16925.31409999996</v>
          </cell>
          <cell r="CC576">
            <v>14817.027699999977</v>
          </cell>
          <cell r="CD576">
            <v>14200.426899999962</v>
          </cell>
          <cell r="CE576">
            <v>201949.92756425031</v>
          </cell>
          <cell r="CF576">
            <v>21332.000100000063</v>
          </cell>
          <cell r="CG576">
            <v>19444.207500000135</v>
          </cell>
          <cell r="CH576">
            <v>24623.672879999969</v>
          </cell>
          <cell r="CI576">
            <v>20171.398000000045</v>
          </cell>
          <cell r="CJ576">
            <v>20334.351885000244</v>
          </cell>
          <cell r="CK576">
            <v>16271.743800000055</v>
          </cell>
          <cell r="CL576">
            <v>11074.462079999968</v>
          </cell>
          <cell r="CM576">
            <v>9055.8058709999314</v>
          </cell>
          <cell r="CN576">
            <v>12180.222856000066</v>
          </cell>
          <cell r="CO576">
            <v>17661.309392250027</v>
          </cell>
          <cell r="CP576">
            <v>15104.653700000024</v>
          </cell>
          <cell r="CQ576">
            <v>14696.099499999895</v>
          </cell>
          <cell r="CR576">
            <v>204798.2199260015</v>
          </cell>
          <cell r="CS576">
            <v>21339.279629999888</v>
          </cell>
          <cell r="CT576">
            <v>20059.632399999886</v>
          </cell>
          <cell r="CU576">
            <v>25369.155200000154</v>
          </cell>
          <cell r="CV576">
            <v>20483.137664999813</v>
          </cell>
          <cell r="CW576">
            <v>20523.918400000082</v>
          </cell>
          <cell r="CX576">
            <v>16089.107999999775</v>
          </cell>
          <cell r="CY576">
            <v>11699.148171000183</v>
          </cell>
          <cell r="CZ576">
            <v>8945.7223999999696</v>
          </cell>
          <cell r="DA576">
            <v>12579.797460000147</v>
          </cell>
          <cell r="DB576">
            <v>17474.966500000097</v>
          </cell>
          <cell r="DC576">
            <v>15481.65579999995</v>
          </cell>
          <cell r="DD576">
            <v>14752.698300000047</v>
          </cell>
          <cell r="DE576">
            <v>0</v>
          </cell>
          <cell r="DF576">
            <v>0</v>
          </cell>
          <cell r="DG576">
            <v>0</v>
          </cell>
          <cell r="DH576">
            <v>0</v>
          </cell>
          <cell r="DI576">
            <v>0</v>
          </cell>
          <cell r="DJ576">
            <v>0</v>
          </cell>
          <cell r="DK576">
            <v>0</v>
          </cell>
          <cell r="DL576">
            <v>0</v>
          </cell>
          <cell r="DM576">
            <v>0</v>
          </cell>
          <cell r="DN576">
            <v>0</v>
          </cell>
          <cell r="DO576">
            <v>0</v>
          </cell>
          <cell r="DP576">
            <v>0</v>
          </cell>
          <cell r="DQ576">
            <v>0</v>
          </cell>
          <cell r="DR576">
            <v>0</v>
          </cell>
          <cell r="DS576">
            <v>0</v>
          </cell>
          <cell r="DT576">
            <v>0</v>
          </cell>
          <cell r="DU576">
            <v>0</v>
          </cell>
          <cell r="DV576">
            <v>0</v>
          </cell>
          <cell r="DW576">
            <v>0</v>
          </cell>
          <cell r="DX576">
            <v>0</v>
          </cell>
          <cell r="DY576">
            <v>0</v>
          </cell>
          <cell r="DZ576">
            <v>0</v>
          </cell>
          <cell r="EA576">
            <v>0</v>
          </cell>
          <cell r="EB576">
            <v>0</v>
          </cell>
          <cell r="EC576">
            <v>0</v>
          </cell>
          <cell r="ED576">
            <v>0</v>
          </cell>
        </row>
        <row r="579"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  <cell r="W579">
            <v>0</v>
          </cell>
          <cell r="X579">
            <v>0</v>
          </cell>
          <cell r="Y579">
            <v>0</v>
          </cell>
          <cell r="Z579">
            <v>0</v>
          </cell>
          <cell r="AA579">
            <v>0</v>
          </cell>
          <cell r="AB579">
            <v>0</v>
          </cell>
          <cell r="AC579">
            <v>0</v>
          </cell>
          <cell r="AD579">
            <v>0</v>
          </cell>
          <cell r="AE579">
            <v>0</v>
          </cell>
          <cell r="AF579">
            <v>0</v>
          </cell>
          <cell r="AG579">
            <v>0</v>
          </cell>
          <cell r="AH579">
            <v>0</v>
          </cell>
          <cell r="AI579">
            <v>0</v>
          </cell>
          <cell r="AJ579">
            <v>0</v>
          </cell>
          <cell r="AK579">
            <v>0</v>
          </cell>
          <cell r="AL579">
            <v>0</v>
          </cell>
          <cell r="AM579">
            <v>0</v>
          </cell>
          <cell r="AN579">
            <v>0</v>
          </cell>
          <cell r="AO579">
            <v>0</v>
          </cell>
          <cell r="AP579">
            <v>0</v>
          </cell>
          <cell r="AQ579">
            <v>0</v>
          </cell>
          <cell r="AR579">
            <v>0</v>
          </cell>
          <cell r="AS579">
            <v>0</v>
          </cell>
          <cell r="AT579">
            <v>0</v>
          </cell>
          <cell r="AU579">
            <v>0</v>
          </cell>
          <cell r="AV579">
            <v>0</v>
          </cell>
          <cell r="AW579">
            <v>0</v>
          </cell>
          <cell r="AX579">
            <v>0</v>
          </cell>
          <cell r="AY579">
            <v>0</v>
          </cell>
          <cell r="AZ579">
            <v>0</v>
          </cell>
          <cell r="BA579">
            <v>0</v>
          </cell>
          <cell r="BB579">
            <v>0</v>
          </cell>
          <cell r="BC579">
            <v>0</v>
          </cell>
          <cell r="BD579">
            <v>0</v>
          </cell>
          <cell r="BE579">
            <v>0</v>
          </cell>
          <cell r="BF579">
            <v>0</v>
          </cell>
          <cell r="BG579">
            <v>0</v>
          </cell>
          <cell r="BH579">
            <v>0</v>
          </cell>
          <cell r="BI579">
            <v>0</v>
          </cell>
          <cell r="BJ579">
            <v>0</v>
          </cell>
          <cell r="BK579">
            <v>0</v>
          </cell>
          <cell r="BL579">
            <v>0</v>
          </cell>
          <cell r="BM579">
            <v>0</v>
          </cell>
          <cell r="BN579">
            <v>0</v>
          </cell>
          <cell r="BO579">
            <v>0</v>
          </cell>
          <cell r="BP579">
            <v>0</v>
          </cell>
          <cell r="BQ579">
            <v>0</v>
          </cell>
          <cell r="BR579">
            <v>0</v>
          </cell>
          <cell r="BS579">
            <v>0</v>
          </cell>
          <cell r="BT579">
            <v>0</v>
          </cell>
          <cell r="BU579">
            <v>0</v>
          </cell>
          <cell r="BV579">
            <v>0</v>
          </cell>
          <cell r="BW579">
            <v>0</v>
          </cell>
          <cell r="BX579">
            <v>0</v>
          </cell>
          <cell r="BY579">
            <v>0</v>
          </cell>
          <cell r="BZ579">
            <v>0</v>
          </cell>
          <cell r="CA579">
            <v>0</v>
          </cell>
          <cell r="CB579">
            <v>0</v>
          </cell>
          <cell r="CC579">
            <v>0</v>
          </cell>
          <cell r="CD579">
            <v>0</v>
          </cell>
          <cell r="CE579">
            <v>0</v>
          </cell>
          <cell r="CF579">
            <v>0</v>
          </cell>
          <cell r="CG579">
            <v>0</v>
          </cell>
          <cell r="CH579">
            <v>0</v>
          </cell>
          <cell r="CI579">
            <v>0</v>
          </cell>
          <cell r="CJ579">
            <v>0</v>
          </cell>
          <cell r="CK579">
            <v>0</v>
          </cell>
          <cell r="CL579">
            <v>0</v>
          </cell>
          <cell r="CM579">
            <v>0</v>
          </cell>
          <cell r="CN579">
            <v>0</v>
          </cell>
          <cell r="CO579">
            <v>0</v>
          </cell>
          <cell r="CP579">
            <v>0</v>
          </cell>
          <cell r="CQ579">
            <v>0</v>
          </cell>
          <cell r="CR579">
            <v>0</v>
          </cell>
          <cell r="CS579">
            <v>0</v>
          </cell>
          <cell r="CT579">
            <v>0</v>
          </cell>
          <cell r="CU579">
            <v>0</v>
          </cell>
          <cell r="CV579">
            <v>0</v>
          </cell>
          <cell r="CW579">
            <v>0</v>
          </cell>
          <cell r="CX579">
            <v>0</v>
          </cell>
          <cell r="CY579">
            <v>0</v>
          </cell>
          <cell r="CZ579">
            <v>0</v>
          </cell>
          <cell r="DA579">
            <v>0</v>
          </cell>
          <cell r="DB579">
            <v>0</v>
          </cell>
          <cell r="DC579">
            <v>0</v>
          </cell>
          <cell r="DD579">
            <v>0</v>
          </cell>
          <cell r="DE579">
            <v>0</v>
          </cell>
          <cell r="DF579">
            <v>0</v>
          </cell>
          <cell r="DG579">
            <v>0</v>
          </cell>
          <cell r="DH579">
            <v>0</v>
          </cell>
          <cell r="DI579">
            <v>0</v>
          </cell>
          <cell r="DJ579">
            <v>0</v>
          </cell>
          <cell r="DK579">
            <v>0</v>
          </cell>
          <cell r="DL579">
            <v>0</v>
          </cell>
          <cell r="DM579">
            <v>0</v>
          </cell>
          <cell r="DN579">
            <v>0</v>
          </cell>
          <cell r="DO579">
            <v>0</v>
          </cell>
          <cell r="DP579">
            <v>0</v>
          </cell>
          <cell r="DQ579">
            <v>0</v>
          </cell>
          <cell r="DR579">
            <v>0</v>
          </cell>
          <cell r="DS579">
            <v>0</v>
          </cell>
          <cell r="DT579">
            <v>0</v>
          </cell>
          <cell r="DU579">
            <v>0</v>
          </cell>
          <cell r="DV579">
            <v>0</v>
          </cell>
          <cell r="DW579">
            <v>0</v>
          </cell>
          <cell r="DX579">
            <v>0</v>
          </cell>
          <cell r="DY579">
            <v>0</v>
          </cell>
          <cell r="DZ579">
            <v>0</v>
          </cell>
          <cell r="EA579">
            <v>0</v>
          </cell>
          <cell r="EB579">
            <v>0</v>
          </cell>
          <cell r="EC579">
            <v>0</v>
          </cell>
          <cell r="ED579">
            <v>0</v>
          </cell>
        </row>
        <row r="580">
          <cell r="F580">
            <v>0</v>
          </cell>
          <cell r="G580">
            <v>0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0</v>
          </cell>
          <cell r="V580">
            <v>0</v>
          </cell>
          <cell r="W580">
            <v>0</v>
          </cell>
          <cell r="X580">
            <v>0</v>
          </cell>
          <cell r="Y580">
            <v>0</v>
          </cell>
          <cell r="Z580">
            <v>0</v>
          </cell>
          <cell r="AA580">
            <v>0</v>
          </cell>
          <cell r="AB580">
            <v>0</v>
          </cell>
          <cell r="AC580">
            <v>0</v>
          </cell>
          <cell r="AD580">
            <v>0</v>
          </cell>
          <cell r="AE580">
            <v>0</v>
          </cell>
          <cell r="AF580">
            <v>0</v>
          </cell>
          <cell r="AG580">
            <v>0</v>
          </cell>
          <cell r="AH580">
            <v>0</v>
          </cell>
          <cell r="AI580">
            <v>0</v>
          </cell>
          <cell r="AJ580">
            <v>0</v>
          </cell>
          <cell r="AK580">
            <v>0</v>
          </cell>
          <cell r="AL580">
            <v>0</v>
          </cell>
          <cell r="AM580">
            <v>0</v>
          </cell>
          <cell r="AN580">
            <v>0</v>
          </cell>
          <cell r="AO580">
            <v>0</v>
          </cell>
          <cell r="AP580">
            <v>0</v>
          </cell>
          <cell r="AQ580">
            <v>0</v>
          </cell>
          <cell r="AR580">
            <v>0</v>
          </cell>
          <cell r="AS580">
            <v>0</v>
          </cell>
          <cell r="AT580">
            <v>0</v>
          </cell>
          <cell r="AU580">
            <v>0</v>
          </cell>
          <cell r="AV580">
            <v>0</v>
          </cell>
          <cell r="AW580">
            <v>0</v>
          </cell>
          <cell r="AX580">
            <v>0</v>
          </cell>
          <cell r="AY580">
            <v>0</v>
          </cell>
          <cell r="AZ580">
            <v>0</v>
          </cell>
          <cell r="BA580">
            <v>0</v>
          </cell>
          <cell r="BB580">
            <v>0</v>
          </cell>
          <cell r="BC580">
            <v>0</v>
          </cell>
          <cell r="BD580">
            <v>0</v>
          </cell>
          <cell r="BE580">
            <v>0</v>
          </cell>
          <cell r="BF580">
            <v>0</v>
          </cell>
          <cell r="BG580">
            <v>0</v>
          </cell>
          <cell r="BH580">
            <v>0</v>
          </cell>
          <cell r="BI580">
            <v>0</v>
          </cell>
          <cell r="BJ580">
            <v>0</v>
          </cell>
          <cell r="BK580">
            <v>0</v>
          </cell>
          <cell r="BL580">
            <v>0</v>
          </cell>
          <cell r="BM580">
            <v>0</v>
          </cell>
          <cell r="BN580">
            <v>0</v>
          </cell>
          <cell r="BO580">
            <v>0</v>
          </cell>
          <cell r="BP580">
            <v>0</v>
          </cell>
          <cell r="BQ580">
            <v>0</v>
          </cell>
          <cell r="BR580">
            <v>0</v>
          </cell>
          <cell r="BS580">
            <v>0</v>
          </cell>
          <cell r="BT580">
            <v>0</v>
          </cell>
          <cell r="BU580">
            <v>0</v>
          </cell>
          <cell r="BV580">
            <v>0</v>
          </cell>
          <cell r="BW580">
            <v>0</v>
          </cell>
          <cell r="BX580">
            <v>0</v>
          </cell>
          <cell r="BY580">
            <v>0</v>
          </cell>
          <cell r="BZ580">
            <v>0</v>
          </cell>
          <cell r="CA580">
            <v>0</v>
          </cell>
          <cell r="CB580">
            <v>0</v>
          </cell>
          <cell r="CC580">
            <v>0</v>
          </cell>
          <cell r="CD580">
            <v>0</v>
          </cell>
          <cell r="CE580">
            <v>0</v>
          </cell>
          <cell r="CF580">
            <v>0</v>
          </cell>
          <cell r="CG580">
            <v>0</v>
          </cell>
          <cell r="CH580">
            <v>0</v>
          </cell>
          <cell r="CI580">
            <v>0</v>
          </cell>
          <cell r="CJ580">
            <v>0</v>
          </cell>
          <cell r="CK580">
            <v>0</v>
          </cell>
          <cell r="CL580">
            <v>0</v>
          </cell>
          <cell r="CM580">
            <v>0</v>
          </cell>
          <cell r="CN580">
            <v>0</v>
          </cell>
          <cell r="CO580">
            <v>0</v>
          </cell>
          <cell r="CP580">
            <v>0</v>
          </cell>
          <cell r="CQ580">
            <v>0</v>
          </cell>
          <cell r="CR580">
            <v>0</v>
          </cell>
          <cell r="CS580">
            <v>0</v>
          </cell>
          <cell r="CT580">
            <v>0</v>
          </cell>
          <cell r="CU580">
            <v>0</v>
          </cell>
          <cell r="CV580">
            <v>0</v>
          </cell>
          <cell r="CW580">
            <v>0</v>
          </cell>
          <cell r="CX580">
            <v>0</v>
          </cell>
          <cell r="CY580">
            <v>0</v>
          </cell>
          <cell r="CZ580">
            <v>0</v>
          </cell>
          <cell r="DA580">
            <v>0</v>
          </cell>
          <cell r="DB580">
            <v>0</v>
          </cell>
          <cell r="DC580">
            <v>0</v>
          </cell>
          <cell r="DD580">
            <v>0</v>
          </cell>
          <cell r="DE580">
            <v>0</v>
          </cell>
          <cell r="DF580">
            <v>0</v>
          </cell>
          <cell r="DG580">
            <v>0</v>
          </cell>
          <cell r="DH580">
            <v>0</v>
          </cell>
          <cell r="DI580">
            <v>0</v>
          </cell>
          <cell r="DJ580">
            <v>0</v>
          </cell>
          <cell r="DK580">
            <v>0</v>
          </cell>
          <cell r="DL580">
            <v>0</v>
          </cell>
          <cell r="DM580">
            <v>0</v>
          </cell>
          <cell r="DN580">
            <v>0</v>
          </cell>
          <cell r="DO580">
            <v>0</v>
          </cell>
          <cell r="DP580">
            <v>0</v>
          </cell>
          <cell r="DQ580">
            <v>0</v>
          </cell>
          <cell r="DR580">
            <v>0</v>
          </cell>
          <cell r="DS580">
            <v>0</v>
          </cell>
          <cell r="DT580">
            <v>0</v>
          </cell>
          <cell r="DU580">
            <v>0</v>
          </cell>
          <cell r="DV580">
            <v>0</v>
          </cell>
          <cell r="DW580">
            <v>0</v>
          </cell>
          <cell r="DX580">
            <v>0</v>
          </cell>
          <cell r="DY580">
            <v>0</v>
          </cell>
          <cell r="DZ580">
            <v>0</v>
          </cell>
          <cell r="EA580">
            <v>0</v>
          </cell>
          <cell r="EB580">
            <v>0</v>
          </cell>
          <cell r="EC580">
            <v>0</v>
          </cell>
          <cell r="ED580">
            <v>0</v>
          </cell>
        </row>
        <row r="581"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  <cell r="W581">
            <v>0</v>
          </cell>
          <cell r="X581">
            <v>0</v>
          </cell>
          <cell r="Y581">
            <v>0</v>
          </cell>
          <cell r="Z581">
            <v>0</v>
          </cell>
          <cell r="AA581">
            <v>0</v>
          </cell>
          <cell r="AB581">
            <v>0</v>
          </cell>
          <cell r="AC581">
            <v>0</v>
          </cell>
          <cell r="AD581">
            <v>0</v>
          </cell>
          <cell r="AE581">
            <v>0</v>
          </cell>
          <cell r="AF581">
            <v>0</v>
          </cell>
          <cell r="AG581">
            <v>0</v>
          </cell>
          <cell r="AH581">
            <v>0</v>
          </cell>
          <cell r="AI581">
            <v>0</v>
          </cell>
          <cell r="AJ581">
            <v>0</v>
          </cell>
          <cell r="AK581">
            <v>0</v>
          </cell>
          <cell r="AL581">
            <v>0</v>
          </cell>
          <cell r="AM581">
            <v>0</v>
          </cell>
          <cell r="AN581">
            <v>0</v>
          </cell>
          <cell r="AO581">
            <v>0</v>
          </cell>
          <cell r="AP581">
            <v>0</v>
          </cell>
          <cell r="AQ581">
            <v>0</v>
          </cell>
          <cell r="AR581">
            <v>0</v>
          </cell>
          <cell r="AS581">
            <v>0</v>
          </cell>
          <cell r="AT581">
            <v>0</v>
          </cell>
          <cell r="AU581">
            <v>0</v>
          </cell>
          <cell r="AV581">
            <v>0</v>
          </cell>
          <cell r="AW581">
            <v>0</v>
          </cell>
          <cell r="AX581">
            <v>0</v>
          </cell>
          <cell r="AY581">
            <v>0</v>
          </cell>
          <cell r="AZ581">
            <v>0</v>
          </cell>
          <cell r="BA581">
            <v>0</v>
          </cell>
          <cell r="BB581">
            <v>0</v>
          </cell>
          <cell r="BC581">
            <v>0</v>
          </cell>
          <cell r="BD581">
            <v>0</v>
          </cell>
          <cell r="BE581">
            <v>0</v>
          </cell>
          <cell r="BF581">
            <v>0</v>
          </cell>
          <cell r="BG581">
            <v>0</v>
          </cell>
          <cell r="BH581">
            <v>0</v>
          </cell>
          <cell r="BI581">
            <v>0</v>
          </cell>
          <cell r="BJ581">
            <v>0</v>
          </cell>
          <cell r="BK581">
            <v>0</v>
          </cell>
          <cell r="BL581">
            <v>0</v>
          </cell>
          <cell r="BM581">
            <v>0</v>
          </cell>
          <cell r="BN581">
            <v>0</v>
          </cell>
          <cell r="BO581">
            <v>0</v>
          </cell>
          <cell r="BP581">
            <v>0</v>
          </cell>
          <cell r="BQ581">
            <v>0</v>
          </cell>
          <cell r="BR581">
            <v>0</v>
          </cell>
          <cell r="BS581">
            <v>0</v>
          </cell>
          <cell r="BT581">
            <v>0</v>
          </cell>
          <cell r="BU581">
            <v>0</v>
          </cell>
          <cell r="BV581">
            <v>0</v>
          </cell>
          <cell r="BW581">
            <v>0</v>
          </cell>
          <cell r="BX581">
            <v>0</v>
          </cell>
          <cell r="BY581">
            <v>0</v>
          </cell>
          <cell r="BZ581">
            <v>0</v>
          </cell>
          <cell r="CA581">
            <v>0</v>
          </cell>
          <cell r="CB581">
            <v>0</v>
          </cell>
          <cell r="CC581">
            <v>0</v>
          </cell>
          <cell r="CD581">
            <v>0</v>
          </cell>
          <cell r="CE581">
            <v>0</v>
          </cell>
          <cell r="CF581">
            <v>0</v>
          </cell>
          <cell r="CG581">
            <v>0</v>
          </cell>
          <cell r="CH581">
            <v>0</v>
          </cell>
          <cell r="CI581">
            <v>0</v>
          </cell>
          <cell r="CJ581">
            <v>0</v>
          </cell>
          <cell r="CK581">
            <v>0</v>
          </cell>
          <cell r="CL581">
            <v>0</v>
          </cell>
          <cell r="CM581">
            <v>0</v>
          </cell>
          <cell r="CN581">
            <v>0</v>
          </cell>
          <cell r="CO581">
            <v>0</v>
          </cell>
          <cell r="CP581">
            <v>0</v>
          </cell>
          <cell r="CQ581">
            <v>0</v>
          </cell>
          <cell r="CR581">
            <v>0</v>
          </cell>
          <cell r="CS581">
            <v>0</v>
          </cell>
          <cell r="CT581">
            <v>0</v>
          </cell>
          <cell r="CU581">
            <v>0</v>
          </cell>
          <cell r="CV581">
            <v>0</v>
          </cell>
          <cell r="CW581">
            <v>0</v>
          </cell>
          <cell r="CX581">
            <v>0</v>
          </cell>
          <cell r="CY581">
            <v>0</v>
          </cell>
          <cell r="CZ581">
            <v>0</v>
          </cell>
          <cell r="DA581">
            <v>0</v>
          </cell>
          <cell r="DB581">
            <v>0</v>
          </cell>
          <cell r="DC581">
            <v>0</v>
          </cell>
          <cell r="DD581">
            <v>0</v>
          </cell>
          <cell r="DE581">
            <v>0</v>
          </cell>
          <cell r="DF581">
            <v>0</v>
          </cell>
          <cell r="DG581">
            <v>0</v>
          </cell>
          <cell r="DH581">
            <v>0</v>
          </cell>
          <cell r="DI581">
            <v>0</v>
          </cell>
          <cell r="DJ581">
            <v>0</v>
          </cell>
          <cell r="DK581">
            <v>0</v>
          </cell>
          <cell r="DL581">
            <v>0</v>
          </cell>
          <cell r="DM581">
            <v>0</v>
          </cell>
          <cell r="DN581">
            <v>0</v>
          </cell>
          <cell r="DO581">
            <v>0</v>
          </cell>
          <cell r="DP581">
            <v>0</v>
          </cell>
          <cell r="DQ581">
            <v>0</v>
          </cell>
          <cell r="DR581">
            <v>0</v>
          </cell>
          <cell r="DS581">
            <v>0</v>
          </cell>
          <cell r="DT581">
            <v>0</v>
          </cell>
          <cell r="DU581">
            <v>0</v>
          </cell>
          <cell r="DV581">
            <v>0</v>
          </cell>
          <cell r="DW581">
            <v>0</v>
          </cell>
          <cell r="DX581">
            <v>0</v>
          </cell>
          <cell r="DY581">
            <v>0</v>
          </cell>
          <cell r="DZ581">
            <v>0</v>
          </cell>
          <cell r="EA581">
            <v>0</v>
          </cell>
          <cell r="EB581">
            <v>0</v>
          </cell>
          <cell r="EC581">
            <v>0</v>
          </cell>
          <cell r="ED581">
            <v>0</v>
          </cell>
        </row>
        <row r="582">
          <cell r="F582">
            <v>0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0</v>
          </cell>
          <cell r="V582">
            <v>0</v>
          </cell>
          <cell r="W582">
            <v>0</v>
          </cell>
          <cell r="X582">
            <v>0</v>
          </cell>
          <cell r="Y582">
            <v>0</v>
          </cell>
          <cell r="Z582">
            <v>0</v>
          </cell>
          <cell r="AA582">
            <v>0</v>
          </cell>
          <cell r="AB582">
            <v>0</v>
          </cell>
          <cell r="AC582">
            <v>0</v>
          </cell>
          <cell r="AD582">
            <v>0</v>
          </cell>
          <cell r="AE582">
            <v>0</v>
          </cell>
          <cell r="AF582">
            <v>0</v>
          </cell>
          <cell r="AG582">
            <v>0</v>
          </cell>
          <cell r="AH582">
            <v>0</v>
          </cell>
          <cell r="AI582">
            <v>0</v>
          </cell>
          <cell r="AJ582">
            <v>0</v>
          </cell>
          <cell r="AK582">
            <v>0</v>
          </cell>
          <cell r="AL582">
            <v>0</v>
          </cell>
          <cell r="AM582">
            <v>0</v>
          </cell>
          <cell r="AN582">
            <v>0</v>
          </cell>
          <cell r="AO582">
            <v>0</v>
          </cell>
          <cell r="AP582">
            <v>0</v>
          </cell>
          <cell r="AQ582">
            <v>0</v>
          </cell>
          <cell r="AR582">
            <v>0</v>
          </cell>
          <cell r="AS582">
            <v>0</v>
          </cell>
          <cell r="AT582">
            <v>0</v>
          </cell>
          <cell r="AU582">
            <v>0</v>
          </cell>
          <cell r="AV582">
            <v>0</v>
          </cell>
          <cell r="AW582">
            <v>0</v>
          </cell>
          <cell r="AX582">
            <v>0</v>
          </cell>
          <cell r="AY582">
            <v>0</v>
          </cell>
          <cell r="AZ582">
            <v>0</v>
          </cell>
          <cell r="BA582">
            <v>0</v>
          </cell>
          <cell r="BB582">
            <v>0</v>
          </cell>
          <cell r="BC582">
            <v>0</v>
          </cell>
          <cell r="BD582">
            <v>0</v>
          </cell>
          <cell r="BE582">
            <v>0</v>
          </cell>
          <cell r="BF582">
            <v>0</v>
          </cell>
          <cell r="BG582">
            <v>0</v>
          </cell>
          <cell r="BH582">
            <v>0</v>
          </cell>
          <cell r="BI582">
            <v>0</v>
          </cell>
          <cell r="BJ582">
            <v>0</v>
          </cell>
          <cell r="BK582">
            <v>0</v>
          </cell>
          <cell r="BL582">
            <v>0</v>
          </cell>
          <cell r="BM582">
            <v>0</v>
          </cell>
          <cell r="BN582">
            <v>0</v>
          </cell>
          <cell r="BO582">
            <v>0</v>
          </cell>
          <cell r="BP582">
            <v>0</v>
          </cell>
          <cell r="BQ582">
            <v>0</v>
          </cell>
          <cell r="BR582">
            <v>0</v>
          </cell>
          <cell r="BS582">
            <v>0</v>
          </cell>
          <cell r="BT582">
            <v>0</v>
          </cell>
          <cell r="BU582">
            <v>0</v>
          </cell>
          <cell r="BV582">
            <v>0</v>
          </cell>
          <cell r="BW582">
            <v>0</v>
          </cell>
          <cell r="BX582">
            <v>0</v>
          </cell>
          <cell r="BY582">
            <v>0</v>
          </cell>
          <cell r="BZ582">
            <v>0</v>
          </cell>
          <cell r="CA582">
            <v>0</v>
          </cell>
          <cell r="CB582">
            <v>0</v>
          </cell>
          <cell r="CC582">
            <v>0</v>
          </cell>
          <cell r="CD582">
            <v>0</v>
          </cell>
          <cell r="CE582">
            <v>0</v>
          </cell>
          <cell r="CF582">
            <v>0</v>
          </cell>
          <cell r="CG582">
            <v>0</v>
          </cell>
          <cell r="CH582">
            <v>0</v>
          </cell>
          <cell r="CI582">
            <v>0</v>
          </cell>
          <cell r="CJ582">
            <v>0</v>
          </cell>
          <cell r="CK582">
            <v>0</v>
          </cell>
          <cell r="CL582">
            <v>0</v>
          </cell>
          <cell r="CM582">
            <v>0</v>
          </cell>
          <cell r="CN582">
            <v>0</v>
          </cell>
          <cell r="CO582">
            <v>0</v>
          </cell>
          <cell r="CP582">
            <v>0</v>
          </cell>
          <cell r="CQ582">
            <v>0</v>
          </cell>
          <cell r="CR582">
            <v>0</v>
          </cell>
          <cell r="CS582">
            <v>0</v>
          </cell>
          <cell r="CT582">
            <v>0</v>
          </cell>
          <cell r="CU582">
            <v>0</v>
          </cell>
          <cell r="CV582">
            <v>0</v>
          </cell>
          <cell r="CW582">
            <v>0</v>
          </cell>
          <cell r="CX582">
            <v>0</v>
          </cell>
          <cell r="CY582">
            <v>0</v>
          </cell>
          <cell r="CZ582">
            <v>0</v>
          </cell>
          <cell r="DA582">
            <v>0</v>
          </cell>
          <cell r="DB582">
            <v>0</v>
          </cell>
          <cell r="DC582">
            <v>0</v>
          </cell>
          <cell r="DD582">
            <v>0</v>
          </cell>
          <cell r="DE582">
            <v>0</v>
          </cell>
          <cell r="DF582">
            <v>0</v>
          </cell>
          <cell r="DG582">
            <v>0</v>
          </cell>
          <cell r="DH582">
            <v>0</v>
          </cell>
          <cell r="DI582">
            <v>0</v>
          </cell>
          <cell r="DJ582">
            <v>0</v>
          </cell>
          <cell r="DK582">
            <v>0</v>
          </cell>
          <cell r="DL582">
            <v>0</v>
          </cell>
          <cell r="DM582">
            <v>0</v>
          </cell>
          <cell r="DN582">
            <v>0</v>
          </cell>
          <cell r="DO582">
            <v>0</v>
          </cell>
          <cell r="DP582">
            <v>0</v>
          </cell>
          <cell r="DQ582">
            <v>0</v>
          </cell>
          <cell r="DR582">
            <v>0</v>
          </cell>
          <cell r="DS582">
            <v>0</v>
          </cell>
          <cell r="DT582">
            <v>0</v>
          </cell>
          <cell r="DU582">
            <v>0</v>
          </cell>
          <cell r="DV582">
            <v>0</v>
          </cell>
          <cell r="DW582">
            <v>0</v>
          </cell>
          <cell r="DX582">
            <v>0</v>
          </cell>
          <cell r="DY582">
            <v>0</v>
          </cell>
          <cell r="DZ582">
            <v>0</v>
          </cell>
          <cell r="EA582">
            <v>0</v>
          </cell>
          <cell r="EB582">
            <v>0</v>
          </cell>
          <cell r="EC582">
            <v>0</v>
          </cell>
          <cell r="ED582">
            <v>0</v>
          </cell>
        </row>
        <row r="583"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  <cell r="V583">
            <v>0</v>
          </cell>
          <cell r="W583">
            <v>0</v>
          </cell>
          <cell r="X583">
            <v>0</v>
          </cell>
          <cell r="Y583">
            <v>0</v>
          </cell>
          <cell r="Z583">
            <v>0</v>
          </cell>
          <cell r="AA583">
            <v>0</v>
          </cell>
          <cell r="AB583">
            <v>0</v>
          </cell>
          <cell r="AC583">
            <v>0</v>
          </cell>
          <cell r="AD583">
            <v>0</v>
          </cell>
          <cell r="AE583">
            <v>0</v>
          </cell>
          <cell r="AF583">
            <v>0</v>
          </cell>
          <cell r="AG583">
            <v>0</v>
          </cell>
          <cell r="AH583">
            <v>0</v>
          </cell>
          <cell r="AI583">
            <v>0</v>
          </cell>
          <cell r="AJ583">
            <v>0</v>
          </cell>
          <cell r="AK583">
            <v>0</v>
          </cell>
          <cell r="AL583">
            <v>0</v>
          </cell>
          <cell r="AM583">
            <v>0</v>
          </cell>
          <cell r="AN583">
            <v>0</v>
          </cell>
          <cell r="AO583">
            <v>0</v>
          </cell>
          <cell r="AP583">
            <v>0</v>
          </cell>
          <cell r="AQ583">
            <v>0</v>
          </cell>
          <cell r="AR583">
            <v>0</v>
          </cell>
          <cell r="AS583">
            <v>0</v>
          </cell>
          <cell r="AT583">
            <v>0</v>
          </cell>
          <cell r="AU583">
            <v>0</v>
          </cell>
          <cell r="AV583">
            <v>0</v>
          </cell>
          <cell r="AW583">
            <v>0</v>
          </cell>
          <cell r="AX583">
            <v>0</v>
          </cell>
          <cell r="AY583">
            <v>0</v>
          </cell>
          <cell r="AZ583">
            <v>0</v>
          </cell>
          <cell r="BA583">
            <v>0</v>
          </cell>
          <cell r="BB583">
            <v>0</v>
          </cell>
          <cell r="BC583">
            <v>0</v>
          </cell>
          <cell r="BD583">
            <v>0</v>
          </cell>
          <cell r="BE583">
            <v>0</v>
          </cell>
          <cell r="BF583">
            <v>0</v>
          </cell>
          <cell r="BG583">
            <v>0</v>
          </cell>
          <cell r="BH583">
            <v>0</v>
          </cell>
          <cell r="BI583">
            <v>0</v>
          </cell>
          <cell r="BJ583">
            <v>0</v>
          </cell>
          <cell r="BK583">
            <v>0</v>
          </cell>
          <cell r="BL583">
            <v>0</v>
          </cell>
          <cell r="BM583">
            <v>0</v>
          </cell>
          <cell r="BN583">
            <v>0</v>
          </cell>
          <cell r="BO583">
            <v>0</v>
          </cell>
          <cell r="BP583">
            <v>0</v>
          </cell>
          <cell r="BQ583">
            <v>0</v>
          </cell>
          <cell r="BR583">
            <v>0</v>
          </cell>
          <cell r="BS583">
            <v>0</v>
          </cell>
          <cell r="BT583">
            <v>0</v>
          </cell>
          <cell r="BU583">
            <v>0</v>
          </cell>
          <cell r="BV583">
            <v>0</v>
          </cell>
          <cell r="BW583">
            <v>0</v>
          </cell>
          <cell r="BX583">
            <v>0</v>
          </cell>
          <cell r="BY583">
            <v>0</v>
          </cell>
          <cell r="BZ583">
            <v>0</v>
          </cell>
          <cell r="CA583">
            <v>0</v>
          </cell>
          <cell r="CB583">
            <v>0</v>
          </cell>
          <cell r="CC583">
            <v>0</v>
          </cell>
          <cell r="CD583">
            <v>0</v>
          </cell>
          <cell r="CE583">
            <v>0</v>
          </cell>
          <cell r="CF583">
            <v>0</v>
          </cell>
          <cell r="CG583">
            <v>0</v>
          </cell>
          <cell r="CH583">
            <v>0</v>
          </cell>
          <cell r="CI583">
            <v>0</v>
          </cell>
          <cell r="CJ583">
            <v>0</v>
          </cell>
          <cell r="CK583">
            <v>0</v>
          </cell>
          <cell r="CL583">
            <v>0</v>
          </cell>
          <cell r="CM583">
            <v>0</v>
          </cell>
          <cell r="CN583">
            <v>0</v>
          </cell>
          <cell r="CO583">
            <v>0</v>
          </cell>
          <cell r="CP583">
            <v>0</v>
          </cell>
          <cell r="CQ583">
            <v>0</v>
          </cell>
          <cell r="CR583">
            <v>0</v>
          </cell>
          <cell r="CS583">
            <v>0</v>
          </cell>
          <cell r="CT583">
            <v>0</v>
          </cell>
          <cell r="CU583">
            <v>0</v>
          </cell>
          <cell r="CV583">
            <v>0</v>
          </cell>
          <cell r="CW583">
            <v>0</v>
          </cell>
          <cell r="CX583">
            <v>0</v>
          </cell>
          <cell r="CY583">
            <v>0</v>
          </cell>
          <cell r="CZ583">
            <v>0</v>
          </cell>
          <cell r="DA583">
            <v>0</v>
          </cell>
          <cell r="DB583">
            <v>0</v>
          </cell>
          <cell r="DC583">
            <v>0</v>
          </cell>
          <cell r="DD583">
            <v>0</v>
          </cell>
          <cell r="DE583">
            <v>0</v>
          </cell>
          <cell r="DF583">
            <v>0</v>
          </cell>
          <cell r="DG583">
            <v>0</v>
          </cell>
          <cell r="DH583">
            <v>0</v>
          </cell>
          <cell r="DI583">
            <v>0</v>
          </cell>
          <cell r="DJ583">
            <v>0</v>
          </cell>
          <cell r="DK583">
            <v>0</v>
          </cell>
          <cell r="DL583">
            <v>0</v>
          </cell>
          <cell r="DM583">
            <v>0</v>
          </cell>
          <cell r="DN583">
            <v>0</v>
          </cell>
          <cell r="DO583">
            <v>0</v>
          </cell>
          <cell r="DP583">
            <v>0</v>
          </cell>
          <cell r="DQ583">
            <v>0</v>
          </cell>
          <cell r="DR583">
            <v>0</v>
          </cell>
          <cell r="DS583">
            <v>0</v>
          </cell>
          <cell r="DT583">
            <v>0</v>
          </cell>
          <cell r="DU583">
            <v>0</v>
          </cell>
          <cell r="DV583">
            <v>0</v>
          </cell>
          <cell r="DW583">
            <v>0</v>
          </cell>
          <cell r="DX583">
            <v>0</v>
          </cell>
          <cell r="DY583">
            <v>0</v>
          </cell>
          <cell r="DZ583">
            <v>0</v>
          </cell>
          <cell r="EA583">
            <v>0</v>
          </cell>
          <cell r="EB583">
            <v>0</v>
          </cell>
          <cell r="EC583">
            <v>0</v>
          </cell>
          <cell r="ED583">
            <v>0</v>
          </cell>
        </row>
        <row r="584">
          <cell r="F584">
            <v>136.17463500000304</v>
          </cell>
          <cell r="G584">
            <v>121.01561900001252</v>
          </cell>
          <cell r="H584">
            <v>508.2130650000181</v>
          </cell>
          <cell r="I584">
            <v>164.00717100000475</v>
          </cell>
          <cell r="J584">
            <v>-113.48941099998774</v>
          </cell>
          <cell r="K584">
            <v>49.940852999920025</v>
          </cell>
          <cell r="L584">
            <v>192.22688400000334</v>
          </cell>
          <cell r="M584">
            <v>49.685033999849111</v>
          </cell>
          <cell r="N584">
            <v>19.805713000008836</v>
          </cell>
          <cell r="O584">
            <v>388.73307499993825</v>
          </cell>
          <cell r="P584">
            <v>179.07830900000408</v>
          </cell>
          <cell r="Q584">
            <v>283.03097800002433</v>
          </cell>
          <cell r="R584">
            <v>3293.7207679990679</v>
          </cell>
          <cell r="S584">
            <v>267.77903500001412</v>
          </cell>
          <cell r="T584">
            <v>263.48036699998192</v>
          </cell>
          <cell r="U584">
            <v>639.96045299997786</v>
          </cell>
          <cell r="V584">
            <v>245.82273299997905</v>
          </cell>
          <cell r="W584">
            <v>378.14481800002977</v>
          </cell>
          <cell r="X584">
            <v>119.64326700003585</v>
          </cell>
          <cell r="Y584">
            <v>111.27048700000159</v>
          </cell>
          <cell r="Z584">
            <v>33.273348000016995</v>
          </cell>
          <cell r="AA584">
            <v>517.167679999955</v>
          </cell>
          <cell r="AB584">
            <v>271.58586999995168</v>
          </cell>
          <cell r="AC584">
            <v>304.40470600000117</v>
          </cell>
          <cell r="AD584">
            <v>141.188003999996</v>
          </cell>
          <cell r="AE584">
            <v>3340.3889969997108</v>
          </cell>
          <cell r="AF584">
            <v>324.31513399997493</v>
          </cell>
          <cell r="AG584">
            <v>419.58568899997044</v>
          </cell>
          <cell r="AH584">
            <v>605.46324499999173</v>
          </cell>
          <cell r="AI584">
            <v>247.56836899998598</v>
          </cell>
          <cell r="AJ584">
            <v>364.49810600001365</v>
          </cell>
          <cell r="AK584">
            <v>68.361852000001818</v>
          </cell>
          <cell r="AL584">
            <v>169.16839099989738</v>
          </cell>
          <cell r="AM584">
            <v>108.57384700002149</v>
          </cell>
          <cell r="AN584">
            <v>81.011997999972664</v>
          </cell>
          <cell r="AO584">
            <v>134.81709699996281</v>
          </cell>
          <cell r="AP584">
            <v>463.01343199983239</v>
          </cell>
          <cell r="AQ584">
            <v>354.0118370000273</v>
          </cell>
          <cell r="AR584">
            <v>3530.7968129999936</v>
          </cell>
          <cell r="AS584">
            <v>154.03568700002506</v>
          </cell>
          <cell r="AT584">
            <v>306.07730300002731</v>
          </cell>
          <cell r="AU584">
            <v>520.69149100000504</v>
          </cell>
          <cell r="AV584">
            <v>244.43664900003932</v>
          </cell>
          <cell r="AW584">
            <v>360.47759600001154</v>
          </cell>
          <cell r="AX584">
            <v>82.165491999941878</v>
          </cell>
          <cell r="AY584">
            <v>173.54815699998289</v>
          </cell>
          <cell r="AZ584">
            <v>159.24296300008427</v>
          </cell>
          <cell r="BA584">
            <v>144.49368499987759</v>
          </cell>
          <cell r="BB584">
            <v>196.77025599998888</v>
          </cell>
          <cell r="BC584">
            <v>601.0779830000829</v>
          </cell>
          <cell r="BD584">
            <v>587.77955100010149</v>
          </cell>
          <cell r="BE584">
            <v>3512.2603869996965</v>
          </cell>
          <cell r="BF584">
            <v>118.29937100003008</v>
          </cell>
          <cell r="BG584">
            <v>319.66072499996517</v>
          </cell>
          <cell r="BH584">
            <v>594.264261000033</v>
          </cell>
          <cell r="BI584">
            <v>289.76931800000602</v>
          </cell>
          <cell r="BJ584">
            <v>460.73152499995194</v>
          </cell>
          <cell r="BK584">
            <v>118.39194599998882</v>
          </cell>
          <cell r="BL584">
            <v>80.773111000075005</v>
          </cell>
          <cell r="BM584">
            <v>406.90555899997707</v>
          </cell>
          <cell r="BN584">
            <v>92.218287000083365</v>
          </cell>
          <cell r="BO584">
            <v>247.09568899997976</v>
          </cell>
          <cell r="BP584">
            <v>224.22992800001521</v>
          </cell>
          <cell r="BQ584">
            <v>559.92066699988209</v>
          </cell>
          <cell r="BR584">
            <v>2438.2028409987688</v>
          </cell>
          <cell r="BS584">
            <v>-102.3256640000036</v>
          </cell>
          <cell r="BT584">
            <v>146.13040499994531</v>
          </cell>
          <cell r="BU584">
            <v>519.27783899998758</v>
          </cell>
          <cell r="BV584">
            <v>370.11637399997562</v>
          </cell>
          <cell r="BW584">
            <v>371.80913800001144</v>
          </cell>
          <cell r="BX584">
            <v>168.13731399999233</v>
          </cell>
          <cell r="BY584">
            <v>127.01029799995013</v>
          </cell>
          <cell r="BZ584">
            <v>105.4736269999994</v>
          </cell>
          <cell r="CA584">
            <v>107.83936000009999</v>
          </cell>
          <cell r="CB584">
            <v>185.76430899987463</v>
          </cell>
          <cell r="CC584">
            <v>119.4168560000835</v>
          </cell>
          <cell r="CD584">
            <v>319.55298499995843</v>
          </cell>
          <cell r="CE584">
            <v>999.66266400180757</v>
          </cell>
          <cell r="CF584">
            <v>-9.2176060000201687</v>
          </cell>
          <cell r="CG584">
            <v>68.278499000007287</v>
          </cell>
          <cell r="CH584">
            <v>124.5903779999353</v>
          </cell>
          <cell r="CI584">
            <v>256.22868799994467</v>
          </cell>
          <cell r="CJ584">
            <v>360.19906000001356</v>
          </cell>
          <cell r="CK584">
            <v>43.676161000039428</v>
          </cell>
          <cell r="CL584">
            <v>63.965499000041746</v>
          </cell>
          <cell r="CM584">
            <v>35.650549000012688</v>
          </cell>
          <cell r="CN584">
            <v>34.184013999998569</v>
          </cell>
          <cell r="CO584">
            <v>-46.663658000063151</v>
          </cell>
          <cell r="CP584">
            <v>37.344662999967113</v>
          </cell>
          <cell r="CQ584">
            <v>31.426417000009678</v>
          </cell>
          <cell r="CR584">
            <v>851.20962999947369</v>
          </cell>
          <cell r="CS584">
            <v>89.687246000044979</v>
          </cell>
          <cell r="CT584">
            <v>128.61671899980865</v>
          </cell>
          <cell r="CU584">
            <v>21.068715000001248</v>
          </cell>
          <cell r="CV584">
            <v>142.39249499992002</v>
          </cell>
          <cell r="CW584">
            <v>76.634311000001617</v>
          </cell>
          <cell r="CX584">
            <v>82.49835099990014</v>
          </cell>
          <cell r="CY584">
            <v>39.796456000069156</v>
          </cell>
          <cell r="CZ584">
            <v>14.25808300008066</v>
          </cell>
          <cell r="DA584">
            <v>69.200651999912225</v>
          </cell>
          <cell r="DB584">
            <v>63.371698000002652</v>
          </cell>
          <cell r="DC584">
            <v>55.297840000013821</v>
          </cell>
          <cell r="DD584">
            <v>68.387064000125974</v>
          </cell>
          <cell r="DE584">
            <v>0</v>
          </cell>
          <cell r="DF584">
            <v>0</v>
          </cell>
          <cell r="DG584">
            <v>0</v>
          </cell>
          <cell r="DH584">
            <v>0</v>
          </cell>
          <cell r="DI584">
            <v>0</v>
          </cell>
          <cell r="DJ584">
            <v>0</v>
          </cell>
          <cell r="DK584">
            <v>0</v>
          </cell>
          <cell r="DL584">
            <v>0</v>
          </cell>
          <cell r="DM584">
            <v>0</v>
          </cell>
          <cell r="DN584">
            <v>0</v>
          </cell>
          <cell r="DO584">
            <v>0</v>
          </cell>
          <cell r="DP584">
            <v>0</v>
          </cell>
          <cell r="DQ584">
            <v>0</v>
          </cell>
          <cell r="DR584">
            <v>0</v>
          </cell>
          <cell r="DS584">
            <v>0</v>
          </cell>
          <cell r="DT584">
            <v>0</v>
          </cell>
          <cell r="DU584">
            <v>0</v>
          </cell>
          <cell r="DV584">
            <v>0</v>
          </cell>
          <cell r="DW584">
            <v>0</v>
          </cell>
          <cell r="DX584">
            <v>0</v>
          </cell>
          <cell r="DY584">
            <v>0</v>
          </cell>
          <cell r="DZ584">
            <v>0</v>
          </cell>
          <cell r="EA584">
            <v>0</v>
          </cell>
          <cell r="EB584">
            <v>0</v>
          </cell>
          <cell r="EC584">
            <v>0</v>
          </cell>
          <cell r="ED584">
            <v>0</v>
          </cell>
        </row>
        <row r="585">
          <cell r="F585">
            <v>158.73356099997181</v>
          </cell>
          <cell r="G585">
            <v>-29.035329999984242</v>
          </cell>
          <cell r="H585">
            <v>174.99138700007461</v>
          </cell>
          <cell r="I585">
            <v>232.6755290000001</v>
          </cell>
          <cell r="J585">
            <v>70.026740000001155</v>
          </cell>
          <cell r="K585">
            <v>22.706521000014618</v>
          </cell>
          <cell r="L585">
            <v>45.889749999972992</v>
          </cell>
          <cell r="M585">
            <v>-22.984699000138789</v>
          </cell>
          <cell r="N585">
            <v>39.54153100005351</v>
          </cell>
          <cell r="O585">
            <v>-220.49541000003228</v>
          </cell>
          <cell r="P585">
            <v>52.759297000011429</v>
          </cell>
          <cell r="Q585">
            <v>9.4579720001202077</v>
          </cell>
          <cell r="R585">
            <v>1705.5098139988258</v>
          </cell>
          <cell r="S585">
            <v>180.27742999990005</v>
          </cell>
          <cell r="T585">
            <v>147.5780439999653</v>
          </cell>
          <cell r="U585">
            <v>148.95449999999255</v>
          </cell>
          <cell r="V585">
            <v>88.898461999953724</v>
          </cell>
          <cell r="W585">
            <v>57.534036999975797</v>
          </cell>
          <cell r="X585">
            <v>196.98192600003676</v>
          </cell>
          <cell r="Y585">
            <v>27.404159999918193</v>
          </cell>
          <cell r="Z585">
            <v>26.629364000051282</v>
          </cell>
          <cell r="AA585">
            <v>739.99012400000356</v>
          </cell>
          <cell r="AB585">
            <v>26.069084000017028</v>
          </cell>
          <cell r="AC585">
            <v>118.34050299995579</v>
          </cell>
          <cell r="AD585">
            <v>-53.147819999954663</v>
          </cell>
          <cell r="AE585">
            <v>909.14193399995565</v>
          </cell>
          <cell r="AF585">
            <v>40.080648000119254</v>
          </cell>
          <cell r="AG585">
            <v>142.49906199995894</v>
          </cell>
          <cell r="AH585">
            <v>161.02727999998024</v>
          </cell>
          <cell r="AI585">
            <v>96.105352999991737</v>
          </cell>
          <cell r="AJ585">
            <v>68.94442200002959</v>
          </cell>
          <cell r="AK585">
            <v>142.31339499994647</v>
          </cell>
          <cell r="AL585">
            <v>-0.30211899988353252</v>
          </cell>
          <cell r="AM585">
            <v>4.0177550000371411</v>
          </cell>
          <cell r="AN585">
            <v>137.88191200001165</v>
          </cell>
          <cell r="AO585">
            <v>90.241838999965694</v>
          </cell>
          <cell r="AP585">
            <v>-6.348483000008855</v>
          </cell>
          <cell r="AQ585">
            <v>32.680869999923743</v>
          </cell>
          <cell r="AR585">
            <v>669.4888249989599</v>
          </cell>
          <cell r="AS585">
            <v>29.315629000077024</v>
          </cell>
          <cell r="AT585">
            <v>154.32355800003279</v>
          </cell>
          <cell r="AU585">
            <v>8.8650609999895096</v>
          </cell>
          <cell r="AV585">
            <v>222.03576500003692</v>
          </cell>
          <cell r="AW585">
            <v>71.43441999994684</v>
          </cell>
          <cell r="AX585">
            <v>50.136512000055518</v>
          </cell>
          <cell r="AY585">
            <v>18.146192999905907</v>
          </cell>
          <cell r="AZ585">
            <v>25.761859999969602</v>
          </cell>
          <cell r="BA585">
            <v>-6.105377999949269</v>
          </cell>
          <cell r="BB585">
            <v>44.612704999977723</v>
          </cell>
          <cell r="BC585">
            <v>38.822754999971949</v>
          </cell>
          <cell r="BD585">
            <v>12.139744999934919</v>
          </cell>
          <cell r="BE585">
            <v>958.41085699945688</v>
          </cell>
          <cell r="BF585">
            <v>22.536679000011645</v>
          </cell>
          <cell r="BG585">
            <v>187.31254700000864</v>
          </cell>
          <cell r="BH585">
            <v>201.29289799998514</v>
          </cell>
          <cell r="BI585">
            <v>333.86459100001957</v>
          </cell>
          <cell r="BJ585">
            <v>5.2423859999980778</v>
          </cell>
          <cell r="BK585">
            <v>42.890781000023708</v>
          </cell>
          <cell r="BL585">
            <v>101.95864300010726</v>
          </cell>
          <cell r="BM585">
            <v>10.193549000192434</v>
          </cell>
          <cell r="BN585">
            <v>18.531413999968208</v>
          </cell>
          <cell r="BO585">
            <v>3.1767409999738447</v>
          </cell>
          <cell r="BP585">
            <v>35.327090000035241</v>
          </cell>
          <cell r="BQ585">
            <v>-3.9164619999937713</v>
          </cell>
          <cell r="BR585">
            <v>547.8306150007993</v>
          </cell>
          <cell r="BS585">
            <v>13.354932000045665</v>
          </cell>
          <cell r="BT585">
            <v>23.083120999857783</v>
          </cell>
          <cell r="BU585">
            <v>260.57646299997577</v>
          </cell>
          <cell r="BV585">
            <v>228.59745500003919</v>
          </cell>
          <cell r="BW585">
            <v>24.118126999936067</v>
          </cell>
          <cell r="BX585">
            <v>0.88412899995455518</v>
          </cell>
          <cell r="BY585">
            <v>12.929339000023901</v>
          </cell>
          <cell r="BZ585">
            <v>-19.296511999913491</v>
          </cell>
          <cell r="CA585">
            <v>-21.956009000015911</v>
          </cell>
          <cell r="CB585">
            <v>5.2252850000513718</v>
          </cell>
          <cell r="CC585">
            <v>-23.672845000168309</v>
          </cell>
          <cell r="CD585">
            <v>43.987130000023171</v>
          </cell>
          <cell r="CE585">
            <v>0</v>
          </cell>
          <cell r="CF585">
            <v>0</v>
          </cell>
          <cell r="CG585">
            <v>0</v>
          </cell>
          <cell r="CH585">
            <v>0</v>
          </cell>
          <cell r="CI585">
            <v>0</v>
          </cell>
          <cell r="CJ585">
            <v>0</v>
          </cell>
          <cell r="CK585">
            <v>0</v>
          </cell>
          <cell r="CL585">
            <v>0</v>
          </cell>
          <cell r="CM585">
            <v>0</v>
          </cell>
          <cell r="CN585">
            <v>0</v>
          </cell>
          <cell r="CO585">
            <v>0</v>
          </cell>
          <cell r="CP585">
            <v>0</v>
          </cell>
          <cell r="CQ585">
            <v>0</v>
          </cell>
          <cell r="CR585">
            <v>0</v>
          </cell>
          <cell r="CS585">
            <v>0</v>
          </cell>
          <cell r="CT585">
            <v>0</v>
          </cell>
          <cell r="CU585">
            <v>0</v>
          </cell>
          <cell r="CV585">
            <v>0</v>
          </cell>
          <cell r="CW585">
            <v>0</v>
          </cell>
          <cell r="CX585">
            <v>0</v>
          </cell>
          <cell r="CY585">
            <v>0</v>
          </cell>
          <cell r="CZ585">
            <v>0</v>
          </cell>
          <cell r="DA585">
            <v>0</v>
          </cell>
          <cell r="DB585">
            <v>0</v>
          </cell>
          <cell r="DC585">
            <v>0</v>
          </cell>
          <cell r="DD585">
            <v>0</v>
          </cell>
          <cell r="DE585">
            <v>0</v>
          </cell>
          <cell r="DF585">
            <v>0</v>
          </cell>
          <cell r="DG585">
            <v>0</v>
          </cell>
          <cell r="DH585">
            <v>0</v>
          </cell>
          <cell r="DI585">
            <v>0</v>
          </cell>
          <cell r="DJ585">
            <v>0</v>
          </cell>
          <cell r="DK585">
            <v>0</v>
          </cell>
          <cell r="DL585">
            <v>0</v>
          </cell>
          <cell r="DM585">
            <v>0</v>
          </cell>
          <cell r="DN585">
            <v>0</v>
          </cell>
          <cell r="DO585">
            <v>0</v>
          </cell>
          <cell r="DP585">
            <v>0</v>
          </cell>
          <cell r="DQ585">
            <v>0</v>
          </cell>
          <cell r="DR585">
            <v>0</v>
          </cell>
          <cell r="DS585">
            <v>0</v>
          </cell>
          <cell r="DT585">
            <v>0</v>
          </cell>
          <cell r="DU585">
            <v>0</v>
          </cell>
          <cell r="DV585">
            <v>0</v>
          </cell>
          <cell r="DW585">
            <v>0</v>
          </cell>
          <cell r="DX585">
            <v>0</v>
          </cell>
          <cell r="DY585">
            <v>0</v>
          </cell>
          <cell r="DZ585">
            <v>0</v>
          </cell>
          <cell r="EA585">
            <v>0</v>
          </cell>
          <cell r="EB585">
            <v>0</v>
          </cell>
          <cell r="EC585">
            <v>0</v>
          </cell>
          <cell r="ED585">
            <v>0</v>
          </cell>
        </row>
        <row r="586">
          <cell r="F586">
            <v>10.412589000014123</v>
          </cell>
          <cell r="G586">
            <v>-138.12837900000159</v>
          </cell>
          <cell r="H586">
            <v>-223.08826900002896</v>
          </cell>
          <cell r="I586">
            <v>-193.55913699997473</v>
          </cell>
          <cell r="J586">
            <v>-54.895125000010012</v>
          </cell>
          <cell r="K586">
            <v>-94.043515000026673</v>
          </cell>
          <cell r="L586">
            <v>-334.7522829999798</v>
          </cell>
          <cell r="M586">
            <v>-498.78900999994949</v>
          </cell>
          <cell r="N586">
            <v>-136.38292199998978</v>
          </cell>
          <cell r="O586">
            <v>-210.59322100001737</v>
          </cell>
          <cell r="P586">
            <v>-236.30670600000303</v>
          </cell>
          <cell r="Q586">
            <v>-52.455798999988474</v>
          </cell>
          <cell r="R586">
            <v>-1925.3636010000482</v>
          </cell>
          <cell r="S586">
            <v>-42.194577000016579</v>
          </cell>
          <cell r="T586">
            <v>-168.61260399999446</v>
          </cell>
          <cell r="U586">
            <v>-316.70713799999794</v>
          </cell>
          <cell r="V586">
            <v>-86.641448999987915</v>
          </cell>
          <cell r="W586">
            <v>-116.26079799998843</v>
          </cell>
          <cell r="X586">
            <v>-212.21214199997485</v>
          </cell>
          <cell r="Y586">
            <v>-207.09941199998138</v>
          </cell>
          <cell r="Z586">
            <v>-138.05142999999225</v>
          </cell>
          <cell r="AA586">
            <v>-237.7254879999964</v>
          </cell>
          <cell r="AB586">
            <v>-240.1631359999883</v>
          </cell>
          <cell r="AC586">
            <v>-210.58035200001905</v>
          </cell>
          <cell r="AD586">
            <v>50.884925000020303</v>
          </cell>
          <cell r="AE586">
            <v>-2793.9798929998651</v>
          </cell>
          <cell r="AF586">
            <v>-225.55853599999682</v>
          </cell>
          <cell r="AG586">
            <v>-316.71781299999566</v>
          </cell>
          <cell r="AH586">
            <v>-298.57889199999045</v>
          </cell>
          <cell r="AI586">
            <v>-227.70772000000579</v>
          </cell>
          <cell r="AJ586">
            <v>-147.14180499999202</v>
          </cell>
          <cell r="AK586">
            <v>-149.98948399999063</v>
          </cell>
          <cell r="AL586">
            <v>-94.752668000000995</v>
          </cell>
          <cell r="AM586">
            <v>-103.60060099995462</v>
          </cell>
          <cell r="AN586">
            <v>-328.83048499998404</v>
          </cell>
          <cell r="AO586">
            <v>-222.10084999998799</v>
          </cell>
          <cell r="AP586">
            <v>-382.20666500000516</v>
          </cell>
          <cell r="AQ586">
            <v>-296.79437399999006</v>
          </cell>
          <cell r="AR586">
            <v>-3197.6248760004528</v>
          </cell>
          <cell r="AS586">
            <v>-67.529785999970045</v>
          </cell>
          <cell r="AT586">
            <v>-166.45678499998758</v>
          </cell>
          <cell r="AU586">
            <v>-375.58038499997929</v>
          </cell>
          <cell r="AV586">
            <v>-262.73622200003592</v>
          </cell>
          <cell r="AW586">
            <v>-228.81403700000374</v>
          </cell>
          <cell r="AX586">
            <v>-190.37464499997441</v>
          </cell>
          <cell r="AY586">
            <v>-143.83277400000952</v>
          </cell>
          <cell r="AZ586">
            <v>-317.43182200007141</v>
          </cell>
          <cell r="BA586">
            <v>-241.40964900000836</v>
          </cell>
          <cell r="BB586">
            <v>-220.94015500001842</v>
          </cell>
          <cell r="BC586">
            <v>-530.46375500000431</v>
          </cell>
          <cell r="BD586">
            <v>-452.05486100004055</v>
          </cell>
          <cell r="BE586">
            <v>-2398.3219040003605</v>
          </cell>
          <cell r="BF586">
            <v>-200.67675300000701</v>
          </cell>
          <cell r="BG586">
            <v>-231.73739899997599</v>
          </cell>
          <cell r="BH586">
            <v>-276.25357500000973</v>
          </cell>
          <cell r="BI586">
            <v>-266.59678099997109</v>
          </cell>
          <cell r="BJ586">
            <v>-274.67513599999074</v>
          </cell>
          <cell r="BK586">
            <v>-160.18051999999443</v>
          </cell>
          <cell r="BL586">
            <v>-54.56777699990198</v>
          </cell>
          <cell r="BM586">
            <v>-117.03808999992907</v>
          </cell>
          <cell r="BN586">
            <v>-178.90989799998351</v>
          </cell>
          <cell r="BO586">
            <v>-168.46267800003989</v>
          </cell>
          <cell r="BP586">
            <v>-178.68083299999125</v>
          </cell>
          <cell r="BQ586">
            <v>-290.5424640000565</v>
          </cell>
          <cell r="BR586">
            <v>-2284.2242319993675</v>
          </cell>
          <cell r="BS586">
            <v>-96.927098999964073</v>
          </cell>
          <cell r="BT586">
            <v>-372.54292000000714</v>
          </cell>
          <cell r="BU586">
            <v>-347.40805500000715</v>
          </cell>
          <cell r="BV586">
            <v>-221.72004899999592</v>
          </cell>
          <cell r="BW586">
            <v>-183.96589000002132</v>
          </cell>
          <cell r="BX586">
            <v>-211.25422599999001</v>
          </cell>
          <cell r="BY586">
            <v>-23.913657999946736</v>
          </cell>
          <cell r="BZ586">
            <v>-122.9082739999867</v>
          </cell>
          <cell r="CA586">
            <v>-196.61129800000344</v>
          </cell>
          <cell r="CB586">
            <v>-155.29227099998388</v>
          </cell>
          <cell r="CC586">
            <v>-167.20512300002156</v>
          </cell>
          <cell r="CD586">
            <v>-184.4753689999925</v>
          </cell>
          <cell r="CE586">
            <v>-1368.076685000211</v>
          </cell>
          <cell r="CF586">
            <v>-319.67636300000595</v>
          </cell>
          <cell r="CG586">
            <v>-91.728021000046283</v>
          </cell>
          <cell r="CH586">
            <v>-54.154366000031587</v>
          </cell>
          <cell r="CI586">
            <v>-198.11368099998799</v>
          </cell>
          <cell r="CJ586">
            <v>-339.50553399999626</v>
          </cell>
          <cell r="CK586">
            <v>-25.960244000016246</v>
          </cell>
          <cell r="CL586">
            <v>-11.064119999937247</v>
          </cell>
          <cell r="CM586">
            <v>-61.986281000019517</v>
          </cell>
          <cell r="CN586">
            <v>99.026484000001801</v>
          </cell>
          <cell r="CO586">
            <v>-120.23333999997703</v>
          </cell>
          <cell r="CP586">
            <v>-161.70396700000856</v>
          </cell>
          <cell r="CQ586">
            <v>-82.977251999953296</v>
          </cell>
          <cell r="CR586">
            <v>0</v>
          </cell>
          <cell r="CS586">
            <v>0</v>
          </cell>
          <cell r="CT586">
            <v>0</v>
          </cell>
          <cell r="CU586">
            <v>0</v>
          </cell>
          <cell r="CV586">
            <v>0</v>
          </cell>
          <cell r="CW586">
            <v>0</v>
          </cell>
          <cell r="CX586">
            <v>0</v>
          </cell>
          <cell r="CY586">
            <v>0</v>
          </cell>
          <cell r="CZ586">
            <v>0</v>
          </cell>
          <cell r="DA586">
            <v>0</v>
          </cell>
          <cell r="DB586">
            <v>0</v>
          </cell>
          <cell r="DC586">
            <v>0</v>
          </cell>
          <cell r="DD586">
            <v>0</v>
          </cell>
          <cell r="DE586">
            <v>0</v>
          </cell>
          <cell r="DF586">
            <v>0</v>
          </cell>
          <cell r="DG586">
            <v>0</v>
          </cell>
          <cell r="DH586">
            <v>0</v>
          </cell>
          <cell r="DI586">
            <v>0</v>
          </cell>
          <cell r="DJ586">
            <v>0</v>
          </cell>
          <cell r="DK586">
            <v>0</v>
          </cell>
          <cell r="DL586">
            <v>0</v>
          </cell>
          <cell r="DM586">
            <v>0</v>
          </cell>
          <cell r="DN586">
            <v>0</v>
          </cell>
          <cell r="DO586">
            <v>0</v>
          </cell>
          <cell r="DP586">
            <v>0</v>
          </cell>
          <cell r="DQ586">
            <v>0</v>
          </cell>
          <cell r="DR586">
            <v>0</v>
          </cell>
          <cell r="DS586">
            <v>0</v>
          </cell>
          <cell r="DT586">
            <v>0</v>
          </cell>
          <cell r="DU586">
            <v>0</v>
          </cell>
          <cell r="DV586">
            <v>0</v>
          </cell>
          <cell r="DW586">
            <v>0</v>
          </cell>
          <cell r="DX586">
            <v>0</v>
          </cell>
          <cell r="DY586">
            <v>0</v>
          </cell>
          <cell r="DZ586">
            <v>0</v>
          </cell>
          <cell r="EA586">
            <v>0</v>
          </cell>
          <cell r="EB586">
            <v>0</v>
          </cell>
          <cell r="EC586">
            <v>0</v>
          </cell>
          <cell r="ED586">
            <v>0</v>
          </cell>
        </row>
        <row r="587"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R587">
            <v>0</v>
          </cell>
          <cell r="S587">
            <v>0</v>
          </cell>
          <cell r="T587">
            <v>0</v>
          </cell>
          <cell r="U587">
            <v>0</v>
          </cell>
          <cell r="V587">
            <v>0</v>
          </cell>
          <cell r="W587">
            <v>0</v>
          </cell>
          <cell r="X587">
            <v>0</v>
          </cell>
          <cell r="Y587">
            <v>0</v>
          </cell>
          <cell r="Z587">
            <v>0</v>
          </cell>
          <cell r="AA587">
            <v>0</v>
          </cell>
          <cell r="AB587">
            <v>0</v>
          </cell>
          <cell r="AC587">
            <v>0</v>
          </cell>
          <cell r="AD587">
            <v>0</v>
          </cell>
          <cell r="AE587">
            <v>0</v>
          </cell>
          <cell r="AF587">
            <v>0</v>
          </cell>
          <cell r="AG587">
            <v>0</v>
          </cell>
          <cell r="AH587">
            <v>0</v>
          </cell>
          <cell r="AI587">
            <v>0</v>
          </cell>
          <cell r="AJ587">
            <v>0</v>
          </cell>
          <cell r="AK587">
            <v>0</v>
          </cell>
          <cell r="AL587">
            <v>0</v>
          </cell>
          <cell r="AM587">
            <v>0</v>
          </cell>
          <cell r="AN587">
            <v>0</v>
          </cell>
          <cell r="AO587">
            <v>0</v>
          </cell>
          <cell r="AP587">
            <v>0</v>
          </cell>
          <cell r="AQ587">
            <v>0</v>
          </cell>
          <cell r="AR587">
            <v>0</v>
          </cell>
          <cell r="AS587">
            <v>0</v>
          </cell>
          <cell r="AT587">
            <v>0</v>
          </cell>
          <cell r="AU587">
            <v>0</v>
          </cell>
          <cell r="AV587">
            <v>0</v>
          </cell>
          <cell r="AW587">
            <v>0</v>
          </cell>
          <cell r="AX587">
            <v>0</v>
          </cell>
          <cell r="AY587">
            <v>0</v>
          </cell>
          <cell r="AZ587">
            <v>0</v>
          </cell>
          <cell r="BA587">
            <v>0</v>
          </cell>
          <cell r="BB587">
            <v>0</v>
          </cell>
          <cell r="BC587">
            <v>0</v>
          </cell>
          <cell r="BD587">
            <v>0</v>
          </cell>
          <cell r="BE587">
            <v>0</v>
          </cell>
          <cell r="BF587">
            <v>0</v>
          </cell>
          <cell r="BG587">
            <v>0</v>
          </cell>
          <cell r="BH587">
            <v>0</v>
          </cell>
          <cell r="BI587">
            <v>0</v>
          </cell>
          <cell r="BJ587">
            <v>0</v>
          </cell>
          <cell r="BK587">
            <v>0</v>
          </cell>
          <cell r="BL587">
            <v>0</v>
          </cell>
          <cell r="BM587">
            <v>0</v>
          </cell>
          <cell r="BN587">
            <v>0</v>
          </cell>
          <cell r="BO587">
            <v>0</v>
          </cell>
          <cell r="BP587">
            <v>0</v>
          </cell>
          <cell r="BQ587">
            <v>0</v>
          </cell>
          <cell r="BR587">
            <v>0</v>
          </cell>
          <cell r="BS587">
            <v>0</v>
          </cell>
          <cell r="BT587">
            <v>0</v>
          </cell>
          <cell r="BU587">
            <v>0</v>
          </cell>
          <cell r="BV587">
            <v>0</v>
          </cell>
          <cell r="BW587">
            <v>0</v>
          </cell>
          <cell r="BX587">
            <v>0</v>
          </cell>
          <cell r="BY587">
            <v>0</v>
          </cell>
          <cell r="BZ587">
            <v>0</v>
          </cell>
          <cell r="CA587">
            <v>0</v>
          </cell>
          <cell r="CB587">
            <v>0</v>
          </cell>
          <cell r="CC587">
            <v>0</v>
          </cell>
          <cell r="CD587">
            <v>0</v>
          </cell>
          <cell r="CE587">
            <v>0</v>
          </cell>
          <cell r="CF587">
            <v>0</v>
          </cell>
          <cell r="CG587">
            <v>0</v>
          </cell>
          <cell r="CH587">
            <v>0</v>
          </cell>
          <cell r="CI587">
            <v>0</v>
          </cell>
          <cell r="CJ587">
            <v>0</v>
          </cell>
          <cell r="CK587">
            <v>0</v>
          </cell>
          <cell r="CL587">
            <v>0</v>
          </cell>
          <cell r="CM587">
            <v>0</v>
          </cell>
          <cell r="CN587">
            <v>0</v>
          </cell>
          <cell r="CO587">
            <v>0</v>
          </cell>
          <cell r="CP587">
            <v>0</v>
          </cell>
          <cell r="CQ587">
            <v>0</v>
          </cell>
          <cell r="CR587">
            <v>0</v>
          </cell>
          <cell r="CS587">
            <v>0</v>
          </cell>
          <cell r="CT587">
            <v>0</v>
          </cell>
          <cell r="CU587">
            <v>0</v>
          </cell>
          <cell r="CV587">
            <v>0</v>
          </cell>
          <cell r="CW587">
            <v>0</v>
          </cell>
          <cell r="CX587">
            <v>0</v>
          </cell>
          <cell r="CY587">
            <v>0</v>
          </cell>
          <cell r="CZ587">
            <v>0</v>
          </cell>
          <cell r="DA587">
            <v>0</v>
          </cell>
          <cell r="DB587">
            <v>0</v>
          </cell>
          <cell r="DC587">
            <v>0</v>
          </cell>
          <cell r="DD587">
            <v>0</v>
          </cell>
          <cell r="DE587">
            <v>0</v>
          </cell>
          <cell r="DF587">
            <v>0</v>
          </cell>
          <cell r="DG587">
            <v>0</v>
          </cell>
          <cell r="DH587">
            <v>0</v>
          </cell>
          <cell r="DI587">
            <v>0</v>
          </cell>
          <cell r="DJ587">
            <v>0</v>
          </cell>
          <cell r="DK587">
            <v>0</v>
          </cell>
          <cell r="DL587">
            <v>0</v>
          </cell>
          <cell r="DM587">
            <v>0</v>
          </cell>
          <cell r="DN587">
            <v>0</v>
          </cell>
          <cell r="DO587">
            <v>0</v>
          </cell>
          <cell r="DP587">
            <v>0</v>
          </cell>
          <cell r="DQ587">
            <v>0</v>
          </cell>
          <cell r="DR587">
            <v>0</v>
          </cell>
          <cell r="DS587">
            <v>0</v>
          </cell>
          <cell r="DT587">
            <v>0</v>
          </cell>
          <cell r="DU587">
            <v>0</v>
          </cell>
          <cell r="DV587">
            <v>0</v>
          </cell>
          <cell r="DW587">
            <v>0</v>
          </cell>
          <cell r="DX587">
            <v>0</v>
          </cell>
          <cell r="DY587">
            <v>0</v>
          </cell>
          <cell r="DZ587">
            <v>0</v>
          </cell>
          <cell r="EA587">
            <v>0</v>
          </cell>
          <cell r="EB587">
            <v>0</v>
          </cell>
          <cell r="EC587">
            <v>0</v>
          </cell>
          <cell r="ED587">
            <v>0</v>
          </cell>
        </row>
        <row r="588">
          <cell r="F588">
            <v>27.357640000001993</v>
          </cell>
          <cell r="G588">
            <v>-144.52475400001276</v>
          </cell>
          <cell r="H588">
            <v>75.986699999994016</v>
          </cell>
          <cell r="I588">
            <v>92.074428999985685</v>
          </cell>
          <cell r="J588">
            <v>86.250980000011623</v>
          </cell>
          <cell r="K588">
            <v>15.01028000000224</v>
          </cell>
          <cell r="L588">
            <v>2.1829900000011548</v>
          </cell>
          <cell r="M588">
            <v>1.2327600000135135</v>
          </cell>
          <cell r="N588">
            <v>-3.18296599999303</v>
          </cell>
          <cell r="O588">
            <v>13.21528999999282</v>
          </cell>
          <cell r="P588">
            <v>6.3486660000053234</v>
          </cell>
          <cell r="Q588">
            <v>2.5511799999949289</v>
          </cell>
          <cell r="R588">
            <v>419.79994600010104</v>
          </cell>
          <cell r="S588">
            <v>32.50049800000852</v>
          </cell>
          <cell r="T588">
            <v>-38.817855000001146</v>
          </cell>
          <cell r="U588">
            <v>60.030035999996471</v>
          </cell>
          <cell r="V588">
            <v>62.028231000003871</v>
          </cell>
          <cell r="W588">
            <v>9.4584199999808334</v>
          </cell>
          <cell r="X588">
            <v>7.2057730000087759</v>
          </cell>
          <cell r="Y588">
            <v>3.4726400000217836</v>
          </cell>
          <cell r="Z588">
            <v>1.3538499999849591</v>
          </cell>
          <cell r="AA588">
            <v>279.16141500000958</v>
          </cell>
          <cell r="AB588">
            <v>2.9341500000155065</v>
          </cell>
          <cell r="AC588">
            <v>-0.27632599999196827</v>
          </cell>
          <cell r="AD588">
            <v>0.74911400000564754</v>
          </cell>
          <cell r="AE588">
            <v>152.18184900004417</v>
          </cell>
          <cell r="AF588">
            <v>-6.1370400000014342</v>
          </cell>
          <cell r="AG588">
            <v>10.381790000014007</v>
          </cell>
          <cell r="AH588">
            <v>103.84395900000527</v>
          </cell>
          <cell r="AI588">
            <v>16.68644000000495</v>
          </cell>
          <cell r="AJ588">
            <v>20.973170000012033</v>
          </cell>
          <cell r="AK588">
            <v>2.894799999994575</v>
          </cell>
          <cell r="AL588">
            <v>2.9328650000097696</v>
          </cell>
          <cell r="AM588">
            <v>2.630048999999417</v>
          </cell>
          <cell r="AN588">
            <v>3.4550800000142772</v>
          </cell>
          <cell r="AO588">
            <v>13.554071999998996</v>
          </cell>
          <cell r="AP588">
            <v>-20.176049999980023</v>
          </cell>
          <cell r="AQ588">
            <v>1.1427140000014333</v>
          </cell>
          <cell r="AR588">
            <v>281.28815499995835</v>
          </cell>
          <cell r="AS588">
            <v>-2.7463299999944866</v>
          </cell>
          <cell r="AT588">
            <v>37.170249999995576</v>
          </cell>
          <cell r="AU588">
            <v>108.73860500000592</v>
          </cell>
          <cell r="AV588">
            <v>41.04291099999682</v>
          </cell>
          <cell r="AW588">
            <v>16.178100000019185</v>
          </cell>
          <cell r="AX588">
            <v>18.710680000003777</v>
          </cell>
          <cell r="AY588">
            <v>20.95940000002156</v>
          </cell>
          <cell r="AZ588">
            <v>14.335259999992559</v>
          </cell>
          <cell r="BA588">
            <v>21.331120000017108</v>
          </cell>
          <cell r="BB588">
            <v>14.066619999997783</v>
          </cell>
          <cell r="BC588">
            <v>-9.7803399999975227</v>
          </cell>
          <cell r="BD588">
            <v>1.2818790000019362</v>
          </cell>
          <cell r="BE588">
            <v>177.32744699995965</v>
          </cell>
          <cell r="BF588">
            <v>-51.162565999984508</v>
          </cell>
          <cell r="BG588">
            <v>3.0665090000256896</v>
          </cell>
          <cell r="BH588">
            <v>141.00936399999773</v>
          </cell>
          <cell r="BI588">
            <v>43.741029999990133</v>
          </cell>
          <cell r="BJ588">
            <v>16.760419999976875</v>
          </cell>
          <cell r="BK588">
            <v>18.778563999992912</v>
          </cell>
          <cell r="BL588">
            <v>7.5241640000022016</v>
          </cell>
          <cell r="BM588">
            <v>3.893179999984568</v>
          </cell>
          <cell r="BN588">
            <v>3.9197459999995772</v>
          </cell>
          <cell r="BO588">
            <v>5.9904960000130814</v>
          </cell>
          <cell r="BP588">
            <v>-17.475169999990612</v>
          </cell>
          <cell r="BQ588">
            <v>1.2817099999956554</v>
          </cell>
          <cell r="BR588">
            <v>288.99472400033846</v>
          </cell>
          <cell r="BS588">
            <v>4.3156100000196602</v>
          </cell>
          <cell r="BT588">
            <v>30.414944999996806</v>
          </cell>
          <cell r="BU588">
            <v>96.276249999995343</v>
          </cell>
          <cell r="BV588">
            <v>51.601999999998952</v>
          </cell>
          <cell r="BW588">
            <v>47.773444999998901</v>
          </cell>
          <cell r="BX588">
            <v>18.2751200000057</v>
          </cell>
          <cell r="BY588">
            <v>3.129503999982262</v>
          </cell>
          <cell r="BZ588">
            <v>0.21213999998872168</v>
          </cell>
          <cell r="CA588">
            <v>-8.3641000000061467</v>
          </cell>
          <cell r="CB588">
            <v>32.988289999979315</v>
          </cell>
          <cell r="CC588">
            <v>12.043169999989914</v>
          </cell>
          <cell r="CD588">
            <v>0.32834999999613501</v>
          </cell>
          <cell r="CE588">
            <v>39.922000999795273</v>
          </cell>
          <cell r="CF588">
            <v>-15.341449999978067</v>
          </cell>
          <cell r="CG588">
            <v>5.1099600000015926</v>
          </cell>
          <cell r="CH588">
            <v>1.0588799999968614</v>
          </cell>
          <cell r="CI588">
            <v>27.203694999989239</v>
          </cell>
          <cell r="CJ588">
            <v>-1.0798539999814238</v>
          </cell>
          <cell r="CK588">
            <v>5.960319999983767</v>
          </cell>
          <cell r="CL588">
            <v>0.9812099999981001</v>
          </cell>
          <cell r="CM588">
            <v>1.9786299999977928</v>
          </cell>
          <cell r="CN588">
            <v>1.2500600000203121</v>
          </cell>
          <cell r="CO588">
            <v>4.7903599999845028</v>
          </cell>
          <cell r="CP588">
            <v>7.7235000000218861</v>
          </cell>
          <cell r="CQ588">
            <v>0.28668999999354128</v>
          </cell>
          <cell r="CR588">
            <v>53.522937000030652</v>
          </cell>
          <cell r="CS588">
            <v>1.6883390000148211</v>
          </cell>
          <cell r="CT588">
            <v>-23.974646000016946</v>
          </cell>
          <cell r="CU588">
            <v>3.2946300000039628</v>
          </cell>
          <cell r="CV588">
            <v>3.4235500000067987</v>
          </cell>
          <cell r="CW588">
            <v>1.6276599999982864</v>
          </cell>
          <cell r="CX588">
            <v>42.277850000013132</v>
          </cell>
          <cell r="CY588">
            <v>0.15673399998922832</v>
          </cell>
          <cell r="CZ588">
            <v>13.182145000027958</v>
          </cell>
          <cell r="DA588">
            <v>3.0066999999980908</v>
          </cell>
          <cell r="DB588">
            <v>2.9238300000142772</v>
          </cell>
          <cell r="DC588">
            <v>5.9161449999955948</v>
          </cell>
          <cell r="DD588">
            <v>0</v>
          </cell>
          <cell r="DE588">
            <v>0</v>
          </cell>
          <cell r="DF588">
            <v>0</v>
          </cell>
          <cell r="DG588">
            <v>0</v>
          </cell>
          <cell r="DH588">
            <v>0</v>
          </cell>
          <cell r="DI588">
            <v>0</v>
          </cell>
          <cell r="DJ588">
            <v>0</v>
          </cell>
          <cell r="DK588">
            <v>0</v>
          </cell>
          <cell r="DL588">
            <v>0</v>
          </cell>
          <cell r="DM588">
            <v>0</v>
          </cell>
          <cell r="DN588">
            <v>0</v>
          </cell>
          <cell r="DO588">
            <v>0</v>
          </cell>
          <cell r="DP588">
            <v>0</v>
          </cell>
          <cell r="DQ588">
            <v>0</v>
          </cell>
          <cell r="DR588">
            <v>0</v>
          </cell>
          <cell r="DS588">
            <v>0</v>
          </cell>
          <cell r="DT588">
            <v>0</v>
          </cell>
          <cell r="DU588">
            <v>0</v>
          </cell>
          <cell r="DV588">
            <v>0</v>
          </cell>
          <cell r="DW588">
            <v>0</v>
          </cell>
          <cell r="DX588">
            <v>0</v>
          </cell>
          <cell r="DY588">
            <v>0</v>
          </cell>
          <cell r="DZ588">
            <v>0</v>
          </cell>
          <cell r="EA588">
            <v>0</v>
          </cell>
          <cell r="EB588">
            <v>0</v>
          </cell>
          <cell r="EC588">
            <v>0</v>
          </cell>
          <cell r="ED588">
            <v>0</v>
          </cell>
        </row>
        <row r="589">
          <cell r="F589">
            <v>0</v>
          </cell>
          <cell r="G589">
            <v>0</v>
          </cell>
          <cell r="H589">
            <v>0</v>
          </cell>
          <cell r="I589">
            <v>0</v>
          </cell>
          <cell r="J589">
            <v>0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0</v>
          </cell>
          <cell r="X589">
            <v>0</v>
          </cell>
          <cell r="Y589">
            <v>0</v>
          </cell>
          <cell r="Z589">
            <v>0</v>
          </cell>
          <cell r="AA589">
            <v>0</v>
          </cell>
          <cell r="AB589">
            <v>0</v>
          </cell>
          <cell r="AC589">
            <v>0</v>
          </cell>
          <cell r="AD589">
            <v>0</v>
          </cell>
          <cell r="AE589">
            <v>0</v>
          </cell>
          <cell r="AF589">
            <v>0</v>
          </cell>
          <cell r="AG589">
            <v>0</v>
          </cell>
          <cell r="AH589">
            <v>0</v>
          </cell>
          <cell r="AI589">
            <v>0</v>
          </cell>
          <cell r="AJ589">
            <v>0</v>
          </cell>
          <cell r="AK589">
            <v>0</v>
          </cell>
          <cell r="AL589">
            <v>0</v>
          </cell>
          <cell r="AM589">
            <v>0</v>
          </cell>
          <cell r="AN589">
            <v>0</v>
          </cell>
          <cell r="AO589">
            <v>0</v>
          </cell>
          <cell r="AP589">
            <v>0</v>
          </cell>
          <cell r="AQ589">
            <v>0</v>
          </cell>
          <cell r="AR589">
            <v>0</v>
          </cell>
          <cell r="AS589">
            <v>0</v>
          </cell>
          <cell r="AT589">
            <v>0</v>
          </cell>
          <cell r="AU589">
            <v>0</v>
          </cell>
          <cell r="AV589">
            <v>0</v>
          </cell>
          <cell r="AW589">
            <v>0</v>
          </cell>
          <cell r="AX589">
            <v>0</v>
          </cell>
          <cell r="AY589">
            <v>0</v>
          </cell>
          <cell r="AZ589">
            <v>0</v>
          </cell>
          <cell r="BA589">
            <v>0</v>
          </cell>
          <cell r="BB589">
            <v>0</v>
          </cell>
          <cell r="BC589">
            <v>0</v>
          </cell>
          <cell r="BD589">
            <v>0</v>
          </cell>
          <cell r="BE589">
            <v>0</v>
          </cell>
          <cell r="BF589">
            <v>0</v>
          </cell>
          <cell r="BG589">
            <v>0</v>
          </cell>
          <cell r="BH589">
            <v>0</v>
          </cell>
          <cell r="BI589">
            <v>0</v>
          </cell>
          <cell r="BJ589">
            <v>0</v>
          </cell>
          <cell r="BK589">
            <v>0</v>
          </cell>
          <cell r="BL589">
            <v>0</v>
          </cell>
          <cell r="BM589">
            <v>0</v>
          </cell>
          <cell r="BN589">
            <v>0</v>
          </cell>
          <cell r="BO589">
            <v>0</v>
          </cell>
          <cell r="BP589">
            <v>0</v>
          </cell>
          <cell r="BQ589">
            <v>0</v>
          </cell>
          <cell r="BR589">
            <v>0</v>
          </cell>
          <cell r="BS589">
            <v>0</v>
          </cell>
          <cell r="BT589">
            <v>0</v>
          </cell>
          <cell r="BU589">
            <v>0</v>
          </cell>
          <cell r="BV589">
            <v>0</v>
          </cell>
          <cell r="BW589">
            <v>0</v>
          </cell>
          <cell r="BX589">
            <v>0</v>
          </cell>
          <cell r="BY589">
            <v>0</v>
          </cell>
          <cell r="BZ589">
            <v>0</v>
          </cell>
          <cell r="CA589">
            <v>0</v>
          </cell>
          <cell r="CB589">
            <v>0</v>
          </cell>
          <cell r="CC589">
            <v>0</v>
          </cell>
          <cell r="CD589">
            <v>0</v>
          </cell>
          <cell r="CE589">
            <v>0</v>
          </cell>
          <cell r="CF589">
            <v>0</v>
          </cell>
          <cell r="CG589">
            <v>0</v>
          </cell>
          <cell r="CH589">
            <v>0</v>
          </cell>
          <cell r="CI589">
            <v>0</v>
          </cell>
          <cell r="CJ589">
            <v>0</v>
          </cell>
          <cell r="CK589">
            <v>0</v>
          </cell>
          <cell r="CL589">
            <v>0</v>
          </cell>
          <cell r="CM589">
            <v>0</v>
          </cell>
          <cell r="CN589">
            <v>0</v>
          </cell>
          <cell r="CO589">
            <v>0</v>
          </cell>
          <cell r="CP589">
            <v>0</v>
          </cell>
          <cell r="CQ589">
            <v>0</v>
          </cell>
          <cell r="CR589">
            <v>0</v>
          </cell>
          <cell r="CS589">
            <v>0</v>
          </cell>
          <cell r="CT589">
            <v>0</v>
          </cell>
          <cell r="CU589">
            <v>0</v>
          </cell>
          <cell r="CV589">
            <v>0</v>
          </cell>
          <cell r="CW589">
            <v>0</v>
          </cell>
          <cell r="CX589">
            <v>0</v>
          </cell>
          <cell r="CY589">
            <v>0</v>
          </cell>
          <cell r="CZ589">
            <v>0</v>
          </cell>
          <cell r="DA589">
            <v>0</v>
          </cell>
          <cell r="DB589">
            <v>0</v>
          </cell>
          <cell r="DC589">
            <v>0</v>
          </cell>
          <cell r="DD589">
            <v>0</v>
          </cell>
          <cell r="DE589">
            <v>0</v>
          </cell>
          <cell r="DF589">
            <v>0</v>
          </cell>
          <cell r="DG589">
            <v>0</v>
          </cell>
          <cell r="DH589">
            <v>0</v>
          </cell>
          <cell r="DI589">
            <v>0</v>
          </cell>
          <cell r="DJ589">
            <v>0</v>
          </cell>
          <cell r="DK589">
            <v>0</v>
          </cell>
          <cell r="DL589">
            <v>0</v>
          </cell>
          <cell r="DM589">
            <v>0</v>
          </cell>
          <cell r="DN589">
            <v>0</v>
          </cell>
          <cell r="DO589">
            <v>0</v>
          </cell>
          <cell r="DP589">
            <v>0</v>
          </cell>
          <cell r="DQ589">
            <v>0</v>
          </cell>
          <cell r="DR589">
            <v>0</v>
          </cell>
          <cell r="DS589">
            <v>0</v>
          </cell>
          <cell r="DT589">
            <v>0</v>
          </cell>
          <cell r="DU589">
            <v>0</v>
          </cell>
          <cell r="DV589">
            <v>0</v>
          </cell>
          <cell r="DW589">
            <v>0</v>
          </cell>
          <cell r="DX589">
            <v>0</v>
          </cell>
          <cell r="DY589">
            <v>0</v>
          </cell>
          <cell r="DZ589">
            <v>0</v>
          </cell>
          <cell r="EA589">
            <v>0</v>
          </cell>
          <cell r="EB589">
            <v>0</v>
          </cell>
          <cell r="EC589">
            <v>0</v>
          </cell>
          <cell r="ED589">
            <v>0</v>
          </cell>
        </row>
        <row r="591">
          <cell r="F591">
            <v>332.67842500004917</v>
          </cell>
          <cell r="G591">
            <v>-190.67284400016069</v>
          </cell>
          <cell r="H591">
            <v>536.10288299992681</v>
          </cell>
          <cell r="I591">
            <v>295.19799200003035</v>
          </cell>
          <cell r="J591">
            <v>-12.10681599995587</v>
          </cell>
          <cell r="K591">
            <v>-6.385861000046134</v>
          </cell>
          <cell r="L591">
            <v>-94.452659000176936</v>
          </cell>
          <cell r="M591">
            <v>-470.85591500019655</v>
          </cell>
          <cell r="N591">
            <v>-80.218643999891356</v>
          </cell>
          <cell r="O591">
            <v>-29.140266000293195</v>
          </cell>
          <cell r="P591">
            <v>1.8795659998431802</v>
          </cell>
          <cell r="Q591">
            <v>242.58433100022376</v>
          </cell>
          <cell r="R591">
            <v>3493.6669270005077</v>
          </cell>
          <cell r="S591">
            <v>438.36238599987701</v>
          </cell>
          <cell r="T591">
            <v>203.62795199989341</v>
          </cell>
          <cell r="U591">
            <v>532.23785099992529</v>
          </cell>
          <cell r="V591">
            <v>310.10797699983232</v>
          </cell>
          <cell r="W591">
            <v>328.87647699995432</v>
          </cell>
          <cell r="X591">
            <v>111.61882400047034</v>
          </cell>
          <cell r="Y591">
            <v>-64.952125000301749</v>
          </cell>
          <cell r="Z591">
            <v>-76.794867999851704</v>
          </cell>
          <cell r="AA591">
            <v>1298.5937310000882</v>
          </cell>
          <cell r="AB591">
            <v>60.425968000199646</v>
          </cell>
          <cell r="AC591">
            <v>211.88853099988773</v>
          </cell>
          <cell r="AD591">
            <v>139.6742230001837</v>
          </cell>
          <cell r="AE591">
            <v>1607.7328870017081</v>
          </cell>
          <cell r="AF591">
            <v>132.70020600012504</v>
          </cell>
          <cell r="AG591">
            <v>255.74872800009325</v>
          </cell>
          <cell r="AH591">
            <v>571.75559199973941</v>
          </cell>
          <cell r="AI591">
            <v>132.65244200010784</v>
          </cell>
          <cell r="AJ591">
            <v>307.27389300020877</v>
          </cell>
          <cell r="AK591">
            <v>63.580562999937683</v>
          </cell>
          <cell r="AL591">
            <v>77.046468999935314</v>
          </cell>
          <cell r="AM591">
            <v>11.621049999957904</v>
          </cell>
          <cell r="AN591">
            <v>-106.48149499995634</v>
          </cell>
          <cell r="AO591">
            <v>16.512158000143245</v>
          </cell>
          <cell r="AP591">
            <v>54.28223399980925</v>
          </cell>
          <cell r="AQ591">
            <v>91.041047000093386</v>
          </cell>
          <cell r="AR591">
            <v>1283.9489169977605</v>
          </cell>
          <cell r="AS591">
            <v>113.07520000077784</v>
          </cell>
          <cell r="AT591">
            <v>331.11432600044645</v>
          </cell>
          <cell r="AU591">
            <v>262.71477199997753</v>
          </cell>
          <cell r="AV591">
            <v>244.77910299994983</v>
          </cell>
          <cell r="AW591">
            <v>219.27607899997383</v>
          </cell>
          <cell r="AX591">
            <v>-39.361961000133306</v>
          </cell>
          <cell r="AY591">
            <v>68.820975999813527</v>
          </cell>
          <cell r="AZ591">
            <v>-118.09173900005408</v>
          </cell>
          <cell r="BA591">
            <v>-81.690222000004724</v>
          </cell>
          <cell r="BB591">
            <v>34.509426000295207</v>
          </cell>
          <cell r="BC591">
            <v>99.656642999965698</v>
          </cell>
          <cell r="BD591">
            <v>149.14631400001235</v>
          </cell>
          <cell r="BE591">
            <v>2249.6767870001495</v>
          </cell>
          <cell r="BF591">
            <v>-111.0032689999789</v>
          </cell>
          <cell r="BG591">
            <v>278.3023820000235</v>
          </cell>
          <cell r="BH591">
            <v>660.31294800015166</v>
          </cell>
          <cell r="BI591">
            <v>400.7781580000883</v>
          </cell>
          <cell r="BJ591">
            <v>208.05919499997981</v>
          </cell>
          <cell r="BK591">
            <v>19.88077099993825</v>
          </cell>
          <cell r="BL591">
            <v>135.68814100022428</v>
          </cell>
          <cell r="BM591">
            <v>303.95419800048694</v>
          </cell>
          <cell r="BN591">
            <v>-64.240450999932364</v>
          </cell>
          <cell r="BO591">
            <v>87.800247999839485</v>
          </cell>
          <cell r="BP591">
            <v>63.401014999952167</v>
          </cell>
          <cell r="BQ591">
            <v>266.74345099995844</v>
          </cell>
          <cell r="BR591">
            <v>990.80394800007343</v>
          </cell>
          <cell r="BS591">
            <v>-181.58222099975683</v>
          </cell>
          <cell r="BT591">
            <v>-172.91444900003262</v>
          </cell>
          <cell r="BU591">
            <v>528.72249699966051</v>
          </cell>
          <cell r="BV591">
            <v>428.5957800000906</v>
          </cell>
          <cell r="BW591">
            <v>259.73482000001241</v>
          </cell>
          <cell r="BX591">
            <v>-23.957663000095636</v>
          </cell>
          <cell r="BY591">
            <v>119.15548300044611</v>
          </cell>
          <cell r="BZ591">
            <v>-36.519018999766558</v>
          </cell>
          <cell r="CA591">
            <v>-119.0920469998382</v>
          </cell>
          <cell r="CB591">
            <v>68.68561299983412</v>
          </cell>
          <cell r="CC591">
            <v>-59.417942000087351</v>
          </cell>
          <cell r="CD591">
            <v>179.39309600018896</v>
          </cell>
          <cell r="CE591">
            <v>-328.49201999977231</v>
          </cell>
          <cell r="CF591">
            <v>-344.23541900003329</v>
          </cell>
          <cell r="CG591">
            <v>-18.339562000124715</v>
          </cell>
          <cell r="CH591">
            <v>71.494891999987885</v>
          </cell>
          <cell r="CI591">
            <v>85.318701999960467</v>
          </cell>
          <cell r="CJ591">
            <v>19.613672000006773</v>
          </cell>
          <cell r="CK591">
            <v>23.676237000036053</v>
          </cell>
          <cell r="CL591">
            <v>53.882589000044391</v>
          </cell>
          <cell r="CM591">
            <v>-24.357101999921724</v>
          </cell>
          <cell r="CN591">
            <v>134.4605580001371</v>
          </cell>
          <cell r="CO591">
            <v>-162.10663799988106</v>
          </cell>
          <cell r="CP591">
            <v>-116.63580400007777</v>
          </cell>
          <cell r="CQ591">
            <v>-51.264144999906421</v>
          </cell>
          <cell r="CR591">
            <v>904.73256699927151</v>
          </cell>
          <cell r="CS591">
            <v>91.375585000030696</v>
          </cell>
          <cell r="CT591">
            <v>104.6420729997335</v>
          </cell>
          <cell r="CU591">
            <v>24.36334500007797</v>
          </cell>
          <cell r="CV591">
            <v>145.81604499992682</v>
          </cell>
          <cell r="CW591">
            <v>78.261970999999903</v>
          </cell>
          <cell r="CX591">
            <v>124.77620099985506</v>
          </cell>
          <cell r="CY591">
            <v>39.953190000029281</v>
          </cell>
          <cell r="CZ591">
            <v>27.440228000166826</v>
          </cell>
          <cell r="DA591">
            <v>72.207351999939419</v>
          </cell>
          <cell r="DB591">
            <v>66.295527999987826</v>
          </cell>
          <cell r="DC591">
            <v>61.21398500003852</v>
          </cell>
          <cell r="DD591">
            <v>68.387064000125974</v>
          </cell>
          <cell r="DE591">
            <v>0</v>
          </cell>
          <cell r="DF591">
            <v>0</v>
          </cell>
          <cell r="DG591">
            <v>0</v>
          </cell>
          <cell r="DH591">
            <v>0</v>
          </cell>
          <cell r="DI591">
            <v>0</v>
          </cell>
          <cell r="DJ591">
            <v>0</v>
          </cell>
          <cell r="DK591">
            <v>0</v>
          </cell>
          <cell r="DL591">
            <v>0</v>
          </cell>
          <cell r="DM591">
            <v>0</v>
          </cell>
          <cell r="DN591">
            <v>0</v>
          </cell>
          <cell r="DO591">
            <v>0</v>
          </cell>
          <cell r="DP591">
            <v>0</v>
          </cell>
          <cell r="DQ591">
            <v>0</v>
          </cell>
          <cell r="DR591">
            <v>0</v>
          </cell>
          <cell r="DS591">
            <v>0</v>
          </cell>
          <cell r="DT591">
            <v>0</v>
          </cell>
          <cell r="DU591">
            <v>0</v>
          </cell>
          <cell r="DV591">
            <v>0</v>
          </cell>
          <cell r="DW591">
            <v>0</v>
          </cell>
          <cell r="DX591">
            <v>0</v>
          </cell>
          <cell r="DY591">
            <v>0</v>
          </cell>
          <cell r="DZ591">
            <v>0</v>
          </cell>
          <cell r="EA591">
            <v>0</v>
          </cell>
          <cell r="EB591">
            <v>0</v>
          </cell>
          <cell r="EC591">
            <v>0</v>
          </cell>
          <cell r="ED591">
            <v>0</v>
          </cell>
        </row>
        <row r="594">
          <cell r="F594">
            <v>-98.300290000013774</v>
          </cell>
          <cell r="G594">
            <v>-32.142059999983758</v>
          </cell>
          <cell r="H594">
            <v>-11.134200000000419</v>
          </cell>
          <cell r="I594">
            <v>0</v>
          </cell>
          <cell r="J594">
            <v>0</v>
          </cell>
          <cell r="K594">
            <v>1.2820999999999003</v>
          </cell>
          <cell r="L594">
            <v>64.190640000015264</v>
          </cell>
          <cell r="M594">
            <v>142.94552999996813</v>
          </cell>
          <cell r="N594">
            <v>17.975459999986924</v>
          </cell>
          <cell r="O594">
            <v>-59.248839999956544</v>
          </cell>
          <cell r="P594">
            <v>-42.062139999994542</v>
          </cell>
          <cell r="Q594">
            <v>-84.622620000009192</v>
          </cell>
          <cell r="R594">
            <v>-376.82575000007637</v>
          </cell>
          <cell r="S594">
            <v>-113.08879000000888</v>
          </cell>
          <cell r="T594">
            <v>-66.401769999996759</v>
          </cell>
          <cell r="U594">
            <v>-70.62528999999995</v>
          </cell>
          <cell r="V594">
            <v>0</v>
          </cell>
          <cell r="W594">
            <v>0</v>
          </cell>
          <cell r="X594">
            <v>-9.863430000000335</v>
          </cell>
          <cell r="Y594">
            <v>-64.934310000011465</v>
          </cell>
          <cell r="Z594">
            <v>-7.0238299999618903</v>
          </cell>
          <cell r="AA594">
            <v>55.768669999990379</v>
          </cell>
          <cell r="AB594">
            <v>-47.407290000002831</v>
          </cell>
          <cell r="AC594">
            <v>-39.211619999987306</v>
          </cell>
          <cell r="AD594">
            <v>-14.038090000016382</v>
          </cell>
          <cell r="AE594">
            <v>-329.98119999980554</v>
          </cell>
          <cell r="AF594">
            <v>-137.53218999999808</v>
          </cell>
          <cell r="AG594">
            <v>-21.641729999973904</v>
          </cell>
          <cell r="AH594">
            <v>-20.751850000000559</v>
          </cell>
          <cell r="AI594">
            <v>0</v>
          </cell>
          <cell r="AJ594">
            <v>0</v>
          </cell>
          <cell r="AK594">
            <v>7.8646199999998316</v>
          </cell>
          <cell r="AL594">
            <v>34.969339999952354</v>
          </cell>
          <cell r="AM594">
            <v>38.69004000001587</v>
          </cell>
          <cell r="AN594">
            <v>-2.406619999994291</v>
          </cell>
          <cell r="AO594">
            <v>-81.838560000003781</v>
          </cell>
          <cell r="AP594">
            <v>-60.700970000005327</v>
          </cell>
          <cell r="AQ594">
            <v>-86.633279999950901</v>
          </cell>
          <cell r="AR594">
            <v>-431.86024000006728</v>
          </cell>
          <cell r="AS594">
            <v>-11.872550000000047</v>
          </cell>
          <cell r="AT594">
            <v>-12.224649999989197</v>
          </cell>
          <cell r="AU594">
            <v>0.76365999999688938</v>
          </cell>
          <cell r="AV594">
            <v>0</v>
          </cell>
          <cell r="AW594">
            <v>0</v>
          </cell>
          <cell r="AX594">
            <v>0</v>
          </cell>
          <cell r="AY594">
            <v>6.2883199999923818</v>
          </cell>
          <cell r="AZ594">
            <v>-11.013229999982286</v>
          </cell>
          <cell r="BA594">
            <v>-3.9801300000108313</v>
          </cell>
          <cell r="BB594">
            <v>-45.181779999984428</v>
          </cell>
          <cell r="BC594">
            <v>-115.85905000002822</v>
          </cell>
          <cell r="BD594">
            <v>-238.78083000000333</v>
          </cell>
          <cell r="BE594">
            <v>-554.13476000027731</v>
          </cell>
          <cell r="BF594">
            <v>-45.484599999967031</v>
          </cell>
          <cell r="BG594">
            <v>-58.865850000001956</v>
          </cell>
          <cell r="BH594">
            <v>-18.553099999997357</v>
          </cell>
          <cell r="BI594">
            <v>0</v>
          </cell>
          <cell r="BJ594">
            <v>0</v>
          </cell>
          <cell r="BK594">
            <v>0</v>
          </cell>
          <cell r="BL594">
            <v>-13.469679999980144</v>
          </cell>
          <cell r="BM594">
            <v>4.8249199999845587</v>
          </cell>
          <cell r="BN594">
            <v>0.57693000001017936</v>
          </cell>
          <cell r="BO594">
            <v>-104.49877000000561</v>
          </cell>
          <cell r="BP594">
            <v>-38.225739999994403</v>
          </cell>
          <cell r="BQ594">
            <v>-280.43887000001268</v>
          </cell>
          <cell r="BR594">
            <v>-412.55134000023827</v>
          </cell>
          <cell r="BS594">
            <v>-153.94666000001598</v>
          </cell>
          <cell r="BT594">
            <v>-56.503259999997681</v>
          </cell>
          <cell r="BU594">
            <v>3.823999999985972E-2</v>
          </cell>
          <cell r="BV594">
            <v>0</v>
          </cell>
          <cell r="BW594">
            <v>0</v>
          </cell>
          <cell r="BX594">
            <v>0</v>
          </cell>
          <cell r="BY594">
            <v>46.152030000026571</v>
          </cell>
          <cell r="BZ594">
            <v>-6.1223199999658391</v>
          </cell>
          <cell r="CA594">
            <v>-25.189530000003288</v>
          </cell>
          <cell r="CB594">
            <v>-6.2808800000348128</v>
          </cell>
          <cell r="CC594">
            <v>-75.438829999999143</v>
          </cell>
          <cell r="CD594">
            <v>-135.26013000000967</v>
          </cell>
          <cell r="CE594">
            <v>-143.14193000039086</v>
          </cell>
          <cell r="CF594">
            <v>-33.401930000050925</v>
          </cell>
          <cell r="CG594">
            <v>7.1805800000147428</v>
          </cell>
          <cell r="CH594">
            <v>0.19055000000298605</v>
          </cell>
          <cell r="CI594">
            <v>0</v>
          </cell>
          <cell r="CJ594">
            <v>0</v>
          </cell>
          <cell r="CK594">
            <v>0</v>
          </cell>
          <cell r="CL594">
            <v>4.859569999971427</v>
          </cell>
          <cell r="CM594">
            <v>174.01643000001786</v>
          </cell>
          <cell r="CN594">
            <v>11.961060000001453</v>
          </cell>
          <cell r="CO594">
            <v>-238.43952000001445</v>
          </cell>
          <cell r="CP594">
            <v>40.406099999963772</v>
          </cell>
          <cell r="CQ594">
            <v>-109.91476999997394</v>
          </cell>
          <cell r="CR594">
            <v>57.63418999966234</v>
          </cell>
          <cell r="CS594">
            <v>14.305519999994431</v>
          </cell>
          <cell r="CT594">
            <v>-27.464849999989383</v>
          </cell>
          <cell r="CU594">
            <v>9.9497699999992619</v>
          </cell>
          <cell r="CV594">
            <v>0</v>
          </cell>
          <cell r="CW594">
            <v>0</v>
          </cell>
          <cell r="CX594">
            <v>2.5630000000091968E-2</v>
          </cell>
          <cell r="CY594">
            <v>6.3705999999656342</v>
          </cell>
          <cell r="CZ594">
            <v>15.35341999999946</v>
          </cell>
          <cell r="DA594">
            <v>25.005779999977676</v>
          </cell>
          <cell r="DB594">
            <v>25.971239999984391</v>
          </cell>
          <cell r="DC594">
            <v>-52.182320000021718</v>
          </cell>
          <cell r="DD594">
            <v>40.299400000018068</v>
          </cell>
          <cell r="DE594">
            <v>0</v>
          </cell>
          <cell r="DF594">
            <v>0</v>
          </cell>
          <cell r="DG594">
            <v>0</v>
          </cell>
          <cell r="DH594">
            <v>0</v>
          </cell>
          <cell r="DI594">
            <v>0</v>
          </cell>
          <cell r="DJ594">
            <v>0</v>
          </cell>
          <cell r="DK594">
            <v>0</v>
          </cell>
          <cell r="DL594">
            <v>0</v>
          </cell>
          <cell r="DM594">
            <v>0</v>
          </cell>
          <cell r="DN594">
            <v>0</v>
          </cell>
          <cell r="DO594">
            <v>0</v>
          </cell>
          <cell r="DP594">
            <v>0</v>
          </cell>
          <cell r="DQ594">
            <v>0</v>
          </cell>
          <cell r="DR594">
            <v>0</v>
          </cell>
          <cell r="DS594">
            <v>0</v>
          </cell>
          <cell r="DT594">
            <v>0</v>
          </cell>
          <cell r="DU594">
            <v>0</v>
          </cell>
          <cell r="DV594">
            <v>0</v>
          </cell>
          <cell r="DW594">
            <v>0</v>
          </cell>
          <cell r="DX594">
            <v>0</v>
          </cell>
          <cell r="DY594">
            <v>0</v>
          </cell>
          <cell r="DZ594">
            <v>0</v>
          </cell>
          <cell r="EA594">
            <v>0</v>
          </cell>
          <cell r="EB594">
            <v>0</v>
          </cell>
          <cell r="EC594">
            <v>0</v>
          </cell>
          <cell r="ED594">
            <v>0</v>
          </cell>
        </row>
        <row r="595"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>
            <v>0</v>
          </cell>
          <cell r="K595">
            <v>0</v>
          </cell>
          <cell r="L595">
            <v>0</v>
          </cell>
          <cell r="M595">
            <v>0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  <cell r="X595">
            <v>0</v>
          </cell>
          <cell r="Y595">
            <v>0</v>
          </cell>
          <cell r="Z595">
            <v>0</v>
          </cell>
          <cell r="AA595">
            <v>0</v>
          </cell>
          <cell r="AB595">
            <v>0</v>
          </cell>
          <cell r="AC595">
            <v>0</v>
          </cell>
          <cell r="AD595">
            <v>0</v>
          </cell>
          <cell r="AE595">
            <v>0</v>
          </cell>
          <cell r="AF595">
            <v>0</v>
          </cell>
          <cell r="AG595">
            <v>0</v>
          </cell>
          <cell r="AH595">
            <v>0</v>
          </cell>
          <cell r="AI595">
            <v>0</v>
          </cell>
          <cell r="AJ595">
            <v>0</v>
          </cell>
          <cell r="AK595">
            <v>0</v>
          </cell>
          <cell r="AL595">
            <v>0</v>
          </cell>
          <cell r="AM595">
            <v>0</v>
          </cell>
          <cell r="AN595">
            <v>0</v>
          </cell>
          <cell r="AO595">
            <v>0</v>
          </cell>
          <cell r="AP595">
            <v>0</v>
          </cell>
          <cell r="AQ595">
            <v>0</v>
          </cell>
          <cell r="AR595">
            <v>0</v>
          </cell>
          <cell r="AS595">
            <v>0</v>
          </cell>
          <cell r="AT595">
            <v>0</v>
          </cell>
          <cell r="AU595">
            <v>0</v>
          </cell>
          <cell r="AV595">
            <v>0</v>
          </cell>
          <cell r="AW595">
            <v>0</v>
          </cell>
          <cell r="AX595">
            <v>0</v>
          </cell>
          <cell r="AY595">
            <v>0</v>
          </cell>
          <cell r="AZ595">
            <v>0</v>
          </cell>
          <cell r="BA595">
            <v>0</v>
          </cell>
          <cell r="BB595">
            <v>0</v>
          </cell>
          <cell r="BC595">
            <v>0</v>
          </cell>
          <cell r="BD595">
            <v>0</v>
          </cell>
          <cell r="BE595">
            <v>0</v>
          </cell>
          <cell r="BF595">
            <v>0</v>
          </cell>
          <cell r="BG595">
            <v>0</v>
          </cell>
          <cell r="BH595">
            <v>0</v>
          </cell>
          <cell r="BI595">
            <v>0</v>
          </cell>
          <cell r="BJ595">
            <v>0</v>
          </cell>
          <cell r="BK595">
            <v>0</v>
          </cell>
          <cell r="BL595">
            <v>0</v>
          </cell>
          <cell r="BM595">
            <v>0</v>
          </cell>
          <cell r="BN595">
            <v>0</v>
          </cell>
          <cell r="BO595">
            <v>0</v>
          </cell>
          <cell r="BP595">
            <v>0</v>
          </cell>
          <cell r="BQ595">
            <v>0</v>
          </cell>
          <cell r="BR595">
            <v>0</v>
          </cell>
          <cell r="BS595">
            <v>0</v>
          </cell>
          <cell r="BT595">
            <v>0</v>
          </cell>
          <cell r="BU595">
            <v>0</v>
          </cell>
          <cell r="BV595">
            <v>0</v>
          </cell>
          <cell r="BW595">
            <v>0</v>
          </cell>
          <cell r="BX595">
            <v>0</v>
          </cell>
          <cell r="BY595">
            <v>0</v>
          </cell>
          <cell r="BZ595">
            <v>0</v>
          </cell>
          <cell r="CA595">
            <v>0</v>
          </cell>
          <cell r="CB595">
            <v>0</v>
          </cell>
          <cell r="CC595">
            <v>0</v>
          </cell>
          <cell r="CD595">
            <v>0</v>
          </cell>
          <cell r="CE595">
            <v>0</v>
          </cell>
          <cell r="CF595">
            <v>0</v>
          </cell>
          <cell r="CG595">
            <v>0</v>
          </cell>
          <cell r="CH595">
            <v>0</v>
          </cell>
          <cell r="CI595">
            <v>0</v>
          </cell>
          <cell r="CJ595">
            <v>0</v>
          </cell>
          <cell r="CK595">
            <v>0</v>
          </cell>
          <cell r="CL595">
            <v>0</v>
          </cell>
          <cell r="CM595">
            <v>0</v>
          </cell>
          <cell r="CN595">
            <v>0</v>
          </cell>
          <cell r="CO595">
            <v>0</v>
          </cell>
          <cell r="CP595">
            <v>0</v>
          </cell>
          <cell r="CQ595">
            <v>0</v>
          </cell>
          <cell r="CR595">
            <v>0</v>
          </cell>
          <cell r="CS595">
            <v>0</v>
          </cell>
          <cell r="CT595">
            <v>0</v>
          </cell>
          <cell r="CU595">
            <v>0</v>
          </cell>
          <cell r="CV595">
            <v>0</v>
          </cell>
          <cell r="CW595">
            <v>0</v>
          </cell>
          <cell r="CX595">
            <v>0</v>
          </cell>
          <cell r="CY595">
            <v>0</v>
          </cell>
          <cell r="CZ595">
            <v>0</v>
          </cell>
          <cell r="DA595">
            <v>0</v>
          </cell>
          <cell r="DB595">
            <v>0</v>
          </cell>
          <cell r="DC595">
            <v>0</v>
          </cell>
          <cell r="DD595">
            <v>0</v>
          </cell>
          <cell r="DE595">
            <v>0</v>
          </cell>
          <cell r="DF595">
            <v>0</v>
          </cell>
          <cell r="DG595">
            <v>0</v>
          </cell>
          <cell r="DH595">
            <v>0</v>
          </cell>
          <cell r="DI595">
            <v>0</v>
          </cell>
          <cell r="DJ595">
            <v>0</v>
          </cell>
          <cell r="DK595">
            <v>0</v>
          </cell>
          <cell r="DL595">
            <v>0</v>
          </cell>
          <cell r="DM595">
            <v>0</v>
          </cell>
          <cell r="DN595">
            <v>0</v>
          </cell>
          <cell r="DO595">
            <v>0</v>
          </cell>
          <cell r="DP595">
            <v>0</v>
          </cell>
          <cell r="DQ595">
            <v>0</v>
          </cell>
          <cell r="DR595">
            <v>0</v>
          </cell>
          <cell r="DS595">
            <v>0</v>
          </cell>
          <cell r="DT595">
            <v>0</v>
          </cell>
          <cell r="DU595">
            <v>0</v>
          </cell>
          <cell r="DV595">
            <v>0</v>
          </cell>
          <cell r="DW595">
            <v>0</v>
          </cell>
          <cell r="DX595">
            <v>0</v>
          </cell>
          <cell r="DY595">
            <v>0</v>
          </cell>
          <cell r="DZ595">
            <v>0</v>
          </cell>
          <cell r="EA595">
            <v>0</v>
          </cell>
          <cell r="EB595">
            <v>0</v>
          </cell>
          <cell r="EC595">
            <v>0</v>
          </cell>
          <cell r="ED595">
            <v>0</v>
          </cell>
        </row>
        <row r="596">
          <cell r="F596">
            <v>147.58637099998305</v>
          </cell>
          <cell r="G596">
            <v>108.70979300001636</v>
          </cell>
          <cell r="H596">
            <v>113.44543000000704</v>
          </cell>
          <cell r="I596">
            <v>38.571570000000065</v>
          </cell>
          <cell r="J596">
            <v>97.141169999995327</v>
          </cell>
          <cell r="K596">
            <v>80.267280000000028</v>
          </cell>
          <cell r="L596">
            <v>258.55483199999435</v>
          </cell>
          <cell r="M596">
            <v>145.7481390000321</v>
          </cell>
          <cell r="N596">
            <v>148.41002199999639</v>
          </cell>
          <cell r="O596">
            <v>79.865860000019893</v>
          </cell>
          <cell r="P596">
            <v>108.55034899996826</v>
          </cell>
          <cell r="Q596">
            <v>204.86992100000498</v>
          </cell>
          <cell r="R596">
            <v>1552.8319949996658</v>
          </cell>
          <cell r="S596">
            <v>237.21945800000685</v>
          </cell>
          <cell r="T596">
            <v>198.83477600000333</v>
          </cell>
          <cell r="U596">
            <v>76.079607000021497</v>
          </cell>
          <cell r="V596">
            <v>42.997070000004896</v>
          </cell>
          <cell r="W596">
            <v>0</v>
          </cell>
          <cell r="X596">
            <v>104.89311000000453</v>
          </cell>
          <cell r="Y596">
            <v>354.73833999998169</v>
          </cell>
          <cell r="Z596">
            <v>173.41840000002412</v>
          </cell>
          <cell r="AA596">
            <v>5.4873789999692235</v>
          </cell>
          <cell r="AB596">
            <v>155.01365100001567</v>
          </cell>
          <cell r="AC596">
            <v>97.026364999997895</v>
          </cell>
          <cell r="AD596">
            <v>107.12383900000714</v>
          </cell>
          <cell r="AE596">
            <v>2804.9491870002821</v>
          </cell>
          <cell r="AF596">
            <v>161.80630699999165</v>
          </cell>
          <cell r="AG596">
            <v>56.806804000021657</v>
          </cell>
          <cell r="AH596">
            <v>158.58648899999389</v>
          </cell>
          <cell r="AI596">
            <v>9.1291200000014214</v>
          </cell>
          <cell r="AJ596">
            <v>0</v>
          </cell>
          <cell r="AK596">
            <v>358.5289000000048</v>
          </cell>
          <cell r="AL596">
            <v>671.55167299997993</v>
          </cell>
          <cell r="AM596">
            <v>288.34972500000731</v>
          </cell>
          <cell r="AN596">
            <v>288.04692399999476</v>
          </cell>
          <cell r="AO596">
            <v>230.13992399998824</v>
          </cell>
          <cell r="AP596">
            <v>261.32728399999905</v>
          </cell>
          <cell r="AQ596">
            <v>320.67603699996835</v>
          </cell>
          <cell r="AR596">
            <v>3158.9292040001601</v>
          </cell>
          <cell r="AS596">
            <v>188.72404299999471</v>
          </cell>
          <cell r="AT596">
            <v>140.33682000002591</v>
          </cell>
          <cell r="AU596">
            <v>200.22357999999076</v>
          </cell>
          <cell r="AV596">
            <v>15.186190000000352</v>
          </cell>
          <cell r="AW596">
            <v>28.622400000000198</v>
          </cell>
          <cell r="AX596">
            <v>282.66382999997586</v>
          </cell>
          <cell r="AY596">
            <v>711.02460599993356</v>
          </cell>
          <cell r="AZ596">
            <v>328.29372600000352</v>
          </cell>
          <cell r="BA596">
            <v>352.74426000000676</v>
          </cell>
          <cell r="BB596">
            <v>162.10787700000219</v>
          </cell>
          <cell r="BC596">
            <v>337.20106200003647</v>
          </cell>
          <cell r="BD596">
            <v>411.80080999998609</v>
          </cell>
          <cell r="BE596">
            <v>3253.4333619996905</v>
          </cell>
          <cell r="BF596">
            <v>209.48661799999536</v>
          </cell>
          <cell r="BG596">
            <v>171.73439500003587</v>
          </cell>
          <cell r="BH596">
            <v>189.93320300000778</v>
          </cell>
          <cell r="BI596">
            <v>121.7231599999941</v>
          </cell>
          <cell r="BJ596">
            <v>7.3244899999990594</v>
          </cell>
          <cell r="BK596">
            <v>278.46851000000606</v>
          </cell>
          <cell r="BL596">
            <v>467.91805199999362</v>
          </cell>
          <cell r="BM596">
            <v>369.2651429999969</v>
          </cell>
          <cell r="BN596">
            <v>492.50380400000722</v>
          </cell>
          <cell r="BO596">
            <v>211.0614400000195</v>
          </cell>
          <cell r="BP596">
            <v>281.15998699999182</v>
          </cell>
          <cell r="BQ596">
            <v>452.85455999997794</v>
          </cell>
          <cell r="BR596">
            <v>3609.1894800001755</v>
          </cell>
          <cell r="BS596">
            <v>436.01599600000191</v>
          </cell>
          <cell r="BT596">
            <v>231.46246499998961</v>
          </cell>
          <cell r="BU596">
            <v>256.33919899999455</v>
          </cell>
          <cell r="BV596">
            <v>23.742769999998927</v>
          </cell>
          <cell r="BW596">
            <v>0</v>
          </cell>
          <cell r="BX596">
            <v>243.98390999998082</v>
          </cell>
          <cell r="BY596">
            <v>516.23423699999694</v>
          </cell>
          <cell r="BZ596">
            <v>334.59414000003017</v>
          </cell>
          <cell r="CA596">
            <v>469.65565000000061</v>
          </cell>
          <cell r="CB596">
            <v>261.14397699999972</v>
          </cell>
          <cell r="CC596">
            <v>331.83541500000865</v>
          </cell>
          <cell r="CD596">
            <v>504.18172100000083</v>
          </cell>
          <cell r="CE596">
            <v>2315.2807799992152</v>
          </cell>
          <cell r="CF596">
            <v>496.9250549999997</v>
          </cell>
          <cell r="CG596">
            <v>234.32675899998867</v>
          </cell>
          <cell r="CH596">
            <v>210.42532399999618</v>
          </cell>
          <cell r="CI596">
            <v>9.0442199999997683</v>
          </cell>
          <cell r="CJ596">
            <v>9.242790000000241</v>
          </cell>
          <cell r="CK596">
            <v>48.295049999986077</v>
          </cell>
          <cell r="CL596">
            <v>292.58270199998515</v>
          </cell>
          <cell r="CM596">
            <v>249.17621000003419</v>
          </cell>
          <cell r="CN596">
            <v>55.213894999993499</v>
          </cell>
          <cell r="CO596">
            <v>166.73038999998244</v>
          </cell>
          <cell r="CP596">
            <v>149.08384800003842</v>
          </cell>
          <cell r="CQ596">
            <v>394.23453699995298</v>
          </cell>
          <cell r="CR596">
            <v>705.05337999993935</v>
          </cell>
          <cell r="CS596">
            <v>-17.494643999962136</v>
          </cell>
          <cell r="CT596">
            <v>114.66173200000776</v>
          </cell>
          <cell r="CU596">
            <v>-23.692354999991949</v>
          </cell>
          <cell r="CV596">
            <v>18.913039999999455</v>
          </cell>
          <cell r="CW596">
            <v>-37.057469999999739</v>
          </cell>
          <cell r="CX596">
            <v>67.010950000025332</v>
          </cell>
          <cell r="CY596">
            <v>97.886819000006653</v>
          </cell>
          <cell r="CZ596">
            <v>148.38542599999346</v>
          </cell>
          <cell r="DA596">
            <v>58.389076000021305</v>
          </cell>
          <cell r="DB596">
            <v>126.70217099995352</v>
          </cell>
          <cell r="DC596">
            <v>133.81965200003469</v>
          </cell>
          <cell r="DD596">
            <v>17.528982999967411</v>
          </cell>
          <cell r="DE596">
            <v>0</v>
          </cell>
          <cell r="DF596">
            <v>0</v>
          </cell>
          <cell r="DG596">
            <v>0</v>
          </cell>
          <cell r="DH596">
            <v>0</v>
          </cell>
          <cell r="DI596">
            <v>0</v>
          </cell>
          <cell r="DJ596">
            <v>0</v>
          </cell>
          <cell r="DK596">
            <v>0</v>
          </cell>
          <cell r="DL596">
            <v>0</v>
          </cell>
          <cell r="DM596">
            <v>0</v>
          </cell>
          <cell r="DN596">
            <v>0</v>
          </cell>
          <cell r="DO596">
            <v>0</v>
          </cell>
          <cell r="DP596">
            <v>0</v>
          </cell>
          <cell r="DQ596">
            <v>0</v>
          </cell>
          <cell r="DR596">
            <v>0</v>
          </cell>
          <cell r="DS596">
            <v>0</v>
          </cell>
          <cell r="DT596">
            <v>0</v>
          </cell>
          <cell r="DU596">
            <v>0</v>
          </cell>
          <cell r="DV596">
            <v>0</v>
          </cell>
          <cell r="DW596">
            <v>0</v>
          </cell>
          <cell r="DX596">
            <v>0</v>
          </cell>
          <cell r="DY596">
            <v>0</v>
          </cell>
          <cell r="DZ596">
            <v>0</v>
          </cell>
          <cell r="EA596">
            <v>0</v>
          </cell>
          <cell r="EB596">
            <v>0</v>
          </cell>
          <cell r="EC596">
            <v>0</v>
          </cell>
          <cell r="ED596">
            <v>0</v>
          </cell>
        </row>
        <row r="597">
          <cell r="F597">
            <v>-5.6092959999987215</v>
          </cell>
          <cell r="G597">
            <v>7.5088110000015149</v>
          </cell>
          <cell r="H597">
            <v>0</v>
          </cell>
          <cell r="I597">
            <v>0</v>
          </cell>
          <cell r="J597">
            <v>0</v>
          </cell>
          <cell r="K597">
            <v>0</v>
          </cell>
          <cell r="L597">
            <v>0</v>
          </cell>
          <cell r="M597">
            <v>-20.209976999998617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R597">
            <v>38.641352000006009</v>
          </cell>
          <cell r="S597">
            <v>4.7741090000017721</v>
          </cell>
          <cell r="T597">
            <v>18.746137999998609</v>
          </cell>
          <cell r="U597">
            <v>0</v>
          </cell>
          <cell r="V597">
            <v>0</v>
          </cell>
          <cell r="W597">
            <v>0</v>
          </cell>
          <cell r="X597">
            <v>0</v>
          </cell>
          <cell r="Y597">
            <v>0</v>
          </cell>
          <cell r="Z597">
            <v>15.121104999998352</v>
          </cell>
          <cell r="AA597">
            <v>0</v>
          </cell>
          <cell r="AB597">
            <v>0</v>
          </cell>
          <cell r="AC597">
            <v>0</v>
          </cell>
          <cell r="AD597">
            <v>0</v>
          </cell>
          <cell r="AE597">
            <v>0</v>
          </cell>
          <cell r="AF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  <cell r="AK597">
            <v>0</v>
          </cell>
          <cell r="AL597">
            <v>0</v>
          </cell>
          <cell r="AM597">
            <v>0</v>
          </cell>
          <cell r="AN597">
            <v>0</v>
          </cell>
          <cell r="AO597">
            <v>0</v>
          </cell>
          <cell r="AP597">
            <v>0</v>
          </cell>
          <cell r="AQ597">
            <v>0</v>
          </cell>
          <cell r="AR597">
            <v>0</v>
          </cell>
          <cell r="AS597">
            <v>0</v>
          </cell>
          <cell r="AT597">
            <v>0</v>
          </cell>
          <cell r="AU597">
            <v>0</v>
          </cell>
          <cell r="AV597">
            <v>0</v>
          </cell>
          <cell r="AW597">
            <v>0</v>
          </cell>
          <cell r="AX597">
            <v>0</v>
          </cell>
          <cell r="AY597">
            <v>0</v>
          </cell>
          <cell r="AZ597">
            <v>0</v>
          </cell>
          <cell r="BA597">
            <v>0</v>
          </cell>
          <cell r="BB597">
            <v>0</v>
          </cell>
          <cell r="BC597">
            <v>0</v>
          </cell>
          <cell r="BD597">
            <v>0</v>
          </cell>
          <cell r="BE597">
            <v>0</v>
          </cell>
          <cell r="BF597">
            <v>0</v>
          </cell>
          <cell r="BG597">
            <v>0</v>
          </cell>
          <cell r="BH597">
            <v>0</v>
          </cell>
          <cell r="BI597">
            <v>0</v>
          </cell>
          <cell r="BJ597">
            <v>0</v>
          </cell>
          <cell r="BK597">
            <v>0</v>
          </cell>
          <cell r="BL597">
            <v>0</v>
          </cell>
          <cell r="BM597">
            <v>0</v>
          </cell>
          <cell r="BN597">
            <v>0</v>
          </cell>
          <cell r="BO597">
            <v>0</v>
          </cell>
          <cell r="BP597">
            <v>0</v>
          </cell>
          <cell r="BQ597">
            <v>0</v>
          </cell>
          <cell r="BR597">
            <v>0</v>
          </cell>
          <cell r="BS597">
            <v>0</v>
          </cell>
          <cell r="BT597">
            <v>0</v>
          </cell>
          <cell r="BU597">
            <v>0</v>
          </cell>
          <cell r="BV597">
            <v>0</v>
          </cell>
          <cell r="BW597">
            <v>0</v>
          </cell>
          <cell r="BX597">
            <v>0</v>
          </cell>
          <cell r="BY597">
            <v>0</v>
          </cell>
          <cell r="BZ597">
            <v>0</v>
          </cell>
          <cell r="CA597">
            <v>0</v>
          </cell>
          <cell r="CB597">
            <v>0</v>
          </cell>
          <cell r="CC597">
            <v>0</v>
          </cell>
          <cell r="CD597">
            <v>0</v>
          </cell>
          <cell r="CE597">
            <v>0</v>
          </cell>
          <cell r="CF597">
            <v>0</v>
          </cell>
          <cell r="CG597">
            <v>0</v>
          </cell>
          <cell r="CH597">
            <v>0</v>
          </cell>
          <cell r="CI597">
            <v>0</v>
          </cell>
          <cell r="CJ597">
            <v>0</v>
          </cell>
          <cell r="CK597">
            <v>0</v>
          </cell>
          <cell r="CL597">
            <v>0</v>
          </cell>
          <cell r="CM597">
            <v>0</v>
          </cell>
          <cell r="CN597">
            <v>0</v>
          </cell>
          <cell r="CO597">
            <v>0</v>
          </cell>
          <cell r="CP597">
            <v>0</v>
          </cell>
          <cell r="CQ597">
            <v>0</v>
          </cell>
          <cell r="CR597">
            <v>0</v>
          </cell>
          <cell r="CS597">
            <v>0</v>
          </cell>
          <cell r="CT597">
            <v>0</v>
          </cell>
          <cell r="CU597">
            <v>0</v>
          </cell>
          <cell r="CV597">
            <v>0</v>
          </cell>
          <cell r="CW597">
            <v>0</v>
          </cell>
          <cell r="CX597">
            <v>0</v>
          </cell>
          <cell r="CY597">
            <v>0</v>
          </cell>
          <cell r="CZ597">
            <v>0</v>
          </cell>
          <cell r="DA597">
            <v>0</v>
          </cell>
          <cell r="DB597">
            <v>0</v>
          </cell>
          <cell r="DC597">
            <v>0</v>
          </cell>
          <cell r="DD597">
            <v>0</v>
          </cell>
          <cell r="DE597">
            <v>0</v>
          </cell>
          <cell r="DF597">
            <v>0</v>
          </cell>
          <cell r="DG597">
            <v>0</v>
          </cell>
          <cell r="DH597">
            <v>0</v>
          </cell>
          <cell r="DI597">
            <v>0</v>
          </cell>
          <cell r="DJ597">
            <v>0</v>
          </cell>
          <cell r="DK597">
            <v>0</v>
          </cell>
          <cell r="DL597">
            <v>0</v>
          </cell>
          <cell r="DM597">
            <v>0</v>
          </cell>
          <cell r="DN597">
            <v>0</v>
          </cell>
          <cell r="DO597">
            <v>0</v>
          </cell>
          <cell r="DP597">
            <v>0</v>
          </cell>
          <cell r="DQ597">
            <v>0</v>
          </cell>
          <cell r="DR597">
            <v>0</v>
          </cell>
          <cell r="DS597">
            <v>0</v>
          </cell>
          <cell r="DT597">
            <v>0</v>
          </cell>
          <cell r="DU597">
            <v>0</v>
          </cell>
          <cell r="DV597">
            <v>0</v>
          </cell>
          <cell r="DW597">
            <v>0</v>
          </cell>
          <cell r="DX597">
            <v>0</v>
          </cell>
          <cell r="DY597">
            <v>0</v>
          </cell>
          <cell r="DZ597">
            <v>0</v>
          </cell>
          <cell r="EA597">
            <v>0</v>
          </cell>
          <cell r="EB597">
            <v>0</v>
          </cell>
          <cell r="EC597">
            <v>0</v>
          </cell>
          <cell r="ED597">
            <v>0</v>
          </cell>
        </row>
        <row r="598">
          <cell r="F598">
            <v>15.410965000000942</v>
          </cell>
          <cell r="G598">
            <v>34.304613000000245</v>
          </cell>
          <cell r="H598">
            <v>0</v>
          </cell>
          <cell r="I598">
            <v>16.889086999999563</v>
          </cell>
          <cell r="J598">
            <v>0</v>
          </cell>
          <cell r="K598">
            <v>11.294287999997323</v>
          </cell>
          <cell r="L598">
            <v>29.517766999997548</v>
          </cell>
          <cell r="M598">
            <v>54.65600650000124</v>
          </cell>
          <cell r="N598">
            <v>10.224641999999221</v>
          </cell>
          <cell r="O598">
            <v>-32.244442999999592</v>
          </cell>
          <cell r="P598">
            <v>81.280984499999249</v>
          </cell>
          <cell r="Q598">
            <v>35.586141000001589</v>
          </cell>
          <cell r="R598">
            <v>552.05434249999234</v>
          </cell>
          <cell r="S598">
            <v>28.007899999998699</v>
          </cell>
          <cell r="T598">
            <v>60.696461999999883</v>
          </cell>
          <cell r="U598">
            <v>83.669987000001129</v>
          </cell>
          <cell r="V598">
            <v>2.9381570000005013</v>
          </cell>
          <cell r="W598">
            <v>0</v>
          </cell>
          <cell r="X598">
            <v>14.724135999997088</v>
          </cell>
          <cell r="Y598">
            <v>20.830970999999408</v>
          </cell>
          <cell r="Z598">
            <v>103.53085950000241</v>
          </cell>
          <cell r="AA598">
            <v>21.302840999998807</v>
          </cell>
          <cell r="AB598">
            <v>49.04994699999952</v>
          </cell>
          <cell r="AC598">
            <v>118.62012800000048</v>
          </cell>
          <cell r="AD598">
            <v>48.682953999999881</v>
          </cell>
          <cell r="AE598">
            <v>0</v>
          </cell>
          <cell r="AF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  <cell r="AK598">
            <v>0</v>
          </cell>
          <cell r="AL598">
            <v>0</v>
          </cell>
          <cell r="AM598">
            <v>0</v>
          </cell>
          <cell r="AN598">
            <v>0</v>
          </cell>
          <cell r="AO598">
            <v>0</v>
          </cell>
          <cell r="AP598">
            <v>0</v>
          </cell>
          <cell r="AQ598">
            <v>0</v>
          </cell>
          <cell r="AR598">
            <v>0</v>
          </cell>
          <cell r="AS598">
            <v>0</v>
          </cell>
          <cell r="AT598">
            <v>0</v>
          </cell>
          <cell r="AU598">
            <v>0</v>
          </cell>
          <cell r="AV598">
            <v>0</v>
          </cell>
          <cell r="AW598">
            <v>0</v>
          </cell>
          <cell r="AX598">
            <v>0</v>
          </cell>
          <cell r="AY598">
            <v>0</v>
          </cell>
          <cell r="AZ598">
            <v>0</v>
          </cell>
          <cell r="BA598">
            <v>0</v>
          </cell>
          <cell r="BB598">
            <v>0</v>
          </cell>
          <cell r="BC598">
            <v>0</v>
          </cell>
          <cell r="BD598">
            <v>0</v>
          </cell>
          <cell r="BE598">
            <v>0</v>
          </cell>
          <cell r="BF598">
            <v>0</v>
          </cell>
          <cell r="BG598">
            <v>0</v>
          </cell>
          <cell r="BH598">
            <v>0</v>
          </cell>
          <cell r="BI598">
            <v>0</v>
          </cell>
          <cell r="BJ598">
            <v>0</v>
          </cell>
          <cell r="BK598">
            <v>0</v>
          </cell>
          <cell r="BL598">
            <v>0</v>
          </cell>
          <cell r="BM598">
            <v>0</v>
          </cell>
          <cell r="BN598">
            <v>0</v>
          </cell>
          <cell r="BO598">
            <v>0</v>
          </cell>
          <cell r="BP598">
            <v>0</v>
          </cell>
          <cell r="BQ598">
            <v>0</v>
          </cell>
          <cell r="BR598">
            <v>0</v>
          </cell>
          <cell r="BS598">
            <v>0</v>
          </cell>
          <cell r="BT598">
            <v>0</v>
          </cell>
          <cell r="BU598">
            <v>0</v>
          </cell>
          <cell r="BV598">
            <v>0</v>
          </cell>
          <cell r="BW598">
            <v>0</v>
          </cell>
          <cell r="BX598">
            <v>0</v>
          </cell>
          <cell r="BY598">
            <v>0</v>
          </cell>
          <cell r="BZ598">
            <v>0</v>
          </cell>
          <cell r="CA598">
            <v>0</v>
          </cell>
          <cell r="CB598">
            <v>0</v>
          </cell>
          <cell r="CC598">
            <v>0</v>
          </cell>
          <cell r="CD598">
            <v>0</v>
          </cell>
          <cell r="CE598">
            <v>0</v>
          </cell>
          <cell r="CF598">
            <v>0</v>
          </cell>
          <cell r="CG598">
            <v>0</v>
          </cell>
          <cell r="CH598">
            <v>0</v>
          </cell>
          <cell r="CI598">
            <v>0</v>
          </cell>
          <cell r="CJ598">
            <v>0</v>
          </cell>
          <cell r="CK598">
            <v>0</v>
          </cell>
          <cell r="CL598">
            <v>0</v>
          </cell>
          <cell r="CM598">
            <v>0</v>
          </cell>
          <cell r="CN598">
            <v>0</v>
          </cell>
          <cell r="CO598">
            <v>0</v>
          </cell>
          <cell r="CP598">
            <v>0</v>
          </cell>
          <cell r="CQ598">
            <v>0</v>
          </cell>
          <cell r="CR598">
            <v>0</v>
          </cell>
          <cell r="CS598">
            <v>0</v>
          </cell>
          <cell r="CT598">
            <v>0</v>
          </cell>
          <cell r="CU598">
            <v>0</v>
          </cell>
          <cell r="CV598">
            <v>0</v>
          </cell>
          <cell r="CW598">
            <v>0</v>
          </cell>
          <cell r="CX598">
            <v>0</v>
          </cell>
          <cell r="CY598">
            <v>0</v>
          </cell>
          <cell r="CZ598">
            <v>0</v>
          </cell>
          <cell r="DA598">
            <v>0</v>
          </cell>
          <cell r="DB598">
            <v>0</v>
          </cell>
          <cell r="DC598">
            <v>0</v>
          </cell>
          <cell r="DD598">
            <v>0</v>
          </cell>
          <cell r="DE598">
            <v>0</v>
          </cell>
          <cell r="DF598">
            <v>0</v>
          </cell>
          <cell r="DG598">
            <v>0</v>
          </cell>
          <cell r="DH598">
            <v>0</v>
          </cell>
          <cell r="DI598">
            <v>0</v>
          </cell>
          <cell r="DJ598">
            <v>0</v>
          </cell>
          <cell r="DK598">
            <v>0</v>
          </cell>
          <cell r="DL598">
            <v>0</v>
          </cell>
          <cell r="DM598">
            <v>0</v>
          </cell>
          <cell r="DN598">
            <v>0</v>
          </cell>
          <cell r="DO598">
            <v>0</v>
          </cell>
          <cell r="DP598">
            <v>0</v>
          </cell>
          <cell r="DQ598">
            <v>0</v>
          </cell>
          <cell r="DR598">
            <v>0</v>
          </cell>
          <cell r="DS598">
            <v>0</v>
          </cell>
          <cell r="DT598">
            <v>0</v>
          </cell>
          <cell r="DU598">
            <v>0</v>
          </cell>
          <cell r="DV598">
            <v>0</v>
          </cell>
          <cell r="DW598">
            <v>0</v>
          </cell>
          <cell r="DX598">
            <v>0</v>
          </cell>
          <cell r="DY598">
            <v>0</v>
          </cell>
          <cell r="DZ598">
            <v>0</v>
          </cell>
          <cell r="EA598">
            <v>0</v>
          </cell>
          <cell r="EB598">
            <v>0</v>
          </cell>
          <cell r="EC598">
            <v>0</v>
          </cell>
          <cell r="ED598">
            <v>0</v>
          </cell>
        </row>
        <row r="599">
          <cell r="F599">
            <v>5.5655799999949522</v>
          </cell>
          <cell r="G599">
            <v>2.0213499999954365</v>
          </cell>
          <cell r="H599">
            <v>0</v>
          </cell>
          <cell r="I599">
            <v>0</v>
          </cell>
          <cell r="J599">
            <v>0</v>
          </cell>
          <cell r="K599">
            <v>0</v>
          </cell>
          <cell r="L599">
            <v>96.634150000027148</v>
          </cell>
          <cell r="M599">
            <v>83.572929999994813</v>
          </cell>
          <cell r="N599">
            <v>-3.1119900000048801</v>
          </cell>
          <cell r="O599">
            <v>-43.098519999999553</v>
          </cell>
          <cell r="P599">
            <v>4.019220000016503</v>
          </cell>
          <cell r="Q599">
            <v>-55.802989999996498</v>
          </cell>
          <cell r="R599">
            <v>-79.643619999988005</v>
          </cell>
          <cell r="S599">
            <v>7.4011299999838229</v>
          </cell>
          <cell r="T599">
            <v>-80.697039999999106</v>
          </cell>
          <cell r="U599">
            <v>6.4129900000007183</v>
          </cell>
          <cell r="V599">
            <v>0.59987999999430031</v>
          </cell>
          <cell r="W599">
            <v>0</v>
          </cell>
          <cell r="X599">
            <v>-14.463879999995697</v>
          </cell>
          <cell r="Y599">
            <v>22.296659999992698</v>
          </cell>
          <cell r="Z599">
            <v>-1.962310000002617</v>
          </cell>
          <cell r="AA599">
            <v>1.7597300000052201</v>
          </cell>
          <cell r="AB599">
            <v>0</v>
          </cell>
          <cell r="AC599">
            <v>0</v>
          </cell>
          <cell r="AD599">
            <v>-20.99077999999281</v>
          </cell>
          <cell r="AE599">
            <v>-80.108409999869764</v>
          </cell>
          <cell r="AF599">
            <v>-62.690529999992577</v>
          </cell>
          <cell r="AG599">
            <v>10.811090000002878</v>
          </cell>
          <cell r="AH599">
            <v>8.2880000001750886E-2</v>
          </cell>
          <cell r="AI599">
            <v>13.544379999992088</v>
          </cell>
          <cell r="AJ599">
            <v>0</v>
          </cell>
          <cell r="AK599">
            <v>-18.385559999995166</v>
          </cell>
          <cell r="AL599">
            <v>-0.16445999999996275</v>
          </cell>
          <cell r="AM599">
            <v>19.255790000024717</v>
          </cell>
          <cell r="AN599">
            <v>-8.4247099999920465</v>
          </cell>
          <cell r="AO599">
            <v>0</v>
          </cell>
          <cell r="AP599">
            <v>0</v>
          </cell>
          <cell r="AQ599">
            <v>-34.137289999998757</v>
          </cell>
          <cell r="AR599">
            <v>-82.115369999897666</v>
          </cell>
          <cell r="AS599">
            <v>18.300600000016857</v>
          </cell>
          <cell r="AT599">
            <v>-39.464930000001914</v>
          </cell>
          <cell r="AU599">
            <v>-25.509989999998652</v>
          </cell>
          <cell r="AV599">
            <v>24.672319999997853</v>
          </cell>
          <cell r="AW599">
            <v>-0.19054999999934807</v>
          </cell>
          <cell r="AX599">
            <v>0</v>
          </cell>
          <cell r="AY599">
            <v>5.649890000000596</v>
          </cell>
          <cell r="AZ599">
            <v>-25.3541199999745</v>
          </cell>
          <cell r="BA599">
            <v>-8.9798799999989569</v>
          </cell>
          <cell r="BB599">
            <v>0</v>
          </cell>
          <cell r="BC599">
            <v>0</v>
          </cell>
          <cell r="BD599">
            <v>-31.238710000005085</v>
          </cell>
          <cell r="BE599">
            <v>-67.466840000124648</v>
          </cell>
          <cell r="BF599">
            <v>10.43495999998413</v>
          </cell>
          <cell r="BG599">
            <v>-55.615120000002207</v>
          </cell>
          <cell r="BH599">
            <v>8.436000000074273E-2</v>
          </cell>
          <cell r="BI599">
            <v>4.7794799999974202</v>
          </cell>
          <cell r="BJ599">
            <v>1.3499999999985448</v>
          </cell>
          <cell r="BK599">
            <v>0.76129999999830034</v>
          </cell>
          <cell r="BL599">
            <v>1.4166600000025937</v>
          </cell>
          <cell r="BM599">
            <v>-7.9053499999863561</v>
          </cell>
          <cell r="BN599">
            <v>1.825250000001688</v>
          </cell>
          <cell r="BO599">
            <v>0</v>
          </cell>
          <cell r="BP599">
            <v>0</v>
          </cell>
          <cell r="BQ599">
            <v>-24.598379999995814</v>
          </cell>
          <cell r="BR599">
            <v>-65.178390000131913</v>
          </cell>
          <cell r="BS599">
            <v>-26.125609999988228</v>
          </cell>
          <cell r="BT599">
            <v>-2.4290899999905378</v>
          </cell>
          <cell r="BU599">
            <v>-1.3824200000017299</v>
          </cell>
          <cell r="BV599">
            <v>0.68682999999145977</v>
          </cell>
          <cell r="BW599">
            <v>0</v>
          </cell>
          <cell r="BX599">
            <v>6.1657100000011269</v>
          </cell>
          <cell r="BY599">
            <v>1.6653000000078464</v>
          </cell>
          <cell r="BZ599">
            <v>7.6192299999820534</v>
          </cell>
          <cell r="CA599">
            <v>-9.8309399999998277</v>
          </cell>
          <cell r="CB599">
            <v>0</v>
          </cell>
          <cell r="CC599">
            <v>0</v>
          </cell>
          <cell r="CD599">
            <v>-41.547399999995832</v>
          </cell>
          <cell r="CE599">
            <v>0</v>
          </cell>
          <cell r="CF599">
            <v>0</v>
          </cell>
          <cell r="CG599">
            <v>0</v>
          </cell>
          <cell r="CH599">
            <v>0</v>
          </cell>
          <cell r="CI599">
            <v>0</v>
          </cell>
          <cell r="CJ599">
            <v>0</v>
          </cell>
          <cell r="CK599">
            <v>0</v>
          </cell>
          <cell r="CL599">
            <v>0</v>
          </cell>
          <cell r="CM599">
            <v>0</v>
          </cell>
          <cell r="CN599">
            <v>0</v>
          </cell>
          <cell r="CO599">
            <v>0</v>
          </cell>
          <cell r="CP599">
            <v>0</v>
          </cell>
          <cell r="CQ599">
            <v>0</v>
          </cell>
          <cell r="CR599">
            <v>0</v>
          </cell>
          <cell r="CS599">
            <v>0</v>
          </cell>
          <cell r="CT599">
            <v>0</v>
          </cell>
          <cell r="CU599">
            <v>0</v>
          </cell>
          <cell r="CV599">
            <v>0</v>
          </cell>
          <cell r="CW599">
            <v>0</v>
          </cell>
          <cell r="CX599">
            <v>0</v>
          </cell>
          <cell r="CY599">
            <v>0</v>
          </cell>
          <cell r="CZ599">
            <v>0</v>
          </cell>
          <cell r="DA599">
            <v>0</v>
          </cell>
          <cell r="DB599">
            <v>0</v>
          </cell>
          <cell r="DC599">
            <v>0</v>
          </cell>
          <cell r="DD599">
            <v>0</v>
          </cell>
          <cell r="DE599">
            <v>0</v>
          </cell>
          <cell r="DF599">
            <v>0</v>
          </cell>
          <cell r="DG599">
            <v>0</v>
          </cell>
          <cell r="DH599">
            <v>0</v>
          </cell>
          <cell r="DI599">
            <v>0</v>
          </cell>
          <cell r="DJ599">
            <v>0</v>
          </cell>
          <cell r="DK599">
            <v>0</v>
          </cell>
          <cell r="DL599">
            <v>0</v>
          </cell>
          <cell r="DM599">
            <v>0</v>
          </cell>
          <cell r="DN599">
            <v>0</v>
          </cell>
          <cell r="DO599">
            <v>0</v>
          </cell>
          <cell r="DP599">
            <v>0</v>
          </cell>
          <cell r="DQ599">
            <v>0</v>
          </cell>
          <cell r="DR599">
            <v>0</v>
          </cell>
          <cell r="DS599">
            <v>0</v>
          </cell>
          <cell r="DT599">
            <v>0</v>
          </cell>
          <cell r="DU599">
            <v>0</v>
          </cell>
          <cell r="DV599">
            <v>0</v>
          </cell>
          <cell r="DW599">
            <v>0</v>
          </cell>
          <cell r="DX599">
            <v>0</v>
          </cell>
          <cell r="DY599">
            <v>0</v>
          </cell>
          <cell r="DZ599">
            <v>0</v>
          </cell>
          <cell r="EA599">
            <v>0</v>
          </cell>
          <cell r="EB599">
            <v>0</v>
          </cell>
          <cell r="EC599">
            <v>0</v>
          </cell>
          <cell r="ED599">
            <v>0</v>
          </cell>
        </row>
        <row r="600">
          <cell r="F600">
            <v>33.719570000015665</v>
          </cell>
          <cell r="G600">
            <v>53.145989999989979</v>
          </cell>
          <cell r="H600">
            <v>222.4767700000084</v>
          </cell>
          <cell r="I600">
            <v>234.76258999999845</v>
          </cell>
          <cell r="J600">
            <v>74.244529999996303</v>
          </cell>
          <cell r="K600">
            <v>-13.113179999985732</v>
          </cell>
          <cell r="L600">
            <v>89.165969999972731</v>
          </cell>
          <cell r="M600">
            <v>201.20535000000382</v>
          </cell>
          <cell r="N600">
            <v>153.9414800000377</v>
          </cell>
          <cell r="O600">
            <v>32.368829999992158</v>
          </cell>
          <cell r="P600">
            <v>33.969319999974687</v>
          </cell>
          <cell r="Q600">
            <v>61.279879999987315</v>
          </cell>
          <cell r="R600">
            <v>417.61974999913946</v>
          </cell>
          <cell r="S600">
            <v>6.9840999999432825</v>
          </cell>
          <cell r="T600">
            <v>-79.122470000002068</v>
          </cell>
          <cell r="U600">
            <v>183.21067999996012</v>
          </cell>
          <cell r="V600">
            <v>88.152780000003986</v>
          </cell>
          <cell r="W600">
            <v>55.863309999986086</v>
          </cell>
          <cell r="X600">
            <v>93.340619999973569</v>
          </cell>
          <cell r="Y600">
            <v>92.864289999997709</v>
          </cell>
          <cell r="Z600">
            <v>145.66077999997651</v>
          </cell>
          <cell r="AA600">
            <v>-123.9486700000125</v>
          </cell>
          <cell r="AB600">
            <v>-75.657120000047144</v>
          </cell>
          <cell r="AC600">
            <v>-43.347379999991972</v>
          </cell>
          <cell r="AD600">
            <v>73.618829999992158</v>
          </cell>
          <cell r="AE600">
            <v>2867.7174400007352</v>
          </cell>
          <cell r="AF600">
            <v>230.20233000000007</v>
          </cell>
          <cell r="AG600">
            <v>52.208110000006855</v>
          </cell>
          <cell r="AH600">
            <v>356.97376000002259</v>
          </cell>
          <cell r="AI600">
            <v>400.11500000001979</v>
          </cell>
          <cell r="AJ600">
            <v>126.61334999999963</v>
          </cell>
          <cell r="AK600">
            <v>389.17464000004111</v>
          </cell>
          <cell r="AL600">
            <v>447.63329999998678</v>
          </cell>
          <cell r="AM600">
            <v>280.60740999999689</v>
          </cell>
          <cell r="AN600">
            <v>248.04622000001837</v>
          </cell>
          <cell r="AO600">
            <v>122.79662000003736</v>
          </cell>
          <cell r="AP600">
            <v>62.746319999976549</v>
          </cell>
          <cell r="AQ600">
            <v>150.60038000001805</v>
          </cell>
          <cell r="AR600">
            <v>2070.5973799997009</v>
          </cell>
          <cell r="AS600">
            <v>110.87342000001809</v>
          </cell>
          <cell r="AT600">
            <v>-165.58619000000181</v>
          </cell>
          <cell r="AU600">
            <v>364.54824999999255</v>
          </cell>
          <cell r="AV600">
            <v>237.63151000000653</v>
          </cell>
          <cell r="AW600">
            <v>171.00447000001441</v>
          </cell>
          <cell r="AX600">
            <v>334.91519999998854</v>
          </cell>
          <cell r="AY600">
            <v>351.42475000000559</v>
          </cell>
          <cell r="AZ600">
            <v>299.42979999998352</v>
          </cell>
          <cell r="BA600">
            <v>191.58127999998396</v>
          </cell>
          <cell r="BB600">
            <v>64.600760000001173</v>
          </cell>
          <cell r="BC600">
            <v>-73.343279999971855</v>
          </cell>
          <cell r="BD600">
            <v>183.51740999997128</v>
          </cell>
          <cell r="BE600">
            <v>2691.9583200002089</v>
          </cell>
          <cell r="BF600">
            <v>205.29699000000255</v>
          </cell>
          <cell r="BG600">
            <v>8.7924200000124983</v>
          </cell>
          <cell r="BH600">
            <v>269.6079000000027</v>
          </cell>
          <cell r="BI600">
            <v>355.09696999995504</v>
          </cell>
          <cell r="BJ600">
            <v>161.44106000001193</v>
          </cell>
          <cell r="BK600">
            <v>307.68061999999918</v>
          </cell>
          <cell r="BL600">
            <v>506.70595999999205</v>
          </cell>
          <cell r="BM600">
            <v>84.228739999991376</v>
          </cell>
          <cell r="BN600">
            <v>187.38436999998521</v>
          </cell>
          <cell r="BO600">
            <v>93.724459999997634</v>
          </cell>
          <cell r="BP600">
            <v>164.39549000002444</v>
          </cell>
          <cell r="BQ600">
            <v>347.60334000003058</v>
          </cell>
          <cell r="BR600">
            <v>2676.0043899999</v>
          </cell>
          <cell r="BS600">
            <v>212.48158999998122</v>
          </cell>
          <cell r="BT600">
            <v>86.965629999991506</v>
          </cell>
          <cell r="BU600">
            <v>437.40944000001764</v>
          </cell>
          <cell r="BV600">
            <v>292.41198000000441</v>
          </cell>
          <cell r="BW600">
            <v>162.07735000000685</v>
          </cell>
          <cell r="BX600">
            <v>100.69636000000173</v>
          </cell>
          <cell r="BY600">
            <v>424.87407999997959</v>
          </cell>
          <cell r="BZ600">
            <v>217.38089000002947</v>
          </cell>
          <cell r="CA600">
            <v>144.22036999999546</v>
          </cell>
          <cell r="CB600">
            <v>116.24521999998251</v>
          </cell>
          <cell r="CC600">
            <v>194.94923000002746</v>
          </cell>
          <cell r="CD600">
            <v>286.2922499999986</v>
          </cell>
          <cell r="CE600">
            <v>1642.8920899997465</v>
          </cell>
          <cell r="CF600">
            <v>-7.5170499999658205</v>
          </cell>
          <cell r="CG600">
            <v>87.048269999970216</v>
          </cell>
          <cell r="CH600">
            <v>349.41365999996196</v>
          </cell>
          <cell r="CI600">
            <v>326.23439999995753</v>
          </cell>
          <cell r="CJ600">
            <v>326.48846000002231</v>
          </cell>
          <cell r="CK600">
            <v>63.392400000011548</v>
          </cell>
          <cell r="CL600">
            <v>138.88334000000032</v>
          </cell>
          <cell r="CM600">
            <v>57.971850000030827</v>
          </cell>
          <cell r="CN600">
            <v>-40.866139999998268</v>
          </cell>
          <cell r="CO600">
            <v>51.59065999998711</v>
          </cell>
          <cell r="CP600">
            <v>59.808220000006258</v>
          </cell>
          <cell r="CQ600">
            <v>230.44402000005357</v>
          </cell>
          <cell r="CR600">
            <v>381.82167000044137</v>
          </cell>
          <cell r="CS600">
            <v>-36.633800000010524</v>
          </cell>
          <cell r="CT600">
            <v>52.582890000019688</v>
          </cell>
          <cell r="CU600">
            <v>43.355159999977332</v>
          </cell>
          <cell r="CV600">
            <v>119.46458999998868</v>
          </cell>
          <cell r="CW600">
            <v>152.3994600000442</v>
          </cell>
          <cell r="CX600">
            <v>21.428490000020247</v>
          </cell>
          <cell r="CY600">
            <v>25.964039999991655</v>
          </cell>
          <cell r="CZ600">
            <v>31.5251200000057</v>
          </cell>
          <cell r="DA600">
            <v>31.747529999993276</v>
          </cell>
          <cell r="DB600">
            <v>23.719959999958519</v>
          </cell>
          <cell r="DC600">
            <v>-66.989560000016354</v>
          </cell>
          <cell r="DD600">
            <v>-16.742209999996703</v>
          </cell>
          <cell r="DE600">
            <v>0</v>
          </cell>
          <cell r="DF600">
            <v>0</v>
          </cell>
          <cell r="DG600">
            <v>0</v>
          </cell>
          <cell r="DH600">
            <v>0</v>
          </cell>
          <cell r="DI600">
            <v>0</v>
          </cell>
          <cell r="DJ600">
            <v>0</v>
          </cell>
          <cell r="DK600">
            <v>0</v>
          </cell>
          <cell r="DL600">
            <v>0</v>
          </cell>
          <cell r="DM600">
            <v>0</v>
          </cell>
          <cell r="DN600">
            <v>0</v>
          </cell>
          <cell r="DO600">
            <v>0</v>
          </cell>
          <cell r="DP600">
            <v>0</v>
          </cell>
          <cell r="DQ600">
            <v>0</v>
          </cell>
          <cell r="DR600">
            <v>0</v>
          </cell>
          <cell r="DS600">
            <v>0</v>
          </cell>
          <cell r="DT600">
            <v>0</v>
          </cell>
          <cell r="DU600">
            <v>0</v>
          </cell>
          <cell r="DV600">
            <v>0</v>
          </cell>
          <cell r="DW600">
            <v>0</v>
          </cell>
          <cell r="DX600">
            <v>0</v>
          </cell>
          <cell r="DY600">
            <v>0</v>
          </cell>
          <cell r="DZ600">
            <v>0</v>
          </cell>
          <cell r="EA600">
            <v>0</v>
          </cell>
          <cell r="EB600">
            <v>0</v>
          </cell>
          <cell r="EC600">
            <v>0</v>
          </cell>
          <cell r="ED600">
            <v>0</v>
          </cell>
        </row>
        <row r="601">
          <cell r="F601">
            <v>74.46072799997637</v>
          </cell>
          <cell r="G601">
            <v>74.485198999987915</v>
          </cell>
          <cell r="H601">
            <v>351.96660600000178</v>
          </cell>
          <cell r="I601">
            <v>306.48857599997427</v>
          </cell>
          <cell r="J601">
            <v>65.236739999993006</v>
          </cell>
          <cell r="K601">
            <v>344.39440000001923</v>
          </cell>
          <cell r="L601">
            <v>560.45783499995014</v>
          </cell>
          <cell r="M601">
            <v>361.02997400000459</v>
          </cell>
          <cell r="N601">
            <v>301.78366000001552</v>
          </cell>
          <cell r="O601">
            <v>129.14239199997974</v>
          </cell>
          <cell r="P601">
            <v>151.15595700000995</v>
          </cell>
          <cell r="Q601">
            <v>116.05067399999825</v>
          </cell>
          <cell r="R601">
            <v>2744.1072860001586</v>
          </cell>
          <cell r="S601">
            <v>109.46536000000197</v>
          </cell>
          <cell r="T601">
            <v>190.99027599999681</v>
          </cell>
          <cell r="U601">
            <v>120.13554600000498</v>
          </cell>
          <cell r="V601">
            <v>218.14572200001567</v>
          </cell>
          <cell r="W601">
            <v>6.2653699999937089</v>
          </cell>
          <cell r="X601">
            <v>328.43872600002214</v>
          </cell>
          <cell r="Y601">
            <v>625.33026600000449</v>
          </cell>
          <cell r="Z601">
            <v>408.57813899999019</v>
          </cell>
          <cell r="AA601">
            <v>214.19511299999431</v>
          </cell>
          <cell r="AB601">
            <v>135.71325299999444</v>
          </cell>
          <cell r="AC601">
            <v>117.62186399998609</v>
          </cell>
          <cell r="AD601">
            <v>269.22765099999378</v>
          </cell>
          <cell r="AE601">
            <v>3648.6970510003157</v>
          </cell>
          <cell r="AF601">
            <v>122.20004500000505</v>
          </cell>
          <cell r="AG601">
            <v>229.48870999997598</v>
          </cell>
          <cell r="AH601">
            <v>238.43878900003619</v>
          </cell>
          <cell r="AI601">
            <v>207.70007500000065</v>
          </cell>
          <cell r="AJ601">
            <v>16.931790000002366</v>
          </cell>
          <cell r="AK601">
            <v>288.97041999999783</v>
          </cell>
          <cell r="AL601">
            <v>399.79588299995521</v>
          </cell>
          <cell r="AM601">
            <v>502.1748990000342</v>
          </cell>
          <cell r="AN601">
            <v>575.2310399999842</v>
          </cell>
          <cell r="AO601">
            <v>350.82675200002268</v>
          </cell>
          <cell r="AP601">
            <v>231.10694299999159</v>
          </cell>
          <cell r="AQ601">
            <v>485.8317049999896</v>
          </cell>
          <cell r="AR601">
            <v>3911.0920020006597</v>
          </cell>
          <cell r="AS601">
            <v>153.89223200001288</v>
          </cell>
          <cell r="AT601">
            <v>204.62227900000289</v>
          </cell>
          <cell r="AU601">
            <v>398.4705959999992</v>
          </cell>
          <cell r="AV601">
            <v>195.02409100002842</v>
          </cell>
          <cell r="AW601">
            <v>-0.15476000000489876</v>
          </cell>
          <cell r="AX601">
            <v>310.83903999999166</v>
          </cell>
          <cell r="AY601">
            <v>383.45622600003844</v>
          </cell>
          <cell r="AZ601">
            <v>658.43970300001092</v>
          </cell>
          <cell r="BA601">
            <v>477.52153000002727</v>
          </cell>
          <cell r="BB601">
            <v>312.3047839999781</v>
          </cell>
          <cell r="BC601">
            <v>249.44797100004507</v>
          </cell>
          <cell r="BD601">
            <v>567.22831000000588</v>
          </cell>
          <cell r="BE601">
            <v>3527.9482019995339</v>
          </cell>
          <cell r="BF601">
            <v>93.841851999983191</v>
          </cell>
          <cell r="BG601">
            <v>185.04980199999409</v>
          </cell>
          <cell r="BH601">
            <v>305.27668300000369</v>
          </cell>
          <cell r="BI601">
            <v>265.53076500000316</v>
          </cell>
          <cell r="BJ601">
            <v>29.996549999996205</v>
          </cell>
          <cell r="BK601">
            <v>233.07712999999058</v>
          </cell>
          <cell r="BL601">
            <v>421.19372499996098</v>
          </cell>
          <cell r="BM601">
            <v>563.07896199997049</v>
          </cell>
          <cell r="BN601">
            <v>387.18966100004036</v>
          </cell>
          <cell r="BO601">
            <v>231.13867600000231</v>
          </cell>
          <cell r="BP601">
            <v>258.34839800000191</v>
          </cell>
          <cell r="BQ601">
            <v>554.22599799997988</v>
          </cell>
          <cell r="BR601">
            <v>4103.5460850000381</v>
          </cell>
          <cell r="BS601">
            <v>175.77827699997579</v>
          </cell>
          <cell r="BT601">
            <v>342.00015999999596</v>
          </cell>
          <cell r="BU601">
            <v>307.12702500002342</v>
          </cell>
          <cell r="BV601">
            <v>225.64269500001683</v>
          </cell>
          <cell r="BW601">
            <v>11.834640000000945</v>
          </cell>
          <cell r="BX601">
            <v>414.66619800002081</v>
          </cell>
          <cell r="BY601">
            <v>288.57936600001995</v>
          </cell>
          <cell r="BZ601">
            <v>818.31144600000698</v>
          </cell>
          <cell r="CA601">
            <v>372.88605999998981</v>
          </cell>
          <cell r="CB601">
            <v>355.68381899996893</v>
          </cell>
          <cell r="CC601">
            <v>207.54521900002146</v>
          </cell>
          <cell r="CD601">
            <v>583.49118000001181</v>
          </cell>
          <cell r="CE601">
            <v>2432.4221539995633</v>
          </cell>
          <cell r="CF601">
            <v>249.21424800000386</v>
          </cell>
          <cell r="CG601">
            <v>170.40967300001648</v>
          </cell>
          <cell r="CH601">
            <v>256.8752220000024</v>
          </cell>
          <cell r="CI601">
            <v>281.95055199999479</v>
          </cell>
          <cell r="CJ601">
            <v>201.19119399998453</v>
          </cell>
          <cell r="CK601">
            <v>148.43528000000515</v>
          </cell>
          <cell r="CL601">
            <v>444.90480600000592</v>
          </cell>
          <cell r="CM601">
            <v>49.623017999983858</v>
          </cell>
          <cell r="CN601">
            <v>148.01893200003542</v>
          </cell>
          <cell r="CO601">
            <v>42.275079000042751</v>
          </cell>
          <cell r="CP601">
            <v>219.27716899994994</v>
          </cell>
          <cell r="CQ601">
            <v>220.24698099994566</v>
          </cell>
          <cell r="CR601">
            <v>475.42591799935326</v>
          </cell>
          <cell r="CS601">
            <v>79.356774999992922</v>
          </cell>
          <cell r="CT601">
            <v>3.072907000023406</v>
          </cell>
          <cell r="CU601">
            <v>20.572201000002678</v>
          </cell>
          <cell r="CV601">
            <v>29.127226000011433</v>
          </cell>
          <cell r="CW601">
            <v>218.86201900002197</v>
          </cell>
          <cell r="CX601">
            <v>-32.596010000008391</v>
          </cell>
          <cell r="CY601">
            <v>123.83200299995951</v>
          </cell>
          <cell r="CZ601">
            <v>192.26523700001417</v>
          </cell>
          <cell r="DA601">
            <v>23.377214999985881</v>
          </cell>
          <cell r="DB601">
            <v>-64.290742999990471</v>
          </cell>
          <cell r="DC601">
            <v>13.081345000013243</v>
          </cell>
          <cell r="DD601">
            <v>-131.2342569999746</v>
          </cell>
          <cell r="DE601">
            <v>0</v>
          </cell>
          <cell r="DF601">
            <v>0</v>
          </cell>
          <cell r="DG601">
            <v>0</v>
          </cell>
          <cell r="DH601">
            <v>0</v>
          </cell>
          <cell r="DI601">
            <v>0</v>
          </cell>
          <cell r="DJ601">
            <v>0</v>
          </cell>
          <cell r="DK601">
            <v>0</v>
          </cell>
          <cell r="DL601">
            <v>0</v>
          </cell>
          <cell r="DM601">
            <v>0</v>
          </cell>
          <cell r="DN601">
            <v>0</v>
          </cell>
          <cell r="DO601">
            <v>0</v>
          </cell>
          <cell r="DP601">
            <v>0</v>
          </cell>
          <cell r="DQ601">
            <v>0</v>
          </cell>
          <cell r="DR601">
            <v>0</v>
          </cell>
          <cell r="DS601">
            <v>0</v>
          </cell>
          <cell r="DT601">
            <v>0</v>
          </cell>
          <cell r="DU601">
            <v>0</v>
          </cell>
          <cell r="DV601">
            <v>0</v>
          </cell>
          <cell r="DW601">
            <v>0</v>
          </cell>
          <cell r="DX601">
            <v>0</v>
          </cell>
          <cell r="DY601">
            <v>0</v>
          </cell>
          <cell r="DZ601">
            <v>0</v>
          </cell>
          <cell r="EA601">
            <v>0</v>
          </cell>
          <cell r="EB601">
            <v>0</v>
          </cell>
          <cell r="EC601">
            <v>0</v>
          </cell>
          <cell r="ED601">
            <v>0</v>
          </cell>
        </row>
        <row r="602">
          <cell r="F602">
            <v>0</v>
          </cell>
          <cell r="G602">
            <v>0</v>
          </cell>
          <cell r="H602">
            <v>0</v>
          </cell>
          <cell r="I602">
            <v>0</v>
          </cell>
          <cell r="J602">
            <v>0</v>
          </cell>
          <cell r="K602">
            <v>0</v>
          </cell>
          <cell r="L602">
            <v>0</v>
          </cell>
          <cell r="M602">
            <v>0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  <cell r="W602">
            <v>0</v>
          </cell>
          <cell r="X602">
            <v>0</v>
          </cell>
          <cell r="Y602">
            <v>0</v>
          </cell>
          <cell r="Z602">
            <v>0</v>
          </cell>
          <cell r="AA602">
            <v>0</v>
          </cell>
          <cell r="AB602">
            <v>0</v>
          </cell>
          <cell r="AC602">
            <v>0</v>
          </cell>
          <cell r="AD602">
            <v>0</v>
          </cell>
          <cell r="AE602">
            <v>0</v>
          </cell>
          <cell r="AF602">
            <v>0</v>
          </cell>
          <cell r="AG602">
            <v>0</v>
          </cell>
          <cell r="AH602">
            <v>0</v>
          </cell>
          <cell r="AI602">
            <v>0</v>
          </cell>
          <cell r="AJ602">
            <v>0</v>
          </cell>
          <cell r="AK602">
            <v>0</v>
          </cell>
          <cell r="AL602">
            <v>0</v>
          </cell>
          <cell r="AM602">
            <v>0</v>
          </cell>
          <cell r="AN602">
            <v>0</v>
          </cell>
          <cell r="AO602">
            <v>0</v>
          </cell>
          <cell r="AP602">
            <v>0</v>
          </cell>
          <cell r="AQ602">
            <v>0</v>
          </cell>
          <cell r="AR602">
            <v>0</v>
          </cell>
          <cell r="AS602">
            <v>0</v>
          </cell>
          <cell r="AT602">
            <v>0</v>
          </cell>
          <cell r="AU602">
            <v>0</v>
          </cell>
          <cell r="AV602">
            <v>0</v>
          </cell>
          <cell r="AW602">
            <v>0</v>
          </cell>
          <cell r="AX602">
            <v>0</v>
          </cell>
          <cell r="AY602">
            <v>0</v>
          </cell>
          <cell r="AZ602">
            <v>0</v>
          </cell>
          <cell r="BA602">
            <v>0</v>
          </cell>
          <cell r="BB602">
            <v>0</v>
          </cell>
          <cell r="BC602">
            <v>0</v>
          </cell>
          <cell r="BD602">
            <v>0</v>
          </cell>
          <cell r="BE602">
            <v>0</v>
          </cell>
          <cell r="BF602">
            <v>0</v>
          </cell>
          <cell r="BG602">
            <v>0</v>
          </cell>
          <cell r="BH602">
            <v>0</v>
          </cell>
          <cell r="BI602">
            <v>0</v>
          </cell>
          <cell r="BJ602">
            <v>0</v>
          </cell>
          <cell r="BK602">
            <v>0</v>
          </cell>
          <cell r="BL602">
            <v>0</v>
          </cell>
          <cell r="BM602">
            <v>0</v>
          </cell>
          <cell r="BN602">
            <v>0</v>
          </cell>
          <cell r="BO602">
            <v>0</v>
          </cell>
          <cell r="BP602">
            <v>0</v>
          </cell>
          <cell r="BQ602">
            <v>0</v>
          </cell>
          <cell r="BR602">
            <v>0</v>
          </cell>
          <cell r="BS602">
            <v>0</v>
          </cell>
          <cell r="BT602">
            <v>0</v>
          </cell>
          <cell r="BU602">
            <v>0</v>
          </cell>
          <cell r="BV602">
            <v>0</v>
          </cell>
          <cell r="BW602">
            <v>0</v>
          </cell>
          <cell r="BX602">
            <v>0</v>
          </cell>
          <cell r="BY602">
            <v>0</v>
          </cell>
          <cell r="BZ602">
            <v>0</v>
          </cell>
          <cell r="CA602">
            <v>0</v>
          </cell>
          <cell r="CB602">
            <v>0</v>
          </cell>
          <cell r="CC602">
            <v>0</v>
          </cell>
          <cell r="CD602">
            <v>0</v>
          </cell>
          <cell r="CE602">
            <v>0</v>
          </cell>
          <cell r="CF602">
            <v>0</v>
          </cell>
          <cell r="CG602">
            <v>0</v>
          </cell>
          <cell r="CH602">
            <v>0</v>
          </cell>
          <cell r="CI602">
            <v>0</v>
          </cell>
          <cell r="CJ602">
            <v>0</v>
          </cell>
          <cell r="CK602">
            <v>0</v>
          </cell>
          <cell r="CL602">
            <v>0</v>
          </cell>
          <cell r="CM602">
            <v>0</v>
          </cell>
          <cell r="CN602">
            <v>0</v>
          </cell>
          <cell r="CO602">
            <v>0</v>
          </cell>
          <cell r="CP602">
            <v>0</v>
          </cell>
          <cell r="CQ602">
            <v>0</v>
          </cell>
          <cell r="CR602">
            <v>0</v>
          </cell>
          <cell r="CS602">
            <v>0</v>
          </cell>
          <cell r="CT602">
            <v>0</v>
          </cell>
          <cell r="CU602">
            <v>0</v>
          </cell>
          <cell r="CV602">
            <v>0</v>
          </cell>
          <cell r="CW602">
            <v>0</v>
          </cell>
          <cell r="CX602">
            <v>0</v>
          </cell>
          <cell r="CY602">
            <v>0</v>
          </cell>
          <cell r="CZ602">
            <v>0</v>
          </cell>
          <cell r="DA602">
            <v>0</v>
          </cell>
          <cell r="DB602">
            <v>0</v>
          </cell>
          <cell r="DC602">
            <v>0</v>
          </cell>
          <cell r="DD602">
            <v>0</v>
          </cell>
          <cell r="DE602">
            <v>0</v>
          </cell>
          <cell r="DF602">
            <v>0</v>
          </cell>
          <cell r="DG602">
            <v>0</v>
          </cell>
          <cell r="DH602">
            <v>0</v>
          </cell>
          <cell r="DI602">
            <v>0</v>
          </cell>
          <cell r="DJ602">
            <v>0</v>
          </cell>
          <cell r="DK602">
            <v>0</v>
          </cell>
          <cell r="DL602">
            <v>0</v>
          </cell>
          <cell r="DM602">
            <v>0</v>
          </cell>
          <cell r="DN602">
            <v>0</v>
          </cell>
          <cell r="DO602">
            <v>0</v>
          </cell>
          <cell r="DP602">
            <v>0</v>
          </cell>
          <cell r="DQ602">
            <v>0</v>
          </cell>
          <cell r="DR602">
            <v>0</v>
          </cell>
          <cell r="DS602">
            <v>0</v>
          </cell>
          <cell r="DT602">
            <v>0</v>
          </cell>
          <cell r="DU602">
            <v>0</v>
          </cell>
          <cell r="DV602">
            <v>0</v>
          </cell>
          <cell r="DW602">
            <v>0</v>
          </cell>
          <cell r="DX602">
            <v>0</v>
          </cell>
          <cell r="DY602">
            <v>0</v>
          </cell>
          <cell r="DZ602">
            <v>0</v>
          </cell>
          <cell r="EA602">
            <v>0</v>
          </cell>
          <cell r="EB602">
            <v>0</v>
          </cell>
          <cell r="EC602">
            <v>0</v>
          </cell>
          <cell r="ED602">
            <v>0</v>
          </cell>
        </row>
        <row r="604">
          <cell r="F604">
            <v>172.83362799999304</v>
          </cell>
          <cell r="G604">
            <v>248.0336959999986</v>
          </cell>
          <cell r="H604">
            <v>676.75460600003134</v>
          </cell>
          <cell r="I604">
            <v>596.71182299999055</v>
          </cell>
          <cell r="J604">
            <v>236.62244000000646</v>
          </cell>
          <cell r="K604">
            <v>424.12488799996208</v>
          </cell>
          <cell r="L604">
            <v>1098.5211940000299</v>
          </cell>
          <cell r="M604">
            <v>968.947952499846</v>
          </cell>
          <cell r="N604">
            <v>629.22327399998903</v>
          </cell>
          <cell r="O604">
            <v>106.78527900017798</v>
          </cell>
          <cell r="P604">
            <v>336.91369049996138</v>
          </cell>
          <cell r="Q604">
            <v>277.36100600007921</v>
          </cell>
          <cell r="R604">
            <v>4848.7853555008769</v>
          </cell>
          <cell r="S604">
            <v>280.76326699997298</v>
          </cell>
          <cell r="T604">
            <v>243.04637200001162</v>
          </cell>
          <cell r="U604">
            <v>398.88351999991573</v>
          </cell>
          <cell r="V604">
            <v>352.83360899996478</v>
          </cell>
          <cell r="W604">
            <v>62.128679999965243</v>
          </cell>
          <cell r="X604">
            <v>517.06928200006951</v>
          </cell>
          <cell r="Y604">
            <v>1051.1262170001864</v>
          </cell>
          <cell r="Z604">
            <v>837.32314350036904</v>
          </cell>
          <cell r="AA604">
            <v>174.56506299995817</v>
          </cell>
          <cell r="AB604">
            <v>216.71244099992327</v>
          </cell>
          <cell r="AC604">
            <v>250.70935699995607</v>
          </cell>
          <cell r="AD604">
            <v>463.62440399988554</v>
          </cell>
          <cell r="AE604">
            <v>8911.2740680016577</v>
          </cell>
          <cell r="AF604">
            <v>313.98596199997701</v>
          </cell>
          <cell r="AG604">
            <v>327.67298400006257</v>
          </cell>
          <cell r="AH604">
            <v>733.33006800012663</v>
          </cell>
          <cell r="AI604">
            <v>630.48857500002487</v>
          </cell>
          <cell r="AJ604">
            <v>143.54513999994379</v>
          </cell>
          <cell r="AK604">
            <v>1026.1530200000852</v>
          </cell>
          <cell r="AL604">
            <v>1553.7857359996997</v>
          </cell>
          <cell r="AM604">
            <v>1129.0778640001081</v>
          </cell>
          <cell r="AN604">
            <v>1100.4928540000692</v>
          </cell>
          <cell r="AO604">
            <v>621.92473599989899</v>
          </cell>
          <cell r="AP604">
            <v>494.47957700002007</v>
          </cell>
          <cell r="AQ604">
            <v>836.33755199983716</v>
          </cell>
          <cell r="AR604">
            <v>8626.6429760027677</v>
          </cell>
          <cell r="AS604">
            <v>459.91774499998428</v>
          </cell>
          <cell r="AT604">
            <v>127.68332900002133</v>
          </cell>
          <cell r="AU604">
            <v>938.49609600007534</v>
          </cell>
          <cell r="AV604">
            <v>472.51411099999677</v>
          </cell>
          <cell r="AW604">
            <v>199.28156000003219</v>
          </cell>
          <cell r="AX604">
            <v>928.41806999989785</v>
          </cell>
          <cell r="AY604">
            <v>1457.843792000087</v>
          </cell>
          <cell r="AZ604">
            <v>1249.7958790000994</v>
          </cell>
          <cell r="BA604">
            <v>1008.8870600000955</v>
          </cell>
          <cell r="BB604">
            <v>493.83164099999703</v>
          </cell>
          <cell r="BC604">
            <v>397.44670299999416</v>
          </cell>
          <cell r="BD604">
            <v>892.52698999992572</v>
          </cell>
          <cell r="BE604">
            <v>8851.7382839992642</v>
          </cell>
          <cell r="BF604">
            <v>473.57582000014372</v>
          </cell>
          <cell r="BG604">
            <v>251.09564699989278</v>
          </cell>
          <cell r="BH604">
            <v>746.34904600004666</v>
          </cell>
          <cell r="BI604">
            <v>747.13037499994971</v>
          </cell>
          <cell r="BJ604">
            <v>200.11209999996936</v>
          </cell>
          <cell r="BK604">
            <v>819.98756000003777</v>
          </cell>
          <cell r="BL604">
            <v>1383.7647169998381</v>
          </cell>
          <cell r="BM604">
            <v>1013.4924149999861</v>
          </cell>
          <cell r="BN604">
            <v>1069.4800149998628</v>
          </cell>
          <cell r="BO604">
            <v>431.42580600013025</v>
          </cell>
          <cell r="BP604">
            <v>665.67813500016928</v>
          </cell>
          <cell r="BQ604">
            <v>1049.6466479999945</v>
          </cell>
          <cell r="BR604">
            <v>9911.0102249979973</v>
          </cell>
          <cell r="BS604">
            <v>644.20359300007112</v>
          </cell>
          <cell r="BT604">
            <v>601.49590500001796</v>
          </cell>
          <cell r="BU604">
            <v>999.53148400003556</v>
          </cell>
          <cell r="BV604">
            <v>542.48427500005346</v>
          </cell>
          <cell r="BW604">
            <v>173.91199000005145</v>
          </cell>
          <cell r="BX604">
            <v>765.51217799994629</v>
          </cell>
          <cell r="BY604">
            <v>1277.5050129999872</v>
          </cell>
          <cell r="BZ604">
            <v>1371.7833860001992</v>
          </cell>
          <cell r="CA604">
            <v>951.74160999991</v>
          </cell>
          <cell r="CB604">
            <v>726.79213600000367</v>
          </cell>
          <cell r="CC604">
            <v>658.89103400008753</v>
          </cell>
          <cell r="CD604">
            <v>1197.1576209999621</v>
          </cell>
          <cell r="CE604">
            <v>6247.4530939981341</v>
          </cell>
          <cell r="CF604">
            <v>705.22032300010324</v>
          </cell>
          <cell r="CG604">
            <v>498.96528200001922</v>
          </cell>
          <cell r="CH604">
            <v>816.90475599991623</v>
          </cell>
          <cell r="CI604">
            <v>617.229171999963</v>
          </cell>
          <cell r="CJ604">
            <v>536.92244400002528</v>
          </cell>
          <cell r="CK604">
            <v>260.1227300001774</v>
          </cell>
          <cell r="CL604">
            <v>881.23041799967177</v>
          </cell>
          <cell r="CM604">
            <v>530.78750800015405</v>
          </cell>
          <cell r="CN604">
            <v>174.32774700014852</v>
          </cell>
          <cell r="CO604">
            <v>22.156608999706805</v>
          </cell>
          <cell r="CP604">
            <v>468.57533699995838</v>
          </cell>
          <cell r="CQ604">
            <v>735.01076800026931</v>
          </cell>
          <cell r="CR604">
            <v>1619.935158001259</v>
          </cell>
          <cell r="CS604">
            <v>39.533851000014693</v>
          </cell>
          <cell r="CT604">
            <v>142.85267900011968</v>
          </cell>
          <cell r="CU604">
            <v>50.184776000096463</v>
          </cell>
          <cell r="CV604">
            <v>167.50485599995591</v>
          </cell>
          <cell r="CW604">
            <v>334.20400900003733</v>
          </cell>
          <cell r="CX604">
            <v>55.86906000005547</v>
          </cell>
          <cell r="CY604">
            <v>254.05346200009808</v>
          </cell>
          <cell r="CZ604">
            <v>387.52920300024562</v>
          </cell>
          <cell r="DA604">
            <v>138.51960100000724</v>
          </cell>
          <cell r="DB604">
            <v>112.10262799984775</v>
          </cell>
          <cell r="DC604">
            <v>27.729117000009865</v>
          </cell>
          <cell r="DD604">
            <v>-90.148083999985829</v>
          </cell>
          <cell r="DE604">
            <v>0</v>
          </cell>
          <cell r="DF604">
            <v>0</v>
          </cell>
          <cell r="DG604">
            <v>0</v>
          </cell>
          <cell r="DH604">
            <v>0</v>
          </cell>
          <cell r="DI604">
            <v>0</v>
          </cell>
          <cell r="DJ604">
            <v>0</v>
          </cell>
          <cell r="DK604">
            <v>0</v>
          </cell>
          <cell r="DL604">
            <v>0</v>
          </cell>
          <cell r="DM604">
            <v>0</v>
          </cell>
          <cell r="DN604">
            <v>0</v>
          </cell>
          <cell r="DO604">
            <v>0</v>
          </cell>
          <cell r="DP604">
            <v>0</v>
          </cell>
          <cell r="DQ604">
            <v>0</v>
          </cell>
          <cell r="DR604">
            <v>0</v>
          </cell>
          <cell r="DS604">
            <v>0</v>
          </cell>
          <cell r="DT604">
            <v>0</v>
          </cell>
          <cell r="DU604">
            <v>0</v>
          </cell>
          <cell r="DV604">
            <v>0</v>
          </cell>
          <cell r="DW604">
            <v>0</v>
          </cell>
          <cell r="DX604">
            <v>0</v>
          </cell>
          <cell r="DY604">
            <v>0</v>
          </cell>
          <cell r="DZ604">
            <v>0</v>
          </cell>
          <cell r="EA604">
            <v>0</v>
          </cell>
          <cell r="EB604">
            <v>0</v>
          </cell>
          <cell r="EC604">
            <v>0</v>
          </cell>
          <cell r="ED604">
            <v>0</v>
          </cell>
        </row>
        <row r="607">
          <cell r="F607">
            <v>0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B607">
            <v>0</v>
          </cell>
          <cell r="AC607">
            <v>0</v>
          </cell>
          <cell r="AD607">
            <v>0</v>
          </cell>
          <cell r="AE607">
            <v>0</v>
          </cell>
          <cell r="AF607">
            <v>0</v>
          </cell>
          <cell r="AG607">
            <v>0</v>
          </cell>
          <cell r="AH607">
            <v>0</v>
          </cell>
          <cell r="AI607">
            <v>0</v>
          </cell>
          <cell r="AJ607">
            <v>0</v>
          </cell>
          <cell r="AK607">
            <v>0</v>
          </cell>
          <cell r="AL607">
            <v>0</v>
          </cell>
          <cell r="AM607">
            <v>0</v>
          </cell>
          <cell r="AN607">
            <v>0</v>
          </cell>
          <cell r="AO607">
            <v>0</v>
          </cell>
          <cell r="AP607">
            <v>0</v>
          </cell>
          <cell r="AQ607">
            <v>0</v>
          </cell>
          <cell r="AR607">
            <v>0</v>
          </cell>
          <cell r="AS607">
            <v>0</v>
          </cell>
          <cell r="AT607">
            <v>0</v>
          </cell>
          <cell r="AU607">
            <v>0</v>
          </cell>
          <cell r="AV607">
            <v>0</v>
          </cell>
          <cell r="AW607">
            <v>0</v>
          </cell>
          <cell r="AX607">
            <v>0</v>
          </cell>
          <cell r="AY607">
            <v>0</v>
          </cell>
          <cell r="AZ607">
            <v>0</v>
          </cell>
          <cell r="BA607">
            <v>0</v>
          </cell>
          <cell r="BB607">
            <v>0</v>
          </cell>
          <cell r="BC607">
            <v>0</v>
          </cell>
          <cell r="BD607">
            <v>0</v>
          </cell>
          <cell r="BE607">
            <v>0</v>
          </cell>
          <cell r="BF607">
            <v>0</v>
          </cell>
          <cell r="BG607">
            <v>0</v>
          </cell>
          <cell r="BH607">
            <v>0</v>
          </cell>
          <cell r="BI607">
            <v>0</v>
          </cell>
          <cell r="BJ607">
            <v>0</v>
          </cell>
          <cell r="BK607">
            <v>0</v>
          </cell>
          <cell r="BL607">
            <v>0</v>
          </cell>
          <cell r="BM607">
            <v>0</v>
          </cell>
          <cell r="BN607">
            <v>0</v>
          </cell>
          <cell r="BO607">
            <v>0</v>
          </cell>
          <cell r="BP607">
            <v>0</v>
          </cell>
          <cell r="BQ607">
            <v>0</v>
          </cell>
          <cell r="BR607">
            <v>0</v>
          </cell>
          <cell r="BS607">
            <v>0</v>
          </cell>
          <cell r="BT607">
            <v>0</v>
          </cell>
          <cell r="BU607">
            <v>0</v>
          </cell>
          <cell r="BV607">
            <v>0</v>
          </cell>
          <cell r="BW607">
            <v>0</v>
          </cell>
          <cell r="BX607">
            <v>0</v>
          </cell>
          <cell r="BY607">
            <v>0</v>
          </cell>
          <cell r="BZ607">
            <v>0</v>
          </cell>
          <cell r="CA607">
            <v>0</v>
          </cell>
          <cell r="CB607">
            <v>0</v>
          </cell>
          <cell r="CC607">
            <v>0</v>
          </cell>
          <cell r="CD607">
            <v>0</v>
          </cell>
          <cell r="CE607">
            <v>0</v>
          </cell>
          <cell r="CF607">
            <v>0</v>
          </cell>
          <cell r="CG607">
            <v>0</v>
          </cell>
          <cell r="CH607">
            <v>0</v>
          </cell>
          <cell r="CI607">
            <v>0</v>
          </cell>
          <cell r="CJ607">
            <v>0</v>
          </cell>
          <cell r="CK607">
            <v>0</v>
          </cell>
          <cell r="CL607">
            <v>0</v>
          </cell>
          <cell r="CM607">
            <v>0</v>
          </cell>
          <cell r="CN607">
            <v>0</v>
          </cell>
          <cell r="CO607">
            <v>0</v>
          </cell>
          <cell r="CP607">
            <v>0</v>
          </cell>
          <cell r="CQ607">
            <v>0</v>
          </cell>
          <cell r="CR607">
            <v>0</v>
          </cell>
          <cell r="CS607">
            <v>0</v>
          </cell>
          <cell r="CT607">
            <v>0</v>
          </cell>
          <cell r="CU607">
            <v>0</v>
          </cell>
          <cell r="CV607">
            <v>0</v>
          </cell>
          <cell r="CW607">
            <v>0</v>
          </cell>
          <cell r="CX607">
            <v>0</v>
          </cell>
          <cell r="CY607">
            <v>0</v>
          </cell>
          <cell r="CZ607">
            <v>0</v>
          </cell>
          <cell r="DA607">
            <v>0</v>
          </cell>
          <cell r="DB607">
            <v>0</v>
          </cell>
          <cell r="DC607">
            <v>0</v>
          </cell>
          <cell r="DD607">
            <v>0</v>
          </cell>
          <cell r="DE607">
            <v>0</v>
          </cell>
          <cell r="DF607">
            <v>0</v>
          </cell>
          <cell r="DG607">
            <v>0</v>
          </cell>
          <cell r="DH607">
            <v>0</v>
          </cell>
          <cell r="DI607">
            <v>0</v>
          </cell>
          <cell r="DJ607">
            <v>0</v>
          </cell>
          <cell r="DK607">
            <v>0</v>
          </cell>
          <cell r="DL607">
            <v>0</v>
          </cell>
          <cell r="DM607">
            <v>0</v>
          </cell>
          <cell r="DN607">
            <v>0</v>
          </cell>
          <cell r="DO607">
            <v>0</v>
          </cell>
          <cell r="DP607">
            <v>0</v>
          </cell>
          <cell r="DQ607">
            <v>0</v>
          </cell>
          <cell r="DR607">
            <v>0</v>
          </cell>
          <cell r="DS607">
            <v>0</v>
          </cell>
          <cell r="DT607">
            <v>0</v>
          </cell>
          <cell r="DU607">
            <v>0</v>
          </cell>
          <cell r="DV607">
            <v>0</v>
          </cell>
          <cell r="DW607">
            <v>0</v>
          </cell>
          <cell r="DX607">
            <v>0</v>
          </cell>
          <cell r="DY607">
            <v>0</v>
          </cell>
          <cell r="DZ607">
            <v>0</v>
          </cell>
          <cell r="EA607">
            <v>0</v>
          </cell>
          <cell r="EB607">
            <v>0</v>
          </cell>
          <cell r="EC607">
            <v>0</v>
          </cell>
          <cell r="ED607">
            <v>0</v>
          </cell>
        </row>
        <row r="608"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  <cell r="Y608">
            <v>0</v>
          </cell>
          <cell r="Z608">
            <v>0</v>
          </cell>
          <cell r="AA608">
            <v>0</v>
          </cell>
          <cell r="AB608">
            <v>0</v>
          </cell>
          <cell r="AC608">
            <v>0</v>
          </cell>
          <cell r="AD608">
            <v>0</v>
          </cell>
          <cell r="AE608">
            <v>0</v>
          </cell>
          <cell r="AF608">
            <v>0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  <cell r="AK608">
            <v>0</v>
          </cell>
          <cell r="AL608">
            <v>0</v>
          </cell>
          <cell r="AM608">
            <v>0</v>
          </cell>
          <cell r="AN608">
            <v>0</v>
          </cell>
          <cell r="AO608">
            <v>0</v>
          </cell>
          <cell r="AP608">
            <v>0</v>
          </cell>
          <cell r="AQ608">
            <v>0</v>
          </cell>
          <cell r="AR608">
            <v>0</v>
          </cell>
          <cell r="AS608">
            <v>0</v>
          </cell>
          <cell r="AT608">
            <v>0</v>
          </cell>
          <cell r="AU608">
            <v>0</v>
          </cell>
          <cell r="AV608">
            <v>0</v>
          </cell>
          <cell r="AW608">
            <v>0</v>
          </cell>
          <cell r="AX608">
            <v>0</v>
          </cell>
          <cell r="AY608">
            <v>0</v>
          </cell>
          <cell r="AZ608">
            <v>0</v>
          </cell>
          <cell r="BA608">
            <v>0</v>
          </cell>
          <cell r="BB608">
            <v>0</v>
          </cell>
          <cell r="BC608">
            <v>0</v>
          </cell>
          <cell r="BD608">
            <v>0</v>
          </cell>
          <cell r="BE608">
            <v>0</v>
          </cell>
          <cell r="BF608">
            <v>0</v>
          </cell>
          <cell r="BG608">
            <v>0</v>
          </cell>
          <cell r="BH608">
            <v>0</v>
          </cell>
          <cell r="BI608">
            <v>0</v>
          </cell>
          <cell r="BJ608">
            <v>0</v>
          </cell>
          <cell r="BK608">
            <v>0</v>
          </cell>
          <cell r="BL608">
            <v>0</v>
          </cell>
          <cell r="BM608">
            <v>0</v>
          </cell>
          <cell r="BN608">
            <v>0</v>
          </cell>
          <cell r="BO608">
            <v>0</v>
          </cell>
          <cell r="BP608">
            <v>0</v>
          </cell>
          <cell r="BQ608">
            <v>0</v>
          </cell>
          <cell r="BR608">
            <v>0</v>
          </cell>
          <cell r="BS608">
            <v>0</v>
          </cell>
          <cell r="BT608">
            <v>0</v>
          </cell>
          <cell r="BU608">
            <v>0</v>
          </cell>
          <cell r="BV608">
            <v>0</v>
          </cell>
          <cell r="BW608">
            <v>0</v>
          </cell>
          <cell r="BX608">
            <v>0</v>
          </cell>
          <cell r="BY608">
            <v>0</v>
          </cell>
          <cell r="BZ608">
            <v>0</v>
          </cell>
          <cell r="CA608">
            <v>0</v>
          </cell>
          <cell r="CB608">
            <v>0</v>
          </cell>
          <cell r="CC608">
            <v>0</v>
          </cell>
          <cell r="CD608">
            <v>0</v>
          </cell>
          <cell r="CE608">
            <v>0</v>
          </cell>
          <cell r="CF608">
            <v>0</v>
          </cell>
          <cell r="CG608">
            <v>0</v>
          </cell>
          <cell r="CH608">
            <v>0</v>
          </cell>
          <cell r="CI608">
            <v>0</v>
          </cell>
          <cell r="CJ608">
            <v>0</v>
          </cell>
          <cell r="CK608">
            <v>0</v>
          </cell>
          <cell r="CL608">
            <v>0</v>
          </cell>
          <cell r="CM608">
            <v>0</v>
          </cell>
          <cell r="CN608">
            <v>0</v>
          </cell>
          <cell r="CO608">
            <v>0</v>
          </cell>
          <cell r="CP608">
            <v>0</v>
          </cell>
          <cell r="CQ608">
            <v>0</v>
          </cell>
          <cell r="CR608">
            <v>0</v>
          </cell>
          <cell r="CS608">
            <v>0</v>
          </cell>
          <cell r="CT608">
            <v>0</v>
          </cell>
          <cell r="CU608">
            <v>0</v>
          </cell>
          <cell r="CV608">
            <v>0</v>
          </cell>
          <cell r="CW608">
            <v>0</v>
          </cell>
          <cell r="CX608">
            <v>0</v>
          </cell>
          <cell r="CY608">
            <v>0</v>
          </cell>
          <cell r="CZ608">
            <v>0</v>
          </cell>
          <cell r="DA608">
            <v>0</v>
          </cell>
          <cell r="DB608">
            <v>0</v>
          </cell>
          <cell r="DC608">
            <v>0</v>
          </cell>
          <cell r="DD608">
            <v>0</v>
          </cell>
          <cell r="DE608">
            <v>0</v>
          </cell>
          <cell r="DF608">
            <v>0</v>
          </cell>
          <cell r="DG608">
            <v>0</v>
          </cell>
          <cell r="DH608">
            <v>0</v>
          </cell>
          <cell r="DI608">
            <v>0</v>
          </cell>
          <cell r="DJ608">
            <v>0</v>
          </cell>
          <cell r="DK608">
            <v>0</v>
          </cell>
          <cell r="DL608">
            <v>0</v>
          </cell>
          <cell r="DM608">
            <v>0</v>
          </cell>
          <cell r="DN608">
            <v>0</v>
          </cell>
          <cell r="DO608">
            <v>0</v>
          </cell>
          <cell r="DP608">
            <v>0</v>
          </cell>
          <cell r="DQ608">
            <v>0</v>
          </cell>
          <cell r="DR608">
            <v>0</v>
          </cell>
          <cell r="DS608">
            <v>0</v>
          </cell>
          <cell r="DT608">
            <v>0</v>
          </cell>
          <cell r="DU608">
            <v>0</v>
          </cell>
          <cell r="DV608">
            <v>0</v>
          </cell>
          <cell r="DW608">
            <v>0</v>
          </cell>
          <cell r="DX608">
            <v>0</v>
          </cell>
          <cell r="DY608">
            <v>0</v>
          </cell>
          <cell r="DZ608">
            <v>0</v>
          </cell>
          <cell r="EA608">
            <v>0</v>
          </cell>
          <cell r="EB608">
            <v>0</v>
          </cell>
          <cell r="EC608">
            <v>0</v>
          </cell>
          <cell r="ED608">
            <v>0</v>
          </cell>
        </row>
        <row r="610">
          <cell r="F610">
            <v>0</v>
          </cell>
          <cell r="G610">
            <v>0</v>
          </cell>
          <cell r="H610">
            <v>0</v>
          </cell>
          <cell r="I610">
            <v>0</v>
          </cell>
          <cell r="J610">
            <v>0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B610">
            <v>0</v>
          </cell>
          <cell r="AC610">
            <v>0</v>
          </cell>
          <cell r="AD610">
            <v>0</v>
          </cell>
          <cell r="AE610">
            <v>0</v>
          </cell>
          <cell r="AF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0</v>
          </cell>
          <cell r="AK610">
            <v>0</v>
          </cell>
          <cell r="AL610">
            <v>0</v>
          </cell>
          <cell r="AM610">
            <v>0</v>
          </cell>
          <cell r="AN610">
            <v>0</v>
          </cell>
          <cell r="AO610">
            <v>0</v>
          </cell>
          <cell r="AP610">
            <v>0</v>
          </cell>
          <cell r="AQ610">
            <v>0</v>
          </cell>
          <cell r="AR610">
            <v>0</v>
          </cell>
          <cell r="AS610">
            <v>0</v>
          </cell>
          <cell r="AT610">
            <v>0</v>
          </cell>
          <cell r="AU610">
            <v>0</v>
          </cell>
          <cell r="AV610">
            <v>0</v>
          </cell>
          <cell r="AW610">
            <v>0</v>
          </cell>
          <cell r="AX610">
            <v>0</v>
          </cell>
          <cell r="AY610">
            <v>0</v>
          </cell>
          <cell r="AZ610">
            <v>0</v>
          </cell>
          <cell r="BA610">
            <v>0</v>
          </cell>
          <cell r="BB610">
            <v>0</v>
          </cell>
          <cell r="BC610">
            <v>0</v>
          </cell>
          <cell r="BD610">
            <v>0</v>
          </cell>
          <cell r="BE610">
            <v>0</v>
          </cell>
          <cell r="BF610">
            <v>0</v>
          </cell>
          <cell r="BG610">
            <v>0</v>
          </cell>
          <cell r="BH610">
            <v>0</v>
          </cell>
          <cell r="BI610">
            <v>0</v>
          </cell>
          <cell r="BJ610">
            <v>0</v>
          </cell>
          <cell r="BK610">
            <v>0</v>
          </cell>
          <cell r="BL610">
            <v>0</v>
          </cell>
          <cell r="BM610">
            <v>0</v>
          </cell>
          <cell r="BN610">
            <v>0</v>
          </cell>
          <cell r="BO610">
            <v>0</v>
          </cell>
          <cell r="BP610">
            <v>0</v>
          </cell>
          <cell r="BQ610">
            <v>0</v>
          </cell>
          <cell r="BR610">
            <v>0</v>
          </cell>
          <cell r="BS610">
            <v>0</v>
          </cell>
          <cell r="BT610">
            <v>0</v>
          </cell>
          <cell r="BU610">
            <v>0</v>
          </cell>
          <cell r="BV610">
            <v>0</v>
          </cell>
          <cell r="BW610">
            <v>0</v>
          </cell>
          <cell r="BX610">
            <v>0</v>
          </cell>
          <cell r="BY610">
            <v>0</v>
          </cell>
          <cell r="BZ610">
            <v>0</v>
          </cell>
          <cell r="CA610">
            <v>0</v>
          </cell>
          <cell r="CB610">
            <v>0</v>
          </cell>
          <cell r="CC610">
            <v>0</v>
          </cell>
          <cell r="CD610">
            <v>0</v>
          </cell>
          <cell r="CE610">
            <v>0</v>
          </cell>
          <cell r="CF610">
            <v>0</v>
          </cell>
          <cell r="CG610">
            <v>0</v>
          </cell>
          <cell r="CH610">
            <v>0</v>
          </cell>
          <cell r="CI610">
            <v>0</v>
          </cell>
          <cell r="CJ610">
            <v>0</v>
          </cell>
          <cell r="CK610">
            <v>0</v>
          </cell>
          <cell r="CL610">
            <v>0</v>
          </cell>
          <cell r="CM610">
            <v>0</v>
          </cell>
          <cell r="CN610">
            <v>0</v>
          </cell>
          <cell r="CO610">
            <v>0</v>
          </cell>
          <cell r="CP610">
            <v>0</v>
          </cell>
          <cell r="CQ610">
            <v>0</v>
          </cell>
          <cell r="CR610">
            <v>0</v>
          </cell>
          <cell r="CS610">
            <v>0</v>
          </cell>
          <cell r="CT610">
            <v>0</v>
          </cell>
          <cell r="CU610">
            <v>0</v>
          </cell>
          <cell r="CV610">
            <v>0</v>
          </cell>
          <cell r="CW610">
            <v>0</v>
          </cell>
          <cell r="CX610">
            <v>0</v>
          </cell>
          <cell r="CY610">
            <v>0</v>
          </cell>
          <cell r="CZ610">
            <v>0</v>
          </cell>
          <cell r="DA610">
            <v>0</v>
          </cell>
          <cell r="DB610">
            <v>0</v>
          </cell>
          <cell r="DC610">
            <v>0</v>
          </cell>
          <cell r="DD610">
            <v>0</v>
          </cell>
          <cell r="DE610">
            <v>0</v>
          </cell>
          <cell r="DF610">
            <v>0</v>
          </cell>
          <cell r="DG610">
            <v>0</v>
          </cell>
          <cell r="DH610">
            <v>0</v>
          </cell>
          <cell r="DI610">
            <v>0</v>
          </cell>
          <cell r="DJ610">
            <v>0</v>
          </cell>
          <cell r="DK610">
            <v>0</v>
          </cell>
          <cell r="DL610">
            <v>0</v>
          </cell>
          <cell r="DM610">
            <v>0</v>
          </cell>
          <cell r="DN610">
            <v>0</v>
          </cell>
          <cell r="DO610">
            <v>0</v>
          </cell>
          <cell r="DP610">
            <v>0</v>
          </cell>
          <cell r="DQ610">
            <v>0</v>
          </cell>
          <cell r="DR610">
            <v>0</v>
          </cell>
          <cell r="DS610">
            <v>0</v>
          </cell>
          <cell r="DT610">
            <v>0</v>
          </cell>
          <cell r="DU610">
            <v>0</v>
          </cell>
          <cell r="DV610">
            <v>0</v>
          </cell>
          <cell r="DW610">
            <v>0</v>
          </cell>
          <cell r="DX610">
            <v>0</v>
          </cell>
          <cell r="DY610">
            <v>0</v>
          </cell>
          <cell r="DZ610">
            <v>0</v>
          </cell>
          <cell r="EA610">
            <v>0</v>
          </cell>
          <cell r="EB610">
            <v>0</v>
          </cell>
          <cell r="EC610">
            <v>0</v>
          </cell>
          <cell r="ED610">
            <v>0</v>
          </cell>
        </row>
        <row r="613">
          <cell r="F613">
            <v>0</v>
          </cell>
          <cell r="G613">
            <v>0</v>
          </cell>
          <cell r="H613">
            <v>0</v>
          </cell>
          <cell r="I613">
            <v>0</v>
          </cell>
          <cell r="J613">
            <v>0</v>
          </cell>
          <cell r="K613">
            <v>0</v>
          </cell>
          <cell r="L613">
            <v>0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  <cell r="AB613">
            <v>0</v>
          </cell>
          <cell r="AC613">
            <v>0</v>
          </cell>
          <cell r="AD613">
            <v>0</v>
          </cell>
          <cell r="AE613">
            <v>0</v>
          </cell>
          <cell r="AF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  <cell r="AK613">
            <v>0</v>
          </cell>
          <cell r="AL613">
            <v>0</v>
          </cell>
          <cell r="AM613">
            <v>0</v>
          </cell>
          <cell r="AN613">
            <v>0</v>
          </cell>
          <cell r="AO613">
            <v>0</v>
          </cell>
          <cell r="AP613">
            <v>0</v>
          </cell>
          <cell r="AQ613">
            <v>0</v>
          </cell>
          <cell r="AR613">
            <v>0</v>
          </cell>
          <cell r="AS613">
            <v>0</v>
          </cell>
          <cell r="AT613">
            <v>0</v>
          </cell>
          <cell r="AU613">
            <v>0</v>
          </cell>
          <cell r="AV613">
            <v>0</v>
          </cell>
          <cell r="AW613">
            <v>0</v>
          </cell>
          <cell r="AX613">
            <v>0</v>
          </cell>
          <cell r="AY613">
            <v>0</v>
          </cell>
          <cell r="AZ613">
            <v>0</v>
          </cell>
          <cell r="BA613">
            <v>0</v>
          </cell>
          <cell r="BB613">
            <v>0</v>
          </cell>
          <cell r="BC613">
            <v>0</v>
          </cell>
          <cell r="BD613">
            <v>0</v>
          </cell>
          <cell r="BE613">
            <v>0</v>
          </cell>
          <cell r="BF613">
            <v>0</v>
          </cell>
          <cell r="BG613">
            <v>0</v>
          </cell>
          <cell r="BH613">
            <v>0</v>
          </cell>
          <cell r="BI613">
            <v>0</v>
          </cell>
          <cell r="BJ613">
            <v>0</v>
          </cell>
          <cell r="BK613">
            <v>0</v>
          </cell>
          <cell r="BL613">
            <v>0</v>
          </cell>
          <cell r="BM613">
            <v>0</v>
          </cell>
          <cell r="BN613">
            <v>0</v>
          </cell>
          <cell r="BO613">
            <v>0</v>
          </cell>
          <cell r="BP613">
            <v>0</v>
          </cell>
          <cell r="BQ613">
            <v>0</v>
          </cell>
          <cell r="BR613">
            <v>0</v>
          </cell>
          <cell r="BS613">
            <v>0</v>
          </cell>
          <cell r="BT613">
            <v>0</v>
          </cell>
          <cell r="BU613">
            <v>0</v>
          </cell>
          <cell r="BV613">
            <v>0</v>
          </cell>
          <cell r="BW613">
            <v>0</v>
          </cell>
          <cell r="BX613">
            <v>0</v>
          </cell>
          <cell r="BY613">
            <v>0</v>
          </cell>
          <cell r="BZ613">
            <v>0</v>
          </cell>
          <cell r="CA613">
            <v>0</v>
          </cell>
          <cell r="CB613">
            <v>0</v>
          </cell>
          <cell r="CC613">
            <v>0</v>
          </cell>
          <cell r="CD613">
            <v>0</v>
          </cell>
          <cell r="CE613">
            <v>0</v>
          </cell>
          <cell r="CF613">
            <v>0</v>
          </cell>
          <cell r="CG613">
            <v>0</v>
          </cell>
          <cell r="CH613">
            <v>0</v>
          </cell>
          <cell r="CI613">
            <v>0</v>
          </cell>
          <cell r="CJ613">
            <v>0</v>
          </cell>
          <cell r="CK613">
            <v>0</v>
          </cell>
          <cell r="CL613">
            <v>0</v>
          </cell>
          <cell r="CM613">
            <v>0</v>
          </cell>
          <cell r="CN613">
            <v>0</v>
          </cell>
          <cell r="CO613">
            <v>0</v>
          </cell>
          <cell r="CP613">
            <v>0</v>
          </cell>
          <cell r="CQ613">
            <v>0</v>
          </cell>
          <cell r="CR613">
            <v>0</v>
          </cell>
          <cell r="CS613">
            <v>0</v>
          </cell>
          <cell r="CT613">
            <v>0</v>
          </cell>
          <cell r="CU613">
            <v>0</v>
          </cell>
          <cell r="CV613">
            <v>0</v>
          </cell>
          <cell r="CW613">
            <v>0</v>
          </cell>
          <cell r="CX613">
            <v>0</v>
          </cell>
          <cell r="CY613">
            <v>0</v>
          </cell>
          <cell r="CZ613">
            <v>0</v>
          </cell>
          <cell r="DA613">
            <v>0</v>
          </cell>
          <cell r="DB613">
            <v>0</v>
          </cell>
          <cell r="DC613">
            <v>0</v>
          </cell>
          <cell r="DD613">
            <v>0</v>
          </cell>
          <cell r="DE613">
            <v>0</v>
          </cell>
          <cell r="DF613">
            <v>0</v>
          </cell>
          <cell r="DG613">
            <v>0</v>
          </cell>
          <cell r="DH613">
            <v>0</v>
          </cell>
          <cell r="DI613">
            <v>0</v>
          </cell>
          <cell r="DJ613">
            <v>0</v>
          </cell>
          <cell r="DK613">
            <v>0</v>
          </cell>
          <cell r="DL613">
            <v>0</v>
          </cell>
          <cell r="DM613">
            <v>0</v>
          </cell>
          <cell r="DN613">
            <v>0</v>
          </cell>
          <cell r="DO613">
            <v>0</v>
          </cell>
          <cell r="DP613">
            <v>0</v>
          </cell>
          <cell r="DQ613">
            <v>0</v>
          </cell>
          <cell r="DR613">
            <v>0</v>
          </cell>
          <cell r="DS613">
            <v>0</v>
          </cell>
          <cell r="DT613">
            <v>0</v>
          </cell>
          <cell r="DU613">
            <v>0</v>
          </cell>
          <cell r="DV613">
            <v>0</v>
          </cell>
          <cell r="DW613">
            <v>0</v>
          </cell>
          <cell r="DX613">
            <v>0</v>
          </cell>
          <cell r="DY613">
            <v>0</v>
          </cell>
          <cell r="DZ613">
            <v>0</v>
          </cell>
          <cell r="EA613">
            <v>0</v>
          </cell>
          <cell r="EB613">
            <v>0</v>
          </cell>
          <cell r="EC613">
            <v>0</v>
          </cell>
          <cell r="ED613">
            <v>0</v>
          </cell>
        </row>
        <row r="615"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V615">
            <v>0</v>
          </cell>
          <cell r="W615">
            <v>0</v>
          </cell>
          <cell r="X615">
            <v>0</v>
          </cell>
          <cell r="Y615">
            <v>0</v>
          </cell>
          <cell r="Z615">
            <v>0</v>
          </cell>
          <cell r="AA615">
            <v>0</v>
          </cell>
          <cell r="AB615">
            <v>0</v>
          </cell>
          <cell r="AC615">
            <v>0</v>
          </cell>
          <cell r="AD615">
            <v>0</v>
          </cell>
          <cell r="AE615">
            <v>0</v>
          </cell>
          <cell r="AF615">
            <v>0</v>
          </cell>
          <cell r="AG615">
            <v>0</v>
          </cell>
          <cell r="AH615">
            <v>0</v>
          </cell>
          <cell r="AI615">
            <v>0</v>
          </cell>
          <cell r="AJ615">
            <v>0</v>
          </cell>
          <cell r="AK615">
            <v>0</v>
          </cell>
          <cell r="AL615">
            <v>0</v>
          </cell>
          <cell r="AM615">
            <v>0</v>
          </cell>
          <cell r="AN615">
            <v>0</v>
          </cell>
          <cell r="AO615">
            <v>0</v>
          </cell>
          <cell r="AP615">
            <v>0</v>
          </cell>
          <cell r="AQ615">
            <v>0</v>
          </cell>
          <cell r="AR615">
            <v>0</v>
          </cell>
          <cell r="AS615">
            <v>0</v>
          </cell>
          <cell r="AT615">
            <v>0</v>
          </cell>
          <cell r="AU615">
            <v>0</v>
          </cell>
          <cell r="AV615">
            <v>0</v>
          </cell>
          <cell r="AW615">
            <v>0</v>
          </cell>
          <cell r="AX615">
            <v>0</v>
          </cell>
          <cell r="AY615">
            <v>0</v>
          </cell>
          <cell r="AZ615">
            <v>0</v>
          </cell>
          <cell r="BA615">
            <v>0</v>
          </cell>
          <cell r="BB615">
            <v>0</v>
          </cell>
          <cell r="BC615">
            <v>0</v>
          </cell>
          <cell r="BD615">
            <v>0</v>
          </cell>
          <cell r="BE615">
            <v>0</v>
          </cell>
          <cell r="BF615">
            <v>0</v>
          </cell>
          <cell r="BG615">
            <v>0</v>
          </cell>
          <cell r="BH615">
            <v>0</v>
          </cell>
          <cell r="BI615">
            <v>0</v>
          </cell>
          <cell r="BJ615">
            <v>0</v>
          </cell>
          <cell r="BK615">
            <v>0</v>
          </cell>
          <cell r="BL615">
            <v>0</v>
          </cell>
          <cell r="BM615">
            <v>0</v>
          </cell>
          <cell r="BN615">
            <v>0</v>
          </cell>
          <cell r="BO615">
            <v>0</v>
          </cell>
          <cell r="BP615">
            <v>0</v>
          </cell>
          <cell r="BQ615">
            <v>0</v>
          </cell>
          <cell r="BR615">
            <v>0</v>
          </cell>
          <cell r="BS615">
            <v>0</v>
          </cell>
          <cell r="BT615">
            <v>0</v>
          </cell>
          <cell r="BU615">
            <v>0</v>
          </cell>
          <cell r="BV615">
            <v>0</v>
          </cell>
          <cell r="BW615">
            <v>0</v>
          </cell>
          <cell r="BX615">
            <v>0</v>
          </cell>
          <cell r="BY615">
            <v>0</v>
          </cell>
          <cell r="BZ615">
            <v>0</v>
          </cell>
          <cell r="CA615">
            <v>0</v>
          </cell>
          <cell r="CB615">
            <v>0</v>
          </cell>
          <cell r="CC615">
            <v>0</v>
          </cell>
          <cell r="CD615">
            <v>0</v>
          </cell>
          <cell r="CE615">
            <v>0</v>
          </cell>
          <cell r="CF615">
            <v>0</v>
          </cell>
          <cell r="CG615">
            <v>0</v>
          </cell>
          <cell r="CH615">
            <v>0</v>
          </cell>
          <cell r="CI615">
            <v>0</v>
          </cell>
          <cell r="CJ615">
            <v>0</v>
          </cell>
          <cell r="CK615">
            <v>0</v>
          </cell>
          <cell r="CL615">
            <v>0</v>
          </cell>
          <cell r="CM615">
            <v>0</v>
          </cell>
          <cell r="CN615">
            <v>0</v>
          </cell>
          <cell r="CO615">
            <v>0</v>
          </cell>
          <cell r="CP615">
            <v>0</v>
          </cell>
          <cell r="CQ615">
            <v>0</v>
          </cell>
          <cell r="CR615">
            <v>0</v>
          </cell>
          <cell r="CS615">
            <v>0</v>
          </cell>
          <cell r="CT615">
            <v>0</v>
          </cell>
          <cell r="CU615">
            <v>0</v>
          </cell>
          <cell r="CV615">
            <v>0</v>
          </cell>
          <cell r="CW615">
            <v>0</v>
          </cell>
          <cell r="CX615">
            <v>0</v>
          </cell>
          <cell r="CY615">
            <v>0</v>
          </cell>
          <cell r="CZ615">
            <v>0</v>
          </cell>
          <cell r="DA615">
            <v>0</v>
          </cell>
          <cell r="DB615">
            <v>0</v>
          </cell>
          <cell r="DC615">
            <v>0</v>
          </cell>
          <cell r="DD615">
            <v>0</v>
          </cell>
          <cell r="DE615">
            <v>0</v>
          </cell>
          <cell r="DF615">
            <v>0</v>
          </cell>
          <cell r="DG615">
            <v>0</v>
          </cell>
          <cell r="DH615">
            <v>0</v>
          </cell>
          <cell r="DI615">
            <v>0</v>
          </cell>
          <cell r="DJ615">
            <v>0</v>
          </cell>
          <cell r="DK615">
            <v>0</v>
          </cell>
          <cell r="DL615">
            <v>0</v>
          </cell>
          <cell r="DM615">
            <v>0</v>
          </cell>
          <cell r="DN615">
            <v>0</v>
          </cell>
          <cell r="DO615">
            <v>0</v>
          </cell>
          <cell r="DP615">
            <v>0</v>
          </cell>
          <cell r="DQ615">
            <v>0</v>
          </cell>
          <cell r="DR615">
            <v>0</v>
          </cell>
          <cell r="DS615">
            <v>0</v>
          </cell>
          <cell r="DT615">
            <v>0</v>
          </cell>
          <cell r="DU615">
            <v>0</v>
          </cell>
          <cell r="DV615">
            <v>0</v>
          </cell>
          <cell r="DW615">
            <v>0</v>
          </cell>
          <cell r="DX615">
            <v>0</v>
          </cell>
          <cell r="DY615">
            <v>0</v>
          </cell>
          <cell r="DZ615">
            <v>0</v>
          </cell>
          <cell r="EA615">
            <v>0</v>
          </cell>
          <cell r="EB615">
            <v>0</v>
          </cell>
          <cell r="EC615">
            <v>0</v>
          </cell>
          <cell r="ED615">
            <v>0</v>
          </cell>
        </row>
        <row r="616">
          <cell r="F616">
            <v>-8.0448340000002645</v>
          </cell>
          <cell r="G616">
            <v>1.7242107000056421</v>
          </cell>
          <cell r="H616">
            <v>4.4208606600004714</v>
          </cell>
          <cell r="I616">
            <v>-8.9239223500044318</v>
          </cell>
          <cell r="J616">
            <v>-17.989348999995855</v>
          </cell>
          <cell r="K616">
            <v>20.8174050000016</v>
          </cell>
          <cell r="L616">
            <v>1.211124599998584</v>
          </cell>
          <cell r="M616">
            <v>0</v>
          </cell>
          <cell r="N616">
            <v>-133.62377120000019</v>
          </cell>
          <cell r="O616">
            <v>-15.708648799998628</v>
          </cell>
          <cell r="P616">
            <v>2.6149144999944838</v>
          </cell>
          <cell r="Q616">
            <v>2.1148549999925308</v>
          </cell>
          <cell r="R616">
            <v>141.3049130999716</v>
          </cell>
          <cell r="S616">
            <v>10.951060000006692</v>
          </cell>
          <cell r="T616">
            <v>2.4902500000025611</v>
          </cell>
          <cell r="U616">
            <v>3.337137000002258</v>
          </cell>
          <cell r="V616">
            <v>7.1521889999930863</v>
          </cell>
          <cell r="W616">
            <v>13.458403900003759</v>
          </cell>
          <cell r="X616">
            <v>1.8568300000042655</v>
          </cell>
          <cell r="Y616">
            <v>2.5153733000042848</v>
          </cell>
          <cell r="Z616">
            <v>4.0899193999939598</v>
          </cell>
          <cell r="AA616">
            <v>96.925460000005842</v>
          </cell>
          <cell r="AB616">
            <v>-6.9049230000091484</v>
          </cell>
          <cell r="AC616">
            <v>0.67284900000959169</v>
          </cell>
          <cell r="AD616">
            <v>4.7603645000053803</v>
          </cell>
          <cell r="AE616">
            <v>42.975100199924782</v>
          </cell>
          <cell r="AF616">
            <v>13.263690000007045</v>
          </cell>
          <cell r="AG616">
            <v>3.2645860000047833</v>
          </cell>
          <cell r="AH616">
            <v>-6.783677200000966</v>
          </cell>
          <cell r="AI616">
            <v>7.6981379999997444</v>
          </cell>
          <cell r="AJ616">
            <v>31.195934000003035</v>
          </cell>
          <cell r="AK616">
            <v>9.2101953999954276</v>
          </cell>
          <cell r="AL616">
            <v>0.68944500000361586</v>
          </cell>
          <cell r="AM616">
            <v>1.4364169999971637</v>
          </cell>
          <cell r="AN616">
            <v>-23.789941000002727</v>
          </cell>
          <cell r="AO616">
            <v>4.2680350000009639</v>
          </cell>
          <cell r="AP616">
            <v>1.4689579999976559</v>
          </cell>
          <cell r="AQ616">
            <v>1.0533200000063516</v>
          </cell>
          <cell r="AR616">
            <v>42.278146400116384</v>
          </cell>
          <cell r="AS616">
            <v>0</v>
          </cell>
          <cell r="AT616">
            <v>0</v>
          </cell>
          <cell r="AU616">
            <v>0.49927499999466818</v>
          </cell>
          <cell r="AV616">
            <v>4.0116768000007141</v>
          </cell>
          <cell r="AW616">
            <v>0.5000445999976364</v>
          </cell>
          <cell r="AX616">
            <v>-21.024275000003399</v>
          </cell>
          <cell r="AY616">
            <v>0.47075000000040745</v>
          </cell>
          <cell r="AZ616">
            <v>0.30095599999913247</v>
          </cell>
          <cell r="BA616">
            <v>0</v>
          </cell>
          <cell r="BB616">
            <v>57.519719000003533</v>
          </cell>
          <cell r="BC616">
            <v>0</v>
          </cell>
          <cell r="BD616">
            <v>0</v>
          </cell>
          <cell r="BE616">
            <v>-6.843180000083521</v>
          </cell>
          <cell r="BF616">
            <v>0</v>
          </cell>
          <cell r="BG616">
            <v>0</v>
          </cell>
          <cell r="BH616">
            <v>0</v>
          </cell>
          <cell r="BI616">
            <v>1.0374299999966752</v>
          </cell>
          <cell r="BJ616">
            <v>0</v>
          </cell>
          <cell r="BK616">
            <v>0</v>
          </cell>
          <cell r="BL616">
            <v>-12.057403999999224</v>
          </cell>
          <cell r="BM616">
            <v>0</v>
          </cell>
          <cell r="BN616">
            <v>-7.8429120000000694</v>
          </cell>
          <cell r="BO616">
            <v>12.019705999991857</v>
          </cell>
          <cell r="BP616">
            <v>0</v>
          </cell>
          <cell r="BQ616">
            <v>0</v>
          </cell>
          <cell r="BR616">
            <v>0</v>
          </cell>
          <cell r="BS616">
            <v>0</v>
          </cell>
          <cell r="BT616">
            <v>0</v>
          </cell>
          <cell r="BU616">
            <v>0</v>
          </cell>
          <cell r="BV616">
            <v>0</v>
          </cell>
          <cell r="BW616">
            <v>0</v>
          </cell>
          <cell r="BX616">
            <v>0</v>
          </cell>
          <cell r="BY616">
            <v>0</v>
          </cell>
          <cell r="BZ616">
            <v>0</v>
          </cell>
          <cell r="CA616">
            <v>0</v>
          </cell>
          <cell r="CB616">
            <v>0</v>
          </cell>
          <cell r="CC616">
            <v>0</v>
          </cell>
          <cell r="CD616">
            <v>0</v>
          </cell>
          <cell r="CE616">
            <v>-125.11501119995955</v>
          </cell>
          <cell r="CF616">
            <v>0</v>
          </cell>
          <cell r="CG616">
            <v>0</v>
          </cell>
          <cell r="CH616">
            <v>0</v>
          </cell>
          <cell r="CI616">
            <v>0.82505200000014156</v>
          </cell>
          <cell r="CJ616">
            <v>0.20344900000054622</v>
          </cell>
          <cell r="CK616">
            <v>0</v>
          </cell>
          <cell r="CL616">
            <v>-126.70183820000238</v>
          </cell>
          <cell r="CM616">
            <v>0</v>
          </cell>
          <cell r="CN616">
            <v>0.43012299999827519</v>
          </cell>
          <cell r="CO616">
            <v>0.12820300000021234</v>
          </cell>
          <cell r="CP616">
            <v>0</v>
          </cell>
          <cell r="CQ616">
            <v>0</v>
          </cell>
          <cell r="CR616">
            <v>-127.94886013993528</v>
          </cell>
          <cell r="CS616">
            <v>0</v>
          </cell>
          <cell r="CT616">
            <v>0</v>
          </cell>
          <cell r="CU616">
            <v>0</v>
          </cell>
          <cell r="CV616">
            <v>1.2410078600078123</v>
          </cell>
          <cell r="CW616">
            <v>0</v>
          </cell>
          <cell r="CX616">
            <v>0</v>
          </cell>
          <cell r="CY616">
            <v>-129.81841700000223</v>
          </cell>
          <cell r="CZ616">
            <v>0</v>
          </cell>
          <cell r="DA616">
            <v>0.42173000000184402</v>
          </cell>
          <cell r="DB616">
            <v>0.20681899999908637</v>
          </cell>
          <cell r="DC616">
            <v>0</v>
          </cell>
          <cell r="DD616">
            <v>0</v>
          </cell>
          <cell r="DE616">
            <v>0</v>
          </cell>
          <cell r="DF616">
            <v>0</v>
          </cell>
          <cell r="DG616">
            <v>0</v>
          </cell>
          <cell r="DH616">
            <v>0</v>
          </cell>
          <cell r="DI616">
            <v>0</v>
          </cell>
          <cell r="DJ616">
            <v>0</v>
          </cell>
          <cell r="DK616">
            <v>0</v>
          </cell>
          <cell r="DL616">
            <v>0</v>
          </cell>
          <cell r="DM616">
            <v>0</v>
          </cell>
          <cell r="DN616">
            <v>0</v>
          </cell>
          <cell r="DO616">
            <v>0</v>
          </cell>
          <cell r="DP616">
            <v>0</v>
          </cell>
          <cell r="DQ616">
            <v>0</v>
          </cell>
          <cell r="DR616">
            <v>0</v>
          </cell>
          <cell r="DS616">
            <v>0</v>
          </cell>
          <cell r="DT616">
            <v>0</v>
          </cell>
          <cell r="DU616">
            <v>0</v>
          </cell>
          <cell r="DV616">
            <v>0</v>
          </cell>
          <cell r="DW616">
            <v>0</v>
          </cell>
          <cell r="DX616">
            <v>0</v>
          </cell>
          <cell r="DY616">
            <v>0</v>
          </cell>
          <cell r="DZ616">
            <v>0</v>
          </cell>
          <cell r="EA616">
            <v>0</v>
          </cell>
          <cell r="EB616">
            <v>0</v>
          </cell>
          <cell r="EC616">
            <v>0</v>
          </cell>
          <cell r="ED616">
            <v>0</v>
          </cell>
        </row>
        <row r="617">
          <cell r="F617">
            <v>1.5298739999998361</v>
          </cell>
          <cell r="G617">
            <v>5.6368355000013253</v>
          </cell>
          <cell r="H617">
            <v>8.9278703999952995</v>
          </cell>
          <cell r="I617">
            <v>4.3533800000004703</v>
          </cell>
          <cell r="J617">
            <v>148.87981492999825</v>
          </cell>
          <cell r="K617">
            <v>0.94167460000244319</v>
          </cell>
          <cell r="L617">
            <v>1.0933579999982612</v>
          </cell>
          <cell r="M617">
            <v>1.1856576000027417</v>
          </cell>
          <cell r="N617">
            <v>1.0534929999994347</v>
          </cell>
          <cell r="O617">
            <v>8.3873060000041733</v>
          </cell>
          <cell r="P617">
            <v>13.494372999994084</v>
          </cell>
          <cell r="Q617">
            <v>5.1180199999944307</v>
          </cell>
          <cell r="R617">
            <v>199.39999894995708</v>
          </cell>
          <cell r="S617">
            <v>11.72909079999954</v>
          </cell>
          <cell r="T617">
            <v>15.12341899999592</v>
          </cell>
          <cell r="U617">
            <v>80.145850749999227</v>
          </cell>
          <cell r="V617">
            <v>-14.197023000000627</v>
          </cell>
          <cell r="W617">
            <v>4.5399099999995087</v>
          </cell>
          <cell r="X617">
            <v>2.7405490000019199</v>
          </cell>
          <cell r="Y617">
            <v>1.8870509999978822</v>
          </cell>
          <cell r="Z617">
            <v>0.16659639999852516</v>
          </cell>
          <cell r="AA617">
            <v>26.035064000003331</v>
          </cell>
          <cell r="AB617">
            <v>71.422171000005619</v>
          </cell>
          <cell r="AC617">
            <v>1.5758100000093691</v>
          </cell>
          <cell r="AD617">
            <v>-1.7684900000022026</v>
          </cell>
          <cell r="AE617">
            <v>-54.683450399897993</v>
          </cell>
          <cell r="AF617">
            <v>-10.540631000010762</v>
          </cell>
          <cell r="AG617">
            <v>25.007347199993092</v>
          </cell>
          <cell r="AH617">
            <v>-86.48218839999754</v>
          </cell>
          <cell r="AI617">
            <v>6.3952422000002116</v>
          </cell>
          <cell r="AJ617">
            <v>-0.53007619999698363</v>
          </cell>
          <cell r="AK617">
            <v>3.3811896000042907</v>
          </cell>
          <cell r="AL617">
            <v>1.2956799999956274</v>
          </cell>
          <cell r="AM617">
            <v>0.68984000000273227</v>
          </cell>
          <cell r="AN617">
            <v>4.915027300005022</v>
          </cell>
          <cell r="AO617">
            <v>-4.3461781000005431</v>
          </cell>
          <cell r="AP617">
            <v>3.2820970000029774</v>
          </cell>
          <cell r="AQ617">
            <v>2.2492000000056578</v>
          </cell>
          <cell r="AR617">
            <v>27.756616999977268</v>
          </cell>
          <cell r="AS617">
            <v>0</v>
          </cell>
          <cell r="AT617">
            <v>0</v>
          </cell>
          <cell r="AU617">
            <v>0</v>
          </cell>
          <cell r="AV617">
            <v>3.9346199999999953</v>
          </cell>
          <cell r="AW617">
            <v>-9.9901029999964521</v>
          </cell>
          <cell r="AX617">
            <v>28.385924400005024</v>
          </cell>
          <cell r="AY617">
            <v>0.61412099999870406</v>
          </cell>
          <cell r="AZ617">
            <v>1.7846800000043004</v>
          </cell>
          <cell r="BA617">
            <v>1.2238700000016252</v>
          </cell>
          <cell r="BB617">
            <v>1.8035046000004513</v>
          </cell>
          <cell r="BC617">
            <v>0</v>
          </cell>
          <cell r="BD617">
            <v>0</v>
          </cell>
          <cell r="BE617">
            <v>-22.132239959901199</v>
          </cell>
          <cell r="BF617">
            <v>0</v>
          </cell>
          <cell r="BG617">
            <v>0</v>
          </cell>
          <cell r="BH617">
            <v>0</v>
          </cell>
          <cell r="BI617">
            <v>3.4845910000003641</v>
          </cell>
          <cell r="BJ617">
            <v>-5.1391519999961019</v>
          </cell>
          <cell r="BK617">
            <v>2.1563790399959544</v>
          </cell>
          <cell r="BL617">
            <v>0.27908000000024913</v>
          </cell>
          <cell r="BM617">
            <v>-28.918205000001763</v>
          </cell>
          <cell r="BN617">
            <v>2.2118459999983315</v>
          </cell>
          <cell r="BO617">
            <v>3.7932209999999031</v>
          </cell>
          <cell r="BP617">
            <v>0</v>
          </cell>
          <cell r="BQ617">
            <v>0</v>
          </cell>
          <cell r="BR617">
            <v>6.2576389999594539</v>
          </cell>
          <cell r="BS617">
            <v>0</v>
          </cell>
          <cell r="BT617">
            <v>0</v>
          </cell>
          <cell r="BU617">
            <v>0.35583999998925719</v>
          </cell>
          <cell r="BV617">
            <v>3.7616559999951278</v>
          </cell>
          <cell r="BW617">
            <v>0.28930399999808287</v>
          </cell>
          <cell r="BX617">
            <v>0.71971900000062305</v>
          </cell>
          <cell r="BY617">
            <v>0</v>
          </cell>
          <cell r="BZ617">
            <v>0</v>
          </cell>
          <cell r="CA617">
            <v>0.4310399999958463</v>
          </cell>
          <cell r="CB617">
            <v>0.70008000000962056</v>
          </cell>
          <cell r="CC617">
            <v>0</v>
          </cell>
          <cell r="CD617">
            <v>0</v>
          </cell>
          <cell r="CE617">
            <v>5.8962165500270203</v>
          </cell>
          <cell r="CF617">
            <v>0</v>
          </cell>
          <cell r="CG617">
            <v>0</v>
          </cell>
          <cell r="CH617">
            <v>0</v>
          </cell>
          <cell r="CI617">
            <v>0.66978000000381144</v>
          </cell>
          <cell r="CJ617">
            <v>0.88797999999951571</v>
          </cell>
          <cell r="CK617">
            <v>0</v>
          </cell>
          <cell r="CL617">
            <v>1.8789799999940442</v>
          </cell>
          <cell r="CM617">
            <v>0</v>
          </cell>
          <cell r="CN617">
            <v>0.98529399999824818</v>
          </cell>
          <cell r="CO617">
            <v>1.474182549995021</v>
          </cell>
          <cell r="CP617">
            <v>0</v>
          </cell>
          <cell r="CQ617">
            <v>0</v>
          </cell>
          <cell r="CR617">
            <v>-121.25496499997098</v>
          </cell>
          <cell r="CS617">
            <v>0</v>
          </cell>
          <cell r="CT617">
            <v>0</v>
          </cell>
          <cell r="CU617">
            <v>0</v>
          </cell>
          <cell r="CV617">
            <v>6.3923189999986789</v>
          </cell>
          <cell r="CW617">
            <v>0.38081599999713944</v>
          </cell>
          <cell r="CX617">
            <v>0.21959999999671709</v>
          </cell>
          <cell r="CY617">
            <v>-152.65801600000123</v>
          </cell>
          <cell r="CZ617">
            <v>0</v>
          </cell>
          <cell r="DA617">
            <v>24.22751600000629</v>
          </cell>
          <cell r="DB617">
            <v>0.18280000000959262</v>
          </cell>
          <cell r="DC617">
            <v>0</v>
          </cell>
          <cell r="DD617">
            <v>0</v>
          </cell>
          <cell r="DE617">
            <v>0</v>
          </cell>
          <cell r="DF617">
            <v>0</v>
          </cell>
          <cell r="DG617">
            <v>0</v>
          </cell>
          <cell r="DH617">
            <v>0</v>
          </cell>
          <cell r="DI617">
            <v>0</v>
          </cell>
          <cell r="DJ617">
            <v>0</v>
          </cell>
          <cell r="DK617">
            <v>0</v>
          </cell>
          <cell r="DL617">
            <v>0</v>
          </cell>
          <cell r="DM617">
            <v>0</v>
          </cell>
          <cell r="DN617">
            <v>0</v>
          </cell>
          <cell r="DO617">
            <v>0</v>
          </cell>
          <cell r="DP617">
            <v>0</v>
          </cell>
          <cell r="DQ617">
            <v>0</v>
          </cell>
          <cell r="DR617">
            <v>0</v>
          </cell>
          <cell r="DS617">
            <v>0</v>
          </cell>
          <cell r="DT617">
            <v>0</v>
          </cell>
          <cell r="DU617">
            <v>0</v>
          </cell>
          <cell r="DV617">
            <v>0</v>
          </cell>
          <cell r="DW617">
            <v>0</v>
          </cell>
          <cell r="DX617">
            <v>0</v>
          </cell>
          <cell r="DY617">
            <v>0</v>
          </cell>
          <cell r="DZ617">
            <v>0</v>
          </cell>
          <cell r="EA617">
            <v>0</v>
          </cell>
          <cell r="EB617">
            <v>0</v>
          </cell>
          <cell r="EC617">
            <v>0</v>
          </cell>
          <cell r="ED617">
            <v>0</v>
          </cell>
        </row>
        <row r="618">
          <cell r="F618">
            <v>6.9785010000050534</v>
          </cell>
          <cell r="G618">
            <v>48.976663000001281</v>
          </cell>
          <cell r="H618">
            <v>6.2092189300019527</v>
          </cell>
          <cell r="I618">
            <v>14.518776099997922</v>
          </cell>
          <cell r="J618">
            <v>-57.044958699996641</v>
          </cell>
          <cell r="K618">
            <v>4.6284660000019358</v>
          </cell>
          <cell r="L618">
            <v>2.0588371499979985</v>
          </cell>
          <cell r="M618">
            <v>13.857704300000478</v>
          </cell>
          <cell r="N618">
            <v>-7.7081324000027962</v>
          </cell>
          <cell r="O618">
            <v>23.710843699998804</v>
          </cell>
          <cell r="P618">
            <v>74.616228999992018</v>
          </cell>
          <cell r="Q618">
            <v>13.776800999999978</v>
          </cell>
          <cell r="R618">
            <v>89.747896900051273</v>
          </cell>
          <cell r="S618">
            <v>-15.562525400004233</v>
          </cell>
          <cell r="T618">
            <v>-85.817768000000797</v>
          </cell>
          <cell r="U618">
            <v>29.650877000000037</v>
          </cell>
          <cell r="V618">
            <v>2.9904289999976754</v>
          </cell>
          <cell r="W618">
            <v>0.7169895000042743</v>
          </cell>
          <cell r="X618">
            <v>113.20854099999997</v>
          </cell>
          <cell r="Y618">
            <v>0.49441450000085752</v>
          </cell>
          <cell r="Z618">
            <v>6.0852406000012706</v>
          </cell>
          <cell r="AA618">
            <v>44.974331000001257</v>
          </cell>
          <cell r="AB618">
            <v>7.9628327000027639</v>
          </cell>
          <cell r="AC618">
            <v>-30.221647999991546</v>
          </cell>
          <cell r="AD618">
            <v>15.266182999999728</v>
          </cell>
          <cell r="AE618">
            <v>54.570439520059153</v>
          </cell>
          <cell r="AF618">
            <v>7.1835199999914039</v>
          </cell>
          <cell r="AG618">
            <v>7.5078433000016958</v>
          </cell>
          <cell r="AH618">
            <v>51.377991000001202</v>
          </cell>
          <cell r="AI618">
            <v>-0.11942890000500483</v>
          </cell>
          <cell r="AJ618">
            <v>-2.5892153000022518</v>
          </cell>
          <cell r="AK618">
            <v>-6.9658018299996911</v>
          </cell>
          <cell r="AL618">
            <v>0.9029448000001139</v>
          </cell>
          <cell r="AM618">
            <v>1.7941500000015367</v>
          </cell>
          <cell r="AN618">
            <v>2.8714900000013586</v>
          </cell>
          <cell r="AO618">
            <v>-7.7150189000021783</v>
          </cell>
          <cell r="AP618">
            <v>16.825481350009795</v>
          </cell>
          <cell r="AQ618">
            <v>-16.503515999997035</v>
          </cell>
          <cell r="AR618">
            <v>112.07082441984676</v>
          </cell>
          <cell r="AS618">
            <v>18.96660700000939</v>
          </cell>
          <cell r="AT618">
            <v>15.344197999998869</v>
          </cell>
          <cell r="AU618">
            <v>-2.2738724000009825</v>
          </cell>
          <cell r="AV618">
            <v>-2.3946773000061512</v>
          </cell>
          <cell r="AW618">
            <v>19.301863250002498</v>
          </cell>
          <cell r="AX618">
            <v>5.0756538999994518</v>
          </cell>
          <cell r="AY618">
            <v>0.654567000001407</v>
          </cell>
          <cell r="AZ618">
            <v>17.598567019998882</v>
          </cell>
          <cell r="BA618">
            <v>-33.958300000002055</v>
          </cell>
          <cell r="BB618">
            <v>45.601842999996734</v>
          </cell>
          <cell r="BC618">
            <v>20.558331000007456</v>
          </cell>
          <cell r="BD618">
            <v>7.5960439499904169</v>
          </cell>
          <cell r="BE618">
            <v>89.545174999977462</v>
          </cell>
          <cell r="BF618">
            <v>24.205121999999392</v>
          </cell>
          <cell r="BG618">
            <v>20.024587200001406</v>
          </cell>
          <cell r="BH618">
            <v>9.995718999998644</v>
          </cell>
          <cell r="BI618">
            <v>4.1454149999990477</v>
          </cell>
          <cell r="BJ618">
            <v>-2.5339672999980394</v>
          </cell>
          <cell r="BK618">
            <v>17.157727999998315</v>
          </cell>
          <cell r="BL618">
            <v>0.60212099999989732</v>
          </cell>
          <cell r="BM618">
            <v>1.599481500001275</v>
          </cell>
          <cell r="BN618">
            <v>-9.2988769000003231</v>
          </cell>
          <cell r="BO618">
            <v>43.635656999998901</v>
          </cell>
          <cell r="BP618">
            <v>7.4875294999947073</v>
          </cell>
          <cell r="BQ618">
            <v>-27.47534099999757</v>
          </cell>
          <cell r="BR618">
            <v>48.874288483988494</v>
          </cell>
          <cell r="BS618">
            <v>-9.6626519999990705</v>
          </cell>
          <cell r="BT618">
            <v>3.9331660000025295</v>
          </cell>
          <cell r="BU618">
            <v>7.211924999995972</v>
          </cell>
          <cell r="BV618">
            <v>8.0684772240056191</v>
          </cell>
          <cell r="BW618">
            <v>1.4069269999963581</v>
          </cell>
          <cell r="BX618">
            <v>2.1134749999982887</v>
          </cell>
          <cell r="BY618">
            <v>0.33605376000195974</v>
          </cell>
          <cell r="BZ618">
            <v>2.6335070000022824</v>
          </cell>
          <cell r="CA618">
            <v>15.896529999998165</v>
          </cell>
          <cell r="CB618">
            <v>3.7403294999967329</v>
          </cell>
          <cell r="CC618">
            <v>6.5762749999994412</v>
          </cell>
          <cell r="CD618">
            <v>6.6202749999938533</v>
          </cell>
          <cell r="CE618">
            <v>28.364802963915281</v>
          </cell>
          <cell r="CF618">
            <v>5.675502799989772</v>
          </cell>
          <cell r="CG618">
            <v>21.270651999991969</v>
          </cell>
          <cell r="CH618">
            <v>-1.8467890000029001</v>
          </cell>
          <cell r="CI618">
            <v>6.9578784999976051</v>
          </cell>
          <cell r="CJ618">
            <v>8.6590329640021082</v>
          </cell>
          <cell r="CK618">
            <v>3.711394999998447</v>
          </cell>
          <cell r="CL618">
            <v>0.184384999996837</v>
          </cell>
          <cell r="CM618">
            <v>0.64062700000067707</v>
          </cell>
          <cell r="CN618">
            <v>2.4042669999980717</v>
          </cell>
          <cell r="CO618">
            <v>-44.543461299996125</v>
          </cell>
          <cell r="CP618">
            <v>5.5870200000063051</v>
          </cell>
          <cell r="CQ618">
            <v>19.664292999994359</v>
          </cell>
          <cell r="CR618">
            <v>7.0593599000712857</v>
          </cell>
          <cell r="CS618">
            <v>2.0251649999991059</v>
          </cell>
          <cell r="CT618">
            <v>4.6519171999971149</v>
          </cell>
          <cell r="CU618">
            <v>6.9416660000060801</v>
          </cell>
          <cell r="CV618">
            <v>31.617997000001196</v>
          </cell>
          <cell r="CW618">
            <v>-7.0157830000025569</v>
          </cell>
          <cell r="CX618">
            <v>-17.552392000005057</v>
          </cell>
          <cell r="CY618">
            <v>1.0758510000014212</v>
          </cell>
          <cell r="CZ618">
            <v>1.6888169999983802</v>
          </cell>
          <cell r="DA618">
            <v>3.9709450000009383</v>
          </cell>
          <cell r="DB618">
            <v>-33.635170299996389</v>
          </cell>
          <cell r="DC618">
            <v>0.71853500000725035</v>
          </cell>
          <cell r="DD618">
            <v>12.571811999994679</v>
          </cell>
          <cell r="DE618">
            <v>0</v>
          </cell>
          <cell r="DF618">
            <v>0</v>
          </cell>
          <cell r="DG618">
            <v>0</v>
          </cell>
          <cell r="DH618">
            <v>0</v>
          </cell>
          <cell r="DI618">
            <v>0</v>
          </cell>
          <cell r="DJ618">
            <v>0</v>
          </cell>
          <cell r="DK618">
            <v>0</v>
          </cell>
          <cell r="DL618">
            <v>0</v>
          </cell>
          <cell r="DM618">
            <v>0</v>
          </cell>
          <cell r="DN618">
            <v>0</v>
          </cell>
          <cell r="DO618">
            <v>0</v>
          </cell>
          <cell r="DP618">
            <v>0</v>
          </cell>
          <cell r="DQ618">
            <v>0</v>
          </cell>
          <cell r="DR618">
            <v>0</v>
          </cell>
          <cell r="DS618">
            <v>0</v>
          </cell>
          <cell r="DT618">
            <v>0</v>
          </cell>
          <cell r="DU618">
            <v>0</v>
          </cell>
          <cell r="DV618">
            <v>0</v>
          </cell>
          <cell r="DW618">
            <v>0</v>
          </cell>
          <cell r="DX618">
            <v>0</v>
          </cell>
          <cell r="DY618">
            <v>0</v>
          </cell>
          <cell r="DZ618">
            <v>0</v>
          </cell>
          <cell r="EA618">
            <v>0</v>
          </cell>
          <cell r="EB618">
            <v>0</v>
          </cell>
          <cell r="EC618">
            <v>0</v>
          </cell>
          <cell r="ED618">
            <v>0</v>
          </cell>
        </row>
        <row r="619">
          <cell r="F619">
            <v>-26.971657499991124</v>
          </cell>
          <cell r="G619">
            <v>-100.83058799999708</v>
          </cell>
          <cell r="H619">
            <v>31.023354999997537</v>
          </cell>
          <cell r="I619">
            <v>15.425305299999309</v>
          </cell>
          <cell r="J619">
            <v>61.717557999996643</v>
          </cell>
          <cell r="K619">
            <v>0.90633000000525499</v>
          </cell>
          <cell r="L619">
            <v>0.82968439999967813</v>
          </cell>
          <cell r="M619">
            <v>0.30817999999999302</v>
          </cell>
          <cell r="N619">
            <v>-106.57532799999899</v>
          </cell>
          <cell r="O619">
            <v>15.764488799999526</v>
          </cell>
          <cell r="P619">
            <v>-12.582107499998529</v>
          </cell>
          <cell r="Q619">
            <v>-6.919131999995443</v>
          </cell>
          <cell r="R619">
            <v>235.22142690001056</v>
          </cell>
          <cell r="S619">
            <v>9.1034536999941338</v>
          </cell>
          <cell r="T619">
            <v>201.80057360000501</v>
          </cell>
          <cell r="U619">
            <v>53.488772000004246</v>
          </cell>
          <cell r="V619">
            <v>3.0474516999965999</v>
          </cell>
          <cell r="W619">
            <v>1.9561228000020492</v>
          </cell>
          <cell r="X619">
            <v>-42.607140000000072</v>
          </cell>
          <cell r="Y619">
            <v>0</v>
          </cell>
          <cell r="Z619">
            <v>1.2171439999983704</v>
          </cell>
          <cell r="AA619">
            <v>41.110135300001275</v>
          </cell>
          <cell r="AB619">
            <v>-53.232292000000598</v>
          </cell>
          <cell r="AC619">
            <v>17.025876999992761</v>
          </cell>
          <cell r="AD619">
            <v>2.3113288000022294</v>
          </cell>
          <cell r="AE619">
            <v>81.894248550059274</v>
          </cell>
          <cell r="AF619">
            <v>6.963431269992725</v>
          </cell>
          <cell r="AG619">
            <v>10.238110899997992</v>
          </cell>
          <cell r="AH619">
            <v>9.8839491800026735</v>
          </cell>
          <cell r="AI619">
            <v>28.197660999998334</v>
          </cell>
          <cell r="AJ619">
            <v>16.669167000000016</v>
          </cell>
          <cell r="AK619">
            <v>7.9689476000057766</v>
          </cell>
          <cell r="AL619">
            <v>0.60208000000056927</v>
          </cell>
          <cell r="AM619">
            <v>0.60822499999994761</v>
          </cell>
          <cell r="AN619">
            <v>3.5889576000008674</v>
          </cell>
          <cell r="AO619">
            <v>1.5787490000002435</v>
          </cell>
          <cell r="AP619">
            <v>-7.6026480000000447</v>
          </cell>
          <cell r="AQ619">
            <v>3.1976180000056047</v>
          </cell>
          <cell r="AR619">
            <v>63.832490000058897</v>
          </cell>
          <cell r="AS619">
            <v>8.7843020000000251</v>
          </cell>
          <cell r="AT619">
            <v>0.44558700000197859</v>
          </cell>
          <cell r="AU619">
            <v>19.118493000001763</v>
          </cell>
          <cell r="AV619">
            <v>6.0424945000049775</v>
          </cell>
          <cell r="AW619">
            <v>9.7140148000034969</v>
          </cell>
          <cell r="AX619">
            <v>1.3614699999961886</v>
          </cell>
          <cell r="AY619">
            <v>1.7164659999980358</v>
          </cell>
          <cell r="AZ619">
            <v>15.435108999998192</v>
          </cell>
          <cell r="BA619">
            <v>6.2470209999992221</v>
          </cell>
          <cell r="BB619">
            <v>-6.2918153000064194</v>
          </cell>
          <cell r="BC619">
            <v>0.19325199999730103</v>
          </cell>
          <cell r="BD619">
            <v>1.0660959999950137</v>
          </cell>
          <cell r="BE619">
            <v>60.342136499937624</v>
          </cell>
          <cell r="BF619">
            <v>50.372547999999369</v>
          </cell>
          <cell r="BG619">
            <v>5.4451589999953285</v>
          </cell>
          <cell r="BH619">
            <v>4.9880604999998468</v>
          </cell>
          <cell r="BI619">
            <v>7.2090539999990142</v>
          </cell>
          <cell r="BJ619">
            <v>-19.693682600001921</v>
          </cell>
          <cell r="BK619">
            <v>-9.6661910000038915</v>
          </cell>
          <cell r="BL619">
            <v>0.21160100000270177</v>
          </cell>
          <cell r="BM619">
            <v>-8.9518925000011222</v>
          </cell>
          <cell r="BN619">
            <v>18.455190000000584</v>
          </cell>
          <cell r="BO619">
            <v>-0.34210090000124183</v>
          </cell>
          <cell r="BP619">
            <v>9.1727850000024773</v>
          </cell>
          <cell r="BQ619">
            <v>3.1416060000046855</v>
          </cell>
          <cell r="BR619">
            <v>32.359561000019312</v>
          </cell>
          <cell r="BS619">
            <v>1.6258570000063628</v>
          </cell>
          <cell r="BT619">
            <v>21.957588400007808</v>
          </cell>
          <cell r="BU619">
            <v>11.580200999997032</v>
          </cell>
          <cell r="BV619">
            <v>-10.423457300006703</v>
          </cell>
          <cell r="BW619">
            <v>-8.4005363000032958</v>
          </cell>
          <cell r="BX619">
            <v>1.5379939999984344</v>
          </cell>
          <cell r="BY619">
            <v>0.73800000000119326</v>
          </cell>
          <cell r="BZ619">
            <v>1.5970779000017501</v>
          </cell>
          <cell r="CA619">
            <v>3.7351190000008501</v>
          </cell>
          <cell r="CB619">
            <v>-9.631873699996504</v>
          </cell>
          <cell r="CC619">
            <v>15.692493999988073</v>
          </cell>
          <cell r="CD619">
            <v>2.3510970000061207</v>
          </cell>
          <cell r="CE619">
            <v>26.376879999996163</v>
          </cell>
          <cell r="CF619">
            <v>0.59885399999620859</v>
          </cell>
          <cell r="CG619">
            <v>10.288920500010136</v>
          </cell>
          <cell r="CH619">
            <v>-11.29805579999811</v>
          </cell>
          <cell r="CI619">
            <v>9.4186699999991106</v>
          </cell>
          <cell r="CJ619">
            <v>8.1378350000013597</v>
          </cell>
          <cell r="CK619">
            <v>3.5105800000019372</v>
          </cell>
          <cell r="CL619">
            <v>1.1063290000020061</v>
          </cell>
          <cell r="CM619">
            <v>8.545021000001725</v>
          </cell>
          <cell r="CN619">
            <v>-15.292493199998717</v>
          </cell>
          <cell r="CO619">
            <v>6.4962135000023409</v>
          </cell>
          <cell r="CP619">
            <v>3.4539209999929881</v>
          </cell>
          <cell r="CQ619">
            <v>1.4110850000142818</v>
          </cell>
          <cell r="CR619">
            <v>64.481959800003096</v>
          </cell>
          <cell r="CS619">
            <v>1.0067500000004657</v>
          </cell>
          <cell r="CT619">
            <v>13.693375999995624</v>
          </cell>
          <cell r="CU619">
            <v>35.448082699993392</v>
          </cell>
          <cell r="CV619">
            <v>6.5840401999957976</v>
          </cell>
          <cell r="CW619">
            <v>3.7255179999992833</v>
          </cell>
          <cell r="CX619">
            <v>3.1201579999979003</v>
          </cell>
          <cell r="CY619">
            <v>5.2356279999985418</v>
          </cell>
          <cell r="CZ619">
            <v>0.97353899999870919</v>
          </cell>
          <cell r="DA619">
            <v>3.8711600000024191</v>
          </cell>
          <cell r="DB619">
            <v>-23.891931099999056</v>
          </cell>
          <cell r="DC619">
            <v>1.9670499999920139</v>
          </cell>
          <cell r="DD619">
            <v>12.748588999995263</v>
          </cell>
          <cell r="DE619">
            <v>0</v>
          </cell>
          <cell r="DF619">
            <v>0</v>
          </cell>
          <cell r="DG619">
            <v>0</v>
          </cell>
          <cell r="DH619">
            <v>0</v>
          </cell>
          <cell r="DI619">
            <v>0</v>
          </cell>
          <cell r="DJ619">
            <v>0</v>
          </cell>
          <cell r="DK619">
            <v>0</v>
          </cell>
          <cell r="DL619">
            <v>0</v>
          </cell>
          <cell r="DM619">
            <v>0</v>
          </cell>
          <cell r="DN619">
            <v>0</v>
          </cell>
          <cell r="DO619">
            <v>0</v>
          </cell>
          <cell r="DP619">
            <v>0</v>
          </cell>
          <cell r="DQ619">
            <v>0</v>
          </cell>
          <cell r="DR619">
            <v>0</v>
          </cell>
          <cell r="DS619">
            <v>0</v>
          </cell>
          <cell r="DT619">
            <v>0</v>
          </cell>
          <cell r="DU619">
            <v>0</v>
          </cell>
          <cell r="DV619">
            <v>0</v>
          </cell>
          <cell r="DW619">
            <v>0</v>
          </cell>
          <cell r="DX619">
            <v>0</v>
          </cell>
          <cell r="DY619">
            <v>0</v>
          </cell>
          <cell r="DZ619">
            <v>0</v>
          </cell>
          <cell r="EA619">
            <v>0</v>
          </cell>
          <cell r="EB619">
            <v>0</v>
          </cell>
          <cell r="EC619">
            <v>0</v>
          </cell>
          <cell r="ED619">
            <v>0</v>
          </cell>
        </row>
        <row r="620"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0.49794400000246242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0</v>
          </cell>
          <cell r="V620">
            <v>0</v>
          </cell>
          <cell r="W620">
            <v>0</v>
          </cell>
          <cell r="X620">
            <v>0</v>
          </cell>
          <cell r="Y620">
            <v>0</v>
          </cell>
          <cell r="Z620">
            <v>0</v>
          </cell>
          <cell r="AA620">
            <v>0</v>
          </cell>
          <cell r="AB620">
            <v>0</v>
          </cell>
          <cell r="AC620">
            <v>0</v>
          </cell>
          <cell r="AD620">
            <v>0</v>
          </cell>
          <cell r="AE620">
            <v>0</v>
          </cell>
          <cell r="AF620">
            <v>0</v>
          </cell>
          <cell r="AG620">
            <v>0</v>
          </cell>
          <cell r="AH620">
            <v>0</v>
          </cell>
          <cell r="AI620">
            <v>0</v>
          </cell>
          <cell r="AJ620">
            <v>0</v>
          </cell>
          <cell r="AK620">
            <v>0</v>
          </cell>
          <cell r="AL620">
            <v>0</v>
          </cell>
          <cell r="AM620">
            <v>0</v>
          </cell>
          <cell r="AN620">
            <v>0</v>
          </cell>
          <cell r="AO620">
            <v>0</v>
          </cell>
          <cell r="AP620">
            <v>0</v>
          </cell>
          <cell r="AQ620">
            <v>0</v>
          </cell>
          <cell r="AR620">
            <v>0</v>
          </cell>
          <cell r="AS620">
            <v>0</v>
          </cell>
          <cell r="AT620">
            <v>0</v>
          </cell>
          <cell r="AU620">
            <v>0</v>
          </cell>
          <cell r="AV620">
            <v>0</v>
          </cell>
          <cell r="AW620">
            <v>0</v>
          </cell>
          <cell r="AX620">
            <v>0</v>
          </cell>
          <cell r="AY620">
            <v>0</v>
          </cell>
          <cell r="AZ620">
            <v>0</v>
          </cell>
          <cell r="BA620">
            <v>0</v>
          </cell>
          <cell r="BB620">
            <v>0</v>
          </cell>
          <cell r="BC620">
            <v>0</v>
          </cell>
          <cell r="BD620">
            <v>0</v>
          </cell>
          <cell r="BE620">
            <v>0</v>
          </cell>
          <cell r="BF620">
            <v>0</v>
          </cell>
          <cell r="BG620">
            <v>0</v>
          </cell>
          <cell r="BH620">
            <v>0</v>
          </cell>
          <cell r="BI620">
            <v>0</v>
          </cell>
          <cell r="BJ620">
            <v>0</v>
          </cell>
          <cell r="BK620">
            <v>0</v>
          </cell>
          <cell r="BL620">
            <v>0</v>
          </cell>
          <cell r="BM620">
            <v>0</v>
          </cell>
          <cell r="BN620">
            <v>0</v>
          </cell>
          <cell r="BO620">
            <v>0</v>
          </cell>
          <cell r="BP620">
            <v>0</v>
          </cell>
          <cell r="BQ620">
            <v>0</v>
          </cell>
          <cell r="BR620">
            <v>0</v>
          </cell>
          <cell r="BS620">
            <v>0</v>
          </cell>
          <cell r="BT620">
            <v>0</v>
          </cell>
          <cell r="BU620">
            <v>0</v>
          </cell>
          <cell r="BV620">
            <v>0</v>
          </cell>
          <cell r="BW620">
            <v>0</v>
          </cell>
          <cell r="BX620">
            <v>0</v>
          </cell>
          <cell r="BY620">
            <v>0</v>
          </cell>
          <cell r="BZ620">
            <v>0</v>
          </cell>
          <cell r="CA620">
            <v>0</v>
          </cell>
          <cell r="CB620">
            <v>0</v>
          </cell>
          <cell r="CC620">
            <v>0</v>
          </cell>
          <cell r="CD620">
            <v>0</v>
          </cell>
          <cell r="CE620">
            <v>0</v>
          </cell>
          <cell r="CF620">
            <v>0</v>
          </cell>
          <cell r="CG620">
            <v>0</v>
          </cell>
          <cell r="CH620">
            <v>0</v>
          </cell>
          <cell r="CI620">
            <v>0</v>
          </cell>
          <cell r="CJ620">
            <v>0</v>
          </cell>
          <cell r="CK620">
            <v>0</v>
          </cell>
          <cell r="CL620">
            <v>0</v>
          </cell>
          <cell r="CM620">
            <v>0</v>
          </cell>
          <cell r="CN620">
            <v>0</v>
          </cell>
          <cell r="CO620">
            <v>0</v>
          </cell>
          <cell r="CP620">
            <v>0</v>
          </cell>
          <cell r="CQ620">
            <v>0</v>
          </cell>
          <cell r="CR620">
            <v>0</v>
          </cell>
          <cell r="CS620">
            <v>0</v>
          </cell>
          <cell r="CT620">
            <v>0</v>
          </cell>
          <cell r="CU620">
            <v>0</v>
          </cell>
          <cell r="CV620">
            <v>0</v>
          </cell>
          <cell r="CW620">
            <v>0</v>
          </cell>
          <cell r="CX620">
            <v>0</v>
          </cell>
          <cell r="CY620">
            <v>0</v>
          </cell>
          <cell r="CZ620">
            <v>0</v>
          </cell>
          <cell r="DA620">
            <v>0</v>
          </cell>
          <cell r="DB620">
            <v>0</v>
          </cell>
          <cell r="DC620">
            <v>0</v>
          </cell>
          <cell r="DD620">
            <v>0</v>
          </cell>
          <cell r="DE620">
            <v>0</v>
          </cell>
          <cell r="DF620">
            <v>0</v>
          </cell>
          <cell r="DG620">
            <v>0</v>
          </cell>
          <cell r="DH620">
            <v>0</v>
          </cell>
          <cell r="DI620">
            <v>0</v>
          </cell>
          <cell r="DJ620">
            <v>0</v>
          </cell>
          <cell r="DK620">
            <v>0</v>
          </cell>
          <cell r="DL620">
            <v>0</v>
          </cell>
          <cell r="DM620">
            <v>0</v>
          </cell>
          <cell r="DN620">
            <v>0</v>
          </cell>
          <cell r="DO620">
            <v>0</v>
          </cell>
          <cell r="DP620">
            <v>0</v>
          </cell>
          <cell r="DQ620">
            <v>0</v>
          </cell>
          <cell r="DR620">
            <v>0</v>
          </cell>
          <cell r="DS620">
            <v>0</v>
          </cell>
          <cell r="DT620">
            <v>0</v>
          </cell>
          <cell r="DU620">
            <v>0</v>
          </cell>
          <cell r="DV620">
            <v>0</v>
          </cell>
          <cell r="DW620">
            <v>0</v>
          </cell>
          <cell r="DX620">
            <v>0</v>
          </cell>
          <cell r="DY620">
            <v>0</v>
          </cell>
          <cell r="DZ620">
            <v>0</v>
          </cell>
          <cell r="EA620">
            <v>0</v>
          </cell>
          <cell r="EB620">
            <v>0</v>
          </cell>
          <cell r="EC620">
            <v>0</v>
          </cell>
          <cell r="ED620">
            <v>0</v>
          </cell>
        </row>
        <row r="621">
          <cell r="F621">
            <v>11.610715900002106</v>
          </cell>
          <cell r="G621">
            <v>2.2296957200014731</v>
          </cell>
          <cell r="H621">
            <v>2.1471195000049192</v>
          </cell>
          <cell r="I621">
            <v>2.8220589999982622</v>
          </cell>
          <cell r="J621">
            <v>-18.495622200000071</v>
          </cell>
          <cell r="K621">
            <v>1.7113590000008116</v>
          </cell>
          <cell r="L621">
            <v>0.55001569999876665</v>
          </cell>
          <cell r="M621">
            <v>2.5351000000009662</v>
          </cell>
          <cell r="N621">
            <v>87.183811999999307</v>
          </cell>
          <cell r="O621">
            <v>7.7348339999989548</v>
          </cell>
          <cell r="P621">
            <v>-8.701984999999695</v>
          </cell>
          <cell r="Q621">
            <v>0.68585799999709707</v>
          </cell>
          <cell r="R621">
            <v>0.6380826699314639</v>
          </cell>
          <cell r="S621">
            <v>-8.1105720000050496</v>
          </cell>
          <cell r="T621">
            <v>8.5888180000038119</v>
          </cell>
          <cell r="U621">
            <v>-19.904779000004055</v>
          </cell>
          <cell r="V621">
            <v>-4.4490990000012971</v>
          </cell>
          <cell r="W621">
            <v>13.459365369999432</v>
          </cell>
          <cell r="X621">
            <v>4.4743637999999919</v>
          </cell>
          <cell r="Y621">
            <v>0.52547700000286568</v>
          </cell>
          <cell r="Z621">
            <v>-9.1614709999994375</v>
          </cell>
          <cell r="AA621">
            <v>1.1287950000005367</v>
          </cell>
          <cell r="AB621">
            <v>3.9698779999998806</v>
          </cell>
          <cell r="AC621">
            <v>11.142647499997111</v>
          </cell>
          <cell r="AD621">
            <v>-1.0253410000004806</v>
          </cell>
          <cell r="AE621">
            <v>88.889042639988475</v>
          </cell>
          <cell r="AF621">
            <v>0.73426299999846378</v>
          </cell>
          <cell r="AG621">
            <v>0.89979300000413787</v>
          </cell>
          <cell r="AH621">
            <v>97.526073399996676</v>
          </cell>
          <cell r="AI621">
            <v>-16.438475999999355</v>
          </cell>
          <cell r="AJ621">
            <v>1.0168478599989612</v>
          </cell>
          <cell r="AK621">
            <v>2.1319902999966871</v>
          </cell>
          <cell r="AL621">
            <v>1.1456244799992419</v>
          </cell>
          <cell r="AM621">
            <v>1.0620399999970687</v>
          </cell>
          <cell r="AN621">
            <v>15.682010799999262</v>
          </cell>
          <cell r="AO621">
            <v>-10.905821000000287</v>
          </cell>
          <cell r="AP621">
            <v>-3.9653031999987434</v>
          </cell>
          <cell r="AQ621">
            <v>0</v>
          </cell>
          <cell r="AR621">
            <v>27.003455285041127</v>
          </cell>
          <cell r="AS621">
            <v>0</v>
          </cell>
          <cell r="AT621">
            <v>0</v>
          </cell>
          <cell r="AU621">
            <v>0</v>
          </cell>
          <cell r="AV621">
            <v>2.0555420000018785</v>
          </cell>
          <cell r="AW621">
            <v>0</v>
          </cell>
          <cell r="AX621">
            <v>47.637574500000483</v>
          </cell>
          <cell r="AY621">
            <v>-13.98833299999751</v>
          </cell>
          <cell r="AZ621">
            <v>0</v>
          </cell>
          <cell r="BA621">
            <v>1.0050859000002674</v>
          </cell>
          <cell r="BB621">
            <v>-9.7064141150040086</v>
          </cell>
          <cell r="BC621">
            <v>0</v>
          </cell>
          <cell r="BD621">
            <v>0</v>
          </cell>
          <cell r="BE621">
            <v>3.8791429999982938</v>
          </cell>
          <cell r="BF621">
            <v>0</v>
          </cell>
          <cell r="BG621">
            <v>0</v>
          </cell>
          <cell r="BH621">
            <v>0</v>
          </cell>
          <cell r="BI621">
            <v>3.6188929999989341</v>
          </cell>
          <cell r="BJ621">
            <v>0</v>
          </cell>
          <cell r="BK621">
            <v>0.26024999999935972</v>
          </cell>
          <cell r="BL621">
            <v>0</v>
          </cell>
          <cell r="BM621">
            <v>0</v>
          </cell>
          <cell r="BN621">
            <v>0</v>
          </cell>
          <cell r="BO621">
            <v>0</v>
          </cell>
          <cell r="BP621">
            <v>0</v>
          </cell>
          <cell r="BQ621">
            <v>0</v>
          </cell>
          <cell r="BR621">
            <v>4.3806732999510132</v>
          </cell>
          <cell r="BS621">
            <v>0</v>
          </cell>
          <cell r="BT621">
            <v>0</v>
          </cell>
          <cell r="BU621">
            <v>0.59332799999538111</v>
          </cell>
          <cell r="BV621">
            <v>2.5580212999993819</v>
          </cell>
          <cell r="BW621">
            <v>0.53653399999893736</v>
          </cell>
          <cell r="BX621">
            <v>0</v>
          </cell>
          <cell r="BY621">
            <v>0</v>
          </cell>
          <cell r="BZ621">
            <v>0</v>
          </cell>
          <cell r="CA621">
            <v>0</v>
          </cell>
          <cell r="CB621">
            <v>0.69278999999369262</v>
          </cell>
          <cell r="CC621">
            <v>0</v>
          </cell>
          <cell r="CD621">
            <v>0</v>
          </cell>
          <cell r="CE621">
            <v>51.339752499945462</v>
          </cell>
          <cell r="CF621">
            <v>0</v>
          </cell>
          <cell r="CG621">
            <v>0</v>
          </cell>
          <cell r="CH621">
            <v>0</v>
          </cell>
          <cell r="CI621">
            <v>0</v>
          </cell>
          <cell r="CJ621">
            <v>0</v>
          </cell>
          <cell r="CK621">
            <v>0</v>
          </cell>
          <cell r="CL621">
            <v>49.494095000001835</v>
          </cell>
          <cell r="CM621">
            <v>0</v>
          </cell>
          <cell r="CN621">
            <v>1.5798374999976659</v>
          </cell>
          <cell r="CO621">
            <v>0.2658199999932549</v>
          </cell>
          <cell r="CP621">
            <v>0</v>
          </cell>
          <cell r="CQ621">
            <v>0</v>
          </cell>
          <cell r="CR621">
            <v>334.18797100003576</v>
          </cell>
          <cell r="CS621">
            <v>0</v>
          </cell>
          <cell r="CT621">
            <v>0</v>
          </cell>
          <cell r="CU621">
            <v>0</v>
          </cell>
          <cell r="CV621">
            <v>0</v>
          </cell>
          <cell r="CW621">
            <v>0</v>
          </cell>
          <cell r="CX621">
            <v>0</v>
          </cell>
          <cell r="CY621">
            <v>333.47798499999772</v>
          </cell>
          <cell r="CZ621">
            <v>0</v>
          </cell>
          <cell r="DA621">
            <v>0.56392499999856227</v>
          </cell>
          <cell r="DB621">
            <v>0.14606100000673905</v>
          </cell>
          <cell r="DC621">
            <v>0</v>
          </cell>
          <cell r="DD621">
            <v>0</v>
          </cell>
          <cell r="DE621">
            <v>0</v>
          </cell>
          <cell r="DF621">
            <v>0</v>
          </cell>
          <cell r="DG621">
            <v>0</v>
          </cell>
          <cell r="DH621">
            <v>0</v>
          </cell>
          <cell r="DI621">
            <v>0</v>
          </cell>
          <cell r="DJ621">
            <v>0</v>
          </cell>
          <cell r="DK621">
            <v>0</v>
          </cell>
          <cell r="DL621">
            <v>0</v>
          </cell>
          <cell r="DM621">
            <v>0</v>
          </cell>
          <cell r="DN621">
            <v>0</v>
          </cell>
          <cell r="DO621">
            <v>0</v>
          </cell>
          <cell r="DP621">
            <v>0</v>
          </cell>
          <cell r="DQ621">
            <v>0</v>
          </cell>
          <cell r="DR621">
            <v>0</v>
          </cell>
          <cell r="DS621">
            <v>0</v>
          </cell>
          <cell r="DT621">
            <v>0</v>
          </cell>
          <cell r="DU621">
            <v>0</v>
          </cell>
          <cell r="DV621">
            <v>0</v>
          </cell>
          <cell r="DW621">
            <v>0</v>
          </cell>
          <cell r="DX621">
            <v>0</v>
          </cell>
          <cell r="DY621">
            <v>0</v>
          </cell>
          <cell r="DZ621">
            <v>0</v>
          </cell>
          <cell r="EA621">
            <v>0</v>
          </cell>
          <cell r="EB621">
            <v>0</v>
          </cell>
          <cell r="EC621">
            <v>0</v>
          </cell>
          <cell r="ED621">
            <v>0</v>
          </cell>
        </row>
        <row r="622">
          <cell r="F622">
            <v>-9.1922701999974379</v>
          </cell>
          <cell r="G622">
            <v>2.0342089999994641</v>
          </cell>
          <cell r="H622">
            <v>6.7640000001119915E-2</v>
          </cell>
          <cell r="I622">
            <v>-9.1099223000001075</v>
          </cell>
          <cell r="J622">
            <v>43.392468100000769</v>
          </cell>
          <cell r="K622">
            <v>5.0283900000067661E-2</v>
          </cell>
          <cell r="L622">
            <v>0</v>
          </cell>
          <cell r="M622">
            <v>0</v>
          </cell>
          <cell r="N622">
            <v>1.3242574999985663</v>
          </cell>
          <cell r="O622">
            <v>0.68344599999909406</v>
          </cell>
          <cell r="P622">
            <v>0.92700300000069547</v>
          </cell>
          <cell r="Q622">
            <v>-4.388099998323014E-3</v>
          </cell>
          <cell r="R622">
            <v>73.843361200008076</v>
          </cell>
          <cell r="S622">
            <v>23.750510000001668</v>
          </cell>
          <cell r="T622">
            <v>13.178567999999359</v>
          </cell>
          <cell r="U622">
            <v>12.165839699999196</v>
          </cell>
          <cell r="V622">
            <v>0</v>
          </cell>
          <cell r="W622">
            <v>0.9505219999991823</v>
          </cell>
          <cell r="X622">
            <v>0.97388300000056915</v>
          </cell>
          <cell r="Y622">
            <v>0</v>
          </cell>
          <cell r="Z622">
            <v>0</v>
          </cell>
          <cell r="AA622">
            <v>0.48177410000062082</v>
          </cell>
          <cell r="AB622">
            <v>21.680382999998983</v>
          </cell>
          <cell r="AC622">
            <v>0.25560799999948358</v>
          </cell>
          <cell r="AD622">
            <v>0.40627339999991818</v>
          </cell>
          <cell r="AE622">
            <v>0.75241260000620969</v>
          </cell>
          <cell r="AF622">
            <v>0.54642699999749311</v>
          </cell>
          <cell r="AG622">
            <v>0.89689200000066194</v>
          </cell>
          <cell r="AH622">
            <v>3.1111087999997835</v>
          </cell>
          <cell r="AI622">
            <v>-6.6458507999996073</v>
          </cell>
          <cell r="AJ622">
            <v>0.8657710000006773</v>
          </cell>
          <cell r="AK622">
            <v>0</v>
          </cell>
          <cell r="AL622">
            <v>0</v>
          </cell>
          <cell r="AM622">
            <v>0</v>
          </cell>
          <cell r="AN622">
            <v>0.75817660000029719</v>
          </cell>
          <cell r="AO622">
            <v>1.1500940000005357</v>
          </cell>
          <cell r="AP622">
            <v>6.9793999999092193E-2</v>
          </cell>
          <cell r="AQ622">
            <v>0</v>
          </cell>
          <cell r="AR622">
            <v>53.730985089961905</v>
          </cell>
          <cell r="AS622">
            <v>0</v>
          </cell>
          <cell r="AT622">
            <v>0</v>
          </cell>
          <cell r="AU622">
            <v>0</v>
          </cell>
          <cell r="AV622">
            <v>1.9506530899998324</v>
          </cell>
          <cell r="AW622">
            <v>0</v>
          </cell>
          <cell r="AX622">
            <v>50.649678499999936</v>
          </cell>
          <cell r="AY622">
            <v>0</v>
          </cell>
          <cell r="AZ622">
            <v>0</v>
          </cell>
          <cell r="BA622">
            <v>1.130653500000335</v>
          </cell>
          <cell r="BB622">
            <v>0</v>
          </cell>
          <cell r="BC622">
            <v>0</v>
          </cell>
          <cell r="BD622">
            <v>0</v>
          </cell>
          <cell r="BE622">
            <v>12.913197100016987</v>
          </cell>
          <cell r="BF622">
            <v>0</v>
          </cell>
          <cell r="BG622">
            <v>0</v>
          </cell>
          <cell r="BH622">
            <v>0</v>
          </cell>
          <cell r="BI622">
            <v>1.1813113999996858</v>
          </cell>
          <cell r="BJ622">
            <v>-2.5940112999996927</v>
          </cell>
          <cell r="BK622">
            <v>0</v>
          </cell>
          <cell r="BL622">
            <v>0.96986999999990076</v>
          </cell>
          <cell r="BM622">
            <v>0</v>
          </cell>
          <cell r="BN622">
            <v>13.227171000000453</v>
          </cell>
          <cell r="BO622">
            <v>0.12885600000117847</v>
          </cell>
          <cell r="BP622">
            <v>0</v>
          </cell>
          <cell r="BQ622">
            <v>0</v>
          </cell>
          <cell r="BR622">
            <v>-17.703709300025366</v>
          </cell>
          <cell r="BS622">
            <v>0</v>
          </cell>
          <cell r="BT622">
            <v>0</v>
          </cell>
          <cell r="BU622">
            <v>0</v>
          </cell>
          <cell r="BV622">
            <v>0</v>
          </cell>
          <cell r="BW622">
            <v>-18.537635999999111</v>
          </cell>
          <cell r="BX622">
            <v>0.83392669999921054</v>
          </cell>
          <cell r="BY622">
            <v>0</v>
          </cell>
          <cell r="BZ622">
            <v>0</v>
          </cell>
          <cell r="CA622">
            <v>0</v>
          </cell>
          <cell r="CB622">
            <v>0</v>
          </cell>
          <cell r="CC622">
            <v>0</v>
          </cell>
          <cell r="CD622">
            <v>0</v>
          </cell>
          <cell r="CE622">
            <v>72.187171300000045</v>
          </cell>
          <cell r="CF622">
            <v>0</v>
          </cell>
          <cell r="CG622">
            <v>0</v>
          </cell>
          <cell r="CH622">
            <v>0</v>
          </cell>
          <cell r="CI622">
            <v>0</v>
          </cell>
          <cell r="CJ622">
            <v>0</v>
          </cell>
          <cell r="CK622">
            <v>0</v>
          </cell>
          <cell r="CL622">
            <v>71.123142000000371</v>
          </cell>
          <cell r="CM622">
            <v>0.42173730000013165</v>
          </cell>
          <cell r="CN622">
            <v>0.6422919999986334</v>
          </cell>
          <cell r="CO622">
            <v>0</v>
          </cell>
          <cell r="CP622">
            <v>0</v>
          </cell>
          <cell r="CQ622">
            <v>0</v>
          </cell>
          <cell r="CR622">
            <v>1.3838579999865033</v>
          </cell>
          <cell r="CS622">
            <v>0</v>
          </cell>
          <cell r="CT622">
            <v>0</v>
          </cell>
          <cell r="CU622">
            <v>0</v>
          </cell>
          <cell r="CV622">
            <v>0.247269999999844</v>
          </cell>
          <cell r="CW622">
            <v>0</v>
          </cell>
          <cell r="CX622">
            <v>0</v>
          </cell>
          <cell r="CY622">
            <v>0</v>
          </cell>
          <cell r="CZ622">
            <v>0.18203700000049139</v>
          </cell>
          <cell r="DA622">
            <v>0.63488099999995029</v>
          </cell>
          <cell r="DB622">
            <v>0.31966999999895052</v>
          </cell>
          <cell r="DC622">
            <v>0</v>
          </cell>
          <cell r="DD622">
            <v>0</v>
          </cell>
          <cell r="DE622">
            <v>0</v>
          </cell>
          <cell r="DF622">
            <v>0</v>
          </cell>
          <cell r="DG622">
            <v>0</v>
          </cell>
          <cell r="DH622">
            <v>0</v>
          </cell>
          <cell r="DI622">
            <v>0</v>
          </cell>
          <cell r="DJ622">
            <v>0</v>
          </cell>
          <cell r="DK622">
            <v>0</v>
          </cell>
          <cell r="DL622">
            <v>0</v>
          </cell>
          <cell r="DM622">
            <v>0</v>
          </cell>
          <cell r="DN622">
            <v>0</v>
          </cell>
          <cell r="DO622">
            <v>0</v>
          </cell>
          <cell r="DP622">
            <v>0</v>
          </cell>
          <cell r="DQ622">
            <v>0</v>
          </cell>
          <cell r="DR622">
            <v>0</v>
          </cell>
          <cell r="DS622">
            <v>0</v>
          </cell>
          <cell r="DT622">
            <v>0</v>
          </cell>
          <cell r="DU622">
            <v>0</v>
          </cell>
          <cell r="DV622">
            <v>0</v>
          </cell>
          <cell r="DW622">
            <v>0</v>
          </cell>
          <cell r="DX622">
            <v>0</v>
          </cell>
          <cell r="DY622">
            <v>0</v>
          </cell>
          <cell r="DZ622">
            <v>0</v>
          </cell>
          <cell r="EA622">
            <v>0</v>
          </cell>
          <cell r="EB622">
            <v>0</v>
          </cell>
          <cell r="EC622">
            <v>0</v>
          </cell>
          <cell r="ED622">
            <v>0</v>
          </cell>
        </row>
        <row r="623">
          <cell r="F623">
            <v>2.0255180000021937</v>
          </cell>
          <cell r="G623">
            <v>-41.618211600001814</v>
          </cell>
          <cell r="H623">
            <v>0.48715599999559345</v>
          </cell>
          <cell r="I623">
            <v>-1.2205274000007194</v>
          </cell>
          <cell r="J623">
            <v>13.81026539999948</v>
          </cell>
          <cell r="K623">
            <v>10.74757210000098</v>
          </cell>
          <cell r="L623">
            <v>0</v>
          </cell>
          <cell r="M623">
            <v>0.29659200000241981</v>
          </cell>
          <cell r="N623">
            <v>2.8060584999984712</v>
          </cell>
          <cell r="O623">
            <v>1.703526299999794</v>
          </cell>
          <cell r="P623">
            <v>0.93566199999986566</v>
          </cell>
          <cell r="Q623">
            <v>4.2876414000056684</v>
          </cell>
          <cell r="R623">
            <v>57.726728299981914</v>
          </cell>
          <cell r="S623">
            <v>0.4785489999994752</v>
          </cell>
          <cell r="T623">
            <v>4.6455989999994927</v>
          </cell>
          <cell r="U623">
            <v>30.212210400000913</v>
          </cell>
          <cell r="V623">
            <v>5.6938104399996519</v>
          </cell>
          <cell r="W623">
            <v>-1.4872415999961959</v>
          </cell>
          <cell r="X623">
            <v>-7.2558485999979894</v>
          </cell>
          <cell r="Y623">
            <v>0.69987400000172784</v>
          </cell>
          <cell r="Z623">
            <v>2.5024732000019867</v>
          </cell>
          <cell r="AA623">
            <v>9.5564519999970798</v>
          </cell>
          <cell r="AB623">
            <v>10.311952259995451</v>
          </cell>
          <cell r="AC623">
            <v>2.0929701999993995</v>
          </cell>
          <cell r="AD623">
            <v>0.2759280000027502</v>
          </cell>
          <cell r="AE623">
            <v>2.3637706399313174</v>
          </cell>
          <cell r="AF623">
            <v>0.13096500000392552</v>
          </cell>
          <cell r="AG623">
            <v>1.9579369999992196</v>
          </cell>
          <cell r="AH623">
            <v>15.720162799996615</v>
          </cell>
          <cell r="AI623">
            <v>-8.4984719999993104</v>
          </cell>
          <cell r="AJ623">
            <v>1.4301300000006449</v>
          </cell>
          <cell r="AK623">
            <v>1.2947289999974601</v>
          </cell>
          <cell r="AL623">
            <v>0.52981183999872883</v>
          </cell>
          <cell r="AM623">
            <v>0</v>
          </cell>
          <cell r="AN623">
            <v>4.0217169999996258</v>
          </cell>
          <cell r="AO623">
            <v>-2.9298170000001846</v>
          </cell>
          <cell r="AP623">
            <v>-12.590849000000162</v>
          </cell>
          <cell r="AQ623">
            <v>1.2974560000002384</v>
          </cell>
          <cell r="AR623">
            <v>16.868922340043355</v>
          </cell>
          <cell r="AS623">
            <v>0</v>
          </cell>
          <cell r="AT623">
            <v>0</v>
          </cell>
          <cell r="AU623">
            <v>-12.247271000003821</v>
          </cell>
          <cell r="AV623">
            <v>4.8958358399977442</v>
          </cell>
          <cell r="AW623">
            <v>-20.976723699997819</v>
          </cell>
          <cell r="AX623">
            <v>57.122625199997856</v>
          </cell>
          <cell r="AY623">
            <v>0.20577799999955459</v>
          </cell>
          <cell r="AZ623">
            <v>0</v>
          </cell>
          <cell r="BA623">
            <v>0.41917800000010175</v>
          </cell>
          <cell r="BB623">
            <v>-12.550500000001193</v>
          </cell>
          <cell r="BC623">
            <v>0</v>
          </cell>
          <cell r="BD623">
            <v>0</v>
          </cell>
          <cell r="BE623">
            <v>36.463861400028691</v>
          </cell>
          <cell r="BF623">
            <v>0</v>
          </cell>
          <cell r="BG623">
            <v>0</v>
          </cell>
          <cell r="BH623">
            <v>1.4079971999999543</v>
          </cell>
          <cell r="BI623">
            <v>0</v>
          </cell>
          <cell r="BJ623">
            <v>0.43140999999741325</v>
          </cell>
          <cell r="BK623">
            <v>0</v>
          </cell>
          <cell r="BL623">
            <v>0</v>
          </cell>
          <cell r="BM623">
            <v>0</v>
          </cell>
          <cell r="BN623">
            <v>34.125969200002146</v>
          </cell>
          <cell r="BO623">
            <v>0.49848500000007334</v>
          </cell>
          <cell r="BP623">
            <v>0</v>
          </cell>
          <cell r="BQ623">
            <v>0</v>
          </cell>
          <cell r="BR623">
            <v>-94.913904699962586</v>
          </cell>
          <cell r="BS623">
            <v>0</v>
          </cell>
          <cell r="BT623">
            <v>0</v>
          </cell>
          <cell r="BU623">
            <v>0</v>
          </cell>
          <cell r="BV623">
            <v>3.0151373000007879</v>
          </cell>
          <cell r="BW623">
            <v>-98.608377000000473</v>
          </cell>
          <cell r="BX623">
            <v>0.84330199999749311</v>
          </cell>
          <cell r="BY623">
            <v>0</v>
          </cell>
          <cell r="BZ623">
            <v>0.90837000000101398</v>
          </cell>
          <cell r="CA623">
            <v>-1.0723369999977876</v>
          </cell>
          <cell r="CB623">
            <v>0</v>
          </cell>
          <cell r="CC623">
            <v>0</v>
          </cell>
          <cell r="CD623">
            <v>0</v>
          </cell>
          <cell r="CE623">
            <v>105.92555429995991</v>
          </cell>
          <cell r="CF623">
            <v>0</v>
          </cell>
          <cell r="CG623">
            <v>0</v>
          </cell>
          <cell r="CH623">
            <v>0</v>
          </cell>
          <cell r="CI623">
            <v>2.4886189999997441</v>
          </cell>
          <cell r="CJ623">
            <v>0.48256299999775365</v>
          </cell>
          <cell r="CK623">
            <v>0.90627399999721092</v>
          </cell>
          <cell r="CL623">
            <v>100.83949299999949</v>
          </cell>
          <cell r="CM623">
            <v>0</v>
          </cell>
          <cell r="CN623">
            <v>0.24097930000061751</v>
          </cell>
          <cell r="CO623">
            <v>0.96762600000147359</v>
          </cell>
          <cell r="CP623">
            <v>0</v>
          </cell>
          <cell r="CQ623">
            <v>0</v>
          </cell>
          <cell r="CR623">
            <v>-52.686340299958829</v>
          </cell>
          <cell r="CS623">
            <v>0</v>
          </cell>
          <cell r="CT623">
            <v>0</v>
          </cell>
          <cell r="CU623">
            <v>0</v>
          </cell>
          <cell r="CV623">
            <v>0</v>
          </cell>
          <cell r="CW623">
            <v>0.17898499999864725</v>
          </cell>
          <cell r="CX623">
            <v>0</v>
          </cell>
          <cell r="CY623">
            <v>-56.817893499999627</v>
          </cell>
          <cell r="CZ623">
            <v>1.1661862000000838</v>
          </cell>
          <cell r="DA623">
            <v>1.8151790000010806</v>
          </cell>
          <cell r="DB623">
            <v>0.97120300000096904</v>
          </cell>
          <cell r="DC623">
            <v>0</v>
          </cell>
          <cell r="DD623">
            <v>0</v>
          </cell>
          <cell r="DE623">
            <v>0</v>
          </cell>
          <cell r="DF623">
            <v>0</v>
          </cell>
          <cell r="DG623">
            <v>0</v>
          </cell>
          <cell r="DH623">
            <v>0</v>
          </cell>
          <cell r="DI623">
            <v>0</v>
          </cell>
          <cell r="DJ623">
            <v>0</v>
          </cell>
          <cell r="DK623">
            <v>0</v>
          </cell>
          <cell r="DL623">
            <v>0</v>
          </cell>
          <cell r="DM623">
            <v>0</v>
          </cell>
          <cell r="DN623">
            <v>0</v>
          </cell>
          <cell r="DO623">
            <v>0</v>
          </cell>
          <cell r="DP623">
            <v>0</v>
          </cell>
          <cell r="DQ623">
            <v>0</v>
          </cell>
          <cell r="DR623">
            <v>0</v>
          </cell>
          <cell r="DS623">
            <v>0</v>
          </cell>
          <cell r="DT623">
            <v>0</v>
          </cell>
          <cell r="DU623">
            <v>0</v>
          </cell>
          <cell r="DV623">
            <v>0</v>
          </cell>
          <cell r="DW623">
            <v>0</v>
          </cell>
          <cell r="DX623">
            <v>0</v>
          </cell>
          <cell r="DY623">
            <v>0</v>
          </cell>
          <cell r="DZ623">
            <v>0</v>
          </cell>
          <cell r="EA623">
            <v>0</v>
          </cell>
          <cell r="EB623">
            <v>0</v>
          </cell>
          <cell r="EC623">
            <v>0</v>
          </cell>
          <cell r="ED623">
            <v>0</v>
          </cell>
        </row>
        <row r="624">
          <cell r="F624">
            <v>0</v>
          </cell>
          <cell r="G624">
            <v>1.3810923700002604</v>
          </cell>
          <cell r="H624">
            <v>-9.665833199998815</v>
          </cell>
          <cell r="I624">
            <v>0</v>
          </cell>
          <cell r="J624">
            <v>9.4183194000006552</v>
          </cell>
          <cell r="K624">
            <v>0</v>
          </cell>
          <cell r="L624">
            <v>0.18576099999972939</v>
          </cell>
          <cell r="M624">
            <v>0</v>
          </cell>
          <cell r="N624">
            <v>0</v>
          </cell>
          <cell r="O624">
            <v>0</v>
          </cell>
          <cell r="P624">
            <v>0.83312455000123009</v>
          </cell>
          <cell r="Q624">
            <v>0</v>
          </cell>
          <cell r="R624">
            <v>38.10108117001073</v>
          </cell>
          <cell r="S624">
            <v>0.17485200000010082</v>
          </cell>
          <cell r="T624">
            <v>-9.3765149000009842</v>
          </cell>
          <cell r="U624">
            <v>7.0065785000006144</v>
          </cell>
          <cell r="V624">
            <v>0</v>
          </cell>
          <cell r="W624">
            <v>5.2590378700006113</v>
          </cell>
          <cell r="X624">
            <v>0</v>
          </cell>
          <cell r="Y624">
            <v>0.70237799999995332</v>
          </cell>
          <cell r="Z624">
            <v>0</v>
          </cell>
          <cell r="AA624">
            <v>1.3305282999990595</v>
          </cell>
          <cell r="AB624">
            <v>32.447498399998949</v>
          </cell>
          <cell r="AC624">
            <v>0.55672299999969255</v>
          </cell>
          <cell r="AD624">
            <v>0</v>
          </cell>
          <cell r="AE624">
            <v>18.274752040000749</v>
          </cell>
          <cell r="AF624">
            <v>0</v>
          </cell>
          <cell r="AG624">
            <v>0.38279400000101305</v>
          </cell>
          <cell r="AH624">
            <v>0.65932140000040818</v>
          </cell>
          <cell r="AI624">
            <v>14.055129600001237</v>
          </cell>
          <cell r="AJ624">
            <v>0</v>
          </cell>
          <cell r="AK624">
            <v>1.1985050399998727</v>
          </cell>
          <cell r="AL624">
            <v>0</v>
          </cell>
          <cell r="AM624">
            <v>0.1694019999995362</v>
          </cell>
          <cell r="AN624">
            <v>1.167554999999993</v>
          </cell>
          <cell r="AO624">
            <v>0.64204500000050757</v>
          </cell>
          <cell r="AP624">
            <v>0</v>
          </cell>
          <cell r="AQ624">
            <v>0</v>
          </cell>
          <cell r="AR624">
            <v>43.104957900010049</v>
          </cell>
          <cell r="AS624">
            <v>0</v>
          </cell>
          <cell r="AT624">
            <v>0</v>
          </cell>
          <cell r="AU624">
            <v>0.55244900000070629</v>
          </cell>
          <cell r="AV624">
            <v>1.8737252999999328</v>
          </cell>
          <cell r="AW624">
            <v>-2.5682919999999285</v>
          </cell>
          <cell r="AX624">
            <v>43.247075600000244</v>
          </cell>
          <cell r="AY624">
            <v>0</v>
          </cell>
          <cell r="AZ624">
            <v>0</v>
          </cell>
          <cell r="BA624">
            <v>0</v>
          </cell>
          <cell r="BB624">
            <v>0</v>
          </cell>
          <cell r="BC624">
            <v>0</v>
          </cell>
          <cell r="BD624">
            <v>0</v>
          </cell>
          <cell r="BE624">
            <v>-9.3754327000060584</v>
          </cell>
          <cell r="BF624">
            <v>0</v>
          </cell>
          <cell r="BG624">
            <v>0</v>
          </cell>
          <cell r="BH624">
            <v>0</v>
          </cell>
          <cell r="BI624">
            <v>-10.757736699999441</v>
          </cell>
          <cell r="BJ624">
            <v>0</v>
          </cell>
          <cell r="BK624">
            <v>0.74003500000071654</v>
          </cell>
          <cell r="BL624">
            <v>0.41816000000017084</v>
          </cell>
          <cell r="BM624">
            <v>0</v>
          </cell>
          <cell r="BN624">
            <v>0</v>
          </cell>
          <cell r="BO624">
            <v>0.22410899999886169</v>
          </cell>
          <cell r="BP624">
            <v>0</v>
          </cell>
          <cell r="BQ624">
            <v>0</v>
          </cell>
          <cell r="BR624">
            <v>-55.795675999979721</v>
          </cell>
          <cell r="BS624">
            <v>0</v>
          </cell>
          <cell r="BT624">
            <v>0</v>
          </cell>
          <cell r="BU624">
            <v>0.67643800000041665</v>
          </cell>
          <cell r="BV624">
            <v>0.68082800000047428</v>
          </cell>
          <cell r="BW624">
            <v>-57.678694000000178</v>
          </cell>
          <cell r="BX624">
            <v>0.52575199999955657</v>
          </cell>
          <cell r="BY624">
            <v>0</v>
          </cell>
          <cell r="BZ624">
            <v>0</v>
          </cell>
          <cell r="CA624">
            <v>0</v>
          </cell>
          <cell r="CB624">
            <v>0</v>
          </cell>
          <cell r="CC624">
            <v>0</v>
          </cell>
          <cell r="CD624">
            <v>0</v>
          </cell>
          <cell r="CE624">
            <v>-0.97035849999519996</v>
          </cell>
          <cell r="CF624">
            <v>0</v>
          </cell>
          <cell r="CG624">
            <v>0</v>
          </cell>
          <cell r="CH624">
            <v>0</v>
          </cell>
          <cell r="CI624">
            <v>0</v>
          </cell>
          <cell r="CJ624">
            <v>0</v>
          </cell>
          <cell r="CK624">
            <v>0</v>
          </cell>
          <cell r="CL624">
            <v>-1.1169629999994868</v>
          </cell>
          <cell r="CM624">
            <v>0</v>
          </cell>
          <cell r="CN624">
            <v>0</v>
          </cell>
          <cell r="CO624">
            <v>0.14660449999973935</v>
          </cell>
          <cell r="CP624">
            <v>0</v>
          </cell>
          <cell r="CQ624">
            <v>0</v>
          </cell>
          <cell r="CR624">
            <v>24.640007659996627</v>
          </cell>
          <cell r="CS624">
            <v>0</v>
          </cell>
          <cell r="CT624">
            <v>0</v>
          </cell>
          <cell r="CU624">
            <v>0</v>
          </cell>
          <cell r="CV624">
            <v>0.66538906000096176</v>
          </cell>
          <cell r="CW624">
            <v>0.45288230000005569</v>
          </cell>
          <cell r="CX624">
            <v>0</v>
          </cell>
          <cell r="CY624">
            <v>23.521736300000157</v>
          </cell>
          <cell r="CZ624">
            <v>0</v>
          </cell>
          <cell r="DA624">
            <v>0</v>
          </cell>
          <cell r="DB624">
            <v>0</v>
          </cell>
          <cell r="DC624">
            <v>0</v>
          </cell>
          <cell r="DD624">
            <v>0</v>
          </cell>
          <cell r="DE624">
            <v>0</v>
          </cell>
          <cell r="DF624">
            <v>0</v>
          </cell>
          <cell r="DG624">
            <v>0</v>
          </cell>
          <cell r="DH624">
            <v>0</v>
          </cell>
          <cell r="DI624">
            <v>0</v>
          </cell>
          <cell r="DJ624">
            <v>0</v>
          </cell>
          <cell r="DK624">
            <v>0</v>
          </cell>
          <cell r="DL624">
            <v>0</v>
          </cell>
          <cell r="DM624">
            <v>0</v>
          </cell>
          <cell r="DN624">
            <v>0</v>
          </cell>
          <cell r="DO624">
            <v>0</v>
          </cell>
          <cell r="DP624">
            <v>0</v>
          </cell>
          <cell r="DQ624">
            <v>0</v>
          </cell>
          <cell r="DR624">
            <v>0</v>
          </cell>
          <cell r="DS624">
            <v>0</v>
          </cell>
          <cell r="DT624">
            <v>0</v>
          </cell>
          <cell r="DU624">
            <v>0</v>
          </cell>
          <cell r="DV624">
            <v>0</v>
          </cell>
          <cell r="DW624">
            <v>0</v>
          </cell>
          <cell r="DX624">
            <v>0</v>
          </cell>
          <cell r="DY624">
            <v>0</v>
          </cell>
          <cell r="DZ624">
            <v>0</v>
          </cell>
          <cell r="EA624">
            <v>0</v>
          </cell>
          <cell r="EB624">
            <v>0</v>
          </cell>
          <cell r="EC624">
            <v>0</v>
          </cell>
          <cell r="ED624">
            <v>0</v>
          </cell>
        </row>
        <row r="625">
          <cell r="F625">
            <v>0</v>
          </cell>
          <cell r="G625">
            <v>0</v>
          </cell>
          <cell r="H625">
            <v>0.44847700000173063</v>
          </cell>
          <cell r="I625">
            <v>0</v>
          </cell>
          <cell r="J625">
            <v>0</v>
          </cell>
          <cell r="K625">
            <v>0</v>
          </cell>
          <cell r="L625">
            <v>2.430303000001004</v>
          </cell>
          <cell r="M625">
            <v>0.33187000000179978</v>
          </cell>
          <cell r="N625">
            <v>0</v>
          </cell>
          <cell r="O625">
            <v>-28.643291000000318</v>
          </cell>
          <cell r="P625">
            <v>6.3270000002376037E-2</v>
          </cell>
          <cell r="Q625">
            <v>0</v>
          </cell>
          <cell r="R625">
            <v>1.813371000054758</v>
          </cell>
          <cell r="S625">
            <v>0</v>
          </cell>
          <cell r="T625">
            <v>0</v>
          </cell>
          <cell r="U625">
            <v>0</v>
          </cell>
          <cell r="V625">
            <v>0</v>
          </cell>
          <cell r="W625">
            <v>0</v>
          </cell>
          <cell r="X625">
            <v>0</v>
          </cell>
          <cell r="Y625">
            <v>21.406052999998792</v>
          </cell>
          <cell r="Z625">
            <v>0</v>
          </cell>
          <cell r="AA625">
            <v>-19.592681999998604</v>
          </cell>
          <cell r="AB625">
            <v>0</v>
          </cell>
          <cell r="AC625">
            <v>0</v>
          </cell>
          <cell r="AD625">
            <v>0</v>
          </cell>
          <cell r="AE625">
            <v>-2.2699589999974705</v>
          </cell>
          <cell r="AF625">
            <v>0</v>
          </cell>
          <cell r="AG625">
            <v>0</v>
          </cell>
          <cell r="AH625">
            <v>0</v>
          </cell>
          <cell r="AI625">
            <v>0</v>
          </cell>
          <cell r="AJ625">
            <v>0</v>
          </cell>
          <cell r="AK625">
            <v>0</v>
          </cell>
          <cell r="AL625">
            <v>0.17834399999992456</v>
          </cell>
          <cell r="AM625">
            <v>-2.6456910000015341</v>
          </cell>
          <cell r="AN625">
            <v>0.19738800000050105</v>
          </cell>
          <cell r="AO625">
            <v>0</v>
          </cell>
          <cell r="AP625">
            <v>0</v>
          </cell>
          <cell r="AQ625">
            <v>0</v>
          </cell>
          <cell r="AR625">
            <v>0</v>
          </cell>
          <cell r="AS625">
            <v>0</v>
          </cell>
          <cell r="AT625">
            <v>0</v>
          </cell>
          <cell r="AU625">
            <v>0</v>
          </cell>
          <cell r="AV625">
            <v>0</v>
          </cell>
          <cell r="AW625">
            <v>0</v>
          </cell>
          <cell r="AX625">
            <v>0</v>
          </cell>
          <cell r="AY625">
            <v>0</v>
          </cell>
          <cell r="AZ625">
            <v>0</v>
          </cell>
          <cell r="BA625">
            <v>0</v>
          </cell>
          <cell r="BB625">
            <v>0</v>
          </cell>
          <cell r="BC625">
            <v>0</v>
          </cell>
          <cell r="BD625">
            <v>0</v>
          </cell>
          <cell r="BE625">
            <v>0</v>
          </cell>
          <cell r="BF625">
            <v>0</v>
          </cell>
          <cell r="BG625">
            <v>0</v>
          </cell>
          <cell r="BH625">
            <v>0</v>
          </cell>
          <cell r="BI625">
            <v>0</v>
          </cell>
          <cell r="BJ625">
            <v>0</v>
          </cell>
          <cell r="BK625">
            <v>0</v>
          </cell>
          <cell r="BL625">
            <v>0</v>
          </cell>
          <cell r="BM625">
            <v>0</v>
          </cell>
          <cell r="BN625">
            <v>0</v>
          </cell>
          <cell r="BO625">
            <v>0</v>
          </cell>
          <cell r="BP625">
            <v>0</v>
          </cell>
          <cell r="BQ625">
            <v>0</v>
          </cell>
          <cell r="BR625">
            <v>5.0073060000431724</v>
          </cell>
          <cell r="BS625">
            <v>0</v>
          </cell>
          <cell r="BT625">
            <v>0</v>
          </cell>
          <cell r="BU625">
            <v>3.0892649999987043</v>
          </cell>
          <cell r="BV625">
            <v>3.1092199999984587</v>
          </cell>
          <cell r="BW625">
            <v>6.2184750000014901</v>
          </cell>
          <cell r="BX625">
            <v>-3.1092529999987164</v>
          </cell>
          <cell r="BY625">
            <v>0</v>
          </cell>
          <cell r="BZ625">
            <v>0</v>
          </cell>
          <cell r="CA625">
            <v>-1.1911749999999302</v>
          </cell>
          <cell r="CB625">
            <v>0</v>
          </cell>
          <cell r="CC625">
            <v>-3.1092260000004899</v>
          </cell>
          <cell r="CD625">
            <v>0</v>
          </cell>
          <cell r="CE625">
            <v>-5.7756529999896884</v>
          </cell>
          <cell r="CF625">
            <v>0</v>
          </cell>
          <cell r="CG625">
            <v>0</v>
          </cell>
          <cell r="CH625">
            <v>-2.7364199999974517</v>
          </cell>
          <cell r="CI625">
            <v>0</v>
          </cell>
          <cell r="CJ625">
            <v>5.0017000001389533E-2</v>
          </cell>
          <cell r="CK625">
            <v>-3.0892499999972642</v>
          </cell>
          <cell r="CL625">
            <v>0</v>
          </cell>
          <cell r="CM625">
            <v>0</v>
          </cell>
          <cell r="CN625">
            <v>0</v>
          </cell>
          <cell r="CO625">
            <v>0</v>
          </cell>
          <cell r="CP625">
            <v>0</v>
          </cell>
          <cell r="CQ625">
            <v>0</v>
          </cell>
          <cell r="CR625">
            <v>1.5427999999956228</v>
          </cell>
          <cell r="CS625">
            <v>0</v>
          </cell>
          <cell r="CT625">
            <v>0</v>
          </cell>
          <cell r="CU625">
            <v>0</v>
          </cell>
          <cell r="CV625">
            <v>1.5427999999992608</v>
          </cell>
          <cell r="CW625">
            <v>0</v>
          </cell>
          <cell r="CX625">
            <v>0</v>
          </cell>
          <cell r="CY625">
            <v>0</v>
          </cell>
          <cell r="CZ625">
            <v>0</v>
          </cell>
          <cell r="DA625">
            <v>0</v>
          </cell>
          <cell r="DB625">
            <v>0</v>
          </cell>
          <cell r="DC625">
            <v>0</v>
          </cell>
          <cell r="DD625">
            <v>0</v>
          </cell>
          <cell r="DE625">
            <v>0</v>
          </cell>
          <cell r="DF625">
            <v>0</v>
          </cell>
          <cell r="DG625">
            <v>0</v>
          </cell>
          <cell r="DH625">
            <v>0</v>
          </cell>
          <cell r="DI625">
            <v>0</v>
          </cell>
          <cell r="DJ625">
            <v>0</v>
          </cell>
          <cell r="DK625">
            <v>0</v>
          </cell>
          <cell r="DL625">
            <v>0</v>
          </cell>
          <cell r="DM625">
            <v>0</v>
          </cell>
          <cell r="DN625">
            <v>0</v>
          </cell>
          <cell r="DO625">
            <v>0</v>
          </cell>
          <cell r="DP625">
            <v>0</v>
          </cell>
          <cell r="DQ625">
            <v>0</v>
          </cell>
          <cell r="DR625">
            <v>0</v>
          </cell>
          <cell r="DS625">
            <v>0</v>
          </cell>
          <cell r="DT625">
            <v>0</v>
          </cell>
          <cell r="DU625">
            <v>0</v>
          </cell>
          <cell r="DV625">
            <v>0</v>
          </cell>
          <cell r="DW625">
            <v>0</v>
          </cell>
          <cell r="DX625">
            <v>0</v>
          </cell>
          <cell r="DY625">
            <v>0</v>
          </cell>
          <cell r="DZ625">
            <v>0</v>
          </cell>
          <cell r="EA625">
            <v>0</v>
          </cell>
          <cell r="EB625">
            <v>0</v>
          </cell>
          <cell r="EC625">
            <v>0</v>
          </cell>
          <cell r="ED625">
            <v>0</v>
          </cell>
        </row>
        <row r="626">
          <cell r="F626">
            <v>-2.7115409999969415</v>
          </cell>
          <cell r="G626">
            <v>-1.1471096999994188</v>
          </cell>
          <cell r="H626">
            <v>-2.9995180000005348</v>
          </cell>
          <cell r="I626">
            <v>-5.6068720000002941</v>
          </cell>
          <cell r="J626">
            <v>42.194330100002844</v>
          </cell>
          <cell r="K626">
            <v>0</v>
          </cell>
          <cell r="L626">
            <v>0.51902989999871352</v>
          </cell>
          <cell r="M626">
            <v>0.16742100000192295</v>
          </cell>
          <cell r="N626">
            <v>0.82021999999778927</v>
          </cell>
          <cell r="O626">
            <v>1.8395960000016203</v>
          </cell>
          <cell r="P626">
            <v>4.1585205000010319</v>
          </cell>
          <cell r="Q626">
            <v>1.2752060000057099</v>
          </cell>
          <cell r="R626">
            <v>22.479444800002966</v>
          </cell>
          <cell r="S626">
            <v>97.129147999999986</v>
          </cell>
          <cell r="T626">
            <v>2.2189770000004501</v>
          </cell>
          <cell r="U626">
            <v>-16.676650800000061</v>
          </cell>
          <cell r="V626">
            <v>12.702015300001221</v>
          </cell>
          <cell r="W626">
            <v>-2.6246245000002091</v>
          </cell>
          <cell r="X626">
            <v>-79.213823999998567</v>
          </cell>
          <cell r="Y626">
            <v>0</v>
          </cell>
          <cell r="Z626">
            <v>0.18756099999882281</v>
          </cell>
          <cell r="AA626">
            <v>15.402211000000534</v>
          </cell>
          <cell r="AB626">
            <v>-12.968945200002054</v>
          </cell>
          <cell r="AC626">
            <v>4.6968790000028093</v>
          </cell>
          <cell r="AD626">
            <v>1.6266980000000331</v>
          </cell>
          <cell r="AE626">
            <v>10.548349110060371</v>
          </cell>
          <cell r="AF626">
            <v>0.2411500000016531</v>
          </cell>
          <cell r="AG626">
            <v>5.4715710000018589</v>
          </cell>
          <cell r="AH626">
            <v>4.3838897999994515</v>
          </cell>
          <cell r="AI626">
            <v>2.31273642999804</v>
          </cell>
          <cell r="AJ626">
            <v>2.0212739999988116</v>
          </cell>
          <cell r="AK626">
            <v>0.66933029999927385</v>
          </cell>
          <cell r="AL626">
            <v>1.7633070000010775</v>
          </cell>
          <cell r="AM626">
            <v>0</v>
          </cell>
          <cell r="AN626">
            <v>3.1629176999995252</v>
          </cell>
          <cell r="AO626">
            <v>1.7416158800006087</v>
          </cell>
          <cell r="AP626">
            <v>-11.219443000001775</v>
          </cell>
          <cell r="AQ626">
            <v>0</v>
          </cell>
          <cell r="AR626">
            <v>26.317047699994873</v>
          </cell>
          <cell r="AS626">
            <v>0</v>
          </cell>
          <cell r="AT626">
            <v>0</v>
          </cell>
          <cell r="AU626">
            <v>0.56123400000069523</v>
          </cell>
          <cell r="AV626">
            <v>-8.2047090000014578</v>
          </cell>
          <cell r="AW626">
            <v>0.96270999999978812</v>
          </cell>
          <cell r="AX626">
            <v>14.064643000001524</v>
          </cell>
          <cell r="AY626">
            <v>0.45035999999890919</v>
          </cell>
          <cell r="AZ626">
            <v>17.12510100000145</v>
          </cell>
          <cell r="BA626">
            <v>1.3577087000012398</v>
          </cell>
          <cell r="BB626">
            <v>0</v>
          </cell>
          <cell r="BC626">
            <v>0</v>
          </cell>
          <cell r="BD626">
            <v>0</v>
          </cell>
          <cell r="BE626">
            <v>17.035582910000812</v>
          </cell>
          <cell r="BF626">
            <v>0</v>
          </cell>
          <cell r="BG626">
            <v>0</v>
          </cell>
          <cell r="BH626">
            <v>0</v>
          </cell>
          <cell r="BI626">
            <v>3.7240211000025738</v>
          </cell>
          <cell r="BJ626">
            <v>1.6660885099990992</v>
          </cell>
          <cell r="BK626">
            <v>1.6060699999979988</v>
          </cell>
          <cell r="BL626">
            <v>0.67472529999940889</v>
          </cell>
          <cell r="BM626">
            <v>0.48129999999946449</v>
          </cell>
          <cell r="BN626">
            <v>8.8833780000022671</v>
          </cell>
          <cell r="BO626">
            <v>0</v>
          </cell>
          <cell r="BP626">
            <v>0</v>
          </cell>
          <cell r="BQ626">
            <v>0</v>
          </cell>
          <cell r="BR626">
            <v>-40.240209000010509</v>
          </cell>
          <cell r="BS626">
            <v>0</v>
          </cell>
          <cell r="BT626">
            <v>0</v>
          </cell>
          <cell r="BU626">
            <v>0</v>
          </cell>
          <cell r="BV626">
            <v>1.5306300000011106</v>
          </cell>
          <cell r="BW626">
            <v>-43.795469999997295</v>
          </cell>
          <cell r="BX626">
            <v>1.3287909999999101</v>
          </cell>
          <cell r="BY626">
            <v>0</v>
          </cell>
          <cell r="BZ626">
            <v>0</v>
          </cell>
          <cell r="CA626">
            <v>0</v>
          </cell>
          <cell r="CB626">
            <v>0.69584000000031665</v>
          </cell>
          <cell r="CC626">
            <v>0</v>
          </cell>
          <cell r="CD626">
            <v>0</v>
          </cell>
          <cell r="CE626">
            <v>-103.73757900000783</v>
          </cell>
          <cell r="CF626">
            <v>0</v>
          </cell>
          <cell r="CG626">
            <v>0</v>
          </cell>
          <cell r="CH626">
            <v>0</v>
          </cell>
          <cell r="CI626">
            <v>-14.201613000001089</v>
          </cell>
          <cell r="CJ626">
            <v>0</v>
          </cell>
          <cell r="CK626">
            <v>0</v>
          </cell>
          <cell r="CL626">
            <v>-75.306336000001465</v>
          </cell>
          <cell r="CM626">
            <v>0</v>
          </cell>
          <cell r="CN626">
            <v>0</v>
          </cell>
          <cell r="CO626">
            <v>-14.229629999997996</v>
          </cell>
          <cell r="CP626">
            <v>0</v>
          </cell>
          <cell r="CQ626">
            <v>0</v>
          </cell>
          <cell r="CR626">
            <v>-7.2338440000312403</v>
          </cell>
          <cell r="CS626">
            <v>0</v>
          </cell>
          <cell r="CT626">
            <v>0</v>
          </cell>
          <cell r="CU626">
            <v>0</v>
          </cell>
          <cell r="CV626">
            <v>1.336620000001858</v>
          </cell>
          <cell r="CW626">
            <v>0.92059500000323169</v>
          </cell>
          <cell r="CX626">
            <v>0.69755499999882886</v>
          </cell>
          <cell r="CY626">
            <v>-12.010139999998501</v>
          </cell>
          <cell r="CZ626">
            <v>0</v>
          </cell>
          <cell r="DA626">
            <v>1.130935999997746</v>
          </cell>
          <cell r="DB626">
            <v>0.69059000000197557</v>
          </cell>
          <cell r="DC626">
            <v>0</v>
          </cell>
          <cell r="DD626">
            <v>0</v>
          </cell>
          <cell r="DE626">
            <v>0</v>
          </cell>
          <cell r="DF626">
            <v>0</v>
          </cell>
          <cell r="DG626">
            <v>0</v>
          </cell>
          <cell r="DH626">
            <v>0</v>
          </cell>
          <cell r="DI626">
            <v>0</v>
          </cell>
          <cell r="DJ626">
            <v>0</v>
          </cell>
          <cell r="DK626">
            <v>0</v>
          </cell>
          <cell r="DL626">
            <v>0</v>
          </cell>
          <cell r="DM626">
            <v>0</v>
          </cell>
          <cell r="DN626">
            <v>0</v>
          </cell>
          <cell r="DO626">
            <v>0</v>
          </cell>
          <cell r="DP626">
            <v>0</v>
          </cell>
          <cell r="DQ626">
            <v>0</v>
          </cell>
          <cell r="DR626">
            <v>0</v>
          </cell>
          <cell r="DS626">
            <v>0</v>
          </cell>
          <cell r="DT626">
            <v>0</v>
          </cell>
          <cell r="DU626">
            <v>0</v>
          </cell>
          <cell r="DV626">
            <v>0</v>
          </cell>
          <cell r="DW626">
            <v>0</v>
          </cell>
          <cell r="DX626">
            <v>0</v>
          </cell>
          <cell r="DY626">
            <v>0</v>
          </cell>
          <cell r="DZ626">
            <v>0</v>
          </cell>
          <cell r="EA626">
            <v>0</v>
          </cell>
          <cell r="EB626">
            <v>0</v>
          </cell>
          <cell r="EC626">
            <v>0</v>
          </cell>
          <cell r="ED626">
            <v>0</v>
          </cell>
        </row>
        <row r="627">
          <cell r="F627">
            <v>0</v>
          </cell>
          <cell r="G627">
            <v>0</v>
          </cell>
          <cell r="H627">
            <v>-10.19619049999892</v>
          </cell>
          <cell r="I627">
            <v>-1.693059599998378</v>
          </cell>
          <cell r="J627">
            <v>-7.9822417440009303</v>
          </cell>
          <cell r="K627">
            <v>1.7000002117129043E-5</v>
          </cell>
          <cell r="L627">
            <v>0.68603290000100969</v>
          </cell>
          <cell r="M627">
            <v>-11.442379500000243</v>
          </cell>
          <cell r="N627">
            <v>-2.0392189999984112</v>
          </cell>
          <cell r="O627">
            <v>-49.240837000001193</v>
          </cell>
          <cell r="P627">
            <v>0</v>
          </cell>
          <cell r="Q627">
            <v>0</v>
          </cell>
          <cell r="R627">
            <v>-59.142562199966051</v>
          </cell>
          <cell r="S627">
            <v>0</v>
          </cell>
          <cell r="T627">
            <v>0</v>
          </cell>
          <cell r="U627">
            <v>-2.9999999242136255E-5</v>
          </cell>
          <cell r="V627">
            <v>-4.0784370000001218</v>
          </cell>
          <cell r="W627">
            <v>-8.1369817999984662</v>
          </cell>
          <cell r="X627">
            <v>-40.154248700000608</v>
          </cell>
          <cell r="Y627">
            <v>-5.5745199999983015</v>
          </cell>
          <cell r="Z627">
            <v>-2.0592359999973269</v>
          </cell>
          <cell r="AA627">
            <v>2.9001363000024867</v>
          </cell>
          <cell r="AB627">
            <v>-2.0392449999999371</v>
          </cell>
          <cell r="AC627">
            <v>0</v>
          </cell>
          <cell r="AD627">
            <v>0</v>
          </cell>
          <cell r="AE627">
            <v>8.7991438999888487</v>
          </cell>
          <cell r="AF627">
            <v>0</v>
          </cell>
          <cell r="AG627">
            <v>0</v>
          </cell>
          <cell r="AH627">
            <v>-2.0392299999984971</v>
          </cell>
          <cell r="AI627">
            <v>-4.0851210000000719</v>
          </cell>
          <cell r="AJ627">
            <v>4.7272889999985637</v>
          </cell>
          <cell r="AK627">
            <v>6.1577118999994127</v>
          </cell>
          <cell r="AL627">
            <v>-4.002300000138348E-2</v>
          </cell>
          <cell r="AM627">
            <v>-1.9995999999082414E-2</v>
          </cell>
          <cell r="AN627">
            <v>2.0592669999969075</v>
          </cell>
          <cell r="AO627">
            <v>2.0392460000002757</v>
          </cell>
          <cell r="AP627">
            <v>0</v>
          </cell>
          <cell r="AQ627">
            <v>0</v>
          </cell>
          <cell r="AR627">
            <v>-13.751738599967211</v>
          </cell>
          <cell r="AS627">
            <v>0</v>
          </cell>
          <cell r="AT627">
            <v>0</v>
          </cell>
          <cell r="AU627">
            <v>-6.1176541999993788</v>
          </cell>
          <cell r="AV627">
            <v>-4.0984644000018307</v>
          </cell>
          <cell r="AW627">
            <v>4.1585281000006944</v>
          </cell>
          <cell r="AX627">
            <v>-6.1977520000000368</v>
          </cell>
          <cell r="AY627">
            <v>-4.0026999999099644E-2</v>
          </cell>
          <cell r="AZ627">
            <v>-1.4763517999999749</v>
          </cell>
          <cell r="BA627">
            <v>4.1184587000025203</v>
          </cell>
          <cell r="BB627">
            <v>-4.0984759999992093</v>
          </cell>
          <cell r="BC627">
            <v>0</v>
          </cell>
          <cell r="BD627">
            <v>0</v>
          </cell>
          <cell r="BE627">
            <v>3.1864920000080019</v>
          </cell>
          <cell r="BF627">
            <v>0</v>
          </cell>
          <cell r="BG627">
            <v>0</v>
          </cell>
          <cell r="BH627">
            <v>-8.1969800000006217</v>
          </cell>
          <cell r="BI627">
            <v>-8.2169709999980114</v>
          </cell>
          <cell r="BJ627">
            <v>8.2369721999966714</v>
          </cell>
          <cell r="BK627">
            <v>7.8773973999996088</v>
          </cell>
          <cell r="BL627">
            <v>2.0592050000013842</v>
          </cell>
          <cell r="BM627">
            <v>-2.0392460000002757</v>
          </cell>
          <cell r="BN627">
            <v>5.5253303999998025</v>
          </cell>
          <cell r="BO627">
            <v>-2.0592160000014701</v>
          </cell>
          <cell r="BP627">
            <v>0</v>
          </cell>
          <cell r="BQ627">
            <v>0</v>
          </cell>
          <cell r="BR627">
            <v>35.363916680042166</v>
          </cell>
          <cell r="BS627">
            <v>0</v>
          </cell>
          <cell r="BT627">
            <v>1.7999998817685992E-5</v>
          </cell>
          <cell r="BU627">
            <v>31.318575979999878</v>
          </cell>
          <cell r="BV627">
            <v>4.0004399999816087E-2</v>
          </cell>
          <cell r="BW627">
            <v>18.45109709999997</v>
          </cell>
          <cell r="BX627">
            <v>3.0691999999999098</v>
          </cell>
          <cell r="BY627">
            <v>-1.3999999282532372E-5</v>
          </cell>
          <cell r="BZ627">
            <v>-4.6369677999991836</v>
          </cell>
          <cell r="CA627">
            <v>6.1784740000002785</v>
          </cell>
          <cell r="CB627">
            <v>-0.50101800000265939</v>
          </cell>
          <cell r="CC627">
            <v>-18.555453000000853</v>
          </cell>
          <cell r="CD627">
            <v>0</v>
          </cell>
          <cell r="CE627">
            <v>-0.13823574999696575</v>
          </cell>
          <cell r="CF627">
            <v>-3.1392400000004272</v>
          </cell>
          <cell r="CG627">
            <v>0</v>
          </cell>
          <cell r="CH627">
            <v>-3.0892490000005637</v>
          </cell>
          <cell r="CI627">
            <v>-3.0631859999994049</v>
          </cell>
          <cell r="CJ627">
            <v>9.4176927999997133</v>
          </cell>
          <cell r="CK627">
            <v>-4.6822039000016957</v>
          </cell>
          <cell r="CL627">
            <v>15.496208999998998</v>
          </cell>
          <cell r="CM627">
            <v>-9.6177150000003166</v>
          </cell>
          <cell r="CN627">
            <v>1.7287253499998769</v>
          </cell>
          <cell r="CO627">
            <v>-5.0019000002066605E-2</v>
          </cell>
          <cell r="CP627">
            <v>-3.1392500000001746</v>
          </cell>
          <cell r="CQ627">
            <v>0</v>
          </cell>
          <cell r="CR627">
            <v>7.8755358999769669</v>
          </cell>
          <cell r="CS627">
            <v>0</v>
          </cell>
          <cell r="CT627">
            <v>3.1392530000011902</v>
          </cell>
          <cell r="CU627">
            <v>6.2285179999998945</v>
          </cell>
          <cell r="CV627">
            <v>6.2784799999990355</v>
          </cell>
          <cell r="CW627">
            <v>-14.72742499999913</v>
          </cell>
          <cell r="CX627">
            <v>8.4017664999992121</v>
          </cell>
          <cell r="CY627">
            <v>-9.3177409999989322</v>
          </cell>
          <cell r="CZ627">
            <v>-2.5207055000009859</v>
          </cell>
          <cell r="DA627">
            <v>10.393363300001511</v>
          </cell>
          <cell r="DB627">
            <v>-3.0892033999989508</v>
          </cell>
          <cell r="DC627">
            <v>3.0892299999977695</v>
          </cell>
          <cell r="DD627">
            <v>0</v>
          </cell>
          <cell r="DE627">
            <v>0</v>
          </cell>
          <cell r="DF627">
            <v>0</v>
          </cell>
          <cell r="DG627">
            <v>0</v>
          </cell>
          <cell r="DH627">
            <v>0</v>
          </cell>
          <cell r="DI627">
            <v>0</v>
          </cell>
          <cell r="DJ627">
            <v>0</v>
          </cell>
          <cell r="DK627">
            <v>0</v>
          </cell>
          <cell r="DL627">
            <v>0</v>
          </cell>
          <cell r="DM627">
            <v>0</v>
          </cell>
          <cell r="DN627">
            <v>0</v>
          </cell>
          <cell r="DO627">
            <v>0</v>
          </cell>
          <cell r="DP627">
            <v>0</v>
          </cell>
          <cell r="DQ627">
            <v>0</v>
          </cell>
          <cell r="DR627">
            <v>0</v>
          </cell>
          <cell r="DS627">
            <v>0</v>
          </cell>
          <cell r="DT627">
            <v>0</v>
          </cell>
          <cell r="DU627">
            <v>0</v>
          </cell>
          <cell r="DV627">
            <v>0</v>
          </cell>
          <cell r="DW627">
            <v>0</v>
          </cell>
          <cell r="DX627">
            <v>0</v>
          </cell>
          <cell r="DY627">
            <v>0</v>
          </cell>
          <cell r="DZ627">
            <v>0</v>
          </cell>
          <cell r="EA627">
            <v>0</v>
          </cell>
          <cell r="EB627">
            <v>0</v>
          </cell>
          <cell r="EC627">
            <v>0</v>
          </cell>
          <cell r="ED627">
            <v>0</v>
          </cell>
        </row>
        <row r="628">
          <cell r="F628">
            <v>0</v>
          </cell>
          <cell r="G628">
            <v>0</v>
          </cell>
          <cell r="H628">
            <v>37.072499699999753</v>
          </cell>
          <cell r="I628">
            <v>36.138447139994241</v>
          </cell>
          <cell r="J628">
            <v>167.10483399999794</v>
          </cell>
          <cell r="K628">
            <v>-99.23892799999885</v>
          </cell>
          <cell r="L628">
            <v>35.159468899997592</v>
          </cell>
          <cell r="M628">
            <v>0</v>
          </cell>
          <cell r="N628">
            <v>9.2153869999965536</v>
          </cell>
          <cell r="O628">
            <v>228.93836900000315</v>
          </cell>
          <cell r="P628">
            <v>107.43976599999587</v>
          </cell>
          <cell r="Q628">
            <v>0</v>
          </cell>
          <cell r="R628">
            <v>14.812765999929979</v>
          </cell>
          <cell r="S628">
            <v>0</v>
          </cell>
          <cell r="T628">
            <v>0</v>
          </cell>
          <cell r="U628">
            <v>0</v>
          </cell>
          <cell r="V628">
            <v>-16.471394000000146</v>
          </cell>
          <cell r="W628">
            <v>-33.191049999993993</v>
          </cell>
          <cell r="X628">
            <v>-68.051260000000184</v>
          </cell>
          <cell r="Y628">
            <v>152.53071700000146</v>
          </cell>
          <cell r="Z628">
            <v>0</v>
          </cell>
          <cell r="AA628">
            <v>-5.7806390000041574</v>
          </cell>
          <cell r="AB628">
            <v>-14.22360800000024</v>
          </cell>
          <cell r="AC628">
            <v>0</v>
          </cell>
          <cell r="AD628">
            <v>0</v>
          </cell>
          <cell r="AE628">
            <v>-168.65434609993827</v>
          </cell>
          <cell r="AF628">
            <v>0</v>
          </cell>
          <cell r="AG628">
            <v>0</v>
          </cell>
          <cell r="AH628">
            <v>-100.39747199999692</v>
          </cell>
          <cell r="AI628">
            <v>-185.72390300000552</v>
          </cell>
          <cell r="AJ628">
            <v>112.61377500000526</v>
          </cell>
          <cell r="AK628">
            <v>65.171355300000869</v>
          </cell>
          <cell r="AL628">
            <v>-26.423050000004878</v>
          </cell>
          <cell r="AM628">
            <v>-18.822353999996267</v>
          </cell>
          <cell r="AN628">
            <v>-7.4992070000007516</v>
          </cell>
          <cell r="AO628">
            <v>-7.5734903999982635</v>
          </cell>
          <cell r="AP628">
            <v>0</v>
          </cell>
          <cell r="AQ628">
            <v>0</v>
          </cell>
          <cell r="AR628">
            <v>0.26623799989465624</v>
          </cell>
          <cell r="AS628">
            <v>0</v>
          </cell>
          <cell r="AT628">
            <v>0</v>
          </cell>
          <cell r="AU628">
            <v>0</v>
          </cell>
          <cell r="AV628">
            <v>0</v>
          </cell>
          <cell r="AW628">
            <v>0</v>
          </cell>
          <cell r="AX628">
            <v>0</v>
          </cell>
          <cell r="AY628">
            <v>0</v>
          </cell>
          <cell r="AZ628">
            <v>0.26623799999651965</v>
          </cell>
          <cell r="BA628">
            <v>0</v>
          </cell>
          <cell r="BB628">
            <v>0</v>
          </cell>
          <cell r="BC628">
            <v>0</v>
          </cell>
          <cell r="BD628">
            <v>0</v>
          </cell>
          <cell r="BE628">
            <v>0</v>
          </cell>
          <cell r="BF628">
            <v>0</v>
          </cell>
          <cell r="BG628">
            <v>0</v>
          </cell>
          <cell r="BH628">
            <v>0</v>
          </cell>
          <cell r="BI628">
            <v>0</v>
          </cell>
          <cell r="BJ628">
            <v>0</v>
          </cell>
          <cell r="BK628">
            <v>0</v>
          </cell>
          <cell r="BL628">
            <v>0</v>
          </cell>
          <cell r="BM628">
            <v>0</v>
          </cell>
          <cell r="BN628">
            <v>0</v>
          </cell>
          <cell r="BO628">
            <v>0</v>
          </cell>
          <cell r="BP628">
            <v>0</v>
          </cell>
          <cell r="BQ628">
            <v>0</v>
          </cell>
          <cell r="BR628">
            <v>0</v>
          </cell>
          <cell r="BS628">
            <v>0</v>
          </cell>
          <cell r="BT628">
            <v>0</v>
          </cell>
          <cell r="BU628">
            <v>0</v>
          </cell>
          <cell r="BV628">
            <v>0</v>
          </cell>
          <cell r="BW628">
            <v>0</v>
          </cell>
          <cell r="BX628">
            <v>0</v>
          </cell>
          <cell r="BY628">
            <v>0</v>
          </cell>
          <cell r="BZ628">
            <v>0</v>
          </cell>
          <cell r="CA628">
            <v>0</v>
          </cell>
          <cell r="CB628">
            <v>0</v>
          </cell>
          <cell r="CC628">
            <v>0</v>
          </cell>
          <cell r="CD628">
            <v>0</v>
          </cell>
          <cell r="CE628">
            <v>0</v>
          </cell>
          <cell r="CF628">
            <v>0</v>
          </cell>
          <cell r="CG628">
            <v>0</v>
          </cell>
          <cell r="CH628">
            <v>0</v>
          </cell>
          <cell r="CI628">
            <v>0</v>
          </cell>
          <cell r="CJ628">
            <v>0</v>
          </cell>
          <cell r="CK628">
            <v>0</v>
          </cell>
          <cell r="CL628">
            <v>0</v>
          </cell>
          <cell r="CM628">
            <v>0</v>
          </cell>
          <cell r="CN628">
            <v>0</v>
          </cell>
          <cell r="CO628">
            <v>0</v>
          </cell>
          <cell r="CP628">
            <v>0</v>
          </cell>
          <cell r="CQ628">
            <v>0</v>
          </cell>
          <cell r="CR628">
            <v>0</v>
          </cell>
          <cell r="CS628">
            <v>0</v>
          </cell>
          <cell r="CT628">
            <v>0</v>
          </cell>
          <cell r="CU628">
            <v>0</v>
          </cell>
          <cell r="CV628">
            <v>0</v>
          </cell>
          <cell r="CW628">
            <v>0</v>
          </cell>
          <cell r="CX628">
            <v>0</v>
          </cell>
          <cell r="CY628">
            <v>0</v>
          </cell>
          <cell r="CZ628">
            <v>0</v>
          </cell>
          <cell r="DA628">
            <v>0</v>
          </cell>
          <cell r="DB628">
            <v>0</v>
          </cell>
          <cell r="DC628">
            <v>0</v>
          </cell>
          <cell r="DD628">
            <v>0</v>
          </cell>
          <cell r="DE628">
            <v>0</v>
          </cell>
          <cell r="DF628">
            <v>0</v>
          </cell>
          <cell r="DG628">
            <v>0</v>
          </cell>
          <cell r="DH628">
            <v>0</v>
          </cell>
          <cell r="DI628">
            <v>0</v>
          </cell>
          <cell r="DJ628">
            <v>0</v>
          </cell>
          <cell r="DK628">
            <v>0</v>
          </cell>
          <cell r="DL628">
            <v>0</v>
          </cell>
          <cell r="DM628">
            <v>0</v>
          </cell>
          <cell r="DN628">
            <v>0</v>
          </cell>
          <cell r="DO628">
            <v>0</v>
          </cell>
          <cell r="DP628">
            <v>0</v>
          </cell>
          <cell r="DQ628">
            <v>0</v>
          </cell>
          <cell r="DR628">
            <v>0</v>
          </cell>
          <cell r="DS628">
            <v>0</v>
          </cell>
          <cell r="DT628">
            <v>0</v>
          </cell>
          <cell r="DU628">
            <v>0</v>
          </cell>
          <cell r="DV628">
            <v>0</v>
          </cell>
          <cell r="DW628">
            <v>0</v>
          </cell>
          <cell r="DX628">
            <v>0</v>
          </cell>
          <cell r="DY628">
            <v>0</v>
          </cell>
          <cell r="DZ628">
            <v>0</v>
          </cell>
          <cell r="EA628">
            <v>0</v>
          </cell>
          <cell r="EB628">
            <v>0</v>
          </cell>
          <cell r="EC628">
            <v>0</v>
          </cell>
          <cell r="ED628">
            <v>0</v>
          </cell>
        </row>
        <row r="629">
          <cell r="F629">
            <v>-71.340674999999464</v>
          </cell>
          <cell r="G629">
            <v>0</v>
          </cell>
          <cell r="H629">
            <v>66.787510999998631</v>
          </cell>
          <cell r="I629">
            <v>23.892914000000019</v>
          </cell>
          <cell r="J629">
            <v>72.923497400000997</v>
          </cell>
          <cell r="K629">
            <v>-102.32004600000073</v>
          </cell>
          <cell r="L629">
            <v>13.262525500000265</v>
          </cell>
          <cell r="M629">
            <v>36.328730000001087</v>
          </cell>
          <cell r="N629">
            <v>34.774357999998756</v>
          </cell>
          <cell r="O629">
            <v>-1.131680000000415</v>
          </cell>
          <cell r="P629">
            <v>0</v>
          </cell>
          <cell r="Q629">
            <v>0</v>
          </cell>
          <cell r="R629">
            <v>106.23449889998301</v>
          </cell>
          <cell r="S629">
            <v>0</v>
          </cell>
          <cell r="T629">
            <v>0</v>
          </cell>
          <cell r="U629">
            <v>0</v>
          </cell>
          <cell r="V629">
            <v>100.16041699999914</v>
          </cell>
          <cell r="W629">
            <v>-3.4246641000008822</v>
          </cell>
          <cell r="X629">
            <v>36.840838000000076</v>
          </cell>
          <cell r="Y629">
            <v>0.33979499999986729</v>
          </cell>
          <cell r="Z629">
            <v>38.792099999998754</v>
          </cell>
          <cell r="AA629">
            <v>-1.8878069999991567</v>
          </cell>
          <cell r="AB629">
            <v>-64.58618000000024</v>
          </cell>
          <cell r="AC629">
            <v>0</v>
          </cell>
          <cell r="AD629">
            <v>0</v>
          </cell>
          <cell r="AE629">
            <v>-361.78358139999909</v>
          </cell>
          <cell r="AF629">
            <v>0</v>
          </cell>
          <cell r="AG629">
            <v>0</v>
          </cell>
          <cell r="AH629">
            <v>0</v>
          </cell>
          <cell r="AI629">
            <v>-143.00823899999887</v>
          </cell>
          <cell r="AJ629">
            <v>-67.901944000001095</v>
          </cell>
          <cell r="AK629">
            <v>-25.802661999998236</v>
          </cell>
          <cell r="AL629">
            <v>-59.203605999999127</v>
          </cell>
          <cell r="AM629">
            <v>0</v>
          </cell>
          <cell r="AN629">
            <v>-60.827427000000171</v>
          </cell>
          <cell r="AO629">
            <v>-5.0397033999997802</v>
          </cell>
          <cell r="AP629">
            <v>0</v>
          </cell>
          <cell r="AQ629">
            <v>0</v>
          </cell>
          <cell r="AR629">
            <v>0</v>
          </cell>
          <cell r="AS629">
            <v>0</v>
          </cell>
          <cell r="AT629">
            <v>0</v>
          </cell>
          <cell r="AU629">
            <v>0</v>
          </cell>
          <cell r="AV629">
            <v>0</v>
          </cell>
          <cell r="AW629">
            <v>0</v>
          </cell>
          <cell r="AX629">
            <v>0</v>
          </cell>
          <cell r="AY629">
            <v>0</v>
          </cell>
          <cell r="AZ629">
            <v>0</v>
          </cell>
          <cell r="BA629">
            <v>0</v>
          </cell>
          <cell r="BB629">
            <v>0</v>
          </cell>
          <cell r="BC629">
            <v>0</v>
          </cell>
          <cell r="BD629">
            <v>0</v>
          </cell>
          <cell r="BE629">
            <v>0</v>
          </cell>
          <cell r="BF629">
            <v>0</v>
          </cell>
          <cell r="BG629">
            <v>0</v>
          </cell>
          <cell r="BH629">
            <v>0</v>
          </cell>
          <cell r="BI629">
            <v>0</v>
          </cell>
          <cell r="BJ629">
            <v>0</v>
          </cell>
          <cell r="BK629">
            <v>0</v>
          </cell>
          <cell r="BL629">
            <v>0</v>
          </cell>
          <cell r="BM629">
            <v>0</v>
          </cell>
          <cell r="BN629">
            <v>0</v>
          </cell>
          <cell r="BO629">
            <v>0</v>
          </cell>
          <cell r="BP629">
            <v>0</v>
          </cell>
          <cell r="BQ629">
            <v>0</v>
          </cell>
          <cell r="BR629">
            <v>0</v>
          </cell>
          <cell r="BS629">
            <v>0</v>
          </cell>
          <cell r="BT629">
            <v>0</v>
          </cell>
          <cell r="BU629">
            <v>0</v>
          </cell>
          <cell r="BV629">
            <v>0</v>
          </cell>
          <cell r="BW629">
            <v>0</v>
          </cell>
          <cell r="BX629">
            <v>0</v>
          </cell>
          <cell r="BY629">
            <v>0</v>
          </cell>
          <cell r="BZ629">
            <v>0</v>
          </cell>
          <cell r="CA629">
            <v>0</v>
          </cell>
          <cell r="CB629">
            <v>0</v>
          </cell>
          <cell r="CC629">
            <v>0</v>
          </cell>
          <cell r="CD629">
            <v>0</v>
          </cell>
          <cell r="CE629">
            <v>0</v>
          </cell>
          <cell r="CF629">
            <v>0</v>
          </cell>
          <cell r="CG629">
            <v>0</v>
          </cell>
          <cell r="CH629">
            <v>0</v>
          </cell>
          <cell r="CI629">
            <v>0</v>
          </cell>
          <cell r="CJ629">
            <v>0</v>
          </cell>
          <cell r="CK629">
            <v>0</v>
          </cell>
          <cell r="CL629">
            <v>0</v>
          </cell>
          <cell r="CM629">
            <v>0</v>
          </cell>
          <cell r="CN629">
            <v>0</v>
          </cell>
          <cell r="CO629">
            <v>0</v>
          </cell>
          <cell r="CP629">
            <v>0</v>
          </cell>
          <cell r="CQ629">
            <v>0</v>
          </cell>
          <cell r="CR629">
            <v>-1.5304102000081912</v>
          </cell>
          <cell r="CS629">
            <v>0</v>
          </cell>
          <cell r="CT629">
            <v>0</v>
          </cell>
          <cell r="CU629">
            <v>0</v>
          </cell>
          <cell r="CV629">
            <v>0</v>
          </cell>
          <cell r="CW629">
            <v>0</v>
          </cell>
          <cell r="CX629">
            <v>0</v>
          </cell>
          <cell r="CY629">
            <v>-1.5304101999990962</v>
          </cell>
          <cell r="CZ629">
            <v>0</v>
          </cell>
          <cell r="DA629">
            <v>0</v>
          </cell>
          <cell r="DB629">
            <v>0</v>
          </cell>
          <cell r="DC629">
            <v>0</v>
          </cell>
          <cell r="DD629">
            <v>0</v>
          </cell>
          <cell r="DE629">
            <v>0</v>
          </cell>
          <cell r="DF629">
            <v>0</v>
          </cell>
          <cell r="DG629">
            <v>0</v>
          </cell>
          <cell r="DH629">
            <v>0</v>
          </cell>
          <cell r="DI629">
            <v>0</v>
          </cell>
          <cell r="DJ629">
            <v>0</v>
          </cell>
          <cell r="DK629">
            <v>0</v>
          </cell>
          <cell r="DL629">
            <v>0</v>
          </cell>
          <cell r="DM629">
            <v>0</v>
          </cell>
          <cell r="DN629">
            <v>0</v>
          </cell>
          <cell r="DO629">
            <v>0</v>
          </cell>
          <cell r="DP629">
            <v>0</v>
          </cell>
          <cell r="DQ629">
            <v>0</v>
          </cell>
          <cell r="DR629">
            <v>0</v>
          </cell>
          <cell r="DS629">
            <v>0</v>
          </cell>
          <cell r="DT629">
            <v>0</v>
          </cell>
          <cell r="DU629">
            <v>0</v>
          </cell>
          <cell r="DV629">
            <v>0</v>
          </cell>
          <cell r="DW629">
            <v>0</v>
          </cell>
          <cell r="DX629">
            <v>0</v>
          </cell>
          <cell r="DY629">
            <v>0</v>
          </cell>
          <cell r="DZ629">
            <v>0</v>
          </cell>
          <cell r="EA629">
            <v>0</v>
          </cell>
          <cell r="EB629">
            <v>0</v>
          </cell>
          <cell r="EC629">
            <v>0</v>
          </cell>
          <cell r="ED629">
            <v>0</v>
          </cell>
        </row>
        <row r="630">
          <cell r="F630">
            <v>1.9775860000008834</v>
          </cell>
          <cell r="G630">
            <v>7.8512558000002173</v>
          </cell>
          <cell r="H630">
            <v>-5.3237260000005335</v>
          </cell>
          <cell r="I630">
            <v>10.477402959999381</v>
          </cell>
          <cell r="J630">
            <v>1.1499489999996513</v>
          </cell>
          <cell r="K630">
            <v>0</v>
          </cell>
          <cell r="L630">
            <v>0.37312100000053761</v>
          </cell>
          <cell r="M630">
            <v>0</v>
          </cell>
          <cell r="N630">
            <v>0.13720699999976205</v>
          </cell>
          <cell r="O630">
            <v>1.2869225999993432</v>
          </cell>
          <cell r="P630">
            <v>9.6233000000211177E-2</v>
          </cell>
          <cell r="Q630">
            <v>1.0930119999993622</v>
          </cell>
          <cell r="R630">
            <v>18.20332050001889</v>
          </cell>
          <cell r="S630">
            <v>0</v>
          </cell>
          <cell r="T630">
            <v>15.281863000000158</v>
          </cell>
          <cell r="U630">
            <v>-6.6062603999998828</v>
          </cell>
          <cell r="V630">
            <v>13.785520100000213</v>
          </cell>
          <cell r="W630">
            <v>0</v>
          </cell>
          <cell r="X630">
            <v>-27.779000100000303</v>
          </cell>
          <cell r="Y630">
            <v>0</v>
          </cell>
          <cell r="Z630">
            <v>0.48223799999959738</v>
          </cell>
          <cell r="AA630">
            <v>27.910823999999593</v>
          </cell>
          <cell r="AB630">
            <v>-9.1542070000004969</v>
          </cell>
          <cell r="AC630">
            <v>1.7497289000002638</v>
          </cell>
          <cell r="AD630">
            <v>2.5326139999997395</v>
          </cell>
          <cell r="AE630">
            <v>11.350893099981477</v>
          </cell>
          <cell r="AF630">
            <v>0.26663099999859696</v>
          </cell>
          <cell r="AG630">
            <v>2.1776194999984</v>
          </cell>
          <cell r="AH630">
            <v>-8.9962727000001905</v>
          </cell>
          <cell r="AI630">
            <v>14.743086299999959</v>
          </cell>
          <cell r="AJ630">
            <v>1.7123520000004646</v>
          </cell>
          <cell r="AK630">
            <v>0</v>
          </cell>
          <cell r="AL630">
            <v>0.70494239999970887</v>
          </cell>
          <cell r="AM630">
            <v>0</v>
          </cell>
          <cell r="AN630">
            <v>1.2602590000005875</v>
          </cell>
          <cell r="AO630">
            <v>-0.52582729999994626</v>
          </cell>
          <cell r="AP630">
            <v>0</v>
          </cell>
          <cell r="AQ630">
            <v>8.1029000011767494E-3</v>
          </cell>
          <cell r="AR630">
            <v>-12.907494999992196</v>
          </cell>
          <cell r="AS630">
            <v>0.10829200000080164</v>
          </cell>
          <cell r="AT630">
            <v>1.0554819999997562</v>
          </cell>
          <cell r="AU630">
            <v>2.757002399999692</v>
          </cell>
          <cell r="AV630">
            <v>-4.7845170999999027</v>
          </cell>
          <cell r="AW630">
            <v>0.56008599999950093</v>
          </cell>
          <cell r="AX630">
            <v>0</v>
          </cell>
          <cell r="AY630">
            <v>0</v>
          </cell>
          <cell r="AZ630">
            <v>0</v>
          </cell>
          <cell r="BA630">
            <v>0.1954730000006748</v>
          </cell>
          <cell r="BB630">
            <v>0</v>
          </cell>
          <cell r="BC630">
            <v>-12.799313299999994</v>
          </cell>
          <cell r="BD630">
            <v>0</v>
          </cell>
          <cell r="BE630">
            <v>35.75583175997599</v>
          </cell>
          <cell r="BF630">
            <v>0.21077300000069954</v>
          </cell>
          <cell r="BG630">
            <v>2.8912124999988009</v>
          </cell>
          <cell r="BH630">
            <v>10.305906999999934</v>
          </cell>
          <cell r="BI630">
            <v>1.401616400000421</v>
          </cell>
          <cell r="BJ630">
            <v>0</v>
          </cell>
          <cell r="BK630">
            <v>1.2097998599992934</v>
          </cell>
          <cell r="BL630">
            <v>0.32268800000019837</v>
          </cell>
          <cell r="BM630">
            <v>0</v>
          </cell>
          <cell r="BN630">
            <v>0</v>
          </cell>
          <cell r="BO630">
            <v>19.272603000000345</v>
          </cell>
          <cell r="BP630">
            <v>0</v>
          </cell>
          <cell r="BQ630">
            <v>0.1412319999999454</v>
          </cell>
          <cell r="BR630">
            <v>0.74048479998600669</v>
          </cell>
          <cell r="BS630">
            <v>0</v>
          </cell>
          <cell r="BT630">
            <v>3.7825563000005786</v>
          </cell>
          <cell r="BU630">
            <v>1.4342489000009664</v>
          </cell>
          <cell r="BV630">
            <v>0</v>
          </cell>
          <cell r="BW630">
            <v>1.5069615999982489</v>
          </cell>
          <cell r="BX630">
            <v>0</v>
          </cell>
          <cell r="BY630">
            <v>0</v>
          </cell>
          <cell r="BZ630">
            <v>-6.6167550000000119</v>
          </cell>
          <cell r="CA630">
            <v>0</v>
          </cell>
          <cell r="CB630">
            <v>0.63347299999986717</v>
          </cell>
          <cell r="CC630">
            <v>0</v>
          </cell>
          <cell r="CD630">
            <v>0</v>
          </cell>
          <cell r="CE630">
            <v>12.981351040012669</v>
          </cell>
          <cell r="CF630">
            <v>0.33534099999997125</v>
          </cell>
          <cell r="CG630">
            <v>0.62877059999846097</v>
          </cell>
          <cell r="CH630">
            <v>2.4871575399993162</v>
          </cell>
          <cell r="CI630">
            <v>0.36243999999987864</v>
          </cell>
          <cell r="CJ630">
            <v>1.2824803999992582</v>
          </cell>
          <cell r="CK630">
            <v>0</v>
          </cell>
          <cell r="CL630">
            <v>0</v>
          </cell>
          <cell r="CM630">
            <v>1.7957569999998668</v>
          </cell>
          <cell r="CN630">
            <v>5.8573695000004591</v>
          </cell>
          <cell r="CO630">
            <v>0.23203499999999622</v>
          </cell>
          <cell r="CP630">
            <v>0</v>
          </cell>
          <cell r="CQ630">
            <v>0</v>
          </cell>
          <cell r="CR630">
            <v>-12.800118229992222</v>
          </cell>
          <cell r="CS630">
            <v>0</v>
          </cell>
          <cell r="CT630">
            <v>0</v>
          </cell>
          <cell r="CU630">
            <v>-18.662661500000468</v>
          </cell>
          <cell r="CV630">
            <v>0.93742800000018178</v>
          </cell>
          <cell r="CW630">
            <v>1.3319007699992653</v>
          </cell>
          <cell r="CX630">
            <v>0.3432505000000674</v>
          </cell>
          <cell r="CY630">
            <v>0</v>
          </cell>
          <cell r="CZ630">
            <v>0</v>
          </cell>
          <cell r="DA630">
            <v>0.74399600000015198</v>
          </cell>
          <cell r="DB630">
            <v>1.1271169999999984</v>
          </cell>
          <cell r="DC630">
            <v>0</v>
          </cell>
          <cell r="DD630">
            <v>1.3788509999994858</v>
          </cell>
          <cell r="DE630">
            <v>0</v>
          </cell>
          <cell r="DF630">
            <v>0</v>
          </cell>
          <cell r="DG630">
            <v>0</v>
          </cell>
          <cell r="DH630">
            <v>0</v>
          </cell>
          <cell r="DI630">
            <v>0</v>
          </cell>
          <cell r="DJ630">
            <v>0</v>
          </cell>
          <cell r="DK630">
            <v>0</v>
          </cell>
          <cell r="DL630">
            <v>0</v>
          </cell>
          <cell r="DM630">
            <v>0</v>
          </cell>
          <cell r="DN630">
            <v>0</v>
          </cell>
          <cell r="DO630">
            <v>0</v>
          </cell>
          <cell r="DP630">
            <v>0</v>
          </cell>
          <cell r="DQ630">
            <v>0</v>
          </cell>
          <cell r="DR630">
            <v>0</v>
          </cell>
          <cell r="DS630">
            <v>0</v>
          </cell>
          <cell r="DT630">
            <v>0</v>
          </cell>
          <cell r="DU630">
            <v>0</v>
          </cell>
          <cell r="DV630">
            <v>0</v>
          </cell>
          <cell r="DW630">
            <v>0</v>
          </cell>
          <cell r="DX630">
            <v>0</v>
          </cell>
          <cell r="DY630">
            <v>0</v>
          </cell>
          <cell r="DZ630">
            <v>0</v>
          </cell>
          <cell r="EA630">
            <v>0</v>
          </cell>
          <cell r="EB630">
            <v>0</v>
          </cell>
          <cell r="EC630">
            <v>0</v>
          </cell>
          <cell r="ED630">
            <v>0</v>
          </cell>
        </row>
        <row r="631"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0</v>
          </cell>
          <cell r="AB631">
            <v>0</v>
          </cell>
          <cell r="AC631">
            <v>0</v>
          </cell>
          <cell r="AD631">
            <v>0</v>
          </cell>
          <cell r="AE631">
            <v>0</v>
          </cell>
          <cell r="AF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  <cell r="AK631">
            <v>0</v>
          </cell>
          <cell r="AL631">
            <v>0</v>
          </cell>
          <cell r="AM631">
            <v>0</v>
          </cell>
          <cell r="AN631">
            <v>0</v>
          </cell>
          <cell r="AO631">
            <v>0</v>
          </cell>
          <cell r="AP631">
            <v>0</v>
          </cell>
          <cell r="AQ631">
            <v>0</v>
          </cell>
          <cell r="AR631">
            <v>0</v>
          </cell>
          <cell r="AS631">
            <v>0</v>
          </cell>
          <cell r="AT631">
            <v>0</v>
          </cell>
          <cell r="AU631">
            <v>0</v>
          </cell>
          <cell r="AV631">
            <v>0</v>
          </cell>
          <cell r="AW631">
            <v>0</v>
          </cell>
          <cell r="AX631">
            <v>0</v>
          </cell>
          <cell r="AY631">
            <v>0</v>
          </cell>
          <cell r="AZ631">
            <v>0</v>
          </cell>
          <cell r="BA631">
            <v>0</v>
          </cell>
          <cell r="BB631">
            <v>0</v>
          </cell>
          <cell r="BC631">
            <v>0</v>
          </cell>
          <cell r="BD631">
            <v>0</v>
          </cell>
          <cell r="BE631">
            <v>0</v>
          </cell>
          <cell r="BF631">
            <v>0</v>
          </cell>
          <cell r="BG631">
            <v>0</v>
          </cell>
          <cell r="BH631">
            <v>0</v>
          </cell>
          <cell r="BI631">
            <v>0</v>
          </cell>
          <cell r="BJ631">
            <v>0</v>
          </cell>
          <cell r="BK631">
            <v>0</v>
          </cell>
          <cell r="BL631">
            <v>0</v>
          </cell>
          <cell r="BM631">
            <v>0</v>
          </cell>
          <cell r="BN631">
            <v>0</v>
          </cell>
          <cell r="BO631">
            <v>0</v>
          </cell>
          <cell r="BP631">
            <v>0</v>
          </cell>
          <cell r="BQ631">
            <v>0</v>
          </cell>
          <cell r="BR631">
            <v>0</v>
          </cell>
          <cell r="BS631">
            <v>0</v>
          </cell>
          <cell r="BT631">
            <v>0</v>
          </cell>
          <cell r="BU631">
            <v>0</v>
          </cell>
          <cell r="BV631">
            <v>0</v>
          </cell>
          <cell r="BW631">
            <v>0</v>
          </cell>
          <cell r="BX631">
            <v>0</v>
          </cell>
          <cell r="BY631">
            <v>0</v>
          </cell>
          <cell r="BZ631">
            <v>0</v>
          </cell>
          <cell r="CA631">
            <v>0</v>
          </cell>
          <cell r="CB631">
            <v>0</v>
          </cell>
          <cell r="CC631">
            <v>0</v>
          </cell>
          <cell r="CD631">
            <v>0</v>
          </cell>
          <cell r="CE631">
            <v>0</v>
          </cell>
          <cell r="CF631">
            <v>0</v>
          </cell>
          <cell r="CG631">
            <v>0</v>
          </cell>
          <cell r="CH631">
            <v>0</v>
          </cell>
          <cell r="CI631">
            <v>0</v>
          </cell>
          <cell r="CJ631">
            <v>0</v>
          </cell>
          <cell r="CK631">
            <v>0</v>
          </cell>
          <cell r="CL631">
            <v>0</v>
          </cell>
          <cell r="CM631">
            <v>0</v>
          </cell>
          <cell r="CN631">
            <v>0</v>
          </cell>
          <cell r="CO631">
            <v>0</v>
          </cell>
          <cell r="CP631">
            <v>0</v>
          </cell>
          <cell r="CQ631">
            <v>0</v>
          </cell>
          <cell r="CR631">
            <v>0</v>
          </cell>
          <cell r="CS631">
            <v>0</v>
          </cell>
          <cell r="CT631">
            <v>0</v>
          </cell>
          <cell r="CU631">
            <v>0</v>
          </cell>
          <cell r="CV631">
            <v>0</v>
          </cell>
          <cell r="CW631">
            <v>0</v>
          </cell>
          <cell r="CX631">
            <v>0</v>
          </cell>
          <cell r="CY631">
            <v>0</v>
          </cell>
          <cell r="CZ631">
            <v>0</v>
          </cell>
          <cell r="DA631">
            <v>0</v>
          </cell>
          <cell r="DB631">
            <v>0</v>
          </cell>
          <cell r="DC631">
            <v>0</v>
          </cell>
          <cell r="DD631">
            <v>0</v>
          </cell>
          <cell r="DE631">
            <v>0</v>
          </cell>
          <cell r="DF631">
            <v>0</v>
          </cell>
          <cell r="DG631">
            <v>0</v>
          </cell>
          <cell r="DH631">
            <v>0</v>
          </cell>
          <cell r="DI631">
            <v>0</v>
          </cell>
          <cell r="DJ631">
            <v>0</v>
          </cell>
          <cell r="DK631">
            <v>0</v>
          </cell>
          <cell r="DL631">
            <v>0</v>
          </cell>
          <cell r="DM631">
            <v>0</v>
          </cell>
          <cell r="DN631">
            <v>0</v>
          </cell>
          <cell r="DO631">
            <v>0</v>
          </cell>
          <cell r="DP631">
            <v>0</v>
          </cell>
          <cell r="DQ631">
            <v>0</v>
          </cell>
          <cell r="DR631">
            <v>0</v>
          </cell>
          <cell r="DS631">
            <v>0</v>
          </cell>
          <cell r="DT631">
            <v>0</v>
          </cell>
          <cell r="DU631">
            <v>0</v>
          </cell>
          <cell r="DV631">
            <v>0</v>
          </cell>
          <cell r="DW631">
            <v>0</v>
          </cell>
          <cell r="DX631">
            <v>0</v>
          </cell>
          <cell r="DY631">
            <v>0</v>
          </cell>
          <cell r="DZ631">
            <v>0</v>
          </cell>
          <cell r="EA631">
            <v>0</v>
          </cell>
          <cell r="EB631">
            <v>0</v>
          </cell>
          <cell r="EC631">
            <v>0</v>
          </cell>
          <cell r="ED631">
            <v>0</v>
          </cell>
        </row>
        <row r="632">
          <cell r="F632">
            <v>0.68566900000587339</v>
          </cell>
          <cell r="G632">
            <v>7.2286636999961047</v>
          </cell>
          <cell r="H632">
            <v>0.91579999999885331</v>
          </cell>
          <cell r="I632">
            <v>3.6578820000031556</v>
          </cell>
          <cell r="J632">
            <v>40.416956000000937</v>
          </cell>
          <cell r="K632">
            <v>0.36352982600146788</v>
          </cell>
          <cell r="L632">
            <v>0</v>
          </cell>
          <cell r="M632">
            <v>0</v>
          </cell>
          <cell r="N632">
            <v>-8.0237041999971552</v>
          </cell>
          <cell r="O632">
            <v>2.5731334999982209</v>
          </cell>
          <cell r="P632">
            <v>1.4017834000005678</v>
          </cell>
          <cell r="Q632">
            <v>2.6253100004396401E-2</v>
          </cell>
          <cell r="R632">
            <v>-30.484367400000338</v>
          </cell>
          <cell r="S632">
            <v>-5.4337279999963357</v>
          </cell>
          <cell r="T632">
            <v>22.638869900001737</v>
          </cell>
          <cell r="U632">
            <v>-16.396985200000927</v>
          </cell>
          <cell r="V632">
            <v>0.65306200000122772</v>
          </cell>
          <cell r="W632">
            <v>0.78069300000061048</v>
          </cell>
          <cell r="X632">
            <v>-8.3557126999985485</v>
          </cell>
          <cell r="Y632">
            <v>0.33515199999965262</v>
          </cell>
          <cell r="Z632">
            <v>0</v>
          </cell>
          <cell r="AA632">
            <v>18.095593199999712</v>
          </cell>
          <cell r="AB632">
            <v>-36.070523999995203</v>
          </cell>
          <cell r="AC632">
            <v>0.91451640000013867</v>
          </cell>
          <cell r="AD632">
            <v>-7.64530399999785</v>
          </cell>
          <cell r="AE632">
            <v>11.390979129995685</v>
          </cell>
          <cell r="AF632">
            <v>2.728796000003058</v>
          </cell>
          <cell r="AG632">
            <v>-9.5831194999991567</v>
          </cell>
          <cell r="AH632">
            <v>2.1972457000010763</v>
          </cell>
          <cell r="AI632">
            <v>4.9424134299988509</v>
          </cell>
          <cell r="AJ632">
            <v>0.54908799999975599</v>
          </cell>
          <cell r="AK632">
            <v>0.39965010000014445</v>
          </cell>
          <cell r="AL632">
            <v>13.505284000002575</v>
          </cell>
          <cell r="AM632">
            <v>0</v>
          </cell>
          <cell r="AN632">
            <v>1.4220229999991716</v>
          </cell>
          <cell r="AO632">
            <v>-7.032935200000793</v>
          </cell>
          <cell r="AP632">
            <v>2.2507346000020334</v>
          </cell>
          <cell r="AQ632">
            <v>1.1798999999882653E-2</v>
          </cell>
          <cell r="AR632">
            <v>-1.0277393999858759</v>
          </cell>
          <cell r="AS632">
            <v>0.52537800000573043</v>
          </cell>
          <cell r="AT632">
            <v>0.90129689999957918</v>
          </cell>
          <cell r="AU632">
            <v>0.63257999999768799</v>
          </cell>
          <cell r="AV632">
            <v>3.2754525000018475</v>
          </cell>
          <cell r="AW632">
            <v>1.522317999999359</v>
          </cell>
          <cell r="AX632">
            <v>0.63162800000282004</v>
          </cell>
          <cell r="AY632">
            <v>0.81940170000234502</v>
          </cell>
          <cell r="AZ632">
            <v>0</v>
          </cell>
          <cell r="BA632">
            <v>1.7648199999966891</v>
          </cell>
          <cell r="BB632">
            <v>0</v>
          </cell>
          <cell r="BC632">
            <v>1.8265678999996453</v>
          </cell>
          <cell r="BD632">
            <v>-12.927182400002494</v>
          </cell>
          <cell r="BE632">
            <v>86.52684331999626</v>
          </cell>
          <cell r="BF632">
            <v>1.3531530000036582</v>
          </cell>
          <cell r="BG632">
            <v>0.19828500000221538</v>
          </cell>
          <cell r="BH632">
            <v>0</v>
          </cell>
          <cell r="BI632">
            <v>11.306003999998211</v>
          </cell>
          <cell r="BJ632">
            <v>46.777931000000535</v>
          </cell>
          <cell r="BK632">
            <v>1.4562983199975861</v>
          </cell>
          <cell r="BL632">
            <v>0</v>
          </cell>
          <cell r="BM632">
            <v>0.85147999999753665</v>
          </cell>
          <cell r="BN632">
            <v>0.36971900000207825</v>
          </cell>
          <cell r="BO632">
            <v>23.481167000001733</v>
          </cell>
          <cell r="BP632">
            <v>0.34547600000223611</v>
          </cell>
          <cell r="BQ632">
            <v>0.3873299999977462</v>
          </cell>
          <cell r="BR632">
            <v>24.99366929999087</v>
          </cell>
          <cell r="BS632">
            <v>6.1512089999960153</v>
          </cell>
          <cell r="BT632">
            <v>2.612224000004062</v>
          </cell>
          <cell r="BU632">
            <v>0.2867748999997275</v>
          </cell>
          <cell r="BV632">
            <v>2.5906959999992978</v>
          </cell>
          <cell r="BW632">
            <v>11.033760000002076</v>
          </cell>
          <cell r="BX632">
            <v>0</v>
          </cell>
          <cell r="BY632">
            <v>1.0528082999990147</v>
          </cell>
          <cell r="BZ632">
            <v>0.67164000000047963</v>
          </cell>
          <cell r="CA632">
            <v>2.117374600002222</v>
          </cell>
          <cell r="CB632">
            <v>-6.2308389999998326</v>
          </cell>
          <cell r="CC632">
            <v>0.21283000000039465</v>
          </cell>
          <cell r="CD632">
            <v>4.4951915000056033</v>
          </cell>
          <cell r="CE632">
            <v>28.288885399990249</v>
          </cell>
          <cell r="CF632">
            <v>0</v>
          </cell>
          <cell r="CG632">
            <v>18.975922000001447</v>
          </cell>
          <cell r="CH632">
            <v>2.315197600000829</v>
          </cell>
          <cell r="CI632">
            <v>7.3114675000033458</v>
          </cell>
          <cell r="CJ632">
            <v>-10.643505699998059</v>
          </cell>
          <cell r="CK632">
            <v>0.73973800000021583</v>
          </cell>
          <cell r="CL632">
            <v>0.80938400000013644</v>
          </cell>
          <cell r="CM632">
            <v>-8.1992500000014843</v>
          </cell>
          <cell r="CN632">
            <v>16.70438600000125</v>
          </cell>
          <cell r="CO632">
            <v>0</v>
          </cell>
          <cell r="CP632">
            <v>0</v>
          </cell>
          <cell r="CQ632">
            <v>0.27554599999712082</v>
          </cell>
          <cell r="CR632">
            <v>-7.2264376999810338</v>
          </cell>
          <cell r="CS632">
            <v>0.11346000000048662</v>
          </cell>
          <cell r="CT632">
            <v>0.34018600000126753</v>
          </cell>
          <cell r="CU632">
            <v>-13.732229699999152</v>
          </cell>
          <cell r="CV632">
            <v>1.1340634999978647</v>
          </cell>
          <cell r="CW632">
            <v>0</v>
          </cell>
          <cell r="CX632">
            <v>1.0110235000029206</v>
          </cell>
          <cell r="CY632">
            <v>0.30240899999989779</v>
          </cell>
          <cell r="CZ632">
            <v>0.61315000000104192</v>
          </cell>
          <cell r="DA632">
            <v>0</v>
          </cell>
          <cell r="DB632">
            <v>1.4810749999996915</v>
          </cell>
          <cell r="DC632">
            <v>1.2591379999976198</v>
          </cell>
          <cell r="DD632">
            <v>0.25128699999913806</v>
          </cell>
          <cell r="DE632">
            <v>0</v>
          </cell>
          <cell r="DF632">
            <v>0</v>
          </cell>
          <cell r="DG632">
            <v>0</v>
          </cell>
          <cell r="DH632">
            <v>0</v>
          </cell>
          <cell r="DI632">
            <v>0</v>
          </cell>
          <cell r="DJ632">
            <v>0</v>
          </cell>
          <cell r="DK632">
            <v>0</v>
          </cell>
          <cell r="DL632">
            <v>0</v>
          </cell>
          <cell r="DM632">
            <v>0</v>
          </cell>
          <cell r="DN632">
            <v>0</v>
          </cell>
          <cell r="DO632">
            <v>0</v>
          </cell>
          <cell r="DP632">
            <v>0</v>
          </cell>
          <cell r="DQ632">
            <v>0</v>
          </cell>
          <cell r="DR632">
            <v>0</v>
          </cell>
          <cell r="DS632">
            <v>0</v>
          </cell>
          <cell r="DT632">
            <v>0</v>
          </cell>
          <cell r="DU632">
            <v>0</v>
          </cell>
          <cell r="DV632">
            <v>0</v>
          </cell>
          <cell r="DW632">
            <v>0</v>
          </cell>
          <cell r="DX632">
            <v>0</v>
          </cell>
          <cell r="DY632">
            <v>0</v>
          </cell>
          <cell r="DZ632">
            <v>0</v>
          </cell>
          <cell r="EA632">
            <v>0</v>
          </cell>
          <cell r="EB632">
            <v>0</v>
          </cell>
          <cell r="EC632">
            <v>0</v>
          </cell>
          <cell r="ED632">
            <v>0</v>
          </cell>
        </row>
        <row r="633">
          <cell r="F633">
            <v>16.464108000000124</v>
          </cell>
          <cell r="G633">
            <v>67.828800000002957</v>
          </cell>
          <cell r="H633">
            <v>-17.292765600002895</v>
          </cell>
          <cell r="I633">
            <v>16.873670400000265</v>
          </cell>
          <cell r="J633">
            <v>26.395191399999021</v>
          </cell>
          <cell r="K633">
            <v>1.227579300000798</v>
          </cell>
          <cell r="L633">
            <v>0.62934099999984028</v>
          </cell>
          <cell r="M633">
            <v>0</v>
          </cell>
          <cell r="N633">
            <v>-25.531064999999217</v>
          </cell>
          <cell r="O633">
            <v>13.817821399999957</v>
          </cell>
          <cell r="P633">
            <v>13.743448599998374</v>
          </cell>
          <cell r="Q633">
            <v>0.80611859999771696</v>
          </cell>
          <cell r="R633">
            <v>-101.93193071993301</v>
          </cell>
          <cell r="S633">
            <v>-45.670626999999513</v>
          </cell>
          <cell r="T633">
            <v>5.5212519999986398</v>
          </cell>
          <cell r="U633">
            <v>-31.097467100000358</v>
          </cell>
          <cell r="V633">
            <v>3.492937000002712</v>
          </cell>
          <cell r="W633">
            <v>1.3180025000001478</v>
          </cell>
          <cell r="X633">
            <v>-85.00550949999888</v>
          </cell>
          <cell r="Y633">
            <v>11.559373399999458</v>
          </cell>
          <cell r="Z633">
            <v>-0.16337149999890244</v>
          </cell>
          <cell r="AA633">
            <v>145.65314448000208</v>
          </cell>
          <cell r="AB633">
            <v>-92.647402999999031</v>
          </cell>
          <cell r="AC633">
            <v>-15.189948999999615</v>
          </cell>
          <cell r="AD633">
            <v>0.29768699999840464</v>
          </cell>
          <cell r="AE633">
            <v>24.050515150011051</v>
          </cell>
          <cell r="AF633">
            <v>15.687475999999151</v>
          </cell>
          <cell r="AG633">
            <v>7.3408776500000386</v>
          </cell>
          <cell r="AH633">
            <v>18.64370179999969</v>
          </cell>
          <cell r="AI633">
            <v>2.6545320000004722</v>
          </cell>
          <cell r="AJ633">
            <v>-6.4144376999975066</v>
          </cell>
          <cell r="AK633">
            <v>-8.0811579999972309</v>
          </cell>
          <cell r="AL633">
            <v>0.69874189999973169</v>
          </cell>
          <cell r="AM633">
            <v>-13.764383600002475</v>
          </cell>
          <cell r="AN633">
            <v>1.9310660000010103</v>
          </cell>
          <cell r="AO633">
            <v>0.78406000000177301</v>
          </cell>
          <cell r="AP633">
            <v>3.0519343999985722</v>
          </cell>
          <cell r="AQ633">
            <v>1.5181047000005492</v>
          </cell>
          <cell r="AR633">
            <v>30.814153269981034</v>
          </cell>
          <cell r="AS633">
            <v>0.93815999999787891</v>
          </cell>
          <cell r="AT633">
            <v>12.695691000000807</v>
          </cell>
          <cell r="AU633">
            <v>0.88725500000145985</v>
          </cell>
          <cell r="AV633">
            <v>4.0592490000017278</v>
          </cell>
          <cell r="AW633">
            <v>16.980275700003403</v>
          </cell>
          <cell r="AX633">
            <v>1.558115000003454</v>
          </cell>
          <cell r="AY633">
            <v>0.88489099999787868</v>
          </cell>
          <cell r="AZ633">
            <v>2.066012999999657</v>
          </cell>
          <cell r="BA633">
            <v>3.2764772699993046</v>
          </cell>
          <cell r="BB633">
            <v>-15.625107699997898</v>
          </cell>
          <cell r="BC633">
            <v>1.3989399999991292</v>
          </cell>
          <cell r="BD633">
            <v>1.6941939999960596</v>
          </cell>
          <cell r="BE633">
            <v>140.32022679998772</v>
          </cell>
          <cell r="BF633">
            <v>0.5546810000014375</v>
          </cell>
          <cell r="BG633">
            <v>-10.18545610000001</v>
          </cell>
          <cell r="BH633">
            <v>17.700043000004371</v>
          </cell>
          <cell r="BI633">
            <v>1.140087499999936</v>
          </cell>
          <cell r="BJ633">
            <v>35.125443600001745</v>
          </cell>
          <cell r="BK633">
            <v>13.898565999999846</v>
          </cell>
          <cell r="BL633">
            <v>0.86577030000262312</v>
          </cell>
          <cell r="BM633">
            <v>0.80537600000025122</v>
          </cell>
          <cell r="BN633">
            <v>1.0003340000002936</v>
          </cell>
          <cell r="BO633">
            <v>74.063804500001424</v>
          </cell>
          <cell r="BP633">
            <v>3.9722069999988889</v>
          </cell>
          <cell r="BQ633">
            <v>1.3793700000023819</v>
          </cell>
          <cell r="BR633">
            <v>16.912977600004524</v>
          </cell>
          <cell r="BS633">
            <v>3.4668812000018079</v>
          </cell>
          <cell r="BT633">
            <v>2.2908839999945485</v>
          </cell>
          <cell r="BU633">
            <v>16.993417500001669</v>
          </cell>
          <cell r="BV633">
            <v>4.0381109999980254</v>
          </cell>
          <cell r="BW633">
            <v>-7.6293340000011085</v>
          </cell>
          <cell r="BX633">
            <v>-10.595695299998624</v>
          </cell>
          <cell r="BY633">
            <v>1.1617416000008234</v>
          </cell>
          <cell r="BZ633">
            <v>0.18496700000105193</v>
          </cell>
          <cell r="CA633">
            <v>3.2197010000018054</v>
          </cell>
          <cell r="CB633">
            <v>3.2212685999984387</v>
          </cell>
          <cell r="CC633">
            <v>0.56103499999881024</v>
          </cell>
          <cell r="CD633">
            <v>0</v>
          </cell>
          <cell r="CE633">
            <v>0.26979195995954797</v>
          </cell>
          <cell r="CF633">
            <v>1.4393379999964964</v>
          </cell>
          <cell r="CG633">
            <v>-17.618365000002086</v>
          </cell>
          <cell r="CH633">
            <v>1.2753490000031888</v>
          </cell>
          <cell r="CI633">
            <v>6.1806336599984206</v>
          </cell>
          <cell r="CJ633">
            <v>1.2657350000008591</v>
          </cell>
          <cell r="CK633">
            <v>0.73284200000125566</v>
          </cell>
          <cell r="CL633">
            <v>0</v>
          </cell>
          <cell r="CM633">
            <v>1.7427630000020145</v>
          </cell>
          <cell r="CN633">
            <v>2.3935979000016232</v>
          </cell>
          <cell r="CO633">
            <v>1.3839379999990342</v>
          </cell>
          <cell r="CP633">
            <v>0.35366439999779686</v>
          </cell>
          <cell r="CQ633">
            <v>1.1202960000009625</v>
          </cell>
          <cell r="CR633">
            <v>-3.027749800006859</v>
          </cell>
          <cell r="CS633">
            <v>0.14546059999702265</v>
          </cell>
          <cell r="CT633">
            <v>0</v>
          </cell>
          <cell r="CU633">
            <v>2.1755425000010291</v>
          </cell>
          <cell r="CV633">
            <v>-18.316336500000034</v>
          </cell>
          <cell r="CW633">
            <v>1.1926114999987476</v>
          </cell>
          <cell r="CX633">
            <v>2.3292306000003009</v>
          </cell>
          <cell r="CY633">
            <v>1.0017429999970773</v>
          </cell>
          <cell r="CZ633">
            <v>0.68575999999666237</v>
          </cell>
          <cell r="DA633">
            <v>2.6796489999978803</v>
          </cell>
          <cell r="DB633">
            <v>2.5387325000010605</v>
          </cell>
          <cell r="DC633">
            <v>1.4182820000060019</v>
          </cell>
          <cell r="DD633">
            <v>1.1215749999973923</v>
          </cell>
          <cell r="DE633">
            <v>0</v>
          </cell>
          <cell r="DF633">
            <v>0</v>
          </cell>
          <cell r="DG633">
            <v>0</v>
          </cell>
          <cell r="DH633">
            <v>0</v>
          </cell>
          <cell r="DI633">
            <v>0</v>
          </cell>
          <cell r="DJ633">
            <v>0</v>
          </cell>
          <cell r="DK633">
            <v>0</v>
          </cell>
          <cell r="DL633">
            <v>0</v>
          </cell>
          <cell r="DM633">
            <v>0</v>
          </cell>
          <cell r="DN633">
            <v>0</v>
          </cell>
          <cell r="DO633">
            <v>0</v>
          </cell>
          <cell r="DP633">
            <v>0</v>
          </cell>
          <cell r="DQ633">
            <v>0</v>
          </cell>
          <cell r="DR633">
            <v>0</v>
          </cell>
          <cell r="DS633">
            <v>0</v>
          </cell>
          <cell r="DT633">
            <v>0</v>
          </cell>
          <cell r="DU633">
            <v>0</v>
          </cell>
          <cell r="DV633">
            <v>0</v>
          </cell>
          <cell r="DW633">
            <v>0</v>
          </cell>
          <cell r="DX633">
            <v>0</v>
          </cell>
          <cell r="DY633">
            <v>0</v>
          </cell>
          <cell r="DZ633">
            <v>0</v>
          </cell>
          <cell r="EA633">
            <v>0</v>
          </cell>
          <cell r="EB633">
            <v>0</v>
          </cell>
          <cell r="EC633">
            <v>0</v>
          </cell>
          <cell r="ED633">
            <v>0</v>
          </cell>
        </row>
        <row r="634">
          <cell r="F634">
            <v>-3.0254185000012512</v>
          </cell>
          <cell r="G634">
            <v>0.24923929999931715</v>
          </cell>
          <cell r="H634">
            <v>0</v>
          </cell>
          <cell r="I634">
            <v>0.52780739999980142</v>
          </cell>
          <cell r="J634">
            <v>5.5983621999994284</v>
          </cell>
          <cell r="K634">
            <v>0</v>
          </cell>
          <cell r="L634">
            <v>0</v>
          </cell>
          <cell r="M634">
            <v>0</v>
          </cell>
          <cell r="N634">
            <v>1.1334679999999935</v>
          </cell>
          <cell r="O634">
            <v>0</v>
          </cell>
          <cell r="P634">
            <v>0.78234616000008828</v>
          </cell>
          <cell r="Q634">
            <v>0</v>
          </cell>
          <cell r="R634">
            <v>-22.951282599999104</v>
          </cell>
          <cell r="S634">
            <v>-18.87113429999954</v>
          </cell>
          <cell r="T634">
            <v>0.17564499999934924</v>
          </cell>
          <cell r="U634">
            <v>-7.3524498999995558</v>
          </cell>
          <cell r="V634">
            <v>15.807487000000037</v>
          </cell>
          <cell r="W634">
            <v>1.0938942000002498</v>
          </cell>
          <cell r="X634">
            <v>-10.932773599999564</v>
          </cell>
          <cell r="Y634">
            <v>0</v>
          </cell>
          <cell r="Z634">
            <v>-4.4267330000002403</v>
          </cell>
          <cell r="AA634">
            <v>19.5</v>
          </cell>
          <cell r="AB634">
            <v>-17.945217999999841</v>
          </cell>
          <cell r="AC634">
            <v>0</v>
          </cell>
          <cell r="AD634">
            <v>0</v>
          </cell>
          <cell r="AE634">
            <v>5.3375594999815803</v>
          </cell>
          <cell r="AF634">
            <v>1.043839999998454</v>
          </cell>
          <cell r="AG634">
            <v>0</v>
          </cell>
          <cell r="AH634">
            <v>2.3446186000001035</v>
          </cell>
          <cell r="AI634">
            <v>0.20338700000002063</v>
          </cell>
          <cell r="AJ634">
            <v>1.1521789999997054</v>
          </cell>
          <cell r="AK634">
            <v>-0.8931430000002365</v>
          </cell>
          <cell r="AL634">
            <v>0</v>
          </cell>
          <cell r="AM634">
            <v>0</v>
          </cell>
          <cell r="AN634">
            <v>2.1509107000001677</v>
          </cell>
          <cell r="AO634">
            <v>0</v>
          </cell>
          <cell r="AP634">
            <v>-0.66423279999980878</v>
          </cell>
          <cell r="AQ634">
            <v>0</v>
          </cell>
          <cell r="AR634">
            <v>5.1156303400057368</v>
          </cell>
          <cell r="AS634">
            <v>7.0259000000078231E-2</v>
          </cell>
          <cell r="AT634">
            <v>0</v>
          </cell>
          <cell r="AU634">
            <v>0</v>
          </cell>
          <cell r="AV634">
            <v>2.1555032999995092</v>
          </cell>
          <cell r="AW634">
            <v>1.1393263999998453</v>
          </cell>
          <cell r="AX634">
            <v>0.90033869999933813</v>
          </cell>
          <cell r="AY634">
            <v>0.30540013999961957</v>
          </cell>
          <cell r="AZ634">
            <v>0</v>
          </cell>
          <cell r="BA634">
            <v>0.32277699999940523</v>
          </cell>
          <cell r="BB634">
            <v>0</v>
          </cell>
          <cell r="BC634">
            <v>0.22743009999976493</v>
          </cell>
          <cell r="BD634">
            <v>-5.4043000000092434E-3</v>
          </cell>
          <cell r="BE634">
            <v>48.376155730016762</v>
          </cell>
          <cell r="BF634">
            <v>0</v>
          </cell>
          <cell r="BG634">
            <v>0.53832099999999627</v>
          </cell>
          <cell r="BH634">
            <v>3.6128164000001561</v>
          </cell>
          <cell r="BI634">
            <v>2.6888565999997809</v>
          </cell>
          <cell r="BJ634">
            <v>11.53997900000013</v>
          </cell>
          <cell r="BK634">
            <v>1.2364307300003929</v>
          </cell>
          <cell r="BL634">
            <v>0</v>
          </cell>
          <cell r="BM634">
            <v>0</v>
          </cell>
          <cell r="BN634">
            <v>0</v>
          </cell>
          <cell r="BO634">
            <v>28.303047699999297</v>
          </cell>
          <cell r="BP634">
            <v>0.14973699999973178</v>
          </cell>
          <cell r="BQ634">
            <v>0.30696729999908712</v>
          </cell>
          <cell r="BR634">
            <v>6.7023606999864569</v>
          </cell>
          <cell r="BS634">
            <v>15.193658599999253</v>
          </cell>
          <cell r="BT634">
            <v>0</v>
          </cell>
          <cell r="BU634">
            <v>0</v>
          </cell>
          <cell r="BV634">
            <v>0.35714490000009391</v>
          </cell>
          <cell r="BW634">
            <v>1.6830742000001919</v>
          </cell>
          <cell r="BX634">
            <v>0</v>
          </cell>
          <cell r="BY634">
            <v>0</v>
          </cell>
          <cell r="BZ634">
            <v>-4.9869221999997535</v>
          </cell>
          <cell r="CA634">
            <v>0.99255099999936647</v>
          </cell>
          <cell r="CB634">
            <v>-7.4754124999999476</v>
          </cell>
          <cell r="CC634">
            <v>0.93826670000089507</v>
          </cell>
          <cell r="CD634">
            <v>0</v>
          </cell>
          <cell r="CE634">
            <v>-4.3308519999991404</v>
          </cell>
          <cell r="CF634">
            <v>0</v>
          </cell>
          <cell r="CG634">
            <v>0.17045573999985209</v>
          </cell>
          <cell r="CH634">
            <v>0</v>
          </cell>
          <cell r="CI634">
            <v>0.22911300000032497</v>
          </cell>
          <cell r="CJ634">
            <v>0.12725839999984601</v>
          </cell>
          <cell r="CK634">
            <v>0</v>
          </cell>
          <cell r="CL634">
            <v>0</v>
          </cell>
          <cell r="CM634">
            <v>0</v>
          </cell>
          <cell r="CN634">
            <v>0.62888500000008207</v>
          </cell>
          <cell r="CO634">
            <v>0.22281435999957466</v>
          </cell>
          <cell r="CP634">
            <v>-5.7093784999997297</v>
          </cell>
          <cell r="CQ634">
            <v>0</v>
          </cell>
          <cell r="CR634">
            <v>-3.9442004000011366</v>
          </cell>
          <cell r="CS634">
            <v>0</v>
          </cell>
          <cell r="CT634">
            <v>0</v>
          </cell>
          <cell r="CU634">
            <v>-5.8490006000001813</v>
          </cell>
          <cell r="CV634">
            <v>1.1421141999999236</v>
          </cell>
          <cell r="CW634">
            <v>0</v>
          </cell>
          <cell r="CX634">
            <v>0</v>
          </cell>
          <cell r="CY634">
            <v>0</v>
          </cell>
          <cell r="CZ634">
            <v>0</v>
          </cell>
          <cell r="DA634">
            <v>0.76268600000003062</v>
          </cell>
          <cell r="DB634">
            <v>0</v>
          </cell>
          <cell r="DC634">
            <v>0</v>
          </cell>
          <cell r="DD634">
            <v>0</v>
          </cell>
          <cell r="DE634">
            <v>0</v>
          </cell>
          <cell r="DF634">
            <v>0</v>
          </cell>
          <cell r="DG634">
            <v>0</v>
          </cell>
          <cell r="DH634">
            <v>0</v>
          </cell>
          <cell r="DI634">
            <v>0</v>
          </cell>
          <cell r="DJ634">
            <v>0</v>
          </cell>
          <cell r="DK634">
            <v>0</v>
          </cell>
          <cell r="DL634">
            <v>0</v>
          </cell>
          <cell r="DM634">
            <v>0</v>
          </cell>
          <cell r="DN634">
            <v>0</v>
          </cell>
          <cell r="DO634">
            <v>0</v>
          </cell>
          <cell r="DP634">
            <v>0</v>
          </cell>
          <cell r="DQ634">
            <v>0</v>
          </cell>
          <cell r="DR634">
            <v>0</v>
          </cell>
          <cell r="DS634">
            <v>0</v>
          </cell>
          <cell r="DT634">
            <v>0</v>
          </cell>
          <cell r="DU634">
            <v>0</v>
          </cell>
          <cell r="DV634">
            <v>0</v>
          </cell>
          <cell r="DW634">
            <v>0</v>
          </cell>
          <cell r="DX634">
            <v>0</v>
          </cell>
          <cell r="DY634">
            <v>0</v>
          </cell>
          <cell r="DZ634">
            <v>0</v>
          </cell>
          <cell r="EA634">
            <v>0</v>
          </cell>
          <cell r="EB634">
            <v>0</v>
          </cell>
          <cell r="EC634">
            <v>0</v>
          </cell>
          <cell r="ED634">
            <v>0</v>
          </cell>
        </row>
        <row r="636">
          <cell r="F636">
            <v>-80.014424299970415</v>
          </cell>
          <cell r="G636">
            <v>1.5447557900097308</v>
          </cell>
          <cell r="H636">
            <v>113.02947488999416</v>
          </cell>
          <cell r="I636">
            <v>102.1333406499889</v>
          </cell>
          <cell r="J636">
            <v>531.48937428600311</v>
          </cell>
          <cell r="K636">
            <v>-160.1647572739821</v>
          </cell>
          <cell r="L636">
            <v>58.98860304999198</v>
          </cell>
          <cell r="M636">
            <v>43.568875400011166</v>
          </cell>
          <cell r="N636">
            <v>-145.05295880000813</v>
          </cell>
          <cell r="O636">
            <v>212.21377450000455</v>
          </cell>
          <cell r="P636">
            <v>199.82258120998267</v>
          </cell>
          <cell r="Q636">
            <v>22.260245000003124</v>
          </cell>
          <cell r="R636">
            <v>785.0167474700138</v>
          </cell>
          <cell r="S636">
            <v>59.668076799996925</v>
          </cell>
          <cell r="T636">
            <v>196.46955160000471</v>
          </cell>
          <cell r="U636">
            <v>117.97264295000241</v>
          </cell>
          <cell r="V636">
            <v>126.28936553998938</v>
          </cell>
          <cell r="W636">
            <v>-5.3316208599799211</v>
          </cell>
          <cell r="X636">
            <v>-209.26031239998792</v>
          </cell>
          <cell r="Y636">
            <v>187.4211382000085</v>
          </cell>
          <cell r="Z636">
            <v>37.71246109999538</v>
          </cell>
          <cell r="AA636">
            <v>423.74332068001149</v>
          </cell>
          <cell r="AB636">
            <v>-161.97782984000514</v>
          </cell>
          <cell r="AC636">
            <v>-4.7279879999805416</v>
          </cell>
          <cell r="AD636">
            <v>17.03794170000765</v>
          </cell>
          <cell r="AE636">
            <v>-226.19413081984385</v>
          </cell>
          <cell r="AF636">
            <v>38.249558269981208</v>
          </cell>
          <cell r="AG636">
            <v>55.562252050003735</v>
          </cell>
          <cell r="AH636">
            <v>1.1492221800035622</v>
          </cell>
          <cell r="AI636">
            <v>-283.31716474001087</v>
          </cell>
          <cell r="AJ636">
            <v>96.518133660008061</v>
          </cell>
          <cell r="AK636">
            <v>55.84083971000382</v>
          </cell>
          <cell r="AL636">
            <v>-63.650473580004473</v>
          </cell>
          <cell r="AM636">
            <v>-29.492350600001373</v>
          </cell>
          <cell r="AN636">
            <v>-46.927809299999353</v>
          </cell>
          <cell r="AO636">
            <v>-33.864946419997068</v>
          </cell>
          <cell r="AP636">
            <v>-9.0934766499904072</v>
          </cell>
          <cell r="AQ636">
            <v>-7.1679153999775735</v>
          </cell>
          <cell r="AR636">
            <v>421.47249474498676</v>
          </cell>
          <cell r="AS636">
            <v>29.392998000013904</v>
          </cell>
          <cell r="AT636">
            <v>30.442254900000989</v>
          </cell>
          <cell r="AU636">
            <v>4.3694907999924908</v>
          </cell>
          <cell r="AV636">
            <v>14.772384529998817</v>
          </cell>
          <cell r="AW636">
            <v>21.304048150012022</v>
          </cell>
          <cell r="AX636">
            <v>223.41269980000288</v>
          </cell>
          <cell r="AY636">
            <v>-7.9066251599997486</v>
          </cell>
          <cell r="AZ636">
            <v>53.100312219998159</v>
          </cell>
          <cell r="BA636">
            <v>-12.896776930000669</v>
          </cell>
          <cell r="BB636">
            <v>56.65275348499199</v>
          </cell>
          <cell r="BC636">
            <v>11.405207700003302</v>
          </cell>
          <cell r="BD636">
            <v>-2.5762527500210126</v>
          </cell>
          <cell r="BE636">
            <v>495.99379285995383</v>
          </cell>
          <cell r="BF636">
            <v>76.696277000004557</v>
          </cell>
          <cell r="BG636">
            <v>18.912108599997737</v>
          </cell>
          <cell r="BH636">
            <v>39.813563100002284</v>
          </cell>
          <cell r="BI636">
            <v>21.962572299997191</v>
          </cell>
          <cell r="BJ636">
            <v>73.817011109999839</v>
          </cell>
          <cell r="BK636">
            <v>37.93276334998518</v>
          </cell>
          <cell r="BL636">
            <v>-5.6541833999926894</v>
          </cell>
          <cell r="BM636">
            <v>-36.171706000004633</v>
          </cell>
          <cell r="BN636">
            <v>66.657148700005564</v>
          </cell>
          <cell r="BO636">
            <v>203.01933929999086</v>
          </cell>
          <cell r="BP636">
            <v>21.127734499998041</v>
          </cell>
          <cell r="BQ636">
            <v>-22.118835699993724</v>
          </cell>
          <cell r="BR636">
            <v>-27.060622136006714</v>
          </cell>
          <cell r="BS636">
            <v>16.774953800004369</v>
          </cell>
          <cell r="BT636">
            <v>34.576436700008344</v>
          </cell>
          <cell r="BU636">
            <v>73.540014279979005</v>
          </cell>
          <cell r="BV636">
            <v>19.32646882399149</v>
          </cell>
          <cell r="BW636">
            <v>-193.52391440000611</v>
          </cell>
          <cell r="BX636">
            <v>-2.7327886000039143</v>
          </cell>
          <cell r="BY636">
            <v>3.2885896600037086</v>
          </cell>
          <cell r="BZ636">
            <v>-10.245083099992371</v>
          </cell>
          <cell r="CA636">
            <v>30.307277600000816</v>
          </cell>
          <cell r="CB636">
            <v>-14.155362100000275</v>
          </cell>
          <cell r="CC636">
            <v>2.3162216999862721</v>
          </cell>
          <cell r="CD636">
            <v>13.466563500005577</v>
          </cell>
          <cell r="CE636">
            <v>91.562716563857975</v>
          </cell>
          <cell r="CF636">
            <v>4.909795799982021</v>
          </cell>
          <cell r="CG636">
            <v>33.716355839999778</v>
          </cell>
          <cell r="CH636">
            <v>-12.892809659995692</v>
          </cell>
          <cell r="CI636">
            <v>17.178854660001889</v>
          </cell>
          <cell r="CJ636">
            <v>19.870537864004291</v>
          </cell>
          <cell r="CK636">
            <v>1.8293751000001066</v>
          </cell>
          <cell r="CL636">
            <v>37.806879799990384</v>
          </cell>
          <cell r="CM636">
            <v>-4.6710596999973859</v>
          </cell>
          <cell r="CN636">
            <v>18.303263349996087</v>
          </cell>
          <cell r="CO636">
            <v>-47.505673390005541</v>
          </cell>
          <cell r="CP636">
            <v>0.54597689999718568</v>
          </cell>
          <cell r="CQ636">
            <v>22.471220000006724</v>
          </cell>
          <cell r="CR636">
            <v>103.51856649018009</v>
          </cell>
          <cell r="CS636">
            <v>3.2908355999970809</v>
          </cell>
          <cell r="CT636">
            <v>21.824732199995196</v>
          </cell>
          <cell r="CU636">
            <v>12.549917400000595</v>
          </cell>
          <cell r="CV636">
            <v>40.803192320002381</v>
          </cell>
          <cell r="CW636">
            <v>-13.559899430005316</v>
          </cell>
          <cell r="CX636">
            <v>-1.4298079000091093</v>
          </cell>
          <cell r="CY636">
            <v>2.4627345999952013</v>
          </cell>
          <cell r="CZ636">
            <v>2.7887836999943829</v>
          </cell>
          <cell r="DA636">
            <v>51.215966300008404</v>
          </cell>
          <cell r="DB636">
            <v>-52.952237299976332</v>
          </cell>
          <cell r="DC636">
            <v>8.4522350000006554</v>
          </cell>
          <cell r="DD636">
            <v>28.072113999985959</v>
          </cell>
          <cell r="DE636">
            <v>0</v>
          </cell>
          <cell r="DF636">
            <v>0</v>
          </cell>
          <cell r="DG636">
            <v>0</v>
          </cell>
          <cell r="DH636">
            <v>0</v>
          </cell>
          <cell r="DI636">
            <v>0</v>
          </cell>
          <cell r="DJ636">
            <v>0</v>
          </cell>
          <cell r="DK636">
            <v>0</v>
          </cell>
          <cell r="DL636">
            <v>0</v>
          </cell>
          <cell r="DM636">
            <v>0</v>
          </cell>
          <cell r="DN636">
            <v>0</v>
          </cell>
          <cell r="DO636">
            <v>0</v>
          </cell>
          <cell r="DP636">
            <v>0</v>
          </cell>
          <cell r="DQ636">
            <v>0</v>
          </cell>
          <cell r="DR636">
            <v>0</v>
          </cell>
          <cell r="DS636">
            <v>0</v>
          </cell>
          <cell r="DT636">
            <v>0</v>
          </cell>
          <cell r="DU636">
            <v>0</v>
          </cell>
          <cell r="DV636">
            <v>0</v>
          </cell>
          <cell r="DW636">
            <v>0</v>
          </cell>
          <cell r="DX636">
            <v>0</v>
          </cell>
          <cell r="DY636">
            <v>0</v>
          </cell>
          <cell r="DZ636">
            <v>0</v>
          </cell>
          <cell r="EA636">
            <v>0</v>
          </cell>
          <cell r="EB636">
            <v>0</v>
          </cell>
          <cell r="EC636">
            <v>0</v>
          </cell>
          <cell r="ED636">
            <v>0</v>
          </cell>
        </row>
        <row r="638">
          <cell r="F638">
            <v>-80.014424299821258</v>
          </cell>
          <cell r="G638">
            <v>1.5447557898005471</v>
          </cell>
          <cell r="H638">
            <v>113.02947489009239</v>
          </cell>
          <cell r="I638">
            <v>102.13334064994706</v>
          </cell>
          <cell r="J638">
            <v>531.48937428597128</v>
          </cell>
          <cell r="K638">
            <v>-160.16475727391662</v>
          </cell>
          <cell r="L638">
            <v>58.988603050005622</v>
          </cell>
          <cell r="M638">
            <v>43.568875400000252</v>
          </cell>
          <cell r="N638">
            <v>-145.05295880016638</v>
          </cell>
          <cell r="O638">
            <v>212.21377449994907</v>
          </cell>
          <cell r="P638">
            <v>199.82258121005725</v>
          </cell>
          <cell r="Q638">
            <v>22.260244999895804</v>
          </cell>
          <cell r="R638">
            <v>785.0167474700138</v>
          </cell>
          <cell r="S638">
            <v>59.668076800066046</v>
          </cell>
          <cell r="T638">
            <v>196.46955159981735</v>
          </cell>
          <cell r="U638">
            <v>117.97264295001514</v>
          </cell>
          <cell r="V638">
            <v>126.28936554008396</v>
          </cell>
          <cell r="W638">
            <v>-5.3316208599717356</v>
          </cell>
          <cell r="X638">
            <v>-209.26031240005977</v>
          </cell>
          <cell r="Y638">
            <v>187.42113820003578</v>
          </cell>
          <cell r="Z638">
            <v>37.712461100018118</v>
          </cell>
          <cell r="AA638">
            <v>423.74332068004878</v>
          </cell>
          <cell r="AB638">
            <v>-161.97782984003425</v>
          </cell>
          <cell r="AC638">
            <v>-4.7279880000278354</v>
          </cell>
          <cell r="AD638">
            <v>17.037941699963994</v>
          </cell>
          <cell r="AE638">
            <v>-226.1941308202222</v>
          </cell>
          <cell r="AF638">
            <v>38.249558270093985</v>
          </cell>
          <cell r="AG638">
            <v>55.562252050032839</v>
          </cell>
          <cell r="AH638">
            <v>1.1492221798980609</v>
          </cell>
          <cell r="AI638">
            <v>-283.31716473994311</v>
          </cell>
          <cell r="AJ638">
            <v>96.518133660021704</v>
          </cell>
          <cell r="AK638">
            <v>55.840839709970169</v>
          </cell>
          <cell r="AL638">
            <v>-63.650473579997197</v>
          </cell>
          <cell r="AM638">
            <v>-29.492350600019563</v>
          </cell>
          <cell r="AN638">
            <v>-46.927809300017543</v>
          </cell>
          <cell r="AO638">
            <v>-33.864946419955231</v>
          </cell>
          <cell r="AP638">
            <v>-9.0934766500722617</v>
          </cell>
          <cell r="AQ638">
            <v>-7.1679154000012204</v>
          </cell>
          <cell r="AR638">
            <v>421.47249474562705</v>
          </cell>
          <cell r="AS638">
            <v>29.392997999908403</v>
          </cell>
          <cell r="AT638">
            <v>30.442254900000989</v>
          </cell>
          <cell r="AU638">
            <v>4.3694907998433337</v>
          </cell>
          <cell r="AV638">
            <v>14.772384529933333</v>
          </cell>
          <cell r="AW638">
            <v>21.304048150079325</v>
          </cell>
          <cell r="AX638">
            <v>223.41269980015932</v>
          </cell>
          <cell r="AY638">
            <v>-7.9066251599579118</v>
          </cell>
          <cell r="AZ638">
            <v>53.100312219874468</v>
          </cell>
          <cell r="BA638">
            <v>-12.89677692996338</v>
          </cell>
          <cell r="BB638">
            <v>56.652753485017456</v>
          </cell>
          <cell r="BC638">
            <v>11.405207700096071</v>
          </cell>
          <cell r="BD638">
            <v>-2.5762527498882264</v>
          </cell>
          <cell r="BE638">
            <v>495.99379286170006</v>
          </cell>
          <cell r="BF638">
            <v>76.696277000126429</v>
          </cell>
          <cell r="BG638">
            <v>18.912108600023203</v>
          </cell>
          <cell r="BH638">
            <v>39.813563100178726</v>
          </cell>
          <cell r="BI638">
            <v>21.962572299875319</v>
          </cell>
          <cell r="BJ638">
            <v>73.817011110135354</v>
          </cell>
          <cell r="BK638">
            <v>37.932763350079767</v>
          </cell>
          <cell r="BL638">
            <v>-5.6541834000381641</v>
          </cell>
          <cell r="BM638">
            <v>-36.171705999935511</v>
          </cell>
          <cell r="BN638">
            <v>66.657148700032849</v>
          </cell>
          <cell r="BO638">
            <v>203.01933929999359</v>
          </cell>
          <cell r="BP638">
            <v>21.127734500099905</v>
          </cell>
          <cell r="BQ638">
            <v>-22.118835700093769</v>
          </cell>
          <cell r="BR638">
            <v>-27.060622135177255</v>
          </cell>
          <cell r="BS638">
            <v>16.774953800020739</v>
          </cell>
          <cell r="BT638">
            <v>34.576436700182967</v>
          </cell>
          <cell r="BU638">
            <v>73.540014279889874</v>
          </cell>
          <cell r="BV638">
            <v>19.326468823943287</v>
          </cell>
          <cell r="BW638">
            <v>-193.52391440002248</v>
          </cell>
          <cell r="BX638">
            <v>-2.7327885999111459</v>
          </cell>
          <cell r="BY638">
            <v>3.2885896600200795</v>
          </cell>
          <cell r="BZ638">
            <v>-10.245083099987824</v>
          </cell>
          <cell r="CA638">
            <v>30.30727760004811</v>
          </cell>
          <cell r="CB638">
            <v>-14.155362099874765</v>
          </cell>
          <cell r="CC638">
            <v>2.3162216999335214</v>
          </cell>
          <cell r="CD638">
            <v>13.466563499998301</v>
          </cell>
          <cell r="CE638">
            <v>91.562716563232243</v>
          </cell>
          <cell r="CF638">
            <v>4.9097957997582853</v>
          </cell>
          <cell r="CG638">
            <v>33.716355840093456</v>
          </cell>
          <cell r="CH638">
            <v>-12.892809660057537</v>
          </cell>
          <cell r="CI638">
            <v>17.178854660131037</v>
          </cell>
          <cell r="CJ638">
            <v>19.870537863927893</v>
          </cell>
          <cell r="CK638">
            <v>1.8293750999728218</v>
          </cell>
          <cell r="CL638">
            <v>37.806879799987655</v>
          </cell>
          <cell r="CM638">
            <v>-4.6710597000201233</v>
          </cell>
          <cell r="CN638">
            <v>18.303263350040652</v>
          </cell>
          <cell r="CO638">
            <v>-47.505673389881849</v>
          </cell>
          <cell r="CP638">
            <v>0.54597690002992749</v>
          </cell>
          <cell r="CQ638">
            <v>22.471219999948516</v>
          </cell>
          <cell r="CR638">
            <v>103.51856648921967</v>
          </cell>
          <cell r="CS638">
            <v>3.2908356001134962</v>
          </cell>
          <cell r="CT638">
            <v>21.824732200009748</v>
          </cell>
          <cell r="CU638">
            <v>12.54991739988327</v>
          </cell>
          <cell r="CV638">
            <v>40.803192319930531</v>
          </cell>
          <cell r="CW638">
            <v>-13.559899429907091</v>
          </cell>
          <cell r="CX638">
            <v>-1.4298079001018777</v>
          </cell>
          <cell r="CY638">
            <v>2.4627345999469981</v>
          </cell>
          <cell r="CZ638">
            <v>2.788783699972555</v>
          </cell>
          <cell r="DA638">
            <v>51.215966300049331</v>
          </cell>
          <cell r="DB638">
            <v>-52.952237300225534</v>
          </cell>
          <cell r="DC638">
            <v>8.4522350000916049</v>
          </cell>
          <cell r="DD638">
            <v>28.072113999980502</v>
          </cell>
          <cell r="DE638">
            <v>0</v>
          </cell>
          <cell r="DF638">
            <v>0</v>
          </cell>
          <cell r="DG638">
            <v>0</v>
          </cell>
          <cell r="DH638">
            <v>0</v>
          </cell>
          <cell r="DI638">
            <v>0</v>
          </cell>
          <cell r="DJ638">
            <v>0</v>
          </cell>
          <cell r="DK638">
            <v>0</v>
          </cell>
          <cell r="DL638">
            <v>0</v>
          </cell>
          <cell r="DM638">
            <v>0</v>
          </cell>
          <cell r="DN638">
            <v>0</v>
          </cell>
          <cell r="DO638">
            <v>0</v>
          </cell>
          <cell r="DP638">
            <v>0</v>
          </cell>
          <cell r="DQ638">
            <v>0</v>
          </cell>
          <cell r="DR638">
            <v>0</v>
          </cell>
          <cell r="DS638">
            <v>0</v>
          </cell>
          <cell r="DT638">
            <v>0</v>
          </cell>
          <cell r="DU638">
            <v>0</v>
          </cell>
          <cell r="DV638">
            <v>0</v>
          </cell>
          <cell r="DW638">
            <v>0</v>
          </cell>
          <cell r="DX638">
            <v>0</v>
          </cell>
          <cell r="DY638">
            <v>0</v>
          </cell>
          <cell r="DZ638">
            <v>0</v>
          </cell>
          <cell r="EA638">
            <v>0</v>
          </cell>
          <cell r="EB638">
            <v>0</v>
          </cell>
          <cell r="EC638">
            <v>0</v>
          </cell>
          <cell r="ED638">
            <v>0</v>
          </cell>
        </row>
        <row r="641">
          <cell r="F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  <cell r="T641">
            <v>0</v>
          </cell>
          <cell r="U641">
            <v>0</v>
          </cell>
          <cell r="V641">
            <v>0</v>
          </cell>
          <cell r="W641">
            <v>0</v>
          </cell>
          <cell r="X641">
            <v>0</v>
          </cell>
          <cell r="Y641">
            <v>0</v>
          </cell>
          <cell r="Z641">
            <v>0</v>
          </cell>
          <cell r="AA641">
            <v>0</v>
          </cell>
          <cell r="AB641">
            <v>0</v>
          </cell>
          <cell r="AC641">
            <v>0</v>
          </cell>
          <cell r="AD641">
            <v>0</v>
          </cell>
          <cell r="AE641">
            <v>0</v>
          </cell>
          <cell r="AF641">
            <v>0</v>
          </cell>
          <cell r="AG641">
            <v>0</v>
          </cell>
          <cell r="AH641">
            <v>0</v>
          </cell>
          <cell r="AI641">
            <v>0</v>
          </cell>
          <cell r="AJ641">
            <v>0</v>
          </cell>
          <cell r="AK641">
            <v>0</v>
          </cell>
          <cell r="AL641">
            <v>0</v>
          </cell>
          <cell r="AM641">
            <v>0</v>
          </cell>
          <cell r="AN641">
            <v>0</v>
          </cell>
          <cell r="AO641">
            <v>0</v>
          </cell>
          <cell r="AP641">
            <v>0</v>
          </cell>
          <cell r="AQ641">
            <v>0</v>
          </cell>
          <cell r="AR641">
            <v>0</v>
          </cell>
          <cell r="AS641">
            <v>0</v>
          </cell>
          <cell r="AT641">
            <v>0</v>
          </cell>
          <cell r="AU641">
            <v>0</v>
          </cell>
          <cell r="AV641">
            <v>0</v>
          </cell>
          <cell r="AW641">
            <v>0</v>
          </cell>
          <cell r="AX641">
            <v>0</v>
          </cell>
          <cell r="AY641">
            <v>0</v>
          </cell>
          <cell r="AZ641">
            <v>0</v>
          </cell>
          <cell r="BA641">
            <v>0</v>
          </cell>
          <cell r="BB641">
            <v>0</v>
          </cell>
          <cell r="BC641">
            <v>0</v>
          </cell>
          <cell r="BD641">
            <v>0</v>
          </cell>
          <cell r="BE641">
            <v>0</v>
          </cell>
          <cell r="BF641">
            <v>0</v>
          </cell>
          <cell r="BG641">
            <v>0</v>
          </cell>
          <cell r="BH641">
            <v>0</v>
          </cell>
          <cell r="BI641">
            <v>0</v>
          </cell>
          <cell r="BJ641">
            <v>0</v>
          </cell>
          <cell r="BK641">
            <v>0</v>
          </cell>
          <cell r="BL641">
            <v>0</v>
          </cell>
          <cell r="BM641">
            <v>0</v>
          </cell>
          <cell r="BN641">
            <v>0</v>
          </cell>
          <cell r="BO641">
            <v>0</v>
          </cell>
          <cell r="BP641">
            <v>0</v>
          </cell>
          <cell r="BQ641">
            <v>0</v>
          </cell>
          <cell r="BR641">
            <v>0</v>
          </cell>
          <cell r="BS641">
            <v>0</v>
          </cell>
          <cell r="BT641">
            <v>0</v>
          </cell>
          <cell r="BU641">
            <v>0</v>
          </cell>
          <cell r="BV641">
            <v>0</v>
          </cell>
          <cell r="BW641">
            <v>0</v>
          </cell>
          <cell r="BX641">
            <v>0</v>
          </cell>
          <cell r="BY641">
            <v>0</v>
          </cell>
          <cell r="BZ641">
            <v>0</v>
          </cell>
          <cell r="CA641">
            <v>0</v>
          </cell>
          <cell r="CB641">
            <v>0</v>
          </cell>
          <cell r="CC641">
            <v>0</v>
          </cell>
          <cell r="CD641">
            <v>0</v>
          </cell>
          <cell r="CE641">
            <v>0</v>
          </cell>
          <cell r="CF641">
            <v>0</v>
          </cell>
          <cell r="CG641">
            <v>0</v>
          </cell>
          <cell r="CH641">
            <v>0</v>
          </cell>
          <cell r="CI641">
            <v>0</v>
          </cell>
          <cell r="CJ641">
            <v>0</v>
          </cell>
          <cell r="CK641">
            <v>0</v>
          </cell>
          <cell r="CL641">
            <v>0</v>
          </cell>
          <cell r="CM641">
            <v>0</v>
          </cell>
          <cell r="CN641">
            <v>0</v>
          </cell>
          <cell r="CO641">
            <v>0</v>
          </cell>
          <cell r="CP641">
            <v>0</v>
          </cell>
          <cell r="CQ641">
            <v>0</v>
          </cell>
          <cell r="CR641">
            <v>0</v>
          </cell>
          <cell r="CS641">
            <v>0</v>
          </cell>
          <cell r="CT641">
            <v>0</v>
          </cell>
          <cell r="CU641">
            <v>0</v>
          </cell>
          <cell r="CV641">
            <v>0</v>
          </cell>
          <cell r="CW641">
            <v>0</v>
          </cell>
          <cell r="CX641">
            <v>0</v>
          </cell>
          <cell r="CY641">
            <v>0</v>
          </cell>
          <cell r="CZ641">
            <v>0</v>
          </cell>
          <cell r="DA641">
            <v>0</v>
          </cell>
          <cell r="DB641">
            <v>0</v>
          </cell>
          <cell r="DC641">
            <v>0</v>
          </cell>
          <cell r="DD641">
            <v>0</v>
          </cell>
          <cell r="DE641">
            <v>0</v>
          </cell>
          <cell r="DF641">
            <v>0</v>
          </cell>
          <cell r="DG641">
            <v>0</v>
          </cell>
          <cell r="DH641">
            <v>0</v>
          </cell>
          <cell r="DI641">
            <v>0</v>
          </cell>
          <cell r="DJ641">
            <v>0</v>
          </cell>
          <cell r="DK641">
            <v>0</v>
          </cell>
          <cell r="DL641">
            <v>0</v>
          </cell>
          <cell r="DM641">
            <v>0</v>
          </cell>
          <cell r="DN641">
            <v>0</v>
          </cell>
          <cell r="DO641">
            <v>0</v>
          </cell>
          <cell r="DP641">
            <v>0</v>
          </cell>
          <cell r="DQ641">
            <v>0</v>
          </cell>
          <cell r="DR641">
            <v>0</v>
          </cell>
          <cell r="DS641">
            <v>0</v>
          </cell>
          <cell r="DT641">
            <v>0</v>
          </cell>
          <cell r="DU641">
            <v>0</v>
          </cell>
          <cell r="DV641">
            <v>0</v>
          </cell>
          <cell r="DW641">
            <v>0</v>
          </cell>
          <cell r="DX641">
            <v>0</v>
          </cell>
          <cell r="DY641">
            <v>0</v>
          </cell>
          <cell r="DZ641">
            <v>0</v>
          </cell>
          <cell r="EA641">
            <v>0</v>
          </cell>
          <cell r="EB641">
            <v>0</v>
          </cell>
          <cell r="EC641">
            <v>0</v>
          </cell>
          <cell r="ED641">
            <v>0</v>
          </cell>
        </row>
        <row r="642"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  <cell r="R642">
            <v>0</v>
          </cell>
          <cell r="S642">
            <v>0</v>
          </cell>
          <cell r="T642">
            <v>0</v>
          </cell>
          <cell r="U642">
            <v>0</v>
          </cell>
          <cell r="V642">
            <v>0</v>
          </cell>
          <cell r="W642">
            <v>0</v>
          </cell>
          <cell r="X642">
            <v>0</v>
          </cell>
          <cell r="Y642">
            <v>0</v>
          </cell>
          <cell r="Z642">
            <v>0</v>
          </cell>
          <cell r="AA642">
            <v>0</v>
          </cell>
          <cell r="AB642">
            <v>0</v>
          </cell>
          <cell r="AC642">
            <v>0</v>
          </cell>
          <cell r="AD642">
            <v>0</v>
          </cell>
          <cell r="AE642">
            <v>0</v>
          </cell>
          <cell r="AF642">
            <v>0</v>
          </cell>
          <cell r="AG642">
            <v>0</v>
          </cell>
          <cell r="AH642">
            <v>0</v>
          </cell>
          <cell r="AI642">
            <v>0</v>
          </cell>
          <cell r="AJ642">
            <v>0</v>
          </cell>
          <cell r="AK642">
            <v>0</v>
          </cell>
          <cell r="AL642">
            <v>0</v>
          </cell>
          <cell r="AM642">
            <v>0</v>
          </cell>
          <cell r="AN642">
            <v>0</v>
          </cell>
          <cell r="AO642">
            <v>0</v>
          </cell>
          <cell r="AP642">
            <v>0</v>
          </cell>
          <cell r="AQ642">
            <v>0</v>
          </cell>
          <cell r="AR642">
            <v>0</v>
          </cell>
          <cell r="AS642">
            <v>0</v>
          </cell>
          <cell r="AT642">
            <v>0</v>
          </cell>
          <cell r="AU642">
            <v>0</v>
          </cell>
          <cell r="AV642">
            <v>0</v>
          </cell>
          <cell r="AW642">
            <v>0</v>
          </cell>
          <cell r="AX642">
            <v>0</v>
          </cell>
          <cell r="AY642">
            <v>0</v>
          </cell>
          <cell r="AZ642">
            <v>0</v>
          </cell>
          <cell r="BA642">
            <v>0</v>
          </cell>
          <cell r="BB642">
            <v>0</v>
          </cell>
          <cell r="BC642">
            <v>0</v>
          </cell>
          <cell r="BD642">
            <v>0</v>
          </cell>
          <cell r="BE642">
            <v>0</v>
          </cell>
          <cell r="BF642">
            <v>0</v>
          </cell>
          <cell r="BG642">
            <v>0</v>
          </cell>
          <cell r="BH642">
            <v>0</v>
          </cell>
          <cell r="BI642">
            <v>0</v>
          </cell>
          <cell r="BJ642">
            <v>0</v>
          </cell>
          <cell r="BK642">
            <v>0</v>
          </cell>
          <cell r="BL642">
            <v>0</v>
          </cell>
          <cell r="BM642">
            <v>0</v>
          </cell>
          <cell r="BN642">
            <v>0</v>
          </cell>
          <cell r="BO642">
            <v>0</v>
          </cell>
          <cell r="BP642">
            <v>0</v>
          </cell>
          <cell r="BQ642">
            <v>0</v>
          </cell>
          <cell r="BR642">
            <v>0</v>
          </cell>
          <cell r="BS642">
            <v>0</v>
          </cell>
          <cell r="BT642">
            <v>0</v>
          </cell>
          <cell r="BU642">
            <v>0</v>
          </cell>
          <cell r="BV642">
            <v>0</v>
          </cell>
          <cell r="BW642">
            <v>0</v>
          </cell>
          <cell r="BX642">
            <v>0</v>
          </cell>
          <cell r="BY642">
            <v>0</v>
          </cell>
          <cell r="BZ642">
            <v>0</v>
          </cell>
          <cell r="CA642">
            <v>0</v>
          </cell>
          <cell r="CB642">
            <v>0</v>
          </cell>
          <cell r="CC642">
            <v>0</v>
          </cell>
          <cell r="CD642">
            <v>0</v>
          </cell>
          <cell r="CE642">
            <v>0</v>
          </cell>
          <cell r="CF642">
            <v>0</v>
          </cell>
          <cell r="CG642">
            <v>0</v>
          </cell>
          <cell r="CH642">
            <v>0</v>
          </cell>
          <cell r="CI642">
            <v>0</v>
          </cell>
          <cell r="CJ642">
            <v>0</v>
          </cell>
          <cell r="CK642">
            <v>0</v>
          </cell>
          <cell r="CL642">
            <v>0</v>
          </cell>
          <cell r="CM642">
            <v>0</v>
          </cell>
          <cell r="CN642">
            <v>0</v>
          </cell>
          <cell r="CO642">
            <v>0</v>
          </cell>
          <cell r="CP642">
            <v>0</v>
          </cell>
          <cell r="CQ642">
            <v>0</v>
          </cell>
          <cell r="CR642">
            <v>0</v>
          </cell>
          <cell r="CS642">
            <v>0</v>
          </cell>
          <cell r="CT642">
            <v>0</v>
          </cell>
          <cell r="CU642">
            <v>0</v>
          </cell>
          <cell r="CV642">
            <v>0</v>
          </cell>
          <cell r="CW642">
            <v>0</v>
          </cell>
          <cell r="CX642">
            <v>0</v>
          </cell>
          <cell r="CY642">
            <v>0</v>
          </cell>
          <cell r="CZ642">
            <v>0</v>
          </cell>
          <cell r="DA642">
            <v>0</v>
          </cell>
          <cell r="DB642">
            <v>0</v>
          </cell>
          <cell r="DC642">
            <v>0</v>
          </cell>
          <cell r="DD642">
            <v>0</v>
          </cell>
          <cell r="DE642">
            <v>0</v>
          </cell>
          <cell r="DF642">
            <v>0</v>
          </cell>
          <cell r="DG642">
            <v>0</v>
          </cell>
          <cell r="DH642">
            <v>0</v>
          </cell>
          <cell r="DI642">
            <v>0</v>
          </cell>
          <cell r="DJ642">
            <v>0</v>
          </cell>
          <cell r="DK642">
            <v>0</v>
          </cell>
          <cell r="DL642">
            <v>0</v>
          </cell>
          <cell r="DM642">
            <v>0</v>
          </cell>
          <cell r="DN642">
            <v>0</v>
          </cell>
          <cell r="DO642">
            <v>0</v>
          </cell>
          <cell r="DP642">
            <v>0</v>
          </cell>
          <cell r="DQ642">
            <v>0</v>
          </cell>
          <cell r="DR642">
            <v>0</v>
          </cell>
          <cell r="DS642">
            <v>0</v>
          </cell>
          <cell r="DT642">
            <v>0</v>
          </cell>
          <cell r="DU642">
            <v>0</v>
          </cell>
          <cell r="DV642">
            <v>0</v>
          </cell>
          <cell r="DW642">
            <v>0</v>
          </cell>
          <cell r="DX642">
            <v>0</v>
          </cell>
          <cell r="DY642">
            <v>0</v>
          </cell>
          <cell r="DZ642">
            <v>0</v>
          </cell>
          <cell r="EA642">
            <v>0</v>
          </cell>
          <cell r="EB642">
            <v>0</v>
          </cell>
          <cell r="EC642">
            <v>0</v>
          </cell>
          <cell r="ED642">
            <v>0</v>
          </cell>
        </row>
        <row r="643"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R643">
            <v>0</v>
          </cell>
          <cell r="S643">
            <v>0</v>
          </cell>
          <cell r="T643">
            <v>0</v>
          </cell>
          <cell r="U643">
            <v>0</v>
          </cell>
          <cell r="V643">
            <v>0</v>
          </cell>
          <cell r="W643">
            <v>0</v>
          </cell>
          <cell r="X643">
            <v>0</v>
          </cell>
          <cell r="Y643">
            <v>0</v>
          </cell>
          <cell r="Z643">
            <v>0</v>
          </cell>
          <cell r="AA643">
            <v>0</v>
          </cell>
          <cell r="AB643">
            <v>0</v>
          </cell>
          <cell r="AC643">
            <v>0</v>
          </cell>
          <cell r="AD643">
            <v>0</v>
          </cell>
          <cell r="AE643">
            <v>0</v>
          </cell>
          <cell r="AF643">
            <v>0</v>
          </cell>
          <cell r="AG643">
            <v>0</v>
          </cell>
          <cell r="AH643">
            <v>0</v>
          </cell>
          <cell r="AI643">
            <v>0</v>
          </cell>
          <cell r="AJ643">
            <v>0</v>
          </cell>
          <cell r="AK643">
            <v>0</v>
          </cell>
          <cell r="AL643">
            <v>0</v>
          </cell>
          <cell r="AM643">
            <v>0</v>
          </cell>
          <cell r="AN643">
            <v>0</v>
          </cell>
          <cell r="AO643">
            <v>0</v>
          </cell>
          <cell r="AP643">
            <v>0</v>
          </cell>
          <cell r="AQ643">
            <v>0</v>
          </cell>
          <cell r="AR643">
            <v>0</v>
          </cell>
          <cell r="AS643">
            <v>0</v>
          </cell>
          <cell r="AT643">
            <v>0</v>
          </cell>
          <cell r="AU643">
            <v>0</v>
          </cell>
          <cell r="AV643">
            <v>0</v>
          </cell>
          <cell r="AW643">
            <v>0</v>
          </cell>
          <cell r="AX643">
            <v>0</v>
          </cell>
          <cell r="AY643">
            <v>0</v>
          </cell>
          <cell r="AZ643">
            <v>0</v>
          </cell>
          <cell r="BA643">
            <v>0</v>
          </cell>
          <cell r="BB643">
            <v>0</v>
          </cell>
          <cell r="BC643">
            <v>0</v>
          </cell>
          <cell r="BD643">
            <v>0</v>
          </cell>
          <cell r="BE643">
            <v>0</v>
          </cell>
          <cell r="BF643">
            <v>0</v>
          </cell>
          <cell r="BG643">
            <v>0</v>
          </cell>
          <cell r="BH643">
            <v>0</v>
          </cell>
          <cell r="BI643">
            <v>0</v>
          </cell>
          <cell r="BJ643">
            <v>0</v>
          </cell>
          <cell r="BK643">
            <v>0</v>
          </cell>
          <cell r="BL643">
            <v>0</v>
          </cell>
          <cell r="BM643">
            <v>0</v>
          </cell>
          <cell r="BN643">
            <v>0</v>
          </cell>
          <cell r="BO643">
            <v>0</v>
          </cell>
          <cell r="BP643">
            <v>0</v>
          </cell>
          <cell r="BQ643">
            <v>0</v>
          </cell>
          <cell r="BR643">
            <v>0</v>
          </cell>
          <cell r="BS643">
            <v>0</v>
          </cell>
          <cell r="BT643">
            <v>0</v>
          </cell>
          <cell r="BU643">
            <v>0</v>
          </cell>
          <cell r="BV643">
            <v>0</v>
          </cell>
          <cell r="BW643">
            <v>0</v>
          </cell>
          <cell r="BX643">
            <v>0</v>
          </cell>
          <cell r="BY643">
            <v>0</v>
          </cell>
          <cell r="BZ643">
            <v>0</v>
          </cell>
          <cell r="CA643">
            <v>0</v>
          </cell>
          <cell r="CB643">
            <v>0</v>
          </cell>
          <cell r="CC643">
            <v>0</v>
          </cell>
          <cell r="CD643">
            <v>0</v>
          </cell>
          <cell r="CE643">
            <v>0</v>
          </cell>
          <cell r="CF643">
            <v>0</v>
          </cell>
          <cell r="CG643">
            <v>0</v>
          </cell>
          <cell r="CH643">
            <v>0</v>
          </cell>
          <cell r="CI643">
            <v>0</v>
          </cell>
          <cell r="CJ643">
            <v>0</v>
          </cell>
          <cell r="CK643">
            <v>0</v>
          </cell>
          <cell r="CL643">
            <v>0</v>
          </cell>
          <cell r="CM643">
            <v>0</v>
          </cell>
          <cell r="CN643">
            <v>0</v>
          </cell>
          <cell r="CO643">
            <v>0</v>
          </cell>
          <cell r="CP643">
            <v>0</v>
          </cell>
          <cell r="CQ643">
            <v>0</v>
          </cell>
          <cell r="CR643">
            <v>0</v>
          </cell>
          <cell r="CS643">
            <v>0</v>
          </cell>
          <cell r="CT643">
            <v>0</v>
          </cell>
          <cell r="CU643">
            <v>0</v>
          </cell>
          <cell r="CV643">
            <v>0</v>
          </cell>
          <cell r="CW643">
            <v>0</v>
          </cell>
          <cell r="CX643">
            <v>0</v>
          </cell>
          <cell r="CY643">
            <v>0</v>
          </cell>
          <cell r="CZ643">
            <v>0</v>
          </cell>
          <cell r="DA643">
            <v>0</v>
          </cell>
          <cell r="DB643">
            <v>0</v>
          </cell>
          <cell r="DC643">
            <v>0</v>
          </cell>
          <cell r="DD643">
            <v>0</v>
          </cell>
          <cell r="DE643">
            <v>0</v>
          </cell>
          <cell r="DF643">
            <v>0</v>
          </cell>
          <cell r="DG643">
            <v>0</v>
          </cell>
          <cell r="DH643">
            <v>0</v>
          </cell>
          <cell r="DI643">
            <v>0</v>
          </cell>
          <cell r="DJ643">
            <v>0</v>
          </cell>
          <cell r="DK643">
            <v>0</v>
          </cell>
          <cell r="DL643">
            <v>0</v>
          </cell>
          <cell r="DM643">
            <v>0</v>
          </cell>
          <cell r="DN643">
            <v>0</v>
          </cell>
          <cell r="DO643">
            <v>0</v>
          </cell>
          <cell r="DP643">
            <v>0</v>
          </cell>
          <cell r="DQ643">
            <v>0</v>
          </cell>
          <cell r="DR643">
            <v>0</v>
          </cell>
          <cell r="DS643">
            <v>0</v>
          </cell>
          <cell r="DT643">
            <v>0</v>
          </cell>
          <cell r="DU643">
            <v>0</v>
          </cell>
          <cell r="DV643">
            <v>0</v>
          </cell>
          <cell r="DW643">
            <v>0</v>
          </cell>
          <cell r="DX643">
            <v>0</v>
          </cell>
          <cell r="DY643">
            <v>0</v>
          </cell>
          <cell r="DZ643">
            <v>0</v>
          </cell>
          <cell r="EA643">
            <v>0</v>
          </cell>
          <cell r="EB643">
            <v>0</v>
          </cell>
          <cell r="EC643">
            <v>0</v>
          </cell>
          <cell r="ED643">
            <v>0</v>
          </cell>
        </row>
        <row r="644">
          <cell r="F644">
            <v>0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0</v>
          </cell>
          <cell r="W644">
            <v>0</v>
          </cell>
          <cell r="X644">
            <v>0</v>
          </cell>
          <cell r="Y644">
            <v>0</v>
          </cell>
          <cell r="Z644">
            <v>0</v>
          </cell>
          <cell r="AA644">
            <v>0</v>
          </cell>
          <cell r="AB644">
            <v>0</v>
          </cell>
          <cell r="AC644">
            <v>0</v>
          </cell>
          <cell r="AD644">
            <v>0</v>
          </cell>
          <cell r="AE644">
            <v>0</v>
          </cell>
          <cell r="AF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0</v>
          </cell>
          <cell r="AK644">
            <v>0</v>
          </cell>
          <cell r="AL644">
            <v>0</v>
          </cell>
          <cell r="AM644">
            <v>0</v>
          </cell>
          <cell r="AN644">
            <v>0</v>
          </cell>
          <cell r="AO644">
            <v>0</v>
          </cell>
          <cell r="AP644">
            <v>0</v>
          </cell>
          <cell r="AQ644">
            <v>0</v>
          </cell>
          <cell r="AR644">
            <v>0</v>
          </cell>
          <cell r="AS644">
            <v>0</v>
          </cell>
          <cell r="AT644">
            <v>0</v>
          </cell>
          <cell r="AU644">
            <v>0</v>
          </cell>
          <cell r="AV644">
            <v>0</v>
          </cell>
          <cell r="AW644">
            <v>0</v>
          </cell>
          <cell r="AX644">
            <v>0</v>
          </cell>
          <cell r="AY644">
            <v>0</v>
          </cell>
          <cell r="AZ644">
            <v>0</v>
          </cell>
          <cell r="BA644">
            <v>0</v>
          </cell>
          <cell r="BB644">
            <v>0</v>
          </cell>
          <cell r="BC644">
            <v>0</v>
          </cell>
          <cell r="BD644">
            <v>0</v>
          </cell>
          <cell r="BE644">
            <v>0</v>
          </cell>
          <cell r="BF644">
            <v>0</v>
          </cell>
          <cell r="BG644">
            <v>0</v>
          </cell>
          <cell r="BH644">
            <v>0</v>
          </cell>
          <cell r="BI644">
            <v>0</v>
          </cell>
          <cell r="BJ644">
            <v>0</v>
          </cell>
          <cell r="BK644">
            <v>0</v>
          </cell>
          <cell r="BL644">
            <v>0</v>
          </cell>
          <cell r="BM644">
            <v>0</v>
          </cell>
          <cell r="BN644">
            <v>0</v>
          </cell>
          <cell r="BO644">
            <v>0</v>
          </cell>
          <cell r="BP644">
            <v>0</v>
          </cell>
          <cell r="BQ644">
            <v>0</v>
          </cell>
          <cell r="BR644">
            <v>0</v>
          </cell>
          <cell r="BS644">
            <v>0</v>
          </cell>
          <cell r="BT644">
            <v>0</v>
          </cell>
          <cell r="BU644">
            <v>0</v>
          </cell>
          <cell r="BV644">
            <v>0</v>
          </cell>
          <cell r="BW644">
            <v>0</v>
          </cell>
          <cell r="BX644">
            <v>0</v>
          </cell>
          <cell r="BY644">
            <v>0</v>
          </cell>
          <cell r="BZ644">
            <v>0</v>
          </cell>
          <cell r="CA644">
            <v>0</v>
          </cell>
          <cell r="CB644">
            <v>0</v>
          </cell>
          <cell r="CC644">
            <v>0</v>
          </cell>
          <cell r="CD644">
            <v>0</v>
          </cell>
          <cell r="CE644">
            <v>0</v>
          </cell>
          <cell r="CF644">
            <v>0</v>
          </cell>
          <cell r="CG644">
            <v>0</v>
          </cell>
          <cell r="CH644">
            <v>0</v>
          </cell>
          <cell r="CI644">
            <v>0</v>
          </cell>
          <cell r="CJ644">
            <v>0</v>
          </cell>
          <cell r="CK644">
            <v>0</v>
          </cell>
          <cell r="CL644">
            <v>0</v>
          </cell>
          <cell r="CM644">
            <v>0</v>
          </cell>
          <cell r="CN644">
            <v>0</v>
          </cell>
          <cell r="CO644">
            <v>0</v>
          </cell>
          <cell r="CP644">
            <v>0</v>
          </cell>
          <cell r="CQ644">
            <v>0</v>
          </cell>
          <cell r="CR644">
            <v>0</v>
          </cell>
          <cell r="CS644">
            <v>0</v>
          </cell>
          <cell r="CT644">
            <v>0</v>
          </cell>
          <cell r="CU644">
            <v>0</v>
          </cell>
          <cell r="CV644">
            <v>0</v>
          </cell>
          <cell r="CW644">
            <v>0</v>
          </cell>
          <cell r="CX644">
            <v>0</v>
          </cell>
          <cell r="CY644">
            <v>0</v>
          </cell>
          <cell r="CZ644">
            <v>0</v>
          </cell>
          <cell r="DA644">
            <v>0</v>
          </cell>
          <cell r="DB644">
            <v>0</v>
          </cell>
          <cell r="DC644">
            <v>0</v>
          </cell>
          <cell r="DD644">
            <v>0</v>
          </cell>
          <cell r="DE644">
            <v>0</v>
          </cell>
          <cell r="DF644">
            <v>0</v>
          </cell>
          <cell r="DG644">
            <v>0</v>
          </cell>
          <cell r="DH644">
            <v>0</v>
          </cell>
          <cell r="DI644">
            <v>0</v>
          </cell>
          <cell r="DJ644">
            <v>0</v>
          </cell>
          <cell r="DK644">
            <v>0</v>
          </cell>
          <cell r="DL644">
            <v>0</v>
          </cell>
          <cell r="DM644">
            <v>0</v>
          </cell>
          <cell r="DN644">
            <v>0</v>
          </cell>
          <cell r="DO644">
            <v>0</v>
          </cell>
          <cell r="DP644">
            <v>0</v>
          </cell>
          <cell r="DQ644">
            <v>0</v>
          </cell>
          <cell r="DR644">
            <v>0</v>
          </cell>
          <cell r="DS644">
            <v>0</v>
          </cell>
          <cell r="DT644">
            <v>0</v>
          </cell>
          <cell r="DU644">
            <v>0</v>
          </cell>
          <cell r="DV644">
            <v>0</v>
          </cell>
          <cell r="DW644">
            <v>0</v>
          </cell>
          <cell r="DX644">
            <v>0</v>
          </cell>
          <cell r="DY644">
            <v>0</v>
          </cell>
          <cell r="DZ644">
            <v>0</v>
          </cell>
          <cell r="EA644">
            <v>0</v>
          </cell>
          <cell r="EB644">
            <v>0</v>
          </cell>
          <cell r="EC644">
            <v>0</v>
          </cell>
          <cell r="ED644">
            <v>0</v>
          </cell>
        </row>
        <row r="645">
          <cell r="F645">
            <v>0</v>
          </cell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0</v>
          </cell>
          <cell r="AE645">
            <v>0</v>
          </cell>
          <cell r="AF645">
            <v>0</v>
          </cell>
          <cell r="AG645">
            <v>0</v>
          </cell>
          <cell r="AH645">
            <v>0</v>
          </cell>
          <cell r="AI645">
            <v>0</v>
          </cell>
          <cell r="AJ645">
            <v>0</v>
          </cell>
          <cell r="AK645">
            <v>0</v>
          </cell>
          <cell r="AL645">
            <v>0</v>
          </cell>
          <cell r="AM645">
            <v>0</v>
          </cell>
          <cell r="AN645">
            <v>0</v>
          </cell>
          <cell r="AO645">
            <v>0</v>
          </cell>
          <cell r="AP645">
            <v>0</v>
          </cell>
          <cell r="AQ645">
            <v>0</v>
          </cell>
          <cell r="AR645">
            <v>0</v>
          </cell>
          <cell r="AS645">
            <v>0</v>
          </cell>
          <cell r="AT645">
            <v>0</v>
          </cell>
          <cell r="AU645">
            <v>0</v>
          </cell>
          <cell r="AV645">
            <v>0</v>
          </cell>
          <cell r="AW645">
            <v>0</v>
          </cell>
          <cell r="AX645">
            <v>0</v>
          </cell>
          <cell r="AY645">
            <v>0</v>
          </cell>
          <cell r="AZ645">
            <v>0</v>
          </cell>
          <cell r="BA645">
            <v>0</v>
          </cell>
          <cell r="BB645">
            <v>0</v>
          </cell>
          <cell r="BC645">
            <v>0</v>
          </cell>
          <cell r="BD645">
            <v>0</v>
          </cell>
          <cell r="BE645">
            <v>0</v>
          </cell>
          <cell r="BF645">
            <v>0</v>
          </cell>
          <cell r="BG645">
            <v>0</v>
          </cell>
          <cell r="BH645">
            <v>0</v>
          </cell>
          <cell r="BI645">
            <v>0</v>
          </cell>
          <cell r="BJ645">
            <v>0</v>
          </cell>
          <cell r="BK645">
            <v>0</v>
          </cell>
          <cell r="BL645">
            <v>0</v>
          </cell>
          <cell r="BM645">
            <v>0</v>
          </cell>
          <cell r="BN645">
            <v>0</v>
          </cell>
          <cell r="BO645">
            <v>0</v>
          </cell>
          <cell r="BP645">
            <v>0</v>
          </cell>
          <cell r="BQ645">
            <v>0</v>
          </cell>
          <cell r="BR645">
            <v>0</v>
          </cell>
          <cell r="BS645">
            <v>0</v>
          </cell>
          <cell r="BT645">
            <v>0</v>
          </cell>
          <cell r="BU645">
            <v>0</v>
          </cell>
          <cell r="BV645">
            <v>0</v>
          </cell>
          <cell r="BW645">
            <v>0</v>
          </cell>
          <cell r="BX645">
            <v>0</v>
          </cell>
          <cell r="BY645">
            <v>0</v>
          </cell>
          <cell r="BZ645">
            <v>0</v>
          </cell>
          <cell r="CA645">
            <v>0</v>
          </cell>
          <cell r="CB645">
            <v>0</v>
          </cell>
          <cell r="CC645">
            <v>0</v>
          </cell>
          <cell r="CD645">
            <v>0</v>
          </cell>
          <cell r="CE645">
            <v>0</v>
          </cell>
          <cell r="CF645">
            <v>0</v>
          </cell>
          <cell r="CG645">
            <v>0</v>
          </cell>
          <cell r="CH645">
            <v>0</v>
          </cell>
          <cell r="CI645">
            <v>0</v>
          </cell>
          <cell r="CJ645">
            <v>0</v>
          </cell>
          <cell r="CK645">
            <v>0</v>
          </cell>
          <cell r="CL645">
            <v>0</v>
          </cell>
          <cell r="CM645">
            <v>0</v>
          </cell>
          <cell r="CN645">
            <v>0</v>
          </cell>
          <cell r="CO645">
            <v>0</v>
          </cell>
          <cell r="CP645">
            <v>0</v>
          </cell>
          <cell r="CQ645">
            <v>0</v>
          </cell>
          <cell r="CR645">
            <v>0</v>
          </cell>
          <cell r="CS645">
            <v>0</v>
          </cell>
          <cell r="CT645">
            <v>0</v>
          </cell>
          <cell r="CU645">
            <v>0</v>
          </cell>
          <cell r="CV645">
            <v>0</v>
          </cell>
          <cell r="CW645">
            <v>0</v>
          </cell>
          <cell r="CX645">
            <v>0</v>
          </cell>
          <cell r="CY645">
            <v>0</v>
          </cell>
          <cell r="CZ645">
            <v>0</v>
          </cell>
          <cell r="DA645">
            <v>0</v>
          </cell>
          <cell r="DB645">
            <v>0</v>
          </cell>
          <cell r="DC645">
            <v>0</v>
          </cell>
          <cell r="DD645">
            <v>0</v>
          </cell>
          <cell r="DE645">
            <v>0</v>
          </cell>
          <cell r="DF645">
            <v>0</v>
          </cell>
          <cell r="DG645">
            <v>0</v>
          </cell>
          <cell r="DH645">
            <v>0</v>
          </cell>
          <cell r="DI645">
            <v>0</v>
          </cell>
          <cell r="DJ645">
            <v>0</v>
          </cell>
          <cell r="DK645">
            <v>0</v>
          </cell>
          <cell r="DL645">
            <v>0</v>
          </cell>
          <cell r="DM645">
            <v>0</v>
          </cell>
          <cell r="DN645">
            <v>0</v>
          </cell>
          <cell r="DO645">
            <v>0</v>
          </cell>
          <cell r="DP645">
            <v>0</v>
          </cell>
          <cell r="DQ645">
            <v>0</v>
          </cell>
          <cell r="DR645">
            <v>0</v>
          </cell>
          <cell r="DS645">
            <v>0</v>
          </cell>
          <cell r="DT645">
            <v>0</v>
          </cell>
          <cell r="DU645">
            <v>0</v>
          </cell>
          <cell r="DV645">
            <v>0</v>
          </cell>
          <cell r="DW645">
            <v>0</v>
          </cell>
          <cell r="DX645">
            <v>0</v>
          </cell>
          <cell r="DY645">
            <v>0</v>
          </cell>
          <cell r="DZ645">
            <v>0</v>
          </cell>
          <cell r="EA645">
            <v>0</v>
          </cell>
          <cell r="EB645">
            <v>0</v>
          </cell>
          <cell r="EC645">
            <v>0</v>
          </cell>
          <cell r="ED645">
            <v>0</v>
          </cell>
        </row>
        <row r="646">
          <cell r="F646">
            <v>0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  <cell r="L646">
            <v>0</v>
          </cell>
          <cell r="M646">
            <v>0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R646">
            <v>0</v>
          </cell>
          <cell r="S646">
            <v>0</v>
          </cell>
          <cell r="T646">
            <v>0</v>
          </cell>
          <cell r="U646">
            <v>0</v>
          </cell>
          <cell r="V646">
            <v>0</v>
          </cell>
          <cell r="W646">
            <v>0</v>
          </cell>
          <cell r="X646">
            <v>0</v>
          </cell>
          <cell r="Y646">
            <v>0</v>
          </cell>
          <cell r="Z646">
            <v>0</v>
          </cell>
          <cell r="AA646">
            <v>0</v>
          </cell>
          <cell r="AB646">
            <v>0</v>
          </cell>
          <cell r="AC646">
            <v>0</v>
          </cell>
          <cell r="AD646">
            <v>0</v>
          </cell>
          <cell r="AE646">
            <v>0</v>
          </cell>
          <cell r="AF646">
            <v>0</v>
          </cell>
          <cell r="AG646">
            <v>0</v>
          </cell>
          <cell r="AH646">
            <v>0</v>
          </cell>
          <cell r="AI646">
            <v>0</v>
          </cell>
          <cell r="AJ646">
            <v>0</v>
          </cell>
          <cell r="AK646">
            <v>0</v>
          </cell>
          <cell r="AL646">
            <v>0</v>
          </cell>
          <cell r="AM646">
            <v>0</v>
          </cell>
          <cell r="AN646">
            <v>0</v>
          </cell>
          <cell r="AO646">
            <v>0</v>
          </cell>
          <cell r="AP646">
            <v>0</v>
          </cell>
          <cell r="AQ646">
            <v>0</v>
          </cell>
          <cell r="AR646">
            <v>0</v>
          </cell>
          <cell r="AS646">
            <v>0</v>
          </cell>
          <cell r="AT646">
            <v>0</v>
          </cell>
          <cell r="AU646">
            <v>0</v>
          </cell>
          <cell r="AV646">
            <v>0</v>
          </cell>
          <cell r="AW646">
            <v>0</v>
          </cell>
          <cell r="AX646">
            <v>0</v>
          </cell>
          <cell r="AY646">
            <v>0</v>
          </cell>
          <cell r="AZ646">
            <v>0</v>
          </cell>
          <cell r="BA646">
            <v>0</v>
          </cell>
          <cell r="BB646">
            <v>0</v>
          </cell>
          <cell r="BC646">
            <v>0</v>
          </cell>
          <cell r="BD646">
            <v>0</v>
          </cell>
          <cell r="BE646">
            <v>0</v>
          </cell>
          <cell r="BF646">
            <v>0</v>
          </cell>
          <cell r="BG646">
            <v>0</v>
          </cell>
          <cell r="BH646">
            <v>0</v>
          </cell>
          <cell r="BI646">
            <v>0</v>
          </cell>
          <cell r="BJ646">
            <v>0</v>
          </cell>
          <cell r="BK646">
            <v>0</v>
          </cell>
          <cell r="BL646">
            <v>0</v>
          </cell>
          <cell r="BM646">
            <v>0</v>
          </cell>
          <cell r="BN646">
            <v>0</v>
          </cell>
          <cell r="BO646">
            <v>0</v>
          </cell>
          <cell r="BP646">
            <v>0</v>
          </cell>
          <cell r="BQ646">
            <v>0</v>
          </cell>
          <cell r="BR646">
            <v>0</v>
          </cell>
          <cell r="BS646">
            <v>0</v>
          </cell>
          <cell r="BT646">
            <v>0</v>
          </cell>
          <cell r="BU646">
            <v>0</v>
          </cell>
          <cell r="BV646">
            <v>0</v>
          </cell>
          <cell r="BW646">
            <v>0</v>
          </cell>
          <cell r="BX646">
            <v>0</v>
          </cell>
          <cell r="BY646">
            <v>0</v>
          </cell>
          <cell r="BZ646">
            <v>0</v>
          </cell>
          <cell r="CA646">
            <v>0</v>
          </cell>
          <cell r="CB646">
            <v>0</v>
          </cell>
          <cell r="CC646">
            <v>0</v>
          </cell>
          <cell r="CD646">
            <v>0</v>
          </cell>
          <cell r="CE646">
            <v>0</v>
          </cell>
          <cell r="CF646">
            <v>0</v>
          </cell>
          <cell r="CG646">
            <v>0</v>
          </cell>
          <cell r="CH646">
            <v>0</v>
          </cell>
          <cell r="CI646">
            <v>0</v>
          </cell>
          <cell r="CJ646">
            <v>0</v>
          </cell>
          <cell r="CK646">
            <v>0</v>
          </cell>
          <cell r="CL646">
            <v>0</v>
          </cell>
          <cell r="CM646">
            <v>0</v>
          </cell>
          <cell r="CN646">
            <v>0</v>
          </cell>
          <cell r="CO646">
            <v>0</v>
          </cell>
          <cell r="CP646">
            <v>0</v>
          </cell>
          <cell r="CQ646">
            <v>0</v>
          </cell>
          <cell r="CR646">
            <v>0</v>
          </cell>
          <cell r="CS646">
            <v>0</v>
          </cell>
          <cell r="CT646">
            <v>0</v>
          </cell>
          <cell r="CU646">
            <v>0</v>
          </cell>
          <cell r="CV646">
            <v>0</v>
          </cell>
          <cell r="CW646">
            <v>0</v>
          </cell>
          <cell r="CX646">
            <v>0</v>
          </cell>
          <cell r="CY646">
            <v>0</v>
          </cell>
          <cell r="CZ646">
            <v>0</v>
          </cell>
          <cell r="DA646">
            <v>0</v>
          </cell>
          <cell r="DB646">
            <v>0</v>
          </cell>
          <cell r="DC646">
            <v>0</v>
          </cell>
          <cell r="DD646">
            <v>0</v>
          </cell>
          <cell r="DE646">
            <v>0</v>
          </cell>
          <cell r="DF646">
            <v>0</v>
          </cell>
          <cell r="DG646">
            <v>0</v>
          </cell>
          <cell r="DH646">
            <v>0</v>
          </cell>
          <cell r="DI646">
            <v>0</v>
          </cell>
          <cell r="DJ646">
            <v>0</v>
          </cell>
          <cell r="DK646">
            <v>0</v>
          </cell>
          <cell r="DL646">
            <v>0</v>
          </cell>
          <cell r="DM646">
            <v>0</v>
          </cell>
          <cell r="DN646">
            <v>0</v>
          </cell>
          <cell r="DO646">
            <v>0</v>
          </cell>
          <cell r="DP646">
            <v>0</v>
          </cell>
          <cell r="DQ646">
            <v>0</v>
          </cell>
          <cell r="DR646">
            <v>0</v>
          </cell>
          <cell r="DS646">
            <v>0</v>
          </cell>
          <cell r="DT646">
            <v>0</v>
          </cell>
          <cell r="DU646">
            <v>0</v>
          </cell>
          <cell r="DV646">
            <v>0</v>
          </cell>
          <cell r="DW646">
            <v>0</v>
          </cell>
          <cell r="DX646">
            <v>0</v>
          </cell>
          <cell r="DY646">
            <v>0</v>
          </cell>
          <cell r="DZ646">
            <v>0</v>
          </cell>
          <cell r="EA646">
            <v>0</v>
          </cell>
          <cell r="EB646">
            <v>0</v>
          </cell>
          <cell r="EC646">
            <v>0</v>
          </cell>
          <cell r="ED646">
            <v>0</v>
          </cell>
        </row>
        <row r="647">
          <cell r="F647">
            <v>0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  <cell r="AA647">
            <v>0</v>
          </cell>
          <cell r="AB647">
            <v>0</v>
          </cell>
          <cell r="AC647">
            <v>0</v>
          </cell>
          <cell r="AD647">
            <v>0</v>
          </cell>
          <cell r="AE647">
            <v>0</v>
          </cell>
          <cell r="AF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  <cell r="AK647">
            <v>0</v>
          </cell>
          <cell r="AL647">
            <v>0</v>
          </cell>
          <cell r="AM647">
            <v>0</v>
          </cell>
          <cell r="AN647">
            <v>0</v>
          </cell>
          <cell r="AO647">
            <v>0</v>
          </cell>
          <cell r="AP647">
            <v>0</v>
          </cell>
          <cell r="AQ647">
            <v>0</v>
          </cell>
          <cell r="AR647">
            <v>0</v>
          </cell>
          <cell r="AS647">
            <v>0</v>
          </cell>
          <cell r="AT647">
            <v>0</v>
          </cell>
          <cell r="AU647">
            <v>0</v>
          </cell>
          <cell r="AV647">
            <v>0</v>
          </cell>
          <cell r="AW647">
            <v>0</v>
          </cell>
          <cell r="AX647">
            <v>0</v>
          </cell>
          <cell r="AY647">
            <v>0</v>
          </cell>
          <cell r="AZ647">
            <v>0</v>
          </cell>
          <cell r="BA647">
            <v>0</v>
          </cell>
          <cell r="BB647">
            <v>0</v>
          </cell>
          <cell r="BC647">
            <v>0</v>
          </cell>
          <cell r="BD647">
            <v>0</v>
          </cell>
          <cell r="BE647">
            <v>0</v>
          </cell>
          <cell r="BF647">
            <v>0</v>
          </cell>
          <cell r="BG647">
            <v>0</v>
          </cell>
          <cell r="BH647">
            <v>0</v>
          </cell>
          <cell r="BI647">
            <v>0</v>
          </cell>
          <cell r="BJ647">
            <v>0</v>
          </cell>
          <cell r="BK647">
            <v>0</v>
          </cell>
          <cell r="BL647">
            <v>0</v>
          </cell>
          <cell r="BM647">
            <v>0</v>
          </cell>
          <cell r="BN647">
            <v>0</v>
          </cell>
          <cell r="BO647">
            <v>0</v>
          </cell>
          <cell r="BP647">
            <v>0</v>
          </cell>
          <cell r="BQ647">
            <v>0</v>
          </cell>
          <cell r="BR647">
            <v>0</v>
          </cell>
          <cell r="BS647">
            <v>0</v>
          </cell>
          <cell r="BT647">
            <v>0</v>
          </cell>
          <cell r="BU647">
            <v>0</v>
          </cell>
          <cell r="BV647">
            <v>0</v>
          </cell>
          <cell r="BW647">
            <v>0</v>
          </cell>
          <cell r="BX647">
            <v>0</v>
          </cell>
          <cell r="BY647">
            <v>0</v>
          </cell>
          <cell r="BZ647">
            <v>0</v>
          </cell>
          <cell r="CA647">
            <v>0</v>
          </cell>
          <cell r="CB647">
            <v>0</v>
          </cell>
          <cell r="CC647">
            <v>0</v>
          </cell>
          <cell r="CD647">
            <v>0</v>
          </cell>
          <cell r="CE647">
            <v>0</v>
          </cell>
          <cell r="CF647">
            <v>0</v>
          </cell>
          <cell r="CG647">
            <v>0</v>
          </cell>
          <cell r="CH647">
            <v>0</v>
          </cell>
          <cell r="CI647">
            <v>0</v>
          </cell>
          <cell r="CJ647">
            <v>0</v>
          </cell>
          <cell r="CK647">
            <v>0</v>
          </cell>
          <cell r="CL647">
            <v>0</v>
          </cell>
          <cell r="CM647">
            <v>0</v>
          </cell>
          <cell r="CN647">
            <v>0</v>
          </cell>
          <cell r="CO647">
            <v>0</v>
          </cell>
          <cell r="CP647">
            <v>0</v>
          </cell>
          <cell r="CQ647">
            <v>0</v>
          </cell>
          <cell r="CR647">
            <v>0</v>
          </cell>
          <cell r="CS647">
            <v>0</v>
          </cell>
          <cell r="CT647">
            <v>0</v>
          </cell>
          <cell r="CU647">
            <v>0</v>
          </cell>
          <cell r="CV647">
            <v>0</v>
          </cell>
          <cell r="CW647">
            <v>0</v>
          </cell>
          <cell r="CX647">
            <v>0</v>
          </cell>
          <cell r="CY647">
            <v>0</v>
          </cell>
          <cell r="CZ647">
            <v>0</v>
          </cell>
          <cell r="DA647">
            <v>0</v>
          </cell>
          <cell r="DB647">
            <v>0</v>
          </cell>
          <cell r="DC647">
            <v>0</v>
          </cell>
          <cell r="DD647">
            <v>0</v>
          </cell>
          <cell r="DE647">
            <v>0</v>
          </cell>
          <cell r="DF647">
            <v>0</v>
          </cell>
          <cell r="DG647">
            <v>0</v>
          </cell>
          <cell r="DH647">
            <v>0</v>
          </cell>
          <cell r="DI647">
            <v>0</v>
          </cell>
          <cell r="DJ647">
            <v>0</v>
          </cell>
          <cell r="DK647">
            <v>0</v>
          </cell>
          <cell r="DL647">
            <v>0</v>
          </cell>
          <cell r="DM647">
            <v>0</v>
          </cell>
          <cell r="DN647">
            <v>0</v>
          </cell>
          <cell r="DO647">
            <v>0</v>
          </cell>
          <cell r="DP647">
            <v>0</v>
          </cell>
          <cell r="DQ647">
            <v>0</v>
          </cell>
          <cell r="DR647">
            <v>0</v>
          </cell>
          <cell r="DS647">
            <v>0</v>
          </cell>
          <cell r="DT647">
            <v>0</v>
          </cell>
          <cell r="DU647">
            <v>0</v>
          </cell>
          <cell r="DV647">
            <v>0</v>
          </cell>
          <cell r="DW647">
            <v>0</v>
          </cell>
          <cell r="DX647">
            <v>0</v>
          </cell>
          <cell r="DY647">
            <v>0</v>
          </cell>
          <cell r="DZ647">
            <v>0</v>
          </cell>
          <cell r="EA647">
            <v>0</v>
          </cell>
          <cell r="EB647">
            <v>0</v>
          </cell>
          <cell r="EC647">
            <v>0</v>
          </cell>
          <cell r="ED647">
            <v>0</v>
          </cell>
        </row>
        <row r="648">
          <cell r="F648">
            <v>0</v>
          </cell>
          <cell r="G648">
            <v>0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M648">
            <v>0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R648">
            <v>0</v>
          </cell>
          <cell r="S648">
            <v>0</v>
          </cell>
          <cell r="T648">
            <v>0</v>
          </cell>
          <cell r="U648">
            <v>0</v>
          </cell>
          <cell r="V648">
            <v>0</v>
          </cell>
          <cell r="W648">
            <v>0</v>
          </cell>
          <cell r="X648">
            <v>0</v>
          </cell>
          <cell r="Y648">
            <v>0</v>
          </cell>
          <cell r="Z648">
            <v>0</v>
          </cell>
          <cell r="AA648">
            <v>0</v>
          </cell>
          <cell r="AB648">
            <v>0</v>
          </cell>
          <cell r="AC648">
            <v>0</v>
          </cell>
          <cell r="AD648">
            <v>0</v>
          </cell>
          <cell r="AE648">
            <v>0</v>
          </cell>
          <cell r="AF648">
            <v>0</v>
          </cell>
          <cell r="AG648">
            <v>0</v>
          </cell>
          <cell r="AH648">
            <v>0</v>
          </cell>
          <cell r="AI648">
            <v>0</v>
          </cell>
          <cell r="AJ648">
            <v>0</v>
          </cell>
          <cell r="AK648">
            <v>0</v>
          </cell>
          <cell r="AL648">
            <v>0</v>
          </cell>
          <cell r="AM648">
            <v>0</v>
          </cell>
          <cell r="AN648">
            <v>0</v>
          </cell>
          <cell r="AO648">
            <v>0</v>
          </cell>
          <cell r="AP648">
            <v>0</v>
          </cell>
          <cell r="AQ648">
            <v>0</v>
          </cell>
          <cell r="AS648">
            <v>0</v>
          </cell>
          <cell r="AT648">
            <v>0</v>
          </cell>
          <cell r="AU648">
            <v>0</v>
          </cell>
          <cell r="AV648">
            <v>0</v>
          </cell>
          <cell r="AW648">
            <v>0</v>
          </cell>
          <cell r="AX648">
            <v>0</v>
          </cell>
          <cell r="AY648">
            <v>0</v>
          </cell>
          <cell r="AZ648">
            <v>0</v>
          </cell>
          <cell r="BA648">
            <v>0</v>
          </cell>
          <cell r="BB648">
            <v>0</v>
          </cell>
          <cell r="BC648">
            <v>0</v>
          </cell>
          <cell r="BD648">
            <v>0</v>
          </cell>
          <cell r="BE648">
            <v>0</v>
          </cell>
          <cell r="BF648">
            <v>0</v>
          </cell>
          <cell r="BG648">
            <v>0</v>
          </cell>
          <cell r="BH648">
            <v>0</v>
          </cell>
          <cell r="BI648">
            <v>0</v>
          </cell>
          <cell r="BJ648">
            <v>0</v>
          </cell>
          <cell r="BK648">
            <v>0</v>
          </cell>
          <cell r="BL648">
            <v>0</v>
          </cell>
          <cell r="BM648">
            <v>0</v>
          </cell>
          <cell r="BN648">
            <v>0</v>
          </cell>
          <cell r="BO648">
            <v>0</v>
          </cell>
          <cell r="BP648">
            <v>0</v>
          </cell>
          <cell r="BQ648">
            <v>0</v>
          </cell>
          <cell r="BR648">
            <v>0</v>
          </cell>
          <cell r="BS648">
            <v>0</v>
          </cell>
          <cell r="BT648">
            <v>0</v>
          </cell>
          <cell r="BU648">
            <v>0</v>
          </cell>
          <cell r="BV648">
            <v>0</v>
          </cell>
          <cell r="BW648">
            <v>0</v>
          </cell>
          <cell r="BX648">
            <v>0</v>
          </cell>
          <cell r="BY648">
            <v>0</v>
          </cell>
          <cell r="BZ648">
            <v>0</v>
          </cell>
          <cell r="CA648">
            <v>0</v>
          </cell>
          <cell r="CB648">
            <v>0</v>
          </cell>
          <cell r="CC648">
            <v>0</v>
          </cell>
          <cell r="CD648">
            <v>0</v>
          </cell>
          <cell r="CE648">
            <v>0</v>
          </cell>
          <cell r="CF648">
            <v>0</v>
          </cell>
          <cell r="CG648">
            <v>0</v>
          </cell>
          <cell r="CH648">
            <v>0</v>
          </cell>
          <cell r="CI648">
            <v>0</v>
          </cell>
          <cell r="CJ648">
            <v>0</v>
          </cell>
          <cell r="CK648">
            <v>0</v>
          </cell>
          <cell r="CL648">
            <v>0</v>
          </cell>
          <cell r="CM648">
            <v>0</v>
          </cell>
          <cell r="CN648">
            <v>0</v>
          </cell>
          <cell r="CO648">
            <v>0</v>
          </cell>
          <cell r="CP648">
            <v>0</v>
          </cell>
          <cell r="CQ648">
            <v>0</v>
          </cell>
          <cell r="CR648">
            <v>0</v>
          </cell>
          <cell r="CS648">
            <v>0</v>
          </cell>
          <cell r="CT648">
            <v>0</v>
          </cell>
          <cell r="CU648">
            <v>0</v>
          </cell>
          <cell r="CV648">
            <v>0</v>
          </cell>
          <cell r="CW648">
            <v>0</v>
          </cell>
          <cell r="CX648">
            <v>0</v>
          </cell>
          <cell r="CY648">
            <v>0</v>
          </cell>
          <cell r="CZ648">
            <v>0</v>
          </cell>
          <cell r="DA648">
            <v>0</v>
          </cell>
          <cell r="DB648">
            <v>0</v>
          </cell>
          <cell r="DC648">
            <v>0</v>
          </cell>
          <cell r="DD648">
            <v>0</v>
          </cell>
          <cell r="DE648">
            <v>0</v>
          </cell>
          <cell r="DF648">
            <v>0</v>
          </cell>
          <cell r="DG648">
            <v>0</v>
          </cell>
          <cell r="DH648">
            <v>0</v>
          </cell>
          <cell r="DI648">
            <v>0</v>
          </cell>
          <cell r="DJ648">
            <v>0</v>
          </cell>
          <cell r="DK648">
            <v>0</v>
          </cell>
          <cell r="DL648">
            <v>0</v>
          </cell>
          <cell r="DM648">
            <v>0</v>
          </cell>
          <cell r="DN648">
            <v>0</v>
          </cell>
          <cell r="DO648">
            <v>0</v>
          </cell>
          <cell r="DP648">
            <v>0</v>
          </cell>
          <cell r="DQ648">
            <v>0</v>
          </cell>
          <cell r="DR648">
            <v>0</v>
          </cell>
          <cell r="DS648">
            <v>0</v>
          </cell>
          <cell r="DT648">
            <v>0</v>
          </cell>
          <cell r="DU648">
            <v>0</v>
          </cell>
          <cell r="DV648">
            <v>0</v>
          </cell>
          <cell r="DW648">
            <v>0</v>
          </cell>
          <cell r="DX648">
            <v>0</v>
          </cell>
          <cell r="DY648">
            <v>0</v>
          </cell>
          <cell r="DZ648">
            <v>0</v>
          </cell>
          <cell r="EA648">
            <v>0</v>
          </cell>
          <cell r="EB648">
            <v>0</v>
          </cell>
          <cell r="EC648">
            <v>0</v>
          </cell>
          <cell r="ED648">
            <v>0</v>
          </cell>
        </row>
        <row r="649">
          <cell r="F649">
            <v>166.81926599999861</v>
          </cell>
          <cell r="G649">
            <v>98.600588000001153</v>
          </cell>
          <cell r="H649">
            <v>-10.290250000000015</v>
          </cell>
          <cell r="I649">
            <v>10.296100000000024</v>
          </cell>
          <cell r="J649">
            <v>0</v>
          </cell>
          <cell r="K649">
            <v>172.96605700000509</v>
          </cell>
          <cell r="L649">
            <v>80.14361500000814</v>
          </cell>
          <cell r="M649">
            <v>147.07115600000543</v>
          </cell>
          <cell r="N649">
            <v>80.726291000002675</v>
          </cell>
          <cell r="O649">
            <v>82.870955999998841</v>
          </cell>
          <cell r="P649">
            <v>68.744667999999365</v>
          </cell>
          <cell r="Q649">
            <v>89.557730000000447</v>
          </cell>
          <cell r="R649">
            <v>1215.1616040000226</v>
          </cell>
          <cell r="S649">
            <v>-3.8342549999979383</v>
          </cell>
          <cell r="T649">
            <v>104.7774900000004</v>
          </cell>
          <cell r="U649">
            <v>34.48083299999962</v>
          </cell>
          <cell r="V649">
            <v>68.942951000000903</v>
          </cell>
          <cell r="W649">
            <v>0</v>
          </cell>
          <cell r="X649">
            <v>106.60228500000085</v>
          </cell>
          <cell r="Y649">
            <v>277.62257799999497</v>
          </cell>
          <cell r="Z649">
            <v>251.09619399999792</v>
          </cell>
          <cell r="AA649">
            <v>-19.021779999999126</v>
          </cell>
          <cell r="AB649">
            <v>161.38793999999325</v>
          </cell>
          <cell r="AC649">
            <v>66.920200000000477</v>
          </cell>
          <cell r="AD649">
            <v>166.18716799999675</v>
          </cell>
          <cell r="AE649">
            <v>857.57880300004035</v>
          </cell>
          <cell r="AF649">
            <v>63.039285999999265</v>
          </cell>
          <cell r="AG649">
            <v>75.070895000000746</v>
          </cell>
          <cell r="AH649">
            <v>0</v>
          </cell>
          <cell r="AI649">
            <v>4.3801599999997052</v>
          </cell>
          <cell r="AJ649">
            <v>0</v>
          </cell>
          <cell r="AK649">
            <v>46.808559999997669</v>
          </cell>
          <cell r="AL649">
            <v>142.07546699999511</v>
          </cell>
          <cell r="AM649">
            <v>97.006378000005498</v>
          </cell>
          <cell r="AN649">
            <v>64.950028999999631</v>
          </cell>
          <cell r="AO649">
            <v>84.935781000000134</v>
          </cell>
          <cell r="AP649">
            <v>62.749557999999524</v>
          </cell>
          <cell r="AQ649">
            <v>216.5626889999985</v>
          </cell>
          <cell r="AR649">
            <v>620.809001000016</v>
          </cell>
          <cell r="AS649">
            <v>31.959343999998964</v>
          </cell>
          <cell r="AT649">
            <v>99.948973000002297</v>
          </cell>
          <cell r="AU649">
            <v>-6.5910000000001219</v>
          </cell>
          <cell r="AV649">
            <v>0</v>
          </cell>
          <cell r="AW649">
            <v>0</v>
          </cell>
          <cell r="AX649">
            <v>40.274679999994987</v>
          </cell>
          <cell r="AY649">
            <v>7.0937249999988126</v>
          </cell>
          <cell r="AZ649">
            <v>113.15383500000462</v>
          </cell>
          <cell r="BA649">
            <v>45.374219999997877</v>
          </cell>
          <cell r="BB649">
            <v>85.291148000003886</v>
          </cell>
          <cell r="BC649">
            <v>55.836411000000226</v>
          </cell>
          <cell r="BD649">
            <v>148.46766500000376</v>
          </cell>
          <cell r="BE649">
            <v>1063.8090349999839</v>
          </cell>
          <cell r="BF649">
            <v>104.90206100000069</v>
          </cell>
          <cell r="BG649">
            <v>131.05053299999781</v>
          </cell>
          <cell r="BH649">
            <v>60.627897000000303</v>
          </cell>
          <cell r="BI649">
            <v>14.71095699999978</v>
          </cell>
          <cell r="BJ649">
            <v>0</v>
          </cell>
          <cell r="BK649">
            <v>18.431990000000951</v>
          </cell>
          <cell r="BL649">
            <v>66.840804999999818</v>
          </cell>
          <cell r="BM649">
            <v>196.42459300000337</v>
          </cell>
          <cell r="BN649">
            <v>39.841953000002832</v>
          </cell>
          <cell r="BO649">
            <v>107.43787400000292</v>
          </cell>
          <cell r="BP649">
            <v>88.40931499999715</v>
          </cell>
          <cell r="BQ649">
            <v>235.13105699999869</v>
          </cell>
          <cell r="BR649">
            <v>1075.5717480000458</v>
          </cell>
          <cell r="BS649">
            <v>152.36194200000318</v>
          </cell>
          <cell r="BT649">
            <v>154.51539799999955</v>
          </cell>
          <cell r="BU649">
            <v>30.071034999999938</v>
          </cell>
          <cell r="BV649">
            <v>7.0783360000000357</v>
          </cell>
          <cell r="BW649">
            <v>0</v>
          </cell>
          <cell r="BX649">
            <v>55.074625999997807</v>
          </cell>
          <cell r="BY649">
            <v>47.221860999998171</v>
          </cell>
          <cell r="BZ649">
            <v>157.31093099999998</v>
          </cell>
          <cell r="CA649">
            <v>71.404173000002629</v>
          </cell>
          <cell r="CB649">
            <v>129.83323299999756</v>
          </cell>
          <cell r="CC649">
            <v>25.223996000000625</v>
          </cell>
          <cell r="CD649">
            <v>245.47621699999581</v>
          </cell>
          <cell r="CE649">
            <v>770.06152399996063</v>
          </cell>
          <cell r="CF649">
            <v>64.166898999996192</v>
          </cell>
          <cell r="CG649">
            <v>20.262750000001688</v>
          </cell>
          <cell r="CH649">
            <v>34.82073999999966</v>
          </cell>
          <cell r="CI649">
            <v>0</v>
          </cell>
          <cell r="CJ649">
            <v>3.9144700000001649</v>
          </cell>
          <cell r="CK649">
            <v>133.68620999999985</v>
          </cell>
          <cell r="CL649">
            <v>231.11544899998989</v>
          </cell>
          <cell r="CM649">
            <v>105.97635700000683</v>
          </cell>
          <cell r="CN649">
            <v>58.992793999997957</v>
          </cell>
          <cell r="CO649">
            <v>75.545904999999038</v>
          </cell>
          <cell r="CP649">
            <v>15.89310999999725</v>
          </cell>
          <cell r="CQ649">
            <v>25.686839999994845</v>
          </cell>
          <cell r="CR649">
            <v>525.19708499999251</v>
          </cell>
          <cell r="CS649">
            <v>86.912741000000096</v>
          </cell>
          <cell r="CT649">
            <v>-2.9810849999994389</v>
          </cell>
          <cell r="CU649">
            <v>7.7301100000004226</v>
          </cell>
          <cell r="CV649">
            <v>0.21104000000013912</v>
          </cell>
          <cell r="CW649">
            <v>0</v>
          </cell>
          <cell r="CX649">
            <v>32.748985999998695</v>
          </cell>
          <cell r="CY649">
            <v>39.334653999991133</v>
          </cell>
          <cell r="CZ649">
            <v>96.995448999994551</v>
          </cell>
          <cell r="DA649">
            <v>35.530800000000454</v>
          </cell>
          <cell r="DB649">
            <v>62.674465000003693</v>
          </cell>
          <cell r="DC649">
            <v>32.040254999999888</v>
          </cell>
          <cell r="DD649">
            <v>133.99966999999742</v>
          </cell>
          <cell r="DE649">
            <v>0</v>
          </cell>
          <cell r="DF649">
            <v>0</v>
          </cell>
          <cell r="DG649">
            <v>0</v>
          </cell>
          <cell r="DH649">
            <v>0</v>
          </cell>
          <cell r="DI649">
            <v>0</v>
          </cell>
          <cell r="DJ649">
            <v>0</v>
          </cell>
          <cell r="DK649">
            <v>0</v>
          </cell>
          <cell r="DL649">
            <v>0</v>
          </cell>
          <cell r="DM649">
            <v>0</v>
          </cell>
          <cell r="DN649">
            <v>0</v>
          </cell>
          <cell r="DO649">
            <v>0</v>
          </cell>
          <cell r="DP649">
            <v>0</v>
          </cell>
          <cell r="DQ649">
            <v>0</v>
          </cell>
          <cell r="DR649">
            <v>0</v>
          </cell>
          <cell r="DS649">
            <v>0</v>
          </cell>
          <cell r="DT649">
            <v>0</v>
          </cell>
          <cell r="DU649">
            <v>0</v>
          </cell>
          <cell r="DV649">
            <v>0</v>
          </cell>
          <cell r="DW649">
            <v>0</v>
          </cell>
          <cell r="DX649">
            <v>0</v>
          </cell>
          <cell r="DY649">
            <v>0</v>
          </cell>
          <cell r="DZ649">
            <v>0</v>
          </cell>
          <cell r="EA649">
            <v>0</v>
          </cell>
          <cell r="EB649">
            <v>0</v>
          </cell>
          <cell r="EC649">
            <v>0</v>
          </cell>
          <cell r="ED649">
            <v>0</v>
          </cell>
        </row>
        <row r="650">
          <cell r="F650">
            <v>-22.37043199999971</v>
          </cell>
          <cell r="G650">
            <v>117.9136299999991</v>
          </cell>
          <cell r="H650">
            <v>-26.548220000000128</v>
          </cell>
          <cell r="I650">
            <v>8.2560249999996813</v>
          </cell>
          <cell r="J650">
            <v>4.9999998736893758E-6</v>
          </cell>
          <cell r="K650">
            <v>90.116199999996752</v>
          </cell>
          <cell r="L650">
            <v>90.912486999994144</v>
          </cell>
          <cell r="M650">
            <v>259.9094630000036</v>
          </cell>
          <cell r="N650">
            <v>61.778471000001446</v>
          </cell>
          <cell r="O650">
            <v>117.71681199999875</v>
          </cell>
          <cell r="P650">
            <v>39.002559000000474</v>
          </cell>
          <cell r="Q650">
            <v>161.11928500000067</v>
          </cell>
          <cell r="R650">
            <v>904.95250600005966</v>
          </cell>
          <cell r="S650">
            <v>-57.482700999997178</v>
          </cell>
          <cell r="T650">
            <v>70.916741999997612</v>
          </cell>
          <cell r="U650">
            <v>71.89325000000099</v>
          </cell>
          <cell r="V650">
            <v>66.218949000000066</v>
          </cell>
          <cell r="W650">
            <v>0</v>
          </cell>
          <cell r="X650">
            <v>39.808164000001852</v>
          </cell>
          <cell r="Y650">
            <v>186.59511899999779</v>
          </cell>
          <cell r="Z650">
            <v>162.74039300000004</v>
          </cell>
          <cell r="AA650">
            <v>-28.542960999999195</v>
          </cell>
          <cell r="AB650">
            <v>43.06106500000169</v>
          </cell>
          <cell r="AC650">
            <v>88.6722660000014</v>
          </cell>
          <cell r="AD650">
            <v>261.07222000000183</v>
          </cell>
          <cell r="AE650">
            <v>532.75715100008529</v>
          </cell>
          <cell r="AF650">
            <v>40.241609999997308</v>
          </cell>
          <cell r="AG650">
            <v>70.178189999998722</v>
          </cell>
          <cell r="AH650">
            <v>7.8824800000002142</v>
          </cell>
          <cell r="AI650">
            <v>0</v>
          </cell>
          <cell r="AJ650">
            <v>0</v>
          </cell>
          <cell r="AK650">
            <v>6.256000000576023E-3</v>
          </cell>
          <cell r="AL650">
            <v>80.20120599999791</v>
          </cell>
          <cell r="AM650">
            <v>46.007117000001017</v>
          </cell>
          <cell r="AN650">
            <v>29.293960000002699</v>
          </cell>
          <cell r="AO650">
            <v>80.849223999997776</v>
          </cell>
          <cell r="AP650">
            <v>125.56232300000192</v>
          </cell>
          <cell r="AQ650">
            <v>52.534784999999829</v>
          </cell>
          <cell r="AR650">
            <v>298.22295000008307</v>
          </cell>
          <cell r="AS650">
            <v>66.823357000001124</v>
          </cell>
          <cell r="AT650">
            <v>102.23493000000235</v>
          </cell>
          <cell r="AU650">
            <v>14.514305999999578</v>
          </cell>
          <cell r="AV650">
            <v>0</v>
          </cell>
          <cell r="AW650">
            <v>0</v>
          </cell>
          <cell r="AX650">
            <v>-13.496090000000549</v>
          </cell>
          <cell r="AY650">
            <v>13.40056999999797</v>
          </cell>
          <cell r="AZ650">
            <v>48.796207999999751</v>
          </cell>
          <cell r="BA650">
            <v>-47.008804000000964</v>
          </cell>
          <cell r="BB650">
            <v>-15.389042000002519</v>
          </cell>
          <cell r="BC650">
            <v>86.505494999997609</v>
          </cell>
          <cell r="BD650">
            <v>41.842020000000048</v>
          </cell>
          <cell r="BE650">
            <v>636.31980600010138</v>
          </cell>
          <cell r="BF650">
            <v>14.722570000001724</v>
          </cell>
          <cell r="BG650">
            <v>59.016861000000063</v>
          </cell>
          <cell r="BH650">
            <v>33.479551000000356</v>
          </cell>
          <cell r="BI650">
            <v>5.4797799999996641</v>
          </cell>
          <cell r="BJ650">
            <v>0</v>
          </cell>
          <cell r="BK650">
            <v>1.3344800000013493</v>
          </cell>
          <cell r="BL650">
            <v>89.350669999999809</v>
          </cell>
          <cell r="BM650">
            <v>113.62719199999992</v>
          </cell>
          <cell r="BN650">
            <v>-24.315285000000586</v>
          </cell>
          <cell r="BO650">
            <v>78.033258000003116</v>
          </cell>
          <cell r="BP650">
            <v>95.343644000000495</v>
          </cell>
          <cell r="BQ650">
            <v>170.24708499999542</v>
          </cell>
          <cell r="BR650">
            <v>626.27388699998846</v>
          </cell>
          <cell r="BS650">
            <v>24.983514999999898</v>
          </cell>
          <cell r="BT650">
            <v>57.88110400000005</v>
          </cell>
          <cell r="BU650">
            <v>12.957366000000548</v>
          </cell>
          <cell r="BV650">
            <v>5.6028309999996964</v>
          </cell>
          <cell r="BW650">
            <v>0</v>
          </cell>
          <cell r="BX650">
            <v>14.826164000001882</v>
          </cell>
          <cell r="BY650">
            <v>29.794749000000593</v>
          </cell>
          <cell r="BZ650">
            <v>92.114665000000969</v>
          </cell>
          <cell r="CA650">
            <v>39.811459000004106</v>
          </cell>
          <cell r="CB650">
            <v>79.65114700000413</v>
          </cell>
          <cell r="CC650">
            <v>172.94396000000052</v>
          </cell>
          <cell r="CD650">
            <v>95.706926999999268</v>
          </cell>
          <cell r="CE650">
            <v>1136.1494690000545</v>
          </cell>
          <cell r="CF650">
            <v>114.21382100000119</v>
          </cell>
          <cell r="CG650">
            <v>91.759791000000405</v>
          </cell>
          <cell r="CH650">
            <v>64.158050000000003</v>
          </cell>
          <cell r="CI650">
            <v>0</v>
          </cell>
          <cell r="CJ650">
            <v>-4.9999998736893758E-6</v>
          </cell>
          <cell r="CK650">
            <v>71.147047999998904</v>
          </cell>
          <cell r="CL650">
            <v>161.34127800000715</v>
          </cell>
          <cell r="CM650">
            <v>159.04986800000188</v>
          </cell>
          <cell r="CN650">
            <v>95.496986000001925</v>
          </cell>
          <cell r="CO650">
            <v>90.419684000000416</v>
          </cell>
          <cell r="CP650">
            <v>135.00984600000083</v>
          </cell>
          <cell r="CQ650">
            <v>153.55310200000531</v>
          </cell>
          <cell r="CR650">
            <v>1243.6973359999829</v>
          </cell>
          <cell r="CS650">
            <v>67.144185000004654</v>
          </cell>
          <cell r="CT650">
            <v>75.898020000000542</v>
          </cell>
          <cell r="CU650">
            <v>212.16751800000202</v>
          </cell>
          <cell r="CV650">
            <v>14.695524000000205</v>
          </cell>
          <cell r="CW650">
            <v>0.36556999999993423</v>
          </cell>
          <cell r="CX650">
            <v>119.83721900000091</v>
          </cell>
          <cell r="CY650">
            <v>213.30662699999812</v>
          </cell>
          <cell r="CZ650">
            <v>233.3602610000089</v>
          </cell>
          <cell r="DA650">
            <v>136.29880499999854</v>
          </cell>
          <cell r="DB650">
            <v>110.33793800000421</v>
          </cell>
          <cell r="DC650">
            <v>16.673280000002705</v>
          </cell>
          <cell r="DD650">
            <v>43.612389000001713</v>
          </cell>
          <cell r="DE650">
            <v>0</v>
          </cell>
          <cell r="DF650">
            <v>0</v>
          </cell>
          <cell r="DG650">
            <v>0</v>
          </cell>
          <cell r="DH650">
            <v>0</v>
          </cell>
          <cell r="DI650">
            <v>0</v>
          </cell>
          <cell r="DJ650">
            <v>0</v>
          </cell>
          <cell r="DK650">
            <v>0</v>
          </cell>
          <cell r="DL650">
            <v>0</v>
          </cell>
          <cell r="DM650">
            <v>0</v>
          </cell>
          <cell r="DN650">
            <v>0</v>
          </cell>
          <cell r="DO650">
            <v>0</v>
          </cell>
          <cell r="DP650">
            <v>0</v>
          </cell>
          <cell r="DQ650">
            <v>0</v>
          </cell>
          <cell r="DR650">
            <v>0</v>
          </cell>
          <cell r="DS650">
            <v>0</v>
          </cell>
          <cell r="DT650">
            <v>0</v>
          </cell>
          <cell r="DU650">
            <v>0</v>
          </cell>
          <cell r="DV650">
            <v>0</v>
          </cell>
          <cell r="DW650">
            <v>0</v>
          </cell>
          <cell r="DX650">
            <v>0</v>
          </cell>
          <cell r="DY650">
            <v>0</v>
          </cell>
          <cell r="DZ650">
            <v>0</v>
          </cell>
          <cell r="EA650">
            <v>0</v>
          </cell>
          <cell r="EB650">
            <v>0</v>
          </cell>
          <cell r="EC650">
            <v>0</v>
          </cell>
          <cell r="ED650">
            <v>0</v>
          </cell>
        </row>
        <row r="651">
          <cell r="F651">
            <v>-69.982678000000305</v>
          </cell>
          <cell r="G651">
            <v>102.77231099999335</v>
          </cell>
          <cell r="H651">
            <v>119.15134000000398</v>
          </cell>
          <cell r="I651">
            <v>37.314344999998866</v>
          </cell>
          <cell r="J651">
            <v>-5.0000016926787794E-6</v>
          </cell>
          <cell r="K651">
            <v>84.317313999999897</v>
          </cell>
          <cell r="L651">
            <v>131.25527300000249</v>
          </cell>
          <cell r="M651">
            <v>96.037386999989394</v>
          </cell>
          <cell r="N651">
            <v>45.157924999999523</v>
          </cell>
          <cell r="O651">
            <v>139.19248900000821</v>
          </cell>
          <cell r="P651">
            <v>36.152419999998529</v>
          </cell>
          <cell r="Q651">
            <v>134.67126800000551</v>
          </cell>
          <cell r="R651">
            <v>1783.6913159998367</v>
          </cell>
          <cell r="S651">
            <v>134.47231200000533</v>
          </cell>
          <cell r="T651">
            <v>42.531514000002062</v>
          </cell>
          <cell r="U651">
            <v>158.56204099999741</v>
          </cell>
          <cell r="V651">
            <v>76.924896000004082</v>
          </cell>
          <cell r="W651">
            <v>4.9999944167211652E-6</v>
          </cell>
          <cell r="X651">
            <v>157.26361700000416</v>
          </cell>
          <cell r="Y651">
            <v>205.99239499999385</v>
          </cell>
          <cell r="Z651">
            <v>225.00932199999806</v>
          </cell>
          <cell r="AA651">
            <v>97.558703999995487</v>
          </cell>
          <cell r="AB651">
            <v>251.25701200000185</v>
          </cell>
          <cell r="AC651">
            <v>115.87960099999327</v>
          </cell>
          <cell r="AD651">
            <v>318.2398969999922</v>
          </cell>
          <cell r="AE651">
            <v>1097.9287909999257</v>
          </cell>
          <cell r="AF651">
            <v>63.673616000000038</v>
          </cell>
          <cell r="AG651">
            <v>164.12897100000555</v>
          </cell>
          <cell r="AH651">
            <v>88.926228999996965</v>
          </cell>
          <cell r="AI651">
            <v>35.806856000002881</v>
          </cell>
          <cell r="AJ651">
            <v>0</v>
          </cell>
          <cell r="AK651">
            <v>33.058540999998513</v>
          </cell>
          <cell r="AL651">
            <v>66.145193999996991</v>
          </cell>
          <cell r="AM651">
            <v>195.18313999999373</v>
          </cell>
          <cell r="AN651">
            <v>29.181393999999273</v>
          </cell>
          <cell r="AO651">
            <v>85.224677999998676</v>
          </cell>
          <cell r="AP651">
            <v>144.34515699998883</v>
          </cell>
          <cell r="AQ651">
            <v>192.25501500000246</v>
          </cell>
          <cell r="AR651">
            <v>1317.4206270000432</v>
          </cell>
          <cell r="AS651">
            <v>107.02980399999069</v>
          </cell>
          <cell r="AT651">
            <v>128.27244899999641</v>
          </cell>
          <cell r="AU651">
            <v>46.775963000000047</v>
          </cell>
          <cell r="AV651">
            <v>25.740279999998165</v>
          </cell>
          <cell r="AW651">
            <v>0.23013999999966472</v>
          </cell>
          <cell r="AX651">
            <v>14.576413000002503</v>
          </cell>
          <cell r="AY651">
            <v>177.86702900000091</v>
          </cell>
          <cell r="AZ651">
            <v>210.73706299999321</v>
          </cell>
          <cell r="BA651">
            <v>41.844288000000233</v>
          </cell>
          <cell r="BB651">
            <v>192.42200700000103</v>
          </cell>
          <cell r="BC651">
            <v>150.78400100000727</v>
          </cell>
          <cell r="BD651">
            <v>221.14119000000937</v>
          </cell>
          <cell r="BE651">
            <v>1277.4032509998651</v>
          </cell>
          <cell r="BF651">
            <v>65.090908999998646</v>
          </cell>
          <cell r="BG651">
            <v>158.08424399999785</v>
          </cell>
          <cell r="BH651">
            <v>90.953723999999056</v>
          </cell>
          <cell r="BI651">
            <v>85.376098999993701</v>
          </cell>
          <cell r="BJ651">
            <v>0</v>
          </cell>
          <cell r="BK651">
            <v>10.09465099999943</v>
          </cell>
          <cell r="BL651">
            <v>206.07310399999551</v>
          </cell>
          <cell r="BM651">
            <v>73.336851999993087</v>
          </cell>
          <cell r="BN651">
            <v>73.293798999999126</v>
          </cell>
          <cell r="BO651">
            <v>99.795659999988857</v>
          </cell>
          <cell r="BP651">
            <v>138.04664200000116</v>
          </cell>
          <cell r="BQ651">
            <v>277.25756699999329</v>
          </cell>
          <cell r="BR651">
            <v>1016.186192000052</v>
          </cell>
          <cell r="BS651">
            <v>75.136764000002586</v>
          </cell>
          <cell r="BT651">
            <v>170.95991999999387</v>
          </cell>
          <cell r="BU651">
            <v>47.108483999996679</v>
          </cell>
          <cell r="BV651">
            <v>30.162347999998019</v>
          </cell>
          <cell r="BW651">
            <v>0</v>
          </cell>
          <cell r="BX651">
            <v>3.5322759999980917</v>
          </cell>
          <cell r="BY651">
            <v>92.180716000002576</v>
          </cell>
          <cell r="BZ651">
            <v>46.687581999998656</v>
          </cell>
          <cell r="CA651">
            <v>78.127584000001661</v>
          </cell>
          <cell r="CB651">
            <v>130.13912500000151</v>
          </cell>
          <cell r="CC651">
            <v>197.43976100000145</v>
          </cell>
          <cell r="CD651">
            <v>144.71163199999137</v>
          </cell>
          <cell r="CE651">
            <v>1896.2621170000639</v>
          </cell>
          <cell r="CF651">
            <v>120.71584900000016</v>
          </cell>
          <cell r="CG651">
            <v>189.64556000000448</v>
          </cell>
          <cell r="CH651">
            <v>303.63638200001151</v>
          </cell>
          <cell r="CI651">
            <v>102.14172900000995</v>
          </cell>
          <cell r="CJ651">
            <v>61.221946999998181</v>
          </cell>
          <cell r="CK651">
            <v>75.8248339999991</v>
          </cell>
          <cell r="CL651">
            <v>168.07915799999319</v>
          </cell>
          <cell r="CM651">
            <v>241.10585199999332</v>
          </cell>
          <cell r="CN651">
            <v>128.69290899999032</v>
          </cell>
          <cell r="CO651">
            <v>122.6277129999944</v>
          </cell>
          <cell r="CP651">
            <v>95.910124000001815</v>
          </cell>
          <cell r="CQ651">
            <v>286.66006000000925</v>
          </cell>
          <cell r="CR651">
            <v>1313.1955300002592</v>
          </cell>
          <cell r="CS651">
            <v>179.33282999999938</v>
          </cell>
          <cell r="CT651">
            <v>109.83684400000493</v>
          </cell>
          <cell r="CU651">
            <v>33.289044000004651</v>
          </cell>
          <cell r="CV651">
            <v>91.357400000008056</v>
          </cell>
          <cell r="CW651">
            <v>55.03211200000078</v>
          </cell>
          <cell r="CX651">
            <v>171.11673899999005</v>
          </cell>
          <cell r="CY651">
            <v>170.0616139999911</v>
          </cell>
          <cell r="CZ651">
            <v>88.73454999999376</v>
          </cell>
          <cell r="DA651">
            <v>156.18431900000724</v>
          </cell>
          <cell r="DB651">
            <v>74.185614999994868</v>
          </cell>
          <cell r="DC651">
            <v>84.892454000000726</v>
          </cell>
          <cell r="DD651">
            <v>99.172009000001708</v>
          </cell>
          <cell r="DE651">
            <v>0</v>
          </cell>
          <cell r="DF651">
            <v>0</v>
          </cell>
          <cell r="DG651">
            <v>0</v>
          </cell>
          <cell r="DH651">
            <v>0</v>
          </cell>
          <cell r="DI651">
            <v>0</v>
          </cell>
          <cell r="DJ651">
            <v>0</v>
          </cell>
          <cell r="DK651">
            <v>0</v>
          </cell>
          <cell r="DL651">
            <v>0</v>
          </cell>
          <cell r="DM651">
            <v>0</v>
          </cell>
          <cell r="DN651">
            <v>0</v>
          </cell>
          <cell r="DO651">
            <v>0</v>
          </cell>
          <cell r="DP651">
            <v>0</v>
          </cell>
          <cell r="DQ651">
            <v>0</v>
          </cell>
          <cell r="DR651">
            <v>0</v>
          </cell>
          <cell r="DS651">
            <v>0</v>
          </cell>
          <cell r="DT651">
            <v>0</v>
          </cell>
          <cell r="DU651">
            <v>0</v>
          </cell>
          <cell r="DV651">
            <v>0</v>
          </cell>
          <cell r="DW651">
            <v>0</v>
          </cell>
          <cell r="DX651">
            <v>0</v>
          </cell>
          <cell r="DY651">
            <v>0</v>
          </cell>
          <cell r="DZ651">
            <v>0</v>
          </cell>
          <cell r="EA651">
            <v>0</v>
          </cell>
          <cell r="EB651">
            <v>0</v>
          </cell>
          <cell r="EC651">
            <v>0</v>
          </cell>
          <cell r="ED651">
            <v>0</v>
          </cell>
        </row>
        <row r="652">
          <cell r="F652">
            <v>0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0</v>
          </cell>
          <cell r="V652">
            <v>0</v>
          </cell>
          <cell r="W652">
            <v>0</v>
          </cell>
          <cell r="X652">
            <v>0</v>
          </cell>
          <cell r="Y652">
            <v>0</v>
          </cell>
          <cell r="Z652">
            <v>0</v>
          </cell>
          <cell r="AA652">
            <v>0</v>
          </cell>
          <cell r="AB652">
            <v>0</v>
          </cell>
          <cell r="AC652">
            <v>0</v>
          </cell>
          <cell r="AD652">
            <v>0</v>
          </cell>
          <cell r="AE652">
            <v>0</v>
          </cell>
          <cell r="AF652">
            <v>0</v>
          </cell>
          <cell r="AG652">
            <v>0</v>
          </cell>
          <cell r="AH652">
            <v>0</v>
          </cell>
          <cell r="AI652">
            <v>0</v>
          </cell>
          <cell r="AJ652">
            <v>0</v>
          </cell>
          <cell r="AK652">
            <v>0</v>
          </cell>
          <cell r="AL652">
            <v>0</v>
          </cell>
          <cell r="AM652">
            <v>0</v>
          </cell>
          <cell r="AN652">
            <v>0</v>
          </cell>
          <cell r="AO652">
            <v>0</v>
          </cell>
          <cell r="AP652">
            <v>0</v>
          </cell>
          <cell r="AQ652">
            <v>0</v>
          </cell>
          <cell r="AR652">
            <v>0</v>
          </cell>
          <cell r="AS652">
            <v>0</v>
          </cell>
          <cell r="AT652">
            <v>0</v>
          </cell>
          <cell r="AU652">
            <v>0</v>
          </cell>
          <cell r="AV652">
            <v>0</v>
          </cell>
          <cell r="AW652">
            <v>0</v>
          </cell>
          <cell r="AX652">
            <v>0</v>
          </cell>
          <cell r="AY652">
            <v>0</v>
          </cell>
          <cell r="AZ652">
            <v>0</v>
          </cell>
          <cell r="BA652">
            <v>0</v>
          </cell>
          <cell r="BB652">
            <v>0</v>
          </cell>
          <cell r="BC652">
            <v>0</v>
          </cell>
          <cell r="BD652">
            <v>0</v>
          </cell>
          <cell r="BE652">
            <v>0</v>
          </cell>
          <cell r="BF652">
            <v>0</v>
          </cell>
          <cell r="BG652">
            <v>0</v>
          </cell>
          <cell r="BH652">
            <v>0</v>
          </cell>
          <cell r="BI652">
            <v>0</v>
          </cell>
          <cell r="BJ652">
            <v>0</v>
          </cell>
          <cell r="BK652">
            <v>0</v>
          </cell>
          <cell r="BL652">
            <v>0</v>
          </cell>
          <cell r="BM652">
            <v>0</v>
          </cell>
          <cell r="BN652">
            <v>0</v>
          </cell>
          <cell r="BO652">
            <v>0</v>
          </cell>
          <cell r="BP652">
            <v>0</v>
          </cell>
          <cell r="BQ652">
            <v>0</v>
          </cell>
          <cell r="BR652">
            <v>0</v>
          </cell>
          <cell r="BS652">
            <v>0</v>
          </cell>
          <cell r="BT652">
            <v>0</v>
          </cell>
          <cell r="BU652">
            <v>0</v>
          </cell>
          <cell r="BV652">
            <v>0</v>
          </cell>
          <cell r="BW652">
            <v>0</v>
          </cell>
          <cell r="BX652">
            <v>0</v>
          </cell>
          <cell r="BY652">
            <v>0</v>
          </cell>
          <cell r="BZ652">
            <v>0</v>
          </cell>
          <cell r="CA652">
            <v>0</v>
          </cell>
          <cell r="CB652">
            <v>0</v>
          </cell>
          <cell r="CC652">
            <v>0</v>
          </cell>
          <cell r="CD652">
            <v>0</v>
          </cell>
          <cell r="CE652">
            <v>1366.0047449999838</v>
          </cell>
          <cell r="CF652">
            <v>69.285159999999451</v>
          </cell>
          <cell r="CG652">
            <v>51.407148000002053</v>
          </cell>
          <cell r="CH652">
            <v>6.4109049999997296</v>
          </cell>
          <cell r="CI652">
            <v>0</v>
          </cell>
          <cell r="CJ652">
            <v>0</v>
          </cell>
          <cell r="CK652">
            <v>176.80637000000206</v>
          </cell>
          <cell r="CL652">
            <v>297.79535699999542</v>
          </cell>
          <cell r="CM652">
            <v>221.91716499999166</v>
          </cell>
          <cell r="CN652">
            <v>200.84330899999986</v>
          </cell>
          <cell r="CO652">
            <v>130.6675699999978</v>
          </cell>
          <cell r="CP652">
            <v>96.626944999999978</v>
          </cell>
          <cell r="CQ652">
            <v>114.24481599999854</v>
          </cell>
          <cell r="CR652">
            <v>703.94114200008335</v>
          </cell>
          <cell r="CS652">
            <v>110.44456999999966</v>
          </cell>
          <cell r="CT652">
            <v>63.576904000001377</v>
          </cell>
          <cell r="CU652">
            <v>66.599474999999074</v>
          </cell>
          <cell r="CV652">
            <v>4.0168100000000777</v>
          </cell>
          <cell r="CW652">
            <v>0</v>
          </cell>
          <cell r="CX652">
            <v>27.108878999999433</v>
          </cell>
          <cell r="CY652">
            <v>179.5979490000027</v>
          </cell>
          <cell r="CZ652">
            <v>179.31374299999152</v>
          </cell>
          <cell r="DA652">
            <v>-23.853236999995715</v>
          </cell>
          <cell r="DB652">
            <v>56.271049999995739</v>
          </cell>
          <cell r="DC652">
            <v>-38.629100000001927</v>
          </cell>
          <cell r="DD652">
            <v>79.494098999995913</v>
          </cell>
          <cell r="DE652">
            <v>0</v>
          </cell>
          <cell r="DF652">
            <v>0</v>
          </cell>
          <cell r="DG652">
            <v>0</v>
          </cell>
          <cell r="DH652">
            <v>0</v>
          </cell>
          <cell r="DI652">
            <v>0</v>
          </cell>
          <cell r="DJ652">
            <v>0</v>
          </cell>
          <cell r="DK652">
            <v>0</v>
          </cell>
          <cell r="DL652">
            <v>0</v>
          </cell>
          <cell r="DM652">
            <v>0</v>
          </cell>
          <cell r="DN652">
            <v>0</v>
          </cell>
          <cell r="DO652">
            <v>0</v>
          </cell>
          <cell r="DP652">
            <v>0</v>
          </cell>
          <cell r="DQ652">
            <v>0</v>
          </cell>
          <cell r="DR652">
            <v>0</v>
          </cell>
          <cell r="DS652">
            <v>0</v>
          </cell>
          <cell r="DT652">
            <v>0</v>
          </cell>
          <cell r="DU652">
            <v>0</v>
          </cell>
          <cell r="DV652">
            <v>0</v>
          </cell>
          <cell r="DW652">
            <v>0</v>
          </cell>
          <cell r="DX652">
            <v>0</v>
          </cell>
          <cell r="DY652">
            <v>0</v>
          </cell>
          <cell r="DZ652">
            <v>0</v>
          </cell>
          <cell r="EA652">
            <v>0</v>
          </cell>
          <cell r="EB652">
            <v>0</v>
          </cell>
          <cell r="EC652">
            <v>0</v>
          </cell>
          <cell r="ED652">
            <v>0</v>
          </cell>
        </row>
        <row r="653">
          <cell r="F653">
            <v>0</v>
          </cell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0</v>
          </cell>
          <cell r="Z653">
            <v>0</v>
          </cell>
          <cell r="AA653">
            <v>0</v>
          </cell>
          <cell r="AB653">
            <v>0</v>
          </cell>
          <cell r="AC653">
            <v>0</v>
          </cell>
          <cell r="AD653">
            <v>0</v>
          </cell>
          <cell r="AE653">
            <v>0</v>
          </cell>
          <cell r="AF653">
            <v>0</v>
          </cell>
          <cell r="AG653">
            <v>0</v>
          </cell>
          <cell r="AH653">
            <v>0</v>
          </cell>
          <cell r="AI653">
            <v>0</v>
          </cell>
          <cell r="AJ653">
            <v>0</v>
          </cell>
          <cell r="AK653">
            <v>0</v>
          </cell>
          <cell r="AL653">
            <v>0</v>
          </cell>
          <cell r="AM653">
            <v>0</v>
          </cell>
          <cell r="AN653">
            <v>0</v>
          </cell>
          <cell r="AO653">
            <v>0</v>
          </cell>
          <cell r="AP653">
            <v>0</v>
          </cell>
          <cell r="AQ653">
            <v>0</v>
          </cell>
          <cell r="AR653">
            <v>0</v>
          </cell>
          <cell r="AS653">
            <v>0</v>
          </cell>
          <cell r="AT653">
            <v>0</v>
          </cell>
          <cell r="AU653">
            <v>0</v>
          </cell>
          <cell r="AV653">
            <v>0</v>
          </cell>
          <cell r="AW653">
            <v>0</v>
          </cell>
          <cell r="AX653">
            <v>0</v>
          </cell>
          <cell r="AY653">
            <v>0</v>
          </cell>
          <cell r="AZ653">
            <v>0</v>
          </cell>
          <cell r="BA653">
            <v>0</v>
          </cell>
          <cell r="BB653">
            <v>0</v>
          </cell>
          <cell r="BC653">
            <v>0</v>
          </cell>
          <cell r="BD653">
            <v>0</v>
          </cell>
          <cell r="BE653">
            <v>0</v>
          </cell>
          <cell r="BF653">
            <v>0</v>
          </cell>
          <cell r="BG653">
            <v>0</v>
          </cell>
          <cell r="BH653">
            <v>0</v>
          </cell>
          <cell r="BI653">
            <v>0</v>
          </cell>
          <cell r="BJ653">
            <v>0</v>
          </cell>
          <cell r="BK653">
            <v>0</v>
          </cell>
          <cell r="BL653">
            <v>0</v>
          </cell>
          <cell r="BM653">
            <v>0</v>
          </cell>
          <cell r="BN653">
            <v>0</v>
          </cell>
          <cell r="BO653">
            <v>0</v>
          </cell>
          <cell r="BP653">
            <v>0</v>
          </cell>
          <cell r="BQ653">
            <v>0</v>
          </cell>
          <cell r="BR653">
            <v>0</v>
          </cell>
          <cell r="BS653">
            <v>0</v>
          </cell>
          <cell r="BT653">
            <v>0</v>
          </cell>
          <cell r="BU653">
            <v>0</v>
          </cell>
          <cell r="BV653">
            <v>0</v>
          </cell>
          <cell r="BW653">
            <v>0</v>
          </cell>
          <cell r="BX653">
            <v>0</v>
          </cell>
          <cell r="BY653">
            <v>0</v>
          </cell>
          <cell r="BZ653">
            <v>0</v>
          </cell>
          <cell r="CA653">
            <v>0</v>
          </cell>
          <cell r="CB653">
            <v>0</v>
          </cell>
          <cell r="CC653">
            <v>0</v>
          </cell>
          <cell r="CD653">
            <v>0</v>
          </cell>
          <cell r="CE653">
            <v>492.82461999997031</v>
          </cell>
          <cell r="CF653">
            <v>0.73244899999917834</v>
          </cell>
          <cell r="CG653">
            <v>30.384696000000986</v>
          </cell>
          <cell r="CH653">
            <v>-15.298953999999867</v>
          </cell>
          <cell r="CI653">
            <v>0</v>
          </cell>
          <cell r="CJ653">
            <v>0</v>
          </cell>
          <cell r="CK653">
            <v>140.25304600000163</v>
          </cell>
          <cell r="CL653">
            <v>266.90442000000621</v>
          </cell>
          <cell r="CM653">
            <v>110.00830600000336</v>
          </cell>
          <cell r="CN653">
            <v>13.34125800000038</v>
          </cell>
          <cell r="CO653">
            <v>-55.04776000000129</v>
          </cell>
          <cell r="CP653">
            <v>-86.454545000000508</v>
          </cell>
          <cell r="CQ653">
            <v>88.001704000002064</v>
          </cell>
          <cell r="CR653">
            <v>378.61211599997478</v>
          </cell>
          <cell r="CS653">
            <v>-111.28450500000326</v>
          </cell>
          <cell r="CT653">
            <v>-50.368045999999595</v>
          </cell>
          <cell r="CU653">
            <v>47.537666000000172</v>
          </cell>
          <cell r="CV653">
            <v>-6.4057099999999991</v>
          </cell>
          <cell r="CW653">
            <v>24.239530000000059</v>
          </cell>
          <cell r="CX653">
            <v>170.86237699999765</v>
          </cell>
          <cell r="CY653">
            <v>101.18424699999741</v>
          </cell>
          <cell r="CZ653">
            <v>70.44738199999847</v>
          </cell>
          <cell r="DA653">
            <v>89.322614000000613</v>
          </cell>
          <cell r="DB653">
            <v>47.677401000000827</v>
          </cell>
          <cell r="DC653">
            <v>-63.871071999998094</v>
          </cell>
          <cell r="DD653">
            <v>59.270232000002579</v>
          </cell>
          <cell r="DE653">
            <v>0</v>
          </cell>
          <cell r="DF653">
            <v>0</v>
          </cell>
          <cell r="DG653">
            <v>0</v>
          </cell>
          <cell r="DH653">
            <v>0</v>
          </cell>
          <cell r="DI653">
            <v>0</v>
          </cell>
          <cell r="DJ653">
            <v>0</v>
          </cell>
          <cell r="DK653">
            <v>0</v>
          </cell>
          <cell r="DL653">
            <v>0</v>
          </cell>
          <cell r="DM653">
            <v>0</v>
          </cell>
          <cell r="DN653">
            <v>0</v>
          </cell>
          <cell r="DO653">
            <v>0</v>
          </cell>
          <cell r="DP653">
            <v>0</v>
          </cell>
          <cell r="DQ653">
            <v>0</v>
          </cell>
          <cell r="DR653">
            <v>0</v>
          </cell>
          <cell r="DS653">
            <v>0</v>
          </cell>
          <cell r="DT653">
            <v>0</v>
          </cell>
          <cell r="DU653">
            <v>0</v>
          </cell>
          <cell r="DV653">
            <v>0</v>
          </cell>
          <cell r="DW653">
            <v>0</v>
          </cell>
          <cell r="DX653">
            <v>0</v>
          </cell>
          <cell r="DY653">
            <v>0</v>
          </cell>
          <cell r="DZ653">
            <v>0</v>
          </cell>
          <cell r="EA653">
            <v>0</v>
          </cell>
          <cell r="EB653">
            <v>0</v>
          </cell>
          <cell r="EC653">
            <v>0</v>
          </cell>
          <cell r="ED653">
            <v>0</v>
          </cell>
        </row>
        <row r="654">
          <cell r="F654">
            <v>0</v>
          </cell>
          <cell r="G654">
            <v>0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  <cell r="Y654">
            <v>0</v>
          </cell>
          <cell r="Z654">
            <v>0</v>
          </cell>
          <cell r="AA654">
            <v>0</v>
          </cell>
          <cell r="AB654">
            <v>0</v>
          </cell>
          <cell r="AC654">
            <v>0</v>
          </cell>
          <cell r="AD654">
            <v>0</v>
          </cell>
          <cell r="AE654">
            <v>0</v>
          </cell>
          <cell r="AF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  <cell r="AK654">
            <v>0</v>
          </cell>
          <cell r="AL654">
            <v>0</v>
          </cell>
          <cell r="AM654">
            <v>0</v>
          </cell>
          <cell r="AN654">
            <v>0</v>
          </cell>
          <cell r="AO654">
            <v>0</v>
          </cell>
          <cell r="AP654">
            <v>0</v>
          </cell>
          <cell r="AQ654">
            <v>0</v>
          </cell>
          <cell r="AR654">
            <v>0</v>
          </cell>
          <cell r="AS654">
            <v>0</v>
          </cell>
          <cell r="AT654">
            <v>0</v>
          </cell>
          <cell r="AU654">
            <v>0</v>
          </cell>
          <cell r="AV654">
            <v>0</v>
          </cell>
          <cell r="AW654">
            <v>0</v>
          </cell>
          <cell r="AX654">
            <v>0</v>
          </cell>
          <cell r="AY654">
            <v>0</v>
          </cell>
          <cell r="AZ654">
            <v>0</v>
          </cell>
          <cell r="BA654">
            <v>0</v>
          </cell>
          <cell r="BB654">
            <v>0</v>
          </cell>
          <cell r="BC654">
            <v>0</v>
          </cell>
          <cell r="BD654">
            <v>0</v>
          </cell>
          <cell r="BE654">
            <v>0</v>
          </cell>
          <cell r="BF654">
            <v>0</v>
          </cell>
          <cell r="BG654">
            <v>0</v>
          </cell>
          <cell r="BH654">
            <v>0</v>
          </cell>
          <cell r="BI654">
            <v>0</v>
          </cell>
          <cell r="BJ654">
            <v>0</v>
          </cell>
          <cell r="BK654">
            <v>0</v>
          </cell>
          <cell r="BL654">
            <v>0</v>
          </cell>
          <cell r="BM654">
            <v>0</v>
          </cell>
          <cell r="BN654">
            <v>0</v>
          </cell>
          <cell r="BO654">
            <v>0</v>
          </cell>
          <cell r="BP654">
            <v>0</v>
          </cell>
          <cell r="BQ654">
            <v>0</v>
          </cell>
          <cell r="BR654">
            <v>0</v>
          </cell>
          <cell r="BS654">
            <v>0</v>
          </cell>
          <cell r="BT654">
            <v>0</v>
          </cell>
          <cell r="BU654">
            <v>0</v>
          </cell>
          <cell r="BV654">
            <v>0</v>
          </cell>
          <cell r="BW654">
            <v>0</v>
          </cell>
          <cell r="BX654">
            <v>0</v>
          </cell>
          <cell r="BY654">
            <v>0</v>
          </cell>
          <cell r="BZ654">
            <v>0</v>
          </cell>
          <cell r="CA654">
            <v>0</v>
          </cell>
          <cell r="CB654">
            <v>0</v>
          </cell>
          <cell r="CC654">
            <v>0</v>
          </cell>
          <cell r="CD654">
            <v>0</v>
          </cell>
          <cell r="CE654">
            <v>-28.493886000069324</v>
          </cell>
          <cell r="CF654">
            <v>-12.60387499999888</v>
          </cell>
          <cell r="CG654">
            <v>6.2099999995552935E-3</v>
          </cell>
          <cell r="CH654">
            <v>0</v>
          </cell>
          <cell r="CI654">
            <v>0</v>
          </cell>
          <cell r="CJ654">
            <v>0</v>
          </cell>
          <cell r="CK654">
            <v>0</v>
          </cell>
          <cell r="CL654">
            <v>21.594720000000962</v>
          </cell>
          <cell r="CM654">
            <v>-9.7429989999945974</v>
          </cell>
          <cell r="CN654">
            <v>-14.864509999999427</v>
          </cell>
          <cell r="CO654">
            <v>-14.671041000001424</v>
          </cell>
          <cell r="CP654">
            <v>0.52705000000059954</v>
          </cell>
          <cell r="CQ654">
            <v>1.2605590000021039</v>
          </cell>
          <cell r="CR654">
            <v>80.786176999972668</v>
          </cell>
          <cell r="CS654">
            <v>-35.996870000002673</v>
          </cell>
          <cell r="CT654">
            <v>53.762580000002345</v>
          </cell>
          <cell r="CU654">
            <v>28.302564999999959</v>
          </cell>
          <cell r="CV654">
            <v>0</v>
          </cell>
          <cell r="CW654">
            <v>0</v>
          </cell>
          <cell r="CX654">
            <v>0</v>
          </cell>
          <cell r="CY654">
            <v>7.1483559999978752</v>
          </cell>
          <cell r="CZ654">
            <v>3.5411519999906886</v>
          </cell>
          <cell r="DA654">
            <v>0.53341000000000349</v>
          </cell>
          <cell r="DB654">
            <v>23.496314000003622</v>
          </cell>
          <cell r="DC654">
            <v>0</v>
          </cell>
          <cell r="DD654">
            <v>-1.3299999991431832E-3</v>
          </cell>
          <cell r="DE654">
            <v>0</v>
          </cell>
          <cell r="DF654">
            <v>0</v>
          </cell>
          <cell r="DG654">
            <v>0</v>
          </cell>
          <cell r="DH654">
            <v>0</v>
          </cell>
          <cell r="DI654">
            <v>0</v>
          </cell>
          <cell r="DJ654">
            <v>0</v>
          </cell>
          <cell r="DK654">
            <v>0</v>
          </cell>
          <cell r="DL654">
            <v>0</v>
          </cell>
          <cell r="DM654">
            <v>0</v>
          </cell>
          <cell r="DN654">
            <v>0</v>
          </cell>
          <cell r="DO654">
            <v>0</v>
          </cell>
          <cell r="DP654">
            <v>0</v>
          </cell>
          <cell r="DQ654">
            <v>0</v>
          </cell>
          <cell r="DR654">
            <v>0</v>
          </cell>
          <cell r="DS654">
            <v>0</v>
          </cell>
          <cell r="DT654">
            <v>0</v>
          </cell>
          <cell r="DU654">
            <v>0</v>
          </cell>
          <cell r="DV654">
            <v>0</v>
          </cell>
          <cell r="DW654">
            <v>0</v>
          </cell>
          <cell r="DX654">
            <v>0</v>
          </cell>
          <cell r="DY654">
            <v>0</v>
          </cell>
          <cell r="DZ654">
            <v>0</v>
          </cell>
          <cell r="EA654">
            <v>0</v>
          </cell>
          <cell r="EB654">
            <v>0</v>
          </cell>
          <cell r="EC654">
            <v>0</v>
          </cell>
          <cell r="ED654">
            <v>0</v>
          </cell>
        </row>
        <row r="655">
          <cell r="F655">
            <v>0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  <cell r="AB655">
            <v>0</v>
          </cell>
          <cell r="AC655">
            <v>0</v>
          </cell>
          <cell r="AD655">
            <v>0</v>
          </cell>
          <cell r="AE655">
            <v>0</v>
          </cell>
          <cell r="AF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  <cell r="AK655">
            <v>0</v>
          </cell>
          <cell r="AL655">
            <v>0</v>
          </cell>
          <cell r="AM655">
            <v>0</v>
          </cell>
          <cell r="AN655">
            <v>0</v>
          </cell>
          <cell r="AO655">
            <v>0</v>
          </cell>
          <cell r="AP655">
            <v>0</v>
          </cell>
          <cell r="AQ655">
            <v>0</v>
          </cell>
          <cell r="AR655">
            <v>0</v>
          </cell>
          <cell r="AS655">
            <v>0</v>
          </cell>
          <cell r="AT655">
            <v>0</v>
          </cell>
          <cell r="AU655">
            <v>0</v>
          </cell>
          <cell r="AV655">
            <v>0</v>
          </cell>
          <cell r="AW655">
            <v>0</v>
          </cell>
          <cell r="AX655">
            <v>0</v>
          </cell>
          <cell r="AY655">
            <v>0</v>
          </cell>
          <cell r="AZ655">
            <v>0</v>
          </cell>
          <cell r="BA655">
            <v>0</v>
          </cell>
          <cell r="BB655">
            <v>0</v>
          </cell>
          <cell r="BC655">
            <v>0</v>
          </cell>
          <cell r="BD655">
            <v>0</v>
          </cell>
          <cell r="BE655">
            <v>0</v>
          </cell>
          <cell r="BF655">
            <v>0</v>
          </cell>
          <cell r="BG655">
            <v>0</v>
          </cell>
          <cell r="BH655">
            <v>0</v>
          </cell>
          <cell r="BI655">
            <v>0</v>
          </cell>
          <cell r="BJ655">
            <v>0</v>
          </cell>
          <cell r="BK655">
            <v>0</v>
          </cell>
          <cell r="BL655">
            <v>0</v>
          </cell>
          <cell r="BM655">
            <v>0</v>
          </cell>
          <cell r="BN655">
            <v>0</v>
          </cell>
          <cell r="BO655">
            <v>0</v>
          </cell>
          <cell r="BP655">
            <v>0</v>
          </cell>
          <cell r="BQ655">
            <v>0</v>
          </cell>
          <cell r="BR655">
            <v>0</v>
          </cell>
          <cell r="BS655">
            <v>0</v>
          </cell>
          <cell r="BT655">
            <v>0</v>
          </cell>
          <cell r="BU655">
            <v>0</v>
          </cell>
          <cell r="BV655">
            <v>0</v>
          </cell>
          <cell r="BW655">
            <v>0</v>
          </cell>
          <cell r="BX655">
            <v>0</v>
          </cell>
          <cell r="BY655">
            <v>0</v>
          </cell>
          <cell r="BZ655">
            <v>0</v>
          </cell>
          <cell r="CA655">
            <v>0</v>
          </cell>
          <cell r="CB655">
            <v>0</v>
          </cell>
          <cell r="CC655">
            <v>0</v>
          </cell>
          <cell r="CD655">
            <v>0</v>
          </cell>
          <cell r="CE655">
            <v>-46.596120000001974</v>
          </cell>
          <cell r="CF655">
            <v>-37.283455999999205</v>
          </cell>
          <cell r="CG655">
            <v>0.90336499999830266</v>
          </cell>
          <cell r="CH655">
            <v>0</v>
          </cell>
          <cell r="CI655">
            <v>0</v>
          </cell>
          <cell r="CJ655">
            <v>0</v>
          </cell>
          <cell r="CK655">
            <v>0</v>
          </cell>
          <cell r="CL655">
            <v>-9.7443060000005062</v>
          </cell>
          <cell r="CM655">
            <v>3.7995859999937238</v>
          </cell>
          <cell r="CN655">
            <v>-17.68011999999726</v>
          </cell>
          <cell r="CO655">
            <v>21.339804999999615</v>
          </cell>
          <cell r="CP655">
            <v>0</v>
          </cell>
          <cell r="CQ655">
            <v>-7.9309940000021015</v>
          </cell>
          <cell r="CR655">
            <v>38.086094000027515</v>
          </cell>
          <cell r="CS655">
            <v>14.504139999997278</v>
          </cell>
          <cell r="CT655">
            <v>13.620130000002973</v>
          </cell>
          <cell r="CU655">
            <v>0</v>
          </cell>
          <cell r="CV655">
            <v>0</v>
          </cell>
          <cell r="CW655">
            <v>0</v>
          </cell>
          <cell r="CX655">
            <v>0</v>
          </cell>
          <cell r="CY655">
            <v>-0.81670999999914784</v>
          </cell>
          <cell r="CZ655">
            <v>6.4988790000061272</v>
          </cell>
          <cell r="DA655">
            <v>1.3804400000008172</v>
          </cell>
          <cell r="DB655">
            <v>1.2058749999996508</v>
          </cell>
          <cell r="DC655">
            <v>0.29069000000163214</v>
          </cell>
          <cell r="DD655">
            <v>1.4026499999963562</v>
          </cell>
          <cell r="DE655">
            <v>0</v>
          </cell>
          <cell r="DF655">
            <v>0</v>
          </cell>
          <cell r="DG655">
            <v>0</v>
          </cell>
          <cell r="DH655">
            <v>0</v>
          </cell>
          <cell r="DI655">
            <v>0</v>
          </cell>
          <cell r="DJ655">
            <v>0</v>
          </cell>
          <cell r="DK655">
            <v>0</v>
          </cell>
          <cell r="DL655">
            <v>0</v>
          </cell>
          <cell r="DM655">
            <v>0</v>
          </cell>
          <cell r="DN655">
            <v>0</v>
          </cell>
          <cell r="DO655">
            <v>0</v>
          </cell>
          <cell r="DP655">
            <v>0</v>
          </cell>
          <cell r="DQ655">
            <v>0</v>
          </cell>
          <cell r="DR655">
            <v>0</v>
          </cell>
          <cell r="DS655">
            <v>0</v>
          </cell>
          <cell r="DT655">
            <v>0</v>
          </cell>
          <cell r="DU655">
            <v>0</v>
          </cell>
          <cell r="DV655">
            <v>0</v>
          </cell>
          <cell r="DW655">
            <v>0</v>
          </cell>
          <cell r="DX655">
            <v>0</v>
          </cell>
          <cell r="DY655">
            <v>0</v>
          </cell>
          <cell r="DZ655">
            <v>0</v>
          </cell>
          <cell r="EA655">
            <v>0</v>
          </cell>
          <cell r="EB655">
            <v>0</v>
          </cell>
          <cell r="EC655">
            <v>0</v>
          </cell>
          <cell r="ED655">
            <v>0</v>
          </cell>
        </row>
        <row r="656"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0</v>
          </cell>
          <cell r="AE656">
            <v>0</v>
          </cell>
          <cell r="AF656">
            <v>0</v>
          </cell>
          <cell r="AG656">
            <v>0</v>
          </cell>
          <cell r="AH656">
            <v>0</v>
          </cell>
          <cell r="AI656">
            <v>0</v>
          </cell>
          <cell r="AJ656">
            <v>0</v>
          </cell>
          <cell r="AK656">
            <v>0</v>
          </cell>
          <cell r="AL656">
            <v>0</v>
          </cell>
          <cell r="AM656">
            <v>0</v>
          </cell>
          <cell r="AN656">
            <v>0</v>
          </cell>
          <cell r="AO656">
            <v>0</v>
          </cell>
          <cell r="AP656">
            <v>0</v>
          </cell>
          <cell r="AQ656">
            <v>0</v>
          </cell>
          <cell r="AR656">
            <v>0</v>
          </cell>
          <cell r="AS656">
            <v>0</v>
          </cell>
          <cell r="AT656">
            <v>0</v>
          </cell>
          <cell r="AU656">
            <v>0</v>
          </cell>
          <cell r="AV656">
            <v>0</v>
          </cell>
          <cell r="AW656">
            <v>0</v>
          </cell>
          <cell r="AX656">
            <v>0</v>
          </cell>
          <cell r="AY656">
            <v>0</v>
          </cell>
          <cell r="AZ656">
            <v>0</v>
          </cell>
          <cell r="BA656">
            <v>0</v>
          </cell>
          <cell r="BB656">
            <v>0</v>
          </cell>
          <cell r="BC656">
            <v>0</v>
          </cell>
          <cell r="BD656">
            <v>0</v>
          </cell>
          <cell r="BE656">
            <v>0</v>
          </cell>
          <cell r="BF656">
            <v>0</v>
          </cell>
          <cell r="BG656">
            <v>0</v>
          </cell>
          <cell r="BH656">
            <v>0</v>
          </cell>
          <cell r="BI656">
            <v>0</v>
          </cell>
          <cell r="BJ656">
            <v>0</v>
          </cell>
          <cell r="BK656">
            <v>0</v>
          </cell>
          <cell r="BL656">
            <v>0</v>
          </cell>
          <cell r="BM656">
            <v>0</v>
          </cell>
          <cell r="BN656">
            <v>0</v>
          </cell>
          <cell r="BO656">
            <v>0</v>
          </cell>
          <cell r="BP656">
            <v>0</v>
          </cell>
          <cell r="BQ656">
            <v>0</v>
          </cell>
          <cell r="BR656">
            <v>0</v>
          </cell>
          <cell r="BS656">
            <v>0</v>
          </cell>
          <cell r="BT656">
            <v>0</v>
          </cell>
          <cell r="BU656">
            <v>0</v>
          </cell>
          <cell r="BV656">
            <v>0</v>
          </cell>
          <cell r="BW656">
            <v>0</v>
          </cell>
          <cell r="BX656">
            <v>0</v>
          </cell>
          <cell r="BY656">
            <v>0</v>
          </cell>
          <cell r="BZ656">
            <v>0</v>
          </cell>
          <cell r="CA656">
            <v>0</v>
          </cell>
          <cell r="CB656">
            <v>0</v>
          </cell>
          <cell r="CC656">
            <v>0</v>
          </cell>
          <cell r="CD656">
            <v>0</v>
          </cell>
          <cell r="CE656">
            <v>895.08093449939042</v>
          </cell>
          <cell r="CF656">
            <v>52.802089000004344</v>
          </cell>
          <cell r="CG656">
            <v>50.353376999992179</v>
          </cell>
          <cell r="CH656">
            <v>172.78145099998801</v>
          </cell>
          <cell r="CI656">
            <v>70.171138000034261</v>
          </cell>
          <cell r="CJ656">
            <v>19.800849999999627</v>
          </cell>
          <cell r="CK656">
            <v>42.828586000017822</v>
          </cell>
          <cell r="CL656">
            <v>114.17575649998616</v>
          </cell>
          <cell r="CM656">
            <v>128.06892199994763</v>
          </cell>
          <cell r="CN656">
            <v>40.20063699997263</v>
          </cell>
          <cell r="CO656">
            <v>56.022096999979112</v>
          </cell>
          <cell r="CP656">
            <v>43.726337999978568</v>
          </cell>
          <cell r="CQ656">
            <v>104.14969300001394</v>
          </cell>
          <cell r="CR656">
            <v>1385.8473339998163</v>
          </cell>
          <cell r="CS656">
            <v>246.45410000003176</v>
          </cell>
          <cell r="CT656">
            <v>77.74332399998093</v>
          </cell>
          <cell r="CU656">
            <v>49.200096999964444</v>
          </cell>
          <cell r="CV656">
            <v>60.829905999999028</v>
          </cell>
          <cell r="CW656">
            <v>23.201369999995222</v>
          </cell>
          <cell r="CX656">
            <v>92.504799000016646</v>
          </cell>
          <cell r="CY656">
            <v>137.80519400001504</v>
          </cell>
          <cell r="CZ656">
            <v>95.739928999973927</v>
          </cell>
          <cell r="DA656">
            <v>43.882090000028256</v>
          </cell>
          <cell r="DB656">
            <v>91.201319000014337</v>
          </cell>
          <cell r="DC656">
            <v>18.905103999975836</v>
          </cell>
          <cell r="DD656">
            <v>448.38010199996643</v>
          </cell>
          <cell r="DE656">
            <v>0</v>
          </cell>
          <cell r="DF656">
            <v>0</v>
          </cell>
          <cell r="DG656">
            <v>0</v>
          </cell>
          <cell r="DH656">
            <v>0</v>
          </cell>
          <cell r="DI656">
            <v>0</v>
          </cell>
          <cell r="DJ656">
            <v>0</v>
          </cell>
          <cell r="DK656">
            <v>0</v>
          </cell>
          <cell r="DL656">
            <v>0</v>
          </cell>
          <cell r="DM656">
            <v>0</v>
          </cell>
          <cell r="DN656">
            <v>0</v>
          </cell>
          <cell r="DO656">
            <v>0</v>
          </cell>
          <cell r="DP656">
            <v>0</v>
          </cell>
          <cell r="DQ656">
            <v>0</v>
          </cell>
          <cell r="DR656">
            <v>0</v>
          </cell>
          <cell r="DS656">
            <v>0</v>
          </cell>
          <cell r="DT656">
            <v>0</v>
          </cell>
          <cell r="DU656">
            <v>0</v>
          </cell>
          <cell r="DV656">
            <v>0</v>
          </cell>
          <cell r="DW656">
            <v>0</v>
          </cell>
          <cell r="DX656">
            <v>0</v>
          </cell>
          <cell r="DY656">
            <v>0</v>
          </cell>
          <cell r="DZ656">
            <v>0</v>
          </cell>
          <cell r="EA656">
            <v>0</v>
          </cell>
          <cell r="EB656">
            <v>0</v>
          </cell>
          <cell r="EC656">
            <v>0</v>
          </cell>
          <cell r="ED656">
            <v>0</v>
          </cell>
        </row>
        <row r="657">
          <cell r="F657">
            <v>-106.86609999999928</v>
          </cell>
          <cell r="G657">
            <v>0</v>
          </cell>
          <cell r="H657">
            <v>22.312729999990552</v>
          </cell>
          <cell r="I657">
            <v>795.95366500000819</v>
          </cell>
          <cell r="J657">
            <v>-4.1083149999903981</v>
          </cell>
          <cell r="K657">
            <v>-241.33503799999016</v>
          </cell>
          <cell r="L657">
            <v>-178.03291399998125</v>
          </cell>
          <cell r="M657">
            <v>514.78158999999869</v>
          </cell>
          <cell r="N657">
            <v>26.362064999993891</v>
          </cell>
          <cell r="O657">
            <v>-93.918316999988747</v>
          </cell>
          <cell r="P657">
            <v>-8.2533169999951497</v>
          </cell>
          <cell r="Q657">
            <v>0</v>
          </cell>
          <cell r="R657">
            <v>928.91605450026691</v>
          </cell>
          <cell r="S657">
            <v>0</v>
          </cell>
          <cell r="T657">
            <v>-116.28817999998864</v>
          </cell>
          <cell r="U657">
            <v>-22.869420000002719</v>
          </cell>
          <cell r="V657">
            <v>417.96747089999553</v>
          </cell>
          <cell r="W657">
            <v>-575.52755299999262</v>
          </cell>
          <cell r="X657">
            <v>408.1956610000052</v>
          </cell>
          <cell r="Y657">
            <v>-89.419754999980796</v>
          </cell>
          <cell r="Z657">
            <v>219.50940199999604</v>
          </cell>
          <cell r="AA657">
            <v>140.9189919999917</v>
          </cell>
          <cell r="AB657">
            <v>555.2423165999935</v>
          </cell>
          <cell r="AC657">
            <v>0.63014999999722932</v>
          </cell>
          <cell r="AD657">
            <v>-9.4430299999949057</v>
          </cell>
          <cell r="AE657">
            <v>-2298.4434880998451</v>
          </cell>
          <cell r="AF657">
            <v>0</v>
          </cell>
          <cell r="AG657">
            <v>-1.5862399999896297</v>
          </cell>
          <cell r="AH657">
            <v>-353.41541600000346</v>
          </cell>
          <cell r="AI657">
            <v>-303.06079200000386</v>
          </cell>
          <cell r="AJ657">
            <v>-514.25382500002161</v>
          </cell>
          <cell r="AK657">
            <v>-1216.5177533000242</v>
          </cell>
          <cell r="AL657">
            <v>270.89629199999035</v>
          </cell>
          <cell r="AM657">
            <v>-310.32148379998398</v>
          </cell>
          <cell r="AN657">
            <v>-451.72033300000476</v>
          </cell>
          <cell r="AO657">
            <v>581.53606299999228</v>
          </cell>
          <cell r="AP657">
            <v>0</v>
          </cell>
          <cell r="AQ657">
            <v>0</v>
          </cell>
          <cell r="AR657">
            <v>-54.525570000056177</v>
          </cell>
          <cell r="AS657">
            <v>0</v>
          </cell>
          <cell r="AT657">
            <v>0</v>
          </cell>
          <cell r="AU657">
            <v>0</v>
          </cell>
          <cell r="AV657">
            <v>0</v>
          </cell>
          <cell r="AW657">
            <v>0</v>
          </cell>
          <cell r="AX657">
            <v>-36.337650000001304</v>
          </cell>
          <cell r="AY657">
            <v>-18.187919999996666</v>
          </cell>
          <cell r="AZ657">
            <v>0</v>
          </cell>
          <cell r="BA657">
            <v>0</v>
          </cell>
          <cell r="BB657">
            <v>0</v>
          </cell>
          <cell r="BC657">
            <v>0</v>
          </cell>
          <cell r="BD657">
            <v>0</v>
          </cell>
          <cell r="BE657">
            <v>0</v>
          </cell>
          <cell r="BF657">
            <v>0</v>
          </cell>
          <cell r="BG657">
            <v>0</v>
          </cell>
          <cell r="BH657">
            <v>0</v>
          </cell>
          <cell r="BI657">
            <v>0</v>
          </cell>
          <cell r="BJ657">
            <v>0</v>
          </cell>
          <cell r="BK657">
            <v>0</v>
          </cell>
          <cell r="BL657">
            <v>0</v>
          </cell>
          <cell r="BM657">
            <v>0</v>
          </cell>
          <cell r="BN657">
            <v>0</v>
          </cell>
          <cell r="BO657">
            <v>0</v>
          </cell>
          <cell r="BP657">
            <v>0</v>
          </cell>
          <cell r="BQ657">
            <v>0</v>
          </cell>
          <cell r="BR657">
            <v>-4.8326100001577288</v>
          </cell>
          <cell r="BS657">
            <v>0</v>
          </cell>
          <cell r="BT657">
            <v>0</v>
          </cell>
          <cell r="BU657">
            <v>0</v>
          </cell>
          <cell r="BV657">
            <v>0</v>
          </cell>
          <cell r="BW657">
            <v>-4.8326100000122096</v>
          </cell>
          <cell r="BX657">
            <v>0</v>
          </cell>
          <cell r="BY657">
            <v>0</v>
          </cell>
          <cell r="BZ657">
            <v>0</v>
          </cell>
          <cell r="CA657">
            <v>0</v>
          </cell>
          <cell r="CB657">
            <v>0</v>
          </cell>
          <cell r="CC657">
            <v>0</v>
          </cell>
          <cell r="CD657">
            <v>0</v>
          </cell>
          <cell r="CE657">
            <v>196.50579999946058</v>
          </cell>
          <cell r="CF657">
            <v>0</v>
          </cell>
          <cell r="CG657">
            <v>0</v>
          </cell>
          <cell r="CH657">
            <v>0</v>
          </cell>
          <cell r="CI657">
            <v>0</v>
          </cell>
          <cell r="CJ657">
            <v>0</v>
          </cell>
          <cell r="CK657">
            <v>0</v>
          </cell>
          <cell r="CL657">
            <v>268.4545999999973</v>
          </cell>
          <cell r="CM657">
            <v>0</v>
          </cell>
          <cell r="CN657">
            <v>-17.403600000019651</v>
          </cell>
          <cell r="CO657">
            <v>-54.545199999993201</v>
          </cell>
          <cell r="CP657">
            <v>0</v>
          </cell>
          <cell r="CQ657">
            <v>0</v>
          </cell>
          <cell r="CR657">
            <v>-378.56279999995604</v>
          </cell>
          <cell r="CS657">
            <v>0</v>
          </cell>
          <cell r="CT657">
            <v>0</v>
          </cell>
          <cell r="CU657">
            <v>0</v>
          </cell>
          <cell r="CV657">
            <v>0</v>
          </cell>
          <cell r="CW657">
            <v>0</v>
          </cell>
          <cell r="CX657">
            <v>0</v>
          </cell>
          <cell r="CY657">
            <v>-281.03840000001946</v>
          </cell>
          <cell r="CZ657">
            <v>0</v>
          </cell>
          <cell r="DA657">
            <v>-20.569900000002235</v>
          </cell>
          <cell r="DB657">
            <v>-76.954499999992549</v>
          </cell>
          <cell r="DC657">
            <v>0</v>
          </cell>
          <cell r="DD657">
            <v>0</v>
          </cell>
          <cell r="DE657">
            <v>0</v>
          </cell>
          <cell r="DF657">
            <v>0</v>
          </cell>
          <cell r="DG657">
            <v>0</v>
          </cell>
          <cell r="DH657">
            <v>0</v>
          </cell>
          <cell r="DI657">
            <v>0</v>
          </cell>
          <cell r="DJ657">
            <v>0</v>
          </cell>
          <cell r="DK657">
            <v>0</v>
          </cell>
          <cell r="DL657">
            <v>0</v>
          </cell>
          <cell r="DM657">
            <v>0</v>
          </cell>
          <cell r="DN657">
            <v>0</v>
          </cell>
          <cell r="DO657">
            <v>0</v>
          </cell>
          <cell r="DP657">
            <v>0</v>
          </cell>
          <cell r="DQ657">
            <v>0</v>
          </cell>
          <cell r="DR657">
            <v>0</v>
          </cell>
          <cell r="DS657">
            <v>0</v>
          </cell>
          <cell r="DT657">
            <v>0</v>
          </cell>
          <cell r="DU657">
            <v>0</v>
          </cell>
          <cell r="DV657">
            <v>0</v>
          </cell>
          <cell r="DW657">
            <v>0</v>
          </cell>
          <cell r="DX657">
            <v>0</v>
          </cell>
          <cell r="DY657">
            <v>0</v>
          </cell>
          <cell r="DZ657">
            <v>0</v>
          </cell>
          <cell r="EA657">
            <v>0</v>
          </cell>
          <cell r="EB657">
            <v>0</v>
          </cell>
          <cell r="EC657">
            <v>0</v>
          </cell>
          <cell r="ED657">
            <v>0</v>
          </cell>
        </row>
        <row r="658">
          <cell r="F658">
            <v>0</v>
          </cell>
          <cell r="G658">
            <v>0</v>
          </cell>
          <cell r="H658">
            <v>0</v>
          </cell>
          <cell r="I658">
            <v>0</v>
          </cell>
          <cell r="J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0</v>
          </cell>
          <cell r="V658">
            <v>0</v>
          </cell>
          <cell r="W658">
            <v>0</v>
          </cell>
          <cell r="X658">
            <v>0</v>
          </cell>
          <cell r="Y658">
            <v>0</v>
          </cell>
          <cell r="Z658">
            <v>0</v>
          </cell>
          <cell r="AA658">
            <v>0</v>
          </cell>
          <cell r="AB658">
            <v>0</v>
          </cell>
          <cell r="AC658">
            <v>0</v>
          </cell>
          <cell r="AD658">
            <v>0</v>
          </cell>
          <cell r="AE658">
            <v>0</v>
          </cell>
          <cell r="AF658">
            <v>0</v>
          </cell>
          <cell r="AG658">
            <v>0</v>
          </cell>
          <cell r="AH658">
            <v>0</v>
          </cell>
          <cell r="AI658">
            <v>0</v>
          </cell>
          <cell r="AJ658">
            <v>0</v>
          </cell>
          <cell r="AK658">
            <v>0</v>
          </cell>
          <cell r="AL658">
            <v>0</v>
          </cell>
          <cell r="AM658">
            <v>0</v>
          </cell>
          <cell r="AN658">
            <v>0</v>
          </cell>
          <cell r="AO658">
            <v>0</v>
          </cell>
          <cell r="AP658">
            <v>0</v>
          </cell>
          <cell r="AQ658">
            <v>0</v>
          </cell>
          <cell r="AR658">
            <v>0</v>
          </cell>
          <cell r="AS658">
            <v>0</v>
          </cell>
          <cell r="AT658">
            <v>0</v>
          </cell>
          <cell r="AU658">
            <v>0</v>
          </cell>
          <cell r="AV658">
            <v>0</v>
          </cell>
          <cell r="AW658">
            <v>0</v>
          </cell>
          <cell r="AX658">
            <v>0</v>
          </cell>
          <cell r="AY658">
            <v>0</v>
          </cell>
          <cell r="AZ658">
            <v>0</v>
          </cell>
          <cell r="BA658">
            <v>0</v>
          </cell>
          <cell r="BB658">
            <v>0</v>
          </cell>
          <cell r="BC658">
            <v>0</v>
          </cell>
          <cell r="BD658">
            <v>0</v>
          </cell>
          <cell r="BE658">
            <v>0</v>
          </cell>
          <cell r="BF658">
            <v>0</v>
          </cell>
          <cell r="BG658">
            <v>0</v>
          </cell>
          <cell r="BH658">
            <v>0</v>
          </cell>
          <cell r="BI658">
            <v>0</v>
          </cell>
          <cell r="BJ658">
            <v>0</v>
          </cell>
          <cell r="BK658">
            <v>0</v>
          </cell>
          <cell r="BL658">
            <v>0</v>
          </cell>
          <cell r="BM658">
            <v>0</v>
          </cell>
          <cell r="BN658">
            <v>0</v>
          </cell>
          <cell r="BO658">
            <v>0</v>
          </cell>
          <cell r="BP658">
            <v>0</v>
          </cell>
          <cell r="BQ658">
            <v>0</v>
          </cell>
          <cell r="BR658">
            <v>0</v>
          </cell>
          <cell r="BS658">
            <v>0</v>
          </cell>
          <cell r="BT658">
            <v>0</v>
          </cell>
          <cell r="BU658">
            <v>0</v>
          </cell>
          <cell r="BV658">
            <v>0</v>
          </cell>
          <cell r="BW658">
            <v>0</v>
          </cell>
          <cell r="BX658">
            <v>0</v>
          </cell>
          <cell r="BY658">
            <v>0</v>
          </cell>
          <cell r="BZ658">
            <v>0</v>
          </cell>
          <cell r="CA658">
            <v>0</v>
          </cell>
          <cell r="CB658">
            <v>0</v>
          </cell>
          <cell r="CC658">
            <v>0</v>
          </cell>
          <cell r="CD658">
            <v>0</v>
          </cell>
          <cell r="CE658">
            <v>0</v>
          </cell>
          <cell r="CF658">
            <v>0</v>
          </cell>
          <cell r="CG658">
            <v>0</v>
          </cell>
          <cell r="CH658">
            <v>0</v>
          </cell>
          <cell r="CI658">
            <v>0</v>
          </cell>
          <cell r="CJ658">
            <v>0</v>
          </cell>
          <cell r="CK658">
            <v>0</v>
          </cell>
          <cell r="CL658">
            <v>0</v>
          </cell>
          <cell r="CM658">
            <v>0</v>
          </cell>
          <cell r="CN658">
            <v>0</v>
          </cell>
          <cell r="CO658">
            <v>0</v>
          </cell>
          <cell r="CP658">
            <v>0</v>
          </cell>
          <cell r="CQ658">
            <v>0</v>
          </cell>
          <cell r="CR658">
            <v>0</v>
          </cell>
          <cell r="CS658">
            <v>0</v>
          </cell>
          <cell r="CT658">
            <v>0</v>
          </cell>
          <cell r="CU658">
            <v>0</v>
          </cell>
          <cell r="CV658">
            <v>0</v>
          </cell>
          <cell r="CW658">
            <v>0</v>
          </cell>
          <cell r="CX658">
            <v>0</v>
          </cell>
          <cell r="CY658">
            <v>0</v>
          </cell>
          <cell r="CZ658">
            <v>0</v>
          </cell>
          <cell r="DA658">
            <v>0</v>
          </cell>
          <cell r="DB658">
            <v>0</v>
          </cell>
          <cell r="DC658">
            <v>0</v>
          </cell>
          <cell r="DD658">
            <v>0</v>
          </cell>
          <cell r="DE658">
            <v>0</v>
          </cell>
          <cell r="DF658">
            <v>0</v>
          </cell>
          <cell r="DG658">
            <v>0</v>
          </cell>
          <cell r="DH658">
            <v>0</v>
          </cell>
          <cell r="DI658">
            <v>0</v>
          </cell>
          <cell r="DJ658">
            <v>0</v>
          </cell>
          <cell r="DK658">
            <v>0</v>
          </cell>
          <cell r="DL658">
            <v>0</v>
          </cell>
          <cell r="DM658">
            <v>0</v>
          </cell>
          <cell r="DN658">
            <v>0</v>
          </cell>
          <cell r="DO658">
            <v>0</v>
          </cell>
          <cell r="DP658">
            <v>0</v>
          </cell>
          <cell r="DQ658">
            <v>0</v>
          </cell>
          <cell r="DR658">
            <v>0</v>
          </cell>
          <cell r="DS658">
            <v>0</v>
          </cell>
          <cell r="DT658">
            <v>0</v>
          </cell>
          <cell r="DU658">
            <v>0</v>
          </cell>
          <cell r="DV658">
            <v>0</v>
          </cell>
          <cell r="DW658">
            <v>0</v>
          </cell>
          <cell r="DX658">
            <v>0</v>
          </cell>
          <cell r="DY658">
            <v>0</v>
          </cell>
          <cell r="DZ658">
            <v>0</v>
          </cell>
          <cell r="EA658">
            <v>0</v>
          </cell>
          <cell r="EB658">
            <v>0</v>
          </cell>
          <cell r="EC658">
            <v>0</v>
          </cell>
          <cell r="ED658">
            <v>0</v>
          </cell>
        </row>
        <row r="659"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  <cell r="AA659">
            <v>0</v>
          </cell>
          <cell r="AB659">
            <v>0</v>
          </cell>
          <cell r="AC659">
            <v>0</v>
          </cell>
          <cell r="AD659">
            <v>0</v>
          </cell>
          <cell r="AE659">
            <v>0</v>
          </cell>
          <cell r="AF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0</v>
          </cell>
          <cell r="AK659">
            <v>0</v>
          </cell>
          <cell r="AL659">
            <v>0</v>
          </cell>
          <cell r="AM659">
            <v>0</v>
          </cell>
          <cell r="AN659">
            <v>0</v>
          </cell>
          <cell r="AO659">
            <v>0</v>
          </cell>
          <cell r="AP659">
            <v>0</v>
          </cell>
          <cell r="AQ659">
            <v>0</v>
          </cell>
          <cell r="AR659">
            <v>0</v>
          </cell>
          <cell r="AS659">
            <v>0</v>
          </cell>
          <cell r="AT659">
            <v>0</v>
          </cell>
          <cell r="AU659">
            <v>0</v>
          </cell>
          <cell r="AV659">
            <v>0</v>
          </cell>
          <cell r="AW659">
            <v>0</v>
          </cell>
          <cell r="AX659">
            <v>0</v>
          </cell>
          <cell r="AY659">
            <v>0</v>
          </cell>
          <cell r="AZ659">
            <v>0</v>
          </cell>
          <cell r="BA659">
            <v>0</v>
          </cell>
          <cell r="BB659">
            <v>0</v>
          </cell>
          <cell r="BC659">
            <v>0</v>
          </cell>
          <cell r="BD659">
            <v>0</v>
          </cell>
          <cell r="BE659">
            <v>0</v>
          </cell>
          <cell r="BF659">
            <v>0</v>
          </cell>
          <cell r="BG659">
            <v>0</v>
          </cell>
          <cell r="BH659">
            <v>0</v>
          </cell>
          <cell r="BI659">
            <v>0</v>
          </cell>
          <cell r="BJ659">
            <v>0</v>
          </cell>
          <cell r="BK659">
            <v>0</v>
          </cell>
          <cell r="BL659">
            <v>0</v>
          </cell>
          <cell r="BM659">
            <v>0</v>
          </cell>
          <cell r="BN659">
            <v>0</v>
          </cell>
          <cell r="BO659">
            <v>0</v>
          </cell>
          <cell r="BP659">
            <v>0</v>
          </cell>
          <cell r="BQ659">
            <v>0</v>
          </cell>
          <cell r="BR659">
            <v>0</v>
          </cell>
          <cell r="BS659">
            <v>0</v>
          </cell>
          <cell r="BT659">
            <v>0</v>
          </cell>
          <cell r="BU659">
            <v>0</v>
          </cell>
          <cell r="BV659">
            <v>0</v>
          </cell>
          <cell r="BW659">
            <v>0</v>
          </cell>
          <cell r="BX659">
            <v>0</v>
          </cell>
          <cell r="BY659">
            <v>0</v>
          </cell>
          <cell r="BZ659">
            <v>0</v>
          </cell>
          <cell r="CA659">
            <v>0</v>
          </cell>
          <cell r="CB659">
            <v>0</v>
          </cell>
          <cell r="CC659">
            <v>0</v>
          </cell>
          <cell r="CD659">
            <v>0</v>
          </cell>
          <cell r="CE659">
            <v>0</v>
          </cell>
          <cell r="CF659">
            <v>0</v>
          </cell>
          <cell r="CG659">
            <v>0</v>
          </cell>
          <cell r="CH659">
            <v>0</v>
          </cell>
          <cell r="CI659">
            <v>0</v>
          </cell>
          <cell r="CJ659">
            <v>0</v>
          </cell>
          <cell r="CK659">
            <v>0</v>
          </cell>
          <cell r="CL659">
            <v>0</v>
          </cell>
          <cell r="CM659">
            <v>0</v>
          </cell>
          <cell r="CN659">
            <v>0</v>
          </cell>
          <cell r="CO659">
            <v>0</v>
          </cell>
          <cell r="CP659">
            <v>0</v>
          </cell>
          <cell r="CQ659">
            <v>0</v>
          </cell>
          <cell r="CR659">
            <v>0</v>
          </cell>
          <cell r="CS659">
            <v>0</v>
          </cell>
          <cell r="CT659">
            <v>0</v>
          </cell>
          <cell r="CU659">
            <v>0</v>
          </cell>
          <cell r="CV659">
            <v>0</v>
          </cell>
          <cell r="CW659">
            <v>0</v>
          </cell>
          <cell r="CX659">
            <v>0</v>
          </cell>
          <cell r="CY659">
            <v>0</v>
          </cell>
          <cell r="CZ659">
            <v>0</v>
          </cell>
          <cell r="DA659">
            <v>0</v>
          </cell>
          <cell r="DB659">
            <v>0</v>
          </cell>
          <cell r="DC659">
            <v>0</v>
          </cell>
          <cell r="DD659">
            <v>0</v>
          </cell>
          <cell r="DE659">
            <v>0</v>
          </cell>
          <cell r="DF659">
            <v>0</v>
          </cell>
          <cell r="DG659">
            <v>0</v>
          </cell>
          <cell r="DH659">
            <v>0</v>
          </cell>
          <cell r="DI659">
            <v>0</v>
          </cell>
          <cell r="DJ659">
            <v>0</v>
          </cell>
          <cell r="DK659">
            <v>0</v>
          </cell>
          <cell r="DL659">
            <v>0</v>
          </cell>
          <cell r="DM659">
            <v>0</v>
          </cell>
          <cell r="DN659">
            <v>0</v>
          </cell>
          <cell r="DO659">
            <v>0</v>
          </cell>
          <cell r="DP659">
            <v>0</v>
          </cell>
          <cell r="DQ659">
            <v>0</v>
          </cell>
          <cell r="DR659">
            <v>0</v>
          </cell>
          <cell r="DS659">
            <v>0</v>
          </cell>
          <cell r="DT659">
            <v>0</v>
          </cell>
          <cell r="DU659">
            <v>0</v>
          </cell>
          <cell r="DV659">
            <v>0</v>
          </cell>
          <cell r="DW659">
            <v>0</v>
          </cell>
          <cell r="DX659">
            <v>0</v>
          </cell>
          <cell r="DY659">
            <v>0</v>
          </cell>
          <cell r="DZ659">
            <v>0</v>
          </cell>
          <cell r="EA659">
            <v>0</v>
          </cell>
          <cell r="EB659">
            <v>0</v>
          </cell>
          <cell r="EC659">
            <v>0</v>
          </cell>
          <cell r="ED659">
            <v>0</v>
          </cell>
        </row>
        <row r="660">
          <cell r="F660">
            <v>-27.954450000004726</v>
          </cell>
          <cell r="G660">
            <v>0</v>
          </cell>
          <cell r="H660">
            <v>377.28193499999179</v>
          </cell>
          <cell r="I660">
            <v>51.565799999982119</v>
          </cell>
          <cell r="J660">
            <v>-429.18636000002152</v>
          </cell>
          <cell r="K660">
            <v>261.30637999999453</v>
          </cell>
          <cell r="L660">
            <v>-253.36428499998874</v>
          </cell>
          <cell r="M660">
            <v>56.387889999983599</v>
          </cell>
          <cell r="N660">
            <v>7.2581900000222959</v>
          </cell>
          <cell r="O660">
            <v>57.061138999997638</v>
          </cell>
          <cell r="P660">
            <v>-106.09506000000692</v>
          </cell>
          <cell r="Q660">
            <v>0</v>
          </cell>
          <cell r="R660">
            <v>547.27874440024607</v>
          </cell>
          <cell r="S660">
            <v>0</v>
          </cell>
          <cell r="T660">
            <v>0</v>
          </cell>
          <cell r="U660">
            <v>0.69987000001128763</v>
          </cell>
          <cell r="V660">
            <v>-803.4455676000216</v>
          </cell>
          <cell r="W660">
            <v>611.30689000000712</v>
          </cell>
          <cell r="X660">
            <v>376.84564700000919</v>
          </cell>
          <cell r="Y660">
            <v>209.71103500001482</v>
          </cell>
          <cell r="Z660">
            <v>-24.239629999996396</v>
          </cell>
          <cell r="AA660">
            <v>5.2967700000153854</v>
          </cell>
          <cell r="AB660">
            <v>171.10373000000254</v>
          </cell>
          <cell r="AC660">
            <v>0</v>
          </cell>
          <cell r="AD660">
            <v>0</v>
          </cell>
          <cell r="AE660">
            <v>-2972.0958941900171</v>
          </cell>
          <cell r="AF660">
            <v>0</v>
          </cell>
          <cell r="AG660">
            <v>0</v>
          </cell>
          <cell r="AH660">
            <v>-56.902474000002258</v>
          </cell>
          <cell r="AI660">
            <v>-910.43571900000097</v>
          </cell>
          <cell r="AJ660">
            <v>-285.47346999999718</v>
          </cell>
          <cell r="AK660">
            <v>-1076.2492741899914</v>
          </cell>
          <cell r="AL660">
            <v>-67.174509999982547</v>
          </cell>
          <cell r="AM660">
            <v>-104.54121999998461</v>
          </cell>
          <cell r="AN660">
            <v>-58.243649999989429</v>
          </cell>
          <cell r="AO660">
            <v>-413.07557699999597</v>
          </cell>
          <cell r="AP660">
            <v>0</v>
          </cell>
          <cell r="AQ660">
            <v>0</v>
          </cell>
          <cell r="AR660">
            <v>65.126050000078976</v>
          </cell>
          <cell r="AS660">
            <v>0</v>
          </cell>
          <cell r="AT660">
            <v>0</v>
          </cell>
          <cell r="AU660">
            <v>0</v>
          </cell>
          <cell r="AV660">
            <v>0</v>
          </cell>
          <cell r="AW660">
            <v>0</v>
          </cell>
          <cell r="AX660">
            <v>0.39428000000771135</v>
          </cell>
          <cell r="AY660">
            <v>0.6273700000019744</v>
          </cell>
          <cell r="AZ660">
            <v>0.71089999997639097</v>
          </cell>
          <cell r="BA660">
            <v>0</v>
          </cell>
          <cell r="BB660">
            <v>63.393499999991036</v>
          </cell>
          <cell r="BC660">
            <v>0</v>
          </cell>
          <cell r="BD660">
            <v>0</v>
          </cell>
          <cell r="BE660">
            <v>-64.998523999704048</v>
          </cell>
          <cell r="BF660">
            <v>0</v>
          </cell>
          <cell r="BG660">
            <v>0</v>
          </cell>
          <cell r="BH660">
            <v>0</v>
          </cell>
          <cell r="BI660">
            <v>0.28550000002724119</v>
          </cell>
          <cell r="BJ660">
            <v>0</v>
          </cell>
          <cell r="BK660">
            <v>11.637739999976475</v>
          </cell>
          <cell r="BL660">
            <v>-77.101939999993192</v>
          </cell>
          <cell r="BM660">
            <v>0</v>
          </cell>
          <cell r="BN660">
            <v>0</v>
          </cell>
          <cell r="BO660">
            <v>0.18017599999438971</v>
          </cell>
          <cell r="BP660">
            <v>0</v>
          </cell>
          <cell r="BQ660">
            <v>0</v>
          </cell>
          <cell r="BR660">
            <v>0</v>
          </cell>
          <cell r="BS660">
            <v>0</v>
          </cell>
          <cell r="BT660">
            <v>0</v>
          </cell>
          <cell r="BU660">
            <v>0</v>
          </cell>
          <cell r="BV660">
            <v>0</v>
          </cell>
          <cell r="BW660">
            <v>0</v>
          </cell>
          <cell r="BX660">
            <v>0</v>
          </cell>
          <cell r="BY660">
            <v>0</v>
          </cell>
          <cell r="BZ660">
            <v>0</v>
          </cell>
          <cell r="CA660">
            <v>0</v>
          </cell>
          <cell r="CB660">
            <v>0</v>
          </cell>
          <cell r="CC660">
            <v>0</v>
          </cell>
          <cell r="CD660">
            <v>0</v>
          </cell>
          <cell r="CE660">
            <v>-211.09519000025466</v>
          </cell>
          <cell r="CF660">
            <v>0</v>
          </cell>
          <cell r="CG660">
            <v>0</v>
          </cell>
          <cell r="CH660">
            <v>0</v>
          </cell>
          <cell r="CI660">
            <v>0</v>
          </cell>
          <cell r="CJ660">
            <v>0</v>
          </cell>
          <cell r="CK660">
            <v>-0.86854999998467974</v>
          </cell>
          <cell r="CL660">
            <v>-219.98514000000432</v>
          </cell>
          <cell r="CM660">
            <v>9.2130500000203028</v>
          </cell>
          <cell r="CN660">
            <v>0.54545000000507571</v>
          </cell>
          <cell r="CO660">
            <v>0</v>
          </cell>
          <cell r="CP660">
            <v>0</v>
          </cell>
          <cell r="CQ660">
            <v>0</v>
          </cell>
          <cell r="CR660">
            <v>20.626900000497699</v>
          </cell>
          <cell r="CS660">
            <v>0</v>
          </cell>
          <cell r="CT660">
            <v>0</v>
          </cell>
          <cell r="CU660">
            <v>0</v>
          </cell>
          <cell r="CV660">
            <v>0.13004999997792765</v>
          </cell>
          <cell r="CW660">
            <v>0</v>
          </cell>
          <cell r="CX660">
            <v>0</v>
          </cell>
          <cell r="CY660">
            <v>1.541350000014063</v>
          </cell>
          <cell r="CZ660">
            <v>18.798200000019278</v>
          </cell>
          <cell r="DA660">
            <v>0</v>
          </cell>
          <cell r="DB660">
            <v>0.15729999999166466</v>
          </cell>
          <cell r="DC660">
            <v>0</v>
          </cell>
          <cell r="DD660">
            <v>0</v>
          </cell>
          <cell r="DE660">
            <v>0</v>
          </cell>
          <cell r="DF660">
            <v>0</v>
          </cell>
          <cell r="DG660">
            <v>0</v>
          </cell>
          <cell r="DH660">
            <v>0</v>
          </cell>
          <cell r="DI660">
            <v>0</v>
          </cell>
          <cell r="DJ660">
            <v>0</v>
          </cell>
          <cell r="DK660">
            <v>0</v>
          </cell>
          <cell r="DL660">
            <v>0</v>
          </cell>
          <cell r="DM660">
            <v>0</v>
          </cell>
          <cell r="DN660">
            <v>0</v>
          </cell>
          <cell r="DO660">
            <v>0</v>
          </cell>
          <cell r="DP660">
            <v>0</v>
          </cell>
          <cell r="DQ660">
            <v>0</v>
          </cell>
          <cell r="DR660">
            <v>0</v>
          </cell>
          <cell r="DS660">
            <v>0</v>
          </cell>
          <cell r="DT660">
            <v>0</v>
          </cell>
          <cell r="DU660">
            <v>0</v>
          </cell>
          <cell r="DV660">
            <v>0</v>
          </cell>
          <cell r="DW660">
            <v>0</v>
          </cell>
          <cell r="DX660">
            <v>0</v>
          </cell>
          <cell r="DY660">
            <v>0</v>
          </cell>
          <cell r="DZ660">
            <v>0</v>
          </cell>
          <cell r="EA660">
            <v>0</v>
          </cell>
          <cell r="EB660">
            <v>0</v>
          </cell>
          <cell r="EC660">
            <v>0</v>
          </cell>
          <cell r="ED660">
            <v>0</v>
          </cell>
        </row>
        <row r="661">
          <cell r="F661">
            <v>-18.950922700001684</v>
          </cell>
          <cell r="G661">
            <v>-32.248266400005377</v>
          </cell>
          <cell r="H661">
            <v>20.062483800007612</v>
          </cell>
          <cell r="I661">
            <v>-138.21659000999352</v>
          </cell>
          <cell r="J661">
            <v>121.65496740999515</v>
          </cell>
          <cell r="K661">
            <v>-47.22062609999557</v>
          </cell>
          <cell r="L661">
            <v>251.01121960001183</v>
          </cell>
          <cell r="M661">
            <v>-419.46002769999905</v>
          </cell>
          <cell r="N661">
            <v>-51.656366839990369</v>
          </cell>
          <cell r="O661">
            <v>-387.57109241999569</v>
          </cell>
          <cell r="P661">
            <v>-22.823847980005667</v>
          </cell>
          <cell r="Q661">
            <v>-19.40068176999921</v>
          </cell>
          <cell r="R661">
            <v>-780.08090672991239</v>
          </cell>
          <cell r="S661">
            <v>-18.102908799999568</v>
          </cell>
          <cell r="T661">
            <v>-33.143221900005301</v>
          </cell>
          <cell r="U661">
            <v>18.628402700007427</v>
          </cell>
          <cell r="V661">
            <v>136.00528710000799</v>
          </cell>
          <cell r="W661">
            <v>-131.53858639999817</v>
          </cell>
          <cell r="X661">
            <v>-197.99657339998521</v>
          </cell>
          <cell r="Y661">
            <v>-73.805371399997966</v>
          </cell>
          <cell r="Z661">
            <v>84.116556000008131</v>
          </cell>
          <cell r="AA661">
            <v>-175.10562221398868</v>
          </cell>
          <cell r="AB661">
            <v>-345.54763593600364</v>
          </cell>
          <cell r="AC661">
            <v>-24.287182115003816</v>
          </cell>
          <cell r="AD661">
            <v>-19.304050364997238</v>
          </cell>
          <cell r="AE661">
            <v>-361.81932354019955</v>
          </cell>
          <cell r="AF661">
            <v>-18.418885599996429</v>
          </cell>
          <cell r="AG661">
            <v>-32.641618800000288</v>
          </cell>
          <cell r="AH661">
            <v>-69.684817300003488</v>
          </cell>
          <cell r="AI661">
            <v>-149.24163829997997</v>
          </cell>
          <cell r="AJ661">
            <v>-145.05841250001686</v>
          </cell>
          <cell r="AK661">
            <v>338.75460409995867</v>
          </cell>
          <cell r="AL661">
            <v>-43.355314400047064</v>
          </cell>
          <cell r="AM661">
            <v>-130.05991599999834</v>
          </cell>
          <cell r="AN661">
            <v>-4.1868536999973003</v>
          </cell>
          <cell r="AO661">
            <v>-63.583448399993358</v>
          </cell>
          <cell r="AP661">
            <v>-24.706946610007435</v>
          </cell>
          <cell r="AQ661">
            <v>-19.636076030001277</v>
          </cell>
          <cell r="AR661">
            <v>-566.90615936042741</v>
          </cell>
          <cell r="AS661">
            <v>-18.326508700003615</v>
          </cell>
          <cell r="AT661">
            <v>-32.477135599998292</v>
          </cell>
          <cell r="AU661">
            <v>-36.018229000008432</v>
          </cell>
          <cell r="AV661">
            <v>-51.218759000010323</v>
          </cell>
          <cell r="AW661">
            <v>-64.545091000007233</v>
          </cell>
          <cell r="AX661">
            <v>-77.434953399992082</v>
          </cell>
          <cell r="AY661">
            <v>-74.384678300004452</v>
          </cell>
          <cell r="AZ661">
            <v>-65.817773999995552</v>
          </cell>
          <cell r="BA661">
            <v>-59.043128500023158</v>
          </cell>
          <cell r="BB661">
            <v>-43.516610199993011</v>
          </cell>
          <cell r="BC661">
            <v>-24.585796100000152</v>
          </cell>
          <cell r="BD661">
            <v>-19.537495559998206</v>
          </cell>
          <cell r="BE661">
            <v>-565.52515439968556</v>
          </cell>
          <cell r="BF661">
            <v>-18.235926699999254</v>
          </cell>
          <cell r="BG661">
            <v>-32.314057999989018</v>
          </cell>
          <cell r="BH661">
            <v>-35.837302400002955</v>
          </cell>
          <cell r="BI661">
            <v>-50.957458500022767</v>
          </cell>
          <cell r="BJ661">
            <v>-64.225949899991974</v>
          </cell>
          <cell r="BK661">
            <v>-77.046105699962936</v>
          </cell>
          <cell r="BL661">
            <v>-75.467055200017057</v>
          </cell>
          <cell r="BM661">
            <v>-65.493493999994826</v>
          </cell>
          <cell r="BN661">
            <v>-58.747902480012272</v>
          </cell>
          <cell r="BO661">
            <v>-43.296875820000423</v>
          </cell>
          <cell r="BP661">
            <v>-24.462969579995843</v>
          </cell>
          <cell r="BQ661">
            <v>-19.440056120001827</v>
          </cell>
          <cell r="BR661">
            <v>-564.92317480035126</v>
          </cell>
          <cell r="BS661">
            <v>-18.144848700001603</v>
          </cell>
          <cell r="BT661">
            <v>-34.396492200001376</v>
          </cell>
          <cell r="BU661">
            <v>-35.658100499975262</v>
          </cell>
          <cell r="BV661">
            <v>-50.705808000027901</v>
          </cell>
          <cell r="BW661">
            <v>-63.894436499977019</v>
          </cell>
          <cell r="BX661">
            <v>-76.658546399965417</v>
          </cell>
          <cell r="BY661">
            <v>-75.086258499999531</v>
          </cell>
          <cell r="BZ661">
            <v>-65.160991000011563</v>
          </cell>
          <cell r="CA661">
            <v>-58.455734849994769</v>
          </cell>
          <cell r="CB661">
            <v>-43.080407750006998</v>
          </cell>
          <cell r="CC661">
            <v>-24.337659650002024</v>
          </cell>
          <cell r="CD661">
            <v>-19.343890749994898</v>
          </cell>
          <cell r="CE661">
            <v>-561.01702555967495</v>
          </cell>
          <cell r="CF661">
            <v>-18.052127700007986</v>
          </cell>
          <cell r="CG661">
            <v>-31.998545599999488</v>
          </cell>
          <cell r="CH661">
            <v>-35.481307799986098</v>
          </cell>
          <cell r="CI661">
            <v>-50.455057400016813</v>
          </cell>
          <cell r="CJ661">
            <v>-63.580791399988811</v>
          </cell>
          <cell r="CK661">
            <v>-76.27674829994794</v>
          </cell>
          <cell r="CL661">
            <v>-75.847263499977998</v>
          </cell>
          <cell r="CM661">
            <v>-64.831803000008222</v>
          </cell>
          <cell r="CN661">
            <v>-58.165937320009107</v>
          </cell>
          <cell r="CO661">
            <v>-42.866220380004961</v>
          </cell>
          <cell r="CP661">
            <v>-24.215301740012364</v>
          </cell>
          <cell r="CQ661">
            <v>-19.245921420006198</v>
          </cell>
          <cell r="CR661">
            <v>-556.8620840292424</v>
          </cell>
          <cell r="CS661">
            <v>-17.964087700005621</v>
          </cell>
          <cell r="CT661">
            <v>-31.831402399999206</v>
          </cell>
          <cell r="CU661">
            <v>-35.30478779997793</v>
          </cell>
          <cell r="CV661">
            <v>-50.201137700001709</v>
          </cell>
          <cell r="CW661">
            <v>-63.255809099995531</v>
          </cell>
          <cell r="CX661">
            <v>-75.890384699974675</v>
          </cell>
          <cell r="CY661">
            <v>-74.342042500036769</v>
          </cell>
          <cell r="CZ661">
            <v>-64.508019000000786</v>
          </cell>
          <cell r="DA661">
            <v>-57.670658000017283</v>
          </cell>
          <cell r="DB661">
            <v>-42.649718100001337</v>
          </cell>
          <cell r="DC661">
            <v>-24.095149109998601</v>
          </cell>
          <cell r="DD661">
            <v>-19.148887919989647</v>
          </cell>
          <cell r="DE661">
            <v>0</v>
          </cell>
          <cell r="DF661">
            <v>0</v>
          </cell>
          <cell r="DG661">
            <v>0</v>
          </cell>
          <cell r="DH661">
            <v>0</v>
          </cell>
          <cell r="DI661">
            <v>0</v>
          </cell>
          <cell r="DJ661">
            <v>0</v>
          </cell>
          <cell r="DK661">
            <v>0</v>
          </cell>
          <cell r="DL661">
            <v>0</v>
          </cell>
          <cell r="DM661">
            <v>0</v>
          </cell>
          <cell r="DN661">
            <v>0</v>
          </cell>
          <cell r="DO661">
            <v>0</v>
          </cell>
          <cell r="DP661">
            <v>0</v>
          </cell>
          <cell r="DQ661">
            <v>0</v>
          </cell>
          <cell r="DR661">
            <v>0</v>
          </cell>
          <cell r="DS661">
            <v>0</v>
          </cell>
          <cell r="DT661">
            <v>0</v>
          </cell>
          <cell r="DU661">
            <v>0</v>
          </cell>
          <cell r="DV661">
            <v>0</v>
          </cell>
          <cell r="DW661">
            <v>0</v>
          </cell>
          <cell r="DX661">
            <v>0</v>
          </cell>
          <cell r="DY661">
            <v>0</v>
          </cell>
          <cell r="DZ661">
            <v>0</v>
          </cell>
          <cell r="EA661">
            <v>0</v>
          </cell>
          <cell r="EB661">
            <v>0</v>
          </cell>
          <cell r="EC661">
            <v>0</v>
          </cell>
          <cell r="ED661">
            <v>0</v>
          </cell>
        </row>
        <row r="662">
          <cell r="F662">
            <v>0</v>
          </cell>
          <cell r="G662">
            <v>0</v>
          </cell>
          <cell r="H662">
            <v>9.9999961093999445E-6</v>
          </cell>
          <cell r="I662">
            <v>1.1999989510513842E-5</v>
          </cell>
          <cell r="J662">
            <v>-8.1569540000054985</v>
          </cell>
          <cell r="K662">
            <v>8.1569860000017798</v>
          </cell>
          <cell r="L662">
            <v>82.102029999980005</v>
          </cell>
          <cell r="M662">
            <v>-8.1570099999953527</v>
          </cell>
          <cell r="N662">
            <v>4.0784799999964889</v>
          </cell>
          <cell r="O662">
            <v>0</v>
          </cell>
          <cell r="P662">
            <v>0</v>
          </cell>
          <cell r="Q662">
            <v>0</v>
          </cell>
          <cell r="R662">
            <v>-128.66182400018442</v>
          </cell>
          <cell r="S662">
            <v>0</v>
          </cell>
          <cell r="T662">
            <v>0</v>
          </cell>
          <cell r="U662">
            <v>0</v>
          </cell>
          <cell r="V662">
            <v>0</v>
          </cell>
          <cell r="W662">
            <v>4.1185200000036275</v>
          </cell>
          <cell r="X662">
            <v>4.1585150000028079</v>
          </cell>
          <cell r="Y662">
            <v>-67.414194000011776</v>
          </cell>
          <cell r="Z662">
            <v>12.952640000003157</v>
          </cell>
          <cell r="AA662">
            <v>77.522689999997965</v>
          </cell>
          <cell r="AB662">
            <v>-159.99999499999831</v>
          </cell>
          <cell r="AC662">
            <v>0</v>
          </cell>
          <cell r="AD662">
            <v>0</v>
          </cell>
          <cell r="AE662">
            <v>10.802199000027031</v>
          </cell>
          <cell r="AF662">
            <v>0</v>
          </cell>
          <cell r="AG662">
            <v>0</v>
          </cell>
          <cell r="AH662">
            <v>0</v>
          </cell>
          <cell r="AI662">
            <v>0.63360000000102445</v>
          </cell>
          <cell r="AJ662">
            <v>-2.1634300000005169</v>
          </cell>
          <cell r="AK662">
            <v>2.0592749999923399</v>
          </cell>
          <cell r="AL662">
            <v>8.2135239999915939</v>
          </cell>
          <cell r="AM662">
            <v>2.0592299999989336</v>
          </cell>
          <cell r="AN662">
            <v>0</v>
          </cell>
          <cell r="AO662">
            <v>0</v>
          </cell>
          <cell r="AP662">
            <v>0</v>
          </cell>
          <cell r="AQ662">
            <v>0</v>
          </cell>
          <cell r="AR662">
            <v>12.203905000118539</v>
          </cell>
          <cell r="AS662">
            <v>0</v>
          </cell>
          <cell r="AT662">
            <v>0</v>
          </cell>
          <cell r="AU662">
            <v>0</v>
          </cell>
          <cell r="AV662">
            <v>2.0010000007459894E-2</v>
          </cell>
          <cell r="AW662">
            <v>-2.059214000008069</v>
          </cell>
          <cell r="AX662">
            <v>6.0661390000022948</v>
          </cell>
          <cell r="AY662">
            <v>6.1177200000092853</v>
          </cell>
          <cell r="AZ662">
            <v>0</v>
          </cell>
          <cell r="BA662">
            <v>0</v>
          </cell>
          <cell r="BB662">
            <v>2.0592499999984284</v>
          </cell>
          <cell r="BC662">
            <v>0</v>
          </cell>
          <cell r="BD662">
            <v>0</v>
          </cell>
          <cell r="BE662">
            <v>4.098519999999553</v>
          </cell>
          <cell r="BF662">
            <v>0</v>
          </cell>
          <cell r="BG662">
            <v>0</v>
          </cell>
          <cell r="BH662">
            <v>0</v>
          </cell>
          <cell r="BI662">
            <v>2.0592500000057044</v>
          </cell>
          <cell r="BJ662">
            <v>-2.0592299999989336</v>
          </cell>
          <cell r="BK662">
            <v>-6.1776899999968009</v>
          </cell>
          <cell r="BL662">
            <v>8.2369499999913387</v>
          </cell>
          <cell r="BM662">
            <v>2.0392399999982445</v>
          </cell>
          <cell r="BN662">
            <v>0</v>
          </cell>
          <cell r="BO662">
            <v>0</v>
          </cell>
          <cell r="BP662">
            <v>0</v>
          </cell>
          <cell r="BQ662">
            <v>0</v>
          </cell>
          <cell r="BR662">
            <v>57.939726000186056</v>
          </cell>
          <cell r="BS662">
            <v>0</v>
          </cell>
          <cell r="BT662">
            <v>0</v>
          </cell>
          <cell r="BU662">
            <v>-3.0692140000028303</v>
          </cell>
          <cell r="BV662">
            <v>-13.556764999986626</v>
          </cell>
          <cell r="BW662">
            <v>-6.1784979999938514</v>
          </cell>
          <cell r="BX662">
            <v>18.63551500000176</v>
          </cell>
          <cell r="BY662">
            <v>31.012216000002809</v>
          </cell>
          <cell r="BZ662">
            <v>4.0619999927002937E-3</v>
          </cell>
          <cell r="CA662">
            <v>9.3277600000146776</v>
          </cell>
          <cell r="CB662">
            <v>21.764649999997346</v>
          </cell>
          <cell r="CC662">
            <v>0</v>
          </cell>
          <cell r="CD662">
            <v>0</v>
          </cell>
          <cell r="CE662">
            <v>108.66746027977206</v>
          </cell>
          <cell r="CF662">
            <v>0</v>
          </cell>
          <cell r="CG662">
            <v>0</v>
          </cell>
          <cell r="CH662">
            <v>-19.138189720004448</v>
          </cell>
          <cell r="CI662">
            <v>6.2176850000105333</v>
          </cell>
          <cell r="CJ662">
            <v>3.0892899999744259</v>
          </cell>
          <cell r="CK662">
            <v>-12.506759999989299</v>
          </cell>
          <cell r="CL662">
            <v>100.30561999999918</v>
          </cell>
          <cell r="CM662">
            <v>-8.1418800000101328</v>
          </cell>
          <cell r="CN662">
            <v>-6.2008349999960046</v>
          </cell>
          <cell r="CO662">
            <v>45.04252999999153</v>
          </cell>
          <cell r="CP662">
            <v>0</v>
          </cell>
          <cell r="CQ662">
            <v>0</v>
          </cell>
          <cell r="CR662">
            <v>42.092790000373498</v>
          </cell>
          <cell r="CS662">
            <v>0</v>
          </cell>
          <cell r="CT662">
            <v>0</v>
          </cell>
          <cell r="CU662">
            <v>-9.5176999999966938</v>
          </cell>
          <cell r="CV662">
            <v>1.6925100000225939</v>
          </cell>
          <cell r="CW662">
            <v>28.253070000006119</v>
          </cell>
          <cell r="CX662">
            <v>6.278439999994589</v>
          </cell>
          <cell r="CY662">
            <v>-6.2785999999905471</v>
          </cell>
          <cell r="CZ662">
            <v>15.386610000015935</v>
          </cell>
          <cell r="DA662">
            <v>15.696159999992233</v>
          </cell>
          <cell r="DB662">
            <v>-9.417700000005425</v>
          </cell>
          <cell r="DC662">
            <v>0</v>
          </cell>
          <cell r="DD662">
            <v>0</v>
          </cell>
          <cell r="DE662">
            <v>0</v>
          </cell>
          <cell r="DF662">
            <v>0</v>
          </cell>
          <cell r="DG662">
            <v>0</v>
          </cell>
          <cell r="DH662">
            <v>0</v>
          </cell>
          <cell r="DI662">
            <v>0</v>
          </cell>
          <cell r="DJ662">
            <v>0</v>
          </cell>
          <cell r="DK662">
            <v>0</v>
          </cell>
          <cell r="DL662">
            <v>0</v>
          </cell>
          <cell r="DM662">
            <v>0</v>
          </cell>
          <cell r="DN662">
            <v>0</v>
          </cell>
          <cell r="DO662">
            <v>0</v>
          </cell>
          <cell r="DP662">
            <v>0</v>
          </cell>
          <cell r="DQ662">
            <v>0</v>
          </cell>
          <cell r="DR662">
            <v>0</v>
          </cell>
          <cell r="DS662">
            <v>0</v>
          </cell>
          <cell r="DT662">
            <v>0</v>
          </cell>
          <cell r="DU662">
            <v>0</v>
          </cell>
          <cell r="DV662">
            <v>0</v>
          </cell>
          <cell r="DW662">
            <v>0</v>
          </cell>
          <cell r="DX662">
            <v>0</v>
          </cell>
          <cell r="DY662">
            <v>0</v>
          </cell>
          <cell r="DZ662">
            <v>0</v>
          </cell>
          <cell r="EA662">
            <v>0</v>
          </cell>
          <cell r="EB662">
            <v>0</v>
          </cell>
          <cell r="EC662">
            <v>0</v>
          </cell>
          <cell r="ED662">
            <v>0</v>
          </cell>
        </row>
        <row r="663">
          <cell r="F663">
            <v>0</v>
          </cell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  <cell r="M663">
            <v>0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  <cell r="X663">
            <v>0</v>
          </cell>
          <cell r="Y663">
            <v>0</v>
          </cell>
          <cell r="Z663">
            <v>0</v>
          </cell>
          <cell r="AA663">
            <v>0</v>
          </cell>
          <cell r="AB663">
            <v>0</v>
          </cell>
          <cell r="AC663">
            <v>0</v>
          </cell>
          <cell r="AD663">
            <v>0</v>
          </cell>
          <cell r="AE663">
            <v>0</v>
          </cell>
          <cell r="AF663">
            <v>0</v>
          </cell>
          <cell r="AG663">
            <v>0</v>
          </cell>
          <cell r="AH663">
            <v>0</v>
          </cell>
          <cell r="AI663">
            <v>0</v>
          </cell>
          <cell r="AJ663">
            <v>0</v>
          </cell>
          <cell r="AK663">
            <v>0</v>
          </cell>
          <cell r="AL663">
            <v>0</v>
          </cell>
          <cell r="AM663">
            <v>0</v>
          </cell>
          <cell r="AN663">
            <v>0</v>
          </cell>
          <cell r="AO663">
            <v>0</v>
          </cell>
          <cell r="AP663">
            <v>0</v>
          </cell>
          <cell r="AQ663">
            <v>0</v>
          </cell>
          <cell r="AR663">
            <v>0</v>
          </cell>
          <cell r="AS663">
            <v>0</v>
          </cell>
          <cell r="AT663">
            <v>0</v>
          </cell>
          <cell r="AU663">
            <v>0</v>
          </cell>
          <cell r="AV663">
            <v>0</v>
          </cell>
          <cell r="AW663">
            <v>0</v>
          </cell>
          <cell r="AX663">
            <v>0</v>
          </cell>
          <cell r="AY663">
            <v>0</v>
          </cell>
          <cell r="AZ663">
            <v>0</v>
          </cell>
          <cell r="BA663">
            <v>0</v>
          </cell>
          <cell r="BB663">
            <v>0</v>
          </cell>
          <cell r="BC663">
            <v>0</v>
          </cell>
          <cell r="BD663">
            <v>0</v>
          </cell>
          <cell r="BE663">
            <v>0</v>
          </cell>
          <cell r="BF663">
            <v>0</v>
          </cell>
          <cell r="BG663">
            <v>0</v>
          </cell>
          <cell r="BH663">
            <v>0</v>
          </cell>
          <cell r="BI663">
            <v>0</v>
          </cell>
          <cell r="BJ663">
            <v>0</v>
          </cell>
          <cell r="BK663">
            <v>0</v>
          </cell>
          <cell r="BL663">
            <v>0</v>
          </cell>
          <cell r="BM663">
            <v>0</v>
          </cell>
          <cell r="BN663">
            <v>0</v>
          </cell>
          <cell r="BO663">
            <v>0</v>
          </cell>
          <cell r="BP663">
            <v>0</v>
          </cell>
          <cell r="BQ663">
            <v>0</v>
          </cell>
          <cell r="BR663">
            <v>0</v>
          </cell>
          <cell r="BS663">
            <v>0</v>
          </cell>
          <cell r="BT663">
            <v>0</v>
          </cell>
          <cell r="BU663">
            <v>0</v>
          </cell>
          <cell r="BV663">
            <v>0</v>
          </cell>
          <cell r="BW663">
            <v>0</v>
          </cell>
          <cell r="BX663">
            <v>0</v>
          </cell>
          <cell r="BY663">
            <v>0</v>
          </cell>
          <cell r="BZ663">
            <v>0</v>
          </cell>
          <cell r="CA663">
            <v>0</v>
          </cell>
          <cell r="CB663">
            <v>0</v>
          </cell>
          <cell r="CC663">
            <v>0</v>
          </cell>
          <cell r="CD663">
            <v>0</v>
          </cell>
          <cell r="CE663">
            <v>0</v>
          </cell>
          <cell r="CF663">
            <v>0</v>
          </cell>
          <cell r="CG663">
            <v>0</v>
          </cell>
          <cell r="CH663">
            <v>0</v>
          </cell>
          <cell r="CI663">
            <v>0</v>
          </cell>
          <cell r="CJ663">
            <v>0</v>
          </cell>
          <cell r="CK663">
            <v>0</v>
          </cell>
          <cell r="CL663">
            <v>0</v>
          </cell>
          <cell r="CM663">
            <v>0</v>
          </cell>
          <cell r="CN663">
            <v>0</v>
          </cell>
          <cell r="CO663">
            <v>0</v>
          </cell>
          <cell r="CP663">
            <v>0</v>
          </cell>
          <cell r="CQ663">
            <v>0</v>
          </cell>
          <cell r="CR663">
            <v>0</v>
          </cell>
          <cell r="CS663">
            <v>0</v>
          </cell>
          <cell r="CT663">
            <v>0</v>
          </cell>
          <cell r="CU663">
            <v>0</v>
          </cell>
          <cell r="CV663">
            <v>0</v>
          </cell>
          <cell r="CW663">
            <v>0</v>
          </cell>
          <cell r="CX663">
            <v>0</v>
          </cell>
          <cell r="CY663">
            <v>0</v>
          </cell>
          <cell r="CZ663">
            <v>0</v>
          </cell>
          <cell r="DA663">
            <v>0</v>
          </cell>
          <cell r="DB663">
            <v>0</v>
          </cell>
          <cell r="DC663">
            <v>0</v>
          </cell>
          <cell r="DD663">
            <v>0</v>
          </cell>
          <cell r="DE663">
            <v>0</v>
          </cell>
          <cell r="DF663">
            <v>0</v>
          </cell>
          <cell r="DG663">
            <v>0</v>
          </cell>
          <cell r="DH663">
            <v>0</v>
          </cell>
          <cell r="DI663">
            <v>0</v>
          </cell>
          <cell r="DJ663">
            <v>0</v>
          </cell>
          <cell r="DK663">
            <v>0</v>
          </cell>
          <cell r="DL663">
            <v>0</v>
          </cell>
          <cell r="DM663">
            <v>0</v>
          </cell>
          <cell r="DN663">
            <v>0</v>
          </cell>
          <cell r="DO663">
            <v>0</v>
          </cell>
          <cell r="DP663">
            <v>0</v>
          </cell>
          <cell r="DQ663">
            <v>0</v>
          </cell>
          <cell r="DR663">
            <v>0</v>
          </cell>
          <cell r="DS663">
            <v>0</v>
          </cell>
          <cell r="DT663">
            <v>0</v>
          </cell>
          <cell r="DU663">
            <v>0</v>
          </cell>
          <cell r="DV663">
            <v>0</v>
          </cell>
          <cell r="DW663">
            <v>0</v>
          </cell>
          <cell r="DX663">
            <v>0</v>
          </cell>
          <cell r="DY663">
            <v>0</v>
          </cell>
          <cell r="DZ663">
            <v>0</v>
          </cell>
          <cell r="EA663">
            <v>0</v>
          </cell>
          <cell r="EB663">
            <v>0</v>
          </cell>
          <cell r="EC663">
            <v>0</v>
          </cell>
          <cell r="ED663">
            <v>0</v>
          </cell>
        </row>
        <row r="664">
          <cell r="F664">
            <v>-21405.026452467002</v>
          </cell>
          <cell r="G664">
            <v>-20275.52251694</v>
          </cell>
          <cell r="H664">
            <v>-25717.024824782002</v>
          </cell>
          <cell r="I664">
            <v>-20770.580683854998</v>
          </cell>
          <cell r="J664">
            <v>-20786.092096475</v>
          </cell>
          <cell r="K664">
            <v>-16777.382214818001</v>
          </cell>
          <cell r="L664">
            <v>-12202.210041052</v>
          </cell>
          <cell r="M664">
            <v>-9748.8424013969998</v>
          </cell>
          <cell r="N664">
            <v>-12690.786958986</v>
          </cell>
          <cell r="O664">
            <v>-17785.601551277003</v>
          </cell>
          <cell r="P664">
            <v>-15571.749657323</v>
          </cell>
          <cell r="Q664">
            <v>-15653.498974799</v>
          </cell>
          <cell r="R664">
            <v>-209549.466411587</v>
          </cell>
          <cell r="S664">
            <v>-21405.026452467002</v>
          </cell>
          <cell r="T664">
            <v>-20440.670554355998</v>
          </cell>
          <cell r="U664">
            <v>-25717.024824782002</v>
          </cell>
          <cell r="V664">
            <v>-20770.580683854998</v>
          </cell>
          <cell r="W664">
            <v>-20786.092096475</v>
          </cell>
          <cell r="X664">
            <v>-16777.382214818001</v>
          </cell>
          <cell r="Y664">
            <v>-12202.210041052</v>
          </cell>
          <cell r="Z664">
            <v>-9748.8424013969998</v>
          </cell>
          <cell r="AA664">
            <v>-12690.786958986</v>
          </cell>
          <cell r="AB664">
            <v>-17785.601551277003</v>
          </cell>
          <cell r="AC664">
            <v>-15571.749657323</v>
          </cell>
          <cell r="AD664">
            <v>-15653.498974799</v>
          </cell>
          <cell r="AE664">
            <v>-203272.31522541499</v>
          </cell>
          <cell r="AF664">
            <v>-21405.026452467002</v>
          </cell>
          <cell r="AG664">
            <v>-20273.774750162</v>
          </cell>
          <cell r="AH664">
            <v>-25154.261376366998</v>
          </cell>
          <cell r="AI664">
            <v>-18618.656732200001</v>
          </cell>
          <cell r="AJ664">
            <v>-20005.608346494999</v>
          </cell>
          <cell r="AK664">
            <v>-16010.805055994</v>
          </cell>
          <cell r="AL664">
            <v>-11741.516673815</v>
          </cell>
          <cell r="AM664">
            <v>-9434.105675707</v>
          </cell>
          <cell r="AN664">
            <v>-12067.280162645</v>
          </cell>
          <cell r="AO664">
            <v>-17336.031367441003</v>
          </cell>
          <cell r="AP664">
            <v>-15571.749657323</v>
          </cell>
          <cell r="AQ664">
            <v>-15653.498974799</v>
          </cell>
          <cell r="AR664">
            <v>-209328.58861549204</v>
          </cell>
          <cell r="AS664">
            <v>-21405.026452467002</v>
          </cell>
          <cell r="AT664">
            <v>-20275.52251694</v>
          </cell>
          <cell r="AU664">
            <v>-25717.024824782002</v>
          </cell>
          <cell r="AV664">
            <v>-20770.580683854998</v>
          </cell>
          <cell r="AW664">
            <v>-20786.092096475</v>
          </cell>
          <cell r="AX664">
            <v>-16740.306694128001</v>
          </cell>
          <cell r="AY664">
            <v>-12183.555803063</v>
          </cell>
          <cell r="AZ664">
            <v>-9748.8424013969998</v>
          </cell>
          <cell r="BA664">
            <v>-12690.786958986</v>
          </cell>
          <cell r="BB664">
            <v>-17785.601551277003</v>
          </cell>
          <cell r="BC664">
            <v>-15571.749657323</v>
          </cell>
          <cell r="BD664">
            <v>-15653.498974799</v>
          </cell>
          <cell r="BE664">
            <v>-209384.31837417101</v>
          </cell>
          <cell r="BF664">
            <v>-21405.026452467002</v>
          </cell>
          <cell r="BG664">
            <v>-20275.52251694</v>
          </cell>
          <cell r="BH664">
            <v>-25717.024824782002</v>
          </cell>
          <cell r="BI664">
            <v>-20770.580683854998</v>
          </cell>
          <cell r="BJ664">
            <v>-20786.092096475</v>
          </cell>
          <cell r="BK664">
            <v>-16777.382214818001</v>
          </cell>
          <cell r="BL664">
            <v>-12202.210041052</v>
          </cell>
          <cell r="BM664">
            <v>-9748.8424013969998</v>
          </cell>
          <cell r="BN664">
            <v>-12690.786958986</v>
          </cell>
          <cell r="BO664">
            <v>-17785.601551277003</v>
          </cell>
          <cell r="BP664">
            <v>-15571.749657323</v>
          </cell>
          <cell r="BQ664">
            <v>-15653.498974799</v>
          </cell>
          <cell r="BR664">
            <v>-209544.39444965203</v>
          </cell>
          <cell r="BS664">
            <v>-21405.026452467002</v>
          </cell>
          <cell r="BT664">
            <v>-20440.670554355998</v>
          </cell>
          <cell r="BU664">
            <v>-25717.024824782002</v>
          </cell>
          <cell r="BV664">
            <v>-20770.580683854998</v>
          </cell>
          <cell r="BW664">
            <v>-20781.020134540002</v>
          </cell>
          <cell r="BX664">
            <v>-16777.382214818001</v>
          </cell>
          <cell r="BY664">
            <v>-12202.210041052</v>
          </cell>
          <cell r="BZ664">
            <v>-9748.8424013969998</v>
          </cell>
          <cell r="CA664">
            <v>-12690.786958986</v>
          </cell>
          <cell r="CB664">
            <v>-17785.601551277003</v>
          </cell>
          <cell r="CC664">
            <v>-15571.749657323</v>
          </cell>
          <cell r="CD664">
            <v>-15653.498974799</v>
          </cell>
          <cell r="CE664">
            <v>-209119.07769984397</v>
          </cell>
          <cell r="CF664">
            <v>-21405.026452467002</v>
          </cell>
          <cell r="CG664">
            <v>-20275.52251694</v>
          </cell>
          <cell r="CH664">
            <v>-25717.024824782002</v>
          </cell>
          <cell r="CI664">
            <v>-20770.580683854998</v>
          </cell>
          <cell r="CJ664">
            <v>-20786.092096475</v>
          </cell>
          <cell r="CK664">
            <v>-16772.496473746</v>
          </cell>
          <cell r="CL664">
            <v>-12065.508357396999</v>
          </cell>
          <cell r="CM664">
            <v>-9748.8424013969998</v>
          </cell>
          <cell r="CN664">
            <v>-12666.533464787999</v>
          </cell>
          <cell r="CO664">
            <v>-17686.201795875</v>
          </cell>
          <cell r="CP664">
            <v>-15571.749657323</v>
          </cell>
          <cell r="CQ664">
            <v>-15653.498974799</v>
          </cell>
          <cell r="CR664">
            <v>-208985.02317193797</v>
          </cell>
          <cell r="CS664">
            <v>-21405.026452467002</v>
          </cell>
          <cell r="CT664">
            <v>-20275.52251694</v>
          </cell>
          <cell r="CU664">
            <v>-25717.024824782002</v>
          </cell>
          <cell r="CV664">
            <v>-20770.580683854998</v>
          </cell>
          <cell r="CW664">
            <v>-20786.092096475</v>
          </cell>
          <cell r="CX664">
            <v>-16777.382214818001</v>
          </cell>
          <cell r="CY664">
            <v>-11937.216981287</v>
          </cell>
          <cell r="CZ664">
            <v>-9748.8424013969998</v>
          </cell>
          <cell r="DA664">
            <v>-12669.918796755001</v>
          </cell>
          <cell r="DB664">
            <v>-17672.167571040001</v>
          </cell>
          <cell r="DC664">
            <v>-15571.749657323</v>
          </cell>
          <cell r="DD664">
            <v>-15653.498974799</v>
          </cell>
          <cell r="DE664">
            <v>0</v>
          </cell>
          <cell r="DF664">
            <v>0</v>
          </cell>
          <cell r="DG664">
            <v>0</v>
          </cell>
          <cell r="DH664">
            <v>0</v>
          </cell>
          <cell r="DI664">
            <v>0</v>
          </cell>
          <cell r="DJ664">
            <v>0</v>
          </cell>
          <cell r="DK664">
            <v>0</v>
          </cell>
          <cell r="DL664">
            <v>0</v>
          </cell>
          <cell r="DM664">
            <v>0</v>
          </cell>
          <cell r="DN664">
            <v>0</v>
          </cell>
          <cell r="DO664">
            <v>0</v>
          </cell>
          <cell r="DP664">
            <v>0</v>
          </cell>
          <cell r="DQ664">
            <v>0</v>
          </cell>
          <cell r="DR664">
            <v>0</v>
          </cell>
          <cell r="DS664">
            <v>0</v>
          </cell>
          <cell r="DT664">
            <v>0</v>
          </cell>
          <cell r="DU664">
            <v>0</v>
          </cell>
          <cell r="DV664">
            <v>0</v>
          </cell>
          <cell r="DW664">
            <v>0</v>
          </cell>
          <cell r="DX664">
            <v>0</v>
          </cell>
          <cell r="DY664">
            <v>0</v>
          </cell>
          <cell r="DZ664">
            <v>0</v>
          </cell>
          <cell r="EA664">
            <v>0</v>
          </cell>
          <cell r="EB664">
            <v>0</v>
          </cell>
          <cell r="EC664">
            <v>0</v>
          </cell>
          <cell r="ED664">
            <v>0</v>
          </cell>
        </row>
        <row r="665">
          <cell r="F665">
            <v>0</v>
          </cell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R665">
            <v>0</v>
          </cell>
          <cell r="S665">
            <v>0</v>
          </cell>
          <cell r="T665">
            <v>0</v>
          </cell>
          <cell r="U665">
            <v>0</v>
          </cell>
          <cell r="V665">
            <v>0</v>
          </cell>
          <cell r="W665">
            <v>0</v>
          </cell>
          <cell r="X665">
            <v>0</v>
          </cell>
          <cell r="Y665">
            <v>0</v>
          </cell>
          <cell r="Z665">
            <v>0</v>
          </cell>
          <cell r="AA665">
            <v>0</v>
          </cell>
          <cell r="AB665">
            <v>0</v>
          </cell>
          <cell r="AC665">
            <v>0</v>
          </cell>
          <cell r="AD665">
            <v>0</v>
          </cell>
          <cell r="AE665">
            <v>0</v>
          </cell>
          <cell r="AF665">
            <v>0</v>
          </cell>
          <cell r="AG665">
            <v>0</v>
          </cell>
          <cell r="AH665">
            <v>0</v>
          </cell>
          <cell r="AI665">
            <v>0</v>
          </cell>
          <cell r="AJ665">
            <v>0</v>
          </cell>
          <cell r="AK665">
            <v>0</v>
          </cell>
          <cell r="AL665">
            <v>0</v>
          </cell>
          <cell r="AM665">
            <v>0</v>
          </cell>
          <cell r="AN665">
            <v>0</v>
          </cell>
          <cell r="AO665">
            <v>0</v>
          </cell>
          <cell r="AP665">
            <v>0</v>
          </cell>
          <cell r="AQ665">
            <v>0</v>
          </cell>
          <cell r="AR665">
            <v>181.30480219982564</v>
          </cell>
          <cell r="AS665">
            <v>-23.467000000062399</v>
          </cell>
          <cell r="AT665">
            <v>45.03340999991633</v>
          </cell>
          <cell r="AU665">
            <v>48.711412000004202</v>
          </cell>
          <cell r="AV665">
            <v>80.704519199964125</v>
          </cell>
          <cell r="AW665">
            <v>73.350489999982528</v>
          </cell>
          <cell r="AX665">
            <v>-194.26179700001376</v>
          </cell>
          <cell r="AY665">
            <v>2.036720999982208</v>
          </cell>
          <cell r="AZ665">
            <v>-3.0401039999560453</v>
          </cell>
          <cell r="BA665">
            <v>74.269372000009753</v>
          </cell>
          <cell r="BB665">
            <v>40.932989000051748</v>
          </cell>
          <cell r="BC665">
            <v>27.758410000009462</v>
          </cell>
          <cell r="BD665">
            <v>9.276380000053905</v>
          </cell>
          <cell r="BE665">
            <v>450.16873080004007</v>
          </cell>
          <cell r="BF665">
            <v>18.006300000008196</v>
          </cell>
          <cell r="BG665">
            <v>17.571469999966212</v>
          </cell>
          <cell r="BH665">
            <v>53.987171199987642</v>
          </cell>
          <cell r="BI665">
            <v>99.520363999996334</v>
          </cell>
          <cell r="BJ665">
            <v>75.945062000013422</v>
          </cell>
          <cell r="BK665">
            <v>32.25891859998228</v>
          </cell>
          <cell r="BL665">
            <v>4.2231000000028871</v>
          </cell>
          <cell r="BM665">
            <v>30.410959999950137</v>
          </cell>
          <cell r="BN665">
            <v>26.732225999992806</v>
          </cell>
          <cell r="BO665">
            <v>83.645638999994844</v>
          </cell>
          <cell r="BP665">
            <v>-1.3295500000240281</v>
          </cell>
          <cell r="BQ665">
            <v>9.1970699999947101</v>
          </cell>
          <cell r="BR665">
            <v>530.60296855121851</v>
          </cell>
          <cell r="BS665">
            <v>2.4355399999767542</v>
          </cell>
          <cell r="BT665">
            <v>28.444230000022799</v>
          </cell>
          <cell r="BU665">
            <v>99.599280000082217</v>
          </cell>
          <cell r="BV665">
            <v>74.407314000010956</v>
          </cell>
          <cell r="BW665">
            <v>263.2514450000017</v>
          </cell>
          <cell r="BX665">
            <v>20.735797550005373</v>
          </cell>
          <cell r="BY665">
            <v>8.3353360000182875</v>
          </cell>
          <cell r="BZ665">
            <v>15.348406000004616</v>
          </cell>
          <cell r="CA665">
            <v>16.666450000018813</v>
          </cell>
          <cell r="CB665">
            <v>8.5208700000075623</v>
          </cell>
          <cell r="CC665">
            <v>-8.1950999998953193</v>
          </cell>
          <cell r="CD665">
            <v>1.0534000000916421</v>
          </cell>
          <cell r="CE665">
            <v>572.60672899894416</v>
          </cell>
          <cell r="CF665">
            <v>0</v>
          </cell>
          <cell r="CG665">
            <v>-15.454960000002757</v>
          </cell>
          <cell r="CH665">
            <v>25.56230999995023</v>
          </cell>
          <cell r="CI665">
            <v>108.16752700001234</v>
          </cell>
          <cell r="CJ665">
            <v>24.390799999935552</v>
          </cell>
          <cell r="CK665">
            <v>30.794210000021849</v>
          </cell>
          <cell r="CL665">
            <v>5.3207199999596924</v>
          </cell>
          <cell r="CM665">
            <v>-20.824470999999903</v>
          </cell>
          <cell r="CN665">
            <v>48.997694999969099</v>
          </cell>
          <cell r="CO665">
            <v>323.53843800001778</v>
          </cell>
          <cell r="CP665">
            <v>6.4921999999787658</v>
          </cell>
          <cell r="CQ665">
            <v>35.622259999974631</v>
          </cell>
          <cell r="CR665">
            <v>267.01961369998753</v>
          </cell>
          <cell r="CS665">
            <v>0</v>
          </cell>
          <cell r="CT665">
            <v>0.8817999999737367</v>
          </cell>
          <cell r="CU665">
            <v>30.191819999949075</v>
          </cell>
          <cell r="CV665">
            <v>68.32630200003041</v>
          </cell>
          <cell r="CW665">
            <v>91.010056000028271</v>
          </cell>
          <cell r="CX665">
            <v>19.814329000015277</v>
          </cell>
          <cell r="CY665">
            <v>5.4059460000135005</v>
          </cell>
          <cell r="CZ665">
            <v>-7.7806459999992512</v>
          </cell>
          <cell r="DA665">
            <v>61.302556700014975</v>
          </cell>
          <cell r="DB665">
            <v>11.511250000039581</v>
          </cell>
          <cell r="DC665">
            <v>3.2027999999700114</v>
          </cell>
          <cell r="DD665">
            <v>-16.846600000048056</v>
          </cell>
          <cell r="DE665">
            <v>0</v>
          </cell>
          <cell r="DF665">
            <v>0</v>
          </cell>
          <cell r="DG665">
            <v>0</v>
          </cell>
          <cell r="DH665">
            <v>0</v>
          </cell>
          <cell r="DI665">
            <v>0</v>
          </cell>
          <cell r="DJ665">
            <v>0</v>
          </cell>
          <cell r="DK665">
            <v>0</v>
          </cell>
          <cell r="DL665">
            <v>0</v>
          </cell>
          <cell r="DM665">
            <v>0</v>
          </cell>
          <cell r="DN665">
            <v>0</v>
          </cell>
          <cell r="DO665">
            <v>0</v>
          </cell>
          <cell r="DP665">
            <v>0</v>
          </cell>
          <cell r="DQ665">
            <v>0</v>
          </cell>
          <cell r="DR665">
            <v>0</v>
          </cell>
          <cell r="DS665">
            <v>0</v>
          </cell>
          <cell r="DT665">
            <v>0</v>
          </cell>
          <cell r="DU665">
            <v>0</v>
          </cell>
          <cell r="DV665">
            <v>0</v>
          </cell>
          <cell r="DW665">
            <v>0</v>
          </cell>
          <cell r="DX665">
            <v>0</v>
          </cell>
          <cell r="DY665">
            <v>0</v>
          </cell>
          <cell r="DZ665">
            <v>0</v>
          </cell>
          <cell r="EA665">
            <v>0</v>
          </cell>
          <cell r="EB665">
            <v>0</v>
          </cell>
          <cell r="EC665">
            <v>0</v>
          </cell>
          <cell r="ED665">
            <v>0</v>
          </cell>
        </row>
        <row r="666">
          <cell r="F666">
            <v>200.95390999998199</v>
          </cell>
          <cell r="G666">
            <v>0.97604000003775582</v>
          </cell>
          <cell r="H666">
            <v>-532.40160600002855</v>
          </cell>
          <cell r="I666">
            <v>-771.38039000000572</v>
          </cell>
          <cell r="J666">
            <v>55.202855999988969</v>
          </cell>
          <cell r="K666">
            <v>165.88794000001508</v>
          </cell>
          <cell r="L666">
            <v>12.054059999994934</v>
          </cell>
          <cell r="M666">
            <v>-205.37348999999813</v>
          </cell>
          <cell r="N666">
            <v>-18.148300000000745</v>
          </cell>
          <cell r="O666">
            <v>284.21573500000522</v>
          </cell>
          <cell r="P666">
            <v>21.033180000027642</v>
          </cell>
          <cell r="Q666">
            <v>0</v>
          </cell>
          <cell r="R666">
            <v>-764.97143200039864</v>
          </cell>
          <cell r="S666">
            <v>0</v>
          </cell>
          <cell r="T666">
            <v>72.937800000014249</v>
          </cell>
          <cell r="U666">
            <v>32.941310000023805</v>
          </cell>
          <cell r="V666">
            <v>237.05729600001359</v>
          </cell>
          <cell r="W666">
            <v>120.30777000001399</v>
          </cell>
          <cell r="X666">
            <v>-559.54112999999779</v>
          </cell>
          <cell r="Y666">
            <v>-239.74278599998797</v>
          </cell>
          <cell r="Z666">
            <v>-307.35142600000836</v>
          </cell>
          <cell r="AA666">
            <v>20.588324000011198</v>
          </cell>
          <cell r="AB666">
            <v>-157.11563000001479</v>
          </cell>
          <cell r="AC666">
            <v>4.430240000016056</v>
          </cell>
          <cell r="AD666">
            <v>10.51679999998305</v>
          </cell>
          <cell r="AE666">
            <v>-657.39415560010821</v>
          </cell>
          <cell r="AF666">
            <v>0</v>
          </cell>
          <cell r="AG666">
            <v>0.18245000002207235</v>
          </cell>
          <cell r="AH666">
            <v>-12.000219999987166</v>
          </cell>
          <cell r="AI666">
            <v>-501.33176800003275</v>
          </cell>
          <cell r="AJ666">
            <v>136.2932500000461</v>
          </cell>
          <cell r="AK666">
            <v>775.69937950000167</v>
          </cell>
          <cell r="AL666">
            <v>-642.66329309999128</v>
          </cell>
          <cell r="AM666">
            <v>197.905345999985</v>
          </cell>
          <cell r="AN666">
            <v>-99.260810000007041</v>
          </cell>
          <cell r="AO666">
            <v>-512.21848999999929</v>
          </cell>
          <cell r="AP666">
            <v>0</v>
          </cell>
          <cell r="AQ666">
            <v>0</v>
          </cell>
          <cell r="AR666">
            <v>-44.244435000233352</v>
          </cell>
          <cell r="AS666">
            <v>0</v>
          </cell>
          <cell r="AT666">
            <v>0</v>
          </cell>
          <cell r="AU666">
            <v>0</v>
          </cell>
          <cell r="AV666">
            <v>2.2279700000071898</v>
          </cell>
          <cell r="AW666">
            <v>0.66201999998884276</v>
          </cell>
          <cell r="AX666">
            <v>0.83932999998796731</v>
          </cell>
          <cell r="AY666">
            <v>1.3057700000063051</v>
          </cell>
          <cell r="AZ666">
            <v>1.3226999999897089</v>
          </cell>
          <cell r="BA666">
            <v>0.7877499999885913</v>
          </cell>
          <cell r="BB666">
            <v>-51.38997499999823</v>
          </cell>
          <cell r="BC666">
            <v>0</v>
          </cell>
          <cell r="BD666">
            <v>0</v>
          </cell>
          <cell r="BE666">
            <v>62.278009999543428</v>
          </cell>
          <cell r="BF666">
            <v>0</v>
          </cell>
          <cell r="BG666">
            <v>0</v>
          </cell>
          <cell r="BH666">
            <v>0</v>
          </cell>
          <cell r="BI666">
            <v>0.75747999997111037</v>
          </cell>
          <cell r="BJ666">
            <v>0</v>
          </cell>
          <cell r="BK666">
            <v>0.91710000002058223</v>
          </cell>
          <cell r="BL666">
            <v>59.159470000013243</v>
          </cell>
          <cell r="BM666">
            <v>1.2870199999888428</v>
          </cell>
          <cell r="BN666">
            <v>0</v>
          </cell>
          <cell r="BO666">
            <v>0.15694000001531094</v>
          </cell>
          <cell r="BP666">
            <v>0</v>
          </cell>
          <cell r="BQ666">
            <v>0</v>
          </cell>
          <cell r="BR666">
            <v>0.49505999963730574</v>
          </cell>
          <cell r="BS666">
            <v>0</v>
          </cell>
          <cell r="BT666">
            <v>0</v>
          </cell>
          <cell r="BU666">
            <v>0</v>
          </cell>
          <cell r="BV666">
            <v>0</v>
          </cell>
          <cell r="BW666">
            <v>0</v>
          </cell>
          <cell r="BX666">
            <v>0.4950599999865517</v>
          </cell>
          <cell r="BY666">
            <v>0</v>
          </cell>
          <cell r="BZ666">
            <v>0</v>
          </cell>
          <cell r="CA666">
            <v>0</v>
          </cell>
          <cell r="CB666">
            <v>0</v>
          </cell>
          <cell r="CC666">
            <v>0</v>
          </cell>
          <cell r="CD666">
            <v>0</v>
          </cell>
          <cell r="CE666">
            <v>-292.31920000072569</v>
          </cell>
          <cell r="CF666">
            <v>0</v>
          </cell>
          <cell r="CG666">
            <v>0</v>
          </cell>
          <cell r="CH666">
            <v>0</v>
          </cell>
          <cell r="CI666">
            <v>0</v>
          </cell>
          <cell r="CJ666">
            <v>0</v>
          </cell>
          <cell r="CK666">
            <v>0.66888999997172505</v>
          </cell>
          <cell r="CL666">
            <v>-217.59384999997565</v>
          </cell>
          <cell r="CM666">
            <v>0</v>
          </cell>
          <cell r="CN666">
            <v>-17.528789999982109</v>
          </cell>
          <cell r="CO666">
            <v>-57.865449999982957</v>
          </cell>
          <cell r="CP666">
            <v>0</v>
          </cell>
          <cell r="CQ666">
            <v>0</v>
          </cell>
          <cell r="CR666">
            <v>-31.306680000387132</v>
          </cell>
          <cell r="CS666">
            <v>0</v>
          </cell>
          <cell r="CT666">
            <v>0</v>
          </cell>
          <cell r="CU666">
            <v>0</v>
          </cell>
          <cell r="CV666">
            <v>0.17242999997688457</v>
          </cell>
          <cell r="CW666">
            <v>0</v>
          </cell>
          <cell r="CX666">
            <v>0</v>
          </cell>
          <cell r="CY666">
            <v>1.0361600000178441</v>
          </cell>
          <cell r="CZ666">
            <v>1.1025699999881908</v>
          </cell>
          <cell r="DA666">
            <v>0.78852000000188127</v>
          </cell>
          <cell r="DB666">
            <v>-34.406359999964479</v>
          </cell>
          <cell r="DC666">
            <v>0</v>
          </cell>
          <cell r="DD666">
            <v>0</v>
          </cell>
          <cell r="DE666">
            <v>0</v>
          </cell>
          <cell r="DF666">
            <v>0</v>
          </cell>
          <cell r="DG666">
            <v>0</v>
          </cell>
          <cell r="DH666">
            <v>0</v>
          </cell>
          <cell r="DI666">
            <v>0</v>
          </cell>
          <cell r="DJ666">
            <v>0</v>
          </cell>
          <cell r="DK666">
            <v>0</v>
          </cell>
          <cell r="DL666">
            <v>0</v>
          </cell>
          <cell r="DM666">
            <v>0</v>
          </cell>
          <cell r="DN666">
            <v>0</v>
          </cell>
          <cell r="DO666">
            <v>0</v>
          </cell>
          <cell r="DP666">
            <v>0</v>
          </cell>
          <cell r="DQ666">
            <v>0</v>
          </cell>
          <cell r="DR666">
            <v>0</v>
          </cell>
          <cell r="DS666">
            <v>0</v>
          </cell>
          <cell r="DT666">
            <v>0</v>
          </cell>
          <cell r="DU666">
            <v>0</v>
          </cell>
          <cell r="DV666">
            <v>0</v>
          </cell>
          <cell r="DW666">
            <v>0</v>
          </cell>
          <cell r="DX666">
            <v>0</v>
          </cell>
          <cell r="DY666">
            <v>0</v>
          </cell>
          <cell r="DZ666">
            <v>0</v>
          </cell>
          <cell r="EA666">
            <v>0</v>
          </cell>
          <cell r="EB666">
            <v>0</v>
          </cell>
          <cell r="EC666">
            <v>0</v>
          </cell>
          <cell r="ED666">
            <v>0</v>
          </cell>
        </row>
        <row r="667">
          <cell r="F667">
            <v>0</v>
          </cell>
          <cell r="G667">
            <v>0</v>
          </cell>
          <cell r="H667">
            <v>0</v>
          </cell>
          <cell r="I667">
            <v>-1.0225844000001416</v>
          </cell>
          <cell r="J667">
            <v>2.0054441000002043</v>
          </cell>
          <cell r="K667">
            <v>0</v>
          </cell>
          <cell r="L667">
            <v>1.3531742000000122</v>
          </cell>
          <cell r="M667">
            <v>0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R667">
            <v>-3.4849500300042564</v>
          </cell>
          <cell r="S667">
            <v>0</v>
          </cell>
          <cell r="T667">
            <v>0</v>
          </cell>
          <cell r="U667">
            <v>0</v>
          </cell>
          <cell r="V667">
            <v>0</v>
          </cell>
          <cell r="W667">
            <v>-2.0592651000001752</v>
          </cell>
          <cell r="X667">
            <v>0</v>
          </cell>
          <cell r="Y667">
            <v>0</v>
          </cell>
          <cell r="Z667">
            <v>0</v>
          </cell>
          <cell r="AA667">
            <v>-1.4256849299999885</v>
          </cell>
          <cell r="AB667">
            <v>0</v>
          </cell>
          <cell r="AC667">
            <v>0</v>
          </cell>
          <cell r="AD667">
            <v>0</v>
          </cell>
          <cell r="AE667">
            <v>-2.5686167050007498</v>
          </cell>
          <cell r="AF667">
            <v>0</v>
          </cell>
          <cell r="AG667">
            <v>0</v>
          </cell>
          <cell r="AH667">
            <v>0</v>
          </cell>
          <cell r="AI667">
            <v>-0.63362120000010691</v>
          </cell>
          <cell r="AJ667">
            <v>0.10423469500028659</v>
          </cell>
          <cell r="AK667">
            <v>0</v>
          </cell>
          <cell r="AL667">
            <v>-2.03923020000002</v>
          </cell>
          <cell r="AM667">
            <v>0</v>
          </cell>
          <cell r="AN667">
            <v>0</v>
          </cell>
          <cell r="AO667">
            <v>0</v>
          </cell>
          <cell r="AP667">
            <v>0</v>
          </cell>
          <cell r="AQ667">
            <v>0</v>
          </cell>
          <cell r="AR667">
            <v>-4.0268859999960114</v>
          </cell>
          <cell r="AS667">
            <v>0</v>
          </cell>
          <cell r="AT667">
            <v>0</v>
          </cell>
          <cell r="AU667">
            <v>0</v>
          </cell>
          <cell r="AV667">
            <v>-2.0592345999998543</v>
          </cell>
          <cell r="AW667">
            <v>0</v>
          </cell>
          <cell r="AX667">
            <v>-1.9676513999997951</v>
          </cell>
          <cell r="AY667">
            <v>0</v>
          </cell>
          <cell r="AZ667">
            <v>0</v>
          </cell>
          <cell r="BA667">
            <v>0</v>
          </cell>
          <cell r="BB667">
            <v>0</v>
          </cell>
          <cell r="BC667">
            <v>0</v>
          </cell>
          <cell r="BD667">
            <v>0</v>
          </cell>
          <cell r="BE667">
            <v>1.9989000000350643E-2</v>
          </cell>
          <cell r="BF667">
            <v>0</v>
          </cell>
          <cell r="BG667">
            <v>0</v>
          </cell>
          <cell r="BH667">
            <v>0</v>
          </cell>
          <cell r="BI667">
            <v>1.9989000000350643E-2</v>
          </cell>
          <cell r="BJ667">
            <v>0</v>
          </cell>
          <cell r="BK667">
            <v>0</v>
          </cell>
          <cell r="BL667">
            <v>0</v>
          </cell>
          <cell r="BM667">
            <v>0</v>
          </cell>
          <cell r="BN667">
            <v>0</v>
          </cell>
          <cell r="BO667">
            <v>0</v>
          </cell>
          <cell r="BP667">
            <v>0</v>
          </cell>
          <cell r="BQ667">
            <v>0</v>
          </cell>
          <cell r="BR667">
            <v>-4.5026004699975601</v>
          </cell>
          <cell r="BS667">
            <v>0</v>
          </cell>
          <cell r="BT667">
            <v>0</v>
          </cell>
          <cell r="BU667">
            <v>-1.6635549399998126</v>
          </cell>
          <cell r="BV667">
            <v>-5.138526899999988</v>
          </cell>
          <cell r="BW667">
            <v>-0.91638949999992292</v>
          </cell>
          <cell r="BX667">
            <v>3.1092376700000841</v>
          </cell>
          <cell r="BY667">
            <v>0</v>
          </cell>
          <cell r="BZ667">
            <v>1.5236434999999346</v>
          </cell>
          <cell r="CA667">
            <v>-1.9180602999999792</v>
          </cell>
          <cell r="CB667">
            <v>0.50104999999985012</v>
          </cell>
          <cell r="CC667">
            <v>0</v>
          </cell>
          <cell r="CD667">
            <v>0</v>
          </cell>
          <cell r="CE667">
            <v>-4.1755262999940896</v>
          </cell>
          <cell r="CF667">
            <v>0</v>
          </cell>
          <cell r="CG667">
            <v>0</v>
          </cell>
          <cell r="CH667">
            <v>0</v>
          </cell>
          <cell r="CI667">
            <v>0</v>
          </cell>
          <cell r="CJ667">
            <v>0</v>
          </cell>
          <cell r="CK667">
            <v>0</v>
          </cell>
          <cell r="CL667">
            <v>-3.0892340000000331</v>
          </cell>
          <cell r="CM667">
            <v>-1.3258972000003268</v>
          </cell>
          <cell r="CN667">
            <v>1.3327465000002121</v>
          </cell>
          <cell r="CO667">
            <v>-1.0931415999993987</v>
          </cell>
          <cell r="CP667">
            <v>0</v>
          </cell>
          <cell r="CQ667">
            <v>0</v>
          </cell>
          <cell r="CR667">
            <v>18.21877026000584</v>
          </cell>
          <cell r="CS667">
            <v>0</v>
          </cell>
          <cell r="CT667">
            <v>0</v>
          </cell>
          <cell r="CU667">
            <v>0</v>
          </cell>
          <cell r="CV667">
            <v>5.2200546999993094</v>
          </cell>
          <cell r="CW667">
            <v>3.0892330000001493</v>
          </cell>
          <cell r="CX667">
            <v>0.46877869999980248</v>
          </cell>
          <cell r="CY667">
            <v>0</v>
          </cell>
          <cell r="CZ667">
            <v>2.2918200000276556E-2</v>
          </cell>
          <cell r="DA667">
            <v>3.1392822000002525</v>
          </cell>
          <cell r="DB667">
            <v>6.2785034600001381</v>
          </cell>
          <cell r="DC667">
            <v>0</v>
          </cell>
          <cell r="DD667">
            <v>0</v>
          </cell>
          <cell r="DE667">
            <v>0</v>
          </cell>
          <cell r="DF667">
            <v>0</v>
          </cell>
          <cell r="DG667">
            <v>0</v>
          </cell>
          <cell r="DH667">
            <v>0</v>
          </cell>
          <cell r="DI667">
            <v>0</v>
          </cell>
          <cell r="DJ667">
            <v>0</v>
          </cell>
          <cell r="DK667">
            <v>0</v>
          </cell>
          <cell r="DL667">
            <v>0</v>
          </cell>
          <cell r="DM667">
            <v>0</v>
          </cell>
          <cell r="DN667">
            <v>0</v>
          </cell>
          <cell r="DO667">
            <v>0</v>
          </cell>
          <cell r="DP667">
            <v>0</v>
          </cell>
          <cell r="DQ667">
            <v>0</v>
          </cell>
          <cell r="DR667">
            <v>0</v>
          </cell>
          <cell r="DS667">
            <v>0</v>
          </cell>
          <cell r="DT667">
            <v>0</v>
          </cell>
          <cell r="DU667">
            <v>0</v>
          </cell>
          <cell r="DV667">
            <v>0</v>
          </cell>
          <cell r="DW667">
            <v>0</v>
          </cell>
          <cell r="DX667">
            <v>0</v>
          </cell>
          <cell r="DY667">
            <v>0</v>
          </cell>
          <cell r="DZ667">
            <v>0</v>
          </cell>
          <cell r="EA667">
            <v>0</v>
          </cell>
          <cell r="EB667">
            <v>0</v>
          </cell>
          <cell r="EC667">
            <v>0</v>
          </cell>
          <cell r="ED667">
            <v>0</v>
          </cell>
        </row>
        <row r="668">
          <cell r="F668">
            <v>0</v>
          </cell>
          <cell r="G668">
            <v>0</v>
          </cell>
          <cell r="H668">
            <v>0</v>
          </cell>
          <cell r="I668">
            <v>0</v>
          </cell>
          <cell r="J668">
            <v>0</v>
          </cell>
          <cell r="K668">
            <v>0</v>
          </cell>
          <cell r="L668">
            <v>0</v>
          </cell>
          <cell r="M668">
            <v>0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  <cell r="W668">
            <v>0</v>
          </cell>
          <cell r="X668">
            <v>0</v>
          </cell>
          <cell r="Y668">
            <v>0</v>
          </cell>
          <cell r="Z668">
            <v>0</v>
          </cell>
          <cell r="AA668">
            <v>0</v>
          </cell>
          <cell r="AB668">
            <v>0</v>
          </cell>
          <cell r="AC668">
            <v>0</v>
          </cell>
          <cell r="AD668">
            <v>0</v>
          </cell>
          <cell r="AE668">
            <v>0</v>
          </cell>
          <cell r="AF668">
            <v>0</v>
          </cell>
          <cell r="AG668">
            <v>0</v>
          </cell>
          <cell r="AH668">
            <v>0</v>
          </cell>
          <cell r="AI668">
            <v>0</v>
          </cell>
          <cell r="AJ668">
            <v>0</v>
          </cell>
          <cell r="AK668">
            <v>0</v>
          </cell>
          <cell r="AL668">
            <v>0</v>
          </cell>
          <cell r="AM668">
            <v>0</v>
          </cell>
          <cell r="AN668">
            <v>0</v>
          </cell>
          <cell r="AO668">
            <v>0</v>
          </cell>
          <cell r="AP668">
            <v>0</v>
          </cell>
          <cell r="AQ668">
            <v>0</v>
          </cell>
          <cell r="AR668">
            <v>0</v>
          </cell>
          <cell r="AS668">
            <v>0</v>
          </cell>
          <cell r="AT668">
            <v>0</v>
          </cell>
          <cell r="AU668">
            <v>0</v>
          </cell>
          <cell r="AV668">
            <v>0</v>
          </cell>
          <cell r="AW668">
            <v>0</v>
          </cell>
          <cell r="AX668">
            <v>0</v>
          </cell>
          <cell r="AY668">
            <v>0</v>
          </cell>
          <cell r="AZ668">
            <v>0</v>
          </cell>
          <cell r="BA668">
            <v>0</v>
          </cell>
          <cell r="BB668">
            <v>0</v>
          </cell>
          <cell r="BC668">
            <v>0</v>
          </cell>
          <cell r="BD668">
            <v>0</v>
          </cell>
          <cell r="BE668">
            <v>0</v>
          </cell>
          <cell r="BF668">
            <v>0</v>
          </cell>
          <cell r="BG668">
            <v>0</v>
          </cell>
          <cell r="BH668">
            <v>0</v>
          </cell>
          <cell r="BI668">
            <v>0</v>
          </cell>
          <cell r="BJ668">
            <v>0</v>
          </cell>
          <cell r="BK668">
            <v>0</v>
          </cell>
          <cell r="BL668">
            <v>0</v>
          </cell>
          <cell r="BM668">
            <v>0</v>
          </cell>
          <cell r="BN668">
            <v>0</v>
          </cell>
          <cell r="BO668">
            <v>0</v>
          </cell>
          <cell r="BP668">
            <v>0</v>
          </cell>
          <cell r="BQ668">
            <v>0</v>
          </cell>
          <cell r="BR668">
            <v>0</v>
          </cell>
          <cell r="BS668">
            <v>0</v>
          </cell>
          <cell r="BT668">
            <v>0</v>
          </cell>
          <cell r="BU668">
            <v>0</v>
          </cell>
          <cell r="BV668">
            <v>0</v>
          </cell>
          <cell r="BW668">
            <v>0</v>
          </cell>
          <cell r="BX668">
            <v>0</v>
          </cell>
          <cell r="BY668">
            <v>0</v>
          </cell>
          <cell r="BZ668">
            <v>0</v>
          </cell>
          <cell r="CA668">
            <v>0</v>
          </cell>
          <cell r="CB668">
            <v>0</v>
          </cell>
          <cell r="CC668">
            <v>0</v>
          </cell>
          <cell r="CD668">
            <v>0</v>
          </cell>
          <cell r="CE668">
            <v>0</v>
          </cell>
          <cell r="CF668">
            <v>0</v>
          </cell>
          <cell r="CG668">
            <v>0</v>
          </cell>
          <cell r="CH668">
            <v>0</v>
          </cell>
          <cell r="CI668">
            <v>0</v>
          </cell>
          <cell r="CJ668">
            <v>0</v>
          </cell>
          <cell r="CK668">
            <v>0</v>
          </cell>
          <cell r="CL668">
            <v>0</v>
          </cell>
          <cell r="CM668">
            <v>0</v>
          </cell>
          <cell r="CN668">
            <v>0</v>
          </cell>
          <cell r="CO668">
            <v>0</v>
          </cell>
          <cell r="CP668">
            <v>0</v>
          </cell>
          <cell r="CQ668">
            <v>0</v>
          </cell>
          <cell r="CR668">
            <v>0</v>
          </cell>
          <cell r="CS668">
            <v>0</v>
          </cell>
          <cell r="CT668">
            <v>0</v>
          </cell>
          <cell r="CU668">
            <v>0</v>
          </cell>
          <cell r="CV668">
            <v>0</v>
          </cell>
          <cell r="CW668">
            <v>0</v>
          </cell>
          <cell r="CX668">
            <v>0</v>
          </cell>
          <cell r="CY668">
            <v>0</v>
          </cell>
          <cell r="CZ668">
            <v>0</v>
          </cell>
          <cell r="DA668">
            <v>0</v>
          </cell>
          <cell r="DB668">
            <v>0</v>
          </cell>
          <cell r="DC668">
            <v>0</v>
          </cell>
          <cell r="DD668">
            <v>0</v>
          </cell>
          <cell r="DE668">
            <v>0</v>
          </cell>
          <cell r="DF668">
            <v>0</v>
          </cell>
          <cell r="DG668">
            <v>0</v>
          </cell>
          <cell r="DH668">
            <v>0</v>
          </cell>
          <cell r="DI668">
            <v>0</v>
          </cell>
          <cell r="DJ668">
            <v>0</v>
          </cell>
          <cell r="DK668">
            <v>0</v>
          </cell>
          <cell r="DL668">
            <v>0</v>
          </cell>
          <cell r="DM668">
            <v>0</v>
          </cell>
          <cell r="DN668">
            <v>0</v>
          </cell>
          <cell r="DO668">
            <v>0</v>
          </cell>
          <cell r="DP668">
            <v>0</v>
          </cell>
          <cell r="DQ668">
            <v>0</v>
          </cell>
          <cell r="DR668">
            <v>0</v>
          </cell>
          <cell r="DS668">
            <v>0</v>
          </cell>
          <cell r="DT668">
            <v>0</v>
          </cell>
          <cell r="DU668">
            <v>0</v>
          </cell>
          <cell r="DV668">
            <v>0</v>
          </cell>
          <cell r="DW668">
            <v>0</v>
          </cell>
          <cell r="DX668">
            <v>0</v>
          </cell>
          <cell r="DY668">
            <v>0</v>
          </cell>
          <cell r="DZ668">
            <v>0</v>
          </cell>
          <cell r="EA668">
            <v>0</v>
          </cell>
          <cell r="EB668">
            <v>0</v>
          </cell>
          <cell r="EC668">
            <v>0</v>
          </cell>
          <cell r="ED668">
            <v>0</v>
          </cell>
        </row>
        <row r="669"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R669">
            <v>0</v>
          </cell>
          <cell r="S669">
            <v>0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  <cell r="AA669">
            <v>0</v>
          </cell>
          <cell r="AB669">
            <v>0</v>
          </cell>
          <cell r="AC669">
            <v>0</v>
          </cell>
          <cell r="AD669">
            <v>0</v>
          </cell>
          <cell r="AE669">
            <v>0</v>
          </cell>
          <cell r="AF669">
            <v>0</v>
          </cell>
          <cell r="AG669">
            <v>0</v>
          </cell>
          <cell r="AH669">
            <v>0</v>
          </cell>
          <cell r="AI669">
            <v>0</v>
          </cell>
          <cell r="AJ669">
            <v>0</v>
          </cell>
          <cell r="AK669">
            <v>0</v>
          </cell>
          <cell r="AL669">
            <v>0</v>
          </cell>
          <cell r="AM669">
            <v>0</v>
          </cell>
          <cell r="AN669">
            <v>0</v>
          </cell>
          <cell r="AO669">
            <v>0</v>
          </cell>
          <cell r="AP669">
            <v>0</v>
          </cell>
          <cell r="AQ669">
            <v>0</v>
          </cell>
          <cell r="AR669">
            <v>0</v>
          </cell>
          <cell r="AS669">
            <v>0</v>
          </cell>
          <cell r="AT669">
            <v>0</v>
          </cell>
          <cell r="AU669">
            <v>0</v>
          </cell>
          <cell r="AV669">
            <v>0</v>
          </cell>
          <cell r="AW669">
            <v>0</v>
          </cell>
          <cell r="AX669">
            <v>0</v>
          </cell>
          <cell r="AY669">
            <v>0</v>
          </cell>
          <cell r="AZ669">
            <v>0</v>
          </cell>
          <cell r="BA669">
            <v>0</v>
          </cell>
          <cell r="BB669">
            <v>0</v>
          </cell>
          <cell r="BC669">
            <v>0</v>
          </cell>
          <cell r="BD669">
            <v>0</v>
          </cell>
          <cell r="BE669">
            <v>0</v>
          </cell>
          <cell r="BF669">
            <v>0</v>
          </cell>
          <cell r="BG669">
            <v>0</v>
          </cell>
          <cell r="BH669">
            <v>0</v>
          </cell>
          <cell r="BI669">
            <v>0</v>
          </cell>
          <cell r="BJ669">
            <v>0</v>
          </cell>
          <cell r="BK669">
            <v>0</v>
          </cell>
          <cell r="BL669">
            <v>0</v>
          </cell>
          <cell r="BM669">
            <v>0</v>
          </cell>
          <cell r="BN669">
            <v>0</v>
          </cell>
          <cell r="BO669">
            <v>0</v>
          </cell>
          <cell r="BP669">
            <v>0</v>
          </cell>
          <cell r="BQ669">
            <v>0</v>
          </cell>
          <cell r="BR669">
            <v>0</v>
          </cell>
          <cell r="BS669">
            <v>0</v>
          </cell>
          <cell r="BT669">
            <v>0</v>
          </cell>
          <cell r="BU669">
            <v>0</v>
          </cell>
          <cell r="BV669">
            <v>0</v>
          </cell>
          <cell r="BW669">
            <v>0</v>
          </cell>
          <cell r="BX669">
            <v>0</v>
          </cell>
          <cell r="BY669">
            <v>0</v>
          </cell>
          <cell r="BZ669">
            <v>0</v>
          </cell>
          <cell r="CA669">
            <v>0</v>
          </cell>
          <cell r="CB669">
            <v>0</v>
          </cell>
          <cell r="CC669">
            <v>0</v>
          </cell>
          <cell r="CD669">
            <v>0</v>
          </cell>
          <cell r="CE669">
            <v>0</v>
          </cell>
          <cell r="CF669">
            <v>0</v>
          </cell>
          <cell r="CG669">
            <v>0</v>
          </cell>
          <cell r="CH669">
            <v>0</v>
          </cell>
          <cell r="CI669">
            <v>0</v>
          </cell>
          <cell r="CJ669">
            <v>0</v>
          </cell>
          <cell r="CK669">
            <v>0</v>
          </cell>
          <cell r="CL669">
            <v>0</v>
          </cell>
          <cell r="CM669">
            <v>0</v>
          </cell>
          <cell r="CN669">
            <v>0</v>
          </cell>
          <cell r="CO669">
            <v>0</v>
          </cell>
          <cell r="CP669">
            <v>0</v>
          </cell>
          <cell r="CQ669">
            <v>0</v>
          </cell>
          <cell r="CR669">
            <v>0</v>
          </cell>
          <cell r="CS669">
            <v>0</v>
          </cell>
          <cell r="CT669">
            <v>0</v>
          </cell>
          <cell r="CU669">
            <v>0</v>
          </cell>
          <cell r="CV669">
            <v>0</v>
          </cell>
          <cell r="CW669">
            <v>0</v>
          </cell>
          <cell r="CX669">
            <v>0</v>
          </cell>
          <cell r="CY669">
            <v>0</v>
          </cell>
          <cell r="CZ669">
            <v>0</v>
          </cell>
          <cell r="DA669">
            <v>0</v>
          </cell>
          <cell r="DB669">
            <v>0</v>
          </cell>
          <cell r="DC669">
            <v>0</v>
          </cell>
          <cell r="DD669">
            <v>0</v>
          </cell>
          <cell r="DE669">
            <v>0</v>
          </cell>
          <cell r="DF669">
            <v>0</v>
          </cell>
          <cell r="DG669">
            <v>0</v>
          </cell>
          <cell r="DH669">
            <v>0</v>
          </cell>
          <cell r="DI669">
            <v>0</v>
          </cell>
          <cell r="DJ669">
            <v>0</v>
          </cell>
          <cell r="DK669">
            <v>0</v>
          </cell>
          <cell r="DL669">
            <v>0</v>
          </cell>
          <cell r="DM669">
            <v>0</v>
          </cell>
          <cell r="DN669">
            <v>0</v>
          </cell>
          <cell r="DO669">
            <v>0</v>
          </cell>
          <cell r="DP669">
            <v>0</v>
          </cell>
          <cell r="DQ669">
            <v>0</v>
          </cell>
          <cell r="DR669">
            <v>0</v>
          </cell>
          <cell r="DS669">
            <v>0</v>
          </cell>
          <cell r="DT669">
            <v>0</v>
          </cell>
          <cell r="DU669">
            <v>0</v>
          </cell>
          <cell r="DV669">
            <v>0</v>
          </cell>
          <cell r="DW669">
            <v>0</v>
          </cell>
          <cell r="DX669">
            <v>0</v>
          </cell>
          <cell r="DY669">
            <v>0</v>
          </cell>
          <cell r="DZ669">
            <v>0</v>
          </cell>
          <cell r="EA669">
            <v>0</v>
          </cell>
          <cell r="EB669">
            <v>0</v>
          </cell>
          <cell r="EC669">
            <v>0</v>
          </cell>
          <cell r="ED669">
            <v>0</v>
          </cell>
        </row>
        <row r="670">
          <cell r="F670">
            <v>0</v>
          </cell>
          <cell r="G670">
            <v>0</v>
          </cell>
          <cell r="H670">
            <v>0</v>
          </cell>
          <cell r="I670">
            <v>0</v>
          </cell>
          <cell r="J670">
            <v>0</v>
          </cell>
          <cell r="K670">
            <v>0</v>
          </cell>
          <cell r="L670">
            <v>0</v>
          </cell>
          <cell r="M670">
            <v>0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  <cell r="AB670">
            <v>0</v>
          </cell>
          <cell r="AC670">
            <v>0</v>
          </cell>
          <cell r="AD670">
            <v>0</v>
          </cell>
          <cell r="AE670">
            <v>0</v>
          </cell>
          <cell r="AF670">
            <v>0</v>
          </cell>
          <cell r="AG670">
            <v>0</v>
          </cell>
          <cell r="AH670">
            <v>0</v>
          </cell>
          <cell r="AI670">
            <v>0</v>
          </cell>
          <cell r="AJ670">
            <v>0</v>
          </cell>
          <cell r="AK670">
            <v>0</v>
          </cell>
          <cell r="AL670">
            <v>0</v>
          </cell>
          <cell r="AM670">
            <v>0</v>
          </cell>
          <cell r="AN670">
            <v>0</v>
          </cell>
          <cell r="AO670">
            <v>0</v>
          </cell>
          <cell r="AP670">
            <v>0</v>
          </cell>
          <cell r="AQ670">
            <v>0</v>
          </cell>
          <cell r="AR670">
            <v>0</v>
          </cell>
          <cell r="AS670">
            <v>0</v>
          </cell>
          <cell r="AT670">
            <v>0</v>
          </cell>
          <cell r="AU670">
            <v>0</v>
          </cell>
          <cell r="AV670">
            <v>0</v>
          </cell>
          <cell r="AW670">
            <v>0</v>
          </cell>
          <cell r="AX670">
            <v>0</v>
          </cell>
          <cell r="AY670">
            <v>0</v>
          </cell>
          <cell r="AZ670">
            <v>0</v>
          </cell>
          <cell r="BA670">
            <v>0</v>
          </cell>
          <cell r="BB670">
            <v>0</v>
          </cell>
          <cell r="BC670">
            <v>0</v>
          </cell>
          <cell r="BD670">
            <v>0</v>
          </cell>
          <cell r="BE670">
            <v>0</v>
          </cell>
          <cell r="BF670">
            <v>0</v>
          </cell>
          <cell r="BG670">
            <v>0</v>
          </cell>
          <cell r="BH670">
            <v>0</v>
          </cell>
          <cell r="BI670">
            <v>0</v>
          </cell>
          <cell r="BJ670">
            <v>0</v>
          </cell>
          <cell r="BK670">
            <v>0</v>
          </cell>
          <cell r="BL670">
            <v>0</v>
          </cell>
          <cell r="BM670">
            <v>0</v>
          </cell>
          <cell r="BN670">
            <v>0</v>
          </cell>
          <cell r="BO670">
            <v>0</v>
          </cell>
          <cell r="BP670">
            <v>0</v>
          </cell>
          <cell r="BQ670">
            <v>0</v>
          </cell>
          <cell r="BR670">
            <v>0</v>
          </cell>
          <cell r="BS670">
            <v>0</v>
          </cell>
          <cell r="BT670">
            <v>0</v>
          </cell>
          <cell r="BU670">
            <v>0</v>
          </cell>
          <cell r="BV670">
            <v>0</v>
          </cell>
          <cell r="BW670">
            <v>0</v>
          </cell>
          <cell r="BX670">
            <v>0</v>
          </cell>
          <cell r="BY670">
            <v>0</v>
          </cell>
          <cell r="BZ670">
            <v>0</v>
          </cell>
          <cell r="CA670">
            <v>0</v>
          </cell>
          <cell r="CB670">
            <v>0</v>
          </cell>
          <cell r="CC670">
            <v>0</v>
          </cell>
          <cell r="CD670">
            <v>0</v>
          </cell>
          <cell r="CE670">
            <v>0</v>
          </cell>
          <cell r="CF670">
            <v>0</v>
          </cell>
          <cell r="CG670">
            <v>0</v>
          </cell>
          <cell r="CH670">
            <v>0</v>
          </cell>
          <cell r="CI670">
            <v>0</v>
          </cell>
          <cell r="CJ670">
            <v>0</v>
          </cell>
          <cell r="CK670">
            <v>0</v>
          </cell>
          <cell r="CL670">
            <v>0</v>
          </cell>
          <cell r="CM670">
            <v>0</v>
          </cell>
          <cell r="CN670">
            <v>0</v>
          </cell>
          <cell r="CO670">
            <v>0</v>
          </cell>
          <cell r="CP670">
            <v>0</v>
          </cell>
          <cell r="CQ670">
            <v>0</v>
          </cell>
          <cell r="CR670">
            <v>0</v>
          </cell>
          <cell r="CS670">
            <v>0</v>
          </cell>
          <cell r="CT670">
            <v>0</v>
          </cell>
          <cell r="CU670">
            <v>0</v>
          </cell>
          <cell r="CV670">
            <v>0</v>
          </cell>
          <cell r="CW670">
            <v>0</v>
          </cell>
          <cell r="CX670">
            <v>0</v>
          </cell>
          <cell r="CY670">
            <v>0</v>
          </cell>
          <cell r="CZ670">
            <v>0</v>
          </cell>
          <cell r="DA670">
            <v>0</v>
          </cell>
          <cell r="DB670">
            <v>0</v>
          </cell>
          <cell r="DC670">
            <v>0</v>
          </cell>
          <cell r="DD670">
            <v>0</v>
          </cell>
          <cell r="DE670">
            <v>0</v>
          </cell>
          <cell r="DF670">
            <v>0</v>
          </cell>
          <cell r="DG670">
            <v>0</v>
          </cell>
          <cell r="DH670">
            <v>0</v>
          </cell>
          <cell r="DI670">
            <v>0</v>
          </cell>
          <cell r="DJ670">
            <v>0</v>
          </cell>
          <cell r="DK670">
            <v>0</v>
          </cell>
          <cell r="DL670">
            <v>0</v>
          </cell>
          <cell r="DM670">
            <v>0</v>
          </cell>
          <cell r="DN670">
            <v>0</v>
          </cell>
          <cell r="DO670">
            <v>0</v>
          </cell>
          <cell r="DP670">
            <v>0</v>
          </cell>
          <cell r="DQ670">
            <v>0</v>
          </cell>
          <cell r="DR670">
            <v>0</v>
          </cell>
          <cell r="DS670">
            <v>0</v>
          </cell>
          <cell r="DT670">
            <v>0</v>
          </cell>
          <cell r="DU670">
            <v>0</v>
          </cell>
          <cell r="DV670">
            <v>0</v>
          </cell>
          <cell r="DW670">
            <v>0</v>
          </cell>
          <cell r="DX670">
            <v>0</v>
          </cell>
          <cell r="DY670">
            <v>0</v>
          </cell>
          <cell r="DZ670">
            <v>0</v>
          </cell>
          <cell r="EA670">
            <v>0</v>
          </cell>
          <cell r="EB670">
            <v>0</v>
          </cell>
          <cell r="EC670">
            <v>0</v>
          </cell>
          <cell r="ED670">
            <v>0</v>
          </cell>
        </row>
        <row r="671">
          <cell r="F671">
            <v>0</v>
          </cell>
          <cell r="G671">
            <v>0</v>
          </cell>
          <cell r="H671">
            <v>0</v>
          </cell>
          <cell r="I671">
            <v>0</v>
          </cell>
          <cell r="J671">
            <v>0</v>
          </cell>
          <cell r="K671">
            <v>0</v>
          </cell>
          <cell r="L671">
            <v>0</v>
          </cell>
          <cell r="M671">
            <v>0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R671">
            <v>-124.9431101999653</v>
          </cell>
          <cell r="S671">
            <v>0</v>
          </cell>
          <cell r="T671">
            <v>45.513371000000916</v>
          </cell>
          <cell r="U671">
            <v>-45.891884000000573</v>
          </cell>
          <cell r="V671">
            <v>-77.605765500000416</v>
          </cell>
          <cell r="W671">
            <v>-27.067586000001029</v>
          </cell>
          <cell r="X671">
            <v>0.86036700000113342</v>
          </cell>
          <cell r="Y671">
            <v>32.130413000000772</v>
          </cell>
          <cell r="Z671">
            <v>-66.491584999999759</v>
          </cell>
          <cell r="AA671">
            <v>7.8433440000007977</v>
          </cell>
          <cell r="AB671">
            <v>4.9932122999998683</v>
          </cell>
          <cell r="AC671">
            <v>0</v>
          </cell>
          <cell r="AD671">
            <v>0.77300299999842537</v>
          </cell>
          <cell r="AE671">
            <v>38.796255689958343</v>
          </cell>
          <cell r="AF671">
            <v>0</v>
          </cell>
          <cell r="AG671">
            <v>0</v>
          </cell>
          <cell r="AH671">
            <v>-3.1154347000010603</v>
          </cell>
          <cell r="AI671">
            <v>74.762859400001616</v>
          </cell>
          <cell r="AJ671">
            <v>-50.517505010000605</v>
          </cell>
          <cell r="AK671">
            <v>4.9084469999997964</v>
          </cell>
          <cell r="AL671">
            <v>60.344073999998727</v>
          </cell>
          <cell r="AM671">
            <v>0</v>
          </cell>
          <cell r="AN671">
            <v>0</v>
          </cell>
          <cell r="AO671">
            <v>-47.586185000000114</v>
          </cell>
          <cell r="AP671">
            <v>0</v>
          </cell>
          <cell r="AQ671">
            <v>0</v>
          </cell>
          <cell r="AR671">
            <v>-8.5813199999684002</v>
          </cell>
          <cell r="AS671">
            <v>0</v>
          </cell>
          <cell r="AT671">
            <v>0</v>
          </cell>
          <cell r="AU671">
            <v>0</v>
          </cell>
          <cell r="AV671">
            <v>-9.2860150000014983</v>
          </cell>
          <cell r="AW671">
            <v>0</v>
          </cell>
          <cell r="AX671">
            <v>0.70469500000035623</v>
          </cell>
          <cell r="AY671">
            <v>0</v>
          </cell>
          <cell r="AZ671">
            <v>0</v>
          </cell>
          <cell r="BA671">
            <v>0</v>
          </cell>
          <cell r="BB671">
            <v>0</v>
          </cell>
          <cell r="BC671">
            <v>0</v>
          </cell>
          <cell r="BD671">
            <v>0</v>
          </cell>
          <cell r="BE671">
            <v>20.587761000002502</v>
          </cell>
          <cell r="BF671">
            <v>0</v>
          </cell>
          <cell r="BG671">
            <v>0</v>
          </cell>
          <cell r="BH671">
            <v>0</v>
          </cell>
          <cell r="BI671">
            <v>0</v>
          </cell>
          <cell r="BJ671">
            <v>0</v>
          </cell>
          <cell r="BK671">
            <v>0.74153699999988021</v>
          </cell>
          <cell r="BL671">
            <v>19.723910000000615</v>
          </cell>
          <cell r="BM671">
            <v>0</v>
          </cell>
          <cell r="BN671">
            <v>0</v>
          </cell>
          <cell r="BO671">
            <v>0.12231400000018766</v>
          </cell>
          <cell r="BP671">
            <v>0</v>
          </cell>
          <cell r="BQ671">
            <v>0</v>
          </cell>
          <cell r="BR671">
            <v>0.27125399999204092</v>
          </cell>
          <cell r="BS671">
            <v>0</v>
          </cell>
          <cell r="BT671">
            <v>0</v>
          </cell>
          <cell r="BU671">
            <v>0</v>
          </cell>
          <cell r="BV671">
            <v>0</v>
          </cell>
          <cell r="BW671">
            <v>0</v>
          </cell>
          <cell r="BX671">
            <v>0.27125399999931687</v>
          </cell>
          <cell r="BY671">
            <v>0</v>
          </cell>
          <cell r="BZ671">
            <v>0</v>
          </cell>
          <cell r="CA671">
            <v>0</v>
          </cell>
          <cell r="CB671">
            <v>0</v>
          </cell>
          <cell r="CC671">
            <v>0</v>
          </cell>
          <cell r="CD671">
            <v>0</v>
          </cell>
          <cell r="CE671">
            <v>-5.3665139999939129</v>
          </cell>
          <cell r="CF671">
            <v>0</v>
          </cell>
          <cell r="CG671">
            <v>0</v>
          </cell>
          <cell r="CH671">
            <v>0</v>
          </cell>
          <cell r="CI671">
            <v>0</v>
          </cell>
          <cell r="CJ671">
            <v>0</v>
          </cell>
          <cell r="CK671">
            <v>0</v>
          </cell>
          <cell r="CL671">
            <v>-5.3665139999993698</v>
          </cell>
          <cell r="CM671">
            <v>0</v>
          </cell>
          <cell r="CN671">
            <v>0</v>
          </cell>
          <cell r="CO671">
            <v>0</v>
          </cell>
          <cell r="CP671">
            <v>0</v>
          </cell>
          <cell r="CQ671">
            <v>0</v>
          </cell>
          <cell r="CR671">
            <v>0</v>
          </cell>
          <cell r="CS671">
            <v>0</v>
          </cell>
          <cell r="CT671">
            <v>0</v>
          </cell>
          <cell r="CU671">
            <v>0</v>
          </cell>
          <cell r="CV671">
            <v>0</v>
          </cell>
          <cell r="CW671">
            <v>0</v>
          </cell>
          <cell r="CX671">
            <v>0</v>
          </cell>
          <cell r="CY671">
            <v>0</v>
          </cell>
          <cell r="CZ671">
            <v>0</v>
          </cell>
          <cell r="DA671">
            <v>0</v>
          </cell>
          <cell r="DB671">
            <v>0</v>
          </cell>
          <cell r="DC671">
            <v>0</v>
          </cell>
          <cell r="DD671">
            <v>0</v>
          </cell>
          <cell r="DE671">
            <v>0</v>
          </cell>
          <cell r="DF671">
            <v>0</v>
          </cell>
          <cell r="DG671">
            <v>0</v>
          </cell>
          <cell r="DH671">
            <v>0</v>
          </cell>
          <cell r="DI671">
            <v>0</v>
          </cell>
          <cell r="DJ671">
            <v>0</v>
          </cell>
          <cell r="DK671">
            <v>0</v>
          </cell>
          <cell r="DL671">
            <v>0</v>
          </cell>
          <cell r="DM671">
            <v>0</v>
          </cell>
          <cell r="DN671">
            <v>0</v>
          </cell>
          <cell r="DO671">
            <v>0</v>
          </cell>
          <cell r="DP671">
            <v>0</v>
          </cell>
          <cell r="DQ671">
            <v>0</v>
          </cell>
          <cell r="DR671">
            <v>0</v>
          </cell>
          <cell r="DS671">
            <v>0</v>
          </cell>
          <cell r="DT671">
            <v>0</v>
          </cell>
          <cell r="DU671">
            <v>0</v>
          </cell>
          <cell r="DV671">
            <v>0</v>
          </cell>
          <cell r="DW671">
            <v>0</v>
          </cell>
          <cell r="DX671">
            <v>0</v>
          </cell>
          <cell r="DY671">
            <v>0</v>
          </cell>
          <cell r="DZ671">
            <v>0</v>
          </cell>
          <cell r="EA671">
            <v>0</v>
          </cell>
          <cell r="EB671">
            <v>0</v>
          </cell>
          <cell r="EC671">
            <v>0</v>
          </cell>
          <cell r="ED671">
            <v>0</v>
          </cell>
        </row>
        <row r="672">
          <cell r="F672">
            <v>9.358653500003129</v>
          </cell>
          <cell r="G672">
            <v>5.3477993000014976</v>
          </cell>
          <cell r="H672">
            <v>-4.0108397000003606</v>
          </cell>
          <cell r="I672">
            <v>-12.032555499998125</v>
          </cell>
          <cell r="J672">
            <v>9.3586562000018603</v>
          </cell>
          <cell r="K672">
            <v>10.695562799999607</v>
          </cell>
          <cell r="L672">
            <v>9.3586093999983859</v>
          </cell>
          <cell r="M672">
            <v>-13.369483300000866</v>
          </cell>
          <cell r="N672">
            <v>-2.6738992999999027</v>
          </cell>
          <cell r="O672">
            <v>4.0108150000014575</v>
          </cell>
          <cell r="P672">
            <v>-10.695573000000877</v>
          </cell>
          <cell r="Q672">
            <v>16.043338499999663</v>
          </cell>
          <cell r="R672">
            <v>102.94485539998277</v>
          </cell>
          <cell r="S672">
            <v>-17.380290500001138</v>
          </cell>
          <cell r="T672">
            <v>9.3586137999991479</v>
          </cell>
          <cell r="U672">
            <v>-1.3369359999996959</v>
          </cell>
          <cell r="V672">
            <v>10.695559499999945</v>
          </cell>
          <cell r="W672">
            <v>5.3477974999987055</v>
          </cell>
          <cell r="X672">
            <v>12.032508600001165</v>
          </cell>
          <cell r="Y672">
            <v>12.032513800000743</v>
          </cell>
          <cell r="Z672">
            <v>-2.6738804999986314</v>
          </cell>
          <cell r="AA672">
            <v>44.119216199997027</v>
          </cell>
          <cell r="AB672">
            <v>17.3802969999997</v>
          </cell>
          <cell r="AC672">
            <v>-5.347785499998281</v>
          </cell>
          <cell r="AD672">
            <v>18.717241499998636</v>
          </cell>
          <cell r="AE672">
            <v>56.151770399999805</v>
          </cell>
          <cell r="AF672">
            <v>-10.695586699999694</v>
          </cell>
          <cell r="AG672">
            <v>-4.0108295999998518</v>
          </cell>
          <cell r="AH672">
            <v>1.336928299999272</v>
          </cell>
          <cell r="AI672">
            <v>20.054205799999181</v>
          </cell>
          <cell r="AJ672">
            <v>6.6847106999994139</v>
          </cell>
          <cell r="AK672">
            <v>1.6899997717700899E-5</v>
          </cell>
          <cell r="AL672">
            <v>1.3369646999999532</v>
          </cell>
          <cell r="AM672">
            <v>18.717251699999906</v>
          </cell>
          <cell r="AN672">
            <v>1.3369431999999506</v>
          </cell>
          <cell r="AO672">
            <v>9.3586770000001707</v>
          </cell>
          <cell r="AP672">
            <v>4.0108111999979883</v>
          </cell>
          <cell r="AQ672">
            <v>8.0216771999985212</v>
          </cell>
          <cell r="AR672">
            <v>53.477779399952851</v>
          </cell>
          <cell r="AS672">
            <v>2.6738803000007465</v>
          </cell>
          <cell r="AT672">
            <v>8.0216456999987713</v>
          </cell>
          <cell r="AU672">
            <v>1.7999991541728377E-6</v>
          </cell>
          <cell r="AV672">
            <v>-1.3369220999993559</v>
          </cell>
          <cell r="AW672">
            <v>-1.3369822000022396</v>
          </cell>
          <cell r="AX672">
            <v>14.7064137999987</v>
          </cell>
          <cell r="AY672">
            <v>10.695543399997405</v>
          </cell>
          <cell r="AZ672">
            <v>-5.3477775999999722</v>
          </cell>
          <cell r="BA672">
            <v>13.369470699999511</v>
          </cell>
          <cell r="BB672">
            <v>-5.347798499999044</v>
          </cell>
          <cell r="BC672">
            <v>17.380260800000542</v>
          </cell>
          <cell r="BD672">
            <v>4.3299998651491478E-5</v>
          </cell>
          <cell r="BE672">
            <v>54.814766599971335</v>
          </cell>
          <cell r="BF672">
            <v>4.0108297000006132</v>
          </cell>
          <cell r="BG672">
            <v>14.70640899999853</v>
          </cell>
          <cell r="BH672">
            <v>-5.3477830000010727</v>
          </cell>
          <cell r="BI672">
            <v>-2.6738829999994778</v>
          </cell>
          <cell r="BJ672">
            <v>16.043328300002031</v>
          </cell>
          <cell r="BK672">
            <v>-1.3369778000014776</v>
          </cell>
          <cell r="BL672">
            <v>9.3586364999973739</v>
          </cell>
          <cell r="BM672">
            <v>12.032493499998964</v>
          </cell>
          <cell r="BN672">
            <v>4.0108155000016268</v>
          </cell>
          <cell r="BO672">
            <v>4.0108437999988382</v>
          </cell>
          <cell r="BP672">
            <v>4.0108575000012934</v>
          </cell>
          <cell r="BQ672">
            <v>-4.0108034000004409</v>
          </cell>
          <cell r="BR672">
            <v>20.054091700003482</v>
          </cell>
          <cell r="BS672">
            <v>1.3369507999996131</v>
          </cell>
          <cell r="BT672">
            <v>8.0216368000001239</v>
          </cell>
          <cell r="BU672">
            <v>-2.6738903000004939</v>
          </cell>
          <cell r="BV672">
            <v>14.706412600000476</v>
          </cell>
          <cell r="BW672">
            <v>-1.3369487000018125</v>
          </cell>
          <cell r="BX672">
            <v>-4.010847500001546</v>
          </cell>
          <cell r="BY672">
            <v>2.6738733999991382</v>
          </cell>
          <cell r="BZ672">
            <v>1.3369323999977496</v>
          </cell>
          <cell r="CA672">
            <v>10.695556999999098</v>
          </cell>
          <cell r="CB672">
            <v>6.6847046000002592</v>
          </cell>
          <cell r="CC672">
            <v>-6.68471800000043</v>
          </cell>
          <cell r="CD672">
            <v>-10.695571400003246</v>
          </cell>
          <cell r="CE672">
            <v>-28.861756000085734</v>
          </cell>
          <cell r="CF672">
            <v>-46.900098499994783</v>
          </cell>
          <cell r="CG672">
            <v>32.469180199994298</v>
          </cell>
          <cell r="CH672">
            <v>3.6076434000060544</v>
          </cell>
          <cell r="CI672">
            <v>-39.684638999999152</v>
          </cell>
          <cell r="CJ672">
            <v>3.6076744000019971</v>
          </cell>
          <cell r="CK672">
            <v>-10.82308390000253</v>
          </cell>
          <cell r="CL672">
            <v>-7.2153939000054379</v>
          </cell>
          <cell r="CM672">
            <v>10.823083700001007</v>
          </cell>
          <cell r="CN672">
            <v>14.430783700001484</v>
          </cell>
          <cell r="CO672">
            <v>36.07691270000214</v>
          </cell>
          <cell r="CP672">
            <v>-25.253842099999019</v>
          </cell>
          <cell r="CQ672">
            <v>2.3299995518755168E-5</v>
          </cell>
          <cell r="CR672">
            <v>-21.645995599916205</v>
          </cell>
          <cell r="CS672">
            <v>10.823131600001943</v>
          </cell>
          <cell r="CT672">
            <v>-10.823097700005746</v>
          </cell>
          <cell r="CU672">
            <v>4.8000001697801054E-5</v>
          </cell>
          <cell r="CV672">
            <v>-3.6076515000022482</v>
          </cell>
          <cell r="CW672">
            <v>-10.823109999997541</v>
          </cell>
          <cell r="CX672">
            <v>18.03848179999477</v>
          </cell>
          <cell r="CY672">
            <v>1.6399993910454214E-5</v>
          </cell>
          <cell r="CZ672">
            <v>-3.6076606000060565</v>
          </cell>
          <cell r="DA672">
            <v>-21.646135399998457</v>
          </cell>
          <cell r="DB672">
            <v>3.6077132999998867</v>
          </cell>
          <cell r="DC672">
            <v>-7.2154063999987557</v>
          </cell>
          <cell r="DD672">
            <v>3.6076748999985284</v>
          </cell>
          <cell r="DE672">
            <v>0</v>
          </cell>
          <cell r="DF672">
            <v>0</v>
          </cell>
          <cell r="DG672">
            <v>0</v>
          </cell>
          <cell r="DH672">
            <v>0</v>
          </cell>
          <cell r="DI672">
            <v>0</v>
          </cell>
          <cell r="DJ672">
            <v>0</v>
          </cell>
          <cell r="DK672">
            <v>0</v>
          </cell>
          <cell r="DL672">
            <v>0</v>
          </cell>
          <cell r="DM672">
            <v>0</v>
          </cell>
          <cell r="DN672">
            <v>0</v>
          </cell>
          <cell r="DO672">
            <v>0</v>
          </cell>
          <cell r="DP672">
            <v>0</v>
          </cell>
          <cell r="DQ672">
            <v>0</v>
          </cell>
          <cell r="DR672">
            <v>0</v>
          </cell>
          <cell r="DS672">
            <v>0</v>
          </cell>
          <cell r="DT672">
            <v>0</v>
          </cell>
          <cell r="DU672">
            <v>0</v>
          </cell>
          <cell r="DV672">
            <v>0</v>
          </cell>
          <cell r="DW672">
            <v>0</v>
          </cell>
          <cell r="DX672">
            <v>0</v>
          </cell>
          <cell r="DY672">
            <v>0</v>
          </cell>
          <cell r="DZ672">
            <v>0</v>
          </cell>
          <cell r="EA672">
            <v>0</v>
          </cell>
          <cell r="EB672">
            <v>0</v>
          </cell>
          <cell r="EC672">
            <v>0</v>
          </cell>
          <cell r="ED672">
            <v>0</v>
          </cell>
        </row>
        <row r="673">
          <cell r="F673">
            <v>-10.695541500001127</v>
          </cell>
          <cell r="G673">
            <v>20.054233999999269</v>
          </cell>
          <cell r="H673">
            <v>1.3369169999969017</v>
          </cell>
          <cell r="I673">
            <v>2.6739139999990584</v>
          </cell>
          <cell r="J673">
            <v>-2.6739037999977882</v>
          </cell>
          <cell r="K673">
            <v>-5.3477764999988722</v>
          </cell>
          <cell r="L673">
            <v>3.0000046535860747E-7</v>
          </cell>
          <cell r="M673">
            <v>6.6847519999973883</v>
          </cell>
          <cell r="N673">
            <v>9.3585992000007536</v>
          </cell>
          <cell r="O673">
            <v>8.0217160000029253</v>
          </cell>
          <cell r="P673">
            <v>12.032513699999981</v>
          </cell>
          <cell r="Q673">
            <v>-6.6847420000012789</v>
          </cell>
          <cell r="R673">
            <v>-56.151666199992178</v>
          </cell>
          <cell r="S673">
            <v>17.380293499998515</v>
          </cell>
          <cell r="T673">
            <v>2.6000001525972039E-5</v>
          </cell>
          <cell r="U673">
            <v>2.6738449999975273</v>
          </cell>
          <cell r="V673">
            <v>-5.3477715000008175</v>
          </cell>
          <cell r="W673">
            <v>6.6847334999984014</v>
          </cell>
          <cell r="X673">
            <v>-8.0216700000000856</v>
          </cell>
          <cell r="Y673">
            <v>-5.3477536999998847</v>
          </cell>
          <cell r="Z673">
            <v>-2.6739005000017642</v>
          </cell>
          <cell r="AA673">
            <v>-45.456177500000194</v>
          </cell>
          <cell r="AB673">
            <v>-12.032509000000573</v>
          </cell>
          <cell r="AC673">
            <v>4.0108710000022256</v>
          </cell>
          <cell r="AD673">
            <v>-8.0216529999997874</v>
          </cell>
          <cell r="AE673">
            <v>-50.803856400045333</v>
          </cell>
          <cell r="AF673">
            <v>9.3585902000013448</v>
          </cell>
          <cell r="AG673">
            <v>-6.6847045000013168</v>
          </cell>
          <cell r="AH673">
            <v>9.3586412000004202</v>
          </cell>
          <cell r="AI673">
            <v>-13.369443899999169</v>
          </cell>
          <cell r="AJ673">
            <v>1.3369490000004589</v>
          </cell>
          <cell r="AK673">
            <v>-5.347790800000439</v>
          </cell>
          <cell r="AL673">
            <v>-5.3477368999992905</v>
          </cell>
          <cell r="AM673">
            <v>-2.6738911000029475</v>
          </cell>
          <cell r="AN673">
            <v>-5.3477571999974316</v>
          </cell>
          <cell r="AO673">
            <v>-14.706420499998785</v>
          </cell>
          <cell r="AP673">
            <v>-2.6738752999990538</v>
          </cell>
          <cell r="AQ673">
            <v>-14.706416599998192</v>
          </cell>
          <cell r="AR673">
            <v>-50.803971899993485</v>
          </cell>
          <cell r="AS673">
            <v>-1.3369668000013917</v>
          </cell>
          <cell r="AT673">
            <v>-16.043313999998645</v>
          </cell>
          <cell r="AU673">
            <v>-2.6738633000022674</v>
          </cell>
          <cell r="AV673">
            <v>-9.3586639000004652</v>
          </cell>
          <cell r="AW673">
            <v>5.3477881999970123</v>
          </cell>
          <cell r="AX673">
            <v>-2.6739345000005414</v>
          </cell>
          <cell r="AY673">
            <v>-9.3586133000007976</v>
          </cell>
          <cell r="AZ673">
            <v>12.03250879999905</v>
          </cell>
          <cell r="BA673">
            <v>-5.3477723000032711</v>
          </cell>
          <cell r="BB673">
            <v>-1.3369495000006282</v>
          </cell>
          <cell r="BC673">
            <v>-6.6847194999972999</v>
          </cell>
          <cell r="BD673">
            <v>-13.369471800000611</v>
          </cell>
          <cell r="BE673">
            <v>-28.075855500035686</v>
          </cell>
          <cell r="BF673">
            <v>4.0108403999984148</v>
          </cell>
          <cell r="BG673">
            <v>-2.6739216000005399</v>
          </cell>
          <cell r="BH673">
            <v>-4.0108253999969747</v>
          </cell>
          <cell r="BI673">
            <v>-8.0216947999997501</v>
          </cell>
          <cell r="BJ673">
            <v>-1.3369448999983433</v>
          </cell>
          <cell r="BK673">
            <v>-2.6738576000007015</v>
          </cell>
          <cell r="BL673">
            <v>-1.3369562000007136</v>
          </cell>
          <cell r="BM673">
            <v>-8.0216465000012249</v>
          </cell>
          <cell r="BN673">
            <v>1.3369628000000375</v>
          </cell>
          <cell r="BO673">
            <v>9.3586088000010932</v>
          </cell>
          <cell r="BP673">
            <v>-9.3586365000010119</v>
          </cell>
          <cell r="BQ673">
            <v>-5.3477839999977732</v>
          </cell>
          <cell r="BR673">
            <v>25.401912000030279</v>
          </cell>
          <cell r="BS673">
            <v>13.369426799999928</v>
          </cell>
          <cell r="BT673">
            <v>6.6847362000007706</v>
          </cell>
          <cell r="BU673">
            <v>-9.3586155000011786</v>
          </cell>
          <cell r="BV673">
            <v>8.0216622999996616</v>
          </cell>
          <cell r="BW673">
            <v>4.0108224999985396</v>
          </cell>
          <cell r="BX673">
            <v>-1.3369332000002032</v>
          </cell>
          <cell r="BY673">
            <v>-10.695575499999904</v>
          </cell>
          <cell r="BZ673">
            <v>1.3369516999991902</v>
          </cell>
          <cell r="CA673">
            <v>2.6738900000000285</v>
          </cell>
          <cell r="CB673">
            <v>4.0108505000025616</v>
          </cell>
          <cell r="CC673">
            <v>2.6738886999992246</v>
          </cell>
          <cell r="CD673">
            <v>4.0108074999989185</v>
          </cell>
          <cell r="CE673">
            <v>-25.253724399837665</v>
          </cell>
          <cell r="CF673">
            <v>21.646251500002109</v>
          </cell>
          <cell r="CG673">
            <v>-3.0900002457201481E-5</v>
          </cell>
          <cell r="CH673">
            <v>28.86156420000043</v>
          </cell>
          <cell r="CI673">
            <v>10.823100200002955</v>
          </cell>
          <cell r="CJ673">
            <v>14.430761700001312</v>
          </cell>
          <cell r="CK673">
            <v>-21.646129499997187</v>
          </cell>
          <cell r="CL673">
            <v>-68.546173499998986</v>
          </cell>
          <cell r="CM673">
            <v>-25.253845600003842</v>
          </cell>
          <cell r="CN673">
            <v>3.6077140000052168</v>
          </cell>
          <cell r="CO673">
            <v>-10.823067800003628</v>
          </cell>
          <cell r="CP673">
            <v>10.823047199999564</v>
          </cell>
          <cell r="CQ673">
            <v>10.823084099996777</v>
          </cell>
          <cell r="CR673">
            <v>-39.684616299928166</v>
          </cell>
          <cell r="CS673">
            <v>-3.6077128999968409</v>
          </cell>
          <cell r="CT673">
            <v>-28.861531000002287</v>
          </cell>
          <cell r="CU673">
            <v>5.7999997807200998E-5</v>
          </cell>
          <cell r="CV673">
            <v>3.6076925000015763</v>
          </cell>
          <cell r="CW673">
            <v>-3.607691999997769</v>
          </cell>
          <cell r="CX673">
            <v>-18.038468400001875</v>
          </cell>
          <cell r="CY673">
            <v>14.430750300001819</v>
          </cell>
          <cell r="CZ673">
            <v>-3.6077382000003126</v>
          </cell>
          <cell r="DA673">
            <v>-32.46924399999989</v>
          </cell>
          <cell r="DB673">
            <v>-10.823071300001175</v>
          </cell>
          <cell r="DC673">
            <v>18.038465900004667</v>
          </cell>
          <cell r="DD673">
            <v>25.253874800000631</v>
          </cell>
          <cell r="DE673">
            <v>0</v>
          </cell>
          <cell r="DF673">
            <v>0</v>
          </cell>
          <cell r="DG673">
            <v>0</v>
          </cell>
          <cell r="DH673">
            <v>0</v>
          </cell>
          <cell r="DI673">
            <v>0</v>
          </cell>
          <cell r="DJ673">
            <v>0</v>
          </cell>
          <cell r="DK673">
            <v>0</v>
          </cell>
          <cell r="DL673">
            <v>0</v>
          </cell>
          <cell r="DM673">
            <v>0</v>
          </cell>
          <cell r="DN673">
            <v>0</v>
          </cell>
          <cell r="DO673">
            <v>0</v>
          </cell>
          <cell r="DP673">
            <v>0</v>
          </cell>
          <cell r="DQ673">
            <v>0</v>
          </cell>
          <cell r="DR673">
            <v>0</v>
          </cell>
          <cell r="DS673">
            <v>0</v>
          </cell>
          <cell r="DT673">
            <v>0</v>
          </cell>
          <cell r="DU673">
            <v>0</v>
          </cell>
          <cell r="DV673">
            <v>0</v>
          </cell>
          <cell r="DW673">
            <v>0</v>
          </cell>
          <cell r="DX673">
            <v>0</v>
          </cell>
          <cell r="DY673">
            <v>0</v>
          </cell>
          <cell r="DZ673">
            <v>0</v>
          </cell>
          <cell r="EA673">
            <v>0</v>
          </cell>
          <cell r="EB673">
            <v>0</v>
          </cell>
          <cell r="EC673">
            <v>0</v>
          </cell>
          <cell r="ED673">
            <v>0</v>
          </cell>
        </row>
        <row r="674">
          <cell r="F674">
            <v>7.5045938999974169</v>
          </cell>
          <cell r="G674">
            <v>4.2883633000001282</v>
          </cell>
          <cell r="H674">
            <v>-2.144163999997545</v>
          </cell>
          <cell r="I674">
            <v>-8.5767207999997481</v>
          </cell>
          <cell r="J674">
            <v>12.865076099998987</v>
          </cell>
          <cell r="K674">
            <v>6.4325380999998742</v>
          </cell>
          <cell r="L674">
            <v>8.5767182999989018</v>
          </cell>
          <cell r="M674">
            <v>-12.865056900000127</v>
          </cell>
          <cell r="N674">
            <v>1.5300000086426735E-5</v>
          </cell>
          <cell r="O674">
            <v>5.3604322999999567</v>
          </cell>
          <cell r="P674">
            <v>-8.576699400000507</v>
          </cell>
          <cell r="Q674">
            <v>12.865089999999327</v>
          </cell>
          <cell r="R674">
            <v>146.87620090000564</v>
          </cell>
          <cell r="S674">
            <v>-13.93711600000097</v>
          </cell>
          <cell r="T674">
            <v>7.504627199999959</v>
          </cell>
          <cell r="U674">
            <v>-2.1441685999998299</v>
          </cell>
          <cell r="V674">
            <v>8.5767366000000038</v>
          </cell>
          <cell r="W674">
            <v>5.3604553000004671</v>
          </cell>
          <cell r="X674">
            <v>10.720895100001144</v>
          </cell>
          <cell r="Y674">
            <v>10.720873199999915</v>
          </cell>
          <cell r="Z674">
            <v>-3.2162640999995347</v>
          </cell>
          <cell r="AA674">
            <v>98.632134699999369</v>
          </cell>
          <cell r="AB674">
            <v>13.937153000002581</v>
          </cell>
          <cell r="AC674">
            <v>-4.288356199998816</v>
          </cell>
          <cell r="AD674">
            <v>15.009230699997715</v>
          </cell>
          <cell r="AE674">
            <v>51.460218999971403</v>
          </cell>
          <cell r="AF674">
            <v>-8.5767120000018622</v>
          </cell>
          <cell r="AG674">
            <v>-3.2162699999989854</v>
          </cell>
          <cell r="AH674">
            <v>1.0721035999995365</v>
          </cell>
          <cell r="AI674">
            <v>16.081321499999831</v>
          </cell>
          <cell r="AJ674">
            <v>11.792975600001228</v>
          </cell>
          <cell r="AK674">
            <v>2.0299999960116111E-5</v>
          </cell>
          <cell r="AL674">
            <v>1.0720860000001267</v>
          </cell>
          <cell r="AM674">
            <v>12.865058299999873</v>
          </cell>
          <cell r="AN674">
            <v>2.1441500000000815</v>
          </cell>
          <cell r="AO674">
            <v>8.5767152999978862</v>
          </cell>
          <cell r="AP674">
            <v>3.2162602999997034</v>
          </cell>
          <cell r="AQ674">
            <v>6.4325100999994902</v>
          </cell>
          <cell r="AR674">
            <v>43.95563419998507</v>
          </cell>
          <cell r="AS674">
            <v>2.1441777000000002</v>
          </cell>
          <cell r="AT674">
            <v>6.4325308999996196</v>
          </cell>
          <cell r="AU674">
            <v>-5.6999997468665242E-6</v>
          </cell>
          <cell r="AV674">
            <v>1.1500000255182385E-5</v>
          </cell>
          <cell r="AW674">
            <v>-2.1441719000013109</v>
          </cell>
          <cell r="AX674">
            <v>11.79298590000144</v>
          </cell>
          <cell r="AY674">
            <v>9.6488033999994514</v>
          </cell>
          <cell r="AZ674">
            <v>-3.2162766999990708</v>
          </cell>
          <cell r="BA674">
            <v>10.720889299998817</v>
          </cell>
          <cell r="BB674">
            <v>-5.3604509000033431</v>
          </cell>
          <cell r="BC674">
            <v>13.937139300000126</v>
          </cell>
          <cell r="BD674">
            <v>1.3999997463542968E-6</v>
          </cell>
          <cell r="BE674">
            <v>46.099827100028051</v>
          </cell>
          <cell r="BF674">
            <v>3.2162791000009747</v>
          </cell>
          <cell r="BG674">
            <v>11.792961600000126</v>
          </cell>
          <cell r="BH674">
            <v>-4.2883339999971213</v>
          </cell>
          <cell r="BI674">
            <v>-2.1441777000000002</v>
          </cell>
          <cell r="BJ674">
            <v>13.937141000000338</v>
          </cell>
          <cell r="BK674">
            <v>-2.1441647999999986</v>
          </cell>
          <cell r="BL674">
            <v>7.5046167999989848</v>
          </cell>
          <cell r="BM674">
            <v>9.6488081000006787</v>
          </cell>
          <cell r="BN674">
            <v>3.2162872999997489</v>
          </cell>
          <cell r="BO674">
            <v>5.3604421999989427</v>
          </cell>
          <cell r="BP674">
            <v>3.21625800000038</v>
          </cell>
          <cell r="BQ674">
            <v>-3.2162905000004685</v>
          </cell>
          <cell r="BR674">
            <v>17.153382599964971</v>
          </cell>
          <cell r="BS674">
            <v>1.0721107999997912</v>
          </cell>
          <cell r="BT674">
            <v>6.4325246999997034</v>
          </cell>
          <cell r="BU674">
            <v>-3.2162767999998323</v>
          </cell>
          <cell r="BV674">
            <v>12.865058500001396</v>
          </cell>
          <cell r="BW674">
            <v>-1.0720976000011433</v>
          </cell>
          <cell r="BX674">
            <v>-4.2883459999993647</v>
          </cell>
          <cell r="BY674">
            <v>2.1441782999991119</v>
          </cell>
          <cell r="BZ674">
            <v>1.0720834999992803</v>
          </cell>
          <cell r="CA674">
            <v>9.6487958999987313</v>
          </cell>
          <cell r="CB674">
            <v>6.4325217999976303</v>
          </cell>
          <cell r="CC674">
            <v>-5.3604532000008476</v>
          </cell>
          <cell r="CD674">
            <v>-8.5767173000022012</v>
          </cell>
          <cell r="CE674">
            <v>-6.4325554000388365</v>
          </cell>
          <cell r="CF674">
            <v>-13.937160700003005</v>
          </cell>
          <cell r="CG674">
            <v>9.6487937000001693</v>
          </cell>
          <cell r="CH674">
            <v>1.0720797000012681</v>
          </cell>
          <cell r="CI674">
            <v>-10.72087399999873</v>
          </cell>
          <cell r="CJ674">
            <v>-8.0000063462648541E-7</v>
          </cell>
          <cell r="CK674">
            <v>-3.2162607000009302</v>
          </cell>
          <cell r="CL674">
            <v>-3.2162692999991123</v>
          </cell>
          <cell r="CM674">
            <v>3.2162623000003805</v>
          </cell>
          <cell r="CN674">
            <v>7.5046230000007199</v>
          </cell>
          <cell r="CO674">
            <v>10.720859099998052</v>
          </cell>
          <cell r="CP674">
            <v>-7.5046129999991535</v>
          </cell>
          <cell r="CQ674">
            <v>5.3000003390479833E-6</v>
          </cell>
          <cell r="CR674">
            <v>-6.4324997999938205</v>
          </cell>
          <cell r="CS674">
            <v>3.2162864000001719</v>
          </cell>
          <cell r="CT674">
            <v>-3.2162702999994508</v>
          </cell>
          <cell r="CU674">
            <v>2.6999987312592566E-6</v>
          </cell>
          <cell r="CV674">
            <v>-1.072084100000211</v>
          </cell>
          <cell r="CW674">
            <v>-3.2162645999997039</v>
          </cell>
          <cell r="CX674">
            <v>4.288356199998816</v>
          </cell>
          <cell r="CY674">
            <v>1.0720935999997891</v>
          </cell>
          <cell r="CZ674">
            <v>-1.0720848000000842</v>
          </cell>
          <cell r="DA674">
            <v>-6.4325391000002128</v>
          </cell>
          <cell r="DB674">
            <v>1.0720866999999998</v>
          </cell>
          <cell r="DC674">
            <v>-2.1441696000001684</v>
          </cell>
          <cell r="DD674">
            <v>1.0720871000012266</v>
          </cell>
          <cell r="DE674">
            <v>0</v>
          </cell>
          <cell r="DF674">
            <v>0</v>
          </cell>
          <cell r="DG674">
            <v>0</v>
          </cell>
          <cell r="DH674">
            <v>0</v>
          </cell>
          <cell r="DI674">
            <v>0</v>
          </cell>
          <cell r="DJ674">
            <v>0</v>
          </cell>
          <cell r="DK674">
            <v>0</v>
          </cell>
          <cell r="DL674">
            <v>0</v>
          </cell>
          <cell r="DM674">
            <v>0</v>
          </cell>
          <cell r="DN674">
            <v>0</v>
          </cell>
          <cell r="DO674">
            <v>0</v>
          </cell>
          <cell r="DP674">
            <v>0</v>
          </cell>
          <cell r="DQ674">
            <v>0</v>
          </cell>
          <cell r="DR674">
            <v>0</v>
          </cell>
          <cell r="DS674">
            <v>0</v>
          </cell>
          <cell r="DT674">
            <v>0</v>
          </cell>
          <cell r="DU674">
            <v>0</v>
          </cell>
          <cell r="DV674">
            <v>0</v>
          </cell>
          <cell r="DW674">
            <v>0</v>
          </cell>
          <cell r="DX674">
            <v>0</v>
          </cell>
          <cell r="DY674">
            <v>0</v>
          </cell>
          <cell r="DZ674">
            <v>0</v>
          </cell>
          <cell r="EA674">
            <v>0</v>
          </cell>
          <cell r="EB674">
            <v>0</v>
          </cell>
          <cell r="EC674">
            <v>0</v>
          </cell>
          <cell r="ED674">
            <v>0</v>
          </cell>
        </row>
        <row r="675">
          <cell r="F675">
            <v>-8.5767100000011851</v>
          </cell>
          <cell r="G675">
            <v>16.081330099999832</v>
          </cell>
          <cell r="H675">
            <v>3.2162724000008893</v>
          </cell>
          <cell r="I675">
            <v>1.0721137000000454</v>
          </cell>
          <cell r="J675">
            <v>-6.432541800000763</v>
          </cell>
          <cell r="K675">
            <v>-4.2883593999995355</v>
          </cell>
          <cell r="L675">
            <v>2.0399998902576044E-5</v>
          </cell>
          <cell r="M675">
            <v>5.3604435000015656</v>
          </cell>
          <cell r="N675">
            <v>5.360430599999745</v>
          </cell>
          <cell r="O675">
            <v>7.5046192000008887</v>
          </cell>
          <cell r="P675">
            <v>9.6488078000002133</v>
          </cell>
          <cell r="Q675">
            <v>-5.3604506000010588</v>
          </cell>
          <cell r="R675">
            <v>-105.06462139994255</v>
          </cell>
          <cell r="S675">
            <v>13.937154200000805</v>
          </cell>
          <cell r="T675">
            <v>-2.13999992411118E-5</v>
          </cell>
          <cell r="U675">
            <v>1.0720823999999993</v>
          </cell>
          <cell r="V675">
            <v>-4.2883335999995325</v>
          </cell>
          <cell r="W675">
            <v>3.2162767000008898</v>
          </cell>
          <cell r="X675">
            <v>-10.720855600000505</v>
          </cell>
          <cell r="Y675">
            <v>-4.2883449000000837</v>
          </cell>
          <cell r="Z675">
            <v>-2.1441936999999598</v>
          </cell>
          <cell r="AA675">
            <v>-90.055427599998438</v>
          </cell>
          <cell r="AB675">
            <v>-8.5767161000003398</v>
          </cell>
          <cell r="AC675">
            <v>3.2162717000010161</v>
          </cell>
          <cell r="AD675">
            <v>-6.4325134999999136</v>
          </cell>
          <cell r="AE675">
            <v>-45.02764639997622</v>
          </cell>
          <cell r="AF675">
            <v>7.5046189999993658</v>
          </cell>
          <cell r="AG675">
            <v>-5.3604416000016499</v>
          </cell>
          <cell r="AH675">
            <v>6.4325079999998707</v>
          </cell>
          <cell r="AI675">
            <v>-11.792966400000296</v>
          </cell>
          <cell r="AJ675">
            <v>1.4200000805431046E-5</v>
          </cell>
          <cell r="AK675">
            <v>-2.144175900000846</v>
          </cell>
          <cell r="AL675">
            <v>-5.3604315000011411</v>
          </cell>
          <cell r="AM675">
            <v>-2.1441668999996182</v>
          </cell>
          <cell r="AN675">
            <v>-6.4325186000005488</v>
          </cell>
          <cell r="AO675">
            <v>-11.792954099999406</v>
          </cell>
          <cell r="AP675">
            <v>-2.1441513999998278</v>
          </cell>
          <cell r="AQ675">
            <v>-11.792981200000213</v>
          </cell>
          <cell r="AR675">
            <v>-36.450968800025294</v>
          </cell>
          <cell r="AS675">
            <v>-1.072070199999871</v>
          </cell>
          <cell r="AT675">
            <v>-12.865044300000591</v>
          </cell>
          <cell r="AU675">
            <v>-2.1441779000015231</v>
          </cell>
          <cell r="AV675">
            <v>-4.2883374999983062</v>
          </cell>
          <cell r="AW675">
            <v>4.2883441999983916</v>
          </cell>
          <cell r="AX675">
            <v>-1.0721010999986902</v>
          </cell>
          <cell r="AY675">
            <v>-7.5045896999999968</v>
          </cell>
          <cell r="AZ675">
            <v>9.6487880999993649</v>
          </cell>
          <cell r="BA675">
            <v>-4.2883383999997022</v>
          </cell>
          <cell r="BB675">
            <v>-1.0720971999999165</v>
          </cell>
          <cell r="BC675">
            <v>-5.3604550000000017</v>
          </cell>
          <cell r="BD675">
            <v>-10.720889800000805</v>
          </cell>
          <cell r="BE675">
            <v>-20.369669200008502</v>
          </cell>
          <cell r="BF675">
            <v>3.2162606999991112</v>
          </cell>
          <cell r="BG675">
            <v>-2.1441799000003812</v>
          </cell>
          <cell r="BH675">
            <v>-3.2162656999989849</v>
          </cell>
          <cell r="BI675">
            <v>-7.5046215999991546</v>
          </cell>
          <cell r="BJ675">
            <v>1.0720716999985598</v>
          </cell>
          <cell r="BK675">
            <v>1.1699999959091656E-5</v>
          </cell>
          <cell r="BL675">
            <v>-2.1441689000002953</v>
          </cell>
          <cell r="BM675">
            <v>-6.4325250000001688</v>
          </cell>
          <cell r="BN675">
            <v>1.0720803000003798</v>
          </cell>
          <cell r="BO675">
            <v>7.5046204000009311</v>
          </cell>
          <cell r="BP675">
            <v>-7.5046165000003384</v>
          </cell>
          <cell r="BQ675">
            <v>-4.2883363999990252</v>
          </cell>
          <cell r="BR675">
            <v>12.865074300032575</v>
          </cell>
          <cell r="BS675">
            <v>10.72086390000004</v>
          </cell>
          <cell r="BT675">
            <v>5.3604474000003393</v>
          </cell>
          <cell r="BU675">
            <v>-8.5766968999996607</v>
          </cell>
          <cell r="BV675">
            <v>5.3604391999997461</v>
          </cell>
          <cell r="BW675">
            <v>-1.0721092999992834</v>
          </cell>
          <cell r="BX675">
            <v>-2.1441661000008025</v>
          </cell>
          <cell r="BY675">
            <v>-8.5766987000006338</v>
          </cell>
          <cell r="BZ675">
            <v>1.072099299999536</v>
          </cell>
          <cell r="CA675">
            <v>2.1441751999991538</v>
          </cell>
          <cell r="CB675">
            <v>3.2162595999998302</v>
          </cell>
          <cell r="CC675">
            <v>2.1441894999989017</v>
          </cell>
          <cell r="CD675">
            <v>3.2162712000008469</v>
          </cell>
          <cell r="CE675">
            <v>-4.2883420999860391</v>
          </cell>
          <cell r="CF675">
            <v>6.4325079999998707</v>
          </cell>
          <cell r="CG675">
            <v>0</v>
          </cell>
          <cell r="CH675">
            <v>8.5767104000005929</v>
          </cell>
          <cell r="CI675">
            <v>3.216274299998986</v>
          </cell>
          <cell r="CJ675">
            <v>3.2162745999994513</v>
          </cell>
          <cell r="CK675">
            <v>-3.2162643000010576</v>
          </cell>
          <cell r="CL675">
            <v>-20.369684799999959</v>
          </cell>
          <cell r="CM675">
            <v>-7.5046258000002126</v>
          </cell>
          <cell r="CN675">
            <v>2.1441840000006778</v>
          </cell>
          <cell r="CO675">
            <v>-3.21624939999856</v>
          </cell>
          <cell r="CP675">
            <v>3.2162633999996615</v>
          </cell>
          <cell r="CQ675">
            <v>3.2162674999999581</v>
          </cell>
          <cell r="CR675">
            <v>-13.937103399977786</v>
          </cell>
          <cell r="CS675">
            <v>-1.072086299998773</v>
          </cell>
          <cell r="CT675">
            <v>-8.5767202999995789</v>
          </cell>
          <cell r="CU675">
            <v>2.0000001313746907E-5</v>
          </cell>
          <cell r="CV675">
            <v>-2.9999864636920393E-7</v>
          </cell>
          <cell r="CW675">
            <v>-3.2162638999998308</v>
          </cell>
          <cell r="CX675">
            <v>-5.3604409999989002</v>
          </cell>
          <cell r="CY675">
            <v>4.2883532999985619</v>
          </cell>
          <cell r="CZ675">
            <v>6.3000006775837392E-6</v>
          </cell>
          <cell r="DA675">
            <v>-9.6487863000002108</v>
          </cell>
          <cell r="DB675">
            <v>-3.2162456999994902</v>
          </cell>
          <cell r="DC675">
            <v>5.3604396999999153</v>
          </cell>
          <cell r="DD675">
            <v>7.5046210999989853</v>
          </cell>
          <cell r="DE675">
            <v>0</v>
          </cell>
          <cell r="DF675">
            <v>0</v>
          </cell>
          <cell r="DG675">
            <v>0</v>
          </cell>
          <cell r="DH675">
            <v>0</v>
          </cell>
          <cell r="DI675">
            <v>0</v>
          </cell>
          <cell r="DJ675">
            <v>0</v>
          </cell>
          <cell r="DK675">
            <v>0</v>
          </cell>
          <cell r="DL675">
            <v>0</v>
          </cell>
          <cell r="DM675">
            <v>0</v>
          </cell>
          <cell r="DN675">
            <v>0</v>
          </cell>
          <cell r="DO675">
            <v>0</v>
          </cell>
          <cell r="DP675">
            <v>0</v>
          </cell>
          <cell r="DQ675">
            <v>0</v>
          </cell>
          <cell r="DR675">
            <v>0</v>
          </cell>
          <cell r="DS675">
            <v>0</v>
          </cell>
          <cell r="DT675">
            <v>0</v>
          </cell>
          <cell r="DU675">
            <v>0</v>
          </cell>
          <cell r="DV675">
            <v>0</v>
          </cell>
          <cell r="DW675">
            <v>0</v>
          </cell>
          <cell r="DX675">
            <v>0</v>
          </cell>
          <cell r="DY675">
            <v>0</v>
          </cell>
          <cell r="DZ675">
            <v>0</v>
          </cell>
          <cell r="EA675">
            <v>0</v>
          </cell>
          <cell r="EB675">
            <v>0</v>
          </cell>
          <cell r="EC675">
            <v>0</v>
          </cell>
          <cell r="ED675">
            <v>0</v>
          </cell>
        </row>
        <row r="676">
          <cell r="F676">
            <v>0</v>
          </cell>
          <cell r="G676">
            <v>0</v>
          </cell>
          <cell r="H676">
            <v>0</v>
          </cell>
          <cell r="I676">
            <v>0</v>
          </cell>
          <cell r="J676">
            <v>0</v>
          </cell>
          <cell r="K676">
            <v>0</v>
          </cell>
          <cell r="L676">
            <v>0</v>
          </cell>
          <cell r="M676">
            <v>0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  <cell r="X676">
            <v>0</v>
          </cell>
          <cell r="Y676">
            <v>0</v>
          </cell>
          <cell r="Z676">
            <v>0</v>
          </cell>
          <cell r="AA676">
            <v>0</v>
          </cell>
          <cell r="AB676">
            <v>0</v>
          </cell>
          <cell r="AC676">
            <v>0</v>
          </cell>
          <cell r="AD676">
            <v>0</v>
          </cell>
          <cell r="AE676">
            <v>0</v>
          </cell>
          <cell r="AF676">
            <v>0</v>
          </cell>
          <cell r="AG676">
            <v>0</v>
          </cell>
          <cell r="AH676">
            <v>0</v>
          </cell>
          <cell r="AI676">
            <v>0</v>
          </cell>
          <cell r="AJ676">
            <v>0</v>
          </cell>
          <cell r="AK676">
            <v>0</v>
          </cell>
          <cell r="AL676">
            <v>0</v>
          </cell>
          <cell r="AM676">
            <v>0</v>
          </cell>
          <cell r="AN676">
            <v>0</v>
          </cell>
          <cell r="AO676">
            <v>0</v>
          </cell>
          <cell r="AP676">
            <v>0</v>
          </cell>
          <cell r="AQ676">
            <v>0</v>
          </cell>
          <cell r="AR676">
            <v>0</v>
          </cell>
          <cell r="AS676">
            <v>0</v>
          </cell>
          <cell r="AT676">
            <v>0</v>
          </cell>
          <cell r="AU676">
            <v>0</v>
          </cell>
          <cell r="AV676">
            <v>0</v>
          </cell>
          <cell r="AW676">
            <v>0</v>
          </cell>
          <cell r="AX676">
            <v>0</v>
          </cell>
          <cell r="AY676">
            <v>0</v>
          </cell>
          <cell r="AZ676">
            <v>0</v>
          </cell>
          <cell r="BA676">
            <v>0</v>
          </cell>
          <cell r="BB676">
            <v>0</v>
          </cell>
          <cell r="BC676">
            <v>0</v>
          </cell>
          <cell r="BD676">
            <v>0</v>
          </cell>
          <cell r="BE676">
            <v>0</v>
          </cell>
          <cell r="BF676">
            <v>0</v>
          </cell>
          <cell r="BG676">
            <v>0</v>
          </cell>
          <cell r="BH676">
            <v>0</v>
          </cell>
          <cell r="BI676">
            <v>0</v>
          </cell>
          <cell r="BJ676">
            <v>0</v>
          </cell>
          <cell r="BK676">
            <v>0</v>
          </cell>
          <cell r="BL676">
            <v>0</v>
          </cell>
          <cell r="BM676">
            <v>0</v>
          </cell>
          <cell r="BN676">
            <v>0</v>
          </cell>
          <cell r="BO676">
            <v>0</v>
          </cell>
          <cell r="BP676">
            <v>0</v>
          </cell>
          <cell r="BQ676">
            <v>0</v>
          </cell>
          <cell r="BR676">
            <v>0</v>
          </cell>
          <cell r="BS676">
            <v>0</v>
          </cell>
          <cell r="BT676">
            <v>0</v>
          </cell>
          <cell r="BU676">
            <v>0</v>
          </cell>
          <cell r="BV676">
            <v>0</v>
          </cell>
          <cell r="BW676">
            <v>0</v>
          </cell>
          <cell r="BX676">
            <v>0</v>
          </cell>
          <cell r="BY676">
            <v>0</v>
          </cell>
          <cell r="BZ676">
            <v>0</v>
          </cell>
          <cell r="CA676">
            <v>0</v>
          </cell>
          <cell r="CB676">
            <v>0</v>
          </cell>
          <cell r="CC676">
            <v>0</v>
          </cell>
          <cell r="CD676">
            <v>0</v>
          </cell>
          <cell r="CE676">
            <v>0</v>
          </cell>
          <cell r="CF676">
            <v>0</v>
          </cell>
          <cell r="CG676">
            <v>0</v>
          </cell>
          <cell r="CH676">
            <v>0</v>
          </cell>
          <cell r="CI676">
            <v>0</v>
          </cell>
          <cell r="CJ676">
            <v>0</v>
          </cell>
          <cell r="CK676">
            <v>0</v>
          </cell>
          <cell r="CL676">
            <v>0</v>
          </cell>
          <cell r="CM676">
            <v>0</v>
          </cell>
          <cell r="CN676">
            <v>0</v>
          </cell>
          <cell r="CO676">
            <v>0</v>
          </cell>
          <cell r="CP676">
            <v>0</v>
          </cell>
          <cell r="CQ676">
            <v>0</v>
          </cell>
          <cell r="CR676">
            <v>0</v>
          </cell>
          <cell r="CS676">
            <v>0</v>
          </cell>
          <cell r="CT676">
            <v>0</v>
          </cell>
          <cell r="CU676">
            <v>0</v>
          </cell>
          <cell r="CV676">
            <v>0</v>
          </cell>
          <cell r="CW676">
            <v>0</v>
          </cell>
          <cell r="CX676">
            <v>0</v>
          </cell>
          <cell r="CY676">
            <v>0</v>
          </cell>
          <cell r="CZ676">
            <v>0</v>
          </cell>
          <cell r="DA676">
            <v>0</v>
          </cell>
          <cell r="DB676">
            <v>0</v>
          </cell>
          <cell r="DC676">
            <v>0</v>
          </cell>
          <cell r="DD676">
            <v>0</v>
          </cell>
          <cell r="DE676">
            <v>0</v>
          </cell>
          <cell r="DF676">
            <v>0</v>
          </cell>
          <cell r="DG676">
            <v>0</v>
          </cell>
          <cell r="DH676">
            <v>0</v>
          </cell>
          <cell r="DI676">
            <v>0</v>
          </cell>
          <cell r="DJ676">
            <v>0</v>
          </cell>
          <cell r="DK676">
            <v>0</v>
          </cell>
          <cell r="DL676">
            <v>0</v>
          </cell>
          <cell r="DM676">
            <v>0</v>
          </cell>
          <cell r="DN676">
            <v>0</v>
          </cell>
          <cell r="DO676">
            <v>0</v>
          </cell>
          <cell r="DP676">
            <v>0</v>
          </cell>
          <cell r="DQ676">
            <v>0</v>
          </cell>
          <cell r="DR676">
            <v>0</v>
          </cell>
          <cell r="DS676">
            <v>0</v>
          </cell>
          <cell r="DT676">
            <v>0</v>
          </cell>
          <cell r="DU676">
            <v>0</v>
          </cell>
          <cell r="DV676">
            <v>0</v>
          </cell>
          <cell r="DW676">
            <v>0</v>
          </cell>
          <cell r="DX676">
            <v>0</v>
          </cell>
          <cell r="DY676">
            <v>0</v>
          </cell>
          <cell r="DZ676">
            <v>0</v>
          </cell>
          <cell r="EA676">
            <v>0</v>
          </cell>
          <cell r="EB676">
            <v>0</v>
          </cell>
          <cell r="EC676">
            <v>0</v>
          </cell>
          <cell r="ED676">
            <v>0</v>
          </cell>
        </row>
        <row r="677">
          <cell r="F677">
            <v>0</v>
          </cell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0</v>
          </cell>
          <cell r="AE677">
            <v>0</v>
          </cell>
          <cell r="AF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  <cell r="AK677">
            <v>0</v>
          </cell>
          <cell r="AL677">
            <v>0</v>
          </cell>
          <cell r="AM677">
            <v>0</v>
          </cell>
          <cell r="AN677">
            <v>0</v>
          </cell>
          <cell r="AO677">
            <v>0</v>
          </cell>
          <cell r="AP677">
            <v>0</v>
          </cell>
          <cell r="AQ677">
            <v>0</v>
          </cell>
          <cell r="AR677">
            <v>0</v>
          </cell>
          <cell r="AS677">
            <v>0</v>
          </cell>
          <cell r="AT677">
            <v>0</v>
          </cell>
          <cell r="AU677">
            <v>0</v>
          </cell>
          <cell r="AV677">
            <v>0</v>
          </cell>
          <cell r="AW677">
            <v>0</v>
          </cell>
          <cell r="AX677">
            <v>0</v>
          </cell>
          <cell r="AY677">
            <v>0</v>
          </cell>
          <cell r="AZ677">
            <v>0</v>
          </cell>
          <cell r="BA677">
            <v>0</v>
          </cell>
          <cell r="BB677">
            <v>0</v>
          </cell>
          <cell r="BC677">
            <v>0</v>
          </cell>
          <cell r="BD677">
            <v>0</v>
          </cell>
          <cell r="BE677">
            <v>0</v>
          </cell>
          <cell r="BF677">
            <v>0</v>
          </cell>
          <cell r="BG677">
            <v>0</v>
          </cell>
          <cell r="BH677">
            <v>0</v>
          </cell>
          <cell r="BI677">
            <v>0</v>
          </cell>
          <cell r="BJ677">
            <v>0</v>
          </cell>
          <cell r="BK677">
            <v>0</v>
          </cell>
          <cell r="BL677">
            <v>0</v>
          </cell>
          <cell r="BM677">
            <v>0</v>
          </cell>
          <cell r="BN677">
            <v>0</v>
          </cell>
          <cell r="BO677">
            <v>0</v>
          </cell>
          <cell r="BP677">
            <v>0</v>
          </cell>
          <cell r="BQ677">
            <v>0</v>
          </cell>
          <cell r="BR677">
            <v>0</v>
          </cell>
          <cell r="BS677">
            <v>0</v>
          </cell>
          <cell r="BT677">
            <v>0</v>
          </cell>
          <cell r="BU677">
            <v>0</v>
          </cell>
          <cell r="BV677">
            <v>0</v>
          </cell>
          <cell r="BW677">
            <v>0</v>
          </cell>
          <cell r="BX677">
            <v>0</v>
          </cell>
          <cell r="BY677">
            <v>0</v>
          </cell>
          <cell r="BZ677">
            <v>0</v>
          </cell>
          <cell r="CA677">
            <v>0</v>
          </cell>
          <cell r="CB677">
            <v>0</v>
          </cell>
          <cell r="CC677">
            <v>0</v>
          </cell>
          <cell r="CD677">
            <v>0</v>
          </cell>
          <cell r="CE677">
            <v>0</v>
          </cell>
          <cell r="CF677">
            <v>0</v>
          </cell>
          <cell r="CG677">
            <v>0</v>
          </cell>
          <cell r="CH677">
            <v>0</v>
          </cell>
          <cell r="CI677">
            <v>0</v>
          </cell>
          <cell r="CJ677">
            <v>0</v>
          </cell>
          <cell r="CK677">
            <v>0</v>
          </cell>
          <cell r="CL677">
            <v>0</v>
          </cell>
          <cell r="CM677">
            <v>0</v>
          </cell>
          <cell r="CN677">
            <v>0</v>
          </cell>
          <cell r="CO677">
            <v>0</v>
          </cell>
          <cell r="CP677">
            <v>0</v>
          </cell>
          <cell r="CQ677">
            <v>0</v>
          </cell>
          <cell r="CR677">
            <v>0</v>
          </cell>
          <cell r="CS677">
            <v>0</v>
          </cell>
          <cell r="CT677">
            <v>0</v>
          </cell>
          <cell r="CU677">
            <v>0</v>
          </cell>
          <cell r="CV677">
            <v>0</v>
          </cell>
          <cell r="CW677">
            <v>0</v>
          </cell>
          <cell r="CX677">
            <v>0</v>
          </cell>
          <cell r="CY677">
            <v>0</v>
          </cell>
          <cell r="CZ677">
            <v>0</v>
          </cell>
          <cell r="DA677">
            <v>0</v>
          </cell>
          <cell r="DB677">
            <v>0</v>
          </cell>
          <cell r="DC677">
            <v>0</v>
          </cell>
          <cell r="DD677">
            <v>0</v>
          </cell>
          <cell r="DE677">
            <v>0</v>
          </cell>
          <cell r="DF677">
            <v>0</v>
          </cell>
          <cell r="DG677">
            <v>0</v>
          </cell>
          <cell r="DH677">
            <v>0</v>
          </cell>
          <cell r="DI677">
            <v>0</v>
          </cell>
          <cell r="DJ677">
            <v>0</v>
          </cell>
          <cell r="DK677">
            <v>0</v>
          </cell>
          <cell r="DL677">
            <v>0</v>
          </cell>
          <cell r="DM677">
            <v>0</v>
          </cell>
          <cell r="DN677">
            <v>0</v>
          </cell>
          <cell r="DO677">
            <v>0</v>
          </cell>
          <cell r="DP677">
            <v>0</v>
          </cell>
          <cell r="DQ677">
            <v>0</v>
          </cell>
          <cell r="DR677">
            <v>0</v>
          </cell>
          <cell r="DS677">
            <v>0</v>
          </cell>
          <cell r="DT677">
            <v>0</v>
          </cell>
          <cell r="DU677">
            <v>0</v>
          </cell>
          <cell r="DV677">
            <v>0</v>
          </cell>
          <cell r="DW677">
            <v>0</v>
          </cell>
          <cell r="DX677">
            <v>0</v>
          </cell>
          <cell r="DY677">
            <v>0</v>
          </cell>
          <cell r="DZ677">
            <v>0</v>
          </cell>
          <cell r="EA677">
            <v>0</v>
          </cell>
          <cell r="EB677">
            <v>0</v>
          </cell>
          <cell r="EC677">
            <v>0</v>
          </cell>
          <cell r="ED677">
            <v>0</v>
          </cell>
        </row>
        <row r="678">
          <cell r="F678">
            <v>10.873194400002831</v>
          </cell>
          <cell r="G678">
            <v>6.2132494000034058</v>
          </cell>
          <cell r="H678">
            <v>-3.1066545000030601</v>
          </cell>
          <cell r="I678">
            <v>-12.426473400002578</v>
          </cell>
          <cell r="J678">
            <v>18.639740900001925</v>
          </cell>
          <cell r="K678">
            <v>9.3198778000005404</v>
          </cell>
          <cell r="L678">
            <v>12.426527999999962</v>
          </cell>
          <cell r="M678">
            <v>-18.639727000001585</v>
          </cell>
          <cell r="N678">
            <v>-2.1700001525459811E-5</v>
          </cell>
          <cell r="O678">
            <v>7.7665113000002748</v>
          </cell>
          <cell r="P678">
            <v>-12.426483999999618</v>
          </cell>
          <cell r="Q678">
            <v>18.639743000003364</v>
          </cell>
          <cell r="R678">
            <v>212.80366299999878</v>
          </cell>
          <cell r="S678">
            <v>-20.193011799998203</v>
          </cell>
          <cell r="T678">
            <v>10.873210199999448</v>
          </cell>
          <cell r="U678">
            <v>-3.1065901000001759</v>
          </cell>
          <cell r="V678">
            <v>12.426503699996829</v>
          </cell>
          <cell r="W678">
            <v>7.7665806000004523</v>
          </cell>
          <cell r="X678">
            <v>15.533123699999123</v>
          </cell>
          <cell r="Y678">
            <v>15.533100099997682</v>
          </cell>
          <cell r="Z678">
            <v>-4.6599334000020463</v>
          </cell>
          <cell r="AA678">
            <v>142.90462029999981</v>
          </cell>
          <cell r="AB678">
            <v>20.193005000000994</v>
          </cell>
          <cell r="AC678">
            <v>-6.2132743000001938</v>
          </cell>
          <cell r="AD678">
            <v>21.746328999997786</v>
          </cell>
          <cell r="AE678">
            <v>74.558897899987642</v>
          </cell>
          <cell r="AF678">
            <v>-12.426504099999875</v>
          </cell>
          <cell r="AG678">
            <v>-4.6599459999997634</v>
          </cell>
          <cell r="AH678">
            <v>1.5532948000000033</v>
          </cell>
          <cell r="AI678">
            <v>23.299632900001598</v>
          </cell>
          <cell r="AJ678">
            <v>17.086391600001662</v>
          </cell>
          <cell r="AK678">
            <v>-3.9999940781854093E-7</v>
          </cell>
          <cell r="AL678">
            <v>1.5533189999987371</v>
          </cell>
          <cell r="AM678">
            <v>18.639740399998118</v>
          </cell>
          <cell r="AN678">
            <v>3.1066147000019555</v>
          </cell>
          <cell r="AO678">
            <v>12.426501499998267</v>
          </cell>
          <cell r="AP678">
            <v>4.6599571999977343</v>
          </cell>
          <cell r="AQ678">
            <v>9.3198962999995274</v>
          </cell>
          <cell r="AR678">
            <v>63.685714900027961</v>
          </cell>
          <cell r="AS678">
            <v>3.1066228000017873</v>
          </cell>
          <cell r="AT678">
            <v>9.3198747000024014</v>
          </cell>
          <cell r="AU678">
            <v>-1.7300000763498247E-5</v>
          </cell>
          <cell r="AV678">
            <v>3.1599996873410419E-5</v>
          </cell>
          <cell r="AW678">
            <v>-3.1066212999976415</v>
          </cell>
          <cell r="AX678">
            <v>17.086439999999129</v>
          </cell>
          <cell r="AY678">
            <v>13.979786299998523</v>
          </cell>
          <cell r="AZ678">
            <v>-4.6599387000023853</v>
          </cell>
          <cell r="BA678">
            <v>15.533123600002</v>
          </cell>
          <cell r="BB678">
            <v>-7.7665589999996882</v>
          </cell>
          <cell r="BC678">
            <v>20.192994299999555</v>
          </cell>
          <cell r="BD678">
            <v>-2.2100000933278352E-5</v>
          </cell>
          <cell r="BE678">
            <v>66.792583499918692</v>
          </cell>
          <cell r="BF678">
            <v>4.6599427000001015</v>
          </cell>
          <cell r="BG678">
            <v>17.086446200002683</v>
          </cell>
          <cell r="BH678">
            <v>-6.2131820000031439</v>
          </cell>
          <cell r="BI678">
            <v>-3.106607100002293</v>
          </cell>
          <cell r="BJ678">
            <v>20.193024400003196</v>
          </cell>
          <cell r="BK678">
            <v>-3.1065897000007681</v>
          </cell>
          <cell r="BL678">
            <v>10.873176299999614</v>
          </cell>
          <cell r="BM678">
            <v>13.979799500000809</v>
          </cell>
          <cell r="BN678">
            <v>4.6599734999981592</v>
          </cell>
          <cell r="BO678">
            <v>7.7665553000006184</v>
          </cell>
          <cell r="BP678">
            <v>4.6599650999996811</v>
          </cell>
          <cell r="BQ678">
            <v>-4.6599206999999296</v>
          </cell>
          <cell r="BR678">
            <v>24.852960500051267</v>
          </cell>
          <cell r="BS678">
            <v>1.5533216999974684</v>
          </cell>
          <cell r="BT678">
            <v>9.3198443000001134</v>
          </cell>
          <cell r="BU678">
            <v>-4.6599430999995093</v>
          </cell>
          <cell r="BV678">
            <v>18.639732899999217</v>
          </cell>
          <cell r="BW678">
            <v>-1.5533131000011053</v>
          </cell>
          <cell r="BX678">
            <v>-6.2131972999995924</v>
          </cell>
          <cell r="BY678">
            <v>3.1065831000014441</v>
          </cell>
          <cell r="BZ678">
            <v>1.5533054999978049</v>
          </cell>
          <cell r="CA678">
            <v>13.979819399999542</v>
          </cell>
          <cell r="CB678">
            <v>9.3198890999992727</v>
          </cell>
          <cell r="CC678">
            <v>-7.7665745000012976</v>
          </cell>
          <cell r="CD678">
            <v>-12.426507500000298</v>
          </cell>
          <cell r="CE678">
            <v>-9.3199093999573961</v>
          </cell>
          <cell r="CF678">
            <v>-20.193056299998716</v>
          </cell>
          <cell r="CG678">
            <v>13.979798800002754</v>
          </cell>
          <cell r="CH678">
            <v>1.5533120999971288</v>
          </cell>
          <cell r="CI678">
            <v>-15.533077000000048</v>
          </cell>
          <cell r="CJ678">
            <v>5.5999989854171872E-6</v>
          </cell>
          <cell r="CK678">
            <v>-4.6599180999983218</v>
          </cell>
          <cell r="CL678">
            <v>-4.6599294999978156</v>
          </cell>
          <cell r="CM678">
            <v>4.6598902000005182</v>
          </cell>
          <cell r="CN678">
            <v>10.873176900000544</v>
          </cell>
          <cell r="CO678">
            <v>15.533084099999542</v>
          </cell>
          <cell r="CP678">
            <v>-10.873171300001559</v>
          </cell>
          <cell r="CQ678">
            <v>-2.4900000425986946E-5</v>
          </cell>
          <cell r="CR678">
            <v>-19.824216999928467</v>
          </cell>
          <cell r="CS678">
            <v>9.9120680000050925</v>
          </cell>
          <cell r="CT678">
            <v>-9.9121309999973164</v>
          </cell>
          <cell r="CU678">
            <v>-9.9999961093999445E-6</v>
          </cell>
          <cell r="CV678">
            <v>-3.3039780000035535</v>
          </cell>
          <cell r="CW678">
            <v>-9.9121379999996861</v>
          </cell>
          <cell r="CX678">
            <v>13.216150000000198</v>
          </cell>
          <cell r="CY678">
            <v>3.3041139999986626</v>
          </cell>
          <cell r="CZ678">
            <v>-3.3040550000005169</v>
          </cell>
          <cell r="DA678">
            <v>-19.82417500000156</v>
          </cell>
          <cell r="DB678">
            <v>3.3040220000038971</v>
          </cell>
          <cell r="DC678">
            <v>-6.6080430000001797</v>
          </cell>
          <cell r="DD678">
            <v>3.3039590000043972</v>
          </cell>
          <cell r="DE678">
            <v>0</v>
          </cell>
          <cell r="DF678">
            <v>0</v>
          </cell>
          <cell r="DG678">
            <v>0</v>
          </cell>
          <cell r="DH678">
            <v>0</v>
          </cell>
          <cell r="DI678">
            <v>0</v>
          </cell>
          <cell r="DJ678">
            <v>0</v>
          </cell>
          <cell r="DK678">
            <v>0</v>
          </cell>
          <cell r="DL678">
            <v>0</v>
          </cell>
          <cell r="DM678">
            <v>0</v>
          </cell>
          <cell r="DN678">
            <v>0</v>
          </cell>
          <cell r="DO678">
            <v>0</v>
          </cell>
          <cell r="DP678">
            <v>0</v>
          </cell>
          <cell r="DQ678">
            <v>0</v>
          </cell>
          <cell r="DR678">
            <v>0</v>
          </cell>
          <cell r="DS678">
            <v>0</v>
          </cell>
          <cell r="DT678">
            <v>0</v>
          </cell>
          <cell r="DU678">
            <v>0</v>
          </cell>
          <cell r="DV678">
            <v>0</v>
          </cell>
          <cell r="DW678">
            <v>0</v>
          </cell>
          <cell r="DX678">
            <v>0</v>
          </cell>
          <cell r="DY678">
            <v>0</v>
          </cell>
          <cell r="DZ678">
            <v>0</v>
          </cell>
          <cell r="EA678">
            <v>0</v>
          </cell>
          <cell r="EB678">
            <v>0</v>
          </cell>
          <cell r="EC678">
            <v>0</v>
          </cell>
          <cell r="ED678">
            <v>0</v>
          </cell>
        </row>
        <row r="679">
          <cell r="F679">
            <v>-12.426494999999704</v>
          </cell>
          <cell r="G679">
            <v>23.299625600000581</v>
          </cell>
          <cell r="H679">
            <v>4.6599576000007801</v>
          </cell>
          <cell r="I679">
            <v>1.5533059999979741</v>
          </cell>
          <cell r="J679">
            <v>-9.3198585999998613</v>
          </cell>
          <cell r="K679">
            <v>-6.2132540000020526</v>
          </cell>
          <cell r="L679">
            <v>6.8000008468516171E-6</v>
          </cell>
          <cell r="M679">
            <v>7.7665527999997721</v>
          </cell>
          <cell r="N679">
            <v>7.7665234999985842</v>
          </cell>
          <cell r="O679">
            <v>10.873180499998853</v>
          </cell>
          <cell r="P679">
            <v>13.979875100001664</v>
          </cell>
          <cell r="Q679">
            <v>-7.766586500001722</v>
          </cell>
          <cell r="R679">
            <v>-152.22446440006024</v>
          </cell>
          <cell r="S679">
            <v>20.193065899999056</v>
          </cell>
          <cell r="T679">
            <v>-2.7999994927085936E-6</v>
          </cell>
          <cell r="U679">
            <v>1.5533243999998376</v>
          </cell>
          <cell r="V679">
            <v>-6.2132271000009496</v>
          </cell>
          <cell r="W679">
            <v>4.6599381000014546</v>
          </cell>
          <cell r="X679">
            <v>-15.533125400001154</v>
          </cell>
          <cell r="Y679">
            <v>-6.2132310000015423</v>
          </cell>
          <cell r="Z679">
            <v>-3.1066429000020435</v>
          </cell>
          <cell r="AA679">
            <v>-130.47807460000331</v>
          </cell>
          <cell r="AB679">
            <v>-12.426494700001058</v>
          </cell>
          <cell r="AC679">
            <v>4.6599118999984057</v>
          </cell>
          <cell r="AD679">
            <v>-9.3199062000021513</v>
          </cell>
          <cell r="AE679">
            <v>-65.238834100018721</v>
          </cell>
          <cell r="AF679">
            <v>10.873192899998685</v>
          </cell>
          <cell r="AG679">
            <v>-7.7665319999978237</v>
          </cell>
          <cell r="AH679">
            <v>9.3199019000021508</v>
          </cell>
          <cell r="AI679">
            <v>-17.086388600000646</v>
          </cell>
          <cell r="AJ679">
            <v>4.1200000850949436E-5</v>
          </cell>
          <cell r="AK679">
            <v>-3.1066863000014564</v>
          </cell>
          <cell r="AL679">
            <v>-7.766554099998757</v>
          </cell>
          <cell r="AM679">
            <v>-3.1066344999999274</v>
          </cell>
          <cell r="AN679">
            <v>-9.3198163000015484</v>
          </cell>
          <cell r="AO679">
            <v>-17.086388499999885</v>
          </cell>
          <cell r="AP679">
            <v>-3.1065825000005134</v>
          </cell>
          <cell r="AQ679">
            <v>-17.086387300001661</v>
          </cell>
          <cell r="AR679">
            <v>-52.812624200014398</v>
          </cell>
          <cell r="AS679">
            <v>-1.5533141000014439</v>
          </cell>
          <cell r="AT679">
            <v>-18.639685400001326</v>
          </cell>
          <cell r="AU679">
            <v>-3.1065899999994144</v>
          </cell>
          <cell r="AV679">
            <v>-6.2132554999989225</v>
          </cell>
          <cell r="AW679">
            <v>6.2131931000003533</v>
          </cell>
          <cell r="AX679">
            <v>-1.5533310000027996</v>
          </cell>
          <cell r="AY679">
            <v>-10.873146999998426</v>
          </cell>
          <cell r="AZ679">
            <v>13.979818099996919</v>
          </cell>
          <cell r="BA679">
            <v>-6.2132257000012032</v>
          </cell>
          <cell r="BB679">
            <v>-1.5533263999968767</v>
          </cell>
          <cell r="BC679">
            <v>-7.766598400001385</v>
          </cell>
          <cell r="BD679">
            <v>-15.533161899998959</v>
          </cell>
          <cell r="BE679">
            <v>-29.512916100036819</v>
          </cell>
          <cell r="BF679">
            <v>4.6599454000024707</v>
          </cell>
          <cell r="BG679">
            <v>-3.1066165999982331</v>
          </cell>
          <cell r="BH679">
            <v>-4.659947000000102</v>
          </cell>
          <cell r="BI679">
            <v>-10.873135900001216</v>
          </cell>
          <cell r="BJ679">
            <v>1.5533286999998381</v>
          </cell>
          <cell r="BK679">
            <v>2.1500000002561137E-5</v>
          </cell>
          <cell r="BL679">
            <v>-3.1066637000003539</v>
          </cell>
          <cell r="BM679">
            <v>-9.3198999000014737</v>
          </cell>
          <cell r="BN679">
            <v>1.553288999999495</v>
          </cell>
          <cell r="BO679">
            <v>10.873202999999194</v>
          </cell>
          <cell r="BP679">
            <v>-10.873173900003167</v>
          </cell>
          <cell r="BQ679">
            <v>-6.2132666999968933</v>
          </cell>
          <cell r="BR679">
            <v>18.639848899969365</v>
          </cell>
          <cell r="BS679">
            <v>15.533106799997768</v>
          </cell>
          <cell r="BT679">
            <v>7.7665483999990101</v>
          </cell>
          <cell r="BU679">
            <v>-12.426489999998012</v>
          </cell>
          <cell r="BV679">
            <v>7.766535799997655</v>
          </cell>
          <cell r="BW679">
            <v>-1.553326900000684</v>
          </cell>
          <cell r="BX679">
            <v>-3.1066258999999263</v>
          </cell>
          <cell r="BY679">
            <v>-12.426450299997668</v>
          </cell>
          <cell r="BZ679">
            <v>1.5533242999990762</v>
          </cell>
          <cell r="CA679">
            <v>3.1066381999989972</v>
          </cell>
          <cell r="CB679">
            <v>4.6599497999995947</v>
          </cell>
          <cell r="CC679">
            <v>3.1067015000007814</v>
          </cell>
          <cell r="CD679">
            <v>4.6599372000018775</v>
          </cell>
          <cell r="CE679">
            <v>-6.2132514000113588</v>
          </cell>
          <cell r="CF679">
            <v>9.3198725000002014</v>
          </cell>
          <cell r="CG679">
            <v>-1.1699998140102252E-5</v>
          </cell>
          <cell r="CH679">
            <v>12.426506299998437</v>
          </cell>
          <cell r="CI679">
            <v>4.659925200001453</v>
          </cell>
          <cell r="CJ679">
            <v>4.6599145000000135</v>
          </cell>
          <cell r="CK679">
            <v>-4.6599468999993405</v>
          </cell>
          <cell r="CL679">
            <v>-29.512919200002216</v>
          </cell>
          <cell r="CM679">
            <v>-10.873137000002316</v>
          </cell>
          <cell r="CN679">
            <v>3.1066280000013649</v>
          </cell>
          <cell r="CO679">
            <v>-4.6599077000028046</v>
          </cell>
          <cell r="CP679">
            <v>4.659915500000352</v>
          </cell>
          <cell r="CQ679">
            <v>4.659909100002551</v>
          </cell>
          <cell r="CR679">
            <v>-42.952454000071157</v>
          </cell>
          <cell r="CS679">
            <v>-3.3040739999996731</v>
          </cell>
          <cell r="CT679">
            <v>-26.432335999998031</v>
          </cell>
          <cell r="CU679">
            <v>1.0000003385357559E-6</v>
          </cell>
          <cell r="CV679">
            <v>-3.0999995942693204E-5</v>
          </cell>
          <cell r="CW679">
            <v>-9.9120760000005248</v>
          </cell>
          <cell r="CX679">
            <v>-16.520172999997158</v>
          </cell>
          <cell r="CY679">
            <v>13.216181999996479</v>
          </cell>
          <cell r="CZ679">
            <v>8.3999999333173037E-5</v>
          </cell>
          <cell r="DA679">
            <v>-29.736315000001923</v>
          </cell>
          <cell r="DB679">
            <v>-9.912068999998155</v>
          </cell>
          <cell r="DC679">
            <v>16.520154000005277</v>
          </cell>
          <cell r="DD679">
            <v>23.128198999998858</v>
          </cell>
          <cell r="DE679">
            <v>0</v>
          </cell>
          <cell r="DF679">
            <v>0</v>
          </cell>
          <cell r="DG679">
            <v>0</v>
          </cell>
          <cell r="DH679">
            <v>0</v>
          </cell>
          <cell r="DI679">
            <v>0</v>
          </cell>
          <cell r="DJ679">
            <v>0</v>
          </cell>
          <cell r="DK679">
            <v>0</v>
          </cell>
          <cell r="DL679">
            <v>0</v>
          </cell>
          <cell r="DM679">
            <v>0</v>
          </cell>
          <cell r="DN679">
            <v>0</v>
          </cell>
          <cell r="DO679">
            <v>0</v>
          </cell>
          <cell r="DP679">
            <v>0</v>
          </cell>
          <cell r="DQ679">
            <v>0</v>
          </cell>
          <cell r="DR679">
            <v>0</v>
          </cell>
          <cell r="DS679">
            <v>0</v>
          </cell>
          <cell r="DT679">
            <v>0</v>
          </cell>
          <cell r="DU679">
            <v>0</v>
          </cell>
          <cell r="DV679">
            <v>0</v>
          </cell>
          <cell r="DW679">
            <v>0</v>
          </cell>
          <cell r="DX679">
            <v>0</v>
          </cell>
          <cell r="DY679">
            <v>0</v>
          </cell>
          <cell r="DZ679">
            <v>0</v>
          </cell>
          <cell r="EA679">
            <v>0</v>
          </cell>
          <cell r="EB679">
            <v>0</v>
          </cell>
          <cell r="EC679">
            <v>0</v>
          </cell>
          <cell r="ED679">
            <v>0</v>
          </cell>
        </row>
        <row r="680">
          <cell r="F680">
            <v>6.9246738000001642</v>
          </cell>
          <cell r="G680">
            <v>3.9569707000009657</v>
          </cell>
          <cell r="H680">
            <v>-1.9784586999994644</v>
          </cell>
          <cell r="I680">
            <v>-7.9139030000005732</v>
          </cell>
          <cell r="J680">
            <v>12.860126700001274</v>
          </cell>
          <cell r="K680">
            <v>4.946188699999766</v>
          </cell>
          <cell r="L680">
            <v>7.9139136000012513</v>
          </cell>
          <cell r="M680">
            <v>-9.8923921000005066</v>
          </cell>
          <cell r="N680">
            <v>9.8999989859294146E-6</v>
          </cell>
          <cell r="O680">
            <v>4.9462167999990925</v>
          </cell>
          <cell r="P680">
            <v>-7.9139142000003631</v>
          </cell>
          <cell r="Q680">
            <v>11.870853999997053</v>
          </cell>
          <cell r="R680">
            <v>134.53652549997787</v>
          </cell>
          <cell r="S680">
            <v>-12.860115999999834</v>
          </cell>
          <cell r="T680">
            <v>6.9246913000006316</v>
          </cell>
          <cell r="U680">
            <v>-1.9784886000015831</v>
          </cell>
          <cell r="V680">
            <v>7.9138834000004863</v>
          </cell>
          <cell r="W680">
            <v>4.9461781999998493</v>
          </cell>
          <cell r="X680">
            <v>8.9031723999996757</v>
          </cell>
          <cell r="Y680">
            <v>9.8924050999994506</v>
          </cell>
          <cell r="Z680">
            <v>-2.9677021999996214</v>
          </cell>
          <cell r="AA680">
            <v>91.010010899999543</v>
          </cell>
          <cell r="AB680">
            <v>12.860099000001355</v>
          </cell>
          <cell r="AC680">
            <v>-3.9569566000009218</v>
          </cell>
          <cell r="AD680">
            <v>13.849348599997029</v>
          </cell>
          <cell r="AE680">
            <v>49.461975199985318</v>
          </cell>
          <cell r="AF680">
            <v>-7.9139496999996481</v>
          </cell>
          <cell r="AG680">
            <v>-2.9677173000000039</v>
          </cell>
          <cell r="AH680">
            <v>0.98928449999948498</v>
          </cell>
          <cell r="AI680">
            <v>14.838603700000021</v>
          </cell>
          <cell r="AJ680">
            <v>11.87088120000044</v>
          </cell>
          <cell r="AK680">
            <v>0.98922449999918172</v>
          </cell>
          <cell r="AL680">
            <v>0.9892240999997739</v>
          </cell>
          <cell r="AM680">
            <v>11.87088330000006</v>
          </cell>
          <cell r="AN680">
            <v>1.9784700999989582</v>
          </cell>
          <cell r="AO680">
            <v>7.9139092000004894</v>
          </cell>
          <cell r="AP680">
            <v>2.9677418999999645</v>
          </cell>
          <cell r="AQ680">
            <v>5.9354196999993292</v>
          </cell>
          <cell r="AR680">
            <v>40.558844499959378</v>
          </cell>
          <cell r="AS680">
            <v>1.9784541000008176</v>
          </cell>
          <cell r="AT680">
            <v>5.9354182999995828</v>
          </cell>
          <cell r="AU680">
            <v>3.8999987737042829E-6</v>
          </cell>
          <cell r="AV680">
            <v>2.390000008745119E-5</v>
          </cell>
          <cell r="AW680">
            <v>-1.9784828000010748</v>
          </cell>
          <cell r="AX680">
            <v>10.8816182999999</v>
          </cell>
          <cell r="AY680">
            <v>8.9031644999995478</v>
          </cell>
          <cell r="AZ680">
            <v>-2.9676974000012706</v>
          </cell>
          <cell r="BA680">
            <v>9.8924152999989019</v>
          </cell>
          <cell r="BB680">
            <v>-4.9461754000003566</v>
          </cell>
          <cell r="BC680">
            <v>12.860103900000468</v>
          </cell>
          <cell r="BD680">
            <v>-2.0999996195314452E-6</v>
          </cell>
          <cell r="BE680">
            <v>42.537306400045054</v>
          </cell>
          <cell r="BF680">
            <v>2.9677182999985234</v>
          </cell>
          <cell r="BG680">
            <v>10.881615399999646</v>
          </cell>
          <cell r="BH680">
            <v>-3.9569699999992736</v>
          </cell>
          <cell r="BI680">
            <v>-1.9784807999985787</v>
          </cell>
          <cell r="BJ680">
            <v>11.870871300001454</v>
          </cell>
          <cell r="BK680">
            <v>-1.9784767000001011</v>
          </cell>
          <cell r="BL680">
            <v>6.9246581999996124</v>
          </cell>
          <cell r="BM680">
            <v>9.8923957999995764</v>
          </cell>
          <cell r="BN680">
            <v>2.9677161999989039</v>
          </cell>
          <cell r="BO680">
            <v>4.9462041000006138</v>
          </cell>
          <cell r="BP680">
            <v>2.9677360000005137</v>
          </cell>
          <cell r="BQ680">
            <v>-2.967681399999492</v>
          </cell>
          <cell r="BR680">
            <v>32.627892999968026</v>
          </cell>
          <cell r="BS680">
            <v>2.0392196000029799</v>
          </cell>
          <cell r="BT680">
            <v>12.235436599999957</v>
          </cell>
          <cell r="BU680">
            <v>-6.1177285999983724</v>
          </cell>
          <cell r="BV680">
            <v>24.470867200001521</v>
          </cell>
          <cell r="BW680">
            <v>-2.0392373999966367</v>
          </cell>
          <cell r="BX680">
            <v>-8.156957400002284</v>
          </cell>
          <cell r="BY680">
            <v>4.0785367999997106</v>
          </cell>
          <cell r="BZ680">
            <v>2.0392378000033204</v>
          </cell>
          <cell r="CA680">
            <v>18.353172999999515</v>
          </cell>
          <cell r="CB680">
            <v>12.235424200000125</v>
          </cell>
          <cell r="CC680">
            <v>-10.19618100000298</v>
          </cell>
          <cell r="CD680">
            <v>-16.313897799998813</v>
          </cell>
          <cell r="CE680">
            <v>-10.19629040005384</v>
          </cell>
          <cell r="CF680">
            <v>-26.510151999998925</v>
          </cell>
          <cell r="CG680">
            <v>18.353170999998838</v>
          </cell>
          <cell r="CH680">
            <v>2.0392185999990033</v>
          </cell>
          <cell r="CI680">
            <v>-20.39240300000165</v>
          </cell>
          <cell r="CJ680">
            <v>-9.5999967015814036E-6</v>
          </cell>
          <cell r="CK680">
            <v>-6.1177232000009099</v>
          </cell>
          <cell r="CL680">
            <v>-6.1177344000025187</v>
          </cell>
          <cell r="CM680">
            <v>8.1569506000014371</v>
          </cell>
          <cell r="CN680">
            <v>14.274665000000823</v>
          </cell>
          <cell r="CO680">
            <v>20.39241580000089</v>
          </cell>
          <cell r="CP680">
            <v>-14.274674199998117</v>
          </cell>
          <cell r="CQ680">
            <v>-1.5000001440057531E-5</v>
          </cell>
          <cell r="CR680">
            <v>-12.235396000032779</v>
          </cell>
          <cell r="CS680">
            <v>6.1176854000004823</v>
          </cell>
          <cell r="CT680">
            <v>-6.1177290000014182</v>
          </cell>
          <cell r="CU680">
            <v>-2.5999997887993231E-5</v>
          </cell>
          <cell r="CV680">
            <v>-2.0392250000004424</v>
          </cell>
          <cell r="CW680">
            <v>-6.1176940000004834</v>
          </cell>
          <cell r="CX680">
            <v>8.1569916000007652</v>
          </cell>
          <cell r="CY680">
            <v>2.0392665999970632</v>
          </cell>
          <cell r="CZ680">
            <v>-2.0392308000009507</v>
          </cell>
          <cell r="DA680">
            <v>-12.235407600001054</v>
          </cell>
          <cell r="DB680">
            <v>2.0392460000002757</v>
          </cell>
          <cell r="DC680">
            <v>-4.0784985999998753</v>
          </cell>
          <cell r="DD680">
            <v>2.0392253999998502</v>
          </cell>
          <cell r="DE680">
            <v>0</v>
          </cell>
          <cell r="DF680">
            <v>0</v>
          </cell>
          <cell r="DG680">
            <v>0</v>
          </cell>
          <cell r="DH680">
            <v>0</v>
          </cell>
          <cell r="DI680">
            <v>0</v>
          </cell>
          <cell r="DJ680">
            <v>0</v>
          </cell>
          <cell r="DK680">
            <v>0</v>
          </cell>
          <cell r="DL680">
            <v>0</v>
          </cell>
          <cell r="DM680">
            <v>0</v>
          </cell>
          <cell r="DN680">
            <v>0</v>
          </cell>
          <cell r="DO680">
            <v>0</v>
          </cell>
          <cell r="DP680">
            <v>0</v>
          </cell>
          <cell r="DQ680">
            <v>0</v>
          </cell>
          <cell r="DR680">
            <v>0</v>
          </cell>
          <cell r="DS680">
            <v>0</v>
          </cell>
          <cell r="DT680">
            <v>0</v>
          </cell>
          <cell r="DU680">
            <v>0</v>
          </cell>
          <cell r="DV680">
            <v>0</v>
          </cell>
          <cell r="DW680">
            <v>0</v>
          </cell>
          <cell r="DX680">
            <v>0</v>
          </cell>
          <cell r="DY680">
            <v>0</v>
          </cell>
          <cell r="DZ680">
            <v>0</v>
          </cell>
          <cell r="EA680">
            <v>0</v>
          </cell>
          <cell r="EB680">
            <v>0</v>
          </cell>
          <cell r="EC680">
            <v>0</v>
          </cell>
          <cell r="ED680">
            <v>0</v>
          </cell>
        </row>
        <row r="681">
          <cell r="F681">
            <v>-7.9139281999996456</v>
          </cell>
          <cell r="G681">
            <v>14.838603399999556</v>
          </cell>
          <cell r="H681">
            <v>2.9677628999997978</v>
          </cell>
          <cell r="I681">
            <v>0.98923639999884472</v>
          </cell>
          <cell r="J681">
            <v>-5.9354163999996672</v>
          </cell>
          <cell r="K681">
            <v>-3.9569527999992715</v>
          </cell>
          <cell r="L681">
            <v>-0.98925349999990431</v>
          </cell>
          <cell r="M681">
            <v>4.94621559999905</v>
          </cell>
          <cell r="N681">
            <v>4.9462046999997256</v>
          </cell>
          <cell r="O681">
            <v>6.9246849000010116</v>
          </cell>
          <cell r="P681">
            <v>8.9031666999999288</v>
          </cell>
          <cell r="Q681">
            <v>-4.9462235999999393</v>
          </cell>
          <cell r="R681">
            <v>-99.913050300034229</v>
          </cell>
          <cell r="S681">
            <v>12.860107600001356</v>
          </cell>
          <cell r="T681">
            <v>-6.5999993239529431E-6</v>
          </cell>
          <cell r="U681">
            <v>0.98926240000037069</v>
          </cell>
          <cell r="V681">
            <v>-3.9569510000001173</v>
          </cell>
          <cell r="W681">
            <v>3.9569468000008783</v>
          </cell>
          <cell r="X681">
            <v>-10.88164130000041</v>
          </cell>
          <cell r="Y681">
            <v>-3.9569343000002846</v>
          </cell>
          <cell r="Z681">
            <v>-4.9462002000000211</v>
          </cell>
          <cell r="AA681">
            <v>-83.09607909999977</v>
          </cell>
          <cell r="AB681">
            <v>-7.9138877999994293</v>
          </cell>
          <cell r="AC681">
            <v>2.9677486000000499</v>
          </cell>
          <cell r="AD681">
            <v>-5.9354154000011476</v>
          </cell>
          <cell r="AE681">
            <v>-42.537248300010106</v>
          </cell>
          <cell r="AF681">
            <v>6.9246870999995735</v>
          </cell>
          <cell r="AG681">
            <v>-4.9461869999995542</v>
          </cell>
          <cell r="AH681">
            <v>5.9354289000002609</v>
          </cell>
          <cell r="AI681">
            <v>-11.870850200000859</v>
          </cell>
          <cell r="AJ681">
            <v>5.4000011004973203E-6</v>
          </cell>
          <cell r="AK681">
            <v>-1.9784935000006953</v>
          </cell>
          <cell r="AL681">
            <v>-4.9462093999991339</v>
          </cell>
          <cell r="AM681">
            <v>-1.9784533999991254</v>
          </cell>
          <cell r="AN681">
            <v>-5.9354342999995424</v>
          </cell>
          <cell r="AO681">
            <v>-10.881630799998675</v>
          </cell>
          <cell r="AP681">
            <v>-1.9784901000002719</v>
          </cell>
          <cell r="AQ681">
            <v>-10.88162100000045</v>
          </cell>
          <cell r="AR681">
            <v>-33.63411670003552</v>
          </cell>
          <cell r="AS681">
            <v>-0.98921090000112599</v>
          </cell>
          <cell r="AT681">
            <v>-11.87088120000044</v>
          </cell>
          <cell r="AU681">
            <v>-1.978472700000566</v>
          </cell>
          <cell r="AV681">
            <v>-3.9569437999998627</v>
          </cell>
          <cell r="AW681">
            <v>3.9569370999997773</v>
          </cell>
          <cell r="AX681">
            <v>-0.98925840000083554</v>
          </cell>
          <cell r="AY681">
            <v>-6.9246565000012197</v>
          </cell>
          <cell r="AZ681">
            <v>8.9031551000007312</v>
          </cell>
          <cell r="BA681">
            <v>-3.9569432999996934</v>
          </cell>
          <cell r="BB681">
            <v>-0.989257400000497</v>
          </cell>
          <cell r="BC681">
            <v>-4.9461922000009508</v>
          </cell>
          <cell r="BD681">
            <v>-9.8923924999999144</v>
          </cell>
          <cell r="BE681">
            <v>-19.784779899986461</v>
          </cell>
          <cell r="BF681">
            <v>2.967696400000932</v>
          </cell>
          <cell r="BG681">
            <v>-1.9784656000010727</v>
          </cell>
          <cell r="BH681">
            <v>-2.9677167999998346</v>
          </cell>
          <cell r="BI681">
            <v>-7.9139157999998133</v>
          </cell>
          <cell r="BJ681">
            <v>0.98924499999884574</v>
          </cell>
          <cell r="BK681">
            <v>1.739999970595818E-5</v>
          </cell>
          <cell r="BL681">
            <v>-1.9784527000010712</v>
          </cell>
          <cell r="BM681">
            <v>-5.9354394000001776</v>
          </cell>
          <cell r="BN681">
            <v>0.98923289999947883</v>
          </cell>
          <cell r="BO681">
            <v>6.924668900001052</v>
          </cell>
          <cell r="BP681">
            <v>-6.9246829999992769</v>
          </cell>
          <cell r="BQ681">
            <v>-3.9569671999997809</v>
          </cell>
          <cell r="BR681">
            <v>24.470809999969788</v>
          </cell>
          <cell r="BS681">
            <v>20.392376600000716</v>
          </cell>
          <cell r="BT681">
            <v>10.196197400000528</v>
          </cell>
          <cell r="BU681">
            <v>-16.31391000000076</v>
          </cell>
          <cell r="BV681">
            <v>10.196215600000869</v>
          </cell>
          <cell r="BW681">
            <v>-2.0392659999997704</v>
          </cell>
          <cell r="BX681">
            <v>-4.0784913999996206</v>
          </cell>
          <cell r="BY681">
            <v>-16.313904000002367</v>
          </cell>
          <cell r="BZ681">
            <v>2.0392444000026444</v>
          </cell>
          <cell r="CA681">
            <v>4.0784659999990254</v>
          </cell>
          <cell r="CB681">
            <v>6.1177180000013323</v>
          </cell>
          <cell r="CC681">
            <v>4.0784793999991962</v>
          </cell>
          <cell r="CD681">
            <v>6.117684000000736</v>
          </cell>
          <cell r="CE681">
            <v>-10.196123200003058</v>
          </cell>
          <cell r="CF681">
            <v>12.235443000001396</v>
          </cell>
          <cell r="CG681">
            <v>2.4199998733820394E-5</v>
          </cell>
          <cell r="CH681">
            <v>16.313844600001175</v>
          </cell>
          <cell r="CI681">
            <v>6.1177450000031968</v>
          </cell>
          <cell r="CJ681">
            <v>6.1176980000018375</v>
          </cell>
          <cell r="CK681">
            <v>-6.1176620000005641</v>
          </cell>
          <cell r="CL681">
            <v>-38.745489400000224</v>
          </cell>
          <cell r="CM681">
            <v>-16.31392219999907</v>
          </cell>
          <cell r="CN681">
            <v>4.0784850000018196</v>
          </cell>
          <cell r="CO681">
            <v>-6.1177344000025187</v>
          </cell>
          <cell r="CP681">
            <v>6.1177181999992172</v>
          </cell>
          <cell r="CQ681">
            <v>6.1177267999992182</v>
          </cell>
          <cell r="CR681">
            <v>-28.549478199973237</v>
          </cell>
          <cell r="CS681">
            <v>-2.0392586000016308</v>
          </cell>
          <cell r="CT681">
            <v>-16.313937000002625</v>
          </cell>
          <cell r="CU681">
            <v>-1.4999997802078724E-5</v>
          </cell>
          <cell r="CV681">
            <v>-1.6999998479150236E-5</v>
          </cell>
          <cell r="CW681">
            <v>-6.1177060000009078</v>
          </cell>
          <cell r="CX681">
            <v>-10.196211200000107</v>
          </cell>
          <cell r="CY681">
            <v>8.1569793999988178</v>
          </cell>
          <cell r="CZ681">
            <v>-2.039221600000019</v>
          </cell>
          <cell r="DA681">
            <v>-18.353159999998752</v>
          </cell>
          <cell r="DB681">
            <v>-6.1177454000026046</v>
          </cell>
          <cell r="DC681">
            <v>10.196164599998156</v>
          </cell>
          <cell r="DD681">
            <v>14.274649599999975</v>
          </cell>
          <cell r="DE681">
            <v>0</v>
          </cell>
          <cell r="DF681">
            <v>0</v>
          </cell>
          <cell r="DG681">
            <v>0</v>
          </cell>
          <cell r="DH681">
            <v>0</v>
          </cell>
          <cell r="DI681">
            <v>0</v>
          </cell>
          <cell r="DJ681">
            <v>0</v>
          </cell>
          <cell r="DK681">
            <v>0</v>
          </cell>
          <cell r="DL681">
            <v>0</v>
          </cell>
          <cell r="DM681">
            <v>0</v>
          </cell>
          <cell r="DN681">
            <v>0</v>
          </cell>
          <cell r="DO681">
            <v>0</v>
          </cell>
          <cell r="DP681">
            <v>0</v>
          </cell>
          <cell r="DQ681">
            <v>0</v>
          </cell>
          <cell r="DR681">
            <v>0</v>
          </cell>
          <cell r="DS681">
            <v>0</v>
          </cell>
          <cell r="DT681">
            <v>0</v>
          </cell>
          <cell r="DU681">
            <v>0</v>
          </cell>
          <cell r="DV681">
            <v>0</v>
          </cell>
          <cell r="DW681">
            <v>0</v>
          </cell>
          <cell r="DX681">
            <v>0</v>
          </cell>
          <cell r="DY681">
            <v>0</v>
          </cell>
          <cell r="DZ681">
            <v>0</v>
          </cell>
          <cell r="EA681">
            <v>0</v>
          </cell>
          <cell r="EB681">
            <v>0</v>
          </cell>
          <cell r="EC681">
            <v>0</v>
          </cell>
          <cell r="ED681">
            <v>0</v>
          </cell>
        </row>
        <row r="682">
          <cell r="F682">
            <v>18.375210999998671</v>
          </cell>
          <cell r="G682">
            <v>12.876274399999602</v>
          </cell>
          <cell r="H682">
            <v>7.5505580999997619</v>
          </cell>
          <cell r="I682">
            <v>-0.58115819999875384</v>
          </cell>
          <cell r="J682">
            <v>22.817012799998338</v>
          </cell>
          <cell r="K682">
            <v>14.577267700000448</v>
          </cell>
          <cell r="L682">
            <v>17.771889600000577</v>
          </cell>
          <cell r="M682">
            <v>-2.4510406000008516</v>
          </cell>
          <cell r="N682">
            <v>8.5842300000003888</v>
          </cell>
          <cell r="O682">
            <v>16.061061799999152</v>
          </cell>
          <cell r="P682">
            <v>0.24591309999959776</v>
          </cell>
          <cell r="Q682">
            <v>23.584856800000125</v>
          </cell>
          <cell r="R682">
            <v>254.4447063000116</v>
          </cell>
          <cell r="S682">
            <v>-4.1321183000000019</v>
          </cell>
          <cell r="T682">
            <v>15.821292299999186</v>
          </cell>
          <cell r="U682">
            <v>7.3031036000029417</v>
          </cell>
          <cell r="V682">
            <v>16.744021599999542</v>
          </cell>
          <cell r="W682">
            <v>13.822888400000011</v>
          </cell>
          <cell r="X682">
            <v>17.670147200000429</v>
          </cell>
          <cell r="Y682">
            <v>18.701981700000033</v>
          </cell>
          <cell r="Z682">
            <v>5.0835162999992463</v>
          </cell>
          <cell r="AA682">
            <v>109.48135999999795</v>
          </cell>
          <cell r="AB682">
            <v>24.157756200002041</v>
          </cell>
          <cell r="AC682">
            <v>4.4634664000004705</v>
          </cell>
          <cell r="AD682">
            <v>25.327290900000662</v>
          </cell>
          <cell r="AE682">
            <v>221.78340870002285</v>
          </cell>
          <cell r="AF682">
            <v>-8.4329034000038519</v>
          </cell>
          <cell r="AG682">
            <v>0.90768949999983306</v>
          </cell>
          <cell r="AH682">
            <v>11.379630499999621</v>
          </cell>
          <cell r="AI682">
            <v>42.204172099998686</v>
          </cell>
          <cell r="AJ682">
            <v>35.689993200001481</v>
          </cell>
          <cell r="AK682">
            <v>14.65100529999836</v>
          </cell>
          <cell r="AL682">
            <v>10.057303800000227</v>
          </cell>
          <cell r="AM682">
            <v>35.792023900001368</v>
          </cell>
          <cell r="AN682">
            <v>12.906496700001298</v>
          </cell>
          <cell r="AO682">
            <v>27.804223200000706</v>
          </cell>
          <cell r="AP682">
            <v>15.607052999999723</v>
          </cell>
          <cell r="AQ682">
            <v>23.216720900003565</v>
          </cell>
          <cell r="AR682">
            <v>195.82833419996314</v>
          </cell>
          <cell r="AS682">
            <v>14.478005700002541</v>
          </cell>
          <cell r="AT682">
            <v>21.492117900001176</v>
          </cell>
          <cell r="AU682">
            <v>8.8776265999986208</v>
          </cell>
          <cell r="AV682">
            <v>7.9279767999978503</v>
          </cell>
          <cell r="AW682">
            <v>3.5095752000015636</v>
          </cell>
          <cell r="AX682">
            <v>32.853899199999432</v>
          </cell>
          <cell r="AY682">
            <v>28.385629000000336</v>
          </cell>
          <cell r="AZ682">
            <v>1.401377299996966</v>
          </cell>
          <cell r="BA682">
            <v>31.142802700000175</v>
          </cell>
          <cell r="BB682">
            <v>-1.6210237000050256</v>
          </cell>
          <cell r="BC682">
            <v>38.188287800003309</v>
          </cell>
          <cell r="BD682">
            <v>9.1920596999989357</v>
          </cell>
          <cell r="BE682">
            <v>199.95145410002442</v>
          </cell>
          <cell r="BF682">
            <v>16.647388099998352</v>
          </cell>
          <cell r="BG682">
            <v>33.054948100001639</v>
          </cell>
          <cell r="BH682">
            <v>-0.37958269999944605</v>
          </cell>
          <cell r="BI682">
            <v>3.2677745999972103</v>
          </cell>
          <cell r="BJ682">
            <v>35.615881399993668</v>
          </cell>
          <cell r="BK682">
            <v>3.0289788000009139</v>
          </cell>
          <cell r="BL682">
            <v>23.800454299998819</v>
          </cell>
          <cell r="BM682">
            <v>31.10940799999662</v>
          </cell>
          <cell r="BN682">
            <v>15.026250199996866</v>
          </cell>
          <cell r="BO682">
            <v>20.961464200001501</v>
          </cell>
          <cell r="BP682">
            <v>15.321780399994168</v>
          </cell>
          <cell r="BQ682">
            <v>2.496708700004092</v>
          </cell>
          <cell r="BR682">
            <v>136.28204350004671</v>
          </cell>
          <cell r="BS682">
            <v>11.812934100002167</v>
          </cell>
          <cell r="BT682">
            <v>21.727738400000817</v>
          </cell>
          <cell r="BU682">
            <v>1.7213701000000583</v>
          </cell>
          <cell r="BV682">
            <v>34.968090800000937</v>
          </cell>
          <cell r="BW682">
            <v>5.6910053999999946</v>
          </cell>
          <cell r="BX682">
            <v>-1.4992091000021901</v>
          </cell>
          <cell r="BY682">
            <v>12.279452099999617</v>
          </cell>
          <cell r="BZ682">
            <v>10.363855999999942</v>
          </cell>
          <cell r="CA682">
            <v>28.581350300002669</v>
          </cell>
          <cell r="CB682">
            <v>22.936647499998799</v>
          </cell>
          <cell r="CC682">
            <v>-3.2180241999958525</v>
          </cell>
          <cell r="CD682">
            <v>-9.0831678999966243</v>
          </cell>
          <cell r="CE682">
            <v>83.946492000017315</v>
          </cell>
          <cell r="CF682">
            <v>-20.778767399999197</v>
          </cell>
          <cell r="CG682">
            <v>27.802921100003005</v>
          </cell>
          <cell r="CH682">
            <v>10.360877800001617</v>
          </cell>
          <cell r="CI682">
            <v>-15.39303160000054</v>
          </cell>
          <cell r="CJ682">
            <v>7.8681911999992735</v>
          </cell>
          <cell r="CK682">
            <v>0.48203180000200518</v>
          </cell>
          <cell r="CL682">
            <v>0.62959439999758615</v>
          </cell>
          <cell r="CM682">
            <v>17.001043299998855</v>
          </cell>
          <cell r="CN682">
            <v>23.812824200002069</v>
          </cell>
          <cell r="CO682">
            <v>31.743088600000192</v>
          </cell>
          <cell r="CP682">
            <v>-8.3323670999998285</v>
          </cell>
          <cell r="CQ682">
            <v>8.7500856999977259</v>
          </cell>
          <cell r="CR682">
            <v>75.015827099967282</v>
          </cell>
          <cell r="CS682">
            <v>14.651784300000145</v>
          </cell>
          <cell r="CT682">
            <v>5.6233800001791678E-2</v>
          </cell>
          <cell r="CU682">
            <v>7.6289357999994536</v>
          </cell>
          <cell r="CV682">
            <v>4.7781474000003072</v>
          </cell>
          <cell r="CW682">
            <v>0.52706169999873964</v>
          </cell>
          <cell r="CX682">
            <v>16.26940409999952</v>
          </cell>
          <cell r="CY682">
            <v>9.5613426999989315</v>
          </cell>
          <cell r="CZ682">
            <v>5.1811110000016924</v>
          </cell>
          <cell r="DA682">
            <v>-6.4931613000007928</v>
          </cell>
          <cell r="DB682">
            <v>9.9999207000000752</v>
          </cell>
          <cell r="DC682">
            <v>2.5785510999994585</v>
          </cell>
          <cell r="DD682">
            <v>10.276495800000703</v>
          </cell>
          <cell r="DE682">
            <v>0</v>
          </cell>
          <cell r="DF682">
            <v>0</v>
          </cell>
          <cell r="DG682">
            <v>0</v>
          </cell>
          <cell r="DH682">
            <v>0</v>
          </cell>
          <cell r="DI682">
            <v>0</v>
          </cell>
          <cell r="DJ682">
            <v>0</v>
          </cell>
          <cell r="DK682">
            <v>0</v>
          </cell>
          <cell r="DL682">
            <v>0</v>
          </cell>
          <cell r="DM682">
            <v>0</v>
          </cell>
          <cell r="DN682">
            <v>0</v>
          </cell>
          <cell r="DO682">
            <v>0</v>
          </cell>
          <cell r="DP682">
            <v>0</v>
          </cell>
          <cell r="DQ682">
            <v>0</v>
          </cell>
          <cell r="DR682">
            <v>0</v>
          </cell>
          <cell r="DS682">
            <v>0</v>
          </cell>
          <cell r="DT682">
            <v>0</v>
          </cell>
          <cell r="DU682">
            <v>0</v>
          </cell>
          <cell r="DV682">
            <v>0</v>
          </cell>
          <cell r="DW682">
            <v>0</v>
          </cell>
          <cell r="DX682">
            <v>0</v>
          </cell>
          <cell r="DY682">
            <v>0</v>
          </cell>
          <cell r="DZ682">
            <v>0</v>
          </cell>
          <cell r="EA682">
            <v>0</v>
          </cell>
          <cell r="EB682">
            <v>0</v>
          </cell>
          <cell r="EC682">
            <v>0</v>
          </cell>
          <cell r="ED682">
            <v>0</v>
          </cell>
        </row>
        <row r="683">
          <cell r="F683">
            <v>-18.228026200002205</v>
          </cell>
          <cell r="G683">
            <v>8.9829674000011437</v>
          </cell>
          <cell r="H683">
            <v>-5.2819536999995762</v>
          </cell>
          <cell r="I683">
            <v>-6.1145625000008295</v>
          </cell>
          <cell r="J683">
            <v>-14.111964800000351</v>
          </cell>
          <cell r="K683">
            <v>-11.420244000000821</v>
          </cell>
          <cell r="L683">
            <v>-9.1430954999996175</v>
          </cell>
          <cell r="M683">
            <v>-2.0106923000003007</v>
          </cell>
          <cell r="N683">
            <v>-2.0709857000001648</v>
          </cell>
          <cell r="O683">
            <v>-1.630422099999123</v>
          </cell>
          <cell r="P683">
            <v>1.9297728000001371</v>
          </cell>
          <cell r="Q683">
            <v>-14.652802099997643</v>
          </cell>
          <cell r="R683">
            <v>-204.71163979999255</v>
          </cell>
          <cell r="S683">
            <v>5.297448199999053</v>
          </cell>
          <cell r="T683">
            <v>-7.3022559999990335</v>
          </cell>
          <cell r="U683">
            <v>-7.2571609000005992</v>
          </cell>
          <cell r="V683">
            <v>-11.403211300001203</v>
          </cell>
          <cell r="W683">
            <v>-2.9459582999988925</v>
          </cell>
          <cell r="X683">
            <v>-18.930852499999673</v>
          </cell>
          <cell r="Y683">
            <v>-12.288385800000469</v>
          </cell>
          <cell r="Z683">
            <v>-12.852513100000579</v>
          </cell>
          <cell r="AA683">
            <v>-99.677167499999996</v>
          </cell>
          <cell r="AB683">
            <v>-17.489171299999725</v>
          </cell>
          <cell r="AC683">
            <v>-4.5052030999995623</v>
          </cell>
          <cell r="AD683">
            <v>-15.35720819999915</v>
          </cell>
          <cell r="AE683">
            <v>-186.62132580013713</v>
          </cell>
          <cell r="AF683">
            <v>7.2887072000012267</v>
          </cell>
          <cell r="AG683">
            <v>-18.26956699999937</v>
          </cell>
          <cell r="AH683">
            <v>5.7200881999997364</v>
          </cell>
          <cell r="AI683">
            <v>-34.397714200000337</v>
          </cell>
          <cell r="AJ683">
            <v>-7.2592887000027986</v>
          </cell>
          <cell r="AK683">
            <v>-11.430010200001561</v>
          </cell>
          <cell r="AL683">
            <v>-15.985996200000955</v>
          </cell>
          <cell r="AM683">
            <v>-11.921468099997583</v>
          </cell>
          <cell r="AN683">
            <v>-21.055822800000897</v>
          </cell>
          <cell r="AO683">
            <v>-33.527020499997889</v>
          </cell>
          <cell r="AP683">
            <v>-12.27367299999969</v>
          </cell>
          <cell r="AQ683">
            <v>-33.509560499995132</v>
          </cell>
          <cell r="AR683">
            <v>-167.61398580000969</v>
          </cell>
          <cell r="AS683">
            <v>-11.042836800006626</v>
          </cell>
          <cell r="AT683">
            <v>-34.283797899999627</v>
          </cell>
          <cell r="AU683">
            <v>-12.383129899997584</v>
          </cell>
          <cell r="AV683">
            <v>-16.124365300001955</v>
          </cell>
          <cell r="AW683">
            <v>2.0352236999970046</v>
          </cell>
          <cell r="AX683">
            <v>-9.0601948000003176</v>
          </cell>
          <cell r="AY683">
            <v>-22.873103900001297</v>
          </cell>
          <cell r="AZ683">
            <v>13.314837000001717</v>
          </cell>
          <cell r="BA683">
            <v>-16.432087100001809</v>
          </cell>
          <cell r="BB683">
            <v>-10.922823300003074</v>
          </cell>
          <cell r="BC683">
            <v>-18.883567700002459</v>
          </cell>
          <cell r="BD683">
            <v>-30.958139800000936</v>
          </cell>
          <cell r="BE683">
            <v>-135.19966589991236</v>
          </cell>
          <cell r="BF683">
            <v>-1.7961022000017692</v>
          </cell>
          <cell r="BG683">
            <v>-11.527887100000953</v>
          </cell>
          <cell r="BH683">
            <v>-14.574015499998495</v>
          </cell>
          <cell r="BI683">
            <v>-25.194401199998538</v>
          </cell>
          <cell r="BJ683">
            <v>-4.9043671999970684</v>
          </cell>
          <cell r="BK683">
            <v>-6.6882169999989856</v>
          </cell>
          <cell r="BL683">
            <v>-11.427693500001624</v>
          </cell>
          <cell r="BM683">
            <v>-20.976141899998765</v>
          </cell>
          <cell r="BN683">
            <v>-4.899790600000415</v>
          </cell>
          <cell r="BO683">
            <v>7.6284053999988828</v>
          </cell>
          <cell r="BP683">
            <v>-23.454360300002008</v>
          </cell>
          <cell r="BQ683">
            <v>-17.385094800003571</v>
          </cell>
          <cell r="BR683">
            <v>-58.155826099973638</v>
          </cell>
          <cell r="BS683">
            <v>14.433302500001446</v>
          </cell>
          <cell r="BT683">
            <v>4.2739890000011656</v>
          </cell>
          <cell r="BU683">
            <v>-25.844660699996894</v>
          </cell>
          <cell r="BV683">
            <v>4.818395900001633</v>
          </cell>
          <cell r="BW683">
            <v>-9.3039183000000776</v>
          </cell>
          <cell r="BX683">
            <v>-9.0197673000002396</v>
          </cell>
          <cell r="BY683">
            <v>-25.073817800002871</v>
          </cell>
          <cell r="BZ683">
            <v>-4.8185797999976785</v>
          </cell>
          <cell r="CA683">
            <v>-2.4645927000019583</v>
          </cell>
          <cell r="CB683">
            <v>-1.2508914999998524</v>
          </cell>
          <cell r="CC683">
            <v>-2.6592276000010315</v>
          </cell>
          <cell r="CD683">
            <v>-1.2460577999991074</v>
          </cell>
          <cell r="CE683">
            <v>-95.414052100037225</v>
          </cell>
          <cell r="CF683">
            <v>5.7902319999993779</v>
          </cell>
          <cell r="CG683">
            <v>-6.3579563999992388</v>
          </cell>
          <cell r="CH683">
            <v>11.190154199997778</v>
          </cell>
          <cell r="CI683">
            <v>0.28720320000138599</v>
          </cell>
          <cell r="CJ683">
            <v>-6.2179399999877205E-2</v>
          </cell>
          <cell r="CK683">
            <v>-13.325723599999037</v>
          </cell>
          <cell r="CL683">
            <v>-50.041697200002091</v>
          </cell>
          <cell r="CM683">
            <v>-25.197375299998384</v>
          </cell>
          <cell r="CN683">
            <v>-2.2913399999997637</v>
          </cell>
          <cell r="CO683">
            <v>-14.670818500002497</v>
          </cell>
          <cell r="CP683">
            <v>0.10345299999971758</v>
          </cell>
          <cell r="CQ683">
            <v>-0.83800410000185366</v>
          </cell>
          <cell r="CR683">
            <v>-110.17277899995679</v>
          </cell>
          <cell r="CS683">
            <v>-9.1995506999992358</v>
          </cell>
          <cell r="CT683">
            <v>-24.382440900000802</v>
          </cell>
          <cell r="CU683">
            <v>-6.7158492000016849</v>
          </cell>
          <cell r="CV683">
            <v>-6.2159842000000936</v>
          </cell>
          <cell r="CW683">
            <v>-13.35933329999898</v>
          </cell>
          <cell r="CX683">
            <v>-17.705327799998486</v>
          </cell>
          <cell r="CY683">
            <v>2.7425637000014831</v>
          </cell>
          <cell r="CZ683">
            <v>-8.8591634999975213</v>
          </cell>
          <cell r="DA683">
            <v>-26.944070300000021</v>
          </cell>
          <cell r="DB683">
            <v>-13.651555700002064</v>
          </cell>
          <cell r="DC683">
            <v>5.1402222000033362</v>
          </cell>
          <cell r="DD683">
            <v>8.9777106999972602</v>
          </cell>
          <cell r="DE683">
            <v>0</v>
          </cell>
          <cell r="DF683">
            <v>0</v>
          </cell>
          <cell r="DG683">
            <v>0</v>
          </cell>
          <cell r="DH683">
            <v>0</v>
          </cell>
          <cell r="DI683">
            <v>0</v>
          </cell>
          <cell r="DJ683">
            <v>0</v>
          </cell>
          <cell r="DK683">
            <v>0</v>
          </cell>
          <cell r="DL683">
            <v>0</v>
          </cell>
          <cell r="DM683">
            <v>0</v>
          </cell>
          <cell r="DN683">
            <v>0</v>
          </cell>
          <cell r="DO683">
            <v>0</v>
          </cell>
          <cell r="DP683">
            <v>0</v>
          </cell>
          <cell r="DQ683">
            <v>0</v>
          </cell>
          <cell r="DR683">
            <v>0</v>
          </cell>
          <cell r="DS683">
            <v>0</v>
          </cell>
          <cell r="DT683">
            <v>0</v>
          </cell>
          <cell r="DU683">
            <v>0</v>
          </cell>
          <cell r="DV683">
            <v>0</v>
          </cell>
          <cell r="DW683">
            <v>0</v>
          </cell>
          <cell r="DX683">
            <v>0</v>
          </cell>
          <cell r="DY683">
            <v>0</v>
          </cell>
          <cell r="DZ683">
            <v>0</v>
          </cell>
          <cell r="EA683">
            <v>0</v>
          </cell>
          <cell r="EB683">
            <v>0</v>
          </cell>
          <cell r="EC683">
            <v>0</v>
          </cell>
          <cell r="ED683">
            <v>0</v>
          </cell>
        </row>
        <row r="684">
          <cell r="F684">
            <v>0</v>
          </cell>
          <cell r="G684">
            <v>0</v>
          </cell>
          <cell r="H684">
            <v>0</v>
          </cell>
          <cell r="I684">
            <v>0</v>
          </cell>
          <cell r="J684">
            <v>0</v>
          </cell>
          <cell r="K684">
            <v>0</v>
          </cell>
          <cell r="L684">
            <v>0</v>
          </cell>
          <cell r="M684">
            <v>0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R684">
            <v>0</v>
          </cell>
          <cell r="S684">
            <v>0</v>
          </cell>
          <cell r="T684">
            <v>0</v>
          </cell>
          <cell r="U684">
            <v>0</v>
          </cell>
          <cell r="V684">
            <v>0</v>
          </cell>
          <cell r="W684">
            <v>0</v>
          </cell>
          <cell r="X684">
            <v>0</v>
          </cell>
          <cell r="Y684">
            <v>0</v>
          </cell>
          <cell r="Z684">
            <v>0</v>
          </cell>
          <cell r="AA684">
            <v>0</v>
          </cell>
          <cell r="AB684">
            <v>0</v>
          </cell>
          <cell r="AC684">
            <v>0</v>
          </cell>
          <cell r="AD684">
            <v>0</v>
          </cell>
          <cell r="AE684">
            <v>0</v>
          </cell>
          <cell r="AF684">
            <v>0</v>
          </cell>
          <cell r="AG684">
            <v>0</v>
          </cell>
          <cell r="AH684">
            <v>0</v>
          </cell>
          <cell r="AI684">
            <v>0</v>
          </cell>
          <cell r="AJ684">
            <v>0</v>
          </cell>
          <cell r="AK684">
            <v>0</v>
          </cell>
          <cell r="AL684">
            <v>0</v>
          </cell>
          <cell r="AM684">
            <v>0</v>
          </cell>
          <cell r="AN684">
            <v>0</v>
          </cell>
          <cell r="AO684">
            <v>0</v>
          </cell>
          <cell r="AP684">
            <v>0</v>
          </cell>
          <cell r="AQ684">
            <v>0</v>
          </cell>
          <cell r="AR684">
            <v>0</v>
          </cell>
          <cell r="AS684">
            <v>0</v>
          </cell>
          <cell r="AT684">
            <v>0</v>
          </cell>
          <cell r="AU684">
            <v>0</v>
          </cell>
          <cell r="AV684">
            <v>0</v>
          </cell>
          <cell r="AW684">
            <v>0</v>
          </cell>
          <cell r="AX684">
            <v>0</v>
          </cell>
          <cell r="AY684">
            <v>0</v>
          </cell>
          <cell r="AZ684">
            <v>0</v>
          </cell>
          <cell r="BA684">
            <v>0</v>
          </cell>
          <cell r="BB684">
            <v>0</v>
          </cell>
          <cell r="BC684">
            <v>0</v>
          </cell>
          <cell r="BD684">
            <v>0</v>
          </cell>
          <cell r="BE684">
            <v>0</v>
          </cell>
          <cell r="BF684">
            <v>0</v>
          </cell>
          <cell r="BG684">
            <v>0</v>
          </cell>
          <cell r="BH684">
            <v>0</v>
          </cell>
          <cell r="BI684">
            <v>0</v>
          </cell>
          <cell r="BJ684">
            <v>0</v>
          </cell>
          <cell r="BK684">
            <v>0</v>
          </cell>
          <cell r="BL684">
            <v>0</v>
          </cell>
          <cell r="BM684">
            <v>0</v>
          </cell>
          <cell r="BN684">
            <v>0</v>
          </cell>
          <cell r="BO684">
            <v>0</v>
          </cell>
          <cell r="BP684">
            <v>0</v>
          </cell>
          <cell r="BQ684">
            <v>0</v>
          </cell>
          <cell r="BR684">
            <v>0</v>
          </cell>
          <cell r="BS684">
            <v>0</v>
          </cell>
          <cell r="BT684">
            <v>0</v>
          </cell>
          <cell r="BU684">
            <v>0</v>
          </cell>
          <cell r="BV684">
            <v>0</v>
          </cell>
          <cell r="BW684">
            <v>0</v>
          </cell>
          <cell r="BX684">
            <v>0</v>
          </cell>
          <cell r="BY684">
            <v>0</v>
          </cell>
          <cell r="BZ684">
            <v>0</v>
          </cell>
          <cell r="CA684">
            <v>0</v>
          </cell>
          <cell r="CB684">
            <v>0</v>
          </cell>
          <cell r="CC684">
            <v>0</v>
          </cell>
          <cell r="CD684">
            <v>0</v>
          </cell>
          <cell r="CE684">
            <v>0</v>
          </cell>
          <cell r="CF684">
            <v>0</v>
          </cell>
          <cell r="CG684">
            <v>0</v>
          </cell>
          <cell r="CH684">
            <v>0</v>
          </cell>
          <cell r="CI684">
            <v>0</v>
          </cell>
          <cell r="CJ684">
            <v>0</v>
          </cell>
          <cell r="CK684">
            <v>0</v>
          </cell>
          <cell r="CL684">
            <v>0</v>
          </cell>
          <cell r="CM684">
            <v>0</v>
          </cell>
          <cell r="CN684">
            <v>0</v>
          </cell>
          <cell r="CO684">
            <v>0</v>
          </cell>
          <cell r="CP684">
            <v>0</v>
          </cell>
          <cell r="CQ684">
            <v>0</v>
          </cell>
          <cell r="CR684">
            <v>0</v>
          </cell>
          <cell r="CS684">
            <v>0</v>
          </cell>
          <cell r="CT684">
            <v>0</v>
          </cell>
          <cell r="CU684">
            <v>0</v>
          </cell>
          <cell r="CV684">
            <v>0</v>
          </cell>
          <cell r="CW684">
            <v>0</v>
          </cell>
          <cell r="CX684">
            <v>0</v>
          </cell>
          <cell r="CY684">
            <v>0</v>
          </cell>
          <cell r="CZ684">
            <v>0</v>
          </cell>
          <cell r="DA684">
            <v>0</v>
          </cell>
          <cell r="DB684">
            <v>0</v>
          </cell>
          <cell r="DC684">
            <v>0</v>
          </cell>
          <cell r="DD684">
            <v>0</v>
          </cell>
          <cell r="DE684">
            <v>0</v>
          </cell>
          <cell r="DF684">
            <v>0</v>
          </cell>
          <cell r="DG684">
            <v>0</v>
          </cell>
          <cell r="DH684">
            <v>0</v>
          </cell>
          <cell r="DI684">
            <v>0</v>
          </cell>
          <cell r="DJ684">
            <v>0</v>
          </cell>
          <cell r="DK684">
            <v>0</v>
          </cell>
          <cell r="DL684">
            <v>0</v>
          </cell>
          <cell r="DM684">
            <v>0</v>
          </cell>
          <cell r="DN684">
            <v>0</v>
          </cell>
          <cell r="DO684">
            <v>0</v>
          </cell>
          <cell r="DP684">
            <v>0</v>
          </cell>
          <cell r="DQ684">
            <v>0</v>
          </cell>
          <cell r="DR684">
            <v>0</v>
          </cell>
          <cell r="DS684">
            <v>0</v>
          </cell>
          <cell r="DT684">
            <v>0</v>
          </cell>
          <cell r="DU684">
            <v>0</v>
          </cell>
          <cell r="DV684">
            <v>0</v>
          </cell>
          <cell r="DW684">
            <v>0</v>
          </cell>
          <cell r="DX684">
            <v>0</v>
          </cell>
          <cell r="DY684">
            <v>0</v>
          </cell>
          <cell r="DZ684">
            <v>0</v>
          </cell>
          <cell r="EA684">
            <v>0</v>
          </cell>
          <cell r="EB684">
            <v>0</v>
          </cell>
          <cell r="EC684">
            <v>0</v>
          </cell>
          <cell r="ED684">
            <v>0</v>
          </cell>
        </row>
        <row r="685">
          <cell r="F685">
            <v>0</v>
          </cell>
          <cell r="G685">
            <v>0</v>
          </cell>
          <cell r="H685">
            <v>0</v>
          </cell>
          <cell r="I685">
            <v>0</v>
          </cell>
          <cell r="J685">
            <v>0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R685">
            <v>0</v>
          </cell>
          <cell r="S685">
            <v>0</v>
          </cell>
          <cell r="T685">
            <v>0</v>
          </cell>
          <cell r="U685">
            <v>0</v>
          </cell>
          <cell r="V685">
            <v>0</v>
          </cell>
          <cell r="W685">
            <v>0</v>
          </cell>
          <cell r="X685">
            <v>0</v>
          </cell>
          <cell r="Y685">
            <v>0</v>
          </cell>
          <cell r="Z685">
            <v>0</v>
          </cell>
          <cell r="AA685">
            <v>0</v>
          </cell>
          <cell r="AB685">
            <v>0</v>
          </cell>
          <cell r="AC685">
            <v>0</v>
          </cell>
          <cell r="AD685">
            <v>0</v>
          </cell>
          <cell r="AE685">
            <v>0</v>
          </cell>
          <cell r="AF685">
            <v>0</v>
          </cell>
          <cell r="AG685">
            <v>0</v>
          </cell>
          <cell r="AH685">
            <v>0</v>
          </cell>
          <cell r="AI685">
            <v>0</v>
          </cell>
          <cell r="AJ685">
            <v>0</v>
          </cell>
          <cell r="AK685">
            <v>0</v>
          </cell>
          <cell r="AL685">
            <v>0</v>
          </cell>
          <cell r="AM685">
            <v>0</v>
          </cell>
          <cell r="AN685">
            <v>0</v>
          </cell>
          <cell r="AO685">
            <v>0</v>
          </cell>
          <cell r="AP685">
            <v>0</v>
          </cell>
          <cell r="AQ685">
            <v>0</v>
          </cell>
          <cell r="AR685">
            <v>0</v>
          </cell>
          <cell r="AS685">
            <v>0</v>
          </cell>
          <cell r="AT685">
            <v>0</v>
          </cell>
          <cell r="AU685">
            <v>0</v>
          </cell>
          <cell r="AV685">
            <v>0</v>
          </cell>
          <cell r="AW685">
            <v>0</v>
          </cell>
          <cell r="AX685">
            <v>0</v>
          </cell>
          <cell r="AY685">
            <v>0</v>
          </cell>
          <cell r="AZ685">
            <v>0</v>
          </cell>
          <cell r="BA685">
            <v>0</v>
          </cell>
          <cell r="BB685">
            <v>0</v>
          </cell>
          <cell r="BC685">
            <v>0</v>
          </cell>
          <cell r="BD685">
            <v>0</v>
          </cell>
          <cell r="BE685">
            <v>0</v>
          </cell>
          <cell r="BF685">
            <v>0</v>
          </cell>
          <cell r="BG685">
            <v>0</v>
          </cell>
          <cell r="BH685">
            <v>0</v>
          </cell>
          <cell r="BI685">
            <v>0</v>
          </cell>
          <cell r="BJ685">
            <v>0</v>
          </cell>
          <cell r="BK685">
            <v>0</v>
          </cell>
          <cell r="BL685">
            <v>0</v>
          </cell>
          <cell r="BM685">
            <v>0</v>
          </cell>
          <cell r="BN685">
            <v>0</v>
          </cell>
          <cell r="BO685">
            <v>0</v>
          </cell>
          <cell r="BP685">
            <v>0</v>
          </cell>
          <cell r="BQ685">
            <v>0</v>
          </cell>
          <cell r="BR685">
            <v>0</v>
          </cell>
          <cell r="BS685">
            <v>0</v>
          </cell>
          <cell r="BT685">
            <v>0</v>
          </cell>
          <cell r="BU685">
            <v>0</v>
          </cell>
          <cell r="BV685">
            <v>0</v>
          </cell>
          <cell r="BW685">
            <v>0</v>
          </cell>
          <cell r="BX685">
            <v>0</v>
          </cell>
          <cell r="BY685">
            <v>0</v>
          </cell>
          <cell r="BZ685">
            <v>0</v>
          </cell>
          <cell r="CA685">
            <v>0</v>
          </cell>
          <cell r="CB685">
            <v>0</v>
          </cell>
          <cell r="CC685">
            <v>0</v>
          </cell>
          <cell r="CD685">
            <v>0</v>
          </cell>
          <cell r="CE685">
            <v>0</v>
          </cell>
          <cell r="CF685">
            <v>0</v>
          </cell>
          <cell r="CG685">
            <v>0</v>
          </cell>
          <cell r="CH685">
            <v>0</v>
          </cell>
          <cell r="CI685">
            <v>0</v>
          </cell>
          <cell r="CJ685">
            <v>0</v>
          </cell>
          <cell r="CK685">
            <v>0</v>
          </cell>
          <cell r="CL685">
            <v>0</v>
          </cell>
          <cell r="CM685">
            <v>0</v>
          </cell>
          <cell r="CN685">
            <v>0</v>
          </cell>
          <cell r="CO685">
            <v>0</v>
          </cell>
          <cell r="CP685">
            <v>0</v>
          </cell>
          <cell r="CQ685">
            <v>0</v>
          </cell>
          <cell r="CR685">
            <v>0</v>
          </cell>
          <cell r="CS685">
            <v>0</v>
          </cell>
          <cell r="CT685">
            <v>0</v>
          </cell>
          <cell r="CU685">
            <v>0</v>
          </cell>
          <cell r="CV685">
            <v>0</v>
          </cell>
          <cell r="CW685">
            <v>0</v>
          </cell>
          <cell r="CX685">
            <v>0</v>
          </cell>
          <cell r="CY685">
            <v>0</v>
          </cell>
          <cell r="CZ685">
            <v>0</v>
          </cell>
          <cell r="DA685">
            <v>0</v>
          </cell>
          <cell r="DB685">
            <v>0</v>
          </cell>
          <cell r="DC685">
            <v>0</v>
          </cell>
          <cell r="DD685">
            <v>0</v>
          </cell>
          <cell r="DE685">
            <v>0</v>
          </cell>
          <cell r="DF685">
            <v>0</v>
          </cell>
          <cell r="DG685">
            <v>0</v>
          </cell>
          <cell r="DH685">
            <v>0</v>
          </cell>
          <cell r="DI685">
            <v>0</v>
          </cell>
          <cell r="DJ685">
            <v>0</v>
          </cell>
          <cell r="DK685">
            <v>0</v>
          </cell>
          <cell r="DL685">
            <v>0</v>
          </cell>
          <cell r="DM685">
            <v>0</v>
          </cell>
          <cell r="DN685">
            <v>0</v>
          </cell>
          <cell r="DO685">
            <v>0</v>
          </cell>
          <cell r="DP685">
            <v>0</v>
          </cell>
          <cell r="DQ685">
            <v>0</v>
          </cell>
          <cell r="DR685">
            <v>0</v>
          </cell>
          <cell r="DS685">
            <v>0</v>
          </cell>
          <cell r="DT685">
            <v>0</v>
          </cell>
          <cell r="DU685">
            <v>0</v>
          </cell>
          <cell r="DV685">
            <v>0</v>
          </cell>
          <cell r="DW685">
            <v>0</v>
          </cell>
          <cell r="DX685">
            <v>0</v>
          </cell>
          <cell r="DY685">
            <v>0</v>
          </cell>
          <cell r="DZ685">
            <v>0</v>
          </cell>
          <cell r="EA685">
            <v>0</v>
          </cell>
          <cell r="EB685">
            <v>0</v>
          </cell>
          <cell r="EC685">
            <v>0</v>
          </cell>
          <cell r="ED685">
            <v>0</v>
          </cell>
        </row>
        <row r="686">
          <cell r="F686">
            <v>0</v>
          </cell>
          <cell r="G686">
            <v>0</v>
          </cell>
          <cell r="H686">
            <v>0</v>
          </cell>
          <cell r="I686">
            <v>0</v>
          </cell>
          <cell r="J686">
            <v>0</v>
          </cell>
          <cell r="K686">
            <v>0</v>
          </cell>
          <cell r="L686">
            <v>0</v>
          </cell>
          <cell r="M686">
            <v>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R686">
            <v>0</v>
          </cell>
          <cell r="S686">
            <v>0</v>
          </cell>
          <cell r="T686">
            <v>0</v>
          </cell>
          <cell r="U686">
            <v>0</v>
          </cell>
          <cell r="V686">
            <v>0</v>
          </cell>
          <cell r="W686">
            <v>0</v>
          </cell>
          <cell r="X686">
            <v>0</v>
          </cell>
          <cell r="Y686">
            <v>0</v>
          </cell>
          <cell r="Z686">
            <v>0</v>
          </cell>
          <cell r="AA686">
            <v>0</v>
          </cell>
          <cell r="AB686">
            <v>0</v>
          </cell>
          <cell r="AC686">
            <v>0</v>
          </cell>
          <cell r="AD686">
            <v>0</v>
          </cell>
          <cell r="AE686">
            <v>0</v>
          </cell>
          <cell r="AF686">
            <v>0</v>
          </cell>
          <cell r="AG686">
            <v>0</v>
          </cell>
          <cell r="AH686">
            <v>0</v>
          </cell>
          <cell r="AI686">
            <v>0</v>
          </cell>
          <cell r="AJ686">
            <v>0</v>
          </cell>
          <cell r="AK686">
            <v>0</v>
          </cell>
          <cell r="AL686">
            <v>0</v>
          </cell>
          <cell r="AM686">
            <v>0</v>
          </cell>
          <cell r="AN686">
            <v>0</v>
          </cell>
          <cell r="AO686">
            <v>0</v>
          </cell>
          <cell r="AP686">
            <v>0</v>
          </cell>
          <cell r="AQ686">
            <v>0</v>
          </cell>
          <cell r="AR686">
            <v>0</v>
          </cell>
          <cell r="AS686">
            <v>0</v>
          </cell>
          <cell r="AT686">
            <v>0</v>
          </cell>
          <cell r="AU686">
            <v>0</v>
          </cell>
          <cell r="AV686">
            <v>0</v>
          </cell>
          <cell r="AW686">
            <v>0</v>
          </cell>
          <cell r="AX686">
            <v>0</v>
          </cell>
          <cell r="AY686">
            <v>0</v>
          </cell>
          <cell r="AZ686">
            <v>0</v>
          </cell>
          <cell r="BA686">
            <v>0</v>
          </cell>
          <cell r="BB686">
            <v>0</v>
          </cell>
          <cell r="BC686">
            <v>0</v>
          </cell>
          <cell r="BD686">
            <v>0</v>
          </cell>
          <cell r="BE686">
            <v>0</v>
          </cell>
          <cell r="BF686">
            <v>0</v>
          </cell>
          <cell r="BG686">
            <v>0</v>
          </cell>
          <cell r="BH686">
            <v>0</v>
          </cell>
          <cell r="BI686">
            <v>0</v>
          </cell>
          <cell r="BJ686">
            <v>0</v>
          </cell>
          <cell r="BK686">
            <v>0</v>
          </cell>
          <cell r="BL686">
            <v>0</v>
          </cell>
          <cell r="BM686">
            <v>0</v>
          </cell>
          <cell r="BN686">
            <v>0</v>
          </cell>
          <cell r="BO686">
            <v>0</v>
          </cell>
          <cell r="BP686">
            <v>0</v>
          </cell>
          <cell r="BQ686">
            <v>0</v>
          </cell>
          <cell r="BR686">
            <v>0</v>
          </cell>
          <cell r="BS686">
            <v>0</v>
          </cell>
          <cell r="BT686">
            <v>0</v>
          </cell>
          <cell r="BU686">
            <v>0</v>
          </cell>
          <cell r="BV686">
            <v>0</v>
          </cell>
          <cell r="BW686">
            <v>0</v>
          </cell>
          <cell r="BX686">
            <v>0</v>
          </cell>
          <cell r="BY686">
            <v>0</v>
          </cell>
          <cell r="BZ686">
            <v>0</v>
          </cell>
          <cell r="CA686">
            <v>0</v>
          </cell>
          <cell r="CB686">
            <v>0</v>
          </cell>
          <cell r="CC686">
            <v>0</v>
          </cell>
          <cell r="CD686">
            <v>0</v>
          </cell>
          <cell r="CE686">
            <v>0</v>
          </cell>
          <cell r="CF686">
            <v>0</v>
          </cell>
          <cell r="CG686">
            <v>0</v>
          </cell>
          <cell r="CH686">
            <v>0</v>
          </cell>
          <cell r="CI686">
            <v>0</v>
          </cell>
          <cell r="CJ686">
            <v>0</v>
          </cell>
          <cell r="CK686">
            <v>0</v>
          </cell>
          <cell r="CL686">
            <v>0</v>
          </cell>
          <cell r="CM686">
            <v>0</v>
          </cell>
          <cell r="CN686">
            <v>0</v>
          </cell>
          <cell r="CO686">
            <v>0</v>
          </cell>
          <cell r="CP686">
            <v>0</v>
          </cell>
          <cell r="CQ686">
            <v>0</v>
          </cell>
          <cell r="CR686">
            <v>0</v>
          </cell>
          <cell r="CS686">
            <v>0</v>
          </cell>
          <cell r="CT686">
            <v>0</v>
          </cell>
          <cell r="CU686">
            <v>0</v>
          </cell>
          <cell r="CV686">
            <v>0</v>
          </cell>
          <cell r="CW686">
            <v>0</v>
          </cell>
          <cell r="CX686">
            <v>0</v>
          </cell>
          <cell r="CY686">
            <v>0</v>
          </cell>
          <cell r="CZ686">
            <v>0</v>
          </cell>
          <cell r="DA686">
            <v>0</v>
          </cell>
          <cell r="DB686">
            <v>0</v>
          </cell>
          <cell r="DC686">
            <v>0</v>
          </cell>
          <cell r="DD686">
            <v>0</v>
          </cell>
          <cell r="DE686">
            <v>0</v>
          </cell>
          <cell r="DF686">
            <v>0</v>
          </cell>
          <cell r="DG686">
            <v>0</v>
          </cell>
          <cell r="DH686">
            <v>0</v>
          </cell>
          <cell r="DI686">
            <v>0</v>
          </cell>
          <cell r="DJ686">
            <v>0</v>
          </cell>
          <cell r="DK686">
            <v>0</v>
          </cell>
          <cell r="DL686">
            <v>0</v>
          </cell>
          <cell r="DM686">
            <v>0</v>
          </cell>
          <cell r="DN686">
            <v>0</v>
          </cell>
          <cell r="DO686">
            <v>0</v>
          </cell>
          <cell r="DP686">
            <v>0</v>
          </cell>
          <cell r="DQ686">
            <v>0</v>
          </cell>
          <cell r="DR686">
            <v>0</v>
          </cell>
          <cell r="DS686">
            <v>0</v>
          </cell>
          <cell r="DT686">
            <v>0</v>
          </cell>
          <cell r="DU686">
            <v>0</v>
          </cell>
          <cell r="DV686">
            <v>0</v>
          </cell>
          <cell r="DW686">
            <v>0</v>
          </cell>
          <cell r="DX686">
            <v>0</v>
          </cell>
          <cell r="DY686">
            <v>0</v>
          </cell>
          <cell r="DZ686">
            <v>0</v>
          </cell>
          <cell r="EA686">
            <v>0</v>
          </cell>
          <cell r="EB686">
            <v>0</v>
          </cell>
          <cell r="EC686">
            <v>0</v>
          </cell>
          <cell r="ED686">
            <v>0</v>
          </cell>
        </row>
        <row r="687">
          <cell r="F687">
            <v>0</v>
          </cell>
          <cell r="G687">
            <v>0</v>
          </cell>
          <cell r="H687">
            <v>0</v>
          </cell>
          <cell r="I687">
            <v>0</v>
          </cell>
          <cell r="J687">
            <v>0</v>
          </cell>
          <cell r="K687">
            <v>0</v>
          </cell>
          <cell r="L687">
            <v>0</v>
          </cell>
          <cell r="M687">
            <v>0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R687">
            <v>0</v>
          </cell>
          <cell r="S687">
            <v>0</v>
          </cell>
          <cell r="T687">
            <v>0</v>
          </cell>
          <cell r="U687">
            <v>0</v>
          </cell>
          <cell r="V687">
            <v>0</v>
          </cell>
          <cell r="W687">
            <v>0</v>
          </cell>
          <cell r="X687">
            <v>0</v>
          </cell>
          <cell r="Y687">
            <v>0</v>
          </cell>
          <cell r="Z687">
            <v>0</v>
          </cell>
          <cell r="AA687">
            <v>0</v>
          </cell>
          <cell r="AB687">
            <v>0</v>
          </cell>
          <cell r="AC687">
            <v>0</v>
          </cell>
          <cell r="AD687">
            <v>0</v>
          </cell>
          <cell r="AE687">
            <v>0</v>
          </cell>
          <cell r="AF687">
            <v>0</v>
          </cell>
          <cell r="AG687">
            <v>0</v>
          </cell>
          <cell r="AH687">
            <v>0</v>
          </cell>
          <cell r="AI687">
            <v>0</v>
          </cell>
          <cell r="AJ687">
            <v>0</v>
          </cell>
          <cell r="AK687">
            <v>0</v>
          </cell>
          <cell r="AL687">
            <v>0</v>
          </cell>
          <cell r="AM687">
            <v>0</v>
          </cell>
          <cell r="AN687">
            <v>0</v>
          </cell>
          <cell r="AO687">
            <v>0</v>
          </cell>
          <cell r="AP687">
            <v>0</v>
          </cell>
          <cell r="AQ687">
            <v>0</v>
          </cell>
          <cell r="AR687">
            <v>0</v>
          </cell>
          <cell r="AS687">
            <v>0</v>
          </cell>
          <cell r="AT687">
            <v>0</v>
          </cell>
          <cell r="AU687">
            <v>0</v>
          </cell>
          <cell r="AV687">
            <v>0</v>
          </cell>
          <cell r="AW687">
            <v>0</v>
          </cell>
          <cell r="AX687">
            <v>0</v>
          </cell>
          <cell r="AY687">
            <v>0</v>
          </cell>
          <cell r="AZ687">
            <v>0</v>
          </cell>
          <cell r="BA687">
            <v>0</v>
          </cell>
          <cell r="BB687">
            <v>0</v>
          </cell>
          <cell r="BC687">
            <v>0</v>
          </cell>
          <cell r="BD687">
            <v>0</v>
          </cell>
          <cell r="BE687">
            <v>0</v>
          </cell>
          <cell r="BF687">
            <v>0</v>
          </cell>
          <cell r="BG687">
            <v>0</v>
          </cell>
          <cell r="BH687">
            <v>0</v>
          </cell>
          <cell r="BI687">
            <v>0</v>
          </cell>
          <cell r="BJ687">
            <v>0</v>
          </cell>
          <cell r="BK687">
            <v>0</v>
          </cell>
          <cell r="BL687">
            <v>0</v>
          </cell>
          <cell r="BM687">
            <v>0</v>
          </cell>
          <cell r="BN687">
            <v>0</v>
          </cell>
          <cell r="BO687">
            <v>0</v>
          </cell>
          <cell r="BP687">
            <v>0</v>
          </cell>
          <cell r="BQ687">
            <v>0</v>
          </cell>
          <cell r="BR687">
            <v>0</v>
          </cell>
          <cell r="BS687">
            <v>0</v>
          </cell>
          <cell r="BT687">
            <v>0</v>
          </cell>
          <cell r="BU687">
            <v>0</v>
          </cell>
          <cell r="BV687">
            <v>0</v>
          </cell>
          <cell r="BW687">
            <v>0</v>
          </cell>
          <cell r="BX687">
            <v>0</v>
          </cell>
          <cell r="BY687">
            <v>0</v>
          </cell>
          <cell r="BZ687">
            <v>0</v>
          </cell>
          <cell r="CA687">
            <v>0</v>
          </cell>
          <cell r="CB687">
            <v>0</v>
          </cell>
          <cell r="CC687">
            <v>0</v>
          </cell>
          <cell r="CD687">
            <v>0</v>
          </cell>
          <cell r="CE687">
            <v>0</v>
          </cell>
          <cell r="CF687">
            <v>0</v>
          </cell>
          <cell r="CG687">
            <v>0</v>
          </cell>
          <cell r="CH687">
            <v>0</v>
          </cell>
          <cell r="CI687">
            <v>0</v>
          </cell>
          <cell r="CJ687">
            <v>0</v>
          </cell>
          <cell r="CK687">
            <v>0</v>
          </cell>
          <cell r="CL687">
            <v>0</v>
          </cell>
          <cell r="CM687">
            <v>0</v>
          </cell>
          <cell r="CN687">
            <v>0</v>
          </cell>
          <cell r="CO687">
            <v>0</v>
          </cell>
          <cell r="CP687">
            <v>0</v>
          </cell>
          <cell r="CQ687">
            <v>0</v>
          </cell>
          <cell r="CR687">
            <v>0</v>
          </cell>
          <cell r="CS687">
            <v>0</v>
          </cell>
          <cell r="CT687">
            <v>0</v>
          </cell>
          <cell r="CU687">
            <v>0</v>
          </cell>
          <cell r="CV687">
            <v>0</v>
          </cell>
          <cell r="CW687">
            <v>0</v>
          </cell>
          <cell r="CX687">
            <v>0</v>
          </cell>
          <cell r="CY687">
            <v>0</v>
          </cell>
          <cell r="CZ687">
            <v>0</v>
          </cell>
          <cell r="DA687">
            <v>0</v>
          </cell>
          <cell r="DB687">
            <v>0</v>
          </cell>
          <cell r="DC687">
            <v>0</v>
          </cell>
          <cell r="DD687">
            <v>0</v>
          </cell>
          <cell r="DE687">
            <v>0</v>
          </cell>
          <cell r="DF687">
            <v>0</v>
          </cell>
          <cell r="DG687">
            <v>0</v>
          </cell>
          <cell r="DH687">
            <v>0</v>
          </cell>
          <cell r="DI687">
            <v>0</v>
          </cell>
          <cell r="DJ687">
            <v>0</v>
          </cell>
          <cell r="DK687">
            <v>0</v>
          </cell>
          <cell r="DL687">
            <v>0</v>
          </cell>
          <cell r="DM687">
            <v>0</v>
          </cell>
          <cell r="DN687">
            <v>0</v>
          </cell>
          <cell r="DO687">
            <v>0</v>
          </cell>
          <cell r="DP687">
            <v>0</v>
          </cell>
          <cell r="DQ687">
            <v>0</v>
          </cell>
          <cell r="DR687">
            <v>0</v>
          </cell>
          <cell r="DS687">
            <v>0</v>
          </cell>
          <cell r="DT687">
            <v>0</v>
          </cell>
          <cell r="DU687">
            <v>0</v>
          </cell>
          <cell r="DV687">
            <v>0</v>
          </cell>
          <cell r="DW687">
            <v>0</v>
          </cell>
          <cell r="DX687">
            <v>0</v>
          </cell>
          <cell r="DY687">
            <v>0</v>
          </cell>
          <cell r="DZ687">
            <v>0</v>
          </cell>
          <cell r="EA687">
            <v>0</v>
          </cell>
          <cell r="EB687">
            <v>0</v>
          </cell>
          <cell r="EC687">
            <v>0</v>
          </cell>
          <cell r="ED687">
            <v>0</v>
          </cell>
        </row>
        <row r="688">
          <cell r="F688">
            <v>0</v>
          </cell>
          <cell r="G688">
            <v>0</v>
          </cell>
          <cell r="H688">
            <v>0</v>
          </cell>
          <cell r="I688">
            <v>0</v>
          </cell>
          <cell r="J688">
            <v>0</v>
          </cell>
          <cell r="K688">
            <v>0</v>
          </cell>
          <cell r="L688">
            <v>0</v>
          </cell>
          <cell r="M688">
            <v>0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R688">
            <v>22.349999999991269</v>
          </cell>
          <cell r="S688">
            <v>-1.9499999999998181</v>
          </cell>
          <cell r="T688">
            <v>1.0500000000001819</v>
          </cell>
          <cell r="U688">
            <v>-0.15000000000009095</v>
          </cell>
          <cell r="V688">
            <v>1.5</v>
          </cell>
          <cell r="W688">
            <v>0.75</v>
          </cell>
          <cell r="X688">
            <v>1.3499999999999091</v>
          </cell>
          <cell r="Y688">
            <v>1.5</v>
          </cell>
          <cell r="Z688">
            <v>-0.45000000000027285</v>
          </cell>
          <cell r="AA688">
            <v>13.800000000000182</v>
          </cell>
          <cell r="AB688">
            <v>2.4000000000000909</v>
          </cell>
          <cell r="AC688">
            <v>0.4499999999998181</v>
          </cell>
          <cell r="AD688">
            <v>2.1000000000003638</v>
          </cell>
          <cell r="AE688">
            <v>6.4500000000007276</v>
          </cell>
          <cell r="AF688">
            <v>-1.1999999999998181</v>
          </cell>
          <cell r="AG688">
            <v>-0.4499999999998181</v>
          </cell>
          <cell r="AH688">
            <v>0</v>
          </cell>
          <cell r="AI688">
            <v>2.0999999999999091</v>
          </cell>
          <cell r="AJ688">
            <v>1.8000000000001819</v>
          </cell>
          <cell r="AK688">
            <v>0.15000000000009095</v>
          </cell>
          <cell r="AL688">
            <v>0.14999999999986358</v>
          </cell>
          <cell r="AM688">
            <v>1.7999999999997272</v>
          </cell>
          <cell r="AN688">
            <v>0.3000000000001819</v>
          </cell>
          <cell r="AO688">
            <v>0.75</v>
          </cell>
          <cell r="AP688">
            <v>0.3000000000001819</v>
          </cell>
          <cell r="AQ688">
            <v>0.75</v>
          </cell>
          <cell r="AR688">
            <v>5.249999999996362</v>
          </cell>
          <cell r="AS688">
            <v>0.3000000000001819</v>
          </cell>
          <cell r="AT688">
            <v>0.89999999999986358</v>
          </cell>
          <cell r="AU688">
            <v>-0.15000000000009095</v>
          </cell>
          <cell r="AV688">
            <v>-0.1499999999996362</v>
          </cell>
          <cell r="AW688">
            <v>-0.3000000000001819</v>
          </cell>
          <cell r="AX688">
            <v>1.6500000000000909</v>
          </cell>
          <cell r="AY688">
            <v>1.3499999999999091</v>
          </cell>
          <cell r="AZ688">
            <v>-0.6000000000003638</v>
          </cell>
          <cell r="BA688">
            <v>1.6499999999996362</v>
          </cell>
          <cell r="BB688">
            <v>-1.0500000000001819</v>
          </cell>
          <cell r="BC688">
            <v>1.7999999999997272</v>
          </cell>
          <cell r="BD688">
            <v>-0.15000000000009095</v>
          </cell>
          <cell r="BE688">
            <v>6.5999999999985448</v>
          </cell>
          <cell r="BF688">
            <v>0.4499999999998181</v>
          </cell>
          <cell r="BG688">
            <v>1.6500000000000909</v>
          </cell>
          <cell r="BH688">
            <v>-0.90000000000009095</v>
          </cell>
          <cell r="BI688">
            <v>-0.45000000000027285</v>
          </cell>
          <cell r="BJ688">
            <v>1.8000000000001819</v>
          </cell>
          <cell r="BK688">
            <v>0</v>
          </cell>
          <cell r="BL688">
            <v>1.0499999999997272</v>
          </cell>
          <cell r="BM688">
            <v>1.5</v>
          </cell>
          <cell r="BN688">
            <v>0.3000000000001819</v>
          </cell>
          <cell r="BO688">
            <v>0.90000000000009095</v>
          </cell>
          <cell r="BP688">
            <v>0.59999999999990905</v>
          </cell>
          <cell r="BQ688">
            <v>-0.29999999999972715</v>
          </cell>
          <cell r="BR688">
            <v>3.4499999999970896</v>
          </cell>
          <cell r="BS688">
            <v>0.15000000000009095</v>
          </cell>
          <cell r="BT688">
            <v>0.90000000000009095</v>
          </cell>
          <cell r="BU688">
            <v>-0.45000000000027285</v>
          </cell>
          <cell r="BV688">
            <v>1.9500000000000455</v>
          </cell>
          <cell r="BW688">
            <v>-0.1499999999996362</v>
          </cell>
          <cell r="BX688">
            <v>-0.45000000000004547</v>
          </cell>
          <cell r="BY688">
            <v>0.29999999999995453</v>
          </cell>
          <cell r="BZ688">
            <v>0.3000000000001819</v>
          </cell>
          <cell r="CA688">
            <v>1.3500000000003638</v>
          </cell>
          <cell r="CB688">
            <v>0.59999999999990905</v>
          </cell>
          <cell r="CC688">
            <v>-0.15000000000009095</v>
          </cell>
          <cell r="CD688">
            <v>-0.90000000000009095</v>
          </cell>
          <cell r="CE688">
            <v>-0.4500000000007276</v>
          </cell>
          <cell r="CF688">
            <v>-1.9500000000002728</v>
          </cell>
          <cell r="CG688">
            <v>1.3499999999999091</v>
          </cell>
          <cell r="CH688">
            <v>0.4499999999998181</v>
          </cell>
          <cell r="CI688">
            <v>-0.59999999999990905</v>
          </cell>
          <cell r="CJ688">
            <v>0</v>
          </cell>
          <cell r="CK688">
            <v>-0.4499999999998181</v>
          </cell>
          <cell r="CL688">
            <v>-0.45000000000004547</v>
          </cell>
          <cell r="CM688">
            <v>0.6000000000003638</v>
          </cell>
          <cell r="CN688">
            <v>1.0499999999999545</v>
          </cell>
          <cell r="CO688">
            <v>0.90000000000009095</v>
          </cell>
          <cell r="CP688">
            <v>-1.0499999999999545</v>
          </cell>
          <cell r="CQ688">
            <v>-0.3000000000001819</v>
          </cell>
          <cell r="CR688">
            <v>-0.4500000000007276</v>
          </cell>
          <cell r="CS688">
            <v>0.4499999999998181</v>
          </cell>
          <cell r="CT688">
            <v>-0.4499999999998181</v>
          </cell>
          <cell r="CU688">
            <v>0.15000000000009095</v>
          </cell>
          <cell r="CV688">
            <v>-0.15000000000009095</v>
          </cell>
          <cell r="CW688">
            <v>-0.45000000000004547</v>
          </cell>
          <cell r="CX688">
            <v>0.75</v>
          </cell>
          <cell r="CY688">
            <v>0.15000000000009095</v>
          </cell>
          <cell r="CZ688">
            <v>-0.15000000000009095</v>
          </cell>
          <cell r="DA688">
            <v>-0.90000000000009095</v>
          </cell>
          <cell r="DB688">
            <v>0.45000000000004547</v>
          </cell>
          <cell r="DC688">
            <v>-0.45000000000004547</v>
          </cell>
          <cell r="DD688">
            <v>0.14999999999986358</v>
          </cell>
          <cell r="DE688">
            <v>0</v>
          </cell>
          <cell r="DF688">
            <v>0</v>
          </cell>
          <cell r="DG688">
            <v>0</v>
          </cell>
          <cell r="DH688">
            <v>0</v>
          </cell>
          <cell r="DI688">
            <v>0</v>
          </cell>
          <cell r="DJ688">
            <v>0</v>
          </cell>
          <cell r="DK688">
            <v>0</v>
          </cell>
          <cell r="DL688">
            <v>0</v>
          </cell>
          <cell r="DM688">
            <v>0</v>
          </cell>
          <cell r="DN688">
            <v>0</v>
          </cell>
          <cell r="DO688">
            <v>0</v>
          </cell>
          <cell r="DP688">
            <v>0</v>
          </cell>
          <cell r="DQ688">
            <v>0</v>
          </cell>
          <cell r="DR688">
            <v>0</v>
          </cell>
          <cell r="DS688">
            <v>0</v>
          </cell>
          <cell r="DT688">
            <v>0</v>
          </cell>
          <cell r="DU688">
            <v>0</v>
          </cell>
          <cell r="DV688">
            <v>0</v>
          </cell>
          <cell r="DW688">
            <v>0</v>
          </cell>
          <cell r="DX688">
            <v>0</v>
          </cell>
          <cell r="DY688">
            <v>0</v>
          </cell>
          <cell r="DZ688">
            <v>0</v>
          </cell>
          <cell r="EA688">
            <v>0</v>
          </cell>
          <cell r="EB688">
            <v>0</v>
          </cell>
          <cell r="EC688">
            <v>0</v>
          </cell>
          <cell r="ED688">
            <v>0</v>
          </cell>
        </row>
        <row r="689">
          <cell r="F689">
            <v>0</v>
          </cell>
          <cell r="G689">
            <v>0</v>
          </cell>
          <cell r="H689">
            <v>0</v>
          </cell>
          <cell r="I689">
            <v>0</v>
          </cell>
          <cell r="J689">
            <v>0</v>
          </cell>
          <cell r="K689">
            <v>0</v>
          </cell>
          <cell r="L689">
            <v>0</v>
          </cell>
          <cell r="M689">
            <v>0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R689">
            <v>-15.299999999999272</v>
          </cell>
          <cell r="S689">
            <v>1.9500000000002728</v>
          </cell>
          <cell r="T689">
            <v>0.29999999999995453</v>
          </cell>
          <cell r="U689">
            <v>0.29999999999972715</v>
          </cell>
          <cell r="V689">
            <v>-0.15000000000009095</v>
          </cell>
          <cell r="W689">
            <v>0.4499999999998181</v>
          </cell>
          <cell r="X689">
            <v>-1.6499999999998636</v>
          </cell>
          <cell r="Y689">
            <v>-0.60000000000013642</v>
          </cell>
          <cell r="Z689">
            <v>-0.59999999999990905</v>
          </cell>
          <cell r="AA689">
            <v>-12.299999999999955</v>
          </cell>
          <cell r="AB689">
            <v>-1.0499999999997272</v>
          </cell>
          <cell r="AC689">
            <v>-0.59999999999990905</v>
          </cell>
          <cell r="AD689">
            <v>-1.3499999999999091</v>
          </cell>
          <cell r="AE689">
            <v>-6.2999999999919964</v>
          </cell>
          <cell r="AF689">
            <v>1.0500000000001819</v>
          </cell>
          <cell r="AG689">
            <v>-0.90000000000009095</v>
          </cell>
          <cell r="AH689">
            <v>0.4499999999998181</v>
          </cell>
          <cell r="AI689">
            <v>-1.6500000000000909</v>
          </cell>
          <cell r="AJ689">
            <v>0</v>
          </cell>
          <cell r="AK689">
            <v>0</v>
          </cell>
          <cell r="AL689">
            <v>-0.90000000000009095</v>
          </cell>
          <cell r="AM689">
            <v>-0.29999999999995453</v>
          </cell>
          <cell r="AN689">
            <v>-0.90000000000009095</v>
          </cell>
          <cell r="AO689">
            <v>-1.3499999999999091</v>
          </cell>
          <cell r="AP689">
            <v>-0.4499999999998181</v>
          </cell>
          <cell r="AQ689">
            <v>-1.3500000000003638</v>
          </cell>
          <cell r="AR689">
            <v>-4.3500000000021828</v>
          </cell>
          <cell r="AS689">
            <v>-0.1499999999996362</v>
          </cell>
          <cell r="AT689">
            <v>-1.9500000000000455</v>
          </cell>
          <cell r="AU689">
            <v>0</v>
          </cell>
          <cell r="AV689">
            <v>-0.60000000000013642</v>
          </cell>
          <cell r="AW689">
            <v>0.75</v>
          </cell>
          <cell r="AX689">
            <v>-0.15000000000009095</v>
          </cell>
          <cell r="AY689">
            <v>-1.3499999999999091</v>
          </cell>
          <cell r="AZ689">
            <v>1.3499999999999091</v>
          </cell>
          <cell r="BA689">
            <v>-0.89999999999986358</v>
          </cell>
          <cell r="BB689">
            <v>0</v>
          </cell>
          <cell r="BC689">
            <v>-0.45000000000004547</v>
          </cell>
          <cell r="BD689">
            <v>-0.90000000000009095</v>
          </cell>
          <cell r="BE689">
            <v>-2.3999999999978172</v>
          </cell>
          <cell r="BF689">
            <v>0.4499999999998181</v>
          </cell>
          <cell r="BG689">
            <v>-0.75</v>
          </cell>
          <cell r="BH689">
            <v>-0.29999999999995453</v>
          </cell>
          <cell r="BI689">
            <v>-1.0499999999999545</v>
          </cell>
          <cell r="BJ689">
            <v>0</v>
          </cell>
          <cell r="BK689">
            <v>-0.29999999999995453</v>
          </cell>
          <cell r="BL689">
            <v>-0.15000000000009095</v>
          </cell>
          <cell r="BM689">
            <v>-0.89999999999986358</v>
          </cell>
          <cell r="BN689">
            <v>0.29999999999995453</v>
          </cell>
          <cell r="BO689">
            <v>1.2000000000002728</v>
          </cell>
          <cell r="BP689">
            <v>-0.59999999999990905</v>
          </cell>
          <cell r="BQ689">
            <v>-0.3000000000001819</v>
          </cell>
          <cell r="BR689">
            <v>1.2000000000007276</v>
          </cell>
          <cell r="BS689">
            <v>1.5</v>
          </cell>
          <cell r="BT689">
            <v>0.90000000000009095</v>
          </cell>
          <cell r="BU689">
            <v>-0.90000000000009095</v>
          </cell>
          <cell r="BV689">
            <v>0.75</v>
          </cell>
          <cell r="BW689">
            <v>-0.14999999999986358</v>
          </cell>
          <cell r="BX689">
            <v>-0.29999999999995453</v>
          </cell>
          <cell r="BY689">
            <v>-1.2000000000000455</v>
          </cell>
          <cell r="BZ689">
            <v>0.15000000000009095</v>
          </cell>
          <cell r="CA689">
            <v>0.14999999999986358</v>
          </cell>
          <cell r="CB689">
            <v>0.59999999999990905</v>
          </cell>
          <cell r="CC689">
            <v>-0.3000000000001819</v>
          </cell>
          <cell r="CD689">
            <v>0</v>
          </cell>
          <cell r="CE689">
            <v>-2.250000000003638</v>
          </cell>
          <cell r="CF689">
            <v>0.90000000000009095</v>
          </cell>
          <cell r="CG689">
            <v>-0.3000000000001819</v>
          </cell>
          <cell r="CH689">
            <v>1.0499999999999545</v>
          </cell>
          <cell r="CI689">
            <v>-0.60000000000013642</v>
          </cell>
          <cell r="CJ689">
            <v>0.29999999999995453</v>
          </cell>
          <cell r="CK689">
            <v>-0.60000000000013642</v>
          </cell>
          <cell r="CL689">
            <v>-2.5499999999999545</v>
          </cell>
          <cell r="CM689">
            <v>-1.2000000000000455</v>
          </cell>
          <cell r="CN689">
            <v>0</v>
          </cell>
          <cell r="CO689">
            <v>-0.45000000000004547</v>
          </cell>
          <cell r="CP689">
            <v>0.14999999999986358</v>
          </cell>
          <cell r="CQ689">
            <v>1.0499999999999545</v>
          </cell>
          <cell r="CR689">
            <v>-2.5500000000029104</v>
          </cell>
          <cell r="CS689">
            <v>-0.15000000000009095</v>
          </cell>
          <cell r="CT689">
            <v>-1.2000000000000455</v>
          </cell>
          <cell r="CU689">
            <v>-0.15000000000009095</v>
          </cell>
          <cell r="CV689">
            <v>-0.45000000000004547</v>
          </cell>
          <cell r="CW689">
            <v>-0.4499999999998181</v>
          </cell>
          <cell r="CX689">
            <v>-0.90000000000009095</v>
          </cell>
          <cell r="CY689">
            <v>0.59999999999990905</v>
          </cell>
          <cell r="CZ689">
            <v>-0.14999999999986358</v>
          </cell>
          <cell r="DA689">
            <v>-1.3499999999999091</v>
          </cell>
          <cell r="DB689">
            <v>-0.14999999999986358</v>
          </cell>
          <cell r="DC689">
            <v>0.89999999999986358</v>
          </cell>
          <cell r="DD689">
            <v>0.89999999999986358</v>
          </cell>
          <cell r="DE689">
            <v>0</v>
          </cell>
          <cell r="DF689">
            <v>0</v>
          </cell>
          <cell r="DG689">
            <v>0</v>
          </cell>
          <cell r="DH689">
            <v>0</v>
          </cell>
          <cell r="DI689">
            <v>0</v>
          </cell>
          <cell r="DJ689">
            <v>0</v>
          </cell>
          <cell r="DK689">
            <v>0</v>
          </cell>
          <cell r="DL689">
            <v>0</v>
          </cell>
          <cell r="DM689">
            <v>0</v>
          </cell>
          <cell r="DN689">
            <v>0</v>
          </cell>
          <cell r="DO689">
            <v>0</v>
          </cell>
          <cell r="DP689">
            <v>0</v>
          </cell>
          <cell r="DQ689">
            <v>0</v>
          </cell>
          <cell r="DR689">
            <v>0</v>
          </cell>
          <cell r="DS689">
            <v>0</v>
          </cell>
          <cell r="DT689">
            <v>0</v>
          </cell>
          <cell r="DU689">
            <v>0</v>
          </cell>
          <cell r="DV689">
            <v>0</v>
          </cell>
          <cell r="DW689">
            <v>0</v>
          </cell>
          <cell r="DX689">
            <v>0</v>
          </cell>
          <cell r="DY689">
            <v>0</v>
          </cell>
          <cell r="DZ689">
            <v>0</v>
          </cell>
          <cell r="EA689">
            <v>0</v>
          </cell>
          <cell r="EB689">
            <v>0</v>
          </cell>
          <cell r="EC689">
            <v>0</v>
          </cell>
          <cell r="ED689">
            <v>0</v>
          </cell>
        </row>
        <row r="690">
          <cell r="F690">
            <v>0</v>
          </cell>
          <cell r="G690">
            <v>0</v>
          </cell>
          <cell r="H690">
            <v>0</v>
          </cell>
          <cell r="I690">
            <v>0</v>
          </cell>
          <cell r="J690">
            <v>0</v>
          </cell>
          <cell r="K690">
            <v>0</v>
          </cell>
          <cell r="L690">
            <v>0</v>
          </cell>
          <cell r="M690">
            <v>0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R690">
            <v>2.1999999999993634</v>
          </cell>
          <cell r="S690">
            <v>-0.25999999999999091</v>
          </cell>
          <cell r="T690">
            <v>0.13999999999998636</v>
          </cell>
          <cell r="U690">
            <v>-0.5</v>
          </cell>
          <cell r="V690">
            <v>0.16000000000002501</v>
          </cell>
          <cell r="W690">
            <v>7.9999999999984084E-2</v>
          </cell>
          <cell r="X690">
            <v>0.18000000000000682</v>
          </cell>
          <cell r="Y690">
            <v>0.15999999999999659</v>
          </cell>
          <cell r="Z690">
            <v>-6.0000000000002274E-2</v>
          </cell>
          <cell r="AA690">
            <v>1.839999999999975</v>
          </cell>
          <cell r="AB690">
            <v>0.25999999999999091</v>
          </cell>
          <cell r="AC690">
            <v>-6.0000000000002274E-2</v>
          </cell>
          <cell r="AD690">
            <v>0.25999999999999091</v>
          </cell>
          <cell r="AE690">
            <v>0.81999999999925421</v>
          </cell>
          <cell r="AF690">
            <v>-0.16000000000002501</v>
          </cell>
          <cell r="AG690">
            <v>-6.0000000000002274E-2</v>
          </cell>
          <cell r="AH690">
            <v>-7.9999999999984084E-2</v>
          </cell>
          <cell r="AI690">
            <v>0.24000000000000909</v>
          </cell>
          <cell r="AJ690">
            <v>0.25999999999999091</v>
          </cell>
          <cell r="AK690">
            <v>6.0000000000002274E-2</v>
          </cell>
          <cell r="AL690">
            <v>1.999999999998181E-2</v>
          </cell>
          <cell r="AM690">
            <v>0.22000000000002728</v>
          </cell>
          <cell r="AN690">
            <v>3.999999999996362E-2</v>
          </cell>
          <cell r="AO690">
            <v>0.12000000000000455</v>
          </cell>
          <cell r="AP690">
            <v>6.0000000000002274E-2</v>
          </cell>
          <cell r="AQ690">
            <v>9.9999999999965894E-2</v>
          </cell>
          <cell r="AR690">
            <v>1.6400000000003274</v>
          </cell>
          <cell r="AS690">
            <v>3.999999999996362E-2</v>
          </cell>
          <cell r="AT690">
            <v>0.12000000000000455</v>
          </cell>
          <cell r="AU690">
            <v>1</v>
          </cell>
          <cell r="AV690">
            <v>-2.0000000000038654E-2</v>
          </cell>
          <cell r="AW690">
            <v>-6.0000000000002274E-2</v>
          </cell>
          <cell r="AX690">
            <v>0.19999999999998863</v>
          </cell>
          <cell r="AY690">
            <v>6.0000000000002274E-2</v>
          </cell>
          <cell r="AZ690">
            <v>-9.9999999999965894E-2</v>
          </cell>
          <cell r="BA690">
            <v>0.20000000000004547</v>
          </cell>
          <cell r="BB690">
            <v>-7.9999999999984084E-2</v>
          </cell>
          <cell r="BC690">
            <v>0.28000000000002956</v>
          </cell>
          <cell r="BD690">
            <v>0</v>
          </cell>
          <cell r="BE690">
            <v>0.98000000000047294</v>
          </cell>
          <cell r="BF690">
            <v>5.999999999994543E-2</v>
          </cell>
          <cell r="BG690">
            <v>0.22000000000002728</v>
          </cell>
          <cell r="BH690">
            <v>-4.0000000000020464E-2</v>
          </cell>
          <cell r="BI690">
            <v>-6.0000000000002274E-2</v>
          </cell>
          <cell r="BJ690">
            <v>0.30000000000001137</v>
          </cell>
          <cell r="BK690">
            <v>-7.9999999999984084E-2</v>
          </cell>
          <cell r="BL690">
            <v>0.19999999999998863</v>
          </cell>
          <cell r="BM690">
            <v>0.18000000000000682</v>
          </cell>
          <cell r="BN690">
            <v>6.0000000000002274E-2</v>
          </cell>
          <cell r="BO690">
            <v>9.9999999999965894E-2</v>
          </cell>
          <cell r="BP690">
            <v>7.9999999999984084E-2</v>
          </cell>
          <cell r="BQ690">
            <v>-4.0000000000020464E-2</v>
          </cell>
          <cell r="BR690">
            <v>0.50000000000090949</v>
          </cell>
          <cell r="BS690">
            <v>2.0000000000038654E-2</v>
          </cell>
          <cell r="BT690">
            <v>0.1199999999999477</v>
          </cell>
          <cell r="BU690">
            <v>0.12000000000000455</v>
          </cell>
          <cell r="BV690">
            <v>0.24000000000000909</v>
          </cell>
          <cell r="BW690">
            <v>0</v>
          </cell>
          <cell r="BX690">
            <v>-9.9999999999965894E-2</v>
          </cell>
          <cell r="BY690">
            <v>3.9999999999992042E-2</v>
          </cell>
          <cell r="BZ690">
            <v>2.0000000000038654E-2</v>
          </cell>
          <cell r="CA690">
            <v>0.18000000000000682</v>
          </cell>
          <cell r="CB690">
            <v>0.12000000000000455</v>
          </cell>
          <cell r="CC690">
            <v>-9.9999999999965894E-2</v>
          </cell>
          <cell r="CD690">
            <v>-0.15999999999996817</v>
          </cell>
          <cell r="CE690">
            <v>0.3500000000003638</v>
          </cell>
          <cell r="CF690">
            <v>-0.64999999999997726</v>
          </cell>
          <cell r="CG690">
            <v>0.44999999999993179</v>
          </cell>
          <cell r="CH690">
            <v>0.29999999999995453</v>
          </cell>
          <cell r="CI690">
            <v>-0.20000000000004547</v>
          </cell>
          <cell r="CJ690">
            <v>5.0000000000068212E-2</v>
          </cell>
          <cell r="CK690">
            <v>-0.10000000000002274</v>
          </cell>
          <cell r="CL690">
            <v>-0.14999999999997726</v>
          </cell>
          <cell r="CM690">
            <v>0.20000000000004547</v>
          </cell>
          <cell r="CN690">
            <v>0.35000000000002274</v>
          </cell>
          <cell r="CO690">
            <v>0.45000000000004547</v>
          </cell>
          <cell r="CP690">
            <v>-0.29999999999995453</v>
          </cell>
          <cell r="CQ690">
            <v>-4.9999999999954525E-2</v>
          </cell>
          <cell r="CR690">
            <v>-0.1499999999996362</v>
          </cell>
          <cell r="CS690">
            <v>0.15000000000009095</v>
          </cell>
          <cell r="CT690">
            <v>-0.15000000000009095</v>
          </cell>
          <cell r="CU690">
            <v>4.9999999999954525E-2</v>
          </cell>
          <cell r="CV690">
            <v>0</v>
          </cell>
          <cell r="CW690">
            <v>-0.10000000000002274</v>
          </cell>
          <cell r="CX690">
            <v>0.19999999999993179</v>
          </cell>
          <cell r="CY690">
            <v>0.10000000000002274</v>
          </cell>
          <cell r="CZ690">
            <v>-5.0000000000068212E-2</v>
          </cell>
          <cell r="DA690">
            <v>-0.30000000000006821</v>
          </cell>
          <cell r="DB690">
            <v>0</v>
          </cell>
          <cell r="DC690">
            <v>-0.10000000000002274</v>
          </cell>
          <cell r="DD690">
            <v>5.0000000000068212E-2</v>
          </cell>
          <cell r="DE690">
            <v>0</v>
          </cell>
          <cell r="DF690">
            <v>0</v>
          </cell>
          <cell r="DG690">
            <v>0</v>
          </cell>
          <cell r="DH690">
            <v>0</v>
          </cell>
          <cell r="DI690">
            <v>0</v>
          </cell>
          <cell r="DJ690">
            <v>0</v>
          </cell>
          <cell r="DK690">
            <v>0</v>
          </cell>
          <cell r="DL690">
            <v>0</v>
          </cell>
          <cell r="DM690">
            <v>0</v>
          </cell>
          <cell r="DN690">
            <v>0</v>
          </cell>
          <cell r="DO690">
            <v>0</v>
          </cell>
          <cell r="DP690">
            <v>0</v>
          </cell>
          <cell r="DQ690">
            <v>0</v>
          </cell>
          <cell r="DR690">
            <v>0</v>
          </cell>
          <cell r="DS690">
            <v>0</v>
          </cell>
          <cell r="DT690">
            <v>0</v>
          </cell>
          <cell r="DU690">
            <v>0</v>
          </cell>
          <cell r="DV690">
            <v>0</v>
          </cell>
          <cell r="DW690">
            <v>0</v>
          </cell>
          <cell r="DX690">
            <v>0</v>
          </cell>
          <cell r="DY690">
            <v>0</v>
          </cell>
          <cell r="DZ690">
            <v>0</v>
          </cell>
          <cell r="EA690">
            <v>0</v>
          </cell>
          <cell r="EB690">
            <v>0</v>
          </cell>
          <cell r="EC690">
            <v>0</v>
          </cell>
          <cell r="ED690">
            <v>0</v>
          </cell>
        </row>
        <row r="691">
          <cell r="F691">
            <v>0</v>
          </cell>
          <cell r="G691">
            <v>0</v>
          </cell>
          <cell r="H691">
            <v>0</v>
          </cell>
          <cell r="I691">
            <v>0</v>
          </cell>
          <cell r="J691">
            <v>0</v>
          </cell>
          <cell r="K691">
            <v>0</v>
          </cell>
          <cell r="L691">
            <v>0</v>
          </cell>
          <cell r="M691">
            <v>0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R691">
            <v>-1.3999999999996362</v>
          </cell>
          <cell r="S691">
            <v>0.25999999999999091</v>
          </cell>
          <cell r="T691">
            <v>1.999999999998181E-2</v>
          </cell>
          <cell r="U691">
            <v>0.5</v>
          </cell>
          <cell r="V691">
            <v>-7.9999999999984084E-2</v>
          </cell>
          <cell r="W691">
            <v>-2.0000000000010232E-2</v>
          </cell>
          <cell r="X691">
            <v>-0.18000000000000682</v>
          </cell>
          <cell r="Y691">
            <v>-3.9999999999992042E-2</v>
          </cell>
          <cell r="Z691">
            <v>-2.0000000000010232E-2</v>
          </cell>
          <cell r="AA691">
            <v>-1.6800000000000068</v>
          </cell>
          <cell r="AB691">
            <v>-9.9999999999965894E-2</v>
          </cell>
          <cell r="AC691">
            <v>6.0000000000002274E-2</v>
          </cell>
          <cell r="AD691">
            <v>-0.12000000000000455</v>
          </cell>
          <cell r="AE691">
            <v>-0.81999999999925421</v>
          </cell>
          <cell r="AF691">
            <v>0.13999999999998636</v>
          </cell>
          <cell r="AG691">
            <v>-9.9999999999994316E-2</v>
          </cell>
          <cell r="AH691">
            <v>4.0000000000020464E-2</v>
          </cell>
          <cell r="AI691">
            <v>-0.21999999999999886</v>
          </cell>
          <cell r="AJ691">
            <v>3.9999999999992042E-2</v>
          </cell>
          <cell r="AK691">
            <v>2.0000000000010232E-2</v>
          </cell>
          <cell r="AL691">
            <v>-8.0000000000012506E-2</v>
          </cell>
          <cell r="AM691">
            <v>-6.0000000000002274E-2</v>
          </cell>
          <cell r="AN691">
            <v>-0.13999999999998636</v>
          </cell>
          <cell r="AO691">
            <v>-0.15999999999996817</v>
          </cell>
          <cell r="AP691">
            <v>-7.9999999999984084E-2</v>
          </cell>
          <cell r="AQ691">
            <v>-0.22000000000002728</v>
          </cell>
          <cell r="AR691">
            <v>-1.4999999999990905</v>
          </cell>
          <cell r="AS691">
            <v>-1.999999999998181E-2</v>
          </cell>
          <cell r="AT691">
            <v>-0.23999999999998067</v>
          </cell>
          <cell r="AU691">
            <v>-0.90000000000000568</v>
          </cell>
          <cell r="AV691">
            <v>-9.9999999999994316E-2</v>
          </cell>
          <cell r="AW691">
            <v>0.12000000000000455</v>
          </cell>
          <cell r="AX691">
            <v>-3.9999999999992042E-2</v>
          </cell>
          <cell r="AY691">
            <v>-3.9999999999992042E-2</v>
          </cell>
          <cell r="AZ691">
            <v>8.0000000000012506E-2</v>
          </cell>
          <cell r="BA691">
            <v>-6.0000000000002274E-2</v>
          </cell>
          <cell r="BB691">
            <v>-4.0000000000020464E-2</v>
          </cell>
          <cell r="BC691">
            <v>-8.0000000000040927E-2</v>
          </cell>
          <cell r="BD691">
            <v>-0.18000000000000682</v>
          </cell>
          <cell r="BE691">
            <v>-0.18000000000029104</v>
          </cell>
          <cell r="BF691">
            <v>6.0000000000002274E-2</v>
          </cell>
          <cell r="BG691">
            <v>-6.0000000000002274E-2</v>
          </cell>
          <cell r="BH691">
            <v>-3.9999999999992042E-2</v>
          </cell>
          <cell r="BI691">
            <v>-9.9999999999994316E-2</v>
          </cell>
          <cell r="BJ691">
            <v>6.0000000000002274E-2</v>
          </cell>
          <cell r="BK691">
            <v>6.0000000000002274E-2</v>
          </cell>
          <cell r="BL691">
            <v>-4.0000000000020464E-2</v>
          </cell>
          <cell r="BM691">
            <v>-7.9999999999984084E-2</v>
          </cell>
          <cell r="BN691">
            <v>1.999999999998181E-2</v>
          </cell>
          <cell r="BO691">
            <v>0.13999999999998636</v>
          </cell>
          <cell r="BP691">
            <v>-9.9999999999965894E-2</v>
          </cell>
          <cell r="BQ691">
            <v>-0.10000000000002274</v>
          </cell>
          <cell r="BR691">
            <v>0.23999999999978172</v>
          </cell>
          <cell r="BS691">
            <v>0.19999999999998863</v>
          </cell>
          <cell r="BT691">
            <v>9.9999999999994316E-2</v>
          </cell>
          <cell r="BU691">
            <v>-0.21999999999999886</v>
          </cell>
          <cell r="BV691">
            <v>0.12000000000000455</v>
          </cell>
          <cell r="BW691">
            <v>-1.999999999998181E-2</v>
          </cell>
          <cell r="BX691">
            <v>3.9999999999992042E-2</v>
          </cell>
          <cell r="BY691">
            <v>-0.1799999999999784</v>
          </cell>
          <cell r="BZ691">
            <v>1.999999999998181E-2</v>
          </cell>
          <cell r="CA691">
            <v>7.9999999999984084E-2</v>
          </cell>
          <cell r="CB691">
            <v>3.999999999996362E-2</v>
          </cell>
          <cell r="CC691">
            <v>3.9999999999992042E-2</v>
          </cell>
          <cell r="CD691">
            <v>1.999999999998181E-2</v>
          </cell>
          <cell r="CE691">
            <v>-0.6000000000003638</v>
          </cell>
          <cell r="CF691">
            <v>0.30000000000006821</v>
          </cell>
          <cell r="CG691">
            <v>0</v>
          </cell>
          <cell r="CH691">
            <v>9.9999999999909051E-2</v>
          </cell>
          <cell r="CI691">
            <v>0.10000000000002274</v>
          </cell>
          <cell r="CJ691">
            <v>0.14999999999997726</v>
          </cell>
          <cell r="CK691">
            <v>-0.5</v>
          </cell>
          <cell r="CL691">
            <v>-0.69999999999993179</v>
          </cell>
          <cell r="CM691">
            <v>-0.25</v>
          </cell>
          <cell r="CN691">
            <v>0.10000000000002274</v>
          </cell>
          <cell r="CO691">
            <v>-0.14999999999997726</v>
          </cell>
          <cell r="CP691">
            <v>9.9999999999909051E-2</v>
          </cell>
          <cell r="CQ691">
            <v>0.14999999999997726</v>
          </cell>
          <cell r="CR691">
            <v>-0.60000000000127329</v>
          </cell>
          <cell r="CS691">
            <v>-4.9999999999954525E-2</v>
          </cell>
          <cell r="CT691">
            <v>-0.39999999999997726</v>
          </cell>
          <cell r="CU691">
            <v>0.14999999999997726</v>
          </cell>
          <cell r="CV691">
            <v>0.14999999999997726</v>
          </cell>
          <cell r="CW691">
            <v>-0.29999999999995453</v>
          </cell>
          <cell r="CX691">
            <v>-0.20000000000004547</v>
          </cell>
          <cell r="CY691">
            <v>-4.9999999999954525E-2</v>
          </cell>
          <cell r="CZ691">
            <v>-4.9999999999954525E-2</v>
          </cell>
          <cell r="DA691">
            <v>-0.39999999999997726</v>
          </cell>
          <cell r="DB691">
            <v>0</v>
          </cell>
          <cell r="DC691">
            <v>0.25</v>
          </cell>
          <cell r="DD691">
            <v>0.29999999999995453</v>
          </cell>
          <cell r="DE691">
            <v>0</v>
          </cell>
          <cell r="DF691">
            <v>0</v>
          </cell>
          <cell r="DG691">
            <v>0</v>
          </cell>
          <cell r="DH691">
            <v>0</v>
          </cell>
          <cell r="DI691">
            <v>0</v>
          </cell>
          <cell r="DJ691">
            <v>0</v>
          </cell>
          <cell r="DK691">
            <v>0</v>
          </cell>
          <cell r="DL691">
            <v>0</v>
          </cell>
          <cell r="DM691">
            <v>0</v>
          </cell>
          <cell r="DN691">
            <v>0</v>
          </cell>
          <cell r="DO691">
            <v>0</v>
          </cell>
          <cell r="DP691">
            <v>0</v>
          </cell>
          <cell r="DQ691">
            <v>0</v>
          </cell>
          <cell r="DR691">
            <v>0</v>
          </cell>
          <cell r="DS691">
            <v>0</v>
          </cell>
          <cell r="DT691">
            <v>0</v>
          </cell>
          <cell r="DU691">
            <v>0</v>
          </cell>
          <cell r="DV691">
            <v>0</v>
          </cell>
          <cell r="DW691">
            <v>0</v>
          </cell>
          <cell r="DX691">
            <v>0</v>
          </cell>
          <cell r="DY691">
            <v>0</v>
          </cell>
          <cell r="DZ691">
            <v>0</v>
          </cell>
          <cell r="EA691">
            <v>0</v>
          </cell>
          <cell r="EB691">
            <v>0</v>
          </cell>
          <cell r="EC691">
            <v>0</v>
          </cell>
          <cell r="ED691">
            <v>0</v>
          </cell>
        </row>
        <row r="692">
          <cell r="F692">
            <v>0</v>
          </cell>
          <cell r="G692">
            <v>0</v>
          </cell>
          <cell r="H692">
            <v>0</v>
          </cell>
          <cell r="I692">
            <v>0</v>
          </cell>
          <cell r="J692">
            <v>0</v>
          </cell>
          <cell r="K692">
            <v>0</v>
          </cell>
          <cell r="L692">
            <v>0</v>
          </cell>
          <cell r="M692">
            <v>0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R692">
            <v>0</v>
          </cell>
          <cell r="S692">
            <v>0</v>
          </cell>
          <cell r="T692">
            <v>0</v>
          </cell>
          <cell r="U692">
            <v>0</v>
          </cell>
          <cell r="V692">
            <v>0</v>
          </cell>
          <cell r="W692">
            <v>0</v>
          </cell>
          <cell r="X692">
            <v>0</v>
          </cell>
          <cell r="Y692">
            <v>0</v>
          </cell>
          <cell r="Z692">
            <v>0</v>
          </cell>
          <cell r="AA692">
            <v>0</v>
          </cell>
          <cell r="AB692">
            <v>0</v>
          </cell>
          <cell r="AC692">
            <v>0</v>
          </cell>
          <cell r="AD692">
            <v>0</v>
          </cell>
          <cell r="AE692">
            <v>0</v>
          </cell>
          <cell r="AF692">
            <v>0</v>
          </cell>
          <cell r="AG692">
            <v>0</v>
          </cell>
          <cell r="AH692">
            <v>0</v>
          </cell>
          <cell r="AI692">
            <v>0</v>
          </cell>
          <cell r="AJ692">
            <v>0</v>
          </cell>
          <cell r="AK692">
            <v>0</v>
          </cell>
          <cell r="AL692">
            <v>0</v>
          </cell>
          <cell r="AM692">
            <v>0</v>
          </cell>
          <cell r="AN692">
            <v>0</v>
          </cell>
          <cell r="AO692">
            <v>0</v>
          </cell>
          <cell r="AP692">
            <v>0</v>
          </cell>
          <cell r="AQ692">
            <v>0</v>
          </cell>
          <cell r="AR692">
            <v>0</v>
          </cell>
          <cell r="AS692">
            <v>0</v>
          </cell>
          <cell r="AT692">
            <v>0</v>
          </cell>
          <cell r="AU692">
            <v>0</v>
          </cell>
          <cell r="AV692">
            <v>0</v>
          </cell>
          <cell r="AW692">
            <v>0</v>
          </cell>
          <cell r="AX692">
            <v>0</v>
          </cell>
          <cell r="AY692">
            <v>0</v>
          </cell>
          <cell r="AZ692">
            <v>0</v>
          </cell>
          <cell r="BA692">
            <v>0</v>
          </cell>
          <cell r="BB692">
            <v>0</v>
          </cell>
          <cell r="BC692">
            <v>0</v>
          </cell>
          <cell r="BD692">
            <v>0</v>
          </cell>
          <cell r="BE692">
            <v>0</v>
          </cell>
          <cell r="BF692">
            <v>0</v>
          </cell>
          <cell r="BG692">
            <v>0</v>
          </cell>
          <cell r="BH692">
            <v>0</v>
          </cell>
          <cell r="BI692">
            <v>0</v>
          </cell>
          <cell r="BJ692">
            <v>0</v>
          </cell>
          <cell r="BK692">
            <v>0</v>
          </cell>
          <cell r="BL692">
            <v>0</v>
          </cell>
          <cell r="BM692">
            <v>0</v>
          </cell>
          <cell r="BN692">
            <v>0</v>
          </cell>
          <cell r="BO692">
            <v>0</v>
          </cell>
          <cell r="BP692">
            <v>0</v>
          </cell>
          <cell r="BQ692">
            <v>0</v>
          </cell>
          <cell r="BR692">
            <v>0</v>
          </cell>
          <cell r="BS692">
            <v>0</v>
          </cell>
          <cell r="BT692">
            <v>0</v>
          </cell>
          <cell r="BU692">
            <v>0</v>
          </cell>
          <cell r="BV692">
            <v>0</v>
          </cell>
          <cell r="BW692">
            <v>0</v>
          </cell>
          <cell r="BX692">
            <v>0</v>
          </cell>
          <cell r="BY692">
            <v>0</v>
          </cell>
          <cell r="BZ692">
            <v>0</v>
          </cell>
          <cell r="CA692">
            <v>0</v>
          </cell>
          <cell r="CB692">
            <v>0</v>
          </cell>
          <cell r="CC692">
            <v>0</v>
          </cell>
          <cell r="CD692">
            <v>0</v>
          </cell>
          <cell r="CE692">
            <v>0</v>
          </cell>
          <cell r="CF692">
            <v>0</v>
          </cell>
          <cell r="CG692">
            <v>0</v>
          </cell>
          <cell r="CH692">
            <v>0</v>
          </cell>
          <cell r="CI692">
            <v>0</v>
          </cell>
          <cell r="CJ692">
            <v>0</v>
          </cell>
          <cell r="CK692">
            <v>0</v>
          </cell>
          <cell r="CL692">
            <v>0</v>
          </cell>
          <cell r="CM692">
            <v>0</v>
          </cell>
          <cell r="CN692">
            <v>0</v>
          </cell>
          <cell r="CO692">
            <v>0</v>
          </cell>
          <cell r="CP692">
            <v>0</v>
          </cell>
          <cell r="CQ692">
            <v>0</v>
          </cell>
          <cell r="CR692">
            <v>-11.699922499945387</v>
          </cell>
          <cell r="CS692">
            <v>5.8500230999998166</v>
          </cell>
          <cell r="CT692">
            <v>-5.8499903999982052</v>
          </cell>
          <cell r="CU692">
            <v>1.599999814061448E-5</v>
          </cell>
          <cell r="CV692">
            <v>-1.9499849999992875</v>
          </cell>
          <cell r="CW692">
            <v>-5.8499606999976095</v>
          </cell>
          <cell r="CX692">
            <v>7.8000057000026572</v>
          </cell>
          <cell r="CY692">
            <v>1.9500009000003047</v>
          </cell>
          <cell r="CZ692">
            <v>-1.9500216000014916</v>
          </cell>
          <cell r="DA692">
            <v>-11.699981199999456</v>
          </cell>
          <cell r="DB692">
            <v>1.949974299997848</v>
          </cell>
          <cell r="DC692">
            <v>-3.9000258999985817</v>
          </cell>
          <cell r="DD692">
            <v>1.9500222999995458</v>
          </cell>
          <cell r="DE692">
            <v>0</v>
          </cell>
          <cell r="DF692">
            <v>0</v>
          </cell>
          <cell r="DG692">
            <v>0</v>
          </cell>
          <cell r="DH692">
            <v>0</v>
          </cell>
          <cell r="DI692">
            <v>0</v>
          </cell>
          <cell r="DJ692">
            <v>0</v>
          </cell>
          <cell r="DK692">
            <v>0</v>
          </cell>
          <cell r="DL692">
            <v>0</v>
          </cell>
          <cell r="DM692">
            <v>0</v>
          </cell>
          <cell r="DN692">
            <v>0</v>
          </cell>
          <cell r="DO692">
            <v>0</v>
          </cell>
          <cell r="DP692">
            <v>0</v>
          </cell>
          <cell r="DQ692">
            <v>0</v>
          </cell>
          <cell r="DR692">
            <v>0</v>
          </cell>
          <cell r="DS692">
            <v>0</v>
          </cell>
          <cell r="DT692">
            <v>0</v>
          </cell>
          <cell r="DU692">
            <v>0</v>
          </cell>
          <cell r="DV692">
            <v>0</v>
          </cell>
          <cell r="DW692">
            <v>0</v>
          </cell>
          <cell r="DX692">
            <v>0</v>
          </cell>
          <cell r="DY692">
            <v>0</v>
          </cell>
          <cell r="DZ692">
            <v>0</v>
          </cell>
          <cell r="EA692">
            <v>0</v>
          </cell>
          <cell r="EB692">
            <v>0</v>
          </cell>
          <cell r="EC692">
            <v>0</v>
          </cell>
          <cell r="ED692">
            <v>0</v>
          </cell>
        </row>
        <row r="693">
          <cell r="F693">
            <v>0</v>
          </cell>
          <cell r="G693">
            <v>0</v>
          </cell>
          <cell r="H693">
            <v>0</v>
          </cell>
          <cell r="I693">
            <v>0</v>
          </cell>
          <cell r="J693">
            <v>0</v>
          </cell>
          <cell r="K693">
            <v>0</v>
          </cell>
          <cell r="L693">
            <v>0</v>
          </cell>
          <cell r="M693">
            <v>0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R693">
            <v>0</v>
          </cell>
          <cell r="S693">
            <v>0</v>
          </cell>
          <cell r="T693">
            <v>0</v>
          </cell>
          <cell r="U693">
            <v>0</v>
          </cell>
          <cell r="V693">
            <v>0</v>
          </cell>
          <cell r="W693">
            <v>0</v>
          </cell>
          <cell r="X693">
            <v>0</v>
          </cell>
          <cell r="Y693">
            <v>0</v>
          </cell>
          <cell r="Z693">
            <v>0</v>
          </cell>
          <cell r="AA693">
            <v>0</v>
          </cell>
          <cell r="AB693">
            <v>0</v>
          </cell>
          <cell r="AC693">
            <v>0</v>
          </cell>
          <cell r="AD693">
            <v>0</v>
          </cell>
          <cell r="AE693">
            <v>0</v>
          </cell>
          <cell r="AF693">
            <v>0</v>
          </cell>
          <cell r="AG693">
            <v>0</v>
          </cell>
          <cell r="AH693">
            <v>0</v>
          </cell>
          <cell r="AI693">
            <v>0</v>
          </cell>
          <cell r="AJ693">
            <v>0</v>
          </cell>
          <cell r="AK693">
            <v>0</v>
          </cell>
          <cell r="AL693">
            <v>0</v>
          </cell>
          <cell r="AM693">
            <v>0</v>
          </cell>
          <cell r="AN693">
            <v>0</v>
          </cell>
          <cell r="AO693">
            <v>0</v>
          </cell>
          <cell r="AP693">
            <v>0</v>
          </cell>
          <cell r="AQ693">
            <v>0</v>
          </cell>
          <cell r="AR693">
            <v>0</v>
          </cell>
          <cell r="AS693">
            <v>0</v>
          </cell>
          <cell r="AT693">
            <v>0</v>
          </cell>
          <cell r="AU693">
            <v>0</v>
          </cell>
          <cell r="AV693">
            <v>0</v>
          </cell>
          <cell r="AW693">
            <v>0</v>
          </cell>
          <cell r="AX693">
            <v>0</v>
          </cell>
          <cell r="AY693">
            <v>0</v>
          </cell>
          <cell r="AZ693">
            <v>0</v>
          </cell>
          <cell r="BA693">
            <v>0</v>
          </cell>
          <cell r="BB693">
            <v>0</v>
          </cell>
          <cell r="BC693">
            <v>0</v>
          </cell>
          <cell r="BD693">
            <v>0</v>
          </cell>
          <cell r="BE693">
            <v>0</v>
          </cell>
          <cell r="BF693">
            <v>0</v>
          </cell>
          <cell r="BG693">
            <v>0</v>
          </cell>
          <cell r="BH693">
            <v>0</v>
          </cell>
          <cell r="BI693">
            <v>0</v>
          </cell>
          <cell r="BJ693">
            <v>0</v>
          </cell>
          <cell r="BK693">
            <v>0</v>
          </cell>
          <cell r="BL693">
            <v>0</v>
          </cell>
          <cell r="BM693">
            <v>0</v>
          </cell>
          <cell r="BN693">
            <v>0</v>
          </cell>
          <cell r="BO693">
            <v>0</v>
          </cell>
          <cell r="BP693">
            <v>0</v>
          </cell>
          <cell r="BQ693">
            <v>0</v>
          </cell>
          <cell r="BR693">
            <v>0</v>
          </cell>
          <cell r="BS693">
            <v>0</v>
          </cell>
          <cell r="BT693">
            <v>0</v>
          </cell>
          <cell r="BU693">
            <v>0</v>
          </cell>
          <cell r="BV693">
            <v>0</v>
          </cell>
          <cell r="BW693">
            <v>0</v>
          </cell>
          <cell r="BX693">
            <v>0</v>
          </cell>
          <cell r="BY693">
            <v>0</v>
          </cell>
          <cell r="BZ693">
            <v>0</v>
          </cell>
          <cell r="CA693">
            <v>0</v>
          </cell>
          <cell r="CB693">
            <v>0</v>
          </cell>
          <cell r="CC693">
            <v>0</v>
          </cell>
          <cell r="CD693">
            <v>0</v>
          </cell>
          <cell r="CE693">
            <v>0</v>
          </cell>
          <cell r="CF693">
            <v>0</v>
          </cell>
          <cell r="CG693">
            <v>0</v>
          </cell>
          <cell r="CH693">
            <v>0</v>
          </cell>
          <cell r="CI693">
            <v>0</v>
          </cell>
          <cell r="CJ693">
            <v>0</v>
          </cell>
          <cell r="CK693">
            <v>0</v>
          </cell>
          <cell r="CL693">
            <v>0</v>
          </cell>
          <cell r="CM693">
            <v>0</v>
          </cell>
          <cell r="CN693">
            <v>0</v>
          </cell>
          <cell r="CO693">
            <v>0</v>
          </cell>
          <cell r="CP693">
            <v>0</v>
          </cell>
          <cell r="CQ693">
            <v>0</v>
          </cell>
          <cell r="CR693">
            <v>-27.300067300035153</v>
          </cell>
          <cell r="CS693">
            <v>-1.9500275999998848</v>
          </cell>
          <cell r="CT693">
            <v>-15.600007299999561</v>
          </cell>
          <cell r="CU693">
            <v>-4.4999997044214979E-5</v>
          </cell>
          <cell r="CV693">
            <v>0</v>
          </cell>
          <cell r="CW693">
            <v>-5.8499989999982063</v>
          </cell>
          <cell r="CX693">
            <v>-9.7499623999974574</v>
          </cell>
          <cell r="CY693">
            <v>7.800011799998174</v>
          </cell>
          <cell r="CZ693">
            <v>-1.9499672999991162</v>
          </cell>
          <cell r="DA693">
            <v>-17.550010999999358</v>
          </cell>
          <cell r="DB693">
            <v>-5.8500217999971937</v>
          </cell>
          <cell r="DC693">
            <v>9.7500005999972927</v>
          </cell>
          <cell r="DD693">
            <v>13.649961700000858</v>
          </cell>
          <cell r="DE693">
            <v>0</v>
          </cell>
          <cell r="DF693">
            <v>0</v>
          </cell>
          <cell r="DG693">
            <v>0</v>
          </cell>
          <cell r="DH693">
            <v>0</v>
          </cell>
          <cell r="DI693">
            <v>0</v>
          </cell>
          <cell r="DJ693">
            <v>0</v>
          </cell>
          <cell r="DK693">
            <v>0</v>
          </cell>
          <cell r="DL693">
            <v>0</v>
          </cell>
          <cell r="DM693">
            <v>0</v>
          </cell>
          <cell r="DN693">
            <v>0</v>
          </cell>
          <cell r="DO693">
            <v>0</v>
          </cell>
          <cell r="DP693">
            <v>0</v>
          </cell>
          <cell r="DQ693">
            <v>0</v>
          </cell>
          <cell r="DR693">
            <v>0</v>
          </cell>
          <cell r="DS693">
            <v>0</v>
          </cell>
          <cell r="DT693">
            <v>0</v>
          </cell>
          <cell r="DU693">
            <v>0</v>
          </cell>
          <cell r="DV693">
            <v>0</v>
          </cell>
          <cell r="DW693">
            <v>0</v>
          </cell>
          <cell r="DX693">
            <v>0</v>
          </cell>
          <cell r="DY693">
            <v>0</v>
          </cell>
          <cell r="DZ693">
            <v>0</v>
          </cell>
          <cell r="EA693">
            <v>0</v>
          </cell>
          <cell r="EB693">
            <v>0</v>
          </cell>
          <cell r="EC693">
            <v>0</v>
          </cell>
          <cell r="ED693">
            <v>0</v>
          </cell>
        </row>
        <row r="694">
          <cell r="F694">
            <v>0</v>
          </cell>
          <cell r="G694">
            <v>0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  <cell r="O694">
            <v>0</v>
          </cell>
          <cell r="P694">
            <v>0</v>
          </cell>
          <cell r="Q694">
            <v>0</v>
          </cell>
          <cell r="R694">
            <v>0</v>
          </cell>
          <cell r="S694">
            <v>0</v>
          </cell>
          <cell r="T694">
            <v>0</v>
          </cell>
          <cell r="U694">
            <v>0</v>
          </cell>
          <cell r="V694">
            <v>0</v>
          </cell>
          <cell r="W694">
            <v>0</v>
          </cell>
          <cell r="X694">
            <v>0</v>
          </cell>
          <cell r="Y694">
            <v>0</v>
          </cell>
          <cell r="Z694">
            <v>0</v>
          </cell>
          <cell r="AA694">
            <v>0</v>
          </cell>
          <cell r="AB694">
            <v>0</v>
          </cell>
          <cell r="AC694">
            <v>0</v>
          </cell>
          <cell r="AD694">
            <v>0</v>
          </cell>
          <cell r="AE694">
            <v>0</v>
          </cell>
          <cell r="AF694">
            <v>0</v>
          </cell>
          <cell r="AG694">
            <v>0</v>
          </cell>
          <cell r="AH694">
            <v>0</v>
          </cell>
          <cell r="AI694">
            <v>0</v>
          </cell>
          <cell r="AJ694">
            <v>0</v>
          </cell>
          <cell r="AK694">
            <v>0</v>
          </cell>
          <cell r="AL694">
            <v>0</v>
          </cell>
          <cell r="AM694">
            <v>0</v>
          </cell>
          <cell r="AN694">
            <v>0</v>
          </cell>
          <cell r="AO694">
            <v>0</v>
          </cell>
          <cell r="AP694">
            <v>0</v>
          </cell>
          <cell r="AQ694">
            <v>0</v>
          </cell>
          <cell r="AR694">
            <v>0</v>
          </cell>
          <cell r="AS694">
            <v>0</v>
          </cell>
          <cell r="AT694">
            <v>0</v>
          </cell>
          <cell r="AU694">
            <v>0</v>
          </cell>
          <cell r="AV694">
            <v>0</v>
          </cell>
          <cell r="AW694">
            <v>0</v>
          </cell>
          <cell r="AX694">
            <v>0</v>
          </cell>
          <cell r="AY694">
            <v>0</v>
          </cell>
          <cell r="AZ694">
            <v>0</v>
          </cell>
          <cell r="BA694">
            <v>0</v>
          </cell>
          <cell r="BB694">
            <v>0</v>
          </cell>
          <cell r="BC694">
            <v>0</v>
          </cell>
          <cell r="BD694">
            <v>0</v>
          </cell>
          <cell r="BE694">
            <v>0</v>
          </cell>
          <cell r="BF694">
            <v>0</v>
          </cell>
          <cell r="BG694">
            <v>0</v>
          </cell>
          <cell r="BH694">
            <v>0</v>
          </cell>
          <cell r="BI694">
            <v>0</v>
          </cell>
          <cell r="BJ694">
            <v>0</v>
          </cell>
          <cell r="BK694">
            <v>0</v>
          </cell>
          <cell r="BL694">
            <v>0</v>
          </cell>
          <cell r="BM694">
            <v>0</v>
          </cell>
          <cell r="BN694">
            <v>0</v>
          </cell>
          <cell r="BO694">
            <v>0</v>
          </cell>
          <cell r="BP694">
            <v>0</v>
          </cell>
          <cell r="BQ694">
            <v>0</v>
          </cell>
          <cell r="BR694">
            <v>0</v>
          </cell>
          <cell r="BS694">
            <v>0</v>
          </cell>
          <cell r="BT694">
            <v>0</v>
          </cell>
          <cell r="BU694">
            <v>0</v>
          </cell>
          <cell r="BV694">
            <v>0</v>
          </cell>
          <cell r="BW694">
            <v>0</v>
          </cell>
          <cell r="BX694">
            <v>0</v>
          </cell>
          <cell r="BY694">
            <v>0</v>
          </cell>
          <cell r="BZ694">
            <v>0</v>
          </cell>
          <cell r="CA694">
            <v>0</v>
          </cell>
          <cell r="CB694">
            <v>0</v>
          </cell>
          <cell r="CC694">
            <v>0</v>
          </cell>
          <cell r="CD694">
            <v>0</v>
          </cell>
          <cell r="CE694">
            <v>0</v>
          </cell>
          <cell r="CF694">
            <v>0</v>
          </cell>
          <cell r="CG694">
            <v>0</v>
          </cell>
          <cell r="CH694">
            <v>0</v>
          </cell>
          <cell r="CI694">
            <v>0</v>
          </cell>
          <cell r="CJ694">
            <v>0</v>
          </cell>
          <cell r="CK694">
            <v>0</v>
          </cell>
          <cell r="CL694">
            <v>0</v>
          </cell>
          <cell r="CM694">
            <v>0</v>
          </cell>
          <cell r="CN694">
            <v>0</v>
          </cell>
          <cell r="CO694">
            <v>0</v>
          </cell>
          <cell r="CP694">
            <v>0</v>
          </cell>
          <cell r="CQ694">
            <v>0</v>
          </cell>
          <cell r="CR694">
            <v>-0.90000580000560149</v>
          </cell>
          <cell r="CS694">
            <v>0.44999746000030427</v>
          </cell>
          <cell r="CT694">
            <v>-0.45000076999986049</v>
          </cell>
          <cell r="CU694">
            <v>1.6000012692529708E-7</v>
          </cell>
          <cell r="CV694">
            <v>-0.15000099999997474</v>
          </cell>
          <cell r="CW694">
            <v>-0.4499971299999288</v>
          </cell>
          <cell r="CX694">
            <v>0.59999997999989318</v>
          </cell>
          <cell r="CY694">
            <v>0.14999934000002213</v>
          </cell>
          <cell r="CZ694">
            <v>-0.15000182000017048</v>
          </cell>
          <cell r="DA694">
            <v>-0.89999745000000075</v>
          </cell>
          <cell r="DB694">
            <v>0.14999709999983679</v>
          </cell>
          <cell r="DC694">
            <v>-0.30000084000016614</v>
          </cell>
          <cell r="DD694">
            <v>0.14999917000022833</v>
          </cell>
          <cell r="DE694">
            <v>0</v>
          </cell>
          <cell r="DF694">
            <v>0</v>
          </cell>
          <cell r="DG694">
            <v>0</v>
          </cell>
          <cell r="DH694">
            <v>0</v>
          </cell>
          <cell r="DI694">
            <v>0</v>
          </cell>
          <cell r="DJ694">
            <v>0</v>
          </cell>
          <cell r="DK694">
            <v>0</v>
          </cell>
          <cell r="DL694">
            <v>0</v>
          </cell>
          <cell r="DM694">
            <v>0</v>
          </cell>
          <cell r="DN694">
            <v>0</v>
          </cell>
          <cell r="DO694">
            <v>0</v>
          </cell>
          <cell r="DP694">
            <v>0</v>
          </cell>
          <cell r="DQ694">
            <v>0</v>
          </cell>
          <cell r="DR694">
            <v>0</v>
          </cell>
          <cell r="DS694">
            <v>0</v>
          </cell>
          <cell r="DT694">
            <v>0</v>
          </cell>
          <cell r="DU694">
            <v>0</v>
          </cell>
          <cell r="DV694">
            <v>0</v>
          </cell>
          <cell r="DW694">
            <v>0</v>
          </cell>
          <cell r="DX694">
            <v>0</v>
          </cell>
          <cell r="DY694">
            <v>0</v>
          </cell>
          <cell r="DZ694">
            <v>0</v>
          </cell>
          <cell r="EA694">
            <v>0</v>
          </cell>
          <cell r="EB694">
            <v>0</v>
          </cell>
          <cell r="EC694">
            <v>0</v>
          </cell>
          <cell r="ED694">
            <v>0</v>
          </cell>
        </row>
        <row r="695">
          <cell r="F695">
            <v>0</v>
          </cell>
          <cell r="G695">
            <v>0</v>
          </cell>
          <cell r="H695">
            <v>0</v>
          </cell>
          <cell r="I695">
            <v>0</v>
          </cell>
          <cell r="J695">
            <v>0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0</v>
          </cell>
          <cell r="P695">
            <v>0</v>
          </cell>
          <cell r="Q695">
            <v>0</v>
          </cell>
          <cell r="R695">
            <v>0</v>
          </cell>
          <cell r="S695">
            <v>0</v>
          </cell>
          <cell r="T695">
            <v>0</v>
          </cell>
          <cell r="U695">
            <v>0</v>
          </cell>
          <cell r="V695">
            <v>0</v>
          </cell>
          <cell r="W695">
            <v>0</v>
          </cell>
          <cell r="X695">
            <v>0</v>
          </cell>
          <cell r="Y695">
            <v>0</v>
          </cell>
          <cell r="Z695">
            <v>0</v>
          </cell>
          <cell r="AA695">
            <v>0</v>
          </cell>
          <cell r="AB695">
            <v>0</v>
          </cell>
          <cell r="AC695">
            <v>0</v>
          </cell>
          <cell r="AD695">
            <v>0</v>
          </cell>
          <cell r="AE695">
            <v>0</v>
          </cell>
          <cell r="AF695">
            <v>0</v>
          </cell>
          <cell r="AG695">
            <v>0</v>
          </cell>
          <cell r="AH695">
            <v>0</v>
          </cell>
          <cell r="AI695">
            <v>0</v>
          </cell>
          <cell r="AJ695">
            <v>0</v>
          </cell>
          <cell r="AK695">
            <v>0</v>
          </cell>
          <cell r="AL695">
            <v>0</v>
          </cell>
          <cell r="AM695">
            <v>0</v>
          </cell>
          <cell r="AN695">
            <v>0</v>
          </cell>
          <cell r="AO695">
            <v>0</v>
          </cell>
          <cell r="AP695">
            <v>0</v>
          </cell>
          <cell r="AQ695">
            <v>0</v>
          </cell>
          <cell r="AR695">
            <v>0</v>
          </cell>
          <cell r="AS695">
            <v>0</v>
          </cell>
          <cell r="AT695">
            <v>0</v>
          </cell>
          <cell r="AU695">
            <v>0</v>
          </cell>
          <cell r="AV695">
            <v>0</v>
          </cell>
          <cell r="AW695">
            <v>0</v>
          </cell>
          <cell r="AX695">
            <v>0</v>
          </cell>
          <cell r="AY695">
            <v>0</v>
          </cell>
          <cell r="AZ695">
            <v>0</v>
          </cell>
          <cell r="BA695">
            <v>0</v>
          </cell>
          <cell r="BB695">
            <v>0</v>
          </cell>
          <cell r="BC695">
            <v>0</v>
          </cell>
          <cell r="BD695">
            <v>0</v>
          </cell>
          <cell r="BE695">
            <v>0</v>
          </cell>
          <cell r="BF695">
            <v>0</v>
          </cell>
          <cell r="BG695">
            <v>0</v>
          </cell>
          <cell r="BH695">
            <v>0</v>
          </cell>
          <cell r="BI695">
            <v>0</v>
          </cell>
          <cell r="BJ695">
            <v>0</v>
          </cell>
          <cell r="BK695">
            <v>0</v>
          </cell>
          <cell r="BL695">
            <v>0</v>
          </cell>
          <cell r="BM695">
            <v>0</v>
          </cell>
          <cell r="BN695">
            <v>0</v>
          </cell>
          <cell r="BO695">
            <v>0</v>
          </cell>
          <cell r="BP695">
            <v>0</v>
          </cell>
          <cell r="BQ695">
            <v>0</v>
          </cell>
          <cell r="BR695">
            <v>0</v>
          </cell>
          <cell r="BS695">
            <v>0</v>
          </cell>
          <cell r="BT695">
            <v>0</v>
          </cell>
          <cell r="BU695">
            <v>0</v>
          </cell>
          <cell r="BV695">
            <v>0</v>
          </cell>
          <cell r="BW695">
            <v>0</v>
          </cell>
          <cell r="BX695">
            <v>0</v>
          </cell>
          <cell r="BY695">
            <v>0</v>
          </cell>
          <cell r="BZ695">
            <v>0</v>
          </cell>
          <cell r="CA695">
            <v>0</v>
          </cell>
          <cell r="CB695">
            <v>0</v>
          </cell>
          <cell r="CC695">
            <v>0</v>
          </cell>
          <cell r="CD695">
            <v>0</v>
          </cell>
          <cell r="CE695">
            <v>0</v>
          </cell>
          <cell r="CF695">
            <v>0</v>
          </cell>
          <cell r="CG695">
            <v>0</v>
          </cell>
          <cell r="CH695">
            <v>0</v>
          </cell>
          <cell r="CI695">
            <v>0</v>
          </cell>
          <cell r="CJ695">
            <v>0</v>
          </cell>
          <cell r="CK695">
            <v>0</v>
          </cell>
          <cell r="CL695">
            <v>0</v>
          </cell>
          <cell r="CM695">
            <v>0</v>
          </cell>
          <cell r="CN695">
            <v>0</v>
          </cell>
          <cell r="CO695">
            <v>0</v>
          </cell>
          <cell r="CP695">
            <v>0</v>
          </cell>
          <cell r="CQ695">
            <v>0</v>
          </cell>
          <cell r="CR695">
            <v>-2.1000021200015908</v>
          </cell>
          <cell r="CS695">
            <v>-0.15000441000006504</v>
          </cell>
          <cell r="CT695">
            <v>-1.2000019299998712</v>
          </cell>
          <cell r="CU695">
            <v>-1.5999999050109182E-6</v>
          </cell>
          <cell r="CV695">
            <v>1.6400001641159179E-6</v>
          </cell>
          <cell r="CW695">
            <v>-0.44999993999999788</v>
          </cell>
          <cell r="CX695">
            <v>-0.74999651999996786</v>
          </cell>
          <cell r="CY695">
            <v>0.59999736000008852</v>
          </cell>
          <cell r="CZ695">
            <v>-0.14999480999995285</v>
          </cell>
          <cell r="DA695">
            <v>-1.3499982999999247</v>
          </cell>
          <cell r="DB695">
            <v>-0.45000036000010368</v>
          </cell>
          <cell r="DC695">
            <v>0.75000024999985726</v>
          </cell>
          <cell r="DD695">
            <v>1.0499964999999065</v>
          </cell>
          <cell r="DE695">
            <v>0</v>
          </cell>
          <cell r="DF695">
            <v>0</v>
          </cell>
          <cell r="DG695">
            <v>0</v>
          </cell>
          <cell r="DH695">
            <v>0</v>
          </cell>
          <cell r="DI695">
            <v>0</v>
          </cell>
          <cell r="DJ695">
            <v>0</v>
          </cell>
          <cell r="DK695">
            <v>0</v>
          </cell>
          <cell r="DL695">
            <v>0</v>
          </cell>
          <cell r="DM695">
            <v>0</v>
          </cell>
          <cell r="DN695">
            <v>0</v>
          </cell>
          <cell r="DO695">
            <v>0</v>
          </cell>
          <cell r="DP695">
            <v>0</v>
          </cell>
          <cell r="DQ695">
            <v>0</v>
          </cell>
          <cell r="DR695">
            <v>0</v>
          </cell>
          <cell r="DS695">
            <v>0</v>
          </cell>
          <cell r="DT695">
            <v>0</v>
          </cell>
          <cell r="DU695">
            <v>0</v>
          </cell>
          <cell r="DV695">
            <v>0</v>
          </cell>
          <cell r="DW695">
            <v>0</v>
          </cell>
          <cell r="DX695">
            <v>0</v>
          </cell>
          <cell r="DY695">
            <v>0</v>
          </cell>
          <cell r="DZ695">
            <v>0</v>
          </cell>
          <cell r="EA695">
            <v>0</v>
          </cell>
          <cell r="EB695">
            <v>0</v>
          </cell>
          <cell r="EC695">
            <v>0</v>
          </cell>
          <cell r="ED695">
            <v>0</v>
          </cell>
        </row>
        <row r="696">
          <cell r="F696">
            <v>2.1000028399994335</v>
          </cell>
          <cell r="G696">
            <v>1.2000102399997559</v>
          </cell>
          <cell r="H696">
            <v>-0.59998541999993904</v>
          </cell>
          <cell r="I696">
            <v>-2.4000092400001449</v>
          </cell>
          <cell r="J696">
            <v>3.8999935199999527</v>
          </cell>
          <cell r="K696">
            <v>1.5000002000006134</v>
          </cell>
          <cell r="L696">
            <v>2.3999970400000166</v>
          </cell>
          <cell r="M696">
            <v>-3.0000040400000216</v>
          </cell>
          <cell r="N696">
            <v>5.9600006352411583E-6</v>
          </cell>
          <cell r="O696">
            <v>1.5000026999996408</v>
          </cell>
          <cell r="P696">
            <v>-2.400003619999552</v>
          </cell>
          <cell r="Q696">
            <v>3.6000073000004704</v>
          </cell>
          <cell r="R696">
            <v>40.800014859996736</v>
          </cell>
          <cell r="S696">
            <v>-3.9000122999996165</v>
          </cell>
          <cell r="T696">
            <v>2.1000053599991588</v>
          </cell>
          <cell r="U696">
            <v>-0.59999836000042706</v>
          </cell>
          <cell r="V696">
            <v>2.4000064399997427</v>
          </cell>
          <cell r="W696">
            <v>1.5000072400007411</v>
          </cell>
          <cell r="X696">
            <v>2.7000045599997975</v>
          </cell>
          <cell r="Y696">
            <v>2.9999994399995558</v>
          </cell>
          <cell r="Z696">
            <v>-0.89999885999986873</v>
          </cell>
          <cell r="AA696">
            <v>27.600003160000597</v>
          </cell>
          <cell r="AB696">
            <v>3.9000019000004613</v>
          </cell>
          <cell r="AC696">
            <v>-1.2000079199997344</v>
          </cell>
          <cell r="AD696">
            <v>4.2000041999999667</v>
          </cell>
          <cell r="AE696">
            <v>14.999962780006172</v>
          </cell>
          <cell r="AF696">
            <v>-2.3999970200002281</v>
          </cell>
          <cell r="AG696">
            <v>-0.89999449999959324</v>
          </cell>
          <cell r="AH696">
            <v>0.3000051999997595</v>
          </cell>
          <cell r="AI696">
            <v>4.4999939799999993</v>
          </cell>
          <cell r="AJ696">
            <v>3.5999984400004905</v>
          </cell>
          <cell r="AK696">
            <v>0.2999971999997797</v>
          </cell>
          <cell r="AL696">
            <v>0.30000596000036239</v>
          </cell>
          <cell r="AM696">
            <v>3.5999943999995594</v>
          </cell>
          <cell r="AN696">
            <v>0.59999256000082823</v>
          </cell>
          <cell r="AO696">
            <v>2.3999942999998893</v>
          </cell>
          <cell r="AP696">
            <v>0.89998543999990943</v>
          </cell>
          <cell r="AQ696">
            <v>1.799986820000413</v>
          </cell>
          <cell r="AR696">
            <v>12.299963760000537</v>
          </cell>
          <cell r="AS696">
            <v>0.59999929999958113</v>
          </cell>
          <cell r="AT696">
            <v>1.7999946400000226</v>
          </cell>
          <cell r="AU696">
            <v>-7.3599994721007533E-6</v>
          </cell>
          <cell r="AV696">
            <v>-2.6400002752779983E-6</v>
          </cell>
          <cell r="AW696">
            <v>-0.60000799999943411</v>
          </cell>
          <cell r="AX696">
            <v>3.2999916600001598</v>
          </cell>
          <cell r="AY696">
            <v>2.6999998399996912</v>
          </cell>
          <cell r="AZ696">
            <v>-0.90001114000006055</v>
          </cell>
          <cell r="BA696">
            <v>3.0000029399998311</v>
          </cell>
          <cell r="BB696">
            <v>-1.5000012999998944</v>
          </cell>
          <cell r="BC696">
            <v>3.9000082000002294</v>
          </cell>
          <cell r="BD696">
            <v>-2.3799993869033642E-6</v>
          </cell>
          <cell r="BE696">
            <v>12.899995220002893</v>
          </cell>
          <cell r="BF696">
            <v>0.89999629999965691</v>
          </cell>
          <cell r="BG696">
            <v>3.2999942400001601</v>
          </cell>
          <cell r="BH696">
            <v>-1.2000011999998605</v>
          </cell>
          <cell r="BI696">
            <v>-0.59999736000008852</v>
          </cell>
          <cell r="BJ696">
            <v>3.5999892599993473</v>
          </cell>
          <cell r="BK696">
            <v>-0.59999844000003577</v>
          </cell>
          <cell r="BL696">
            <v>2.100007220000407</v>
          </cell>
          <cell r="BM696">
            <v>2.9999918000003163</v>
          </cell>
          <cell r="BN696">
            <v>0.90000909999980649</v>
          </cell>
          <cell r="BO696">
            <v>1.5000027999994927</v>
          </cell>
          <cell r="BP696">
            <v>0.89999463999993168</v>
          </cell>
          <cell r="BQ696">
            <v>-0.89999314000033337</v>
          </cell>
          <cell r="BR696">
            <v>4.7999838799951249</v>
          </cell>
          <cell r="BS696">
            <v>0.29999726000005467</v>
          </cell>
          <cell r="BT696">
            <v>1.7999919000003501</v>
          </cell>
          <cell r="BU696">
            <v>-0.8999986999997418</v>
          </cell>
          <cell r="BV696">
            <v>3.599999100000332</v>
          </cell>
          <cell r="BW696">
            <v>-0.30000029999973776</v>
          </cell>
          <cell r="BX696">
            <v>-1.2000025600000299</v>
          </cell>
          <cell r="BY696">
            <v>0.60000287999991997</v>
          </cell>
          <cell r="BZ696">
            <v>0.29999933999988571</v>
          </cell>
          <cell r="CA696">
            <v>2.6999952599999233</v>
          </cell>
          <cell r="CB696">
            <v>1.799997539999822</v>
          </cell>
          <cell r="CC696">
            <v>-1.5000002999995559</v>
          </cell>
          <cell r="CD696">
            <v>-2.3999975400001858</v>
          </cell>
          <cell r="CE696">
            <v>-1.5000034799886635</v>
          </cell>
          <cell r="CF696">
            <v>-3.900003619999552</v>
          </cell>
          <cell r="CG696">
            <v>2.7000005999998393</v>
          </cell>
          <cell r="CH696">
            <v>0.30000659999950585</v>
          </cell>
          <cell r="CI696">
            <v>-3.0000010999997357</v>
          </cell>
          <cell r="CJ696">
            <v>-2.3399998099193908E-6</v>
          </cell>
          <cell r="CK696">
            <v>-0.90000129999998535</v>
          </cell>
          <cell r="CL696">
            <v>-0.89999294000017471</v>
          </cell>
          <cell r="CM696">
            <v>1.1999995599999238</v>
          </cell>
          <cell r="CN696">
            <v>2.0999981400000252</v>
          </cell>
          <cell r="CO696">
            <v>2.9999976199997036</v>
          </cell>
          <cell r="CP696">
            <v>-2.0999957600001835</v>
          </cell>
          <cell r="CQ696">
            <v>-8.9399991338723339E-6</v>
          </cell>
          <cell r="CR696">
            <v>-10.799904600018635</v>
          </cell>
          <cell r="CS696">
            <v>5.3999873000029766</v>
          </cell>
          <cell r="CT696">
            <v>-5.3999984000001859</v>
          </cell>
          <cell r="CU696">
            <v>2.0000006770715117E-6</v>
          </cell>
          <cell r="CV696">
            <v>-1.7999865999991016</v>
          </cell>
          <cell r="CW696">
            <v>-5.4000037999976485</v>
          </cell>
          <cell r="CX696">
            <v>7.2000535000006494</v>
          </cell>
          <cell r="CY696">
            <v>1.7999927000018943</v>
          </cell>
          <cell r="CZ696">
            <v>-1.8000044000000344</v>
          </cell>
          <cell r="DA696">
            <v>-10.799993700002233</v>
          </cell>
          <cell r="DB696">
            <v>1.8000065999985964</v>
          </cell>
          <cell r="DC696">
            <v>-3.6000156999980391</v>
          </cell>
          <cell r="DD696">
            <v>1.8000558999992791</v>
          </cell>
          <cell r="DE696">
            <v>0</v>
          </cell>
          <cell r="DF696">
            <v>0</v>
          </cell>
          <cell r="DG696">
            <v>0</v>
          </cell>
          <cell r="DH696">
            <v>0</v>
          </cell>
          <cell r="DI696">
            <v>0</v>
          </cell>
          <cell r="DJ696">
            <v>0</v>
          </cell>
          <cell r="DK696">
            <v>0</v>
          </cell>
          <cell r="DL696">
            <v>0</v>
          </cell>
          <cell r="DM696">
            <v>0</v>
          </cell>
          <cell r="DN696">
            <v>0</v>
          </cell>
          <cell r="DO696">
            <v>0</v>
          </cell>
          <cell r="DP696">
            <v>0</v>
          </cell>
          <cell r="DQ696">
            <v>0</v>
          </cell>
          <cell r="DR696">
            <v>0</v>
          </cell>
          <cell r="DS696">
            <v>0</v>
          </cell>
          <cell r="DT696">
            <v>0</v>
          </cell>
          <cell r="DU696">
            <v>0</v>
          </cell>
          <cell r="DV696">
            <v>0</v>
          </cell>
          <cell r="DW696">
            <v>0</v>
          </cell>
          <cell r="DX696">
            <v>0</v>
          </cell>
          <cell r="DY696">
            <v>0</v>
          </cell>
          <cell r="DZ696">
            <v>0</v>
          </cell>
          <cell r="EA696">
            <v>0</v>
          </cell>
          <cell r="EB696">
            <v>0</v>
          </cell>
          <cell r="EC696">
            <v>0</v>
          </cell>
          <cell r="ED696">
            <v>0</v>
          </cell>
        </row>
        <row r="697">
          <cell r="F697">
            <v>-2.4000031199993828</v>
          </cell>
          <cell r="G697">
            <v>4.4999977400002535</v>
          </cell>
          <cell r="H697">
            <v>0.900004760000229</v>
          </cell>
          <cell r="I697">
            <v>0.3000040000001718</v>
          </cell>
          <cell r="J697">
            <v>-1.8000018600000658</v>
          </cell>
          <cell r="K697">
            <v>-1.1999846800003979</v>
          </cell>
          <cell r="L697">
            <v>-7.0000000960135367E-6</v>
          </cell>
          <cell r="M697">
            <v>1.5000038200000745</v>
          </cell>
          <cell r="N697">
            <v>1.4999895999999353</v>
          </cell>
          <cell r="O697">
            <v>2.0999967399993693</v>
          </cell>
          <cell r="P697">
            <v>2.700002360000326</v>
          </cell>
          <cell r="Q697">
            <v>-1.4999942000004012</v>
          </cell>
          <cell r="R697">
            <v>-30.299960859993007</v>
          </cell>
          <cell r="S697">
            <v>3.9000131399998281</v>
          </cell>
          <cell r="T697">
            <v>6.1000000641797669E-6</v>
          </cell>
          <cell r="U697">
            <v>0.30000253999969573</v>
          </cell>
          <cell r="V697">
            <v>-1.1999945399998069</v>
          </cell>
          <cell r="W697">
            <v>1.1999892600001658</v>
          </cell>
          <cell r="X697">
            <v>-3.2999861399998736</v>
          </cell>
          <cell r="Y697">
            <v>-1.2000050999999985</v>
          </cell>
          <cell r="Z697">
            <v>-1.49999833999982</v>
          </cell>
          <cell r="AA697">
            <v>-25.200009659999978</v>
          </cell>
          <cell r="AB697">
            <v>-2.3999999000006937</v>
          </cell>
          <cell r="AC697">
            <v>0.90000856000006024</v>
          </cell>
          <cell r="AD697">
            <v>-1.7999867799999265</v>
          </cell>
          <cell r="AE697">
            <v>-12.900024919996213</v>
          </cell>
          <cell r="AF697">
            <v>2.0999987999994119</v>
          </cell>
          <cell r="AG697">
            <v>-1.4999904000001152</v>
          </cell>
          <cell r="AH697">
            <v>1.7999869999994189</v>
          </cell>
          <cell r="AI697">
            <v>-3.6000007999996342</v>
          </cell>
          <cell r="AJ697">
            <v>-8.259999958681874E-6</v>
          </cell>
          <cell r="AK697">
            <v>-0.60001142000010077</v>
          </cell>
          <cell r="AL697">
            <v>-1.5000006200002645</v>
          </cell>
          <cell r="AM697">
            <v>-0.59998954000002414</v>
          </cell>
          <cell r="AN697">
            <v>-1.7999957399997584</v>
          </cell>
          <cell r="AO697">
            <v>-3.2999977800000124</v>
          </cell>
          <cell r="AP697">
            <v>-0.59999815999981365</v>
          </cell>
          <cell r="AQ697">
            <v>-3.3000180000008186</v>
          </cell>
          <cell r="AR697">
            <v>-10.199993800000811</v>
          </cell>
          <cell r="AS697">
            <v>-0.29999769999994896</v>
          </cell>
          <cell r="AT697">
            <v>-3.6000061599997935</v>
          </cell>
          <cell r="AU697">
            <v>-0.60000048000074457</v>
          </cell>
          <cell r="AV697">
            <v>-1.1999978799999553</v>
          </cell>
          <cell r="AW697">
            <v>1.2000031000002309</v>
          </cell>
          <cell r="AX697">
            <v>-0.29999889999999141</v>
          </cell>
          <cell r="AY697">
            <v>-2.1000092600002063</v>
          </cell>
          <cell r="AZ697">
            <v>2.6999925999998595</v>
          </cell>
          <cell r="BA697">
            <v>-1.2000009799999134</v>
          </cell>
          <cell r="BB697">
            <v>-0.29999375999977929</v>
          </cell>
          <cell r="BC697">
            <v>-1.4999954399995659</v>
          </cell>
          <cell r="BD697">
            <v>-2.9999889399996391</v>
          </cell>
          <cell r="BE697">
            <v>-5.9999962200017762</v>
          </cell>
          <cell r="BF697">
            <v>0.90000450000025012</v>
          </cell>
          <cell r="BG697">
            <v>-0.60000709999985702</v>
          </cell>
          <cell r="BH697">
            <v>-0.89999033999993117</v>
          </cell>
          <cell r="BI697">
            <v>-2.400010139999722</v>
          </cell>
          <cell r="BJ697">
            <v>0.30000212000004467</v>
          </cell>
          <cell r="BK697">
            <v>-8.0600002547726035E-6</v>
          </cell>
          <cell r="BL697">
            <v>-0.59998959999984436</v>
          </cell>
          <cell r="BM697">
            <v>-1.800002460000087</v>
          </cell>
          <cell r="BN697">
            <v>0.30000775999997131</v>
          </cell>
          <cell r="BO697">
            <v>2.0999972599993271</v>
          </cell>
          <cell r="BP697">
            <v>-2.0999996400000782</v>
          </cell>
          <cell r="BQ697">
            <v>-1.2000005199997759</v>
          </cell>
          <cell r="BR697">
            <v>3.5999512800044613</v>
          </cell>
          <cell r="BS697">
            <v>2.9999901999999565</v>
          </cell>
          <cell r="BT697">
            <v>1.5000029000002542</v>
          </cell>
          <cell r="BU697">
            <v>-2.4000102999998489</v>
          </cell>
          <cell r="BV697">
            <v>1.5</v>
          </cell>
          <cell r="BW697">
            <v>-0.30000505999987581</v>
          </cell>
          <cell r="BX697">
            <v>-0.60000398000011046</v>
          </cell>
          <cell r="BY697">
            <v>-2.3999954599999</v>
          </cell>
          <cell r="BZ697">
            <v>0.30000233999999182</v>
          </cell>
          <cell r="CA697">
            <v>0.59999194000010903</v>
          </cell>
          <cell r="CB697">
            <v>0.89999399999942398</v>
          </cell>
          <cell r="CC697">
            <v>0.59999070000003485</v>
          </cell>
          <cell r="CD697">
            <v>0.89999400000033347</v>
          </cell>
          <cell r="CE697">
            <v>-1.5000049199952628</v>
          </cell>
          <cell r="CF697">
            <v>1.7999967000005199</v>
          </cell>
          <cell r="CG697">
            <v>4.7600001380487811E-6</v>
          </cell>
          <cell r="CH697">
            <v>2.399999900000239</v>
          </cell>
          <cell r="CI697">
            <v>0.9000059599998167</v>
          </cell>
          <cell r="CJ697">
            <v>0.89999687999988964</v>
          </cell>
          <cell r="CK697">
            <v>-0.90000135999980557</v>
          </cell>
          <cell r="CL697">
            <v>-5.7000016799997866</v>
          </cell>
          <cell r="CM697">
            <v>-2.399999839999964</v>
          </cell>
          <cell r="CN697">
            <v>0.59999509999988732</v>
          </cell>
          <cell r="CO697">
            <v>-0.89999910000005912</v>
          </cell>
          <cell r="CP697">
            <v>0.90000048000001698</v>
          </cell>
          <cell r="CQ697">
            <v>0.89999728000020696</v>
          </cell>
          <cell r="CR697">
            <v>-25.200089200021466</v>
          </cell>
          <cell r="CS697">
            <v>-1.8000251000012213</v>
          </cell>
          <cell r="CT697">
            <v>-14.400008000000525</v>
          </cell>
          <cell r="CU697">
            <v>7.9999990703072399E-6</v>
          </cell>
          <cell r="CV697">
            <v>-8.6000000010244548E-6</v>
          </cell>
          <cell r="CW697">
            <v>-5.4000100000012026</v>
          </cell>
          <cell r="CX697">
            <v>-8.999980600001436</v>
          </cell>
          <cell r="CY697">
            <v>7.200006700000813</v>
          </cell>
          <cell r="CZ697">
            <v>-1.7999735000012151</v>
          </cell>
          <cell r="DA697">
            <v>-16.200009399999544</v>
          </cell>
          <cell r="DB697">
            <v>-5.400027499999851</v>
          </cell>
          <cell r="DC697">
            <v>8.999990300002537</v>
          </cell>
          <cell r="DD697">
            <v>12.5999484999993</v>
          </cell>
          <cell r="DE697">
            <v>0</v>
          </cell>
          <cell r="DF697">
            <v>0</v>
          </cell>
          <cell r="DG697">
            <v>0</v>
          </cell>
          <cell r="DH697">
            <v>0</v>
          </cell>
          <cell r="DI697">
            <v>0</v>
          </cell>
          <cell r="DJ697">
            <v>0</v>
          </cell>
          <cell r="DK697">
            <v>0</v>
          </cell>
          <cell r="DL697">
            <v>0</v>
          </cell>
          <cell r="DM697">
            <v>0</v>
          </cell>
          <cell r="DN697">
            <v>0</v>
          </cell>
          <cell r="DO697">
            <v>0</v>
          </cell>
          <cell r="DP697">
            <v>0</v>
          </cell>
          <cell r="DQ697">
            <v>0</v>
          </cell>
          <cell r="DR697">
            <v>0</v>
          </cell>
          <cell r="DS697">
            <v>0</v>
          </cell>
          <cell r="DT697">
            <v>0</v>
          </cell>
          <cell r="DU697">
            <v>0</v>
          </cell>
          <cell r="DV697">
            <v>0</v>
          </cell>
          <cell r="DW697">
            <v>0</v>
          </cell>
          <cell r="DX697">
            <v>0</v>
          </cell>
          <cell r="DY697">
            <v>0</v>
          </cell>
          <cell r="DZ697">
            <v>0</v>
          </cell>
          <cell r="EA697">
            <v>0</v>
          </cell>
          <cell r="EB697">
            <v>0</v>
          </cell>
          <cell r="EC697">
            <v>0</v>
          </cell>
          <cell r="ED697">
            <v>0</v>
          </cell>
        </row>
        <row r="698">
          <cell r="F698">
            <v>14.700013000001491</v>
          </cell>
          <cell r="G698">
            <v>8.4000720000003639</v>
          </cell>
          <cell r="H698">
            <v>-4.1998939999975846</v>
          </cell>
          <cell r="I698">
            <v>-16.799992999996903</v>
          </cell>
          <cell r="J698">
            <v>27.299994000000879</v>
          </cell>
          <cell r="K698">
            <v>10.500001000000339</v>
          </cell>
          <cell r="L698">
            <v>16.800003000000288</v>
          </cell>
          <cell r="M698">
            <v>-21.000030999999581</v>
          </cell>
          <cell r="N698">
            <v>-2.5999997887993231E-5</v>
          </cell>
          <cell r="O698">
            <v>10.500083999999333</v>
          </cell>
          <cell r="P698">
            <v>-16.799985999998171</v>
          </cell>
          <cell r="Q698">
            <v>25.199992000001657</v>
          </cell>
          <cell r="R698">
            <v>285.00000200001523</v>
          </cell>
          <cell r="S698">
            <v>-27.300059000001056</v>
          </cell>
          <cell r="T698">
            <v>14.700046000001748</v>
          </cell>
          <cell r="U698">
            <v>-4.2000170000028447</v>
          </cell>
          <cell r="V698">
            <v>16.799998999998934</v>
          </cell>
          <cell r="W698">
            <v>10.500020999999833</v>
          </cell>
          <cell r="X698">
            <v>18.900042999997822</v>
          </cell>
          <cell r="Y698">
            <v>20.999970999997458</v>
          </cell>
          <cell r="Z698">
            <v>-6.3000080000019807</v>
          </cell>
          <cell r="AA698">
            <v>193.20001500000217</v>
          </cell>
          <cell r="AB698">
            <v>27.300031999999192</v>
          </cell>
          <cell r="AC698">
            <v>-8.4000800000030722</v>
          </cell>
          <cell r="AD698">
            <v>28.800039000001561</v>
          </cell>
          <cell r="AE698">
            <v>134.99971379997442</v>
          </cell>
          <cell r="AF698">
            <v>-21.599996400000236</v>
          </cell>
          <cell r="AG698">
            <v>-8.0999792000002344</v>
          </cell>
          <cell r="AH698">
            <v>2.6999795999945491</v>
          </cell>
          <cell r="AI698">
            <v>40.499927599994408</v>
          </cell>
          <cell r="AJ698">
            <v>32.399963000003481</v>
          </cell>
          <cell r="AK698">
            <v>2.6999262000026647</v>
          </cell>
          <cell r="AL698">
            <v>2.7000084000028437</v>
          </cell>
          <cell r="AM698">
            <v>32.400021399997058</v>
          </cell>
          <cell r="AN698">
            <v>5.3999784000043292</v>
          </cell>
          <cell r="AO698">
            <v>21.599955999998201</v>
          </cell>
          <cell r="AP698">
            <v>8.0999834000031115</v>
          </cell>
          <cell r="AQ698">
            <v>16.199945399996068</v>
          </cell>
          <cell r="AR698">
            <v>110.70000319991959</v>
          </cell>
          <cell r="AS698">
            <v>5.400028600000951</v>
          </cell>
          <cell r="AT698">
            <v>16.199971399997594</v>
          </cell>
          <cell r="AU698">
            <v>5.5999989854171872E-6</v>
          </cell>
          <cell r="AV698">
            <v>-1.720000000204891E-5</v>
          </cell>
          <cell r="AW698">
            <v>-5.3999870000043302</v>
          </cell>
          <cell r="AX698">
            <v>29.699984600003518</v>
          </cell>
          <cell r="AY698">
            <v>24.299990799998341</v>
          </cell>
          <cell r="AZ698">
            <v>-8.1000411999993958</v>
          </cell>
          <cell r="BA698">
            <v>27.000016400001186</v>
          </cell>
          <cell r="BB698">
            <v>-13.499970999997458</v>
          </cell>
          <cell r="BC698">
            <v>35.100077600000077</v>
          </cell>
          <cell r="BD698">
            <v>-5.5399999837391078E-5</v>
          </cell>
          <cell r="BE698">
            <v>116.10009519994492</v>
          </cell>
          <cell r="BF698">
            <v>8.1000133999987156</v>
          </cell>
          <cell r="BG698">
            <v>29.699925000000803</v>
          </cell>
          <cell r="BH698">
            <v>-10.800006999998004</v>
          </cell>
          <cell r="BI698">
            <v>-5.3999840000033146</v>
          </cell>
          <cell r="BJ698">
            <v>32.400014599996211</v>
          </cell>
          <cell r="BK698">
            <v>-5.3999495999960345</v>
          </cell>
          <cell r="BL698">
            <v>18.900026999996044</v>
          </cell>
          <cell r="BM698">
            <v>26.999982000001182</v>
          </cell>
          <cell r="BN698">
            <v>8.1000679999997374</v>
          </cell>
          <cell r="BO698">
            <v>13.49997259999509</v>
          </cell>
          <cell r="BP698">
            <v>8.0999740000042948</v>
          </cell>
          <cell r="BQ698">
            <v>-8.0999407999988762</v>
          </cell>
          <cell r="BR698">
            <v>43.199874000041746</v>
          </cell>
          <cell r="BS698">
            <v>2.6999665999974241</v>
          </cell>
          <cell r="BT698">
            <v>16.199963599996408</v>
          </cell>
          <cell r="BU698">
            <v>-8.1000006000031135</v>
          </cell>
          <cell r="BV698">
            <v>32.399970200000098</v>
          </cell>
          <cell r="BW698">
            <v>-2.7000114000038593</v>
          </cell>
          <cell r="BX698">
            <v>-10.80001039999479</v>
          </cell>
          <cell r="BY698">
            <v>5.4000157999980729</v>
          </cell>
          <cell r="BZ698">
            <v>2.7000087999986135</v>
          </cell>
          <cell r="CA698">
            <v>24.299988999999186</v>
          </cell>
          <cell r="CB698">
            <v>16.199965200001316</v>
          </cell>
          <cell r="CC698">
            <v>-13.50000299999374</v>
          </cell>
          <cell r="CD698">
            <v>-21.599979799997527</v>
          </cell>
          <cell r="CE698">
            <v>-13.499904400028754</v>
          </cell>
          <cell r="CF698">
            <v>-35.099965000001248</v>
          </cell>
          <cell r="CG698">
            <v>24.30000999999902</v>
          </cell>
          <cell r="CH698">
            <v>2.7000405999933719</v>
          </cell>
          <cell r="CI698">
            <v>-27.000035999997635</v>
          </cell>
          <cell r="CJ698">
            <v>8.400005754083395E-6</v>
          </cell>
          <cell r="CK698">
            <v>-8.0999872000029427</v>
          </cell>
          <cell r="CL698">
            <v>-8.0999883999975282</v>
          </cell>
          <cell r="CM698">
            <v>10.800020599999698</v>
          </cell>
          <cell r="CN698">
            <v>18.900044999994861</v>
          </cell>
          <cell r="CO698">
            <v>27.000007800001185</v>
          </cell>
          <cell r="CP698">
            <v>-18.900028199997905</v>
          </cell>
          <cell r="CQ698">
            <v>-3.199999628122896E-5</v>
          </cell>
          <cell r="CR698">
            <v>-26.99991500005126</v>
          </cell>
          <cell r="CS698">
            <v>13.50001070000144</v>
          </cell>
          <cell r="CT698">
            <v>-13.499966000003042</v>
          </cell>
          <cell r="CU698">
            <v>3.1000003218650818E-5</v>
          </cell>
          <cell r="CV698">
            <v>-4.4999729999981355</v>
          </cell>
          <cell r="CW698">
            <v>-13.499932999999146</v>
          </cell>
          <cell r="CX698">
            <v>18.000002300002961</v>
          </cell>
          <cell r="CY698">
            <v>4.4999993000019458</v>
          </cell>
          <cell r="CZ698">
            <v>-4.5000613999945926</v>
          </cell>
          <cell r="DA698">
            <v>-26.999888300000748</v>
          </cell>
          <cell r="DB698">
            <v>4.4999309999984689</v>
          </cell>
          <cell r="DC698">
            <v>-9.0000433000022895</v>
          </cell>
          <cell r="DD698">
            <v>4.4999757000041427</v>
          </cell>
          <cell r="DE698">
            <v>0</v>
          </cell>
          <cell r="DF698">
            <v>0</v>
          </cell>
          <cell r="DG698">
            <v>0</v>
          </cell>
          <cell r="DH698">
            <v>0</v>
          </cell>
          <cell r="DI698">
            <v>0</v>
          </cell>
          <cell r="DJ698">
            <v>0</v>
          </cell>
          <cell r="DK698">
            <v>0</v>
          </cell>
          <cell r="DL698">
            <v>0</v>
          </cell>
          <cell r="DM698">
            <v>0</v>
          </cell>
          <cell r="DN698">
            <v>0</v>
          </cell>
          <cell r="DO698">
            <v>0</v>
          </cell>
          <cell r="DP698">
            <v>0</v>
          </cell>
          <cell r="DQ698">
            <v>0</v>
          </cell>
          <cell r="DR698">
            <v>0</v>
          </cell>
          <cell r="DS698">
            <v>0</v>
          </cell>
          <cell r="DT698">
            <v>0</v>
          </cell>
          <cell r="DU698">
            <v>0</v>
          </cell>
          <cell r="DV698">
            <v>0</v>
          </cell>
          <cell r="DW698">
            <v>0</v>
          </cell>
          <cell r="DX698">
            <v>0</v>
          </cell>
          <cell r="DY698">
            <v>0</v>
          </cell>
          <cell r="DZ698">
            <v>0</v>
          </cell>
          <cell r="EA698">
            <v>0</v>
          </cell>
          <cell r="EB698">
            <v>0</v>
          </cell>
          <cell r="EC698">
            <v>0</v>
          </cell>
          <cell r="ED698">
            <v>0</v>
          </cell>
        </row>
        <row r="699">
          <cell r="F699">
            <v>-16.800052999999025</v>
          </cell>
          <cell r="G699">
            <v>31.499930000001768</v>
          </cell>
          <cell r="H699">
            <v>6.2999920000002021</v>
          </cell>
          <cell r="I699">
            <v>2.1000769999991462</v>
          </cell>
          <cell r="J699">
            <v>-12.600026000000071</v>
          </cell>
          <cell r="K699">
            <v>-8.3999129999974684</v>
          </cell>
          <cell r="L699">
            <v>-9.59999997576233E-5</v>
          </cell>
          <cell r="M699">
            <v>10.499993000001268</v>
          </cell>
          <cell r="N699">
            <v>10.499972000001435</v>
          </cell>
          <cell r="O699">
            <v>14.699999000004027</v>
          </cell>
          <cell r="P699">
            <v>18.899969000001875</v>
          </cell>
          <cell r="Q699">
            <v>-10.500009999996109</v>
          </cell>
          <cell r="R699">
            <v>-211.49975839996478</v>
          </cell>
          <cell r="S699">
            <v>27.30006300000241</v>
          </cell>
          <cell r="T699">
            <v>-4.0999999328050762E-5</v>
          </cell>
          <cell r="U699">
            <v>2.1000419999982114</v>
          </cell>
          <cell r="V699">
            <v>-8.3999089999997523</v>
          </cell>
          <cell r="W699">
            <v>8.3999640000001818</v>
          </cell>
          <cell r="X699">
            <v>-23.099969000002602</v>
          </cell>
          <cell r="Y699">
            <v>-8.4000239999986661</v>
          </cell>
          <cell r="Z699">
            <v>-10.500024000000849</v>
          </cell>
          <cell r="AA699">
            <v>-176.39996999999858</v>
          </cell>
          <cell r="AB699">
            <v>-16.799992000000202</v>
          </cell>
          <cell r="AC699">
            <v>6.300054999999702</v>
          </cell>
          <cell r="AD699">
            <v>-11.999953399998049</v>
          </cell>
          <cell r="AE699">
            <v>-116.10006480012089</v>
          </cell>
          <cell r="AF699">
            <v>18.900016399995366</v>
          </cell>
          <cell r="AG699">
            <v>-13.499915000000328</v>
          </cell>
          <cell r="AH699">
            <v>16.199909399998432</v>
          </cell>
          <cell r="AI699">
            <v>-32.399990799996885</v>
          </cell>
          <cell r="AJ699">
            <v>-4.400000034365803E-5</v>
          </cell>
          <cell r="AK699">
            <v>-5.4000245999995968</v>
          </cell>
          <cell r="AL699">
            <v>-13.500106799998321</v>
          </cell>
          <cell r="AM699">
            <v>-5.399903199999244</v>
          </cell>
          <cell r="AN699">
            <v>-16.200013400004536</v>
          </cell>
          <cell r="AO699">
            <v>-29.699964999999793</v>
          </cell>
          <cell r="AP699">
            <v>-5.3999936000036541</v>
          </cell>
          <cell r="AQ699">
            <v>-29.700034200002847</v>
          </cell>
          <cell r="AR699">
            <v>-91.799946799990721</v>
          </cell>
          <cell r="AS699">
            <v>-2.6999675999977626</v>
          </cell>
          <cell r="AT699">
            <v>-32.400110000002314</v>
          </cell>
          <cell r="AU699">
            <v>-5.3999985999980709</v>
          </cell>
          <cell r="AV699">
            <v>-10.79998180000257</v>
          </cell>
          <cell r="AW699">
            <v>10.800023399999191</v>
          </cell>
          <cell r="AX699">
            <v>-2.6999570000007225</v>
          </cell>
          <cell r="AY699">
            <v>-18.900031600001967</v>
          </cell>
          <cell r="AZ699">
            <v>24.299976599999354</v>
          </cell>
          <cell r="BA699">
            <v>-10.800005600001896</v>
          </cell>
          <cell r="BB699">
            <v>-2.6999499999947147</v>
          </cell>
          <cell r="BC699">
            <v>-13.499974999998813</v>
          </cell>
          <cell r="BD699">
            <v>-26.99996960000135</v>
          </cell>
          <cell r="BE699">
            <v>-53.999889399914537</v>
          </cell>
          <cell r="BF699">
            <v>8.0999847999992198</v>
          </cell>
          <cell r="BG699">
            <v>-5.3999762000021292</v>
          </cell>
          <cell r="BH699">
            <v>-8.0999727999951574</v>
          </cell>
          <cell r="BI699">
            <v>-21.600012999999308</v>
          </cell>
          <cell r="BJ699">
            <v>2.7000522000016645</v>
          </cell>
          <cell r="BK699">
            <v>1.8799997633323073E-5</v>
          </cell>
          <cell r="BL699">
            <v>-5.3999403999987408</v>
          </cell>
          <cell r="BM699">
            <v>-16.200067999998282</v>
          </cell>
          <cell r="BN699">
            <v>2.700033600005554</v>
          </cell>
          <cell r="BO699">
            <v>18.900004600000102</v>
          </cell>
          <cell r="BP699">
            <v>-18.900003000002471</v>
          </cell>
          <cell r="BQ699">
            <v>-10.80000999999902</v>
          </cell>
          <cell r="BR699">
            <v>32.400177000032272</v>
          </cell>
          <cell r="BS699">
            <v>27.000035600001866</v>
          </cell>
          <cell r="BT699">
            <v>13.499953400001687</v>
          </cell>
          <cell r="BU699">
            <v>-21.59997299999668</v>
          </cell>
          <cell r="BV699">
            <v>13.500030600000173</v>
          </cell>
          <cell r="BW699">
            <v>-2.7000219999972614</v>
          </cell>
          <cell r="BX699">
            <v>-5.4000464000018837</v>
          </cell>
          <cell r="BY699">
            <v>-21.599962000000232</v>
          </cell>
          <cell r="BZ699">
            <v>2.6999913999970886</v>
          </cell>
          <cell r="CA699">
            <v>5.4000119999982417</v>
          </cell>
          <cell r="CB699">
            <v>8.1000110000022687</v>
          </cell>
          <cell r="CC699">
            <v>5.4001044000033289</v>
          </cell>
          <cell r="CD699">
            <v>8.1000419999982114</v>
          </cell>
          <cell r="CE699">
            <v>-13.500200199952815</v>
          </cell>
          <cell r="CF699">
            <v>16.200005000006058</v>
          </cell>
          <cell r="CG699">
            <v>2.2000021999701858E-6</v>
          </cell>
          <cell r="CH699">
            <v>21.599998600002436</v>
          </cell>
          <cell r="CI699">
            <v>8.1000610000010056</v>
          </cell>
          <cell r="CJ699">
            <v>8.0999729999966803</v>
          </cell>
          <cell r="CK699">
            <v>-8.1000199999980396</v>
          </cell>
          <cell r="CL699">
            <v>-51.300021400002151</v>
          </cell>
          <cell r="CM699">
            <v>-21.600020199999562</v>
          </cell>
          <cell r="CN699">
            <v>5.3999320000002626</v>
          </cell>
          <cell r="CO699">
            <v>-8.1000214000014239</v>
          </cell>
          <cell r="CP699">
            <v>8.099928199997521</v>
          </cell>
          <cell r="CQ699">
            <v>8.0999827999985428</v>
          </cell>
          <cell r="CR699">
            <v>-63.000218600034714</v>
          </cell>
          <cell r="CS699">
            <v>-4.5000953000053414</v>
          </cell>
          <cell r="CT699">
            <v>-36.000027000001865</v>
          </cell>
          <cell r="CU699">
            <v>-7.1999995270743966E-5</v>
          </cell>
          <cell r="CV699">
            <v>-3.4000004234258085E-5</v>
          </cell>
          <cell r="CW699">
            <v>-13.499983000001521</v>
          </cell>
          <cell r="CX699">
            <v>-22.499940599998808</v>
          </cell>
          <cell r="CY699">
            <v>17.999967700001434</v>
          </cell>
          <cell r="CZ699">
            <v>-4.4998433000000659</v>
          </cell>
          <cell r="DA699">
            <v>-40.500012999997125</v>
          </cell>
          <cell r="DB699">
            <v>-13.500061699996877</v>
          </cell>
          <cell r="DC699">
            <v>22.500001299995347</v>
          </cell>
          <cell r="DD699">
            <v>31.499882299998717</v>
          </cell>
          <cell r="DE699">
            <v>0</v>
          </cell>
          <cell r="DF699">
            <v>0</v>
          </cell>
          <cell r="DG699">
            <v>0</v>
          </cell>
          <cell r="DH699">
            <v>0</v>
          </cell>
          <cell r="DI699">
            <v>0</v>
          </cell>
          <cell r="DJ699">
            <v>0</v>
          </cell>
          <cell r="DK699">
            <v>0</v>
          </cell>
          <cell r="DL699">
            <v>0</v>
          </cell>
          <cell r="DM699">
            <v>0</v>
          </cell>
          <cell r="DN699">
            <v>0</v>
          </cell>
          <cell r="DO699">
            <v>0</v>
          </cell>
          <cell r="DP699">
            <v>0</v>
          </cell>
          <cell r="DQ699">
            <v>0</v>
          </cell>
          <cell r="DR699">
            <v>0</v>
          </cell>
          <cell r="DS699">
            <v>0</v>
          </cell>
          <cell r="DT699">
            <v>0</v>
          </cell>
          <cell r="DU699">
            <v>0</v>
          </cell>
          <cell r="DV699">
            <v>0</v>
          </cell>
          <cell r="DW699">
            <v>0</v>
          </cell>
          <cell r="DX699">
            <v>0</v>
          </cell>
          <cell r="DY699">
            <v>0</v>
          </cell>
          <cell r="DZ699">
            <v>0</v>
          </cell>
          <cell r="EA699">
            <v>0</v>
          </cell>
          <cell r="EB699">
            <v>0</v>
          </cell>
          <cell r="EC699">
            <v>0</v>
          </cell>
          <cell r="ED699">
            <v>0</v>
          </cell>
        </row>
        <row r="700">
          <cell r="F700">
            <v>15.750044599997636</v>
          </cell>
          <cell r="G700">
            <v>9.0000330999973812</v>
          </cell>
          <cell r="H700">
            <v>-4.4998115999987931</v>
          </cell>
          <cell r="I700">
            <v>-18.000036599998566</v>
          </cell>
          <cell r="J700">
            <v>29.249968000003719</v>
          </cell>
          <cell r="K700">
            <v>11.250013799999579</v>
          </cell>
          <cell r="L700">
            <v>18.00003469999865</v>
          </cell>
          <cell r="M700">
            <v>-22.50000369999907</v>
          </cell>
          <cell r="N700">
            <v>5.7600002037361264E-5</v>
          </cell>
          <cell r="O700">
            <v>11.249986299997545</v>
          </cell>
          <cell r="P700">
            <v>-18.000015099998564</v>
          </cell>
          <cell r="Q700">
            <v>27.000055000004068</v>
          </cell>
          <cell r="R700">
            <v>306.00018280005315</v>
          </cell>
          <cell r="S700">
            <v>-29.25008930000331</v>
          </cell>
          <cell r="T700">
            <v>15.750057500001276</v>
          </cell>
          <cell r="U700">
            <v>-4.4999563999954262</v>
          </cell>
          <cell r="V700">
            <v>18.000031900002796</v>
          </cell>
          <cell r="W700">
            <v>11.250062300001446</v>
          </cell>
          <cell r="X700">
            <v>20.250000500000169</v>
          </cell>
          <cell r="Y700">
            <v>22.500000799998816</v>
          </cell>
          <cell r="Z700">
            <v>-6.7499896999943303</v>
          </cell>
          <cell r="AA700">
            <v>206.9999936000022</v>
          </cell>
          <cell r="AB700">
            <v>29.250094000002719</v>
          </cell>
          <cell r="AC700">
            <v>-9.0000083999984781</v>
          </cell>
          <cell r="AD700">
            <v>31.499986000002536</v>
          </cell>
          <cell r="AE700">
            <v>112.49974679999286</v>
          </cell>
          <cell r="AF700">
            <v>-18.000044700005674</v>
          </cell>
          <cell r="AG700">
            <v>-6.7499620000016876</v>
          </cell>
          <cell r="AH700">
            <v>2.2500657999989926</v>
          </cell>
          <cell r="AI700">
            <v>33.749917299999652</v>
          </cell>
          <cell r="AJ700">
            <v>26.999999300001946</v>
          </cell>
          <cell r="AK700">
            <v>2.2499945999988995</v>
          </cell>
          <cell r="AL700">
            <v>2.2500043000000005</v>
          </cell>
          <cell r="AM700">
            <v>27.000008899995009</v>
          </cell>
          <cell r="AN700">
            <v>4.4999259999967762</v>
          </cell>
          <cell r="AO700">
            <v>17.999965999995766</v>
          </cell>
          <cell r="AP700">
            <v>6.7499328999983845</v>
          </cell>
          <cell r="AQ700">
            <v>13.499938400003884</v>
          </cell>
          <cell r="AR700">
            <v>92.250068700115662</v>
          </cell>
          <cell r="AS700">
            <v>4.5000957999945967</v>
          </cell>
          <cell r="AT700">
            <v>13.499931900001684</v>
          </cell>
          <cell r="AU700">
            <v>-2.2599997464567423E-5</v>
          </cell>
          <cell r="AV700">
            <v>1.04000027931761E-5</v>
          </cell>
          <cell r="AW700">
            <v>-4.4999882999982219</v>
          </cell>
          <cell r="AX700">
            <v>24.749942800001008</v>
          </cell>
          <cell r="AY700">
            <v>20.249993500001437</v>
          </cell>
          <cell r="AZ700">
            <v>-6.7500939000019571</v>
          </cell>
          <cell r="BA700">
            <v>22.500041799998144</v>
          </cell>
          <cell r="BB700">
            <v>-11.249969000004057</v>
          </cell>
          <cell r="BC700">
            <v>29.250112800000352</v>
          </cell>
          <cell r="BD700">
            <v>1.3500000932253897E-5</v>
          </cell>
          <cell r="BE700">
            <v>96.749952599930111</v>
          </cell>
          <cell r="BF700">
            <v>6.7499951999998302</v>
          </cell>
          <cell r="BG700">
            <v>24.749933899998723</v>
          </cell>
          <cell r="BH700">
            <v>-9.0000079999954323</v>
          </cell>
          <cell r="BI700">
            <v>-4.5000103999991552</v>
          </cell>
          <cell r="BJ700">
            <v>26.999951199999487</v>
          </cell>
          <cell r="BK700">
            <v>-4.4999594000000798</v>
          </cell>
          <cell r="BL700">
            <v>15.750027400001272</v>
          </cell>
          <cell r="BM700">
            <v>22.499963999998727</v>
          </cell>
          <cell r="BN700">
            <v>6.7500619999991613</v>
          </cell>
          <cell r="BO700">
            <v>11.250010800002201</v>
          </cell>
          <cell r="BP700">
            <v>6.7499712999997428</v>
          </cell>
          <cell r="BQ700">
            <v>-6.7499853999979678</v>
          </cell>
          <cell r="BR700">
            <v>35.999982700042892</v>
          </cell>
          <cell r="BS700">
            <v>2.2499614999978803</v>
          </cell>
          <cell r="BT700">
            <v>13.500006800000847</v>
          </cell>
          <cell r="BU700">
            <v>-6.749934100000246</v>
          </cell>
          <cell r="BV700">
            <v>26.999948900000163</v>
          </cell>
          <cell r="BW700">
            <v>-2.2500615999997535</v>
          </cell>
          <cell r="BX700">
            <v>-9.0000325999972119</v>
          </cell>
          <cell r="BY700">
            <v>4.5000299999992421</v>
          </cell>
          <cell r="BZ700">
            <v>2.2500529999997525</v>
          </cell>
          <cell r="CA700">
            <v>20.249984699999914</v>
          </cell>
          <cell r="CB700">
            <v>13.499974800004566</v>
          </cell>
          <cell r="CC700">
            <v>-11.249994000001607</v>
          </cell>
          <cell r="CD700">
            <v>-17.999954700004309</v>
          </cell>
          <cell r="CE700">
            <v>-11.249988300085533</v>
          </cell>
          <cell r="CF700">
            <v>-29.250037899997551</v>
          </cell>
          <cell r="CG700">
            <v>20.250025299999834</v>
          </cell>
          <cell r="CH700">
            <v>2.2500030999981391</v>
          </cell>
          <cell r="CI700">
            <v>-22.500005000001693</v>
          </cell>
          <cell r="CJ700">
            <v>3.9900001866044477E-5</v>
          </cell>
          <cell r="CK700">
            <v>-6.749980600001436</v>
          </cell>
          <cell r="CL700">
            <v>-6.7499611999992339</v>
          </cell>
          <cell r="CM700">
            <v>9.0000035000011849</v>
          </cell>
          <cell r="CN700">
            <v>15.749978599997121</v>
          </cell>
          <cell r="CO700">
            <v>22.500017200000002</v>
          </cell>
          <cell r="CP700">
            <v>-15.749985599999491</v>
          </cell>
          <cell r="CQ700">
            <v>-8.55999969644472E-5</v>
          </cell>
          <cell r="CR700">
            <v>-13.49994350009365</v>
          </cell>
          <cell r="CS700">
            <v>6.7500018999999156</v>
          </cell>
          <cell r="CT700">
            <v>-6.7499835999988136</v>
          </cell>
          <cell r="CU700">
            <v>1.6000001778593287E-5</v>
          </cell>
          <cell r="CV700">
            <v>-2.2499879999995755</v>
          </cell>
          <cell r="CW700">
            <v>-6.7499543000012636</v>
          </cell>
          <cell r="CX700">
            <v>9.0000013000026229</v>
          </cell>
          <cell r="CY700">
            <v>2.2500041000021156</v>
          </cell>
          <cell r="CZ700">
            <v>-2.2500404000020353</v>
          </cell>
          <cell r="DA700">
            <v>-13.499929799996607</v>
          </cell>
          <cell r="DB700">
            <v>2.2499597000023641</v>
          </cell>
          <cell r="DC700">
            <v>-4.5000280999993265</v>
          </cell>
          <cell r="DD700">
            <v>2.2499977000006766</v>
          </cell>
          <cell r="DE700">
            <v>0</v>
          </cell>
          <cell r="DF700">
            <v>0</v>
          </cell>
          <cell r="DG700">
            <v>0</v>
          </cell>
          <cell r="DH700">
            <v>0</v>
          </cell>
          <cell r="DI700">
            <v>0</v>
          </cell>
          <cell r="DJ700">
            <v>0</v>
          </cell>
          <cell r="DK700">
            <v>0</v>
          </cell>
          <cell r="DL700">
            <v>0</v>
          </cell>
          <cell r="DM700">
            <v>0</v>
          </cell>
          <cell r="DN700">
            <v>0</v>
          </cell>
          <cell r="DO700">
            <v>0</v>
          </cell>
          <cell r="DP700">
            <v>0</v>
          </cell>
          <cell r="DQ700">
            <v>0</v>
          </cell>
          <cell r="DR700">
            <v>0</v>
          </cell>
          <cell r="DS700">
            <v>0</v>
          </cell>
          <cell r="DT700">
            <v>0</v>
          </cell>
          <cell r="DU700">
            <v>0</v>
          </cell>
          <cell r="DV700">
            <v>0</v>
          </cell>
          <cell r="DW700">
            <v>0</v>
          </cell>
          <cell r="DX700">
            <v>0</v>
          </cell>
          <cell r="DY700">
            <v>0</v>
          </cell>
          <cell r="DZ700">
            <v>0</v>
          </cell>
          <cell r="EA700">
            <v>0</v>
          </cell>
          <cell r="EB700">
            <v>0</v>
          </cell>
          <cell r="EC700">
            <v>0</v>
          </cell>
          <cell r="ED700">
            <v>0</v>
          </cell>
        </row>
        <row r="701">
          <cell r="F701">
            <v>-18.000082099999418</v>
          </cell>
          <cell r="G701">
            <v>33.749977299998136</v>
          </cell>
          <cell r="H701">
            <v>6.7500459000002593</v>
          </cell>
          <cell r="I701">
            <v>2.2500340000005963</v>
          </cell>
          <cell r="J701">
            <v>-13.500073900002462</v>
          </cell>
          <cell r="K701">
            <v>-8.9998328999972728</v>
          </cell>
          <cell r="L701">
            <v>-1.0420000035082921E-4</v>
          </cell>
          <cell r="M701">
            <v>11.250028399997973</v>
          </cell>
          <cell r="N701">
            <v>11.249866500002099</v>
          </cell>
          <cell r="O701">
            <v>15.749966700001096</v>
          </cell>
          <cell r="P701">
            <v>20.249961900000926</v>
          </cell>
          <cell r="Q701">
            <v>-11.24994400000287</v>
          </cell>
          <cell r="R701">
            <v>-227.24979469995014</v>
          </cell>
          <cell r="S701">
            <v>29.250049599999329</v>
          </cell>
          <cell r="T701">
            <v>-4.3000000005122274E-6</v>
          </cell>
          <cell r="U701">
            <v>2.2500316000005114</v>
          </cell>
          <cell r="V701">
            <v>-8.9999042999988887</v>
          </cell>
          <cell r="W701">
            <v>8.9999363999995694</v>
          </cell>
          <cell r="X701">
            <v>-24.749913100000413</v>
          </cell>
          <cell r="Y701">
            <v>-9.0000355000011041</v>
          </cell>
          <cell r="Z701">
            <v>-11.249990600001183</v>
          </cell>
          <cell r="AA701">
            <v>-189.00005190000229</v>
          </cell>
          <cell r="AB701">
            <v>-17.999997699997039</v>
          </cell>
          <cell r="AC701">
            <v>6.7499786999978824</v>
          </cell>
          <cell r="AD701">
            <v>-13.499893599997449</v>
          </cell>
          <cell r="AE701">
            <v>-96.750078199896961</v>
          </cell>
          <cell r="AF701">
            <v>15.750008899995009</v>
          </cell>
          <cell r="AG701">
            <v>-11.249936999996862</v>
          </cell>
          <cell r="AH701">
            <v>13.499876900001254</v>
          </cell>
          <cell r="AI701">
            <v>-26.999996099999407</v>
          </cell>
          <cell r="AJ701">
            <v>-4.5100001443643123E-5</v>
          </cell>
          <cell r="AK701">
            <v>-4.5000149000006786</v>
          </cell>
          <cell r="AL701">
            <v>-11.249999200001184</v>
          </cell>
          <cell r="AM701">
            <v>-4.499898200003372</v>
          </cell>
          <cell r="AN701">
            <v>-13.500026499998057</v>
          </cell>
          <cell r="AO701">
            <v>-24.749967900002957</v>
          </cell>
          <cell r="AP701">
            <v>-4.4999618000001647</v>
          </cell>
          <cell r="AQ701">
            <v>-24.750117299998237</v>
          </cell>
          <cell r="AR701">
            <v>-76.500075699936133</v>
          </cell>
          <cell r="AS701">
            <v>-2.2499391000019386</v>
          </cell>
          <cell r="AT701">
            <v>-27.000079699999333</v>
          </cell>
          <cell r="AU701">
            <v>-4.5000599000013608</v>
          </cell>
          <cell r="AV701">
            <v>-8.9999609000005876</v>
          </cell>
          <cell r="AW701">
            <v>9.0000676000017847</v>
          </cell>
          <cell r="AX701">
            <v>-2.2499790000001667</v>
          </cell>
          <cell r="AY701">
            <v>-15.750122800000099</v>
          </cell>
          <cell r="AZ701">
            <v>20.249932099999569</v>
          </cell>
          <cell r="BA701">
            <v>-9.0000116000010166</v>
          </cell>
          <cell r="BB701">
            <v>-2.2499626999997417</v>
          </cell>
          <cell r="BC701">
            <v>-11.250025600002118</v>
          </cell>
          <cell r="BD701">
            <v>-22.499934100000246</v>
          </cell>
          <cell r="BE701">
            <v>-44.999840600066818</v>
          </cell>
          <cell r="BF701">
            <v>6.7500333999996656</v>
          </cell>
          <cell r="BG701">
            <v>-4.5000925999993342</v>
          </cell>
          <cell r="BH701">
            <v>-6.7499106999966898</v>
          </cell>
          <cell r="BI701">
            <v>-18.000103999998828</v>
          </cell>
          <cell r="BJ701">
            <v>2.2500792999999248</v>
          </cell>
          <cell r="BK701">
            <v>2.1700001525459811E-5</v>
          </cell>
          <cell r="BL701">
            <v>-4.4998761999995622</v>
          </cell>
          <cell r="BM701">
            <v>-13.500032700001611</v>
          </cell>
          <cell r="BN701">
            <v>2.2500948000015342</v>
          </cell>
          <cell r="BO701">
            <v>15.749937799999316</v>
          </cell>
          <cell r="BP701">
            <v>-15.749971599998389</v>
          </cell>
          <cell r="BQ701">
            <v>-9.0000198000016098</v>
          </cell>
          <cell r="BR701">
            <v>27.000073299976066</v>
          </cell>
          <cell r="BS701">
            <v>22.500001799999154</v>
          </cell>
          <cell r="BT701">
            <v>11.250117900002806</v>
          </cell>
          <cell r="BU701">
            <v>-17.999998999999661</v>
          </cell>
          <cell r="BV701">
            <v>11.250069800000347</v>
          </cell>
          <cell r="BW701">
            <v>-2.2500427000013588</v>
          </cell>
          <cell r="BX701">
            <v>-4.5000293000011879</v>
          </cell>
          <cell r="BY701">
            <v>-17.999919099998806</v>
          </cell>
          <cell r="BZ701">
            <v>2.2499905000004219</v>
          </cell>
          <cell r="CA701">
            <v>4.4999648999983037</v>
          </cell>
          <cell r="CB701">
            <v>6.749936299998808</v>
          </cell>
          <cell r="CC701">
            <v>4.5000344999971276</v>
          </cell>
          <cell r="CD701">
            <v>6.7499476999983017</v>
          </cell>
          <cell r="CE701">
            <v>-11.250170999963302</v>
          </cell>
          <cell r="CF701">
            <v>13.500041999999667</v>
          </cell>
          <cell r="CG701">
            <v>3.6000019463244826E-6</v>
          </cell>
          <cell r="CH701">
            <v>17.999944799998048</v>
          </cell>
          <cell r="CI701">
            <v>6.7500440000003437</v>
          </cell>
          <cell r="CJ701">
            <v>6.7499539000018558</v>
          </cell>
          <cell r="CK701">
            <v>-6.7499657000007574</v>
          </cell>
          <cell r="CL701">
            <v>-42.749997099999746</v>
          </cell>
          <cell r="CM701">
            <v>-18.000027199999749</v>
          </cell>
          <cell r="CN701">
            <v>4.499894000000495</v>
          </cell>
          <cell r="CO701">
            <v>-6.750028200000088</v>
          </cell>
          <cell r="CP701">
            <v>6.7499409000010928</v>
          </cell>
          <cell r="CQ701">
            <v>6.7500240000008489</v>
          </cell>
          <cell r="CR701">
            <v>-31.500101700017694</v>
          </cell>
          <cell r="CS701">
            <v>-2.2500474000007671</v>
          </cell>
          <cell r="CT701">
            <v>-18.00001969999721</v>
          </cell>
          <cell r="CU701">
            <v>-4.400000034365803E-5</v>
          </cell>
          <cell r="CV701">
            <v>-2.0999999833293259E-5</v>
          </cell>
          <cell r="CW701">
            <v>-6.7499840000018594</v>
          </cell>
          <cell r="CX701">
            <v>-11.249964599999657</v>
          </cell>
          <cell r="CY701">
            <v>8.9999901999981375</v>
          </cell>
          <cell r="CZ701">
            <v>-2.2499096999999892</v>
          </cell>
          <cell r="DA701">
            <v>-20.250005999998393</v>
          </cell>
          <cell r="DB701">
            <v>-6.7500402000005124</v>
          </cell>
          <cell r="DC701">
            <v>11.250008399998478</v>
          </cell>
          <cell r="DD701">
            <v>15.749936299998808</v>
          </cell>
          <cell r="DE701">
            <v>0</v>
          </cell>
          <cell r="DF701">
            <v>0</v>
          </cell>
          <cell r="DG701">
            <v>0</v>
          </cell>
          <cell r="DH701">
            <v>0</v>
          </cell>
          <cell r="DI701">
            <v>0</v>
          </cell>
          <cell r="DJ701">
            <v>0</v>
          </cell>
          <cell r="DK701">
            <v>0</v>
          </cell>
          <cell r="DL701">
            <v>0</v>
          </cell>
          <cell r="DM701">
            <v>0</v>
          </cell>
          <cell r="DN701">
            <v>0</v>
          </cell>
          <cell r="DO701">
            <v>0</v>
          </cell>
          <cell r="DP701">
            <v>0</v>
          </cell>
          <cell r="DQ701">
            <v>0</v>
          </cell>
          <cell r="DR701">
            <v>0</v>
          </cell>
          <cell r="DS701">
            <v>0</v>
          </cell>
          <cell r="DT701">
            <v>0</v>
          </cell>
          <cell r="DU701">
            <v>0</v>
          </cell>
          <cell r="DV701">
            <v>0</v>
          </cell>
          <cell r="DW701">
            <v>0</v>
          </cell>
          <cell r="DX701">
            <v>0</v>
          </cell>
          <cell r="DY701">
            <v>0</v>
          </cell>
          <cell r="DZ701">
            <v>0</v>
          </cell>
          <cell r="EA701">
            <v>0</v>
          </cell>
          <cell r="EB701">
            <v>0</v>
          </cell>
          <cell r="EC701">
            <v>0</v>
          </cell>
          <cell r="ED701">
            <v>0</v>
          </cell>
        </row>
        <row r="702">
          <cell r="F702">
            <v>5.2500159999999596</v>
          </cell>
          <cell r="G702">
            <v>3.0000003999994078</v>
          </cell>
          <cell r="H702">
            <v>-1.4999676999996154</v>
          </cell>
          <cell r="I702">
            <v>-5.9999915999997029</v>
          </cell>
          <cell r="J702">
            <v>9.7500014000015653</v>
          </cell>
          <cell r="K702">
            <v>3.7499981999990268</v>
          </cell>
          <cell r="L702">
            <v>6.000017399999706</v>
          </cell>
          <cell r="M702">
            <v>-7.5000005999991117</v>
          </cell>
          <cell r="N702">
            <v>-1.7599999409867451E-5</v>
          </cell>
          <cell r="O702">
            <v>3.7500163999993674</v>
          </cell>
          <cell r="P702">
            <v>-6.0000180999995791</v>
          </cell>
          <cell r="Q702">
            <v>8.9999991999993654</v>
          </cell>
          <cell r="R702">
            <v>101.40004819998285</v>
          </cell>
          <cell r="S702">
            <v>-9.7500230000005104</v>
          </cell>
          <cell r="T702">
            <v>5.2500178000009328</v>
          </cell>
          <cell r="U702">
            <v>-1.5000039000005927</v>
          </cell>
          <cell r="V702">
            <v>6.0000145000012708</v>
          </cell>
          <cell r="W702">
            <v>3.7500075999996625</v>
          </cell>
          <cell r="X702">
            <v>6.7500135999998747</v>
          </cell>
          <cell r="Y702">
            <v>7.4999895000000834</v>
          </cell>
          <cell r="Z702">
            <v>-2.2499981999990268</v>
          </cell>
          <cell r="AA702">
            <v>69.000021000001652</v>
          </cell>
          <cell r="AB702">
            <v>9.7500084000002971</v>
          </cell>
          <cell r="AC702">
            <v>-3.0000065000003815</v>
          </cell>
          <cell r="AD702">
            <v>9.9000073999995948</v>
          </cell>
          <cell r="AE702">
            <v>67.499865399964619</v>
          </cell>
          <cell r="AF702">
            <v>-10.799998700000287</v>
          </cell>
          <cell r="AG702">
            <v>-4.0499924999967334</v>
          </cell>
          <cell r="AH702">
            <v>1.3499922999981209</v>
          </cell>
          <cell r="AI702">
            <v>20.249967899999319</v>
          </cell>
          <cell r="AJ702">
            <v>16.199978799999371</v>
          </cell>
          <cell r="AK702">
            <v>1.349963900000148</v>
          </cell>
          <cell r="AL702">
            <v>1.3500052999988839</v>
          </cell>
          <cell r="AM702">
            <v>16.200008100000559</v>
          </cell>
          <cell r="AN702">
            <v>2.6999930999991193</v>
          </cell>
          <cell r="AO702">
            <v>10.799982399999863</v>
          </cell>
          <cell r="AP702">
            <v>4.0499885000026552</v>
          </cell>
          <cell r="AQ702">
            <v>8.0999762999999803</v>
          </cell>
          <cell r="AR702">
            <v>55.350004500010982</v>
          </cell>
          <cell r="AS702">
            <v>2.7000096999981906</v>
          </cell>
          <cell r="AT702">
            <v>8.0999845000005735</v>
          </cell>
          <cell r="AU702">
            <v>6.1000027926638722E-6</v>
          </cell>
          <cell r="AV702">
            <v>-7.300001016119495E-6</v>
          </cell>
          <cell r="AW702">
            <v>-2.6999966000003042</v>
          </cell>
          <cell r="AX702">
            <v>14.849996500000998</v>
          </cell>
          <cell r="AY702">
            <v>12.149997900000017</v>
          </cell>
          <cell r="AZ702">
            <v>-4.0500174000007974</v>
          </cell>
          <cell r="BA702">
            <v>13.500008700000762</v>
          </cell>
          <cell r="BB702">
            <v>-6.7499855999994907</v>
          </cell>
          <cell r="BC702">
            <v>17.550033499999699</v>
          </cell>
          <cell r="BD702">
            <v>-2.5499997718725353E-5</v>
          </cell>
          <cell r="BE702">
            <v>58.050039599998854</v>
          </cell>
          <cell r="BF702">
            <v>4.0500083000006271</v>
          </cell>
          <cell r="BG702">
            <v>14.849966400000994</v>
          </cell>
          <cell r="BH702">
            <v>-5.4000049999995099</v>
          </cell>
          <cell r="BI702">
            <v>-2.6999919999980193</v>
          </cell>
          <cell r="BJ702">
            <v>16.200010699998529</v>
          </cell>
          <cell r="BK702">
            <v>-2.6999775000003865</v>
          </cell>
          <cell r="BL702">
            <v>9.4500144000012369</v>
          </cell>
          <cell r="BM702">
            <v>13.499986599999829</v>
          </cell>
          <cell r="BN702">
            <v>4.0500284000008833</v>
          </cell>
          <cell r="BO702">
            <v>6.7499833000001672</v>
          </cell>
          <cell r="BP702">
            <v>4.0499854000008781</v>
          </cell>
          <cell r="BQ702">
            <v>-4.0499693999990996</v>
          </cell>
          <cell r="BR702">
            <v>21.599951200012583</v>
          </cell>
          <cell r="BS702">
            <v>1.3499866999991355</v>
          </cell>
          <cell r="BT702">
            <v>8.0999808999986271</v>
          </cell>
          <cell r="BU702">
            <v>-4.0499971000026562</v>
          </cell>
          <cell r="BV702">
            <v>16.19998299999861</v>
          </cell>
          <cell r="BW702">
            <v>-1.3500004999987141</v>
          </cell>
          <cell r="BX702">
            <v>-5.4000062999984948</v>
          </cell>
          <cell r="BY702">
            <v>2.7000057999975979</v>
          </cell>
          <cell r="BZ702">
            <v>1.3500080000012531</v>
          </cell>
          <cell r="CA702">
            <v>12.149998200002301</v>
          </cell>
          <cell r="CB702">
            <v>8.0999850000007427</v>
          </cell>
          <cell r="CC702">
            <v>-6.7500030000010156</v>
          </cell>
          <cell r="CD702">
            <v>-10.799989499999356</v>
          </cell>
          <cell r="CE702">
            <v>-6.7499458000238519</v>
          </cell>
          <cell r="CF702">
            <v>-17.549981600001047</v>
          </cell>
          <cell r="CG702">
            <v>12.150007600001118</v>
          </cell>
          <cell r="CH702">
            <v>1.3500227000004088</v>
          </cell>
          <cell r="CI702">
            <v>-13.500017000002117</v>
          </cell>
          <cell r="CJ702">
            <v>4.3000000005122274E-6</v>
          </cell>
          <cell r="CK702">
            <v>-4.0499930000005406</v>
          </cell>
          <cell r="CL702">
            <v>-4.0499956999992719</v>
          </cell>
          <cell r="CM702">
            <v>5.4000092999995104</v>
          </cell>
          <cell r="CN702">
            <v>9.4500215999978536</v>
          </cell>
          <cell r="CO702">
            <v>13.500005199999578</v>
          </cell>
          <cell r="CP702">
            <v>-9.4500152000000526</v>
          </cell>
          <cell r="CQ702">
            <v>-1.4000001101521775E-5</v>
          </cell>
          <cell r="CR702">
            <v>-11.699922499945387</v>
          </cell>
          <cell r="CS702">
            <v>5.8500230999998166</v>
          </cell>
          <cell r="CT702">
            <v>-5.8499903999982052</v>
          </cell>
          <cell r="CU702">
            <v>1.599999814061448E-5</v>
          </cell>
          <cell r="CV702">
            <v>-1.9499849999992875</v>
          </cell>
          <cell r="CW702">
            <v>-5.8499606999976095</v>
          </cell>
          <cell r="CX702">
            <v>7.8000057000026572</v>
          </cell>
          <cell r="CY702">
            <v>1.9500009000003047</v>
          </cell>
          <cell r="CZ702">
            <v>-1.9500216000014916</v>
          </cell>
          <cell r="DA702">
            <v>-11.699981199999456</v>
          </cell>
          <cell r="DB702">
            <v>1.949974299997848</v>
          </cell>
          <cell r="DC702">
            <v>-3.9000258999985817</v>
          </cell>
          <cell r="DD702">
            <v>1.9500222999995458</v>
          </cell>
          <cell r="DE702">
            <v>0</v>
          </cell>
          <cell r="DF702">
            <v>0</v>
          </cell>
          <cell r="DG702">
            <v>0</v>
          </cell>
          <cell r="DH702">
            <v>0</v>
          </cell>
          <cell r="DI702">
            <v>0</v>
          </cell>
          <cell r="DJ702">
            <v>0</v>
          </cell>
          <cell r="DK702">
            <v>0</v>
          </cell>
          <cell r="DL702">
            <v>0</v>
          </cell>
          <cell r="DM702">
            <v>0</v>
          </cell>
          <cell r="DN702">
            <v>0</v>
          </cell>
          <cell r="DO702">
            <v>0</v>
          </cell>
          <cell r="DP702">
            <v>0</v>
          </cell>
          <cell r="DQ702">
            <v>0</v>
          </cell>
          <cell r="DR702">
            <v>0</v>
          </cell>
          <cell r="DS702">
            <v>0</v>
          </cell>
          <cell r="DT702">
            <v>0</v>
          </cell>
          <cell r="DU702">
            <v>0</v>
          </cell>
          <cell r="DV702">
            <v>0</v>
          </cell>
          <cell r="DW702">
            <v>0</v>
          </cell>
          <cell r="DX702">
            <v>0</v>
          </cell>
          <cell r="DY702">
            <v>0</v>
          </cell>
          <cell r="DZ702">
            <v>0</v>
          </cell>
          <cell r="EA702">
            <v>0</v>
          </cell>
          <cell r="EB702">
            <v>0</v>
          </cell>
          <cell r="EC702">
            <v>0</v>
          </cell>
          <cell r="ED702">
            <v>0</v>
          </cell>
        </row>
        <row r="703">
          <cell r="F703">
            <v>-6.0000229999986914</v>
          </cell>
          <cell r="G703">
            <v>11.249983800000336</v>
          </cell>
          <cell r="H703">
            <v>2.2499981999990268</v>
          </cell>
          <cell r="I703">
            <v>0.75002130000029865</v>
          </cell>
          <cell r="J703">
            <v>-4.5000030000010156</v>
          </cell>
          <cell r="K703">
            <v>-2.9999705000009271</v>
          </cell>
          <cell r="L703">
            <v>-3.1099998523131944E-5</v>
          </cell>
          <cell r="M703">
            <v>3.7499986000002536</v>
          </cell>
          <cell r="N703">
            <v>3.7499815999999555</v>
          </cell>
          <cell r="O703">
            <v>5.2500027999994927</v>
          </cell>
          <cell r="P703">
            <v>6.7500060000002122</v>
          </cell>
          <cell r="Q703">
            <v>-3.7500021000014385</v>
          </cell>
          <cell r="R703">
            <v>-75.149952900028438</v>
          </cell>
          <cell r="S703">
            <v>9.7500103999991552</v>
          </cell>
          <cell r="T703">
            <v>-6.5999993239529431E-6</v>
          </cell>
          <cell r="U703">
            <v>0.75001879999945231</v>
          </cell>
          <cell r="V703">
            <v>-2.9999765999982628</v>
          </cell>
          <cell r="W703">
            <v>2.9999858000010136</v>
          </cell>
          <cell r="X703">
            <v>-8.2499922999995761</v>
          </cell>
          <cell r="Y703">
            <v>-3.0000159000010171</v>
          </cell>
          <cell r="Z703">
            <v>-3.7500057999986893</v>
          </cell>
          <cell r="AA703">
            <v>-62.999999199999365</v>
          </cell>
          <cell r="AB703">
            <v>-5.9999910000005912</v>
          </cell>
          <cell r="AC703">
            <v>2.2500030999999581</v>
          </cell>
          <cell r="AD703">
            <v>-3.8999835999984498</v>
          </cell>
          <cell r="AE703">
            <v>-58.050025699980324</v>
          </cell>
          <cell r="AF703">
            <v>9.450006700000813</v>
          </cell>
          <cell r="AG703">
            <v>-6.7499590000006719</v>
          </cell>
          <cell r="AH703">
            <v>8.0999578999981168</v>
          </cell>
          <cell r="AI703">
            <v>-16.199996399998781</v>
          </cell>
          <cell r="AJ703">
            <v>-1.8200000340584666E-5</v>
          </cell>
          <cell r="AK703">
            <v>-2.7000101000012364</v>
          </cell>
          <cell r="AL703">
            <v>-6.7500529999997525</v>
          </cell>
          <cell r="AM703">
            <v>-2.6999553999994532</v>
          </cell>
          <cell r="AN703">
            <v>-8.1000072999995609</v>
          </cell>
          <cell r="AO703">
            <v>-14.849984399999812</v>
          </cell>
          <cell r="AP703">
            <v>-2.6999960999964969</v>
          </cell>
          <cell r="AQ703">
            <v>-14.850010400001338</v>
          </cell>
          <cell r="AR703">
            <v>-45.899980299989693</v>
          </cell>
          <cell r="AS703">
            <v>-1.3499772999966808</v>
          </cell>
          <cell r="AT703">
            <v>-16.200061000001369</v>
          </cell>
          <cell r="AU703">
            <v>-2.6999964999995427</v>
          </cell>
          <cell r="AV703">
            <v>-5.3999937999979011</v>
          </cell>
          <cell r="AW703">
            <v>5.4000116999995953</v>
          </cell>
          <cell r="AX703">
            <v>-1.3499795999996422</v>
          </cell>
          <cell r="AY703">
            <v>-9.4500183000000106</v>
          </cell>
          <cell r="AZ703">
            <v>12.14999109999917</v>
          </cell>
          <cell r="BA703">
            <v>-5.4000066999979026</v>
          </cell>
          <cell r="BB703">
            <v>-1.3499785999993037</v>
          </cell>
          <cell r="BC703">
            <v>-6.7499876000001677</v>
          </cell>
          <cell r="BD703">
            <v>-13.499983699999575</v>
          </cell>
          <cell r="BE703">
            <v>-26.999953099992126</v>
          </cell>
          <cell r="BF703">
            <v>4.0499909999998636</v>
          </cell>
          <cell r="BG703">
            <v>-2.6999880000003031</v>
          </cell>
          <cell r="BH703">
            <v>-4.0499854000008781</v>
          </cell>
          <cell r="BI703">
            <v>-10.800003199999992</v>
          </cell>
          <cell r="BJ703">
            <v>1.3500251999976172</v>
          </cell>
          <cell r="BK703">
            <v>7.3999999585794285E-6</v>
          </cell>
          <cell r="BL703">
            <v>-2.6999751000003016</v>
          </cell>
          <cell r="BM703">
            <v>-8.1000304000008327</v>
          </cell>
          <cell r="BN703">
            <v>1.3500186999990547</v>
          </cell>
          <cell r="BO703">
            <v>9.4499988999996276</v>
          </cell>
          <cell r="BP703">
            <v>-9.4500072000009823</v>
          </cell>
          <cell r="BQ703">
            <v>-5.4000050000031479</v>
          </cell>
          <cell r="BR703">
            <v>16.2000859999971</v>
          </cell>
          <cell r="BS703">
            <v>13.500020699997549</v>
          </cell>
          <cell r="BT703">
            <v>6.7499781000005896</v>
          </cell>
          <cell r="BU703">
            <v>-10.799988399998256</v>
          </cell>
          <cell r="BV703">
            <v>6.7500150999985635</v>
          </cell>
          <cell r="BW703">
            <v>-1.3500061999984609</v>
          </cell>
          <cell r="BX703">
            <v>-2.7000270999997156</v>
          </cell>
          <cell r="BY703">
            <v>-10.799983000000793</v>
          </cell>
          <cell r="BZ703">
            <v>1.3499937000015052</v>
          </cell>
          <cell r="CA703">
            <v>2.7000088000022515</v>
          </cell>
          <cell r="CB703">
            <v>4.0500050000009651</v>
          </cell>
          <cell r="CC703">
            <v>2.7000503000017488</v>
          </cell>
          <cell r="CD703">
            <v>4.0500189999984286</v>
          </cell>
          <cell r="CE703">
            <v>-6.7500913999974728</v>
          </cell>
          <cell r="CF703">
            <v>8.100008199999138</v>
          </cell>
          <cell r="CG703">
            <v>4.9999998736893758E-6</v>
          </cell>
          <cell r="CH703">
            <v>10.799999100003333</v>
          </cell>
          <cell r="CI703">
            <v>4.0500281999993604</v>
          </cell>
          <cell r="CJ703">
            <v>4.0499860000018089</v>
          </cell>
          <cell r="CK703">
            <v>-4.0500071999995271</v>
          </cell>
          <cell r="CL703">
            <v>-25.650011900001118</v>
          </cell>
          <cell r="CM703">
            <v>-10.8000090000005</v>
          </cell>
          <cell r="CN703">
            <v>2.6999680000008084</v>
          </cell>
          <cell r="CO703">
            <v>-4.0500137000017276</v>
          </cell>
          <cell r="CP703">
            <v>4.0499638999990566</v>
          </cell>
          <cell r="CQ703">
            <v>4.0499920000002021</v>
          </cell>
          <cell r="CR703">
            <v>-27.300067300035153</v>
          </cell>
          <cell r="CS703">
            <v>-1.9500275999998848</v>
          </cell>
          <cell r="CT703">
            <v>-15.600007299999561</v>
          </cell>
          <cell r="CU703">
            <v>-4.4999997044214979E-5</v>
          </cell>
          <cell r="CV703">
            <v>0</v>
          </cell>
          <cell r="CW703">
            <v>-5.8499989999982063</v>
          </cell>
          <cell r="CX703">
            <v>-9.7499623999974574</v>
          </cell>
          <cell r="CY703">
            <v>7.800011799998174</v>
          </cell>
          <cell r="CZ703">
            <v>-1.9499672999991162</v>
          </cell>
          <cell r="DA703">
            <v>-17.550010999999358</v>
          </cell>
          <cell r="DB703">
            <v>-5.8500217999971937</v>
          </cell>
          <cell r="DC703">
            <v>9.7500005999972927</v>
          </cell>
          <cell r="DD703">
            <v>13.649961700000858</v>
          </cell>
          <cell r="DE703">
            <v>0</v>
          </cell>
          <cell r="DF703">
            <v>0</v>
          </cell>
          <cell r="DG703">
            <v>0</v>
          </cell>
          <cell r="DH703">
            <v>0</v>
          </cell>
          <cell r="DI703">
            <v>0</v>
          </cell>
          <cell r="DJ703">
            <v>0</v>
          </cell>
          <cell r="DK703">
            <v>0</v>
          </cell>
          <cell r="DL703">
            <v>0</v>
          </cell>
          <cell r="DM703">
            <v>0</v>
          </cell>
          <cell r="DN703">
            <v>0</v>
          </cell>
          <cell r="DO703">
            <v>0</v>
          </cell>
          <cell r="DP703">
            <v>0</v>
          </cell>
          <cell r="DQ703">
            <v>0</v>
          </cell>
          <cell r="DR703">
            <v>0</v>
          </cell>
          <cell r="DS703">
            <v>0</v>
          </cell>
          <cell r="DT703">
            <v>0</v>
          </cell>
          <cell r="DU703">
            <v>0</v>
          </cell>
          <cell r="DV703">
            <v>0</v>
          </cell>
          <cell r="DW703">
            <v>0</v>
          </cell>
          <cell r="DX703">
            <v>0</v>
          </cell>
          <cell r="DY703">
            <v>0</v>
          </cell>
          <cell r="DZ703">
            <v>0</v>
          </cell>
          <cell r="EA703">
            <v>0</v>
          </cell>
          <cell r="EB703">
            <v>0</v>
          </cell>
          <cell r="EC703">
            <v>0</v>
          </cell>
          <cell r="ED703">
            <v>0</v>
          </cell>
        </row>
        <row r="704">
          <cell r="F704">
            <v>7.3500070000009146</v>
          </cell>
          <cell r="G704">
            <v>4.2000322000003507</v>
          </cell>
          <cell r="H704">
            <v>-2.0999568000006548</v>
          </cell>
          <cell r="I704">
            <v>-8.3999947999982396</v>
          </cell>
          <cell r="J704">
            <v>13.65000019999934</v>
          </cell>
          <cell r="K704">
            <v>5.249997799999619</v>
          </cell>
          <cell r="L704">
            <v>8.4000030000006518</v>
          </cell>
          <cell r="M704">
            <v>-10.500013999999283</v>
          </cell>
          <cell r="N704">
            <v>-1.6199999663513154E-5</v>
          </cell>
          <cell r="O704">
            <v>5.2500450000006822</v>
          </cell>
          <cell r="P704">
            <v>-8.3999966000010318</v>
          </cell>
          <cell r="Q704">
            <v>12.599994000000152</v>
          </cell>
          <cell r="R704">
            <v>142.80000580003252</v>
          </cell>
          <cell r="S704">
            <v>-13.650028999996721</v>
          </cell>
          <cell r="T704">
            <v>7.3500222000002395</v>
          </cell>
          <cell r="U704">
            <v>-2.1000093999973615</v>
          </cell>
          <cell r="V704">
            <v>8.3999983999983669</v>
          </cell>
          <cell r="W704">
            <v>5.2500070000005508</v>
          </cell>
          <cell r="X704">
            <v>9.4500258000007307</v>
          </cell>
          <cell r="Y704">
            <v>10.499985200000083</v>
          </cell>
          <cell r="Z704">
            <v>-3.1500020000003133</v>
          </cell>
          <cell r="AA704">
            <v>96.600010400001338</v>
          </cell>
          <cell r="AB704">
            <v>13.650018000000273</v>
          </cell>
          <cell r="AC704">
            <v>-4.2000422000000981</v>
          </cell>
          <cell r="AD704">
            <v>14.700021399999969</v>
          </cell>
          <cell r="AE704">
            <v>52.499910199985607</v>
          </cell>
          <cell r="AF704">
            <v>-8.4000218000001041</v>
          </cell>
          <cell r="AG704">
            <v>-3.1499792000013258</v>
          </cell>
          <cell r="AH704">
            <v>1.049996600002487</v>
          </cell>
          <cell r="AI704">
            <v>15.749995599999238</v>
          </cell>
          <cell r="AJ704">
            <v>12.599970400000529</v>
          </cell>
          <cell r="AK704">
            <v>1.0499846000002435</v>
          </cell>
          <cell r="AL704">
            <v>1.0499927999990177</v>
          </cell>
          <cell r="AM704">
            <v>12.600010800000746</v>
          </cell>
          <cell r="AN704">
            <v>2.0999948000007862</v>
          </cell>
          <cell r="AO704">
            <v>8.3999714000019594</v>
          </cell>
          <cell r="AP704">
            <v>3.1500290000003588</v>
          </cell>
          <cell r="AQ704">
            <v>6.2999651999998605</v>
          </cell>
          <cell r="AR704">
            <v>43.049994600034552</v>
          </cell>
          <cell r="AS704">
            <v>2.0999856000016734</v>
          </cell>
          <cell r="AT704">
            <v>6.2999807999985933</v>
          </cell>
          <cell r="AU704">
            <v>-3.600000127335079E-6</v>
          </cell>
          <cell r="AV704">
            <v>1.9400000383029692E-5</v>
          </cell>
          <cell r="AW704">
            <v>-2.0999724000012066</v>
          </cell>
          <cell r="AX704">
            <v>11.549977000000581</v>
          </cell>
          <cell r="AY704">
            <v>9.4500117999996291</v>
          </cell>
          <cell r="AZ704">
            <v>-3.1500252000005275</v>
          </cell>
          <cell r="BA704">
            <v>10.499993399998857</v>
          </cell>
          <cell r="BB704">
            <v>-5.2500110000000859</v>
          </cell>
          <cell r="BC704">
            <v>13.650067800001125</v>
          </cell>
          <cell r="BD704">
            <v>-2.8999998903600499E-5</v>
          </cell>
          <cell r="BE704">
            <v>45.150002999987919</v>
          </cell>
          <cell r="BF704">
            <v>3.1499860000003537</v>
          </cell>
          <cell r="BG704">
            <v>11.549968399998761</v>
          </cell>
          <cell r="BH704">
            <v>-4.2000029999999242</v>
          </cell>
          <cell r="BI704">
            <v>-2.0999950000004901</v>
          </cell>
          <cell r="BJ704">
            <v>12.600031399999352</v>
          </cell>
          <cell r="BK704">
            <v>-2.1000111999983346</v>
          </cell>
          <cell r="BL704">
            <v>7.3500032000010833</v>
          </cell>
          <cell r="BM704">
            <v>10.500018199998522</v>
          </cell>
          <cell r="BN704">
            <v>3.1500374000006559</v>
          </cell>
          <cell r="BO704">
            <v>5.2499845999991521</v>
          </cell>
          <cell r="BP704">
            <v>3.1499776000000566</v>
          </cell>
          <cell r="BQ704">
            <v>-3.1499946000003547</v>
          </cell>
          <cell r="BR704">
            <v>16.799883599946043</v>
          </cell>
          <cell r="BS704">
            <v>1.0499909999998636</v>
          </cell>
          <cell r="BT704">
            <v>6.2999818000007508</v>
          </cell>
          <cell r="BU704">
            <v>-3.1500042000006943</v>
          </cell>
          <cell r="BV704">
            <v>12.599977399999261</v>
          </cell>
          <cell r="BW704">
            <v>-1.0500061999991885</v>
          </cell>
          <cell r="BX704">
            <v>-4.1999964000006003</v>
          </cell>
          <cell r="BY704">
            <v>2.0999998000006599</v>
          </cell>
          <cell r="BZ704">
            <v>1.0500019999999495</v>
          </cell>
          <cell r="CA704">
            <v>9.4499868000002607</v>
          </cell>
          <cell r="CB704">
            <v>6.2999740000013844</v>
          </cell>
          <cell r="CC704">
            <v>-5.2500144000005093</v>
          </cell>
          <cell r="CD704">
            <v>-8.4000080000005255</v>
          </cell>
          <cell r="CE704">
            <v>-5.2499309999693651</v>
          </cell>
          <cell r="CF704">
            <v>-13.650006399999256</v>
          </cell>
          <cell r="CG704">
            <v>9.4500069999994594</v>
          </cell>
          <cell r="CH704">
            <v>1.0500130000000354</v>
          </cell>
          <cell r="CI704">
            <v>-10.500011000000086</v>
          </cell>
          <cell r="CJ704">
            <v>2.5999997887993231E-6</v>
          </cell>
          <cell r="CK704">
            <v>-3.1499841999993805</v>
          </cell>
          <cell r="CL704">
            <v>-3.1499829999993381</v>
          </cell>
          <cell r="CM704">
            <v>4.2000219999990804</v>
          </cell>
          <cell r="CN704">
            <v>7.3500232000005781</v>
          </cell>
          <cell r="CO704">
            <v>10.499998999999661</v>
          </cell>
          <cell r="CP704">
            <v>-7.3500086000003648</v>
          </cell>
          <cell r="CQ704">
            <v>-4.6000004658708349E-6</v>
          </cell>
          <cell r="CR704">
            <v>-6.2999645999807399</v>
          </cell>
          <cell r="CS704">
            <v>3.149993999999424</v>
          </cell>
          <cell r="CT704">
            <v>-3.1499860000003537</v>
          </cell>
          <cell r="CU704">
            <v>-9.6000003395602107E-6</v>
          </cell>
          <cell r="CV704">
            <v>-1.0499861999996938</v>
          </cell>
          <cell r="CW704">
            <v>-3.1499688000003516</v>
          </cell>
          <cell r="CX704">
            <v>4.2000019999995857</v>
          </cell>
          <cell r="CY704">
            <v>1.0500049999991461</v>
          </cell>
          <cell r="CZ704">
            <v>-1.0500136000009661</v>
          </cell>
          <cell r="DA704">
            <v>-6.2999885999997787</v>
          </cell>
          <cell r="DB704">
            <v>1.0499970000000758</v>
          </cell>
          <cell r="DC704">
            <v>-2.1000010000007023</v>
          </cell>
          <cell r="DD704">
            <v>1.0499912000013865</v>
          </cell>
          <cell r="DE704">
            <v>0</v>
          </cell>
          <cell r="DF704">
            <v>0</v>
          </cell>
          <cell r="DG704">
            <v>0</v>
          </cell>
          <cell r="DH704">
            <v>0</v>
          </cell>
          <cell r="DI704">
            <v>0</v>
          </cell>
          <cell r="DJ704">
            <v>0</v>
          </cell>
          <cell r="DK704">
            <v>0</v>
          </cell>
          <cell r="DL704">
            <v>0</v>
          </cell>
          <cell r="DM704">
            <v>0</v>
          </cell>
          <cell r="DN704">
            <v>0</v>
          </cell>
          <cell r="DO704">
            <v>0</v>
          </cell>
          <cell r="DP704">
            <v>0</v>
          </cell>
          <cell r="DQ704">
            <v>0</v>
          </cell>
          <cell r="DR704">
            <v>0</v>
          </cell>
          <cell r="DS704">
            <v>0</v>
          </cell>
          <cell r="DT704">
            <v>0</v>
          </cell>
          <cell r="DU704">
            <v>0</v>
          </cell>
          <cell r="DV704">
            <v>0</v>
          </cell>
          <cell r="DW704">
            <v>0</v>
          </cell>
          <cell r="DX704">
            <v>0</v>
          </cell>
          <cell r="DY704">
            <v>0</v>
          </cell>
          <cell r="DZ704">
            <v>0</v>
          </cell>
          <cell r="EA704">
            <v>0</v>
          </cell>
          <cell r="EB704">
            <v>0</v>
          </cell>
          <cell r="EC704">
            <v>0</v>
          </cell>
          <cell r="ED704">
            <v>0</v>
          </cell>
        </row>
        <row r="705">
          <cell r="F705">
            <v>-8.4000249999990046</v>
          </cell>
          <cell r="G705">
            <v>15.749961400000757</v>
          </cell>
          <cell r="H705">
            <v>3.1499973999998474</v>
          </cell>
          <cell r="I705">
            <v>1.0500391999994463</v>
          </cell>
          <cell r="J705">
            <v>-6.3000104000002466</v>
          </cell>
          <cell r="K705">
            <v>-4.1999595999986923</v>
          </cell>
          <cell r="L705">
            <v>-4.7199999244185165E-5</v>
          </cell>
          <cell r="M705">
            <v>5.2499924000003375</v>
          </cell>
          <cell r="N705">
            <v>5.2499874000004638</v>
          </cell>
          <cell r="O705">
            <v>7.3499990000018443</v>
          </cell>
          <cell r="P705">
            <v>9.4499906000000919</v>
          </cell>
          <cell r="Q705">
            <v>-5.2500079999990703</v>
          </cell>
          <cell r="R705">
            <v>-106.04987899996922</v>
          </cell>
          <cell r="S705">
            <v>13.650037999999768</v>
          </cell>
          <cell r="T705">
            <v>-2.8200000087963417E-5</v>
          </cell>
          <cell r="U705">
            <v>1.0500236000007135</v>
          </cell>
          <cell r="V705">
            <v>-4.1999599999999191</v>
          </cell>
          <cell r="W705">
            <v>4.1999825999992026</v>
          </cell>
          <cell r="X705">
            <v>-11.54998599999999</v>
          </cell>
          <cell r="Y705">
            <v>-4.2000091999998403</v>
          </cell>
          <cell r="Z705">
            <v>-5.2500135999998747</v>
          </cell>
          <cell r="AA705">
            <v>-88.199983200000133</v>
          </cell>
          <cell r="AB705">
            <v>-8.3999942000009469</v>
          </cell>
          <cell r="AC705">
            <v>3.1500297999991744</v>
          </cell>
          <cell r="AD705">
            <v>-6.2999786000000313</v>
          </cell>
          <cell r="AE705">
            <v>-45.150023800029885</v>
          </cell>
          <cell r="AF705">
            <v>7.3500123999983771</v>
          </cell>
          <cell r="AG705">
            <v>-5.2499833999991097</v>
          </cell>
          <cell r="AH705">
            <v>6.2999761999999464</v>
          </cell>
          <cell r="AI705">
            <v>-12.599991400000363</v>
          </cell>
          <cell r="AJ705">
            <v>-2.2199999875738285E-5</v>
          </cell>
          <cell r="AK705">
            <v>-2.1000076000000263</v>
          </cell>
          <cell r="AL705">
            <v>-5.250049800000852</v>
          </cell>
          <cell r="AM705">
            <v>-2.0999570000003587</v>
          </cell>
          <cell r="AN705">
            <v>-6.3000006000002031</v>
          </cell>
          <cell r="AO705">
            <v>-11.550001399999019</v>
          </cell>
          <cell r="AP705">
            <v>-2.1000098000004073</v>
          </cell>
          <cell r="AQ705">
            <v>-11.549989200000709</v>
          </cell>
          <cell r="AR705">
            <v>-35.69995700000436</v>
          </cell>
          <cell r="AS705">
            <v>-1.0499574000004941</v>
          </cell>
          <cell r="AT705">
            <v>-12.600053799998932</v>
          </cell>
          <cell r="AU705">
            <v>-2.099995200000194</v>
          </cell>
          <cell r="AV705">
            <v>-4.1999876000008953</v>
          </cell>
          <cell r="AW705">
            <v>4.2000172000007296</v>
          </cell>
          <cell r="AX705">
            <v>-1.0499798000000737</v>
          </cell>
          <cell r="AY705">
            <v>-7.3500203999992664</v>
          </cell>
          <cell r="AZ705">
            <v>9.4499942000002193</v>
          </cell>
          <cell r="BA705">
            <v>-4.2000048000008974</v>
          </cell>
          <cell r="BB705">
            <v>-1.0499845999984245</v>
          </cell>
          <cell r="BC705">
            <v>-5.249997799999619</v>
          </cell>
          <cell r="BD705">
            <v>-10.499986999999237</v>
          </cell>
          <cell r="BE705">
            <v>-20.999932400009129</v>
          </cell>
          <cell r="BF705">
            <v>3.150004799999806</v>
          </cell>
          <cell r="BG705">
            <v>-2.099986600000193</v>
          </cell>
          <cell r="BH705">
            <v>-3.1499777999997605</v>
          </cell>
          <cell r="BI705">
            <v>-8.4000054000007367</v>
          </cell>
          <cell r="BJ705">
            <v>1.0500169999995705</v>
          </cell>
          <cell r="BK705">
            <v>2.6400000933790579E-5</v>
          </cell>
          <cell r="BL705">
            <v>-2.0999835999991774</v>
          </cell>
          <cell r="BM705">
            <v>-6.3000327999998262</v>
          </cell>
          <cell r="BN705">
            <v>1.0500011999993148</v>
          </cell>
          <cell r="BO705">
            <v>7.3500076000000263</v>
          </cell>
          <cell r="BP705">
            <v>-7.3499986000006174</v>
          </cell>
          <cell r="BQ705">
            <v>-4.2000045999993745</v>
          </cell>
          <cell r="BR705">
            <v>12.600129600032233</v>
          </cell>
          <cell r="BS705">
            <v>10.499997399998392</v>
          </cell>
          <cell r="BT705">
            <v>5.2499700000007579</v>
          </cell>
          <cell r="BU705">
            <v>-8.3999822000005224</v>
          </cell>
          <cell r="BV705">
            <v>5.2500141999989864</v>
          </cell>
          <cell r="BW705">
            <v>-1.0500130000000354</v>
          </cell>
          <cell r="BX705">
            <v>-2.1000068000012106</v>
          </cell>
          <cell r="BY705">
            <v>-8.3999779999994644</v>
          </cell>
          <cell r="BZ705">
            <v>1.0499950000012177</v>
          </cell>
          <cell r="CA705">
            <v>2.1000089999997726</v>
          </cell>
          <cell r="CB705">
            <v>3.150013399999807</v>
          </cell>
          <cell r="CC705">
            <v>2.1000596000012592</v>
          </cell>
          <cell r="CD705">
            <v>3.1500510000005306</v>
          </cell>
          <cell r="CE705">
            <v>-5.2500331999908667</v>
          </cell>
          <cell r="CF705">
            <v>6.300018199999613</v>
          </cell>
          <cell r="CG705">
            <v>-9.9999997473787516E-6</v>
          </cell>
          <cell r="CH705">
            <v>8.3999985999998898</v>
          </cell>
          <cell r="CI705">
            <v>3.150013399999807</v>
          </cell>
          <cell r="CJ705">
            <v>3.1499825999999302</v>
          </cell>
          <cell r="CK705">
            <v>-3.1500189999987924</v>
          </cell>
          <cell r="CL705">
            <v>-19.950000600001658</v>
          </cell>
          <cell r="CM705">
            <v>-8.3999944000006508</v>
          </cell>
          <cell r="CN705">
            <v>2.0999769999998534</v>
          </cell>
          <cell r="CO705">
            <v>-3.1499929999990854</v>
          </cell>
          <cell r="CP705">
            <v>3.1499828000014531</v>
          </cell>
          <cell r="CQ705">
            <v>3.150011199999426</v>
          </cell>
          <cell r="CR705">
            <v>-14.699998000025516</v>
          </cell>
          <cell r="CS705">
            <v>-1.0500140000003739</v>
          </cell>
          <cell r="CT705">
            <v>-8.3999968000007357</v>
          </cell>
          <cell r="CU705">
            <v>-5.9999983932357281E-6</v>
          </cell>
          <cell r="CV705">
            <v>-8.9999994088429958E-6</v>
          </cell>
          <cell r="CW705">
            <v>-3.1499890000013693</v>
          </cell>
          <cell r="CX705">
            <v>-5.2499876000001677</v>
          </cell>
          <cell r="CY705">
            <v>4.2000083999992057</v>
          </cell>
          <cell r="CZ705">
            <v>-1.0500154000001203</v>
          </cell>
          <cell r="DA705">
            <v>-9.4500054000000091</v>
          </cell>
          <cell r="DB705">
            <v>-3.1500044000003982</v>
          </cell>
          <cell r="DC705">
            <v>5.2500240000008489</v>
          </cell>
          <cell r="DD705">
            <v>7.3499971999990521</v>
          </cell>
          <cell r="DE705">
            <v>0</v>
          </cell>
          <cell r="DF705">
            <v>0</v>
          </cell>
          <cell r="DG705">
            <v>0</v>
          </cell>
          <cell r="DH705">
            <v>0</v>
          </cell>
          <cell r="DI705">
            <v>0</v>
          </cell>
          <cell r="DJ705">
            <v>0</v>
          </cell>
          <cell r="DK705">
            <v>0</v>
          </cell>
          <cell r="DL705">
            <v>0</v>
          </cell>
          <cell r="DM705">
            <v>0</v>
          </cell>
          <cell r="DN705">
            <v>0</v>
          </cell>
          <cell r="DO705">
            <v>0</v>
          </cell>
          <cell r="DP705">
            <v>0</v>
          </cell>
          <cell r="DQ705">
            <v>0</v>
          </cell>
          <cell r="DR705">
            <v>0</v>
          </cell>
          <cell r="DS705">
            <v>0</v>
          </cell>
          <cell r="DT705">
            <v>0</v>
          </cell>
          <cell r="DU705">
            <v>0</v>
          </cell>
          <cell r="DV705">
            <v>0</v>
          </cell>
          <cell r="DW705">
            <v>0</v>
          </cell>
          <cell r="DX705">
            <v>0</v>
          </cell>
          <cell r="DY705">
            <v>0</v>
          </cell>
          <cell r="DZ705">
            <v>0</v>
          </cell>
          <cell r="EA705">
            <v>0</v>
          </cell>
          <cell r="EB705">
            <v>0</v>
          </cell>
          <cell r="EC705">
            <v>0</v>
          </cell>
          <cell r="ED705">
            <v>0</v>
          </cell>
        </row>
        <row r="706">
          <cell r="F706">
            <v>0</v>
          </cell>
          <cell r="G706">
            <v>0</v>
          </cell>
          <cell r="H706">
            <v>0</v>
          </cell>
          <cell r="I706">
            <v>0</v>
          </cell>
          <cell r="J706">
            <v>0</v>
          </cell>
          <cell r="K706">
            <v>0</v>
          </cell>
          <cell r="L706">
            <v>0</v>
          </cell>
          <cell r="M706">
            <v>0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U706">
            <v>0</v>
          </cell>
          <cell r="V706">
            <v>0</v>
          </cell>
          <cell r="W706">
            <v>0</v>
          </cell>
          <cell r="X706">
            <v>0</v>
          </cell>
          <cell r="Y706">
            <v>0</v>
          </cell>
          <cell r="Z706">
            <v>0</v>
          </cell>
          <cell r="AA706">
            <v>0</v>
          </cell>
          <cell r="AB706">
            <v>0</v>
          </cell>
          <cell r="AC706">
            <v>0</v>
          </cell>
          <cell r="AD706">
            <v>0</v>
          </cell>
          <cell r="AE706">
            <v>0</v>
          </cell>
          <cell r="AF706">
            <v>0</v>
          </cell>
          <cell r="AG706">
            <v>0</v>
          </cell>
          <cell r="AH706">
            <v>0</v>
          </cell>
          <cell r="AI706">
            <v>0</v>
          </cell>
          <cell r="AJ706">
            <v>0</v>
          </cell>
          <cell r="AK706">
            <v>0</v>
          </cell>
          <cell r="AL706">
            <v>0</v>
          </cell>
          <cell r="AM706">
            <v>0</v>
          </cell>
          <cell r="AN706">
            <v>0</v>
          </cell>
          <cell r="AO706">
            <v>0</v>
          </cell>
          <cell r="AP706">
            <v>0</v>
          </cell>
          <cell r="AQ706">
            <v>0</v>
          </cell>
          <cell r="AR706">
            <v>0</v>
          </cell>
          <cell r="AS706">
            <v>0</v>
          </cell>
          <cell r="AT706">
            <v>0</v>
          </cell>
          <cell r="AU706">
            <v>0</v>
          </cell>
          <cell r="AV706">
            <v>0</v>
          </cell>
          <cell r="AW706">
            <v>0</v>
          </cell>
          <cell r="AX706">
            <v>0</v>
          </cell>
          <cell r="AY706">
            <v>0</v>
          </cell>
          <cell r="AZ706">
            <v>0</v>
          </cell>
          <cell r="BA706">
            <v>0</v>
          </cell>
          <cell r="BB706">
            <v>0</v>
          </cell>
          <cell r="BC706">
            <v>0</v>
          </cell>
          <cell r="BD706">
            <v>0</v>
          </cell>
          <cell r="BE706">
            <v>0</v>
          </cell>
          <cell r="BF706">
            <v>0</v>
          </cell>
          <cell r="BG706">
            <v>0</v>
          </cell>
          <cell r="BH706">
            <v>0</v>
          </cell>
          <cell r="BI706">
            <v>0</v>
          </cell>
          <cell r="BJ706">
            <v>0</v>
          </cell>
          <cell r="BK706">
            <v>0</v>
          </cell>
          <cell r="BL706">
            <v>0</v>
          </cell>
          <cell r="BM706">
            <v>0</v>
          </cell>
          <cell r="BN706">
            <v>0</v>
          </cell>
          <cell r="BO706">
            <v>0</v>
          </cell>
          <cell r="BP706">
            <v>0</v>
          </cell>
          <cell r="BQ706">
            <v>0</v>
          </cell>
          <cell r="BR706">
            <v>0</v>
          </cell>
          <cell r="BS706">
            <v>0</v>
          </cell>
          <cell r="BT706">
            <v>0</v>
          </cell>
          <cell r="BU706">
            <v>0</v>
          </cell>
          <cell r="BV706">
            <v>0</v>
          </cell>
          <cell r="BW706">
            <v>0</v>
          </cell>
          <cell r="BX706">
            <v>0</v>
          </cell>
          <cell r="BY706">
            <v>0</v>
          </cell>
          <cell r="BZ706">
            <v>0</v>
          </cell>
          <cell r="CA706">
            <v>0</v>
          </cell>
          <cell r="CB706">
            <v>0</v>
          </cell>
          <cell r="CC706">
            <v>0</v>
          </cell>
          <cell r="CD706">
            <v>0</v>
          </cell>
          <cell r="CE706">
            <v>0</v>
          </cell>
          <cell r="CF706">
            <v>0</v>
          </cell>
          <cell r="CG706">
            <v>0</v>
          </cell>
          <cell r="CH706">
            <v>0</v>
          </cell>
          <cell r="CI706">
            <v>0</v>
          </cell>
          <cell r="CJ706">
            <v>0</v>
          </cell>
          <cell r="CK706">
            <v>0</v>
          </cell>
          <cell r="CL706">
            <v>0</v>
          </cell>
          <cell r="CM706">
            <v>0</v>
          </cell>
          <cell r="CN706">
            <v>0</v>
          </cell>
          <cell r="CO706">
            <v>0</v>
          </cell>
          <cell r="CP706">
            <v>0</v>
          </cell>
          <cell r="CQ706">
            <v>0</v>
          </cell>
          <cell r="CR706">
            <v>0</v>
          </cell>
          <cell r="CS706">
            <v>0</v>
          </cell>
          <cell r="CT706">
            <v>0</v>
          </cell>
          <cell r="CU706">
            <v>0</v>
          </cell>
          <cell r="CV706">
            <v>0</v>
          </cell>
          <cell r="CW706">
            <v>0</v>
          </cell>
          <cell r="CX706">
            <v>0</v>
          </cell>
          <cell r="CY706">
            <v>0</v>
          </cell>
          <cell r="CZ706">
            <v>0</v>
          </cell>
          <cell r="DA706">
            <v>0</v>
          </cell>
          <cell r="DB706">
            <v>0</v>
          </cell>
          <cell r="DC706">
            <v>0</v>
          </cell>
          <cell r="DD706">
            <v>0</v>
          </cell>
          <cell r="DE706">
            <v>0</v>
          </cell>
          <cell r="DF706">
            <v>0</v>
          </cell>
          <cell r="DG706">
            <v>0</v>
          </cell>
          <cell r="DH706">
            <v>0</v>
          </cell>
          <cell r="DI706">
            <v>0</v>
          </cell>
          <cell r="DJ706">
            <v>0</v>
          </cell>
          <cell r="DK706">
            <v>0</v>
          </cell>
          <cell r="DL706">
            <v>0</v>
          </cell>
          <cell r="DM706">
            <v>0</v>
          </cell>
          <cell r="DN706">
            <v>0</v>
          </cell>
          <cell r="DO706">
            <v>0</v>
          </cell>
          <cell r="DP706">
            <v>0</v>
          </cell>
          <cell r="DQ706">
            <v>0</v>
          </cell>
          <cell r="DR706">
            <v>0</v>
          </cell>
          <cell r="DS706">
            <v>0</v>
          </cell>
          <cell r="DT706">
            <v>0</v>
          </cell>
          <cell r="DU706">
            <v>0</v>
          </cell>
          <cell r="DV706">
            <v>0</v>
          </cell>
          <cell r="DW706">
            <v>0</v>
          </cell>
          <cell r="DX706">
            <v>0</v>
          </cell>
          <cell r="DY706">
            <v>0</v>
          </cell>
          <cell r="DZ706">
            <v>0</v>
          </cell>
          <cell r="EA706">
            <v>0</v>
          </cell>
          <cell r="EB706">
            <v>0</v>
          </cell>
          <cell r="EC706">
            <v>0</v>
          </cell>
          <cell r="ED706">
            <v>0</v>
          </cell>
        </row>
        <row r="707">
          <cell r="F707">
            <v>0</v>
          </cell>
          <cell r="G707">
            <v>0</v>
          </cell>
          <cell r="H707">
            <v>0</v>
          </cell>
          <cell r="I707">
            <v>0</v>
          </cell>
          <cell r="J707">
            <v>0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  <cell r="X707">
            <v>0</v>
          </cell>
          <cell r="Y707">
            <v>0</v>
          </cell>
          <cell r="Z707">
            <v>0</v>
          </cell>
          <cell r="AA707">
            <v>0</v>
          </cell>
          <cell r="AB707">
            <v>0</v>
          </cell>
          <cell r="AC707">
            <v>0</v>
          </cell>
          <cell r="AD707">
            <v>0</v>
          </cell>
          <cell r="AE707">
            <v>0</v>
          </cell>
          <cell r="AF707">
            <v>0</v>
          </cell>
          <cell r="AG707">
            <v>0</v>
          </cell>
          <cell r="AH707">
            <v>0</v>
          </cell>
          <cell r="AI707">
            <v>0</v>
          </cell>
          <cell r="AJ707">
            <v>0</v>
          </cell>
          <cell r="AK707">
            <v>0</v>
          </cell>
          <cell r="AL707">
            <v>0</v>
          </cell>
          <cell r="AM707">
            <v>0</v>
          </cell>
          <cell r="AN707">
            <v>0</v>
          </cell>
          <cell r="AO707">
            <v>0</v>
          </cell>
          <cell r="AP707">
            <v>0</v>
          </cell>
          <cell r="AQ707">
            <v>0</v>
          </cell>
          <cell r="AR707">
            <v>0</v>
          </cell>
          <cell r="AS707">
            <v>0</v>
          </cell>
          <cell r="AT707">
            <v>0</v>
          </cell>
          <cell r="AU707">
            <v>0</v>
          </cell>
          <cell r="AV707">
            <v>0</v>
          </cell>
          <cell r="AW707">
            <v>0</v>
          </cell>
          <cell r="AX707">
            <v>0</v>
          </cell>
          <cell r="AY707">
            <v>0</v>
          </cell>
          <cell r="AZ707">
            <v>0</v>
          </cell>
          <cell r="BA707">
            <v>0</v>
          </cell>
          <cell r="BB707">
            <v>0</v>
          </cell>
          <cell r="BC707">
            <v>0</v>
          </cell>
          <cell r="BD707">
            <v>0</v>
          </cell>
          <cell r="BE707">
            <v>0</v>
          </cell>
          <cell r="BF707">
            <v>0</v>
          </cell>
          <cell r="BG707">
            <v>0</v>
          </cell>
          <cell r="BH707">
            <v>0</v>
          </cell>
          <cell r="BI707">
            <v>0</v>
          </cell>
          <cell r="BJ707">
            <v>0</v>
          </cell>
          <cell r="BK707">
            <v>0</v>
          </cell>
          <cell r="BL707">
            <v>0</v>
          </cell>
          <cell r="BM707">
            <v>0</v>
          </cell>
          <cell r="BN707">
            <v>0</v>
          </cell>
          <cell r="BO707">
            <v>0</v>
          </cell>
          <cell r="BP707">
            <v>0</v>
          </cell>
          <cell r="BQ707">
            <v>0</v>
          </cell>
          <cell r="BR707">
            <v>0</v>
          </cell>
          <cell r="BS707">
            <v>0</v>
          </cell>
          <cell r="BT707">
            <v>0</v>
          </cell>
          <cell r="BU707">
            <v>0</v>
          </cell>
          <cell r="BV707">
            <v>0</v>
          </cell>
          <cell r="BW707">
            <v>0</v>
          </cell>
          <cell r="BX707">
            <v>0</v>
          </cell>
          <cell r="BY707">
            <v>0</v>
          </cell>
          <cell r="BZ707">
            <v>0</v>
          </cell>
          <cell r="CA707">
            <v>0</v>
          </cell>
          <cell r="CB707">
            <v>0</v>
          </cell>
          <cell r="CC707">
            <v>0</v>
          </cell>
          <cell r="CD707">
            <v>0</v>
          </cell>
          <cell r="CE707">
            <v>0</v>
          </cell>
          <cell r="CF707">
            <v>0</v>
          </cell>
          <cell r="CG707">
            <v>0</v>
          </cell>
          <cell r="CH707">
            <v>0</v>
          </cell>
          <cell r="CI707">
            <v>0</v>
          </cell>
          <cell r="CJ707">
            <v>0</v>
          </cell>
          <cell r="CK707">
            <v>0</v>
          </cell>
          <cell r="CL707">
            <v>0</v>
          </cell>
          <cell r="CM707">
            <v>0</v>
          </cell>
          <cell r="CN707">
            <v>0</v>
          </cell>
          <cell r="CO707">
            <v>0</v>
          </cell>
          <cell r="CP707">
            <v>0</v>
          </cell>
          <cell r="CQ707">
            <v>0</v>
          </cell>
          <cell r="CR707">
            <v>0</v>
          </cell>
          <cell r="CS707">
            <v>0</v>
          </cell>
          <cell r="CT707">
            <v>0</v>
          </cell>
          <cell r="CU707">
            <v>0</v>
          </cell>
          <cell r="CV707">
            <v>0</v>
          </cell>
          <cell r="CW707">
            <v>0</v>
          </cell>
          <cell r="CX707">
            <v>0</v>
          </cell>
          <cell r="CY707">
            <v>0</v>
          </cell>
          <cell r="CZ707">
            <v>0</v>
          </cell>
          <cell r="DA707">
            <v>0</v>
          </cell>
          <cell r="DB707">
            <v>0</v>
          </cell>
          <cell r="DC707">
            <v>0</v>
          </cell>
          <cell r="DD707">
            <v>0</v>
          </cell>
          <cell r="DE707">
            <v>0</v>
          </cell>
          <cell r="DF707">
            <v>0</v>
          </cell>
          <cell r="DG707">
            <v>0</v>
          </cell>
          <cell r="DH707">
            <v>0</v>
          </cell>
          <cell r="DI707">
            <v>0</v>
          </cell>
          <cell r="DJ707">
            <v>0</v>
          </cell>
          <cell r="DK707">
            <v>0</v>
          </cell>
          <cell r="DL707">
            <v>0</v>
          </cell>
          <cell r="DM707">
            <v>0</v>
          </cell>
          <cell r="DN707">
            <v>0</v>
          </cell>
          <cell r="DO707">
            <v>0</v>
          </cell>
          <cell r="DP707">
            <v>0</v>
          </cell>
          <cell r="DQ707">
            <v>0</v>
          </cell>
          <cell r="DR707">
            <v>0</v>
          </cell>
          <cell r="DS707">
            <v>0</v>
          </cell>
          <cell r="DT707">
            <v>0</v>
          </cell>
          <cell r="DU707">
            <v>0</v>
          </cell>
          <cell r="DV707">
            <v>0</v>
          </cell>
          <cell r="DW707">
            <v>0</v>
          </cell>
          <cell r="DX707">
            <v>0</v>
          </cell>
          <cell r="DY707">
            <v>0</v>
          </cell>
          <cell r="DZ707">
            <v>0</v>
          </cell>
          <cell r="EA707">
            <v>0</v>
          </cell>
          <cell r="EB707">
            <v>0</v>
          </cell>
          <cell r="EC707">
            <v>0</v>
          </cell>
          <cell r="ED707">
            <v>0</v>
          </cell>
        </row>
        <row r="708">
          <cell r="F708">
            <v>0</v>
          </cell>
          <cell r="G708">
            <v>0</v>
          </cell>
          <cell r="H708">
            <v>0</v>
          </cell>
          <cell r="I708">
            <v>0</v>
          </cell>
          <cell r="J708">
            <v>0</v>
          </cell>
          <cell r="K708">
            <v>0</v>
          </cell>
          <cell r="L708">
            <v>0</v>
          </cell>
          <cell r="M708">
            <v>0</v>
          </cell>
          <cell r="N708">
            <v>0</v>
          </cell>
          <cell r="O708">
            <v>0</v>
          </cell>
          <cell r="P708">
            <v>0</v>
          </cell>
          <cell r="Q708">
            <v>0</v>
          </cell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  <cell r="W708">
            <v>0</v>
          </cell>
          <cell r="X708">
            <v>0</v>
          </cell>
          <cell r="Y708">
            <v>0</v>
          </cell>
          <cell r="Z708">
            <v>0</v>
          </cell>
          <cell r="AA708">
            <v>0</v>
          </cell>
          <cell r="AB708">
            <v>0</v>
          </cell>
          <cell r="AC708">
            <v>0</v>
          </cell>
          <cell r="AD708">
            <v>0</v>
          </cell>
          <cell r="AE708">
            <v>0</v>
          </cell>
          <cell r="AF708">
            <v>0</v>
          </cell>
          <cell r="AG708">
            <v>0</v>
          </cell>
          <cell r="AH708">
            <v>0</v>
          </cell>
          <cell r="AI708">
            <v>0</v>
          </cell>
          <cell r="AJ708">
            <v>0</v>
          </cell>
          <cell r="AK708">
            <v>0</v>
          </cell>
          <cell r="AL708">
            <v>0</v>
          </cell>
          <cell r="AM708">
            <v>0</v>
          </cell>
          <cell r="AN708">
            <v>0</v>
          </cell>
          <cell r="AO708">
            <v>0</v>
          </cell>
          <cell r="AP708">
            <v>0</v>
          </cell>
          <cell r="AQ708">
            <v>0</v>
          </cell>
          <cell r="AR708">
            <v>0</v>
          </cell>
          <cell r="AS708">
            <v>0</v>
          </cell>
          <cell r="AT708">
            <v>0</v>
          </cell>
          <cell r="AU708">
            <v>0</v>
          </cell>
          <cell r="AV708">
            <v>0</v>
          </cell>
          <cell r="AW708">
            <v>0</v>
          </cell>
          <cell r="AX708">
            <v>0</v>
          </cell>
          <cell r="AY708">
            <v>0</v>
          </cell>
          <cell r="AZ708">
            <v>0</v>
          </cell>
          <cell r="BA708">
            <v>0</v>
          </cell>
          <cell r="BB708">
            <v>0</v>
          </cell>
          <cell r="BC708">
            <v>0</v>
          </cell>
          <cell r="BD708">
            <v>0</v>
          </cell>
          <cell r="BE708">
            <v>0</v>
          </cell>
          <cell r="BF708">
            <v>0</v>
          </cell>
          <cell r="BG708">
            <v>0</v>
          </cell>
          <cell r="BH708">
            <v>0</v>
          </cell>
          <cell r="BI708">
            <v>0</v>
          </cell>
          <cell r="BJ708">
            <v>0</v>
          </cell>
          <cell r="BK708">
            <v>0</v>
          </cell>
          <cell r="BL708">
            <v>0</v>
          </cell>
          <cell r="BM708">
            <v>0</v>
          </cell>
          <cell r="BN708">
            <v>0</v>
          </cell>
          <cell r="BO708">
            <v>0</v>
          </cell>
          <cell r="BP708">
            <v>0</v>
          </cell>
          <cell r="BQ708">
            <v>0</v>
          </cell>
          <cell r="BR708">
            <v>0</v>
          </cell>
          <cell r="BS708">
            <v>0</v>
          </cell>
          <cell r="BT708">
            <v>0</v>
          </cell>
          <cell r="BU708">
            <v>0</v>
          </cell>
          <cell r="BV708">
            <v>0</v>
          </cell>
          <cell r="BW708">
            <v>0</v>
          </cell>
          <cell r="BX708">
            <v>0</v>
          </cell>
          <cell r="BY708">
            <v>0</v>
          </cell>
          <cell r="BZ708">
            <v>0</v>
          </cell>
          <cell r="CA708">
            <v>0</v>
          </cell>
          <cell r="CB708">
            <v>0</v>
          </cell>
          <cell r="CC708">
            <v>0</v>
          </cell>
          <cell r="CD708">
            <v>0</v>
          </cell>
          <cell r="CE708">
            <v>0</v>
          </cell>
          <cell r="CF708">
            <v>0</v>
          </cell>
          <cell r="CG708">
            <v>0</v>
          </cell>
          <cell r="CH708">
            <v>0</v>
          </cell>
          <cell r="CI708">
            <v>0</v>
          </cell>
          <cell r="CJ708">
            <v>0</v>
          </cell>
          <cell r="CK708">
            <v>0</v>
          </cell>
          <cell r="CL708">
            <v>0</v>
          </cell>
          <cell r="CM708">
            <v>0</v>
          </cell>
          <cell r="CN708">
            <v>0</v>
          </cell>
          <cell r="CO708">
            <v>0</v>
          </cell>
          <cell r="CP708">
            <v>0</v>
          </cell>
          <cell r="CQ708">
            <v>0</v>
          </cell>
          <cell r="CR708">
            <v>0</v>
          </cell>
          <cell r="CS708">
            <v>0</v>
          </cell>
          <cell r="CT708">
            <v>0</v>
          </cell>
          <cell r="CU708">
            <v>0</v>
          </cell>
          <cell r="CV708">
            <v>0</v>
          </cell>
          <cell r="CW708">
            <v>0</v>
          </cell>
          <cell r="CX708">
            <v>0</v>
          </cell>
          <cell r="CY708">
            <v>0</v>
          </cell>
          <cell r="CZ708">
            <v>0</v>
          </cell>
          <cell r="DA708">
            <v>0</v>
          </cell>
          <cell r="DB708">
            <v>0</v>
          </cell>
          <cell r="DC708">
            <v>0</v>
          </cell>
          <cell r="DD708">
            <v>0</v>
          </cell>
          <cell r="DE708">
            <v>0</v>
          </cell>
          <cell r="DF708">
            <v>0</v>
          </cell>
          <cell r="DG708">
            <v>0</v>
          </cell>
          <cell r="DH708">
            <v>0</v>
          </cell>
          <cell r="DI708">
            <v>0</v>
          </cell>
          <cell r="DJ708">
            <v>0</v>
          </cell>
          <cell r="DK708">
            <v>0</v>
          </cell>
          <cell r="DL708">
            <v>0</v>
          </cell>
          <cell r="DM708">
            <v>0</v>
          </cell>
          <cell r="DN708">
            <v>0</v>
          </cell>
          <cell r="DO708">
            <v>0</v>
          </cell>
          <cell r="DP708">
            <v>0</v>
          </cell>
          <cell r="DQ708">
            <v>0</v>
          </cell>
          <cell r="DR708">
            <v>0</v>
          </cell>
          <cell r="DS708">
            <v>0</v>
          </cell>
          <cell r="DT708">
            <v>0</v>
          </cell>
          <cell r="DU708">
            <v>0</v>
          </cell>
          <cell r="DV708">
            <v>0</v>
          </cell>
          <cell r="DW708">
            <v>0</v>
          </cell>
          <cell r="DX708">
            <v>0</v>
          </cell>
          <cell r="DY708">
            <v>0</v>
          </cell>
          <cell r="DZ708">
            <v>0</v>
          </cell>
          <cell r="EA708">
            <v>0</v>
          </cell>
          <cell r="EB708">
            <v>0</v>
          </cell>
          <cell r="EC708">
            <v>0</v>
          </cell>
          <cell r="ED708">
            <v>0</v>
          </cell>
        </row>
        <row r="709">
          <cell r="F709">
            <v>0</v>
          </cell>
          <cell r="G709">
            <v>0</v>
          </cell>
          <cell r="H709">
            <v>0</v>
          </cell>
          <cell r="I709">
            <v>0</v>
          </cell>
          <cell r="J709">
            <v>0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V709">
            <v>0</v>
          </cell>
          <cell r="W709">
            <v>0</v>
          </cell>
          <cell r="X709">
            <v>0</v>
          </cell>
          <cell r="Y709">
            <v>0</v>
          </cell>
          <cell r="Z709">
            <v>0</v>
          </cell>
          <cell r="AA709">
            <v>0</v>
          </cell>
          <cell r="AB709">
            <v>0</v>
          </cell>
          <cell r="AC709">
            <v>0</v>
          </cell>
          <cell r="AD709">
            <v>0</v>
          </cell>
          <cell r="AE709">
            <v>0</v>
          </cell>
          <cell r="AF709">
            <v>0</v>
          </cell>
          <cell r="AG709">
            <v>0</v>
          </cell>
          <cell r="AH709">
            <v>0</v>
          </cell>
          <cell r="AI709">
            <v>0</v>
          </cell>
          <cell r="AJ709">
            <v>0</v>
          </cell>
          <cell r="AK709">
            <v>0</v>
          </cell>
          <cell r="AL709">
            <v>0</v>
          </cell>
          <cell r="AM709">
            <v>0</v>
          </cell>
          <cell r="AN709">
            <v>0</v>
          </cell>
          <cell r="AO709">
            <v>0</v>
          </cell>
          <cell r="AP709">
            <v>0</v>
          </cell>
          <cell r="AQ709">
            <v>0</v>
          </cell>
          <cell r="AR709">
            <v>0</v>
          </cell>
          <cell r="AS709">
            <v>0</v>
          </cell>
          <cell r="AT709">
            <v>0</v>
          </cell>
          <cell r="AU709">
            <v>0</v>
          </cell>
          <cell r="AV709">
            <v>0</v>
          </cell>
          <cell r="AW709">
            <v>0</v>
          </cell>
          <cell r="AX709">
            <v>0</v>
          </cell>
          <cell r="AY709">
            <v>0</v>
          </cell>
          <cell r="AZ709">
            <v>0</v>
          </cell>
          <cell r="BA709">
            <v>0</v>
          </cell>
          <cell r="BB709">
            <v>0</v>
          </cell>
          <cell r="BC709">
            <v>0</v>
          </cell>
          <cell r="BD709">
            <v>0</v>
          </cell>
          <cell r="BE709">
            <v>0</v>
          </cell>
          <cell r="BF709">
            <v>0</v>
          </cell>
          <cell r="BG709">
            <v>0</v>
          </cell>
          <cell r="BH709">
            <v>0</v>
          </cell>
          <cell r="BI709">
            <v>0</v>
          </cell>
          <cell r="BJ709">
            <v>0</v>
          </cell>
          <cell r="BK709">
            <v>0</v>
          </cell>
          <cell r="BL709">
            <v>0</v>
          </cell>
          <cell r="BM709">
            <v>0</v>
          </cell>
          <cell r="BN709">
            <v>0</v>
          </cell>
          <cell r="BO709">
            <v>0</v>
          </cell>
          <cell r="BP709">
            <v>0</v>
          </cell>
          <cell r="BQ709">
            <v>0</v>
          </cell>
          <cell r="BR709">
            <v>0</v>
          </cell>
          <cell r="BS709">
            <v>0</v>
          </cell>
          <cell r="BT709">
            <v>0</v>
          </cell>
          <cell r="BU709">
            <v>0</v>
          </cell>
          <cell r="BV709">
            <v>0</v>
          </cell>
          <cell r="BW709">
            <v>0</v>
          </cell>
          <cell r="BX709">
            <v>0</v>
          </cell>
          <cell r="BY709">
            <v>0</v>
          </cell>
          <cell r="BZ709">
            <v>0</v>
          </cell>
          <cell r="CA709">
            <v>0</v>
          </cell>
          <cell r="CB709">
            <v>0</v>
          </cell>
          <cell r="CC709">
            <v>0</v>
          </cell>
          <cell r="CD709">
            <v>0</v>
          </cell>
          <cell r="CE709">
            <v>0</v>
          </cell>
          <cell r="CF709">
            <v>0</v>
          </cell>
          <cell r="CG709">
            <v>0</v>
          </cell>
          <cell r="CH709">
            <v>0</v>
          </cell>
          <cell r="CI709">
            <v>0</v>
          </cell>
          <cell r="CJ709">
            <v>0</v>
          </cell>
          <cell r="CK709">
            <v>0</v>
          </cell>
          <cell r="CL709">
            <v>0</v>
          </cell>
          <cell r="CM709">
            <v>0</v>
          </cell>
          <cell r="CN709">
            <v>0</v>
          </cell>
          <cell r="CO709">
            <v>0</v>
          </cell>
          <cell r="CP709">
            <v>0</v>
          </cell>
          <cell r="CQ709">
            <v>0</v>
          </cell>
          <cell r="CR709">
            <v>0</v>
          </cell>
          <cell r="CS709">
            <v>0</v>
          </cell>
          <cell r="CT709">
            <v>0</v>
          </cell>
          <cell r="CU709">
            <v>0</v>
          </cell>
          <cell r="CV709">
            <v>0</v>
          </cell>
          <cell r="CW709">
            <v>0</v>
          </cell>
          <cell r="CX709">
            <v>0</v>
          </cell>
          <cell r="CY709">
            <v>0</v>
          </cell>
          <cell r="CZ709">
            <v>0</v>
          </cell>
          <cell r="DA709">
            <v>0</v>
          </cell>
          <cell r="DB709">
            <v>0</v>
          </cell>
          <cell r="DC709">
            <v>0</v>
          </cell>
          <cell r="DD709">
            <v>0</v>
          </cell>
          <cell r="DE709">
            <v>0</v>
          </cell>
          <cell r="DF709">
            <v>0</v>
          </cell>
          <cell r="DG709">
            <v>0</v>
          </cell>
          <cell r="DH709">
            <v>0</v>
          </cell>
          <cell r="DI709">
            <v>0</v>
          </cell>
          <cell r="DJ709">
            <v>0</v>
          </cell>
          <cell r="DK709">
            <v>0</v>
          </cell>
          <cell r="DL709">
            <v>0</v>
          </cell>
          <cell r="DM709">
            <v>0</v>
          </cell>
          <cell r="DN709">
            <v>0</v>
          </cell>
          <cell r="DO709">
            <v>0</v>
          </cell>
          <cell r="DP709">
            <v>0</v>
          </cell>
          <cell r="DQ709">
            <v>0</v>
          </cell>
          <cell r="DR709">
            <v>0</v>
          </cell>
          <cell r="DS709">
            <v>0</v>
          </cell>
          <cell r="DT709">
            <v>0</v>
          </cell>
          <cell r="DU709">
            <v>0</v>
          </cell>
          <cell r="DV709">
            <v>0</v>
          </cell>
          <cell r="DW709">
            <v>0</v>
          </cell>
          <cell r="DX709">
            <v>0</v>
          </cell>
          <cell r="DY709">
            <v>0</v>
          </cell>
          <cell r="DZ709">
            <v>0</v>
          </cell>
          <cell r="EA709">
            <v>0</v>
          </cell>
          <cell r="EB709">
            <v>0</v>
          </cell>
          <cell r="EC709">
            <v>0</v>
          </cell>
          <cell r="ED709">
            <v>0</v>
          </cell>
        </row>
        <row r="710">
          <cell r="F710">
            <v>0</v>
          </cell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K710">
            <v>0</v>
          </cell>
          <cell r="L710">
            <v>0</v>
          </cell>
          <cell r="M710">
            <v>0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  <cell r="W710">
            <v>0</v>
          </cell>
          <cell r="X710">
            <v>0</v>
          </cell>
          <cell r="Y710">
            <v>0</v>
          </cell>
          <cell r="Z710">
            <v>0</v>
          </cell>
          <cell r="AA710">
            <v>0</v>
          </cell>
          <cell r="AB710">
            <v>0</v>
          </cell>
          <cell r="AC710">
            <v>0</v>
          </cell>
          <cell r="AD710">
            <v>0</v>
          </cell>
          <cell r="AE710">
            <v>0</v>
          </cell>
          <cell r="AF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0</v>
          </cell>
          <cell r="AK710">
            <v>0</v>
          </cell>
          <cell r="AL710">
            <v>0</v>
          </cell>
          <cell r="AM710">
            <v>0</v>
          </cell>
          <cell r="AN710">
            <v>0</v>
          </cell>
          <cell r="AO710">
            <v>0</v>
          </cell>
          <cell r="AP710">
            <v>0</v>
          </cell>
          <cell r="AQ710">
            <v>0</v>
          </cell>
          <cell r="AR710">
            <v>0</v>
          </cell>
          <cell r="AS710">
            <v>0</v>
          </cell>
          <cell r="AT710">
            <v>0</v>
          </cell>
          <cell r="AU710">
            <v>0</v>
          </cell>
          <cell r="AV710">
            <v>0</v>
          </cell>
          <cell r="AW710">
            <v>0</v>
          </cell>
          <cell r="AX710">
            <v>0</v>
          </cell>
          <cell r="AY710">
            <v>0</v>
          </cell>
          <cell r="AZ710">
            <v>0</v>
          </cell>
          <cell r="BA710">
            <v>0</v>
          </cell>
          <cell r="BB710">
            <v>0</v>
          </cell>
          <cell r="BC710">
            <v>0</v>
          </cell>
          <cell r="BD710">
            <v>0</v>
          </cell>
          <cell r="BE710">
            <v>0</v>
          </cell>
          <cell r="BF710">
            <v>0</v>
          </cell>
          <cell r="BG710">
            <v>0</v>
          </cell>
          <cell r="BH710">
            <v>0</v>
          </cell>
          <cell r="BI710">
            <v>0</v>
          </cell>
          <cell r="BJ710">
            <v>0</v>
          </cell>
          <cell r="BK710">
            <v>0</v>
          </cell>
          <cell r="BL710">
            <v>0</v>
          </cell>
          <cell r="BM710">
            <v>0</v>
          </cell>
          <cell r="BN710">
            <v>0</v>
          </cell>
          <cell r="BO710">
            <v>0</v>
          </cell>
          <cell r="BP710">
            <v>0</v>
          </cell>
          <cell r="BQ710">
            <v>0</v>
          </cell>
          <cell r="BR710">
            <v>0</v>
          </cell>
          <cell r="BS710">
            <v>0</v>
          </cell>
          <cell r="BT710">
            <v>0</v>
          </cell>
          <cell r="BU710">
            <v>0</v>
          </cell>
          <cell r="BV710">
            <v>0</v>
          </cell>
          <cell r="BW710">
            <v>0</v>
          </cell>
          <cell r="BX710">
            <v>0</v>
          </cell>
          <cell r="BY710">
            <v>0</v>
          </cell>
          <cell r="BZ710">
            <v>0</v>
          </cell>
          <cell r="CA710">
            <v>0</v>
          </cell>
          <cell r="CB710">
            <v>0</v>
          </cell>
          <cell r="CC710">
            <v>0</v>
          </cell>
          <cell r="CD710">
            <v>0</v>
          </cell>
          <cell r="CE710">
            <v>0</v>
          </cell>
          <cell r="CF710">
            <v>0</v>
          </cell>
          <cell r="CG710">
            <v>0</v>
          </cell>
          <cell r="CH710">
            <v>0</v>
          </cell>
          <cell r="CI710">
            <v>0</v>
          </cell>
          <cell r="CJ710">
            <v>0</v>
          </cell>
          <cell r="CK710">
            <v>0</v>
          </cell>
          <cell r="CL710">
            <v>0</v>
          </cell>
          <cell r="CM710">
            <v>0</v>
          </cell>
          <cell r="CN710">
            <v>0</v>
          </cell>
          <cell r="CO710">
            <v>0</v>
          </cell>
          <cell r="CP710">
            <v>0</v>
          </cell>
          <cell r="CQ710">
            <v>0</v>
          </cell>
          <cell r="CR710">
            <v>0</v>
          </cell>
          <cell r="CS710">
            <v>0</v>
          </cell>
          <cell r="CT710">
            <v>0</v>
          </cell>
          <cell r="CU710">
            <v>0</v>
          </cell>
          <cell r="CV710">
            <v>0</v>
          </cell>
          <cell r="CW710">
            <v>0</v>
          </cell>
          <cell r="CX710">
            <v>0</v>
          </cell>
          <cell r="CY710">
            <v>0</v>
          </cell>
          <cell r="CZ710">
            <v>0</v>
          </cell>
          <cell r="DA710">
            <v>0</v>
          </cell>
          <cell r="DB710">
            <v>0</v>
          </cell>
          <cell r="DC710">
            <v>0</v>
          </cell>
          <cell r="DD710">
            <v>0</v>
          </cell>
          <cell r="DE710">
            <v>0</v>
          </cell>
          <cell r="DF710">
            <v>0</v>
          </cell>
          <cell r="DG710">
            <v>0</v>
          </cell>
          <cell r="DH710">
            <v>0</v>
          </cell>
          <cell r="DI710">
            <v>0</v>
          </cell>
          <cell r="DJ710">
            <v>0</v>
          </cell>
          <cell r="DK710">
            <v>0</v>
          </cell>
          <cell r="DL710">
            <v>0</v>
          </cell>
          <cell r="DM710">
            <v>0</v>
          </cell>
          <cell r="DN710">
            <v>0</v>
          </cell>
          <cell r="DO710">
            <v>0</v>
          </cell>
          <cell r="DP710">
            <v>0</v>
          </cell>
          <cell r="DQ710">
            <v>0</v>
          </cell>
          <cell r="DR710">
            <v>0</v>
          </cell>
          <cell r="DS710">
            <v>0</v>
          </cell>
          <cell r="DT710">
            <v>0</v>
          </cell>
          <cell r="DU710">
            <v>0</v>
          </cell>
          <cell r="DV710">
            <v>0</v>
          </cell>
          <cell r="DW710">
            <v>0</v>
          </cell>
          <cell r="DX710">
            <v>0</v>
          </cell>
          <cell r="DY710">
            <v>0</v>
          </cell>
          <cell r="DZ710">
            <v>0</v>
          </cell>
          <cell r="EA710">
            <v>0</v>
          </cell>
          <cell r="EB710">
            <v>0</v>
          </cell>
          <cell r="EC710">
            <v>0</v>
          </cell>
          <cell r="ED710">
            <v>0</v>
          </cell>
        </row>
        <row r="711">
          <cell r="F711">
            <v>0</v>
          </cell>
          <cell r="G711">
            <v>0</v>
          </cell>
          <cell r="H711">
            <v>0</v>
          </cell>
          <cell r="I711">
            <v>0</v>
          </cell>
          <cell r="J711">
            <v>0</v>
          </cell>
          <cell r="K711">
            <v>0</v>
          </cell>
          <cell r="L711">
            <v>0</v>
          </cell>
          <cell r="M711">
            <v>0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  <cell r="AA711">
            <v>0</v>
          </cell>
          <cell r="AB711">
            <v>0</v>
          </cell>
          <cell r="AC711">
            <v>0</v>
          </cell>
          <cell r="AD711">
            <v>0</v>
          </cell>
          <cell r="AE711">
            <v>0</v>
          </cell>
          <cell r="AF711">
            <v>0</v>
          </cell>
          <cell r="AG711">
            <v>0</v>
          </cell>
          <cell r="AH711">
            <v>0</v>
          </cell>
          <cell r="AI711">
            <v>0</v>
          </cell>
          <cell r="AJ711">
            <v>0</v>
          </cell>
          <cell r="AK711">
            <v>0</v>
          </cell>
          <cell r="AL711">
            <v>0</v>
          </cell>
          <cell r="AM711">
            <v>0</v>
          </cell>
          <cell r="AN711">
            <v>0</v>
          </cell>
          <cell r="AO711">
            <v>0</v>
          </cell>
          <cell r="AP711">
            <v>0</v>
          </cell>
          <cell r="AQ711">
            <v>0</v>
          </cell>
          <cell r="AR711">
            <v>0</v>
          </cell>
          <cell r="AS711">
            <v>0</v>
          </cell>
          <cell r="AT711">
            <v>0</v>
          </cell>
          <cell r="AU711">
            <v>0</v>
          </cell>
          <cell r="AV711">
            <v>0</v>
          </cell>
          <cell r="AW711">
            <v>0</v>
          </cell>
          <cell r="AX711">
            <v>0</v>
          </cell>
          <cell r="AY711">
            <v>0</v>
          </cell>
          <cell r="AZ711">
            <v>0</v>
          </cell>
          <cell r="BA711">
            <v>0</v>
          </cell>
          <cell r="BB711">
            <v>0</v>
          </cell>
          <cell r="BC711">
            <v>0</v>
          </cell>
          <cell r="BD711">
            <v>0</v>
          </cell>
          <cell r="BE711">
            <v>0</v>
          </cell>
          <cell r="BF711">
            <v>0</v>
          </cell>
          <cell r="BG711">
            <v>0</v>
          </cell>
          <cell r="BH711">
            <v>0</v>
          </cell>
          <cell r="BI711">
            <v>0</v>
          </cell>
          <cell r="BJ711">
            <v>0</v>
          </cell>
          <cell r="BK711">
            <v>0</v>
          </cell>
          <cell r="BL711">
            <v>0</v>
          </cell>
          <cell r="BM711">
            <v>0</v>
          </cell>
          <cell r="BN711">
            <v>0</v>
          </cell>
          <cell r="BO711">
            <v>0</v>
          </cell>
          <cell r="BP711">
            <v>0</v>
          </cell>
          <cell r="BQ711">
            <v>0</v>
          </cell>
          <cell r="BR711">
            <v>0</v>
          </cell>
          <cell r="BS711">
            <v>0</v>
          </cell>
          <cell r="BT711">
            <v>0</v>
          </cell>
          <cell r="BU711">
            <v>0</v>
          </cell>
          <cell r="BV711">
            <v>0</v>
          </cell>
          <cell r="BW711">
            <v>0</v>
          </cell>
          <cell r="BX711">
            <v>0</v>
          </cell>
          <cell r="BY711">
            <v>0</v>
          </cell>
          <cell r="BZ711">
            <v>0</v>
          </cell>
          <cell r="CA711">
            <v>0</v>
          </cell>
          <cell r="CB711">
            <v>0</v>
          </cell>
          <cell r="CC711">
            <v>0</v>
          </cell>
          <cell r="CD711">
            <v>0</v>
          </cell>
          <cell r="CE711">
            <v>0</v>
          </cell>
          <cell r="CF711">
            <v>0</v>
          </cell>
          <cell r="CG711">
            <v>0</v>
          </cell>
          <cell r="CH711">
            <v>0</v>
          </cell>
          <cell r="CI711">
            <v>0</v>
          </cell>
          <cell r="CJ711">
            <v>0</v>
          </cell>
          <cell r="CK711">
            <v>0</v>
          </cell>
          <cell r="CL711">
            <v>0</v>
          </cell>
          <cell r="CM711">
            <v>0</v>
          </cell>
          <cell r="CN711">
            <v>0</v>
          </cell>
          <cell r="CO711">
            <v>0</v>
          </cell>
          <cell r="CP711">
            <v>0</v>
          </cell>
          <cell r="CQ711">
            <v>0</v>
          </cell>
          <cell r="CR711">
            <v>0</v>
          </cell>
          <cell r="CS711">
            <v>0</v>
          </cell>
          <cell r="CT711">
            <v>0</v>
          </cell>
          <cell r="CU711">
            <v>0</v>
          </cell>
          <cell r="CV711">
            <v>0</v>
          </cell>
          <cell r="CW711">
            <v>0</v>
          </cell>
          <cell r="CX711">
            <v>0</v>
          </cell>
          <cell r="CY711">
            <v>0</v>
          </cell>
          <cell r="CZ711">
            <v>0</v>
          </cell>
          <cell r="DA711">
            <v>0</v>
          </cell>
          <cell r="DB711">
            <v>0</v>
          </cell>
          <cell r="DC711">
            <v>0</v>
          </cell>
          <cell r="DD711">
            <v>0</v>
          </cell>
          <cell r="DE711">
            <v>0</v>
          </cell>
          <cell r="DF711">
            <v>0</v>
          </cell>
          <cell r="DG711">
            <v>0</v>
          </cell>
          <cell r="DH711">
            <v>0</v>
          </cell>
          <cell r="DI711">
            <v>0</v>
          </cell>
          <cell r="DJ711">
            <v>0</v>
          </cell>
          <cell r="DK711">
            <v>0</v>
          </cell>
          <cell r="DL711">
            <v>0</v>
          </cell>
          <cell r="DM711">
            <v>0</v>
          </cell>
          <cell r="DN711">
            <v>0</v>
          </cell>
          <cell r="DO711">
            <v>0</v>
          </cell>
          <cell r="DP711">
            <v>0</v>
          </cell>
          <cell r="DQ711">
            <v>0</v>
          </cell>
          <cell r="DR711">
            <v>0</v>
          </cell>
          <cell r="DS711">
            <v>0</v>
          </cell>
          <cell r="DT711">
            <v>0</v>
          </cell>
          <cell r="DU711">
            <v>0</v>
          </cell>
          <cell r="DV711">
            <v>0</v>
          </cell>
          <cell r="DW711">
            <v>0</v>
          </cell>
          <cell r="DX711">
            <v>0</v>
          </cell>
          <cell r="DY711">
            <v>0</v>
          </cell>
          <cell r="DZ711">
            <v>0</v>
          </cell>
          <cell r="EA711">
            <v>0</v>
          </cell>
          <cell r="EB711">
            <v>0</v>
          </cell>
          <cell r="EC711">
            <v>0</v>
          </cell>
          <cell r="ED711">
            <v>0</v>
          </cell>
        </row>
        <row r="713">
          <cell r="F713">
            <v>-21294.632336247945</v>
          </cell>
          <cell r="G713">
            <v>-19749.018798559671</v>
          </cell>
          <cell r="H713">
            <v>-25737.796581842238</v>
          </cell>
          <cell r="I713">
            <v>-20864.320954304887</v>
          </cell>
          <cell r="J713">
            <v>-20965.463688705117</v>
          </cell>
          <cell r="K713">
            <v>-16261.991803199053</v>
          </cell>
          <cell r="L713">
            <v>-11887.260274212109</v>
          </cell>
          <cell r="M713">
            <v>-9374.3659085161053</v>
          </cell>
          <cell r="N713">
            <v>-12471.709296465386</v>
          </cell>
          <cell r="O713">
            <v>-17438.794915357372</v>
          </cell>
          <cell r="P713">
            <v>-15530.411766263423</v>
          </cell>
          <cell r="Q713">
            <v>-15198.808206869289</v>
          </cell>
          <cell r="R713">
            <v>-205504.46699284762</v>
          </cell>
          <cell r="S713">
            <v>-21348.808626926271</v>
          </cell>
          <cell r="T713">
            <v>-20163.584790396038</v>
          </cell>
          <cell r="U713">
            <v>-25477.112015001476</v>
          </cell>
          <cell r="V713">
            <v>-20596.137650854187</v>
          </cell>
          <cell r="W713">
            <v>-20674.426101974677</v>
          </cell>
          <cell r="X713">
            <v>-16453.613719097804</v>
          </cell>
          <cell r="Y713">
            <v>-11686.034527011914</v>
          </cell>
          <cell r="Z713">
            <v>-9278.3882787968032</v>
          </cell>
          <cell r="AA713">
            <v>-12474.509738130029</v>
          </cell>
          <cell r="AB713">
            <v>-17197.369825513568</v>
          </cell>
          <cell r="AC713">
            <v>-15331.097758398624</v>
          </cell>
          <cell r="AD713">
            <v>-14823.3839607439</v>
          </cell>
          <cell r="AE713">
            <v>-206909.88716210052</v>
          </cell>
          <cell r="AF713">
            <v>-21270.406700986903</v>
          </cell>
          <cell r="AG713">
            <v>-20118.12630066229</v>
          </cell>
          <cell r="AH713">
            <v>-25445.513472567778</v>
          </cell>
          <cell r="AI713">
            <v>-20316.396395719144</v>
          </cell>
          <cell r="AJ713">
            <v>-20695.575058728689</v>
          </cell>
          <cell r="AK713">
            <v>-17118.064113103086</v>
          </cell>
          <cell r="AL713">
            <v>-11924.681487675291</v>
          </cell>
          <cell r="AM713">
            <v>-9286.6464006458409</v>
          </cell>
          <cell r="AN713">
            <v>-12615.1852595245</v>
          </cell>
          <cell r="AO713">
            <v>-17585.453756421106</v>
          </cell>
          <cell r="AP713">
            <v>-15248.034554852871</v>
          </cell>
          <cell r="AQ713">
            <v>-15285.803661209531</v>
          </cell>
          <cell r="AR713">
            <v>-207401.00492968783</v>
          </cell>
          <cell r="AS713">
            <v>-21224.80043446715</v>
          </cell>
          <cell r="AT713">
            <v>-20022.081473259954</v>
          </cell>
          <cell r="AU713">
            <v>-25678.391069822013</v>
          </cell>
          <cell r="AV713">
            <v>-20789.272276875563</v>
          </cell>
          <cell r="AW713">
            <v>-20745.858777476009</v>
          </cell>
          <cell r="AX713">
            <v>-16850.816763268551</v>
          </cell>
          <cell r="AY713">
            <v>-12038.280888682697</v>
          </cell>
          <cell r="AZ713">
            <v>-9353.2610816368833</v>
          </cell>
          <cell r="BA713">
            <v>-12543.352893125731</v>
          </cell>
          <cell r="BB713">
            <v>-17599.784553336911</v>
          </cell>
          <cell r="BC713">
            <v>-15153.783564663026</v>
          </cell>
          <cell r="BD713">
            <v>-15401.321153078461</v>
          </cell>
          <cell r="BE713">
            <v>-206141.95342476293</v>
          </cell>
          <cell r="BF713">
            <v>-21129.05972286663</v>
          </cell>
          <cell r="BG713">
            <v>-19806.112419999437</v>
          </cell>
          <cell r="BH713">
            <v>-25618.258267321857</v>
          </cell>
          <cell r="BI713">
            <v>-20757.631981154438</v>
          </cell>
          <cell r="BJ713">
            <v>-20579.788461694727</v>
          </cell>
          <cell r="BK713">
            <v>-16815.708678017603</v>
          </cell>
          <cell r="BL713">
            <v>-11823.393105831463</v>
          </cell>
          <cell r="BM713">
            <v>-9339.9330099562649</v>
          </cell>
          <cell r="BN713">
            <v>-12572.76899040537</v>
          </cell>
          <cell r="BO713">
            <v>-17280.051649736008</v>
          </cell>
          <cell r="BP713">
            <v>-15334.301526203519</v>
          </cell>
          <cell r="BQ713">
            <v>-15084.945611578878</v>
          </cell>
          <cell r="BR713">
            <v>-206337.52971641347</v>
          </cell>
          <cell r="BS713">
            <v>-20989.969977807021</v>
          </cell>
          <cell r="BT713">
            <v>-19885.077348056715</v>
          </cell>
          <cell r="BU713">
            <v>-25740.74625862157</v>
          </cell>
          <cell r="BV713">
            <v>-20447.807535655564</v>
          </cell>
          <cell r="BW713">
            <v>-20619.479181899922</v>
          </cell>
          <cell r="BX713">
            <v>-16827.925534037175</v>
          </cell>
          <cell r="BY713">
            <v>-12164.495027432218</v>
          </cell>
          <cell r="BZ713">
            <v>-9467.6756037170999</v>
          </cell>
          <cell r="CA713">
            <v>-12359.116115235258</v>
          </cell>
          <cell r="CB713">
            <v>-17313.698954186635</v>
          </cell>
          <cell r="CC713">
            <v>-15256.016394571867</v>
          </cell>
          <cell r="CD713">
            <v>-15265.521785189165</v>
          </cell>
          <cell r="CE713">
            <v>-203025.65754902735</v>
          </cell>
          <cell r="CF713">
            <v>-21178.894496486057</v>
          </cell>
          <cell r="CG713">
            <v>-19722.007179479813</v>
          </cell>
          <cell r="CH713">
            <v>-25012.821500001475</v>
          </cell>
          <cell r="CI713">
            <v>-20665.807356494479</v>
          </cell>
          <cell r="CJ713">
            <v>-20673.967260435224</v>
          </cell>
          <cell r="CK713">
            <v>-16310.989978007041</v>
          </cell>
          <cell r="CL713">
            <v>-11361.993237117305</v>
          </cell>
          <cell r="CM713">
            <v>-8947.106017076876</v>
          </cell>
          <cell r="CN713">
            <v>-12058.041896166746</v>
          </cell>
          <cell r="CO713">
            <v>-16917.808312934358</v>
          </cell>
          <cell r="CP713">
            <v>-15361.252378543839</v>
          </cell>
          <cell r="CQ713">
            <v>-14814.967936278787</v>
          </cell>
          <cell r="CR713">
            <v>-204431.60268292204</v>
          </cell>
          <cell r="CS713">
            <v>-20812.281279815827</v>
          </cell>
          <cell r="CT713">
            <v>-20252.3133913395</v>
          </cell>
          <cell r="CU713">
            <v>-25285.715986322146</v>
          </cell>
          <cell r="CV713">
            <v>-20602.4886118141</v>
          </cell>
          <cell r="CW713">
            <v>-20773.111923045013</v>
          </cell>
          <cell r="CX713">
            <v>-16234.183014759328</v>
          </cell>
          <cell r="CY713">
            <v>-11315.408978587016</v>
          </cell>
          <cell r="CZ713">
            <v>-9058.2372125256807</v>
          </cell>
          <cell r="DA713">
            <v>-12619.436403206084</v>
          </cell>
          <cell r="DB713">
            <v>-17401.296854840592</v>
          </cell>
          <cell r="DC713">
            <v>-15463.002630822826</v>
          </cell>
          <cell r="DD713">
            <v>-14614.12639584858</v>
          </cell>
          <cell r="DE713">
            <v>0</v>
          </cell>
          <cell r="DF713">
            <v>0</v>
          </cell>
          <cell r="DG713">
            <v>0</v>
          </cell>
          <cell r="DH713">
            <v>0</v>
          </cell>
          <cell r="DI713">
            <v>0</v>
          </cell>
          <cell r="DJ713">
            <v>0</v>
          </cell>
          <cell r="DK713">
            <v>0</v>
          </cell>
          <cell r="DL713">
            <v>0</v>
          </cell>
          <cell r="DM713">
            <v>0</v>
          </cell>
          <cell r="DN713">
            <v>0</v>
          </cell>
          <cell r="DO713">
            <v>0</v>
          </cell>
          <cell r="DP713">
            <v>0</v>
          </cell>
          <cell r="DQ713">
            <v>0</v>
          </cell>
          <cell r="DR713">
            <v>0</v>
          </cell>
          <cell r="DS713">
            <v>0</v>
          </cell>
          <cell r="DT713">
            <v>0</v>
          </cell>
          <cell r="DU713">
            <v>0</v>
          </cell>
          <cell r="DV713">
            <v>0</v>
          </cell>
          <cell r="DW713">
            <v>0</v>
          </cell>
          <cell r="DX713">
            <v>0</v>
          </cell>
          <cell r="DY713">
            <v>0</v>
          </cell>
          <cell r="DZ713">
            <v>0</v>
          </cell>
          <cell r="EA713">
            <v>0</v>
          </cell>
          <cell r="EB713">
            <v>0</v>
          </cell>
          <cell r="EC713">
            <v>0</v>
          </cell>
          <cell r="ED713">
            <v>0</v>
          </cell>
        </row>
        <row r="716">
          <cell r="F716">
            <v>0</v>
          </cell>
          <cell r="G716">
            <v>0</v>
          </cell>
          <cell r="H716">
            <v>0</v>
          </cell>
          <cell r="I716">
            <v>0</v>
          </cell>
          <cell r="J716">
            <v>0</v>
          </cell>
          <cell r="K716">
            <v>0</v>
          </cell>
          <cell r="L716">
            <v>0</v>
          </cell>
          <cell r="M716">
            <v>0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  <cell r="W716">
            <v>0</v>
          </cell>
          <cell r="X716">
            <v>0</v>
          </cell>
          <cell r="Y716">
            <v>0</v>
          </cell>
          <cell r="Z716">
            <v>0</v>
          </cell>
          <cell r="AA716">
            <v>0</v>
          </cell>
          <cell r="AB716">
            <v>0</v>
          </cell>
          <cell r="AC716">
            <v>0</v>
          </cell>
          <cell r="AD716">
            <v>0</v>
          </cell>
          <cell r="AE716">
            <v>0</v>
          </cell>
          <cell r="AF716">
            <v>0</v>
          </cell>
          <cell r="AG716">
            <v>0</v>
          </cell>
          <cell r="AH716">
            <v>0</v>
          </cell>
          <cell r="AI716">
            <v>0</v>
          </cell>
          <cell r="AJ716">
            <v>0</v>
          </cell>
          <cell r="AK716">
            <v>0</v>
          </cell>
          <cell r="AL716">
            <v>0</v>
          </cell>
          <cell r="AM716">
            <v>0</v>
          </cell>
          <cell r="AN716">
            <v>0</v>
          </cell>
          <cell r="AO716">
            <v>0</v>
          </cell>
          <cell r="AP716">
            <v>0</v>
          </cell>
          <cell r="AQ716">
            <v>0</v>
          </cell>
          <cell r="AR716">
            <v>0</v>
          </cell>
          <cell r="AS716">
            <v>0</v>
          </cell>
          <cell r="AT716">
            <v>0</v>
          </cell>
          <cell r="AU716">
            <v>0</v>
          </cell>
          <cell r="AV716">
            <v>0</v>
          </cell>
          <cell r="AW716">
            <v>0</v>
          </cell>
          <cell r="AX716">
            <v>0</v>
          </cell>
          <cell r="AY716">
            <v>0</v>
          </cell>
          <cell r="AZ716">
            <v>0</v>
          </cell>
          <cell r="BA716">
            <v>0</v>
          </cell>
          <cell r="BB716">
            <v>0</v>
          </cell>
          <cell r="BC716">
            <v>0</v>
          </cell>
          <cell r="BD716">
            <v>0</v>
          </cell>
          <cell r="BE716">
            <v>0</v>
          </cell>
          <cell r="BF716">
            <v>0</v>
          </cell>
          <cell r="BG716">
            <v>0</v>
          </cell>
          <cell r="BH716">
            <v>0</v>
          </cell>
          <cell r="BI716">
            <v>0</v>
          </cell>
          <cell r="BJ716">
            <v>0</v>
          </cell>
          <cell r="BK716">
            <v>0</v>
          </cell>
          <cell r="BL716">
            <v>0</v>
          </cell>
          <cell r="BM716">
            <v>0</v>
          </cell>
          <cell r="BN716">
            <v>0</v>
          </cell>
          <cell r="BO716">
            <v>0</v>
          </cell>
          <cell r="BP716">
            <v>0</v>
          </cell>
          <cell r="BQ716">
            <v>0</v>
          </cell>
          <cell r="BR716">
            <v>0</v>
          </cell>
          <cell r="BS716">
            <v>0</v>
          </cell>
          <cell r="BT716">
            <v>0</v>
          </cell>
          <cell r="BU716">
            <v>0</v>
          </cell>
          <cell r="BV716">
            <v>0</v>
          </cell>
          <cell r="BW716">
            <v>0</v>
          </cell>
          <cell r="BX716">
            <v>0</v>
          </cell>
          <cell r="BY716">
            <v>0</v>
          </cell>
          <cell r="BZ716">
            <v>0</v>
          </cell>
          <cell r="CA716">
            <v>0</v>
          </cell>
          <cell r="CB716">
            <v>0</v>
          </cell>
          <cell r="CC716">
            <v>0</v>
          </cell>
          <cell r="CD716">
            <v>0</v>
          </cell>
          <cell r="CE716">
            <v>0</v>
          </cell>
          <cell r="CF716">
            <v>0</v>
          </cell>
          <cell r="CG716">
            <v>0</v>
          </cell>
          <cell r="CH716">
            <v>0</v>
          </cell>
          <cell r="CI716">
            <v>0</v>
          </cell>
          <cell r="CJ716">
            <v>0</v>
          </cell>
          <cell r="CK716">
            <v>0</v>
          </cell>
          <cell r="CL716">
            <v>0</v>
          </cell>
          <cell r="CM716">
            <v>0</v>
          </cell>
          <cell r="CN716">
            <v>0</v>
          </cell>
          <cell r="CO716">
            <v>0</v>
          </cell>
          <cell r="CP716">
            <v>0</v>
          </cell>
          <cell r="CQ716">
            <v>0</v>
          </cell>
          <cell r="CR716">
            <v>0</v>
          </cell>
          <cell r="CS716">
            <v>0</v>
          </cell>
          <cell r="CT716">
            <v>0</v>
          </cell>
          <cell r="CU716">
            <v>0</v>
          </cell>
          <cell r="CV716">
            <v>0</v>
          </cell>
          <cell r="CW716">
            <v>0</v>
          </cell>
          <cell r="CX716">
            <v>0</v>
          </cell>
          <cell r="CY716">
            <v>0</v>
          </cell>
          <cell r="CZ716">
            <v>0</v>
          </cell>
          <cell r="DA716">
            <v>0</v>
          </cell>
          <cell r="DB716">
            <v>0</v>
          </cell>
          <cell r="DC716">
            <v>0</v>
          </cell>
          <cell r="DD716">
            <v>0</v>
          </cell>
          <cell r="DE716">
            <v>0</v>
          </cell>
          <cell r="DF716">
            <v>0</v>
          </cell>
          <cell r="DG716">
            <v>0</v>
          </cell>
          <cell r="DH716">
            <v>0</v>
          </cell>
          <cell r="DI716">
            <v>0</v>
          </cell>
          <cell r="DJ716">
            <v>0</v>
          </cell>
          <cell r="DK716">
            <v>0</v>
          </cell>
          <cell r="DL716">
            <v>0</v>
          </cell>
          <cell r="DM716">
            <v>0</v>
          </cell>
          <cell r="DN716">
            <v>0</v>
          </cell>
          <cell r="DO716">
            <v>0</v>
          </cell>
          <cell r="DP716">
            <v>0</v>
          </cell>
          <cell r="DQ716">
            <v>0</v>
          </cell>
          <cell r="DR716">
            <v>0</v>
          </cell>
          <cell r="DS716">
            <v>0</v>
          </cell>
          <cell r="DT716">
            <v>0</v>
          </cell>
          <cell r="DU716">
            <v>0</v>
          </cell>
          <cell r="DV716">
            <v>0</v>
          </cell>
          <cell r="DW716">
            <v>0</v>
          </cell>
          <cell r="DX716">
            <v>0</v>
          </cell>
          <cell r="DY716">
            <v>0</v>
          </cell>
          <cell r="DZ716">
            <v>0</v>
          </cell>
          <cell r="EA716">
            <v>0</v>
          </cell>
          <cell r="EB716">
            <v>0</v>
          </cell>
          <cell r="EC716">
            <v>0</v>
          </cell>
          <cell r="ED716">
            <v>0</v>
          </cell>
        </row>
        <row r="717">
          <cell r="F717">
            <v>0</v>
          </cell>
          <cell r="G717">
            <v>0</v>
          </cell>
          <cell r="H717">
            <v>0</v>
          </cell>
          <cell r="I717">
            <v>0</v>
          </cell>
          <cell r="J717">
            <v>0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U717">
            <v>0</v>
          </cell>
          <cell r="V717">
            <v>0</v>
          </cell>
          <cell r="W717">
            <v>0</v>
          </cell>
          <cell r="X717">
            <v>0</v>
          </cell>
          <cell r="Y717">
            <v>0</v>
          </cell>
          <cell r="Z717">
            <v>0</v>
          </cell>
          <cell r="AA717">
            <v>0</v>
          </cell>
          <cell r="AB717">
            <v>0</v>
          </cell>
          <cell r="AC717">
            <v>0</v>
          </cell>
          <cell r="AD717">
            <v>0</v>
          </cell>
          <cell r="AE717">
            <v>0</v>
          </cell>
          <cell r="AF717">
            <v>0</v>
          </cell>
          <cell r="AG717">
            <v>0</v>
          </cell>
          <cell r="AH717">
            <v>0</v>
          </cell>
          <cell r="AI717">
            <v>0</v>
          </cell>
          <cell r="AJ717">
            <v>0</v>
          </cell>
          <cell r="AK717">
            <v>0</v>
          </cell>
          <cell r="AL717">
            <v>0</v>
          </cell>
          <cell r="AM717">
            <v>0</v>
          </cell>
          <cell r="AN717">
            <v>0</v>
          </cell>
          <cell r="AO717">
            <v>0</v>
          </cell>
          <cell r="AP717">
            <v>0</v>
          </cell>
          <cell r="AQ717">
            <v>0</v>
          </cell>
          <cell r="AR717">
            <v>0</v>
          </cell>
          <cell r="AS717">
            <v>0</v>
          </cell>
          <cell r="AT717">
            <v>0</v>
          </cell>
          <cell r="AU717">
            <v>0</v>
          </cell>
          <cell r="AV717">
            <v>0</v>
          </cell>
          <cell r="AW717">
            <v>0</v>
          </cell>
          <cell r="AX717">
            <v>0</v>
          </cell>
          <cell r="AY717">
            <v>0</v>
          </cell>
          <cell r="AZ717">
            <v>0</v>
          </cell>
          <cell r="BA717">
            <v>0</v>
          </cell>
          <cell r="BB717">
            <v>0</v>
          </cell>
          <cell r="BC717">
            <v>0</v>
          </cell>
          <cell r="BD717">
            <v>0</v>
          </cell>
          <cell r="BE717">
            <v>0</v>
          </cell>
          <cell r="BF717">
            <v>0</v>
          </cell>
          <cell r="BG717">
            <v>0</v>
          </cell>
          <cell r="BH717">
            <v>0</v>
          </cell>
          <cell r="BI717">
            <v>0</v>
          </cell>
          <cell r="BJ717">
            <v>0</v>
          </cell>
          <cell r="BK717">
            <v>0</v>
          </cell>
          <cell r="BL717">
            <v>0</v>
          </cell>
          <cell r="BM717">
            <v>0</v>
          </cell>
          <cell r="BN717">
            <v>0</v>
          </cell>
          <cell r="BO717">
            <v>0</v>
          </cell>
          <cell r="BP717">
            <v>0</v>
          </cell>
          <cell r="BQ717">
            <v>0</v>
          </cell>
          <cell r="BR717">
            <v>0</v>
          </cell>
          <cell r="BS717">
            <v>0</v>
          </cell>
          <cell r="BT717">
            <v>0</v>
          </cell>
          <cell r="BU717">
            <v>0</v>
          </cell>
          <cell r="BV717">
            <v>0</v>
          </cell>
          <cell r="BW717">
            <v>0</v>
          </cell>
          <cell r="BX717">
            <v>0</v>
          </cell>
          <cell r="BY717">
            <v>0</v>
          </cell>
          <cell r="BZ717">
            <v>0</v>
          </cell>
          <cell r="CA717">
            <v>0</v>
          </cell>
          <cell r="CB717">
            <v>0</v>
          </cell>
          <cell r="CC717">
            <v>0</v>
          </cell>
          <cell r="CD717">
            <v>0</v>
          </cell>
          <cell r="CE717">
            <v>0</v>
          </cell>
          <cell r="CF717">
            <v>0</v>
          </cell>
          <cell r="CG717">
            <v>0</v>
          </cell>
          <cell r="CH717">
            <v>0</v>
          </cell>
          <cell r="CI717">
            <v>0</v>
          </cell>
          <cell r="CJ717">
            <v>0</v>
          </cell>
          <cell r="CK717">
            <v>0</v>
          </cell>
          <cell r="CL717">
            <v>0</v>
          </cell>
          <cell r="CM717">
            <v>0</v>
          </cell>
          <cell r="CN717">
            <v>0</v>
          </cell>
          <cell r="CO717">
            <v>0</v>
          </cell>
          <cell r="CP717">
            <v>0</v>
          </cell>
          <cell r="CQ717">
            <v>0</v>
          </cell>
          <cell r="CR717">
            <v>0</v>
          </cell>
          <cell r="CS717">
            <v>0</v>
          </cell>
          <cell r="CT717">
            <v>0</v>
          </cell>
          <cell r="CU717">
            <v>0</v>
          </cell>
          <cell r="CV717">
            <v>0</v>
          </cell>
          <cell r="CW717">
            <v>0</v>
          </cell>
          <cell r="CX717">
            <v>0</v>
          </cell>
          <cell r="CY717">
            <v>0</v>
          </cell>
          <cell r="CZ717">
            <v>0</v>
          </cell>
          <cell r="DA717">
            <v>0</v>
          </cell>
          <cell r="DB717">
            <v>0</v>
          </cell>
          <cell r="DC717">
            <v>0</v>
          </cell>
          <cell r="DD717">
            <v>0</v>
          </cell>
          <cell r="DE717">
            <v>0</v>
          </cell>
          <cell r="DF717">
            <v>0</v>
          </cell>
          <cell r="DG717">
            <v>0</v>
          </cell>
          <cell r="DH717">
            <v>0</v>
          </cell>
          <cell r="DI717">
            <v>0</v>
          </cell>
          <cell r="DJ717">
            <v>0</v>
          </cell>
          <cell r="DK717">
            <v>0</v>
          </cell>
          <cell r="DL717">
            <v>0</v>
          </cell>
          <cell r="DM717">
            <v>0</v>
          </cell>
          <cell r="DN717">
            <v>0</v>
          </cell>
          <cell r="DO717">
            <v>0</v>
          </cell>
          <cell r="DP717">
            <v>0</v>
          </cell>
          <cell r="DQ717">
            <v>0</v>
          </cell>
          <cell r="DR717">
            <v>0</v>
          </cell>
          <cell r="DS717">
            <v>0</v>
          </cell>
          <cell r="DT717">
            <v>0</v>
          </cell>
          <cell r="DU717">
            <v>0</v>
          </cell>
          <cell r="DV717">
            <v>0</v>
          </cell>
          <cell r="DW717">
            <v>0</v>
          </cell>
          <cell r="DX717">
            <v>0</v>
          </cell>
          <cell r="DY717">
            <v>0</v>
          </cell>
          <cell r="DZ717">
            <v>0</v>
          </cell>
          <cell r="EA717">
            <v>0</v>
          </cell>
          <cell r="EB717">
            <v>0</v>
          </cell>
          <cell r="EC717">
            <v>0</v>
          </cell>
          <cell r="ED717">
            <v>0</v>
          </cell>
        </row>
        <row r="718">
          <cell r="F718">
            <v>0</v>
          </cell>
          <cell r="G718">
            <v>0</v>
          </cell>
          <cell r="H718">
            <v>0</v>
          </cell>
          <cell r="I718">
            <v>0</v>
          </cell>
          <cell r="J718">
            <v>0</v>
          </cell>
          <cell r="K718">
            <v>0</v>
          </cell>
          <cell r="L718">
            <v>0</v>
          </cell>
          <cell r="M718">
            <v>0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R718">
            <v>0</v>
          </cell>
          <cell r="S718">
            <v>0</v>
          </cell>
          <cell r="T718">
            <v>0</v>
          </cell>
          <cell r="U718">
            <v>0</v>
          </cell>
          <cell r="V718">
            <v>0</v>
          </cell>
          <cell r="W718">
            <v>0</v>
          </cell>
          <cell r="X718">
            <v>0</v>
          </cell>
          <cell r="Y718">
            <v>0</v>
          </cell>
          <cell r="Z718">
            <v>0</v>
          </cell>
          <cell r="AA718">
            <v>0</v>
          </cell>
          <cell r="AB718">
            <v>0</v>
          </cell>
          <cell r="AC718">
            <v>0</v>
          </cell>
          <cell r="AD718">
            <v>0</v>
          </cell>
          <cell r="AE718">
            <v>0</v>
          </cell>
          <cell r="AF718">
            <v>0</v>
          </cell>
          <cell r="AG718">
            <v>0</v>
          </cell>
          <cell r="AH718">
            <v>0</v>
          </cell>
          <cell r="AI718">
            <v>0</v>
          </cell>
          <cell r="AJ718">
            <v>0</v>
          </cell>
          <cell r="AK718">
            <v>0</v>
          </cell>
          <cell r="AL718">
            <v>0</v>
          </cell>
          <cell r="AM718">
            <v>0</v>
          </cell>
          <cell r="AN718">
            <v>0</v>
          </cell>
          <cell r="AO718">
            <v>0</v>
          </cell>
          <cell r="AP718">
            <v>0</v>
          </cell>
          <cell r="AQ718">
            <v>0</v>
          </cell>
          <cell r="AR718">
            <v>0</v>
          </cell>
          <cell r="AS718">
            <v>0</v>
          </cell>
          <cell r="AT718">
            <v>0</v>
          </cell>
          <cell r="AU718">
            <v>0</v>
          </cell>
          <cell r="AV718">
            <v>0</v>
          </cell>
          <cell r="AW718">
            <v>0</v>
          </cell>
          <cell r="AX718">
            <v>0</v>
          </cell>
          <cell r="AY718">
            <v>0</v>
          </cell>
          <cell r="AZ718">
            <v>0</v>
          </cell>
          <cell r="BA718">
            <v>0</v>
          </cell>
          <cell r="BB718">
            <v>0</v>
          </cell>
          <cell r="BC718">
            <v>0</v>
          </cell>
          <cell r="BD718">
            <v>0</v>
          </cell>
          <cell r="BE718">
            <v>0</v>
          </cell>
          <cell r="BF718">
            <v>0</v>
          </cell>
          <cell r="BG718">
            <v>0</v>
          </cell>
          <cell r="BH718">
            <v>0</v>
          </cell>
          <cell r="BI718">
            <v>0</v>
          </cell>
          <cell r="BJ718">
            <v>0</v>
          </cell>
          <cell r="BK718">
            <v>0</v>
          </cell>
          <cell r="BL718">
            <v>0</v>
          </cell>
          <cell r="BM718">
            <v>0</v>
          </cell>
          <cell r="BN718">
            <v>0</v>
          </cell>
          <cell r="BO718">
            <v>0</v>
          </cell>
          <cell r="BP718">
            <v>0</v>
          </cell>
          <cell r="BQ718">
            <v>0</v>
          </cell>
          <cell r="BR718">
            <v>0</v>
          </cell>
          <cell r="BS718">
            <v>0</v>
          </cell>
          <cell r="BT718">
            <v>0</v>
          </cell>
          <cell r="BU718">
            <v>0</v>
          </cell>
          <cell r="BV718">
            <v>0</v>
          </cell>
          <cell r="BW718">
            <v>0</v>
          </cell>
          <cell r="BX718">
            <v>0</v>
          </cell>
          <cell r="BY718">
            <v>0</v>
          </cell>
          <cell r="BZ718">
            <v>0</v>
          </cell>
          <cell r="CA718">
            <v>0</v>
          </cell>
          <cell r="CB718">
            <v>0</v>
          </cell>
          <cell r="CC718">
            <v>0</v>
          </cell>
          <cell r="CD718">
            <v>0</v>
          </cell>
          <cell r="CE718">
            <v>0</v>
          </cell>
          <cell r="CF718">
            <v>0</v>
          </cell>
          <cell r="CG718">
            <v>0</v>
          </cell>
          <cell r="CH718">
            <v>0</v>
          </cell>
          <cell r="CI718">
            <v>0</v>
          </cell>
          <cell r="CJ718">
            <v>0</v>
          </cell>
          <cell r="CK718">
            <v>0</v>
          </cell>
          <cell r="CL718">
            <v>0</v>
          </cell>
          <cell r="CM718">
            <v>0</v>
          </cell>
          <cell r="CN718">
            <v>0</v>
          </cell>
          <cell r="CO718">
            <v>0</v>
          </cell>
          <cell r="CP718">
            <v>0</v>
          </cell>
          <cell r="CQ718">
            <v>0</v>
          </cell>
          <cell r="CR718">
            <v>0</v>
          </cell>
          <cell r="CS718">
            <v>0</v>
          </cell>
          <cell r="CT718">
            <v>0</v>
          </cell>
          <cell r="CU718">
            <v>0</v>
          </cell>
          <cell r="CV718">
            <v>0</v>
          </cell>
          <cell r="CW718">
            <v>0</v>
          </cell>
          <cell r="CX718">
            <v>0</v>
          </cell>
          <cell r="CY718">
            <v>0</v>
          </cell>
          <cell r="CZ718">
            <v>0</v>
          </cell>
          <cell r="DA718">
            <v>0</v>
          </cell>
          <cell r="DB718">
            <v>0</v>
          </cell>
          <cell r="DC718">
            <v>0</v>
          </cell>
          <cell r="DD718">
            <v>0</v>
          </cell>
          <cell r="DE718">
            <v>0</v>
          </cell>
          <cell r="DF718">
            <v>0</v>
          </cell>
          <cell r="DG718">
            <v>0</v>
          </cell>
          <cell r="DH718">
            <v>0</v>
          </cell>
          <cell r="DI718">
            <v>0</v>
          </cell>
          <cell r="DJ718">
            <v>0</v>
          </cell>
          <cell r="DK718">
            <v>0</v>
          </cell>
          <cell r="DL718">
            <v>0</v>
          </cell>
          <cell r="DM718">
            <v>0</v>
          </cell>
          <cell r="DN718">
            <v>0</v>
          </cell>
          <cell r="DO718">
            <v>0</v>
          </cell>
          <cell r="DP718">
            <v>0</v>
          </cell>
          <cell r="DQ718">
            <v>0</v>
          </cell>
          <cell r="DR718">
            <v>0</v>
          </cell>
          <cell r="DS718">
            <v>0</v>
          </cell>
          <cell r="DT718">
            <v>0</v>
          </cell>
          <cell r="DU718">
            <v>0</v>
          </cell>
          <cell r="DV718">
            <v>0</v>
          </cell>
          <cell r="DW718">
            <v>0</v>
          </cell>
          <cell r="DX718">
            <v>0</v>
          </cell>
          <cell r="DY718">
            <v>0</v>
          </cell>
          <cell r="DZ718">
            <v>0</v>
          </cell>
          <cell r="EA718">
            <v>0</v>
          </cell>
          <cell r="EB718">
            <v>0</v>
          </cell>
          <cell r="EC718">
            <v>0</v>
          </cell>
          <cell r="ED718">
            <v>0</v>
          </cell>
        </row>
        <row r="719">
          <cell r="F719">
            <v>0</v>
          </cell>
          <cell r="G719">
            <v>0</v>
          </cell>
          <cell r="H719">
            <v>0</v>
          </cell>
          <cell r="I719">
            <v>0</v>
          </cell>
          <cell r="J719">
            <v>0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  <cell r="AA719">
            <v>0</v>
          </cell>
          <cell r="AB719">
            <v>0</v>
          </cell>
          <cell r="AC719">
            <v>0</v>
          </cell>
          <cell r="AD719">
            <v>0</v>
          </cell>
          <cell r="AE719">
            <v>0</v>
          </cell>
          <cell r="AF719">
            <v>0</v>
          </cell>
          <cell r="AG719">
            <v>0</v>
          </cell>
          <cell r="AH719">
            <v>0</v>
          </cell>
          <cell r="AI719">
            <v>0</v>
          </cell>
          <cell r="AJ719">
            <v>0</v>
          </cell>
          <cell r="AK719">
            <v>0</v>
          </cell>
          <cell r="AL719">
            <v>0</v>
          </cell>
          <cell r="AM719">
            <v>0</v>
          </cell>
          <cell r="AN719">
            <v>0</v>
          </cell>
          <cell r="AO719">
            <v>0</v>
          </cell>
          <cell r="AP719">
            <v>0</v>
          </cell>
          <cell r="AQ719">
            <v>0</v>
          </cell>
          <cell r="AR719">
            <v>0</v>
          </cell>
          <cell r="AS719">
            <v>0</v>
          </cell>
          <cell r="AT719">
            <v>0</v>
          </cell>
          <cell r="AU719">
            <v>0</v>
          </cell>
          <cell r="AV719">
            <v>0</v>
          </cell>
          <cell r="AW719">
            <v>0</v>
          </cell>
          <cell r="AX719">
            <v>0</v>
          </cell>
          <cell r="AY719">
            <v>0</v>
          </cell>
          <cell r="AZ719">
            <v>0</v>
          </cell>
          <cell r="BA719">
            <v>0</v>
          </cell>
          <cell r="BB719">
            <v>0</v>
          </cell>
          <cell r="BC719">
            <v>0</v>
          </cell>
          <cell r="BD719">
            <v>0</v>
          </cell>
          <cell r="BE719">
            <v>0</v>
          </cell>
          <cell r="BF719">
            <v>0</v>
          </cell>
          <cell r="BG719">
            <v>0</v>
          </cell>
          <cell r="BH719">
            <v>0</v>
          </cell>
          <cell r="BI719">
            <v>0</v>
          </cell>
          <cell r="BJ719">
            <v>0</v>
          </cell>
          <cell r="BK719">
            <v>0</v>
          </cell>
          <cell r="BL719">
            <v>0</v>
          </cell>
          <cell r="BM719">
            <v>0</v>
          </cell>
          <cell r="BN719">
            <v>0</v>
          </cell>
          <cell r="BO719">
            <v>0</v>
          </cell>
          <cell r="BP719">
            <v>0</v>
          </cell>
          <cell r="BQ719">
            <v>0</v>
          </cell>
          <cell r="BR719">
            <v>0</v>
          </cell>
          <cell r="BS719">
            <v>0</v>
          </cell>
          <cell r="BT719">
            <v>0</v>
          </cell>
          <cell r="BU719">
            <v>0</v>
          </cell>
          <cell r="BV719">
            <v>0</v>
          </cell>
          <cell r="BW719">
            <v>0</v>
          </cell>
          <cell r="BX719">
            <v>0</v>
          </cell>
          <cell r="BY719">
            <v>0</v>
          </cell>
          <cell r="BZ719">
            <v>0</v>
          </cell>
          <cell r="CA719">
            <v>0</v>
          </cell>
          <cell r="CB719">
            <v>0</v>
          </cell>
          <cell r="CC719">
            <v>0</v>
          </cell>
          <cell r="CD719">
            <v>0</v>
          </cell>
          <cell r="CE719">
            <v>0</v>
          </cell>
          <cell r="CF719">
            <v>0</v>
          </cell>
          <cell r="CG719">
            <v>0</v>
          </cell>
          <cell r="CH719">
            <v>0</v>
          </cell>
          <cell r="CI719">
            <v>0</v>
          </cell>
          <cell r="CJ719">
            <v>0</v>
          </cell>
          <cell r="CK719">
            <v>0</v>
          </cell>
          <cell r="CL719">
            <v>0</v>
          </cell>
          <cell r="CM719">
            <v>0</v>
          </cell>
          <cell r="CN719">
            <v>0</v>
          </cell>
          <cell r="CO719">
            <v>0</v>
          </cell>
          <cell r="CP719">
            <v>0</v>
          </cell>
          <cell r="CQ719">
            <v>0</v>
          </cell>
          <cell r="CR719">
            <v>0</v>
          </cell>
          <cell r="CS719">
            <v>0</v>
          </cell>
          <cell r="CT719">
            <v>0</v>
          </cell>
          <cell r="CU719">
            <v>0</v>
          </cell>
          <cell r="CV719">
            <v>0</v>
          </cell>
          <cell r="CW719">
            <v>0</v>
          </cell>
          <cell r="CX719">
            <v>0</v>
          </cell>
          <cell r="CY719">
            <v>0</v>
          </cell>
          <cell r="CZ719">
            <v>0</v>
          </cell>
          <cell r="DA719">
            <v>0</v>
          </cell>
          <cell r="DB719">
            <v>0</v>
          </cell>
          <cell r="DC719">
            <v>0</v>
          </cell>
          <cell r="DD719">
            <v>0</v>
          </cell>
          <cell r="DE719">
            <v>0</v>
          </cell>
          <cell r="DF719">
            <v>0</v>
          </cell>
          <cell r="DG719">
            <v>0</v>
          </cell>
          <cell r="DH719">
            <v>0</v>
          </cell>
          <cell r="DI719">
            <v>0</v>
          </cell>
          <cell r="DJ719">
            <v>0</v>
          </cell>
          <cell r="DK719">
            <v>0</v>
          </cell>
          <cell r="DL719">
            <v>0</v>
          </cell>
          <cell r="DM719">
            <v>0</v>
          </cell>
          <cell r="DN719">
            <v>0</v>
          </cell>
          <cell r="DO719">
            <v>0</v>
          </cell>
          <cell r="DP719">
            <v>0</v>
          </cell>
          <cell r="DQ719">
            <v>0</v>
          </cell>
          <cell r="DR719">
            <v>0</v>
          </cell>
          <cell r="DS719">
            <v>0</v>
          </cell>
          <cell r="DT719">
            <v>0</v>
          </cell>
          <cell r="DU719">
            <v>0</v>
          </cell>
          <cell r="DV719">
            <v>0</v>
          </cell>
          <cell r="DW719">
            <v>0</v>
          </cell>
          <cell r="DX719">
            <v>0</v>
          </cell>
          <cell r="DY719">
            <v>0</v>
          </cell>
          <cell r="DZ719">
            <v>0</v>
          </cell>
          <cell r="EA719">
            <v>0</v>
          </cell>
          <cell r="EB719">
            <v>0</v>
          </cell>
          <cell r="EC719">
            <v>0</v>
          </cell>
          <cell r="ED719">
            <v>0</v>
          </cell>
        </row>
        <row r="720">
          <cell r="F720">
            <v>0</v>
          </cell>
          <cell r="G720">
            <v>0</v>
          </cell>
          <cell r="H720">
            <v>-8.8386500000000012</v>
          </cell>
          <cell r="I720">
            <v>-8.5677567999999997</v>
          </cell>
          <cell r="J720">
            <v>0</v>
          </cell>
          <cell r="K720">
            <v>0</v>
          </cell>
          <cell r="L720">
            <v>-6.9952550000000002</v>
          </cell>
          <cell r="M720">
            <v>0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R720">
            <v>-56.438568999999461</v>
          </cell>
          <cell r="S720">
            <v>0</v>
          </cell>
          <cell r="T720">
            <v>0</v>
          </cell>
          <cell r="U720">
            <v>0</v>
          </cell>
          <cell r="V720">
            <v>-25.259399999999914</v>
          </cell>
          <cell r="W720">
            <v>0</v>
          </cell>
          <cell r="X720">
            <v>-4.6977999999999724</v>
          </cell>
          <cell r="Y720">
            <v>-19.405900000000202</v>
          </cell>
          <cell r="Z720">
            <v>-7.0754689999999982</v>
          </cell>
          <cell r="AA720">
            <v>0</v>
          </cell>
          <cell r="AB720">
            <v>0</v>
          </cell>
          <cell r="AC720">
            <v>0</v>
          </cell>
          <cell r="AD720">
            <v>0</v>
          </cell>
          <cell r="AE720">
            <v>-126.02496999999948</v>
          </cell>
          <cell r="AF720">
            <v>0</v>
          </cell>
          <cell r="AG720">
            <v>4.4401300000000106</v>
          </cell>
          <cell r="AH720">
            <v>-6.9481000000000108</v>
          </cell>
          <cell r="AI720">
            <v>-9.7313999999998941</v>
          </cell>
          <cell r="AJ720">
            <v>0</v>
          </cell>
          <cell r="AK720">
            <v>0</v>
          </cell>
          <cell r="AL720">
            <v>-60.627199999999903</v>
          </cell>
          <cell r="AM720">
            <v>-53.158400000000029</v>
          </cell>
          <cell r="AN720">
            <v>0</v>
          </cell>
          <cell r="AO720">
            <v>0</v>
          </cell>
          <cell r="AP720">
            <v>0</v>
          </cell>
          <cell r="AQ720">
            <v>0</v>
          </cell>
          <cell r="AR720">
            <v>-121.75458000000071</v>
          </cell>
          <cell r="AS720">
            <v>0</v>
          </cell>
          <cell r="AT720">
            <v>4.4401599999999917</v>
          </cell>
          <cell r="AU720">
            <v>-10.156999999999925</v>
          </cell>
          <cell r="AV720">
            <v>-17.549599999999828</v>
          </cell>
          <cell r="AW720">
            <v>0</v>
          </cell>
          <cell r="AX720">
            <v>-16.967440000000011</v>
          </cell>
          <cell r="AY720">
            <v>-58.847299999999905</v>
          </cell>
          <cell r="AZ720">
            <v>-22.673400000000015</v>
          </cell>
          <cell r="BA720">
            <v>0</v>
          </cell>
          <cell r="BB720">
            <v>0</v>
          </cell>
          <cell r="BC720">
            <v>0</v>
          </cell>
          <cell r="BD720">
            <v>0</v>
          </cell>
          <cell r="BE720">
            <v>-138.67401999999947</v>
          </cell>
          <cell r="BF720">
            <v>0</v>
          </cell>
          <cell r="BG720">
            <v>0</v>
          </cell>
          <cell r="BH720">
            <v>-10.128540000000015</v>
          </cell>
          <cell r="BI720">
            <v>-25.212099999999737</v>
          </cell>
          <cell r="BJ720">
            <v>0</v>
          </cell>
          <cell r="BK720">
            <v>-4.7658800000000099</v>
          </cell>
          <cell r="BL720">
            <v>-60.106199999999717</v>
          </cell>
          <cell r="BM720">
            <v>-38.461299999999937</v>
          </cell>
          <cell r="BN720">
            <v>0</v>
          </cell>
          <cell r="BO720">
            <v>0</v>
          </cell>
          <cell r="BP720">
            <v>0</v>
          </cell>
          <cell r="BQ720">
            <v>0</v>
          </cell>
          <cell r="BR720">
            <v>-233.83793600000172</v>
          </cell>
          <cell r="BS720">
            <v>0</v>
          </cell>
          <cell r="BT720">
            <v>-1.1867459999999994</v>
          </cell>
          <cell r="BU720">
            <v>-27.124500000000126</v>
          </cell>
          <cell r="BV720">
            <v>-4.5042000000000826</v>
          </cell>
          <cell r="BW720">
            <v>-14.14725999999996</v>
          </cell>
          <cell r="BX720">
            <v>-14.19204000000002</v>
          </cell>
          <cell r="BY720">
            <v>-94.540500000000065</v>
          </cell>
          <cell r="BZ720">
            <v>-74.457999999999629</v>
          </cell>
          <cell r="CA720">
            <v>-3.6846899999999891</v>
          </cell>
          <cell r="CB720">
            <v>0</v>
          </cell>
          <cell r="CC720">
            <v>0</v>
          </cell>
          <cell r="CD720">
            <v>0</v>
          </cell>
          <cell r="CE720">
            <v>-413.196899999999</v>
          </cell>
          <cell r="CF720">
            <v>0</v>
          </cell>
          <cell r="CG720">
            <v>2.6980000000008886E-2</v>
          </cell>
          <cell r="CH720">
            <v>-56.164830000000165</v>
          </cell>
          <cell r="CI720">
            <v>-73.028000000000247</v>
          </cell>
          <cell r="CJ720">
            <v>-123.3119999999999</v>
          </cell>
          <cell r="CK720">
            <v>-13.749389999999948</v>
          </cell>
          <cell r="CL720">
            <v>-76.314300000000003</v>
          </cell>
          <cell r="CM720">
            <v>-64.350000000000364</v>
          </cell>
          <cell r="CN720">
            <v>0</v>
          </cell>
          <cell r="CO720">
            <v>-6.4503199999999907</v>
          </cell>
          <cell r="CP720">
            <v>0</v>
          </cell>
          <cell r="CQ720">
            <v>0.14496000000002596</v>
          </cell>
          <cell r="CR720">
            <v>-271.22045000002254</v>
          </cell>
          <cell r="CS720">
            <v>2.9993000000004031</v>
          </cell>
          <cell r="CT720">
            <v>12.813900000001013</v>
          </cell>
          <cell r="CU720">
            <v>-57.014999999999418</v>
          </cell>
          <cell r="CV720">
            <v>-32.114000000001397</v>
          </cell>
          <cell r="CW720">
            <v>-77.054999999999382</v>
          </cell>
          <cell r="CX720">
            <v>-22.856999999999971</v>
          </cell>
          <cell r="CY720">
            <v>-87.589699999999539</v>
          </cell>
          <cell r="CZ720">
            <v>-64.644499999999425</v>
          </cell>
          <cell r="DA720">
            <v>-13.675929999999994</v>
          </cell>
          <cell r="DB720">
            <v>-7.1871999999999616</v>
          </cell>
          <cell r="DC720">
            <v>33.898299999999836</v>
          </cell>
          <cell r="DD720">
            <v>41.206379999999626</v>
          </cell>
          <cell r="DE720">
            <v>0</v>
          </cell>
          <cell r="DF720">
            <v>0</v>
          </cell>
          <cell r="DG720">
            <v>0</v>
          </cell>
          <cell r="DH720">
            <v>0</v>
          </cell>
          <cell r="DI720">
            <v>0</v>
          </cell>
          <cell r="DJ720">
            <v>0</v>
          </cell>
          <cell r="DK720">
            <v>0</v>
          </cell>
          <cell r="DL720">
            <v>0</v>
          </cell>
          <cell r="DM720">
            <v>0</v>
          </cell>
          <cell r="DN720">
            <v>0</v>
          </cell>
          <cell r="DO720">
            <v>0</v>
          </cell>
          <cell r="DP720">
            <v>0</v>
          </cell>
          <cell r="DQ720">
            <v>0</v>
          </cell>
          <cell r="DR720">
            <v>0</v>
          </cell>
          <cell r="DS720">
            <v>0</v>
          </cell>
          <cell r="DT720">
            <v>0</v>
          </cell>
          <cell r="DU720">
            <v>0</v>
          </cell>
          <cell r="DV720">
            <v>0</v>
          </cell>
          <cell r="DW720">
            <v>0</v>
          </cell>
          <cell r="DX720">
            <v>0</v>
          </cell>
          <cell r="DY720">
            <v>0</v>
          </cell>
          <cell r="DZ720">
            <v>0</v>
          </cell>
          <cell r="EA720">
            <v>0</v>
          </cell>
          <cell r="EB720">
            <v>0</v>
          </cell>
          <cell r="EC720">
            <v>0</v>
          </cell>
          <cell r="ED720">
            <v>0</v>
          </cell>
        </row>
        <row r="721">
          <cell r="F721">
            <v>0</v>
          </cell>
          <cell r="G721">
            <v>0</v>
          </cell>
          <cell r="H721">
            <v>0</v>
          </cell>
          <cell r="I721">
            <v>0</v>
          </cell>
          <cell r="J721">
            <v>0</v>
          </cell>
          <cell r="K721">
            <v>0</v>
          </cell>
          <cell r="L721">
            <v>0</v>
          </cell>
          <cell r="M721">
            <v>-9.4817099999999925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R721">
            <v>-5.0660700000000816</v>
          </cell>
          <cell r="S721">
            <v>0</v>
          </cell>
          <cell r="T721">
            <v>7.1759999999983393E-2</v>
          </cell>
          <cell r="U721">
            <v>0</v>
          </cell>
          <cell r="V721">
            <v>0</v>
          </cell>
          <cell r="W721">
            <v>0</v>
          </cell>
          <cell r="X721">
            <v>0</v>
          </cell>
          <cell r="Y721">
            <v>-5.1378300000000081</v>
          </cell>
          <cell r="Z721">
            <v>0</v>
          </cell>
          <cell r="AA721">
            <v>0</v>
          </cell>
          <cell r="AB721">
            <v>0</v>
          </cell>
          <cell r="AC721">
            <v>0</v>
          </cell>
          <cell r="AD721">
            <v>0</v>
          </cell>
          <cell r="AE721">
            <v>-26.684299999999894</v>
          </cell>
          <cell r="AF721">
            <v>0</v>
          </cell>
          <cell r="AG721">
            <v>0</v>
          </cell>
          <cell r="AH721">
            <v>0</v>
          </cell>
          <cell r="AI721">
            <v>0</v>
          </cell>
          <cell r="AJ721">
            <v>0</v>
          </cell>
          <cell r="AK721">
            <v>0</v>
          </cell>
          <cell r="AL721">
            <v>-15.354460000000017</v>
          </cell>
          <cell r="AM721">
            <v>-11.32983999999999</v>
          </cell>
          <cell r="AN721">
            <v>0</v>
          </cell>
          <cell r="AO721">
            <v>0</v>
          </cell>
          <cell r="AP721">
            <v>0</v>
          </cell>
          <cell r="AQ721">
            <v>0</v>
          </cell>
          <cell r="AR721">
            <v>-24.163250000000062</v>
          </cell>
          <cell r="AS721">
            <v>0</v>
          </cell>
          <cell r="AT721">
            <v>0</v>
          </cell>
          <cell r="AU721">
            <v>0</v>
          </cell>
          <cell r="AV721">
            <v>-6.4331200000000308</v>
          </cell>
          <cell r="AW721">
            <v>0</v>
          </cell>
          <cell r="AX721">
            <v>0</v>
          </cell>
          <cell r="AY721">
            <v>-11.992369999999994</v>
          </cell>
          <cell r="AZ721">
            <v>-5.7377600000000371</v>
          </cell>
          <cell r="BA721">
            <v>0</v>
          </cell>
          <cell r="BB721">
            <v>0</v>
          </cell>
          <cell r="BC721">
            <v>0</v>
          </cell>
          <cell r="BD721">
            <v>0</v>
          </cell>
          <cell r="BE721">
            <v>-45.897950000000037</v>
          </cell>
          <cell r="BF721">
            <v>0</v>
          </cell>
          <cell r="BG721">
            <v>0</v>
          </cell>
          <cell r="BH721">
            <v>-2.7544399999999882</v>
          </cell>
          <cell r="BI721">
            <v>-15.397840000000031</v>
          </cell>
          <cell r="BJ721">
            <v>0</v>
          </cell>
          <cell r="BK721">
            <v>0</v>
          </cell>
          <cell r="BL721">
            <v>-16.527870000000007</v>
          </cell>
          <cell r="BM721">
            <v>-11.217800000000011</v>
          </cell>
          <cell r="BN721">
            <v>0</v>
          </cell>
          <cell r="BO721">
            <v>0</v>
          </cell>
          <cell r="BP721">
            <v>0</v>
          </cell>
          <cell r="BQ721">
            <v>0</v>
          </cell>
          <cell r="BR721">
            <v>-63.639949999999317</v>
          </cell>
          <cell r="BS721">
            <v>0</v>
          </cell>
          <cell r="BT721">
            <v>0</v>
          </cell>
          <cell r="BU721">
            <v>-8.9026099999999815</v>
          </cell>
          <cell r="BV721">
            <v>0</v>
          </cell>
          <cell r="BW721">
            <v>0</v>
          </cell>
          <cell r="BX721">
            <v>0</v>
          </cell>
          <cell r="BY721">
            <v>-8.6121000000000549</v>
          </cell>
          <cell r="BZ721">
            <v>-38.667599999999993</v>
          </cell>
          <cell r="CA721">
            <v>-7.4576399999999978</v>
          </cell>
          <cell r="CB721">
            <v>0</v>
          </cell>
          <cell r="CC721">
            <v>0</v>
          </cell>
          <cell r="CD721">
            <v>0</v>
          </cell>
          <cell r="CE721">
            <v>-67.439409999999953</v>
          </cell>
          <cell r="CF721">
            <v>0</v>
          </cell>
          <cell r="CG721">
            <v>0</v>
          </cell>
          <cell r="CH721">
            <v>-13.071039999999982</v>
          </cell>
          <cell r="CI721">
            <v>-27.912100000000009</v>
          </cell>
          <cell r="CJ721">
            <v>-2.5425999999999931</v>
          </cell>
          <cell r="CK721">
            <v>0</v>
          </cell>
          <cell r="CL721">
            <v>-23.913670000000025</v>
          </cell>
          <cell r="CM721">
            <v>0</v>
          </cell>
          <cell r="CN721">
            <v>0</v>
          </cell>
          <cell r="CO721">
            <v>0</v>
          </cell>
          <cell r="CP721">
            <v>0</v>
          </cell>
          <cell r="CQ721">
            <v>0</v>
          </cell>
          <cell r="CR721">
            <v>-102.69399000000158</v>
          </cell>
          <cell r="CS721">
            <v>0</v>
          </cell>
          <cell r="CT721">
            <v>-21.202200000000175</v>
          </cell>
          <cell r="CU721">
            <v>-1.4685000000004038</v>
          </cell>
          <cell r="CV721">
            <v>-10.404300000000148</v>
          </cell>
          <cell r="CW721">
            <v>-2.2877999999998337</v>
          </cell>
          <cell r="CX721">
            <v>1.454999999998563E-2</v>
          </cell>
          <cell r="CY721">
            <v>-20.973799999999983</v>
          </cell>
          <cell r="CZ721">
            <v>-14.027500000000146</v>
          </cell>
          <cell r="DA721">
            <v>-8.1486500000000035</v>
          </cell>
          <cell r="DB721">
            <v>0</v>
          </cell>
          <cell r="DC721">
            <v>1.5190499999999929</v>
          </cell>
          <cell r="DD721">
            <v>-25.714839999999981</v>
          </cell>
          <cell r="DE721">
            <v>0</v>
          </cell>
          <cell r="DF721">
            <v>0</v>
          </cell>
          <cell r="DG721">
            <v>0</v>
          </cell>
          <cell r="DH721">
            <v>0</v>
          </cell>
          <cell r="DI721">
            <v>0</v>
          </cell>
          <cell r="DJ721">
            <v>0</v>
          </cell>
          <cell r="DK721">
            <v>0</v>
          </cell>
          <cell r="DL721">
            <v>0</v>
          </cell>
          <cell r="DM721">
            <v>0</v>
          </cell>
          <cell r="DN721">
            <v>0</v>
          </cell>
          <cell r="DO721">
            <v>0</v>
          </cell>
          <cell r="DP721">
            <v>0</v>
          </cell>
          <cell r="DQ721">
            <v>0</v>
          </cell>
          <cell r="DR721">
            <v>0</v>
          </cell>
          <cell r="DS721">
            <v>0</v>
          </cell>
          <cell r="DT721">
            <v>0</v>
          </cell>
          <cell r="DU721">
            <v>0</v>
          </cell>
          <cell r="DV721">
            <v>0</v>
          </cell>
          <cell r="DW721">
            <v>0</v>
          </cell>
          <cell r="DX721">
            <v>0</v>
          </cell>
          <cell r="DY721">
            <v>0</v>
          </cell>
          <cell r="DZ721">
            <v>0</v>
          </cell>
          <cell r="EA721">
            <v>0</v>
          </cell>
          <cell r="EB721">
            <v>0</v>
          </cell>
          <cell r="EC721">
            <v>0</v>
          </cell>
          <cell r="ED721">
            <v>0</v>
          </cell>
        </row>
        <row r="722">
          <cell r="F722">
            <v>0</v>
          </cell>
          <cell r="G722">
            <v>0</v>
          </cell>
          <cell r="H722">
            <v>0</v>
          </cell>
          <cell r="I722">
            <v>0</v>
          </cell>
          <cell r="J722">
            <v>0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  <cell r="AA722">
            <v>0</v>
          </cell>
          <cell r="AB722">
            <v>0</v>
          </cell>
          <cell r="AC722">
            <v>0</v>
          </cell>
          <cell r="AD722">
            <v>0</v>
          </cell>
          <cell r="AE722">
            <v>0</v>
          </cell>
          <cell r="AF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  <cell r="AK722">
            <v>0</v>
          </cell>
          <cell r="AL722">
            <v>0</v>
          </cell>
          <cell r="AM722">
            <v>0</v>
          </cell>
          <cell r="AN722">
            <v>0</v>
          </cell>
          <cell r="AO722">
            <v>0</v>
          </cell>
          <cell r="AP722">
            <v>0</v>
          </cell>
          <cell r="AQ722">
            <v>0</v>
          </cell>
          <cell r="AR722">
            <v>0</v>
          </cell>
          <cell r="AS722">
            <v>0</v>
          </cell>
          <cell r="AT722">
            <v>0</v>
          </cell>
          <cell r="AU722">
            <v>0</v>
          </cell>
          <cell r="AV722">
            <v>0</v>
          </cell>
          <cell r="AW722">
            <v>0</v>
          </cell>
          <cell r="AX722">
            <v>0</v>
          </cell>
          <cell r="AY722">
            <v>0</v>
          </cell>
          <cell r="AZ722">
            <v>0</v>
          </cell>
          <cell r="BA722">
            <v>0</v>
          </cell>
          <cell r="BB722">
            <v>0</v>
          </cell>
          <cell r="BC722">
            <v>0</v>
          </cell>
          <cell r="BD722">
            <v>0</v>
          </cell>
          <cell r="BE722">
            <v>0</v>
          </cell>
          <cell r="BF722">
            <v>0</v>
          </cell>
          <cell r="BG722">
            <v>0</v>
          </cell>
          <cell r="BH722">
            <v>0</v>
          </cell>
          <cell r="BI722">
            <v>0</v>
          </cell>
          <cell r="BJ722">
            <v>0</v>
          </cell>
          <cell r="BK722">
            <v>0</v>
          </cell>
          <cell r="BL722">
            <v>0</v>
          </cell>
          <cell r="BM722">
            <v>0</v>
          </cell>
          <cell r="BN722">
            <v>0</v>
          </cell>
          <cell r="BO722">
            <v>0</v>
          </cell>
          <cell r="BP722">
            <v>0</v>
          </cell>
          <cell r="BQ722">
            <v>0</v>
          </cell>
          <cell r="BR722">
            <v>-2.505391000000003</v>
          </cell>
          <cell r="BS722">
            <v>0</v>
          </cell>
          <cell r="BT722">
            <v>-2.5042609999999996</v>
          </cell>
          <cell r="BU722">
            <v>0</v>
          </cell>
          <cell r="BV722">
            <v>0</v>
          </cell>
          <cell r="BW722">
            <v>0</v>
          </cell>
          <cell r="BX722">
            <v>0</v>
          </cell>
          <cell r="BY722">
            <v>0</v>
          </cell>
          <cell r="BZ722">
            <v>-1.1299999999891952E-3</v>
          </cell>
          <cell r="CA722">
            <v>0</v>
          </cell>
          <cell r="CB722">
            <v>0</v>
          </cell>
          <cell r="CC722">
            <v>0</v>
          </cell>
          <cell r="CD722">
            <v>0</v>
          </cell>
          <cell r="CE722">
            <v>-13.696840000000066</v>
          </cell>
          <cell r="CF722">
            <v>0</v>
          </cell>
          <cell r="CG722">
            <v>0.85269999999999868</v>
          </cell>
          <cell r="CH722">
            <v>0</v>
          </cell>
          <cell r="CI722">
            <v>0</v>
          </cell>
          <cell r="CJ722">
            <v>-14.548990000000003</v>
          </cell>
          <cell r="CK722">
            <v>0</v>
          </cell>
          <cell r="CL722">
            <v>0</v>
          </cell>
          <cell r="CM722">
            <v>0</v>
          </cell>
          <cell r="CN722">
            <v>-5.5000000000404725E-4</v>
          </cell>
          <cell r="CO722">
            <v>0</v>
          </cell>
          <cell r="CP722">
            <v>0</v>
          </cell>
          <cell r="CQ722">
            <v>0</v>
          </cell>
          <cell r="CR722">
            <v>39.754137400000218</v>
          </cell>
          <cell r="CS722">
            <v>0</v>
          </cell>
          <cell r="CT722">
            <v>27.449799999999982</v>
          </cell>
          <cell r="CU722">
            <v>1.2599700000000098</v>
          </cell>
          <cell r="CV722">
            <v>11.039990000000003</v>
          </cell>
          <cell r="CW722">
            <v>0</v>
          </cell>
          <cell r="CX722">
            <v>4.3773999999996427E-3</v>
          </cell>
          <cell r="CY722">
            <v>0</v>
          </cell>
          <cell r="CZ722">
            <v>0</v>
          </cell>
          <cell r="DA722">
            <v>0</v>
          </cell>
          <cell r="DB722">
            <v>0</v>
          </cell>
          <cell r="DC722">
            <v>0</v>
          </cell>
          <cell r="DD722">
            <v>0</v>
          </cell>
          <cell r="DE722">
            <v>0</v>
          </cell>
          <cell r="DF722">
            <v>0</v>
          </cell>
          <cell r="DG722">
            <v>0</v>
          </cell>
          <cell r="DH722">
            <v>0</v>
          </cell>
          <cell r="DI722">
            <v>0</v>
          </cell>
          <cell r="DJ722">
            <v>0</v>
          </cell>
          <cell r="DK722">
            <v>0</v>
          </cell>
          <cell r="DL722">
            <v>0</v>
          </cell>
          <cell r="DM722">
            <v>0</v>
          </cell>
          <cell r="DN722">
            <v>0</v>
          </cell>
          <cell r="DO722">
            <v>0</v>
          </cell>
          <cell r="DP722">
            <v>0</v>
          </cell>
          <cell r="DQ722">
            <v>0</v>
          </cell>
          <cell r="DR722">
            <v>0</v>
          </cell>
          <cell r="DS722">
            <v>0</v>
          </cell>
          <cell r="DT722">
            <v>0</v>
          </cell>
          <cell r="DU722">
            <v>0</v>
          </cell>
          <cell r="DV722">
            <v>0</v>
          </cell>
          <cell r="DW722">
            <v>0</v>
          </cell>
          <cell r="DX722">
            <v>0</v>
          </cell>
          <cell r="DY722">
            <v>0</v>
          </cell>
          <cell r="DZ722">
            <v>0</v>
          </cell>
          <cell r="EA722">
            <v>0</v>
          </cell>
          <cell r="EB722">
            <v>0</v>
          </cell>
          <cell r="EC722">
            <v>0</v>
          </cell>
          <cell r="ED722">
            <v>0</v>
          </cell>
        </row>
        <row r="724">
          <cell r="F724">
            <v>0</v>
          </cell>
          <cell r="G724">
            <v>0</v>
          </cell>
          <cell r="H724">
            <v>-8.8386500000000296</v>
          </cell>
          <cell r="I724">
            <v>-8.567756799999998</v>
          </cell>
          <cell r="J724">
            <v>0</v>
          </cell>
          <cell r="K724">
            <v>0</v>
          </cell>
          <cell r="L724">
            <v>-6.995254999999986</v>
          </cell>
          <cell r="M724">
            <v>-9.4817099999999925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R724">
            <v>-61.50463899999977</v>
          </cell>
          <cell r="S724">
            <v>0</v>
          </cell>
          <cell r="T724">
            <v>7.1759999999983393E-2</v>
          </cell>
          <cell r="U724">
            <v>0</v>
          </cell>
          <cell r="V724">
            <v>-25.259399999999914</v>
          </cell>
          <cell r="W724">
            <v>0</v>
          </cell>
          <cell r="X724">
            <v>-4.6977999999999724</v>
          </cell>
          <cell r="Y724">
            <v>-24.543730000000096</v>
          </cell>
          <cell r="Z724">
            <v>-7.0754689999999982</v>
          </cell>
          <cell r="AA724">
            <v>0</v>
          </cell>
          <cell r="AB724">
            <v>0</v>
          </cell>
          <cell r="AC724">
            <v>0</v>
          </cell>
          <cell r="AD724">
            <v>0</v>
          </cell>
          <cell r="AE724">
            <v>-152.7092700000012</v>
          </cell>
          <cell r="AF724">
            <v>0</v>
          </cell>
          <cell r="AG724">
            <v>4.4401300000000106</v>
          </cell>
          <cell r="AH724">
            <v>-6.9481000000000108</v>
          </cell>
          <cell r="AI724">
            <v>-9.7314000000001215</v>
          </cell>
          <cell r="AJ724">
            <v>0</v>
          </cell>
          <cell r="AK724">
            <v>0</v>
          </cell>
          <cell r="AL724">
            <v>-75.98165999999992</v>
          </cell>
          <cell r="AM724">
            <v>-64.488240000000133</v>
          </cell>
          <cell r="AN724">
            <v>0</v>
          </cell>
          <cell r="AO724">
            <v>0</v>
          </cell>
          <cell r="AP724">
            <v>0</v>
          </cell>
          <cell r="AQ724">
            <v>0</v>
          </cell>
          <cell r="AR724">
            <v>-145.91783000000032</v>
          </cell>
          <cell r="AS724">
            <v>0</v>
          </cell>
          <cell r="AT724">
            <v>4.4401599999999917</v>
          </cell>
          <cell r="AU724">
            <v>-10.156999999999925</v>
          </cell>
          <cell r="AV724">
            <v>-23.982719999999972</v>
          </cell>
          <cell r="AW724">
            <v>0</v>
          </cell>
          <cell r="AX724">
            <v>-16.967440000000011</v>
          </cell>
          <cell r="AY724">
            <v>-70.839669999999842</v>
          </cell>
          <cell r="AZ724">
            <v>-28.411160000000109</v>
          </cell>
          <cell r="BA724">
            <v>0</v>
          </cell>
          <cell r="BB724">
            <v>0</v>
          </cell>
          <cell r="BC724">
            <v>0</v>
          </cell>
          <cell r="BD724">
            <v>0</v>
          </cell>
          <cell r="BE724">
            <v>-184.57196999999906</v>
          </cell>
          <cell r="BF724">
            <v>0</v>
          </cell>
          <cell r="BG724">
            <v>0</v>
          </cell>
          <cell r="BH724">
            <v>-12.882979999999975</v>
          </cell>
          <cell r="BI724">
            <v>-40.609939999999824</v>
          </cell>
          <cell r="BJ724">
            <v>0</v>
          </cell>
          <cell r="BK724">
            <v>-4.7658800000000383</v>
          </cell>
          <cell r="BL724">
            <v>-76.63406999999961</v>
          </cell>
          <cell r="BM724">
            <v>-49.679099999999835</v>
          </cell>
          <cell r="BN724">
            <v>0</v>
          </cell>
          <cell r="BO724">
            <v>0</v>
          </cell>
          <cell r="BP724">
            <v>0</v>
          </cell>
          <cell r="BQ724">
            <v>0</v>
          </cell>
          <cell r="BR724">
            <v>-299.98327699999936</v>
          </cell>
          <cell r="BS724">
            <v>0</v>
          </cell>
          <cell r="BT724">
            <v>-3.6910070000000132</v>
          </cell>
          <cell r="BU724">
            <v>-36.027109999999993</v>
          </cell>
          <cell r="BV724">
            <v>-4.5042000000000826</v>
          </cell>
          <cell r="BW724">
            <v>-14.14725999999996</v>
          </cell>
          <cell r="BX724">
            <v>-14.19204000000002</v>
          </cell>
          <cell r="BY724">
            <v>-103.15260000000035</v>
          </cell>
          <cell r="BZ724">
            <v>-113.12672999999995</v>
          </cell>
          <cell r="CA724">
            <v>-11.142330000000015</v>
          </cell>
          <cell r="CB724">
            <v>0</v>
          </cell>
          <cell r="CC724">
            <v>0</v>
          </cell>
          <cell r="CD724">
            <v>0</v>
          </cell>
          <cell r="CE724">
            <v>-494.33314999999857</v>
          </cell>
          <cell r="CF724">
            <v>0</v>
          </cell>
          <cell r="CG724">
            <v>0.87968000000000757</v>
          </cell>
          <cell r="CH724">
            <v>-69.235869999999977</v>
          </cell>
          <cell r="CI724">
            <v>-100.94010000000162</v>
          </cell>
          <cell r="CJ724">
            <v>-140.40358999999989</v>
          </cell>
          <cell r="CK724">
            <v>-13.749389999999948</v>
          </cell>
          <cell r="CL724">
            <v>-100.22796999999991</v>
          </cell>
          <cell r="CM724">
            <v>-64.350000000000364</v>
          </cell>
          <cell r="CN724">
            <v>-5.5000000000404725E-4</v>
          </cell>
          <cell r="CO724">
            <v>-6.4503199999999907</v>
          </cell>
          <cell r="CP724">
            <v>0</v>
          </cell>
          <cell r="CQ724">
            <v>0.14496000000002596</v>
          </cell>
          <cell r="CR724">
            <v>-334.16030259999388</v>
          </cell>
          <cell r="CS724">
            <v>2.9993000000004031</v>
          </cell>
          <cell r="CT724">
            <v>19.061500000001615</v>
          </cell>
          <cell r="CU724">
            <v>-57.2235299999993</v>
          </cell>
          <cell r="CV724">
            <v>-31.478309999998601</v>
          </cell>
          <cell r="CW724">
            <v>-79.342799999998533</v>
          </cell>
          <cell r="CX724">
            <v>-22.838072599999805</v>
          </cell>
          <cell r="CY724">
            <v>-108.56349999999929</v>
          </cell>
          <cell r="CZ724">
            <v>-78.67200000000048</v>
          </cell>
          <cell r="DA724">
            <v>-21.824579999999969</v>
          </cell>
          <cell r="DB724">
            <v>-7.1871999999999616</v>
          </cell>
          <cell r="DC724">
            <v>35.417349999999715</v>
          </cell>
          <cell r="DD724">
            <v>15.491539999999986</v>
          </cell>
          <cell r="DE724">
            <v>0</v>
          </cell>
          <cell r="DF724">
            <v>0</v>
          </cell>
          <cell r="DG724">
            <v>0</v>
          </cell>
          <cell r="DH724">
            <v>0</v>
          </cell>
          <cell r="DI724">
            <v>0</v>
          </cell>
          <cell r="DJ724">
            <v>0</v>
          </cell>
          <cell r="DK724">
            <v>0</v>
          </cell>
          <cell r="DL724">
            <v>0</v>
          </cell>
          <cell r="DM724">
            <v>0</v>
          </cell>
          <cell r="DN724">
            <v>0</v>
          </cell>
          <cell r="DO724">
            <v>0</v>
          </cell>
          <cell r="DP724">
            <v>0</v>
          </cell>
          <cell r="DQ724">
            <v>0</v>
          </cell>
          <cell r="DR724">
            <v>0</v>
          </cell>
          <cell r="DS724">
            <v>0</v>
          </cell>
          <cell r="DT724">
            <v>0</v>
          </cell>
          <cell r="DU724">
            <v>0</v>
          </cell>
          <cell r="DV724">
            <v>0</v>
          </cell>
          <cell r="DW724">
            <v>0</v>
          </cell>
          <cell r="DX724">
            <v>0</v>
          </cell>
          <cell r="DY724">
            <v>0</v>
          </cell>
          <cell r="DZ724">
            <v>0</v>
          </cell>
          <cell r="EA724">
            <v>0</v>
          </cell>
          <cell r="EB724">
            <v>0</v>
          </cell>
          <cell r="EC724">
            <v>0</v>
          </cell>
          <cell r="ED724">
            <v>0</v>
          </cell>
        </row>
        <row r="725">
          <cell r="F725" t="str">
            <v>=</v>
          </cell>
          <cell r="G725" t="str">
            <v>=</v>
          </cell>
          <cell r="H725" t="str">
            <v>=</v>
          </cell>
          <cell r="I725" t="str">
            <v>=</v>
          </cell>
          <cell r="J725" t="str">
            <v>=</v>
          </cell>
          <cell r="K725" t="str">
            <v>=</v>
          </cell>
          <cell r="L725" t="str">
            <v>=</v>
          </cell>
          <cell r="M725" t="str">
            <v>=</v>
          </cell>
          <cell r="N725" t="str">
            <v>=</v>
          </cell>
          <cell r="O725" t="str">
            <v>=</v>
          </cell>
          <cell r="P725" t="str">
            <v>=</v>
          </cell>
          <cell r="Q725" t="str">
            <v>=</v>
          </cell>
          <cell r="R725" t="str">
            <v>=</v>
          </cell>
          <cell r="S725" t="str">
            <v>=</v>
          </cell>
          <cell r="T725" t="str">
            <v>=</v>
          </cell>
          <cell r="U725" t="str">
            <v>=</v>
          </cell>
          <cell r="V725" t="str">
            <v>=</v>
          </cell>
          <cell r="W725" t="str">
            <v>=</v>
          </cell>
          <cell r="X725" t="str">
            <v>=</v>
          </cell>
          <cell r="Y725" t="str">
            <v>=</v>
          </cell>
          <cell r="Z725" t="str">
            <v>=</v>
          </cell>
          <cell r="AA725" t="str">
            <v>=</v>
          </cell>
          <cell r="AB725" t="str">
            <v>=</v>
          </cell>
          <cell r="AC725" t="str">
            <v>=</v>
          </cell>
          <cell r="AD725" t="str">
            <v>=</v>
          </cell>
          <cell r="AE725" t="str">
            <v>=</v>
          </cell>
          <cell r="AF725" t="str">
            <v>=</v>
          </cell>
          <cell r="AG725" t="str">
            <v>=</v>
          </cell>
          <cell r="AH725" t="str">
            <v>=</v>
          </cell>
          <cell r="AI725" t="str">
            <v>=</v>
          </cell>
          <cell r="AJ725" t="str">
            <v>=</v>
          </cell>
          <cell r="AK725" t="str">
            <v>=</v>
          </cell>
          <cell r="AL725" t="str">
            <v>=</v>
          </cell>
          <cell r="AM725" t="str">
            <v>=</v>
          </cell>
          <cell r="AN725" t="str">
            <v>=</v>
          </cell>
          <cell r="AO725" t="str">
            <v>=</v>
          </cell>
          <cell r="AP725" t="str">
            <v>=</v>
          </cell>
          <cell r="AQ725" t="str">
            <v>=</v>
          </cell>
          <cell r="AR725" t="str">
            <v>=</v>
          </cell>
          <cell r="AS725" t="str">
            <v>=</v>
          </cell>
          <cell r="AT725" t="str">
            <v>=</v>
          </cell>
          <cell r="AU725" t="str">
            <v>=</v>
          </cell>
          <cell r="AV725" t="str">
            <v>=</v>
          </cell>
          <cell r="AW725" t="str">
            <v>=</v>
          </cell>
          <cell r="AX725" t="str">
            <v>=</v>
          </cell>
          <cell r="AY725" t="str">
            <v>=</v>
          </cell>
          <cell r="AZ725" t="str">
            <v>=</v>
          </cell>
          <cell r="BA725" t="str">
            <v>=</v>
          </cell>
          <cell r="BB725" t="str">
            <v>=</v>
          </cell>
          <cell r="BC725" t="str">
            <v>=</v>
          </cell>
          <cell r="BD725" t="str">
            <v>=</v>
          </cell>
          <cell r="BE725" t="str">
            <v>=</v>
          </cell>
          <cell r="BF725" t="str">
            <v>=</v>
          </cell>
          <cell r="BG725" t="str">
            <v>=</v>
          </cell>
          <cell r="BH725" t="str">
            <v>=</v>
          </cell>
          <cell r="BI725" t="str">
            <v>=</v>
          </cell>
          <cell r="BJ725" t="str">
            <v>=</v>
          </cell>
          <cell r="BK725" t="str">
            <v>=</v>
          </cell>
          <cell r="BL725" t="str">
            <v>=</v>
          </cell>
          <cell r="BM725" t="str">
            <v>=</v>
          </cell>
          <cell r="BN725" t="str">
            <v>=</v>
          </cell>
          <cell r="BO725" t="str">
            <v>=</v>
          </cell>
          <cell r="BP725" t="str">
            <v>=</v>
          </cell>
          <cell r="BQ725" t="str">
            <v>=</v>
          </cell>
          <cell r="BR725" t="str">
            <v>=</v>
          </cell>
          <cell r="BS725" t="str">
            <v>=</v>
          </cell>
          <cell r="BT725" t="str">
            <v>=</v>
          </cell>
          <cell r="BU725" t="str">
            <v>=</v>
          </cell>
          <cell r="BV725" t="str">
            <v>=</v>
          </cell>
          <cell r="BW725" t="str">
            <v>=</v>
          </cell>
          <cell r="BX725" t="str">
            <v>=</v>
          </cell>
          <cell r="BY725" t="str">
            <v>=</v>
          </cell>
          <cell r="BZ725" t="str">
            <v>=</v>
          </cell>
          <cell r="CA725" t="str">
            <v>=</v>
          </cell>
          <cell r="CB725" t="str">
            <v>=</v>
          </cell>
          <cell r="CC725" t="str">
            <v>=</v>
          </cell>
          <cell r="CD725" t="str">
            <v>=</v>
          </cell>
          <cell r="CE725" t="str">
            <v>=</v>
          </cell>
          <cell r="CF725" t="str">
            <v>=</v>
          </cell>
          <cell r="CG725" t="str">
            <v>=</v>
          </cell>
          <cell r="CH725" t="str">
            <v>=</v>
          </cell>
          <cell r="CI725" t="str">
            <v>=</v>
          </cell>
          <cell r="CJ725" t="str">
            <v>=</v>
          </cell>
          <cell r="CK725" t="str">
            <v>=</v>
          </cell>
          <cell r="CL725" t="str">
            <v>=</v>
          </cell>
          <cell r="CM725" t="str">
            <v>=</v>
          </cell>
          <cell r="CN725" t="str">
            <v>=</v>
          </cell>
          <cell r="CO725" t="str">
            <v>=</v>
          </cell>
          <cell r="CP725" t="str">
            <v>=</v>
          </cell>
          <cell r="CQ725" t="str">
            <v>=</v>
          </cell>
          <cell r="CR725" t="str">
            <v>=</v>
          </cell>
          <cell r="CS725" t="str">
            <v>=</v>
          </cell>
          <cell r="CT725" t="str">
            <v>=</v>
          </cell>
          <cell r="CU725" t="str">
            <v>=</v>
          </cell>
          <cell r="CV725" t="str">
            <v>=</v>
          </cell>
          <cell r="CW725" t="str">
            <v>=</v>
          </cell>
          <cell r="CX725" t="str">
            <v>=</v>
          </cell>
          <cell r="CY725" t="str">
            <v>=</v>
          </cell>
          <cell r="CZ725" t="str">
            <v>=</v>
          </cell>
          <cell r="DA725" t="str">
            <v>=</v>
          </cell>
          <cell r="DB725" t="str">
            <v>=</v>
          </cell>
          <cell r="DC725" t="str">
            <v>=</v>
          </cell>
          <cell r="DD725" t="str">
            <v>=</v>
          </cell>
          <cell r="DE725" t="str">
            <v>=</v>
          </cell>
          <cell r="DF725" t="str">
            <v>=</v>
          </cell>
          <cell r="DG725" t="str">
            <v>=</v>
          </cell>
          <cell r="DH725" t="str">
            <v>=</v>
          </cell>
          <cell r="DI725" t="str">
            <v>=</v>
          </cell>
          <cell r="DJ725" t="str">
            <v>=</v>
          </cell>
          <cell r="DK725" t="str">
            <v>=</v>
          </cell>
          <cell r="DL725" t="str">
            <v>=</v>
          </cell>
          <cell r="DM725" t="str">
            <v>=</v>
          </cell>
          <cell r="DN725" t="str">
            <v>=</v>
          </cell>
          <cell r="DO725" t="str">
            <v>=</v>
          </cell>
          <cell r="DP725" t="str">
            <v>=</v>
          </cell>
          <cell r="DQ725" t="str">
            <v>=</v>
          </cell>
          <cell r="DR725" t="str">
            <v>=</v>
          </cell>
          <cell r="DS725" t="str">
            <v>=</v>
          </cell>
          <cell r="DT725" t="str">
            <v>=</v>
          </cell>
          <cell r="DU725" t="str">
            <v>=</v>
          </cell>
          <cell r="DV725" t="str">
            <v>=</v>
          </cell>
          <cell r="DW725" t="str">
            <v>=</v>
          </cell>
          <cell r="DX725" t="str">
            <v>=</v>
          </cell>
          <cell r="DY725" t="str">
            <v>=</v>
          </cell>
          <cell r="DZ725" t="str">
            <v>=</v>
          </cell>
          <cell r="EA725" t="str">
            <v>=</v>
          </cell>
          <cell r="EB725" t="str">
            <v>=</v>
          </cell>
          <cell r="EC725" t="str">
            <v>=</v>
          </cell>
          <cell r="ED725" t="str">
            <v>=</v>
          </cell>
        </row>
        <row r="726">
          <cell r="F726">
            <v>-3.9888615468516946</v>
          </cell>
          <cell r="G726">
            <v>67.664192229509354</v>
          </cell>
          <cell r="H726">
            <v>187.92383884638548</v>
          </cell>
          <cell r="I726">
            <v>13.617512545548379</v>
          </cell>
          <cell r="J726">
            <v>88.491379279643297</v>
          </cell>
          <cell r="K726">
            <v>162.47591152694076</v>
          </cell>
          <cell r="L726">
            <v>755.62814743816853</v>
          </cell>
          <cell r="M726">
            <v>105.69009878486395</v>
          </cell>
          <cell r="N726">
            <v>231.01077593490481</v>
          </cell>
          <cell r="O726">
            <v>154.59073484223336</v>
          </cell>
          <cell r="P726">
            <v>391.11688844673336</v>
          </cell>
          <cell r="Q726">
            <v>201.61650913115591</v>
          </cell>
          <cell r="R726">
            <v>2949.5504754185677</v>
          </cell>
          <cell r="S726">
            <v>182.31604847311974</v>
          </cell>
          <cell r="T726">
            <v>124.05252220388502</v>
          </cell>
          <cell r="U726">
            <v>147.16772494930774</v>
          </cell>
          <cell r="V726">
            <v>224.27734288573265</v>
          </cell>
          <cell r="W726">
            <v>116.62685116473585</v>
          </cell>
          <cell r="X726">
            <v>142.27039160393178</v>
          </cell>
          <cell r="Y726">
            <v>887.60477318800986</v>
          </cell>
          <cell r="Z726">
            <v>312.60232380405068</v>
          </cell>
          <cell r="AA726">
            <v>123.29698855057359</v>
          </cell>
          <cell r="AB726">
            <v>201.50356704555452</v>
          </cell>
          <cell r="AC726">
            <v>104.69046360161155</v>
          </cell>
          <cell r="AD726">
            <v>383.1414779573679</v>
          </cell>
          <cell r="AE726">
            <v>2888.5205874890089</v>
          </cell>
          <cell r="AF726">
            <v>85.949137284420431</v>
          </cell>
          <cell r="AG726">
            <v>90.744258187711239</v>
          </cell>
          <cell r="AH726">
            <v>255.63120061252266</v>
          </cell>
          <cell r="AI726">
            <v>164.03546604141593</v>
          </cell>
          <cell r="AJ726">
            <v>75.694873832166195</v>
          </cell>
          <cell r="AK726">
            <v>244.67925210762769</v>
          </cell>
          <cell r="AL726">
            <v>869.12201374489814</v>
          </cell>
          <cell r="AM726">
            <v>440.48199975397438</v>
          </cell>
          <cell r="AN726">
            <v>205.25283877644688</v>
          </cell>
          <cell r="AO726">
            <v>221.01076025888324</v>
          </cell>
          <cell r="AP726">
            <v>67.584588497877121</v>
          </cell>
          <cell r="AQ726">
            <v>168.33419839013368</v>
          </cell>
          <cell r="AR726">
            <v>2786.2980510592461</v>
          </cell>
          <cell r="AS726">
            <v>100.28205853328109</v>
          </cell>
          <cell r="AT726">
            <v>153.68319664057344</v>
          </cell>
          <cell r="AU726">
            <v>248.50912897754461</v>
          </cell>
          <cell r="AV726">
            <v>164.23421165440232</v>
          </cell>
          <cell r="AW726">
            <v>130.08762967307121</v>
          </cell>
          <cell r="AX726">
            <v>127.06813853047788</v>
          </cell>
          <cell r="AY726">
            <v>612.30918615683913</v>
          </cell>
          <cell r="AZ726">
            <v>503.80865658447146</v>
          </cell>
          <cell r="BA726">
            <v>313.26405694428831</v>
          </cell>
          <cell r="BB726">
            <v>189.91730014793575</v>
          </cell>
          <cell r="BC726">
            <v>-33.683210962451994</v>
          </cell>
          <cell r="BD726">
            <v>276.8176981722936</v>
          </cell>
          <cell r="BE726">
            <v>3025.4044263809919</v>
          </cell>
          <cell r="BF726">
            <v>120.93274513538927</v>
          </cell>
          <cell r="BG726">
            <v>193.86151760164648</v>
          </cell>
          <cell r="BH726">
            <v>182.45240977779031</v>
          </cell>
          <cell r="BI726">
            <v>150.8022952452302</v>
          </cell>
          <cell r="BJ726">
            <v>163.77944441605359</v>
          </cell>
          <cell r="BK726">
            <v>85.0916055329144</v>
          </cell>
          <cell r="BL726">
            <v>906.98603276908398</v>
          </cell>
          <cell r="BM726">
            <v>366.65341004449874</v>
          </cell>
          <cell r="BN726">
            <v>428.36667729448527</v>
          </cell>
          <cell r="BO726">
            <v>270.01214356347919</v>
          </cell>
          <cell r="BP726">
            <v>76.178458297625184</v>
          </cell>
          <cell r="BQ726">
            <v>80.287686720490456</v>
          </cell>
          <cell r="BR726">
            <v>3442.1857353448868</v>
          </cell>
          <cell r="BS726">
            <v>554.85924799274653</v>
          </cell>
          <cell r="BT726">
            <v>206.29048764333129</v>
          </cell>
          <cell r="BU726">
            <v>315.44984465744346</v>
          </cell>
          <cell r="BV726">
            <v>323.84005416743457</v>
          </cell>
          <cell r="BW726">
            <v>91.499423700384796</v>
          </cell>
          <cell r="BX726">
            <v>101.07777226250619</v>
          </cell>
          <cell r="BY726">
            <v>504.62205822858959</v>
          </cell>
          <cell r="BZ726">
            <v>94.682974182069302</v>
          </cell>
          <cell r="CA726">
            <v>369.2033253647387</v>
          </cell>
          <cell r="CB726">
            <v>392.93753271270543</v>
          </cell>
          <cell r="CC726">
            <v>162.80061912816018</v>
          </cell>
          <cell r="CD726">
            <v>324.92239531222731</v>
          </cell>
          <cell r="CE726">
            <v>4440.4606557935476</v>
          </cell>
          <cell r="CF726">
            <v>519.00030331499875</v>
          </cell>
          <cell r="CG726">
            <v>237.42207636125386</v>
          </cell>
          <cell r="CH726">
            <v>417.12234833836555</v>
          </cell>
          <cell r="CI726">
            <v>124.37727216538042</v>
          </cell>
          <cell r="CJ726">
            <v>96.387688429094851</v>
          </cell>
          <cell r="CK726">
            <v>232.63277409318835</v>
          </cell>
          <cell r="CL726">
            <v>585.16075968183577</v>
          </cell>
          <cell r="CM726">
            <v>546.10920022334903</v>
          </cell>
          <cell r="CN726">
            <v>449.27197818271816</v>
          </cell>
          <cell r="CO726">
            <v>549.59505692496896</v>
          </cell>
          <cell r="CP726">
            <v>95.886831356212497</v>
          </cell>
          <cell r="CQ726">
            <v>587.49436672125012</v>
          </cell>
          <cell r="CR726">
            <v>2660.6432319581509</v>
          </cell>
          <cell r="CS726">
            <v>664.19792178459466</v>
          </cell>
          <cell r="CT726">
            <v>95.699992860667408</v>
          </cell>
          <cell r="CU726">
            <v>113.31372207868844</v>
          </cell>
          <cell r="CV726">
            <v>203.29483650717884</v>
          </cell>
          <cell r="CW726">
            <v>70.369757524691522</v>
          </cell>
          <cell r="CX726">
            <v>11.302365740761161</v>
          </cell>
          <cell r="CY726">
            <v>571.64507901389152</v>
          </cell>
          <cell r="CZ726">
            <v>226.57140217535198</v>
          </cell>
          <cell r="DA726">
            <v>200.47939609363675</v>
          </cell>
          <cell r="DB726">
            <v>191.92836385872215</v>
          </cell>
          <cell r="DC726">
            <v>151.46585617773235</v>
          </cell>
          <cell r="DD726">
            <v>160.37453815154731</v>
          </cell>
          <cell r="DE726">
            <v>0</v>
          </cell>
          <cell r="DF726">
            <v>0</v>
          </cell>
          <cell r="DG726">
            <v>0</v>
          </cell>
          <cell r="DH726">
            <v>0</v>
          </cell>
          <cell r="DI726">
            <v>0</v>
          </cell>
          <cell r="DJ726">
            <v>0</v>
          </cell>
          <cell r="DK726">
            <v>0</v>
          </cell>
          <cell r="DL726">
            <v>0</v>
          </cell>
          <cell r="DM726">
            <v>0</v>
          </cell>
          <cell r="DN726">
            <v>0</v>
          </cell>
          <cell r="DO726">
            <v>0</v>
          </cell>
          <cell r="DP726">
            <v>0</v>
          </cell>
          <cell r="DQ726">
            <v>0</v>
          </cell>
          <cell r="DR726">
            <v>0</v>
          </cell>
          <cell r="DS726">
            <v>0</v>
          </cell>
          <cell r="DT726">
            <v>0</v>
          </cell>
          <cell r="DU726">
            <v>0</v>
          </cell>
          <cell r="DV726">
            <v>0</v>
          </cell>
          <cell r="DW726">
            <v>0</v>
          </cell>
          <cell r="DX726">
            <v>0</v>
          </cell>
          <cell r="DY726">
            <v>0</v>
          </cell>
          <cell r="DZ726">
            <v>0</v>
          </cell>
          <cell r="EA726">
            <v>0</v>
          </cell>
          <cell r="EB726">
            <v>0</v>
          </cell>
          <cell r="EC726">
            <v>0</v>
          </cell>
          <cell r="ED726">
            <v>0</v>
          </cell>
        </row>
        <row r="727">
          <cell r="F727" t="str">
            <v>=</v>
          </cell>
          <cell r="G727" t="str">
            <v>=</v>
          </cell>
          <cell r="H727" t="str">
            <v>=</v>
          </cell>
          <cell r="I727" t="str">
            <v>=</v>
          </cell>
          <cell r="J727" t="str">
            <v>=</v>
          </cell>
          <cell r="K727" t="str">
            <v>=</v>
          </cell>
          <cell r="L727" t="str">
            <v>=</v>
          </cell>
          <cell r="M727" t="str">
            <v>=</v>
          </cell>
          <cell r="N727" t="str">
            <v>=</v>
          </cell>
          <cell r="O727" t="str">
            <v>=</v>
          </cell>
          <cell r="P727" t="str">
            <v>=</v>
          </cell>
          <cell r="Q727" t="str">
            <v>=</v>
          </cell>
          <cell r="R727" t="str">
            <v>=</v>
          </cell>
          <cell r="S727" t="str">
            <v>=</v>
          </cell>
          <cell r="T727" t="str">
            <v>=</v>
          </cell>
          <cell r="U727" t="str">
            <v>=</v>
          </cell>
          <cell r="V727" t="str">
            <v>=</v>
          </cell>
          <cell r="W727" t="str">
            <v>=</v>
          </cell>
          <cell r="X727" t="str">
            <v>=</v>
          </cell>
          <cell r="Y727" t="str">
            <v>=</v>
          </cell>
          <cell r="Z727" t="str">
            <v>=</v>
          </cell>
          <cell r="AA727" t="str">
            <v>=</v>
          </cell>
          <cell r="AB727" t="str">
            <v>=</v>
          </cell>
          <cell r="AC727" t="str">
            <v>=</v>
          </cell>
          <cell r="AD727" t="str">
            <v>=</v>
          </cell>
          <cell r="AE727" t="str">
            <v>=</v>
          </cell>
          <cell r="AF727" t="str">
            <v>=</v>
          </cell>
          <cell r="AG727" t="str">
            <v>=</v>
          </cell>
          <cell r="AH727" t="str">
            <v>=</v>
          </cell>
          <cell r="AI727" t="str">
            <v>=</v>
          </cell>
          <cell r="AJ727" t="str">
            <v>=</v>
          </cell>
          <cell r="AK727" t="str">
            <v>=</v>
          </cell>
          <cell r="AL727" t="str">
            <v>=</v>
          </cell>
          <cell r="AM727" t="str">
            <v>=</v>
          </cell>
          <cell r="AN727" t="str">
            <v>=</v>
          </cell>
          <cell r="AO727" t="str">
            <v>=</v>
          </cell>
          <cell r="AP727" t="str">
            <v>=</v>
          </cell>
          <cell r="AQ727" t="str">
            <v>=</v>
          </cell>
          <cell r="AR727" t="str">
            <v>=</v>
          </cell>
          <cell r="AS727" t="str">
            <v>=</v>
          </cell>
          <cell r="AT727" t="str">
            <v>=</v>
          </cell>
          <cell r="AU727" t="str">
            <v>=</v>
          </cell>
          <cell r="AV727" t="str">
            <v>=</v>
          </cell>
          <cell r="AW727" t="str">
            <v>=</v>
          </cell>
          <cell r="AX727" t="str">
            <v>=</v>
          </cell>
          <cell r="AY727" t="str">
            <v>=</v>
          </cell>
          <cell r="AZ727" t="str">
            <v>=</v>
          </cell>
          <cell r="BA727" t="str">
            <v>=</v>
          </cell>
          <cell r="BB727" t="str">
            <v>=</v>
          </cell>
          <cell r="BC727" t="str">
            <v>=</v>
          </cell>
          <cell r="BD727" t="str">
            <v>=</v>
          </cell>
          <cell r="BE727" t="str">
            <v>=</v>
          </cell>
          <cell r="BF727" t="str">
            <v>=</v>
          </cell>
          <cell r="BG727" t="str">
            <v>=</v>
          </cell>
          <cell r="BH727" t="str">
            <v>=</v>
          </cell>
          <cell r="BI727" t="str">
            <v>=</v>
          </cell>
          <cell r="BJ727" t="str">
            <v>=</v>
          </cell>
          <cell r="BK727" t="str">
            <v>=</v>
          </cell>
          <cell r="BL727" t="str">
            <v>=</v>
          </cell>
          <cell r="BM727" t="str">
            <v>=</v>
          </cell>
          <cell r="BN727" t="str">
            <v>=</v>
          </cell>
          <cell r="BO727" t="str">
            <v>=</v>
          </cell>
          <cell r="BP727" t="str">
            <v>=</v>
          </cell>
          <cell r="BQ727" t="str">
            <v>=</v>
          </cell>
          <cell r="BR727" t="str">
            <v>=</v>
          </cell>
          <cell r="BS727" t="str">
            <v>=</v>
          </cell>
          <cell r="BT727" t="str">
            <v>=</v>
          </cell>
          <cell r="BU727" t="str">
            <v>=</v>
          </cell>
          <cell r="BV727" t="str">
            <v>=</v>
          </cell>
          <cell r="BW727" t="str">
            <v>=</v>
          </cell>
          <cell r="BX727" t="str">
            <v>=</v>
          </cell>
          <cell r="BY727" t="str">
            <v>=</v>
          </cell>
          <cell r="BZ727" t="str">
            <v>=</v>
          </cell>
          <cell r="CA727" t="str">
            <v>=</v>
          </cell>
          <cell r="CB727" t="str">
            <v>=</v>
          </cell>
          <cell r="CC727" t="str">
            <v>=</v>
          </cell>
          <cell r="CD727" t="str">
            <v>=</v>
          </cell>
          <cell r="CE727" t="str">
            <v>=</v>
          </cell>
          <cell r="CF727" t="str">
            <v>=</v>
          </cell>
          <cell r="CG727" t="str">
            <v>=</v>
          </cell>
          <cell r="CH727" t="str">
            <v>=</v>
          </cell>
          <cell r="CI727" t="str">
            <v>=</v>
          </cell>
          <cell r="CJ727" t="str">
            <v>=</v>
          </cell>
          <cell r="CK727" t="str">
            <v>=</v>
          </cell>
          <cell r="CL727" t="str">
            <v>=</v>
          </cell>
          <cell r="CM727" t="str">
            <v>=</v>
          </cell>
          <cell r="CN727" t="str">
            <v>=</v>
          </cell>
          <cell r="CO727" t="str">
            <v>=</v>
          </cell>
          <cell r="CP727" t="str">
            <v>=</v>
          </cell>
          <cell r="CQ727" t="str">
            <v>=</v>
          </cell>
          <cell r="CR727" t="str">
            <v>=</v>
          </cell>
          <cell r="CS727" t="str">
            <v>=</v>
          </cell>
          <cell r="CT727" t="str">
            <v>=</v>
          </cell>
          <cell r="CU727" t="str">
            <v>=</v>
          </cell>
          <cell r="CV727" t="str">
            <v>=</v>
          </cell>
          <cell r="CW727" t="str">
            <v>=</v>
          </cell>
          <cell r="CX727" t="str">
            <v>=</v>
          </cell>
          <cell r="CY727" t="str">
            <v>=</v>
          </cell>
          <cell r="CZ727" t="str">
            <v>=</v>
          </cell>
          <cell r="DA727" t="str">
            <v>=</v>
          </cell>
          <cell r="DB727" t="str">
            <v>=</v>
          </cell>
          <cell r="DC727" t="str">
            <v>=</v>
          </cell>
          <cell r="DD727" t="str">
            <v>=</v>
          </cell>
          <cell r="DE727" t="str">
            <v>=</v>
          </cell>
          <cell r="DF727" t="str">
            <v>=</v>
          </cell>
          <cell r="DG727" t="str">
            <v>=</v>
          </cell>
          <cell r="DH727" t="str">
            <v>=</v>
          </cell>
          <cell r="DI727" t="str">
            <v>=</v>
          </cell>
          <cell r="DJ727" t="str">
            <v>=</v>
          </cell>
          <cell r="DK727" t="str">
            <v>=</v>
          </cell>
          <cell r="DL727" t="str">
            <v>=</v>
          </cell>
          <cell r="DM727" t="str">
            <v>=</v>
          </cell>
          <cell r="DN727" t="str">
            <v>=</v>
          </cell>
          <cell r="DO727" t="str">
            <v>=</v>
          </cell>
          <cell r="DP727" t="str">
            <v>=</v>
          </cell>
          <cell r="DQ727" t="str">
            <v>=</v>
          </cell>
          <cell r="DR727" t="str">
            <v>=</v>
          </cell>
          <cell r="DS727" t="str">
            <v>=</v>
          </cell>
          <cell r="DT727" t="str">
            <v>=</v>
          </cell>
          <cell r="DU727" t="str">
            <v>=</v>
          </cell>
          <cell r="DV727" t="str">
            <v>=</v>
          </cell>
          <cell r="DW727" t="str">
            <v>=</v>
          </cell>
          <cell r="DX727" t="str">
            <v>=</v>
          </cell>
          <cell r="DY727" t="str">
            <v>=</v>
          </cell>
          <cell r="DZ727" t="str">
            <v>=</v>
          </cell>
          <cell r="EA727" t="str">
            <v>=</v>
          </cell>
          <cell r="EB727" t="str">
            <v>=</v>
          </cell>
          <cell r="EC727" t="str">
            <v>=</v>
          </cell>
          <cell r="ED727" t="str">
            <v>=</v>
          </cell>
        </row>
        <row r="728">
          <cell r="F728" t="str">
            <v/>
          </cell>
          <cell r="G728" t="str">
            <v/>
          </cell>
          <cell r="H728" t="str">
            <v/>
          </cell>
          <cell r="I728" t="str">
            <v/>
          </cell>
          <cell r="J728" t="str">
            <v/>
          </cell>
          <cell r="K728" t="str">
            <v/>
          </cell>
          <cell r="L728" t="str">
            <v/>
          </cell>
          <cell r="M728" t="str">
            <v/>
          </cell>
          <cell r="N728" t="str">
            <v/>
          </cell>
          <cell r="O728" t="str">
            <v/>
          </cell>
          <cell r="P728" t="str">
            <v/>
          </cell>
          <cell r="Q728" t="str">
            <v/>
          </cell>
          <cell r="R728" t="str">
            <v/>
          </cell>
          <cell r="S728" t="str">
            <v/>
          </cell>
          <cell r="T728" t="str">
            <v/>
          </cell>
          <cell r="U728" t="str">
            <v/>
          </cell>
          <cell r="V728" t="str">
            <v/>
          </cell>
          <cell r="W728" t="str">
            <v/>
          </cell>
          <cell r="X728" t="str">
            <v/>
          </cell>
          <cell r="Y728" t="str">
            <v/>
          </cell>
          <cell r="Z728" t="str">
            <v/>
          </cell>
          <cell r="AA728" t="str">
            <v/>
          </cell>
          <cell r="AB728" t="str">
            <v/>
          </cell>
          <cell r="AC728" t="str">
            <v/>
          </cell>
          <cell r="AD728" t="str">
            <v/>
          </cell>
          <cell r="AE728" t="str">
            <v/>
          </cell>
          <cell r="AF728" t="str">
            <v/>
          </cell>
          <cell r="AG728" t="str">
            <v/>
          </cell>
          <cell r="AH728" t="str">
            <v/>
          </cell>
          <cell r="AI728" t="str">
            <v/>
          </cell>
          <cell r="AJ728" t="str">
            <v/>
          </cell>
          <cell r="AK728" t="str">
            <v/>
          </cell>
          <cell r="AL728" t="str">
            <v/>
          </cell>
          <cell r="AM728" t="str">
            <v/>
          </cell>
          <cell r="AN728" t="str">
            <v/>
          </cell>
          <cell r="AO728" t="str">
            <v/>
          </cell>
          <cell r="AP728" t="str">
            <v/>
          </cell>
          <cell r="AQ728" t="str">
            <v/>
          </cell>
          <cell r="AR728" t="str">
            <v/>
          </cell>
          <cell r="AS728" t="str">
            <v/>
          </cell>
          <cell r="AT728" t="str">
            <v/>
          </cell>
          <cell r="AU728" t="str">
            <v/>
          </cell>
          <cell r="AV728" t="str">
            <v/>
          </cell>
          <cell r="AW728" t="str">
            <v/>
          </cell>
          <cell r="AX728" t="str">
            <v/>
          </cell>
          <cell r="AY728" t="str">
            <v/>
          </cell>
          <cell r="AZ728" t="str">
            <v/>
          </cell>
          <cell r="BA728" t="str">
            <v/>
          </cell>
          <cell r="BB728" t="str">
            <v/>
          </cell>
          <cell r="BC728" t="str">
            <v/>
          </cell>
          <cell r="BD728" t="str">
            <v/>
          </cell>
          <cell r="BE728" t="str">
            <v/>
          </cell>
          <cell r="BF728" t="str">
            <v/>
          </cell>
          <cell r="BG728" t="str">
            <v/>
          </cell>
          <cell r="BH728" t="str">
            <v/>
          </cell>
          <cell r="BI728" t="str">
            <v/>
          </cell>
          <cell r="BJ728" t="str">
            <v/>
          </cell>
          <cell r="BK728" t="str">
            <v/>
          </cell>
          <cell r="BL728" t="str">
            <v/>
          </cell>
          <cell r="BM728" t="str">
            <v/>
          </cell>
          <cell r="BN728" t="str">
            <v/>
          </cell>
          <cell r="BO728" t="str">
            <v/>
          </cell>
          <cell r="BP728" t="str">
            <v/>
          </cell>
          <cell r="BQ728" t="str">
            <v/>
          </cell>
          <cell r="BR728" t="str">
            <v/>
          </cell>
          <cell r="BS728" t="str">
            <v/>
          </cell>
          <cell r="BT728" t="str">
            <v/>
          </cell>
          <cell r="BU728" t="str">
            <v/>
          </cell>
          <cell r="BV728" t="str">
            <v/>
          </cell>
          <cell r="BW728" t="str">
            <v/>
          </cell>
          <cell r="BX728" t="str">
            <v/>
          </cell>
          <cell r="BY728" t="str">
            <v/>
          </cell>
          <cell r="BZ728" t="str">
            <v/>
          </cell>
          <cell r="CA728" t="str">
            <v/>
          </cell>
          <cell r="CB728" t="str">
            <v/>
          </cell>
          <cell r="CC728" t="str">
            <v/>
          </cell>
          <cell r="CD728" t="str">
            <v/>
          </cell>
          <cell r="CE728" t="str">
            <v/>
          </cell>
          <cell r="CF728" t="str">
            <v/>
          </cell>
          <cell r="CG728" t="str">
            <v/>
          </cell>
          <cell r="CH728" t="str">
            <v/>
          </cell>
          <cell r="CI728" t="str">
            <v/>
          </cell>
          <cell r="CJ728" t="str">
            <v/>
          </cell>
          <cell r="CK728" t="str">
            <v/>
          </cell>
          <cell r="CL728" t="str">
            <v/>
          </cell>
          <cell r="CM728" t="str">
            <v/>
          </cell>
          <cell r="CN728" t="str">
            <v/>
          </cell>
          <cell r="CO728" t="str">
            <v/>
          </cell>
          <cell r="CP728" t="str">
            <v/>
          </cell>
          <cell r="CQ728" t="str">
            <v/>
          </cell>
          <cell r="CR728" t="str">
            <v/>
          </cell>
          <cell r="CS728" t="str">
            <v/>
          </cell>
          <cell r="CT728" t="str">
            <v/>
          </cell>
          <cell r="CU728" t="str">
            <v/>
          </cell>
          <cell r="CV728" t="str">
            <v/>
          </cell>
          <cell r="CW728" t="str">
            <v/>
          </cell>
          <cell r="CX728" t="str">
            <v/>
          </cell>
          <cell r="CY728" t="str">
            <v/>
          </cell>
          <cell r="CZ728" t="str">
            <v/>
          </cell>
          <cell r="DA728" t="str">
            <v/>
          </cell>
          <cell r="DB728" t="str">
            <v/>
          </cell>
          <cell r="DC728" t="str">
            <v/>
          </cell>
          <cell r="DD728" t="str">
            <v/>
          </cell>
          <cell r="DE728" t="str">
            <v/>
          </cell>
          <cell r="DF728" t="str">
            <v/>
          </cell>
          <cell r="DG728" t="str">
            <v/>
          </cell>
          <cell r="DH728" t="str">
            <v/>
          </cell>
          <cell r="DI728" t="str">
            <v/>
          </cell>
          <cell r="DJ728" t="str">
            <v/>
          </cell>
          <cell r="DK728" t="str">
            <v/>
          </cell>
          <cell r="DL728" t="str">
            <v/>
          </cell>
          <cell r="DM728" t="str">
            <v/>
          </cell>
          <cell r="DN728" t="str">
            <v/>
          </cell>
          <cell r="DO728" t="str">
            <v/>
          </cell>
          <cell r="DP728" t="str">
            <v/>
          </cell>
          <cell r="DQ728" t="str">
            <v/>
          </cell>
          <cell r="DR728" t="str">
            <v/>
          </cell>
          <cell r="DS728" t="str">
            <v/>
          </cell>
          <cell r="DT728" t="str">
            <v/>
          </cell>
          <cell r="DU728" t="str">
            <v/>
          </cell>
          <cell r="DV728" t="str">
            <v/>
          </cell>
          <cell r="DW728" t="str">
            <v/>
          </cell>
          <cell r="DX728" t="str">
            <v/>
          </cell>
          <cell r="DY728" t="str">
            <v/>
          </cell>
          <cell r="DZ728" t="str">
            <v/>
          </cell>
          <cell r="EA728" t="str">
            <v/>
          </cell>
          <cell r="EB728" t="str">
            <v/>
          </cell>
          <cell r="EC728" t="str">
            <v/>
          </cell>
          <cell r="ED728" t="str">
            <v/>
          </cell>
        </row>
        <row r="729">
          <cell r="F729" t="str">
            <v/>
          </cell>
          <cell r="G729" t="str">
            <v/>
          </cell>
          <cell r="H729" t="str">
            <v/>
          </cell>
          <cell r="I729" t="str">
            <v/>
          </cell>
          <cell r="J729" t="str">
            <v/>
          </cell>
          <cell r="K729" t="str">
            <v/>
          </cell>
          <cell r="L729" t="str">
            <v/>
          </cell>
          <cell r="M729" t="str">
            <v/>
          </cell>
          <cell r="N729" t="str">
            <v/>
          </cell>
          <cell r="O729" t="str">
            <v/>
          </cell>
          <cell r="P729" t="str">
            <v/>
          </cell>
          <cell r="Q729" t="str">
            <v/>
          </cell>
          <cell r="R729" t="str">
            <v/>
          </cell>
          <cell r="S729" t="str">
            <v/>
          </cell>
          <cell r="T729" t="str">
            <v/>
          </cell>
          <cell r="U729" t="str">
            <v/>
          </cell>
          <cell r="V729" t="str">
            <v/>
          </cell>
          <cell r="W729" t="str">
            <v/>
          </cell>
          <cell r="X729" t="str">
            <v/>
          </cell>
          <cell r="Y729" t="str">
            <v/>
          </cell>
          <cell r="Z729" t="str">
            <v/>
          </cell>
          <cell r="AA729" t="str">
            <v/>
          </cell>
          <cell r="AB729" t="str">
            <v/>
          </cell>
          <cell r="AC729" t="str">
            <v/>
          </cell>
          <cell r="AD729" t="str">
            <v/>
          </cell>
          <cell r="AE729" t="str">
            <v/>
          </cell>
          <cell r="AF729" t="str">
            <v/>
          </cell>
          <cell r="AG729" t="str">
            <v/>
          </cell>
          <cell r="AH729" t="str">
            <v/>
          </cell>
          <cell r="AI729" t="str">
            <v/>
          </cell>
          <cell r="AJ729" t="str">
            <v/>
          </cell>
          <cell r="AK729" t="str">
            <v/>
          </cell>
          <cell r="AL729" t="str">
            <v/>
          </cell>
          <cell r="AM729" t="str">
            <v/>
          </cell>
          <cell r="AN729" t="str">
            <v/>
          </cell>
          <cell r="AO729" t="str">
            <v/>
          </cell>
          <cell r="AP729" t="str">
            <v/>
          </cell>
          <cell r="AQ729" t="str">
            <v/>
          </cell>
          <cell r="AR729" t="str">
            <v/>
          </cell>
          <cell r="AS729" t="str">
            <v/>
          </cell>
          <cell r="AT729" t="str">
            <v/>
          </cell>
          <cell r="AU729" t="str">
            <v/>
          </cell>
          <cell r="AV729" t="str">
            <v/>
          </cell>
          <cell r="AW729" t="str">
            <v/>
          </cell>
          <cell r="AX729" t="str">
            <v/>
          </cell>
          <cell r="AY729" t="str">
            <v/>
          </cell>
          <cell r="AZ729" t="str">
            <v/>
          </cell>
          <cell r="BA729" t="str">
            <v/>
          </cell>
          <cell r="BB729" t="str">
            <v/>
          </cell>
          <cell r="BC729" t="str">
            <v/>
          </cell>
          <cell r="BD729" t="str">
            <v/>
          </cell>
          <cell r="BE729" t="str">
            <v/>
          </cell>
          <cell r="BF729" t="str">
            <v/>
          </cell>
          <cell r="BG729" t="str">
            <v/>
          </cell>
          <cell r="BH729" t="str">
            <v/>
          </cell>
          <cell r="BI729" t="str">
            <v/>
          </cell>
          <cell r="BJ729" t="str">
            <v/>
          </cell>
          <cell r="BK729" t="str">
            <v/>
          </cell>
          <cell r="BL729" t="str">
            <v/>
          </cell>
          <cell r="BM729" t="str">
            <v/>
          </cell>
          <cell r="BN729" t="str">
            <v/>
          </cell>
          <cell r="BO729" t="str">
            <v/>
          </cell>
          <cell r="BP729" t="str">
            <v/>
          </cell>
          <cell r="BQ729" t="str">
            <v/>
          </cell>
          <cell r="BR729" t="str">
            <v/>
          </cell>
          <cell r="BS729" t="str">
            <v/>
          </cell>
          <cell r="BT729" t="str">
            <v/>
          </cell>
          <cell r="BU729" t="str">
            <v/>
          </cell>
          <cell r="BV729" t="str">
            <v/>
          </cell>
          <cell r="BW729" t="str">
            <v/>
          </cell>
          <cell r="BX729" t="str">
            <v/>
          </cell>
          <cell r="BY729" t="str">
            <v/>
          </cell>
          <cell r="BZ729" t="str">
            <v/>
          </cell>
          <cell r="CA729" t="str">
            <v/>
          </cell>
          <cell r="CB729" t="str">
            <v/>
          </cell>
          <cell r="CC729" t="str">
            <v/>
          </cell>
          <cell r="CD729" t="str">
            <v/>
          </cell>
          <cell r="CE729" t="str">
            <v/>
          </cell>
          <cell r="CF729" t="str">
            <v/>
          </cell>
          <cell r="CG729" t="str">
            <v/>
          </cell>
          <cell r="CH729" t="str">
            <v/>
          </cell>
          <cell r="CI729" t="str">
            <v/>
          </cell>
          <cell r="CJ729" t="str">
            <v/>
          </cell>
          <cell r="CK729" t="str">
            <v/>
          </cell>
          <cell r="CL729" t="str">
            <v/>
          </cell>
          <cell r="CM729" t="str">
            <v/>
          </cell>
          <cell r="CN729" t="str">
            <v/>
          </cell>
          <cell r="CO729" t="str">
            <v/>
          </cell>
          <cell r="CP729" t="str">
            <v/>
          </cell>
          <cell r="CQ729" t="str">
            <v/>
          </cell>
          <cell r="CR729" t="str">
            <v/>
          </cell>
          <cell r="CS729" t="str">
            <v/>
          </cell>
          <cell r="CT729" t="str">
            <v/>
          </cell>
          <cell r="CU729" t="str">
            <v/>
          </cell>
          <cell r="CV729" t="str">
            <v/>
          </cell>
          <cell r="CW729" t="str">
            <v/>
          </cell>
          <cell r="CX729" t="str">
            <v/>
          </cell>
          <cell r="CY729" t="str">
            <v/>
          </cell>
          <cell r="CZ729" t="str">
            <v/>
          </cell>
          <cell r="DA729" t="str">
            <v/>
          </cell>
          <cell r="DB729" t="str">
            <v/>
          </cell>
          <cell r="DC729" t="str">
            <v/>
          </cell>
          <cell r="DD729" t="str">
            <v/>
          </cell>
          <cell r="DE729" t="str">
            <v/>
          </cell>
          <cell r="DF729" t="str">
            <v/>
          </cell>
          <cell r="DG729" t="str">
            <v/>
          </cell>
          <cell r="DH729" t="str">
            <v/>
          </cell>
          <cell r="DI729" t="str">
            <v/>
          </cell>
          <cell r="DJ729" t="str">
            <v/>
          </cell>
          <cell r="DK729" t="str">
            <v/>
          </cell>
          <cell r="DL729" t="str">
            <v/>
          </cell>
          <cell r="DM729" t="str">
            <v/>
          </cell>
          <cell r="DN729" t="str">
            <v/>
          </cell>
          <cell r="DO729" t="str">
            <v/>
          </cell>
          <cell r="DP729" t="str">
            <v/>
          </cell>
          <cell r="DQ729" t="str">
            <v/>
          </cell>
          <cell r="DR729" t="str">
            <v/>
          </cell>
          <cell r="DS729" t="str">
            <v/>
          </cell>
          <cell r="DT729" t="str">
            <v/>
          </cell>
          <cell r="DU729" t="str">
            <v/>
          </cell>
          <cell r="DV729" t="str">
            <v/>
          </cell>
          <cell r="DW729" t="str">
            <v/>
          </cell>
          <cell r="DX729" t="str">
            <v/>
          </cell>
          <cell r="DY729" t="str">
            <v/>
          </cell>
          <cell r="DZ729" t="str">
            <v/>
          </cell>
          <cell r="EA729" t="str">
            <v/>
          </cell>
          <cell r="EB729" t="str">
            <v/>
          </cell>
          <cell r="EC729" t="str">
            <v/>
          </cell>
          <cell r="ED729" t="str">
            <v/>
          </cell>
        </row>
        <row r="730">
          <cell r="J730" t="str">
            <v>"The Rack"</v>
          </cell>
          <cell r="W730" t="str">
            <v>"The Rack"</v>
          </cell>
          <cell r="AJ730" t="str">
            <v>"The Rack"</v>
          </cell>
          <cell r="AW730" t="str">
            <v>"The Rack"</v>
          </cell>
          <cell r="BJ730" t="str">
            <v>"The Rack"</v>
          </cell>
          <cell r="BW730" t="str">
            <v>"The Rack"</v>
          </cell>
          <cell r="CJ730" t="str">
            <v>"The Rack"</v>
          </cell>
          <cell r="CW730" t="str">
            <v>"The Rack"</v>
          </cell>
          <cell r="DJ730" t="str">
            <v>"The Rack"</v>
          </cell>
          <cell r="DW730" t="str">
            <v>"The Rack"</v>
          </cell>
        </row>
        <row r="733">
          <cell r="F733">
            <v>0</v>
          </cell>
          <cell r="G733">
            <v>0</v>
          </cell>
          <cell r="H733">
            <v>0</v>
          </cell>
          <cell r="I733">
            <v>0</v>
          </cell>
          <cell r="J733">
            <v>0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0</v>
          </cell>
          <cell r="X733">
            <v>0</v>
          </cell>
          <cell r="Y733">
            <v>0</v>
          </cell>
          <cell r="Z733">
            <v>0</v>
          </cell>
          <cell r="AA733">
            <v>0</v>
          </cell>
          <cell r="AB733">
            <v>0</v>
          </cell>
          <cell r="AC733">
            <v>0</v>
          </cell>
          <cell r="AD733">
            <v>0</v>
          </cell>
          <cell r="AE733">
            <v>0</v>
          </cell>
          <cell r="AF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  <cell r="AK733">
            <v>0</v>
          </cell>
          <cell r="AL733">
            <v>0</v>
          </cell>
          <cell r="AM733">
            <v>0</v>
          </cell>
          <cell r="AN733">
            <v>0</v>
          </cell>
          <cell r="AO733">
            <v>0</v>
          </cell>
          <cell r="AP733">
            <v>0</v>
          </cell>
          <cell r="AQ733">
            <v>0</v>
          </cell>
          <cell r="AR733">
            <v>0</v>
          </cell>
          <cell r="AS733">
            <v>0</v>
          </cell>
          <cell r="AT733">
            <v>0</v>
          </cell>
          <cell r="AU733">
            <v>0</v>
          </cell>
          <cell r="AV733">
            <v>0</v>
          </cell>
          <cell r="AW733">
            <v>0</v>
          </cell>
          <cell r="AX733">
            <v>0</v>
          </cell>
          <cell r="AY733">
            <v>0</v>
          </cell>
          <cell r="AZ733">
            <v>0</v>
          </cell>
          <cell r="BA733">
            <v>0</v>
          </cell>
          <cell r="BB733">
            <v>0</v>
          </cell>
          <cell r="BC733">
            <v>0</v>
          </cell>
          <cell r="BD733">
            <v>0</v>
          </cell>
          <cell r="BE733">
            <v>0</v>
          </cell>
          <cell r="BF733">
            <v>0</v>
          </cell>
          <cell r="BG733">
            <v>0</v>
          </cell>
          <cell r="BH733">
            <v>0</v>
          </cell>
          <cell r="BI733">
            <v>0</v>
          </cell>
          <cell r="BJ733">
            <v>0</v>
          </cell>
          <cell r="BK733">
            <v>0</v>
          </cell>
          <cell r="BL733">
            <v>0</v>
          </cell>
          <cell r="BM733">
            <v>0</v>
          </cell>
          <cell r="BN733">
            <v>0</v>
          </cell>
          <cell r="BO733">
            <v>0</v>
          </cell>
          <cell r="BP733">
            <v>0</v>
          </cell>
          <cell r="BQ733">
            <v>0</v>
          </cell>
          <cell r="BR733">
            <v>0</v>
          </cell>
          <cell r="BS733">
            <v>0</v>
          </cell>
          <cell r="BT733">
            <v>0</v>
          </cell>
          <cell r="BU733">
            <v>0</v>
          </cell>
          <cell r="BV733">
            <v>0</v>
          </cell>
          <cell r="BW733">
            <v>0</v>
          </cell>
          <cell r="BX733">
            <v>0</v>
          </cell>
          <cell r="BY733">
            <v>0</v>
          </cell>
          <cell r="BZ733">
            <v>0</v>
          </cell>
          <cell r="CA733">
            <v>0</v>
          </cell>
          <cell r="CB733">
            <v>0</v>
          </cell>
          <cell r="CC733">
            <v>0</v>
          </cell>
          <cell r="CD733">
            <v>0</v>
          </cell>
          <cell r="CE733">
            <v>0</v>
          </cell>
          <cell r="CF733">
            <v>0</v>
          </cell>
          <cell r="CG733">
            <v>0</v>
          </cell>
          <cell r="CH733">
            <v>0</v>
          </cell>
          <cell r="CI733">
            <v>0</v>
          </cell>
          <cell r="CJ733">
            <v>0</v>
          </cell>
          <cell r="CK733">
            <v>0</v>
          </cell>
          <cell r="CL733">
            <v>0</v>
          </cell>
          <cell r="CM733">
            <v>0</v>
          </cell>
          <cell r="CN733">
            <v>0</v>
          </cell>
          <cell r="CO733">
            <v>0</v>
          </cell>
          <cell r="CP733">
            <v>0</v>
          </cell>
          <cell r="CQ733">
            <v>0</v>
          </cell>
          <cell r="CR733">
            <v>0</v>
          </cell>
          <cell r="CS733">
            <v>0</v>
          </cell>
          <cell r="CT733">
            <v>0</v>
          </cell>
          <cell r="CU733">
            <v>0</v>
          </cell>
          <cell r="CV733">
            <v>0</v>
          </cell>
          <cell r="CW733">
            <v>0</v>
          </cell>
          <cell r="CX733">
            <v>0</v>
          </cell>
          <cell r="CY733">
            <v>0</v>
          </cell>
          <cell r="CZ733">
            <v>0</v>
          </cell>
          <cell r="DA733">
            <v>0</v>
          </cell>
          <cell r="DB733">
            <v>0</v>
          </cell>
          <cell r="DC733">
            <v>0</v>
          </cell>
          <cell r="DD733">
            <v>0</v>
          </cell>
          <cell r="DE733">
            <v>0</v>
          </cell>
          <cell r="DF733">
            <v>0</v>
          </cell>
          <cell r="DG733">
            <v>0</v>
          </cell>
          <cell r="DH733">
            <v>0</v>
          </cell>
          <cell r="DI733">
            <v>0</v>
          </cell>
          <cell r="DJ733">
            <v>0</v>
          </cell>
          <cell r="DK733">
            <v>0</v>
          </cell>
          <cell r="DL733">
            <v>0</v>
          </cell>
          <cell r="DM733">
            <v>0</v>
          </cell>
          <cell r="DN733">
            <v>0</v>
          </cell>
          <cell r="DO733">
            <v>0</v>
          </cell>
          <cell r="DP733">
            <v>0</v>
          </cell>
          <cell r="DQ733">
            <v>0</v>
          </cell>
          <cell r="DR733">
            <v>0</v>
          </cell>
          <cell r="DS733">
            <v>0</v>
          </cell>
          <cell r="DT733">
            <v>0</v>
          </cell>
          <cell r="DU733">
            <v>0</v>
          </cell>
          <cell r="DV733">
            <v>0</v>
          </cell>
          <cell r="DW733">
            <v>0</v>
          </cell>
          <cell r="DX733">
            <v>0</v>
          </cell>
          <cell r="DY733">
            <v>0</v>
          </cell>
          <cell r="DZ733">
            <v>0</v>
          </cell>
          <cell r="EA733">
            <v>0</v>
          </cell>
          <cell r="EB733">
            <v>0</v>
          </cell>
          <cell r="EC733">
            <v>0</v>
          </cell>
          <cell r="ED733">
            <v>0</v>
          </cell>
        </row>
        <row r="734">
          <cell r="F734">
            <v>0</v>
          </cell>
          <cell r="G734">
            <v>0</v>
          </cell>
          <cell r="H734">
            <v>0</v>
          </cell>
          <cell r="I734">
            <v>0</v>
          </cell>
          <cell r="J734">
            <v>0</v>
          </cell>
          <cell r="K734">
            <v>0</v>
          </cell>
          <cell r="L734">
            <v>0</v>
          </cell>
          <cell r="M734">
            <v>0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R734">
            <v>0</v>
          </cell>
          <cell r="S734">
            <v>0</v>
          </cell>
          <cell r="T734">
            <v>0</v>
          </cell>
          <cell r="U734">
            <v>0</v>
          </cell>
          <cell r="V734">
            <v>0</v>
          </cell>
          <cell r="W734">
            <v>0</v>
          </cell>
          <cell r="X734">
            <v>0</v>
          </cell>
          <cell r="Y734">
            <v>0</v>
          </cell>
          <cell r="Z734">
            <v>0</v>
          </cell>
          <cell r="AA734">
            <v>0</v>
          </cell>
          <cell r="AB734">
            <v>0</v>
          </cell>
          <cell r="AC734">
            <v>0</v>
          </cell>
          <cell r="AD734">
            <v>0</v>
          </cell>
          <cell r="AE734">
            <v>0</v>
          </cell>
          <cell r="AF734">
            <v>0</v>
          </cell>
          <cell r="AG734">
            <v>0</v>
          </cell>
          <cell r="AH734">
            <v>0</v>
          </cell>
          <cell r="AI734">
            <v>0</v>
          </cell>
          <cell r="AJ734">
            <v>0</v>
          </cell>
          <cell r="AK734">
            <v>0</v>
          </cell>
          <cell r="AL734">
            <v>0</v>
          </cell>
          <cell r="AM734">
            <v>0</v>
          </cell>
          <cell r="AN734">
            <v>0</v>
          </cell>
          <cell r="AO734">
            <v>0</v>
          </cell>
          <cell r="AP734">
            <v>0</v>
          </cell>
          <cell r="AQ734">
            <v>0</v>
          </cell>
          <cell r="AR734">
            <v>0</v>
          </cell>
          <cell r="AS734">
            <v>0</v>
          </cell>
          <cell r="AT734">
            <v>0</v>
          </cell>
          <cell r="AU734">
            <v>0</v>
          </cell>
          <cell r="AV734">
            <v>0</v>
          </cell>
          <cell r="AW734">
            <v>0</v>
          </cell>
          <cell r="AX734">
            <v>0</v>
          </cell>
          <cell r="AY734">
            <v>0</v>
          </cell>
          <cell r="AZ734">
            <v>0</v>
          </cell>
          <cell r="BA734">
            <v>0</v>
          </cell>
          <cell r="BB734">
            <v>0</v>
          </cell>
          <cell r="BC734">
            <v>0</v>
          </cell>
          <cell r="BD734">
            <v>0</v>
          </cell>
          <cell r="BE734">
            <v>0</v>
          </cell>
          <cell r="BF734">
            <v>0</v>
          </cell>
          <cell r="BG734">
            <v>0</v>
          </cell>
          <cell r="BH734">
            <v>0</v>
          </cell>
          <cell r="BI734">
            <v>0</v>
          </cell>
          <cell r="BJ734">
            <v>0</v>
          </cell>
          <cell r="BK734">
            <v>0</v>
          </cell>
          <cell r="BL734">
            <v>0</v>
          </cell>
          <cell r="BM734">
            <v>0</v>
          </cell>
          <cell r="BN734">
            <v>0</v>
          </cell>
          <cell r="BO734">
            <v>0</v>
          </cell>
          <cell r="BP734">
            <v>0</v>
          </cell>
          <cell r="BQ734">
            <v>0</v>
          </cell>
          <cell r="BR734">
            <v>0</v>
          </cell>
          <cell r="BS734">
            <v>0</v>
          </cell>
          <cell r="BT734">
            <v>0</v>
          </cell>
          <cell r="BU734">
            <v>0</v>
          </cell>
          <cell r="BV734">
            <v>0</v>
          </cell>
          <cell r="BW734">
            <v>0</v>
          </cell>
          <cell r="BX734">
            <v>0</v>
          </cell>
          <cell r="BY734">
            <v>0</v>
          </cell>
          <cell r="BZ734">
            <v>0</v>
          </cell>
          <cell r="CA734">
            <v>0</v>
          </cell>
          <cell r="CB734">
            <v>0</v>
          </cell>
          <cell r="CC734">
            <v>0</v>
          </cell>
          <cell r="CD734">
            <v>0</v>
          </cell>
          <cell r="CE734">
            <v>0</v>
          </cell>
          <cell r="CF734">
            <v>0</v>
          </cell>
          <cell r="CG734">
            <v>0</v>
          </cell>
          <cell r="CH734">
            <v>0</v>
          </cell>
          <cell r="CI734">
            <v>0</v>
          </cell>
          <cell r="CJ734">
            <v>0</v>
          </cell>
          <cell r="CK734">
            <v>0</v>
          </cell>
          <cell r="CL734">
            <v>0</v>
          </cell>
          <cell r="CM734">
            <v>0</v>
          </cell>
          <cell r="CN734">
            <v>0</v>
          </cell>
          <cell r="CO734">
            <v>0</v>
          </cell>
          <cell r="CP734">
            <v>0</v>
          </cell>
          <cell r="CQ734">
            <v>0</v>
          </cell>
          <cell r="CR734">
            <v>0</v>
          </cell>
          <cell r="CS734">
            <v>0</v>
          </cell>
          <cell r="CT734">
            <v>0</v>
          </cell>
          <cell r="CU734">
            <v>0</v>
          </cell>
          <cell r="CV734">
            <v>0</v>
          </cell>
          <cell r="CW734">
            <v>0</v>
          </cell>
          <cell r="CX734">
            <v>0</v>
          </cell>
          <cell r="CY734">
            <v>0</v>
          </cell>
          <cell r="CZ734">
            <v>0</v>
          </cell>
          <cell r="DA734">
            <v>0</v>
          </cell>
          <cell r="DB734">
            <v>0</v>
          </cell>
          <cell r="DC734">
            <v>0</v>
          </cell>
          <cell r="DD734">
            <v>0</v>
          </cell>
          <cell r="DE734">
            <v>0</v>
          </cell>
          <cell r="DF734">
            <v>0</v>
          </cell>
          <cell r="DG734">
            <v>0</v>
          </cell>
          <cell r="DH734">
            <v>0</v>
          </cell>
          <cell r="DI734">
            <v>0</v>
          </cell>
          <cell r="DJ734">
            <v>0</v>
          </cell>
          <cell r="DK734">
            <v>0</v>
          </cell>
          <cell r="DL734">
            <v>0</v>
          </cell>
          <cell r="DM734">
            <v>0</v>
          </cell>
          <cell r="DN734">
            <v>0</v>
          </cell>
          <cell r="DO734">
            <v>0</v>
          </cell>
          <cell r="DP734">
            <v>0</v>
          </cell>
          <cell r="DQ734">
            <v>0</v>
          </cell>
          <cell r="DR734">
            <v>0</v>
          </cell>
          <cell r="DS734">
            <v>0</v>
          </cell>
          <cell r="DT734">
            <v>0</v>
          </cell>
          <cell r="DU734">
            <v>0</v>
          </cell>
          <cell r="DV734">
            <v>0</v>
          </cell>
          <cell r="DW734">
            <v>0</v>
          </cell>
          <cell r="DX734">
            <v>0</v>
          </cell>
          <cell r="DY734">
            <v>0</v>
          </cell>
          <cell r="DZ734">
            <v>0</v>
          </cell>
          <cell r="EA734">
            <v>0</v>
          </cell>
          <cell r="EB734">
            <v>0</v>
          </cell>
          <cell r="EC734">
            <v>0</v>
          </cell>
          <cell r="ED734">
            <v>0</v>
          </cell>
        </row>
        <row r="735">
          <cell r="F735">
            <v>0</v>
          </cell>
          <cell r="G735">
            <v>0</v>
          </cell>
          <cell r="H735">
            <v>0</v>
          </cell>
          <cell r="I735">
            <v>0</v>
          </cell>
          <cell r="J735">
            <v>0</v>
          </cell>
          <cell r="K735">
            <v>0</v>
          </cell>
          <cell r="L735">
            <v>0</v>
          </cell>
          <cell r="M735">
            <v>0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R735">
            <v>0</v>
          </cell>
          <cell r="S735">
            <v>0</v>
          </cell>
          <cell r="T735">
            <v>0</v>
          </cell>
          <cell r="U735">
            <v>0</v>
          </cell>
          <cell r="V735">
            <v>0</v>
          </cell>
          <cell r="W735">
            <v>0</v>
          </cell>
          <cell r="X735">
            <v>0</v>
          </cell>
          <cell r="Y735">
            <v>0</v>
          </cell>
          <cell r="Z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0</v>
          </cell>
          <cell r="AE735">
            <v>0</v>
          </cell>
          <cell r="AF735">
            <v>0</v>
          </cell>
          <cell r="AG735">
            <v>0</v>
          </cell>
          <cell r="AH735">
            <v>0</v>
          </cell>
          <cell r="AI735">
            <v>0</v>
          </cell>
          <cell r="AJ735">
            <v>0</v>
          </cell>
          <cell r="AK735">
            <v>0</v>
          </cell>
          <cell r="AL735">
            <v>0</v>
          </cell>
          <cell r="AM735">
            <v>0</v>
          </cell>
          <cell r="AN735">
            <v>0</v>
          </cell>
          <cell r="AO735">
            <v>0</v>
          </cell>
          <cell r="AP735">
            <v>0</v>
          </cell>
          <cell r="AQ735">
            <v>0</v>
          </cell>
          <cell r="AR735">
            <v>0</v>
          </cell>
          <cell r="AS735">
            <v>0</v>
          </cell>
          <cell r="AT735">
            <v>0</v>
          </cell>
          <cell r="AU735">
            <v>0</v>
          </cell>
          <cell r="AV735">
            <v>0</v>
          </cell>
          <cell r="AW735">
            <v>0</v>
          </cell>
          <cell r="AX735">
            <v>0</v>
          </cell>
          <cell r="AY735">
            <v>0</v>
          </cell>
          <cell r="AZ735">
            <v>0</v>
          </cell>
          <cell r="BA735">
            <v>0</v>
          </cell>
          <cell r="BB735">
            <v>0</v>
          </cell>
          <cell r="BC735">
            <v>0</v>
          </cell>
          <cell r="BD735">
            <v>0</v>
          </cell>
          <cell r="BE735">
            <v>0</v>
          </cell>
          <cell r="BF735">
            <v>0</v>
          </cell>
          <cell r="BG735">
            <v>0</v>
          </cell>
          <cell r="BH735">
            <v>0</v>
          </cell>
          <cell r="BI735">
            <v>0</v>
          </cell>
          <cell r="BJ735">
            <v>0</v>
          </cell>
          <cell r="BK735">
            <v>0</v>
          </cell>
          <cell r="BL735">
            <v>0</v>
          </cell>
          <cell r="BM735">
            <v>0</v>
          </cell>
          <cell r="BN735">
            <v>0</v>
          </cell>
          <cell r="BO735">
            <v>0</v>
          </cell>
          <cell r="BP735">
            <v>0</v>
          </cell>
          <cell r="BQ735">
            <v>0</v>
          </cell>
          <cell r="BR735">
            <v>0</v>
          </cell>
          <cell r="BS735">
            <v>0</v>
          </cell>
          <cell r="BT735">
            <v>0</v>
          </cell>
          <cell r="BU735">
            <v>0</v>
          </cell>
          <cell r="BV735">
            <v>0</v>
          </cell>
          <cell r="BW735">
            <v>0</v>
          </cell>
          <cell r="BX735">
            <v>0</v>
          </cell>
          <cell r="BY735">
            <v>0</v>
          </cell>
          <cell r="BZ735">
            <v>0</v>
          </cell>
          <cell r="CA735">
            <v>0</v>
          </cell>
          <cell r="CB735">
            <v>0</v>
          </cell>
          <cell r="CC735">
            <v>0</v>
          </cell>
          <cell r="CD735">
            <v>0</v>
          </cell>
          <cell r="CE735">
            <v>0</v>
          </cell>
          <cell r="CF735">
            <v>0</v>
          </cell>
          <cell r="CG735">
            <v>0</v>
          </cell>
          <cell r="CH735">
            <v>0</v>
          </cell>
          <cell r="CI735">
            <v>0</v>
          </cell>
          <cell r="CJ735">
            <v>0</v>
          </cell>
          <cell r="CK735">
            <v>0</v>
          </cell>
          <cell r="CL735">
            <v>0</v>
          </cell>
          <cell r="CM735">
            <v>0</v>
          </cell>
          <cell r="CN735">
            <v>0</v>
          </cell>
          <cell r="CO735">
            <v>0</v>
          </cell>
          <cell r="CP735">
            <v>0</v>
          </cell>
          <cell r="CQ735">
            <v>0</v>
          </cell>
          <cell r="CR735">
            <v>0</v>
          </cell>
          <cell r="CS735">
            <v>0</v>
          </cell>
          <cell r="CT735">
            <v>0</v>
          </cell>
          <cell r="CU735">
            <v>0</v>
          </cell>
          <cell r="CV735">
            <v>0</v>
          </cell>
          <cell r="CW735">
            <v>0</v>
          </cell>
          <cell r="CX735">
            <v>0</v>
          </cell>
          <cell r="CY735">
            <v>0</v>
          </cell>
          <cell r="CZ735">
            <v>0</v>
          </cell>
          <cell r="DA735">
            <v>0</v>
          </cell>
          <cell r="DB735">
            <v>0</v>
          </cell>
          <cell r="DC735">
            <v>0</v>
          </cell>
          <cell r="DD735">
            <v>0</v>
          </cell>
          <cell r="DE735">
            <v>0</v>
          </cell>
          <cell r="DF735">
            <v>0</v>
          </cell>
          <cell r="DG735">
            <v>0</v>
          </cell>
          <cell r="DH735">
            <v>0</v>
          </cell>
          <cell r="DI735">
            <v>0</v>
          </cell>
          <cell r="DJ735">
            <v>0</v>
          </cell>
          <cell r="DK735">
            <v>0</v>
          </cell>
          <cell r="DL735">
            <v>0</v>
          </cell>
          <cell r="DM735">
            <v>0</v>
          </cell>
          <cell r="DN735">
            <v>0</v>
          </cell>
          <cell r="DO735">
            <v>0</v>
          </cell>
          <cell r="DP735">
            <v>0</v>
          </cell>
          <cell r="DQ735">
            <v>0</v>
          </cell>
          <cell r="DR735">
            <v>0</v>
          </cell>
          <cell r="DS735">
            <v>0</v>
          </cell>
          <cell r="DT735">
            <v>0</v>
          </cell>
          <cell r="DU735">
            <v>0</v>
          </cell>
          <cell r="DV735">
            <v>0</v>
          </cell>
          <cell r="DW735">
            <v>0</v>
          </cell>
          <cell r="DX735">
            <v>0</v>
          </cell>
          <cell r="DY735">
            <v>0</v>
          </cell>
          <cell r="DZ735">
            <v>0</v>
          </cell>
          <cell r="EA735">
            <v>0</v>
          </cell>
          <cell r="EB735">
            <v>0</v>
          </cell>
          <cell r="EC735">
            <v>0</v>
          </cell>
          <cell r="ED735">
            <v>0</v>
          </cell>
        </row>
        <row r="736">
          <cell r="F736">
            <v>0</v>
          </cell>
          <cell r="G736">
            <v>0</v>
          </cell>
          <cell r="H736">
            <v>0</v>
          </cell>
          <cell r="I736">
            <v>0</v>
          </cell>
          <cell r="J736">
            <v>0</v>
          </cell>
          <cell r="K736">
            <v>0</v>
          </cell>
          <cell r="L736">
            <v>0</v>
          </cell>
          <cell r="M736">
            <v>0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R736">
            <v>0</v>
          </cell>
          <cell r="S736">
            <v>0</v>
          </cell>
          <cell r="T736">
            <v>0</v>
          </cell>
          <cell r="U736">
            <v>0</v>
          </cell>
          <cell r="V736">
            <v>0</v>
          </cell>
          <cell r="W736">
            <v>0</v>
          </cell>
          <cell r="X736">
            <v>0</v>
          </cell>
          <cell r="Y736">
            <v>0</v>
          </cell>
          <cell r="Z736">
            <v>0</v>
          </cell>
          <cell r="AA736">
            <v>0</v>
          </cell>
          <cell r="AB736">
            <v>0</v>
          </cell>
          <cell r="AC736">
            <v>0</v>
          </cell>
          <cell r="AD736">
            <v>0</v>
          </cell>
          <cell r="AE736">
            <v>0</v>
          </cell>
          <cell r="AF736">
            <v>0</v>
          </cell>
          <cell r="AG736">
            <v>0</v>
          </cell>
          <cell r="AH736">
            <v>0</v>
          </cell>
          <cell r="AI736">
            <v>0</v>
          </cell>
          <cell r="AJ736">
            <v>0</v>
          </cell>
          <cell r="AK736">
            <v>0</v>
          </cell>
          <cell r="AL736">
            <v>0</v>
          </cell>
          <cell r="AM736">
            <v>0</v>
          </cell>
          <cell r="AN736">
            <v>0</v>
          </cell>
          <cell r="AO736">
            <v>0</v>
          </cell>
          <cell r="AP736">
            <v>0</v>
          </cell>
          <cell r="AQ736">
            <v>0</v>
          </cell>
          <cell r="AR736">
            <v>0</v>
          </cell>
          <cell r="AS736">
            <v>0</v>
          </cell>
          <cell r="AT736">
            <v>0</v>
          </cell>
          <cell r="AU736">
            <v>0</v>
          </cell>
          <cell r="AV736">
            <v>0</v>
          </cell>
          <cell r="AW736">
            <v>0</v>
          </cell>
          <cell r="AX736">
            <v>0</v>
          </cell>
          <cell r="AY736">
            <v>0</v>
          </cell>
          <cell r="AZ736">
            <v>0</v>
          </cell>
          <cell r="BA736">
            <v>0</v>
          </cell>
          <cell r="BB736">
            <v>0</v>
          </cell>
          <cell r="BC736">
            <v>0</v>
          </cell>
          <cell r="BD736">
            <v>0</v>
          </cell>
          <cell r="BE736">
            <v>0</v>
          </cell>
          <cell r="BF736">
            <v>0</v>
          </cell>
          <cell r="BG736">
            <v>0</v>
          </cell>
          <cell r="BH736">
            <v>0</v>
          </cell>
          <cell r="BI736">
            <v>0</v>
          </cell>
          <cell r="BJ736">
            <v>0</v>
          </cell>
          <cell r="BK736">
            <v>0</v>
          </cell>
          <cell r="BL736">
            <v>0</v>
          </cell>
          <cell r="BM736">
            <v>0</v>
          </cell>
          <cell r="BN736">
            <v>0</v>
          </cell>
          <cell r="BO736">
            <v>0</v>
          </cell>
          <cell r="BP736">
            <v>0</v>
          </cell>
          <cell r="BQ736">
            <v>0</v>
          </cell>
          <cell r="BR736">
            <v>0</v>
          </cell>
          <cell r="BS736">
            <v>0</v>
          </cell>
          <cell r="BT736">
            <v>0</v>
          </cell>
          <cell r="BU736">
            <v>0</v>
          </cell>
          <cell r="BV736">
            <v>0</v>
          </cell>
          <cell r="BW736">
            <v>0</v>
          </cell>
          <cell r="BX736">
            <v>0</v>
          </cell>
          <cell r="BY736">
            <v>0</v>
          </cell>
          <cell r="BZ736">
            <v>0</v>
          </cell>
          <cell r="CA736">
            <v>0</v>
          </cell>
          <cell r="CB736">
            <v>0</v>
          </cell>
          <cell r="CC736">
            <v>0</v>
          </cell>
          <cell r="CD736">
            <v>0</v>
          </cell>
          <cell r="CE736">
            <v>0</v>
          </cell>
          <cell r="CF736">
            <v>0</v>
          </cell>
          <cell r="CG736">
            <v>0</v>
          </cell>
          <cell r="CH736">
            <v>0</v>
          </cell>
          <cell r="CI736">
            <v>0</v>
          </cell>
          <cell r="CJ736">
            <v>0</v>
          </cell>
          <cell r="CK736">
            <v>0</v>
          </cell>
          <cell r="CL736">
            <v>0</v>
          </cell>
          <cell r="CM736">
            <v>0</v>
          </cell>
          <cell r="CN736">
            <v>0</v>
          </cell>
          <cell r="CO736">
            <v>0</v>
          </cell>
          <cell r="CP736">
            <v>0</v>
          </cell>
          <cell r="CQ736">
            <v>0</v>
          </cell>
          <cell r="CR736">
            <v>0</v>
          </cell>
          <cell r="CS736">
            <v>0</v>
          </cell>
          <cell r="CT736">
            <v>0</v>
          </cell>
          <cell r="CU736">
            <v>0</v>
          </cell>
          <cell r="CV736">
            <v>0</v>
          </cell>
          <cell r="CW736">
            <v>0</v>
          </cell>
          <cell r="CX736">
            <v>0</v>
          </cell>
          <cell r="CY736">
            <v>0</v>
          </cell>
          <cell r="CZ736">
            <v>0</v>
          </cell>
          <cell r="DA736">
            <v>0</v>
          </cell>
          <cell r="DB736">
            <v>0</v>
          </cell>
          <cell r="DC736">
            <v>0</v>
          </cell>
          <cell r="DD736">
            <v>0</v>
          </cell>
          <cell r="DE736">
            <v>0</v>
          </cell>
          <cell r="DF736">
            <v>0</v>
          </cell>
          <cell r="DG736">
            <v>0</v>
          </cell>
          <cell r="DH736">
            <v>0</v>
          </cell>
          <cell r="DI736">
            <v>0</v>
          </cell>
          <cell r="DJ736">
            <v>0</v>
          </cell>
          <cell r="DK736">
            <v>0</v>
          </cell>
          <cell r="DL736">
            <v>0</v>
          </cell>
          <cell r="DM736">
            <v>0</v>
          </cell>
          <cell r="DN736">
            <v>0</v>
          </cell>
          <cell r="DO736">
            <v>0</v>
          </cell>
          <cell r="DP736">
            <v>0</v>
          </cell>
          <cell r="DQ736">
            <v>0</v>
          </cell>
          <cell r="DR736">
            <v>0</v>
          </cell>
          <cell r="DS736">
            <v>0</v>
          </cell>
          <cell r="DT736">
            <v>0</v>
          </cell>
          <cell r="DU736">
            <v>0</v>
          </cell>
          <cell r="DV736">
            <v>0</v>
          </cell>
          <cell r="DW736">
            <v>0</v>
          </cell>
          <cell r="DX736">
            <v>0</v>
          </cell>
          <cell r="DY736">
            <v>0</v>
          </cell>
          <cell r="DZ736">
            <v>0</v>
          </cell>
          <cell r="EA736">
            <v>0</v>
          </cell>
          <cell r="EB736">
            <v>0</v>
          </cell>
          <cell r="EC736">
            <v>0</v>
          </cell>
          <cell r="ED736">
            <v>0</v>
          </cell>
        </row>
        <row r="737">
          <cell r="F737">
            <v>0</v>
          </cell>
          <cell r="G737">
            <v>0</v>
          </cell>
          <cell r="H737">
            <v>0</v>
          </cell>
          <cell r="I737">
            <v>0</v>
          </cell>
          <cell r="J737">
            <v>0</v>
          </cell>
          <cell r="K737">
            <v>0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R737">
            <v>0</v>
          </cell>
          <cell r="S737">
            <v>0</v>
          </cell>
          <cell r="T737">
            <v>0</v>
          </cell>
          <cell r="U737">
            <v>0</v>
          </cell>
          <cell r="V737">
            <v>0</v>
          </cell>
          <cell r="W737">
            <v>0</v>
          </cell>
          <cell r="X737">
            <v>0</v>
          </cell>
          <cell r="Y737">
            <v>0</v>
          </cell>
          <cell r="Z737">
            <v>0</v>
          </cell>
          <cell r="AA737">
            <v>0</v>
          </cell>
          <cell r="AB737">
            <v>0</v>
          </cell>
          <cell r="AC737">
            <v>0</v>
          </cell>
          <cell r="AD737">
            <v>0</v>
          </cell>
          <cell r="AE737">
            <v>0</v>
          </cell>
          <cell r="AF737">
            <v>0</v>
          </cell>
          <cell r="AG737">
            <v>0</v>
          </cell>
          <cell r="AH737">
            <v>0</v>
          </cell>
          <cell r="AI737">
            <v>0</v>
          </cell>
          <cell r="AJ737">
            <v>0</v>
          </cell>
          <cell r="AK737">
            <v>0</v>
          </cell>
          <cell r="AL737">
            <v>0</v>
          </cell>
          <cell r="AM737">
            <v>0</v>
          </cell>
          <cell r="AN737">
            <v>0</v>
          </cell>
          <cell r="AO737">
            <v>0</v>
          </cell>
          <cell r="AP737">
            <v>0</v>
          </cell>
          <cell r="AQ737">
            <v>0</v>
          </cell>
          <cell r="AR737">
            <v>0</v>
          </cell>
          <cell r="AS737">
            <v>0</v>
          </cell>
          <cell r="AT737">
            <v>0</v>
          </cell>
          <cell r="AU737">
            <v>0</v>
          </cell>
          <cell r="AV737">
            <v>0</v>
          </cell>
          <cell r="AW737">
            <v>0</v>
          </cell>
          <cell r="AX737">
            <v>0</v>
          </cell>
          <cell r="AY737">
            <v>0</v>
          </cell>
          <cell r="AZ737">
            <v>0</v>
          </cell>
          <cell r="BA737">
            <v>0</v>
          </cell>
          <cell r="BB737">
            <v>0</v>
          </cell>
          <cell r="BC737">
            <v>0</v>
          </cell>
          <cell r="BD737">
            <v>0</v>
          </cell>
          <cell r="BE737">
            <v>0</v>
          </cell>
          <cell r="BF737">
            <v>0</v>
          </cell>
          <cell r="BG737">
            <v>0</v>
          </cell>
          <cell r="BH737">
            <v>0</v>
          </cell>
          <cell r="BI737">
            <v>0</v>
          </cell>
          <cell r="BJ737">
            <v>0</v>
          </cell>
          <cell r="BK737">
            <v>0</v>
          </cell>
          <cell r="BL737">
            <v>0</v>
          </cell>
          <cell r="BM737">
            <v>0</v>
          </cell>
          <cell r="BN737">
            <v>0</v>
          </cell>
          <cell r="BO737">
            <v>0</v>
          </cell>
          <cell r="BP737">
            <v>0</v>
          </cell>
          <cell r="BQ737">
            <v>0</v>
          </cell>
          <cell r="BR737">
            <v>0</v>
          </cell>
          <cell r="BS737">
            <v>0</v>
          </cell>
          <cell r="BT737">
            <v>0</v>
          </cell>
          <cell r="BU737">
            <v>0</v>
          </cell>
          <cell r="BV737">
            <v>0</v>
          </cell>
          <cell r="BW737">
            <v>0</v>
          </cell>
          <cell r="BX737">
            <v>0</v>
          </cell>
          <cell r="BY737">
            <v>0</v>
          </cell>
          <cell r="BZ737">
            <v>0</v>
          </cell>
          <cell r="CA737">
            <v>0</v>
          </cell>
          <cell r="CB737">
            <v>0</v>
          </cell>
          <cell r="CC737">
            <v>0</v>
          </cell>
          <cell r="CD737">
            <v>0</v>
          </cell>
          <cell r="CE737">
            <v>0</v>
          </cell>
          <cell r="CF737">
            <v>0</v>
          </cell>
          <cell r="CG737">
            <v>0</v>
          </cell>
          <cell r="CH737">
            <v>0</v>
          </cell>
          <cell r="CI737">
            <v>0</v>
          </cell>
          <cell r="CJ737">
            <v>0</v>
          </cell>
          <cell r="CK737">
            <v>0</v>
          </cell>
          <cell r="CL737">
            <v>0</v>
          </cell>
          <cell r="CM737">
            <v>0</v>
          </cell>
          <cell r="CN737">
            <v>0</v>
          </cell>
          <cell r="CO737">
            <v>0</v>
          </cell>
          <cell r="CP737">
            <v>0</v>
          </cell>
          <cell r="CQ737">
            <v>0</v>
          </cell>
          <cell r="CR737">
            <v>0</v>
          </cell>
          <cell r="CS737">
            <v>0</v>
          </cell>
          <cell r="CT737">
            <v>0</v>
          </cell>
          <cell r="CU737">
            <v>0</v>
          </cell>
          <cell r="CV737">
            <v>0</v>
          </cell>
          <cell r="CW737">
            <v>0</v>
          </cell>
          <cell r="CX737">
            <v>0</v>
          </cell>
          <cell r="CY737">
            <v>0</v>
          </cell>
          <cell r="CZ737">
            <v>0</v>
          </cell>
          <cell r="DA737">
            <v>0</v>
          </cell>
          <cell r="DB737">
            <v>0</v>
          </cell>
          <cell r="DC737">
            <v>0</v>
          </cell>
          <cell r="DD737">
            <v>0</v>
          </cell>
          <cell r="DE737">
            <v>0</v>
          </cell>
          <cell r="DF737">
            <v>0</v>
          </cell>
          <cell r="DG737">
            <v>0</v>
          </cell>
          <cell r="DH737">
            <v>0</v>
          </cell>
          <cell r="DI737">
            <v>0</v>
          </cell>
          <cell r="DJ737">
            <v>0</v>
          </cell>
          <cell r="DK737">
            <v>0</v>
          </cell>
          <cell r="DL737">
            <v>0</v>
          </cell>
          <cell r="DM737">
            <v>0</v>
          </cell>
          <cell r="DN737">
            <v>0</v>
          </cell>
          <cell r="DO737">
            <v>0</v>
          </cell>
          <cell r="DP737">
            <v>0</v>
          </cell>
          <cell r="DQ737">
            <v>0</v>
          </cell>
          <cell r="DR737">
            <v>0</v>
          </cell>
          <cell r="DS737">
            <v>0</v>
          </cell>
          <cell r="DT737">
            <v>0</v>
          </cell>
          <cell r="DU737">
            <v>0</v>
          </cell>
          <cell r="DV737">
            <v>0</v>
          </cell>
          <cell r="DW737">
            <v>0</v>
          </cell>
          <cell r="DX737">
            <v>0</v>
          </cell>
          <cell r="DY737">
            <v>0</v>
          </cell>
          <cell r="DZ737">
            <v>0</v>
          </cell>
          <cell r="EA737">
            <v>0</v>
          </cell>
          <cell r="EB737">
            <v>0</v>
          </cell>
          <cell r="EC737">
            <v>0</v>
          </cell>
          <cell r="ED737">
            <v>0</v>
          </cell>
        </row>
        <row r="738">
          <cell r="F738">
            <v>1359.8999999994412</v>
          </cell>
          <cell r="G738">
            <v>1233.2999999998137</v>
          </cell>
          <cell r="H738">
            <v>5343.6999999997206</v>
          </cell>
          <cell r="I738">
            <v>1709.3999999999069</v>
          </cell>
          <cell r="J738">
            <v>-1071.2399999997579</v>
          </cell>
          <cell r="K738">
            <v>444.09999999962747</v>
          </cell>
          <cell r="L738">
            <v>1971.8999999994412</v>
          </cell>
          <cell r="M738">
            <v>511.09999999962747</v>
          </cell>
          <cell r="N738">
            <v>202.20000000018626</v>
          </cell>
          <cell r="O738">
            <v>3809.7000000001863</v>
          </cell>
          <cell r="P738">
            <v>1695.5</v>
          </cell>
          <cell r="Q738">
            <v>2731.9000000003725</v>
          </cell>
          <cell r="R738">
            <v>32484.530000001192</v>
          </cell>
          <cell r="S738">
            <v>2683.1000000005588</v>
          </cell>
          <cell r="T738">
            <v>2606.4000000003725</v>
          </cell>
          <cell r="U738">
            <v>6305.4500000001863</v>
          </cell>
          <cell r="V738">
            <v>2481.5400000000373</v>
          </cell>
          <cell r="W738">
            <v>3883.0399999995716</v>
          </cell>
          <cell r="X738">
            <v>1092.2000000011176</v>
          </cell>
          <cell r="Y738">
            <v>1207.9999999990687</v>
          </cell>
          <cell r="Z738">
            <v>280.50000000093132</v>
          </cell>
          <cell r="AA738">
            <v>4901.5</v>
          </cell>
          <cell r="AB738">
            <v>2634.0999999996275</v>
          </cell>
          <cell r="AC738">
            <v>2931.7999999998137</v>
          </cell>
          <cell r="AD738">
            <v>1476.9000000003725</v>
          </cell>
          <cell r="AE738">
            <v>33823.510000005364</v>
          </cell>
          <cell r="AF738">
            <v>3244.6999999992549</v>
          </cell>
          <cell r="AG738">
            <v>4225.2000000001863</v>
          </cell>
          <cell r="AH738">
            <v>6109.0500000002794</v>
          </cell>
          <cell r="AI738">
            <v>2504.8600000003353</v>
          </cell>
          <cell r="AJ738">
            <v>3786.2999999998137</v>
          </cell>
          <cell r="AK738">
            <v>867</v>
          </cell>
          <cell r="AL738">
            <v>1589.5</v>
          </cell>
          <cell r="AM738">
            <v>1099.8999999994412</v>
          </cell>
          <cell r="AN738">
            <v>800.60000000055879</v>
          </cell>
          <cell r="AO738">
            <v>1314.6000000005588</v>
          </cell>
          <cell r="AP738">
            <v>4589.7999999998137</v>
          </cell>
          <cell r="AQ738">
            <v>3692</v>
          </cell>
          <cell r="AR738">
            <v>35524.5</v>
          </cell>
          <cell r="AS738">
            <v>1692.0000000009313</v>
          </cell>
          <cell r="AT738">
            <v>3109.7000000001863</v>
          </cell>
          <cell r="AU738">
            <v>5193.7000000001863</v>
          </cell>
          <cell r="AV738">
            <v>2538</v>
          </cell>
          <cell r="AW738">
            <v>3730.5</v>
          </cell>
          <cell r="AX738">
            <v>818.79999999981374</v>
          </cell>
          <cell r="AY738">
            <v>1703.7000000001863</v>
          </cell>
          <cell r="AZ738">
            <v>1563.7000000001863</v>
          </cell>
          <cell r="BA738">
            <v>1416</v>
          </cell>
          <cell r="BB738">
            <v>1949.4000000003725</v>
          </cell>
          <cell r="BC738">
            <v>5845.7999999998137</v>
          </cell>
          <cell r="BD738">
            <v>5963.1999999992549</v>
          </cell>
          <cell r="BE738">
            <v>35271.070000007749</v>
          </cell>
          <cell r="BF738">
            <v>1243.3000000007451</v>
          </cell>
          <cell r="BG738">
            <v>3268.0999999996275</v>
          </cell>
          <cell r="BH738">
            <v>5875.0499999993481</v>
          </cell>
          <cell r="BI738">
            <v>2980.9199999999255</v>
          </cell>
          <cell r="BJ738">
            <v>4694.9000000003725</v>
          </cell>
          <cell r="BK738">
            <v>1100.0999999996275</v>
          </cell>
          <cell r="BL738">
            <v>798.20000000018626</v>
          </cell>
          <cell r="BM738">
            <v>4079.6999999992549</v>
          </cell>
          <cell r="BN738">
            <v>919.09999999962747</v>
          </cell>
          <cell r="BO738">
            <v>2397.1999999992549</v>
          </cell>
          <cell r="BP738">
            <v>2131.2000000001863</v>
          </cell>
          <cell r="BQ738">
            <v>5783.2999999998137</v>
          </cell>
          <cell r="BR738">
            <v>24933.640000000596</v>
          </cell>
          <cell r="BS738">
            <v>-1013.3999999994412</v>
          </cell>
          <cell r="BT738">
            <v>1604.4000000003725</v>
          </cell>
          <cell r="BU738">
            <v>5229.9999999995343</v>
          </cell>
          <cell r="BV738">
            <v>3624.1000000005588</v>
          </cell>
          <cell r="BW738">
            <v>3974.1399999996647</v>
          </cell>
          <cell r="BX738">
            <v>1677.5</v>
          </cell>
          <cell r="BY738">
            <v>1347.0999999996275</v>
          </cell>
          <cell r="BZ738">
            <v>1124.6000000005588</v>
          </cell>
          <cell r="CA738">
            <v>1028.2000000001863</v>
          </cell>
          <cell r="CB738">
            <v>1908.7000000001863</v>
          </cell>
          <cell r="CC738">
            <v>1196.6000000005588</v>
          </cell>
          <cell r="CD738">
            <v>3231.7000000001863</v>
          </cell>
          <cell r="CE738">
            <v>9967.7999999970198</v>
          </cell>
          <cell r="CF738">
            <v>-29.5</v>
          </cell>
          <cell r="CG738">
            <v>676</v>
          </cell>
          <cell r="CH738">
            <v>1245.9600000008941</v>
          </cell>
          <cell r="CI738">
            <v>2596.1399999996647</v>
          </cell>
          <cell r="CJ738">
            <v>3602.5999999996275</v>
          </cell>
          <cell r="CK738">
            <v>430</v>
          </cell>
          <cell r="CL738">
            <v>608.40000000037253</v>
          </cell>
          <cell r="CM738">
            <v>403.39999999944121</v>
          </cell>
          <cell r="CN738">
            <v>284.80000000074506</v>
          </cell>
          <cell r="CO738">
            <v>-376.20000000018626</v>
          </cell>
          <cell r="CP738">
            <v>314.89999999944121</v>
          </cell>
          <cell r="CQ738">
            <v>211.30000000074506</v>
          </cell>
          <cell r="CR738">
            <v>8436.9600000083447</v>
          </cell>
          <cell r="CS738">
            <v>934.89999999944121</v>
          </cell>
          <cell r="CT738">
            <v>1314.5999999996275</v>
          </cell>
          <cell r="CU738">
            <v>211.29999999981374</v>
          </cell>
          <cell r="CV738">
            <v>1312.160000000149</v>
          </cell>
          <cell r="CW738">
            <v>815.29999999981374</v>
          </cell>
          <cell r="CX738">
            <v>757.69999999925494</v>
          </cell>
          <cell r="CY738">
            <v>372.20000000018626</v>
          </cell>
          <cell r="CZ738">
            <v>128.5</v>
          </cell>
          <cell r="DA738">
            <v>741.29999999981374</v>
          </cell>
          <cell r="DB738">
            <v>618.59999999962747</v>
          </cell>
          <cell r="DC738">
            <v>543.89999999944121</v>
          </cell>
          <cell r="DD738">
            <v>686.5</v>
          </cell>
          <cell r="DE738">
            <v>0</v>
          </cell>
          <cell r="DF738">
            <v>0</v>
          </cell>
          <cell r="DG738">
            <v>0</v>
          </cell>
          <cell r="DH738">
            <v>0</v>
          </cell>
          <cell r="DI738">
            <v>0</v>
          </cell>
          <cell r="DJ738">
            <v>0</v>
          </cell>
          <cell r="DK738">
            <v>0</v>
          </cell>
          <cell r="DL738">
            <v>0</v>
          </cell>
          <cell r="DM738">
            <v>0</v>
          </cell>
          <cell r="DN738">
            <v>0</v>
          </cell>
          <cell r="DO738">
            <v>0</v>
          </cell>
          <cell r="DP738">
            <v>0</v>
          </cell>
          <cell r="DQ738">
            <v>0</v>
          </cell>
          <cell r="DR738">
            <v>0</v>
          </cell>
          <cell r="DS738">
            <v>0</v>
          </cell>
          <cell r="DT738">
            <v>0</v>
          </cell>
          <cell r="DU738">
            <v>0</v>
          </cell>
          <cell r="DV738">
            <v>0</v>
          </cell>
          <cell r="DW738">
            <v>0</v>
          </cell>
          <cell r="DX738">
            <v>0</v>
          </cell>
          <cell r="DY738">
            <v>0</v>
          </cell>
          <cell r="DZ738">
            <v>0</v>
          </cell>
          <cell r="EA738">
            <v>0</v>
          </cell>
          <cell r="EB738">
            <v>0</v>
          </cell>
          <cell r="EC738">
            <v>0</v>
          </cell>
          <cell r="ED738">
            <v>0</v>
          </cell>
        </row>
        <row r="739">
          <cell r="F739">
            <v>1540.7999999998137</v>
          </cell>
          <cell r="G739">
            <v>-337.09999999962747</v>
          </cell>
          <cell r="H739">
            <v>1685.7999999998137</v>
          </cell>
          <cell r="I739">
            <v>2275.3999999994412</v>
          </cell>
          <cell r="J739">
            <v>712.60000000055879</v>
          </cell>
          <cell r="K739">
            <v>225</v>
          </cell>
          <cell r="L739">
            <v>413.20000000018626</v>
          </cell>
          <cell r="M739">
            <v>-188.20000000018626</v>
          </cell>
          <cell r="N739">
            <v>371</v>
          </cell>
          <cell r="O739">
            <v>-1997.5</v>
          </cell>
          <cell r="P739">
            <v>494.59999999962747</v>
          </cell>
          <cell r="Q739">
            <v>73.5</v>
          </cell>
          <cell r="R739">
            <v>15920.39999999851</v>
          </cell>
          <cell r="S739">
            <v>1617.7000000001863</v>
          </cell>
          <cell r="T739">
            <v>1411.5</v>
          </cell>
          <cell r="U739">
            <v>1484.5</v>
          </cell>
          <cell r="V739">
            <v>857.40000000037253</v>
          </cell>
          <cell r="W739">
            <v>539.89999999990687</v>
          </cell>
          <cell r="X739">
            <v>1719.2000000001863</v>
          </cell>
          <cell r="Y739">
            <v>259.5</v>
          </cell>
          <cell r="Z739">
            <v>249</v>
          </cell>
          <cell r="AA739">
            <v>6957.1999999992549</v>
          </cell>
          <cell r="AB739">
            <v>218</v>
          </cell>
          <cell r="AC739">
            <v>1110.5</v>
          </cell>
          <cell r="AD739">
            <v>-504</v>
          </cell>
          <cell r="AE739">
            <v>8571.8999999910593</v>
          </cell>
          <cell r="AF739">
            <v>388.10000000055879</v>
          </cell>
          <cell r="AG739">
            <v>1279.2999999998137</v>
          </cell>
          <cell r="AH739">
            <v>1584.7999999998137</v>
          </cell>
          <cell r="AI739">
            <v>947.09999999962747</v>
          </cell>
          <cell r="AJ739">
            <v>630.5</v>
          </cell>
          <cell r="AK739">
            <v>1255</v>
          </cell>
          <cell r="AL739">
            <v>3</v>
          </cell>
          <cell r="AM739">
            <v>56.5</v>
          </cell>
          <cell r="AN739">
            <v>1315.7999999998137</v>
          </cell>
          <cell r="AO739">
            <v>839.79999999981374</v>
          </cell>
          <cell r="AP739">
            <v>-65.799999999813735</v>
          </cell>
          <cell r="AQ739">
            <v>337.79999999981374</v>
          </cell>
          <cell r="AR739">
            <v>6575.1000000089407</v>
          </cell>
          <cell r="AS739">
            <v>254.29999999981374</v>
          </cell>
          <cell r="AT739">
            <v>1580.0999999996275</v>
          </cell>
          <cell r="AU739">
            <v>175.79999999981374</v>
          </cell>
          <cell r="AV739">
            <v>2175.1000000005588</v>
          </cell>
          <cell r="AW739">
            <v>670.60000000009313</v>
          </cell>
          <cell r="AX739">
            <v>473</v>
          </cell>
          <cell r="AY739">
            <v>173</v>
          </cell>
          <cell r="AZ739">
            <v>245.20000000018626</v>
          </cell>
          <cell r="BA739">
            <v>-63.899999999441206</v>
          </cell>
          <cell r="BB739">
            <v>402.60000000149012</v>
          </cell>
          <cell r="BC739">
            <v>352.29999999981374</v>
          </cell>
          <cell r="BD739">
            <v>137</v>
          </cell>
          <cell r="BE739">
            <v>9112.2000000029802</v>
          </cell>
          <cell r="BF739">
            <v>205.20000000018626</v>
          </cell>
          <cell r="BG739">
            <v>1792.5</v>
          </cell>
          <cell r="BH739">
            <v>1966.4000000003725</v>
          </cell>
          <cell r="BI739">
            <v>3191.2999999998137</v>
          </cell>
          <cell r="BJ739">
            <v>38.899999999906868</v>
          </cell>
          <cell r="BK739">
            <v>387.09999999962747</v>
          </cell>
          <cell r="BL739">
            <v>965</v>
          </cell>
          <cell r="BM739">
            <v>104</v>
          </cell>
          <cell r="BN739">
            <v>146.80000000074506</v>
          </cell>
          <cell r="BO739">
            <v>0.69999999925494194</v>
          </cell>
          <cell r="BP739">
            <v>321.5</v>
          </cell>
          <cell r="BQ739">
            <v>-7.2000000001862645</v>
          </cell>
          <cell r="BR739">
            <v>5389.1999999955297</v>
          </cell>
          <cell r="BS739">
            <v>83.299999999813735</v>
          </cell>
          <cell r="BT739">
            <v>277.20000000018626</v>
          </cell>
          <cell r="BU739">
            <v>2570</v>
          </cell>
          <cell r="BV739">
            <v>2197.8000000007451</v>
          </cell>
          <cell r="BW739">
            <v>221.6999999997206</v>
          </cell>
          <cell r="BX739">
            <v>19</v>
          </cell>
          <cell r="BY739">
            <v>132.59999999962747</v>
          </cell>
          <cell r="BZ739">
            <v>-169.70000000018626</v>
          </cell>
          <cell r="CA739">
            <v>-192.20000000018626</v>
          </cell>
          <cell r="CB739">
            <v>19.299999999813735</v>
          </cell>
          <cell r="CC739">
            <v>-196</v>
          </cell>
          <cell r="CD739">
            <v>426.20000000018626</v>
          </cell>
          <cell r="CE739">
            <v>0</v>
          </cell>
          <cell r="CF739">
            <v>0</v>
          </cell>
          <cell r="CG739">
            <v>0</v>
          </cell>
          <cell r="CH739">
            <v>0</v>
          </cell>
          <cell r="CI739">
            <v>0</v>
          </cell>
          <cell r="CJ739">
            <v>0</v>
          </cell>
          <cell r="CK739">
            <v>0</v>
          </cell>
          <cell r="CL739">
            <v>0</v>
          </cell>
          <cell r="CM739">
            <v>0</v>
          </cell>
          <cell r="CN739">
            <v>0</v>
          </cell>
          <cell r="CO739">
            <v>0</v>
          </cell>
          <cell r="CP739">
            <v>0</v>
          </cell>
          <cell r="CQ739">
            <v>0</v>
          </cell>
          <cell r="CR739">
            <v>0</v>
          </cell>
          <cell r="CS739">
            <v>0</v>
          </cell>
          <cell r="CT739">
            <v>0</v>
          </cell>
          <cell r="CU739">
            <v>0</v>
          </cell>
          <cell r="CV739">
            <v>0</v>
          </cell>
          <cell r="CW739">
            <v>0</v>
          </cell>
          <cell r="CX739">
            <v>0</v>
          </cell>
          <cell r="CY739">
            <v>0</v>
          </cell>
          <cell r="CZ739">
            <v>0</v>
          </cell>
          <cell r="DA739">
            <v>0</v>
          </cell>
          <cell r="DB739">
            <v>0</v>
          </cell>
          <cell r="DC739">
            <v>0</v>
          </cell>
          <cell r="DD739">
            <v>0</v>
          </cell>
          <cell r="DE739">
            <v>0</v>
          </cell>
          <cell r="DF739">
            <v>0</v>
          </cell>
          <cell r="DG739">
            <v>0</v>
          </cell>
          <cell r="DH739">
            <v>0</v>
          </cell>
          <cell r="DI739">
            <v>0</v>
          </cell>
          <cell r="DJ739">
            <v>0</v>
          </cell>
          <cell r="DK739">
            <v>0</v>
          </cell>
          <cell r="DL739">
            <v>0</v>
          </cell>
          <cell r="DM739">
            <v>0</v>
          </cell>
          <cell r="DN739">
            <v>0</v>
          </cell>
          <cell r="DO739">
            <v>0</v>
          </cell>
          <cell r="DP739">
            <v>0</v>
          </cell>
          <cell r="DQ739">
            <v>0</v>
          </cell>
          <cell r="DR739">
            <v>0</v>
          </cell>
          <cell r="DS739">
            <v>0</v>
          </cell>
          <cell r="DT739">
            <v>0</v>
          </cell>
          <cell r="DU739">
            <v>0</v>
          </cell>
          <cell r="DV739">
            <v>0</v>
          </cell>
          <cell r="DW739">
            <v>0</v>
          </cell>
          <cell r="DX739">
            <v>0</v>
          </cell>
          <cell r="DY739">
            <v>0</v>
          </cell>
          <cell r="DZ739">
            <v>0</v>
          </cell>
          <cell r="EA739">
            <v>0</v>
          </cell>
          <cell r="EB739">
            <v>0</v>
          </cell>
          <cell r="EC739">
            <v>0</v>
          </cell>
          <cell r="ED739">
            <v>0</v>
          </cell>
        </row>
        <row r="740">
          <cell r="F740">
            <v>52.599999999627471</v>
          </cell>
          <cell r="G740">
            <v>-1394.7099999999627</v>
          </cell>
          <cell r="H740">
            <v>-2115.9000000003725</v>
          </cell>
          <cell r="I740">
            <v>-1891.3599999998696</v>
          </cell>
          <cell r="J740">
            <v>-530.08000000007451</v>
          </cell>
          <cell r="K740">
            <v>-1026.0200000000186</v>
          </cell>
          <cell r="L740">
            <v>-3587.5999999996275</v>
          </cell>
          <cell r="M740">
            <v>-4836.6000000000931</v>
          </cell>
          <cell r="N740">
            <v>-1329.6999999999534</v>
          </cell>
          <cell r="O740">
            <v>-2040.6999999997206</v>
          </cell>
          <cell r="P740">
            <v>-2235.7600000002421</v>
          </cell>
          <cell r="Q740">
            <v>-550</v>
          </cell>
          <cell r="R740">
            <v>-19067.460000000894</v>
          </cell>
          <cell r="S740">
            <v>-308.8000000002794</v>
          </cell>
          <cell r="T740">
            <v>-1749</v>
          </cell>
          <cell r="U740">
            <v>-2996</v>
          </cell>
          <cell r="V740">
            <v>-851.76000000000931</v>
          </cell>
          <cell r="W740">
            <v>-1086.5600000000559</v>
          </cell>
          <cell r="X740">
            <v>-2100.4399999999441</v>
          </cell>
          <cell r="Y740">
            <v>-2044.7999999998137</v>
          </cell>
          <cell r="Z740">
            <v>-1386.5</v>
          </cell>
          <cell r="AA740">
            <v>-2527.9399999999441</v>
          </cell>
          <cell r="AB740">
            <v>-2292.5</v>
          </cell>
          <cell r="AC740">
            <v>-2027.3599999998696</v>
          </cell>
          <cell r="AD740">
            <v>304.20000000018626</v>
          </cell>
          <cell r="AE740">
            <v>-27380.44999999553</v>
          </cell>
          <cell r="AF740">
            <v>-2192.5999999996275</v>
          </cell>
          <cell r="AG740">
            <v>-3001.5</v>
          </cell>
          <cell r="AH740">
            <v>-2945.0999999996275</v>
          </cell>
          <cell r="AI740">
            <v>-2300.7100000001956</v>
          </cell>
          <cell r="AJ740">
            <v>-1427.1999999999534</v>
          </cell>
          <cell r="AK740">
            <v>-1373.839999999851</v>
          </cell>
          <cell r="AL740">
            <v>-983.10000000009313</v>
          </cell>
          <cell r="AM740">
            <v>-966.79999999981374</v>
          </cell>
          <cell r="AN740">
            <v>-3262.7000000001863</v>
          </cell>
          <cell r="AO740">
            <v>-2183.3000000002794</v>
          </cell>
          <cell r="AP740">
            <v>-3767.6000000000931</v>
          </cell>
          <cell r="AQ740">
            <v>-2976</v>
          </cell>
          <cell r="AR740">
            <v>-32398.95000000298</v>
          </cell>
          <cell r="AS740">
            <v>-748.89999999944121</v>
          </cell>
          <cell r="AT740">
            <v>-1647.9000000003725</v>
          </cell>
          <cell r="AU740">
            <v>-3831.4000000003725</v>
          </cell>
          <cell r="AV740">
            <v>-2574.7399999997579</v>
          </cell>
          <cell r="AW740">
            <v>-2197.0999999998603</v>
          </cell>
          <cell r="AX740">
            <v>-1796.7599999997765</v>
          </cell>
          <cell r="AY740">
            <v>-1637.3999999999069</v>
          </cell>
          <cell r="AZ740">
            <v>-3308.0000000004657</v>
          </cell>
          <cell r="BA740">
            <v>-2504.3499999996275</v>
          </cell>
          <cell r="BB740">
            <v>-2177.5</v>
          </cell>
          <cell r="BC740">
            <v>-5284.5999999996275</v>
          </cell>
          <cell r="BD740">
            <v>-4690.2999999998137</v>
          </cell>
          <cell r="BE740">
            <v>-23708.589999999851</v>
          </cell>
          <cell r="BF740">
            <v>-2044.8999999999069</v>
          </cell>
          <cell r="BG740">
            <v>-2305</v>
          </cell>
          <cell r="BH740">
            <v>-2586.3999999999069</v>
          </cell>
          <cell r="BI740">
            <v>-2604.0500000000466</v>
          </cell>
          <cell r="BJ740">
            <v>-2636.5799999998417</v>
          </cell>
          <cell r="BK740">
            <v>-1656.2600000000093</v>
          </cell>
          <cell r="BL740">
            <v>-583.39999999990687</v>
          </cell>
          <cell r="BM740">
            <v>-1230.4000000003725</v>
          </cell>
          <cell r="BN740">
            <v>-1785.3999999999069</v>
          </cell>
          <cell r="BO740">
            <v>-1619.3000000002794</v>
          </cell>
          <cell r="BP740">
            <v>-1723.5</v>
          </cell>
          <cell r="BQ740">
            <v>-2933.4000000003725</v>
          </cell>
          <cell r="BR740">
            <v>-23148.760000001639</v>
          </cell>
          <cell r="BS740">
            <v>-1101.6000000005588</v>
          </cell>
          <cell r="BT740">
            <v>-3721.3999999994412</v>
          </cell>
          <cell r="BU740">
            <v>-3423.5</v>
          </cell>
          <cell r="BV740">
            <v>-2229.5000000002328</v>
          </cell>
          <cell r="BW740">
            <v>-1838.8999999999069</v>
          </cell>
          <cell r="BX740">
            <v>-2036.4000000003725</v>
          </cell>
          <cell r="BY740">
            <v>-326.10000000009313</v>
          </cell>
          <cell r="BZ740">
            <v>-1289.3999999999069</v>
          </cell>
          <cell r="CA740">
            <v>-1959.160000000149</v>
          </cell>
          <cell r="CB740">
            <v>-1500.5</v>
          </cell>
          <cell r="CC740">
            <v>-1752.7999999998137</v>
          </cell>
          <cell r="CD740">
            <v>-1969.5</v>
          </cell>
          <cell r="CE740">
            <v>-13377.54999999702</v>
          </cell>
          <cell r="CF740">
            <v>-3215.9000000003725</v>
          </cell>
          <cell r="CG740">
            <v>-990.10000000009313</v>
          </cell>
          <cell r="CH740">
            <v>-544.79999999981374</v>
          </cell>
          <cell r="CI740">
            <v>-2015.8500000000931</v>
          </cell>
          <cell r="CJ740">
            <v>-3283.8600000001024</v>
          </cell>
          <cell r="CK740">
            <v>-250.89999999990687</v>
          </cell>
          <cell r="CL740">
            <v>48.400000000372529</v>
          </cell>
          <cell r="CM740">
            <v>-431.29999999981374</v>
          </cell>
          <cell r="CN740">
            <v>1004.2599999997765</v>
          </cell>
          <cell r="CO740">
            <v>-1218</v>
          </cell>
          <cell r="CP740">
            <v>-1602.6999999997206</v>
          </cell>
          <cell r="CQ740">
            <v>-876.8000000002794</v>
          </cell>
          <cell r="CR740">
            <v>0</v>
          </cell>
          <cell r="CS740">
            <v>0</v>
          </cell>
          <cell r="CT740">
            <v>0</v>
          </cell>
          <cell r="CU740">
            <v>0</v>
          </cell>
          <cell r="CV740">
            <v>0</v>
          </cell>
          <cell r="CW740">
            <v>0</v>
          </cell>
          <cell r="CX740">
            <v>0</v>
          </cell>
          <cell r="CY740">
            <v>0</v>
          </cell>
          <cell r="CZ740">
            <v>0</v>
          </cell>
          <cell r="DA740">
            <v>0</v>
          </cell>
          <cell r="DB740">
            <v>0</v>
          </cell>
          <cell r="DC740">
            <v>0</v>
          </cell>
          <cell r="DD740">
            <v>0</v>
          </cell>
          <cell r="DE740">
            <v>0</v>
          </cell>
          <cell r="DF740">
            <v>0</v>
          </cell>
          <cell r="DG740">
            <v>0</v>
          </cell>
          <cell r="DH740">
            <v>0</v>
          </cell>
          <cell r="DI740">
            <v>0</v>
          </cell>
          <cell r="DJ740">
            <v>0</v>
          </cell>
          <cell r="DK740">
            <v>0</v>
          </cell>
          <cell r="DL740">
            <v>0</v>
          </cell>
          <cell r="DM740">
            <v>0</v>
          </cell>
          <cell r="DN740">
            <v>0</v>
          </cell>
          <cell r="DO740">
            <v>0</v>
          </cell>
          <cell r="DP740">
            <v>0</v>
          </cell>
          <cell r="DQ740">
            <v>0</v>
          </cell>
          <cell r="DR740">
            <v>0</v>
          </cell>
          <cell r="DS740">
            <v>0</v>
          </cell>
          <cell r="DT740">
            <v>0</v>
          </cell>
          <cell r="DU740">
            <v>0</v>
          </cell>
          <cell r="DV740">
            <v>0</v>
          </cell>
          <cell r="DW740">
            <v>0</v>
          </cell>
          <cell r="DX740">
            <v>0</v>
          </cell>
          <cell r="DY740">
            <v>0</v>
          </cell>
          <cell r="DZ740">
            <v>0</v>
          </cell>
          <cell r="EA740">
            <v>0</v>
          </cell>
          <cell r="EB740">
            <v>0</v>
          </cell>
          <cell r="EC740">
            <v>0</v>
          </cell>
          <cell r="ED740">
            <v>0</v>
          </cell>
        </row>
        <row r="741">
          <cell r="F741">
            <v>0</v>
          </cell>
          <cell r="G741">
            <v>0</v>
          </cell>
          <cell r="H741">
            <v>0</v>
          </cell>
          <cell r="I741">
            <v>0</v>
          </cell>
          <cell r="J741">
            <v>0</v>
          </cell>
          <cell r="K741">
            <v>0</v>
          </cell>
          <cell r="L741">
            <v>0</v>
          </cell>
          <cell r="M741">
            <v>0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  <cell r="W741">
            <v>0</v>
          </cell>
          <cell r="X741">
            <v>0</v>
          </cell>
          <cell r="Y741">
            <v>0</v>
          </cell>
          <cell r="Z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0</v>
          </cell>
          <cell r="AE741">
            <v>0</v>
          </cell>
          <cell r="AF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  <cell r="AK741">
            <v>0</v>
          </cell>
          <cell r="AL741">
            <v>0</v>
          </cell>
          <cell r="AM741">
            <v>0</v>
          </cell>
          <cell r="AN741">
            <v>0</v>
          </cell>
          <cell r="AO741">
            <v>0</v>
          </cell>
          <cell r="AP741">
            <v>0</v>
          </cell>
          <cell r="AQ741">
            <v>0</v>
          </cell>
          <cell r="AR741">
            <v>0</v>
          </cell>
          <cell r="AS741">
            <v>0</v>
          </cell>
          <cell r="AT741">
            <v>0</v>
          </cell>
          <cell r="AU741">
            <v>0</v>
          </cell>
          <cell r="AV741">
            <v>0</v>
          </cell>
          <cell r="AW741">
            <v>0</v>
          </cell>
          <cell r="AX741">
            <v>0</v>
          </cell>
          <cell r="AY741">
            <v>0</v>
          </cell>
          <cell r="AZ741">
            <v>0</v>
          </cell>
          <cell r="BA741">
            <v>0</v>
          </cell>
          <cell r="BB741">
            <v>0</v>
          </cell>
          <cell r="BC741">
            <v>0</v>
          </cell>
          <cell r="BD741">
            <v>0</v>
          </cell>
          <cell r="BE741">
            <v>0</v>
          </cell>
          <cell r="BF741">
            <v>0</v>
          </cell>
          <cell r="BG741">
            <v>0</v>
          </cell>
          <cell r="BH741">
            <v>0</v>
          </cell>
          <cell r="BI741">
            <v>0</v>
          </cell>
          <cell r="BJ741">
            <v>0</v>
          </cell>
          <cell r="BK741">
            <v>0</v>
          </cell>
          <cell r="BL741">
            <v>0</v>
          </cell>
          <cell r="BM741">
            <v>0</v>
          </cell>
          <cell r="BN741">
            <v>0</v>
          </cell>
          <cell r="BO741">
            <v>0</v>
          </cell>
          <cell r="BP741">
            <v>0</v>
          </cell>
          <cell r="BQ741">
            <v>0</v>
          </cell>
          <cell r="BR741">
            <v>0</v>
          </cell>
          <cell r="BS741">
            <v>0</v>
          </cell>
          <cell r="BT741">
            <v>0</v>
          </cell>
          <cell r="BU741">
            <v>0</v>
          </cell>
          <cell r="BV741">
            <v>0</v>
          </cell>
          <cell r="BW741">
            <v>0</v>
          </cell>
          <cell r="BX741">
            <v>0</v>
          </cell>
          <cell r="BY741">
            <v>0</v>
          </cell>
          <cell r="BZ741">
            <v>0</v>
          </cell>
          <cell r="CA741">
            <v>0</v>
          </cell>
          <cell r="CB741">
            <v>0</v>
          </cell>
          <cell r="CC741">
            <v>0</v>
          </cell>
          <cell r="CD741">
            <v>0</v>
          </cell>
          <cell r="CE741">
            <v>0</v>
          </cell>
          <cell r="CF741">
            <v>0</v>
          </cell>
          <cell r="CG741">
            <v>0</v>
          </cell>
          <cell r="CH741">
            <v>0</v>
          </cell>
          <cell r="CI741">
            <v>0</v>
          </cell>
          <cell r="CJ741">
            <v>0</v>
          </cell>
          <cell r="CK741">
            <v>0</v>
          </cell>
          <cell r="CL741">
            <v>0</v>
          </cell>
          <cell r="CM741">
            <v>0</v>
          </cell>
          <cell r="CN741">
            <v>0</v>
          </cell>
          <cell r="CO741">
            <v>0</v>
          </cell>
          <cell r="CP741">
            <v>0</v>
          </cell>
          <cell r="CQ741">
            <v>0</v>
          </cell>
          <cell r="CR741">
            <v>0</v>
          </cell>
          <cell r="CS741">
            <v>0</v>
          </cell>
          <cell r="CT741">
            <v>0</v>
          </cell>
          <cell r="CU741">
            <v>0</v>
          </cell>
          <cell r="CV741">
            <v>0</v>
          </cell>
          <cell r="CW741">
            <v>0</v>
          </cell>
          <cell r="CX741">
            <v>0</v>
          </cell>
          <cell r="CY741">
            <v>0</v>
          </cell>
          <cell r="CZ741">
            <v>0</v>
          </cell>
          <cell r="DA741">
            <v>0</v>
          </cell>
          <cell r="DB741">
            <v>0</v>
          </cell>
          <cell r="DC741">
            <v>0</v>
          </cell>
          <cell r="DD741">
            <v>0</v>
          </cell>
          <cell r="DE741">
            <v>0</v>
          </cell>
          <cell r="DF741">
            <v>0</v>
          </cell>
          <cell r="DG741">
            <v>0</v>
          </cell>
          <cell r="DH741">
            <v>0</v>
          </cell>
          <cell r="DI741">
            <v>0</v>
          </cell>
          <cell r="DJ741">
            <v>0</v>
          </cell>
          <cell r="DK741">
            <v>0</v>
          </cell>
          <cell r="DL741">
            <v>0</v>
          </cell>
          <cell r="DM741">
            <v>0</v>
          </cell>
          <cell r="DN741">
            <v>0</v>
          </cell>
          <cell r="DO741">
            <v>0</v>
          </cell>
          <cell r="DP741">
            <v>0</v>
          </cell>
          <cell r="DQ741">
            <v>0</v>
          </cell>
          <cell r="DR741">
            <v>0</v>
          </cell>
          <cell r="DS741">
            <v>0</v>
          </cell>
          <cell r="DT741">
            <v>0</v>
          </cell>
          <cell r="DU741">
            <v>0</v>
          </cell>
          <cell r="DV741">
            <v>0</v>
          </cell>
          <cell r="DW741">
            <v>0</v>
          </cell>
          <cell r="DX741">
            <v>0</v>
          </cell>
          <cell r="DY741">
            <v>0</v>
          </cell>
          <cell r="DZ741">
            <v>0</v>
          </cell>
          <cell r="EA741">
            <v>0</v>
          </cell>
          <cell r="EB741">
            <v>0</v>
          </cell>
          <cell r="EC741">
            <v>0</v>
          </cell>
          <cell r="ED741">
            <v>0</v>
          </cell>
        </row>
        <row r="742">
          <cell r="F742">
            <v>304</v>
          </cell>
          <cell r="G742">
            <v>-1621.3999999999069</v>
          </cell>
          <cell r="H742">
            <v>856.89999999990687</v>
          </cell>
          <cell r="I742">
            <v>1031.1999999999534</v>
          </cell>
          <cell r="J742">
            <v>972.20000000018626</v>
          </cell>
          <cell r="K742">
            <v>169.89999999990687</v>
          </cell>
          <cell r="L742">
            <v>24.799999999813735</v>
          </cell>
          <cell r="M742">
            <v>14.099999999860302</v>
          </cell>
          <cell r="N742">
            <v>-36.800000000046566</v>
          </cell>
          <cell r="O742">
            <v>147.0999999998603</v>
          </cell>
          <cell r="P742">
            <v>72.600000000093132</v>
          </cell>
          <cell r="Q742">
            <v>28.900000000139698</v>
          </cell>
          <cell r="R742">
            <v>4761.0999999940395</v>
          </cell>
          <cell r="S742">
            <v>365.19999999995343</v>
          </cell>
          <cell r="T742">
            <v>-428.5999999998603</v>
          </cell>
          <cell r="U742">
            <v>686.80000000004657</v>
          </cell>
          <cell r="V742">
            <v>708.4000000001397</v>
          </cell>
          <cell r="W742">
            <v>112.89999999990687</v>
          </cell>
          <cell r="X742">
            <v>80</v>
          </cell>
          <cell r="Y742">
            <v>39.5</v>
          </cell>
          <cell r="Z742">
            <v>15.300000000046566</v>
          </cell>
          <cell r="AA742">
            <v>3142.2000000001863</v>
          </cell>
          <cell r="AB742">
            <v>32.799999999813735</v>
          </cell>
          <cell r="AC742">
            <v>-1.8000000000465661</v>
          </cell>
          <cell r="AD742">
            <v>8.3999999999068677</v>
          </cell>
          <cell r="AE742">
            <v>1707.0999999977648</v>
          </cell>
          <cell r="AF742">
            <v>-69</v>
          </cell>
          <cell r="AG742">
            <v>122</v>
          </cell>
          <cell r="AH742">
            <v>1161.9000000001397</v>
          </cell>
          <cell r="AI742">
            <v>188.70000000018626</v>
          </cell>
          <cell r="AJ742">
            <v>238.60000000009313</v>
          </cell>
          <cell r="AK742">
            <v>29.399999999906868</v>
          </cell>
          <cell r="AL742">
            <v>31</v>
          </cell>
          <cell r="AM742">
            <v>29.799999999813735</v>
          </cell>
          <cell r="AN742">
            <v>40</v>
          </cell>
          <cell r="AO742">
            <v>150.60000000009313</v>
          </cell>
          <cell r="AP742">
            <v>-228.5</v>
          </cell>
          <cell r="AQ742">
            <v>12.600000000093132</v>
          </cell>
          <cell r="AR742">
            <v>3173.6999999992549</v>
          </cell>
          <cell r="AS742">
            <v>-28</v>
          </cell>
          <cell r="AT742">
            <v>415</v>
          </cell>
          <cell r="AU742">
            <v>1241.1999999999534</v>
          </cell>
          <cell r="AV742">
            <v>454.5</v>
          </cell>
          <cell r="AW742">
            <v>188.79999999981374</v>
          </cell>
          <cell r="AX742">
            <v>215.4000000001397</v>
          </cell>
          <cell r="AY742">
            <v>236.20000000018626</v>
          </cell>
          <cell r="AZ742">
            <v>160.79999999981374</v>
          </cell>
          <cell r="BA742">
            <v>237.89999999990687</v>
          </cell>
          <cell r="BB742">
            <v>149.69999999995343</v>
          </cell>
          <cell r="BC742">
            <v>-111.80000000004657</v>
          </cell>
          <cell r="BD742">
            <v>14</v>
          </cell>
          <cell r="BE742">
            <v>2022.5999999977648</v>
          </cell>
          <cell r="BF742">
            <v>-574.5</v>
          </cell>
          <cell r="BG742">
            <v>37.399999999906868</v>
          </cell>
          <cell r="BH742">
            <v>1600.5</v>
          </cell>
          <cell r="BI742">
            <v>492.10000000009313</v>
          </cell>
          <cell r="BJ742">
            <v>193.89999999990687</v>
          </cell>
          <cell r="BK742">
            <v>208.5</v>
          </cell>
          <cell r="BL742">
            <v>83.200000000186265</v>
          </cell>
          <cell r="BM742">
            <v>44.599999999860302</v>
          </cell>
          <cell r="BN742">
            <v>50.599999999860302</v>
          </cell>
          <cell r="BO742">
            <v>67</v>
          </cell>
          <cell r="BP742">
            <v>-194.89999999990687</v>
          </cell>
          <cell r="BQ742">
            <v>14.199999999953434</v>
          </cell>
          <cell r="BR742">
            <v>3270.1999999992549</v>
          </cell>
          <cell r="BS742">
            <v>48.300000000046566</v>
          </cell>
          <cell r="BT742">
            <v>346.19999999995343</v>
          </cell>
          <cell r="BU742">
            <v>1092.6000000000931</v>
          </cell>
          <cell r="BV742">
            <v>590</v>
          </cell>
          <cell r="BW742">
            <v>538.20000000018626</v>
          </cell>
          <cell r="BX742">
            <v>199.60000000009313</v>
          </cell>
          <cell r="BY742">
            <v>35.700000000186265</v>
          </cell>
          <cell r="BZ742">
            <v>2.4000000001396984</v>
          </cell>
          <cell r="CA742">
            <v>-93.800000000046566</v>
          </cell>
          <cell r="CB742">
            <v>374.79999999981374</v>
          </cell>
          <cell r="CC742">
            <v>132.5</v>
          </cell>
          <cell r="CD742">
            <v>3.6999999999534339</v>
          </cell>
          <cell r="CE742">
            <v>457.80000000074506</v>
          </cell>
          <cell r="CF742">
            <v>-174.5</v>
          </cell>
          <cell r="CG742">
            <v>56.200000000186265</v>
          </cell>
          <cell r="CH742">
            <v>12</v>
          </cell>
          <cell r="CI742">
            <v>315.9000000001397</v>
          </cell>
          <cell r="CJ742">
            <v>-12.699999999953434</v>
          </cell>
          <cell r="CK742">
            <v>67.100000000093132</v>
          </cell>
          <cell r="CL742">
            <v>11.299999999813735</v>
          </cell>
          <cell r="CM742">
            <v>22.5</v>
          </cell>
          <cell r="CN742">
            <v>14.300000000046566</v>
          </cell>
          <cell r="CO742">
            <v>53.800000000046566</v>
          </cell>
          <cell r="CP742">
            <v>88.799999999813735</v>
          </cell>
          <cell r="CQ742">
            <v>3.1000000000931323</v>
          </cell>
          <cell r="CR742">
            <v>615.40000000223517</v>
          </cell>
          <cell r="CS742">
            <v>18.700000000186265</v>
          </cell>
          <cell r="CT742">
            <v>-264.4000000001397</v>
          </cell>
          <cell r="CU742">
            <v>36.799999999813735</v>
          </cell>
          <cell r="CV742">
            <v>38.599999999860302</v>
          </cell>
          <cell r="CW742">
            <v>18.699999999953434</v>
          </cell>
          <cell r="CX742">
            <v>485.69999999995343</v>
          </cell>
          <cell r="CY742">
            <v>1.7999999998137355</v>
          </cell>
          <cell r="CZ742">
            <v>145.4000000001397</v>
          </cell>
          <cell r="DA742">
            <v>34.099999999860302</v>
          </cell>
          <cell r="DB742">
            <v>32.600000000093132</v>
          </cell>
          <cell r="DC742">
            <v>67.400000000139698</v>
          </cell>
          <cell r="DD742">
            <v>0</v>
          </cell>
          <cell r="DE742">
            <v>0</v>
          </cell>
          <cell r="DF742">
            <v>0</v>
          </cell>
          <cell r="DG742">
            <v>0</v>
          </cell>
          <cell r="DH742">
            <v>0</v>
          </cell>
          <cell r="DI742">
            <v>0</v>
          </cell>
          <cell r="DJ742">
            <v>0</v>
          </cell>
          <cell r="DK742">
            <v>0</v>
          </cell>
          <cell r="DL742">
            <v>0</v>
          </cell>
          <cell r="DM742">
            <v>0</v>
          </cell>
          <cell r="DN742">
            <v>0</v>
          </cell>
          <cell r="DO742">
            <v>0</v>
          </cell>
          <cell r="DP742">
            <v>0</v>
          </cell>
          <cell r="DQ742">
            <v>0</v>
          </cell>
          <cell r="DR742">
            <v>0</v>
          </cell>
          <cell r="DS742">
            <v>0</v>
          </cell>
          <cell r="DT742">
            <v>0</v>
          </cell>
          <cell r="DU742">
            <v>0</v>
          </cell>
          <cell r="DV742">
            <v>0</v>
          </cell>
          <cell r="DW742">
            <v>0</v>
          </cell>
          <cell r="DX742">
            <v>0</v>
          </cell>
          <cell r="DY742">
            <v>0</v>
          </cell>
          <cell r="DZ742">
            <v>0</v>
          </cell>
          <cell r="EA742">
            <v>0</v>
          </cell>
          <cell r="EB742">
            <v>0</v>
          </cell>
          <cell r="EC742">
            <v>0</v>
          </cell>
          <cell r="ED742">
            <v>0</v>
          </cell>
        </row>
        <row r="744">
          <cell r="F744">
            <v>-585.80000000004657</v>
          </cell>
          <cell r="G744">
            <v>-195.30000000004657</v>
          </cell>
          <cell r="H744">
            <v>-66.260000000009313</v>
          </cell>
          <cell r="I744">
            <v>0</v>
          </cell>
          <cell r="J744">
            <v>0</v>
          </cell>
          <cell r="K744">
            <v>7.7070000000003347</v>
          </cell>
          <cell r="L744">
            <v>370.20000000018626</v>
          </cell>
          <cell r="M744">
            <v>844.40000000037253</v>
          </cell>
          <cell r="N744">
            <v>112.5</v>
          </cell>
          <cell r="O744">
            <v>-352.5</v>
          </cell>
          <cell r="P744">
            <v>-253.9000000001397</v>
          </cell>
          <cell r="Q744">
            <v>-509.5</v>
          </cell>
          <cell r="R744">
            <v>-2298.8959999978542</v>
          </cell>
          <cell r="S744">
            <v>-688.20000000018626</v>
          </cell>
          <cell r="T744">
            <v>-412.89999999990687</v>
          </cell>
          <cell r="U744">
            <v>-419.02999999999884</v>
          </cell>
          <cell r="V744">
            <v>0</v>
          </cell>
          <cell r="W744">
            <v>0</v>
          </cell>
          <cell r="X744">
            <v>-61.466000000000349</v>
          </cell>
          <cell r="Y744">
            <v>-391.30000000004657</v>
          </cell>
          <cell r="Z744">
            <v>-39.700000000186265</v>
          </cell>
          <cell r="AA744">
            <v>320.19999999995343</v>
          </cell>
          <cell r="AB744">
            <v>-281</v>
          </cell>
          <cell r="AC744">
            <v>-236.60000000009313</v>
          </cell>
          <cell r="AD744">
            <v>-88.900000000139698</v>
          </cell>
          <cell r="AE744">
            <v>-1960.5649999976158</v>
          </cell>
          <cell r="AF744">
            <v>-819.20000000018626</v>
          </cell>
          <cell r="AG744">
            <v>-130.39999999990687</v>
          </cell>
          <cell r="AH744">
            <v>-117.07000000000698</v>
          </cell>
          <cell r="AI744">
            <v>0</v>
          </cell>
          <cell r="AJ744">
            <v>0</v>
          </cell>
          <cell r="AK744">
            <v>48.854999999999563</v>
          </cell>
          <cell r="AL744">
            <v>201.9000000001397</v>
          </cell>
          <cell r="AM744">
            <v>227.9000000001397</v>
          </cell>
          <cell r="AN744">
            <v>-5.4499999999534339</v>
          </cell>
          <cell r="AO744">
            <v>-491.40000000037253</v>
          </cell>
          <cell r="AP744">
            <v>-358.5</v>
          </cell>
          <cell r="AQ744">
            <v>-517.20000000018626</v>
          </cell>
          <cell r="AR744">
            <v>-2611.660000000149</v>
          </cell>
          <cell r="AS744">
            <v>-80.800000000046566</v>
          </cell>
          <cell r="AT744">
            <v>-74.300000000046566</v>
          </cell>
          <cell r="AU744">
            <v>4.6900000000023283</v>
          </cell>
          <cell r="AV744">
            <v>0</v>
          </cell>
          <cell r="AW744">
            <v>0</v>
          </cell>
          <cell r="AX744">
            <v>0</v>
          </cell>
          <cell r="AY744">
            <v>37.899999999906868</v>
          </cell>
          <cell r="AZ744">
            <v>-67</v>
          </cell>
          <cell r="BA744">
            <v>-25.449999999953434</v>
          </cell>
          <cell r="BB744">
            <v>-285</v>
          </cell>
          <cell r="BC744">
            <v>-703.30000000004657</v>
          </cell>
          <cell r="BD744">
            <v>-1418.3999999999069</v>
          </cell>
          <cell r="BE744">
            <v>-3346.9899999983609</v>
          </cell>
          <cell r="BF744">
            <v>-269.29999999981374</v>
          </cell>
          <cell r="BG744">
            <v>-355.70000000018626</v>
          </cell>
          <cell r="BH744">
            <v>-112.19000000000233</v>
          </cell>
          <cell r="BI744">
            <v>0</v>
          </cell>
          <cell r="BJ744">
            <v>0</v>
          </cell>
          <cell r="BK744">
            <v>0</v>
          </cell>
          <cell r="BL744">
            <v>-70.399999999906868</v>
          </cell>
          <cell r="BM744">
            <v>22.5</v>
          </cell>
          <cell r="BN744">
            <v>3.8999999999068677</v>
          </cell>
          <cell r="BO744">
            <v>-620.40000000037253</v>
          </cell>
          <cell r="BP744">
            <v>-229.70000000018626</v>
          </cell>
          <cell r="BQ744">
            <v>-1715.6999999999534</v>
          </cell>
          <cell r="BR744">
            <v>-2485.7599999997765</v>
          </cell>
          <cell r="BS744">
            <v>-933</v>
          </cell>
          <cell r="BT744">
            <v>-337.80000000004657</v>
          </cell>
          <cell r="BU744">
            <v>0.24000000000523869</v>
          </cell>
          <cell r="BV744">
            <v>0</v>
          </cell>
          <cell r="BW744">
            <v>0</v>
          </cell>
          <cell r="BX744">
            <v>0</v>
          </cell>
          <cell r="BY744">
            <v>276.39999999990687</v>
          </cell>
          <cell r="BZ744">
            <v>-34</v>
          </cell>
          <cell r="CA744">
            <v>-150.4000000001397</v>
          </cell>
          <cell r="CB744">
            <v>-40.5</v>
          </cell>
          <cell r="CC744">
            <v>-468.69999999995343</v>
          </cell>
          <cell r="CD744">
            <v>-797.99999999976717</v>
          </cell>
          <cell r="CE744">
            <v>-860.87999999709427</v>
          </cell>
          <cell r="CF744">
            <v>-206</v>
          </cell>
          <cell r="CG744">
            <v>37.299999999813735</v>
          </cell>
          <cell r="CH744">
            <v>1.1200000000244472</v>
          </cell>
          <cell r="CI744">
            <v>0</v>
          </cell>
          <cell r="CJ744">
            <v>0</v>
          </cell>
          <cell r="CK744">
            <v>0</v>
          </cell>
          <cell r="CL744">
            <v>28.199999999953434</v>
          </cell>
          <cell r="CM744">
            <v>1043</v>
          </cell>
          <cell r="CN744">
            <v>74.200000000186265</v>
          </cell>
          <cell r="CO744">
            <v>-1443.2999999998137</v>
          </cell>
          <cell r="CP744">
            <v>260.29999999981374</v>
          </cell>
          <cell r="CQ744">
            <v>-655.70000000018626</v>
          </cell>
          <cell r="CR744">
            <v>356.31000000052154</v>
          </cell>
          <cell r="CS744">
            <v>81.5</v>
          </cell>
          <cell r="CT744">
            <v>-158.19999999995343</v>
          </cell>
          <cell r="CU744">
            <v>57.650000000023283</v>
          </cell>
          <cell r="CV744">
            <v>0</v>
          </cell>
          <cell r="CW744">
            <v>0</v>
          </cell>
          <cell r="CX744">
            <v>0.15999999999985448</v>
          </cell>
          <cell r="CY744">
            <v>38.200000000186265</v>
          </cell>
          <cell r="CZ744">
            <v>89.799999999813735</v>
          </cell>
          <cell r="DA744">
            <v>152.5</v>
          </cell>
          <cell r="DB744">
            <v>155</v>
          </cell>
          <cell r="DC744">
            <v>-314</v>
          </cell>
          <cell r="DD744">
            <v>253.70000000018626</v>
          </cell>
          <cell r="DE744">
            <v>0</v>
          </cell>
          <cell r="DF744">
            <v>0</v>
          </cell>
          <cell r="DG744">
            <v>0</v>
          </cell>
          <cell r="DH744">
            <v>0</v>
          </cell>
          <cell r="DI744">
            <v>0</v>
          </cell>
          <cell r="DJ744">
            <v>0</v>
          </cell>
          <cell r="DK744">
            <v>0</v>
          </cell>
          <cell r="DL744">
            <v>0</v>
          </cell>
          <cell r="DM744">
            <v>0</v>
          </cell>
          <cell r="DN744">
            <v>0</v>
          </cell>
          <cell r="DO744">
            <v>0</v>
          </cell>
          <cell r="DP744">
            <v>0</v>
          </cell>
          <cell r="DQ744">
            <v>0</v>
          </cell>
          <cell r="DR744">
            <v>0</v>
          </cell>
          <cell r="DS744">
            <v>0</v>
          </cell>
          <cell r="DT744">
            <v>0</v>
          </cell>
          <cell r="DU744">
            <v>0</v>
          </cell>
          <cell r="DV744">
            <v>0</v>
          </cell>
          <cell r="DW744">
            <v>0</v>
          </cell>
          <cell r="DX744">
            <v>0</v>
          </cell>
          <cell r="DY744">
            <v>0</v>
          </cell>
          <cell r="DZ744">
            <v>0</v>
          </cell>
          <cell r="EA744">
            <v>0</v>
          </cell>
          <cell r="EB744">
            <v>0</v>
          </cell>
          <cell r="EC744">
            <v>0</v>
          </cell>
          <cell r="ED744">
            <v>0</v>
          </cell>
        </row>
        <row r="745">
          <cell r="F745">
            <v>0</v>
          </cell>
          <cell r="G745">
            <v>0</v>
          </cell>
          <cell r="H745">
            <v>0</v>
          </cell>
          <cell r="I745">
            <v>0</v>
          </cell>
          <cell r="J745">
            <v>0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R745">
            <v>0</v>
          </cell>
          <cell r="S745">
            <v>0</v>
          </cell>
          <cell r="T745">
            <v>0</v>
          </cell>
          <cell r="U745">
            <v>0</v>
          </cell>
          <cell r="V745">
            <v>0</v>
          </cell>
          <cell r="W745">
            <v>0</v>
          </cell>
          <cell r="X745">
            <v>0</v>
          </cell>
          <cell r="Y745">
            <v>0</v>
          </cell>
          <cell r="Z745">
            <v>0</v>
          </cell>
          <cell r="AA745">
            <v>0</v>
          </cell>
          <cell r="AB745">
            <v>0</v>
          </cell>
          <cell r="AC745">
            <v>0</v>
          </cell>
          <cell r="AD745">
            <v>0</v>
          </cell>
          <cell r="AE745">
            <v>0</v>
          </cell>
          <cell r="AF745">
            <v>0</v>
          </cell>
          <cell r="AG745">
            <v>0</v>
          </cell>
          <cell r="AH745">
            <v>0</v>
          </cell>
          <cell r="AI745">
            <v>0</v>
          </cell>
          <cell r="AJ745">
            <v>0</v>
          </cell>
          <cell r="AK745">
            <v>0</v>
          </cell>
          <cell r="AL745">
            <v>0</v>
          </cell>
          <cell r="AM745">
            <v>0</v>
          </cell>
          <cell r="AN745">
            <v>0</v>
          </cell>
          <cell r="AO745">
            <v>0</v>
          </cell>
          <cell r="AP745">
            <v>0</v>
          </cell>
          <cell r="AQ745">
            <v>0</v>
          </cell>
          <cell r="AR745">
            <v>0</v>
          </cell>
          <cell r="AS745">
            <v>0</v>
          </cell>
          <cell r="AT745">
            <v>0</v>
          </cell>
          <cell r="AU745">
            <v>0</v>
          </cell>
          <cell r="AV745">
            <v>0</v>
          </cell>
          <cell r="AW745">
            <v>0</v>
          </cell>
          <cell r="AX745">
            <v>0</v>
          </cell>
          <cell r="AY745">
            <v>0</v>
          </cell>
          <cell r="AZ745">
            <v>0</v>
          </cell>
          <cell r="BA745">
            <v>0</v>
          </cell>
          <cell r="BB745">
            <v>0</v>
          </cell>
          <cell r="BC745">
            <v>0</v>
          </cell>
          <cell r="BD745">
            <v>0</v>
          </cell>
          <cell r="BE745">
            <v>0</v>
          </cell>
          <cell r="BF745">
            <v>0</v>
          </cell>
          <cell r="BG745">
            <v>0</v>
          </cell>
          <cell r="BH745">
            <v>0</v>
          </cell>
          <cell r="BI745">
            <v>0</v>
          </cell>
          <cell r="BJ745">
            <v>0</v>
          </cell>
          <cell r="BK745">
            <v>0</v>
          </cell>
          <cell r="BL745">
            <v>0</v>
          </cell>
          <cell r="BM745">
            <v>0</v>
          </cell>
          <cell r="BN745">
            <v>0</v>
          </cell>
          <cell r="BO745">
            <v>0</v>
          </cell>
          <cell r="BP745">
            <v>0</v>
          </cell>
          <cell r="BQ745">
            <v>0</v>
          </cell>
          <cell r="BR745">
            <v>0</v>
          </cell>
          <cell r="BS745">
            <v>0</v>
          </cell>
          <cell r="BT745">
            <v>0</v>
          </cell>
          <cell r="BU745">
            <v>0</v>
          </cell>
          <cell r="BV745">
            <v>0</v>
          </cell>
          <cell r="BW745">
            <v>0</v>
          </cell>
          <cell r="BX745">
            <v>0</v>
          </cell>
          <cell r="BY745">
            <v>0</v>
          </cell>
          <cell r="BZ745">
            <v>0</v>
          </cell>
          <cell r="CA745">
            <v>0</v>
          </cell>
          <cell r="CB745">
            <v>0</v>
          </cell>
          <cell r="CC745">
            <v>0</v>
          </cell>
          <cell r="CD745">
            <v>0</v>
          </cell>
          <cell r="CE745">
            <v>0</v>
          </cell>
          <cell r="CF745">
            <v>0</v>
          </cell>
          <cell r="CG745">
            <v>0</v>
          </cell>
          <cell r="CH745">
            <v>0</v>
          </cell>
          <cell r="CI745">
            <v>0</v>
          </cell>
          <cell r="CJ745">
            <v>0</v>
          </cell>
          <cell r="CK745">
            <v>0</v>
          </cell>
          <cell r="CL745">
            <v>0</v>
          </cell>
          <cell r="CM745">
            <v>0</v>
          </cell>
          <cell r="CN745">
            <v>0</v>
          </cell>
          <cell r="CO745">
            <v>0</v>
          </cell>
          <cell r="CP745">
            <v>0</v>
          </cell>
          <cell r="CQ745">
            <v>0</v>
          </cell>
          <cell r="CR745">
            <v>0</v>
          </cell>
          <cell r="CS745">
            <v>0</v>
          </cell>
          <cell r="CT745">
            <v>0</v>
          </cell>
          <cell r="CU745">
            <v>0</v>
          </cell>
          <cell r="CV745">
            <v>0</v>
          </cell>
          <cell r="CW745">
            <v>0</v>
          </cell>
          <cell r="CX745">
            <v>0</v>
          </cell>
          <cell r="CY745">
            <v>0</v>
          </cell>
          <cell r="CZ745">
            <v>0</v>
          </cell>
          <cell r="DA745">
            <v>0</v>
          </cell>
          <cell r="DB745">
            <v>0</v>
          </cell>
          <cell r="DC745">
            <v>0</v>
          </cell>
          <cell r="DD745">
            <v>0</v>
          </cell>
          <cell r="DE745">
            <v>0</v>
          </cell>
          <cell r="DF745">
            <v>0</v>
          </cell>
          <cell r="DG745">
            <v>0</v>
          </cell>
          <cell r="DH745">
            <v>0</v>
          </cell>
          <cell r="DI745">
            <v>0</v>
          </cell>
          <cell r="DJ745">
            <v>0</v>
          </cell>
          <cell r="DK745">
            <v>0</v>
          </cell>
          <cell r="DL745">
            <v>0</v>
          </cell>
          <cell r="DM745">
            <v>0</v>
          </cell>
          <cell r="DN745">
            <v>0</v>
          </cell>
          <cell r="DO745">
            <v>0</v>
          </cell>
          <cell r="DP745">
            <v>0</v>
          </cell>
          <cell r="DQ745">
            <v>0</v>
          </cell>
          <cell r="DR745">
            <v>0</v>
          </cell>
          <cell r="DS745">
            <v>0</v>
          </cell>
          <cell r="DT745">
            <v>0</v>
          </cell>
          <cell r="DU745">
            <v>0</v>
          </cell>
          <cell r="DV745">
            <v>0</v>
          </cell>
          <cell r="DW745">
            <v>0</v>
          </cell>
          <cell r="DX745">
            <v>0</v>
          </cell>
          <cell r="DY745">
            <v>0</v>
          </cell>
          <cell r="DZ745">
            <v>0</v>
          </cell>
          <cell r="EA745">
            <v>0</v>
          </cell>
          <cell r="EB745">
            <v>0</v>
          </cell>
          <cell r="EC745">
            <v>0</v>
          </cell>
          <cell r="ED745">
            <v>0</v>
          </cell>
        </row>
        <row r="746">
          <cell r="F746">
            <v>898.70999999996275</v>
          </cell>
          <cell r="G746">
            <v>735.83100000000559</v>
          </cell>
          <cell r="H746">
            <v>667.26000000000931</v>
          </cell>
          <cell r="I746">
            <v>228</v>
          </cell>
          <cell r="J746">
            <v>567.23000000003958</v>
          </cell>
          <cell r="K746">
            <v>456.37999999988824</v>
          </cell>
          <cell r="L746">
            <v>1495.5999999996275</v>
          </cell>
          <cell r="M746">
            <v>953.43999999971129</v>
          </cell>
          <cell r="N746">
            <v>874.52499999990687</v>
          </cell>
          <cell r="O746">
            <v>228.70500000007451</v>
          </cell>
          <cell r="P746">
            <v>729.32999999984168</v>
          </cell>
          <cell r="Q746">
            <v>1242.5700000000652</v>
          </cell>
          <cell r="R746">
            <v>9654.3590000011027</v>
          </cell>
          <cell r="S746">
            <v>1431.7059999997728</v>
          </cell>
          <cell r="T746">
            <v>1398.5700000000652</v>
          </cell>
          <cell r="U746">
            <v>496.93699999991804</v>
          </cell>
          <cell r="V746">
            <v>246.95999999996275</v>
          </cell>
          <cell r="W746">
            <v>0</v>
          </cell>
          <cell r="X746">
            <v>603.3859999999404</v>
          </cell>
          <cell r="Y746">
            <v>1988.9200000001583</v>
          </cell>
          <cell r="Z746">
            <v>1142.0099999997765</v>
          </cell>
          <cell r="AA746">
            <v>31.099999999860302</v>
          </cell>
          <cell r="AB746">
            <v>988.1500000001397</v>
          </cell>
          <cell r="AC746">
            <v>707.37000000011176</v>
          </cell>
          <cell r="AD746">
            <v>619.25</v>
          </cell>
          <cell r="AE746">
            <v>16875.084000002593</v>
          </cell>
          <cell r="AF746">
            <v>958.30399999977089</v>
          </cell>
          <cell r="AG746">
            <v>464.80000000004657</v>
          </cell>
          <cell r="AH746">
            <v>974.04000000015367</v>
          </cell>
          <cell r="AI746">
            <v>54.5</v>
          </cell>
          <cell r="AJ746">
            <v>0</v>
          </cell>
          <cell r="AK746">
            <v>2076.2999999998137</v>
          </cell>
          <cell r="AL746">
            <v>3968.6699999999255</v>
          </cell>
          <cell r="AM746">
            <v>1710</v>
          </cell>
          <cell r="AN746">
            <v>1627.820000000298</v>
          </cell>
          <cell r="AO746">
            <v>1404.8040000000037</v>
          </cell>
          <cell r="AP746">
            <v>1619.0260000003036</v>
          </cell>
          <cell r="AQ746">
            <v>2016.8200000000652</v>
          </cell>
          <cell r="AR746">
            <v>19060.341999996454</v>
          </cell>
          <cell r="AS746">
            <v>1187.7589999998454</v>
          </cell>
          <cell r="AT746">
            <v>862.08000000007451</v>
          </cell>
          <cell r="AU746">
            <v>1215.5620000000345</v>
          </cell>
          <cell r="AV746">
            <v>91.890999999988708</v>
          </cell>
          <cell r="AW746">
            <v>161.09000000002561</v>
          </cell>
          <cell r="AX746">
            <v>1665.5</v>
          </cell>
          <cell r="AY746">
            <v>4301.8800000001211</v>
          </cell>
          <cell r="AZ746">
            <v>2109.815000000177</v>
          </cell>
          <cell r="BA746">
            <v>2066.5060000000522</v>
          </cell>
          <cell r="BB746">
            <v>949.4089999999851</v>
          </cell>
          <cell r="BC746">
            <v>1934.2600000000093</v>
          </cell>
          <cell r="BD746">
            <v>2514.589999999851</v>
          </cell>
          <cell r="BE746">
            <v>19832.64300000295</v>
          </cell>
          <cell r="BF746">
            <v>1294.8699999998789</v>
          </cell>
          <cell r="BG746">
            <v>1118.8599999998696</v>
          </cell>
          <cell r="BH746">
            <v>1218.4479999999749</v>
          </cell>
          <cell r="BI746">
            <v>721.17999999999302</v>
          </cell>
          <cell r="BJ746">
            <v>43.73499999998603</v>
          </cell>
          <cell r="BK746">
            <v>1633.1000000000931</v>
          </cell>
          <cell r="BL746">
            <v>2842.6199999998789</v>
          </cell>
          <cell r="BM746">
            <v>2259.8900000001304</v>
          </cell>
          <cell r="BN746">
            <v>2897.4599999999627</v>
          </cell>
          <cell r="BO746">
            <v>1229.4749999998603</v>
          </cell>
          <cell r="BP746">
            <v>1712.2249999998603</v>
          </cell>
          <cell r="BQ746">
            <v>2860.7800000000279</v>
          </cell>
          <cell r="BR746">
            <v>21783.243000000715</v>
          </cell>
          <cell r="BS746">
            <v>2659.8549999999814</v>
          </cell>
          <cell r="BT746">
            <v>1494.7299999999814</v>
          </cell>
          <cell r="BU746">
            <v>1521.4900000001071</v>
          </cell>
          <cell r="BV746">
            <v>133.90399999999499</v>
          </cell>
          <cell r="BW746">
            <v>0</v>
          </cell>
          <cell r="BX746">
            <v>1422.6939999999013</v>
          </cell>
          <cell r="BY746">
            <v>2971.25</v>
          </cell>
          <cell r="BZ746">
            <v>2095.7700000000186</v>
          </cell>
          <cell r="CA746">
            <v>2751.3000000000466</v>
          </cell>
          <cell r="CB746">
            <v>1625.4299999999348</v>
          </cell>
          <cell r="CC746">
            <v>1973.4259999999776</v>
          </cell>
          <cell r="CD746">
            <v>3133.3939999998547</v>
          </cell>
          <cell r="CE746">
            <v>15048.495000001043</v>
          </cell>
          <cell r="CF746">
            <v>3057.655999999959</v>
          </cell>
          <cell r="CG746">
            <v>1539.1199999998789</v>
          </cell>
          <cell r="CH746">
            <v>1302.8680000001332</v>
          </cell>
          <cell r="CI746">
            <v>55.069999999977881</v>
          </cell>
          <cell r="CJ746">
            <v>52.170000000012806</v>
          </cell>
          <cell r="CK746">
            <v>278.05600000009872</v>
          </cell>
          <cell r="CL746">
            <v>1872.4099999996834</v>
          </cell>
          <cell r="CM746">
            <v>1734.4399999999441</v>
          </cell>
          <cell r="CN746">
            <v>340.24600000004284</v>
          </cell>
          <cell r="CO746">
            <v>1117.3189999999013</v>
          </cell>
          <cell r="CP746">
            <v>958.31999999983236</v>
          </cell>
          <cell r="CQ746">
            <v>2740.8199999998324</v>
          </cell>
          <cell r="CR746">
            <v>6578.6079999990761</v>
          </cell>
          <cell r="CS746">
            <v>301.35999999940395</v>
          </cell>
          <cell r="CT746">
            <v>792.66999999969266</v>
          </cell>
          <cell r="CU746">
            <v>-90.871999999973923</v>
          </cell>
          <cell r="CV746">
            <v>112.25</v>
          </cell>
          <cell r="CW746">
            <v>-218.15999999998894</v>
          </cell>
          <cell r="CX746">
            <v>445.0999999998603</v>
          </cell>
          <cell r="CY746">
            <v>843.91999999992549</v>
          </cell>
          <cell r="CZ746">
            <v>1331.4499999997206</v>
          </cell>
          <cell r="DA746">
            <v>438.03000000002794</v>
          </cell>
          <cell r="DB746">
            <v>1100.5699999998324</v>
          </cell>
          <cell r="DC746">
            <v>1112.0200000000186</v>
          </cell>
          <cell r="DD746">
            <v>410.27000000001863</v>
          </cell>
          <cell r="DE746">
            <v>0</v>
          </cell>
          <cell r="DF746">
            <v>0</v>
          </cell>
          <cell r="DG746">
            <v>0</v>
          </cell>
          <cell r="DH746">
            <v>0</v>
          </cell>
          <cell r="DI746">
            <v>0</v>
          </cell>
          <cell r="DJ746">
            <v>0</v>
          </cell>
          <cell r="DK746">
            <v>0</v>
          </cell>
          <cell r="DL746">
            <v>0</v>
          </cell>
          <cell r="DM746">
            <v>0</v>
          </cell>
          <cell r="DN746">
            <v>0</v>
          </cell>
          <cell r="DO746">
            <v>0</v>
          </cell>
          <cell r="DP746">
            <v>0</v>
          </cell>
          <cell r="DQ746">
            <v>0</v>
          </cell>
          <cell r="DR746">
            <v>0</v>
          </cell>
          <cell r="DS746">
            <v>0</v>
          </cell>
          <cell r="DT746">
            <v>0</v>
          </cell>
          <cell r="DU746">
            <v>0</v>
          </cell>
          <cell r="DV746">
            <v>0</v>
          </cell>
          <cell r="DW746">
            <v>0</v>
          </cell>
          <cell r="DX746">
            <v>0</v>
          </cell>
          <cell r="DY746">
            <v>0</v>
          </cell>
          <cell r="DZ746">
            <v>0</v>
          </cell>
          <cell r="EA746">
            <v>0</v>
          </cell>
          <cell r="EB746">
            <v>0</v>
          </cell>
          <cell r="EC746">
            <v>0</v>
          </cell>
          <cell r="ED746">
            <v>0</v>
          </cell>
        </row>
        <row r="747">
          <cell r="F747">
            <v>-49.925999999977648</v>
          </cell>
          <cell r="G747">
            <v>70.887000000016997</v>
          </cell>
          <cell r="H747">
            <v>0</v>
          </cell>
          <cell r="I747">
            <v>0</v>
          </cell>
          <cell r="J747">
            <v>0</v>
          </cell>
          <cell r="K747">
            <v>0</v>
          </cell>
          <cell r="L747">
            <v>0</v>
          </cell>
          <cell r="M747">
            <v>-262.9539999999688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R747">
            <v>449.41799999959767</v>
          </cell>
          <cell r="S747">
            <v>44.625</v>
          </cell>
          <cell r="T747">
            <v>220.13699999998789</v>
          </cell>
          <cell r="U747">
            <v>0</v>
          </cell>
          <cell r="V747">
            <v>0</v>
          </cell>
          <cell r="W747">
            <v>0</v>
          </cell>
          <cell r="X747">
            <v>0</v>
          </cell>
          <cell r="Y747">
            <v>0</v>
          </cell>
          <cell r="Z747">
            <v>184.65600000001723</v>
          </cell>
          <cell r="AA747">
            <v>0</v>
          </cell>
          <cell r="AB747">
            <v>0</v>
          </cell>
          <cell r="AC747">
            <v>0</v>
          </cell>
          <cell r="AD747">
            <v>0</v>
          </cell>
          <cell r="AE747">
            <v>0</v>
          </cell>
          <cell r="AF747">
            <v>0</v>
          </cell>
          <cell r="AG747">
            <v>0</v>
          </cell>
          <cell r="AH747">
            <v>0</v>
          </cell>
          <cell r="AI747">
            <v>0</v>
          </cell>
          <cell r="AJ747">
            <v>0</v>
          </cell>
          <cell r="AK747">
            <v>0</v>
          </cell>
          <cell r="AL747">
            <v>0</v>
          </cell>
          <cell r="AM747">
            <v>0</v>
          </cell>
          <cell r="AN747">
            <v>0</v>
          </cell>
          <cell r="AO747">
            <v>0</v>
          </cell>
          <cell r="AP747">
            <v>0</v>
          </cell>
          <cell r="AQ747">
            <v>0</v>
          </cell>
          <cell r="AR747">
            <v>0</v>
          </cell>
          <cell r="AS747">
            <v>0</v>
          </cell>
          <cell r="AT747">
            <v>0</v>
          </cell>
          <cell r="AU747">
            <v>0</v>
          </cell>
          <cell r="AV747">
            <v>0</v>
          </cell>
          <cell r="AW747">
            <v>0</v>
          </cell>
          <cell r="AX747">
            <v>0</v>
          </cell>
          <cell r="AY747">
            <v>0</v>
          </cell>
          <cell r="AZ747">
            <v>0</v>
          </cell>
          <cell r="BA747">
            <v>0</v>
          </cell>
          <cell r="BB747">
            <v>0</v>
          </cell>
          <cell r="BC747">
            <v>0</v>
          </cell>
          <cell r="BD747">
            <v>0</v>
          </cell>
          <cell r="BE747">
            <v>0</v>
          </cell>
          <cell r="BF747">
            <v>0</v>
          </cell>
          <cell r="BG747">
            <v>0</v>
          </cell>
          <cell r="BH747">
            <v>0</v>
          </cell>
          <cell r="BI747">
            <v>0</v>
          </cell>
          <cell r="BJ747">
            <v>0</v>
          </cell>
          <cell r="BK747">
            <v>0</v>
          </cell>
          <cell r="BL747">
            <v>0</v>
          </cell>
          <cell r="BM747">
            <v>0</v>
          </cell>
          <cell r="BN747">
            <v>0</v>
          </cell>
          <cell r="BO747">
            <v>0</v>
          </cell>
          <cell r="BP747">
            <v>0</v>
          </cell>
          <cell r="BQ747">
            <v>0</v>
          </cell>
          <cell r="BR747">
            <v>0</v>
          </cell>
          <cell r="BS747">
            <v>0</v>
          </cell>
          <cell r="BT747">
            <v>0</v>
          </cell>
          <cell r="BU747">
            <v>0</v>
          </cell>
          <cell r="BV747">
            <v>0</v>
          </cell>
          <cell r="BW747">
            <v>0</v>
          </cell>
          <cell r="BX747">
            <v>0</v>
          </cell>
          <cell r="BY747">
            <v>0</v>
          </cell>
          <cell r="BZ747">
            <v>0</v>
          </cell>
          <cell r="CA747">
            <v>0</v>
          </cell>
          <cell r="CB747">
            <v>0</v>
          </cell>
          <cell r="CC747">
            <v>0</v>
          </cell>
          <cell r="CD747">
            <v>0</v>
          </cell>
          <cell r="CE747">
            <v>0</v>
          </cell>
          <cell r="CF747">
            <v>0</v>
          </cell>
          <cell r="CG747">
            <v>0</v>
          </cell>
          <cell r="CH747">
            <v>0</v>
          </cell>
          <cell r="CI747">
            <v>0</v>
          </cell>
          <cell r="CJ747">
            <v>0</v>
          </cell>
          <cell r="CK747">
            <v>0</v>
          </cell>
          <cell r="CL747">
            <v>0</v>
          </cell>
          <cell r="CM747">
            <v>0</v>
          </cell>
          <cell r="CN747">
            <v>0</v>
          </cell>
          <cell r="CO747">
            <v>0</v>
          </cell>
          <cell r="CP747">
            <v>0</v>
          </cell>
          <cell r="CQ747">
            <v>0</v>
          </cell>
          <cell r="CR747">
            <v>0</v>
          </cell>
          <cell r="CS747">
            <v>0</v>
          </cell>
          <cell r="CT747">
            <v>0</v>
          </cell>
          <cell r="CU747">
            <v>0</v>
          </cell>
          <cell r="CV747">
            <v>0</v>
          </cell>
          <cell r="CW747">
            <v>0</v>
          </cell>
          <cell r="CX747">
            <v>0</v>
          </cell>
          <cell r="CY747">
            <v>0</v>
          </cell>
          <cell r="CZ747">
            <v>0</v>
          </cell>
          <cell r="DA747">
            <v>0</v>
          </cell>
          <cell r="DB747">
            <v>0</v>
          </cell>
          <cell r="DC747">
            <v>0</v>
          </cell>
          <cell r="DD747">
            <v>0</v>
          </cell>
          <cell r="DE747">
            <v>0</v>
          </cell>
          <cell r="DF747">
            <v>0</v>
          </cell>
          <cell r="DG747">
            <v>0</v>
          </cell>
          <cell r="DH747">
            <v>0</v>
          </cell>
          <cell r="DI747">
            <v>0</v>
          </cell>
          <cell r="DJ747">
            <v>0</v>
          </cell>
          <cell r="DK747">
            <v>0</v>
          </cell>
          <cell r="DL747">
            <v>0</v>
          </cell>
          <cell r="DM747">
            <v>0</v>
          </cell>
          <cell r="DN747">
            <v>0</v>
          </cell>
          <cell r="DO747">
            <v>0</v>
          </cell>
          <cell r="DP747">
            <v>0</v>
          </cell>
          <cell r="DQ747">
            <v>0</v>
          </cell>
          <cell r="DR747">
            <v>0</v>
          </cell>
          <cell r="DS747">
            <v>0</v>
          </cell>
          <cell r="DT747">
            <v>0</v>
          </cell>
          <cell r="DU747">
            <v>0</v>
          </cell>
          <cell r="DV747">
            <v>0</v>
          </cell>
          <cell r="DW747">
            <v>0</v>
          </cell>
          <cell r="DX747">
            <v>0</v>
          </cell>
          <cell r="DY747">
            <v>0</v>
          </cell>
          <cell r="DZ747">
            <v>0</v>
          </cell>
          <cell r="EA747">
            <v>0</v>
          </cell>
          <cell r="EB747">
            <v>0</v>
          </cell>
          <cell r="EC747">
            <v>0</v>
          </cell>
          <cell r="ED747">
            <v>0</v>
          </cell>
        </row>
        <row r="748">
          <cell r="F748">
            <v>127.12300000002142</v>
          </cell>
          <cell r="G748">
            <v>284.8519999999844</v>
          </cell>
          <cell r="H748">
            <v>0</v>
          </cell>
          <cell r="I748">
            <v>134.9320000000007</v>
          </cell>
          <cell r="J748">
            <v>0</v>
          </cell>
          <cell r="K748">
            <v>91.627999999967869</v>
          </cell>
          <cell r="L748">
            <v>239.84499999997206</v>
          </cell>
          <cell r="M748">
            <v>447.10999999998603</v>
          </cell>
          <cell r="N748">
            <v>82.926999999996042</v>
          </cell>
          <cell r="O748">
            <v>-265.05999999999767</v>
          </cell>
          <cell r="P748">
            <v>665.71999999997206</v>
          </cell>
          <cell r="Q748">
            <v>291.10800000000745</v>
          </cell>
          <cell r="R748">
            <v>4515.9870000001974</v>
          </cell>
          <cell r="S748">
            <v>232.83300000001327</v>
          </cell>
          <cell r="T748">
            <v>496.86199999999371</v>
          </cell>
          <cell r="U748">
            <v>686.28700000001118</v>
          </cell>
          <cell r="V748">
            <v>25.216000000014901</v>
          </cell>
          <cell r="W748">
            <v>0</v>
          </cell>
          <cell r="X748">
            <v>119.20000000001164</v>
          </cell>
          <cell r="Y748">
            <v>168.88900000002468</v>
          </cell>
          <cell r="Z748">
            <v>844.9100000000326</v>
          </cell>
          <cell r="AA748">
            <v>173.76199999998789</v>
          </cell>
          <cell r="AB748">
            <v>395.42000000001281</v>
          </cell>
          <cell r="AC748">
            <v>972.90100000001257</v>
          </cell>
          <cell r="AD748">
            <v>399.70699999999488</v>
          </cell>
          <cell r="AE748">
            <v>0</v>
          </cell>
          <cell r="AF748">
            <v>0</v>
          </cell>
          <cell r="AG748">
            <v>0</v>
          </cell>
          <cell r="AH748">
            <v>0</v>
          </cell>
          <cell r="AI748">
            <v>0</v>
          </cell>
          <cell r="AJ748">
            <v>0</v>
          </cell>
          <cell r="AK748">
            <v>0</v>
          </cell>
          <cell r="AL748">
            <v>0</v>
          </cell>
          <cell r="AM748">
            <v>0</v>
          </cell>
          <cell r="AN748">
            <v>0</v>
          </cell>
          <cell r="AO748">
            <v>0</v>
          </cell>
          <cell r="AP748">
            <v>0</v>
          </cell>
          <cell r="AQ748">
            <v>0</v>
          </cell>
          <cell r="AR748">
            <v>0</v>
          </cell>
          <cell r="AS748">
            <v>0</v>
          </cell>
          <cell r="AT748">
            <v>0</v>
          </cell>
          <cell r="AU748">
            <v>0</v>
          </cell>
          <cell r="AV748">
            <v>0</v>
          </cell>
          <cell r="AW748">
            <v>0</v>
          </cell>
          <cell r="AX748">
            <v>0</v>
          </cell>
          <cell r="AY748">
            <v>0</v>
          </cell>
          <cell r="AZ748">
            <v>0</v>
          </cell>
          <cell r="BA748">
            <v>0</v>
          </cell>
          <cell r="BB748">
            <v>0</v>
          </cell>
          <cell r="BC748">
            <v>0</v>
          </cell>
          <cell r="BD748">
            <v>0</v>
          </cell>
          <cell r="BE748">
            <v>0</v>
          </cell>
          <cell r="BF748">
            <v>0</v>
          </cell>
          <cell r="BG748">
            <v>0</v>
          </cell>
          <cell r="BH748">
            <v>0</v>
          </cell>
          <cell r="BI748">
            <v>0</v>
          </cell>
          <cell r="BJ748">
            <v>0</v>
          </cell>
          <cell r="BK748">
            <v>0</v>
          </cell>
          <cell r="BL748">
            <v>0</v>
          </cell>
          <cell r="BM748">
            <v>0</v>
          </cell>
          <cell r="BN748">
            <v>0</v>
          </cell>
          <cell r="BO748">
            <v>0</v>
          </cell>
          <cell r="BP748">
            <v>0</v>
          </cell>
          <cell r="BQ748">
            <v>0</v>
          </cell>
          <cell r="BR748">
            <v>0</v>
          </cell>
          <cell r="BS748">
            <v>0</v>
          </cell>
          <cell r="BT748">
            <v>0</v>
          </cell>
          <cell r="BU748">
            <v>0</v>
          </cell>
          <cell r="BV748">
            <v>0</v>
          </cell>
          <cell r="BW748">
            <v>0</v>
          </cell>
          <cell r="BX748">
            <v>0</v>
          </cell>
          <cell r="BY748">
            <v>0</v>
          </cell>
          <cell r="BZ748">
            <v>0</v>
          </cell>
          <cell r="CA748">
            <v>0</v>
          </cell>
          <cell r="CB748">
            <v>0</v>
          </cell>
          <cell r="CC748">
            <v>0</v>
          </cell>
          <cell r="CD748">
            <v>0</v>
          </cell>
          <cell r="CE748">
            <v>0</v>
          </cell>
          <cell r="CF748">
            <v>0</v>
          </cell>
          <cell r="CG748">
            <v>0</v>
          </cell>
          <cell r="CH748">
            <v>0</v>
          </cell>
          <cell r="CI748">
            <v>0</v>
          </cell>
          <cell r="CJ748">
            <v>0</v>
          </cell>
          <cell r="CK748">
            <v>0</v>
          </cell>
          <cell r="CL748">
            <v>0</v>
          </cell>
          <cell r="CM748">
            <v>0</v>
          </cell>
          <cell r="CN748">
            <v>0</v>
          </cell>
          <cell r="CO748">
            <v>0</v>
          </cell>
          <cell r="CP748">
            <v>0</v>
          </cell>
          <cell r="CQ748">
            <v>0</v>
          </cell>
          <cell r="CR748">
            <v>0</v>
          </cell>
          <cell r="CS748">
            <v>0</v>
          </cell>
          <cell r="CT748">
            <v>0</v>
          </cell>
          <cell r="CU748">
            <v>0</v>
          </cell>
          <cell r="CV748">
            <v>0</v>
          </cell>
          <cell r="CW748">
            <v>0</v>
          </cell>
          <cell r="CX748">
            <v>0</v>
          </cell>
          <cell r="CY748">
            <v>0</v>
          </cell>
          <cell r="CZ748">
            <v>0</v>
          </cell>
          <cell r="DA748">
            <v>0</v>
          </cell>
          <cell r="DB748">
            <v>0</v>
          </cell>
          <cell r="DC748">
            <v>0</v>
          </cell>
          <cell r="DD748">
            <v>0</v>
          </cell>
          <cell r="DE748">
            <v>0</v>
          </cell>
          <cell r="DF748">
            <v>0</v>
          </cell>
          <cell r="DG748">
            <v>0</v>
          </cell>
          <cell r="DH748">
            <v>0</v>
          </cell>
          <cell r="DI748">
            <v>0</v>
          </cell>
          <cell r="DJ748">
            <v>0</v>
          </cell>
          <cell r="DK748">
            <v>0</v>
          </cell>
          <cell r="DL748">
            <v>0</v>
          </cell>
          <cell r="DM748">
            <v>0</v>
          </cell>
          <cell r="DN748">
            <v>0</v>
          </cell>
          <cell r="DO748">
            <v>0</v>
          </cell>
          <cell r="DP748">
            <v>0</v>
          </cell>
          <cell r="DQ748">
            <v>0</v>
          </cell>
          <cell r="DR748">
            <v>0</v>
          </cell>
          <cell r="DS748">
            <v>0</v>
          </cell>
          <cell r="DT748">
            <v>0</v>
          </cell>
          <cell r="DU748">
            <v>0</v>
          </cell>
          <cell r="DV748">
            <v>0</v>
          </cell>
          <cell r="DW748">
            <v>0</v>
          </cell>
          <cell r="DX748">
            <v>0</v>
          </cell>
          <cell r="DY748">
            <v>0</v>
          </cell>
          <cell r="DZ748">
            <v>0</v>
          </cell>
          <cell r="EA748">
            <v>0</v>
          </cell>
          <cell r="EB748">
            <v>0</v>
          </cell>
          <cell r="EC748">
            <v>0</v>
          </cell>
          <cell r="ED748">
            <v>0</v>
          </cell>
        </row>
        <row r="749">
          <cell r="F749">
            <v>18.300000000046566</v>
          </cell>
          <cell r="G749">
            <v>6.3699999999953434</v>
          </cell>
          <cell r="H749">
            <v>0</v>
          </cell>
          <cell r="I749">
            <v>0</v>
          </cell>
          <cell r="J749">
            <v>0</v>
          </cell>
          <cell r="K749">
            <v>0</v>
          </cell>
          <cell r="L749">
            <v>279.25</v>
          </cell>
          <cell r="M749">
            <v>241</v>
          </cell>
          <cell r="N749">
            <v>-7.0699999999487773</v>
          </cell>
          <cell r="O749">
            <v>-127.85000000009313</v>
          </cell>
          <cell r="P749">
            <v>11.800000000046566</v>
          </cell>
          <cell r="Q749">
            <v>-164.45000000006985</v>
          </cell>
          <cell r="R749">
            <v>-237.21499999985099</v>
          </cell>
          <cell r="S749">
            <v>22.699999999953434</v>
          </cell>
          <cell r="T749">
            <v>-236.68000000005122</v>
          </cell>
          <cell r="U749">
            <v>17.69999999999709</v>
          </cell>
          <cell r="V749">
            <v>1.7199999999720603</v>
          </cell>
          <cell r="W749">
            <v>0</v>
          </cell>
          <cell r="X749">
            <v>-41.349999999976717</v>
          </cell>
          <cell r="Y749">
            <v>61.825000000011642</v>
          </cell>
          <cell r="Z749">
            <v>-6.2999999999883585</v>
          </cell>
          <cell r="AA749">
            <v>4.9199999999837019</v>
          </cell>
          <cell r="AB749">
            <v>0</v>
          </cell>
          <cell r="AC749">
            <v>0</v>
          </cell>
          <cell r="AD749">
            <v>-61.75</v>
          </cell>
          <cell r="AE749">
            <v>-230.52999999979511</v>
          </cell>
          <cell r="AF749">
            <v>-180.05000000004657</v>
          </cell>
          <cell r="AG749">
            <v>30.649999999965075</v>
          </cell>
          <cell r="AH749">
            <v>0.23500000001513399</v>
          </cell>
          <cell r="AI749">
            <v>39.830000000016298</v>
          </cell>
          <cell r="AJ749">
            <v>0</v>
          </cell>
          <cell r="AK749">
            <v>-54.330000000016298</v>
          </cell>
          <cell r="AL749">
            <v>-0.5</v>
          </cell>
          <cell r="AM749">
            <v>55.825000000011642</v>
          </cell>
          <cell r="AN749">
            <v>-25.669999999983702</v>
          </cell>
          <cell r="AO749">
            <v>0</v>
          </cell>
          <cell r="AP749">
            <v>0</v>
          </cell>
          <cell r="AQ749">
            <v>-96.519999999989523</v>
          </cell>
          <cell r="AR749">
            <v>-233.72499999962747</v>
          </cell>
          <cell r="AS749">
            <v>53.149999999906868</v>
          </cell>
          <cell r="AT749">
            <v>-115.32500000001164</v>
          </cell>
          <cell r="AU749">
            <v>-75.420000000012806</v>
          </cell>
          <cell r="AV749">
            <v>72.174999999988358</v>
          </cell>
          <cell r="AW749">
            <v>-0.42000000001280569</v>
          </cell>
          <cell r="AX749">
            <v>0</v>
          </cell>
          <cell r="AY749">
            <v>16.349999999976717</v>
          </cell>
          <cell r="AZ749">
            <v>-72.049999999988358</v>
          </cell>
          <cell r="BA749">
            <v>-26.204999999987194</v>
          </cell>
          <cell r="BB749">
            <v>0</v>
          </cell>
          <cell r="BC749">
            <v>0</v>
          </cell>
          <cell r="BD749">
            <v>-85.980000000010477</v>
          </cell>
          <cell r="BE749">
            <v>-199.29500000085682</v>
          </cell>
          <cell r="BF749">
            <v>23.5</v>
          </cell>
          <cell r="BG749">
            <v>-158.90000000002328</v>
          </cell>
          <cell r="BH749">
            <v>0.26499999998486601</v>
          </cell>
          <cell r="BI749">
            <v>14.169999999983702</v>
          </cell>
          <cell r="BJ749">
            <v>3.9849999999860302</v>
          </cell>
          <cell r="BK749">
            <v>2.0999999999767169</v>
          </cell>
          <cell r="BL749">
            <v>3.7800000000279397</v>
          </cell>
          <cell r="BM749">
            <v>-22.560000000055879</v>
          </cell>
          <cell r="BN749">
            <v>5.2699999999895226</v>
          </cell>
          <cell r="BO749">
            <v>0</v>
          </cell>
          <cell r="BP749">
            <v>0</v>
          </cell>
          <cell r="BQ749">
            <v>-70.904999999998836</v>
          </cell>
          <cell r="BR749">
            <v>-183.80000000074506</v>
          </cell>
          <cell r="BS749">
            <v>-71.800000000046566</v>
          </cell>
          <cell r="BT749">
            <v>-7</v>
          </cell>
          <cell r="BU749">
            <v>-4.3599999999860302</v>
          </cell>
          <cell r="BV749">
            <v>6.25</v>
          </cell>
          <cell r="BW749">
            <v>0</v>
          </cell>
          <cell r="BX749">
            <v>16.974999999976717</v>
          </cell>
          <cell r="BY749">
            <v>4.8300000000162981</v>
          </cell>
          <cell r="BZ749">
            <v>22.974999999976717</v>
          </cell>
          <cell r="CA749">
            <v>-28.480000000039581</v>
          </cell>
          <cell r="CB749">
            <v>0</v>
          </cell>
          <cell r="CC749">
            <v>0</v>
          </cell>
          <cell r="CD749">
            <v>-123.18999999994412</v>
          </cell>
          <cell r="CE749">
            <v>0</v>
          </cell>
          <cell r="CF749">
            <v>0</v>
          </cell>
          <cell r="CG749">
            <v>0</v>
          </cell>
          <cell r="CH749">
            <v>0</v>
          </cell>
          <cell r="CI749">
            <v>0</v>
          </cell>
          <cell r="CJ749">
            <v>0</v>
          </cell>
          <cell r="CK749">
            <v>0</v>
          </cell>
          <cell r="CL749">
            <v>0</v>
          </cell>
          <cell r="CM749">
            <v>0</v>
          </cell>
          <cell r="CN749">
            <v>0</v>
          </cell>
          <cell r="CO749">
            <v>0</v>
          </cell>
          <cell r="CP749">
            <v>0</v>
          </cell>
          <cell r="CQ749">
            <v>0</v>
          </cell>
          <cell r="CR749">
            <v>0</v>
          </cell>
          <cell r="CS749">
            <v>0</v>
          </cell>
          <cell r="CT749">
            <v>0</v>
          </cell>
          <cell r="CU749">
            <v>0</v>
          </cell>
          <cell r="CV749">
            <v>0</v>
          </cell>
          <cell r="CW749">
            <v>0</v>
          </cell>
          <cell r="CX749">
            <v>0</v>
          </cell>
          <cell r="CY749">
            <v>0</v>
          </cell>
          <cell r="CZ749">
            <v>0</v>
          </cell>
          <cell r="DA749">
            <v>0</v>
          </cell>
          <cell r="DB749">
            <v>0</v>
          </cell>
          <cell r="DC749">
            <v>0</v>
          </cell>
          <cell r="DD749">
            <v>0</v>
          </cell>
          <cell r="DE749">
            <v>0</v>
          </cell>
          <cell r="DF749">
            <v>0</v>
          </cell>
          <cell r="DG749">
            <v>0</v>
          </cell>
          <cell r="DH749">
            <v>0</v>
          </cell>
          <cell r="DI749">
            <v>0</v>
          </cell>
          <cell r="DJ749">
            <v>0</v>
          </cell>
          <cell r="DK749">
            <v>0</v>
          </cell>
          <cell r="DL749">
            <v>0</v>
          </cell>
          <cell r="DM749">
            <v>0</v>
          </cell>
          <cell r="DN749">
            <v>0</v>
          </cell>
          <cell r="DO749">
            <v>0</v>
          </cell>
          <cell r="DP749">
            <v>0</v>
          </cell>
          <cell r="DQ749">
            <v>0</v>
          </cell>
          <cell r="DR749">
            <v>0</v>
          </cell>
          <cell r="DS749">
            <v>0</v>
          </cell>
          <cell r="DT749">
            <v>0</v>
          </cell>
          <cell r="DU749">
            <v>0</v>
          </cell>
          <cell r="DV749">
            <v>0</v>
          </cell>
          <cell r="DW749">
            <v>0</v>
          </cell>
          <cell r="DX749">
            <v>0</v>
          </cell>
          <cell r="DY749">
            <v>0</v>
          </cell>
          <cell r="DZ749">
            <v>0</v>
          </cell>
          <cell r="EA749">
            <v>0</v>
          </cell>
          <cell r="EB749">
            <v>0</v>
          </cell>
          <cell r="EC749">
            <v>0</v>
          </cell>
          <cell r="ED749">
            <v>0</v>
          </cell>
        </row>
        <row r="750">
          <cell r="F750">
            <v>211.10000000009313</v>
          </cell>
          <cell r="G750">
            <v>319</v>
          </cell>
          <cell r="H750">
            <v>1296.4000000001397</v>
          </cell>
          <cell r="I750">
            <v>1349.9000000001397</v>
          </cell>
          <cell r="J750">
            <v>468.30000000004657</v>
          </cell>
          <cell r="K750">
            <v>-67.100000000093132</v>
          </cell>
          <cell r="L750">
            <v>528</v>
          </cell>
          <cell r="M750">
            <v>1130.2999999998137</v>
          </cell>
          <cell r="N750">
            <v>888</v>
          </cell>
          <cell r="O750">
            <v>185.10000000009313</v>
          </cell>
          <cell r="P750">
            <v>198.39999999990687</v>
          </cell>
          <cell r="Q750">
            <v>390.0999999998603</v>
          </cell>
          <cell r="R750">
            <v>2657.7999999970198</v>
          </cell>
          <cell r="S750">
            <v>54.600000000093132</v>
          </cell>
          <cell r="T750">
            <v>-382.89999999990687</v>
          </cell>
          <cell r="U750">
            <v>1022.6000000000931</v>
          </cell>
          <cell r="V750">
            <v>515</v>
          </cell>
          <cell r="W750">
            <v>315.70000000018626</v>
          </cell>
          <cell r="X750">
            <v>555.80000000004657</v>
          </cell>
          <cell r="Y750">
            <v>555.20000000018626</v>
          </cell>
          <cell r="Z750">
            <v>841.79999999981374</v>
          </cell>
          <cell r="AA750">
            <v>-701.5</v>
          </cell>
          <cell r="AB750">
            <v>-336.80000000004657</v>
          </cell>
          <cell r="AC750">
            <v>-230.29999999981374</v>
          </cell>
          <cell r="AD750">
            <v>448.5999999998603</v>
          </cell>
          <cell r="AE750">
            <v>16542.39999999851</v>
          </cell>
          <cell r="AF750">
            <v>1388.6999999997206</v>
          </cell>
          <cell r="AG750">
            <v>242.60000000009313</v>
          </cell>
          <cell r="AH750">
            <v>2025.5</v>
          </cell>
          <cell r="AI750">
            <v>2270</v>
          </cell>
          <cell r="AJ750">
            <v>680.29999999981374</v>
          </cell>
          <cell r="AK750">
            <v>2270.8000000000466</v>
          </cell>
          <cell r="AL750">
            <v>2570</v>
          </cell>
          <cell r="AM750">
            <v>1612.2999999998137</v>
          </cell>
          <cell r="AN750">
            <v>1449.5</v>
          </cell>
          <cell r="AO750">
            <v>731.89999999990687</v>
          </cell>
          <cell r="AP750">
            <v>386.39999999990687</v>
          </cell>
          <cell r="AQ750">
            <v>914.4000000001397</v>
          </cell>
          <cell r="AR750">
            <v>11832.29999999702</v>
          </cell>
          <cell r="AS750">
            <v>602.60000000009313</v>
          </cell>
          <cell r="AT750">
            <v>-1069.5</v>
          </cell>
          <cell r="AU750">
            <v>2119.1000000000931</v>
          </cell>
          <cell r="AV750">
            <v>1357.1999999999534</v>
          </cell>
          <cell r="AW750">
            <v>987.69999999995343</v>
          </cell>
          <cell r="AX750">
            <v>1920.6000000000931</v>
          </cell>
          <cell r="AY750">
            <v>2026.2000000001863</v>
          </cell>
          <cell r="AZ750">
            <v>1705.4000000003725</v>
          </cell>
          <cell r="BA750">
            <v>1113.7000000001863</v>
          </cell>
          <cell r="BB750">
            <v>395.80000000004657</v>
          </cell>
          <cell r="BC750">
            <v>-398.6999999997206</v>
          </cell>
          <cell r="BD750">
            <v>1072.2000000001863</v>
          </cell>
          <cell r="BE750">
            <v>15618.599999997765</v>
          </cell>
          <cell r="BF750">
            <v>1171.1000000000931</v>
          </cell>
          <cell r="BG750">
            <v>24.199999999953434</v>
          </cell>
          <cell r="BH750">
            <v>1549</v>
          </cell>
          <cell r="BI750">
            <v>2010.4000000001397</v>
          </cell>
          <cell r="BJ750">
            <v>891.10000000009313</v>
          </cell>
          <cell r="BK750">
            <v>1772</v>
          </cell>
          <cell r="BL750">
            <v>2947.2000000001863</v>
          </cell>
          <cell r="BM750">
            <v>541</v>
          </cell>
          <cell r="BN750">
            <v>1109.8999999999069</v>
          </cell>
          <cell r="BO750">
            <v>569.70000000018626</v>
          </cell>
          <cell r="BP750">
            <v>1003.6000000000931</v>
          </cell>
          <cell r="BQ750">
            <v>2029.3999999999069</v>
          </cell>
          <cell r="BR750">
            <v>15458.40000000596</v>
          </cell>
          <cell r="BS750">
            <v>1204.5</v>
          </cell>
          <cell r="BT750">
            <v>494</v>
          </cell>
          <cell r="BU750">
            <v>2511.9000000001397</v>
          </cell>
          <cell r="BV750">
            <v>1674.1000000000931</v>
          </cell>
          <cell r="BW750">
            <v>910.39999999990687</v>
          </cell>
          <cell r="BX750">
            <v>548.30000000004657</v>
          </cell>
          <cell r="BY750">
            <v>2462.7999999998137</v>
          </cell>
          <cell r="BZ750">
            <v>1274.5</v>
          </cell>
          <cell r="CA750">
            <v>871.29999999981374</v>
          </cell>
          <cell r="CB750">
            <v>681.0999999998603</v>
          </cell>
          <cell r="CC750">
            <v>1149.2000000001863</v>
          </cell>
          <cell r="CD750">
            <v>1676.3000000000466</v>
          </cell>
          <cell r="CE750">
            <v>9497.6999999992549</v>
          </cell>
          <cell r="CF750">
            <v>-71.400000000372529</v>
          </cell>
          <cell r="CG750">
            <v>497.5</v>
          </cell>
          <cell r="CH750">
            <v>2057.2999999998137</v>
          </cell>
          <cell r="CI750">
            <v>1841.3999999999069</v>
          </cell>
          <cell r="CJ750">
            <v>1846</v>
          </cell>
          <cell r="CK750">
            <v>376.39999999990687</v>
          </cell>
          <cell r="CL750">
            <v>821.20000000018626</v>
          </cell>
          <cell r="CM750">
            <v>340.79999999981374</v>
          </cell>
          <cell r="CN750">
            <v>-230.5</v>
          </cell>
          <cell r="CO750">
            <v>280.79999999981374</v>
          </cell>
          <cell r="CP750">
            <v>355.70000000018626</v>
          </cell>
          <cell r="CQ750">
            <v>1382.5</v>
          </cell>
          <cell r="CR750">
            <v>2124.1999999955297</v>
          </cell>
          <cell r="CS750">
            <v>-262.20000000018626</v>
          </cell>
          <cell r="CT750">
            <v>283.6999999997206</v>
          </cell>
          <cell r="CU750">
            <v>206.79999999981374</v>
          </cell>
          <cell r="CV750">
            <v>691.60000000009313</v>
          </cell>
          <cell r="CW750">
            <v>894.0999999998603</v>
          </cell>
          <cell r="CX750">
            <v>125.70000000018626</v>
          </cell>
          <cell r="CY750">
            <v>158.59999999962747</v>
          </cell>
          <cell r="CZ750">
            <v>161.70000000018626</v>
          </cell>
          <cell r="DA750">
            <v>186.70000000018626</v>
          </cell>
          <cell r="DB750">
            <v>144.10000000009313</v>
          </cell>
          <cell r="DC750">
            <v>-355</v>
          </cell>
          <cell r="DD750">
            <v>-111.59999999962747</v>
          </cell>
          <cell r="DE750">
            <v>0</v>
          </cell>
          <cell r="DF750">
            <v>0</v>
          </cell>
          <cell r="DG750">
            <v>0</v>
          </cell>
          <cell r="DH750">
            <v>0</v>
          </cell>
          <cell r="DI750">
            <v>0</v>
          </cell>
          <cell r="DJ750">
            <v>0</v>
          </cell>
          <cell r="DK750">
            <v>0</v>
          </cell>
          <cell r="DL750">
            <v>0</v>
          </cell>
          <cell r="DM750">
            <v>0</v>
          </cell>
          <cell r="DN750">
            <v>0</v>
          </cell>
          <cell r="DO750">
            <v>0</v>
          </cell>
          <cell r="DP750">
            <v>0</v>
          </cell>
          <cell r="DQ750">
            <v>0</v>
          </cell>
          <cell r="DR750">
            <v>0</v>
          </cell>
          <cell r="DS750">
            <v>0</v>
          </cell>
          <cell r="DT750">
            <v>0</v>
          </cell>
          <cell r="DU750">
            <v>0</v>
          </cell>
          <cell r="DV750">
            <v>0</v>
          </cell>
          <cell r="DW750">
            <v>0</v>
          </cell>
          <cell r="DX750">
            <v>0</v>
          </cell>
          <cell r="DY750">
            <v>0</v>
          </cell>
          <cell r="DZ750">
            <v>0</v>
          </cell>
          <cell r="EA750">
            <v>0</v>
          </cell>
          <cell r="EB750">
            <v>0</v>
          </cell>
          <cell r="EC750">
            <v>0</v>
          </cell>
          <cell r="ED750">
            <v>0</v>
          </cell>
        </row>
        <row r="751">
          <cell r="F751">
            <v>512.70200000004843</v>
          </cell>
          <cell r="G751">
            <v>573.8179999999702</v>
          </cell>
          <cell r="H751">
            <v>2291.589999999851</v>
          </cell>
          <cell r="I751">
            <v>1956.9789999999339</v>
          </cell>
          <cell r="J751">
            <v>405.5</v>
          </cell>
          <cell r="K751">
            <v>2269.410000000149</v>
          </cell>
          <cell r="L751">
            <v>3617.8340000002645</v>
          </cell>
          <cell r="M751">
            <v>2528.0800000000745</v>
          </cell>
          <cell r="N751">
            <v>1993.5369999997783</v>
          </cell>
          <cell r="O751">
            <v>629.58300000010058</v>
          </cell>
          <cell r="P751">
            <v>1111.9030000001658</v>
          </cell>
          <cell r="Q751">
            <v>748.43899999978021</v>
          </cell>
          <cell r="R751">
            <v>18291.855999998748</v>
          </cell>
          <cell r="S751">
            <v>557.54500000015832</v>
          </cell>
          <cell r="T751">
            <v>1431.3850000002421</v>
          </cell>
          <cell r="U751">
            <v>825.18499999993946</v>
          </cell>
          <cell r="V751">
            <v>1441.1669999998994</v>
          </cell>
          <cell r="W751">
            <v>44.199999999953434</v>
          </cell>
          <cell r="X751">
            <v>2126.3850000000093</v>
          </cell>
          <cell r="Y751">
            <v>4124.7700000000186</v>
          </cell>
          <cell r="Z751">
            <v>2754.0800000000745</v>
          </cell>
          <cell r="AA751">
            <v>1447.3260000001173</v>
          </cell>
          <cell r="AB751">
            <v>839.0999999998603</v>
          </cell>
          <cell r="AC751">
            <v>974.98600000003353</v>
          </cell>
          <cell r="AD751">
            <v>1725.7269999999553</v>
          </cell>
          <cell r="AE751">
            <v>24381.162999995053</v>
          </cell>
          <cell r="AF751">
            <v>898.5339999999851</v>
          </cell>
          <cell r="AG751">
            <v>1591.2349999998696</v>
          </cell>
          <cell r="AH751">
            <v>1544.4749999998603</v>
          </cell>
          <cell r="AI751">
            <v>1313.8669999998529</v>
          </cell>
          <cell r="AJ751">
            <v>113.80000000004657</v>
          </cell>
          <cell r="AK751">
            <v>1959.7269999999553</v>
          </cell>
          <cell r="AL751">
            <v>2645.0799999998417</v>
          </cell>
          <cell r="AM751">
            <v>3397.4700000002049</v>
          </cell>
          <cell r="AN751">
            <v>3705.8999999999069</v>
          </cell>
          <cell r="AO751">
            <v>2294.5800000000745</v>
          </cell>
          <cell r="AP751">
            <v>1582.9350000000559</v>
          </cell>
          <cell r="AQ751">
            <v>3333.5600000000559</v>
          </cell>
          <cell r="AR751">
            <v>26102.539999999106</v>
          </cell>
          <cell r="AS751">
            <v>1027.7320000000764</v>
          </cell>
          <cell r="AT751">
            <v>1459.5579999999609</v>
          </cell>
          <cell r="AU751">
            <v>2653.9499999999534</v>
          </cell>
          <cell r="AV751">
            <v>1267.7540000000736</v>
          </cell>
          <cell r="AW751">
            <v>-6.9000000000232831</v>
          </cell>
          <cell r="AX751">
            <v>1953.7000000001863</v>
          </cell>
          <cell r="AY751">
            <v>2594.9539999999106</v>
          </cell>
          <cell r="AZ751">
            <v>4525.5799999996088</v>
          </cell>
          <cell r="BA751">
            <v>3107.3999999999069</v>
          </cell>
          <cell r="BB751">
            <v>2083.2700000000186</v>
          </cell>
          <cell r="BC751">
            <v>1488.162000000244</v>
          </cell>
          <cell r="BD751">
            <v>3947.3799999998882</v>
          </cell>
          <cell r="BE751">
            <v>23630.324999999255</v>
          </cell>
          <cell r="BF751">
            <v>704.51600000006147</v>
          </cell>
          <cell r="BG751">
            <v>1311.6759999999776</v>
          </cell>
          <cell r="BH751">
            <v>2017.4930000000168</v>
          </cell>
          <cell r="BI751">
            <v>1685.5099999997765</v>
          </cell>
          <cell r="BJ751">
            <v>202.37999999988824</v>
          </cell>
          <cell r="BK751">
            <v>1484.8000000000466</v>
          </cell>
          <cell r="BL751">
            <v>2834.3500000000931</v>
          </cell>
          <cell r="BM751">
            <v>3756.0799999996088</v>
          </cell>
          <cell r="BN751">
            <v>2523.1619999997783</v>
          </cell>
          <cell r="BO751">
            <v>1551.75</v>
          </cell>
          <cell r="BP751">
            <v>1850.1779999998398</v>
          </cell>
          <cell r="BQ751">
            <v>3708.4300000001676</v>
          </cell>
          <cell r="BR751">
            <v>27594.413999997079</v>
          </cell>
          <cell r="BS751">
            <v>1211.316000000108</v>
          </cell>
          <cell r="BT751">
            <v>2317.6359999999404</v>
          </cell>
          <cell r="BU751">
            <v>1987.0360000000801</v>
          </cell>
          <cell r="BV751">
            <v>1493.9249999998137</v>
          </cell>
          <cell r="BW751">
            <v>74.599999999976717</v>
          </cell>
          <cell r="BX751">
            <v>2674.1499999999069</v>
          </cell>
          <cell r="BY751">
            <v>2034.0900000000838</v>
          </cell>
          <cell r="BZ751">
            <v>5745.7999999998137</v>
          </cell>
          <cell r="CA751">
            <v>2406.3100000000559</v>
          </cell>
          <cell r="CB751">
            <v>2374.6599999999162</v>
          </cell>
          <cell r="CC751">
            <v>1329.4610000001267</v>
          </cell>
          <cell r="CD751">
            <v>3945.4299999999348</v>
          </cell>
          <cell r="CE751">
            <v>16324.468999996781</v>
          </cell>
          <cell r="CF751">
            <v>1592.5700000000652</v>
          </cell>
          <cell r="CG751">
            <v>1274.25</v>
          </cell>
          <cell r="CH751">
            <v>1586.809999999823</v>
          </cell>
          <cell r="CI751">
            <v>1928.3869999999879</v>
          </cell>
          <cell r="CJ751">
            <v>1193.3560000000289</v>
          </cell>
          <cell r="CK751">
            <v>882.75600000028498</v>
          </cell>
          <cell r="CL751">
            <v>2908.769999999553</v>
          </cell>
          <cell r="CM751">
            <v>676.04999999981374</v>
          </cell>
          <cell r="CN751">
            <v>1023.2299999999814</v>
          </cell>
          <cell r="CO751">
            <v>-33.140000000130385</v>
          </cell>
          <cell r="CP751">
            <v>1704.6999999999534</v>
          </cell>
          <cell r="CQ751">
            <v>1586.7299999999814</v>
          </cell>
          <cell r="CR751">
            <v>3539.3350000046194</v>
          </cell>
          <cell r="CS751">
            <v>592.54000000003725</v>
          </cell>
          <cell r="CT751">
            <v>10.800000000046566</v>
          </cell>
          <cell r="CU751">
            <v>211.47999999998137</v>
          </cell>
          <cell r="CV751">
            <v>99.631999999750406</v>
          </cell>
          <cell r="CW751">
            <v>1423.8179999999702</v>
          </cell>
          <cell r="CX751">
            <v>-284.64999999990687</v>
          </cell>
          <cell r="CY751">
            <v>1041.5499999998137</v>
          </cell>
          <cell r="CZ751">
            <v>1491.25</v>
          </cell>
          <cell r="DA751">
            <v>220.98999999999069</v>
          </cell>
          <cell r="DB751">
            <v>-857.19499999983236</v>
          </cell>
          <cell r="DC751">
            <v>156.79999999981374</v>
          </cell>
          <cell r="DD751">
            <v>-567.68000000016764</v>
          </cell>
          <cell r="DE751">
            <v>0</v>
          </cell>
          <cell r="DF751">
            <v>0</v>
          </cell>
          <cell r="DG751">
            <v>0</v>
          </cell>
          <cell r="DH751">
            <v>0</v>
          </cell>
          <cell r="DI751">
            <v>0</v>
          </cell>
          <cell r="DJ751">
            <v>0</v>
          </cell>
          <cell r="DK751">
            <v>0</v>
          </cell>
          <cell r="DL751">
            <v>0</v>
          </cell>
          <cell r="DM751">
            <v>0</v>
          </cell>
          <cell r="DN751">
            <v>0</v>
          </cell>
          <cell r="DO751">
            <v>0</v>
          </cell>
          <cell r="DP751">
            <v>0</v>
          </cell>
          <cell r="DQ751">
            <v>0</v>
          </cell>
          <cell r="DR751">
            <v>0</v>
          </cell>
          <cell r="DS751">
            <v>0</v>
          </cell>
          <cell r="DT751">
            <v>0</v>
          </cell>
          <cell r="DU751">
            <v>0</v>
          </cell>
          <cell r="DV751">
            <v>0</v>
          </cell>
          <cell r="DW751">
            <v>0</v>
          </cell>
          <cell r="DX751">
            <v>0</v>
          </cell>
          <cell r="DY751">
            <v>0</v>
          </cell>
          <cell r="DZ751">
            <v>0</v>
          </cell>
          <cell r="EA751">
            <v>0</v>
          </cell>
          <cell r="EB751">
            <v>0</v>
          </cell>
          <cell r="EC751">
            <v>0</v>
          </cell>
          <cell r="ED751">
            <v>0</v>
          </cell>
        </row>
        <row r="752">
          <cell r="F752">
            <v>0</v>
          </cell>
          <cell r="G752">
            <v>0</v>
          </cell>
          <cell r="H752">
            <v>0</v>
          </cell>
          <cell r="I752">
            <v>0</v>
          </cell>
          <cell r="J752">
            <v>0</v>
          </cell>
          <cell r="K752">
            <v>0</v>
          </cell>
          <cell r="L752">
            <v>0</v>
          </cell>
          <cell r="M752">
            <v>0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R752">
            <v>0</v>
          </cell>
          <cell r="S752">
            <v>0</v>
          </cell>
          <cell r="T752">
            <v>0</v>
          </cell>
          <cell r="U752">
            <v>0</v>
          </cell>
          <cell r="V752">
            <v>0</v>
          </cell>
          <cell r="W752">
            <v>0</v>
          </cell>
          <cell r="X752">
            <v>0</v>
          </cell>
          <cell r="Y752">
            <v>0</v>
          </cell>
          <cell r="Z752">
            <v>0</v>
          </cell>
          <cell r="AA752">
            <v>0</v>
          </cell>
          <cell r="AB752">
            <v>0</v>
          </cell>
          <cell r="AC752">
            <v>0</v>
          </cell>
          <cell r="AD752">
            <v>0</v>
          </cell>
          <cell r="AE752">
            <v>0</v>
          </cell>
          <cell r="AF752">
            <v>0</v>
          </cell>
          <cell r="AG752">
            <v>0</v>
          </cell>
          <cell r="AH752">
            <v>0</v>
          </cell>
          <cell r="AI752">
            <v>0</v>
          </cell>
          <cell r="AJ752">
            <v>0</v>
          </cell>
          <cell r="AK752">
            <v>0</v>
          </cell>
          <cell r="AL752">
            <v>0</v>
          </cell>
          <cell r="AM752">
            <v>0</v>
          </cell>
          <cell r="AN752">
            <v>0</v>
          </cell>
          <cell r="AO752">
            <v>0</v>
          </cell>
          <cell r="AP752">
            <v>0</v>
          </cell>
          <cell r="AQ752">
            <v>0</v>
          </cell>
          <cell r="AR752">
            <v>0</v>
          </cell>
          <cell r="AS752">
            <v>0</v>
          </cell>
          <cell r="AT752">
            <v>0</v>
          </cell>
          <cell r="AU752">
            <v>0</v>
          </cell>
          <cell r="AV752">
            <v>0</v>
          </cell>
          <cell r="AW752">
            <v>0</v>
          </cell>
          <cell r="AX752">
            <v>0</v>
          </cell>
          <cell r="AY752">
            <v>0</v>
          </cell>
          <cell r="AZ752">
            <v>0</v>
          </cell>
          <cell r="BA752">
            <v>0</v>
          </cell>
          <cell r="BB752">
            <v>0</v>
          </cell>
          <cell r="BC752">
            <v>0</v>
          </cell>
          <cell r="BD752">
            <v>0</v>
          </cell>
          <cell r="BE752">
            <v>0</v>
          </cell>
          <cell r="BF752">
            <v>0</v>
          </cell>
          <cell r="BG752">
            <v>0</v>
          </cell>
          <cell r="BH752">
            <v>0</v>
          </cell>
          <cell r="BI752">
            <v>0</v>
          </cell>
          <cell r="BJ752">
            <v>0</v>
          </cell>
          <cell r="BK752">
            <v>0</v>
          </cell>
          <cell r="BL752">
            <v>0</v>
          </cell>
          <cell r="BM752">
            <v>0</v>
          </cell>
          <cell r="BN752">
            <v>0</v>
          </cell>
          <cell r="BO752">
            <v>0</v>
          </cell>
          <cell r="BP752">
            <v>0</v>
          </cell>
          <cell r="BQ752">
            <v>0</v>
          </cell>
          <cell r="BR752">
            <v>0</v>
          </cell>
          <cell r="BS752">
            <v>0</v>
          </cell>
          <cell r="BT752">
            <v>0</v>
          </cell>
          <cell r="BU752">
            <v>0</v>
          </cell>
          <cell r="BV752">
            <v>0</v>
          </cell>
          <cell r="BW752">
            <v>0</v>
          </cell>
          <cell r="BX752">
            <v>0</v>
          </cell>
          <cell r="BY752">
            <v>0</v>
          </cell>
          <cell r="BZ752">
            <v>0</v>
          </cell>
          <cell r="CA752">
            <v>0</v>
          </cell>
          <cell r="CB752">
            <v>0</v>
          </cell>
          <cell r="CC752">
            <v>0</v>
          </cell>
          <cell r="CD752">
            <v>0</v>
          </cell>
          <cell r="CE752">
            <v>0</v>
          </cell>
          <cell r="CF752">
            <v>0</v>
          </cell>
          <cell r="CG752">
            <v>0</v>
          </cell>
          <cell r="CH752">
            <v>0</v>
          </cell>
          <cell r="CI752">
            <v>0</v>
          </cell>
          <cell r="CJ752">
            <v>0</v>
          </cell>
          <cell r="CK752">
            <v>0</v>
          </cell>
          <cell r="CL752">
            <v>0</v>
          </cell>
          <cell r="CM752">
            <v>0</v>
          </cell>
          <cell r="CN752">
            <v>0</v>
          </cell>
          <cell r="CO752">
            <v>0</v>
          </cell>
          <cell r="CP752">
            <v>0</v>
          </cell>
          <cell r="CQ752">
            <v>0</v>
          </cell>
          <cell r="CR752">
            <v>0</v>
          </cell>
          <cell r="CS752">
            <v>0</v>
          </cell>
          <cell r="CT752">
            <v>0</v>
          </cell>
          <cell r="CU752">
            <v>0</v>
          </cell>
          <cell r="CV752">
            <v>0</v>
          </cell>
          <cell r="CW752">
            <v>0</v>
          </cell>
          <cell r="CX752">
            <v>0</v>
          </cell>
          <cell r="CY752">
            <v>0</v>
          </cell>
          <cell r="CZ752">
            <v>0</v>
          </cell>
          <cell r="DA752">
            <v>0</v>
          </cell>
          <cell r="DB752">
            <v>0</v>
          </cell>
          <cell r="DC752">
            <v>0</v>
          </cell>
          <cell r="DD752">
            <v>0</v>
          </cell>
          <cell r="DE752">
            <v>0</v>
          </cell>
          <cell r="DF752">
            <v>0</v>
          </cell>
          <cell r="DG752">
            <v>0</v>
          </cell>
          <cell r="DH752">
            <v>0</v>
          </cell>
          <cell r="DI752">
            <v>0</v>
          </cell>
          <cell r="DJ752">
            <v>0</v>
          </cell>
          <cell r="DK752">
            <v>0</v>
          </cell>
          <cell r="DL752">
            <v>0</v>
          </cell>
          <cell r="DM752">
            <v>0</v>
          </cell>
          <cell r="DN752">
            <v>0</v>
          </cell>
          <cell r="DO752">
            <v>0</v>
          </cell>
          <cell r="DP752">
            <v>0</v>
          </cell>
          <cell r="DQ752">
            <v>0</v>
          </cell>
          <cell r="DR752">
            <v>0</v>
          </cell>
          <cell r="DS752">
            <v>0</v>
          </cell>
          <cell r="DT752">
            <v>0</v>
          </cell>
          <cell r="DU752">
            <v>0</v>
          </cell>
          <cell r="DV752">
            <v>0</v>
          </cell>
          <cell r="DW752">
            <v>0</v>
          </cell>
          <cell r="DX752">
            <v>0</v>
          </cell>
          <cell r="DY752">
            <v>0</v>
          </cell>
          <cell r="DZ752">
            <v>0</v>
          </cell>
          <cell r="EA752">
            <v>0</v>
          </cell>
          <cell r="EB752">
            <v>0</v>
          </cell>
          <cell r="EC752">
            <v>0</v>
          </cell>
          <cell r="ED752">
            <v>0</v>
          </cell>
        </row>
        <row r="754">
          <cell r="F754">
            <v>1255.1600000000326</v>
          </cell>
          <cell r="G754">
            <v>741.88000000000466</v>
          </cell>
          <cell r="H754">
            <v>-77.424999999999272</v>
          </cell>
          <cell r="I754">
            <v>77.468999999997322</v>
          </cell>
          <cell r="J754">
            <v>0</v>
          </cell>
          <cell r="K754">
            <v>1301.3800000000047</v>
          </cell>
          <cell r="L754">
            <v>603.03999999992084</v>
          </cell>
          <cell r="M754">
            <v>1106.5500000000466</v>
          </cell>
          <cell r="N754">
            <v>607.39999999996508</v>
          </cell>
          <cell r="O754">
            <v>623.46000000002095</v>
          </cell>
          <cell r="P754">
            <v>517.26999999998952</v>
          </cell>
          <cell r="Q754">
            <v>673.84999999997672</v>
          </cell>
          <cell r="R754">
            <v>9142.6900000004098</v>
          </cell>
          <cell r="S754">
            <v>-28.85999999998603</v>
          </cell>
          <cell r="T754">
            <v>788.38000000000466</v>
          </cell>
          <cell r="U754">
            <v>259.42000000001281</v>
          </cell>
          <cell r="V754">
            <v>518.70999999999185</v>
          </cell>
          <cell r="W754">
            <v>0</v>
          </cell>
          <cell r="X754">
            <v>802.12000000005355</v>
          </cell>
          <cell r="Y754">
            <v>2088.8399999999674</v>
          </cell>
          <cell r="Z754">
            <v>1889.0500000000466</v>
          </cell>
          <cell r="AA754">
            <v>-143.09999999997672</v>
          </cell>
          <cell r="AB754">
            <v>1214.25</v>
          </cell>
          <cell r="AC754">
            <v>503.5</v>
          </cell>
          <cell r="AD754">
            <v>1250.3799999999464</v>
          </cell>
          <cell r="AE754">
            <v>6452.3849999997765</v>
          </cell>
          <cell r="AF754">
            <v>474.28000000002794</v>
          </cell>
          <cell r="AG754">
            <v>564.90000000002328</v>
          </cell>
          <cell r="AH754">
            <v>0</v>
          </cell>
          <cell r="AI754">
            <v>32.954999999998108</v>
          </cell>
          <cell r="AJ754">
            <v>0</v>
          </cell>
          <cell r="AK754">
            <v>352.17999999999302</v>
          </cell>
          <cell r="AL754">
            <v>1069</v>
          </cell>
          <cell r="AM754">
            <v>729.80000000004657</v>
          </cell>
          <cell r="AN754">
            <v>488.64000000001397</v>
          </cell>
          <cell r="AO754">
            <v>639</v>
          </cell>
          <cell r="AP754">
            <v>472.15999999997439</v>
          </cell>
          <cell r="AQ754">
            <v>1629.4700000000303</v>
          </cell>
          <cell r="AR754">
            <v>4670.6879999991506</v>
          </cell>
          <cell r="AS754">
            <v>240.46000000002095</v>
          </cell>
          <cell r="AT754">
            <v>752</v>
          </cell>
          <cell r="AU754">
            <v>-49.592000000000553</v>
          </cell>
          <cell r="AV754">
            <v>0</v>
          </cell>
          <cell r="AW754">
            <v>0</v>
          </cell>
          <cell r="AX754">
            <v>303.04000000003725</v>
          </cell>
          <cell r="AY754">
            <v>53.379999999888241</v>
          </cell>
          <cell r="AZ754">
            <v>851.15000000002328</v>
          </cell>
          <cell r="BA754">
            <v>341.4199999999837</v>
          </cell>
          <cell r="BB754">
            <v>641.70000000006985</v>
          </cell>
          <cell r="BC754">
            <v>420.09000000002561</v>
          </cell>
          <cell r="BD754">
            <v>1117.039999999979</v>
          </cell>
          <cell r="BE754">
            <v>8003.9200000008568</v>
          </cell>
          <cell r="BF754">
            <v>789.30000000004657</v>
          </cell>
          <cell r="BG754">
            <v>986</v>
          </cell>
          <cell r="BH754">
            <v>456.16000000000349</v>
          </cell>
          <cell r="BI754">
            <v>110.68999999999505</v>
          </cell>
          <cell r="BJ754">
            <v>0</v>
          </cell>
          <cell r="BK754">
            <v>138.69000000000233</v>
          </cell>
          <cell r="BL754">
            <v>502.81000000005588</v>
          </cell>
          <cell r="BM754">
            <v>1477.9000000000233</v>
          </cell>
          <cell r="BN754">
            <v>299.67999999999302</v>
          </cell>
          <cell r="BO754">
            <v>808.39999999990687</v>
          </cell>
          <cell r="BP754">
            <v>665.18999999994412</v>
          </cell>
          <cell r="BQ754">
            <v>1769.1000000000349</v>
          </cell>
          <cell r="BR754">
            <v>8092.6829999992624</v>
          </cell>
          <cell r="BS754">
            <v>1146.3499999999767</v>
          </cell>
          <cell r="BT754">
            <v>1162.5699999999488</v>
          </cell>
          <cell r="BU754">
            <v>226.25499999999738</v>
          </cell>
          <cell r="BV754">
            <v>53.25800000000163</v>
          </cell>
          <cell r="BW754">
            <v>0</v>
          </cell>
          <cell r="BX754">
            <v>414.40000000002328</v>
          </cell>
          <cell r="BY754">
            <v>355.23999999999069</v>
          </cell>
          <cell r="BZ754">
            <v>1183.6999999999534</v>
          </cell>
          <cell r="CA754">
            <v>537.22000000003027</v>
          </cell>
          <cell r="CB754">
            <v>977</v>
          </cell>
          <cell r="CC754">
            <v>189.69000000000233</v>
          </cell>
          <cell r="CD754">
            <v>1847</v>
          </cell>
          <cell r="CE754">
            <v>5793.9419999998063</v>
          </cell>
          <cell r="CF754">
            <v>482.73999999999069</v>
          </cell>
          <cell r="CG754">
            <v>152.43999999994412</v>
          </cell>
          <cell r="CH754">
            <v>261.99199999999837</v>
          </cell>
          <cell r="CI754">
            <v>0</v>
          </cell>
          <cell r="CJ754">
            <v>29.44999999999709</v>
          </cell>
          <cell r="CK754">
            <v>1005.8800000000047</v>
          </cell>
          <cell r="CL754">
            <v>1739.0399999999208</v>
          </cell>
          <cell r="CM754">
            <v>797.30000000004657</v>
          </cell>
          <cell r="CN754">
            <v>443.86999999999534</v>
          </cell>
          <cell r="CO754">
            <v>568.40000000002328</v>
          </cell>
          <cell r="CP754">
            <v>119.55999999999767</v>
          </cell>
          <cell r="CQ754">
            <v>193.26999999996042</v>
          </cell>
          <cell r="CR754">
            <v>3951.1469999998808</v>
          </cell>
          <cell r="CS754">
            <v>653.86999999999534</v>
          </cell>
          <cell r="CT754">
            <v>-22.440000000002328</v>
          </cell>
          <cell r="CU754">
            <v>58.169999999998254</v>
          </cell>
          <cell r="CV754">
            <v>1.5869999999995343</v>
          </cell>
          <cell r="CW754">
            <v>0</v>
          </cell>
          <cell r="CX754">
            <v>246.36999999999534</v>
          </cell>
          <cell r="CY754">
            <v>295.81000000005588</v>
          </cell>
          <cell r="CZ754">
            <v>729.70000000018626</v>
          </cell>
          <cell r="DA754">
            <v>267.3300000000163</v>
          </cell>
          <cell r="DB754">
            <v>471.46000000007916</v>
          </cell>
          <cell r="DC754">
            <v>241.06000000005588</v>
          </cell>
          <cell r="DD754">
            <v>1008.2300000000396</v>
          </cell>
          <cell r="DE754">
            <v>0</v>
          </cell>
          <cell r="DF754">
            <v>0</v>
          </cell>
          <cell r="DG754">
            <v>0</v>
          </cell>
          <cell r="DH754">
            <v>0</v>
          </cell>
          <cell r="DI754">
            <v>0</v>
          </cell>
          <cell r="DJ754">
            <v>0</v>
          </cell>
          <cell r="DK754">
            <v>0</v>
          </cell>
          <cell r="DL754">
            <v>0</v>
          </cell>
          <cell r="DM754">
            <v>0</v>
          </cell>
          <cell r="DN754">
            <v>0</v>
          </cell>
          <cell r="DO754">
            <v>0</v>
          </cell>
          <cell r="DP754">
            <v>0</v>
          </cell>
          <cell r="DQ754">
            <v>0</v>
          </cell>
          <cell r="DR754">
            <v>0</v>
          </cell>
          <cell r="DS754">
            <v>0</v>
          </cell>
          <cell r="DT754">
            <v>0</v>
          </cell>
          <cell r="DU754">
            <v>0</v>
          </cell>
          <cell r="DV754">
            <v>0</v>
          </cell>
          <cell r="DW754">
            <v>0</v>
          </cell>
          <cell r="DX754">
            <v>0</v>
          </cell>
          <cell r="DY754">
            <v>0</v>
          </cell>
          <cell r="DZ754">
            <v>0</v>
          </cell>
          <cell r="EA754">
            <v>0</v>
          </cell>
          <cell r="EB754">
            <v>0</v>
          </cell>
          <cell r="EC754">
            <v>0</v>
          </cell>
          <cell r="ED754">
            <v>0</v>
          </cell>
        </row>
        <row r="755">
          <cell r="F755">
            <v>-168.28000000002794</v>
          </cell>
          <cell r="G755">
            <v>887.23000000003958</v>
          </cell>
          <cell r="H755">
            <v>-199.75</v>
          </cell>
          <cell r="I755">
            <v>62.119000000002416</v>
          </cell>
          <cell r="J755">
            <v>0</v>
          </cell>
          <cell r="K755">
            <v>678.05999999999767</v>
          </cell>
          <cell r="L755">
            <v>684.25</v>
          </cell>
          <cell r="M755">
            <v>1955.5</v>
          </cell>
          <cell r="N755">
            <v>464.76000000000931</v>
          </cell>
          <cell r="O755">
            <v>885.67999999999302</v>
          </cell>
          <cell r="P755">
            <v>293.45999999999185</v>
          </cell>
          <cell r="Q755">
            <v>1212.3800000000047</v>
          </cell>
          <cell r="R755">
            <v>6809.070000000298</v>
          </cell>
          <cell r="S755">
            <v>-432.5</v>
          </cell>
          <cell r="T755">
            <v>533.59999999997672</v>
          </cell>
          <cell r="U755">
            <v>540.95000000001164</v>
          </cell>
          <cell r="V755">
            <v>498.24000000000524</v>
          </cell>
          <cell r="W755">
            <v>0</v>
          </cell>
          <cell r="X755">
            <v>299.5800000000163</v>
          </cell>
          <cell r="Y755">
            <v>1403.9399999999441</v>
          </cell>
          <cell r="Z755">
            <v>1224.5999999999767</v>
          </cell>
          <cell r="AA755">
            <v>-214.78000000002794</v>
          </cell>
          <cell r="AB755">
            <v>324.03999999997905</v>
          </cell>
          <cell r="AC755">
            <v>667.15999999997439</v>
          </cell>
          <cell r="AD755">
            <v>1964.2400000000489</v>
          </cell>
          <cell r="AE755">
            <v>4008.3579999990761</v>
          </cell>
          <cell r="AF755">
            <v>302.77999999996973</v>
          </cell>
          <cell r="AG755">
            <v>528.03999999997905</v>
          </cell>
          <cell r="AH755">
            <v>59.307999999997264</v>
          </cell>
          <cell r="AI755">
            <v>0</v>
          </cell>
          <cell r="AJ755">
            <v>0</v>
          </cell>
          <cell r="AK755">
            <v>3.9999999979045242E-2</v>
          </cell>
          <cell r="AL755">
            <v>603.3399999999674</v>
          </cell>
          <cell r="AM755">
            <v>346.18999999994412</v>
          </cell>
          <cell r="AN755">
            <v>220.39999999996508</v>
          </cell>
          <cell r="AO755">
            <v>608.19999999995343</v>
          </cell>
          <cell r="AP755">
            <v>944.78000000002794</v>
          </cell>
          <cell r="AQ755">
            <v>395.27999999996973</v>
          </cell>
          <cell r="AR755">
            <v>2243.8129999991506</v>
          </cell>
          <cell r="AS755">
            <v>502.77999999996973</v>
          </cell>
          <cell r="AT755">
            <v>769.24000000004889</v>
          </cell>
          <cell r="AU755">
            <v>109.20300000000134</v>
          </cell>
          <cell r="AV755">
            <v>0</v>
          </cell>
          <cell r="AW755">
            <v>0</v>
          </cell>
          <cell r="AX755">
            <v>-101.54000000003725</v>
          </cell>
          <cell r="AY755">
            <v>100.79999999993015</v>
          </cell>
          <cell r="AZ755">
            <v>367.09999999997672</v>
          </cell>
          <cell r="BA755">
            <v>-353.69000000000233</v>
          </cell>
          <cell r="BB755">
            <v>-115.77999999996973</v>
          </cell>
          <cell r="BC755">
            <v>650.88000000000466</v>
          </cell>
          <cell r="BD755">
            <v>314.81999999994878</v>
          </cell>
          <cell r="BE755">
            <v>4788.0509999999776</v>
          </cell>
          <cell r="BF755">
            <v>110.78000000002794</v>
          </cell>
          <cell r="BG755">
            <v>444</v>
          </cell>
          <cell r="BH755">
            <v>251.89999999999418</v>
          </cell>
          <cell r="BI755">
            <v>41.230999999999767</v>
          </cell>
          <cell r="BJ755">
            <v>0</v>
          </cell>
          <cell r="BK755">
            <v>10.059999999997672</v>
          </cell>
          <cell r="BL755">
            <v>672.46000000007916</v>
          </cell>
          <cell r="BM755">
            <v>855.06000000005588</v>
          </cell>
          <cell r="BN755">
            <v>-182.9199999999837</v>
          </cell>
          <cell r="BO755">
            <v>587.09999999997672</v>
          </cell>
          <cell r="BP755">
            <v>717.40000000002328</v>
          </cell>
          <cell r="BQ755">
            <v>1280.9800000000396</v>
          </cell>
          <cell r="BR755">
            <v>4712.2479999996722</v>
          </cell>
          <cell r="BS755">
            <v>187.96999999997206</v>
          </cell>
          <cell r="BT755">
            <v>435.5</v>
          </cell>
          <cell r="BU755">
            <v>97.49199999999837</v>
          </cell>
          <cell r="BV755">
            <v>42.15599999999904</v>
          </cell>
          <cell r="BW755">
            <v>0</v>
          </cell>
          <cell r="BX755">
            <v>111.56999999994878</v>
          </cell>
          <cell r="BY755">
            <v>224.06000000005588</v>
          </cell>
          <cell r="BZ755">
            <v>693.18999999994412</v>
          </cell>
          <cell r="CA755">
            <v>299.55999999999767</v>
          </cell>
          <cell r="CB755">
            <v>599.36000000010245</v>
          </cell>
          <cell r="CC755">
            <v>1301.25</v>
          </cell>
          <cell r="CD755">
            <v>720.14000000001397</v>
          </cell>
          <cell r="CE755">
            <v>8548.3649999992922</v>
          </cell>
          <cell r="CF755">
            <v>859.35999999998603</v>
          </cell>
          <cell r="CG755">
            <v>690.4199999999837</v>
          </cell>
          <cell r="CH755">
            <v>482.72500000000582</v>
          </cell>
          <cell r="CI755">
            <v>0</v>
          </cell>
          <cell r="CJ755">
            <v>0</v>
          </cell>
          <cell r="CK755">
            <v>535.28000000002794</v>
          </cell>
          <cell r="CL755">
            <v>1213.7600000000093</v>
          </cell>
          <cell r="CM755">
            <v>1196.8100000000559</v>
          </cell>
          <cell r="CN755">
            <v>718.53999999997905</v>
          </cell>
          <cell r="CO755">
            <v>680.28000000002794</v>
          </cell>
          <cell r="CP755">
            <v>1015.8499999999767</v>
          </cell>
          <cell r="CQ755">
            <v>1155.3399999999674</v>
          </cell>
          <cell r="CR755">
            <v>9357.3579999990761</v>
          </cell>
          <cell r="CS755">
            <v>505.18999999994412</v>
          </cell>
          <cell r="CT755">
            <v>571.05999999999767</v>
          </cell>
          <cell r="CU755">
            <v>1596.320000000007</v>
          </cell>
          <cell r="CV755">
            <v>110.5679999999993</v>
          </cell>
          <cell r="CW755">
            <v>2.75</v>
          </cell>
          <cell r="CX755">
            <v>901.62000000005355</v>
          </cell>
          <cell r="CY755">
            <v>1604.7399999999907</v>
          </cell>
          <cell r="CZ755">
            <v>1755.8000000000466</v>
          </cell>
          <cell r="DA755">
            <v>1025.5299999999697</v>
          </cell>
          <cell r="DB755">
            <v>830.21999999997206</v>
          </cell>
          <cell r="DC755">
            <v>125.44000000000233</v>
          </cell>
          <cell r="DD755">
            <v>328.12000000005355</v>
          </cell>
          <cell r="DE755">
            <v>0</v>
          </cell>
          <cell r="DF755">
            <v>0</v>
          </cell>
          <cell r="DG755">
            <v>0</v>
          </cell>
          <cell r="DH755">
            <v>0</v>
          </cell>
          <cell r="DI755">
            <v>0</v>
          </cell>
          <cell r="DJ755">
            <v>0</v>
          </cell>
          <cell r="DK755">
            <v>0</v>
          </cell>
          <cell r="DL755">
            <v>0</v>
          </cell>
          <cell r="DM755">
            <v>0</v>
          </cell>
          <cell r="DN755">
            <v>0</v>
          </cell>
          <cell r="DO755">
            <v>0</v>
          </cell>
          <cell r="DP755">
            <v>0</v>
          </cell>
          <cell r="DQ755">
            <v>0</v>
          </cell>
          <cell r="DR755">
            <v>0</v>
          </cell>
          <cell r="DS755">
            <v>0</v>
          </cell>
          <cell r="DT755">
            <v>0</v>
          </cell>
          <cell r="DU755">
            <v>0</v>
          </cell>
          <cell r="DV755">
            <v>0</v>
          </cell>
          <cell r="DW755">
            <v>0</v>
          </cell>
          <cell r="DX755">
            <v>0</v>
          </cell>
          <cell r="DY755">
            <v>0</v>
          </cell>
          <cell r="DZ755">
            <v>0</v>
          </cell>
          <cell r="EA755">
            <v>0</v>
          </cell>
          <cell r="EB755">
            <v>0</v>
          </cell>
          <cell r="EC755">
            <v>0</v>
          </cell>
          <cell r="ED755">
            <v>0</v>
          </cell>
        </row>
        <row r="756">
          <cell r="F756">
            <v>-526.63999999989755</v>
          </cell>
          <cell r="G756">
            <v>773.37999999988824</v>
          </cell>
          <cell r="H756">
            <v>896.40000000002328</v>
          </cell>
          <cell r="I756">
            <v>280.69999999995343</v>
          </cell>
          <cell r="J756">
            <v>0</v>
          </cell>
          <cell r="K756">
            <v>634.3399999999674</v>
          </cell>
          <cell r="L756">
            <v>987.09999999997672</v>
          </cell>
          <cell r="M756">
            <v>722.63999999989755</v>
          </cell>
          <cell r="N756">
            <v>339.68999999994412</v>
          </cell>
          <cell r="O756">
            <v>1047.2600000000093</v>
          </cell>
          <cell r="P756">
            <v>271.96000000007916</v>
          </cell>
          <cell r="Q756">
            <v>1013.4000000000233</v>
          </cell>
          <cell r="R756">
            <v>13420.210000002757</v>
          </cell>
          <cell r="S756">
            <v>1011.6999999999534</v>
          </cell>
          <cell r="T756">
            <v>320</v>
          </cell>
          <cell r="U756">
            <v>1193.0999999999767</v>
          </cell>
          <cell r="V756">
            <v>578.73999999999069</v>
          </cell>
          <cell r="W756">
            <v>0</v>
          </cell>
          <cell r="X756">
            <v>1183.4600000000792</v>
          </cell>
          <cell r="Y756">
            <v>1549.9600000000792</v>
          </cell>
          <cell r="Z756">
            <v>1692.8000000000466</v>
          </cell>
          <cell r="AA756">
            <v>733.90000000002328</v>
          </cell>
          <cell r="AB756">
            <v>1890.3999999999069</v>
          </cell>
          <cell r="AC756">
            <v>871.75</v>
          </cell>
          <cell r="AD756">
            <v>2394.4000000000233</v>
          </cell>
          <cell r="AE756">
            <v>8260.9200000017881</v>
          </cell>
          <cell r="AF756">
            <v>479.05000000004657</v>
          </cell>
          <cell r="AG756">
            <v>1234.8399999999674</v>
          </cell>
          <cell r="AH756">
            <v>669.09999999997672</v>
          </cell>
          <cell r="AI756">
            <v>269.5</v>
          </cell>
          <cell r="AJ756">
            <v>0</v>
          </cell>
          <cell r="AK756">
            <v>248.76000000000931</v>
          </cell>
          <cell r="AL756">
            <v>497.6600000000326</v>
          </cell>
          <cell r="AM756">
            <v>1468.5999999999767</v>
          </cell>
          <cell r="AN756">
            <v>219.5</v>
          </cell>
          <cell r="AO756">
            <v>641.30000000004657</v>
          </cell>
          <cell r="AP756">
            <v>1086.0500000000466</v>
          </cell>
          <cell r="AQ756">
            <v>1446.5600000000559</v>
          </cell>
          <cell r="AR756">
            <v>9911.839999999851</v>
          </cell>
          <cell r="AS756">
            <v>805.40000000002328</v>
          </cell>
          <cell r="AT756">
            <v>965</v>
          </cell>
          <cell r="AU756">
            <v>351.86000000010245</v>
          </cell>
          <cell r="AV756">
            <v>193.76000000000931</v>
          </cell>
          <cell r="AW756">
            <v>1.6999999999534339</v>
          </cell>
          <cell r="AX756">
            <v>109.59999999997672</v>
          </cell>
          <cell r="AY756">
            <v>1338.1600000000326</v>
          </cell>
          <cell r="AZ756">
            <v>1585.5</v>
          </cell>
          <cell r="BA756">
            <v>314.69999999995343</v>
          </cell>
          <cell r="BB756">
            <v>1447.6500000000233</v>
          </cell>
          <cell r="BC756">
            <v>1134.5600000000559</v>
          </cell>
          <cell r="BD756">
            <v>1663.9499999999534</v>
          </cell>
          <cell r="BE756">
            <v>9610.4700000006706</v>
          </cell>
          <cell r="BF756">
            <v>489.80000000004657</v>
          </cell>
          <cell r="BG756">
            <v>1189.4499999999534</v>
          </cell>
          <cell r="BH756">
            <v>684.3399999999674</v>
          </cell>
          <cell r="BI756">
            <v>642.30000000004657</v>
          </cell>
          <cell r="BJ756">
            <v>0</v>
          </cell>
          <cell r="BK756">
            <v>75.900000000023283</v>
          </cell>
          <cell r="BL756">
            <v>1550.5</v>
          </cell>
          <cell r="BM756">
            <v>551.62000000011176</v>
          </cell>
          <cell r="BN756">
            <v>551.3399999999674</v>
          </cell>
          <cell r="BO756">
            <v>750.59999999997672</v>
          </cell>
          <cell r="BP756">
            <v>1038.6200000001118</v>
          </cell>
          <cell r="BQ756">
            <v>2086</v>
          </cell>
          <cell r="BR756">
            <v>7645.6000000033528</v>
          </cell>
          <cell r="BS756">
            <v>565.31000000005588</v>
          </cell>
          <cell r="BT756">
            <v>1286.4000000000233</v>
          </cell>
          <cell r="BU756">
            <v>354.40000000002328</v>
          </cell>
          <cell r="BV756">
            <v>227</v>
          </cell>
          <cell r="BW756">
            <v>0</v>
          </cell>
          <cell r="BX756">
            <v>26.599999999976717</v>
          </cell>
          <cell r="BY756">
            <v>693.46000000007916</v>
          </cell>
          <cell r="BZ756">
            <v>351.25</v>
          </cell>
          <cell r="CA756">
            <v>587.93999999994412</v>
          </cell>
          <cell r="CB756">
            <v>979.13999999989755</v>
          </cell>
          <cell r="CC756">
            <v>1485.4000000000233</v>
          </cell>
          <cell r="CD756">
            <v>1088.7000000000698</v>
          </cell>
          <cell r="CE756">
            <v>14267.510000001639</v>
          </cell>
          <cell r="CF756">
            <v>908.23999999999069</v>
          </cell>
          <cell r="CG756">
            <v>1426.8000000000466</v>
          </cell>
          <cell r="CH756">
            <v>2284.5500000000466</v>
          </cell>
          <cell r="CI756">
            <v>768.59999999997672</v>
          </cell>
          <cell r="CJ756">
            <v>460.63999999989755</v>
          </cell>
          <cell r="CK756">
            <v>570.5</v>
          </cell>
          <cell r="CL756">
            <v>1264.6200000001118</v>
          </cell>
          <cell r="CM756">
            <v>1814.1399999998976</v>
          </cell>
          <cell r="CN756">
            <v>968.56000000005588</v>
          </cell>
          <cell r="CO756">
            <v>922.60000000009313</v>
          </cell>
          <cell r="CP756">
            <v>721.5</v>
          </cell>
          <cell r="CQ756">
            <v>2156.7600000000093</v>
          </cell>
          <cell r="CR756">
            <v>9880.0300000030547</v>
          </cell>
          <cell r="CS756">
            <v>1349.0999999999767</v>
          </cell>
          <cell r="CT756">
            <v>826.23999999999069</v>
          </cell>
          <cell r="CU756">
            <v>250.5</v>
          </cell>
          <cell r="CV756">
            <v>687.34999999997672</v>
          </cell>
          <cell r="CW756">
            <v>414</v>
          </cell>
          <cell r="CX756">
            <v>1287.5600000000559</v>
          </cell>
          <cell r="CY756">
            <v>1279.5</v>
          </cell>
          <cell r="CZ756">
            <v>667.62000000011176</v>
          </cell>
          <cell r="DA756">
            <v>1175.0999999999767</v>
          </cell>
          <cell r="DB756">
            <v>558.20000000006985</v>
          </cell>
          <cell r="DC756">
            <v>638.86000000010245</v>
          </cell>
          <cell r="DD756">
            <v>746</v>
          </cell>
          <cell r="DE756">
            <v>0</v>
          </cell>
          <cell r="DF756">
            <v>0</v>
          </cell>
          <cell r="DG756">
            <v>0</v>
          </cell>
          <cell r="DH756">
            <v>0</v>
          </cell>
          <cell r="DI756">
            <v>0</v>
          </cell>
          <cell r="DJ756">
            <v>0</v>
          </cell>
          <cell r="DK756">
            <v>0</v>
          </cell>
          <cell r="DL756">
            <v>0</v>
          </cell>
          <cell r="DM756">
            <v>0</v>
          </cell>
          <cell r="DN756">
            <v>0</v>
          </cell>
          <cell r="DO756">
            <v>0</v>
          </cell>
          <cell r="DP756">
            <v>0</v>
          </cell>
          <cell r="DQ756">
            <v>0</v>
          </cell>
          <cell r="DR756">
            <v>0</v>
          </cell>
          <cell r="DS756">
            <v>0</v>
          </cell>
          <cell r="DT756">
            <v>0</v>
          </cell>
          <cell r="DU756">
            <v>0</v>
          </cell>
          <cell r="DV756">
            <v>0</v>
          </cell>
          <cell r="DW756">
            <v>0</v>
          </cell>
          <cell r="DX756">
            <v>0</v>
          </cell>
          <cell r="DY756">
            <v>0</v>
          </cell>
          <cell r="DZ756">
            <v>0</v>
          </cell>
          <cell r="EA756">
            <v>0</v>
          </cell>
          <cell r="EB756">
            <v>0</v>
          </cell>
          <cell r="EC756">
            <v>0</v>
          </cell>
          <cell r="ED756">
            <v>0</v>
          </cell>
        </row>
        <row r="757">
          <cell r="F757">
            <v>0</v>
          </cell>
          <cell r="G757">
            <v>0</v>
          </cell>
          <cell r="H757">
            <v>0</v>
          </cell>
          <cell r="I757">
            <v>0</v>
          </cell>
          <cell r="J757">
            <v>0</v>
          </cell>
          <cell r="K757">
            <v>0</v>
          </cell>
          <cell r="L757">
            <v>0</v>
          </cell>
          <cell r="M757">
            <v>0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R757">
            <v>0</v>
          </cell>
          <cell r="S757">
            <v>0</v>
          </cell>
          <cell r="T757">
            <v>0</v>
          </cell>
          <cell r="U757">
            <v>0</v>
          </cell>
          <cell r="V757">
            <v>0</v>
          </cell>
          <cell r="W757">
            <v>0</v>
          </cell>
          <cell r="X757">
            <v>0</v>
          </cell>
          <cell r="Y757">
            <v>0</v>
          </cell>
          <cell r="Z757">
            <v>0</v>
          </cell>
          <cell r="AA757">
            <v>0</v>
          </cell>
          <cell r="AB757">
            <v>0</v>
          </cell>
          <cell r="AC757">
            <v>0</v>
          </cell>
          <cell r="AD757">
            <v>0</v>
          </cell>
          <cell r="AE757">
            <v>0</v>
          </cell>
          <cell r="AF757">
            <v>0</v>
          </cell>
          <cell r="AG757">
            <v>0</v>
          </cell>
          <cell r="AH757">
            <v>0</v>
          </cell>
          <cell r="AI757">
            <v>0</v>
          </cell>
          <cell r="AJ757">
            <v>0</v>
          </cell>
          <cell r="AK757">
            <v>0</v>
          </cell>
          <cell r="AL757">
            <v>0</v>
          </cell>
          <cell r="AM757">
            <v>0</v>
          </cell>
          <cell r="AN757">
            <v>0</v>
          </cell>
          <cell r="AO757">
            <v>0</v>
          </cell>
          <cell r="AP757">
            <v>0</v>
          </cell>
          <cell r="AQ757">
            <v>0</v>
          </cell>
          <cell r="AR757">
            <v>0</v>
          </cell>
          <cell r="AS757">
            <v>0</v>
          </cell>
          <cell r="AT757">
            <v>0</v>
          </cell>
          <cell r="AU757">
            <v>0</v>
          </cell>
          <cell r="AV757">
            <v>0</v>
          </cell>
          <cell r="AW757">
            <v>0</v>
          </cell>
          <cell r="AX757">
            <v>0</v>
          </cell>
          <cell r="AY757">
            <v>0</v>
          </cell>
          <cell r="AZ757">
            <v>0</v>
          </cell>
          <cell r="BA757">
            <v>0</v>
          </cell>
          <cell r="BB757">
            <v>0</v>
          </cell>
          <cell r="BC757">
            <v>0</v>
          </cell>
          <cell r="BD757">
            <v>0</v>
          </cell>
          <cell r="BE757">
            <v>0</v>
          </cell>
          <cell r="BF757">
            <v>0</v>
          </cell>
          <cell r="BG757">
            <v>0</v>
          </cell>
          <cell r="BH757">
            <v>0</v>
          </cell>
          <cell r="BI757">
            <v>0</v>
          </cell>
          <cell r="BJ757">
            <v>0</v>
          </cell>
          <cell r="BK757">
            <v>0</v>
          </cell>
          <cell r="BL757">
            <v>0</v>
          </cell>
          <cell r="BM757">
            <v>0</v>
          </cell>
          <cell r="BN757">
            <v>0</v>
          </cell>
          <cell r="BO757">
            <v>0</v>
          </cell>
          <cell r="BP757">
            <v>0</v>
          </cell>
          <cell r="BQ757">
            <v>0</v>
          </cell>
          <cell r="BR757">
            <v>0</v>
          </cell>
          <cell r="BS757">
            <v>0</v>
          </cell>
          <cell r="BT757">
            <v>0</v>
          </cell>
          <cell r="BU757">
            <v>0</v>
          </cell>
          <cell r="BV757">
            <v>0</v>
          </cell>
          <cell r="BW757">
            <v>0</v>
          </cell>
          <cell r="BX757">
            <v>0</v>
          </cell>
          <cell r="BY757">
            <v>0</v>
          </cell>
          <cell r="BZ757">
            <v>0</v>
          </cell>
          <cell r="CA757">
            <v>0</v>
          </cell>
          <cell r="CB757">
            <v>0</v>
          </cell>
          <cell r="CC757">
            <v>0</v>
          </cell>
          <cell r="CD757">
            <v>0</v>
          </cell>
          <cell r="CE757">
            <v>10277.746999999508</v>
          </cell>
          <cell r="CF757">
            <v>521.28000000002794</v>
          </cell>
          <cell r="CG757">
            <v>386.84000000002561</v>
          </cell>
          <cell r="CH757">
            <v>48.23700000000099</v>
          </cell>
          <cell r="CI757">
            <v>0</v>
          </cell>
          <cell r="CJ757">
            <v>0</v>
          </cell>
          <cell r="CK757">
            <v>1330.3800000000047</v>
          </cell>
          <cell r="CL757">
            <v>2240.5999999999767</v>
          </cell>
          <cell r="CM757">
            <v>1669.6500000000233</v>
          </cell>
          <cell r="CN757">
            <v>1511.1599999999744</v>
          </cell>
          <cell r="CO757">
            <v>983.09999999997672</v>
          </cell>
          <cell r="CP757">
            <v>727</v>
          </cell>
          <cell r="CQ757">
            <v>859.5</v>
          </cell>
          <cell r="CR757">
            <v>5296.9119999995455</v>
          </cell>
          <cell r="CS757">
            <v>831.02000000001863</v>
          </cell>
          <cell r="CT757">
            <v>478.31999999994878</v>
          </cell>
          <cell r="CU757">
            <v>501.10999999998603</v>
          </cell>
          <cell r="CV757">
            <v>30.222000000001572</v>
          </cell>
          <cell r="CW757">
            <v>0</v>
          </cell>
          <cell r="CX757">
            <v>204.06999999994878</v>
          </cell>
          <cell r="CY757">
            <v>1351.3499999999767</v>
          </cell>
          <cell r="CZ757">
            <v>1349.3000000000466</v>
          </cell>
          <cell r="DA757">
            <v>-179.44000000000233</v>
          </cell>
          <cell r="DB757">
            <v>423.46000000007916</v>
          </cell>
          <cell r="DC757">
            <v>-290.64000000001397</v>
          </cell>
          <cell r="DD757">
            <v>598.14000000001397</v>
          </cell>
          <cell r="DE757">
            <v>0</v>
          </cell>
          <cell r="DF757">
            <v>0</v>
          </cell>
          <cell r="DG757">
            <v>0</v>
          </cell>
          <cell r="DH757">
            <v>0</v>
          </cell>
          <cell r="DI757">
            <v>0</v>
          </cell>
          <cell r="DJ757">
            <v>0</v>
          </cell>
          <cell r="DK757">
            <v>0</v>
          </cell>
          <cell r="DL757">
            <v>0</v>
          </cell>
          <cell r="DM757">
            <v>0</v>
          </cell>
          <cell r="DN757">
            <v>0</v>
          </cell>
          <cell r="DO757">
            <v>0</v>
          </cell>
          <cell r="DP757">
            <v>0</v>
          </cell>
          <cell r="DQ757">
            <v>0</v>
          </cell>
          <cell r="DR757">
            <v>0</v>
          </cell>
          <cell r="DS757">
            <v>0</v>
          </cell>
          <cell r="DT757">
            <v>0</v>
          </cell>
          <cell r="DU757">
            <v>0</v>
          </cell>
          <cell r="DV757">
            <v>0</v>
          </cell>
          <cell r="DW757">
            <v>0</v>
          </cell>
          <cell r="DX757">
            <v>0</v>
          </cell>
          <cell r="DY757">
            <v>0</v>
          </cell>
          <cell r="DZ757">
            <v>0</v>
          </cell>
          <cell r="EA757">
            <v>0</v>
          </cell>
          <cell r="EB757">
            <v>0</v>
          </cell>
          <cell r="EC757">
            <v>0</v>
          </cell>
          <cell r="ED757">
            <v>0</v>
          </cell>
        </row>
        <row r="758">
          <cell r="F758">
            <v>0</v>
          </cell>
          <cell r="G758">
            <v>0</v>
          </cell>
          <cell r="H758">
            <v>0</v>
          </cell>
          <cell r="I758">
            <v>0</v>
          </cell>
          <cell r="J758">
            <v>0</v>
          </cell>
          <cell r="K758">
            <v>0</v>
          </cell>
          <cell r="L758">
            <v>0</v>
          </cell>
          <cell r="M758">
            <v>0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R758">
            <v>0</v>
          </cell>
          <cell r="S758">
            <v>0</v>
          </cell>
          <cell r="T758">
            <v>0</v>
          </cell>
          <cell r="U758">
            <v>0</v>
          </cell>
          <cell r="V758">
            <v>0</v>
          </cell>
          <cell r="W758">
            <v>0</v>
          </cell>
          <cell r="X758">
            <v>0</v>
          </cell>
          <cell r="Y758">
            <v>0</v>
          </cell>
          <cell r="Z758">
            <v>0</v>
          </cell>
          <cell r="AA758">
            <v>0</v>
          </cell>
          <cell r="AB758">
            <v>0</v>
          </cell>
          <cell r="AC758">
            <v>0</v>
          </cell>
          <cell r="AD758">
            <v>0</v>
          </cell>
          <cell r="AE758">
            <v>0</v>
          </cell>
          <cell r="AF758">
            <v>0</v>
          </cell>
          <cell r="AG758">
            <v>0</v>
          </cell>
          <cell r="AH758">
            <v>0</v>
          </cell>
          <cell r="AI758">
            <v>0</v>
          </cell>
          <cell r="AJ758">
            <v>0</v>
          </cell>
          <cell r="AK758">
            <v>0</v>
          </cell>
          <cell r="AL758">
            <v>0</v>
          </cell>
          <cell r="AM758">
            <v>0</v>
          </cell>
          <cell r="AN758">
            <v>0</v>
          </cell>
          <cell r="AO758">
            <v>0</v>
          </cell>
          <cell r="AP758">
            <v>0</v>
          </cell>
          <cell r="AQ758">
            <v>0</v>
          </cell>
          <cell r="AR758">
            <v>0</v>
          </cell>
          <cell r="AS758">
            <v>0</v>
          </cell>
          <cell r="AT758">
            <v>0</v>
          </cell>
          <cell r="AU758">
            <v>0</v>
          </cell>
          <cell r="AV758">
            <v>0</v>
          </cell>
          <cell r="AW758">
            <v>0</v>
          </cell>
          <cell r="AX758">
            <v>0</v>
          </cell>
          <cell r="AY758">
            <v>0</v>
          </cell>
          <cell r="AZ758">
            <v>0</v>
          </cell>
          <cell r="BA758">
            <v>0</v>
          </cell>
          <cell r="BB758">
            <v>0</v>
          </cell>
          <cell r="BC758">
            <v>0</v>
          </cell>
          <cell r="BD758">
            <v>0</v>
          </cell>
          <cell r="BE758">
            <v>0</v>
          </cell>
          <cell r="BF758">
            <v>0</v>
          </cell>
          <cell r="BG758">
            <v>0</v>
          </cell>
          <cell r="BH758">
            <v>0</v>
          </cell>
          <cell r="BI758">
            <v>0</v>
          </cell>
          <cell r="BJ758">
            <v>0</v>
          </cell>
          <cell r="BK758">
            <v>0</v>
          </cell>
          <cell r="BL758">
            <v>0</v>
          </cell>
          <cell r="BM758">
            <v>0</v>
          </cell>
          <cell r="BN758">
            <v>0</v>
          </cell>
          <cell r="BO758">
            <v>0</v>
          </cell>
          <cell r="BP758">
            <v>0</v>
          </cell>
          <cell r="BQ758">
            <v>0</v>
          </cell>
          <cell r="BR758">
            <v>0</v>
          </cell>
          <cell r="BS758">
            <v>0</v>
          </cell>
          <cell r="BT758">
            <v>0</v>
          </cell>
          <cell r="BU758">
            <v>0</v>
          </cell>
          <cell r="BV758">
            <v>0</v>
          </cell>
          <cell r="BW758">
            <v>0</v>
          </cell>
          <cell r="BX758">
            <v>0</v>
          </cell>
          <cell r="BY758">
            <v>0</v>
          </cell>
          <cell r="BZ758">
            <v>0</v>
          </cell>
          <cell r="CA758">
            <v>0</v>
          </cell>
          <cell r="CB758">
            <v>0</v>
          </cell>
          <cell r="CC758">
            <v>0</v>
          </cell>
          <cell r="CD758">
            <v>0</v>
          </cell>
          <cell r="CE758">
            <v>3708.2109999991953</v>
          </cell>
          <cell r="CF758">
            <v>5.5</v>
          </cell>
          <cell r="CG758">
            <v>228.65999999997439</v>
          </cell>
          <cell r="CH758">
            <v>-115.10899999999674</v>
          </cell>
          <cell r="CI758">
            <v>0</v>
          </cell>
          <cell r="CJ758">
            <v>0</v>
          </cell>
          <cell r="CK758">
            <v>1055.1500000000233</v>
          </cell>
          <cell r="CL758">
            <v>2008.3399999999674</v>
          </cell>
          <cell r="CM758">
            <v>827.68999999994412</v>
          </cell>
          <cell r="CN758">
            <v>100.40999999997439</v>
          </cell>
          <cell r="CO758">
            <v>-414.0899999999674</v>
          </cell>
          <cell r="CP758">
            <v>-650.5</v>
          </cell>
          <cell r="CQ758">
            <v>662.15999999997439</v>
          </cell>
          <cell r="CR758">
            <v>2848.8590000011027</v>
          </cell>
          <cell r="CS758">
            <v>-837.27999999996973</v>
          </cell>
          <cell r="CT758">
            <v>-378.94000000000233</v>
          </cell>
          <cell r="CU758">
            <v>357.67000000001281</v>
          </cell>
          <cell r="CV758">
            <v>-48.190000000002328</v>
          </cell>
          <cell r="CW758">
            <v>182.37900000000081</v>
          </cell>
          <cell r="CX758">
            <v>1285.5999999999767</v>
          </cell>
          <cell r="CY758">
            <v>761.40000000002328</v>
          </cell>
          <cell r="CZ758">
            <v>530.10000000009313</v>
          </cell>
          <cell r="DA758">
            <v>672.04000000003725</v>
          </cell>
          <cell r="DB758">
            <v>358.76000000000931</v>
          </cell>
          <cell r="DC758">
            <v>-480.59999999997672</v>
          </cell>
          <cell r="DD758">
            <v>445.9199999999837</v>
          </cell>
          <cell r="DE758">
            <v>0</v>
          </cell>
          <cell r="DF758">
            <v>0</v>
          </cell>
          <cell r="DG758">
            <v>0</v>
          </cell>
          <cell r="DH758">
            <v>0</v>
          </cell>
          <cell r="DI758">
            <v>0</v>
          </cell>
          <cell r="DJ758">
            <v>0</v>
          </cell>
          <cell r="DK758">
            <v>0</v>
          </cell>
          <cell r="DL758">
            <v>0</v>
          </cell>
          <cell r="DM758">
            <v>0</v>
          </cell>
          <cell r="DN758">
            <v>0</v>
          </cell>
          <cell r="DO758">
            <v>0</v>
          </cell>
          <cell r="DP758">
            <v>0</v>
          </cell>
          <cell r="DQ758">
            <v>0</v>
          </cell>
          <cell r="DR758">
            <v>0</v>
          </cell>
          <cell r="DS758">
            <v>0</v>
          </cell>
          <cell r="DT758">
            <v>0</v>
          </cell>
          <cell r="DU758">
            <v>0</v>
          </cell>
          <cell r="DV758">
            <v>0</v>
          </cell>
          <cell r="DW758">
            <v>0</v>
          </cell>
          <cell r="DX758">
            <v>0</v>
          </cell>
          <cell r="DY758">
            <v>0</v>
          </cell>
          <cell r="DZ758">
            <v>0</v>
          </cell>
          <cell r="EA758">
            <v>0</v>
          </cell>
          <cell r="EB758">
            <v>0</v>
          </cell>
          <cell r="EC758">
            <v>0</v>
          </cell>
          <cell r="ED758">
            <v>0</v>
          </cell>
        </row>
        <row r="759">
          <cell r="F759">
            <v>0</v>
          </cell>
          <cell r="G759">
            <v>0</v>
          </cell>
          <cell r="H759">
            <v>0</v>
          </cell>
          <cell r="I759">
            <v>0</v>
          </cell>
          <cell r="J759">
            <v>0</v>
          </cell>
          <cell r="K759">
            <v>0</v>
          </cell>
          <cell r="L759">
            <v>0</v>
          </cell>
          <cell r="M759">
            <v>0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R759">
            <v>0</v>
          </cell>
          <cell r="S759">
            <v>0</v>
          </cell>
          <cell r="T759">
            <v>0</v>
          </cell>
          <cell r="U759">
            <v>0</v>
          </cell>
          <cell r="V759">
            <v>0</v>
          </cell>
          <cell r="W759">
            <v>0</v>
          </cell>
          <cell r="X759">
            <v>0</v>
          </cell>
          <cell r="Y759">
            <v>0</v>
          </cell>
          <cell r="Z759">
            <v>0</v>
          </cell>
          <cell r="AA759">
            <v>0</v>
          </cell>
          <cell r="AB759">
            <v>0</v>
          </cell>
          <cell r="AC759">
            <v>0</v>
          </cell>
          <cell r="AD759">
            <v>0</v>
          </cell>
          <cell r="AE759">
            <v>0</v>
          </cell>
          <cell r="AF759">
            <v>0</v>
          </cell>
          <cell r="AG759">
            <v>0</v>
          </cell>
          <cell r="AH759">
            <v>0</v>
          </cell>
          <cell r="AI759">
            <v>0</v>
          </cell>
          <cell r="AJ759">
            <v>0</v>
          </cell>
          <cell r="AK759">
            <v>0</v>
          </cell>
          <cell r="AL759">
            <v>0</v>
          </cell>
          <cell r="AM759">
            <v>0</v>
          </cell>
          <cell r="AN759">
            <v>0</v>
          </cell>
          <cell r="AO759">
            <v>0</v>
          </cell>
          <cell r="AP759">
            <v>0</v>
          </cell>
          <cell r="AQ759">
            <v>0</v>
          </cell>
          <cell r="AR759">
            <v>0</v>
          </cell>
          <cell r="AS759">
            <v>0</v>
          </cell>
          <cell r="AT759">
            <v>0</v>
          </cell>
          <cell r="AU759">
            <v>0</v>
          </cell>
          <cell r="AV759">
            <v>0</v>
          </cell>
          <cell r="AW759">
            <v>0</v>
          </cell>
          <cell r="AX759">
            <v>0</v>
          </cell>
          <cell r="AY759">
            <v>0</v>
          </cell>
          <cell r="AZ759">
            <v>0</v>
          </cell>
          <cell r="BA759">
            <v>0</v>
          </cell>
          <cell r="BB759">
            <v>0</v>
          </cell>
          <cell r="BC759">
            <v>0</v>
          </cell>
          <cell r="BD759">
            <v>0</v>
          </cell>
          <cell r="BE759">
            <v>0</v>
          </cell>
          <cell r="BF759">
            <v>0</v>
          </cell>
          <cell r="BG759">
            <v>0</v>
          </cell>
          <cell r="BH759">
            <v>0</v>
          </cell>
          <cell r="BI759">
            <v>0</v>
          </cell>
          <cell r="BJ759">
            <v>0</v>
          </cell>
          <cell r="BK759">
            <v>0</v>
          </cell>
          <cell r="BL759">
            <v>0</v>
          </cell>
          <cell r="BM759">
            <v>0</v>
          </cell>
          <cell r="BN759">
            <v>0</v>
          </cell>
          <cell r="BO759">
            <v>0</v>
          </cell>
          <cell r="BP759">
            <v>0</v>
          </cell>
          <cell r="BQ759">
            <v>0</v>
          </cell>
          <cell r="BR759">
            <v>0</v>
          </cell>
          <cell r="BS759">
            <v>0</v>
          </cell>
          <cell r="BT759">
            <v>0</v>
          </cell>
          <cell r="BU759">
            <v>0</v>
          </cell>
          <cell r="BV759">
            <v>0</v>
          </cell>
          <cell r="BW759">
            <v>0</v>
          </cell>
          <cell r="BX759">
            <v>0</v>
          </cell>
          <cell r="BY759">
            <v>0</v>
          </cell>
          <cell r="BZ759">
            <v>0</v>
          </cell>
          <cell r="CA759">
            <v>0</v>
          </cell>
          <cell r="CB759">
            <v>0</v>
          </cell>
          <cell r="CC759">
            <v>0</v>
          </cell>
          <cell r="CD759">
            <v>0</v>
          </cell>
          <cell r="CE759">
            <v>-208.81999999890104</v>
          </cell>
          <cell r="CF759">
            <v>-92.529999999998836</v>
          </cell>
          <cell r="CG759">
            <v>3.9999999979045242E-2</v>
          </cell>
          <cell r="CH759">
            <v>0</v>
          </cell>
          <cell r="CI759">
            <v>0</v>
          </cell>
          <cell r="CJ759">
            <v>0</v>
          </cell>
          <cell r="CK759">
            <v>0</v>
          </cell>
          <cell r="CL759">
            <v>157.76000000000931</v>
          </cell>
          <cell r="CM759">
            <v>-72.799999999813735</v>
          </cell>
          <cell r="CN759">
            <v>-107.8300000000163</v>
          </cell>
          <cell r="CO759">
            <v>-106.5</v>
          </cell>
          <cell r="CP759">
            <v>3.8499999999767169</v>
          </cell>
          <cell r="CQ759">
            <v>9.1900000000023283</v>
          </cell>
          <cell r="CR759">
            <v>588.7609999999404</v>
          </cell>
          <cell r="CS759">
            <v>-267.24000000004889</v>
          </cell>
          <cell r="CT759">
            <v>393.84999999997672</v>
          </cell>
          <cell r="CU759">
            <v>208.7809999999954</v>
          </cell>
          <cell r="CV759">
            <v>0</v>
          </cell>
          <cell r="CW759">
            <v>0</v>
          </cell>
          <cell r="CX759">
            <v>0</v>
          </cell>
          <cell r="CY759">
            <v>50.200000000069849</v>
          </cell>
          <cell r="CZ759">
            <v>26.300000000046566</v>
          </cell>
          <cell r="DA759">
            <v>3.9199999999837019</v>
          </cell>
          <cell r="DB759">
            <v>172.95000000001164</v>
          </cell>
          <cell r="DC759">
            <v>0</v>
          </cell>
          <cell r="DD759">
            <v>0</v>
          </cell>
          <cell r="DE759">
            <v>0</v>
          </cell>
          <cell r="DF759">
            <v>0</v>
          </cell>
          <cell r="DG759">
            <v>0</v>
          </cell>
          <cell r="DH759">
            <v>0</v>
          </cell>
          <cell r="DI759">
            <v>0</v>
          </cell>
          <cell r="DJ759">
            <v>0</v>
          </cell>
          <cell r="DK759">
            <v>0</v>
          </cell>
          <cell r="DL759">
            <v>0</v>
          </cell>
          <cell r="DM759">
            <v>0</v>
          </cell>
          <cell r="DN759">
            <v>0</v>
          </cell>
          <cell r="DO759">
            <v>0</v>
          </cell>
          <cell r="DP759">
            <v>0</v>
          </cell>
          <cell r="DQ759">
            <v>0</v>
          </cell>
          <cell r="DR759">
            <v>0</v>
          </cell>
          <cell r="DS759">
            <v>0</v>
          </cell>
          <cell r="DT759">
            <v>0</v>
          </cell>
          <cell r="DU759">
            <v>0</v>
          </cell>
          <cell r="DV759">
            <v>0</v>
          </cell>
          <cell r="DW759">
            <v>0</v>
          </cell>
          <cell r="DX759">
            <v>0</v>
          </cell>
          <cell r="DY759">
            <v>0</v>
          </cell>
          <cell r="DZ759">
            <v>0</v>
          </cell>
          <cell r="EA759">
            <v>0</v>
          </cell>
          <cell r="EB759">
            <v>0</v>
          </cell>
          <cell r="EC759">
            <v>0</v>
          </cell>
          <cell r="ED759">
            <v>0</v>
          </cell>
        </row>
        <row r="760">
          <cell r="F760">
            <v>0</v>
          </cell>
          <cell r="G760">
            <v>0</v>
          </cell>
          <cell r="H760">
            <v>0</v>
          </cell>
          <cell r="I760">
            <v>0</v>
          </cell>
          <cell r="J760">
            <v>0</v>
          </cell>
          <cell r="K760">
            <v>0</v>
          </cell>
          <cell r="L760">
            <v>0</v>
          </cell>
          <cell r="M760">
            <v>0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R760">
            <v>0</v>
          </cell>
          <cell r="S760">
            <v>0</v>
          </cell>
          <cell r="T760">
            <v>0</v>
          </cell>
          <cell r="U760">
            <v>0</v>
          </cell>
          <cell r="V760">
            <v>0</v>
          </cell>
          <cell r="W760">
            <v>0</v>
          </cell>
          <cell r="X760">
            <v>0</v>
          </cell>
          <cell r="Y760">
            <v>0</v>
          </cell>
          <cell r="Z760">
            <v>0</v>
          </cell>
          <cell r="AA760">
            <v>0</v>
          </cell>
          <cell r="AB760">
            <v>0</v>
          </cell>
          <cell r="AC760">
            <v>0</v>
          </cell>
          <cell r="AD760">
            <v>0</v>
          </cell>
          <cell r="AE760">
            <v>0</v>
          </cell>
          <cell r="AF760">
            <v>0</v>
          </cell>
          <cell r="AG760">
            <v>0</v>
          </cell>
          <cell r="AH760">
            <v>0</v>
          </cell>
          <cell r="AI760">
            <v>0</v>
          </cell>
          <cell r="AJ760">
            <v>0</v>
          </cell>
          <cell r="AK760">
            <v>0</v>
          </cell>
          <cell r="AL760">
            <v>0</v>
          </cell>
          <cell r="AM760">
            <v>0</v>
          </cell>
          <cell r="AN760">
            <v>0</v>
          </cell>
          <cell r="AO760">
            <v>0</v>
          </cell>
          <cell r="AP760">
            <v>0</v>
          </cell>
          <cell r="AQ760">
            <v>0</v>
          </cell>
          <cell r="AR760">
            <v>0</v>
          </cell>
          <cell r="AS760">
            <v>0</v>
          </cell>
          <cell r="AT760">
            <v>0</v>
          </cell>
          <cell r="AU760">
            <v>0</v>
          </cell>
          <cell r="AV760">
            <v>0</v>
          </cell>
          <cell r="AW760">
            <v>0</v>
          </cell>
          <cell r="AX760">
            <v>0</v>
          </cell>
          <cell r="AY760">
            <v>0</v>
          </cell>
          <cell r="AZ760">
            <v>0</v>
          </cell>
          <cell r="BA760">
            <v>0</v>
          </cell>
          <cell r="BB760">
            <v>0</v>
          </cell>
          <cell r="BC760">
            <v>0</v>
          </cell>
          <cell r="BD760">
            <v>0</v>
          </cell>
          <cell r="BE760">
            <v>0</v>
          </cell>
          <cell r="BF760">
            <v>0</v>
          </cell>
          <cell r="BG760">
            <v>0</v>
          </cell>
          <cell r="BH760">
            <v>0</v>
          </cell>
          <cell r="BI760">
            <v>0</v>
          </cell>
          <cell r="BJ760">
            <v>0</v>
          </cell>
          <cell r="BK760">
            <v>0</v>
          </cell>
          <cell r="BL760">
            <v>0</v>
          </cell>
          <cell r="BM760">
            <v>0</v>
          </cell>
          <cell r="BN760">
            <v>0</v>
          </cell>
          <cell r="BO760">
            <v>0</v>
          </cell>
          <cell r="BP760">
            <v>0</v>
          </cell>
          <cell r="BQ760">
            <v>0</v>
          </cell>
          <cell r="BR760">
            <v>0</v>
          </cell>
          <cell r="BS760">
            <v>0</v>
          </cell>
          <cell r="BT760">
            <v>0</v>
          </cell>
          <cell r="BU760">
            <v>0</v>
          </cell>
          <cell r="BV760">
            <v>0</v>
          </cell>
          <cell r="BW760">
            <v>0</v>
          </cell>
          <cell r="BX760">
            <v>0</v>
          </cell>
          <cell r="BY760">
            <v>0</v>
          </cell>
          <cell r="BZ760">
            <v>0</v>
          </cell>
          <cell r="CA760">
            <v>0</v>
          </cell>
          <cell r="CB760">
            <v>0</v>
          </cell>
          <cell r="CC760">
            <v>0</v>
          </cell>
          <cell r="CD760">
            <v>0</v>
          </cell>
          <cell r="CE760">
            <v>-343.91999999992549</v>
          </cell>
          <cell r="CF760">
            <v>-275.02999999999884</v>
          </cell>
          <cell r="CG760">
            <v>6.720000000030268</v>
          </cell>
          <cell r="CH760">
            <v>0</v>
          </cell>
          <cell r="CI760">
            <v>0</v>
          </cell>
          <cell r="CJ760">
            <v>0</v>
          </cell>
          <cell r="CK760">
            <v>0</v>
          </cell>
          <cell r="CL760">
            <v>-71.059999999997672</v>
          </cell>
          <cell r="CM760">
            <v>27.800000000046566</v>
          </cell>
          <cell r="CN760">
            <v>-128.51000000000931</v>
          </cell>
          <cell r="CO760">
            <v>155.34999999997672</v>
          </cell>
          <cell r="CP760">
            <v>0</v>
          </cell>
          <cell r="CQ760">
            <v>-59.190000000002328</v>
          </cell>
          <cell r="CR760">
            <v>281</v>
          </cell>
          <cell r="CS760">
            <v>105.09000000002561</v>
          </cell>
          <cell r="CT760">
            <v>101.90000000002328</v>
          </cell>
          <cell r="CU760">
            <v>0</v>
          </cell>
          <cell r="CV760">
            <v>0</v>
          </cell>
          <cell r="CW760">
            <v>0</v>
          </cell>
          <cell r="CX760">
            <v>0</v>
          </cell>
          <cell r="CY760">
            <v>-5.3399999999674037</v>
          </cell>
          <cell r="CZ760">
            <v>48</v>
          </cell>
          <cell r="DA760">
            <v>10.090000000025611</v>
          </cell>
          <cell r="DB760">
            <v>8.8599999999860302</v>
          </cell>
          <cell r="DC760">
            <v>2.1599999999743886</v>
          </cell>
          <cell r="DD760">
            <v>10.239999999990687</v>
          </cell>
          <cell r="DE760">
            <v>0</v>
          </cell>
          <cell r="DF760">
            <v>0</v>
          </cell>
          <cell r="DG760">
            <v>0</v>
          </cell>
          <cell r="DH760">
            <v>0</v>
          </cell>
          <cell r="DI760">
            <v>0</v>
          </cell>
          <cell r="DJ760">
            <v>0</v>
          </cell>
          <cell r="DK760">
            <v>0</v>
          </cell>
          <cell r="DL760">
            <v>0</v>
          </cell>
          <cell r="DM760">
            <v>0</v>
          </cell>
          <cell r="DN760">
            <v>0</v>
          </cell>
          <cell r="DO760">
            <v>0</v>
          </cell>
          <cell r="DP760">
            <v>0</v>
          </cell>
          <cell r="DQ760">
            <v>0</v>
          </cell>
          <cell r="DR760">
            <v>0</v>
          </cell>
          <cell r="DS760">
            <v>0</v>
          </cell>
          <cell r="DT760">
            <v>0</v>
          </cell>
          <cell r="DU760">
            <v>0</v>
          </cell>
          <cell r="DV760">
            <v>0</v>
          </cell>
          <cell r="DW760">
            <v>0</v>
          </cell>
          <cell r="DX760">
            <v>0</v>
          </cell>
          <cell r="DY760">
            <v>0</v>
          </cell>
          <cell r="DZ760">
            <v>0</v>
          </cell>
          <cell r="EA760">
            <v>0</v>
          </cell>
          <cell r="EB760">
            <v>0</v>
          </cell>
          <cell r="EC760">
            <v>0</v>
          </cell>
          <cell r="ED760">
            <v>0</v>
          </cell>
        </row>
        <row r="761">
          <cell r="F761">
            <v>0</v>
          </cell>
          <cell r="G761">
            <v>0</v>
          </cell>
          <cell r="H761">
            <v>0</v>
          </cell>
          <cell r="I761">
            <v>0</v>
          </cell>
          <cell r="J761">
            <v>0</v>
          </cell>
          <cell r="K761">
            <v>0</v>
          </cell>
          <cell r="L761">
            <v>0</v>
          </cell>
          <cell r="M761">
            <v>0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R761">
            <v>0</v>
          </cell>
          <cell r="S761">
            <v>0</v>
          </cell>
          <cell r="T761">
            <v>0</v>
          </cell>
          <cell r="U761">
            <v>0</v>
          </cell>
          <cell r="V761">
            <v>0</v>
          </cell>
          <cell r="W761">
            <v>0</v>
          </cell>
          <cell r="X761">
            <v>0</v>
          </cell>
          <cell r="Y761">
            <v>0</v>
          </cell>
          <cell r="Z761">
            <v>0</v>
          </cell>
          <cell r="AA761">
            <v>0</v>
          </cell>
          <cell r="AB761">
            <v>0</v>
          </cell>
          <cell r="AC761">
            <v>0</v>
          </cell>
          <cell r="AD761">
            <v>0</v>
          </cell>
          <cell r="AE761">
            <v>0</v>
          </cell>
          <cell r="AF761">
            <v>0</v>
          </cell>
          <cell r="AG761">
            <v>0</v>
          </cell>
          <cell r="AH761">
            <v>0</v>
          </cell>
          <cell r="AI761">
            <v>0</v>
          </cell>
          <cell r="AJ761">
            <v>0</v>
          </cell>
          <cell r="AK761">
            <v>0</v>
          </cell>
          <cell r="AL761">
            <v>0</v>
          </cell>
          <cell r="AM761">
            <v>0</v>
          </cell>
          <cell r="AN761">
            <v>0</v>
          </cell>
          <cell r="AO761">
            <v>0</v>
          </cell>
          <cell r="AP761">
            <v>0</v>
          </cell>
          <cell r="AQ761">
            <v>0</v>
          </cell>
          <cell r="AR761">
            <v>0</v>
          </cell>
          <cell r="AS761">
            <v>0</v>
          </cell>
          <cell r="AT761">
            <v>0</v>
          </cell>
          <cell r="AU761">
            <v>0</v>
          </cell>
          <cell r="AV761">
            <v>0</v>
          </cell>
          <cell r="AW761">
            <v>0</v>
          </cell>
          <cell r="AX761">
            <v>0</v>
          </cell>
          <cell r="AY761">
            <v>0</v>
          </cell>
          <cell r="AZ761">
            <v>0</v>
          </cell>
          <cell r="BA761">
            <v>0</v>
          </cell>
          <cell r="BB761">
            <v>0</v>
          </cell>
          <cell r="BC761">
            <v>0</v>
          </cell>
          <cell r="BD761">
            <v>0</v>
          </cell>
          <cell r="BE761">
            <v>0</v>
          </cell>
          <cell r="BF761">
            <v>0</v>
          </cell>
          <cell r="BG761">
            <v>0</v>
          </cell>
          <cell r="BH761">
            <v>0</v>
          </cell>
          <cell r="BI761">
            <v>0</v>
          </cell>
          <cell r="BJ761">
            <v>0</v>
          </cell>
          <cell r="BK761">
            <v>0</v>
          </cell>
          <cell r="BL761">
            <v>0</v>
          </cell>
          <cell r="BM761">
            <v>0</v>
          </cell>
          <cell r="BN761">
            <v>0</v>
          </cell>
          <cell r="BO761">
            <v>0</v>
          </cell>
          <cell r="BP761">
            <v>0</v>
          </cell>
          <cell r="BQ761">
            <v>0</v>
          </cell>
          <cell r="BR761">
            <v>0</v>
          </cell>
          <cell r="BS761">
            <v>0</v>
          </cell>
          <cell r="BT761">
            <v>0</v>
          </cell>
          <cell r="BU761">
            <v>0</v>
          </cell>
          <cell r="BV761">
            <v>0</v>
          </cell>
          <cell r="BW761">
            <v>0</v>
          </cell>
          <cell r="BX761">
            <v>0</v>
          </cell>
          <cell r="BY761">
            <v>0</v>
          </cell>
          <cell r="BZ761">
            <v>0</v>
          </cell>
          <cell r="CA761">
            <v>0</v>
          </cell>
          <cell r="CB761">
            <v>0</v>
          </cell>
          <cell r="CC761">
            <v>0</v>
          </cell>
          <cell r="CD761">
            <v>0</v>
          </cell>
          <cell r="CE761">
            <v>6677.2080000005662</v>
          </cell>
          <cell r="CF761">
            <v>418.76000000000931</v>
          </cell>
          <cell r="CG761">
            <v>431.67499999981374</v>
          </cell>
          <cell r="CH761">
            <v>1142.7970000000205</v>
          </cell>
          <cell r="CI761">
            <v>380.37299999990501</v>
          </cell>
          <cell r="CJ761">
            <v>107.63999999989755</v>
          </cell>
          <cell r="CK761">
            <v>254.5930000001099</v>
          </cell>
          <cell r="CL761">
            <v>941.99999999976717</v>
          </cell>
          <cell r="CM761">
            <v>1016.6400000001304</v>
          </cell>
          <cell r="CN761">
            <v>317.41500000003725</v>
          </cell>
          <cell r="CO761">
            <v>457.98499999986961</v>
          </cell>
          <cell r="CP761">
            <v>348.78000000002794</v>
          </cell>
          <cell r="CQ761">
            <v>858.55000000004657</v>
          </cell>
          <cell r="CR761">
            <v>9705.2809999994934</v>
          </cell>
          <cell r="CS761">
            <v>1539.815000000177</v>
          </cell>
          <cell r="CT761">
            <v>536.70999999996275</v>
          </cell>
          <cell r="CU761">
            <v>388.45200000004843</v>
          </cell>
          <cell r="CV761">
            <v>609.85399999981746</v>
          </cell>
          <cell r="CW761">
            <v>113.5</v>
          </cell>
          <cell r="CX761">
            <v>708.03000000002794</v>
          </cell>
          <cell r="CY761">
            <v>1144.1299999996554</v>
          </cell>
          <cell r="CZ761">
            <v>790.97999999998137</v>
          </cell>
          <cell r="DA761">
            <v>307.48999999975786</v>
          </cell>
          <cell r="DB761">
            <v>642.63400000031106</v>
          </cell>
          <cell r="DC761">
            <v>149.71599999978207</v>
          </cell>
          <cell r="DD761">
            <v>2773.9699999997392</v>
          </cell>
          <cell r="DE761">
            <v>0</v>
          </cell>
          <cell r="DF761">
            <v>0</v>
          </cell>
          <cell r="DG761">
            <v>0</v>
          </cell>
          <cell r="DH761">
            <v>0</v>
          </cell>
          <cell r="DI761">
            <v>0</v>
          </cell>
          <cell r="DJ761">
            <v>0</v>
          </cell>
          <cell r="DK761">
            <v>0</v>
          </cell>
          <cell r="DL761">
            <v>0</v>
          </cell>
          <cell r="DM761">
            <v>0</v>
          </cell>
          <cell r="DN761">
            <v>0</v>
          </cell>
          <cell r="DO761">
            <v>0</v>
          </cell>
          <cell r="DP761">
            <v>0</v>
          </cell>
          <cell r="DQ761">
            <v>0</v>
          </cell>
          <cell r="DR761">
            <v>0</v>
          </cell>
          <cell r="DS761">
            <v>0</v>
          </cell>
          <cell r="DT761">
            <v>0</v>
          </cell>
          <cell r="DU761">
            <v>0</v>
          </cell>
          <cell r="DV761">
            <v>0</v>
          </cell>
          <cell r="DW761">
            <v>0</v>
          </cell>
          <cell r="DX761">
            <v>0</v>
          </cell>
          <cell r="DY761">
            <v>0</v>
          </cell>
          <cell r="DZ761">
            <v>0</v>
          </cell>
          <cell r="EA761">
            <v>0</v>
          </cell>
          <cell r="EB761">
            <v>0</v>
          </cell>
          <cell r="EC761">
            <v>0</v>
          </cell>
          <cell r="ED761">
            <v>0</v>
          </cell>
        </row>
        <row r="764">
          <cell r="F764">
            <v>0</v>
          </cell>
          <cell r="G764">
            <v>0</v>
          </cell>
          <cell r="H764">
            <v>0</v>
          </cell>
          <cell r="I764">
            <v>0</v>
          </cell>
          <cell r="J764">
            <v>0</v>
          </cell>
          <cell r="K764">
            <v>0</v>
          </cell>
          <cell r="L764">
            <v>0</v>
          </cell>
          <cell r="M764">
            <v>0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R764">
            <v>0</v>
          </cell>
          <cell r="S764">
            <v>0</v>
          </cell>
          <cell r="T764">
            <v>0</v>
          </cell>
          <cell r="U764">
            <v>0</v>
          </cell>
          <cell r="V764">
            <v>0</v>
          </cell>
          <cell r="W764">
            <v>0</v>
          </cell>
          <cell r="X764">
            <v>0</v>
          </cell>
          <cell r="Y764">
            <v>0</v>
          </cell>
          <cell r="Z764">
            <v>0</v>
          </cell>
          <cell r="AA764">
            <v>0</v>
          </cell>
          <cell r="AB764">
            <v>0</v>
          </cell>
          <cell r="AC764">
            <v>0</v>
          </cell>
          <cell r="AD764">
            <v>0</v>
          </cell>
          <cell r="AE764">
            <v>0</v>
          </cell>
          <cell r="AF764">
            <v>0</v>
          </cell>
          <cell r="AG764">
            <v>0</v>
          </cell>
          <cell r="AH764">
            <v>0</v>
          </cell>
          <cell r="AI764">
            <v>0</v>
          </cell>
          <cell r="AJ764">
            <v>0</v>
          </cell>
          <cell r="AK764">
            <v>0</v>
          </cell>
          <cell r="AL764">
            <v>0</v>
          </cell>
          <cell r="AM764">
            <v>0</v>
          </cell>
          <cell r="AN764">
            <v>0</v>
          </cell>
          <cell r="AO764">
            <v>0</v>
          </cell>
          <cell r="AP764">
            <v>0</v>
          </cell>
          <cell r="AQ764">
            <v>0</v>
          </cell>
          <cell r="AR764">
            <v>0</v>
          </cell>
          <cell r="AS764">
            <v>0</v>
          </cell>
          <cell r="AT764">
            <v>0</v>
          </cell>
          <cell r="AU764">
            <v>0</v>
          </cell>
          <cell r="AV764">
            <v>0</v>
          </cell>
          <cell r="AW764">
            <v>0</v>
          </cell>
          <cell r="AX764">
            <v>0</v>
          </cell>
          <cell r="AY764">
            <v>0</v>
          </cell>
          <cell r="AZ764">
            <v>0</v>
          </cell>
          <cell r="BA764">
            <v>0</v>
          </cell>
          <cell r="BB764">
            <v>0</v>
          </cell>
          <cell r="BC764">
            <v>0</v>
          </cell>
          <cell r="BD764">
            <v>0</v>
          </cell>
          <cell r="BE764">
            <v>0</v>
          </cell>
          <cell r="BF764">
            <v>0</v>
          </cell>
          <cell r="BG764">
            <v>0</v>
          </cell>
          <cell r="BH764">
            <v>0</v>
          </cell>
          <cell r="BI764">
            <v>0</v>
          </cell>
          <cell r="BJ764">
            <v>0</v>
          </cell>
          <cell r="BK764">
            <v>0</v>
          </cell>
          <cell r="BL764">
            <v>0</v>
          </cell>
          <cell r="BM764">
            <v>0</v>
          </cell>
          <cell r="BN764">
            <v>0</v>
          </cell>
          <cell r="BO764">
            <v>0</v>
          </cell>
          <cell r="BP764">
            <v>0</v>
          </cell>
          <cell r="BQ764">
            <v>0</v>
          </cell>
          <cell r="BR764">
            <v>0</v>
          </cell>
          <cell r="BS764">
            <v>0</v>
          </cell>
          <cell r="BT764">
            <v>0</v>
          </cell>
          <cell r="BU764">
            <v>0</v>
          </cell>
          <cell r="BV764">
            <v>0</v>
          </cell>
          <cell r="BW764">
            <v>0</v>
          </cell>
          <cell r="BX764">
            <v>0</v>
          </cell>
          <cell r="BY764">
            <v>0</v>
          </cell>
          <cell r="BZ764">
            <v>0</v>
          </cell>
          <cell r="CA764">
            <v>0</v>
          </cell>
          <cell r="CB764">
            <v>0</v>
          </cell>
          <cell r="CC764">
            <v>0</v>
          </cell>
          <cell r="CD764">
            <v>0</v>
          </cell>
          <cell r="CE764">
            <v>0</v>
          </cell>
          <cell r="CF764">
            <v>0</v>
          </cell>
          <cell r="CG764">
            <v>0</v>
          </cell>
          <cell r="CH764">
            <v>0</v>
          </cell>
          <cell r="CI764">
            <v>0</v>
          </cell>
          <cell r="CJ764">
            <v>0</v>
          </cell>
          <cell r="CK764">
            <v>0</v>
          </cell>
          <cell r="CL764">
            <v>0</v>
          </cell>
          <cell r="CM764">
            <v>0</v>
          </cell>
          <cell r="CN764">
            <v>0</v>
          </cell>
          <cell r="CO764">
            <v>0</v>
          </cell>
          <cell r="CP764">
            <v>0</v>
          </cell>
          <cell r="CQ764">
            <v>0</v>
          </cell>
          <cell r="CR764">
            <v>0</v>
          </cell>
          <cell r="CS764">
            <v>0</v>
          </cell>
          <cell r="CT764">
            <v>0</v>
          </cell>
          <cell r="CU764">
            <v>0</v>
          </cell>
          <cell r="CV764">
            <v>0</v>
          </cell>
          <cell r="CW764">
            <v>0</v>
          </cell>
          <cell r="CX764">
            <v>0</v>
          </cell>
          <cell r="CY764">
            <v>0</v>
          </cell>
          <cell r="CZ764">
            <v>0</v>
          </cell>
          <cell r="DA764">
            <v>0</v>
          </cell>
          <cell r="DB764">
            <v>0</v>
          </cell>
          <cell r="DC764">
            <v>0</v>
          </cell>
          <cell r="DD764">
            <v>0</v>
          </cell>
          <cell r="DE764">
            <v>0</v>
          </cell>
          <cell r="DF764">
            <v>0</v>
          </cell>
          <cell r="DG764">
            <v>0</v>
          </cell>
          <cell r="DH764">
            <v>0</v>
          </cell>
          <cell r="DI764">
            <v>0</v>
          </cell>
          <cell r="DJ764">
            <v>0</v>
          </cell>
          <cell r="DK764">
            <v>0</v>
          </cell>
          <cell r="DL764">
            <v>0</v>
          </cell>
          <cell r="DM764">
            <v>0</v>
          </cell>
          <cell r="DN764">
            <v>0</v>
          </cell>
          <cell r="DO764">
            <v>0</v>
          </cell>
          <cell r="DP764">
            <v>0</v>
          </cell>
          <cell r="DQ764">
            <v>0</v>
          </cell>
          <cell r="DR764">
            <v>0</v>
          </cell>
          <cell r="DS764">
            <v>0</v>
          </cell>
          <cell r="DT764">
            <v>0</v>
          </cell>
          <cell r="DU764">
            <v>0</v>
          </cell>
          <cell r="DV764">
            <v>0</v>
          </cell>
          <cell r="DW764">
            <v>0</v>
          </cell>
          <cell r="DX764">
            <v>0</v>
          </cell>
          <cell r="DY764">
            <v>0</v>
          </cell>
          <cell r="DZ764">
            <v>0</v>
          </cell>
          <cell r="EA764">
            <v>0</v>
          </cell>
          <cell r="EB764">
            <v>0</v>
          </cell>
          <cell r="EC764">
            <v>0</v>
          </cell>
          <cell r="ED764">
            <v>0</v>
          </cell>
          <cell r="EE764">
            <v>0</v>
          </cell>
        </row>
        <row r="765">
          <cell r="F765">
            <v>0</v>
          </cell>
          <cell r="G765">
            <v>0</v>
          </cell>
          <cell r="H765">
            <v>0</v>
          </cell>
          <cell r="I765">
            <v>0</v>
          </cell>
          <cell r="J765">
            <v>0</v>
          </cell>
          <cell r="K765">
            <v>0</v>
          </cell>
          <cell r="L765">
            <v>0</v>
          </cell>
          <cell r="M765">
            <v>0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R765">
            <v>0</v>
          </cell>
          <cell r="S765">
            <v>0</v>
          </cell>
          <cell r="T765">
            <v>0</v>
          </cell>
          <cell r="U765">
            <v>0</v>
          </cell>
          <cell r="V765">
            <v>0</v>
          </cell>
          <cell r="W765">
            <v>0</v>
          </cell>
          <cell r="X765">
            <v>0</v>
          </cell>
          <cell r="Y765">
            <v>0</v>
          </cell>
          <cell r="Z765">
            <v>0</v>
          </cell>
          <cell r="AA765">
            <v>0</v>
          </cell>
          <cell r="AB765">
            <v>0</v>
          </cell>
          <cell r="AC765">
            <v>0</v>
          </cell>
          <cell r="AD765">
            <v>0</v>
          </cell>
          <cell r="AE765">
            <v>0</v>
          </cell>
          <cell r="AF765">
            <v>0</v>
          </cell>
          <cell r="AG765">
            <v>0</v>
          </cell>
          <cell r="AH765">
            <v>0</v>
          </cell>
          <cell r="AI765">
            <v>0</v>
          </cell>
          <cell r="AJ765">
            <v>0</v>
          </cell>
          <cell r="AK765">
            <v>0</v>
          </cell>
          <cell r="AL765">
            <v>0</v>
          </cell>
          <cell r="AM765">
            <v>0</v>
          </cell>
          <cell r="AN765">
            <v>0</v>
          </cell>
          <cell r="AO765">
            <v>0</v>
          </cell>
          <cell r="AP765">
            <v>0</v>
          </cell>
          <cell r="AQ765">
            <v>0</v>
          </cell>
          <cell r="AR765">
            <v>0</v>
          </cell>
          <cell r="AS765">
            <v>0</v>
          </cell>
          <cell r="AT765">
            <v>0</v>
          </cell>
          <cell r="AU765">
            <v>0</v>
          </cell>
          <cell r="AV765">
            <v>0</v>
          </cell>
          <cell r="AW765">
            <v>0</v>
          </cell>
          <cell r="AX765">
            <v>0</v>
          </cell>
          <cell r="AY765">
            <v>0</v>
          </cell>
          <cell r="AZ765">
            <v>0</v>
          </cell>
          <cell r="BA765">
            <v>0</v>
          </cell>
          <cell r="BB765">
            <v>0</v>
          </cell>
          <cell r="BC765">
            <v>0</v>
          </cell>
          <cell r="BD765">
            <v>0</v>
          </cell>
          <cell r="BE765">
            <v>0</v>
          </cell>
          <cell r="BF765">
            <v>0</v>
          </cell>
          <cell r="BG765">
            <v>0</v>
          </cell>
          <cell r="BH765">
            <v>0</v>
          </cell>
          <cell r="BI765">
            <v>0</v>
          </cell>
          <cell r="BJ765">
            <v>0</v>
          </cell>
          <cell r="BK765">
            <v>0</v>
          </cell>
          <cell r="BL765">
            <v>0</v>
          </cell>
          <cell r="BM765">
            <v>0</v>
          </cell>
          <cell r="BN765">
            <v>0</v>
          </cell>
          <cell r="BO765">
            <v>0</v>
          </cell>
          <cell r="BP765">
            <v>0</v>
          </cell>
          <cell r="BQ765">
            <v>0</v>
          </cell>
          <cell r="BR765">
            <v>0</v>
          </cell>
          <cell r="BS765">
            <v>0</v>
          </cell>
          <cell r="BT765">
            <v>0</v>
          </cell>
          <cell r="BU765">
            <v>0</v>
          </cell>
          <cell r="BV765">
            <v>0</v>
          </cell>
          <cell r="BW765">
            <v>0</v>
          </cell>
          <cell r="BX765">
            <v>0</v>
          </cell>
          <cell r="BY765">
            <v>0</v>
          </cell>
          <cell r="BZ765">
            <v>0</v>
          </cell>
          <cell r="CA765">
            <v>0</v>
          </cell>
          <cell r="CB765">
            <v>0</v>
          </cell>
          <cell r="CC765">
            <v>0</v>
          </cell>
          <cell r="CD765">
            <v>0</v>
          </cell>
          <cell r="CE765">
            <v>0</v>
          </cell>
          <cell r="CF765">
            <v>0</v>
          </cell>
          <cell r="CG765">
            <v>0</v>
          </cell>
          <cell r="CH765">
            <v>0</v>
          </cell>
          <cell r="CI765">
            <v>0</v>
          </cell>
          <cell r="CJ765">
            <v>0</v>
          </cell>
          <cell r="CK765">
            <v>0</v>
          </cell>
          <cell r="CL765">
            <v>0</v>
          </cell>
          <cell r="CM765">
            <v>0</v>
          </cell>
          <cell r="CN765">
            <v>0</v>
          </cell>
          <cell r="CO765">
            <v>0</v>
          </cell>
          <cell r="CP765">
            <v>0</v>
          </cell>
          <cell r="CQ765">
            <v>0</v>
          </cell>
          <cell r="CR765">
            <v>0</v>
          </cell>
          <cell r="CS765">
            <v>0</v>
          </cell>
          <cell r="CT765">
            <v>0</v>
          </cell>
          <cell r="CU765">
            <v>0</v>
          </cell>
          <cell r="CV765">
            <v>0</v>
          </cell>
          <cell r="CW765">
            <v>0</v>
          </cell>
          <cell r="CX765">
            <v>0</v>
          </cell>
          <cell r="CY765">
            <v>0</v>
          </cell>
          <cell r="CZ765">
            <v>0</v>
          </cell>
          <cell r="DA765">
            <v>0</v>
          </cell>
          <cell r="DB765">
            <v>0</v>
          </cell>
          <cell r="DC765">
            <v>0</v>
          </cell>
          <cell r="DD765">
            <v>0</v>
          </cell>
          <cell r="DE765">
            <v>0</v>
          </cell>
          <cell r="DF765">
            <v>0</v>
          </cell>
          <cell r="DG765">
            <v>0</v>
          </cell>
          <cell r="DH765">
            <v>0</v>
          </cell>
          <cell r="DI765">
            <v>0</v>
          </cell>
          <cell r="DJ765">
            <v>0</v>
          </cell>
          <cell r="DK765">
            <v>0</v>
          </cell>
          <cell r="DL765">
            <v>0</v>
          </cell>
          <cell r="DM765">
            <v>0</v>
          </cell>
          <cell r="DN765">
            <v>0</v>
          </cell>
          <cell r="DO765">
            <v>0</v>
          </cell>
          <cell r="DP765">
            <v>0</v>
          </cell>
          <cell r="DQ765">
            <v>0</v>
          </cell>
          <cell r="DR765">
            <v>0</v>
          </cell>
          <cell r="DS765">
            <v>0</v>
          </cell>
          <cell r="DT765">
            <v>0</v>
          </cell>
          <cell r="DU765">
            <v>0</v>
          </cell>
          <cell r="DV765">
            <v>0</v>
          </cell>
          <cell r="DW765">
            <v>0</v>
          </cell>
          <cell r="DX765">
            <v>0</v>
          </cell>
          <cell r="DY765">
            <v>0</v>
          </cell>
          <cell r="DZ765">
            <v>0</v>
          </cell>
          <cell r="EA765">
            <v>0</v>
          </cell>
          <cell r="EB765">
            <v>0</v>
          </cell>
          <cell r="EC765">
            <v>0</v>
          </cell>
          <cell r="ED765">
            <v>0</v>
          </cell>
          <cell r="EE765">
            <v>0</v>
          </cell>
        </row>
        <row r="766">
          <cell r="F766">
            <v>0</v>
          </cell>
          <cell r="G766">
            <v>0</v>
          </cell>
          <cell r="H766">
            <v>0</v>
          </cell>
          <cell r="I766">
            <v>0</v>
          </cell>
          <cell r="J766">
            <v>0</v>
          </cell>
          <cell r="K766">
            <v>0</v>
          </cell>
          <cell r="L766">
            <v>0</v>
          </cell>
          <cell r="M766">
            <v>0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R766">
            <v>0</v>
          </cell>
          <cell r="S766">
            <v>0</v>
          </cell>
          <cell r="T766">
            <v>0</v>
          </cell>
          <cell r="U766">
            <v>0</v>
          </cell>
          <cell r="V766">
            <v>0</v>
          </cell>
          <cell r="W766">
            <v>0</v>
          </cell>
          <cell r="X766">
            <v>0</v>
          </cell>
          <cell r="Y766">
            <v>0</v>
          </cell>
          <cell r="Z766">
            <v>0</v>
          </cell>
          <cell r="AA766">
            <v>0</v>
          </cell>
          <cell r="AB766">
            <v>0</v>
          </cell>
          <cell r="AC766">
            <v>0</v>
          </cell>
          <cell r="AD766">
            <v>0</v>
          </cell>
          <cell r="AE766">
            <v>0</v>
          </cell>
          <cell r="AF766">
            <v>0</v>
          </cell>
          <cell r="AG766">
            <v>0</v>
          </cell>
          <cell r="AH766">
            <v>0</v>
          </cell>
          <cell r="AI766">
            <v>0</v>
          </cell>
          <cell r="AJ766">
            <v>0</v>
          </cell>
          <cell r="AK766">
            <v>0</v>
          </cell>
          <cell r="AL766">
            <v>0</v>
          </cell>
          <cell r="AM766">
            <v>0</v>
          </cell>
          <cell r="AN766">
            <v>0</v>
          </cell>
          <cell r="AO766">
            <v>0</v>
          </cell>
          <cell r="AP766">
            <v>0</v>
          </cell>
          <cell r="AQ766">
            <v>0</v>
          </cell>
          <cell r="AR766">
            <v>0</v>
          </cell>
          <cell r="AS766">
            <v>0</v>
          </cell>
          <cell r="AT766">
            <v>0</v>
          </cell>
          <cell r="AU766">
            <v>0</v>
          </cell>
          <cell r="AV766">
            <v>0</v>
          </cell>
          <cell r="AW766">
            <v>0</v>
          </cell>
          <cell r="AX766">
            <v>0</v>
          </cell>
          <cell r="AY766">
            <v>0</v>
          </cell>
          <cell r="AZ766">
            <v>0</v>
          </cell>
          <cell r="BA766">
            <v>0</v>
          </cell>
          <cell r="BB766">
            <v>0</v>
          </cell>
          <cell r="BC766">
            <v>0</v>
          </cell>
          <cell r="BD766">
            <v>0</v>
          </cell>
          <cell r="BE766">
            <v>0</v>
          </cell>
          <cell r="BF766">
            <v>0</v>
          </cell>
          <cell r="BG766">
            <v>0</v>
          </cell>
          <cell r="BH766">
            <v>0</v>
          </cell>
          <cell r="BI766">
            <v>0</v>
          </cell>
          <cell r="BJ766">
            <v>0</v>
          </cell>
          <cell r="BK766">
            <v>0</v>
          </cell>
          <cell r="BL766">
            <v>0</v>
          </cell>
          <cell r="BM766">
            <v>0</v>
          </cell>
          <cell r="BN766">
            <v>0</v>
          </cell>
          <cell r="BO766">
            <v>0</v>
          </cell>
          <cell r="BP766">
            <v>0</v>
          </cell>
          <cell r="BQ766">
            <v>0</v>
          </cell>
          <cell r="BR766">
            <v>0</v>
          </cell>
          <cell r="BS766">
            <v>0</v>
          </cell>
          <cell r="BT766">
            <v>0</v>
          </cell>
          <cell r="BU766">
            <v>0</v>
          </cell>
          <cell r="BV766">
            <v>0</v>
          </cell>
          <cell r="BW766">
            <v>0</v>
          </cell>
          <cell r="BX766">
            <v>0</v>
          </cell>
          <cell r="BY766">
            <v>0</v>
          </cell>
          <cell r="BZ766">
            <v>0</v>
          </cell>
          <cell r="CA766">
            <v>0</v>
          </cell>
          <cell r="CB766">
            <v>0</v>
          </cell>
          <cell r="CC766">
            <v>0</v>
          </cell>
          <cell r="CD766">
            <v>0</v>
          </cell>
          <cell r="CE766">
            <v>0</v>
          </cell>
          <cell r="CF766">
            <v>0</v>
          </cell>
          <cell r="CG766">
            <v>0</v>
          </cell>
          <cell r="CH766">
            <v>0</v>
          </cell>
          <cell r="CI766">
            <v>0</v>
          </cell>
          <cell r="CJ766">
            <v>0</v>
          </cell>
          <cell r="CK766">
            <v>0</v>
          </cell>
          <cell r="CL766">
            <v>0</v>
          </cell>
          <cell r="CM766">
            <v>0</v>
          </cell>
          <cell r="CN766">
            <v>0</v>
          </cell>
          <cell r="CO766">
            <v>0</v>
          </cell>
          <cell r="CP766">
            <v>0</v>
          </cell>
          <cell r="CQ766">
            <v>0</v>
          </cell>
          <cell r="CR766">
            <v>0</v>
          </cell>
          <cell r="CS766">
            <v>0</v>
          </cell>
          <cell r="CT766">
            <v>0</v>
          </cell>
          <cell r="CU766">
            <v>0</v>
          </cell>
          <cell r="CV766">
            <v>0</v>
          </cell>
          <cell r="CW766">
            <v>0</v>
          </cell>
          <cell r="CX766">
            <v>0</v>
          </cell>
          <cell r="CY766">
            <v>0</v>
          </cell>
          <cell r="CZ766">
            <v>0</v>
          </cell>
          <cell r="DA766">
            <v>0</v>
          </cell>
          <cell r="DB766">
            <v>0</v>
          </cell>
          <cell r="DC766">
            <v>0</v>
          </cell>
          <cell r="DD766">
            <v>0</v>
          </cell>
          <cell r="DE766">
            <v>0</v>
          </cell>
          <cell r="DF766">
            <v>0</v>
          </cell>
          <cell r="DG766">
            <v>0</v>
          </cell>
          <cell r="DH766">
            <v>0</v>
          </cell>
          <cell r="DI766">
            <v>0</v>
          </cell>
          <cell r="DJ766">
            <v>0</v>
          </cell>
          <cell r="DK766">
            <v>0</v>
          </cell>
          <cell r="DL766">
            <v>0</v>
          </cell>
          <cell r="DM766">
            <v>0</v>
          </cell>
          <cell r="DN766">
            <v>0</v>
          </cell>
          <cell r="DO766">
            <v>0</v>
          </cell>
          <cell r="DP766">
            <v>0</v>
          </cell>
          <cell r="DQ766">
            <v>0</v>
          </cell>
          <cell r="DR766">
            <v>0</v>
          </cell>
          <cell r="DS766">
            <v>0</v>
          </cell>
          <cell r="DT766">
            <v>0</v>
          </cell>
          <cell r="DU766">
            <v>0</v>
          </cell>
          <cell r="DV766">
            <v>0</v>
          </cell>
          <cell r="DW766">
            <v>0</v>
          </cell>
          <cell r="DX766">
            <v>0</v>
          </cell>
          <cell r="DY766">
            <v>0</v>
          </cell>
          <cell r="DZ766">
            <v>0</v>
          </cell>
          <cell r="EA766">
            <v>0</v>
          </cell>
          <cell r="EB766">
            <v>0</v>
          </cell>
          <cell r="EC766">
            <v>0</v>
          </cell>
          <cell r="ED766">
            <v>0</v>
          </cell>
          <cell r="EE766">
            <v>0</v>
          </cell>
        </row>
        <row r="767">
          <cell r="F767">
            <v>0</v>
          </cell>
          <cell r="G767">
            <v>0</v>
          </cell>
          <cell r="H767">
            <v>0</v>
          </cell>
          <cell r="I767">
            <v>0</v>
          </cell>
          <cell r="J767">
            <v>0</v>
          </cell>
          <cell r="K767">
            <v>0</v>
          </cell>
          <cell r="L767">
            <v>0</v>
          </cell>
          <cell r="M767">
            <v>0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R767">
            <v>0</v>
          </cell>
          <cell r="S767">
            <v>0</v>
          </cell>
          <cell r="T767">
            <v>0</v>
          </cell>
          <cell r="U767">
            <v>0</v>
          </cell>
          <cell r="V767">
            <v>0</v>
          </cell>
          <cell r="W767">
            <v>0</v>
          </cell>
          <cell r="X767">
            <v>0</v>
          </cell>
          <cell r="Y767">
            <v>0</v>
          </cell>
          <cell r="Z767">
            <v>0</v>
          </cell>
          <cell r="AA767">
            <v>0</v>
          </cell>
          <cell r="AB767">
            <v>0</v>
          </cell>
          <cell r="AC767">
            <v>0</v>
          </cell>
          <cell r="AD767">
            <v>0</v>
          </cell>
          <cell r="AE767">
            <v>0</v>
          </cell>
          <cell r="AF767">
            <v>0</v>
          </cell>
          <cell r="AG767">
            <v>0</v>
          </cell>
          <cell r="AH767">
            <v>0</v>
          </cell>
          <cell r="AI767">
            <v>0</v>
          </cell>
          <cell r="AJ767">
            <v>0</v>
          </cell>
          <cell r="AK767">
            <v>0</v>
          </cell>
          <cell r="AL767">
            <v>0</v>
          </cell>
          <cell r="AM767">
            <v>0</v>
          </cell>
          <cell r="AN767">
            <v>0</v>
          </cell>
          <cell r="AO767">
            <v>0</v>
          </cell>
          <cell r="AP767">
            <v>0</v>
          </cell>
          <cell r="AQ767">
            <v>0</v>
          </cell>
          <cell r="AR767">
            <v>0</v>
          </cell>
          <cell r="AS767">
            <v>0</v>
          </cell>
          <cell r="AT767">
            <v>0</v>
          </cell>
          <cell r="AU767">
            <v>0</v>
          </cell>
          <cell r="AV767">
            <v>0</v>
          </cell>
          <cell r="AW767">
            <v>0</v>
          </cell>
          <cell r="AX767">
            <v>0</v>
          </cell>
          <cell r="AY767">
            <v>0</v>
          </cell>
          <cell r="AZ767">
            <v>0</v>
          </cell>
          <cell r="BA767">
            <v>0</v>
          </cell>
          <cell r="BB767">
            <v>0</v>
          </cell>
          <cell r="BC767">
            <v>0</v>
          </cell>
          <cell r="BD767">
            <v>0</v>
          </cell>
          <cell r="BE767">
            <v>0</v>
          </cell>
          <cell r="BF767">
            <v>0</v>
          </cell>
          <cell r="BG767">
            <v>0</v>
          </cell>
          <cell r="BH767">
            <v>0</v>
          </cell>
          <cell r="BI767">
            <v>0</v>
          </cell>
          <cell r="BJ767">
            <v>0</v>
          </cell>
          <cell r="BK767">
            <v>0</v>
          </cell>
          <cell r="BL767">
            <v>0</v>
          </cell>
          <cell r="BM767">
            <v>0</v>
          </cell>
          <cell r="BN767">
            <v>0</v>
          </cell>
          <cell r="BO767">
            <v>0</v>
          </cell>
          <cell r="BP767">
            <v>0</v>
          </cell>
          <cell r="BQ767">
            <v>0</v>
          </cell>
          <cell r="BR767">
            <v>0</v>
          </cell>
          <cell r="BS767">
            <v>0</v>
          </cell>
          <cell r="BT767">
            <v>0</v>
          </cell>
          <cell r="BU767">
            <v>0</v>
          </cell>
          <cell r="BV767">
            <v>0</v>
          </cell>
          <cell r="BW767">
            <v>0</v>
          </cell>
          <cell r="BX767">
            <v>0</v>
          </cell>
          <cell r="BY767">
            <v>0</v>
          </cell>
          <cell r="BZ767">
            <v>0</v>
          </cell>
          <cell r="CA767">
            <v>0</v>
          </cell>
          <cell r="CB767">
            <v>0</v>
          </cell>
          <cell r="CC767">
            <v>0</v>
          </cell>
          <cell r="CD767">
            <v>0</v>
          </cell>
          <cell r="CE767">
            <v>0</v>
          </cell>
          <cell r="CF767">
            <v>0</v>
          </cell>
          <cell r="CG767">
            <v>0</v>
          </cell>
          <cell r="CH767">
            <v>0</v>
          </cell>
          <cell r="CI767">
            <v>0</v>
          </cell>
          <cell r="CJ767">
            <v>0</v>
          </cell>
          <cell r="CK767">
            <v>0</v>
          </cell>
          <cell r="CL767">
            <v>0</v>
          </cell>
          <cell r="CM767">
            <v>0</v>
          </cell>
          <cell r="CN767">
            <v>0</v>
          </cell>
          <cell r="CO767">
            <v>0</v>
          </cell>
          <cell r="CP767">
            <v>0</v>
          </cell>
          <cell r="CQ767">
            <v>0</v>
          </cell>
          <cell r="CR767">
            <v>0</v>
          </cell>
          <cell r="CS767">
            <v>0</v>
          </cell>
          <cell r="CT767">
            <v>0</v>
          </cell>
          <cell r="CU767">
            <v>0</v>
          </cell>
          <cell r="CV767">
            <v>0</v>
          </cell>
          <cell r="CW767">
            <v>0</v>
          </cell>
          <cell r="CX767">
            <v>0</v>
          </cell>
          <cell r="CY767">
            <v>0</v>
          </cell>
          <cell r="CZ767">
            <v>0</v>
          </cell>
          <cell r="DA767">
            <v>0</v>
          </cell>
          <cell r="DB767">
            <v>0</v>
          </cell>
          <cell r="DC767">
            <v>0</v>
          </cell>
          <cell r="DD767">
            <v>0</v>
          </cell>
          <cell r="DE767">
            <v>0</v>
          </cell>
          <cell r="DF767">
            <v>0</v>
          </cell>
          <cell r="DG767">
            <v>0</v>
          </cell>
          <cell r="DH767">
            <v>0</v>
          </cell>
          <cell r="DI767">
            <v>0</v>
          </cell>
          <cell r="DJ767">
            <v>0</v>
          </cell>
          <cell r="DK767">
            <v>0</v>
          </cell>
          <cell r="DL767">
            <v>0</v>
          </cell>
          <cell r="DM767">
            <v>0</v>
          </cell>
          <cell r="DN767">
            <v>0</v>
          </cell>
          <cell r="DO767">
            <v>0</v>
          </cell>
          <cell r="DP767">
            <v>0</v>
          </cell>
          <cell r="DQ767">
            <v>0</v>
          </cell>
          <cell r="DR767">
            <v>0</v>
          </cell>
          <cell r="DS767">
            <v>0</v>
          </cell>
          <cell r="DT767">
            <v>0</v>
          </cell>
          <cell r="DU767">
            <v>0</v>
          </cell>
          <cell r="DV767">
            <v>0</v>
          </cell>
          <cell r="DW767">
            <v>0</v>
          </cell>
          <cell r="DX767">
            <v>0</v>
          </cell>
          <cell r="DY767">
            <v>0</v>
          </cell>
          <cell r="DZ767">
            <v>0</v>
          </cell>
          <cell r="EA767">
            <v>0</v>
          </cell>
          <cell r="EB767">
            <v>0</v>
          </cell>
          <cell r="EC767">
            <v>0</v>
          </cell>
          <cell r="ED767">
            <v>0</v>
          </cell>
          <cell r="EE767">
            <v>0</v>
          </cell>
        </row>
        <row r="768">
          <cell r="F768">
            <v>0</v>
          </cell>
          <cell r="G768">
            <v>0</v>
          </cell>
          <cell r="H768">
            <v>0</v>
          </cell>
          <cell r="I768">
            <v>0</v>
          </cell>
          <cell r="J768">
            <v>0</v>
          </cell>
          <cell r="K768">
            <v>0</v>
          </cell>
          <cell r="L768">
            <v>0</v>
          </cell>
          <cell r="M768">
            <v>0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R768">
            <v>0</v>
          </cell>
          <cell r="S768">
            <v>0</v>
          </cell>
          <cell r="T768">
            <v>0</v>
          </cell>
          <cell r="U768">
            <v>0</v>
          </cell>
          <cell r="V768">
            <v>0</v>
          </cell>
          <cell r="W768">
            <v>0</v>
          </cell>
          <cell r="X768">
            <v>0</v>
          </cell>
          <cell r="Y768">
            <v>0</v>
          </cell>
          <cell r="Z768">
            <v>0</v>
          </cell>
          <cell r="AA768">
            <v>0</v>
          </cell>
          <cell r="AB768">
            <v>0</v>
          </cell>
          <cell r="AC768">
            <v>0</v>
          </cell>
          <cell r="AD768">
            <v>0</v>
          </cell>
          <cell r="AE768">
            <v>0</v>
          </cell>
          <cell r="AF768">
            <v>0</v>
          </cell>
          <cell r="AG768">
            <v>0</v>
          </cell>
          <cell r="AH768">
            <v>0</v>
          </cell>
          <cell r="AI768">
            <v>0</v>
          </cell>
          <cell r="AJ768">
            <v>0</v>
          </cell>
          <cell r="AK768">
            <v>0</v>
          </cell>
          <cell r="AL768">
            <v>0</v>
          </cell>
          <cell r="AM768">
            <v>0</v>
          </cell>
          <cell r="AN768">
            <v>0</v>
          </cell>
          <cell r="AO768">
            <v>0</v>
          </cell>
          <cell r="AP768">
            <v>0</v>
          </cell>
          <cell r="AQ768">
            <v>0</v>
          </cell>
          <cell r="AR768">
            <v>0</v>
          </cell>
          <cell r="AS768">
            <v>0</v>
          </cell>
          <cell r="AT768">
            <v>0</v>
          </cell>
          <cell r="AU768">
            <v>0</v>
          </cell>
          <cell r="AV768">
            <v>0</v>
          </cell>
          <cell r="AW768">
            <v>0</v>
          </cell>
          <cell r="AX768">
            <v>0</v>
          </cell>
          <cell r="AY768">
            <v>0</v>
          </cell>
          <cell r="AZ768">
            <v>0</v>
          </cell>
          <cell r="BA768">
            <v>0</v>
          </cell>
          <cell r="BB768">
            <v>0</v>
          </cell>
          <cell r="BC768">
            <v>0</v>
          </cell>
          <cell r="BD768">
            <v>0</v>
          </cell>
          <cell r="BE768">
            <v>0</v>
          </cell>
          <cell r="BF768">
            <v>0</v>
          </cell>
          <cell r="BG768">
            <v>0</v>
          </cell>
          <cell r="BH768">
            <v>0</v>
          </cell>
          <cell r="BI768">
            <v>0</v>
          </cell>
          <cell r="BJ768">
            <v>0</v>
          </cell>
          <cell r="BK768">
            <v>0</v>
          </cell>
          <cell r="BL768">
            <v>0</v>
          </cell>
          <cell r="BM768">
            <v>0</v>
          </cell>
          <cell r="BN768">
            <v>0</v>
          </cell>
          <cell r="BO768">
            <v>0</v>
          </cell>
          <cell r="BP768">
            <v>0</v>
          </cell>
          <cell r="BQ768">
            <v>0</v>
          </cell>
          <cell r="BR768">
            <v>0</v>
          </cell>
          <cell r="BS768">
            <v>0</v>
          </cell>
          <cell r="BT768">
            <v>0</v>
          </cell>
          <cell r="BU768">
            <v>0</v>
          </cell>
          <cell r="BV768">
            <v>0</v>
          </cell>
          <cell r="BW768">
            <v>0</v>
          </cell>
          <cell r="BX768">
            <v>0</v>
          </cell>
          <cell r="BY768">
            <v>0</v>
          </cell>
          <cell r="BZ768">
            <v>0</v>
          </cell>
          <cell r="CA768">
            <v>0</v>
          </cell>
          <cell r="CB768">
            <v>0</v>
          </cell>
          <cell r="CC768">
            <v>0</v>
          </cell>
          <cell r="CD768">
            <v>0</v>
          </cell>
          <cell r="CE768">
            <v>0</v>
          </cell>
          <cell r="CF768">
            <v>0</v>
          </cell>
          <cell r="CG768">
            <v>0</v>
          </cell>
          <cell r="CH768">
            <v>0</v>
          </cell>
          <cell r="CI768">
            <v>0</v>
          </cell>
          <cell r="CJ768">
            <v>0</v>
          </cell>
          <cell r="CK768">
            <v>0</v>
          </cell>
          <cell r="CL768">
            <v>0</v>
          </cell>
          <cell r="CM768">
            <v>0</v>
          </cell>
          <cell r="CN768">
            <v>0</v>
          </cell>
          <cell r="CO768">
            <v>0</v>
          </cell>
          <cell r="CP768">
            <v>0</v>
          </cell>
          <cell r="CQ768">
            <v>0</v>
          </cell>
          <cell r="CR768">
            <v>0</v>
          </cell>
          <cell r="CS768">
            <v>0</v>
          </cell>
          <cell r="CT768">
            <v>0</v>
          </cell>
          <cell r="CU768">
            <v>0</v>
          </cell>
          <cell r="CV768">
            <v>0</v>
          </cell>
          <cell r="CW768">
            <v>0</v>
          </cell>
          <cell r="CX768">
            <v>0</v>
          </cell>
          <cell r="CY768">
            <v>0</v>
          </cell>
          <cell r="CZ768">
            <v>0</v>
          </cell>
          <cell r="DA768">
            <v>0</v>
          </cell>
          <cell r="DB768">
            <v>0</v>
          </cell>
          <cell r="DC768">
            <v>0</v>
          </cell>
          <cell r="DD768">
            <v>0</v>
          </cell>
          <cell r="DE768">
            <v>0</v>
          </cell>
          <cell r="DF768">
            <v>0</v>
          </cell>
          <cell r="DG768">
            <v>0</v>
          </cell>
          <cell r="DH768">
            <v>0</v>
          </cell>
          <cell r="DI768">
            <v>0</v>
          </cell>
          <cell r="DJ768">
            <v>0</v>
          </cell>
          <cell r="DK768">
            <v>0</v>
          </cell>
          <cell r="DL768">
            <v>0</v>
          </cell>
          <cell r="DM768">
            <v>0</v>
          </cell>
          <cell r="DN768">
            <v>0</v>
          </cell>
          <cell r="DO768">
            <v>0</v>
          </cell>
          <cell r="DP768">
            <v>0</v>
          </cell>
          <cell r="DQ768">
            <v>0</v>
          </cell>
          <cell r="DR768">
            <v>0</v>
          </cell>
          <cell r="DS768">
            <v>0</v>
          </cell>
          <cell r="DT768">
            <v>0</v>
          </cell>
          <cell r="DU768">
            <v>0</v>
          </cell>
          <cell r="DV768">
            <v>0</v>
          </cell>
          <cell r="DW768">
            <v>0</v>
          </cell>
          <cell r="DX768">
            <v>0</v>
          </cell>
          <cell r="DY768">
            <v>0</v>
          </cell>
          <cell r="DZ768">
            <v>0</v>
          </cell>
          <cell r="EA768">
            <v>0</v>
          </cell>
          <cell r="EB768">
            <v>0</v>
          </cell>
          <cell r="EC768">
            <v>0</v>
          </cell>
          <cell r="ED768">
            <v>0</v>
          </cell>
          <cell r="EE768">
            <v>0</v>
          </cell>
        </row>
        <row r="769">
          <cell r="F769">
            <v>0</v>
          </cell>
          <cell r="G769">
            <v>0</v>
          </cell>
          <cell r="H769">
            <v>0</v>
          </cell>
          <cell r="I769">
            <v>0</v>
          </cell>
          <cell r="J769">
            <v>1E-3</v>
          </cell>
          <cell r="K769">
            <v>0</v>
          </cell>
          <cell r="L769">
            <v>0</v>
          </cell>
          <cell r="M769">
            <v>0</v>
          </cell>
          <cell r="N769">
            <v>0</v>
          </cell>
          <cell r="O769">
            <v>-1E-3</v>
          </cell>
          <cell r="P769">
            <v>0</v>
          </cell>
          <cell r="Q769">
            <v>0</v>
          </cell>
          <cell r="R769">
            <v>0</v>
          </cell>
          <cell r="S769">
            <v>0</v>
          </cell>
          <cell r="T769">
            <v>-1E-3</v>
          </cell>
          <cell r="U769">
            <v>-2E-3</v>
          </cell>
          <cell r="V769">
            <v>-1E-3</v>
          </cell>
          <cell r="W769">
            <v>-1E-3</v>
          </cell>
          <cell r="X769">
            <v>0</v>
          </cell>
          <cell r="Y769">
            <v>0</v>
          </cell>
          <cell r="Z769">
            <v>0</v>
          </cell>
          <cell r="AA769">
            <v>-1E-3</v>
          </cell>
          <cell r="AB769">
            <v>0</v>
          </cell>
          <cell r="AC769">
            <v>-1E-3</v>
          </cell>
          <cell r="AD769">
            <v>0</v>
          </cell>
          <cell r="AE769">
            <v>0</v>
          </cell>
          <cell r="AF769">
            <v>0</v>
          </cell>
          <cell r="AG769">
            <v>-1E-3</v>
          </cell>
          <cell r="AH769">
            <v>-1E-3</v>
          </cell>
          <cell r="AI769">
            <v>-1E-3</v>
          </cell>
          <cell r="AJ769">
            <v>-1E-3</v>
          </cell>
          <cell r="AK769">
            <v>0</v>
          </cell>
          <cell r="AL769">
            <v>0</v>
          </cell>
          <cell r="AM769">
            <v>0</v>
          </cell>
          <cell r="AN769">
            <v>0</v>
          </cell>
          <cell r="AO769">
            <v>0</v>
          </cell>
          <cell r="AP769">
            <v>-1E-3</v>
          </cell>
          <cell r="AQ769">
            <v>0</v>
          </cell>
          <cell r="AR769">
            <v>0</v>
          </cell>
          <cell r="AS769">
            <v>0</v>
          </cell>
          <cell r="AT769">
            <v>0</v>
          </cell>
          <cell r="AU769">
            <v>-1E-3</v>
          </cell>
          <cell r="AV769">
            <v>-1E-3</v>
          </cell>
          <cell r="AW769">
            <v>-1E-3</v>
          </cell>
          <cell r="AX769">
            <v>0</v>
          </cell>
          <cell r="AY769">
            <v>0</v>
          </cell>
          <cell r="AZ769">
            <v>0</v>
          </cell>
          <cell r="BA769">
            <v>0</v>
          </cell>
          <cell r="BB769">
            <v>0</v>
          </cell>
          <cell r="BC769">
            <v>-1E-3</v>
          </cell>
          <cell r="BD769">
            <v>0</v>
          </cell>
          <cell r="BE769">
            <v>0</v>
          </cell>
          <cell r="BF769">
            <v>0</v>
          </cell>
          <cell r="BG769">
            <v>0</v>
          </cell>
          <cell r="BH769">
            <v>-1E-3</v>
          </cell>
          <cell r="BI769">
            <v>-1E-3</v>
          </cell>
          <cell r="BJ769">
            <v>-1E-3</v>
          </cell>
          <cell r="BK769">
            <v>0</v>
          </cell>
          <cell r="BL769">
            <v>0</v>
          </cell>
          <cell r="BM769">
            <v>0</v>
          </cell>
          <cell r="BN769">
            <v>0</v>
          </cell>
          <cell r="BO769">
            <v>0</v>
          </cell>
          <cell r="BP769">
            <v>0</v>
          </cell>
          <cell r="BQ769">
            <v>0</v>
          </cell>
          <cell r="BR769">
            <v>0</v>
          </cell>
          <cell r="BS769">
            <v>0</v>
          </cell>
          <cell r="BT769">
            <v>0</v>
          </cell>
          <cell r="BU769">
            <v>-1E-3</v>
          </cell>
          <cell r="BV769">
            <v>-2E-3</v>
          </cell>
          <cell r="BW769">
            <v>0</v>
          </cell>
          <cell r="BX769">
            <v>0</v>
          </cell>
          <cell r="BY769">
            <v>0</v>
          </cell>
          <cell r="BZ769">
            <v>0</v>
          </cell>
          <cell r="CA769">
            <v>0</v>
          </cell>
          <cell r="CB769">
            <v>0</v>
          </cell>
          <cell r="CC769">
            <v>0</v>
          </cell>
          <cell r="CD769">
            <v>0</v>
          </cell>
          <cell r="CE769">
            <v>0</v>
          </cell>
          <cell r="CF769">
            <v>0</v>
          </cell>
          <cell r="CG769">
            <v>0</v>
          </cell>
          <cell r="CH769">
            <v>0</v>
          </cell>
          <cell r="CI769">
            <v>-1E-3</v>
          </cell>
          <cell r="CJ769">
            <v>-1E-3</v>
          </cell>
          <cell r="CK769">
            <v>0</v>
          </cell>
          <cell r="CL769">
            <v>0</v>
          </cell>
          <cell r="CM769">
            <v>0</v>
          </cell>
          <cell r="CN769">
            <v>0</v>
          </cell>
          <cell r="CO769">
            <v>0</v>
          </cell>
          <cell r="CP769">
            <v>0</v>
          </cell>
          <cell r="CQ769">
            <v>0</v>
          </cell>
          <cell r="CR769">
            <v>0</v>
          </cell>
          <cell r="CS769">
            <v>0</v>
          </cell>
          <cell r="CT769">
            <v>0</v>
          </cell>
          <cell r="CU769">
            <v>0</v>
          </cell>
          <cell r="CV769">
            <v>-1E-3</v>
          </cell>
          <cell r="CW769">
            <v>0</v>
          </cell>
          <cell r="CX769">
            <v>0</v>
          </cell>
          <cell r="CY769">
            <v>0</v>
          </cell>
          <cell r="CZ769">
            <v>0</v>
          </cell>
          <cell r="DA769">
            <v>0</v>
          </cell>
          <cell r="DB769">
            <v>0</v>
          </cell>
          <cell r="DC769">
            <v>0</v>
          </cell>
          <cell r="DD769">
            <v>0</v>
          </cell>
          <cell r="DE769">
            <v>0</v>
          </cell>
          <cell r="DF769">
            <v>0</v>
          </cell>
          <cell r="DG769">
            <v>0</v>
          </cell>
          <cell r="DH769">
            <v>0</v>
          </cell>
          <cell r="DI769">
            <v>0</v>
          </cell>
          <cell r="DJ769">
            <v>0</v>
          </cell>
          <cell r="DK769">
            <v>0</v>
          </cell>
          <cell r="DL769">
            <v>0</v>
          </cell>
          <cell r="DM769">
            <v>0</v>
          </cell>
          <cell r="DN769">
            <v>0</v>
          </cell>
          <cell r="DO769">
            <v>0</v>
          </cell>
          <cell r="DP769">
            <v>0</v>
          </cell>
          <cell r="DQ769">
            <v>0</v>
          </cell>
          <cell r="DR769">
            <v>0</v>
          </cell>
          <cell r="DS769">
            <v>0</v>
          </cell>
          <cell r="DT769">
            <v>0</v>
          </cell>
          <cell r="DU769">
            <v>0</v>
          </cell>
          <cell r="DV769">
            <v>0</v>
          </cell>
          <cell r="DW769">
            <v>0</v>
          </cell>
          <cell r="DX769">
            <v>0</v>
          </cell>
          <cell r="DY769">
            <v>0</v>
          </cell>
          <cell r="DZ769">
            <v>0</v>
          </cell>
          <cell r="EA769">
            <v>0</v>
          </cell>
          <cell r="EB769">
            <v>0</v>
          </cell>
          <cell r="EC769">
            <v>0</v>
          </cell>
          <cell r="ED769">
            <v>0</v>
          </cell>
          <cell r="EE769">
            <v>0</v>
          </cell>
        </row>
        <row r="770">
          <cell r="F770">
            <v>0</v>
          </cell>
          <cell r="G770">
            <v>0</v>
          </cell>
          <cell r="H770">
            <v>0</v>
          </cell>
          <cell r="I770">
            <v>0</v>
          </cell>
          <cell r="J770">
            <v>0</v>
          </cell>
          <cell r="K770">
            <v>0</v>
          </cell>
          <cell r="L770">
            <v>0</v>
          </cell>
          <cell r="M770">
            <v>0</v>
          </cell>
          <cell r="N770">
            <v>0</v>
          </cell>
          <cell r="O770">
            <v>1E-3</v>
          </cell>
          <cell r="P770">
            <v>0</v>
          </cell>
          <cell r="Q770">
            <v>0</v>
          </cell>
          <cell r="R770">
            <v>0</v>
          </cell>
          <cell r="S770">
            <v>0</v>
          </cell>
          <cell r="T770">
            <v>0</v>
          </cell>
          <cell r="U770">
            <v>0</v>
          </cell>
          <cell r="V770">
            <v>0</v>
          </cell>
          <cell r="W770">
            <v>0</v>
          </cell>
          <cell r="X770">
            <v>-1E-3</v>
          </cell>
          <cell r="Y770">
            <v>0</v>
          </cell>
          <cell r="Z770">
            <v>0</v>
          </cell>
          <cell r="AA770">
            <v>-2E-3</v>
          </cell>
          <cell r="AB770">
            <v>0</v>
          </cell>
          <cell r="AC770">
            <v>0</v>
          </cell>
          <cell r="AD770">
            <v>0</v>
          </cell>
          <cell r="AE770">
            <v>0</v>
          </cell>
          <cell r="AF770">
            <v>0</v>
          </cell>
          <cell r="AG770">
            <v>0</v>
          </cell>
          <cell r="AH770">
            <v>0</v>
          </cell>
          <cell r="AI770">
            <v>0</v>
          </cell>
          <cell r="AJ770">
            <v>0</v>
          </cell>
          <cell r="AK770">
            <v>0</v>
          </cell>
          <cell r="AL770">
            <v>0</v>
          </cell>
          <cell r="AM770">
            <v>0</v>
          </cell>
          <cell r="AN770">
            <v>0</v>
          </cell>
          <cell r="AO770">
            <v>0</v>
          </cell>
          <cell r="AP770">
            <v>0</v>
          </cell>
          <cell r="AQ770">
            <v>0</v>
          </cell>
          <cell r="AR770">
            <v>0</v>
          </cell>
          <cell r="AS770">
            <v>0</v>
          </cell>
          <cell r="AT770">
            <v>0</v>
          </cell>
          <cell r="AU770">
            <v>0</v>
          </cell>
          <cell r="AV770">
            <v>0</v>
          </cell>
          <cell r="AW770">
            <v>0</v>
          </cell>
          <cell r="AX770">
            <v>0</v>
          </cell>
          <cell r="AY770">
            <v>0</v>
          </cell>
          <cell r="AZ770">
            <v>0</v>
          </cell>
          <cell r="BA770">
            <v>0</v>
          </cell>
          <cell r="BB770">
            <v>0</v>
          </cell>
          <cell r="BC770">
            <v>0</v>
          </cell>
          <cell r="BD770">
            <v>0</v>
          </cell>
          <cell r="BE770">
            <v>0</v>
          </cell>
          <cell r="BF770">
            <v>0</v>
          </cell>
          <cell r="BG770">
            <v>0</v>
          </cell>
          <cell r="BH770">
            <v>0</v>
          </cell>
          <cell r="BI770">
            <v>-1E-3</v>
          </cell>
          <cell r="BJ770">
            <v>0</v>
          </cell>
          <cell r="BK770">
            <v>0</v>
          </cell>
          <cell r="BL770">
            <v>0</v>
          </cell>
          <cell r="BM770">
            <v>0</v>
          </cell>
          <cell r="BN770">
            <v>0</v>
          </cell>
          <cell r="BO770">
            <v>0</v>
          </cell>
          <cell r="BP770">
            <v>0</v>
          </cell>
          <cell r="BQ770">
            <v>0</v>
          </cell>
          <cell r="BR770">
            <v>0</v>
          </cell>
          <cell r="BS770">
            <v>0</v>
          </cell>
          <cell r="BT770">
            <v>0</v>
          </cell>
          <cell r="BU770">
            <v>0</v>
          </cell>
          <cell r="BV770">
            <v>-1E-3</v>
          </cell>
          <cell r="BW770">
            <v>0</v>
          </cell>
          <cell r="BX770">
            <v>0</v>
          </cell>
          <cell r="BY770">
            <v>0</v>
          </cell>
          <cell r="BZ770">
            <v>0</v>
          </cell>
          <cell r="CA770">
            <v>0</v>
          </cell>
          <cell r="CB770">
            <v>0</v>
          </cell>
          <cell r="CC770">
            <v>0</v>
          </cell>
          <cell r="CD770">
            <v>0</v>
          </cell>
          <cell r="CE770">
            <v>0</v>
          </cell>
          <cell r="CF770">
            <v>0</v>
          </cell>
          <cell r="CG770">
            <v>0</v>
          </cell>
          <cell r="CH770">
            <v>0</v>
          </cell>
          <cell r="CI770">
            <v>0</v>
          </cell>
          <cell r="CJ770">
            <v>0</v>
          </cell>
          <cell r="CK770">
            <v>0</v>
          </cell>
          <cell r="CL770">
            <v>0</v>
          </cell>
          <cell r="CM770">
            <v>0</v>
          </cell>
          <cell r="CN770">
            <v>0</v>
          </cell>
          <cell r="CO770">
            <v>0</v>
          </cell>
          <cell r="CP770">
            <v>0</v>
          </cell>
          <cell r="CQ770">
            <v>0</v>
          </cell>
          <cell r="CR770">
            <v>0</v>
          </cell>
          <cell r="CS770">
            <v>0</v>
          </cell>
          <cell r="CT770">
            <v>0</v>
          </cell>
          <cell r="CU770">
            <v>0</v>
          </cell>
          <cell r="CV770">
            <v>0</v>
          </cell>
          <cell r="CW770">
            <v>0</v>
          </cell>
          <cell r="CX770">
            <v>0</v>
          </cell>
          <cell r="CY770">
            <v>0</v>
          </cell>
          <cell r="CZ770">
            <v>0</v>
          </cell>
          <cell r="DA770">
            <v>0</v>
          </cell>
          <cell r="DB770">
            <v>0</v>
          </cell>
          <cell r="DC770">
            <v>0</v>
          </cell>
          <cell r="DD770">
            <v>0</v>
          </cell>
          <cell r="DE770">
            <v>0</v>
          </cell>
          <cell r="DF770">
            <v>0</v>
          </cell>
          <cell r="DG770">
            <v>0</v>
          </cell>
          <cell r="DH770">
            <v>0</v>
          </cell>
          <cell r="DI770">
            <v>0</v>
          </cell>
          <cell r="DJ770">
            <v>0</v>
          </cell>
          <cell r="DK770">
            <v>0</v>
          </cell>
          <cell r="DL770">
            <v>0</v>
          </cell>
          <cell r="DM770">
            <v>0</v>
          </cell>
          <cell r="DN770">
            <v>0</v>
          </cell>
          <cell r="DO770">
            <v>0</v>
          </cell>
          <cell r="DP770">
            <v>0</v>
          </cell>
          <cell r="DQ770">
            <v>0</v>
          </cell>
          <cell r="DR770">
            <v>0</v>
          </cell>
          <cell r="DS770">
            <v>0</v>
          </cell>
          <cell r="DT770">
            <v>0</v>
          </cell>
          <cell r="DU770">
            <v>0</v>
          </cell>
          <cell r="DV770">
            <v>0</v>
          </cell>
          <cell r="DW770">
            <v>0</v>
          </cell>
          <cell r="DX770">
            <v>0</v>
          </cell>
          <cell r="DY770">
            <v>0</v>
          </cell>
          <cell r="DZ770">
            <v>0</v>
          </cell>
          <cell r="EA770">
            <v>0</v>
          </cell>
          <cell r="EB770">
            <v>0</v>
          </cell>
          <cell r="EC770">
            <v>0</v>
          </cell>
          <cell r="ED770">
            <v>0</v>
          </cell>
          <cell r="EE770">
            <v>0</v>
          </cell>
        </row>
        <row r="771">
          <cell r="F771">
            <v>0</v>
          </cell>
          <cell r="G771">
            <v>1E-3</v>
          </cell>
          <cell r="H771">
            <v>2E-3</v>
          </cell>
          <cell r="I771">
            <v>2E-3</v>
          </cell>
          <cell r="J771">
            <v>2E-3</v>
          </cell>
          <cell r="K771">
            <v>0</v>
          </cell>
          <cell r="L771">
            <v>0</v>
          </cell>
          <cell r="M771">
            <v>2E-3</v>
          </cell>
          <cell r="N771">
            <v>1E-3</v>
          </cell>
          <cell r="O771">
            <v>1E-3</v>
          </cell>
          <cell r="P771">
            <v>2E-3</v>
          </cell>
          <cell r="Q771">
            <v>0</v>
          </cell>
          <cell r="R771">
            <v>1E-3</v>
          </cell>
          <cell r="S771">
            <v>1E-3</v>
          </cell>
          <cell r="T771">
            <v>1E-3</v>
          </cell>
          <cell r="U771">
            <v>3.0000000000000001E-3</v>
          </cell>
          <cell r="V771">
            <v>1E-3</v>
          </cell>
          <cell r="W771">
            <v>3.0000000000000001E-3</v>
          </cell>
          <cell r="X771">
            <v>2E-3</v>
          </cell>
          <cell r="Y771">
            <v>1E-3</v>
          </cell>
          <cell r="Z771">
            <v>0</v>
          </cell>
          <cell r="AA771">
            <v>1E-3</v>
          </cell>
          <cell r="AB771">
            <v>2E-3</v>
          </cell>
          <cell r="AC771">
            <v>2E-3</v>
          </cell>
          <cell r="AD771">
            <v>-1E-3</v>
          </cell>
          <cell r="AE771">
            <v>1E-3</v>
          </cell>
          <cell r="AF771">
            <v>1E-3</v>
          </cell>
          <cell r="AG771">
            <v>2E-3</v>
          </cell>
          <cell r="AH771">
            <v>2E-3</v>
          </cell>
          <cell r="AI771">
            <v>2E-3</v>
          </cell>
          <cell r="AJ771">
            <v>4.0000000000000001E-3</v>
          </cell>
          <cell r="AK771">
            <v>2E-3</v>
          </cell>
          <cell r="AL771">
            <v>0</v>
          </cell>
          <cell r="AM771">
            <v>1E-3</v>
          </cell>
          <cell r="AN771">
            <v>2E-3</v>
          </cell>
          <cell r="AO771">
            <v>1E-3</v>
          </cell>
          <cell r="AP771">
            <v>2E-3</v>
          </cell>
          <cell r="AQ771">
            <v>1E-3</v>
          </cell>
          <cell r="AR771">
            <v>1E-3</v>
          </cell>
          <cell r="AS771">
            <v>0</v>
          </cell>
          <cell r="AT771">
            <v>1E-3</v>
          </cell>
          <cell r="AU771">
            <v>2E-3</v>
          </cell>
          <cell r="AV771">
            <v>3.0000000000000001E-3</v>
          </cell>
          <cell r="AW771">
            <v>6.0000000000000001E-3</v>
          </cell>
          <cell r="AX771">
            <v>2E-3</v>
          </cell>
          <cell r="AY771">
            <v>0</v>
          </cell>
          <cell r="AZ771">
            <v>0</v>
          </cell>
          <cell r="BA771">
            <v>1E-3</v>
          </cell>
          <cell r="BB771">
            <v>1E-3</v>
          </cell>
          <cell r="BC771">
            <v>2E-3</v>
          </cell>
          <cell r="BD771">
            <v>1E-3</v>
          </cell>
          <cell r="BE771">
            <v>1E-3</v>
          </cell>
          <cell r="BF771">
            <v>1E-3</v>
          </cell>
          <cell r="BG771">
            <v>1E-3</v>
          </cell>
          <cell r="BH771">
            <v>2E-3</v>
          </cell>
          <cell r="BI771">
            <v>3.0000000000000001E-3</v>
          </cell>
          <cell r="BJ771">
            <v>6.0000000000000001E-3</v>
          </cell>
          <cell r="BK771">
            <v>1E-3</v>
          </cell>
          <cell r="BL771">
            <v>0</v>
          </cell>
          <cell r="BM771">
            <v>0</v>
          </cell>
          <cell r="BN771">
            <v>1E-3</v>
          </cell>
          <cell r="BO771">
            <v>1E-3</v>
          </cell>
          <cell r="BP771">
            <v>1E-3</v>
          </cell>
          <cell r="BQ771">
            <v>1E-3</v>
          </cell>
          <cell r="BR771">
            <v>1E-3</v>
          </cell>
          <cell r="BS771">
            <v>0</v>
          </cell>
          <cell r="BT771">
            <v>2E-3</v>
          </cell>
          <cell r="BU771">
            <v>2E-3</v>
          </cell>
          <cell r="BV771">
            <v>2E-3</v>
          </cell>
          <cell r="BW771">
            <v>3.0000000000000001E-3</v>
          </cell>
          <cell r="BX771">
            <v>2E-3</v>
          </cell>
          <cell r="BY771">
            <v>0</v>
          </cell>
          <cell r="BZ771">
            <v>0</v>
          </cell>
          <cell r="CA771">
            <v>1E-3</v>
          </cell>
          <cell r="CB771">
            <v>1E-3</v>
          </cell>
          <cell r="CC771">
            <v>0</v>
          </cell>
          <cell r="CD771">
            <v>0</v>
          </cell>
          <cell r="CE771">
            <v>0</v>
          </cell>
          <cell r="CF771">
            <v>1E-3</v>
          </cell>
          <cell r="CG771">
            <v>0</v>
          </cell>
          <cell r="CH771">
            <v>0</v>
          </cell>
          <cell r="CI771">
            <v>1E-3</v>
          </cell>
          <cell r="CJ771">
            <v>4.0000000000000001E-3</v>
          </cell>
          <cell r="CK771">
            <v>0</v>
          </cell>
          <cell r="CL771">
            <v>1E-3</v>
          </cell>
          <cell r="CM771">
            <v>1E-3</v>
          </cell>
          <cell r="CN771">
            <v>0</v>
          </cell>
          <cell r="CO771">
            <v>0</v>
          </cell>
          <cell r="CP771">
            <v>1E-3</v>
          </cell>
          <cell r="CQ771">
            <v>0</v>
          </cell>
          <cell r="CR771">
            <v>0</v>
          </cell>
          <cell r="CS771">
            <v>0</v>
          </cell>
          <cell r="CT771">
            <v>0</v>
          </cell>
          <cell r="CU771">
            <v>0</v>
          </cell>
          <cell r="CV771">
            <v>0</v>
          </cell>
          <cell r="CW771">
            <v>0</v>
          </cell>
          <cell r="CX771">
            <v>0</v>
          </cell>
          <cell r="CY771">
            <v>0</v>
          </cell>
          <cell r="CZ771">
            <v>0</v>
          </cell>
          <cell r="DA771">
            <v>0</v>
          </cell>
          <cell r="DB771">
            <v>0</v>
          </cell>
          <cell r="DC771">
            <v>0</v>
          </cell>
          <cell r="DD771">
            <v>0</v>
          </cell>
          <cell r="DE771">
            <v>0</v>
          </cell>
          <cell r="DF771">
            <v>0</v>
          </cell>
          <cell r="DG771">
            <v>0</v>
          </cell>
          <cell r="DH771">
            <v>0</v>
          </cell>
          <cell r="DI771">
            <v>0</v>
          </cell>
          <cell r="DJ771">
            <v>0</v>
          </cell>
          <cell r="DK771">
            <v>0</v>
          </cell>
          <cell r="DL771">
            <v>0</v>
          </cell>
          <cell r="DM771">
            <v>0</v>
          </cell>
          <cell r="DN771">
            <v>0</v>
          </cell>
          <cell r="DO771">
            <v>0</v>
          </cell>
          <cell r="DP771">
            <v>0</v>
          </cell>
          <cell r="DQ771">
            <v>0</v>
          </cell>
          <cell r="DR771">
            <v>0</v>
          </cell>
          <cell r="DS771">
            <v>0</v>
          </cell>
          <cell r="DT771">
            <v>0</v>
          </cell>
          <cell r="DU771">
            <v>0</v>
          </cell>
          <cell r="DV771">
            <v>0</v>
          </cell>
          <cell r="DW771">
            <v>0</v>
          </cell>
          <cell r="DX771">
            <v>0</v>
          </cell>
          <cell r="DY771">
            <v>0</v>
          </cell>
          <cell r="DZ771">
            <v>0</v>
          </cell>
          <cell r="EA771">
            <v>0</v>
          </cell>
          <cell r="EB771">
            <v>0</v>
          </cell>
          <cell r="EC771">
            <v>0</v>
          </cell>
          <cell r="ED771">
            <v>0</v>
          </cell>
          <cell r="EE771">
            <v>0</v>
          </cell>
        </row>
        <row r="772">
          <cell r="F772">
            <v>0</v>
          </cell>
          <cell r="G772">
            <v>0</v>
          </cell>
          <cell r="H772">
            <v>0</v>
          </cell>
          <cell r="I772">
            <v>0</v>
          </cell>
          <cell r="J772">
            <v>0</v>
          </cell>
          <cell r="K772">
            <v>0</v>
          </cell>
          <cell r="L772">
            <v>0</v>
          </cell>
          <cell r="M772">
            <v>0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R772">
            <v>0</v>
          </cell>
          <cell r="S772">
            <v>0</v>
          </cell>
          <cell r="T772">
            <v>0</v>
          </cell>
          <cell r="U772">
            <v>0</v>
          </cell>
          <cell r="V772">
            <v>0</v>
          </cell>
          <cell r="W772">
            <v>0</v>
          </cell>
          <cell r="X772">
            <v>0</v>
          </cell>
          <cell r="Y772">
            <v>0</v>
          </cell>
          <cell r="Z772">
            <v>0</v>
          </cell>
          <cell r="AA772">
            <v>0</v>
          </cell>
          <cell r="AB772">
            <v>0</v>
          </cell>
          <cell r="AC772">
            <v>0</v>
          </cell>
          <cell r="AD772">
            <v>0</v>
          </cell>
          <cell r="AE772">
            <v>0</v>
          </cell>
          <cell r="AF772">
            <v>0</v>
          </cell>
          <cell r="AG772">
            <v>0</v>
          </cell>
          <cell r="AH772">
            <v>0</v>
          </cell>
          <cell r="AI772">
            <v>0</v>
          </cell>
          <cell r="AJ772">
            <v>0</v>
          </cell>
          <cell r="AK772">
            <v>0</v>
          </cell>
          <cell r="AL772">
            <v>0</v>
          </cell>
          <cell r="AM772">
            <v>0</v>
          </cell>
          <cell r="AN772">
            <v>0</v>
          </cell>
          <cell r="AO772">
            <v>0</v>
          </cell>
          <cell r="AP772">
            <v>0</v>
          </cell>
          <cell r="AQ772">
            <v>0</v>
          </cell>
          <cell r="AR772">
            <v>0</v>
          </cell>
          <cell r="AS772">
            <v>0</v>
          </cell>
          <cell r="AT772">
            <v>0</v>
          </cell>
          <cell r="AU772">
            <v>0</v>
          </cell>
          <cell r="AV772">
            <v>0</v>
          </cell>
          <cell r="AW772">
            <v>0</v>
          </cell>
          <cell r="AX772">
            <v>0</v>
          </cell>
          <cell r="AY772">
            <v>0</v>
          </cell>
          <cell r="AZ772">
            <v>0</v>
          </cell>
          <cell r="BA772">
            <v>0</v>
          </cell>
          <cell r="BB772">
            <v>0</v>
          </cell>
          <cell r="BC772">
            <v>0</v>
          </cell>
          <cell r="BD772">
            <v>0</v>
          </cell>
          <cell r="BE772">
            <v>0</v>
          </cell>
          <cell r="BF772">
            <v>0</v>
          </cell>
          <cell r="BG772">
            <v>0</v>
          </cell>
          <cell r="BH772">
            <v>0</v>
          </cell>
          <cell r="BI772">
            <v>0</v>
          </cell>
          <cell r="BJ772">
            <v>0</v>
          </cell>
          <cell r="BK772">
            <v>0</v>
          </cell>
          <cell r="BL772">
            <v>0</v>
          </cell>
          <cell r="BM772">
            <v>0</v>
          </cell>
          <cell r="BN772">
            <v>0</v>
          </cell>
          <cell r="BO772">
            <v>0</v>
          </cell>
          <cell r="BP772">
            <v>0</v>
          </cell>
          <cell r="BQ772">
            <v>0</v>
          </cell>
          <cell r="BR772">
            <v>0</v>
          </cell>
          <cell r="BS772">
            <v>0</v>
          </cell>
          <cell r="BT772">
            <v>0</v>
          </cell>
          <cell r="BU772">
            <v>0</v>
          </cell>
          <cell r="BV772">
            <v>0</v>
          </cell>
          <cell r="BW772">
            <v>0</v>
          </cell>
          <cell r="BX772">
            <v>0</v>
          </cell>
          <cell r="BY772">
            <v>0</v>
          </cell>
          <cell r="BZ772">
            <v>0</v>
          </cell>
          <cell r="CA772">
            <v>0</v>
          </cell>
          <cell r="CB772">
            <v>0</v>
          </cell>
          <cell r="CC772">
            <v>0</v>
          </cell>
          <cell r="CD772">
            <v>0</v>
          </cell>
          <cell r="CE772">
            <v>0</v>
          </cell>
          <cell r="CF772">
            <v>0</v>
          </cell>
          <cell r="CG772">
            <v>0</v>
          </cell>
          <cell r="CH772">
            <v>0</v>
          </cell>
          <cell r="CI772">
            <v>0</v>
          </cell>
          <cell r="CJ772">
            <v>0</v>
          </cell>
          <cell r="CK772">
            <v>0</v>
          </cell>
          <cell r="CL772">
            <v>0</v>
          </cell>
          <cell r="CM772">
            <v>0</v>
          </cell>
          <cell r="CN772">
            <v>0</v>
          </cell>
          <cell r="CO772">
            <v>0</v>
          </cell>
          <cell r="CP772">
            <v>0</v>
          </cell>
          <cell r="CQ772">
            <v>0</v>
          </cell>
          <cell r="CR772">
            <v>0</v>
          </cell>
          <cell r="CS772">
            <v>0</v>
          </cell>
          <cell r="CT772">
            <v>0</v>
          </cell>
          <cell r="CU772">
            <v>0</v>
          </cell>
          <cell r="CV772">
            <v>0</v>
          </cell>
          <cell r="CW772">
            <v>0</v>
          </cell>
          <cell r="CX772">
            <v>0</v>
          </cell>
          <cell r="CY772">
            <v>0</v>
          </cell>
          <cell r="CZ772">
            <v>0</v>
          </cell>
          <cell r="DA772">
            <v>0</v>
          </cell>
          <cell r="DB772">
            <v>0</v>
          </cell>
          <cell r="DC772">
            <v>0</v>
          </cell>
          <cell r="DD772">
            <v>0</v>
          </cell>
          <cell r="DE772">
            <v>0</v>
          </cell>
          <cell r="DF772">
            <v>0</v>
          </cell>
          <cell r="DG772">
            <v>0</v>
          </cell>
          <cell r="DH772">
            <v>0</v>
          </cell>
          <cell r="DI772">
            <v>0</v>
          </cell>
          <cell r="DJ772">
            <v>0</v>
          </cell>
          <cell r="DK772">
            <v>0</v>
          </cell>
          <cell r="DL772">
            <v>0</v>
          </cell>
          <cell r="DM772">
            <v>0</v>
          </cell>
          <cell r="DN772">
            <v>0</v>
          </cell>
          <cell r="DO772">
            <v>0</v>
          </cell>
          <cell r="DP772">
            <v>0</v>
          </cell>
          <cell r="DQ772">
            <v>0</v>
          </cell>
          <cell r="DR772">
            <v>0</v>
          </cell>
          <cell r="DS772">
            <v>0</v>
          </cell>
          <cell r="DT772">
            <v>0</v>
          </cell>
          <cell r="DU772">
            <v>0</v>
          </cell>
          <cell r="DV772">
            <v>0</v>
          </cell>
          <cell r="DW772">
            <v>0</v>
          </cell>
          <cell r="DX772">
            <v>0</v>
          </cell>
          <cell r="DY772">
            <v>0</v>
          </cell>
          <cell r="DZ772">
            <v>0</v>
          </cell>
          <cell r="EA772">
            <v>0</v>
          </cell>
          <cell r="EB772">
            <v>0</v>
          </cell>
          <cell r="EC772">
            <v>0</v>
          </cell>
          <cell r="ED772">
            <v>0</v>
          </cell>
          <cell r="EE772">
            <v>0</v>
          </cell>
        </row>
        <row r="773">
          <cell r="F773">
            <v>0</v>
          </cell>
          <cell r="G773">
            <v>1E-3</v>
          </cell>
          <cell r="H773">
            <v>-1E-3</v>
          </cell>
          <cell r="I773">
            <v>-1E-3</v>
          </cell>
          <cell r="J773">
            <v>-1E-3</v>
          </cell>
          <cell r="K773">
            <v>0</v>
          </cell>
          <cell r="L773">
            <v>0</v>
          </cell>
          <cell r="M773">
            <v>0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R773">
            <v>0</v>
          </cell>
          <cell r="S773">
            <v>0</v>
          </cell>
          <cell r="T773">
            <v>0</v>
          </cell>
          <cell r="U773">
            <v>-1E-3</v>
          </cell>
          <cell r="V773">
            <v>-1E-3</v>
          </cell>
          <cell r="W773">
            <v>0</v>
          </cell>
          <cell r="X773">
            <v>0</v>
          </cell>
          <cell r="Y773">
            <v>0</v>
          </cell>
          <cell r="Z773">
            <v>0</v>
          </cell>
          <cell r="AA773">
            <v>-2E-3</v>
          </cell>
          <cell r="AB773">
            <v>0</v>
          </cell>
          <cell r="AC773">
            <v>0</v>
          </cell>
          <cell r="AD773">
            <v>0</v>
          </cell>
          <cell r="AE773">
            <v>0</v>
          </cell>
          <cell r="AF773">
            <v>0</v>
          </cell>
          <cell r="AG773">
            <v>0</v>
          </cell>
          <cell r="AH773">
            <v>-2E-3</v>
          </cell>
          <cell r="AI773">
            <v>0</v>
          </cell>
          <cell r="AJ773">
            <v>0</v>
          </cell>
          <cell r="AK773">
            <v>0</v>
          </cell>
          <cell r="AL773">
            <v>0</v>
          </cell>
          <cell r="AM773">
            <v>0</v>
          </cell>
          <cell r="AN773">
            <v>0</v>
          </cell>
          <cell r="AO773">
            <v>0</v>
          </cell>
          <cell r="AP773">
            <v>0</v>
          </cell>
          <cell r="AQ773">
            <v>0</v>
          </cell>
          <cell r="AR773">
            <v>0</v>
          </cell>
          <cell r="AS773">
            <v>0</v>
          </cell>
          <cell r="AT773">
            <v>0</v>
          </cell>
          <cell r="AU773">
            <v>-1E-3</v>
          </cell>
          <cell r="AV773">
            <v>-1E-3</v>
          </cell>
          <cell r="AW773">
            <v>0</v>
          </cell>
          <cell r="AX773">
            <v>0</v>
          </cell>
          <cell r="AY773">
            <v>0</v>
          </cell>
          <cell r="AZ773">
            <v>0</v>
          </cell>
          <cell r="BA773">
            <v>0</v>
          </cell>
          <cell r="BB773">
            <v>0</v>
          </cell>
          <cell r="BC773">
            <v>0</v>
          </cell>
          <cell r="BD773">
            <v>0</v>
          </cell>
          <cell r="BE773">
            <v>0</v>
          </cell>
          <cell r="BF773">
            <v>0</v>
          </cell>
          <cell r="BG773">
            <v>0</v>
          </cell>
          <cell r="BH773">
            <v>-2E-3</v>
          </cell>
          <cell r="BI773">
            <v>-1E-3</v>
          </cell>
          <cell r="BJ773">
            <v>0</v>
          </cell>
          <cell r="BK773">
            <v>0</v>
          </cell>
          <cell r="BL773">
            <v>0</v>
          </cell>
          <cell r="BM773">
            <v>0</v>
          </cell>
          <cell r="BN773">
            <v>0</v>
          </cell>
          <cell r="BO773">
            <v>0</v>
          </cell>
          <cell r="BP773">
            <v>0</v>
          </cell>
          <cell r="BQ773">
            <v>0</v>
          </cell>
          <cell r="BR773">
            <v>0</v>
          </cell>
          <cell r="BS773">
            <v>0</v>
          </cell>
          <cell r="BT773">
            <v>0</v>
          </cell>
          <cell r="BU773">
            <v>-1E-3</v>
          </cell>
          <cell r="BV773">
            <v>-1E-3</v>
          </cell>
          <cell r="BW773">
            <v>0</v>
          </cell>
          <cell r="BX773">
            <v>0</v>
          </cell>
          <cell r="BY773">
            <v>0</v>
          </cell>
          <cell r="BZ773">
            <v>0</v>
          </cell>
          <cell r="CA773">
            <v>0</v>
          </cell>
          <cell r="CB773">
            <v>0</v>
          </cell>
          <cell r="CC773">
            <v>0</v>
          </cell>
          <cell r="CD773">
            <v>0</v>
          </cell>
          <cell r="CE773">
            <v>0</v>
          </cell>
          <cell r="CF773">
            <v>0</v>
          </cell>
          <cell r="CG773">
            <v>0</v>
          </cell>
          <cell r="CH773">
            <v>0</v>
          </cell>
          <cell r="CI773">
            <v>0</v>
          </cell>
          <cell r="CJ773">
            <v>0</v>
          </cell>
          <cell r="CK773">
            <v>0</v>
          </cell>
          <cell r="CL773">
            <v>0</v>
          </cell>
          <cell r="CM773">
            <v>0</v>
          </cell>
          <cell r="CN773">
            <v>0</v>
          </cell>
          <cell r="CO773">
            <v>0</v>
          </cell>
          <cell r="CP773">
            <v>0</v>
          </cell>
          <cell r="CQ773">
            <v>0</v>
          </cell>
          <cell r="CR773">
            <v>0</v>
          </cell>
          <cell r="CS773">
            <v>0</v>
          </cell>
          <cell r="CT773">
            <v>0</v>
          </cell>
          <cell r="CU773">
            <v>0</v>
          </cell>
          <cell r="CV773">
            <v>0</v>
          </cell>
          <cell r="CW773">
            <v>0</v>
          </cell>
          <cell r="CX773">
            <v>0</v>
          </cell>
          <cell r="CY773">
            <v>0</v>
          </cell>
          <cell r="CZ773">
            <v>0</v>
          </cell>
          <cell r="DA773">
            <v>0</v>
          </cell>
          <cell r="DB773">
            <v>0</v>
          </cell>
          <cell r="DC773">
            <v>0</v>
          </cell>
          <cell r="DD773">
            <v>0</v>
          </cell>
          <cell r="DE773">
            <v>0</v>
          </cell>
          <cell r="DF773">
            <v>0</v>
          </cell>
          <cell r="DG773">
            <v>0</v>
          </cell>
          <cell r="DH773">
            <v>0</v>
          </cell>
          <cell r="DI773">
            <v>0</v>
          </cell>
          <cell r="DJ773">
            <v>0</v>
          </cell>
          <cell r="DK773">
            <v>0</v>
          </cell>
          <cell r="DL773">
            <v>0</v>
          </cell>
          <cell r="DM773">
            <v>0</v>
          </cell>
          <cell r="DN773">
            <v>0</v>
          </cell>
          <cell r="DO773">
            <v>0</v>
          </cell>
          <cell r="DP773">
            <v>0</v>
          </cell>
          <cell r="DQ773">
            <v>0</v>
          </cell>
          <cell r="DR773">
            <v>0</v>
          </cell>
          <cell r="DS773">
            <v>0</v>
          </cell>
          <cell r="DT773">
            <v>0</v>
          </cell>
          <cell r="DU773">
            <v>0</v>
          </cell>
          <cell r="DV773">
            <v>0</v>
          </cell>
          <cell r="DW773">
            <v>0</v>
          </cell>
          <cell r="DX773">
            <v>0</v>
          </cell>
          <cell r="DY773">
            <v>0</v>
          </cell>
          <cell r="DZ773">
            <v>0</v>
          </cell>
          <cell r="EA773">
            <v>0</v>
          </cell>
          <cell r="EB773">
            <v>0</v>
          </cell>
          <cell r="EC773">
            <v>0</v>
          </cell>
          <cell r="ED773">
            <v>0</v>
          </cell>
          <cell r="EE773">
            <v>0</v>
          </cell>
        </row>
        <row r="775">
          <cell r="F775">
            <v>1E-3</v>
          </cell>
          <cell r="G775">
            <v>0</v>
          </cell>
          <cell r="H775">
            <v>1E-3</v>
          </cell>
          <cell r="I775">
            <v>0</v>
          </cell>
          <cell r="J775">
            <v>0</v>
          </cell>
          <cell r="K775">
            <v>-1E-3</v>
          </cell>
          <cell r="L775">
            <v>0</v>
          </cell>
          <cell r="M775">
            <v>-1E-3</v>
          </cell>
          <cell r="N775">
            <v>0</v>
          </cell>
          <cell r="O775">
            <v>0</v>
          </cell>
          <cell r="P775">
            <v>0</v>
          </cell>
          <cell r="Q775">
            <v>0</v>
          </cell>
          <cell r="R775">
            <v>0</v>
          </cell>
          <cell r="S775">
            <v>1E-3</v>
          </cell>
          <cell r="T775">
            <v>1E-3</v>
          </cell>
          <cell r="U775">
            <v>4.0000000000000001E-3</v>
          </cell>
          <cell r="V775">
            <v>0</v>
          </cell>
          <cell r="W775">
            <v>0</v>
          </cell>
          <cell r="X775">
            <v>4.0000000000000001E-3</v>
          </cell>
          <cell r="Y775">
            <v>0</v>
          </cell>
          <cell r="Z775">
            <v>0</v>
          </cell>
          <cell r="AA775">
            <v>0</v>
          </cell>
          <cell r="AB775">
            <v>0</v>
          </cell>
          <cell r="AC775">
            <v>0</v>
          </cell>
          <cell r="AD775">
            <v>0</v>
          </cell>
          <cell r="AE775">
            <v>0</v>
          </cell>
          <cell r="AF775">
            <v>1E-3</v>
          </cell>
          <cell r="AG775">
            <v>0</v>
          </cell>
          <cell r="AH775">
            <v>1E-3</v>
          </cell>
          <cell r="AI775">
            <v>0</v>
          </cell>
          <cell r="AJ775">
            <v>0</v>
          </cell>
          <cell r="AK775">
            <v>-3.0000000000000001E-3</v>
          </cell>
          <cell r="AL775">
            <v>0</v>
          </cell>
          <cell r="AM775">
            <v>0</v>
          </cell>
          <cell r="AN775">
            <v>0</v>
          </cell>
          <cell r="AO775">
            <v>0</v>
          </cell>
          <cell r="AP775">
            <v>0</v>
          </cell>
          <cell r="AQ775">
            <v>0</v>
          </cell>
          <cell r="AR775">
            <v>0</v>
          </cell>
          <cell r="AS775">
            <v>0</v>
          </cell>
          <cell r="AT775">
            <v>0</v>
          </cell>
          <cell r="AU775">
            <v>0</v>
          </cell>
          <cell r="AV775">
            <v>0</v>
          </cell>
          <cell r="AW775">
            <v>0</v>
          </cell>
          <cell r="AX775">
            <v>0</v>
          </cell>
          <cell r="AY775">
            <v>0</v>
          </cell>
          <cell r="AZ775">
            <v>0</v>
          </cell>
          <cell r="BA775">
            <v>0</v>
          </cell>
          <cell r="BB775">
            <v>0</v>
          </cell>
          <cell r="BC775">
            <v>1E-3</v>
          </cell>
          <cell r="BD775">
            <v>1E-3</v>
          </cell>
          <cell r="BE775">
            <v>0</v>
          </cell>
          <cell r="BF775">
            <v>0</v>
          </cell>
          <cell r="BG775">
            <v>1E-3</v>
          </cell>
          <cell r="BH775">
            <v>1E-3</v>
          </cell>
          <cell r="BI775">
            <v>0</v>
          </cell>
          <cell r="BJ775">
            <v>0</v>
          </cell>
          <cell r="BK775">
            <v>0</v>
          </cell>
          <cell r="BL775">
            <v>0</v>
          </cell>
          <cell r="BM775">
            <v>0</v>
          </cell>
          <cell r="BN775">
            <v>0</v>
          </cell>
          <cell r="BO775">
            <v>0</v>
          </cell>
          <cell r="BP775">
            <v>0</v>
          </cell>
          <cell r="BQ775">
            <v>1E-3</v>
          </cell>
          <cell r="BR775">
            <v>0</v>
          </cell>
          <cell r="BS775">
            <v>1E-3</v>
          </cell>
          <cell r="BT775">
            <v>1E-3</v>
          </cell>
          <cell r="BU775">
            <v>0</v>
          </cell>
          <cell r="BV775">
            <v>0</v>
          </cell>
          <cell r="BW775">
            <v>0</v>
          </cell>
          <cell r="BX775">
            <v>0</v>
          </cell>
          <cell r="BY775">
            <v>0</v>
          </cell>
          <cell r="BZ775">
            <v>0</v>
          </cell>
          <cell r="CA775">
            <v>0</v>
          </cell>
          <cell r="CB775">
            <v>0</v>
          </cell>
          <cell r="CC775">
            <v>0</v>
          </cell>
          <cell r="CD775">
            <v>1E-3</v>
          </cell>
          <cell r="CE775">
            <v>0</v>
          </cell>
          <cell r="CF775">
            <v>0</v>
          </cell>
          <cell r="CG775">
            <v>0</v>
          </cell>
          <cell r="CH775">
            <v>0</v>
          </cell>
          <cell r="CI775">
            <v>0</v>
          </cell>
          <cell r="CJ775">
            <v>0</v>
          </cell>
          <cell r="CK775">
            <v>0</v>
          </cell>
          <cell r="CL775">
            <v>0</v>
          </cell>
          <cell r="CM775">
            <v>-1E-3</v>
          </cell>
          <cell r="CN775">
            <v>0</v>
          </cell>
          <cell r="CO775">
            <v>1E-3</v>
          </cell>
          <cell r="CP775">
            <v>0</v>
          </cell>
          <cell r="CQ775">
            <v>0</v>
          </cell>
          <cell r="CR775">
            <v>0</v>
          </cell>
          <cell r="CS775">
            <v>0</v>
          </cell>
          <cell r="CT775">
            <v>0</v>
          </cell>
          <cell r="CU775">
            <v>-1E-3</v>
          </cell>
          <cell r="CV775">
            <v>0</v>
          </cell>
          <cell r="CW775">
            <v>0</v>
          </cell>
          <cell r="CX775">
            <v>0</v>
          </cell>
          <cell r="CY775">
            <v>0</v>
          </cell>
          <cell r="CZ775">
            <v>0</v>
          </cell>
          <cell r="DA775">
            <v>0</v>
          </cell>
          <cell r="DB775">
            <v>0</v>
          </cell>
          <cell r="DC775">
            <v>0</v>
          </cell>
          <cell r="DD775">
            <v>0</v>
          </cell>
          <cell r="DE775">
            <v>0</v>
          </cell>
          <cell r="DF775">
            <v>0</v>
          </cell>
          <cell r="DG775">
            <v>0</v>
          </cell>
          <cell r="DH775">
            <v>0</v>
          </cell>
          <cell r="DI775">
            <v>0</v>
          </cell>
          <cell r="DJ775">
            <v>0</v>
          </cell>
          <cell r="DK775">
            <v>0</v>
          </cell>
          <cell r="DL775">
            <v>0</v>
          </cell>
          <cell r="DM775">
            <v>0</v>
          </cell>
          <cell r="DN775">
            <v>0</v>
          </cell>
          <cell r="DO775">
            <v>0</v>
          </cell>
          <cell r="DP775">
            <v>0</v>
          </cell>
          <cell r="DQ775">
            <v>0</v>
          </cell>
          <cell r="DR775">
            <v>0</v>
          </cell>
          <cell r="DS775">
            <v>0</v>
          </cell>
          <cell r="DT775">
            <v>0</v>
          </cell>
          <cell r="DU775">
            <v>0</v>
          </cell>
          <cell r="DV775">
            <v>0</v>
          </cell>
          <cell r="DW775">
            <v>0</v>
          </cell>
          <cell r="DX775">
            <v>0</v>
          </cell>
          <cell r="DY775">
            <v>0</v>
          </cell>
          <cell r="DZ775">
            <v>0</v>
          </cell>
          <cell r="EA775">
            <v>0</v>
          </cell>
          <cell r="EB775">
            <v>0</v>
          </cell>
          <cell r="EC775">
            <v>0</v>
          </cell>
          <cell r="ED775">
            <v>0</v>
          </cell>
          <cell r="EE775">
            <v>0</v>
          </cell>
        </row>
        <row r="776">
          <cell r="F776">
            <v>0</v>
          </cell>
          <cell r="G776">
            <v>0</v>
          </cell>
          <cell r="H776">
            <v>0</v>
          </cell>
          <cell r="I776">
            <v>0</v>
          </cell>
          <cell r="J776">
            <v>0</v>
          </cell>
          <cell r="K776">
            <v>0</v>
          </cell>
          <cell r="L776">
            <v>0</v>
          </cell>
          <cell r="M776">
            <v>0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R776">
            <v>0</v>
          </cell>
          <cell r="S776">
            <v>0</v>
          </cell>
          <cell r="T776">
            <v>0</v>
          </cell>
          <cell r="U776">
            <v>0</v>
          </cell>
          <cell r="V776">
            <v>0</v>
          </cell>
          <cell r="W776">
            <v>0</v>
          </cell>
          <cell r="X776">
            <v>0</v>
          </cell>
          <cell r="Y776">
            <v>0</v>
          </cell>
          <cell r="Z776">
            <v>0</v>
          </cell>
          <cell r="AA776">
            <v>0</v>
          </cell>
          <cell r="AB776">
            <v>0</v>
          </cell>
          <cell r="AC776">
            <v>0</v>
          </cell>
          <cell r="AD776">
            <v>0</v>
          </cell>
          <cell r="AE776">
            <v>0</v>
          </cell>
          <cell r="AF776">
            <v>0</v>
          </cell>
          <cell r="AG776">
            <v>0</v>
          </cell>
          <cell r="AH776">
            <v>0</v>
          </cell>
          <cell r="AI776">
            <v>0</v>
          </cell>
          <cell r="AJ776">
            <v>0</v>
          </cell>
          <cell r="AK776">
            <v>0</v>
          </cell>
          <cell r="AL776">
            <v>0</v>
          </cell>
          <cell r="AM776">
            <v>0</v>
          </cell>
          <cell r="AN776">
            <v>0</v>
          </cell>
          <cell r="AO776">
            <v>0</v>
          </cell>
          <cell r="AP776">
            <v>0</v>
          </cell>
          <cell r="AQ776">
            <v>0</v>
          </cell>
          <cell r="AR776">
            <v>0</v>
          </cell>
          <cell r="AS776">
            <v>0</v>
          </cell>
          <cell r="AT776">
            <v>0</v>
          </cell>
          <cell r="AU776">
            <v>0</v>
          </cell>
          <cell r="AV776">
            <v>0</v>
          </cell>
          <cell r="AW776">
            <v>0</v>
          </cell>
          <cell r="AX776">
            <v>0</v>
          </cell>
          <cell r="AY776">
            <v>0</v>
          </cell>
          <cell r="AZ776">
            <v>0</v>
          </cell>
          <cell r="BA776">
            <v>0</v>
          </cell>
          <cell r="BB776">
            <v>0</v>
          </cell>
          <cell r="BC776">
            <v>0</v>
          </cell>
          <cell r="BD776">
            <v>0</v>
          </cell>
          <cell r="BE776">
            <v>0</v>
          </cell>
          <cell r="BF776">
            <v>0</v>
          </cell>
          <cell r="BG776">
            <v>0</v>
          </cell>
          <cell r="BH776">
            <v>0</v>
          </cell>
          <cell r="BI776">
            <v>0</v>
          </cell>
          <cell r="BJ776">
            <v>0</v>
          </cell>
          <cell r="BK776">
            <v>0</v>
          </cell>
          <cell r="BL776">
            <v>0</v>
          </cell>
          <cell r="BM776">
            <v>0</v>
          </cell>
          <cell r="BN776">
            <v>0</v>
          </cell>
          <cell r="BO776">
            <v>0</v>
          </cell>
          <cell r="BP776">
            <v>0</v>
          </cell>
          <cell r="BQ776">
            <v>0</v>
          </cell>
          <cell r="BR776">
            <v>0</v>
          </cell>
          <cell r="BS776">
            <v>0</v>
          </cell>
          <cell r="BT776">
            <v>0</v>
          </cell>
          <cell r="BU776">
            <v>0</v>
          </cell>
          <cell r="BV776">
            <v>0</v>
          </cell>
          <cell r="BW776">
            <v>0</v>
          </cell>
          <cell r="BX776">
            <v>0</v>
          </cell>
          <cell r="BY776">
            <v>0</v>
          </cell>
          <cell r="BZ776">
            <v>0</v>
          </cell>
          <cell r="CA776">
            <v>0</v>
          </cell>
          <cell r="CB776">
            <v>0</v>
          </cell>
          <cell r="CC776">
            <v>0</v>
          </cell>
          <cell r="CD776">
            <v>0</v>
          </cell>
          <cell r="CE776">
            <v>0</v>
          </cell>
          <cell r="CF776">
            <v>0</v>
          </cell>
          <cell r="CG776">
            <v>0</v>
          </cell>
          <cell r="CH776">
            <v>0</v>
          </cell>
          <cell r="CI776">
            <v>0</v>
          </cell>
          <cell r="CJ776">
            <v>0</v>
          </cell>
          <cell r="CK776">
            <v>0</v>
          </cell>
          <cell r="CL776">
            <v>0</v>
          </cell>
          <cell r="CM776">
            <v>0</v>
          </cell>
          <cell r="CN776">
            <v>0</v>
          </cell>
          <cell r="CO776">
            <v>0</v>
          </cell>
          <cell r="CP776">
            <v>0</v>
          </cell>
          <cell r="CQ776">
            <v>0</v>
          </cell>
          <cell r="CR776">
            <v>0</v>
          </cell>
          <cell r="CS776">
            <v>0</v>
          </cell>
          <cell r="CT776">
            <v>0</v>
          </cell>
          <cell r="CU776">
            <v>0</v>
          </cell>
          <cell r="CV776">
            <v>0</v>
          </cell>
          <cell r="CW776">
            <v>0</v>
          </cell>
          <cell r="CX776">
            <v>0</v>
          </cell>
          <cell r="CY776">
            <v>0</v>
          </cell>
          <cell r="CZ776">
            <v>0</v>
          </cell>
          <cell r="DA776">
            <v>0</v>
          </cell>
          <cell r="DB776">
            <v>0</v>
          </cell>
          <cell r="DC776">
            <v>0</v>
          </cell>
          <cell r="DD776">
            <v>0</v>
          </cell>
          <cell r="DE776">
            <v>0</v>
          </cell>
          <cell r="DF776">
            <v>0</v>
          </cell>
          <cell r="DG776">
            <v>0</v>
          </cell>
          <cell r="DH776">
            <v>0</v>
          </cell>
          <cell r="DI776">
            <v>0</v>
          </cell>
          <cell r="DJ776">
            <v>0</v>
          </cell>
          <cell r="DK776">
            <v>0</v>
          </cell>
          <cell r="DL776">
            <v>0</v>
          </cell>
          <cell r="DM776">
            <v>0</v>
          </cell>
          <cell r="DN776">
            <v>0</v>
          </cell>
          <cell r="DO776">
            <v>0</v>
          </cell>
          <cell r="DP776">
            <v>0</v>
          </cell>
          <cell r="DQ776">
            <v>0</v>
          </cell>
          <cell r="DR776">
            <v>0</v>
          </cell>
          <cell r="DS776">
            <v>0</v>
          </cell>
          <cell r="DT776">
            <v>0</v>
          </cell>
          <cell r="DU776">
            <v>0</v>
          </cell>
          <cell r="DV776">
            <v>0</v>
          </cell>
          <cell r="DW776">
            <v>0</v>
          </cell>
          <cell r="DX776">
            <v>0</v>
          </cell>
          <cell r="DY776">
            <v>0</v>
          </cell>
          <cell r="DZ776">
            <v>0</v>
          </cell>
          <cell r="EA776">
            <v>0</v>
          </cell>
          <cell r="EB776">
            <v>0</v>
          </cell>
          <cell r="EC776">
            <v>0</v>
          </cell>
          <cell r="ED776">
            <v>0</v>
          </cell>
          <cell r="EE776">
            <v>0</v>
          </cell>
        </row>
        <row r="777">
          <cell r="F777">
            <v>-1E-3</v>
          </cell>
          <cell r="G777">
            <v>0</v>
          </cell>
          <cell r="H777">
            <v>-2E-3</v>
          </cell>
          <cell r="I777">
            <v>-1E-3</v>
          </cell>
          <cell r="J777">
            <v>-3.0000000000000001E-3</v>
          </cell>
          <cell r="K777">
            <v>-1E-3</v>
          </cell>
          <cell r="L777">
            <v>-2E-3</v>
          </cell>
          <cell r="M777">
            <v>-1E-3</v>
          </cell>
          <cell r="N777">
            <v>-1E-3</v>
          </cell>
          <cell r="O777">
            <v>-2E-3</v>
          </cell>
          <cell r="P777">
            <v>0</v>
          </cell>
          <cell r="Q777">
            <v>-1E-3</v>
          </cell>
          <cell r="R777">
            <v>-1E-3</v>
          </cell>
          <cell r="S777">
            <v>-2E-3</v>
          </cell>
          <cell r="T777">
            <v>0</v>
          </cell>
          <cell r="U777">
            <v>0</v>
          </cell>
          <cell r="V777">
            <v>-2E-3</v>
          </cell>
          <cell r="W777">
            <v>0</v>
          </cell>
          <cell r="X777">
            <v>-1E-3</v>
          </cell>
          <cell r="Y777">
            <v>-2E-3</v>
          </cell>
          <cell r="Z777">
            <v>-1E-3</v>
          </cell>
          <cell r="AA777">
            <v>0</v>
          </cell>
          <cell r="AB777">
            <v>-1E-3</v>
          </cell>
          <cell r="AC777">
            <v>0</v>
          </cell>
          <cell r="AD777">
            <v>-1E-3</v>
          </cell>
          <cell r="AE777">
            <v>-2E-3</v>
          </cell>
          <cell r="AF777">
            <v>-1E-3</v>
          </cell>
          <cell r="AG777">
            <v>0</v>
          </cell>
          <cell r="AH777">
            <v>-3.0000000000000001E-3</v>
          </cell>
          <cell r="AI777">
            <v>-1E-3</v>
          </cell>
          <cell r="AJ777">
            <v>0</v>
          </cell>
          <cell r="AK777">
            <v>-3.0000000000000001E-3</v>
          </cell>
          <cell r="AL777">
            <v>-4.0000000000000001E-3</v>
          </cell>
          <cell r="AM777">
            <v>-2E-3</v>
          </cell>
          <cell r="AN777">
            <v>-2E-3</v>
          </cell>
          <cell r="AO777">
            <v>-1E-3</v>
          </cell>
          <cell r="AP777">
            <v>-1E-3</v>
          </cell>
          <cell r="AQ777">
            <v>-2E-3</v>
          </cell>
          <cell r="AR777">
            <v>-2E-3</v>
          </cell>
          <cell r="AS777">
            <v>-1E-3</v>
          </cell>
          <cell r="AT777">
            <v>-1E-3</v>
          </cell>
          <cell r="AU777">
            <v>-3.0000000000000001E-3</v>
          </cell>
          <cell r="AV777">
            <v>-2E-3</v>
          </cell>
          <cell r="AW777">
            <v>-1E-3</v>
          </cell>
          <cell r="AX777">
            <v>-2E-3</v>
          </cell>
          <cell r="AY777">
            <v>-4.0000000000000001E-3</v>
          </cell>
          <cell r="AZ777">
            <v>-2E-3</v>
          </cell>
          <cell r="BA777">
            <v>-2E-3</v>
          </cell>
          <cell r="BB777">
            <v>-1E-3</v>
          </cell>
          <cell r="BC777">
            <v>-2E-3</v>
          </cell>
          <cell r="BD777">
            <v>-2E-3</v>
          </cell>
          <cell r="BE777">
            <v>-2E-3</v>
          </cell>
          <cell r="BF777">
            <v>-1E-3</v>
          </cell>
          <cell r="BG777">
            <v>-1E-3</v>
          </cell>
          <cell r="BH777">
            <v>-2E-3</v>
          </cell>
          <cell r="BI777">
            <v>-4.0000000000000001E-3</v>
          </cell>
          <cell r="BJ777">
            <v>-1E-3</v>
          </cell>
          <cell r="BK777">
            <v>-2E-3</v>
          </cell>
          <cell r="BL777">
            <v>-2E-3</v>
          </cell>
          <cell r="BM777">
            <v>-2E-3</v>
          </cell>
          <cell r="BN777">
            <v>-3.0000000000000001E-3</v>
          </cell>
          <cell r="BO777">
            <v>-1E-3</v>
          </cell>
          <cell r="BP777">
            <v>-2E-3</v>
          </cell>
          <cell r="BQ777">
            <v>-2E-3</v>
          </cell>
          <cell r="BR777">
            <v>-2E-3</v>
          </cell>
          <cell r="BS777">
            <v>-3.0000000000000001E-3</v>
          </cell>
          <cell r="BT777">
            <v>-1E-3</v>
          </cell>
          <cell r="BU777">
            <v>-4.0000000000000001E-3</v>
          </cell>
          <cell r="BV777">
            <v>-4.0000000000000001E-3</v>
          </cell>
          <cell r="BW777">
            <v>0</v>
          </cell>
          <cell r="BX777">
            <v>-2E-3</v>
          </cell>
          <cell r="BY777">
            <v>-3.0000000000000001E-3</v>
          </cell>
          <cell r="BZ777">
            <v>-2E-3</v>
          </cell>
          <cell r="CA777">
            <v>-3.0000000000000001E-3</v>
          </cell>
          <cell r="CB777">
            <v>-1E-3</v>
          </cell>
          <cell r="CC777">
            <v>-2E-3</v>
          </cell>
          <cell r="CD777">
            <v>-2E-3</v>
          </cell>
          <cell r="CE777">
            <v>-1E-3</v>
          </cell>
          <cell r="CF777">
            <v>-2E-3</v>
          </cell>
          <cell r="CG777">
            <v>-1E-3</v>
          </cell>
          <cell r="CH777">
            <v>-2E-3</v>
          </cell>
          <cell r="CI777">
            <v>-1E-3</v>
          </cell>
          <cell r="CJ777">
            <v>-1E-3</v>
          </cell>
          <cell r="CK777">
            <v>0</v>
          </cell>
          <cell r="CL777">
            <v>-1E-3</v>
          </cell>
          <cell r="CM777">
            <v>0</v>
          </cell>
          <cell r="CN777">
            <v>0</v>
          </cell>
          <cell r="CO777">
            <v>0</v>
          </cell>
          <cell r="CP777">
            <v>0</v>
          </cell>
          <cell r="CQ777">
            <v>-1E-3</v>
          </cell>
          <cell r="CR777">
            <v>1E-3</v>
          </cell>
          <cell r="CS777">
            <v>1E-3</v>
          </cell>
          <cell r="CT777">
            <v>0</v>
          </cell>
          <cell r="CU777">
            <v>1E-3</v>
          </cell>
          <cell r="CV777">
            <v>-2E-3</v>
          </cell>
          <cell r="CW777">
            <v>5.0000000000000001E-3</v>
          </cell>
          <cell r="CX777">
            <v>0</v>
          </cell>
          <cell r="CY777">
            <v>0</v>
          </cell>
          <cell r="CZ777">
            <v>1E-3</v>
          </cell>
          <cell r="DA777">
            <v>0</v>
          </cell>
          <cell r="DB777">
            <v>1E-3</v>
          </cell>
          <cell r="DC777">
            <v>0</v>
          </cell>
          <cell r="DD777">
            <v>1E-3</v>
          </cell>
          <cell r="DE777">
            <v>0</v>
          </cell>
          <cell r="DF777">
            <v>0</v>
          </cell>
          <cell r="DG777">
            <v>0</v>
          </cell>
          <cell r="DH777">
            <v>0</v>
          </cell>
          <cell r="DI777">
            <v>0</v>
          </cell>
          <cell r="DJ777">
            <v>0</v>
          </cell>
          <cell r="DK777">
            <v>0</v>
          </cell>
          <cell r="DL777">
            <v>0</v>
          </cell>
          <cell r="DM777">
            <v>0</v>
          </cell>
          <cell r="DN777">
            <v>0</v>
          </cell>
          <cell r="DO777">
            <v>0</v>
          </cell>
          <cell r="DP777">
            <v>0</v>
          </cell>
          <cell r="DQ777">
            <v>0</v>
          </cell>
          <cell r="DR777">
            <v>0</v>
          </cell>
          <cell r="DS777">
            <v>0</v>
          </cell>
          <cell r="DT777">
            <v>0</v>
          </cell>
          <cell r="DU777">
            <v>0</v>
          </cell>
          <cell r="DV777">
            <v>0</v>
          </cell>
          <cell r="DW777">
            <v>0</v>
          </cell>
          <cell r="DX777">
            <v>0</v>
          </cell>
          <cell r="DY777">
            <v>0</v>
          </cell>
          <cell r="DZ777">
            <v>0</v>
          </cell>
          <cell r="EA777">
            <v>0</v>
          </cell>
          <cell r="EB777">
            <v>0</v>
          </cell>
          <cell r="EC777">
            <v>0</v>
          </cell>
          <cell r="ED777">
            <v>0</v>
          </cell>
          <cell r="EE777">
            <v>0</v>
          </cell>
        </row>
        <row r="778">
          <cell r="F778">
            <v>3.0000000000000001E-3</v>
          </cell>
          <cell r="G778">
            <v>-4.0000000000000001E-3</v>
          </cell>
          <cell r="H778">
            <v>0</v>
          </cell>
          <cell r="I778">
            <v>0</v>
          </cell>
          <cell r="J778">
            <v>0</v>
          </cell>
          <cell r="K778">
            <v>0</v>
          </cell>
          <cell r="L778">
            <v>0</v>
          </cell>
          <cell r="M778">
            <v>2E-3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R778">
            <v>-1E-3</v>
          </cell>
          <cell r="S778">
            <v>-2E-3</v>
          </cell>
          <cell r="T778">
            <v>-7.0000000000000001E-3</v>
          </cell>
          <cell r="U778">
            <v>0</v>
          </cell>
          <cell r="V778">
            <v>0</v>
          </cell>
          <cell r="W778">
            <v>0</v>
          </cell>
          <cell r="X778">
            <v>0</v>
          </cell>
          <cell r="Y778">
            <v>0</v>
          </cell>
          <cell r="Z778">
            <v>-2E-3</v>
          </cell>
          <cell r="AA778">
            <v>0</v>
          </cell>
          <cell r="AB778">
            <v>0</v>
          </cell>
          <cell r="AC778">
            <v>0</v>
          </cell>
          <cell r="AD778">
            <v>0</v>
          </cell>
          <cell r="AE778">
            <v>0</v>
          </cell>
          <cell r="AF778">
            <v>0</v>
          </cell>
          <cell r="AG778">
            <v>0</v>
          </cell>
          <cell r="AH778">
            <v>0</v>
          </cell>
          <cell r="AI778">
            <v>0</v>
          </cell>
          <cell r="AJ778">
            <v>0</v>
          </cell>
          <cell r="AK778">
            <v>0</v>
          </cell>
          <cell r="AL778">
            <v>0</v>
          </cell>
          <cell r="AM778">
            <v>0</v>
          </cell>
          <cell r="AN778">
            <v>0</v>
          </cell>
          <cell r="AO778">
            <v>0</v>
          </cell>
          <cell r="AP778">
            <v>0</v>
          </cell>
          <cell r="AQ778">
            <v>0</v>
          </cell>
          <cell r="AR778">
            <v>0</v>
          </cell>
          <cell r="AS778">
            <v>0</v>
          </cell>
          <cell r="AT778">
            <v>0</v>
          </cell>
          <cell r="AU778">
            <v>0</v>
          </cell>
          <cell r="AV778">
            <v>0</v>
          </cell>
          <cell r="AW778">
            <v>0</v>
          </cell>
          <cell r="AX778">
            <v>0</v>
          </cell>
          <cell r="AY778">
            <v>0</v>
          </cell>
          <cell r="AZ778">
            <v>0</v>
          </cell>
          <cell r="BA778">
            <v>0</v>
          </cell>
          <cell r="BB778">
            <v>0</v>
          </cell>
          <cell r="BC778">
            <v>0</v>
          </cell>
          <cell r="BD778">
            <v>0</v>
          </cell>
          <cell r="BE778">
            <v>0</v>
          </cell>
          <cell r="BF778">
            <v>0</v>
          </cell>
          <cell r="BG778">
            <v>0</v>
          </cell>
          <cell r="BH778">
            <v>0</v>
          </cell>
          <cell r="BI778">
            <v>0</v>
          </cell>
          <cell r="BJ778">
            <v>0</v>
          </cell>
          <cell r="BK778">
            <v>0</v>
          </cell>
          <cell r="BL778">
            <v>0</v>
          </cell>
          <cell r="BM778">
            <v>0</v>
          </cell>
          <cell r="BN778">
            <v>0</v>
          </cell>
          <cell r="BO778">
            <v>0</v>
          </cell>
          <cell r="BP778">
            <v>0</v>
          </cell>
          <cell r="BQ778">
            <v>0</v>
          </cell>
          <cell r="BR778">
            <v>0</v>
          </cell>
          <cell r="BS778">
            <v>0</v>
          </cell>
          <cell r="BT778">
            <v>0</v>
          </cell>
          <cell r="BU778">
            <v>0</v>
          </cell>
          <cell r="BV778">
            <v>0</v>
          </cell>
          <cell r="BW778">
            <v>0</v>
          </cell>
          <cell r="BX778">
            <v>0</v>
          </cell>
          <cell r="BY778">
            <v>0</v>
          </cell>
          <cell r="BZ778">
            <v>0</v>
          </cell>
          <cell r="CA778">
            <v>0</v>
          </cell>
          <cell r="CB778">
            <v>0</v>
          </cell>
          <cell r="CC778">
            <v>0</v>
          </cell>
          <cell r="CD778">
            <v>0</v>
          </cell>
          <cell r="CE778">
            <v>0</v>
          </cell>
          <cell r="CF778">
            <v>0</v>
          </cell>
          <cell r="CG778">
            <v>0</v>
          </cell>
          <cell r="CH778">
            <v>0</v>
          </cell>
          <cell r="CI778">
            <v>0</v>
          </cell>
          <cell r="CJ778">
            <v>0</v>
          </cell>
          <cell r="CK778">
            <v>0</v>
          </cell>
          <cell r="CL778">
            <v>0</v>
          </cell>
          <cell r="CM778">
            <v>0</v>
          </cell>
          <cell r="CN778">
            <v>0</v>
          </cell>
          <cell r="CO778">
            <v>0</v>
          </cell>
          <cell r="CP778">
            <v>0</v>
          </cell>
          <cell r="CQ778">
            <v>0</v>
          </cell>
          <cell r="CR778">
            <v>0</v>
          </cell>
          <cell r="CS778">
            <v>0</v>
          </cell>
          <cell r="CT778">
            <v>0</v>
          </cell>
          <cell r="CU778">
            <v>0</v>
          </cell>
          <cell r="CV778">
            <v>0</v>
          </cell>
          <cell r="CW778">
            <v>0</v>
          </cell>
          <cell r="CX778">
            <v>0</v>
          </cell>
          <cell r="CY778">
            <v>0</v>
          </cell>
          <cell r="CZ778">
            <v>0</v>
          </cell>
          <cell r="DA778">
            <v>0</v>
          </cell>
          <cell r="DB778">
            <v>0</v>
          </cell>
          <cell r="DC778">
            <v>0</v>
          </cell>
          <cell r="DD778">
            <v>0</v>
          </cell>
          <cell r="DE778">
            <v>0</v>
          </cell>
          <cell r="DF778">
            <v>0</v>
          </cell>
          <cell r="DG778">
            <v>0</v>
          </cell>
          <cell r="DH778">
            <v>0</v>
          </cell>
          <cell r="DI778">
            <v>0</v>
          </cell>
          <cell r="DJ778">
            <v>0</v>
          </cell>
          <cell r="DK778">
            <v>0</v>
          </cell>
          <cell r="DL778">
            <v>0</v>
          </cell>
          <cell r="DM778">
            <v>0</v>
          </cell>
          <cell r="DN778">
            <v>0</v>
          </cell>
          <cell r="DO778">
            <v>0</v>
          </cell>
          <cell r="DP778">
            <v>0</v>
          </cell>
          <cell r="DQ778">
            <v>0</v>
          </cell>
          <cell r="DR778">
            <v>0</v>
          </cell>
          <cell r="DS778">
            <v>0</v>
          </cell>
          <cell r="DT778">
            <v>0</v>
          </cell>
          <cell r="DU778">
            <v>0</v>
          </cell>
          <cell r="DV778">
            <v>0</v>
          </cell>
          <cell r="DW778">
            <v>0</v>
          </cell>
          <cell r="DX778">
            <v>0</v>
          </cell>
          <cell r="DY778">
            <v>0</v>
          </cell>
          <cell r="DZ778">
            <v>0</v>
          </cell>
          <cell r="EA778">
            <v>0</v>
          </cell>
          <cell r="EB778">
            <v>0</v>
          </cell>
          <cell r="EC778">
            <v>0</v>
          </cell>
          <cell r="ED778">
            <v>0</v>
          </cell>
          <cell r="EE778">
            <v>0</v>
          </cell>
        </row>
        <row r="779">
          <cell r="F779">
            <v>-1.0999999999999999E-2</v>
          </cell>
          <cell r="G779">
            <v>-0.02</v>
          </cell>
          <cell r="H779">
            <v>0</v>
          </cell>
          <cell r="I779">
            <v>-2.3E-2</v>
          </cell>
          <cell r="J779">
            <v>0</v>
          </cell>
          <cell r="K779">
            <v>-8.0000000000000002E-3</v>
          </cell>
          <cell r="L779">
            <v>-0.01</v>
          </cell>
          <cell r="M779">
            <v>-0.01</v>
          </cell>
          <cell r="N779">
            <v>-8.0000000000000002E-3</v>
          </cell>
          <cell r="O779">
            <v>2.1999999999999999E-2</v>
          </cell>
          <cell r="P779">
            <v>-4.7E-2</v>
          </cell>
          <cell r="Q779">
            <v>-2.5999999999999999E-2</v>
          </cell>
          <cell r="R779">
            <v>-2.5000000000000001E-2</v>
          </cell>
          <cell r="S779">
            <v>-1.9E-2</v>
          </cell>
          <cell r="T779">
            <v>-3.2000000000000001E-2</v>
          </cell>
          <cell r="U779">
            <v>-7.1999999999999995E-2</v>
          </cell>
          <cell r="V779">
            <v>-3.0000000000000001E-3</v>
          </cell>
          <cell r="W779">
            <v>0</v>
          </cell>
          <cell r="X779">
            <v>-0.01</v>
          </cell>
          <cell r="Y779">
            <v>-7.0000000000000001E-3</v>
          </cell>
          <cell r="Z779">
            <v>-1.9E-2</v>
          </cell>
          <cell r="AA779">
            <v>-1.4999999999999999E-2</v>
          </cell>
          <cell r="AB779">
            <v>-2.9000000000000001E-2</v>
          </cell>
          <cell r="AC779">
            <v>-5.8000000000000003E-2</v>
          </cell>
          <cell r="AD779">
            <v>-3.5999999999999997E-2</v>
          </cell>
          <cell r="AE779">
            <v>0</v>
          </cell>
          <cell r="AF779">
            <v>0</v>
          </cell>
          <cell r="AG779">
            <v>0</v>
          </cell>
          <cell r="AH779">
            <v>0</v>
          </cell>
          <cell r="AI779">
            <v>0</v>
          </cell>
          <cell r="AJ779">
            <v>0</v>
          </cell>
          <cell r="AK779">
            <v>0</v>
          </cell>
          <cell r="AL779">
            <v>0</v>
          </cell>
          <cell r="AM779">
            <v>0</v>
          </cell>
          <cell r="AN779">
            <v>0</v>
          </cell>
          <cell r="AO779">
            <v>0</v>
          </cell>
          <cell r="AP779">
            <v>0</v>
          </cell>
          <cell r="AQ779">
            <v>0</v>
          </cell>
          <cell r="AR779">
            <v>0</v>
          </cell>
          <cell r="AS779">
            <v>0</v>
          </cell>
          <cell r="AT779">
            <v>0</v>
          </cell>
          <cell r="AU779">
            <v>0</v>
          </cell>
          <cell r="AV779">
            <v>0</v>
          </cell>
          <cell r="AW779">
            <v>0</v>
          </cell>
          <cell r="AX779">
            <v>0</v>
          </cell>
          <cell r="AY779">
            <v>0</v>
          </cell>
          <cell r="AZ779">
            <v>0</v>
          </cell>
          <cell r="BA779">
            <v>0</v>
          </cell>
          <cell r="BB779">
            <v>0</v>
          </cell>
          <cell r="BC779">
            <v>0</v>
          </cell>
          <cell r="BD779">
            <v>0</v>
          </cell>
          <cell r="BE779">
            <v>0</v>
          </cell>
          <cell r="BF779">
            <v>0</v>
          </cell>
          <cell r="BG779">
            <v>0</v>
          </cell>
          <cell r="BH779">
            <v>0</v>
          </cell>
          <cell r="BI779">
            <v>0</v>
          </cell>
          <cell r="BJ779">
            <v>0</v>
          </cell>
          <cell r="BK779">
            <v>0</v>
          </cell>
          <cell r="BL779">
            <v>0</v>
          </cell>
          <cell r="BM779">
            <v>0</v>
          </cell>
          <cell r="BN779">
            <v>0</v>
          </cell>
          <cell r="BO779">
            <v>0</v>
          </cell>
          <cell r="BP779">
            <v>0</v>
          </cell>
          <cell r="BQ779">
            <v>0</v>
          </cell>
          <cell r="BR779">
            <v>0</v>
          </cell>
          <cell r="BS779">
            <v>0</v>
          </cell>
          <cell r="BT779">
            <v>0</v>
          </cell>
          <cell r="BU779">
            <v>0</v>
          </cell>
          <cell r="BV779">
            <v>0</v>
          </cell>
          <cell r="BW779">
            <v>0</v>
          </cell>
          <cell r="BX779">
            <v>0</v>
          </cell>
          <cell r="BY779">
            <v>0</v>
          </cell>
          <cell r="BZ779">
            <v>0</v>
          </cell>
          <cell r="CA779">
            <v>0</v>
          </cell>
          <cell r="CB779">
            <v>0</v>
          </cell>
          <cell r="CC779">
            <v>0</v>
          </cell>
          <cell r="CD779">
            <v>0</v>
          </cell>
          <cell r="CE779">
            <v>0</v>
          </cell>
          <cell r="CF779">
            <v>0</v>
          </cell>
          <cell r="CG779">
            <v>0</v>
          </cell>
          <cell r="CH779">
            <v>0</v>
          </cell>
          <cell r="CI779">
            <v>0</v>
          </cell>
          <cell r="CJ779">
            <v>0</v>
          </cell>
          <cell r="CK779">
            <v>0</v>
          </cell>
          <cell r="CL779">
            <v>0</v>
          </cell>
          <cell r="CM779">
            <v>0</v>
          </cell>
          <cell r="CN779">
            <v>0</v>
          </cell>
          <cell r="CO779">
            <v>0</v>
          </cell>
          <cell r="CP779">
            <v>0</v>
          </cell>
          <cell r="CQ779">
            <v>0</v>
          </cell>
          <cell r="CR779">
            <v>0</v>
          </cell>
          <cell r="CS779">
            <v>0</v>
          </cell>
          <cell r="CT779">
            <v>0</v>
          </cell>
          <cell r="CU779">
            <v>0</v>
          </cell>
          <cell r="CV779">
            <v>0</v>
          </cell>
          <cell r="CW779">
            <v>0</v>
          </cell>
          <cell r="CX779">
            <v>0</v>
          </cell>
          <cell r="CY779">
            <v>0</v>
          </cell>
          <cell r="CZ779">
            <v>0</v>
          </cell>
          <cell r="DA779">
            <v>0</v>
          </cell>
          <cell r="DB779">
            <v>0</v>
          </cell>
          <cell r="DC779">
            <v>0</v>
          </cell>
          <cell r="DD779">
            <v>0</v>
          </cell>
          <cell r="DE779">
            <v>0</v>
          </cell>
          <cell r="DF779">
            <v>0</v>
          </cell>
          <cell r="DG779">
            <v>0</v>
          </cell>
          <cell r="DH779">
            <v>0</v>
          </cell>
          <cell r="DI779">
            <v>0</v>
          </cell>
          <cell r="DJ779">
            <v>0</v>
          </cell>
          <cell r="DK779">
            <v>0</v>
          </cell>
          <cell r="DL779">
            <v>0</v>
          </cell>
          <cell r="DM779">
            <v>0</v>
          </cell>
          <cell r="DN779">
            <v>0</v>
          </cell>
          <cell r="DO779">
            <v>0</v>
          </cell>
          <cell r="DP779">
            <v>0</v>
          </cell>
          <cell r="DQ779">
            <v>0</v>
          </cell>
          <cell r="DR779">
            <v>0</v>
          </cell>
          <cell r="DS779">
            <v>0</v>
          </cell>
          <cell r="DT779">
            <v>0</v>
          </cell>
          <cell r="DU779">
            <v>0</v>
          </cell>
          <cell r="DV779">
            <v>0</v>
          </cell>
          <cell r="DW779">
            <v>0</v>
          </cell>
          <cell r="DX779">
            <v>0</v>
          </cell>
          <cell r="DY779">
            <v>0</v>
          </cell>
          <cell r="DZ779">
            <v>0</v>
          </cell>
          <cell r="EA779">
            <v>0</v>
          </cell>
          <cell r="EB779">
            <v>0</v>
          </cell>
          <cell r="EC779">
            <v>0</v>
          </cell>
          <cell r="ED779">
            <v>0</v>
          </cell>
          <cell r="EE779">
            <v>0</v>
          </cell>
        </row>
        <row r="780">
          <cell r="F780">
            <v>0</v>
          </cell>
          <cell r="G780">
            <v>0</v>
          </cell>
          <cell r="H780">
            <v>0</v>
          </cell>
          <cell r="I780">
            <v>0</v>
          </cell>
          <cell r="J780">
            <v>0</v>
          </cell>
          <cell r="K780">
            <v>0</v>
          </cell>
          <cell r="L780">
            <v>-1E-3</v>
          </cell>
          <cell r="M780">
            <v>-1E-3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R780">
            <v>0</v>
          </cell>
          <cell r="S780">
            <v>0</v>
          </cell>
          <cell r="T780">
            <v>1E-3</v>
          </cell>
          <cell r="U780">
            <v>0</v>
          </cell>
          <cell r="V780">
            <v>0</v>
          </cell>
          <cell r="W780">
            <v>0</v>
          </cell>
          <cell r="X780">
            <v>0</v>
          </cell>
          <cell r="Y780">
            <v>0</v>
          </cell>
          <cell r="Z780">
            <v>0</v>
          </cell>
          <cell r="AA780">
            <v>0</v>
          </cell>
          <cell r="AB780">
            <v>0</v>
          </cell>
          <cell r="AC780">
            <v>0</v>
          </cell>
          <cell r="AD780">
            <v>0</v>
          </cell>
          <cell r="AE780">
            <v>0</v>
          </cell>
          <cell r="AF780">
            <v>1E-3</v>
          </cell>
          <cell r="AG780">
            <v>0</v>
          </cell>
          <cell r="AH780">
            <v>0</v>
          </cell>
          <cell r="AI780">
            <v>0</v>
          </cell>
          <cell r="AJ780">
            <v>0</v>
          </cell>
          <cell r="AK780">
            <v>0</v>
          </cell>
          <cell r="AL780">
            <v>0</v>
          </cell>
          <cell r="AM780">
            <v>0</v>
          </cell>
          <cell r="AN780">
            <v>0</v>
          </cell>
          <cell r="AO780">
            <v>0</v>
          </cell>
          <cell r="AP780">
            <v>0</v>
          </cell>
          <cell r="AQ780">
            <v>1E-3</v>
          </cell>
          <cell r="AR780">
            <v>0</v>
          </cell>
          <cell r="AS780">
            <v>0</v>
          </cell>
          <cell r="AT780">
            <v>1E-3</v>
          </cell>
          <cell r="AU780">
            <v>1E-3</v>
          </cell>
          <cell r="AV780">
            <v>0</v>
          </cell>
          <cell r="AW780">
            <v>0</v>
          </cell>
          <cell r="AX780">
            <v>0</v>
          </cell>
          <cell r="AY780">
            <v>0</v>
          </cell>
          <cell r="AZ780">
            <v>0</v>
          </cell>
          <cell r="BA780">
            <v>0</v>
          </cell>
          <cell r="BB780">
            <v>0</v>
          </cell>
          <cell r="BC780">
            <v>0</v>
          </cell>
          <cell r="BD780">
            <v>1E-3</v>
          </cell>
          <cell r="BE780">
            <v>0</v>
          </cell>
          <cell r="BF780">
            <v>0</v>
          </cell>
          <cell r="BG780">
            <v>1E-3</v>
          </cell>
          <cell r="BH780">
            <v>0</v>
          </cell>
          <cell r="BI780">
            <v>0</v>
          </cell>
          <cell r="BJ780">
            <v>0</v>
          </cell>
          <cell r="BK780">
            <v>0</v>
          </cell>
          <cell r="BL780">
            <v>0</v>
          </cell>
          <cell r="BM780">
            <v>0</v>
          </cell>
          <cell r="BN780">
            <v>0</v>
          </cell>
          <cell r="BO780">
            <v>0</v>
          </cell>
          <cell r="BP780">
            <v>0</v>
          </cell>
          <cell r="BQ780">
            <v>1E-3</v>
          </cell>
          <cell r="BR780">
            <v>0</v>
          </cell>
          <cell r="BS780">
            <v>0</v>
          </cell>
          <cell r="BT780">
            <v>0</v>
          </cell>
          <cell r="BU780">
            <v>0</v>
          </cell>
          <cell r="BV780">
            <v>0</v>
          </cell>
          <cell r="BW780">
            <v>0</v>
          </cell>
          <cell r="BX780">
            <v>0</v>
          </cell>
          <cell r="BY780">
            <v>0</v>
          </cell>
          <cell r="BZ780">
            <v>0</v>
          </cell>
          <cell r="CA780">
            <v>0</v>
          </cell>
          <cell r="CB780">
            <v>0</v>
          </cell>
          <cell r="CC780">
            <v>0</v>
          </cell>
          <cell r="CD780">
            <v>1E-3</v>
          </cell>
          <cell r="CE780">
            <v>0</v>
          </cell>
          <cell r="CF780">
            <v>0</v>
          </cell>
          <cell r="CG780">
            <v>0</v>
          </cell>
          <cell r="CH780">
            <v>0</v>
          </cell>
          <cell r="CI780">
            <v>0</v>
          </cell>
          <cell r="CJ780">
            <v>0</v>
          </cell>
          <cell r="CK780">
            <v>0</v>
          </cell>
          <cell r="CL780">
            <v>0</v>
          </cell>
          <cell r="CM780">
            <v>0</v>
          </cell>
          <cell r="CN780">
            <v>0</v>
          </cell>
          <cell r="CO780">
            <v>0</v>
          </cell>
          <cell r="CP780">
            <v>0</v>
          </cell>
          <cell r="CQ780">
            <v>0</v>
          </cell>
          <cell r="CR780">
            <v>0</v>
          </cell>
          <cell r="CS780">
            <v>0</v>
          </cell>
          <cell r="CT780">
            <v>0</v>
          </cell>
          <cell r="CU780">
            <v>0</v>
          </cell>
          <cell r="CV780">
            <v>0</v>
          </cell>
          <cell r="CW780">
            <v>0</v>
          </cell>
          <cell r="CX780">
            <v>0</v>
          </cell>
          <cell r="CY780">
            <v>0</v>
          </cell>
          <cell r="CZ780">
            <v>0</v>
          </cell>
          <cell r="DA780">
            <v>0</v>
          </cell>
          <cell r="DB780">
            <v>0</v>
          </cell>
          <cell r="DC780">
            <v>0</v>
          </cell>
          <cell r="DD780">
            <v>0</v>
          </cell>
          <cell r="DE780">
            <v>0</v>
          </cell>
          <cell r="DF780">
            <v>0</v>
          </cell>
          <cell r="DG780">
            <v>0</v>
          </cell>
          <cell r="DH780">
            <v>0</v>
          </cell>
          <cell r="DI780">
            <v>0</v>
          </cell>
          <cell r="DJ780">
            <v>0</v>
          </cell>
          <cell r="DK780">
            <v>0</v>
          </cell>
          <cell r="DL780">
            <v>0</v>
          </cell>
          <cell r="DM780">
            <v>0</v>
          </cell>
          <cell r="DN780">
            <v>0</v>
          </cell>
          <cell r="DO780">
            <v>0</v>
          </cell>
          <cell r="DP780">
            <v>0</v>
          </cell>
          <cell r="DQ780">
            <v>0</v>
          </cell>
          <cell r="DR780">
            <v>0</v>
          </cell>
          <cell r="DS780">
            <v>0</v>
          </cell>
          <cell r="DT780">
            <v>0</v>
          </cell>
          <cell r="DU780">
            <v>0</v>
          </cell>
          <cell r="DV780">
            <v>0</v>
          </cell>
          <cell r="DW780">
            <v>0</v>
          </cell>
          <cell r="DX780">
            <v>0</v>
          </cell>
          <cell r="DY780">
            <v>0</v>
          </cell>
          <cell r="DZ780">
            <v>0</v>
          </cell>
          <cell r="EA780">
            <v>0</v>
          </cell>
          <cell r="EB780">
            <v>0</v>
          </cell>
          <cell r="EC780">
            <v>0</v>
          </cell>
          <cell r="ED780">
            <v>0</v>
          </cell>
          <cell r="EE780">
            <v>0</v>
          </cell>
        </row>
        <row r="781">
          <cell r="F781">
            <v>0</v>
          </cell>
          <cell r="G781">
            <v>0</v>
          </cell>
          <cell r="H781">
            <v>-1E-3</v>
          </cell>
          <cell r="I781">
            <v>-1E-3</v>
          </cell>
          <cell r="J781">
            <v>0</v>
          </cell>
          <cell r="K781">
            <v>0</v>
          </cell>
          <cell r="L781">
            <v>0</v>
          </cell>
          <cell r="M781">
            <v>-1E-3</v>
          </cell>
          <cell r="N781">
            <v>-1E-3</v>
          </cell>
          <cell r="O781">
            <v>0</v>
          </cell>
          <cell r="P781">
            <v>0</v>
          </cell>
          <cell r="Q781">
            <v>0</v>
          </cell>
          <cell r="R781">
            <v>0</v>
          </cell>
          <cell r="S781">
            <v>0</v>
          </cell>
          <cell r="T781">
            <v>1E-3</v>
          </cell>
          <cell r="U781">
            <v>-1E-3</v>
          </cell>
          <cell r="V781">
            <v>0</v>
          </cell>
          <cell r="W781">
            <v>0</v>
          </cell>
          <cell r="X781">
            <v>0</v>
          </cell>
          <cell r="Y781">
            <v>0</v>
          </cell>
          <cell r="Z781">
            <v>-1E-3</v>
          </cell>
          <cell r="AA781">
            <v>1E-3</v>
          </cell>
          <cell r="AB781">
            <v>1E-3</v>
          </cell>
          <cell r="AC781">
            <v>0</v>
          </cell>
          <cell r="AD781">
            <v>0</v>
          </cell>
          <cell r="AE781">
            <v>-1E-3</v>
          </cell>
          <cell r="AF781">
            <v>-1E-3</v>
          </cell>
          <cell r="AG781">
            <v>0</v>
          </cell>
          <cell r="AH781">
            <v>-2E-3</v>
          </cell>
          <cell r="AI781">
            <v>-2E-3</v>
          </cell>
          <cell r="AJ781">
            <v>-1E-3</v>
          </cell>
          <cell r="AK781">
            <v>-2E-3</v>
          </cell>
          <cell r="AL781">
            <v>-2E-3</v>
          </cell>
          <cell r="AM781">
            <v>-1E-3</v>
          </cell>
          <cell r="AN781">
            <v>-1E-3</v>
          </cell>
          <cell r="AO781">
            <v>0</v>
          </cell>
          <cell r="AP781">
            <v>0</v>
          </cell>
          <cell r="AQ781">
            <v>-1E-3</v>
          </cell>
          <cell r="AR781">
            <v>-1E-3</v>
          </cell>
          <cell r="AS781">
            <v>-1E-3</v>
          </cell>
          <cell r="AT781">
            <v>0</v>
          </cell>
          <cell r="AU781">
            <v>-2E-3</v>
          </cell>
          <cell r="AV781">
            <v>-1E-3</v>
          </cell>
          <cell r="AW781">
            <v>-1E-3</v>
          </cell>
          <cell r="AX781">
            <v>-2E-3</v>
          </cell>
          <cell r="AY781">
            <v>-1E-3</v>
          </cell>
          <cell r="AZ781">
            <v>-1E-3</v>
          </cell>
          <cell r="BA781">
            <v>-1E-3</v>
          </cell>
          <cell r="BB781">
            <v>0</v>
          </cell>
          <cell r="BC781">
            <v>0</v>
          </cell>
          <cell r="BD781">
            <v>-1E-3</v>
          </cell>
          <cell r="BE781">
            <v>-1E-3</v>
          </cell>
          <cell r="BF781">
            <v>-1E-3</v>
          </cell>
          <cell r="BG781">
            <v>0</v>
          </cell>
          <cell r="BH781">
            <v>-1E-3</v>
          </cell>
          <cell r="BI781">
            <v>-2E-3</v>
          </cell>
          <cell r="BJ781">
            <v>-1E-3</v>
          </cell>
          <cell r="BK781">
            <v>-2E-3</v>
          </cell>
          <cell r="BL781">
            <v>-2E-3</v>
          </cell>
          <cell r="BM781">
            <v>0</v>
          </cell>
          <cell r="BN781">
            <v>-1E-3</v>
          </cell>
          <cell r="BO781">
            <v>0</v>
          </cell>
          <cell r="BP781">
            <v>-1E-3</v>
          </cell>
          <cell r="BQ781">
            <v>-1E-3</v>
          </cell>
          <cell r="BR781">
            <v>-1E-3</v>
          </cell>
          <cell r="BS781">
            <v>-1E-3</v>
          </cell>
          <cell r="BT781">
            <v>0</v>
          </cell>
          <cell r="BU781">
            <v>-2E-3</v>
          </cell>
          <cell r="BV781">
            <v>-2E-3</v>
          </cell>
          <cell r="BW781">
            <v>-1E-3</v>
          </cell>
          <cell r="BX781">
            <v>-1E-3</v>
          </cell>
          <cell r="BY781">
            <v>-2E-3</v>
          </cell>
          <cell r="BZ781">
            <v>-1E-3</v>
          </cell>
          <cell r="CA781">
            <v>0</v>
          </cell>
          <cell r="CB781">
            <v>0</v>
          </cell>
          <cell r="CC781">
            <v>-1E-3</v>
          </cell>
          <cell r="CD781">
            <v>-1E-3</v>
          </cell>
          <cell r="CE781">
            <v>-1E-3</v>
          </cell>
          <cell r="CF781">
            <v>0</v>
          </cell>
          <cell r="CG781">
            <v>0</v>
          </cell>
          <cell r="CH781">
            <v>-1E-3</v>
          </cell>
          <cell r="CI781">
            <v>-2E-3</v>
          </cell>
          <cell r="CJ781">
            <v>-2E-3</v>
          </cell>
          <cell r="CK781">
            <v>0</v>
          </cell>
          <cell r="CL781">
            <v>0</v>
          </cell>
          <cell r="CM781">
            <v>0</v>
          </cell>
          <cell r="CN781">
            <v>0</v>
          </cell>
          <cell r="CO781">
            <v>0</v>
          </cell>
          <cell r="CP781">
            <v>0</v>
          </cell>
          <cell r="CQ781">
            <v>-1E-3</v>
          </cell>
          <cell r="CR781">
            <v>0</v>
          </cell>
          <cell r="CS781">
            <v>0</v>
          </cell>
          <cell r="CT781">
            <v>0</v>
          </cell>
          <cell r="CU781">
            <v>0</v>
          </cell>
          <cell r="CV781">
            <v>-1E-3</v>
          </cell>
          <cell r="CW781">
            <v>-1E-3</v>
          </cell>
          <cell r="CX781">
            <v>0</v>
          </cell>
          <cell r="CY781">
            <v>0</v>
          </cell>
          <cell r="CZ781">
            <v>0</v>
          </cell>
          <cell r="DA781">
            <v>0</v>
          </cell>
          <cell r="DB781">
            <v>0</v>
          </cell>
          <cell r="DC781">
            <v>0</v>
          </cell>
          <cell r="DD781">
            <v>0</v>
          </cell>
          <cell r="DE781">
            <v>0</v>
          </cell>
          <cell r="DF781">
            <v>0</v>
          </cell>
          <cell r="DG781">
            <v>0</v>
          </cell>
          <cell r="DH781">
            <v>0</v>
          </cell>
          <cell r="DI781">
            <v>0</v>
          </cell>
          <cell r="DJ781">
            <v>0</v>
          </cell>
          <cell r="DK781">
            <v>0</v>
          </cell>
          <cell r="DL781">
            <v>0</v>
          </cell>
          <cell r="DM781">
            <v>0</v>
          </cell>
          <cell r="DN781">
            <v>0</v>
          </cell>
          <cell r="DO781">
            <v>0</v>
          </cell>
          <cell r="DP781">
            <v>0</v>
          </cell>
          <cell r="DQ781">
            <v>0</v>
          </cell>
          <cell r="DR781">
            <v>0</v>
          </cell>
          <cell r="DS781">
            <v>0</v>
          </cell>
          <cell r="DT781">
            <v>0</v>
          </cell>
          <cell r="DU781">
            <v>0</v>
          </cell>
          <cell r="DV781">
            <v>0</v>
          </cell>
          <cell r="DW781">
            <v>0</v>
          </cell>
          <cell r="DX781">
            <v>0</v>
          </cell>
          <cell r="DY781">
            <v>0</v>
          </cell>
          <cell r="DZ781">
            <v>0</v>
          </cell>
          <cell r="EA781">
            <v>0</v>
          </cell>
          <cell r="EB781">
            <v>0</v>
          </cell>
          <cell r="EC781">
            <v>0</v>
          </cell>
          <cell r="ED781">
            <v>0</v>
          </cell>
          <cell r="EE781">
            <v>0</v>
          </cell>
        </row>
        <row r="782">
          <cell r="F782">
            <v>0</v>
          </cell>
          <cell r="G782">
            <v>0</v>
          </cell>
          <cell r="H782">
            <v>-2E-3</v>
          </cell>
          <cell r="I782">
            <v>-2E-3</v>
          </cell>
          <cell r="J782">
            <v>-1E-3</v>
          </cell>
          <cell r="K782">
            <v>-1E-3</v>
          </cell>
          <cell r="L782">
            <v>-1E-3</v>
          </cell>
          <cell r="M782">
            <v>0</v>
          </cell>
          <cell r="N782">
            <v>-1E-3</v>
          </cell>
          <cell r="O782">
            <v>-1E-3</v>
          </cell>
          <cell r="P782">
            <v>0</v>
          </cell>
          <cell r="Q782">
            <v>0</v>
          </cell>
          <cell r="R782">
            <v>-1E-3</v>
          </cell>
          <cell r="S782">
            <v>-1E-3</v>
          </cell>
          <cell r="T782">
            <v>0</v>
          </cell>
          <cell r="U782">
            <v>0</v>
          </cell>
          <cell r="V782">
            <v>-1E-3</v>
          </cell>
          <cell r="W782">
            <v>0</v>
          </cell>
          <cell r="X782">
            <v>-1E-3</v>
          </cell>
          <cell r="Y782">
            <v>-1E-3</v>
          </cell>
          <cell r="Z782">
            <v>-1E-3</v>
          </cell>
          <cell r="AA782">
            <v>0</v>
          </cell>
          <cell r="AB782">
            <v>-1E-3</v>
          </cell>
          <cell r="AC782">
            <v>1E-3</v>
          </cell>
          <cell r="AD782">
            <v>-1E-3</v>
          </cell>
          <cell r="AE782">
            <v>-1E-3</v>
          </cell>
          <cell r="AF782">
            <v>0</v>
          </cell>
          <cell r="AG782">
            <v>0</v>
          </cell>
          <cell r="AH782">
            <v>-1E-3</v>
          </cell>
          <cell r="AI782">
            <v>-1E-3</v>
          </cell>
          <cell r="AJ782">
            <v>0</v>
          </cell>
          <cell r="AK782">
            <v>-1E-3</v>
          </cell>
          <cell r="AL782">
            <v>-1E-3</v>
          </cell>
          <cell r="AM782">
            <v>-1E-3</v>
          </cell>
          <cell r="AN782">
            <v>-2E-3</v>
          </cell>
          <cell r="AO782">
            <v>-1E-3</v>
          </cell>
          <cell r="AP782">
            <v>0</v>
          </cell>
          <cell r="AQ782">
            <v>-1E-3</v>
          </cell>
          <cell r="AR782">
            <v>-1E-3</v>
          </cell>
          <cell r="AS782">
            <v>0</v>
          </cell>
          <cell r="AT782">
            <v>0</v>
          </cell>
          <cell r="AU782">
            <v>-2E-3</v>
          </cell>
          <cell r="AV782">
            <v>-1E-3</v>
          </cell>
          <cell r="AW782">
            <v>0</v>
          </cell>
          <cell r="AX782">
            <v>-1E-3</v>
          </cell>
          <cell r="AY782">
            <v>-1E-3</v>
          </cell>
          <cell r="AZ782">
            <v>-1E-3</v>
          </cell>
          <cell r="BA782">
            <v>-1E-3</v>
          </cell>
          <cell r="BB782">
            <v>-1E-3</v>
          </cell>
          <cell r="BC782">
            <v>-1E-3</v>
          </cell>
          <cell r="BD782">
            <v>-1E-3</v>
          </cell>
          <cell r="BE782">
            <v>-1E-3</v>
          </cell>
          <cell r="BF782">
            <v>0</v>
          </cell>
          <cell r="BG782">
            <v>0</v>
          </cell>
          <cell r="BH782">
            <v>-1E-3</v>
          </cell>
          <cell r="BI782">
            <v>-1E-3</v>
          </cell>
          <cell r="BJ782">
            <v>0</v>
          </cell>
          <cell r="BK782">
            <v>-1E-3</v>
          </cell>
          <cell r="BL782">
            <v>-1E-3</v>
          </cell>
          <cell r="BM782">
            <v>-1E-3</v>
          </cell>
          <cell r="BN782">
            <v>-1E-3</v>
          </cell>
          <cell r="BO782">
            <v>0</v>
          </cell>
          <cell r="BP782">
            <v>0</v>
          </cell>
          <cell r="BQ782">
            <v>-1E-3</v>
          </cell>
          <cell r="BR782">
            <v>-1E-3</v>
          </cell>
          <cell r="BS782">
            <v>0</v>
          </cell>
          <cell r="BT782">
            <v>-1E-3</v>
          </cell>
          <cell r="BU782">
            <v>-2E-3</v>
          </cell>
          <cell r="BV782">
            <v>-1E-3</v>
          </cell>
          <cell r="BW782">
            <v>0</v>
          </cell>
          <cell r="BX782">
            <v>-2E-3</v>
          </cell>
          <cell r="BY782">
            <v>0</v>
          </cell>
          <cell r="BZ782">
            <v>0</v>
          </cell>
          <cell r="CA782">
            <v>-1E-3</v>
          </cell>
          <cell r="CB782">
            <v>-1E-3</v>
          </cell>
          <cell r="CC782">
            <v>-1E-3</v>
          </cell>
          <cell r="CD782">
            <v>-1E-3</v>
          </cell>
          <cell r="CE782">
            <v>0</v>
          </cell>
          <cell r="CF782">
            <v>-1E-3</v>
          </cell>
          <cell r="CG782">
            <v>0</v>
          </cell>
          <cell r="CH782">
            <v>-2E-3</v>
          </cell>
          <cell r="CI782">
            <v>-1E-3</v>
          </cell>
          <cell r="CJ782">
            <v>-2E-3</v>
          </cell>
          <cell r="CK782">
            <v>-1E-3</v>
          </cell>
          <cell r="CL782">
            <v>-1E-3</v>
          </cell>
          <cell r="CM782">
            <v>1E-3</v>
          </cell>
          <cell r="CN782">
            <v>0</v>
          </cell>
          <cell r="CO782">
            <v>-1E-3</v>
          </cell>
          <cell r="CP782">
            <v>0</v>
          </cell>
          <cell r="CQ782">
            <v>0</v>
          </cell>
          <cell r="CR782">
            <v>0</v>
          </cell>
          <cell r="CS782">
            <v>0</v>
          </cell>
          <cell r="CT782">
            <v>0</v>
          </cell>
          <cell r="CU782">
            <v>0</v>
          </cell>
          <cell r="CV782">
            <v>-1E-3</v>
          </cell>
          <cell r="CW782">
            <v>-1E-3</v>
          </cell>
          <cell r="CX782">
            <v>0</v>
          </cell>
          <cell r="CY782">
            <v>0</v>
          </cell>
          <cell r="CZ782">
            <v>0</v>
          </cell>
          <cell r="DA782">
            <v>0</v>
          </cell>
          <cell r="DB782">
            <v>-1E-3</v>
          </cell>
          <cell r="DC782">
            <v>0</v>
          </cell>
          <cell r="DD782">
            <v>1E-3</v>
          </cell>
          <cell r="DE782">
            <v>0</v>
          </cell>
          <cell r="DF782">
            <v>0</v>
          </cell>
          <cell r="DG782">
            <v>0</v>
          </cell>
          <cell r="DH782">
            <v>0</v>
          </cell>
          <cell r="DI782">
            <v>0</v>
          </cell>
          <cell r="DJ782">
            <v>0</v>
          </cell>
          <cell r="DK782">
            <v>0</v>
          </cell>
          <cell r="DL782">
            <v>0</v>
          </cell>
          <cell r="DM782">
            <v>0</v>
          </cell>
          <cell r="DN782">
            <v>0</v>
          </cell>
          <cell r="DO782">
            <v>0</v>
          </cell>
          <cell r="DP782">
            <v>0</v>
          </cell>
          <cell r="DQ782">
            <v>0</v>
          </cell>
          <cell r="DR782">
            <v>0</v>
          </cell>
          <cell r="DS782">
            <v>0</v>
          </cell>
          <cell r="DT782">
            <v>0</v>
          </cell>
          <cell r="DU782">
            <v>0</v>
          </cell>
          <cell r="DV782">
            <v>0</v>
          </cell>
          <cell r="DW782">
            <v>0</v>
          </cell>
          <cell r="DX782">
            <v>0</v>
          </cell>
          <cell r="DY782">
            <v>0</v>
          </cell>
          <cell r="DZ782">
            <v>0</v>
          </cell>
          <cell r="EA782">
            <v>0</v>
          </cell>
          <cell r="EB782">
            <v>0</v>
          </cell>
          <cell r="EC782">
            <v>0</v>
          </cell>
          <cell r="ED782">
            <v>0</v>
          </cell>
          <cell r="EE782">
            <v>0</v>
          </cell>
        </row>
        <row r="783">
          <cell r="F783">
            <v>0</v>
          </cell>
          <cell r="G783">
            <v>0</v>
          </cell>
          <cell r="H783">
            <v>0</v>
          </cell>
          <cell r="I783">
            <v>0</v>
          </cell>
          <cell r="J783">
            <v>0</v>
          </cell>
          <cell r="K783">
            <v>0</v>
          </cell>
          <cell r="L783">
            <v>0</v>
          </cell>
          <cell r="M783">
            <v>0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R783">
            <v>0</v>
          </cell>
          <cell r="S783">
            <v>0</v>
          </cell>
          <cell r="T783">
            <v>0</v>
          </cell>
          <cell r="U783">
            <v>0</v>
          </cell>
          <cell r="V783">
            <v>0</v>
          </cell>
          <cell r="W783">
            <v>0</v>
          </cell>
          <cell r="X783">
            <v>0</v>
          </cell>
          <cell r="Y783">
            <v>0</v>
          </cell>
          <cell r="Z783">
            <v>0</v>
          </cell>
          <cell r="AA783">
            <v>0</v>
          </cell>
          <cell r="AB783">
            <v>0</v>
          </cell>
          <cell r="AC783">
            <v>0</v>
          </cell>
          <cell r="AD783">
            <v>0</v>
          </cell>
          <cell r="AE783">
            <v>0</v>
          </cell>
          <cell r="AF783">
            <v>0</v>
          </cell>
          <cell r="AG783">
            <v>0</v>
          </cell>
          <cell r="AH783">
            <v>0</v>
          </cell>
          <cell r="AI783">
            <v>0</v>
          </cell>
          <cell r="AJ783">
            <v>0</v>
          </cell>
          <cell r="AK783">
            <v>0</v>
          </cell>
          <cell r="AL783">
            <v>0</v>
          </cell>
          <cell r="AM783">
            <v>0</v>
          </cell>
          <cell r="AN783">
            <v>0</v>
          </cell>
          <cell r="AO783">
            <v>0</v>
          </cell>
          <cell r="AP783">
            <v>0</v>
          </cell>
          <cell r="AQ783">
            <v>0</v>
          </cell>
          <cell r="AR783">
            <v>0</v>
          </cell>
          <cell r="AS783">
            <v>0</v>
          </cell>
          <cell r="AT783">
            <v>0</v>
          </cell>
          <cell r="AU783">
            <v>0</v>
          </cell>
          <cell r="AV783">
            <v>0</v>
          </cell>
          <cell r="AW783">
            <v>0</v>
          </cell>
          <cell r="AX783">
            <v>0</v>
          </cell>
          <cell r="AY783">
            <v>0</v>
          </cell>
          <cell r="AZ783">
            <v>0</v>
          </cell>
          <cell r="BA783">
            <v>0</v>
          </cell>
          <cell r="BB783">
            <v>0</v>
          </cell>
          <cell r="BC783">
            <v>0</v>
          </cell>
          <cell r="BD783">
            <v>0</v>
          </cell>
          <cell r="BE783">
            <v>0</v>
          </cell>
          <cell r="BF783">
            <v>0</v>
          </cell>
          <cell r="BG783">
            <v>0</v>
          </cell>
          <cell r="BH783">
            <v>0</v>
          </cell>
          <cell r="BI783">
            <v>0</v>
          </cell>
          <cell r="BJ783">
            <v>0</v>
          </cell>
          <cell r="BK783">
            <v>0</v>
          </cell>
          <cell r="BL783">
            <v>0</v>
          </cell>
          <cell r="BM783">
            <v>0</v>
          </cell>
          <cell r="BN783">
            <v>0</v>
          </cell>
          <cell r="BO783">
            <v>0</v>
          </cell>
          <cell r="BP783">
            <v>0</v>
          </cell>
          <cell r="BQ783">
            <v>0</v>
          </cell>
          <cell r="BR783">
            <v>0</v>
          </cell>
          <cell r="BS783">
            <v>0</v>
          </cell>
          <cell r="BT783">
            <v>0</v>
          </cell>
          <cell r="BU783">
            <v>0</v>
          </cell>
          <cell r="BV783">
            <v>0</v>
          </cell>
          <cell r="BW783">
            <v>0</v>
          </cell>
          <cell r="BX783">
            <v>0</v>
          </cell>
          <cell r="BY783">
            <v>0</v>
          </cell>
          <cell r="BZ783">
            <v>0</v>
          </cell>
          <cell r="CA783">
            <v>0</v>
          </cell>
          <cell r="CB783">
            <v>0</v>
          </cell>
          <cell r="CC783">
            <v>0</v>
          </cell>
          <cell r="CD783">
            <v>0</v>
          </cell>
          <cell r="CE783">
            <v>0</v>
          </cell>
          <cell r="CF783">
            <v>0</v>
          </cell>
          <cell r="CG783">
            <v>0</v>
          </cell>
          <cell r="CH783">
            <v>0</v>
          </cell>
          <cell r="CI783">
            <v>0</v>
          </cell>
          <cell r="CJ783">
            <v>0</v>
          </cell>
          <cell r="CK783">
            <v>0</v>
          </cell>
          <cell r="CL783">
            <v>0</v>
          </cell>
          <cell r="CM783">
            <v>0</v>
          </cell>
          <cell r="CN783">
            <v>0</v>
          </cell>
          <cell r="CO783">
            <v>0</v>
          </cell>
          <cell r="CP783">
            <v>0</v>
          </cell>
          <cell r="CQ783">
            <v>0</v>
          </cell>
          <cell r="CR783">
            <v>0</v>
          </cell>
          <cell r="CS783">
            <v>0</v>
          </cell>
          <cell r="CT783">
            <v>0</v>
          </cell>
          <cell r="CU783">
            <v>0</v>
          </cell>
          <cell r="CV783">
            <v>0</v>
          </cell>
          <cell r="CW783">
            <v>0</v>
          </cell>
          <cell r="CX783">
            <v>0</v>
          </cell>
          <cell r="CY783">
            <v>0</v>
          </cell>
          <cell r="CZ783">
            <v>0</v>
          </cell>
          <cell r="DA783">
            <v>0</v>
          </cell>
          <cell r="DB783">
            <v>0</v>
          </cell>
          <cell r="DC783">
            <v>0</v>
          </cell>
          <cell r="DD783">
            <v>0</v>
          </cell>
          <cell r="DE783">
            <v>0</v>
          </cell>
          <cell r="DF783">
            <v>0</v>
          </cell>
          <cell r="DG783">
            <v>0</v>
          </cell>
          <cell r="DH783">
            <v>0</v>
          </cell>
          <cell r="DI783">
            <v>0</v>
          </cell>
          <cell r="DJ783">
            <v>0</v>
          </cell>
          <cell r="DK783">
            <v>0</v>
          </cell>
          <cell r="DL783">
            <v>0</v>
          </cell>
          <cell r="DM783">
            <v>0</v>
          </cell>
          <cell r="DN783">
            <v>0</v>
          </cell>
          <cell r="DO783">
            <v>0</v>
          </cell>
          <cell r="DP783">
            <v>0</v>
          </cell>
          <cell r="DQ783">
            <v>0</v>
          </cell>
          <cell r="DR783">
            <v>0</v>
          </cell>
          <cell r="DS783">
            <v>0</v>
          </cell>
          <cell r="DT783">
            <v>0</v>
          </cell>
          <cell r="DU783">
            <v>0</v>
          </cell>
          <cell r="DV783">
            <v>0</v>
          </cell>
          <cell r="DW783">
            <v>0</v>
          </cell>
          <cell r="DX783">
            <v>0</v>
          </cell>
          <cell r="DY783">
            <v>0</v>
          </cell>
          <cell r="DZ783">
            <v>0</v>
          </cell>
          <cell r="EA783">
            <v>0</v>
          </cell>
          <cell r="EB783">
            <v>0</v>
          </cell>
          <cell r="EC783">
            <v>0</v>
          </cell>
          <cell r="ED783">
            <v>0</v>
          </cell>
          <cell r="EE783">
            <v>0</v>
          </cell>
        </row>
        <row r="785">
          <cell r="F785">
            <v>-3.3000000000000002E-2</v>
          </cell>
          <cell r="G785">
            <v>-1.6E-2</v>
          </cell>
          <cell r="H785">
            <v>2.8000000000000001E-2</v>
          </cell>
          <cell r="I785">
            <v>-1.2999999999999999E-2</v>
          </cell>
          <cell r="J785">
            <v>0</v>
          </cell>
          <cell r="K785">
            <v>-2.1999999999999999E-2</v>
          </cell>
          <cell r="L785">
            <v>-5.0000000000000001E-3</v>
          </cell>
          <cell r="M785">
            <v>-7.0000000000000001E-3</v>
          </cell>
          <cell r="N785">
            <v>-1.2E-2</v>
          </cell>
          <cell r="O785">
            <v>-8.0000000000000002E-3</v>
          </cell>
          <cell r="P785">
            <v>-1.2E-2</v>
          </cell>
          <cell r="Q785">
            <v>-0.01</v>
          </cell>
          <cell r="R785">
            <v>-1.2999999999999999E-2</v>
          </cell>
          <cell r="S785">
            <v>1E-3</v>
          </cell>
          <cell r="T785">
            <v>-1.6E-2</v>
          </cell>
          <cell r="U785">
            <v>-1.9E-2</v>
          </cell>
          <cell r="V785">
            <v>-2.1999999999999999E-2</v>
          </cell>
          <cell r="W785">
            <v>0</v>
          </cell>
          <cell r="X785">
            <v>-1.2999999999999999E-2</v>
          </cell>
          <cell r="Y785">
            <v>-1.6E-2</v>
          </cell>
          <cell r="Z785">
            <v>-1.2999999999999999E-2</v>
          </cell>
          <cell r="AA785">
            <v>3.0000000000000001E-3</v>
          </cell>
          <cell r="AB785">
            <v>-1.4999999999999999E-2</v>
          </cell>
          <cell r="AC785">
            <v>-7.0000000000000001E-3</v>
          </cell>
          <cell r="AD785">
            <v>-2.4E-2</v>
          </cell>
          <cell r="AE785">
            <v>-0.01</v>
          </cell>
          <cell r="AF785">
            <v>-1.0999999999999999E-2</v>
          </cell>
          <cell r="AG785">
            <v>-1.0999999999999999E-2</v>
          </cell>
          <cell r="AH785">
            <v>0</v>
          </cell>
          <cell r="AI785">
            <v>-0.01</v>
          </cell>
          <cell r="AJ785">
            <v>0</v>
          </cell>
          <cell r="AK785">
            <v>-7.0000000000000001E-3</v>
          </cell>
          <cell r="AL785">
            <v>-0.01</v>
          </cell>
          <cell r="AM785">
            <v>-5.0000000000000001E-3</v>
          </cell>
          <cell r="AN785">
            <v>-0.01</v>
          </cell>
          <cell r="AO785">
            <v>-7.0000000000000001E-3</v>
          </cell>
          <cell r="AP785">
            <v>-1.2E-2</v>
          </cell>
          <cell r="AQ785">
            <v>-2.8000000000000001E-2</v>
          </cell>
          <cell r="AR785">
            <v>-7.0000000000000001E-3</v>
          </cell>
          <cell r="AS785">
            <v>-6.0000000000000001E-3</v>
          </cell>
          <cell r="AT785">
            <v>-1.6E-2</v>
          </cell>
          <cell r="AU785">
            <v>1.9E-2</v>
          </cell>
          <cell r="AV785">
            <v>0</v>
          </cell>
          <cell r="AW785">
            <v>0</v>
          </cell>
          <cell r="AX785">
            <v>-6.0000000000000001E-3</v>
          </cell>
          <cell r="AY785">
            <v>0</v>
          </cell>
          <cell r="AZ785">
            <v>-6.0000000000000001E-3</v>
          </cell>
          <cell r="BA785">
            <v>-7.0000000000000001E-3</v>
          </cell>
          <cell r="BB785">
            <v>-8.0000000000000002E-3</v>
          </cell>
          <cell r="BC785">
            <v>-1.0999999999999999E-2</v>
          </cell>
          <cell r="BD785">
            <v>-1.7000000000000001E-2</v>
          </cell>
          <cell r="BE785">
            <v>-1.0999999999999999E-2</v>
          </cell>
          <cell r="BF785">
            <v>-1.9E-2</v>
          </cell>
          <cell r="BG785">
            <v>-1.7000000000000001E-2</v>
          </cell>
          <cell r="BH785">
            <v>-2.4E-2</v>
          </cell>
          <cell r="BI785">
            <v>-2.1000000000000001E-2</v>
          </cell>
          <cell r="BJ785">
            <v>0</v>
          </cell>
          <cell r="BK785">
            <v>-3.0000000000000001E-3</v>
          </cell>
          <cell r="BL785">
            <v>-4.0000000000000001E-3</v>
          </cell>
          <cell r="BM785">
            <v>-0.01</v>
          </cell>
          <cell r="BN785">
            <v>-6.0000000000000001E-3</v>
          </cell>
          <cell r="BO785">
            <v>-8.9999999999999993E-3</v>
          </cell>
          <cell r="BP785">
            <v>-8.9999999999999993E-3</v>
          </cell>
          <cell r="BQ785">
            <v>-2.4E-2</v>
          </cell>
          <cell r="BR785">
            <v>-1.0999999999999999E-2</v>
          </cell>
          <cell r="BS785">
            <v>-0.02</v>
          </cell>
          <cell r="BT785">
            <v>-1.9E-2</v>
          </cell>
          <cell r="BU785">
            <v>-4.1000000000000002E-2</v>
          </cell>
          <cell r="BV785">
            <v>-0.01</v>
          </cell>
          <cell r="BW785">
            <v>0</v>
          </cell>
          <cell r="BX785">
            <v>-8.9999999999999993E-3</v>
          </cell>
          <cell r="BY785">
            <v>-3.0000000000000001E-3</v>
          </cell>
          <cell r="BZ785">
            <v>-7.0000000000000001E-3</v>
          </cell>
          <cell r="CA785">
            <v>-8.9999999999999993E-3</v>
          </cell>
          <cell r="CB785">
            <v>-8.0000000000000002E-3</v>
          </cell>
          <cell r="CC785">
            <v>-5.0000000000000001E-3</v>
          </cell>
          <cell r="CD785">
            <v>-0.02</v>
          </cell>
          <cell r="CE785">
            <v>-6.0000000000000001E-3</v>
          </cell>
          <cell r="CF785">
            <v>-6.0000000000000001E-3</v>
          </cell>
          <cell r="CG785">
            <v>-2E-3</v>
          </cell>
          <cell r="CH785">
            <v>-6.2E-2</v>
          </cell>
          <cell r="CI785">
            <v>0</v>
          </cell>
          <cell r="CJ785">
            <v>-7.0000000000000001E-3</v>
          </cell>
          <cell r="CK785">
            <v>-1.6E-2</v>
          </cell>
          <cell r="CL785">
            <v>-0.01</v>
          </cell>
          <cell r="CM785">
            <v>-4.0000000000000001E-3</v>
          </cell>
          <cell r="CN785">
            <v>-6.0000000000000001E-3</v>
          </cell>
          <cell r="CO785">
            <v>-5.0000000000000001E-3</v>
          </cell>
          <cell r="CP785">
            <v>-2E-3</v>
          </cell>
          <cell r="CQ785">
            <v>-2E-3</v>
          </cell>
          <cell r="CR785">
            <v>-3.0000000000000001E-3</v>
          </cell>
          <cell r="CS785">
            <v>-8.9999999999999993E-3</v>
          </cell>
          <cell r="CT785">
            <v>0</v>
          </cell>
          <cell r="CU785">
            <v>-1E-3</v>
          </cell>
          <cell r="CV785">
            <v>0</v>
          </cell>
          <cell r="CW785">
            <v>0</v>
          </cell>
          <cell r="CX785">
            <v>-3.0000000000000001E-3</v>
          </cell>
          <cell r="CY785">
            <v>-1E-3</v>
          </cell>
          <cell r="CZ785">
            <v>-3.0000000000000001E-3</v>
          </cell>
          <cell r="DA785">
            <v>-3.0000000000000001E-3</v>
          </cell>
          <cell r="DB785">
            <v>-3.0000000000000001E-3</v>
          </cell>
          <cell r="DC785">
            <v>-3.0000000000000001E-3</v>
          </cell>
          <cell r="DD785">
            <v>-7.0000000000000001E-3</v>
          </cell>
          <cell r="DE785">
            <v>0</v>
          </cell>
          <cell r="DF785">
            <v>0</v>
          </cell>
          <cell r="DG785">
            <v>0</v>
          </cell>
          <cell r="DH785">
            <v>0</v>
          </cell>
          <cell r="DI785">
            <v>0</v>
          </cell>
          <cell r="DJ785">
            <v>0</v>
          </cell>
          <cell r="DK785">
            <v>0</v>
          </cell>
          <cell r="DL785">
            <v>0</v>
          </cell>
          <cell r="DM785">
            <v>0</v>
          </cell>
          <cell r="DN785">
            <v>0</v>
          </cell>
          <cell r="DO785">
            <v>0</v>
          </cell>
          <cell r="DP785">
            <v>0</v>
          </cell>
          <cell r="DQ785">
            <v>0</v>
          </cell>
          <cell r="DR785">
            <v>0</v>
          </cell>
          <cell r="DS785">
            <v>0</v>
          </cell>
          <cell r="DT785">
            <v>0</v>
          </cell>
          <cell r="DU785">
            <v>0</v>
          </cell>
          <cell r="DV785">
            <v>0</v>
          </cell>
          <cell r="DW785">
            <v>0</v>
          </cell>
          <cell r="DX785">
            <v>0</v>
          </cell>
          <cell r="DY785">
            <v>0</v>
          </cell>
          <cell r="DZ785">
            <v>0</v>
          </cell>
          <cell r="EA785">
            <v>0</v>
          </cell>
          <cell r="EB785">
            <v>0</v>
          </cell>
          <cell r="EC785">
            <v>0</v>
          </cell>
          <cell r="ED785">
            <v>0</v>
          </cell>
          <cell r="EE785">
            <v>0</v>
          </cell>
        </row>
        <row r="786">
          <cell r="F786">
            <v>4.0000000000000001E-3</v>
          </cell>
          <cell r="G786">
            <v>-1.7000000000000001E-2</v>
          </cell>
          <cell r="H786">
            <v>4.1000000000000002E-2</v>
          </cell>
          <cell r="I786">
            <v>-1.2999999999999999E-2</v>
          </cell>
          <cell r="J786">
            <v>0</v>
          </cell>
          <cell r="K786">
            <v>-1.4E-2</v>
          </cell>
          <cell r="L786">
            <v>-7.0000000000000001E-3</v>
          </cell>
          <cell r="M786">
            <v>-1.4999999999999999E-2</v>
          </cell>
          <cell r="N786">
            <v>-1.2E-2</v>
          </cell>
          <cell r="O786">
            <v>-1.4E-2</v>
          </cell>
          <cell r="P786">
            <v>-7.0000000000000001E-3</v>
          </cell>
          <cell r="Q786">
            <v>-2.3E-2</v>
          </cell>
          <cell r="R786">
            <v>-0.01</v>
          </cell>
          <cell r="S786">
            <v>8.9999999999999993E-3</v>
          </cell>
          <cell r="T786">
            <v>-8.9999999999999993E-3</v>
          </cell>
          <cell r="U786">
            <v>-2.1999999999999999E-2</v>
          </cell>
          <cell r="V786">
            <v>-2.9000000000000001E-2</v>
          </cell>
          <cell r="W786">
            <v>0</v>
          </cell>
          <cell r="X786">
            <v>-6.0000000000000001E-3</v>
          </cell>
          <cell r="Y786">
            <v>-1.4E-2</v>
          </cell>
          <cell r="Z786">
            <v>-8.9999999999999993E-3</v>
          </cell>
          <cell r="AA786">
            <v>5.0000000000000001E-3</v>
          </cell>
          <cell r="AB786">
            <v>-5.0000000000000001E-3</v>
          </cell>
          <cell r="AC786">
            <v>-0.01</v>
          </cell>
          <cell r="AD786">
            <v>-3.3000000000000002E-2</v>
          </cell>
          <cell r="AE786">
            <v>-7.0000000000000001E-3</v>
          </cell>
          <cell r="AF786">
            <v>-8.0000000000000002E-3</v>
          </cell>
          <cell r="AG786">
            <v>-1.2999999999999999E-2</v>
          </cell>
          <cell r="AH786">
            <v>-0.01</v>
          </cell>
          <cell r="AI786">
            <v>0</v>
          </cell>
          <cell r="AJ786">
            <v>0</v>
          </cell>
          <cell r="AK786">
            <v>0</v>
          </cell>
          <cell r="AL786">
            <v>-6.0000000000000001E-3</v>
          </cell>
          <cell r="AM786">
            <v>-3.0000000000000001E-3</v>
          </cell>
          <cell r="AN786">
            <v>-5.0000000000000001E-3</v>
          </cell>
          <cell r="AO786">
            <v>-8.0000000000000002E-3</v>
          </cell>
          <cell r="AP786">
            <v>-2.1000000000000001E-2</v>
          </cell>
          <cell r="AQ786">
            <v>-8.9999999999999993E-3</v>
          </cell>
          <cell r="AR786">
            <v>-4.0000000000000001E-3</v>
          </cell>
          <cell r="AS786">
            <v>-1.2E-2</v>
          </cell>
          <cell r="AT786">
            <v>-1.4E-2</v>
          </cell>
          <cell r="AU786">
            <v>-1.7999999999999999E-2</v>
          </cell>
          <cell r="AV786">
            <v>0</v>
          </cell>
          <cell r="AW786">
            <v>0</v>
          </cell>
          <cell r="AX786">
            <v>2E-3</v>
          </cell>
          <cell r="AY786">
            <v>-1E-3</v>
          </cell>
          <cell r="AZ786">
            <v>-3.0000000000000001E-3</v>
          </cell>
          <cell r="BA786">
            <v>8.9999999999999993E-3</v>
          </cell>
          <cell r="BB786">
            <v>2E-3</v>
          </cell>
          <cell r="BC786">
            <v>-1.4999999999999999E-2</v>
          </cell>
          <cell r="BD786">
            <v>-6.0000000000000001E-3</v>
          </cell>
          <cell r="BE786">
            <v>-8.0000000000000002E-3</v>
          </cell>
          <cell r="BF786">
            <v>-3.0000000000000001E-3</v>
          </cell>
          <cell r="BG786">
            <v>-0.01</v>
          </cell>
          <cell r="BH786">
            <v>-8.9999999999999993E-3</v>
          </cell>
          <cell r="BI786">
            <v>-1.0999999999999999E-2</v>
          </cell>
          <cell r="BJ786">
            <v>0</v>
          </cell>
          <cell r="BK786">
            <v>0</v>
          </cell>
          <cell r="BL786">
            <v>-7.0000000000000001E-3</v>
          </cell>
          <cell r="BM786">
            <v>-7.0000000000000001E-3</v>
          </cell>
          <cell r="BN786">
            <v>4.0000000000000001E-3</v>
          </cell>
          <cell r="BO786">
            <v>-8.0000000000000002E-3</v>
          </cell>
          <cell r="BP786">
            <v>-8.9999999999999993E-3</v>
          </cell>
          <cell r="BQ786">
            <v>-2.3E-2</v>
          </cell>
          <cell r="BR786">
            <v>-7.0000000000000001E-3</v>
          </cell>
          <cell r="BS786">
            <v>-4.0000000000000001E-3</v>
          </cell>
          <cell r="BT786">
            <v>-8.9999999999999993E-3</v>
          </cell>
          <cell r="BU786">
            <v>-1.2E-2</v>
          </cell>
          <cell r="BV786">
            <v>-1.2E-2</v>
          </cell>
          <cell r="BW786">
            <v>0</v>
          </cell>
          <cell r="BX786">
            <v>-3.0000000000000001E-3</v>
          </cell>
          <cell r="BY786">
            <v>-2E-3</v>
          </cell>
          <cell r="BZ786">
            <v>-5.0000000000000001E-3</v>
          </cell>
          <cell r="CA786">
            <v>-6.0000000000000001E-3</v>
          </cell>
          <cell r="CB786">
            <v>-6.0000000000000001E-3</v>
          </cell>
          <cell r="CC786">
            <v>-2.8000000000000001E-2</v>
          </cell>
          <cell r="CD786">
            <v>-0.01</v>
          </cell>
          <cell r="CE786">
            <v>-1.2E-2</v>
          </cell>
          <cell r="CF786">
            <v>-1.6E-2</v>
          </cell>
          <cell r="CG786">
            <v>-1.2E-2</v>
          </cell>
          <cell r="CH786">
            <v>-5.6000000000000001E-2</v>
          </cell>
          <cell r="CI786">
            <v>0</v>
          </cell>
          <cell r="CJ786">
            <v>0</v>
          </cell>
          <cell r="CK786">
            <v>-1.4999999999999999E-2</v>
          </cell>
          <cell r="CL786">
            <v>-0.01</v>
          </cell>
          <cell r="CM786">
            <v>-8.0000000000000002E-3</v>
          </cell>
          <cell r="CN786">
            <v>-1.6E-2</v>
          </cell>
          <cell r="CO786">
            <v>-7.0000000000000001E-3</v>
          </cell>
          <cell r="CP786">
            <v>-1.6E-2</v>
          </cell>
          <cell r="CQ786">
            <v>-1.7000000000000001E-2</v>
          </cell>
          <cell r="CR786">
            <v>-0.01</v>
          </cell>
          <cell r="CS786">
            <v>-6.0000000000000001E-3</v>
          </cell>
          <cell r="CT786">
            <v>-8.0000000000000002E-3</v>
          </cell>
          <cell r="CU786">
            <v>-3.2000000000000001E-2</v>
          </cell>
          <cell r="CV786">
            <v>-1.7999999999999999E-2</v>
          </cell>
          <cell r="CW786">
            <v>-1E-3</v>
          </cell>
          <cell r="CX786">
            <v>-1.7000000000000001E-2</v>
          </cell>
          <cell r="CY786">
            <v>-0.01</v>
          </cell>
          <cell r="CZ786">
            <v>-8.9999999999999993E-3</v>
          </cell>
          <cell r="DA786">
            <v>-1.7999999999999999E-2</v>
          </cell>
          <cell r="DB786">
            <v>-7.0000000000000001E-3</v>
          </cell>
          <cell r="DC786">
            <v>-2E-3</v>
          </cell>
          <cell r="DD786">
            <v>-3.0000000000000001E-3</v>
          </cell>
          <cell r="DE786">
            <v>0</v>
          </cell>
          <cell r="DF786">
            <v>0</v>
          </cell>
          <cell r="DG786">
            <v>0</v>
          </cell>
          <cell r="DH786">
            <v>0</v>
          </cell>
          <cell r="DI786">
            <v>0</v>
          </cell>
          <cell r="DJ786">
            <v>0</v>
          </cell>
          <cell r="DK786">
            <v>0</v>
          </cell>
          <cell r="DL786">
            <v>0</v>
          </cell>
          <cell r="DM786">
            <v>0</v>
          </cell>
          <cell r="DN786">
            <v>0</v>
          </cell>
          <cell r="DO786">
            <v>0</v>
          </cell>
          <cell r="DP786">
            <v>0</v>
          </cell>
          <cell r="DQ786">
            <v>0</v>
          </cell>
          <cell r="DR786">
            <v>0</v>
          </cell>
          <cell r="DS786">
            <v>0</v>
          </cell>
          <cell r="DT786">
            <v>0</v>
          </cell>
          <cell r="DU786">
            <v>0</v>
          </cell>
          <cell r="DV786">
            <v>0</v>
          </cell>
          <cell r="DW786">
            <v>0</v>
          </cell>
          <cell r="DX786">
            <v>0</v>
          </cell>
          <cell r="DY786">
            <v>0</v>
          </cell>
          <cell r="DZ786">
            <v>0</v>
          </cell>
          <cell r="EA786">
            <v>0</v>
          </cell>
          <cell r="EB786">
            <v>0</v>
          </cell>
          <cell r="EC786">
            <v>0</v>
          </cell>
          <cell r="ED786">
            <v>0</v>
          </cell>
          <cell r="EE786">
            <v>0</v>
          </cell>
        </row>
        <row r="787">
          <cell r="F787">
            <v>5.0000000000000001E-3</v>
          </cell>
          <cell r="G787">
            <v>-6.0000000000000001E-3</v>
          </cell>
          <cell r="H787">
            <v>-0.01</v>
          </cell>
          <cell r="I787">
            <v>-3.0000000000000001E-3</v>
          </cell>
          <cell r="J787">
            <v>0</v>
          </cell>
          <cell r="K787">
            <v>-7.0000000000000001E-3</v>
          </cell>
          <cell r="L787">
            <v>-8.9999999999999993E-3</v>
          </cell>
          <cell r="M787">
            <v>-5.0000000000000001E-3</v>
          </cell>
          <cell r="N787">
            <v>-4.0000000000000001E-3</v>
          </cell>
          <cell r="O787">
            <v>-8.0000000000000002E-3</v>
          </cell>
          <cell r="P787">
            <v>-2E-3</v>
          </cell>
          <cell r="Q787">
            <v>-8.0000000000000002E-3</v>
          </cell>
          <cell r="R787">
            <v>-0.01</v>
          </cell>
          <cell r="S787">
            <v>-0.01</v>
          </cell>
          <cell r="T787">
            <v>-3.0000000000000001E-3</v>
          </cell>
          <cell r="U787">
            <v>-1.2E-2</v>
          </cell>
          <cell r="V787">
            <v>-6.0000000000000001E-3</v>
          </cell>
          <cell r="W787">
            <v>0</v>
          </cell>
          <cell r="X787">
            <v>-1.4E-2</v>
          </cell>
          <cell r="Y787">
            <v>-1.2999999999999999E-2</v>
          </cell>
          <cell r="Z787">
            <v>-1.2E-2</v>
          </cell>
          <cell r="AA787">
            <v>-8.0000000000000002E-3</v>
          </cell>
          <cell r="AB787">
            <v>-1.6E-2</v>
          </cell>
          <cell r="AC787">
            <v>-7.0000000000000001E-3</v>
          </cell>
          <cell r="AD787">
            <v>-1.7000000000000001E-2</v>
          </cell>
          <cell r="AE787">
            <v>-7.0000000000000001E-3</v>
          </cell>
          <cell r="AF787">
            <v>-5.0000000000000001E-3</v>
          </cell>
          <cell r="AG787">
            <v>-1.0999999999999999E-2</v>
          </cell>
          <cell r="AH787">
            <v>-7.0000000000000001E-3</v>
          </cell>
          <cell r="AI787">
            <v>-3.0000000000000001E-3</v>
          </cell>
          <cell r="AJ787">
            <v>0</v>
          </cell>
          <cell r="AK787">
            <v>-3.0000000000000001E-3</v>
          </cell>
          <cell r="AL787">
            <v>-5.0000000000000001E-3</v>
          </cell>
          <cell r="AM787">
            <v>-1.0999999999999999E-2</v>
          </cell>
          <cell r="AN787">
            <v>-2E-3</v>
          </cell>
          <cell r="AO787">
            <v>-6.0000000000000001E-3</v>
          </cell>
          <cell r="AP787">
            <v>-8.9999999999999993E-3</v>
          </cell>
          <cell r="AQ787">
            <v>-1.2E-2</v>
          </cell>
          <cell r="AR787">
            <v>-8.0000000000000002E-3</v>
          </cell>
          <cell r="AS787">
            <v>-8.0000000000000002E-3</v>
          </cell>
          <cell r="AT787">
            <v>-8.0000000000000002E-3</v>
          </cell>
          <cell r="AU787">
            <v>-4.0000000000000001E-3</v>
          </cell>
          <cell r="AV787">
            <v>-2E-3</v>
          </cell>
          <cell r="AW787">
            <v>0</v>
          </cell>
          <cell r="AX787">
            <v>-1E-3</v>
          </cell>
          <cell r="AY787">
            <v>-1.2E-2</v>
          </cell>
          <cell r="AZ787">
            <v>-1.2E-2</v>
          </cell>
          <cell r="BA787">
            <v>-3.0000000000000001E-3</v>
          </cell>
          <cell r="BB787">
            <v>-1.2E-2</v>
          </cell>
          <cell r="BC787">
            <v>-8.9999999999999993E-3</v>
          </cell>
          <cell r="BD787">
            <v>-1.4E-2</v>
          </cell>
          <cell r="BE787">
            <v>-8.0000000000000002E-3</v>
          </cell>
          <cell r="BF787">
            <v>-5.0000000000000001E-3</v>
          </cell>
          <cell r="BG787">
            <v>-0.01</v>
          </cell>
          <cell r="BH787">
            <v>-7.0000000000000001E-3</v>
          </cell>
          <cell r="BI787">
            <v>-7.0000000000000001E-3</v>
          </cell>
          <cell r="BJ787">
            <v>0</v>
          </cell>
          <cell r="BK787">
            <v>-1E-3</v>
          </cell>
          <cell r="BL787">
            <v>-1.4E-2</v>
          </cell>
          <cell r="BM787">
            <v>-4.0000000000000001E-3</v>
          </cell>
          <cell r="BN787">
            <v>-6.0000000000000001E-3</v>
          </cell>
          <cell r="BO787">
            <v>-6.0000000000000001E-3</v>
          </cell>
          <cell r="BP787">
            <v>-8.9999999999999993E-3</v>
          </cell>
          <cell r="BQ787">
            <v>-1.7000000000000001E-2</v>
          </cell>
          <cell r="BR787">
            <v>-6.0000000000000001E-3</v>
          </cell>
          <cell r="BS787">
            <v>-6.0000000000000001E-3</v>
          </cell>
          <cell r="BT787">
            <v>-1.0999999999999999E-2</v>
          </cell>
          <cell r="BU787">
            <v>-4.0000000000000001E-3</v>
          </cell>
          <cell r="BV787">
            <v>-3.0000000000000001E-3</v>
          </cell>
          <cell r="BW787">
            <v>0</v>
          </cell>
          <cell r="BX787">
            <v>0</v>
          </cell>
          <cell r="BY787">
            <v>-6.0000000000000001E-3</v>
          </cell>
          <cell r="BZ787">
            <v>-2E-3</v>
          </cell>
          <cell r="CA787">
            <v>-6.0000000000000001E-3</v>
          </cell>
          <cell r="CB787">
            <v>-7.0000000000000001E-3</v>
          </cell>
          <cell r="CC787">
            <v>-1.2E-2</v>
          </cell>
          <cell r="CD787">
            <v>-8.9999999999999993E-3</v>
          </cell>
          <cell r="CE787">
            <v>-8.9999999999999993E-3</v>
          </cell>
          <cell r="CF787">
            <v>-7.0000000000000001E-3</v>
          </cell>
          <cell r="CG787">
            <v>-0.01</v>
          </cell>
          <cell r="CH787">
            <v>-1.9E-2</v>
          </cell>
          <cell r="CI787">
            <v>-7.0000000000000001E-3</v>
          </cell>
          <cell r="CJ787">
            <v>-5.0000000000000001E-3</v>
          </cell>
          <cell r="CK787">
            <v>-6.0000000000000001E-3</v>
          </cell>
          <cell r="CL787">
            <v>-8.9999999999999993E-3</v>
          </cell>
          <cell r="CM787">
            <v>-1.0999999999999999E-2</v>
          </cell>
          <cell r="CN787">
            <v>-8.0000000000000002E-3</v>
          </cell>
          <cell r="CO787">
            <v>-6.0000000000000001E-3</v>
          </cell>
          <cell r="CP787">
            <v>-5.0000000000000001E-3</v>
          </cell>
          <cell r="CQ787">
            <v>-1.2999999999999999E-2</v>
          </cell>
          <cell r="CR787">
            <v>-5.0000000000000001E-3</v>
          </cell>
          <cell r="CS787">
            <v>-7.0000000000000001E-3</v>
          </cell>
          <cell r="CT787">
            <v>-5.0000000000000001E-3</v>
          </cell>
          <cell r="CU787">
            <v>-2E-3</v>
          </cell>
          <cell r="CV787">
            <v>-5.0000000000000001E-3</v>
          </cell>
          <cell r="CW787">
            <v>-4.0000000000000001E-3</v>
          </cell>
          <cell r="CX787">
            <v>-0.01</v>
          </cell>
          <cell r="CY787">
            <v>-7.0000000000000001E-3</v>
          </cell>
          <cell r="CZ787">
            <v>-3.0000000000000001E-3</v>
          </cell>
          <cell r="DA787">
            <v>-8.0000000000000002E-3</v>
          </cell>
          <cell r="DB787">
            <v>-3.0000000000000001E-3</v>
          </cell>
          <cell r="DC787">
            <v>-4.0000000000000001E-3</v>
          </cell>
          <cell r="DD787">
            <v>-3.0000000000000001E-3</v>
          </cell>
          <cell r="DE787">
            <v>0</v>
          </cell>
          <cell r="DF787">
            <v>0</v>
          </cell>
          <cell r="DG787">
            <v>0</v>
          </cell>
          <cell r="DH787">
            <v>0</v>
          </cell>
          <cell r="DI787">
            <v>0</v>
          </cell>
          <cell r="DJ787">
            <v>0</v>
          </cell>
          <cell r="DK787">
            <v>0</v>
          </cell>
          <cell r="DL787">
            <v>0</v>
          </cell>
          <cell r="DM787">
            <v>0</v>
          </cell>
          <cell r="DN787">
            <v>0</v>
          </cell>
          <cell r="DO787">
            <v>0</v>
          </cell>
          <cell r="DP787">
            <v>0</v>
          </cell>
          <cell r="DQ787">
            <v>0</v>
          </cell>
          <cell r="DR787">
            <v>0</v>
          </cell>
          <cell r="DS787">
            <v>0</v>
          </cell>
          <cell r="DT787">
            <v>0</v>
          </cell>
          <cell r="DU787">
            <v>0</v>
          </cell>
          <cell r="DV787">
            <v>0</v>
          </cell>
          <cell r="DW787">
            <v>0</v>
          </cell>
          <cell r="DX787">
            <v>0</v>
          </cell>
          <cell r="DY787">
            <v>0</v>
          </cell>
          <cell r="DZ787">
            <v>0</v>
          </cell>
          <cell r="EA787">
            <v>0</v>
          </cell>
          <cell r="EB787">
            <v>0</v>
          </cell>
          <cell r="EC787">
            <v>0</v>
          </cell>
          <cell r="ED787">
            <v>0</v>
          </cell>
          <cell r="EE787">
            <v>0</v>
          </cell>
        </row>
        <row r="788">
          <cell r="F788">
            <v>0</v>
          </cell>
          <cell r="G788">
            <v>0</v>
          </cell>
          <cell r="H788">
            <v>0</v>
          </cell>
          <cell r="I788">
            <v>0</v>
          </cell>
          <cell r="J788">
            <v>0</v>
          </cell>
          <cell r="K788">
            <v>0</v>
          </cell>
          <cell r="L788">
            <v>0</v>
          </cell>
          <cell r="M788">
            <v>0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R788">
            <v>0</v>
          </cell>
          <cell r="S788">
            <v>0</v>
          </cell>
          <cell r="T788">
            <v>0</v>
          </cell>
          <cell r="U788">
            <v>0</v>
          </cell>
          <cell r="V788">
            <v>0</v>
          </cell>
          <cell r="W788">
            <v>0</v>
          </cell>
          <cell r="X788">
            <v>0</v>
          </cell>
          <cell r="Y788">
            <v>0</v>
          </cell>
          <cell r="Z788">
            <v>0</v>
          </cell>
          <cell r="AA788">
            <v>0</v>
          </cell>
          <cell r="AB788">
            <v>0</v>
          </cell>
          <cell r="AC788">
            <v>0</v>
          </cell>
          <cell r="AD788">
            <v>0</v>
          </cell>
          <cell r="AE788">
            <v>0</v>
          </cell>
          <cell r="AF788">
            <v>0</v>
          </cell>
          <cell r="AG788">
            <v>0</v>
          </cell>
          <cell r="AH788">
            <v>0</v>
          </cell>
          <cell r="AI788">
            <v>0</v>
          </cell>
          <cell r="AJ788">
            <v>0</v>
          </cell>
          <cell r="AK788">
            <v>0</v>
          </cell>
          <cell r="AL788">
            <v>0</v>
          </cell>
          <cell r="AM788">
            <v>0</v>
          </cell>
          <cell r="AN788">
            <v>0</v>
          </cell>
          <cell r="AO788">
            <v>0</v>
          </cell>
          <cell r="AP788">
            <v>0</v>
          </cell>
          <cell r="AQ788">
            <v>0</v>
          </cell>
          <cell r="AR788">
            <v>0</v>
          </cell>
          <cell r="AS788">
            <v>0</v>
          </cell>
          <cell r="AT788">
            <v>0</v>
          </cell>
          <cell r="AU788">
            <v>0</v>
          </cell>
          <cell r="AV788">
            <v>0</v>
          </cell>
          <cell r="AW788">
            <v>0</v>
          </cell>
          <cell r="AX788">
            <v>0</v>
          </cell>
          <cell r="AY788">
            <v>0</v>
          </cell>
          <cell r="AZ788">
            <v>0</v>
          </cell>
          <cell r="BA788">
            <v>0</v>
          </cell>
          <cell r="BB788">
            <v>0</v>
          </cell>
          <cell r="BC788">
            <v>0</v>
          </cell>
          <cell r="BD788">
            <v>0</v>
          </cell>
          <cell r="BE788">
            <v>0</v>
          </cell>
          <cell r="BF788">
            <v>0</v>
          </cell>
          <cell r="BG788">
            <v>0</v>
          </cell>
          <cell r="BH788">
            <v>0</v>
          </cell>
          <cell r="BI788">
            <v>0</v>
          </cell>
          <cell r="BJ788">
            <v>0</v>
          </cell>
          <cell r="BK788">
            <v>0</v>
          </cell>
          <cell r="BL788">
            <v>0</v>
          </cell>
          <cell r="BM788">
            <v>0</v>
          </cell>
          <cell r="BN788">
            <v>0</v>
          </cell>
          <cell r="BO788">
            <v>0</v>
          </cell>
          <cell r="BP788">
            <v>0</v>
          </cell>
          <cell r="BQ788">
            <v>0</v>
          </cell>
          <cell r="BR788">
            <v>0</v>
          </cell>
          <cell r="BS788">
            <v>0</v>
          </cell>
          <cell r="BT788">
            <v>0</v>
          </cell>
          <cell r="BU788">
            <v>0</v>
          </cell>
          <cell r="BV788">
            <v>0</v>
          </cell>
          <cell r="BW788">
            <v>0</v>
          </cell>
          <cell r="BX788">
            <v>0</v>
          </cell>
          <cell r="BY788">
            <v>0</v>
          </cell>
          <cell r="BZ788">
            <v>0</v>
          </cell>
          <cell r="CA788">
            <v>0</v>
          </cell>
          <cell r="CB788">
            <v>0</v>
          </cell>
          <cell r="CC788">
            <v>0</v>
          </cell>
          <cell r="CD788">
            <v>0</v>
          </cell>
          <cell r="CE788">
            <v>-1.2E-2</v>
          </cell>
          <cell r="CF788">
            <v>-8.9999999999999993E-3</v>
          </cell>
          <cell r="CG788">
            <v>-6.0000000000000001E-3</v>
          </cell>
          <cell r="CH788">
            <v>-4.0000000000000001E-3</v>
          </cell>
          <cell r="CI788">
            <v>0</v>
          </cell>
          <cell r="CJ788">
            <v>0</v>
          </cell>
          <cell r="CK788">
            <v>-2.7E-2</v>
          </cell>
          <cell r="CL788">
            <v>-1.6E-2</v>
          </cell>
          <cell r="CM788">
            <v>-8.9999999999999993E-3</v>
          </cell>
          <cell r="CN788">
            <v>-2.5999999999999999E-2</v>
          </cell>
          <cell r="CO788">
            <v>-8.9999999999999993E-3</v>
          </cell>
          <cell r="CP788">
            <v>-1.0999999999999999E-2</v>
          </cell>
          <cell r="CQ788">
            <v>-0.01</v>
          </cell>
          <cell r="CR788">
            <v>-4.0000000000000001E-3</v>
          </cell>
          <cell r="CS788">
            <v>-8.0000000000000002E-3</v>
          </cell>
          <cell r="CT788">
            <v>-6.0000000000000001E-3</v>
          </cell>
          <cell r="CU788">
            <v>-8.0000000000000002E-3</v>
          </cell>
          <cell r="CV788">
            <v>-3.0000000000000001E-3</v>
          </cell>
          <cell r="CW788">
            <v>0</v>
          </cell>
          <cell r="CX788">
            <v>-3.0000000000000001E-3</v>
          </cell>
          <cell r="CY788">
            <v>-7.0000000000000001E-3</v>
          </cell>
          <cell r="CZ788">
            <v>-6.0000000000000001E-3</v>
          </cell>
          <cell r="DA788">
            <v>2E-3</v>
          </cell>
          <cell r="DB788">
            <v>-3.0000000000000001E-3</v>
          </cell>
          <cell r="DC788">
            <v>4.0000000000000001E-3</v>
          </cell>
          <cell r="DD788">
            <v>-4.0000000000000001E-3</v>
          </cell>
          <cell r="DE788">
            <v>0</v>
          </cell>
          <cell r="DF788">
            <v>0</v>
          </cell>
          <cell r="DG788">
            <v>0</v>
          </cell>
          <cell r="DH788">
            <v>0</v>
          </cell>
          <cell r="DI788">
            <v>0</v>
          </cell>
          <cell r="DJ788">
            <v>0</v>
          </cell>
          <cell r="DK788">
            <v>0</v>
          </cell>
          <cell r="DL788">
            <v>0</v>
          </cell>
          <cell r="DM788">
            <v>0</v>
          </cell>
          <cell r="DN788">
            <v>0</v>
          </cell>
          <cell r="DO788">
            <v>0</v>
          </cell>
          <cell r="DP788">
            <v>0</v>
          </cell>
          <cell r="DQ788">
            <v>0</v>
          </cell>
          <cell r="DR788">
            <v>0</v>
          </cell>
          <cell r="DS788">
            <v>0</v>
          </cell>
          <cell r="DT788">
            <v>0</v>
          </cell>
          <cell r="DU788">
            <v>0</v>
          </cell>
          <cell r="DV788">
            <v>0</v>
          </cell>
          <cell r="DW788">
            <v>0</v>
          </cell>
          <cell r="DX788">
            <v>0</v>
          </cell>
          <cell r="DY788">
            <v>0</v>
          </cell>
          <cell r="DZ788">
            <v>0</v>
          </cell>
          <cell r="EA788">
            <v>0</v>
          </cell>
          <cell r="EB788">
            <v>0</v>
          </cell>
          <cell r="EC788">
            <v>0</v>
          </cell>
          <cell r="ED788">
            <v>0</v>
          </cell>
          <cell r="EE788">
            <v>0</v>
          </cell>
        </row>
        <row r="789">
          <cell r="F789">
            <v>0</v>
          </cell>
          <cell r="G789">
            <v>0</v>
          </cell>
          <cell r="H789">
            <v>0</v>
          </cell>
          <cell r="I789">
            <v>0</v>
          </cell>
          <cell r="J789">
            <v>0</v>
          </cell>
          <cell r="K789">
            <v>0</v>
          </cell>
          <cell r="L789">
            <v>0</v>
          </cell>
          <cell r="M789">
            <v>0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R789">
            <v>0</v>
          </cell>
          <cell r="S789">
            <v>0</v>
          </cell>
          <cell r="T789">
            <v>0</v>
          </cell>
          <cell r="U789">
            <v>0</v>
          </cell>
          <cell r="V789">
            <v>0</v>
          </cell>
          <cell r="W789">
            <v>0</v>
          </cell>
          <cell r="X789">
            <v>0</v>
          </cell>
          <cell r="Y789">
            <v>0</v>
          </cell>
          <cell r="Z789">
            <v>0</v>
          </cell>
          <cell r="AA789">
            <v>0</v>
          </cell>
          <cell r="AB789">
            <v>0</v>
          </cell>
          <cell r="AC789">
            <v>0</v>
          </cell>
          <cell r="AD789">
            <v>0</v>
          </cell>
          <cell r="AE789">
            <v>0</v>
          </cell>
          <cell r="AF789">
            <v>0</v>
          </cell>
          <cell r="AG789">
            <v>0</v>
          </cell>
          <cell r="AH789">
            <v>0</v>
          </cell>
          <cell r="AI789">
            <v>0</v>
          </cell>
          <cell r="AJ789">
            <v>0</v>
          </cell>
          <cell r="AK789">
            <v>0</v>
          </cell>
          <cell r="AL789">
            <v>0</v>
          </cell>
          <cell r="AM789">
            <v>0</v>
          </cell>
          <cell r="AN789">
            <v>0</v>
          </cell>
          <cell r="AO789">
            <v>0</v>
          </cell>
          <cell r="AP789">
            <v>0</v>
          </cell>
          <cell r="AQ789">
            <v>0</v>
          </cell>
          <cell r="AR789">
            <v>0</v>
          </cell>
          <cell r="AS789">
            <v>0</v>
          </cell>
          <cell r="AT789">
            <v>0</v>
          </cell>
          <cell r="AU789">
            <v>0</v>
          </cell>
          <cell r="AV789">
            <v>0</v>
          </cell>
          <cell r="AW789">
            <v>0</v>
          </cell>
          <cell r="AX789">
            <v>0</v>
          </cell>
          <cell r="AY789">
            <v>0</v>
          </cell>
          <cell r="AZ789">
            <v>0</v>
          </cell>
          <cell r="BA789">
            <v>0</v>
          </cell>
          <cell r="BB789">
            <v>0</v>
          </cell>
          <cell r="BC789">
            <v>0</v>
          </cell>
          <cell r="BD789">
            <v>0</v>
          </cell>
          <cell r="BE789">
            <v>0</v>
          </cell>
          <cell r="BF789">
            <v>0</v>
          </cell>
          <cell r="BG789">
            <v>0</v>
          </cell>
          <cell r="BH789">
            <v>0</v>
          </cell>
          <cell r="BI789">
            <v>0</v>
          </cell>
          <cell r="BJ789">
            <v>0</v>
          </cell>
          <cell r="BK789">
            <v>0</v>
          </cell>
          <cell r="BL789">
            <v>0</v>
          </cell>
          <cell r="BM789">
            <v>0</v>
          </cell>
          <cell r="BN789">
            <v>0</v>
          </cell>
          <cell r="BO789">
            <v>0</v>
          </cell>
          <cell r="BP789">
            <v>0</v>
          </cell>
          <cell r="BQ789">
            <v>0</v>
          </cell>
          <cell r="BR789">
            <v>0</v>
          </cell>
          <cell r="BS789">
            <v>0</v>
          </cell>
          <cell r="BT789">
            <v>0</v>
          </cell>
          <cell r="BU789">
            <v>0</v>
          </cell>
          <cell r="BV789">
            <v>0</v>
          </cell>
          <cell r="BW789">
            <v>0</v>
          </cell>
          <cell r="BX789">
            <v>0</v>
          </cell>
          <cell r="BY789">
            <v>0</v>
          </cell>
          <cell r="BZ789">
            <v>0</v>
          </cell>
          <cell r="CA789">
            <v>0</v>
          </cell>
          <cell r="CB789">
            <v>0</v>
          </cell>
          <cell r="CC789">
            <v>0</v>
          </cell>
          <cell r="CD789">
            <v>0</v>
          </cell>
          <cell r="CE789">
            <v>-4.0000000000000001E-3</v>
          </cell>
          <cell r="CF789">
            <v>0</v>
          </cell>
          <cell r="CG789">
            <v>-3.0000000000000001E-3</v>
          </cell>
          <cell r="CH789">
            <v>8.9999999999999993E-3</v>
          </cell>
          <cell r="CI789">
            <v>0</v>
          </cell>
          <cell r="CJ789">
            <v>0</v>
          </cell>
          <cell r="CK789">
            <v>-0.02</v>
          </cell>
          <cell r="CL789">
            <v>-1.2999999999999999E-2</v>
          </cell>
          <cell r="CM789">
            <v>-4.0000000000000001E-3</v>
          </cell>
          <cell r="CN789">
            <v>-2E-3</v>
          </cell>
          <cell r="CO789">
            <v>4.0000000000000001E-3</v>
          </cell>
          <cell r="CP789">
            <v>8.9999999999999993E-3</v>
          </cell>
          <cell r="CQ789">
            <v>-8.0000000000000002E-3</v>
          </cell>
          <cell r="CR789">
            <v>-2E-3</v>
          </cell>
          <cell r="CS789">
            <v>8.0000000000000002E-3</v>
          </cell>
          <cell r="CT789">
            <v>4.0000000000000001E-3</v>
          </cell>
          <cell r="CU789">
            <v>-5.0000000000000001E-3</v>
          </cell>
          <cell r="CV789">
            <v>5.0000000000000001E-3</v>
          </cell>
          <cell r="CW789">
            <v>-0.06</v>
          </cell>
          <cell r="CX789">
            <v>-1.6E-2</v>
          </cell>
          <cell r="CY789">
            <v>-4.0000000000000001E-3</v>
          </cell>
          <cell r="CZ789">
            <v>-2E-3</v>
          </cell>
          <cell r="DA789">
            <v>-8.9999999999999993E-3</v>
          </cell>
          <cell r="DB789">
            <v>-3.0000000000000001E-3</v>
          </cell>
          <cell r="DC789">
            <v>6.0000000000000001E-3</v>
          </cell>
          <cell r="DD789">
            <v>-3.0000000000000001E-3</v>
          </cell>
          <cell r="DE789">
            <v>0</v>
          </cell>
          <cell r="DF789">
            <v>0</v>
          </cell>
          <cell r="DG789">
            <v>0</v>
          </cell>
          <cell r="DH789">
            <v>0</v>
          </cell>
          <cell r="DI789">
            <v>0</v>
          </cell>
          <cell r="DJ789">
            <v>0</v>
          </cell>
          <cell r="DK789">
            <v>0</v>
          </cell>
          <cell r="DL789">
            <v>0</v>
          </cell>
          <cell r="DM789">
            <v>0</v>
          </cell>
          <cell r="DN789">
            <v>0</v>
          </cell>
          <cell r="DO789">
            <v>0</v>
          </cell>
          <cell r="DP789">
            <v>0</v>
          </cell>
          <cell r="DQ789">
            <v>0</v>
          </cell>
          <cell r="DR789">
            <v>0</v>
          </cell>
          <cell r="DS789">
            <v>0</v>
          </cell>
          <cell r="DT789">
            <v>0</v>
          </cell>
          <cell r="DU789">
            <v>0</v>
          </cell>
          <cell r="DV789">
            <v>0</v>
          </cell>
          <cell r="DW789">
            <v>0</v>
          </cell>
          <cell r="DX789">
            <v>0</v>
          </cell>
          <cell r="DY789">
            <v>0</v>
          </cell>
          <cell r="DZ789">
            <v>0</v>
          </cell>
          <cell r="EA789">
            <v>0</v>
          </cell>
          <cell r="EB789">
            <v>0</v>
          </cell>
          <cell r="EC789">
            <v>0</v>
          </cell>
          <cell r="ED789">
            <v>0</v>
          </cell>
          <cell r="EE789">
            <v>0</v>
          </cell>
        </row>
        <row r="790">
          <cell r="F790">
            <v>0</v>
          </cell>
          <cell r="G790">
            <v>0</v>
          </cell>
          <cell r="H790">
            <v>0</v>
          </cell>
          <cell r="I790">
            <v>0</v>
          </cell>
          <cell r="J790">
            <v>0</v>
          </cell>
          <cell r="K790">
            <v>0</v>
          </cell>
          <cell r="L790">
            <v>0</v>
          </cell>
          <cell r="M790">
            <v>0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R790">
            <v>0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  <cell r="W790">
            <v>0</v>
          </cell>
          <cell r="X790">
            <v>0</v>
          </cell>
          <cell r="Y790">
            <v>0</v>
          </cell>
          <cell r="Z790">
            <v>0</v>
          </cell>
          <cell r="AA790">
            <v>0</v>
          </cell>
          <cell r="AB790">
            <v>0</v>
          </cell>
          <cell r="AC790">
            <v>0</v>
          </cell>
          <cell r="AD790">
            <v>0</v>
          </cell>
          <cell r="AE790">
            <v>0</v>
          </cell>
          <cell r="AF790">
            <v>0</v>
          </cell>
          <cell r="AG790">
            <v>0</v>
          </cell>
          <cell r="AH790">
            <v>0</v>
          </cell>
          <cell r="AI790">
            <v>0</v>
          </cell>
          <cell r="AJ790">
            <v>0</v>
          </cell>
          <cell r="AK790">
            <v>0</v>
          </cell>
          <cell r="AL790">
            <v>0</v>
          </cell>
          <cell r="AM790">
            <v>0</v>
          </cell>
          <cell r="AN790">
            <v>0</v>
          </cell>
          <cell r="AO790">
            <v>0</v>
          </cell>
          <cell r="AP790">
            <v>0</v>
          </cell>
          <cell r="AQ790">
            <v>0</v>
          </cell>
          <cell r="AR790">
            <v>0</v>
          </cell>
          <cell r="AS790">
            <v>0</v>
          </cell>
          <cell r="AT790">
            <v>0</v>
          </cell>
          <cell r="AU790">
            <v>0</v>
          </cell>
          <cell r="AV790">
            <v>0</v>
          </cell>
          <cell r="AW790">
            <v>0</v>
          </cell>
          <cell r="AX790">
            <v>0</v>
          </cell>
          <cell r="AY790">
            <v>0</v>
          </cell>
          <cell r="AZ790">
            <v>0</v>
          </cell>
          <cell r="BA790">
            <v>0</v>
          </cell>
          <cell r="BB790">
            <v>0</v>
          </cell>
          <cell r="BC790">
            <v>0</v>
          </cell>
          <cell r="BD790">
            <v>0</v>
          </cell>
          <cell r="BE790">
            <v>0</v>
          </cell>
          <cell r="BF790">
            <v>0</v>
          </cell>
          <cell r="BG790">
            <v>0</v>
          </cell>
          <cell r="BH790">
            <v>0</v>
          </cell>
          <cell r="BI790">
            <v>0</v>
          </cell>
          <cell r="BJ790">
            <v>0</v>
          </cell>
          <cell r="BK790">
            <v>0</v>
          </cell>
          <cell r="BL790">
            <v>0</v>
          </cell>
          <cell r="BM790">
            <v>0</v>
          </cell>
          <cell r="BN790">
            <v>0</v>
          </cell>
          <cell r="BO790">
            <v>0</v>
          </cell>
          <cell r="BP790">
            <v>0</v>
          </cell>
          <cell r="BQ790">
            <v>0</v>
          </cell>
          <cell r="BR790">
            <v>0</v>
          </cell>
          <cell r="BS790">
            <v>0</v>
          </cell>
          <cell r="BT790">
            <v>0</v>
          </cell>
          <cell r="BU790">
            <v>0</v>
          </cell>
          <cell r="BV790">
            <v>0</v>
          </cell>
          <cell r="BW790">
            <v>0</v>
          </cell>
          <cell r="BX790">
            <v>0</v>
          </cell>
          <cell r="BY790">
            <v>0</v>
          </cell>
          <cell r="BZ790">
            <v>0</v>
          </cell>
          <cell r="CA790">
            <v>0</v>
          </cell>
          <cell r="CB790">
            <v>0</v>
          </cell>
          <cell r="CC790">
            <v>0</v>
          </cell>
          <cell r="CD790">
            <v>0</v>
          </cell>
          <cell r="CE790">
            <v>0</v>
          </cell>
          <cell r="CF790">
            <v>2E-3</v>
          </cell>
          <cell r="CG790">
            <v>0</v>
          </cell>
          <cell r="CH790">
            <v>0</v>
          </cell>
          <cell r="CI790">
            <v>0</v>
          </cell>
          <cell r="CJ790">
            <v>0</v>
          </cell>
          <cell r="CK790">
            <v>0</v>
          </cell>
          <cell r="CL790">
            <v>-1E-3</v>
          </cell>
          <cell r="CM790">
            <v>0</v>
          </cell>
          <cell r="CN790">
            <v>2E-3</v>
          </cell>
          <cell r="CO790">
            <v>1E-3</v>
          </cell>
          <cell r="CP790">
            <v>0</v>
          </cell>
          <cell r="CQ790">
            <v>0</v>
          </cell>
          <cell r="CR790">
            <v>-1E-3</v>
          </cell>
          <cell r="CS790">
            <v>2E-3</v>
          </cell>
          <cell r="CT790">
            <v>-4.0000000000000001E-3</v>
          </cell>
          <cell r="CU790">
            <v>-1.7000000000000001E-2</v>
          </cell>
          <cell r="CV790">
            <v>0</v>
          </cell>
          <cell r="CW790">
            <v>0</v>
          </cell>
          <cell r="CX790">
            <v>0</v>
          </cell>
          <cell r="CY790">
            <v>0</v>
          </cell>
          <cell r="CZ790">
            <v>0</v>
          </cell>
          <cell r="DA790">
            <v>0</v>
          </cell>
          <cell r="DB790">
            <v>-2E-3</v>
          </cell>
          <cell r="DC790">
            <v>0</v>
          </cell>
          <cell r="DD790">
            <v>0</v>
          </cell>
          <cell r="DE790">
            <v>0</v>
          </cell>
          <cell r="DF790">
            <v>0</v>
          </cell>
          <cell r="DG790">
            <v>0</v>
          </cell>
          <cell r="DH790">
            <v>0</v>
          </cell>
          <cell r="DI790">
            <v>0</v>
          </cell>
          <cell r="DJ790">
            <v>0</v>
          </cell>
          <cell r="DK790">
            <v>0</v>
          </cell>
          <cell r="DL790">
            <v>0</v>
          </cell>
          <cell r="DM790">
            <v>0</v>
          </cell>
          <cell r="DN790">
            <v>0</v>
          </cell>
          <cell r="DO790">
            <v>0</v>
          </cell>
          <cell r="DP790">
            <v>0</v>
          </cell>
          <cell r="DQ790">
            <v>0</v>
          </cell>
          <cell r="DR790">
            <v>0</v>
          </cell>
          <cell r="DS790">
            <v>0</v>
          </cell>
          <cell r="DT790">
            <v>0</v>
          </cell>
          <cell r="DU790">
            <v>0</v>
          </cell>
          <cell r="DV790">
            <v>0</v>
          </cell>
          <cell r="DW790">
            <v>0</v>
          </cell>
          <cell r="DX790">
            <v>0</v>
          </cell>
          <cell r="DY790">
            <v>0</v>
          </cell>
          <cell r="DZ790">
            <v>0</v>
          </cell>
          <cell r="EA790">
            <v>0</v>
          </cell>
          <cell r="EB790">
            <v>0</v>
          </cell>
          <cell r="EC790">
            <v>0</v>
          </cell>
          <cell r="ED790">
            <v>0</v>
          </cell>
          <cell r="EE790">
            <v>0</v>
          </cell>
        </row>
        <row r="791">
          <cell r="F791">
            <v>0</v>
          </cell>
          <cell r="G791">
            <v>0</v>
          </cell>
          <cell r="H791">
            <v>0</v>
          </cell>
          <cell r="I791">
            <v>0</v>
          </cell>
          <cell r="J791">
            <v>0</v>
          </cell>
          <cell r="K791">
            <v>0</v>
          </cell>
          <cell r="L791">
            <v>0</v>
          </cell>
          <cell r="M791">
            <v>0</v>
          </cell>
          <cell r="N791">
            <v>0</v>
          </cell>
          <cell r="O791">
            <v>0</v>
          </cell>
          <cell r="P791">
            <v>0</v>
          </cell>
          <cell r="Q791">
            <v>0</v>
          </cell>
          <cell r="R791">
            <v>0</v>
          </cell>
          <cell r="S791">
            <v>0</v>
          </cell>
          <cell r="T791">
            <v>0</v>
          </cell>
          <cell r="U791">
            <v>0</v>
          </cell>
          <cell r="V791">
            <v>0</v>
          </cell>
          <cell r="W791">
            <v>0</v>
          </cell>
          <cell r="X791">
            <v>0</v>
          </cell>
          <cell r="Y791">
            <v>0</v>
          </cell>
          <cell r="Z791">
            <v>0</v>
          </cell>
          <cell r="AA791">
            <v>0</v>
          </cell>
          <cell r="AB791">
            <v>0</v>
          </cell>
          <cell r="AC791">
            <v>0</v>
          </cell>
          <cell r="AD791">
            <v>0</v>
          </cell>
          <cell r="AE791">
            <v>0</v>
          </cell>
          <cell r="AF791">
            <v>0</v>
          </cell>
          <cell r="AG791">
            <v>0</v>
          </cell>
          <cell r="AH791">
            <v>0</v>
          </cell>
          <cell r="AI791">
            <v>0</v>
          </cell>
          <cell r="AJ791">
            <v>0</v>
          </cell>
          <cell r="AK791">
            <v>0</v>
          </cell>
          <cell r="AL791">
            <v>0</v>
          </cell>
          <cell r="AM791">
            <v>0</v>
          </cell>
          <cell r="AN791">
            <v>0</v>
          </cell>
          <cell r="AO791">
            <v>0</v>
          </cell>
          <cell r="AP791">
            <v>0</v>
          </cell>
          <cell r="AQ791">
            <v>0</v>
          </cell>
          <cell r="AR791">
            <v>0</v>
          </cell>
          <cell r="AS791">
            <v>0</v>
          </cell>
          <cell r="AT791">
            <v>0</v>
          </cell>
          <cell r="AU791">
            <v>0</v>
          </cell>
          <cell r="AV791">
            <v>0</v>
          </cell>
          <cell r="AW791">
            <v>0</v>
          </cell>
          <cell r="AX791">
            <v>0</v>
          </cell>
          <cell r="AY791">
            <v>0</v>
          </cell>
          <cell r="AZ791">
            <v>0</v>
          </cell>
          <cell r="BA791">
            <v>0</v>
          </cell>
          <cell r="BB791">
            <v>0</v>
          </cell>
          <cell r="BC791">
            <v>0</v>
          </cell>
          <cell r="BD791">
            <v>0</v>
          </cell>
          <cell r="BE791">
            <v>0</v>
          </cell>
          <cell r="BF791">
            <v>0</v>
          </cell>
          <cell r="BG791">
            <v>0</v>
          </cell>
          <cell r="BH791">
            <v>0</v>
          </cell>
          <cell r="BI791">
            <v>0</v>
          </cell>
          <cell r="BJ791">
            <v>0</v>
          </cell>
          <cell r="BK791">
            <v>0</v>
          </cell>
          <cell r="BL791">
            <v>0</v>
          </cell>
          <cell r="BM791">
            <v>0</v>
          </cell>
          <cell r="BN791">
            <v>0</v>
          </cell>
          <cell r="BO791">
            <v>0</v>
          </cell>
          <cell r="BP791">
            <v>0</v>
          </cell>
          <cell r="BQ791">
            <v>0</v>
          </cell>
          <cell r="BR791">
            <v>0</v>
          </cell>
          <cell r="BS791">
            <v>0</v>
          </cell>
          <cell r="BT791">
            <v>0</v>
          </cell>
          <cell r="BU791">
            <v>0</v>
          </cell>
          <cell r="BV791">
            <v>0</v>
          </cell>
          <cell r="BW791">
            <v>0</v>
          </cell>
          <cell r="BX791">
            <v>0</v>
          </cell>
          <cell r="BY791">
            <v>0</v>
          </cell>
          <cell r="BZ791">
            <v>0</v>
          </cell>
          <cell r="CA791">
            <v>0</v>
          </cell>
          <cell r="CB791">
            <v>0</v>
          </cell>
          <cell r="CC791">
            <v>0</v>
          </cell>
          <cell r="CD791">
            <v>0</v>
          </cell>
          <cell r="CE791">
            <v>0</v>
          </cell>
          <cell r="CF791">
            <v>6.0000000000000001E-3</v>
          </cell>
          <cell r="CG791">
            <v>0</v>
          </cell>
          <cell r="CH791">
            <v>0</v>
          </cell>
          <cell r="CI791">
            <v>0</v>
          </cell>
          <cell r="CJ791">
            <v>0</v>
          </cell>
          <cell r="CK791">
            <v>0</v>
          </cell>
          <cell r="CL791">
            <v>1E-3</v>
          </cell>
          <cell r="CM791">
            <v>0</v>
          </cell>
          <cell r="CN791">
            <v>2E-3</v>
          </cell>
          <cell r="CO791">
            <v>-2E-3</v>
          </cell>
          <cell r="CP791">
            <v>0</v>
          </cell>
          <cell r="CQ791">
            <v>0</v>
          </cell>
          <cell r="CR791">
            <v>0</v>
          </cell>
          <cell r="CS791">
            <v>-1E-3</v>
          </cell>
          <cell r="CT791">
            <v>-1E-3</v>
          </cell>
          <cell r="CU791">
            <v>0</v>
          </cell>
          <cell r="CV791">
            <v>0</v>
          </cell>
          <cell r="CW791">
            <v>0</v>
          </cell>
          <cell r="CX791">
            <v>0</v>
          </cell>
          <cell r="CY791">
            <v>0</v>
          </cell>
          <cell r="CZ791">
            <v>0</v>
          </cell>
          <cell r="DA791">
            <v>0</v>
          </cell>
          <cell r="DB791">
            <v>0</v>
          </cell>
          <cell r="DC791">
            <v>0</v>
          </cell>
          <cell r="DD791">
            <v>0</v>
          </cell>
          <cell r="DE791">
            <v>0</v>
          </cell>
          <cell r="DF791">
            <v>0</v>
          </cell>
          <cell r="DG791">
            <v>0</v>
          </cell>
          <cell r="DH791">
            <v>0</v>
          </cell>
          <cell r="DI791">
            <v>0</v>
          </cell>
          <cell r="DJ791">
            <v>0</v>
          </cell>
          <cell r="DK791">
            <v>0</v>
          </cell>
          <cell r="DL791">
            <v>0</v>
          </cell>
          <cell r="DM791">
            <v>0</v>
          </cell>
          <cell r="DN791">
            <v>0</v>
          </cell>
          <cell r="DO791">
            <v>0</v>
          </cell>
          <cell r="DP791">
            <v>0</v>
          </cell>
          <cell r="DQ791">
            <v>0</v>
          </cell>
          <cell r="DR791">
            <v>0</v>
          </cell>
          <cell r="DS791">
            <v>0</v>
          </cell>
          <cell r="DT791">
            <v>0</v>
          </cell>
          <cell r="DU791">
            <v>0</v>
          </cell>
          <cell r="DV791">
            <v>0</v>
          </cell>
          <cell r="DW791">
            <v>0</v>
          </cell>
          <cell r="DX791">
            <v>0</v>
          </cell>
          <cell r="DY791">
            <v>0</v>
          </cell>
          <cell r="DZ791">
            <v>0</v>
          </cell>
          <cell r="EA791">
            <v>0</v>
          </cell>
          <cell r="EB791">
            <v>0</v>
          </cell>
          <cell r="EC791">
            <v>0</v>
          </cell>
          <cell r="ED791">
            <v>0</v>
          </cell>
          <cell r="EE791">
            <v>0</v>
          </cell>
        </row>
        <row r="792">
          <cell r="F792">
            <v>0</v>
          </cell>
          <cell r="G792">
            <v>0</v>
          </cell>
          <cell r="H792">
            <v>0</v>
          </cell>
          <cell r="I792">
            <v>0</v>
          </cell>
          <cell r="J792">
            <v>0</v>
          </cell>
          <cell r="K792">
            <v>0</v>
          </cell>
          <cell r="L792">
            <v>0</v>
          </cell>
          <cell r="M792">
            <v>0</v>
          </cell>
          <cell r="N792">
            <v>0</v>
          </cell>
          <cell r="O792">
            <v>0</v>
          </cell>
          <cell r="P792">
            <v>0</v>
          </cell>
          <cell r="Q792">
            <v>0</v>
          </cell>
          <cell r="R792">
            <v>0</v>
          </cell>
          <cell r="S792">
            <v>0</v>
          </cell>
          <cell r="T792">
            <v>0</v>
          </cell>
          <cell r="U792">
            <v>0</v>
          </cell>
          <cell r="V792">
            <v>0</v>
          </cell>
          <cell r="W792">
            <v>0</v>
          </cell>
          <cell r="X792">
            <v>0</v>
          </cell>
          <cell r="Y792">
            <v>0</v>
          </cell>
          <cell r="Z792">
            <v>0</v>
          </cell>
          <cell r="AA792">
            <v>0</v>
          </cell>
          <cell r="AB792">
            <v>0</v>
          </cell>
          <cell r="AC792">
            <v>0</v>
          </cell>
          <cell r="AD792">
            <v>0</v>
          </cell>
          <cell r="AE792">
            <v>0</v>
          </cell>
          <cell r="AF792">
            <v>0</v>
          </cell>
          <cell r="AG792">
            <v>0</v>
          </cell>
          <cell r="AH792">
            <v>0</v>
          </cell>
          <cell r="AI792">
            <v>0</v>
          </cell>
          <cell r="AJ792">
            <v>0</v>
          </cell>
          <cell r="AK792">
            <v>0</v>
          </cell>
          <cell r="AL792">
            <v>0</v>
          </cell>
          <cell r="AM792">
            <v>0</v>
          </cell>
          <cell r="AN792">
            <v>0</v>
          </cell>
          <cell r="AO792">
            <v>0</v>
          </cell>
          <cell r="AP792">
            <v>0</v>
          </cell>
          <cell r="AQ792">
            <v>0</v>
          </cell>
          <cell r="AR792">
            <v>0</v>
          </cell>
          <cell r="AS792">
            <v>0</v>
          </cell>
          <cell r="AT792">
            <v>0</v>
          </cell>
          <cell r="AU792">
            <v>0</v>
          </cell>
          <cell r="AV792">
            <v>0</v>
          </cell>
          <cell r="AW792">
            <v>0</v>
          </cell>
          <cell r="AX792">
            <v>0</v>
          </cell>
          <cell r="AY792">
            <v>0</v>
          </cell>
          <cell r="AZ792">
            <v>0</v>
          </cell>
          <cell r="BA792">
            <v>0</v>
          </cell>
          <cell r="BB792">
            <v>0</v>
          </cell>
          <cell r="BC792">
            <v>0</v>
          </cell>
          <cell r="BD792">
            <v>0</v>
          </cell>
          <cell r="BE792">
            <v>0</v>
          </cell>
          <cell r="BF792">
            <v>0</v>
          </cell>
          <cell r="BG792">
            <v>0</v>
          </cell>
          <cell r="BH792">
            <v>0</v>
          </cell>
          <cell r="BI792">
            <v>0</v>
          </cell>
          <cell r="BJ792">
            <v>0</v>
          </cell>
          <cell r="BK792">
            <v>0</v>
          </cell>
          <cell r="BL792">
            <v>0</v>
          </cell>
          <cell r="BM792">
            <v>0</v>
          </cell>
          <cell r="BN792">
            <v>0</v>
          </cell>
          <cell r="BO792">
            <v>0</v>
          </cell>
          <cell r="BP792">
            <v>0</v>
          </cell>
          <cell r="BQ792">
            <v>0</v>
          </cell>
          <cell r="BR792">
            <v>0</v>
          </cell>
          <cell r="BS792">
            <v>0</v>
          </cell>
          <cell r="BT792">
            <v>0</v>
          </cell>
          <cell r="BU792">
            <v>0</v>
          </cell>
          <cell r="BV792">
            <v>0</v>
          </cell>
          <cell r="BW792">
            <v>0</v>
          </cell>
          <cell r="BX792">
            <v>0</v>
          </cell>
          <cell r="BY792">
            <v>0</v>
          </cell>
          <cell r="BZ792">
            <v>0</v>
          </cell>
          <cell r="CA792">
            <v>0</v>
          </cell>
          <cell r="CB792">
            <v>0</v>
          </cell>
          <cell r="CC792">
            <v>0</v>
          </cell>
          <cell r="CD792">
            <v>0</v>
          </cell>
          <cell r="CE792">
            <v>0</v>
          </cell>
          <cell r="CF792">
            <v>0</v>
          </cell>
          <cell r="CG792">
            <v>0</v>
          </cell>
          <cell r="CH792">
            <v>0</v>
          </cell>
          <cell r="CI792">
            <v>0</v>
          </cell>
          <cell r="CJ792">
            <v>0</v>
          </cell>
          <cell r="CK792">
            <v>0</v>
          </cell>
          <cell r="CL792">
            <v>1E-3</v>
          </cell>
          <cell r="CM792">
            <v>1E-3</v>
          </cell>
          <cell r="CN792">
            <v>0</v>
          </cell>
          <cell r="CO792">
            <v>0</v>
          </cell>
          <cell r="CP792">
            <v>0</v>
          </cell>
          <cell r="CQ792">
            <v>1E-3</v>
          </cell>
          <cell r="CR792">
            <v>0</v>
          </cell>
          <cell r="CS792">
            <v>0</v>
          </cell>
          <cell r="CT792">
            <v>0</v>
          </cell>
          <cell r="CU792">
            <v>0</v>
          </cell>
          <cell r="CV792">
            <v>1E-3</v>
          </cell>
          <cell r="CW792">
            <v>0</v>
          </cell>
          <cell r="CX792">
            <v>0</v>
          </cell>
          <cell r="CY792">
            <v>1E-3</v>
          </cell>
          <cell r="CZ792">
            <v>1E-3</v>
          </cell>
          <cell r="DA792">
            <v>0</v>
          </cell>
          <cell r="DB792">
            <v>0</v>
          </cell>
          <cell r="DC792">
            <v>0</v>
          </cell>
          <cell r="DD792">
            <v>-1E-3</v>
          </cell>
          <cell r="DE792">
            <v>0</v>
          </cell>
          <cell r="DF792">
            <v>0</v>
          </cell>
          <cell r="DG792">
            <v>0</v>
          </cell>
          <cell r="DH792">
            <v>0</v>
          </cell>
          <cell r="DI792">
            <v>0</v>
          </cell>
          <cell r="DJ792">
            <v>0</v>
          </cell>
          <cell r="DK792">
            <v>0</v>
          </cell>
          <cell r="DL792">
            <v>0</v>
          </cell>
          <cell r="DM792">
            <v>0</v>
          </cell>
          <cell r="DN792">
            <v>0</v>
          </cell>
          <cell r="DO792">
            <v>0</v>
          </cell>
          <cell r="DP792">
            <v>0</v>
          </cell>
          <cell r="DQ792">
            <v>0</v>
          </cell>
          <cell r="DR792">
            <v>0</v>
          </cell>
          <cell r="DS792">
            <v>0</v>
          </cell>
          <cell r="DT792">
            <v>0</v>
          </cell>
          <cell r="DU792">
            <v>0</v>
          </cell>
          <cell r="DV792">
            <v>0</v>
          </cell>
          <cell r="DW792">
            <v>0</v>
          </cell>
          <cell r="DX792">
            <v>0</v>
          </cell>
          <cell r="DY792">
            <v>0</v>
          </cell>
          <cell r="DZ792">
            <v>0</v>
          </cell>
          <cell r="EA792">
            <v>0</v>
          </cell>
          <cell r="EB792">
            <v>0</v>
          </cell>
          <cell r="EC792">
            <v>0</v>
          </cell>
          <cell r="ED792">
            <v>0</v>
          </cell>
          <cell r="EE792">
            <v>0</v>
          </cell>
        </row>
        <row r="795">
          <cell r="F795">
            <v>0</v>
          </cell>
          <cell r="G795">
            <v>0</v>
          </cell>
          <cell r="H795">
            <v>0</v>
          </cell>
          <cell r="I795">
            <v>0</v>
          </cell>
          <cell r="J795">
            <v>0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  <cell r="O795">
            <v>0</v>
          </cell>
          <cell r="P795">
            <v>0</v>
          </cell>
          <cell r="Q795">
            <v>0</v>
          </cell>
          <cell r="R795">
            <v>0</v>
          </cell>
          <cell r="S795">
            <v>0</v>
          </cell>
          <cell r="T795">
            <v>0</v>
          </cell>
          <cell r="U795">
            <v>0</v>
          </cell>
          <cell r="V795">
            <v>0</v>
          </cell>
          <cell r="W795">
            <v>0</v>
          </cell>
          <cell r="X795">
            <v>0</v>
          </cell>
          <cell r="Y795">
            <v>0</v>
          </cell>
          <cell r="Z795">
            <v>0</v>
          </cell>
          <cell r="AA795">
            <v>0</v>
          </cell>
          <cell r="AB795">
            <v>0</v>
          </cell>
          <cell r="AC795">
            <v>0</v>
          </cell>
          <cell r="AD795">
            <v>0</v>
          </cell>
          <cell r="AE795">
            <v>0</v>
          </cell>
          <cell r="AF795">
            <v>0</v>
          </cell>
          <cell r="AG795">
            <v>0</v>
          </cell>
          <cell r="AH795">
            <v>0</v>
          </cell>
          <cell r="AI795">
            <v>0</v>
          </cell>
          <cell r="AJ795">
            <v>0</v>
          </cell>
          <cell r="AK795">
            <v>0</v>
          </cell>
          <cell r="AL795">
            <v>0</v>
          </cell>
          <cell r="AM795">
            <v>0</v>
          </cell>
          <cell r="AN795">
            <v>0</v>
          </cell>
          <cell r="AO795">
            <v>0</v>
          </cell>
          <cell r="AP795">
            <v>0</v>
          </cell>
          <cell r="AQ795">
            <v>0</v>
          </cell>
          <cell r="AR795">
            <v>0</v>
          </cell>
          <cell r="AS795">
            <v>0</v>
          </cell>
          <cell r="AT795">
            <v>0</v>
          </cell>
          <cell r="AU795">
            <v>0</v>
          </cell>
          <cell r="AV795">
            <v>0</v>
          </cell>
          <cell r="AW795">
            <v>0</v>
          </cell>
          <cell r="AX795">
            <v>0</v>
          </cell>
          <cell r="AY795">
            <v>0</v>
          </cell>
          <cell r="AZ795">
            <v>0</v>
          </cell>
          <cell r="BA795">
            <v>0</v>
          </cell>
          <cell r="BB795">
            <v>0</v>
          </cell>
          <cell r="BC795">
            <v>0</v>
          </cell>
          <cell r="BD795">
            <v>0</v>
          </cell>
          <cell r="BE795">
            <v>0</v>
          </cell>
          <cell r="BF795">
            <v>0</v>
          </cell>
          <cell r="BG795">
            <v>0</v>
          </cell>
          <cell r="BH795">
            <v>0</v>
          </cell>
          <cell r="BI795">
            <v>0</v>
          </cell>
          <cell r="BJ795">
            <v>0</v>
          </cell>
          <cell r="BK795">
            <v>0</v>
          </cell>
          <cell r="BL795">
            <v>0</v>
          </cell>
          <cell r="BM795">
            <v>0</v>
          </cell>
          <cell r="BN795">
            <v>0</v>
          </cell>
          <cell r="BO795">
            <v>0</v>
          </cell>
          <cell r="BP795">
            <v>0</v>
          </cell>
          <cell r="BQ795">
            <v>0</v>
          </cell>
          <cell r="BR795">
            <v>0</v>
          </cell>
          <cell r="BS795">
            <v>0</v>
          </cell>
          <cell r="BT795">
            <v>0</v>
          </cell>
          <cell r="BU795">
            <v>0</v>
          </cell>
          <cell r="BV795">
            <v>0</v>
          </cell>
          <cell r="BW795">
            <v>0</v>
          </cell>
          <cell r="BX795">
            <v>0</v>
          </cell>
          <cell r="BY795">
            <v>0</v>
          </cell>
          <cell r="BZ795">
            <v>0</v>
          </cell>
          <cell r="CA795">
            <v>0</v>
          </cell>
          <cell r="CB795">
            <v>0</v>
          </cell>
          <cell r="CC795">
            <v>0</v>
          </cell>
          <cell r="CD795">
            <v>0</v>
          </cell>
          <cell r="CE795">
            <v>0</v>
          </cell>
          <cell r="CF795">
            <v>0</v>
          </cell>
          <cell r="CG795">
            <v>0</v>
          </cell>
          <cell r="CH795">
            <v>0</v>
          </cell>
          <cell r="CI795">
            <v>0</v>
          </cell>
          <cell r="CJ795">
            <v>0</v>
          </cell>
          <cell r="CK795">
            <v>0</v>
          </cell>
          <cell r="CL795">
            <v>0</v>
          </cell>
          <cell r="CM795">
            <v>0</v>
          </cell>
          <cell r="CN795">
            <v>0</v>
          </cell>
          <cell r="CO795">
            <v>0</v>
          </cell>
          <cell r="CP795">
            <v>0</v>
          </cell>
          <cell r="CQ795">
            <v>0</v>
          </cell>
          <cell r="CR795">
            <v>0</v>
          </cell>
          <cell r="CS795">
            <v>0</v>
          </cell>
          <cell r="CT795">
            <v>0</v>
          </cell>
          <cell r="CU795">
            <v>0</v>
          </cell>
          <cell r="CV795">
            <v>0</v>
          </cell>
          <cell r="CW795">
            <v>0</v>
          </cell>
          <cell r="CX795">
            <v>0</v>
          </cell>
          <cell r="CY795">
            <v>0</v>
          </cell>
          <cell r="CZ795">
            <v>0</v>
          </cell>
          <cell r="DA795">
            <v>0</v>
          </cell>
          <cell r="DB795">
            <v>0</v>
          </cell>
          <cell r="DC795">
            <v>0</v>
          </cell>
          <cell r="DD795">
            <v>0</v>
          </cell>
          <cell r="DE795">
            <v>0</v>
          </cell>
          <cell r="DF795">
            <v>0</v>
          </cell>
          <cell r="DG795">
            <v>0</v>
          </cell>
          <cell r="DH795">
            <v>0</v>
          </cell>
          <cell r="DI795">
            <v>0</v>
          </cell>
          <cell r="DJ795">
            <v>0</v>
          </cell>
          <cell r="DK795">
            <v>0</v>
          </cell>
          <cell r="DL795">
            <v>0</v>
          </cell>
          <cell r="DM795">
            <v>0</v>
          </cell>
          <cell r="DN795">
            <v>0</v>
          </cell>
          <cell r="DO795">
            <v>0</v>
          </cell>
          <cell r="DP795">
            <v>0</v>
          </cell>
          <cell r="DQ795">
            <v>0</v>
          </cell>
          <cell r="DR795">
            <v>0</v>
          </cell>
          <cell r="DS795">
            <v>0</v>
          </cell>
          <cell r="DT795">
            <v>0</v>
          </cell>
          <cell r="DU795">
            <v>0</v>
          </cell>
          <cell r="DV795">
            <v>0</v>
          </cell>
          <cell r="DW795">
            <v>0</v>
          </cell>
          <cell r="DX795">
            <v>0</v>
          </cell>
          <cell r="DY795">
            <v>0</v>
          </cell>
          <cell r="DZ795">
            <v>0</v>
          </cell>
          <cell r="EA795">
            <v>0</v>
          </cell>
          <cell r="EB795">
            <v>0</v>
          </cell>
          <cell r="EC795">
            <v>0</v>
          </cell>
          <cell r="ED795">
            <v>0</v>
          </cell>
        </row>
        <row r="796">
          <cell r="F796">
            <v>0</v>
          </cell>
          <cell r="G796">
            <v>0</v>
          </cell>
          <cell r="H796">
            <v>0</v>
          </cell>
          <cell r="I796">
            <v>0</v>
          </cell>
          <cell r="J796">
            <v>0</v>
          </cell>
          <cell r="K796">
            <v>0</v>
          </cell>
          <cell r="L796">
            <v>0</v>
          </cell>
          <cell r="M796">
            <v>0</v>
          </cell>
          <cell r="N796">
            <v>0</v>
          </cell>
          <cell r="O796">
            <v>0</v>
          </cell>
          <cell r="P796">
            <v>0</v>
          </cell>
          <cell r="Q796">
            <v>0</v>
          </cell>
          <cell r="R796">
            <v>0</v>
          </cell>
          <cell r="S796">
            <v>0</v>
          </cell>
          <cell r="T796">
            <v>0</v>
          </cell>
          <cell r="U796">
            <v>0</v>
          </cell>
          <cell r="V796">
            <v>0</v>
          </cell>
          <cell r="W796">
            <v>0</v>
          </cell>
          <cell r="X796">
            <v>0</v>
          </cell>
          <cell r="Y796">
            <v>0</v>
          </cell>
          <cell r="Z796">
            <v>0</v>
          </cell>
          <cell r="AA796">
            <v>0</v>
          </cell>
          <cell r="AB796">
            <v>0</v>
          </cell>
          <cell r="AC796">
            <v>0</v>
          </cell>
          <cell r="AD796">
            <v>0</v>
          </cell>
          <cell r="AE796">
            <v>0</v>
          </cell>
          <cell r="AF796">
            <v>0</v>
          </cell>
          <cell r="AG796">
            <v>0</v>
          </cell>
          <cell r="AH796">
            <v>0</v>
          </cell>
          <cell r="AI796">
            <v>0</v>
          </cell>
          <cell r="AJ796">
            <v>0</v>
          </cell>
          <cell r="AK796">
            <v>0</v>
          </cell>
          <cell r="AL796">
            <v>0</v>
          </cell>
          <cell r="AM796">
            <v>0</v>
          </cell>
          <cell r="AN796">
            <v>0</v>
          </cell>
          <cell r="AO796">
            <v>0</v>
          </cell>
          <cell r="AP796">
            <v>0</v>
          </cell>
          <cell r="AQ796">
            <v>0</v>
          </cell>
          <cell r="AR796">
            <v>0</v>
          </cell>
          <cell r="AS796">
            <v>0</v>
          </cell>
          <cell r="AT796">
            <v>0</v>
          </cell>
          <cell r="AU796">
            <v>0</v>
          </cell>
          <cell r="AV796">
            <v>0</v>
          </cell>
          <cell r="AW796">
            <v>0</v>
          </cell>
          <cell r="AX796">
            <v>0</v>
          </cell>
          <cell r="AY796">
            <v>0</v>
          </cell>
          <cell r="AZ796">
            <v>0</v>
          </cell>
          <cell r="BA796">
            <v>0</v>
          </cell>
          <cell r="BB796">
            <v>0</v>
          </cell>
          <cell r="BC796">
            <v>0</v>
          </cell>
          <cell r="BD796">
            <v>0</v>
          </cell>
          <cell r="BE796">
            <v>0</v>
          </cell>
          <cell r="BF796">
            <v>0</v>
          </cell>
          <cell r="BG796">
            <v>0</v>
          </cell>
          <cell r="BH796">
            <v>0</v>
          </cell>
          <cell r="BI796">
            <v>0</v>
          </cell>
          <cell r="BJ796">
            <v>0</v>
          </cell>
          <cell r="BK796">
            <v>0</v>
          </cell>
          <cell r="BL796">
            <v>0</v>
          </cell>
          <cell r="BM796">
            <v>0</v>
          </cell>
          <cell r="BN796">
            <v>0</v>
          </cell>
          <cell r="BO796">
            <v>0</v>
          </cell>
          <cell r="BP796">
            <v>0</v>
          </cell>
          <cell r="BQ796">
            <v>0</v>
          </cell>
          <cell r="BR796">
            <v>0</v>
          </cell>
          <cell r="BS796">
            <v>0</v>
          </cell>
          <cell r="BT796">
            <v>0</v>
          </cell>
          <cell r="BU796">
            <v>0</v>
          </cell>
          <cell r="BV796">
            <v>0</v>
          </cell>
          <cell r="BW796">
            <v>0</v>
          </cell>
          <cell r="BX796">
            <v>0</v>
          </cell>
          <cell r="BY796">
            <v>0</v>
          </cell>
          <cell r="BZ796">
            <v>0</v>
          </cell>
          <cell r="CA796">
            <v>0</v>
          </cell>
          <cell r="CB796">
            <v>0</v>
          </cell>
          <cell r="CC796">
            <v>0</v>
          </cell>
          <cell r="CD796">
            <v>0</v>
          </cell>
          <cell r="CE796">
            <v>0</v>
          </cell>
          <cell r="CF796">
            <v>0</v>
          </cell>
          <cell r="CG796">
            <v>0</v>
          </cell>
          <cell r="CH796">
            <v>0</v>
          </cell>
          <cell r="CI796">
            <v>0</v>
          </cell>
          <cell r="CJ796">
            <v>0</v>
          </cell>
          <cell r="CK796">
            <v>0</v>
          </cell>
          <cell r="CL796">
            <v>0</v>
          </cell>
          <cell r="CM796">
            <v>0</v>
          </cell>
          <cell r="CN796">
            <v>0</v>
          </cell>
          <cell r="CO796">
            <v>0</v>
          </cell>
          <cell r="CP796">
            <v>0</v>
          </cell>
          <cell r="CQ796">
            <v>0</v>
          </cell>
          <cell r="CR796">
            <v>0</v>
          </cell>
          <cell r="CS796">
            <v>0</v>
          </cell>
          <cell r="CT796">
            <v>0</v>
          </cell>
          <cell r="CU796">
            <v>0</v>
          </cell>
          <cell r="CV796">
            <v>0</v>
          </cell>
          <cell r="CW796">
            <v>0</v>
          </cell>
          <cell r="CX796">
            <v>0</v>
          </cell>
          <cell r="CY796">
            <v>0</v>
          </cell>
          <cell r="CZ796">
            <v>0</v>
          </cell>
          <cell r="DA796">
            <v>0</v>
          </cell>
          <cell r="DB796">
            <v>0</v>
          </cell>
          <cell r="DC796">
            <v>0</v>
          </cell>
          <cell r="DD796">
            <v>0</v>
          </cell>
          <cell r="DE796">
            <v>0</v>
          </cell>
          <cell r="DF796">
            <v>0</v>
          </cell>
          <cell r="DG796">
            <v>0</v>
          </cell>
          <cell r="DH796">
            <v>0</v>
          </cell>
          <cell r="DI796">
            <v>0</v>
          </cell>
          <cell r="DJ796">
            <v>0</v>
          </cell>
          <cell r="DK796">
            <v>0</v>
          </cell>
          <cell r="DL796">
            <v>0</v>
          </cell>
          <cell r="DM796">
            <v>0</v>
          </cell>
          <cell r="DN796">
            <v>0</v>
          </cell>
          <cell r="DO796">
            <v>0</v>
          </cell>
          <cell r="DP796">
            <v>0</v>
          </cell>
          <cell r="DQ796">
            <v>0</v>
          </cell>
          <cell r="DR796">
            <v>0</v>
          </cell>
          <cell r="DS796">
            <v>0</v>
          </cell>
          <cell r="DT796">
            <v>0</v>
          </cell>
          <cell r="DU796">
            <v>0</v>
          </cell>
          <cell r="DV796">
            <v>0</v>
          </cell>
          <cell r="DW796">
            <v>0</v>
          </cell>
          <cell r="DX796">
            <v>0</v>
          </cell>
          <cell r="DY796">
            <v>0</v>
          </cell>
          <cell r="DZ796">
            <v>0</v>
          </cell>
          <cell r="EA796">
            <v>0</v>
          </cell>
          <cell r="EB796">
            <v>0</v>
          </cell>
          <cell r="EC796">
            <v>0</v>
          </cell>
          <cell r="ED796">
            <v>0</v>
          </cell>
        </row>
        <row r="797">
          <cell r="F797">
            <v>0</v>
          </cell>
          <cell r="G797">
            <v>0</v>
          </cell>
          <cell r="H797">
            <v>0</v>
          </cell>
          <cell r="I797">
            <v>0</v>
          </cell>
          <cell r="J797">
            <v>0</v>
          </cell>
          <cell r="K797">
            <v>0</v>
          </cell>
          <cell r="L797">
            <v>0</v>
          </cell>
          <cell r="M797">
            <v>0</v>
          </cell>
          <cell r="N797">
            <v>0</v>
          </cell>
          <cell r="O797">
            <v>0</v>
          </cell>
          <cell r="P797">
            <v>0</v>
          </cell>
          <cell r="Q797">
            <v>0</v>
          </cell>
          <cell r="R797">
            <v>0</v>
          </cell>
          <cell r="S797">
            <v>0</v>
          </cell>
          <cell r="T797">
            <v>0</v>
          </cell>
          <cell r="U797">
            <v>0</v>
          </cell>
          <cell r="V797">
            <v>0</v>
          </cell>
          <cell r="W797">
            <v>0</v>
          </cell>
          <cell r="X797">
            <v>0</v>
          </cell>
          <cell r="Y797">
            <v>0</v>
          </cell>
          <cell r="Z797">
            <v>0</v>
          </cell>
          <cell r="AA797">
            <v>0</v>
          </cell>
          <cell r="AB797">
            <v>0</v>
          </cell>
          <cell r="AC797">
            <v>0</v>
          </cell>
          <cell r="AD797">
            <v>0</v>
          </cell>
          <cell r="AE797">
            <v>0</v>
          </cell>
          <cell r="AF797">
            <v>0</v>
          </cell>
          <cell r="AG797">
            <v>0</v>
          </cell>
          <cell r="AH797">
            <v>0</v>
          </cell>
          <cell r="AI797">
            <v>0</v>
          </cell>
          <cell r="AJ797">
            <v>0</v>
          </cell>
          <cell r="AK797">
            <v>0</v>
          </cell>
          <cell r="AL797">
            <v>0</v>
          </cell>
          <cell r="AM797">
            <v>0</v>
          </cell>
          <cell r="AN797">
            <v>0</v>
          </cell>
          <cell r="AO797">
            <v>0</v>
          </cell>
          <cell r="AP797">
            <v>0</v>
          </cell>
          <cell r="AQ797">
            <v>0</v>
          </cell>
          <cell r="AR797">
            <v>0</v>
          </cell>
          <cell r="AS797">
            <v>0</v>
          </cell>
          <cell r="AT797">
            <v>0</v>
          </cell>
          <cell r="AU797">
            <v>0</v>
          </cell>
          <cell r="AV797">
            <v>0</v>
          </cell>
          <cell r="AW797">
            <v>0</v>
          </cell>
          <cell r="AX797">
            <v>0</v>
          </cell>
          <cell r="AY797">
            <v>0</v>
          </cell>
          <cell r="AZ797">
            <v>0</v>
          </cell>
          <cell r="BA797">
            <v>0</v>
          </cell>
          <cell r="BB797">
            <v>0</v>
          </cell>
          <cell r="BC797">
            <v>0</v>
          </cell>
          <cell r="BD797">
            <v>0</v>
          </cell>
          <cell r="BE797">
            <v>0</v>
          </cell>
          <cell r="BF797">
            <v>0</v>
          </cell>
          <cell r="BG797">
            <v>0</v>
          </cell>
          <cell r="BH797">
            <v>0</v>
          </cell>
          <cell r="BI797">
            <v>0</v>
          </cell>
          <cell r="BJ797">
            <v>0</v>
          </cell>
          <cell r="BK797">
            <v>0</v>
          </cell>
          <cell r="BL797">
            <v>0</v>
          </cell>
          <cell r="BM797">
            <v>0</v>
          </cell>
          <cell r="BN797">
            <v>0</v>
          </cell>
          <cell r="BO797">
            <v>0</v>
          </cell>
          <cell r="BP797">
            <v>0</v>
          </cell>
          <cell r="BQ797">
            <v>0</v>
          </cell>
          <cell r="BR797">
            <v>0</v>
          </cell>
          <cell r="BS797">
            <v>0</v>
          </cell>
          <cell r="BT797">
            <v>0</v>
          </cell>
          <cell r="BU797">
            <v>0</v>
          </cell>
          <cell r="BV797">
            <v>0</v>
          </cell>
          <cell r="BW797">
            <v>0</v>
          </cell>
          <cell r="BX797">
            <v>0</v>
          </cell>
          <cell r="BY797">
            <v>0</v>
          </cell>
          <cell r="BZ797">
            <v>0</v>
          </cell>
          <cell r="CA797">
            <v>0</v>
          </cell>
          <cell r="CB797">
            <v>0</v>
          </cell>
          <cell r="CC797">
            <v>0</v>
          </cell>
          <cell r="CD797">
            <v>0</v>
          </cell>
          <cell r="CE797">
            <v>0</v>
          </cell>
          <cell r="CF797">
            <v>0</v>
          </cell>
          <cell r="CG797">
            <v>0</v>
          </cell>
          <cell r="CH797">
            <v>0</v>
          </cell>
          <cell r="CI797">
            <v>0</v>
          </cell>
          <cell r="CJ797">
            <v>0</v>
          </cell>
          <cell r="CK797">
            <v>0</v>
          </cell>
          <cell r="CL797">
            <v>0</v>
          </cell>
          <cell r="CM797">
            <v>0</v>
          </cell>
          <cell r="CN797">
            <v>0</v>
          </cell>
          <cell r="CO797">
            <v>0</v>
          </cell>
          <cell r="CP797">
            <v>0</v>
          </cell>
          <cell r="CQ797">
            <v>0</v>
          </cell>
          <cell r="CR797">
            <v>0</v>
          </cell>
          <cell r="CS797">
            <v>0</v>
          </cell>
          <cell r="CT797">
            <v>0</v>
          </cell>
          <cell r="CU797">
            <v>0</v>
          </cell>
          <cell r="CV797">
            <v>0</v>
          </cell>
          <cell r="CW797">
            <v>0</v>
          </cell>
          <cell r="CX797">
            <v>0</v>
          </cell>
          <cell r="CY797">
            <v>0</v>
          </cell>
          <cell r="CZ797">
            <v>0</v>
          </cell>
          <cell r="DA797">
            <v>0</v>
          </cell>
          <cell r="DB797">
            <v>0</v>
          </cell>
          <cell r="DC797">
            <v>0</v>
          </cell>
          <cell r="DD797">
            <v>0</v>
          </cell>
          <cell r="DE797">
            <v>0</v>
          </cell>
          <cell r="DF797">
            <v>0</v>
          </cell>
          <cell r="DG797">
            <v>0</v>
          </cell>
          <cell r="DH797">
            <v>0</v>
          </cell>
          <cell r="DI797">
            <v>0</v>
          </cell>
          <cell r="DJ797">
            <v>0</v>
          </cell>
          <cell r="DK797">
            <v>0</v>
          </cell>
          <cell r="DL797">
            <v>0</v>
          </cell>
          <cell r="DM797">
            <v>0</v>
          </cell>
          <cell r="DN797">
            <v>0</v>
          </cell>
          <cell r="DO797">
            <v>0</v>
          </cell>
          <cell r="DP797">
            <v>0</v>
          </cell>
          <cell r="DQ797">
            <v>0</v>
          </cell>
          <cell r="DR797">
            <v>0</v>
          </cell>
          <cell r="DS797">
            <v>0</v>
          </cell>
          <cell r="DT797">
            <v>0</v>
          </cell>
          <cell r="DU797">
            <v>0</v>
          </cell>
          <cell r="DV797">
            <v>0</v>
          </cell>
          <cell r="DW797">
            <v>0</v>
          </cell>
          <cell r="DX797">
            <v>0</v>
          </cell>
          <cell r="DY797">
            <v>0</v>
          </cell>
          <cell r="DZ797">
            <v>0</v>
          </cell>
          <cell r="EA797">
            <v>0</v>
          </cell>
          <cell r="EB797">
            <v>0</v>
          </cell>
          <cell r="EC797">
            <v>0</v>
          </cell>
          <cell r="ED797">
            <v>0</v>
          </cell>
        </row>
        <row r="798">
          <cell r="F798">
            <v>0</v>
          </cell>
          <cell r="G798">
            <v>0</v>
          </cell>
          <cell r="H798">
            <v>0</v>
          </cell>
          <cell r="I798">
            <v>0</v>
          </cell>
          <cell r="J798">
            <v>0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>
            <v>0</v>
          </cell>
          <cell r="P798">
            <v>0</v>
          </cell>
          <cell r="Q798">
            <v>0</v>
          </cell>
          <cell r="R798">
            <v>0</v>
          </cell>
          <cell r="S798">
            <v>0</v>
          </cell>
          <cell r="T798">
            <v>0</v>
          </cell>
          <cell r="U798">
            <v>0</v>
          </cell>
          <cell r="V798">
            <v>0</v>
          </cell>
          <cell r="W798">
            <v>0</v>
          </cell>
          <cell r="X798">
            <v>0</v>
          </cell>
          <cell r="Y798">
            <v>0</v>
          </cell>
          <cell r="Z798">
            <v>0</v>
          </cell>
          <cell r="AA798">
            <v>0</v>
          </cell>
          <cell r="AB798">
            <v>0</v>
          </cell>
          <cell r="AC798">
            <v>0</v>
          </cell>
          <cell r="AD798">
            <v>0</v>
          </cell>
          <cell r="AE798">
            <v>0</v>
          </cell>
          <cell r="AF798">
            <v>0</v>
          </cell>
          <cell r="AG798">
            <v>0</v>
          </cell>
          <cell r="AH798">
            <v>0</v>
          </cell>
          <cell r="AI798">
            <v>0</v>
          </cell>
          <cell r="AJ798">
            <v>0</v>
          </cell>
          <cell r="AK798">
            <v>0</v>
          </cell>
          <cell r="AL798">
            <v>0</v>
          </cell>
          <cell r="AM798">
            <v>0</v>
          </cell>
          <cell r="AN798">
            <v>0</v>
          </cell>
          <cell r="AO798">
            <v>0</v>
          </cell>
          <cell r="AP798">
            <v>0</v>
          </cell>
          <cell r="AQ798">
            <v>0</v>
          </cell>
          <cell r="AR798">
            <v>0</v>
          </cell>
          <cell r="AS798">
            <v>0</v>
          </cell>
          <cell r="AT798">
            <v>0</v>
          </cell>
          <cell r="AU798">
            <v>0</v>
          </cell>
          <cell r="AV798">
            <v>0</v>
          </cell>
          <cell r="AW798">
            <v>0</v>
          </cell>
          <cell r="AX798">
            <v>0</v>
          </cell>
          <cell r="AY798">
            <v>0</v>
          </cell>
          <cell r="AZ798">
            <v>0</v>
          </cell>
          <cell r="BA798">
            <v>0</v>
          </cell>
          <cell r="BB798">
            <v>0</v>
          </cell>
          <cell r="BC798">
            <v>0</v>
          </cell>
          <cell r="BD798">
            <v>0</v>
          </cell>
          <cell r="BE798">
            <v>0</v>
          </cell>
          <cell r="BF798">
            <v>0</v>
          </cell>
          <cell r="BG798">
            <v>0</v>
          </cell>
          <cell r="BH798">
            <v>0</v>
          </cell>
          <cell r="BI798">
            <v>0</v>
          </cell>
          <cell r="BJ798">
            <v>0</v>
          </cell>
          <cell r="BK798">
            <v>0</v>
          </cell>
          <cell r="BL798">
            <v>0</v>
          </cell>
          <cell r="BM798">
            <v>0</v>
          </cell>
          <cell r="BN798">
            <v>0</v>
          </cell>
          <cell r="BO798">
            <v>0</v>
          </cell>
          <cell r="BP798">
            <v>0</v>
          </cell>
          <cell r="BQ798">
            <v>0</v>
          </cell>
          <cell r="BR798">
            <v>0</v>
          </cell>
          <cell r="BS798">
            <v>0</v>
          </cell>
          <cell r="BT798">
            <v>0</v>
          </cell>
          <cell r="BU798">
            <v>0</v>
          </cell>
          <cell r="BV798">
            <v>0</v>
          </cell>
          <cell r="BW798">
            <v>0</v>
          </cell>
          <cell r="BX798">
            <v>0</v>
          </cell>
          <cell r="BY798">
            <v>0</v>
          </cell>
          <cell r="BZ798">
            <v>0</v>
          </cell>
          <cell r="CA798">
            <v>0</v>
          </cell>
          <cell r="CB798">
            <v>0</v>
          </cell>
          <cell r="CC798">
            <v>0</v>
          </cell>
          <cell r="CD798">
            <v>0</v>
          </cell>
          <cell r="CE798">
            <v>0</v>
          </cell>
          <cell r="CF798">
            <v>0</v>
          </cell>
          <cell r="CG798">
            <v>0</v>
          </cell>
          <cell r="CH798">
            <v>0</v>
          </cell>
          <cell r="CI798">
            <v>0</v>
          </cell>
          <cell r="CJ798">
            <v>0</v>
          </cell>
          <cell r="CK798">
            <v>0</v>
          </cell>
          <cell r="CL798">
            <v>0</v>
          </cell>
          <cell r="CM798">
            <v>0</v>
          </cell>
          <cell r="CN798">
            <v>0</v>
          </cell>
          <cell r="CO798">
            <v>0</v>
          </cell>
          <cell r="CP798">
            <v>0</v>
          </cell>
          <cell r="CQ798">
            <v>0</v>
          </cell>
          <cell r="CR798">
            <v>0</v>
          </cell>
          <cell r="CS798">
            <v>0</v>
          </cell>
          <cell r="CT798">
            <v>0</v>
          </cell>
          <cell r="CU798">
            <v>0</v>
          </cell>
          <cell r="CV798">
            <v>0</v>
          </cell>
          <cell r="CW798">
            <v>0</v>
          </cell>
          <cell r="CX798">
            <v>0</v>
          </cell>
          <cell r="CY798">
            <v>0</v>
          </cell>
          <cell r="CZ798">
            <v>0</v>
          </cell>
          <cell r="DA798">
            <v>0</v>
          </cell>
          <cell r="DB798">
            <v>0</v>
          </cell>
          <cell r="DC798">
            <v>0</v>
          </cell>
          <cell r="DD798">
            <v>0</v>
          </cell>
          <cell r="DE798">
            <v>0</v>
          </cell>
          <cell r="DF798">
            <v>0</v>
          </cell>
          <cell r="DG798">
            <v>0</v>
          </cell>
          <cell r="DH798">
            <v>0</v>
          </cell>
          <cell r="DI798">
            <v>0</v>
          </cell>
          <cell r="DJ798">
            <v>0</v>
          </cell>
          <cell r="DK798">
            <v>0</v>
          </cell>
          <cell r="DL798">
            <v>0</v>
          </cell>
          <cell r="DM798">
            <v>0</v>
          </cell>
          <cell r="DN798">
            <v>0</v>
          </cell>
          <cell r="DO798">
            <v>0</v>
          </cell>
          <cell r="DP798">
            <v>0</v>
          </cell>
          <cell r="DQ798">
            <v>0</v>
          </cell>
          <cell r="DR798">
            <v>0</v>
          </cell>
          <cell r="DS798">
            <v>0</v>
          </cell>
          <cell r="DT798">
            <v>0</v>
          </cell>
          <cell r="DU798">
            <v>0</v>
          </cell>
          <cell r="DV798">
            <v>0</v>
          </cell>
          <cell r="DW798">
            <v>0</v>
          </cell>
          <cell r="DX798">
            <v>0</v>
          </cell>
          <cell r="DY798">
            <v>0</v>
          </cell>
          <cell r="DZ798">
            <v>0</v>
          </cell>
          <cell r="EA798">
            <v>0</v>
          </cell>
          <cell r="EB798">
            <v>0</v>
          </cell>
          <cell r="EC798">
            <v>0</v>
          </cell>
          <cell r="ED798">
            <v>0</v>
          </cell>
        </row>
        <row r="799">
          <cell r="F799">
            <v>0</v>
          </cell>
          <cell r="G799">
            <v>0</v>
          </cell>
          <cell r="H799">
            <v>0</v>
          </cell>
          <cell r="I799">
            <v>0</v>
          </cell>
          <cell r="J799">
            <v>0</v>
          </cell>
          <cell r="K799">
            <v>0</v>
          </cell>
          <cell r="L799">
            <v>0</v>
          </cell>
          <cell r="M799">
            <v>0</v>
          </cell>
          <cell r="N799">
            <v>0</v>
          </cell>
          <cell r="O799">
            <v>0</v>
          </cell>
          <cell r="P799">
            <v>0</v>
          </cell>
          <cell r="Q799">
            <v>0</v>
          </cell>
          <cell r="R799">
            <v>0</v>
          </cell>
          <cell r="S799">
            <v>0</v>
          </cell>
          <cell r="T799">
            <v>0</v>
          </cell>
          <cell r="U799">
            <v>0</v>
          </cell>
          <cell r="V799">
            <v>0</v>
          </cell>
          <cell r="W799">
            <v>0</v>
          </cell>
          <cell r="X799">
            <v>0</v>
          </cell>
          <cell r="Y799">
            <v>0</v>
          </cell>
          <cell r="Z799">
            <v>0</v>
          </cell>
          <cell r="AA799">
            <v>0</v>
          </cell>
          <cell r="AB799">
            <v>0</v>
          </cell>
          <cell r="AC799">
            <v>0</v>
          </cell>
          <cell r="AD799">
            <v>0</v>
          </cell>
          <cell r="AE799">
            <v>0</v>
          </cell>
          <cell r="AF799">
            <v>0</v>
          </cell>
          <cell r="AG799">
            <v>0</v>
          </cell>
          <cell r="AH799">
            <v>0</v>
          </cell>
          <cell r="AI799">
            <v>0</v>
          </cell>
          <cell r="AJ799">
            <v>0</v>
          </cell>
          <cell r="AK799">
            <v>0</v>
          </cell>
          <cell r="AL799">
            <v>0</v>
          </cell>
          <cell r="AM799">
            <v>0</v>
          </cell>
          <cell r="AN799">
            <v>0</v>
          </cell>
          <cell r="AO799">
            <v>0</v>
          </cell>
          <cell r="AP799">
            <v>0</v>
          </cell>
          <cell r="AQ799">
            <v>0</v>
          </cell>
          <cell r="AR799">
            <v>0</v>
          </cell>
          <cell r="AS799">
            <v>0</v>
          </cell>
          <cell r="AT799">
            <v>0</v>
          </cell>
          <cell r="AU799">
            <v>0</v>
          </cell>
          <cell r="AV799">
            <v>0</v>
          </cell>
          <cell r="AW799">
            <v>0</v>
          </cell>
          <cell r="AX799">
            <v>0</v>
          </cell>
          <cell r="AY799">
            <v>0</v>
          </cell>
          <cell r="AZ799">
            <v>0</v>
          </cell>
          <cell r="BA799">
            <v>0</v>
          </cell>
          <cell r="BB799">
            <v>0</v>
          </cell>
          <cell r="BC799">
            <v>0</v>
          </cell>
          <cell r="BD799">
            <v>0</v>
          </cell>
          <cell r="BE799">
            <v>0</v>
          </cell>
          <cell r="BF799">
            <v>0</v>
          </cell>
          <cell r="BG799">
            <v>0</v>
          </cell>
          <cell r="BH799">
            <v>0</v>
          </cell>
          <cell r="BI799">
            <v>0</v>
          </cell>
          <cell r="BJ799">
            <v>0</v>
          </cell>
          <cell r="BK799">
            <v>0</v>
          </cell>
          <cell r="BL799">
            <v>0</v>
          </cell>
          <cell r="BM799">
            <v>0</v>
          </cell>
          <cell r="BN799">
            <v>0</v>
          </cell>
          <cell r="BO799">
            <v>0</v>
          </cell>
          <cell r="BP799">
            <v>0</v>
          </cell>
          <cell r="BQ799">
            <v>0</v>
          </cell>
          <cell r="BR799">
            <v>0</v>
          </cell>
          <cell r="BS799">
            <v>0</v>
          </cell>
          <cell r="BT799">
            <v>0</v>
          </cell>
          <cell r="BU799">
            <v>0</v>
          </cell>
          <cell r="BV799">
            <v>0</v>
          </cell>
          <cell r="BW799">
            <v>0</v>
          </cell>
          <cell r="BX799">
            <v>0</v>
          </cell>
          <cell r="BY799">
            <v>0</v>
          </cell>
          <cell r="BZ799">
            <v>0</v>
          </cell>
          <cell r="CA799">
            <v>0</v>
          </cell>
          <cell r="CB799">
            <v>0</v>
          </cell>
          <cell r="CC799">
            <v>0</v>
          </cell>
          <cell r="CD799">
            <v>0</v>
          </cell>
          <cell r="CE799">
            <v>0</v>
          </cell>
          <cell r="CF799">
            <v>0</v>
          </cell>
          <cell r="CG799">
            <v>0</v>
          </cell>
          <cell r="CH799">
            <v>0</v>
          </cell>
          <cell r="CI799">
            <v>0</v>
          </cell>
          <cell r="CJ799">
            <v>0</v>
          </cell>
          <cell r="CK799">
            <v>0</v>
          </cell>
          <cell r="CL799">
            <v>0</v>
          </cell>
          <cell r="CM799">
            <v>0</v>
          </cell>
          <cell r="CN799">
            <v>0</v>
          </cell>
          <cell r="CO799">
            <v>0</v>
          </cell>
          <cell r="CP799">
            <v>0</v>
          </cell>
          <cell r="CQ799">
            <v>0</v>
          </cell>
          <cell r="CR799">
            <v>0</v>
          </cell>
          <cell r="CS799">
            <v>0</v>
          </cell>
          <cell r="CT799">
            <v>0</v>
          </cell>
          <cell r="CU799">
            <v>0</v>
          </cell>
          <cell r="CV799">
            <v>0</v>
          </cell>
          <cell r="CW799">
            <v>0</v>
          </cell>
          <cell r="CX799">
            <v>0</v>
          </cell>
          <cell r="CY799">
            <v>0</v>
          </cell>
          <cell r="CZ799">
            <v>0</v>
          </cell>
          <cell r="DA799">
            <v>0</v>
          </cell>
          <cell r="DB799">
            <v>0</v>
          </cell>
          <cell r="DC799">
            <v>0</v>
          </cell>
          <cell r="DD799">
            <v>0</v>
          </cell>
          <cell r="DE799">
            <v>0</v>
          </cell>
          <cell r="DF799">
            <v>0</v>
          </cell>
          <cell r="DG799">
            <v>0</v>
          </cell>
          <cell r="DH799">
            <v>0</v>
          </cell>
          <cell r="DI799">
            <v>0</v>
          </cell>
          <cell r="DJ799">
            <v>0</v>
          </cell>
          <cell r="DK799">
            <v>0</v>
          </cell>
          <cell r="DL799">
            <v>0</v>
          </cell>
          <cell r="DM799">
            <v>0</v>
          </cell>
          <cell r="DN799">
            <v>0</v>
          </cell>
          <cell r="DO799">
            <v>0</v>
          </cell>
          <cell r="DP799">
            <v>0</v>
          </cell>
          <cell r="DQ799">
            <v>0</v>
          </cell>
          <cell r="DR799">
            <v>0</v>
          </cell>
          <cell r="DS799">
            <v>0</v>
          </cell>
          <cell r="DT799">
            <v>0</v>
          </cell>
          <cell r="DU799">
            <v>0</v>
          </cell>
          <cell r="DV799">
            <v>0</v>
          </cell>
          <cell r="DW799">
            <v>0</v>
          </cell>
          <cell r="DX799">
            <v>0</v>
          </cell>
          <cell r="DY799">
            <v>0</v>
          </cell>
          <cell r="DZ799">
            <v>0</v>
          </cell>
          <cell r="EA799">
            <v>0</v>
          </cell>
          <cell r="EB799">
            <v>0</v>
          </cell>
          <cell r="EC799">
            <v>0</v>
          </cell>
          <cell r="ED799">
            <v>0</v>
          </cell>
        </row>
        <row r="800">
          <cell r="F800">
            <v>0</v>
          </cell>
          <cell r="G800">
            <v>0</v>
          </cell>
          <cell r="H800">
            <v>0</v>
          </cell>
          <cell r="I800">
            <v>0</v>
          </cell>
          <cell r="J800">
            <v>0</v>
          </cell>
          <cell r="K800">
            <v>0</v>
          </cell>
          <cell r="L800">
            <v>0</v>
          </cell>
          <cell r="M800">
            <v>0</v>
          </cell>
          <cell r="N800">
            <v>0</v>
          </cell>
          <cell r="O800">
            <v>0</v>
          </cell>
          <cell r="P800">
            <v>0</v>
          </cell>
          <cell r="Q800">
            <v>0</v>
          </cell>
          <cell r="R800">
            <v>0</v>
          </cell>
          <cell r="S800">
            <v>0</v>
          </cell>
          <cell r="T800">
            <v>0</v>
          </cell>
          <cell r="U800">
            <v>0</v>
          </cell>
          <cell r="V800">
            <v>0</v>
          </cell>
          <cell r="W800">
            <v>0</v>
          </cell>
          <cell r="X800">
            <v>0</v>
          </cell>
          <cell r="Y800">
            <v>0</v>
          </cell>
          <cell r="Z800">
            <v>0</v>
          </cell>
          <cell r="AA800">
            <v>0</v>
          </cell>
          <cell r="AB800">
            <v>0</v>
          </cell>
          <cell r="AC800">
            <v>0</v>
          </cell>
          <cell r="AD800">
            <v>0</v>
          </cell>
          <cell r="AE800">
            <v>0</v>
          </cell>
          <cell r="AF800">
            <v>0</v>
          </cell>
          <cell r="AG800">
            <v>0</v>
          </cell>
          <cell r="AH800">
            <v>0</v>
          </cell>
          <cell r="AI800">
            <v>0</v>
          </cell>
          <cell r="AJ800">
            <v>0</v>
          </cell>
          <cell r="AK800">
            <v>0</v>
          </cell>
          <cell r="AL800">
            <v>0</v>
          </cell>
          <cell r="AM800">
            <v>0</v>
          </cell>
          <cell r="AN800">
            <v>0</v>
          </cell>
          <cell r="AO800">
            <v>0</v>
          </cell>
          <cell r="AP800">
            <v>0</v>
          </cell>
          <cell r="AQ800">
            <v>0</v>
          </cell>
          <cell r="AR800">
            <v>0</v>
          </cell>
          <cell r="AS800">
            <v>0</v>
          </cell>
          <cell r="AT800">
            <v>0</v>
          </cell>
          <cell r="AU800">
            <v>0</v>
          </cell>
          <cell r="AV800">
            <v>0</v>
          </cell>
          <cell r="AW800">
            <v>0</v>
          </cell>
          <cell r="AX800">
            <v>0</v>
          </cell>
          <cell r="AY800">
            <v>0</v>
          </cell>
          <cell r="AZ800">
            <v>0</v>
          </cell>
          <cell r="BA800">
            <v>0</v>
          </cell>
          <cell r="BB800">
            <v>0</v>
          </cell>
          <cell r="BC800">
            <v>0</v>
          </cell>
          <cell r="BD800">
            <v>0</v>
          </cell>
          <cell r="BE800">
            <v>0</v>
          </cell>
          <cell r="BF800">
            <v>0</v>
          </cell>
          <cell r="BG800">
            <v>0</v>
          </cell>
          <cell r="BH800">
            <v>0</v>
          </cell>
          <cell r="BI800">
            <v>0</v>
          </cell>
          <cell r="BJ800">
            <v>0</v>
          </cell>
          <cell r="BK800">
            <v>0</v>
          </cell>
          <cell r="BL800">
            <v>0</v>
          </cell>
          <cell r="BM800">
            <v>0</v>
          </cell>
          <cell r="BN800">
            <v>0</v>
          </cell>
          <cell r="BO800">
            <v>0</v>
          </cell>
          <cell r="BP800">
            <v>0</v>
          </cell>
          <cell r="BQ800">
            <v>0</v>
          </cell>
          <cell r="BR800">
            <v>0</v>
          </cell>
          <cell r="BS800">
            <v>0</v>
          </cell>
          <cell r="BT800">
            <v>0</v>
          </cell>
          <cell r="BU800">
            <v>0</v>
          </cell>
          <cell r="BV800">
            <v>0</v>
          </cell>
          <cell r="BW800">
            <v>0</v>
          </cell>
          <cell r="BX800">
            <v>0</v>
          </cell>
          <cell r="BY800">
            <v>0</v>
          </cell>
          <cell r="BZ800">
            <v>0</v>
          </cell>
          <cell r="CA800">
            <v>0</v>
          </cell>
          <cell r="CB800">
            <v>0</v>
          </cell>
          <cell r="CC800">
            <v>0</v>
          </cell>
          <cell r="CD800">
            <v>0</v>
          </cell>
          <cell r="CE800">
            <v>0</v>
          </cell>
          <cell r="CF800">
            <v>0</v>
          </cell>
          <cell r="CG800">
            <v>0</v>
          </cell>
          <cell r="CH800">
            <v>0</v>
          </cell>
          <cell r="CI800">
            <v>0</v>
          </cell>
          <cell r="CJ800">
            <v>0</v>
          </cell>
          <cell r="CK800">
            <v>0</v>
          </cell>
          <cell r="CL800">
            <v>0</v>
          </cell>
          <cell r="CM800">
            <v>0</v>
          </cell>
          <cell r="CN800">
            <v>0</v>
          </cell>
          <cell r="CO800">
            <v>0</v>
          </cell>
          <cell r="CP800">
            <v>0</v>
          </cell>
          <cell r="CQ800">
            <v>0</v>
          </cell>
          <cell r="CR800">
            <v>0</v>
          </cell>
          <cell r="CS800">
            <v>0</v>
          </cell>
          <cell r="CT800">
            <v>0</v>
          </cell>
          <cell r="CU800">
            <v>0</v>
          </cell>
          <cell r="CV800">
            <v>0</v>
          </cell>
          <cell r="CW800">
            <v>0</v>
          </cell>
          <cell r="CX800">
            <v>0</v>
          </cell>
          <cell r="CY800">
            <v>0</v>
          </cell>
          <cell r="CZ800">
            <v>0</v>
          </cell>
          <cell r="DA800">
            <v>0</v>
          </cell>
          <cell r="DB800">
            <v>0</v>
          </cell>
          <cell r="DC800">
            <v>0</v>
          </cell>
          <cell r="DD800">
            <v>0</v>
          </cell>
          <cell r="DE800">
            <v>0</v>
          </cell>
          <cell r="DF800">
            <v>0</v>
          </cell>
          <cell r="DG800">
            <v>0</v>
          </cell>
          <cell r="DH800">
            <v>0</v>
          </cell>
          <cell r="DI800">
            <v>0</v>
          </cell>
          <cell r="DJ800">
            <v>0</v>
          </cell>
          <cell r="DK800">
            <v>0</v>
          </cell>
          <cell r="DL800">
            <v>0</v>
          </cell>
          <cell r="DM800">
            <v>0</v>
          </cell>
          <cell r="DN800">
            <v>0</v>
          </cell>
          <cell r="DO800">
            <v>0</v>
          </cell>
          <cell r="DP800">
            <v>0</v>
          </cell>
          <cell r="DQ800">
            <v>0</v>
          </cell>
          <cell r="DR800">
            <v>0</v>
          </cell>
          <cell r="DS800">
            <v>0</v>
          </cell>
          <cell r="DT800">
            <v>0</v>
          </cell>
          <cell r="DU800">
            <v>0</v>
          </cell>
          <cell r="DV800">
            <v>0</v>
          </cell>
          <cell r="DW800">
            <v>0</v>
          </cell>
          <cell r="DX800">
            <v>0</v>
          </cell>
          <cell r="DY800">
            <v>0</v>
          </cell>
          <cell r="DZ800">
            <v>0</v>
          </cell>
          <cell r="EA800">
            <v>0</v>
          </cell>
          <cell r="EB800">
            <v>0</v>
          </cell>
          <cell r="EC800">
            <v>0</v>
          </cell>
          <cell r="ED800">
            <v>0</v>
          </cell>
        </row>
        <row r="801">
          <cell r="F801">
            <v>0</v>
          </cell>
          <cell r="G801">
            <v>0</v>
          </cell>
          <cell r="H801">
            <v>0</v>
          </cell>
          <cell r="I801">
            <v>0</v>
          </cell>
          <cell r="J801">
            <v>0</v>
          </cell>
          <cell r="K801">
            <v>0</v>
          </cell>
          <cell r="L801">
            <v>0</v>
          </cell>
          <cell r="M801">
            <v>0</v>
          </cell>
          <cell r="N801">
            <v>0</v>
          </cell>
          <cell r="O801">
            <v>0</v>
          </cell>
          <cell r="P801">
            <v>0</v>
          </cell>
          <cell r="Q801">
            <v>0</v>
          </cell>
          <cell r="R801">
            <v>0</v>
          </cell>
          <cell r="S801">
            <v>0</v>
          </cell>
          <cell r="T801">
            <v>0</v>
          </cell>
          <cell r="U801">
            <v>0</v>
          </cell>
          <cell r="V801">
            <v>0</v>
          </cell>
          <cell r="W801">
            <v>0</v>
          </cell>
          <cell r="X801">
            <v>0</v>
          </cell>
          <cell r="Y801">
            <v>0</v>
          </cell>
          <cell r="Z801">
            <v>0</v>
          </cell>
          <cell r="AA801">
            <v>0</v>
          </cell>
          <cell r="AB801">
            <v>0</v>
          </cell>
          <cell r="AC801">
            <v>0</v>
          </cell>
          <cell r="AD801">
            <v>0</v>
          </cell>
          <cell r="AE801">
            <v>0</v>
          </cell>
          <cell r="AF801">
            <v>0</v>
          </cell>
          <cell r="AG801">
            <v>0</v>
          </cell>
          <cell r="AH801">
            <v>0</v>
          </cell>
          <cell r="AI801">
            <v>0</v>
          </cell>
          <cell r="AJ801">
            <v>0</v>
          </cell>
          <cell r="AK801">
            <v>0</v>
          </cell>
          <cell r="AL801">
            <v>0</v>
          </cell>
          <cell r="AM801">
            <v>0</v>
          </cell>
          <cell r="AN801">
            <v>0</v>
          </cell>
          <cell r="AO801">
            <v>0</v>
          </cell>
          <cell r="AP801">
            <v>0</v>
          </cell>
          <cell r="AQ801">
            <v>0</v>
          </cell>
          <cell r="AR801">
            <v>0</v>
          </cell>
          <cell r="AS801">
            <v>0</v>
          </cell>
          <cell r="AT801">
            <v>0</v>
          </cell>
          <cell r="AU801">
            <v>0</v>
          </cell>
          <cell r="AV801">
            <v>0</v>
          </cell>
          <cell r="AW801">
            <v>0</v>
          </cell>
          <cell r="AX801">
            <v>0</v>
          </cell>
          <cell r="AY801">
            <v>0</v>
          </cell>
          <cell r="AZ801">
            <v>0</v>
          </cell>
          <cell r="BA801">
            <v>0</v>
          </cell>
          <cell r="BB801">
            <v>0</v>
          </cell>
          <cell r="BC801">
            <v>0</v>
          </cell>
          <cell r="BD801">
            <v>0</v>
          </cell>
          <cell r="BE801">
            <v>0</v>
          </cell>
          <cell r="BF801">
            <v>0</v>
          </cell>
          <cell r="BG801">
            <v>0</v>
          </cell>
          <cell r="BH801">
            <v>0</v>
          </cell>
          <cell r="BI801">
            <v>0</v>
          </cell>
          <cell r="BJ801">
            <v>0</v>
          </cell>
          <cell r="BK801">
            <v>0</v>
          </cell>
          <cell r="BL801">
            <v>0</v>
          </cell>
          <cell r="BM801">
            <v>0</v>
          </cell>
          <cell r="BN801">
            <v>0</v>
          </cell>
          <cell r="BO801">
            <v>0</v>
          </cell>
          <cell r="BP801">
            <v>0</v>
          </cell>
          <cell r="BQ801">
            <v>0</v>
          </cell>
          <cell r="BR801">
            <v>0</v>
          </cell>
          <cell r="BS801">
            <v>0</v>
          </cell>
          <cell r="BT801">
            <v>0</v>
          </cell>
          <cell r="BU801">
            <v>0</v>
          </cell>
          <cell r="BV801">
            <v>0</v>
          </cell>
          <cell r="BW801">
            <v>0</v>
          </cell>
          <cell r="BX801">
            <v>0</v>
          </cell>
          <cell r="BY801">
            <v>0</v>
          </cell>
          <cell r="BZ801">
            <v>0</v>
          </cell>
          <cell r="CA801">
            <v>0</v>
          </cell>
          <cell r="CB801">
            <v>0</v>
          </cell>
          <cell r="CC801">
            <v>0</v>
          </cell>
          <cell r="CD801">
            <v>0</v>
          </cell>
          <cell r="CE801">
            <v>0</v>
          </cell>
          <cell r="CF801">
            <v>0</v>
          </cell>
          <cell r="CG801">
            <v>0</v>
          </cell>
          <cell r="CH801">
            <v>0</v>
          </cell>
          <cell r="CI801">
            <v>0</v>
          </cell>
          <cell r="CJ801">
            <v>0</v>
          </cell>
          <cell r="CK801">
            <v>0</v>
          </cell>
          <cell r="CL801">
            <v>0</v>
          </cell>
          <cell r="CM801">
            <v>0</v>
          </cell>
          <cell r="CN801">
            <v>0</v>
          </cell>
          <cell r="CO801">
            <v>0</v>
          </cell>
          <cell r="CP801">
            <v>0</v>
          </cell>
          <cell r="CQ801">
            <v>0</v>
          </cell>
          <cell r="CR801">
            <v>0</v>
          </cell>
          <cell r="CS801">
            <v>0</v>
          </cell>
          <cell r="CT801">
            <v>0</v>
          </cell>
          <cell r="CU801">
            <v>0</v>
          </cell>
          <cell r="CV801">
            <v>0</v>
          </cell>
          <cell r="CW801">
            <v>0</v>
          </cell>
          <cell r="CX801">
            <v>0</v>
          </cell>
          <cell r="CY801">
            <v>0</v>
          </cell>
          <cell r="CZ801">
            <v>0</v>
          </cell>
          <cell r="DA801">
            <v>0</v>
          </cell>
          <cell r="DB801">
            <v>0</v>
          </cell>
          <cell r="DC801">
            <v>0</v>
          </cell>
          <cell r="DD801">
            <v>0</v>
          </cell>
          <cell r="DE801">
            <v>0</v>
          </cell>
          <cell r="DF801">
            <v>0</v>
          </cell>
          <cell r="DG801">
            <v>0</v>
          </cell>
          <cell r="DH801">
            <v>0</v>
          </cell>
          <cell r="DI801">
            <v>0</v>
          </cell>
          <cell r="DJ801">
            <v>0</v>
          </cell>
          <cell r="DK801">
            <v>0</v>
          </cell>
          <cell r="DL801">
            <v>0</v>
          </cell>
          <cell r="DM801">
            <v>0</v>
          </cell>
          <cell r="DN801">
            <v>0</v>
          </cell>
          <cell r="DO801">
            <v>0</v>
          </cell>
          <cell r="DP801">
            <v>0</v>
          </cell>
          <cell r="DQ801">
            <v>0</v>
          </cell>
          <cell r="DR801">
            <v>0</v>
          </cell>
          <cell r="DS801">
            <v>0</v>
          </cell>
          <cell r="DT801">
            <v>0</v>
          </cell>
          <cell r="DU801">
            <v>0</v>
          </cell>
          <cell r="DV801">
            <v>0</v>
          </cell>
          <cell r="DW801">
            <v>0</v>
          </cell>
          <cell r="DX801">
            <v>0</v>
          </cell>
          <cell r="DY801">
            <v>0</v>
          </cell>
          <cell r="DZ801">
            <v>0</v>
          </cell>
          <cell r="EA801">
            <v>0</v>
          </cell>
          <cell r="EB801">
            <v>0</v>
          </cell>
          <cell r="EC801">
            <v>0</v>
          </cell>
          <cell r="ED801">
            <v>0</v>
          </cell>
        </row>
        <row r="802">
          <cell r="F802">
            <v>0</v>
          </cell>
          <cell r="G802">
            <v>0</v>
          </cell>
          <cell r="H802">
            <v>0</v>
          </cell>
          <cell r="I802">
            <v>0</v>
          </cell>
          <cell r="J802">
            <v>0</v>
          </cell>
          <cell r="K802">
            <v>0</v>
          </cell>
          <cell r="L802">
            <v>0</v>
          </cell>
          <cell r="M802">
            <v>0</v>
          </cell>
          <cell r="N802">
            <v>0</v>
          </cell>
          <cell r="O802">
            <v>0</v>
          </cell>
          <cell r="P802">
            <v>0</v>
          </cell>
          <cell r="Q802">
            <v>0</v>
          </cell>
          <cell r="R802">
            <v>0</v>
          </cell>
          <cell r="S802">
            <v>0</v>
          </cell>
          <cell r="T802">
            <v>0</v>
          </cell>
          <cell r="U802">
            <v>0</v>
          </cell>
          <cell r="V802">
            <v>0</v>
          </cell>
          <cell r="W802">
            <v>0</v>
          </cell>
          <cell r="X802">
            <v>0</v>
          </cell>
          <cell r="Y802">
            <v>0</v>
          </cell>
          <cell r="Z802">
            <v>0</v>
          </cell>
          <cell r="AA802">
            <v>0</v>
          </cell>
          <cell r="AB802">
            <v>0</v>
          </cell>
          <cell r="AC802">
            <v>0</v>
          </cell>
          <cell r="AD802">
            <v>0</v>
          </cell>
          <cell r="AE802">
            <v>0</v>
          </cell>
          <cell r="AF802">
            <v>0</v>
          </cell>
          <cell r="AG802">
            <v>0</v>
          </cell>
          <cell r="AH802">
            <v>0</v>
          </cell>
          <cell r="AI802">
            <v>0</v>
          </cell>
          <cell r="AJ802">
            <v>0</v>
          </cell>
          <cell r="AK802">
            <v>0</v>
          </cell>
          <cell r="AL802">
            <v>0</v>
          </cell>
          <cell r="AM802">
            <v>0</v>
          </cell>
          <cell r="AN802">
            <v>0</v>
          </cell>
          <cell r="AO802">
            <v>0</v>
          </cell>
          <cell r="AP802">
            <v>0</v>
          </cell>
          <cell r="AQ802">
            <v>0</v>
          </cell>
          <cell r="AR802">
            <v>0</v>
          </cell>
          <cell r="AS802">
            <v>0</v>
          </cell>
          <cell r="AT802">
            <v>0</v>
          </cell>
          <cell r="AU802">
            <v>0</v>
          </cell>
          <cell r="AV802">
            <v>0</v>
          </cell>
          <cell r="AW802">
            <v>0</v>
          </cell>
          <cell r="AX802">
            <v>0</v>
          </cell>
          <cell r="AY802">
            <v>0</v>
          </cell>
          <cell r="AZ802">
            <v>0</v>
          </cell>
          <cell r="BA802">
            <v>0</v>
          </cell>
          <cell r="BB802">
            <v>0</v>
          </cell>
          <cell r="BC802">
            <v>0</v>
          </cell>
          <cell r="BD802">
            <v>0</v>
          </cell>
          <cell r="BE802">
            <v>0</v>
          </cell>
          <cell r="BF802">
            <v>0</v>
          </cell>
          <cell r="BG802">
            <v>0</v>
          </cell>
          <cell r="BH802">
            <v>0</v>
          </cell>
          <cell r="BI802">
            <v>0</v>
          </cell>
          <cell r="BJ802">
            <v>0</v>
          </cell>
          <cell r="BK802">
            <v>0</v>
          </cell>
          <cell r="BL802">
            <v>0</v>
          </cell>
          <cell r="BM802">
            <v>0</v>
          </cell>
          <cell r="BN802">
            <v>0</v>
          </cell>
          <cell r="BO802">
            <v>0</v>
          </cell>
          <cell r="BP802">
            <v>0</v>
          </cell>
          <cell r="BQ802">
            <v>0</v>
          </cell>
          <cell r="BR802">
            <v>0</v>
          </cell>
          <cell r="BS802">
            <v>0</v>
          </cell>
          <cell r="BT802">
            <v>0</v>
          </cell>
          <cell r="BU802">
            <v>0</v>
          </cell>
          <cell r="BV802">
            <v>0</v>
          </cell>
          <cell r="BW802">
            <v>0</v>
          </cell>
          <cell r="BX802">
            <v>0</v>
          </cell>
          <cell r="BY802">
            <v>0</v>
          </cell>
          <cell r="BZ802">
            <v>0</v>
          </cell>
          <cell r="CA802">
            <v>0</v>
          </cell>
          <cell r="CB802">
            <v>0</v>
          </cell>
          <cell r="CC802">
            <v>0</v>
          </cell>
          <cell r="CD802">
            <v>0</v>
          </cell>
          <cell r="CE802">
            <v>0</v>
          </cell>
          <cell r="CF802">
            <v>0</v>
          </cell>
          <cell r="CG802">
            <v>0</v>
          </cell>
          <cell r="CH802">
            <v>0</v>
          </cell>
          <cell r="CI802">
            <v>0</v>
          </cell>
          <cell r="CJ802">
            <v>0</v>
          </cell>
          <cell r="CK802">
            <v>0</v>
          </cell>
          <cell r="CL802">
            <v>0</v>
          </cell>
          <cell r="CM802">
            <v>0</v>
          </cell>
          <cell r="CN802">
            <v>0</v>
          </cell>
          <cell r="CO802">
            <v>0</v>
          </cell>
          <cell r="CP802">
            <v>0</v>
          </cell>
          <cell r="CQ802">
            <v>0</v>
          </cell>
          <cell r="CR802">
            <v>0</v>
          </cell>
          <cell r="CS802">
            <v>0</v>
          </cell>
          <cell r="CT802">
            <v>0</v>
          </cell>
          <cell r="CU802">
            <v>0</v>
          </cell>
          <cell r="CV802">
            <v>0</v>
          </cell>
          <cell r="CW802">
            <v>0</v>
          </cell>
          <cell r="CX802">
            <v>0</v>
          </cell>
          <cell r="CY802">
            <v>0</v>
          </cell>
          <cell r="CZ802">
            <v>0</v>
          </cell>
          <cell r="DA802">
            <v>0</v>
          </cell>
          <cell r="DB802">
            <v>0</v>
          </cell>
          <cell r="DC802">
            <v>0</v>
          </cell>
          <cell r="DD802">
            <v>0</v>
          </cell>
          <cell r="DE802">
            <v>0</v>
          </cell>
          <cell r="DF802">
            <v>0</v>
          </cell>
          <cell r="DG802">
            <v>0</v>
          </cell>
          <cell r="DH802">
            <v>0</v>
          </cell>
          <cell r="DI802">
            <v>0</v>
          </cell>
          <cell r="DJ802">
            <v>0</v>
          </cell>
          <cell r="DK802">
            <v>0</v>
          </cell>
          <cell r="DL802">
            <v>0</v>
          </cell>
          <cell r="DM802">
            <v>0</v>
          </cell>
          <cell r="DN802">
            <v>0</v>
          </cell>
          <cell r="DO802">
            <v>0</v>
          </cell>
          <cell r="DP802">
            <v>0</v>
          </cell>
          <cell r="DQ802">
            <v>0</v>
          </cell>
          <cell r="DR802">
            <v>0</v>
          </cell>
          <cell r="DS802">
            <v>0</v>
          </cell>
          <cell r="DT802">
            <v>0</v>
          </cell>
          <cell r="DU802">
            <v>0</v>
          </cell>
          <cell r="DV802">
            <v>0</v>
          </cell>
          <cell r="DW802">
            <v>0</v>
          </cell>
          <cell r="DX802">
            <v>0</v>
          </cell>
          <cell r="DY802">
            <v>0</v>
          </cell>
          <cell r="DZ802">
            <v>0</v>
          </cell>
          <cell r="EA802">
            <v>0</v>
          </cell>
          <cell r="EB802">
            <v>0</v>
          </cell>
          <cell r="EC802">
            <v>0</v>
          </cell>
          <cell r="ED802">
            <v>0</v>
          </cell>
        </row>
        <row r="803">
          <cell r="F803">
            <v>0</v>
          </cell>
          <cell r="G803">
            <v>0</v>
          </cell>
          <cell r="H803">
            <v>0</v>
          </cell>
          <cell r="I803">
            <v>0</v>
          </cell>
          <cell r="J803">
            <v>0</v>
          </cell>
          <cell r="K803">
            <v>0</v>
          </cell>
          <cell r="L803">
            <v>0</v>
          </cell>
          <cell r="M803">
            <v>0</v>
          </cell>
          <cell r="N803">
            <v>0</v>
          </cell>
          <cell r="O803">
            <v>0</v>
          </cell>
          <cell r="P803">
            <v>0</v>
          </cell>
          <cell r="Q803">
            <v>0</v>
          </cell>
          <cell r="R803">
            <v>0</v>
          </cell>
          <cell r="S803">
            <v>0</v>
          </cell>
          <cell r="T803">
            <v>0</v>
          </cell>
          <cell r="U803">
            <v>0</v>
          </cell>
          <cell r="V803">
            <v>0</v>
          </cell>
          <cell r="W803">
            <v>0</v>
          </cell>
          <cell r="X803">
            <v>0</v>
          </cell>
          <cell r="Y803">
            <v>0</v>
          </cell>
          <cell r="Z803">
            <v>0</v>
          </cell>
          <cell r="AA803">
            <v>0</v>
          </cell>
          <cell r="AB803">
            <v>0</v>
          </cell>
          <cell r="AC803">
            <v>0</v>
          </cell>
          <cell r="AD803">
            <v>0</v>
          </cell>
          <cell r="AE803">
            <v>0</v>
          </cell>
          <cell r="AF803">
            <v>0</v>
          </cell>
          <cell r="AG803">
            <v>0</v>
          </cell>
          <cell r="AH803">
            <v>0</v>
          </cell>
          <cell r="AI803">
            <v>0</v>
          </cell>
          <cell r="AJ803">
            <v>0</v>
          </cell>
          <cell r="AK803">
            <v>0</v>
          </cell>
          <cell r="AL803">
            <v>0</v>
          </cell>
          <cell r="AM803">
            <v>0</v>
          </cell>
          <cell r="AN803">
            <v>0</v>
          </cell>
          <cell r="AO803">
            <v>0</v>
          </cell>
          <cell r="AP803">
            <v>0</v>
          </cell>
          <cell r="AQ803">
            <v>0</v>
          </cell>
          <cell r="AR803">
            <v>0</v>
          </cell>
          <cell r="AS803">
            <v>0</v>
          </cell>
          <cell r="AT803">
            <v>0</v>
          </cell>
          <cell r="AU803">
            <v>0</v>
          </cell>
          <cell r="AV803">
            <v>0</v>
          </cell>
          <cell r="AW803">
            <v>0</v>
          </cell>
          <cell r="AX803">
            <v>0</v>
          </cell>
          <cell r="AY803">
            <v>0</v>
          </cell>
          <cell r="AZ803">
            <v>0</v>
          </cell>
          <cell r="BA803">
            <v>0</v>
          </cell>
          <cell r="BB803">
            <v>0</v>
          </cell>
          <cell r="BC803">
            <v>0</v>
          </cell>
          <cell r="BD803">
            <v>0</v>
          </cell>
          <cell r="BE803">
            <v>0</v>
          </cell>
          <cell r="BF803">
            <v>0</v>
          </cell>
          <cell r="BG803">
            <v>0</v>
          </cell>
          <cell r="BH803">
            <v>0</v>
          </cell>
          <cell r="BI803">
            <v>0</v>
          </cell>
          <cell r="BJ803">
            <v>0</v>
          </cell>
          <cell r="BK803">
            <v>0</v>
          </cell>
          <cell r="BL803">
            <v>0</v>
          </cell>
          <cell r="BM803">
            <v>0</v>
          </cell>
          <cell r="BN803">
            <v>0</v>
          </cell>
          <cell r="BO803">
            <v>0</v>
          </cell>
          <cell r="BP803">
            <v>0</v>
          </cell>
          <cell r="BQ803">
            <v>0</v>
          </cell>
          <cell r="BR803">
            <v>0</v>
          </cell>
          <cell r="BS803">
            <v>0</v>
          </cell>
          <cell r="BT803">
            <v>0</v>
          </cell>
          <cell r="BU803">
            <v>0</v>
          </cell>
          <cell r="BV803">
            <v>0</v>
          </cell>
          <cell r="BW803">
            <v>0</v>
          </cell>
          <cell r="BX803">
            <v>0</v>
          </cell>
          <cell r="BY803">
            <v>0</v>
          </cell>
          <cell r="BZ803">
            <v>0</v>
          </cell>
          <cell r="CA803">
            <v>0</v>
          </cell>
          <cell r="CB803">
            <v>0</v>
          </cell>
          <cell r="CC803">
            <v>0</v>
          </cell>
          <cell r="CD803">
            <v>0</v>
          </cell>
          <cell r="CE803">
            <v>0</v>
          </cell>
          <cell r="CF803">
            <v>0</v>
          </cell>
          <cell r="CG803">
            <v>0</v>
          </cell>
          <cell r="CH803">
            <v>0</v>
          </cell>
          <cell r="CI803">
            <v>0</v>
          </cell>
          <cell r="CJ803">
            <v>0</v>
          </cell>
          <cell r="CK803">
            <v>0</v>
          </cell>
          <cell r="CL803">
            <v>0</v>
          </cell>
          <cell r="CM803">
            <v>0</v>
          </cell>
          <cell r="CN803">
            <v>0</v>
          </cell>
          <cell r="CO803">
            <v>0</v>
          </cell>
          <cell r="CP803">
            <v>0</v>
          </cell>
          <cell r="CQ803">
            <v>0</v>
          </cell>
          <cell r="CR803">
            <v>0</v>
          </cell>
          <cell r="CS803">
            <v>0</v>
          </cell>
          <cell r="CT803">
            <v>0</v>
          </cell>
          <cell r="CU803">
            <v>0</v>
          </cell>
          <cell r="CV803">
            <v>0</v>
          </cell>
          <cell r="CW803">
            <v>0</v>
          </cell>
          <cell r="CX803">
            <v>0</v>
          </cell>
          <cell r="CY803">
            <v>0</v>
          </cell>
          <cell r="CZ803">
            <v>0</v>
          </cell>
          <cell r="DA803">
            <v>0</v>
          </cell>
          <cell r="DB803">
            <v>0</v>
          </cell>
          <cell r="DC803">
            <v>0</v>
          </cell>
          <cell r="DD803">
            <v>0</v>
          </cell>
          <cell r="DE803">
            <v>0</v>
          </cell>
          <cell r="DF803">
            <v>0</v>
          </cell>
          <cell r="DG803">
            <v>0</v>
          </cell>
          <cell r="DH803">
            <v>0</v>
          </cell>
          <cell r="DI803">
            <v>0</v>
          </cell>
          <cell r="DJ803">
            <v>0</v>
          </cell>
          <cell r="DK803">
            <v>0</v>
          </cell>
          <cell r="DL803">
            <v>0</v>
          </cell>
          <cell r="DM803">
            <v>0</v>
          </cell>
          <cell r="DN803">
            <v>0</v>
          </cell>
          <cell r="DO803">
            <v>0</v>
          </cell>
          <cell r="DP803">
            <v>0</v>
          </cell>
          <cell r="DQ803">
            <v>0</v>
          </cell>
          <cell r="DR803">
            <v>0</v>
          </cell>
          <cell r="DS803">
            <v>0</v>
          </cell>
          <cell r="DT803">
            <v>0</v>
          </cell>
          <cell r="DU803">
            <v>0</v>
          </cell>
          <cell r="DV803">
            <v>0</v>
          </cell>
          <cell r="DW803">
            <v>0</v>
          </cell>
          <cell r="DX803">
            <v>0</v>
          </cell>
          <cell r="DY803">
            <v>0</v>
          </cell>
          <cell r="DZ803">
            <v>0</v>
          </cell>
          <cell r="EA803">
            <v>0</v>
          </cell>
          <cell r="EB803">
            <v>0</v>
          </cell>
          <cell r="EC803">
            <v>0</v>
          </cell>
          <cell r="ED803">
            <v>0</v>
          </cell>
        </row>
        <row r="804">
          <cell r="F804">
            <v>0</v>
          </cell>
          <cell r="G804">
            <v>0</v>
          </cell>
          <cell r="H804">
            <v>0</v>
          </cell>
          <cell r="I804">
            <v>0</v>
          </cell>
          <cell r="J804">
            <v>0</v>
          </cell>
          <cell r="K804">
            <v>0</v>
          </cell>
          <cell r="L804">
            <v>0</v>
          </cell>
          <cell r="M804">
            <v>0</v>
          </cell>
          <cell r="N804">
            <v>0</v>
          </cell>
          <cell r="O804">
            <v>0</v>
          </cell>
          <cell r="P804">
            <v>0</v>
          </cell>
          <cell r="Q804">
            <v>0</v>
          </cell>
          <cell r="R804">
            <v>0</v>
          </cell>
          <cell r="S804">
            <v>0</v>
          </cell>
          <cell r="T804">
            <v>0</v>
          </cell>
          <cell r="U804">
            <v>0</v>
          </cell>
          <cell r="V804">
            <v>0</v>
          </cell>
          <cell r="W804">
            <v>0</v>
          </cell>
          <cell r="X804">
            <v>0</v>
          </cell>
          <cell r="Y804">
            <v>0</v>
          </cell>
          <cell r="Z804">
            <v>0</v>
          </cell>
          <cell r="AA804">
            <v>0</v>
          </cell>
          <cell r="AB804">
            <v>0</v>
          </cell>
          <cell r="AC804">
            <v>0</v>
          </cell>
          <cell r="AD804">
            <v>0</v>
          </cell>
          <cell r="AE804">
            <v>0</v>
          </cell>
          <cell r="AF804">
            <v>0</v>
          </cell>
          <cell r="AG804">
            <v>0</v>
          </cell>
          <cell r="AH804">
            <v>0</v>
          </cell>
          <cell r="AI804">
            <v>0</v>
          </cell>
          <cell r="AJ804">
            <v>0</v>
          </cell>
          <cell r="AK804">
            <v>0</v>
          </cell>
          <cell r="AL804">
            <v>0</v>
          </cell>
          <cell r="AM804">
            <v>0</v>
          </cell>
          <cell r="AN804">
            <v>0</v>
          </cell>
          <cell r="AO804">
            <v>0</v>
          </cell>
          <cell r="AP804">
            <v>0</v>
          </cell>
          <cell r="AQ804">
            <v>0</v>
          </cell>
          <cell r="AR804">
            <v>0</v>
          </cell>
          <cell r="AS804">
            <v>0</v>
          </cell>
          <cell r="AT804">
            <v>0</v>
          </cell>
          <cell r="AU804">
            <v>0</v>
          </cell>
          <cell r="AV804">
            <v>0</v>
          </cell>
          <cell r="AW804">
            <v>0</v>
          </cell>
          <cell r="AX804">
            <v>0</v>
          </cell>
          <cell r="AY804">
            <v>0</v>
          </cell>
          <cell r="AZ804">
            <v>0</v>
          </cell>
          <cell r="BA804">
            <v>0</v>
          </cell>
          <cell r="BB804">
            <v>0</v>
          </cell>
          <cell r="BC804">
            <v>0</v>
          </cell>
          <cell r="BD804">
            <v>0</v>
          </cell>
          <cell r="BE804">
            <v>0</v>
          </cell>
          <cell r="BF804">
            <v>0</v>
          </cell>
          <cell r="BG804">
            <v>0</v>
          </cell>
          <cell r="BH804">
            <v>0</v>
          </cell>
          <cell r="BI804">
            <v>0</v>
          </cell>
          <cell r="BJ804">
            <v>0</v>
          </cell>
          <cell r="BK804">
            <v>0</v>
          </cell>
          <cell r="BL804">
            <v>0</v>
          </cell>
          <cell r="BM804">
            <v>0</v>
          </cell>
          <cell r="BN804">
            <v>0</v>
          </cell>
          <cell r="BO804">
            <v>0</v>
          </cell>
          <cell r="BP804">
            <v>0</v>
          </cell>
          <cell r="BQ804">
            <v>0</v>
          </cell>
          <cell r="BR804">
            <v>0</v>
          </cell>
          <cell r="BS804">
            <v>0</v>
          </cell>
          <cell r="BT804">
            <v>0</v>
          </cell>
          <cell r="BU804">
            <v>0</v>
          </cell>
          <cell r="BV804">
            <v>0</v>
          </cell>
          <cell r="BW804">
            <v>0</v>
          </cell>
          <cell r="BX804">
            <v>0</v>
          </cell>
          <cell r="BY804">
            <v>0</v>
          </cell>
          <cell r="BZ804">
            <v>0</v>
          </cell>
          <cell r="CA804">
            <v>0</v>
          </cell>
          <cell r="CB804">
            <v>0</v>
          </cell>
          <cell r="CC804">
            <v>0</v>
          </cell>
          <cell r="CD804">
            <v>0</v>
          </cell>
          <cell r="CE804">
            <v>0</v>
          </cell>
          <cell r="CF804">
            <v>0</v>
          </cell>
          <cell r="CG804">
            <v>0</v>
          </cell>
          <cell r="CH804">
            <v>0</v>
          </cell>
          <cell r="CI804">
            <v>0</v>
          </cell>
          <cell r="CJ804">
            <v>0</v>
          </cell>
          <cell r="CK804">
            <v>0</v>
          </cell>
          <cell r="CL804">
            <v>0</v>
          </cell>
          <cell r="CM804">
            <v>0</v>
          </cell>
          <cell r="CN804">
            <v>0</v>
          </cell>
          <cell r="CO804">
            <v>0</v>
          </cell>
          <cell r="CP804">
            <v>0</v>
          </cell>
          <cell r="CQ804">
            <v>0</v>
          </cell>
          <cell r="CR804">
            <v>0</v>
          </cell>
          <cell r="CS804">
            <v>0</v>
          </cell>
          <cell r="CT804">
            <v>0</v>
          </cell>
          <cell r="CU804">
            <v>0</v>
          </cell>
          <cell r="CV804">
            <v>0</v>
          </cell>
          <cell r="CW804">
            <v>0</v>
          </cell>
          <cell r="CX804">
            <v>0</v>
          </cell>
          <cell r="CY804">
            <v>0</v>
          </cell>
          <cell r="CZ804">
            <v>0</v>
          </cell>
          <cell r="DA804">
            <v>0</v>
          </cell>
          <cell r="DB804">
            <v>0</v>
          </cell>
          <cell r="DC804">
            <v>0</v>
          </cell>
          <cell r="DD804">
            <v>0</v>
          </cell>
          <cell r="DE804">
            <v>0</v>
          </cell>
          <cell r="DF804">
            <v>0</v>
          </cell>
          <cell r="DG804">
            <v>0</v>
          </cell>
          <cell r="DH804">
            <v>0</v>
          </cell>
          <cell r="DI804">
            <v>0</v>
          </cell>
          <cell r="DJ804">
            <v>0</v>
          </cell>
          <cell r="DK804">
            <v>0</v>
          </cell>
          <cell r="DL804">
            <v>0</v>
          </cell>
          <cell r="DM804">
            <v>0</v>
          </cell>
          <cell r="DN804">
            <v>0</v>
          </cell>
          <cell r="DO804">
            <v>0</v>
          </cell>
          <cell r="DP804">
            <v>0</v>
          </cell>
          <cell r="DQ804">
            <v>0</v>
          </cell>
          <cell r="DR804">
            <v>0</v>
          </cell>
          <cell r="DS804">
            <v>0</v>
          </cell>
          <cell r="DT804">
            <v>0</v>
          </cell>
          <cell r="DU804">
            <v>0</v>
          </cell>
          <cell r="DV804">
            <v>0</v>
          </cell>
          <cell r="DW804">
            <v>0</v>
          </cell>
          <cell r="DX804">
            <v>0</v>
          </cell>
          <cell r="DY804">
            <v>0</v>
          </cell>
          <cell r="DZ804">
            <v>0</v>
          </cell>
          <cell r="EA804">
            <v>0</v>
          </cell>
          <cell r="EB804">
            <v>0</v>
          </cell>
          <cell r="EC804">
            <v>0</v>
          </cell>
          <cell r="ED804">
            <v>0</v>
          </cell>
        </row>
        <row r="806">
          <cell r="F806">
            <v>0</v>
          </cell>
          <cell r="G806">
            <v>0</v>
          </cell>
          <cell r="H806">
            <v>0</v>
          </cell>
          <cell r="I806">
            <v>0</v>
          </cell>
          <cell r="J806">
            <v>0</v>
          </cell>
          <cell r="K806">
            <v>0</v>
          </cell>
          <cell r="L806">
            <v>0</v>
          </cell>
          <cell r="M806">
            <v>0</v>
          </cell>
          <cell r="N806">
            <v>0</v>
          </cell>
          <cell r="O806">
            <v>0</v>
          </cell>
          <cell r="P806">
            <v>0</v>
          </cell>
          <cell r="Q806">
            <v>0</v>
          </cell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V806">
            <v>0</v>
          </cell>
          <cell r="W806">
            <v>0</v>
          </cell>
          <cell r="X806">
            <v>0</v>
          </cell>
          <cell r="Y806">
            <v>0</v>
          </cell>
          <cell r="Z806">
            <v>0</v>
          </cell>
          <cell r="AA806">
            <v>0</v>
          </cell>
          <cell r="AB806">
            <v>0</v>
          </cell>
          <cell r="AC806">
            <v>0</v>
          </cell>
          <cell r="AD806">
            <v>0</v>
          </cell>
          <cell r="AE806">
            <v>0</v>
          </cell>
          <cell r="AF806">
            <v>0</v>
          </cell>
          <cell r="AG806">
            <v>0</v>
          </cell>
          <cell r="AH806">
            <v>0</v>
          </cell>
          <cell r="AI806">
            <v>0</v>
          </cell>
          <cell r="AJ806">
            <v>0</v>
          </cell>
          <cell r="AK806">
            <v>0</v>
          </cell>
          <cell r="AL806">
            <v>0</v>
          </cell>
          <cell r="AM806">
            <v>0</v>
          </cell>
          <cell r="AN806">
            <v>0</v>
          </cell>
          <cell r="AO806">
            <v>0</v>
          </cell>
          <cell r="AP806">
            <v>0</v>
          </cell>
          <cell r="AQ806">
            <v>0</v>
          </cell>
          <cell r="AR806">
            <v>0</v>
          </cell>
          <cell r="AS806">
            <v>0</v>
          </cell>
          <cell r="AT806">
            <v>0</v>
          </cell>
          <cell r="AU806">
            <v>0</v>
          </cell>
          <cell r="AV806">
            <v>0</v>
          </cell>
          <cell r="AW806">
            <v>0</v>
          </cell>
          <cell r="AX806">
            <v>0</v>
          </cell>
          <cell r="AY806">
            <v>0</v>
          </cell>
          <cell r="AZ806">
            <v>0</v>
          </cell>
          <cell r="BA806">
            <v>0</v>
          </cell>
          <cell r="BB806">
            <v>0</v>
          </cell>
          <cell r="BC806">
            <v>0</v>
          </cell>
          <cell r="BD806">
            <v>0</v>
          </cell>
          <cell r="BE806">
            <v>0</v>
          </cell>
          <cell r="BF806">
            <v>0</v>
          </cell>
          <cell r="BG806">
            <v>0</v>
          </cell>
          <cell r="BH806">
            <v>0</v>
          </cell>
          <cell r="BI806">
            <v>0</v>
          </cell>
          <cell r="BJ806">
            <v>0</v>
          </cell>
          <cell r="BK806">
            <v>0</v>
          </cell>
          <cell r="BL806">
            <v>0</v>
          </cell>
          <cell r="BM806">
            <v>0</v>
          </cell>
          <cell r="BN806">
            <v>0</v>
          </cell>
          <cell r="BO806">
            <v>0</v>
          </cell>
          <cell r="BP806">
            <v>0</v>
          </cell>
          <cell r="BQ806">
            <v>0</v>
          </cell>
          <cell r="BR806">
            <v>0</v>
          </cell>
          <cell r="BS806">
            <v>0</v>
          </cell>
          <cell r="BT806">
            <v>0</v>
          </cell>
          <cell r="BU806">
            <v>0</v>
          </cell>
          <cell r="BV806">
            <v>0</v>
          </cell>
          <cell r="BW806">
            <v>0</v>
          </cell>
          <cell r="BX806">
            <v>0</v>
          </cell>
          <cell r="BY806">
            <v>0</v>
          </cell>
          <cell r="BZ806">
            <v>0</v>
          </cell>
          <cell r="CA806">
            <v>0</v>
          </cell>
          <cell r="CB806">
            <v>0</v>
          </cell>
          <cell r="CC806">
            <v>0</v>
          </cell>
          <cell r="CD806">
            <v>0</v>
          </cell>
          <cell r="CE806">
            <v>0</v>
          </cell>
          <cell r="CF806">
            <v>0</v>
          </cell>
          <cell r="CG806">
            <v>0</v>
          </cell>
          <cell r="CH806">
            <v>0</v>
          </cell>
          <cell r="CI806">
            <v>0</v>
          </cell>
          <cell r="CJ806">
            <v>0</v>
          </cell>
          <cell r="CK806">
            <v>0</v>
          </cell>
          <cell r="CL806">
            <v>0</v>
          </cell>
          <cell r="CM806">
            <v>0</v>
          </cell>
          <cell r="CN806">
            <v>0</v>
          </cell>
          <cell r="CO806">
            <v>0</v>
          </cell>
          <cell r="CP806">
            <v>0</v>
          </cell>
          <cell r="CQ806">
            <v>0</v>
          </cell>
          <cell r="CR806">
            <v>0</v>
          </cell>
          <cell r="CS806">
            <v>0</v>
          </cell>
          <cell r="CT806">
            <v>0</v>
          </cell>
          <cell r="CU806">
            <v>0</v>
          </cell>
          <cell r="CV806">
            <v>0</v>
          </cell>
          <cell r="CW806">
            <v>0</v>
          </cell>
          <cell r="CX806">
            <v>0</v>
          </cell>
          <cell r="CY806">
            <v>0</v>
          </cell>
          <cell r="CZ806">
            <v>0</v>
          </cell>
          <cell r="DA806">
            <v>0</v>
          </cell>
          <cell r="DB806">
            <v>0</v>
          </cell>
          <cell r="DC806">
            <v>0</v>
          </cell>
          <cell r="DD806">
            <v>0</v>
          </cell>
          <cell r="DE806">
            <v>0</v>
          </cell>
          <cell r="DF806">
            <v>0</v>
          </cell>
          <cell r="DG806">
            <v>0</v>
          </cell>
          <cell r="DH806">
            <v>0</v>
          </cell>
          <cell r="DI806">
            <v>0</v>
          </cell>
          <cell r="DJ806">
            <v>0</v>
          </cell>
          <cell r="DK806">
            <v>0</v>
          </cell>
          <cell r="DL806">
            <v>0</v>
          </cell>
          <cell r="DM806">
            <v>0</v>
          </cell>
          <cell r="DN806">
            <v>0</v>
          </cell>
          <cell r="DO806">
            <v>0</v>
          </cell>
          <cell r="DP806">
            <v>0</v>
          </cell>
          <cell r="DQ806">
            <v>0</v>
          </cell>
          <cell r="DR806">
            <v>0</v>
          </cell>
          <cell r="DS806">
            <v>0</v>
          </cell>
          <cell r="DT806">
            <v>0</v>
          </cell>
          <cell r="DU806">
            <v>0</v>
          </cell>
          <cell r="DV806">
            <v>0</v>
          </cell>
          <cell r="DW806">
            <v>0</v>
          </cell>
          <cell r="DX806">
            <v>0</v>
          </cell>
          <cell r="DY806">
            <v>0</v>
          </cell>
          <cell r="DZ806">
            <v>0</v>
          </cell>
          <cell r="EA806">
            <v>0</v>
          </cell>
          <cell r="EB806">
            <v>0</v>
          </cell>
          <cell r="EC806">
            <v>0</v>
          </cell>
          <cell r="ED806">
            <v>0</v>
          </cell>
        </row>
        <row r="807">
          <cell r="F807">
            <v>0</v>
          </cell>
          <cell r="G807">
            <v>0</v>
          </cell>
          <cell r="H807">
            <v>0</v>
          </cell>
          <cell r="I807">
            <v>0</v>
          </cell>
          <cell r="J807">
            <v>0</v>
          </cell>
          <cell r="K807">
            <v>0</v>
          </cell>
          <cell r="L807">
            <v>0</v>
          </cell>
          <cell r="M807">
            <v>0</v>
          </cell>
          <cell r="N807">
            <v>0</v>
          </cell>
          <cell r="O807">
            <v>0</v>
          </cell>
          <cell r="P807">
            <v>0</v>
          </cell>
          <cell r="Q807">
            <v>0</v>
          </cell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>
            <v>0</v>
          </cell>
          <cell r="W807">
            <v>0</v>
          </cell>
          <cell r="X807">
            <v>0</v>
          </cell>
          <cell r="Y807">
            <v>0</v>
          </cell>
          <cell r="Z807">
            <v>0</v>
          </cell>
          <cell r="AA807">
            <v>0</v>
          </cell>
          <cell r="AB807">
            <v>0</v>
          </cell>
          <cell r="AC807">
            <v>0</v>
          </cell>
          <cell r="AD807">
            <v>0</v>
          </cell>
          <cell r="AE807">
            <v>0</v>
          </cell>
          <cell r="AF807">
            <v>0</v>
          </cell>
          <cell r="AG807">
            <v>0</v>
          </cell>
          <cell r="AH807">
            <v>0</v>
          </cell>
          <cell r="AI807">
            <v>0</v>
          </cell>
          <cell r="AJ807">
            <v>0</v>
          </cell>
          <cell r="AK807">
            <v>0</v>
          </cell>
          <cell r="AL807">
            <v>0</v>
          </cell>
          <cell r="AM807">
            <v>0</v>
          </cell>
          <cell r="AN807">
            <v>0</v>
          </cell>
          <cell r="AO807">
            <v>0</v>
          </cell>
          <cell r="AP807">
            <v>0</v>
          </cell>
          <cell r="AQ807">
            <v>0</v>
          </cell>
          <cell r="AR807">
            <v>0</v>
          </cell>
          <cell r="AS807">
            <v>0</v>
          </cell>
          <cell r="AT807">
            <v>0</v>
          </cell>
          <cell r="AU807">
            <v>0</v>
          </cell>
          <cell r="AV807">
            <v>0</v>
          </cell>
          <cell r="AW807">
            <v>0</v>
          </cell>
          <cell r="AX807">
            <v>0</v>
          </cell>
          <cell r="AY807">
            <v>0</v>
          </cell>
          <cell r="AZ807">
            <v>0</v>
          </cell>
          <cell r="BA807">
            <v>0</v>
          </cell>
          <cell r="BB807">
            <v>0</v>
          </cell>
          <cell r="BC807">
            <v>0</v>
          </cell>
          <cell r="BD807">
            <v>0</v>
          </cell>
          <cell r="BE807">
            <v>0</v>
          </cell>
          <cell r="BF807">
            <v>0</v>
          </cell>
          <cell r="BG807">
            <v>0</v>
          </cell>
          <cell r="BH807">
            <v>0</v>
          </cell>
          <cell r="BI807">
            <v>0</v>
          </cell>
          <cell r="BJ807">
            <v>0</v>
          </cell>
          <cell r="BK807">
            <v>0</v>
          </cell>
          <cell r="BL807">
            <v>0</v>
          </cell>
          <cell r="BM807">
            <v>0</v>
          </cell>
          <cell r="BN807">
            <v>0</v>
          </cell>
          <cell r="BO807">
            <v>0</v>
          </cell>
          <cell r="BP807">
            <v>0</v>
          </cell>
          <cell r="BQ807">
            <v>0</v>
          </cell>
          <cell r="BR807">
            <v>0</v>
          </cell>
          <cell r="BS807">
            <v>0</v>
          </cell>
          <cell r="BT807">
            <v>0</v>
          </cell>
          <cell r="BU807">
            <v>0</v>
          </cell>
          <cell r="BV807">
            <v>0</v>
          </cell>
          <cell r="BW807">
            <v>0</v>
          </cell>
          <cell r="BX807">
            <v>0</v>
          </cell>
          <cell r="BY807">
            <v>0</v>
          </cell>
          <cell r="BZ807">
            <v>0</v>
          </cell>
          <cell r="CA807">
            <v>0</v>
          </cell>
          <cell r="CB807">
            <v>0</v>
          </cell>
          <cell r="CC807">
            <v>0</v>
          </cell>
          <cell r="CD807">
            <v>0</v>
          </cell>
          <cell r="CE807">
            <v>0</v>
          </cell>
          <cell r="CF807">
            <v>0</v>
          </cell>
          <cell r="CG807">
            <v>0</v>
          </cell>
          <cell r="CH807">
            <v>0</v>
          </cell>
          <cell r="CI807">
            <v>0</v>
          </cell>
          <cell r="CJ807">
            <v>0</v>
          </cell>
          <cell r="CK807">
            <v>0</v>
          </cell>
          <cell r="CL807">
            <v>0</v>
          </cell>
          <cell r="CM807">
            <v>0</v>
          </cell>
          <cell r="CN807">
            <v>0</v>
          </cell>
          <cell r="CO807">
            <v>0</v>
          </cell>
          <cell r="CP807">
            <v>0</v>
          </cell>
          <cell r="CQ807">
            <v>0</v>
          </cell>
          <cell r="CR807">
            <v>0</v>
          </cell>
          <cell r="CS807">
            <v>0</v>
          </cell>
          <cell r="CT807">
            <v>0</v>
          </cell>
          <cell r="CU807">
            <v>0</v>
          </cell>
          <cell r="CV807">
            <v>0</v>
          </cell>
          <cell r="CW807">
            <v>0</v>
          </cell>
          <cell r="CX807">
            <v>0</v>
          </cell>
          <cell r="CY807">
            <v>0</v>
          </cell>
          <cell r="CZ807">
            <v>0</v>
          </cell>
          <cell r="DA807">
            <v>0</v>
          </cell>
          <cell r="DB807">
            <v>0</v>
          </cell>
          <cell r="DC807">
            <v>0</v>
          </cell>
          <cell r="DD807">
            <v>0</v>
          </cell>
          <cell r="DE807">
            <v>0</v>
          </cell>
          <cell r="DF807">
            <v>0</v>
          </cell>
          <cell r="DG807">
            <v>0</v>
          </cell>
          <cell r="DH807">
            <v>0</v>
          </cell>
          <cell r="DI807">
            <v>0</v>
          </cell>
          <cell r="DJ807">
            <v>0</v>
          </cell>
          <cell r="DK807">
            <v>0</v>
          </cell>
          <cell r="DL807">
            <v>0</v>
          </cell>
          <cell r="DM807">
            <v>0</v>
          </cell>
          <cell r="DN807">
            <v>0</v>
          </cell>
          <cell r="DO807">
            <v>0</v>
          </cell>
          <cell r="DP807">
            <v>0</v>
          </cell>
          <cell r="DQ807">
            <v>0</v>
          </cell>
          <cell r="DR807">
            <v>0</v>
          </cell>
          <cell r="DS807">
            <v>0</v>
          </cell>
          <cell r="DT807">
            <v>0</v>
          </cell>
          <cell r="DU807">
            <v>0</v>
          </cell>
          <cell r="DV807">
            <v>0</v>
          </cell>
          <cell r="DW807">
            <v>0</v>
          </cell>
          <cell r="DX807">
            <v>0</v>
          </cell>
          <cell r="DY807">
            <v>0</v>
          </cell>
          <cell r="DZ807">
            <v>0</v>
          </cell>
          <cell r="EA807">
            <v>0</v>
          </cell>
          <cell r="EB807">
            <v>0</v>
          </cell>
          <cell r="EC807">
            <v>0</v>
          </cell>
          <cell r="ED807">
            <v>0</v>
          </cell>
        </row>
        <row r="808">
          <cell r="F808">
            <v>0</v>
          </cell>
          <cell r="G808">
            <v>0</v>
          </cell>
          <cell r="H808">
            <v>0</v>
          </cell>
          <cell r="I808">
            <v>0</v>
          </cell>
          <cell r="J808">
            <v>0</v>
          </cell>
          <cell r="K808">
            <v>0</v>
          </cell>
          <cell r="L808">
            <v>0</v>
          </cell>
          <cell r="M808">
            <v>0</v>
          </cell>
          <cell r="N808">
            <v>0</v>
          </cell>
          <cell r="O808">
            <v>0</v>
          </cell>
          <cell r="P808">
            <v>0</v>
          </cell>
          <cell r="Q808">
            <v>0</v>
          </cell>
          <cell r="R808">
            <v>0</v>
          </cell>
          <cell r="S808">
            <v>0</v>
          </cell>
          <cell r="T808">
            <v>0</v>
          </cell>
          <cell r="U808">
            <v>0</v>
          </cell>
          <cell r="V808">
            <v>0</v>
          </cell>
          <cell r="W808">
            <v>0</v>
          </cell>
          <cell r="X808">
            <v>0</v>
          </cell>
          <cell r="Y808">
            <v>0</v>
          </cell>
          <cell r="Z808">
            <v>0</v>
          </cell>
          <cell r="AA808">
            <v>0</v>
          </cell>
          <cell r="AB808">
            <v>0</v>
          </cell>
          <cell r="AC808">
            <v>0</v>
          </cell>
          <cell r="AD808">
            <v>0</v>
          </cell>
          <cell r="AE808">
            <v>0</v>
          </cell>
          <cell r="AF808">
            <v>0</v>
          </cell>
          <cell r="AG808">
            <v>0</v>
          </cell>
          <cell r="AH808">
            <v>0</v>
          </cell>
          <cell r="AI808">
            <v>0</v>
          </cell>
          <cell r="AJ808">
            <v>0</v>
          </cell>
          <cell r="AK808">
            <v>0</v>
          </cell>
          <cell r="AL808">
            <v>0</v>
          </cell>
          <cell r="AM808">
            <v>0</v>
          </cell>
          <cell r="AN808">
            <v>0</v>
          </cell>
          <cell r="AO808">
            <v>0</v>
          </cell>
          <cell r="AP808">
            <v>0</v>
          </cell>
          <cell r="AQ808">
            <v>0</v>
          </cell>
          <cell r="AR808">
            <v>0</v>
          </cell>
          <cell r="AS808">
            <v>0</v>
          </cell>
          <cell r="AT808">
            <v>0</v>
          </cell>
          <cell r="AU808">
            <v>0</v>
          </cell>
          <cell r="AV808">
            <v>0</v>
          </cell>
          <cell r="AW808">
            <v>0</v>
          </cell>
          <cell r="AX808">
            <v>0</v>
          </cell>
          <cell r="AY808">
            <v>0</v>
          </cell>
          <cell r="AZ808">
            <v>0</v>
          </cell>
          <cell r="BA808">
            <v>0</v>
          </cell>
          <cell r="BB808">
            <v>0</v>
          </cell>
          <cell r="BC808">
            <v>0</v>
          </cell>
          <cell r="BD808">
            <v>0</v>
          </cell>
          <cell r="BE808">
            <v>0</v>
          </cell>
          <cell r="BF808">
            <v>0</v>
          </cell>
          <cell r="BG808">
            <v>0</v>
          </cell>
          <cell r="BH808">
            <v>0</v>
          </cell>
          <cell r="BI808">
            <v>0</v>
          </cell>
          <cell r="BJ808">
            <v>0</v>
          </cell>
          <cell r="BK808">
            <v>0</v>
          </cell>
          <cell r="BL808">
            <v>0</v>
          </cell>
          <cell r="BM808">
            <v>0</v>
          </cell>
          <cell r="BN808">
            <v>0</v>
          </cell>
          <cell r="BO808">
            <v>0</v>
          </cell>
          <cell r="BP808">
            <v>0</v>
          </cell>
          <cell r="BQ808">
            <v>0</v>
          </cell>
          <cell r="BR808">
            <v>0</v>
          </cell>
          <cell r="BS808">
            <v>0</v>
          </cell>
          <cell r="BT808">
            <v>0</v>
          </cell>
          <cell r="BU808">
            <v>0</v>
          </cell>
          <cell r="BV808">
            <v>0</v>
          </cell>
          <cell r="BW808">
            <v>0</v>
          </cell>
          <cell r="BX808">
            <v>0</v>
          </cell>
          <cell r="BY808">
            <v>0</v>
          </cell>
          <cell r="BZ808">
            <v>0</v>
          </cell>
          <cell r="CA808">
            <v>0</v>
          </cell>
          <cell r="CB808">
            <v>0</v>
          </cell>
          <cell r="CC808">
            <v>0</v>
          </cell>
          <cell r="CD808">
            <v>0</v>
          </cell>
          <cell r="CE808">
            <v>0</v>
          </cell>
          <cell r="CF808">
            <v>0</v>
          </cell>
          <cell r="CG808">
            <v>0</v>
          </cell>
          <cell r="CH808">
            <v>0</v>
          </cell>
          <cell r="CI808">
            <v>0</v>
          </cell>
          <cell r="CJ808">
            <v>0</v>
          </cell>
          <cell r="CK808">
            <v>0</v>
          </cell>
          <cell r="CL808">
            <v>0</v>
          </cell>
          <cell r="CM808">
            <v>0</v>
          </cell>
          <cell r="CN808">
            <v>0</v>
          </cell>
          <cell r="CO808">
            <v>0</v>
          </cell>
          <cell r="CP808">
            <v>0</v>
          </cell>
          <cell r="CQ808">
            <v>0</v>
          </cell>
          <cell r="CR808">
            <v>0</v>
          </cell>
          <cell r="CS808">
            <v>0</v>
          </cell>
          <cell r="CT808">
            <v>0</v>
          </cell>
          <cell r="CU808">
            <v>0</v>
          </cell>
          <cell r="CV808">
            <v>0</v>
          </cell>
          <cell r="CW808">
            <v>0</v>
          </cell>
          <cell r="CX808">
            <v>0</v>
          </cell>
          <cell r="CY808">
            <v>0</v>
          </cell>
          <cell r="CZ808">
            <v>0</v>
          </cell>
          <cell r="DA808">
            <v>0</v>
          </cell>
          <cell r="DB808">
            <v>0</v>
          </cell>
          <cell r="DC808">
            <v>0</v>
          </cell>
          <cell r="DD808">
            <v>0</v>
          </cell>
          <cell r="DE808">
            <v>0</v>
          </cell>
          <cell r="DF808">
            <v>0</v>
          </cell>
          <cell r="DG808">
            <v>0</v>
          </cell>
          <cell r="DH808">
            <v>0</v>
          </cell>
          <cell r="DI808">
            <v>0</v>
          </cell>
          <cell r="DJ808">
            <v>0</v>
          </cell>
          <cell r="DK808">
            <v>0</v>
          </cell>
          <cell r="DL808">
            <v>0</v>
          </cell>
          <cell r="DM808">
            <v>0</v>
          </cell>
          <cell r="DN808">
            <v>0</v>
          </cell>
          <cell r="DO808">
            <v>0</v>
          </cell>
          <cell r="DP808">
            <v>0</v>
          </cell>
          <cell r="DQ808">
            <v>0</v>
          </cell>
          <cell r="DR808">
            <v>0</v>
          </cell>
          <cell r="DS808">
            <v>0</v>
          </cell>
          <cell r="DT808">
            <v>0</v>
          </cell>
          <cell r="DU808">
            <v>0</v>
          </cell>
          <cell r="DV808">
            <v>0</v>
          </cell>
          <cell r="DW808">
            <v>0</v>
          </cell>
          <cell r="DX808">
            <v>0</v>
          </cell>
          <cell r="DY808">
            <v>0</v>
          </cell>
          <cell r="DZ808">
            <v>0</v>
          </cell>
          <cell r="EA808">
            <v>0</v>
          </cell>
          <cell r="EB808">
            <v>0</v>
          </cell>
          <cell r="EC808">
            <v>0</v>
          </cell>
          <cell r="ED808">
            <v>0</v>
          </cell>
        </row>
        <row r="809">
          <cell r="F809">
            <v>0</v>
          </cell>
          <cell r="G809">
            <v>0</v>
          </cell>
          <cell r="H809">
            <v>0</v>
          </cell>
          <cell r="I809">
            <v>0</v>
          </cell>
          <cell r="J809">
            <v>0</v>
          </cell>
          <cell r="K809">
            <v>0</v>
          </cell>
          <cell r="L809">
            <v>0</v>
          </cell>
          <cell r="M809">
            <v>0</v>
          </cell>
          <cell r="N809">
            <v>0</v>
          </cell>
          <cell r="O809">
            <v>0</v>
          </cell>
          <cell r="P809">
            <v>0</v>
          </cell>
          <cell r="Q809">
            <v>0</v>
          </cell>
          <cell r="R809">
            <v>0</v>
          </cell>
          <cell r="S809">
            <v>0</v>
          </cell>
          <cell r="T809">
            <v>0</v>
          </cell>
          <cell r="U809">
            <v>0</v>
          </cell>
          <cell r="V809">
            <v>0</v>
          </cell>
          <cell r="W809">
            <v>0</v>
          </cell>
          <cell r="X809">
            <v>0</v>
          </cell>
          <cell r="Y809">
            <v>0</v>
          </cell>
          <cell r="Z809">
            <v>0</v>
          </cell>
          <cell r="AA809">
            <v>0</v>
          </cell>
          <cell r="AB809">
            <v>0</v>
          </cell>
          <cell r="AC809">
            <v>0</v>
          </cell>
          <cell r="AD809">
            <v>0</v>
          </cell>
          <cell r="AE809">
            <v>0</v>
          </cell>
          <cell r="AF809">
            <v>0</v>
          </cell>
          <cell r="AG809">
            <v>0</v>
          </cell>
          <cell r="AH809">
            <v>0</v>
          </cell>
          <cell r="AI809">
            <v>0</v>
          </cell>
          <cell r="AJ809">
            <v>0</v>
          </cell>
          <cell r="AK809">
            <v>0</v>
          </cell>
          <cell r="AL809">
            <v>0</v>
          </cell>
          <cell r="AM809">
            <v>0</v>
          </cell>
          <cell r="AN809">
            <v>0</v>
          </cell>
          <cell r="AO809">
            <v>0</v>
          </cell>
          <cell r="AP809">
            <v>0</v>
          </cell>
          <cell r="AQ809">
            <v>0</v>
          </cell>
          <cell r="AR809">
            <v>0</v>
          </cell>
          <cell r="AS809">
            <v>0</v>
          </cell>
          <cell r="AT809">
            <v>0</v>
          </cell>
          <cell r="AU809">
            <v>0</v>
          </cell>
          <cell r="AV809">
            <v>0</v>
          </cell>
          <cell r="AW809">
            <v>0</v>
          </cell>
          <cell r="AX809">
            <v>0</v>
          </cell>
          <cell r="AY809">
            <v>0</v>
          </cell>
          <cell r="AZ809">
            <v>0</v>
          </cell>
          <cell r="BA809">
            <v>0</v>
          </cell>
          <cell r="BB809">
            <v>0</v>
          </cell>
          <cell r="BC809">
            <v>0</v>
          </cell>
          <cell r="BD809">
            <v>0</v>
          </cell>
          <cell r="BE809">
            <v>0</v>
          </cell>
          <cell r="BF809">
            <v>0</v>
          </cell>
          <cell r="BG809">
            <v>0</v>
          </cell>
          <cell r="BH809">
            <v>0</v>
          </cell>
          <cell r="BI809">
            <v>0</v>
          </cell>
          <cell r="BJ809">
            <v>0</v>
          </cell>
          <cell r="BK809">
            <v>0</v>
          </cell>
          <cell r="BL809">
            <v>0</v>
          </cell>
          <cell r="BM809">
            <v>0</v>
          </cell>
          <cell r="BN809">
            <v>0</v>
          </cell>
          <cell r="BO809">
            <v>0</v>
          </cell>
          <cell r="BP809">
            <v>0</v>
          </cell>
          <cell r="BQ809">
            <v>0</v>
          </cell>
          <cell r="BR809">
            <v>0</v>
          </cell>
          <cell r="BS809">
            <v>0</v>
          </cell>
          <cell r="BT809">
            <v>0</v>
          </cell>
          <cell r="BU809">
            <v>0</v>
          </cell>
          <cell r="BV809">
            <v>0</v>
          </cell>
          <cell r="BW809">
            <v>0</v>
          </cell>
          <cell r="BX809">
            <v>0</v>
          </cell>
          <cell r="BY809">
            <v>0</v>
          </cell>
          <cell r="BZ809">
            <v>0</v>
          </cell>
          <cell r="CA809">
            <v>0</v>
          </cell>
          <cell r="CB809">
            <v>0</v>
          </cell>
          <cell r="CC809">
            <v>0</v>
          </cell>
          <cell r="CD809">
            <v>0</v>
          </cell>
          <cell r="CE809">
            <v>0</v>
          </cell>
          <cell r="CF809">
            <v>0</v>
          </cell>
          <cell r="CG809">
            <v>0</v>
          </cell>
          <cell r="CH809">
            <v>0</v>
          </cell>
          <cell r="CI809">
            <v>0</v>
          </cell>
          <cell r="CJ809">
            <v>0</v>
          </cell>
          <cell r="CK809">
            <v>0</v>
          </cell>
          <cell r="CL809">
            <v>0</v>
          </cell>
          <cell r="CM809">
            <v>0</v>
          </cell>
          <cell r="CN809">
            <v>0</v>
          </cell>
          <cell r="CO809">
            <v>0</v>
          </cell>
          <cell r="CP809">
            <v>0</v>
          </cell>
          <cell r="CQ809">
            <v>0</v>
          </cell>
          <cell r="CR809">
            <v>0</v>
          </cell>
          <cell r="CS809">
            <v>0</v>
          </cell>
          <cell r="CT809">
            <v>0</v>
          </cell>
          <cell r="CU809">
            <v>0</v>
          </cell>
          <cell r="CV809">
            <v>0</v>
          </cell>
          <cell r="CW809">
            <v>0</v>
          </cell>
          <cell r="CX809">
            <v>0</v>
          </cell>
          <cell r="CY809">
            <v>0</v>
          </cell>
          <cell r="CZ809">
            <v>0</v>
          </cell>
          <cell r="DA809">
            <v>0</v>
          </cell>
          <cell r="DB809">
            <v>0</v>
          </cell>
          <cell r="DC809">
            <v>0</v>
          </cell>
          <cell r="DD809">
            <v>0</v>
          </cell>
          <cell r="DE809">
            <v>0</v>
          </cell>
          <cell r="DF809">
            <v>0</v>
          </cell>
          <cell r="DG809">
            <v>0</v>
          </cell>
          <cell r="DH809">
            <v>0</v>
          </cell>
          <cell r="DI809">
            <v>0</v>
          </cell>
          <cell r="DJ809">
            <v>0</v>
          </cell>
          <cell r="DK809">
            <v>0</v>
          </cell>
          <cell r="DL809">
            <v>0</v>
          </cell>
          <cell r="DM809">
            <v>0</v>
          </cell>
          <cell r="DN809">
            <v>0</v>
          </cell>
          <cell r="DO809">
            <v>0</v>
          </cell>
          <cell r="DP809">
            <v>0</v>
          </cell>
          <cell r="DQ809">
            <v>0</v>
          </cell>
          <cell r="DR809">
            <v>0</v>
          </cell>
          <cell r="DS809">
            <v>0</v>
          </cell>
          <cell r="DT809">
            <v>0</v>
          </cell>
          <cell r="DU809">
            <v>0</v>
          </cell>
          <cell r="DV809">
            <v>0</v>
          </cell>
          <cell r="DW809">
            <v>0</v>
          </cell>
          <cell r="DX809">
            <v>0</v>
          </cell>
          <cell r="DY809">
            <v>0</v>
          </cell>
          <cell r="DZ809">
            <v>0</v>
          </cell>
          <cell r="EA809">
            <v>0</v>
          </cell>
          <cell r="EB809">
            <v>0</v>
          </cell>
          <cell r="EC809">
            <v>0</v>
          </cell>
          <cell r="ED809">
            <v>0</v>
          </cell>
        </row>
        <row r="810">
          <cell r="F810">
            <v>0</v>
          </cell>
          <cell r="G810">
            <v>0</v>
          </cell>
          <cell r="H810">
            <v>0</v>
          </cell>
          <cell r="I810">
            <v>0</v>
          </cell>
          <cell r="J810">
            <v>0</v>
          </cell>
          <cell r="K810">
            <v>0</v>
          </cell>
          <cell r="L810">
            <v>0</v>
          </cell>
          <cell r="M810">
            <v>0</v>
          </cell>
          <cell r="N810">
            <v>0</v>
          </cell>
          <cell r="O810">
            <v>0</v>
          </cell>
          <cell r="P810">
            <v>0</v>
          </cell>
          <cell r="Q810">
            <v>0</v>
          </cell>
          <cell r="R810">
            <v>0</v>
          </cell>
          <cell r="S810">
            <v>0</v>
          </cell>
          <cell r="T810">
            <v>0</v>
          </cell>
          <cell r="U810">
            <v>0</v>
          </cell>
          <cell r="V810">
            <v>0</v>
          </cell>
          <cell r="W810">
            <v>0</v>
          </cell>
          <cell r="X810">
            <v>0</v>
          </cell>
          <cell r="Y810">
            <v>0</v>
          </cell>
          <cell r="Z810">
            <v>0</v>
          </cell>
          <cell r="AA810">
            <v>0</v>
          </cell>
          <cell r="AB810">
            <v>0</v>
          </cell>
          <cell r="AC810">
            <v>0</v>
          </cell>
          <cell r="AD810">
            <v>0</v>
          </cell>
          <cell r="AE810">
            <v>0</v>
          </cell>
          <cell r="AF810">
            <v>0</v>
          </cell>
          <cell r="AG810">
            <v>0</v>
          </cell>
          <cell r="AH810">
            <v>0</v>
          </cell>
          <cell r="AI810">
            <v>0</v>
          </cell>
          <cell r="AJ810">
            <v>0</v>
          </cell>
          <cell r="AK810">
            <v>0</v>
          </cell>
          <cell r="AL810">
            <v>0</v>
          </cell>
          <cell r="AM810">
            <v>0</v>
          </cell>
          <cell r="AN810">
            <v>0</v>
          </cell>
          <cell r="AO810">
            <v>0</v>
          </cell>
          <cell r="AP810">
            <v>0</v>
          </cell>
          <cell r="AQ810">
            <v>0</v>
          </cell>
          <cell r="AR810">
            <v>0</v>
          </cell>
          <cell r="AS810">
            <v>0</v>
          </cell>
          <cell r="AT810">
            <v>0</v>
          </cell>
          <cell r="AU810">
            <v>0</v>
          </cell>
          <cell r="AV810">
            <v>0</v>
          </cell>
          <cell r="AW810">
            <v>0</v>
          </cell>
          <cell r="AX810">
            <v>0</v>
          </cell>
          <cell r="AY810">
            <v>0</v>
          </cell>
          <cell r="AZ810">
            <v>0</v>
          </cell>
          <cell r="BA810">
            <v>0</v>
          </cell>
          <cell r="BB810">
            <v>0</v>
          </cell>
          <cell r="BC810">
            <v>0</v>
          </cell>
          <cell r="BD810">
            <v>0</v>
          </cell>
          <cell r="BE810">
            <v>0</v>
          </cell>
          <cell r="BF810">
            <v>0</v>
          </cell>
          <cell r="BG810">
            <v>0</v>
          </cell>
          <cell r="BH810">
            <v>0</v>
          </cell>
          <cell r="BI810">
            <v>0</v>
          </cell>
          <cell r="BJ810">
            <v>0</v>
          </cell>
          <cell r="BK810">
            <v>0</v>
          </cell>
          <cell r="BL810">
            <v>0</v>
          </cell>
          <cell r="BM810">
            <v>0</v>
          </cell>
          <cell r="BN810">
            <v>0</v>
          </cell>
          <cell r="BO810">
            <v>0</v>
          </cell>
          <cell r="BP810">
            <v>0</v>
          </cell>
          <cell r="BQ810">
            <v>0</v>
          </cell>
          <cell r="BR810">
            <v>0</v>
          </cell>
          <cell r="BS810">
            <v>0</v>
          </cell>
          <cell r="BT810">
            <v>0</v>
          </cell>
          <cell r="BU810">
            <v>0</v>
          </cell>
          <cell r="BV810">
            <v>0</v>
          </cell>
          <cell r="BW810">
            <v>0</v>
          </cell>
          <cell r="BX810">
            <v>0</v>
          </cell>
          <cell r="BY810">
            <v>0</v>
          </cell>
          <cell r="BZ810">
            <v>0</v>
          </cell>
          <cell r="CA810">
            <v>0</v>
          </cell>
          <cell r="CB810">
            <v>0</v>
          </cell>
          <cell r="CC810">
            <v>0</v>
          </cell>
          <cell r="CD810">
            <v>0</v>
          </cell>
          <cell r="CE810">
            <v>0</v>
          </cell>
          <cell r="CF810">
            <v>0</v>
          </cell>
          <cell r="CG810">
            <v>0</v>
          </cell>
          <cell r="CH810">
            <v>0</v>
          </cell>
          <cell r="CI810">
            <v>0</v>
          </cell>
          <cell r="CJ810">
            <v>0</v>
          </cell>
          <cell r="CK810">
            <v>0</v>
          </cell>
          <cell r="CL810">
            <v>0</v>
          </cell>
          <cell r="CM810">
            <v>0</v>
          </cell>
          <cell r="CN810">
            <v>0</v>
          </cell>
          <cell r="CO810">
            <v>0</v>
          </cell>
          <cell r="CP810">
            <v>0</v>
          </cell>
          <cell r="CQ810">
            <v>0</v>
          </cell>
          <cell r="CR810">
            <v>0</v>
          </cell>
          <cell r="CS810">
            <v>0</v>
          </cell>
          <cell r="CT810">
            <v>0</v>
          </cell>
          <cell r="CU810">
            <v>0</v>
          </cell>
          <cell r="CV810">
            <v>0</v>
          </cell>
          <cell r="CW810">
            <v>0</v>
          </cell>
          <cell r="CX810">
            <v>0</v>
          </cell>
          <cell r="CY810">
            <v>0</v>
          </cell>
          <cell r="CZ810">
            <v>0</v>
          </cell>
          <cell r="DA810">
            <v>0</v>
          </cell>
          <cell r="DB810">
            <v>0</v>
          </cell>
          <cell r="DC810">
            <v>0</v>
          </cell>
          <cell r="DD810">
            <v>0</v>
          </cell>
          <cell r="DE810">
            <v>0</v>
          </cell>
          <cell r="DF810">
            <v>0</v>
          </cell>
          <cell r="DG810">
            <v>0</v>
          </cell>
          <cell r="DH810">
            <v>0</v>
          </cell>
          <cell r="DI810">
            <v>0</v>
          </cell>
          <cell r="DJ810">
            <v>0</v>
          </cell>
          <cell r="DK810">
            <v>0</v>
          </cell>
          <cell r="DL810">
            <v>0</v>
          </cell>
          <cell r="DM810">
            <v>0</v>
          </cell>
          <cell r="DN810">
            <v>0</v>
          </cell>
          <cell r="DO810">
            <v>0</v>
          </cell>
          <cell r="DP810">
            <v>0</v>
          </cell>
          <cell r="DQ810">
            <v>0</v>
          </cell>
          <cell r="DR810">
            <v>0</v>
          </cell>
          <cell r="DS810">
            <v>0</v>
          </cell>
          <cell r="DT810">
            <v>0</v>
          </cell>
          <cell r="DU810">
            <v>0</v>
          </cell>
          <cell r="DV810">
            <v>0</v>
          </cell>
          <cell r="DW810">
            <v>0</v>
          </cell>
          <cell r="DX810">
            <v>0</v>
          </cell>
          <cell r="DY810">
            <v>0</v>
          </cell>
          <cell r="DZ810">
            <v>0</v>
          </cell>
          <cell r="EA810">
            <v>0</v>
          </cell>
          <cell r="EB810">
            <v>0</v>
          </cell>
          <cell r="EC810">
            <v>0</v>
          </cell>
          <cell r="ED810">
            <v>0</v>
          </cell>
        </row>
        <row r="811">
          <cell r="F811">
            <v>0</v>
          </cell>
          <cell r="G811">
            <v>0</v>
          </cell>
          <cell r="H811">
            <v>0</v>
          </cell>
          <cell r="I811">
            <v>0</v>
          </cell>
          <cell r="J811">
            <v>0</v>
          </cell>
          <cell r="K811">
            <v>0</v>
          </cell>
          <cell r="L811">
            <v>0</v>
          </cell>
          <cell r="M811">
            <v>0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R811">
            <v>0</v>
          </cell>
          <cell r="S811">
            <v>0</v>
          </cell>
          <cell r="T811">
            <v>0</v>
          </cell>
          <cell r="U811">
            <v>0</v>
          </cell>
          <cell r="V811">
            <v>0</v>
          </cell>
          <cell r="W811">
            <v>0</v>
          </cell>
          <cell r="X811">
            <v>0</v>
          </cell>
          <cell r="Y811">
            <v>0</v>
          </cell>
          <cell r="Z811">
            <v>0</v>
          </cell>
          <cell r="AA811">
            <v>0</v>
          </cell>
          <cell r="AB811">
            <v>0</v>
          </cell>
          <cell r="AC811">
            <v>0</v>
          </cell>
          <cell r="AD811">
            <v>0</v>
          </cell>
          <cell r="AE811">
            <v>0</v>
          </cell>
          <cell r="AF811">
            <v>0</v>
          </cell>
          <cell r="AG811">
            <v>0</v>
          </cell>
          <cell r="AH811">
            <v>0</v>
          </cell>
          <cell r="AI811">
            <v>0</v>
          </cell>
          <cell r="AJ811">
            <v>0</v>
          </cell>
          <cell r="AK811">
            <v>0</v>
          </cell>
          <cell r="AL811">
            <v>0</v>
          </cell>
          <cell r="AM811">
            <v>0</v>
          </cell>
          <cell r="AN811">
            <v>0</v>
          </cell>
          <cell r="AO811">
            <v>0</v>
          </cell>
          <cell r="AP811">
            <v>0</v>
          </cell>
          <cell r="AQ811">
            <v>0</v>
          </cell>
          <cell r="AR811">
            <v>0</v>
          </cell>
          <cell r="AS811">
            <v>0</v>
          </cell>
          <cell r="AT811">
            <v>0</v>
          </cell>
          <cell r="AU811">
            <v>0</v>
          </cell>
          <cell r="AV811">
            <v>0</v>
          </cell>
          <cell r="AW811">
            <v>0</v>
          </cell>
          <cell r="AX811">
            <v>0</v>
          </cell>
          <cell r="AY811">
            <v>0</v>
          </cell>
          <cell r="AZ811">
            <v>0</v>
          </cell>
          <cell r="BA811">
            <v>0</v>
          </cell>
          <cell r="BB811">
            <v>0</v>
          </cell>
          <cell r="BC811">
            <v>0</v>
          </cell>
          <cell r="BD811">
            <v>0</v>
          </cell>
          <cell r="BE811">
            <v>0</v>
          </cell>
          <cell r="BF811">
            <v>0</v>
          </cell>
          <cell r="BG811">
            <v>0</v>
          </cell>
          <cell r="BH811">
            <v>0</v>
          </cell>
          <cell r="BI811">
            <v>0</v>
          </cell>
          <cell r="BJ811">
            <v>0</v>
          </cell>
          <cell r="BK811">
            <v>0</v>
          </cell>
          <cell r="BL811">
            <v>0</v>
          </cell>
          <cell r="BM811">
            <v>0</v>
          </cell>
          <cell r="BN811">
            <v>0</v>
          </cell>
          <cell r="BO811">
            <v>0</v>
          </cell>
          <cell r="BP811">
            <v>0</v>
          </cell>
          <cell r="BQ811">
            <v>0</v>
          </cell>
          <cell r="BR811">
            <v>0</v>
          </cell>
          <cell r="BS811">
            <v>0</v>
          </cell>
          <cell r="BT811">
            <v>0</v>
          </cell>
          <cell r="BU811">
            <v>0</v>
          </cell>
          <cell r="BV811">
            <v>0</v>
          </cell>
          <cell r="BW811">
            <v>0</v>
          </cell>
          <cell r="BX811">
            <v>0</v>
          </cell>
          <cell r="BY811">
            <v>0</v>
          </cell>
          <cell r="BZ811">
            <v>0</v>
          </cell>
          <cell r="CA811">
            <v>0</v>
          </cell>
          <cell r="CB811">
            <v>0</v>
          </cell>
          <cell r="CC811">
            <v>0</v>
          </cell>
          <cell r="CD811">
            <v>0</v>
          </cell>
          <cell r="CE811">
            <v>0</v>
          </cell>
          <cell r="CF811">
            <v>0</v>
          </cell>
          <cell r="CG811">
            <v>0</v>
          </cell>
          <cell r="CH811">
            <v>0</v>
          </cell>
          <cell r="CI811">
            <v>0</v>
          </cell>
          <cell r="CJ811">
            <v>0</v>
          </cell>
          <cell r="CK811">
            <v>0</v>
          </cell>
          <cell r="CL811">
            <v>0</v>
          </cell>
          <cell r="CM811">
            <v>0</v>
          </cell>
          <cell r="CN811">
            <v>0</v>
          </cell>
          <cell r="CO811">
            <v>0</v>
          </cell>
          <cell r="CP811">
            <v>0</v>
          </cell>
          <cell r="CQ811">
            <v>0</v>
          </cell>
          <cell r="CR811">
            <v>0</v>
          </cell>
          <cell r="CS811">
            <v>0</v>
          </cell>
          <cell r="CT811">
            <v>0</v>
          </cell>
          <cell r="CU811">
            <v>0</v>
          </cell>
          <cell r="CV811">
            <v>0</v>
          </cell>
          <cell r="CW811">
            <v>0</v>
          </cell>
          <cell r="CX811">
            <v>0</v>
          </cell>
          <cell r="CY811">
            <v>0</v>
          </cell>
          <cell r="CZ811">
            <v>0</v>
          </cell>
          <cell r="DA811">
            <v>0</v>
          </cell>
          <cell r="DB811">
            <v>0</v>
          </cell>
          <cell r="DC811">
            <v>0</v>
          </cell>
          <cell r="DD811">
            <v>0</v>
          </cell>
          <cell r="DE811">
            <v>0</v>
          </cell>
          <cell r="DF811">
            <v>0</v>
          </cell>
          <cell r="DG811">
            <v>0</v>
          </cell>
          <cell r="DH811">
            <v>0</v>
          </cell>
          <cell r="DI811">
            <v>0</v>
          </cell>
          <cell r="DJ811">
            <v>0</v>
          </cell>
          <cell r="DK811">
            <v>0</v>
          </cell>
          <cell r="DL811">
            <v>0</v>
          </cell>
          <cell r="DM811">
            <v>0</v>
          </cell>
          <cell r="DN811">
            <v>0</v>
          </cell>
          <cell r="DO811">
            <v>0</v>
          </cell>
          <cell r="DP811">
            <v>0</v>
          </cell>
          <cell r="DQ811">
            <v>0</v>
          </cell>
          <cell r="DR811">
            <v>0</v>
          </cell>
          <cell r="DS811">
            <v>0</v>
          </cell>
          <cell r="DT811">
            <v>0</v>
          </cell>
          <cell r="DU811">
            <v>0</v>
          </cell>
          <cell r="DV811">
            <v>0</v>
          </cell>
          <cell r="DW811">
            <v>0</v>
          </cell>
          <cell r="DX811">
            <v>0</v>
          </cell>
          <cell r="DY811">
            <v>0</v>
          </cell>
          <cell r="DZ811">
            <v>0</v>
          </cell>
          <cell r="EA811">
            <v>0</v>
          </cell>
          <cell r="EB811">
            <v>0</v>
          </cell>
          <cell r="EC811">
            <v>0</v>
          </cell>
          <cell r="ED811">
            <v>0</v>
          </cell>
        </row>
        <row r="812">
          <cell r="F812">
            <v>0</v>
          </cell>
          <cell r="G812">
            <v>0</v>
          </cell>
          <cell r="H812">
            <v>0</v>
          </cell>
          <cell r="I812">
            <v>0</v>
          </cell>
          <cell r="J812">
            <v>0</v>
          </cell>
          <cell r="K812">
            <v>0</v>
          </cell>
          <cell r="L812">
            <v>0</v>
          </cell>
          <cell r="M812">
            <v>0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R812">
            <v>0</v>
          </cell>
          <cell r="S812">
            <v>0</v>
          </cell>
          <cell r="T812">
            <v>0</v>
          </cell>
          <cell r="U812">
            <v>0</v>
          </cell>
          <cell r="V812">
            <v>0</v>
          </cell>
          <cell r="W812">
            <v>0</v>
          </cell>
          <cell r="X812">
            <v>0</v>
          </cell>
          <cell r="Y812">
            <v>0</v>
          </cell>
          <cell r="Z812">
            <v>0</v>
          </cell>
          <cell r="AA812">
            <v>0</v>
          </cell>
          <cell r="AB812">
            <v>0</v>
          </cell>
          <cell r="AC812">
            <v>0</v>
          </cell>
          <cell r="AD812">
            <v>0</v>
          </cell>
          <cell r="AE812">
            <v>0</v>
          </cell>
          <cell r="AF812">
            <v>0</v>
          </cell>
          <cell r="AG812">
            <v>0</v>
          </cell>
          <cell r="AH812">
            <v>0</v>
          </cell>
          <cell r="AI812">
            <v>0</v>
          </cell>
          <cell r="AJ812">
            <v>0</v>
          </cell>
          <cell r="AK812">
            <v>0</v>
          </cell>
          <cell r="AL812">
            <v>0</v>
          </cell>
          <cell r="AM812">
            <v>0</v>
          </cell>
          <cell r="AN812">
            <v>0</v>
          </cell>
          <cell r="AO812">
            <v>0</v>
          </cell>
          <cell r="AP812">
            <v>0</v>
          </cell>
          <cell r="AQ812">
            <v>0</v>
          </cell>
          <cell r="AR812">
            <v>0</v>
          </cell>
          <cell r="AS812">
            <v>0</v>
          </cell>
          <cell r="AT812">
            <v>0</v>
          </cell>
          <cell r="AU812">
            <v>0</v>
          </cell>
          <cell r="AV812">
            <v>0</v>
          </cell>
          <cell r="AW812">
            <v>0</v>
          </cell>
          <cell r="AX812">
            <v>0</v>
          </cell>
          <cell r="AY812">
            <v>0</v>
          </cell>
          <cell r="AZ812">
            <v>0</v>
          </cell>
          <cell r="BA812">
            <v>0</v>
          </cell>
          <cell r="BB812">
            <v>0</v>
          </cell>
          <cell r="BC812">
            <v>0</v>
          </cell>
          <cell r="BD812">
            <v>0</v>
          </cell>
          <cell r="BE812">
            <v>0</v>
          </cell>
          <cell r="BF812">
            <v>0</v>
          </cell>
          <cell r="BG812">
            <v>0</v>
          </cell>
          <cell r="BH812">
            <v>0</v>
          </cell>
          <cell r="BI812">
            <v>0</v>
          </cell>
          <cell r="BJ812">
            <v>0</v>
          </cell>
          <cell r="BK812">
            <v>0</v>
          </cell>
          <cell r="BL812">
            <v>0</v>
          </cell>
          <cell r="BM812">
            <v>0</v>
          </cell>
          <cell r="BN812">
            <v>0</v>
          </cell>
          <cell r="BO812">
            <v>0</v>
          </cell>
          <cell r="BP812">
            <v>0</v>
          </cell>
          <cell r="BQ812">
            <v>0</v>
          </cell>
          <cell r="BR812">
            <v>0</v>
          </cell>
          <cell r="BS812">
            <v>0</v>
          </cell>
          <cell r="BT812">
            <v>0</v>
          </cell>
          <cell r="BU812">
            <v>0</v>
          </cell>
          <cell r="BV812">
            <v>0</v>
          </cell>
          <cell r="BW812">
            <v>0</v>
          </cell>
          <cell r="BX812">
            <v>0</v>
          </cell>
          <cell r="BY812">
            <v>0</v>
          </cell>
          <cell r="BZ812">
            <v>0</v>
          </cell>
          <cell r="CA812">
            <v>0</v>
          </cell>
          <cell r="CB812">
            <v>0</v>
          </cell>
          <cell r="CC812">
            <v>0</v>
          </cell>
          <cell r="CD812">
            <v>0</v>
          </cell>
          <cell r="CE812">
            <v>0</v>
          </cell>
          <cell r="CF812">
            <v>0</v>
          </cell>
          <cell r="CG812">
            <v>0</v>
          </cell>
          <cell r="CH812">
            <v>0</v>
          </cell>
          <cell r="CI812">
            <v>0</v>
          </cell>
          <cell r="CJ812">
            <v>0</v>
          </cell>
          <cell r="CK812">
            <v>0</v>
          </cell>
          <cell r="CL812">
            <v>0</v>
          </cell>
          <cell r="CM812">
            <v>0</v>
          </cell>
          <cell r="CN812">
            <v>0</v>
          </cell>
          <cell r="CO812">
            <v>0</v>
          </cell>
          <cell r="CP812">
            <v>0</v>
          </cell>
          <cell r="CQ812">
            <v>0</v>
          </cell>
          <cell r="CR812">
            <v>0</v>
          </cell>
          <cell r="CS812">
            <v>0</v>
          </cell>
          <cell r="CT812">
            <v>0</v>
          </cell>
          <cell r="CU812">
            <v>0</v>
          </cell>
          <cell r="CV812">
            <v>0</v>
          </cell>
          <cell r="CW812">
            <v>0</v>
          </cell>
          <cell r="CX812">
            <v>0</v>
          </cell>
          <cell r="CY812">
            <v>0</v>
          </cell>
          <cell r="CZ812">
            <v>0</v>
          </cell>
          <cell r="DA812">
            <v>0</v>
          </cell>
          <cell r="DB812">
            <v>0</v>
          </cell>
          <cell r="DC812">
            <v>0</v>
          </cell>
          <cell r="DD812">
            <v>0</v>
          </cell>
          <cell r="DE812">
            <v>0</v>
          </cell>
          <cell r="DF812">
            <v>0</v>
          </cell>
          <cell r="DG812">
            <v>0</v>
          </cell>
          <cell r="DH812">
            <v>0</v>
          </cell>
          <cell r="DI812">
            <v>0</v>
          </cell>
          <cell r="DJ812">
            <v>0</v>
          </cell>
          <cell r="DK812">
            <v>0</v>
          </cell>
          <cell r="DL812">
            <v>0</v>
          </cell>
          <cell r="DM812">
            <v>0</v>
          </cell>
          <cell r="DN812">
            <v>0</v>
          </cell>
          <cell r="DO812">
            <v>0</v>
          </cell>
          <cell r="DP812">
            <v>0</v>
          </cell>
          <cell r="DQ812">
            <v>0</v>
          </cell>
          <cell r="DR812">
            <v>0</v>
          </cell>
          <cell r="DS812">
            <v>0</v>
          </cell>
          <cell r="DT812">
            <v>0</v>
          </cell>
          <cell r="DU812">
            <v>0</v>
          </cell>
          <cell r="DV812">
            <v>0</v>
          </cell>
          <cell r="DW812">
            <v>0</v>
          </cell>
          <cell r="DX812">
            <v>0</v>
          </cell>
          <cell r="DY812">
            <v>0</v>
          </cell>
          <cell r="DZ812">
            <v>0</v>
          </cell>
          <cell r="EA812">
            <v>0</v>
          </cell>
          <cell r="EB812">
            <v>0</v>
          </cell>
          <cell r="EC812">
            <v>0</v>
          </cell>
          <cell r="ED812">
            <v>0</v>
          </cell>
        </row>
        <row r="813">
          <cell r="F813">
            <v>0</v>
          </cell>
          <cell r="G813">
            <v>0</v>
          </cell>
          <cell r="H813">
            <v>0</v>
          </cell>
          <cell r="I813">
            <v>0</v>
          </cell>
          <cell r="J813">
            <v>0</v>
          </cell>
          <cell r="K813">
            <v>0</v>
          </cell>
          <cell r="L813">
            <v>0</v>
          </cell>
          <cell r="M813">
            <v>0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R813">
            <v>0</v>
          </cell>
          <cell r="S813">
            <v>0</v>
          </cell>
          <cell r="T813">
            <v>0</v>
          </cell>
          <cell r="U813">
            <v>0</v>
          </cell>
          <cell r="V813">
            <v>0</v>
          </cell>
          <cell r="W813">
            <v>0</v>
          </cell>
          <cell r="X813">
            <v>0</v>
          </cell>
          <cell r="Y813">
            <v>0</v>
          </cell>
          <cell r="Z813">
            <v>0</v>
          </cell>
          <cell r="AA813">
            <v>0</v>
          </cell>
          <cell r="AB813">
            <v>0</v>
          </cell>
          <cell r="AC813">
            <v>0</v>
          </cell>
          <cell r="AD813">
            <v>0</v>
          </cell>
          <cell r="AE813">
            <v>0</v>
          </cell>
          <cell r="AF813">
            <v>0</v>
          </cell>
          <cell r="AG813">
            <v>0</v>
          </cell>
          <cell r="AH813">
            <v>0</v>
          </cell>
          <cell r="AI813">
            <v>0</v>
          </cell>
          <cell r="AJ813">
            <v>0</v>
          </cell>
          <cell r="AK813">
            <v>0</v>
          </cell>
          <cell r="AL813">
            <v>0</v>
          </cell>
          <cell r="AM813">
            <v>0</v>
          </cell>
          <cell r="AN813">
            <v>0</v>
          </cell>
          <cell r="AO813">
            <v>0</v>
          </cell>
          <cell r="AP813">
            <v>0</v>
          </cell>
          <cell r="AQ813">
            <v>0</v>
          </cell>
          <cell r="AR813">
            <v>0</v>
          </cell>
          <cell r="AS813">
            <v>0</v>
          </cell>
          <cell r="AT813">
            <v>0</v>
          </cell>
          <cell r="AU813">
            <v>0</v>
          </cell>
          <cell r="AV813">
            <v>0</v>
          </cell>
          <cell r="AW813">
            <v>0</v>
          </cell>
          <cell r="AX813">
            <v>0</v>
          </cell>
          <cell r="AY813">
            <v>0</v>
          </cell>
          <cell r="AZ813">
            <v>0</v>
          </cell>
          <cell r="BA813">
            <v>0</v>
          </cell>
          <cell r="BB813">
            <v>0</v>
          </cell>
          <cell r="BC813">
            <v>0</v>
          </cell>
          <cell r="BD813">
            <v>0</v>
          </cell>
          <cell r="BE813">
            <v>0</v>
          </cell>
          <cell r="BF813">
            <v>0</v>
          </cell>
          <cell r="BG813">
            <v>0</v>
          </cell>
          <cell r="BH813">
            <v>0</v>
          </cell>
          <cell r="BI813">
            <v>0</v>
          </cell>
          <cell r="BJ813">
            <v>0</v>
          </cell>
          <cell r="BK813">
            <v>0</v>
          </cell>
          <cell r="BL813">
            <v>0</v>
          </cell>
          <cell r="BM813">
            <v>0</v>
          </cell>
          <cell r="BN813">
            <v>0</v>
          </cell>
          <cell r="BO813">
            <v>0</v>
          </cell>
          <cell r="BP813">
            <v>0</v>
          </cell>
          <cell r="BQ813">
            <v>0</v>
          </cell>
          <cell r="BR813">
            <v>0</v>
          </cell>
          <cell r="BS813">
            <v>0</v>
          </cell>
          <cell r="BT813">
            <v>0</v>
          </cell>
          <cell r="BU813">
            <v>0</v>
          </cell>
          <cell r="BV813">
            <v>0</v>
          </cell>
          <cell r="BW813">
            <v>0</v>
          </cell>
          <cell r="BX813">
            <v>0</v>
          </cell>
          <cell r="BY813">
            <v>0</v>
          </cell>
          <cell r="BZ813">
            <v>0</v>
          </cell>
          <cell r="CA813">
            <v>0</v>
          </cell>
          <cell r="CB813">
            <v>0</v>
          </cell>
          <cell r="CC813">
            <v>0</v>
          </cell>
          <cell r="CD813">
            <v>0</v>
          </cell>
          <cell r="CE813">
            <v>0</v>
          </cell>
          <cell r="CF813">
            <v>0</v>
          </cell>
          <cell r="CG813">
            <v>0</v>
          </cell>
          <cell r="CH813">
            <v>0</v>
          </cell>
          <cell r="CI813">
            <v>0</v>
          </cell>
          <cell r="CJ813">
            <v>0</v>
          </cell>
          <cell r="CK813">
            <v>0</v>
          </cell>
          <cell r="CL813">
            <v>0</v>
          </cell>
          <cell r="CM813">
            <v>0</v>
          </cell>
          <cell r="CN813">
            <v>0</v>
          </cell>
          <cell r="CO813">
            <v>0</v>
          </cell>
          <cell r="CP813">
            <v>0</v>
          </cell>
          <cell r="CQ813">
            <v>0</v>
          </cell>
          <cell r="CR813">
            <v>0</v>
          </cell>
          <cell r="CS813">
            <v>0</v>
          </cell>
          <cell r="CT813">
            <v>0</v>
          </cell>
          <cell r="CU813">
            <v>0</v>
          </cell>
          <cell r="CV813">
            <v>0</v>
          </cell>
          <cell r="CW813">
            <v>0</v>
          </cell>
          <cell r="CX813">
            <v>0</v>
          </cell>
          <cell r="CY813">
            <v>0</v>
          </cell>
          <cell r="CZ813">
            <v>0</v>
          </cell>
          <cell r="DA813">
            <v>0</v>
          </cell>
          <cell r="DB813">
            <v>0</v>
          </cell>
          <cell r="DC813">
            <v>0</v>
          </cell>
          <cell r="DD813">
            <v>0</v>
          </cell>
          <cell r="DE813">
            <v>0</v>
          </cell>
          <cell r="DF813">
            <v>0</v>
          </cell>
          <cell r="DG813">
            <v>0</v>
          </cell>
          <cell r="DH813">
            <v>0</v>
          </cell>
          <cell r="DI813">
            <v>0</v>
          </cell>
          <cell r="DJ813">
            <v>0</v>
          </cell>
          <cell r="DK813">
            <v>0</v>
          </cell>
          <cell r="DL813">
            <v>0</v>
          </cell>
          <cell r="DM813">
            <v>0</v>
          </cell>
          <cell r="DN813">
            <v>0</v>
          </cell>
          <cell r="DO813">
            <v>0</v>
          </cell>
          <cell r="DP813">
            <v>0</v>
          </cell>
          <cell r="DQ813">
            <v>0</v>
          </cell>
          <cell r="DR813">
            <v>0</v>
          </cell>
          <cell r="DS813">
            <v>0</v>
          </cell>
          <cell r="DT813">
            <v>0</v>
          </cell>
          <cell r="DU813">
            <v>0</v>
          </cell>
          <cell r="DV813">
            <v>0</v>
          </cell>
          <cell r="DW813">
            <v>0</v>
          </cell>
          <cell r="DX813">
            <v>0</v>
          </cell>
          <cell r="DY813">
            <v>0</v>
          </cell>
          <cell r="DZ813">
            <v>0</v>
          </cell>
          <cell r="EA813">
            <v>0</v>
          </cell>
          <cell r="EB813">
            <v>0</v>
          </cell>
          <cell r="EC813">
            <v>0</v>
          </cell>
          <cell r="ED813">
            <v>0</v>
          </cell>
        </row>
        <row r="814">
          <cell r="F814">
            <v>0</v>
          </cell>
          <cell r="G814">
            <v>0</v>
          </cell>
          <cell r="H814">
            <v>0</v>
          </cell>
          <cell r="I814">
            <v>0</v>
          </cell>
          <cell r="J814">
            <v>0</v>
          </cell>
          <cell r="K814">
            <v>0</v>
          </cell>
          <cell r="L814">
            <v>0</v>
          </cell>
          <cell r="M814">
            <v>0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R814">
            <v>0</v>
          </cell>
          <cell r="S814">
            <v>0</v>
          </cell>
          <cell r="T814">
            <v>0</v>
          </cell>
          <cell r="U814">
            <v>0</v>
          </cell>
          <cell r="V814">
            <v>0</v>
          </cell>
          <cell r="W814">
            <v>0</v>
          </cell>
          <cell r="X814">
            <v>0</v>
          </cell>
          <cell r="Y814">
            <v>0</v>
          </cell>
          <cell r="Z814">
            <v>0</v>
          </cell>
          <cell r="AA814">
            <v>0</v>
          </cell>
          <cell r="AB814">
            <v>0</v>
          </cell>
          <cell r="AC814">
            <v>0</v>
          </cell>
          <cell r="AD814">
            <v>0</v>
          </cell>
          <cell r="AE814">
            <v>0</v>
          </cell>
          <cell r="AF814">
            <v>0</v>
          </cell>
          <cell r="AG814">
            <v>0</v>
          </cell>
          <cell r="AH814">
            <v>0</v>
          </cell>
          <cell r="AI814">
            <v>0</v>
          </cell>
          <cell r="AJ814">
            <v>0</v>
          </cell>
          <cell r="AK814">
            <v>0</v>
          </cell>
          <cell r="AL814">
            <v>0</v>
          </cell>
          <cell r="AM814">
            <v>0</v>
          </cell>
          <cell r="AN814">
            <v>0</v>
          </cell>
          <cell r="AO814">
            <v>0</v>
          </cell>
          <cell r="AP814">
            <v>0</v>
          </cell>
          <cell r="AQ814">
            <v>0</v>
          </cell>
          <cell r="AR814">
            <v>0</v>
          </cell>
          <cell r="AS814">
            <v>0</v>
          </cell>
          <cell r="AT814">
            <v>0</v>
          </cell>
          <cell r="AU814">
            <v>0</v>
          </cell>
          <cell r="AV814">
            <v>0</v>
          </cell>
          <cell r="AW814">
            <v>0</v>
          </cell>
          <cell r="AX814">
            <v>0</v>
          </cell>
          <cell r="AY814">
            <v>0</v>
          </cell>
          <cell r="AZ814">
            <v>0</v>
          </cell>
          <cell r="BA814">
            <v>0</v>
          </cell>
          <cell r="BB814">
            <v>0</v>
          </cell>
          <cell r="BC814">
            <v>0</v>
          </cell>
          <cell r="BD814">
            <v>0</v>
          </cell>
          <cell r="BE814">
            <v>0</v>
          </cell>
          <cell r="BF814">
            <v>0</v>
          </cell>
          <cell r="BG814">
            <v>0</v>
          </cell>
          <cell r="BH814">
            <v>0</v>
          </cell>
          <cell r="BI814">
            <v>0</v>
          </cell>
          <cell r="BJ814">
            <v>0</v>
          </cell>
          <cell r="BK814">
            <v>0</v>
          </cell>
          <cell r="BL814">
            <v>0</v>
          </cell>
          <cell r="BM814">
            <v>0</v>
          </cell>
          <cell r="BN814">
            <v>0</v>
          </cell>
          <cell r="BO814">
            <v>0</v>
          </cell>
          <cell r="BP814">
            <v>0</v>
          </cell>
          <cell r="BQ814">
            <v>0</v>
          </cell>
          <cell r="BR814">
            <v>0</v>
          </cell>
          <cell r="BS814">
            <v>0</v>
          </cell>
          <cell r="BT814">
            <v>0</v>
          </cell>
          <cell r="BU814">
            <v>0</v>
          </cell>
          <cell r="BV814">
            <v>0</v>
          </cell>
          <cell r="BW814">
            <v>0</v>
          </cell>
          <cell r="BX814">
            <v>0</v>
          </cell>
          <cell r="BY814">
            <v>0</v>
          </cell>
          <cell r="BZ814">
            <v>0</v>
          </cell>
          <cell r="CA814">
            <v>0</v>
          </cell>
          <cell r="CB814">
            <v>0</v>
          </cell>
          <cell r="CC814">
            <v>0</v>
          </cell>
          <cell r="CD814">
            <v>0</v>
          </cell>
          <cell r="CE814">
            <v>0</v>
          </cell>
          <cell r="CF814">
            <v>0</v>
          </cell>
          <cell r="CG814">
            <v>0</v>
          </cell>
          <cell r="CH814">
            <v>0</v>
          </cell>
          <cell r="CI814">
            <v>0</v>
          </cell>
          <cell r="CJ814">
            <v>0</v>
          </cell>
          <cell r="CK814">
            <v>0</v>
          </cell>
          <cell r="CL814">
            <v>0</v>
          </cell>
          <cell r="CM814">
            <v>0</v>
          </cell>
          <cell r="CN814">
            <v>0</v>
          </cell>
          <cell r="CO814">
            <v>0</v>
          </cell>
          <cell r="CP814">
            <v>0</v>
          </cell>
          <cell r="CQ814">
            <v>0</v>
          </cell>
          <cell r="CR814">
            <v>0</v>
          </cell>
          <cell r="CS814">
            <v>0</v>
          </cell>
          <cell r="CT814">
            <v>0</v>
          </cell>
          <cell r="CU814">
            <v>0</v>
          </cell>
          <cell r="CV814">
            <v>0</v>
          </cell>
          <cell r="CW814">
            <v>0</v>
          </cell>
          <cell r="CX814">
            <v>0</v>
          </cell>
          <cell r="CY814">
            <v>0</v>
          </cell>
          <cell r="CZ814">
            <v>0</v>
          </cell>
          <cell r="DA814">
            <v>0</v>
          </cell>
          <cell r="DB814">
            <v>0</v>
          </cell>
          <cell r="DC814">
            <v>0</v>
          </cell>
          <cell r="DD814">
            <v>0</v>
          </cell>
          <cell r="DE814">
            <v>0</v>
          </cell>
          <cell r="DF814">
            <v>0</v>
          </cell>
          <cell r="DG814">
            <v>0</v>
          </cell>
          <cell r="DH814">
            <v>0</v>
          </cell>
          <cell r="DI814">
            <v>0</v>
          </cell>
          <cell r="DJ814">
            <v>0</v>
          </cell>
          <cell r="DK814">
            <v>0</v>
          </cell>
          <cell r="DL814">
            <v>0</v>
          </cell>
          <cell r="DM814">
            <v>0</v>
          </cell>
          <cell r="DN814">
            <v>0</v>
          </cell>
          <cell r="DO814">
            <v>0</v>
          </cell>
          <cell r="DP814">
            <v>0</v>
          </cell>
          <cell r="DQ814">
            <v>0</v>
          </cell>
          <cell r="DR814">
            <v>0</v>
          </cell>
          <cell r="DS814">
            <v>0</v>
          </cell>
          <cell r="DT814">
            <v>0</v>
          </cell>
          <cell r="DU814">
            <v>0</v>
          </cell>
          <cell r="DV814">
            <v>0</v>
          </cell>
          <cell r="DW814">
            <v>0</v>
          </cell>
          <cell r="DX814">
            <v>0</v>
          </cell>
          <cell r="DY814">
            <v>0</v>
          </cell>
          <cell r="DZ814">
            <v>0</v>
          </cell>
          <cell r="EA814">
            <v>0</v>
          </cell>
          <cell r="EB814">
            <v>0</v>
          </cell>
          <cell r="EC814">
            <v>0</v>
          </cell>
          <cell r="ED814">
            <v>0</v>
          </cell>
        </row>
        <row r="815">
          <cell r="F815">
            <v>0</v>
          </cell>
          <cell r="G815">
            <v>0</v>
          </cell>
          <cell r="H815">
            <v>0</v>
          </cell>
          <cell r="I815">
            <v>0</v>
          </cell>
          <cell r="J815">
            <v>0</v>
          </cell>
          <cell r="K815">
            <v>0</v>
          </cell>
          <cell r="L815">
            <v>0</v>
          </cell>
          <cell r="M815">
            <v>0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R815">
            <v>0</v>
          </cell>
          <cell r="S815">
            <v>0</v>
          </cell>
          <cell r="T815">
            <v>0</v>
          </cell>
          <cell r="U815">
            <v>0</v>
          </cell>
          <cell r="V815">
            <v>0</v>
          </cell>
          <cell r="W815">
            <v>0</v>
          </cell>
          <cell r="X815">
            <v>0</v>
          </cell>
          <cell r="Y815">
            <v>0</v>
          </cell>
          <cell r="Z815">
            <v>0</v>
          </cell>
          <cell r="AA815">
            <v>0</v>
          </cell>
          <cell r="AB815">
            <v>0</v>
          </cell>
          <cell r="AC815">
            <v>0</v>
          </cell>
          <cell r="AD815">
            <v>0</v>
          </cell>
          <cell r="AE815">
            <v>0</v>
          </cell>
          <cell r="AF815">
            <v>0</v>
          </cell>
          <cell r="AG815">
            <v>0</v>
          </cell>
          <cell r="AH815">
            <v>0</v>
          </cell>
          <cell r="AI815">
            <v>0</v>
          </cell>
          <cell r="AJ815">
            <v>0</v>
          </cell>
          <cell r="AK815">
            <v>0</v>
          </cell>
          <cell r="AL815">
            <v>0</v>
          </cell>
          <cell r="AM815">
            <v>0</v>
          </cell>
          <cell r="AN815">
            <v>0</v>
          </cell>
          <cell r="AO815">
            <v>0</v>
          </cell>
          <cell r="AP815">
            <v>0</v>
          </cell>
          <cell r="AQ815">
            <v>0</v>
          </cell>
          <cell r="AR815">
            <v>0</v>
          </cell>
          <cell r="AS815">
            <v>0</v>
          </cell>
          <cell r="AT815">
            <v>0</v>
          </cell>
          <cell r="AU815">
            <v>0</v>
          </cell>
          <cell r="AV815">
            <v>0</v>
          </cell>
          <cell r="AW815">
            <v>0</v>
          </cell>
          <cell r="AX815">
            <v>0</v>
          </cell>
          <cell r="AY815">
            <v>0</v>
          </cell>
          <cell r="AZ815">
            <v>0</v>
          </cell>
          <cell r="BA815">
            <v>0</v>
          </cell>
          <cell r="BB815">
            <v>0</v>
          </cell>
          <cell r="BC815">
            <v>0</v>
          </cell>
          <cell r="BD815">
            <v>0</v>
          </cell>
          <cell r="BE815">
            <v>0</v>
          </cell>
          <cell r="BF815">
            <v>0</v>
          </cell>
          <cell r="BG815">
            <v>0</v>
          </cell>
          <cell r="BH815">
            <v>0</v>
          </cell>
          <cell r="BI815">
            <v>0</v>
          </cell>
          <cell r="BJ815">
            <v>0</v>
          </cell>
          <cell r="BK815">
            <v>0</v>
          </cell>
          <cell r="BL815">
            <v>0</v>
          </cell>
          <cell r="BM815">
            <v>0</v>
          </cell>
          <cell r="BN815">
            <v>0</v>
          </cell>
          <cell r="BO815">
            <v>0</v>
          </cell>
          <cell r="BP815">
            <v>0</v>
          </cell>
          <cell r="BQ815">
            <v>0</v>
          </cell>
          <cell r="BR815">
            <v>0</v>
          </cell>
          <cell r="BS815">
            <v>0</v>
          </cell>
          <cell r="BT815">
            <v>0</v>
          </cell>
          <cell r="BU815">
            <v>0</v>
          </cell>
          <cell r="BV815">
            <v>0</v>
          </cell>
          <cell r="BW815">
            <v>0</v>
          </cell>
          <cell r="BX815">
            <v>0</v>
          </cell>
          <cell r="BY815">
            <v>0</v>
          </cell>
          <cell r="BZ815">
            <v>0</v>
          </cell>
          <cell r="CA815">
            <v>0</v>
          </cell>
          <cell r="CB815">
            <v>0</v>
          </cell>
          <cell r="CC815">
            <v>0</v>
          </cell>
          <cell r="CD815">
            <v>0</v>
          </cell>
          <cell r="CE815">
            <v>0</v>
          </cell>
          <cell r="CF815">
            <v>0</v>
          </cell>
          <cell r="CG815">
            <v>0</v>
          </cell>
          <cell r="CH815">
            <v>0</v>
          </cell>
          <cell r="CI815">
            <v>0</v>
          </cell>
          <cell r="CJ815">
            <v>0</v>
          </cell>
          <cell r="CK815">
            <v>0</v>
          </cell>
          <cell r="CL815">
            <v>0</v>
          </cell>
          <cell r="CM815">
            <v>0</v>
          </cell>
          <cell r="CN815">
            <v>0</v>
          </cell>
          <cell r="CO815">
            <v>0</v>
          </cell>
          <cell r="CP815">
            <v>0</v>
          </cell>
          <cell r="CQ815">
            <v>0</v>
          </cell>
          <cell r="CR815">
            <v>0</v>
          </cell>
          <cell r="CS815">
            <v>0</v>
          </cell>
          <cell r="CT815">
            <v>0</v>
          </cell>
          <cell r="CU815">
            <v>0</v>
          </cell>
          <cell r="CV815">
            <v>0</v>
          </cell>
          <cell r="CW815">
            <v>0</v>
          </cell>
          <cell r="CX815">
            <v>0</v>
          </cell>
          <cell r="CY815">
            <v>0</v>
          </cell>
          <cell r="CZ815">
            <v>0</v>
          </cell>
          <cell r="DA815">
            <v>0</v>
          </cell>
          <cell r="DB815">
            <v>0</v>
          </cell>
          <cell r="DC815">
            <v>0</v>
          </cell>
          <cell r="DD815">
            <v>0</v>
          </cell>
          <cell r="DE815">
            <v>0</v>
          </cell>
          <cell r="DF815">
            <v>0</v>
          </cell>
          <cell r="DG815">
            <v>0</v>
          </cell>
          <cell r="DH815">
            <v>0</v>
          </cell>
          <cell r="DI815">
            <v>0</v>
          </cell>
          <cell r="DJ815">
            <v>0</v>
          </cell>
          <cell r="DK815">
            <v>0</v>
          </cell>
          <cell r="DL815">
            <v>0</v>
          </cell>
          <cell r="DM815">
            <v>0</v>
          </cell>
          <cell r="DN815">
            <v>0</v>
          </cell>
          <cell r="DO815">
            <v>0</v>
          </cell>
          <cell r="DP815">
            <v>0</v>
          </cell>
          <cell r="DQ815">
            <v>0</v>
          </cell>
          <cell r="DR815">
            <v>0</v>
          </cell>
          <cell r="DS815">
            <v>0</v>
          </cell>
          <cell r="DT815">
            <v>0</v>
          </cell>
          <cell r="DU815">
            <v>0</v>
          </cell>
          <cell r="DV815">
            <v>0</v>
          </cell>
          <cell r="DW815">
            <v>0</v>
          </cell>
          <cell r="DX815">
            <v>0</v>
          </cell>
          <cell r="DY815">
            <v>0</v>
          </cell>
          <cell r="DZ815">
            <v>0</v>
          </cell>
          <cell r="EA815">
            <v>0</v>
          </cell>
          <cell r="EB815">
            <v>0</v>
          </cell>
          <cell r="EC815">
            <v>0</v>
          </cell>
          <cell r="ED815">
            <v>0</v>
          </cell>
        </row>
        <row r="816">
          <cell r="F816">
            <v>0</v>
          </cell>
          <cell r="G816">
            <v>0</v>
          </cell>
          <cell r="H816">
            <v>0</v>
          </cell>
          <cell r="I816">
            <v>0</v>
          </cell>
          <cell r="J816">
            <v>0</v>
          </cell>
          <cell r="K816">
            <v>0</v>
          </cell>
          <cell r="L816">
            <v>0</v>
          </cell>
          <cell r="M816">
            <v>0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R816">
            <v>0</v>
          </cell>
          <cell r="S816">
            <v>0</v>
          </cell>
          <cell r="T816">
            <v>0</v>
          </cell>
          <cell r="U816">
            <v>0</v>
          </cell>
          <cell r="V816">
            <v>0</v>
          </cell>
          <cell r="W816">
            <v>0</v>
          </cell>
          <cell r="X816">
            <v>0</v>
          </cell>
          <cell r="Y816">
            <v>0</v>
          </cell>
          <cell r="Z816">
            <v>0</v>
          </cell>
          <cell r="AA816">
            <v>0</v>
          </cell>
          <cell r="AB816">
            <v>0</v>
          </cell>
          <cell r="AC816">
            <v>0</v>
          </cell>
          <cell r="AD816">
            <v>0</v>
          </cell>
          <cell r="AE816">
            <v>0</v>
          </cell>
          <cell r="AF816">
            <v>0</v>
          </cell>
          <cell r="AG816">
            <v>0</v>
          </cell>
          <cell r="AH816">
            <v>0</v>
          </cell>
          <cell r="AI816">
            <v>0</v>
          </cell>
          <cell r="AJ816">
            <v>0</v>
          </cell>
          <cell r="AK816">
            <v>0</v>
          </cell>
          <cell r="AL816">
            <v>0</v>
          </cell>
          <cell r="AM816">
            <v>0</v>
          </cell>
          <cell r="AN816">
            <v>0</v>
          </cell>
          <cell r="AO816">
            <v>0</v>
          </cell>
          <cell r="AP816">
            <v>0</v>
          </cell>
          <cell r="AQ816">
            <v>0</v>
          </cell>
          <cell r="AR816">
            <v>0</v>
          </cell>
          <cell r="AS816">
            <v>0</v>
          </cell>
          <cell r="AT816">
            <v>0</v>
          </cell>
          <cell r="AU816">
            <v>0</v>
          </cell>
          <cell r="AV816">
            <v>0</v>
          </cell>
          <cell r="AW816">
            <v>0</v>
          </cell>
          <cell r="AX816">
            <v>0</v>
          </cell>
          <cell r="AY816">
            <v>0</v>
          </cell>
          <cell r="AZ816">
            <v>0</v>
          </cell>
          <cell r="BA816">
            <v>0</v>
          </cell>
          <cell r="BB816">
            <v>0</v>
          </cell>
          <cell r="BC816">
            <v>0</v>
          </cell>
          <cell r="BD816">
            <v>0</v>
          </cell>
          <cell r="BE816">
            <v>0</v>
          </cell>
          <cell r="BF816">
            <v>0</v>
          </cell>
          <cell r="BG816">
            <v>0</v>
          </cell>
          <cell r="BH816">
            <v>0</v>
          </cell>
          <cell r="BI816">
            <v>0</v>
          </cell>
          <cell r="BJ816">
            <v>0</v>
          </cell>
          <cell r="BK816">
            <v>0</v>
          </cell>
          <cell r="BL816">
            <v>0</v>
          </cell>
          <cell r="BM816">
            <v>0</v>
          </cell>
          <cell r="BN816">
            <v>0</v>
          </cell>
          <cell r="BO816">
            <v>0</v>
          </cell>
          <cell r="BP816">
            <v>0</v>
          </cell>
          <cell r="BQ816">
            <v>0</v>
          </cell>
          <cell r="BR816">
            <v>0</v>
          </cell>
          <cell r="BS816">
            <v>0</v>
          </cell>
          <cell r="BT816">
            <v>0</v>
          </cell>
          <cell r="BU816">
            <v>0</v>
          </cell>
          <cell r="BV816">
            <v>0</v>
          </cell>
          <cell r="BW816">
            <v>0</v>
          </cell>
          <cell r="BX816">
            <v>0</v>
          </cell>
          <cell r="BY816">
            <v>0</v>
          </cell>
          <cell r="BZ816">
            <v>0</v>
          </cell>
          <cell r="CA816">
            <v>0</v>
          </cell>
          <cell r="CB816">
            <v>0</v>
          </cell>
          <cell r="CC816">
            <v>0</v>
          </cell>
          <cell r="CD816">
            <v>0</v>
          </cell>
          <cell r="CE816">
            <v>0</v>
          </cell>
          <cell r="CF816">
            <v>0</v>
          </cell>
          <cell r="CG816">
            <v>0</v>
          </cell>
          <cell r="CH816">
            <v>0</v>
          </cell>
          <cell r="CI816">
            <v>0</v>
          </cell>
          <cell r="CJ816">
            <v>0</v>
          </cell>
          <cell r="CK816">
            <v>0</v>
          </cell>
          <cell r="CL816">
            <v>0</v>
          </cell>
          <cell r="CM816">
            <v>0</v>
          </cell>
          <cell r="CN816">
            <v>0</v>
          </cell>
          <cell r="CO816">
            <v>0</v>
          </cell>
          <cell r="CP816">
            <v>0</v>
          </cell>
          <cell r="CQ816">
            <v>0</v>
          </cell>
          <cell r="CR816">
            <v>0</v>
          </cell>
          <cell r="CS816">
            <v>0</v>
          </cell>
          <cell r="CT816">
            <v>0</v>
          </cell>
          <cell r="CU816">
            <v>0</v>
          </cell>
          <cell r="CV816">
            <v>0</v>
          </cell>
          <cell r="CW816">
            <v>0</v>
          </cell>
          <cell r="CX816">
            <v>0</v>
          </cell>
          <cell r="CY816">
            <v>0</v>
          </cell>
          <cell r="CZ816">
            <v>0</v>
          </cell>
          <cell r="DA816">
            <v>0</v>
          </cell>
          <cell r="DB816">
            <v>0</v>
          </cell>
          <cell r="DC816">
            <v>0</v>
          </cell>
          <cell r="DD816">
            <v>0</v>
          </cell>
          <cell r="DE816">
            <v>0</v>
          </cell>
          <cell r="DF816">
            <v>0</v>
          </cell>
          <cell r="DG816">
            <v>0</v>
          </cell>
          <cell r="DH816">
            <v>0</v>
          </cell>
          <cell r="DI816">
            <v>0</v>
          </cell>
          <cell r="DJ816">
            <v>0</v>
          </cell>
          <cell r="DK816">
            <v>0</v>
          </cell>
          <cell r="DL816">
            <v>0</v>
          </cell>
          <cell r="DM816">
            <v>0</v>
          </cell>
          <cell r="DN816">
            <v>0</v>
          </cell>
          <cell r="DO816">
            <v>0</v>
          </cell>
          <cell r="DP816">
            <v>0</v>
          </cell>
          <cell r="DQ816">
            <v>0</v>
          </cell>
          <cell r="DR816">
            <v>0</v>
          </cell>
          <cell r="DS816">
            <v>0</v>
          </cell>
          <cell r="DT816">
            <v>0</v>
          </cell>
          <cell r="DU816">
            <v>0</v>
          </cell>
          <cell r="DV816">
            <v>0</v>
          </cell>
          <cell r="DW816">
            <v>0</v>
          </cell>
          <cell r="DX816">
            <v>0</v>
          </cell>
          <cell r="DY816">
            <v>0</v>
          </cell>
          <cell r="DZ816">
            <v>0</v>
          </cell>
          <cell r="EA816">
            <v>0</v>
          </cell>
          <cell r="EB816">
            <v>0</v>
          </cell>
          <cell r="EC816">
            <v>0</v>
          </cell>
          <cell r="ED816">
            <v>0</v>
          </cell>
        </row>
        <row r="817">
          <cell r="F817">
            <v>0</v>
          </cell>
          <cell r="G817">
            <v>0</v>
          </cell>
          <cell r="H817">
            <v>0</v>
          </cell>
          <cell r="I817">
            <v>0</v>
          </cell>
          <cell r="J817">
            <v>0</v>
          </cell>
          <cell r="K817">
            <v>0</v>
          </cell>
          <cell r="L817">
            <v>0</v>
          </cell>
          <cell r="M817">
            <v>0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0</v>
          </cell>
          <cell r="W817">
            <v>0</v>
          </cell>
          <cell r="X817">
            <v>0</v>
          </cell>
          <cell r="Y817">
            <v>0</v>
          </cell>
          <cell r="Z817">
            <v>0</v>
          </cell>
          <cell r="AA817">
            <v>0</v>
          </cell>
          <cell r="AB817">
            <v>0</v>
          </cell>
          <cell r="AC817">
            <v>0</v>
          </cell>
          <cell r="AD817">
            <v>0</v>
          </cell>
          <cell r="AE817">
            <v>0</v>
          </cell>
          <cell r="AF817">
            <v>0</v>
          </cell>
          <cell r="AG817">
            <v>0</v>
          </cell>
          <cell r="AH817">
            <v>0</v>
          </cell>
          <cell r="AI817">
            <v>0</v>
          </cell>
          <cell r="AJ817">
            <v>0</v>
          </cell>
          <cell r="AK817">
            <v>0</v>
          </cell>
          <cell r="AL817">
            <v>0</v>
          </cell>
          <cell r="AM817">
            <v>0</v>
          </cell>
          <cell r="AN817">
            <v>0</v>
          </cell>
          <cell r="AO817">
            <v>0</v>
          </cell>
          <cell r="AP817">
            <v>0</v>
          </cell>
          <cell r="AQ817">
            <v>0</v>
          </cell>
          <cell r="AR817">
            <v>0</v>
          </cell>
          <cell r="AS817">
            <v>0</v>
          </cell>
          <cell r="AT817">
            <v>0</v>
          </cell>
          <cell r="AU817">
            <v>0</v>
          </cell>
          <cell r="AV817">
            <v>0</v>
          </cell>
          <cell r="AW817">
            <v>0</v>
          </cell>
          <cell r="AX817">
            <v>0</v>
          </cell>
          <cell r="AY817">
            <v>0</v>
          </cell>
          <cell r="AZ817">
            <v>0</v>
          </cell>
          <cell r="BA817">
            <v>0</v>
          </cell>
          <cell r="BB817">
            <v>0</v>
          </cell>
          <cell r="BC817">
            <v>0</v>
          </cell>
          <cell r="BD817">
            <v>0</v>
          </cell>
          <cell r="BE817">
            <v>0</v>
          </cell>
          <cell r="BF817">
            <v>0</v>
          </cell>
          <cell r="BG817">
            <v>0</v>
          </cell>
          <cell r="BH817">
            <v>0</v>
          </cell>
          <cell r="BI817">
            <v>0</v>
          </cell>
          <cell r="BJ817">
            <v>0</v>
          </cell>
          <cell r="BK817">
            <v>0</v>
          </cell>
          <cell r="BL817">
            <v>0</v>
          </cell>
          <cell r="BM817">
            <v>0</v>
          </cell>
          <cell r="BN817">
            <v>0</v>
          </cell>
          <cell r="BO817">
            <v>0</v>
          </cell>
          <cell r="BP817">
            <v>0</v>
          </cell>
          <cell r="BQ817">
            <v>0</v>
          </cell>
          <cell r="BR817">
            <v>0</v>
          </cell>
          <cell r="BS817">
            <v>0</v>
          </cell>
          <cell r="BT817">
            <v>0</v>
          </cell>
          <cell r="BU817">
            <v>0</v>
          </cell>
          <cell r="BV817">
            <v>0</v>
          </cell>
          <cell r="BW817">
            <v>0</v>
          </cell>
          <cell r="BX817">
            <v>0</v>
          </cell>
          <cell r="BY817">
            <v>0</v>
          </cell>
          <cell r="BZ817">
            <v>0</v>
          </cell>
          <cell r="CA817">
            <v>0</v>
          </cell>
          <cell r="CB817">
            <v>0</v>
          </cell>
          <cell r="CC817">
            <v>0</v>
          </cell>
          <cell r="CD817">
            <v>0</v>
          </cell>
          <cell r="CE817">
            <v>0</v>
          </cell>
          <cell r="CF817">
            <v>0</v>
          </cell>
          <cell r="CG817">
            <v>0</v>
          </cell>
          <cell r="CH817">
            <v>0</v>
          </cell>
          <cell r="CI817">
            <v>0</v>
          </cell>
          <cell r="CJ817">
            <v>0</v>
          </cell>
          <cell r="CK817">
            <v>0</v>
          </cell>
          <cell r="CL817">
            <v>0</v>
          </cell>
          <cell r="CM817">
            <v>0</v>
          </cell>
          <cell r="CN817">
            <v>0</v>
          </cell>
          <cell r="CO817">
            <v>0</v>
          </cell>
          <cell r="CP817">
            <v>0</v>
          </cell>
          <cell r="CQ817">
            <v>0</v>
          </cell>
          <cell r="CR817">
            <v>0</v>
          </cell>
          <cell r="CS817">
            <v>0</v>
          </cell>
          <cell r="CT817">
            <v>0</v>
          </cell>
          <cell r="CU817">
            <v>0</v>
          </cell>
          <cell r="CV817">
            <v>0</v>
          </cell>
          <cell r="CW817">
            <v>0</v>
          </cell>
          <cell r="CX817">
            <v>0</v>
          </cell>
          <cell r="CY817">
            <v>0</v>
          </cell>
          <cell r="CZ817">
            <v>0</v>
          </cell>
          <cell r="DA817">
            <v>0</v>
          </cell>
          <cell r="DB817">
            <v>0</v>
          </cell>
          <cell r="DC817">
            <v>0</v>
          </cell>
          <cell r="DD817">
            <v>0</v>
          </cell>
          <cell r="DE817">
            <v>0</v>
          </cell>
          <cell r="DF817">
            <v>0</v>
          </cell>
          <cell r="DG817">
            <v>0</v>
          </cell>
          <cell r="DH817">
            <v>0</v>
          </cell>
          <cell r="DI817">
            <v>0</v>
          </cell>
          <cell r="DJ817">
            <v>0</v>
          </cell>
          <cell r="DK817">
            <v>0</v>
          </cell>
          <cell r="DL817">
            <v>0</v>
          </cell>
          <cell r="DM817">
            <v>0</v>
          </cell>
          <cell r="DN817">
            <v>0</v>
          </cell>
          <cell r="DO817">
            <v>0</v>
          </cell>
          <cell r="DP817">
            <v>0</v>
          </cell>
          <cell r="DQ817">
            <v>0</v>
          </cell>
          <cell r="DR817">
            <v>0</v>
          </cell>
          <cell r="DS817">
            <v>0</v>
          </cell>
          <cell r="DT817">
            <v>0</v>
          </cell>
          <cell r="DU817">
            <v>0</v>
          </cell>
          <cell r="DV817">
            <v>0</v>
          </cell>
          <cell r="DW817">
            <v>0</v>
          </cell>
          <cell r="DX817">
            <v>0</v>
          </cell>
          <cell r="DY817">
            <v>0</v>
          </cell>
          <cell r="DZ817">
            <v>0</v>
          </cell>
          <cell r="EA817">
            <v>0</v>
          </cell>
          <cell r="EB817">
            <v>0</v>
          </cell>
          <cell r="EC817">
            <v>0</v>
          </cell>
          <cell r="ED817">
            <v>0</v>
          </cell>
        </row>
        <row r="818">
          <cell r="F818">
            <v>0</v>
          </cell>
          <cell r="G818">
            <v>0</v>
          </cell>
          <cell r="H818">
            <v>0</v>
          </cell>
          <cell r="I818">
            <v>0</v>
          </cell>
          <cell r="J818">
            <v>0</v>
          </cell>
          <cell r="K818">
            <v>0</v>
          </cell>
          <cell r="L818">
            <v>0</v>
          </cell>
          <cell r="M818">
            <v>0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R818">
            <v>0</v>
          </cell>
          <cell r="S818">
            <v>0</v>
          </cell>
          <cell r="T818">
            <v>0</v>
          </cell>
          <cell r="U818">
            <v>0</v>
          </cell>
          <cell r="V818">
            <v>0</v>
          </cell>
          <cell r="W818">
            <v>0</v>
          </cell>
          <cell r="X818">
            <v>0</v>
          </cell>
          <cell r="Y818">
            <v>0</v>
          </cell>
          <cell r="Z818">
            <v>0</v>
          </cell>
          <cell r="AA818">
            <v>0</v>
          </cell>
          <cell r="AB818">
            <v>0</v>
          </cell>
          <cell r="AC818">
            <v>0</v>
          </cell>
          <cell r="AD818">
            <v>0</v>
          </cell>
          <cell r="AE818">
            <v>0</v>
          </cell>
          <cell r="AF818">
            <v>0</v>
          </cell>
          <cell r="AG818">
            <v>0</v>
          </cell>
          <cell r="AH818">
            <v>0</v>
          </cell>
          <cell r="AI818">
            <v>0</v>
          </cell>
          <cell r="AJ818">
            <v>0</v>
          </cell>
          <cell r="AK818">
            <v>0</v>
          </cell>
          <cell r="AL818">
            <v>0</v>
          </cell>
          <cell r="AM818">
            <v>0</v>
          </cell>
          <cell r="AN818">
            <v>0</v>
          </cell>
          <cell r="AO818">
            <v>0</v>
          </cell>
          <cell r="AP818">
            <v>0</v>
          </cell>
          <cell r="AQ818">
            <v>0</v>
          </cell>
          <cell r="AR818">
            <v>0</v>
          </cell>
          <cell r="AS818">
            <v>0</v>
          </cell>
          <cell r="AT818">
            <v>0</v>
          </cell>
          <cell r="AU818">
            <v>0</v>
          </cell>
          <cell r="AV818">
            <v>0</v>
          </cell>
          <cell r="AW818">
            <v>0</v>
          </cell>
          <cell r="AX818">
            <v>0</v>
          </cell>
          <cell r="AY818">
            <v>0</v>
          </cell>
          <cell r="AZ818">
            <v>0</v>
          </cell>
          <cell r="BA818">
            <v>0</v>
          </cell>
          <cell r="BB818">
            <v>0</v>
          </cell>
          <cell r="BC818">
            <v>0</v>
          </cell>
          <cell r="BD818">
            <v>0</v>
          </cell>
          <cell r="BE818">
            <v>0</v>
          </cell>
          <cell r="BF818">
            <v>0</v>
          </cell>
          <cell r="BG818">
            <v>0</v>
          </cell>
          <cell r="BH818">
            <v>0</v>
          </cell>
          <cell r="BI818">
            <v>0</v>
          </cell>
          <cell r="BJ818">
            <v>0</v>
          </cell>
          <cell r="BK818">
            <v>0</v>
          </cell>
          <cell r="BL818">
            <v>0</v>
          </cell>
          <cell r="BM818">
            <v>0</v>
          </cell>
          <cell r="BN818">
            <v>0</v>
          </cell>
          <cell r="BO818">
            <v>0</v>
          </cell>
          <cell r="BP818">
            <v>0</v>
          </cell>
          <cell r="BQ818">
            <v>0</v>
          </cell>
          <cell r="BR818">
            <v>0</v>
          </cell>
          <cell r="BS818">
            <v>0</v>
          </cell>
          <cell r="BT818">
            <v>0</v>
          </cell>
          <cell r="BU818">
            <v>0</v>
          </cell>
          <cell r="BV818">
            <v>0</v>
          </cell>
          <cell r="BW818">
            <v>0</v>
          </cell>
          <cell r="BX818">
            <v>0</v>
          </cell>
          <cell r="BY818">
            <v>0</v>
          </cell>
          <cell r="BZ818">
            <v>0</v>
          </cell>
          <cell r="CA818">
            <v>0</v>
          </cell>
          <cell r="CB818">
            <v>0</v>
          </cell>
          <cell r="CC818">
            <v>0</v>
          </cell>
          <cell r="CD818">
            <v>0</v>
          </cell>
          <cell r="CE818">
            <v>0</v>
          </cell>
          <cell r="CF818">
            <v>0</v>
          </cell>
          <cell r="CG818">
            <v>0</v>
          </cell>
          <cell r="CH818">
            <v>0</v>
          </cell>
          <cell r="CI818">
            <v>0</v>
          </cell>
          <cell r="CJ818">
            <v>0</v>
          </cell>
          <cell r="CK818">
            <v>0</v>
          </cell>
          <cell r="CL818">
            <v>0</v>
          </cell>
          <cell r="CM818">
            <v>0</v>
          </cell>
          <cell r="CN818">
            <v>0</v>
          </cell>
          <cell r="CO818">
            <v>0</v>
          </cell>
          <cell r="CP818">
            <v>0</v>
          </cell>
          <cell r="CQ818">
            <v>0</v>
          </cell>
          <cell r="CR818">
            <v>0</v>
          </cell>
          <cell r="CS818">
            <v>0</v>
          </cell>
          <cell r="CT818">
            <v>0</v>
          </cell>
          <cell r="CU818">
            <v>0</v>
          </cell>
          <cell r="CV818">
            <v>0</v>
          </cell>
          <cell r="CW818">
            <v>0</v>
          </cell>
          <cell r="CX818">
            <v>0</v>
          </cell>
          <cell r="CY818">
            <v>0</v>
          </cell>
          <cell r="CZ818">
            <v>0</v>
          </cell>
          <cell r="DA818">
            <v>0</v>
          </cell>
          <cell r="DB818">
            <v>0</v>
          </cell>
          <cell r="DC818">
            <v>0</v>
          </cell>
          <cell r="DD818">
            <v>0</v>
          </cell>
          <cell r="DE818">
            <v>0</v>
          </cell>
          <cell r="DF818">
            <v>0</v>
          </cell>
          <cell r="DG818">
            <v>0</v>
          </cell>
          <cell r="DH818">
            <v>0</v>
          </cell>
          <cell r="DI818">
            <v>0</v>
          </cell>
          <cell r="DJ818">
            <v>0</v>
          </cell>
          <cell r="DK818">
            <v>0</v>
          </cell>
          <cell r="DL818">
            <v>0</v>
          </cell>
          <cell r="DM818">
            <v>0</v>
          </cell>
          <cell r="DN818">
            <v>0</v>
          </cell>
          <cell r="DO818">
            <v>0</v>
          </cell>
          <cell r="DP818">
            <v>0</v>
          </cell>
          <cell r="DQ818">
            <v>0</v>
          </cell>
          <cell r="DR818">
            <v>0</v>
          </cell>
          <cell r="DS818">
            <v>0</v>
          </cell>
          <cell r="DT818">
            <v>0</v>
          </cell>
          <cell r="DU818">
            <v>0</v>
          </cell>
          <cell r="DV818">
            <v>0</v>
          </cell>
          <cell r="DW818">
            <v>0</v>
          </cell>
          <cell r="DX818">
            <v>0</v>
          </cell>
          <cell r="DY818">
            <v>0</v>
          </cell>
          <cell r="DZ818">
            <v>0</v>
          </cell>
          <cell r="EA818">
            <v>0</v>
          </cell>
          <cell r="EB818">
            <v>0</v>
          </cell>
          <cell r="EC818">
            <v>0</v>
          </cell>
          <cell r="ED818">
            <v>0</v>
          </cell>
        </row>
        <row r="819">
          <cell r="F819">
            <v>0</v>
          </cell>
          <cell r="G819">
            <v>0</v>
          </cell>
          <cell r="H819">
            <v>0</v>
          </cell>
          <cell r="I819">
            <v>0</v>
          </cell>
          <cell r="J819">
            <v>0</v>
          </cell>
          <cell r="K819">
            <v>0</v>
          </cell>
          <cell r="L819">
            <v>0</v>
          </cell>
          <cell r="M819">
            <v>0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R819">
            <v>0</v>
          </cell>
          <cell r="S819">
            <v>0</v>
          </cell>
          <cell r="T819">
            <v>0</v>
          </cell>
          <cell r="U819">
            <v>0</v>
          </cell>
          <cell r="V819">
            <v>0</v>
          </cell>
          <cell r="W819">
            <v>0</v>
          </cell>
          <cell r="X819">
            <v>0</v>
          </cell>
          <cell r="Y819">
            <v>0</v>
          </cell>
          <cell r="Z819">
            <v>0</v>
          </cell>
          <cell r="AA819">
            <v>0</v>
          </cell>
          <cell r="AB819">
            <v>0</v>
          </cell>
          <cell r="AC819">
            <v>0</v>
          </cell>
          <cell r="AD819">
            <v>0</v>
          </cell>
          <cell r="AE819">
            <v>0</v>
          </cell>
          <cell r="AF819">
            <v>0</v>
          </cell>
          <cell r="AG819">
            <v>0</v>
          </cell>
          <cell r="AH819">
            <v>0</v>
          </cell>
          <cell r="AI819">
            <v>0</v>
          </cell>
          <cell r="AJ819">
            <v>0</v>
          </cell>
          <cell r="AK819">
            <v>0</v>
          </cell>
          <cell r="AL819">
            <v>0</v>
          </cell>
          <cell r="AM819">
            <v>0</v>
          </cell>
          <cell r="AN819">
            <v>0</v>
          </cell>
          <cell r="AO819">
            <v>0</v>
          </cell>
          <cell r="AP819">
            <v>0</v>
          </cell>
          <cell r="AQ819">
            <v>0</v>
          </cell>
          <cell r="AR819">
            <v>0</v>
          </cell>
          <cell r="AS819">
            <v>0</v>
          </cell>
          <cell r="AT819">
            <v>0</v>
          </cell>
          <cell r="AU819">
            <v>0</v>
          </cell>
          <cell r="AV819">
            <v>0</v>
          </cell>
          <cell r="AW819">
            <v>0</v>
          </cell>
          <cell r="AX819">
            <v>0</v>
          </cell>
          <cell r="AY819">
            <v>0</v>
          </cell>
          <cell r="AZ819">
            <v>0</v>
          </cell>
          <cell r="BA819">
            <v>0</v>
          </cell>
          <cell r="BB819">
            <v>0</v>
          </cell>
          <cell r="BC819">
            <v>0</v>
          </cell>
          <cell r="BD819">
            <v>0</v>
          </cell>
          <cell r="BE819">
            <v>0</v>
          </cell>
          <cell r="BF819">
            <v>0</v>
          </cell>
          <cell r="BG819">
            <v>0</v>
          </cell>
          <cell r="BH819">
            <v>0</v>
          </cell>
          <cell r="BI819">
            <v>0</v>
          </cell>
          <cell r="BJ819">
            <v>0</v>
          </cell>
          <cell r="BK819">
            <v>0</v>
          </cell>
          <cell r="BL819">
            <v>0</v>
          </cell>
          <cell r="BM819">
            <v>0</v>
          </cell>
          <cell r="BN819">
            <v>0</v>
          </cell>
          <cell r="BO819">
            <v>0</v>
          </cell>
          <cell r="BP819">
            <v>0</v>
          </cell>
          <cell r="BQ819">
            <v>0</v>
          </cell>
          <cell r="BR819">
            <v>0</v>
          </cell>
          <cell r="BS819">
            <v>0</v>
          </cell>
          <cell r="BT819">
            <v>0</v>
          </cell>
          <cell r="BU819">
            <v>0</v>
          </cell>
          <cell r="BV819">
            <v>0</v>
          </cell>
          <cell r="BW819">
            <v>0</v>
          </cell>
          <cell r="BX819">
            <v>0</v>
          </cell>
          <cell r="BY819">
            <v>0</v>
          </cell>
          <cell r="BZ819">
            <v>0</v>
          </cell>
          <cell r="CA819">
            <v>0</v>
          </cell>
          <cell r="CB819">
            <v>0</v>
          </cell>
          <cell r="CC819">
            <v>0</v>
          </cell>
          <cell r="CD819">
            <v>0</v>
          </cell>
          <cell r="CE819">
            <v>0</v>
          </cell>
          <cell r="CF819">
            <v>0</v>
          </cell>
          <cell r="CG819">
            <v>0</v>
          </cell>
          <cell r="CH819">
            <v>0</v>
          </cell>
          <cell r="CI819">
            <v>0</v>
          </cell>
          <cell r="CJ819">
            <v>0</v>
          </cell>
          <cell r="CK819">
            <v>0</v>
          </cell>
          <cell r="CL819">
            <v>0</v>
          </cell>
          <cell r="CM819">
            <v>0</v>
          </cell>
          <cell r="CN819">
            <v>0</v>
          </cell>
          <cell r="CO819">
            <v>0</v>
          </cell>
          <cell r="CP819">
            <v>0</v>
          </cell>
          <cell r="CQ819">
            <v>0</v>
          </cell>
          <cell r="CR819">
            <v>0</v>
          </cell>
          <cell r="CS819">
            <v>0</v>
          </cell>
          <cell r="CT819">
            <v>0</v>
          </cell>
          <cell r="CU819">
            <v>0</v>
          </cell>
          <cell r="CV819">
            <v>0</v>
          </cell>
          <cell r="CW819">
            <v>0</v>
          </cell>
          <cell r="CX819">
            <v>0</v>
          </cell>
          <cell r="CY819">
            <v>0</v>
          </cell>
          <cell r="CZ819">
            <v>0</v>
          </cell>
          <cell r="DA819">
            <v>0</v>
          </cell>
          <cell r="DB819">
            <v>0</v>
          </cell>
          <cell r="DC819">
            <v>0</v>
          </cell>
          <cell r="DD819">
            <v>0</v>
          </cell>
          <cell r="DE819">
            <v>0</v>
          </cell>
          <cell r="DF819">
            <v>0</v>
          </cell>
          <cell r="DG819">
            <v>0</v>
          </cell>
          <cell r="DH819">
            <v>0</v>
          </cell>
          <cell r="DI819">
            <v>0</v>
          </cell>
          <cell r="DJ819">
            <v>0</v>
          </cell>
          <cell r="DK819">
            <v>0</v>
          </cell>
          <cell r="DL819">
            <v>0</v>
          </cell>
          <cell r="DM819">
            <v>0</v>
          </cell>
          <cell r="DN819">
            <v>0</v>
          </cell>
          <cell r="DO819">
            <v>0</v>
          </cell>
          <cell r="DP819">
            <v>0</v>
          </cell>
          <cell r="DQ819">
            <v>0</v>
          </cell>
          <cell r="DR819">
            <v>0</v>
          </cell>
          <cell r="DS819">
            <v>0</v>
          </cell>
          <cell r="DT819">
            <v>0</v>
          </cell>
          <cell r="DU819">
            <v>0</v>
          </cell>
          <cell r="DV819">
            <v>0</v>
          </cell>
          <cell r="DW819">
            <v>0</v>
          </cell>
          <cell r="DX819">
            <v>0</v>
          </cell>
          <cell r="DY819">
            <v>0</v>
          </cell>
          <cell r="DZ819">
            <v>0</v>
          </cell>
          <cell r="EA819">
            <v>0</v>
          </cell>
          <cell r="EB819">
            <v>0</v>
          </cell>
          <cell r="EC819">
            <v>0</v>
          </cell>
          <cell r="ED819">
            <v>0</v>
          </cell>
        </row>
        <row r="820">
          <cell r="F820">
            <v>0</v>
          </cell>
          <cell r="G820">
            <v>0</v>
          </cell>
          <cell r="H820">
            <v>0</v>
          </cell>
          <cell r="I820">
            <v>0</v>
          </cell>
          <cell r="J820">
            <v>0</v>
          </cell>
          <cell r="K820">
            <v>0</v>
          </cell>
          <cell r="L820">
            <v>0</v>
          </cell>
          <cell r="M820">
            <v>0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0</v>
          </cell>
          <cell r="W820">
            <v>0</v>
          </cell>
          <cell r="X820">
            <v>0</v>
          </cell>
          <cell r="Y820">
            <v>0</v>
          </cell>
          <cell r="Z820">
            <v>0</v>
          </cell>
          <cell r="AA820">
            <v>0</v>
          </cell>
          <cell r="AB820">
            <v>0</v>
          </cell>
          <cell r="AC820">
            <v>0</v>
          </cell>
          <cell r="AD820">
            <v>0</v>
          </cell>
          <cell r="AE820">
            <v>0</v>
          </cell>
          <cell r="AF820">
            <v>0</v>
          </cell>
          <cell r="AG820">
            <v>0</v>
          </cell>
          <cell r="AH820">
            <v>0</v>
          </cell>
          <cell r="AI820">
            <v>0</v>
          </cell>
          <cell r="AJ820">
            <v>0</v>
          </cell>
          <cell r="AK820">
            <v>0</v>
          </cell>
          <cell r="AL820">
            <v>0</v>
          </cell>
          <cell r="AM820">
            <v>0</v>
          </cell>
          <cell r="AN820">
            <v>0</v>
          </cell>
          <cell r="AO820">
            <v>0</v>
          </cell>
          <cell r="AP820">
            <v>0</v>
          </cell>
          <cell r="AQ820">
            <v>0</v>
          </cell>
          <cell r="AR820">
            <v>0</v>
          </cell>
          <cell r="AS820">
            <v>0</v>
          </cell>
          <cell r="AT820">
            <v>0</v>
          </cell>
          <cell r="AU820">
            <v>0</v>
          </cell>
          <cell r="AV820">
            <v>0</v>
          </cell>
          <cell r="AW820">
            <v>0</v>
          </cell>
          <cell r="AX820">
            <v>0</v>
          </cell>
          <cell r="AY820">
            <v>0</v>
          </cell>
          <cell r="AZ820">
            <v>0</v>
          </cell>
          <cell r="BA820">
            <v>0</v>
          </cell>
          <cell r="BB820">
            <v>0</v>
          </cell>
          <cell r="BC820">
            <v>0</v>
          </cell>
          <cell r="BD820">
            <v>0</v>
          </cell>
          <cell r="BE820">
            <v>0</v>
          </cell>
          <cell r="BF820">
            <v>0</v>
          </cell>
          <cell r="BG820">
            <v>0</v>
          </cell>
          <cell r="BH820">
            <v>0</v>
          </cell>
          <cell r="BI820">
            <v>0</v>
          </cell>
          <cell r="BJ820">
            <v>0</v>
          </cell>
          <cell r="BK820">
            <v>0</v>
          </cell>
          <cell r="BL820">
            <v>0</v>
          </cell>
          <cell r="BM820">
            <v>0</v>
          </cell>
          <cell r="BN820">
            <v>0</v>
          </cell>
          <cell r="BO820">
            <v>0</v>
          </cell>
          <cell r="BP820">
            <v>0</v>
          </cell>
          <cell r="BQ820">
            <v>0</v>
          </cell>
          <cell r="BR820">
            <v>0</v>
          </cell>
          <cell r="BS820">
            <v>0</v>
          </cell>
          <cell r="BT820">
            <v>0</v>
          </cell>
          <cell r="BU820">
            <v>0</v>
          </cell>
          <cell r="BV820">
            <v>0</v>
          </cell>
          <cell r="BW820">
            <v>0</v>
          </cell>
          <cell r="BX820">
            <v>0</v>
          </cell>
          <cell r="BY820">
            <v>0</v>
          </cell>
          <cell r="BZ820">
            <v>0</v>
          </cell>
          <cell r="CA820">
            <v>0</v>
          </cell>
          <cell r="CB820">
            <v>0</v>
          </cell>
          <cell r="CC820">
            <v>0</v>
          </cell>
          <cell r="CD820">
            <v>0</v>
          </cell>
          <cell r="CE820">
            <v>0</v>
          </cell>
          <cell r="CF820">
            <v>0</v>
          </cell>
          <cell r="CG820">
            <v>0</v>
          </cell>
          <cell r="CH820">
            <v>0</v>
          </cell>
          <cell r="CI820">
            <v>0</v>
          </cell>
          <cell r="CJ820">
            <v>0</v>
          </cell>
          <cell r="CK820">
            <v>0</v>
          </cell>
          <cell r="CL820">
            <v>0</v>
          </cell>
          <cell r="CM820">
            <v>0</v>
          </cell>
          <cell r="CN820">
            <v>0</v>
          </cell>
          <cell r="CO820">
            <v>0</v>
          </cell>
          <cell r="CP820">
            <v>0</v>
          </cell>
          <cell r="CQ820">
            <v>0</v>
          </cell>
          <cell r="CR820">
            <v>0</v>
          </cell>
          <cell r="CS820">
            <v>0</v>
          </cell>
          <cell r="CT820">
            <v>0</v>
          </cell>
          <cell r="CU820">
            <v>0</v>
          </cell>
          <cell r="CV820">
            <v>0</v>
          </cell>
          <cell r="CW820">
            <v>0</v>
          </cell>
          <cell r="CX820">
            <v>0</v>
          </cell>
          <cell r="CY820">
            <v>0</v>
          </cell>
          <cell r="CZ820">
            <v>0</v>
          </cell>
          <cell r="DA820">
            <v>0</v>
          </cell>
          <cell r="DB820">
            <v>0</v>
          </cell>
          <cell r="DC820">
            <v>0</v>
          </cell>
          <cell r="DD820">
            <v>0</v>
          </cell>
          <cell r="DE820">
            <v>0</v>
          </cell>
          <cell r="DF820">
            <v>0</v>
          </cell>
          <cell r="DG820">
            <v>0</v>
          </cell>
          <cell r="DH820">
            <v>0</v>
          </cell>
          <cell r="DI820">
            <v>0</v>
          </cell>
          <cell r="DJ820">
            <v>0</v>
          </cell>
          <cell r="DK820">
            <v>0</v>
          </cell>
          <cell r="DL820">
            <v>0</v>
          </cell>
          <cell r="DM820">
            <v>0</v>
          </cell>
          <cell r="DN820">
            <v>0</v>
          </cell>
          <cell r="DO820">
            <v>0</v>
          </cell>
          <cell r="DP820">
            <v>0</v>
          </cell>
          <cell r="DQ820">
            <v>0</v>
          </cell>
          <cell r="DR820">
            <v>0</v>
          </cell>
          <cell r="DS820">
            <v>0</v>
          </cell>
          <cell r="DT820">
            <v>0</v>
          </cell>
          <cell r="DU820">
            <v>0</v>
          </cell>
          <cell r="DV820">
            <v>0</v>
          </cell>
          <cell r="DW820">
            <v>0</v>
          </cell>
          <cell r="DX820">
            <v>0</v>
          </cell>
          <cell r="DY820">
            <v>0</v>
          </cell>
          <cell r="DZ820">
            <v>0</v>
          </cell>
          <cell r="EA820">
            <v>0</v>
          </cell>
          <cell r="EB820">
            <v>0</v>
          </cell>
          <cell r="EC820">
            <v>0</v>
          </cell>
          <cell r="ED820">
            <v>0</v>
          </cell>
        </row>
        <row r="821">
          <cell r="F821">
            <v>0</v>
          </cell>
          <cell r="G821">
            <v>0</v>
          </cell>
          <cell r="H821">
            <v>0</v>
          </cell>
          <cell r="I821">
            <v>0</v>
          </cell>
          <cell r="J821">
            <v>0</v>
          </cell>
          <cell r="K821">
            <v>0</v>
          </cell>
          <cell r="L821">
            <v>0</v>
          </cell>
          <cell r="M821">
            <v>0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R821">
            <v>0</v>
          </cell>
          <cell r="S821">
            <v>0</v>
          </cell>
          <cell r="T821">
            <v>0</v>
          </cell>
          <cell r="U821">
            <v>0</v>
          </cell>
          <cell r="V821">
            <v>0</v>
          </cell>
          <cell r="W821">
            <v>0</v>
          </cell>
          <cell r="X821">
            <v>0</v>
          </cell>
          <cell r="Y821">
            <v>0</v>
          </cell>
          <cell r="Z821">
            <v>0</v>
          </cell>
          <cell r="AA821">
            <v>0</v>
          </cell>
          <cell r="AB821">
            <v>0</v>
          </cell>
          <cell r="AC821">
            <v>0</v>
          </cell>
          <cell r="AD821">
            <v>0</v>
          </cell>
          <cell r="AE821">
            <v>0</v>
          </cell>
          <cell r="AF821">
            <v>0</v>
          </cell>
          <cell r="AG821">
            <v>0</v>
          </cell>
          <cell r="AH821">
            <v>0</v>
          </cell>
          <cell r="AI821">
            <v>0</v>
          </cell>
          <cell r="AJ821">
            <v>0</v>
          </cell>
          <cell r="AK821">
            <v>0</v>
          </cell>
          <cell r="AL821">
            <v>0</v>
          </cell>
          <cell r="AM821">
            <v>0</v>
          </cell>
          <cell r="AN821">
            <v>0</v>
          </cell>
          <cell r="AO821">
            <v>0</v>
          </cell>
          <cell r="AP821">
            <v>0</v>
          </cell>
          <cell r="AQ821">
            <v>0</v>
          </cell>
          <cell r="AR821">
            <v>0</v>
          </cell>
          <cell r="AS821">
            <v>0</v>
          </cell>
          <cell r="AT821">
            <v>0</v>
          </cell>
          <cell r="AU821">
            <v>0</v>
          </cell>
          <cell r="AV821">
            <v>0</v>
          </cell>
          <cell r="AW821">
            <v>0</v>
          </cell>
          <cell r="AX821">
            <v>0</v>
          </cell>
          <cell r="AY821">
            <v>0</v>
          </cell>
          <cell r="AZ821">
            <v>0</v>
          </cell>
          <cell r="BA821">
            <v>0</v>
          </cell>
          <cell r="BB821">
            <v>0</v>
          </cell>
          <cell r="BC821">
            <v>0</v>
          </cell>
          <cell r="BD821">
            <v>0</v>
          </cell>
          <cell r="BE821">
            <v>0</v>
          </cell>
          <cell r="BF821">
            <v>0</v>
          </cell>
          <cell r="BG821">
            <v>0</v>
          </cell>
          <cell r="BH821">
            <v>0</v>
          </cell>
          <cell r="BI821">
            <v>0</v>
          </cell>
          <cell r="BJ821">
            <v>0</v>
          </cell>
          <cell r="BK821">
            <v>0</v>
          </cell>
          <cell r="BL821">
            <v>0</v>
          </cell>
          <cell r="BM821">
            <v>0</v>
          </cell>
          <cell r="BN821">
            <v>0</v>
          </cell>
          <cell r="BO821">
            <v>0</v>
          </cell>
          <cell r="BP821">
            <v>0</v>
          </cell>
          <cell r="BQ821">
            <v>0</v>
          </cell>
          <cell r="BR821">
            <v>0</v>
          </cell>
          <cell r="BS821">
            <v>0</v>
          </cell>
          <cell r="BT821">
            <v>0</v>
          </cell>
          <cell r="BU821">
            <v>0</v>
          </cell>
          <cell r="BV821">
            <v>0</v>
          </cell>
          <cell r="BW821">
            <v>0</v>
          </cell>
          <cell r="BX821">
            <v>0</v>
          </cell>
          <cell r="BY821">
            <v>0</v>
          </cell>
          <cell r="BZ821">
            <v>0</v>
          </cell>
          <cell r="CA821">
            <v>0</v>
          </cell>
          <cell r="CB821">
            <v>0</v>
          </cell>
          <cell r="CC821">
            <v>0</v>
          </cell>
          <cell r="CD821">
            <v>0</v>
          </cell>
          <cell r="CE821">
            <v>0</v>
          </cell>
          <cell r="CF821">
            <v>0</v>
          </cell>
          <cell r="CG821">
            <v>0</v>
          </cell>
          <cell r="CH821">
            <v>0</v>
          </cell>
          <cell r="CI821">
            <v>0</v>
          </cell>
          <cell r="CJ821">
            <v>0</v>
          </cell>
          <cell r="CK821">
            <v>0</v>
          </cell>
          <cell r="CL821">
            <v>0</v>
          </cell>
          <cell r="CM821">
            <v>0</v>
          </cell>
          <cell r="CN821">
            <v>0</v>
          </cell>
          <cell r="CO821">
            <v>0</v>
          </cell>
          <cell r="CP821">
            <v>0</v>
          </cell>
          <cell r="CQ821">
            <v>0</v>
          </cell>
          <cell r="CR821">
            <v>0</v>
          </cell>
          <cell r="CS821">
            <v>0</v>
          </cell>
          <cell r="CT821">
            <v>0</v>
          </cell>
          <cell r="CU821">
            <v>0</v>
          </cell>
          <cell r="CV821">
            <v>0</v>
          </cell>
          <cell r="CW821">
            <v>0</v>
          </cell>
          <cell r="CX821">
            <v>0</v>
          </cell>
          <cell r="CY821">
            <v>0</v>
          </cell>
          <cell r="CZ821">
            <v>0</v>
          </cell>
          <cell r="DA821">
            <v>0</v>
          </cell>
          <cell r="DB821">
            <v>0</v>
          </cell>
          <cell r="DC821">
            <v>0</v>
          </cell>
          <cell r="DD821">
            <v>0</v>
          </cell>
          <cell r="DE821">
            <v>0</v>
          </cell>
          <cell r="DF821">
            <v>0</v>
          </cell>
          <cell r="DG821">
            <v>0</v>
          </cell>
          <cell r="DH821">
            <v>0</v>
          </cell>
          <cell r="DI821">
            <v>0</v>
          </cell>
          <cell r="DJ821">
            <v>0</v>
          </cell>
          <cell r="DK821">
            <v>0</v>
          </cell>
          <cell r="DL821">
            <v>0</v>
          </cell>
          <cell r="DM821">
            <v>0</v>
          </cell>
          <cell r="DN821">
            <v>0</v>
          </cell>
          <cell r="DO821">
            <v>0</v>
          </cell>
          <cell r="DP821">
            <v>0</v>
          </cell>
          <cell r="DQ821">
            <v>0</v>
          </cell>
          <cell r="DR821">
            <v>0</v>
          </cell>
          <cell r="DS821">
            <v>0</v>
          </cell>
          <cell r="DT821">
            <v>0</v>
          </cell>
          <cell r="DU821">
            <v>0</v>
          </cell>
          <cell r="DV821">
            <v>0</v>
          </cell>
          <cell r="DW821">
            <v>0</v>
          </cell>
          <cell r="DX821">
            <v>0</v>
          </cell>
          <cell r="DY821">
            <v>0</v>
          </cell>
          <cell r="DZ821">
            <v>0</v>
          </cell>
          <cell r="EA821">
            <v>0</v>
          </cell>
          <cell r="EB821">
            <v>0</v>
          </cell>
          <cell r="EC821">
            <v>0</v>
          </cell>
          <cell r="ED821">
            <v>0</v>
          </cell>
        </row>
        <row r="822">
          <cell r="F822">
            <v>0</v>
          </cell>
          <cell r="G822">
            <v>0</v>
          </cell>
          <cell r="H822">
            <v>0</v>
          </cell>
          <cell r="I822">
            <v>0</v>
          </cell>
          <cell r="J822">
            <v>0</v>
          </cell>
          <cell r="K822">
            <v>0</v>
          </cell>
          <cell r="L822">
            <v>0</v>
          </cell>
          <cell r="M822">
            <v>0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R822">
            <v>0</v>
          </cell>
          <cell r="S822">
            <v>0</v>
          </cell>
          <cell r="T822">
            <v>0</v>
          </cell>
          <cell r="U822">
            <v>0</v>
          </cell>
          <cell r="V822">
            <v>0</v>
          </cell>
          <cell r="W822">
            <v>0</v>
          </cell>
          <cell r="X822">
            <v>0</v>
          </cell>
          <cell r="Y822">
            <v>0</v>
          </cell>
          <cell r="Z822">
            <v>0</v>
          </cell>
          <cell r="AA822">
            <v>0</v>
          </cell>
          <cell r="AB822">
            <v>0</v>
          </cell>
          <cell r="AC822">
            <v>0</v>
          </cell>
          <cell r="AD822">
            <v>0</v>
          </cell>
          <cell r="AE822">
            <v>0</v>
          </cell>
          <cell r="AF822">
            <v>0</v>
          </cell>
          <cell r="AG822">
            <v>0</v>
          </cell>
          <cell r="AH822">
            <v>0</v>
          </cell>
          <cell r="AI822">
            <v>0</v>
          </cell>
          <cell r="AJ822">
            <v>0</v>
          </cell>
          <cell r="AK822">
            <v>0</v>
          </cell>
          <cell r="AL822">
            <v>0</v>
          </cell>
          <cell r="AM822">
            <v>0</v>
          </cell>
          <cell r="AN822">
            <v>0</v>
          </cell>
          <cell r="AO822">
            <v>0</v>
          </cell>
          <cell r="AP822">
            <v>0</v>
          </cell>
          <cell r="AQ822">
            <v>0</v>
          </cell>
          <cell r="AR822">
            <v>0</v>
          </cell>
          <cell r="AS822">
            <v>0</v>
          </cell>
          <cell r="AT822">
            <v>0</v>
          </cell>
          <cell r="AU822">
            <v>0</v>
          </cell>
          <cell r="AV822">
            <v>0</v>
          </cell>
          <cell r="AW822">
            <v>0</v>
          </cell>
          <cell r="AX822">
            <v>0</v>
          </cell>
          <cell r="AY822">
            <v>0</v>
          </cell>
          <cell r="AZ822">
            <v>0</v>
          </cell>
          <cell r="BA822">
            <v>0</v>
          </cell>
          <cell r="BB822">
            <v>0</v>
          </cell>
          <cell r="BC822">
            <v>0</v>
          </cell>
          <cell r="BD822">
            <v>0</v>
          </cell>
          <cell r="BE822">
            <v>0</v>
          </cell>
          <cell r="BF822">
            <v>0</v>
          </cell>
          <cell r="BG822">
            <v>0</v>
          </cell>
          <cell r="BH822">
            <v>0</v>
          </cell>
          <cell r="BI822">
            <v>0</v>
          </cell>
          <cell r="BJ822">
            <v>0</v>
          </cell>
          <cell r="BK822">
            <v>0</v>
          </cell>
          <cell r="BL822">
            <v>0</v>
          </cell>
          <cell r="BM822">
            <v>0</v>
          </cell>
          <cell r="BN822">
            <v>0</v>
          </cell>
          <cell r="BO822">
            <v>0</v>
          </cell>
          <cell r="BP822">
            <v>0</v>
          </cell>
          <cell r="BQ822">
            <v>0</v>
          </cell>
          <cell r="BR822">
            <v>0</v>
          </cell>
          <cell r="BS822">
            <v>0</v>
          </cell>
          <cell r="BT822">
            <v>0</v>
          </cell>
          <cell r="BU822">
            <v>0</v>
          </cell>
          <cell r="BV822">
            <v>0</v>
          </cell>
          <cell r="BW822">
            <v>0</v>
          </cell>
          <cell r="BX822">
            <v>0</v>
          </cell>
          <cell r="BY822">
            <v>0</v>
          </cell>
          <cell r="BZ822">
            <v>0</v>
          </cell>
          <cell r="CA822">
            <v>0</v>
          </cell>
          <cell r="CB822">
            <v>0</v>
          </cell>
          <cell r="CC822">
            <v>0</v>
          </cell>
          <cell r="CD822">
            <v>0</v>
          </cell>
          <cell r="CE822">
            <v>0</v>
          </cell>
          <cell r="CF822">
            <v>0</v>
          </cell>
          <cell r="CG822">
            <v>0</v>
          </cell>
          <cell r="CH822">
            <v>0</v>
          </cell>
          <cell r="CI822">
            <v>0</v>
          </cell>
          <cell r="CJ822">
            <v>0</v>
          </cell>
          <cell r="CK822">
            <v>0</v>
          </cell>
          <cell r="CL822">
            <v>0</v>
          </cell>
          <cell r="CM822">
            <v>0</v>
          </cell>
          <cell r="CN822">
            <v>0</v>
          </cell>
          <cell r="CO822">
            <v>0</v>
          </cell>
          <cell r="CP822">
            <v>0</v>
          </cell>
          <cell r="CQ822">
            <v>0</v>
          </cell>
          <cell r="CR822">
            <v>0</v>
          </cell>
          <cell r="CS822">
            <v>0</v>
          </cell>
          <cell r="CT822">
            <v>0</v>
          </cell>
          <cell r="CU822">
            <v>0</v>
          </cell>
          <cell r="CV822">
            <v>0</v>
          </cell>
          <cell r="CW822">
            <v>0</v>
          </cell>
          <cell r="CX822">
            <v>0</v>
          </cell>
          <cell r="CY822">
            <v>0</v>
          </cell>
          <cell r="CZ822">
            <v>0</v>
          </cell>
          <cell r="DA822">
            <v>0</v>
          </cell>
          <cell r="DB822">
            <v>0</v>
          </cell>
          <cell r="DC822">
            <v>0</v>
          </cell>
          <cell r="DD822">
            <v>0</v>
          </cell>
          <cell r="DE822">
            <v>0</v>
          </cell>
          <cell r="DF822">
            <v>0</v>
          </cell>
          <cell r="DG822">
            <v>0</v>
          </cell>
          <cell r="DH822">
            <v>0</v>
          </cell>
          <cell r="DI822">
            <v>0</v>
          </cell>
          <cell r="DJ822">
            <v>0</v>
          </cell>
          <cell r="DK822">
            <v>0</v>
          </cell>
          <cell r="DL822">
            <v>0</v>
          </cell>
          <cell r="DM822">
            <v>0</v>
          </cell>
          <cell r="DN822">
            <v>0</v>
          </cell>
          <cell r="DO822">
            <v>0</v>
          </cell>
          <cell r="DP822">
            <v>0</v>
          </cell>
          <cell r="DQ822">
            <v>0</v>
          </cell>
          <cell r="DR822">
            <v>0</v>
          </cell>
          <cell r="DS822">
            <v>0</v>
          </cell>
          <cell r="DT822">
            <v>0</v>
          </cell>
          <cell r="DU822">
            <v>0</v>
          </cell>
          <cell r="DV822">
            <v>0</v>
          </cell>
          <cell r="DW822">
            <v>0</v>
          </cell>
          <cell r="DX822">
            <v>0</v>
          </cell>
          <cell r="DY822">
            <v>0</v>
          </cell>
          <cell r="DZ822">
            <v>0</v>
          </cell>
          <cell r="EA822">
            <v>0</v>
          </cell>
          <cell r="EB822">
            <v>0</v>
          </cell>
          <cell r="EC822">
            <v>0</v>
          </cell>
          <cell r="ED822">
            <v>0</v>
          </cell>
        </row>
        <row r="823">
          <cell r="F823">
            <v>0</v>
          </cell>
          <cell r="G823">
            <v>0</v>
          </cell>
          <cell r="H823">
            <v>0</v>
          </cell>
          <cell r="I823">
            <v>0</v>
          </cell>
          <cell r="J823">
            <v>0</v>
          </cell>
          <cell r="K823">
            <v>0</v>
          </cell>
          <cell r="L823">
            <v>0</v>
          </cell>
          <cell r="M823">
            <v>0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R823">
            <v>0</v>
          </cell>
          <cell r="S823">
            <v>0</v>
          </cell>
          <cell r="T823">
            <v>0</v>
          </cell>
          <cell r="U823">
            <v>0</v>
          </cell>
          <cell r="V823">
            <v>0</v>
          </cell>
          <cell r="W823">
            <v>0</v>
          </cell>
          <cell r="X823">
            <v>0</v>
          </cell>
          <cell r="Y823">
            <v>0</v>
          </cell>
          <cell r="Z823">
            <v>0</v>
          </cell>
          <cell r="AA823">
            <v>0</v>
          </cell>
          <cell r="AB823">
            <v>0</v>
          </cell>
          <cell r="AC823">
            <v>0</v>
          </cell>
          <cell r="AD823">
            <v>0</v>
          </cell>
          <cell r="AE823">
            <v>0</v>
          </cell>
          <cell r="AF823">
            <v>0</v>
          </cell>
          <cell r="AG823">
            <v>0</v>
          </cell>
          <cell r="AH823">
            <v>0</v>
          </cell>
          <cell r="AI823">
            <v>0</v>
          </cell>
          <cell r="AJ823">
            <v>0</v>
          </cell>
          <cell r="AK823">
            <v>0</v>
          </cell>
          <cell r="AL823">
            <v>0</v>
          </cell>
          <cell r="AM823">
            <v>0</v>
          </cell>
          <cell r="AN823">
            <v>0</v>
          </cell>
          <cell r="AO823">
            <v>0</v>
          </cell>
          <cell r="AP823">
            <v>0</v>
          </cell>
          <cell r="AQ823">
            <v>0</v>
          </cell>
          <cell r="AR823">
            <v>0</v>
          </cell>
          <cell r="AS823">
            <v>0</v>
          </cell>
          <cell r="AT823">
            <v>0</v>
          </cell>
          <cell r="AU823">
            <v>0</v>
          </cell>
          <cell r="AV823">
            <v>0</v>
          </cell>
          <cell r="AW823">
            <v>0</v>
          </cell>
          <cell r="AX823">
            <v>0</v>
          </cell>
          <cell r="AY823">
            <v>0</v>
          </cell>
          <cell r="AZ823">
            <v>0</v>
          </cell>
          <cell r="BA823">
            <v>0</v>
          </cell>
          <cell r="BB823">
            <v>0</v>
          </cell>
          <cell r="BC823">
            <v>0</v>
          </cell>
          <cell r="BD823">
            <v>0</v>
          </cell>
          <cell r="BE823">
            <v>0</v>
          </cell>
          <cell r="BF823">
            <v>0</v>
          </cell>
          <cell r="BG823">
            <v>0</v>
          </cell>
          <cell r="BH823">
            <v>0</v>
          </cell>
          <cell r="BI823">
            <v>0</v>
          </cell>
          <cell r="BJ823">
            <v>0</v>
          </cell>
          <cell r="BK823">
            <v>0</v>
          </cell>
          <cell r="BL823">
            <v>0</v>
          </cell>
          <cell r="BM823">
            <v>0</v>
          </cell>
          <cell r="BN823">
            <v>0</v>
          </cell>
          <cell r="BO823">
            <v>0</v>
          </cell>
          <cell r="BP823">
            <v>0</v>
          </cell>
          <cell r="BQ823">
            <v>0</v>
          </cell>
          <cell r="BR823">
            <v>0</v>
          </cell>
          <cell r="BS823">
            <v>0</v>
          </cell>
          <cell r="BT823">
            <v>0</v>
          </cell>
          <cell r="BU823">
            <v>0</v>
          </cell>
          <cell r="BV823">
            <v>0</v>
          </cell>
          <cell r="BW823">
            <v>0</v>
          </cell>
          <cell r="BX823">
            <v>0</v>
          </cell>
          <cell r="BY823">
            <v>0</v>
          </cell>
          <cell r="BZ823">
            <v>0</v>
          </cell>
          <cell r="CA823">
            <v>0</v>
          </cell>
          <cell r="CB823">
            <v>0</v>
          </cell>
          <cell r="CC823">
            <v>0</v>
          </cell>
          <cell r="CD823">
            <v>0</v>
          </cell>
          <cell r="CE823">
            <v>0</v>
          </cell>
          <cell r="CF823">
            <v>0</v>
          </cell>
          <cell r="CG823">
            <v>0</v>
          </cell>
          <cell r="CH823">
            <v>0</v>
          </cell>
          <cell r="CI823">
            <v>0</v>
          </cell>
          <cell r="CJ823">
            <v>0</v>
          </cell>
          <cell r="CK823">
            <v>0</v>
          </cell>
          <cell r="CL823">
            <v>0</v>
          </cell>
          <cell r="CM823">
            <v>0</v>
          </cell>
          <cell r="CN823">
            <v>0</v>
          </cell>
          <cell r="CO823">
            <v>0</v>
          </cell>
          <cell r="CP823">
            <v>0</v>
          </cell>
          <cell r="CQ823">
            <v>0</v>
          </cell>
          <cell r="CR823">
            <v>0</v>
          </cell>
          <cell r="CS823">
            <v>0</v>
          </cell>
          <cell r="CT823">
            <v>0</v>
          </cell>
          <cell r="CU823">
            <v>0</v>
          </cell>
          <cell r="CV823">
            <v>0</v>
          </cell>
          <cell r="CW823">
            <v>0</v>
          </cell>
          <cell r="CX823">
            <v>0</v>
          </cell>
          <cell r="CY823">
            <v>0</v>
          </cell>
          <cell r="CZ823">
            <v>0</v>
          </cell>
          <cell r="DA823">
            <v>0</v>
          </cell>
          <cell r="DB823">
            <v>0</v>
          </cell>
          <cell r="DC823">
            <v>0</v>
          </cell>
          <cell r="DD823">
            <v>0</v>
          </cell>
          <cell r="DE823">
            <v>0</v>
          </cell>
          <cell r="DF823">
            <v>0</v>
          </cell>
          <cell r="DG823">
            <v>0</v>
          </cell>
          <cell r="DH823">
            <v>0</v>
          </cell>
          <cell r="DI823">
            <v>0</v>
          </cell>
          <cell r="DJ823">
            <v>0</v>
          </cell>
          <cell r="DK823">
            <v>0</v>
          </cell>
          <cell r="DL823">
            <v>0</v>
          </cell>
          <cell r="DM823">
            <v>0</v>
          </cell>
          <cell r="DN823">
            <v>0</v>
          </cell>
          <cell r="DO823">
            <v>0</v>
          </cell>
          <cell r="DP823">
            <v>0</v>
          </cell>
          <cell r="DQ823">
            <v>0</v>
          </cell>
          <cell r="DR823">
            <v>0</v>
          </cell>
          <cell r="DS823">
            <v>0</v>
          </cell>
          <cell r="DT823">
            <v>0</v>
          </cell>
          <cell r="DU823">
            <v>0</v>
          </cell>
          <cell r="DV823">
            <v>0</v>
          </cell>
          <cell r="DW823">
            <v>0</v>
          </cell>
          <cell r="DX823">
            <v>0</v>
          </cell>
          <cell r="DY823">
            <v>0</v>
          </cell>
          <cell r="DZ823">
            <v>0</v>
          </cell>
          <cell r="EA823">
            <v>0</v>
          </cell>
          <cell r="EB823">
            <v>0</v>
          </cell>
          <cell r="EC823">
            <v>0</v>
          </cell>
          <cell r="ED823">
            <v>0</v>
          </cell>
        </row>
        <row r="826">
          <cell r="F826">
            <v>0</v>
          </cell>
          <cell r="G826">
            <v>0</v>
          </cell>
          <cell r="H826">
            <v>0</v>
          </cell>
          <cell r="I826">
            <v>0</v>
          </cell>
          <cell r="J826">
            <v>0</v>
          </cell>
          <cell r="K826">
            <v>0</v>
          </cell>
          <cell r="L826">
            <v>0</v>
          </cell>
          <cell r="M826">
            <v>0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>
            <v>0</v>
          </cell>
          <cell r="W826">
            <v>0</v>
          </cell>
          <cell r="X826">
            <v>0</v>
          </cell>
          <cell r="Y826">
            <v>0</v>
          </cell>
          <cell r="Z826">
            <v>0</v>
          </cell>
          <cell r="AA826">
            <v>0</v>
          </cell>
          <cell r="AB826">
            <v>0</v>
          </cell>
          <cell r="AC826">
            <v>0</v>
          </cell>
          <cell r="AD826">
            <v>0</v>
          </cell>
          <cell r="AE826">
            <v>0</v>
          </cell>
          <cell r="AF826">
            <v>0</v>
          </cell>
          <cell r="AG826">
            <v>0</v>
          </cell>
          <cell r="AH826">
            <v>0</v>
          </cell>
          <cell r="AI826">
            <v>0</v>
          </cell>
          <cell r="AJ826">
            <v>0</v>
          </cell>
          <cell r="AK826">
            <v>0</v>
          </cell>
          <cell r="AL826">
            <v>0</v>
          </cell>
          <cell r="AM826">
            <v>0</v>
          </cell>
          <cell r="AN826">
            <v>0</v>
          </cell>
          <cell r="AO826">
            <v>0</v>
          </cell>
          <cell r="AP826">
            <v>0</v>
          </cell>
          <cell r="AQ826">
            <v>0</v>
          </cell>
          <cell r="AR826">
            <v>0</v>
          </cell>
          <cell r="AS826">
            <v>0</v>
          </cell>
          <cell r="AT826">
            <v>0</v>
          </cell>
          <cell r="AU826">
            <v>0</v>
          </cell>
          <cell r="AV826">
            <v>0</v>
          </cell>
          <cell r="AW826">
            <v>0</v>
          </cell>
          <cell r="AX826">
            <v>0</v>
          </cell>
          <cell r="AY826">
            <v>0</v>
          </cell>
          <cell r="AZ826">
            <v>0</v>
          </cell>
          <cell r="BA826">
            <v>0</v>
          </cell>
          <cell r="BB826">
            <v>0</v>
          </cell>
          <cell r="BC826">
            <v>0</v>
          </cell>
          <cell r="BD826">
            <v>0</v>
          </cell>
          <cell r="BE826">
            <v>0</v>
          </cell>
          <cell r="BF826">
            <v>0</v>
          </cell>
          <cell r="BG826">
            <v>0</v>
          </cell>
          <cell r="BH826">
            <v>0</v>
          </cell>
          <cell r="BI826">
            <v>0</v>
          </cell>
          <cell r="BJ826">
            <v>0</v>
          </cell>
          <cell r="BK826">
            <v>0</v>
          </cell>
          <cell r="BL826">
            <v>0</v>
          </cell>
          <cell r="BM826">
            <v>0</v>
          </cell>
          <cell r="BN826">
            <v>0</v>
          </cell>
          <cell r="BO826">
            <v>0</v>
          </cell>
          <cell r="BP826">
            <v>0</v>
          </cell>
          <cell r="BQ826">
            <v>0</v>
          </cell>
          <cell r="BR826">
            <v>0</v>
          </cell>
          <cell r="BS826">
            <v>0</v>
          </cell>
          <cell r="BT826">
            <v>0</v>
          </cell>
          <cell r="BU826">
            <v>0</v>
          </cell>
          <cell r="BV826">
            <v>0</v>
          </cell>
          <cell r="BW826">
            <v>0</v>
          </cell>
          <cell r="BX826">
            <v>0</v>
          </cell>
          <cell r="BY826">
            <v>0</v>
          </cell>
          <cell r="BZ826">
            <v>0</v>
          </cell>
          <cell r="CA826">
            <v>0</v>
          </cell>
          <cell r="CB826">
            <v>0</v>
          </cell>
          <cell r="CC826">
            <v>0</v>
          </cell>
          <cell r="CD826">
            <v>0</v>
          </cell>
          <cell r="CE826">
            <v>0</v>
          </cell>
          <cell r="CF826">
            <v>0</v>
          </cell>
          <cell r="CG826">
            <v>0</v>
          </cell>
          <cell r="CH826">
            <v>0</v>
          </cell>
          <cell r="CI826">
            <v>0</v>
          </cell>
          <cell r="CJ826">
            <v>0</v>
          </cell>
          <cell r="CK826">
            <v>0</v>
          </cell>
          <cell r="CL826">
            <v>0</v>
          </cell>
          <cell r="CM826">
            <v>0</v>
          </cell>
          <cell r="CN826">
            <v>0</v>
          </cell>
          <cell r="CO826">
            <v>0</v>
          </cell>
          <cell r="CP826">
            <v>0</v>
          </cell>
          <cell r="CQ826">
            <v>0</v>
          </cell>
          <cell r="CR826">
            <v>0</v>
          </cell>
          <cell r="CS826">
            <v>0</v>
          </cell>
          <cell r="CT826">
            <v>0</v>
          </cell>
          <cell r="CU826">
            <v>0</v>
          </cell>
          <cell r="CV826">
            <v>0</v>
          </cell>
          <cell r="CW826">
            <v>0</v>
          </cell>
          <cell r="CX826">
            <v>0</v>
          </cell>
          <cell r="CY826">
            <v>0</v>
          </cell>
          <cell r="CZ826">
            <v>0</v>
          </cell>
          <cell r="DA826">
            <v>0</v>
          </cell>
          <cell r="DB826">
            <v>0</v>
          </cell>
          <cell r="DC826">
            <v>0</v>
          </cell>
          <cell r="DD826">
            <v>0</v>
          </cell>
          <cell r="DE826">
            <v>0</v>
          </cell>
          <cell r="DF826">
            <v>0</v>
          </cell>
          <cell r="DG826">
            <v>0</v>
          </cell>
          <cell r="DH826">
            <v>0</v>
          </cell>
          <cell r="DI826">
            <v>0</v>
          </cell>
          <cell r="DJ826">
            <v>0</v>
          </cell>
          <cell r="DK826">
            <v>0</v>
          </cell>
          <cell r="DL826">
            <v>0</v>
          </cell>
          <cell r="DM826">
            <v>0</v>
          </cell>
          <cell r="DN826">
            <v>0</v>
          </cell>
          <cell r="DO826">
            <v>0</v>
          </cell>
          <cell r="DP826">
            <v>0</v>
          </cell>
          <cell r="DQ826">
            <v>0</v>
          </cell>
          <cell r="DR826">
            <v>0</v>
          </cell>
          <cell r="DS826">
            <v>0</v>
          </cell>
          <cell r="DT826">
            <v>0</v>
          </cell>
          <cell r="DU826">
            <v>0</v>
          </cell>
          <cell r="DV826">
            <v>0</v>
          </cell>
          <cell r="DW826">
            <v>0</v>
          </cell>
          <cell r="DX826">
            <v>0</v>
          </cell>
          <cell r="DY826">
            <v>0</v>
          </cell>
          <cell r="DZ826">
            <v>0</v>
          </cell>
          <cell r="EA826">
            <v>0</v>
          </cell>
          <cell r="EB826">
            <v>0</v>
          </cell>
          <cell r="EC826">
            <v>0</v>
          </cell>
          <cell r="ED826">
            <v>0</v>
          </cell>
        </row>
        <row r="828">
          <cell r="F828">
            <v>0</v>
          </cell>
          <cell r="G828">
            <v>0</v>
          </cell>
          <cell r="H828">
            <v>0</v>
          </cell>
          <cell r="I828">
            <v>0</v>
          </cell>
          <cell r="J828">
            <v>0</v>
          </cell>
          <cell r="K828">
            <v>0</v>
          </cell>
          <cell r="L828">
            <v>0</v>
          </cell>
          <cell r="M828">
            <v>0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R828">
            <v>0</v>
          </cell>
          <cell r="S828">
            <v>0</v>
          </cell>
          <cell r="T828">
            <v>0</v>
          </cell>
          <cell r="U828">
            <v>0</v>
          </cell>
          <cell r="V828">
            <v>0</v>
          </cell>
          <cell r="W828">
            <v>0</v>
          </cell>
          <cell r="X828">
            <v>0</v>
          </cell>
          <cell r="Y828">
            <v>0</v>
          </cell>
          <cell r="Z828">
            <v>0</v>
          </cell>
          <cell r="AA828">
            <v>0</v>
          </cell>
          <cell r="AB828">
            <v>0</v>
          </cell>
          <cell r="AC828">
            <v>0</v>
          </cell>
          <cell r="AD828">
            <v>0</v>
          </cell>
          <cell r="AE828">
            <v>0</v>
          </cell>
          <cell r="AF828">
            <v>0</v>
          </cell>
          <cell r="AG828">
            <v>0</v>
          </cell>
          <cell r="AH828">
            <v>0</v>
          </cell>
          <cell r="AI828">
            <v>0</v>
          </cell>
          <cell r="AJ828">
            <v>0</v>
          </cell>
          <cell r="AK828">
            <v>0</v>
          </cell>
          <cell r="AL828">
            <v>0</v>
          </cell>
          <cell r="AM828">
            <v>0</v>
          </cell>
          <cell r="AN828">
            <v>0</v>
          </cell>
          <cell r="AO828">
            <v>0</v>
          </cell>
          <cell r="AP828">
            <v>0</v>
          </cell>
          <cell r="AQ828">
            <v>0</v>
          </cell>
          <cell r="AR828">
            <v>0</v>
          </cell>
          <cell r="AS828">
            <v>0</v>
          </cell>
          <cell r="AT828">
            <v>0</v>
          </cell>
          <cell r="AU828">
            <v>0</v>
          </cell>
          <cell r="AV828">
            <v>0</v>
          </cell>
          <cell r="AW828">
            <v>0</v>
          </cell>
          <cell r="AX828">
            <v>0</v>
          </cell>
          <cell r="AY828">
            <v>0</v>
          </cell>
          <cell r="AZ828">
            <v>0</v>
          </cell>
          <cell r="BA828">
            <v>0</v>
          </cell>
          <cell r="BB828">
            <v>0</v>
          </cell>
          <cell r="BC828">
            <v>0</v>
          </cell>
          <cell r="BD828">
            <v>0</v>
          </cell>
          <cell r="BE828">
            <v>0</v>
          </cell>
          <cell r="BF828">
            <v>0</v>
          </cell>
          <cell r="BG828">
            <v>0</v>
          </cell>
          <cell r="BH828">
            <v>0</v>
          </cell>
          <cell r="BI828">
            <v>0</v>
          </cell>
          <cell r="BJ828">
            <v>0</v>
          </cell>
          <cell r="BK828">
            <v>0</v>
          </cell>
          <cell r="BL828">
            <v>0</v>
          </cell>
          <cell r="BM828">
            <v>0</v>
          </cell>
          <cell r="BN828">
            <v>0</v>
          </cell>
          <cell r="BO828">
            <v>0</v>
          </cell>
          <cell r="BP828">
            <v>0</v>
          </cell>
          <cell r="BQ828">
            <v>0</v>
          </cell>
          <cell r="BR828">
            <v>0</v>
          </cell>
          <cell r="BS828">
            <v>0</v>
          </cell>
          <cell r="BT828">
            <v>0</v>
          </cell>
          <cell r="BU828">
            <v>0</v>
          </cell>
          <cell r="BV828">
            <v>0</v>
          </cell>
          <cell r="BW828">
            <v>0</v>
          </cell>
          <cell r="BX828">
            <v>0</v>
          </cell>
          <cell r="BY828">
            <v>0</v>
          </cell>
          <cell r="BZ828">
            <v>0</v>
          </cell>
          <cell r="CA828">
            <v>0</v>
          </cell>
          <cell r="CB828">
            <v>0</v>
          </cell>
          <cell r="CC828">
            <v>0</v>
          </cell>
          <cell r="CD828">
            <v>0</v>
          </cell>
          <cell r="CE828">
            <v>0</v>
          </cell>
          <cell r="CF828">
            <v>0</v>
          </cell>
          <cell r="CG828">
            <v>0</v>
          </cell>
          <cell r="CH828">
            <v>0</v>
          </cell>
          <cell r="CI828">
            <v>0</v>
          </cell>
          <cell r="CJ828">
            <v>0</v>
          </cell>
          <cell r="CK828">
            <v>0</v>
          </cell>
          <cell r="CL828">
            <v>0</v>
          </cell>
          <cell r="CM828">
            <v>0</v>
          </cell>
          <cell r="CN828">
            <v>0</v>
          </cell>
          <cell r="CO828">
            <v>0</v>
          </cell>
          <cell r="CP828">
            <v>0</v>
          </cell>
          <cell r="CQ828">
            <v>0</v>
          </cell>
          <cell r="CR828">
            <v>0</v>
          </cell>
          <cell r="CS828">
            <v>0</v>
          </cell>
          <cell r="CT828">
            <v>0</v>
          </cell>
          <cell r="CU828">
            <v>0</v>
          </cell>
          <cell r="CV828">
            <v>0</v>
          </cell>
          <cell r="CW828">
            <v>0</v>
          </cell>
          <cell r="CX828">
            <v>0</v>
          </cell>
          <cell r="CY828">
            <v>0</v>
          </cell>
          <cell r="CZ828">
            <v>0</v>
          </cell>
          <cell r="DA828">
            <v>0</v>
          </cell>
          <cell r="DB828">
            <v>0</v>
          </cell>
          <cell r="DC828">
            <v>0</v>
          </cell>
          <cell r="DD828">
            <v>0</v>
          </cell>
          <cell r="DE828">
            <v>0</v>
          </cell>
          <cell r="DF828">
            <v>0</v>
          </cell>
          <cell r="DG828">
            <v>0</v>
          </cell>
          <cell r="DH828">
            <v>0</v>
          </cell>
          <cell r="DI828">
            <v>0</v>
          </cell>
          <cell r="DJ828">
            <v>0</v>
          </cell>
          <cell r="DK828">
            <v>0</v>
          </cell>
          <cell r="DL828">
            <v>0</v>
          </cell>
          <cell r="DM828">
            <v>0</v>
          </cell>
          <cell r="DN828">
            <v>0</v>
          </cell>
          <cell r="DO828">
            <v>0</v>
          </cell>
          <cell r="DP828">
            <v>0</v>
          </cell>
          <cell r="DQ828">
            <v>0</v>
          </cell>
          <cell r="DR828">
            <v>0</v>
          </cell>
          <cell r="DS828">
            <v>0</v>
          </cell>
          <cell r="DT828">
            <v>0</v>
          </cell>
          <cell r="DU828">
            <v>0</v>
          </cell>
          <cell r="DV828">
            <v>0</v>
          </cell>
          <cell r="DW828">
            <v>0</v>
          </cell>
          <cell r="DX828">
            <v>0</v>
          </cell>
          <cell r="DY828">
            <v>0</v>
          </cell>
          <cell r="DZ828">
            <v>0</v>
          </cell>
          <cell r="EA828">
            <v>0</v>
          </cell>
          <cell r="EB828">
            <v>0</v>
          </cell>
          <cell r="EC828">
            <v>0</v>
          </cell>
          <cell r="ED828">
            <v>0</v>
          </cell>
        </row>
        <row r="829">
          <cell r="F829">
            <v>0</v>
          </cell>
          <cell r="G829">
            <v>0</v>
          </cell>
          <cell r="H829">
            <v>0</v>
          </cell>
          <cell r="I829">
            <v>0</v>
          </cell>
          <cell r="J829">
            <v>0</v>
          </cell>
          <cell r="K829">
            <v>0</v>
          </cell>
          <cell r="L829">
            <v>0</v>
          </cell>
          <cell r="M829">
            <v>0</v>
          </cell>
          <cell r="N829">
            <v>0</v>
          </cell>
          <cell r="O829">
            <v>0</v>
          </cell>
          <cell r="P829">
            <v>0</v>
          </cell>
          <cell r="Q829">
            <v>0</v>
          </cell>
          <cell r="R829">
            <v>0</v>
          </cell>
          <cell r="S829">
            <v>0</v>
          </cell>
          <cell r="T829">
            <v>0</v>
          </cell>
          <cell r="U829">
            <v>0</v>
          </cell>
          <cell r="V829">
            <v>0</v>
          </cell>
          <cell r="W829">
            <v>0</v>
          </cell>
          <cell r="X829">
            <v>0</v>
          </cell>
          <cell r="Y829">
            <v>0</v>
          </cell>
          <cell r="Z829">
            <v>0</v>
          </cell>
          <cell r="AA829">
            <v>0</v>
          </cell>
          <cell r="AB829">
            <v>0</v>
          </cell>
          <cell r="AC829">
            <v>0</v>
          </cell>
          <cell r="AD829">
            <v>0</v>
          </cell>
          <cell r="AE829">
            <v>0</v>
          </cell>
          <cell r="AF829">
            <v>0</v>
          </cell>
          <cell r="AG829">
            <v>0</v>
          </cell>
          <cell r="AH829">
            <v>0</v>
          </cell>
          <cell r="AI829">
            <v>0</v>
          </cell>
          <cell r="AJ829">
            <v>0</v>
          </cell>
          <cell r="AK829">
            <v>0</v>
          </cell>
          <cell r="AL829">
            <v>0</v>
          </cell>
          <cell r="AM829">
            <v>0</v>
          </cell>
          <cell r="AN829">
            <v>0</v>
          </cell>
          <cell r="AO829">
            <v>0</v>
          </cell>
          <cell r="AP829">
            <v>0</v>
          </cell>
          <cell r="AQ829">
            <v>0</v>
          </cell>
          <cell r="AR829">
            <v>0</v>
          </cell>
          <cell r="AS829">
            <v>0</v>
          </cell>
          <cell r="AT829">
            <v>0</v>
          </cell>
          <cell r="AU829">
            <v>0</v>
          </cell>
          <cell r="AV829">
            <v>0</v>
          </cell>
          <cell r="AW829">
            <v>0</v>
          </cell>
          <cell r="AX829">
            <v>0</v>
          </cell>
          <cell r="AY829">
            <v>0</v>
          </cell>
          <cell r="AZ829">
            <v>0</v>
          </cell>
          <cell r="BA829">
            <v>0</v>
          </cell>
          <cell r="BB829">
            <v>0</v>
          </cell>
          <cell r="BC829">
            <v>0</v>
          </cell>
          <cell r="BD829">
            <v>0</v>
          </cell>
          <cell r="BE829">
            <v>0</v>
          </cell>
          <cell r="BF829">
            <v>0</v>
          </cell>
          <cell r="BG829">
            <v>0</v>
          </cell>
          <cell r="BH829">
            <v>0</v>
          </cell>
          <cell r="BI829">
            <v>0</v>
          </cell>
          <cell r="BJ829">
            <v>0</v>
          </cell>
          <cell r="BK829">
            <v>0</v>
          </cell>
          <cell r="BL829">
            <v>0</v>
          </cell>
          <cell r="BM829">
            <v>0</v>
          </cell>
          <cell r="BN829">
            <v>0</v>
          </cell>
          <cell r="BO829">
            <v>0</v>
          </cell>
          <cell r="BP829">
            <v>0</v>
          </cell>
          <cell r="BQ829">
            <v>0</v>
          </cell>
          <cell r="BR829">
            <v>0</v>
          </cell>
          <cell r="BS829">
            <v>0</v>
          </cell>
          <cell r="BT829">
            <v>0</v>
          </cell>
          <cell r="BU829">
            <v>0</v>
          </cell>
          <cell r="BV829">
            <v>0</v>
          </cell>
          <cell r="BW829">
            <v>0</v>
          </cell>
          <cell r="BX829">
            <v>0</v>
          </cell>
          <cell r="BY829">
            <v>0</v>
          </cell>
          <cell r="BZ829">
            <v>0</v>
          </cell>
          <cell r="CA829">
            <v>0</v>
          </cell>
          <cell r="CB829">
            <v>0</v>
          </cell>
          <cell r="CC829">
            <v>0</v>
          </cell>
          <cell r="CD829">
            <v>0</v>
          </cell>
          <cell r="CE829">
            <v>0</v>
          </cell>
          <cell r="CF829">
            <v>0</v>
          </cell>
          <cell r="CG829">
            <v>0</v>
          </cell>
          <cell r="CH829">
            <v>0</v>
          </cell>
          <cell r="CI829">
            <v>0</v>
          </cell>
          <cell r="CJ829">
            <v>0</v>
          </cell>
          <cell r="CK829">
            <v>0</v>
          </cell>
          <cell r="CL829">
            <v>0</v>
          </cell>
          <cell r="CM829">
            <v>0</v>
          </cell>
          <cell r="CN829">
            <v>0</v>
          </cell>
          <cell r="CO829">
            <v>0</v>
          </cell>
          <cell r="CP829">
            <v>0</v>
          </cell>
          <cell r="CQ829">
            <v>0</v>
          </cell>
          <cell r="CR829">
            <v>0</v>
          </cell>
          <cell r="CS829">
            <v>0</v>
          </cell>
          <cell r="CT829">
            <v>0</v>
          </cell>
          <cell r="CU829">
            <v>0</v>
          </cell>
          <cell r="CV829">
            <v>0</v>
          </cell>
          <cell r="CW829">
            <v>0</v>
          </cell>
          <cell r="CX829">
            <v>0</v>
          </cell>
          <cell r="CY829">
            <v>0</v>
          </cell>
          <cell r="CZ829">
            <v>0</v>
          </cell>
          <cell r="DA829">
            <v>0</v>
          </cell>
          <cell r="DB829">
            <v>0</v>
          </cell>
          <cell r="DC829">
            <v>0</v>
          </cell>
          <cell r="DD829">
            <v>0</v>
          </cell>
          <cell r="DE829">
            <v>0</v>
          </cell>
          <cell r="DF829">
            <v>0</v>
          </cell>
          <cell r="DG829">
            <v>0</v>
          </cell>
          <cell r="DH829">
            <v>0</v>
          </cell>
          <cell r="DI829">
            <v>0</v>
          </cell>
          <cell r="DJ829">
            <v>0</v>
          </cell>
          <cell r="DK829">
            <v>0</v>
          </cell>
          <cell r="DL829">
            <v>0</v>
          </cell>
          <cell r="DM829">
            <v>0</v>
          </cell>
          <cell r="DN829">
            <v>0</v>
          </cell>
          <cell r="DO829">
            <v>0</v>
          </cell>
          <cell r="DP829">
            <v>0</v>
          </cell>
          <cell r="DQ829">
            <v>0</v>
          </cell>
          <cell r="DR829">
            <v>0</v>
          </cell>
          <cell r="DS829">
            <v>0</v>
          </cell>
          <cell r="DT829">
            <v>0</v>
          </cell>
          <cell r="DU829">
            <v>0</v>
          </cell>
          <cell r="DV829">
            <v>0</v>
          </cell>
          <cell r="DW829">
            <v>0</v>
          </cell>
          <cell r="DX829">
            <v>0</v>
          </cell>
          <cell r="DY829">
            <v>0</v>
          </cell>
          <cell r="DZ829">
            <v>0</v>
          </cell>
          <cell r="EA829">
            <v>0</v>
          </cell>
          <cell r="EB829">
            <v>0</v>
          </cell>
          <cell r="EC829">
            <v>0</v>
          </cell>
          <cell r="ED829">
            <v>0</v>
          </cell>
        </row>
        <row r="830">
          <cell r="F830">
            <v>0</v>
          </cell>
          <cell r="G830">
            <v>0</v>
          </cell>
          <cell r="H830">
            <v>0</v>
          </cell>
          <cell r="I830">
            <v>0</v>
          </cell>
          <cell r="J830">
            <v>0</v>
          </cell>
          <cell r="K830">
            <v>0</v>
          </cell>
          <cell r="L830">
            <v>0</v>
          </cell>
          <cell r="M830">
            <v>0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R830">
            <v>0</v>
          </cell>
          <cell r="S830">
            <v>0</v>
          </cell>
          <cell r="T830">
            <v>0</v>
          </cell>
          <cell r="U830">
            <v>0</v>
          </cell>
          <cell r="V830">
            <v>0</v>
          </cell>
          <cell r="W830">
            <v>0</v>
          </cell>
          <cell r="X830">
            <v>0</v>
          </cell>
          <cell r="Y830">
            <v>0</v>
          </cell>
          <cell r="Z830">
            <v>0</v>
          </cell>
          <cell r="AA830">
            <v>0</v>
          </cell>
          <cell r="AB830">
            <v>0</v>
          </cell>
          <cell r="AC830">
            <v>0</v>
          </cell>
          <cell r="AD830">
            <v>0</v>
          </cell>
          <cell r="AE830">
            <v>0</v>
          </cell>
          <cell r="AF830">
            <v>0</v>
          </cell>
          <cell r="AG830">
            <v>0</v>
          </cell>
          <cell r="AH830">
            <v>0</v>
          </cell>
          <cell r="AI830">
            <v>0</v>
          </cell>
          <cell r="AJ830">
            <v>0</v>
          </cell>
          <cell r="AK830">
            <v>0</v>
          </cell>
          <cell r="AL830">
            <v>0</v>
          </cell>
          <cell r="AM830">
            <v>0</v>
          </cell>
          <cell r="AN830">
            <v>0</v>
          </cell>
          <cell r="AO830">
            <v>0</v>
          </cell>
          <cell r="AP830">
            <v>0</v>
          </cell>
          <cell r="AQ830">
            <v>0</v>
          </cell>
          <cell r="AR830">
            <v>0</v>
          </cell>
          <cell r="AS830">
            <v>0</v>
          </cell>
          <cell r="AT830">
            <v>0</v>
          </cell>
          <cell r="AU830">
            <v>0</v>
          </cell>
          <cell r="AV830">
            <v>0</v>
          </cell>
          <cell r="AW830">
            <v>0</v>
          </cell>
          <cell r="AX830">
            <v>0</v>
          </cell>
          <cell r="AY830">
            <v>0</v>
          </cell>
          <cell r="AZ830">
            <v>0</v>
          </cell>
          <cell r="BA830">
            <v>0</v>
          </cell>
          <cell r="BB830">
            <v>0</v>
          </cell>
          <cell r="BC830">
            <v>0</v>
          </cell>
          <cell r="BD830">
            <v>0</v>
          </cell>
          <cell r="BE830">
            <v>0</v>
          </cell>
          <cell r="BF830">
            <v>0</v>
          </cell>
          <cell r="BG830">
            <v>0</v>
          </cell>
          <cell r="BH830">
            <v>0</v>
          </cell>
          <cell r="BI830">
            <v>0</v>
          </cell>
          <cell r="BJ830">
            <v>0</v>
          </cell>
          <cell r="BK830">
            <v>0</v>
          </cell>
          <cell r="BL830">
            <v>0</v>
          </cell>
          <cell r="BM830">
            <v>0</v>
          </cell>
          <cell r="BN830">
            <v>0</v>
          </cell>
          <cell r="BO830">
            <v>0</v>
          </cell>
          <cell r="BP830">
            <v>0</v>
          </cell>
          <cell r="BQ830">
            <v>0</v>
          </cell>
          <cell r="BR830">
            <v>0</v>
          </cell>
          <cell r="BS830">
            <v>0</v>
          </cell>
          <cell r="BT830">
            <v>0</v>
          </cell>
          <cell r="BU830">
            <v>0</v>
          </cell>
          <cell r="BV830">
            <v>0</v>
          </cell>
          <cell r="BW830">
            <v>0</v>
          </cell>
          <cell r="BX830">
            <v>0</v>
          </cell>
          <cell r="BY830">
            <v>0</v>
          </cell>
          <cell r="BZ830">
            <v>0</v>
          </cell>
          <cell r="CA830">
            <v>0</v>
          </cell>
          <cell r="CB830">
            <v>0</v>
          </cell>
          <cell r="CC830">
            <v>0</v>
          </cell>
          <cell r="CD830">
            <v>0</v>
          </cell>
          <cell r="CE830">
            <v>0</v>
          </cell>
          <cell r="CF830">
            <v>0</v>
          </cell>
          <cell r="CG830">
            <v>0</v>
          </cell>
          <cell r="CH830">
            <v>0</v>
          </cell>
          <cell r="CI830">
            <v>0</v>
          </cell>
          <cell r="CJ830">
            <v>0</v>
          </cell>
          <cell r="CK830">
            <v>0</v>
          </cell>
          <cell r="CL830">
            <v>0</v>
          </cell>
          <cell r="CM830">
            <v>0</v>
          </cell>
          <cell r="CN830">
            <v>0</v>
          </cell>
          <cell r="CO830">
            <v>0</v>
          </cell>
          <cell r="CP830">
            <v>0</v>
          </cell>
          <cell r="CQ830">
            <v>0</v>
          </cell>
          <cell r="CR830">
            <v>0</v>
          </cell>
          <cell r="CS830">
            <v>0</v>
          </cell>
          <cell r="CT830">
            <v>0</v>
          </cell>
          <cell r="CU830">
            <v>0</v>
          </cell>
          <cell r="CV830">
            <v>0</v>
          </cell>
          <cell r="CW830">
            <v>0</v>
          </cell>
          <cell r="CX830">
            <v>0</v>
          </cell>
          <cell r="CY830">
            <v>0</v>
          </cell>
          <cell r="CZ830">
            <v>0</v>
          </cell>
          <cell r="DA830">
            <v>0</v>
          </cell>
          <cell r="DB830">
            <v>0</v>
          </cell>
          <cell r="DC830">
            <v>0</v>
          </cell>
          <cell r="DD830">
            <v>0</v>
          </cell>
          <cell r="DE830">
            <v>0</v>
          </cell>
          <cell r="DF830">
            <v>0</v>
          </cell>
          <cell r="DG830">
            <v>0</v>
          </cell>
          <cell r="DH830">
            <v>0</v>
          </cell>
          <cell r="DI830">
            <v>0</v>
          </cell>
          <cell r="DJ830">
            <v>0</v>
          </cell>
          <cell r="DK830">
            <v>0</v>
          </cell>
          <cell r="DL830">
            <v>0</v>
          </cell>
          <cell r="DM830">
            <v>0</v>
          </cell>
          <cell r="DN830">
            <v>0</v>
          </cell>
          <cell r="DO830">
            <v>0</v>
          </cell>
          <cell r="DP830">
            <v>0</v>
          </cell>
          <cell r="DQ830">
            <v>0</v>
          </cell>
          <cell r="DR830">
            <v>0</v>
          </cell>
          <cell r="DS830">
            <v>0</v>
          </cell>
          <cell r="DT830">
            <v>0</v>
          </cell>
          <cell r="DU830">
            <v>0</v>
          </cell>
          <cell r="DV830">
            <v>0</v>
          </cell>
          <cell r="DW830">
            <v>0</v>
          </cell>
          <cell r="DX830">
            <v>0</v>
          </cell>
          <cell r="DY830">
            <v>0</v>
          </cell>
          <cell r="DZ830">
            <v>0</v>
          </cell>
          <cell r="EA830">
            <v>0</v>
          </cell>
          <cell r="EB830">
            <v>0</v>
          </cell>
          <cell r="EC830">
            <v>0</v>
          </cell>
          <cell r="ED830">
            <v>0</v>
          </cell>
        </row>
        <row r="831">
          <cell r="F831">
            <v>0</v>
          </cell>
          <cell r="G831">
            <v>0</v>
          </cell>
          <cell r="H831">
            <v>0</v>
          </cell>
          <cell r="I831">
            <v>0</v>
          </cell>
          <cell r="J831">
            <v>0</v>
          </cell>
          <cell r="K831">
            <v>0</v>
          </cell>
          <cell r="L831">
            <v>0</v>
          </cell>
          <cell r="M831">
            <v>0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R831">
            <v>0</v>
          </cell>
          <cell r="S831">
            <v>0</v>
          </cell>
          <cell r="T831">
            <v>0</v>
          </cell>
          <cell r="U831">
            <v>0</v>
          </cell>
          <cell r="V831">
            <v>0</v>
          </cell>
          <cell r="W831">
            <v>0</v>
          </cell>
          <cell r="X831">
            <v>0</v>
          </cell>
          <cell r="Y831">
            <v>0</v>
          </cell>
          <cell r="Z831">
            <v>0</v>
          </cell>
          <cell r="AA831">
            <v>0</v>
          </cell>
          <cell r="AB831">
            <v>0</v>
          </cell>
          <cell r="AC831">
            <v>0</v>
          </cell>
          <cell r="AD831">
            <v>0</v>
          </cell>
          <cell r="AE831">
            <v>0</v>
          </cell>
          <cell r="AF831">
            <v>0</v>
          </cell>
          <cell r="AG831">
            <v>0</v>
          </cell>
          <cell r="AH831">
            <v>0</v>
          </cell>
          <cell r="AI831">
            <v>0</v>
          </cell>
          <cell r="AJ831">
            <v>0</v>
          </cell>
          <cell r="AK831">
            <v>0</v>
          </cell>
          <cell r="AL831">
            <v>0</v>
          </cell>
          <cell r="AM831">
            <v>0</v>
          </cell>
          <cell r="AN831">
            <v>0</v>
          </cell>
          <cell r="AO831">
            <v>0</v>
          </cell>
          <cell r="AP831">
            <v>0</v>
          </cell>
          <cell r="AQ831">
            <v>0</v>
          </cell>
          <cell r="AR831">
            <v>0</v>
          </cell>
          <cell r="AS831">
            <v>0</v>
          </cell>
          <cell r="AT831">
            <v>0</v>
          </cell>
          <cell r="AU831">
            <v>0</v>
          </cell>
          <cell r="AV831">
            <v>0</v>
          </cell>
          <cell r="AW831">
            <v>0</v>
          </cell>
          <cell r="AX831">
            <v>0</v>
          </cell>
          <cell r="AY831">
            <v>0</v>
          </cell>
          <cell r="AZ831">
            <v>0</v>
          </cell>
          <cell r="BA831">
            <v>0</v>
          </cell>
          <cell r="BB831">
            <v>0</v>
          </cell>
          <cell r="BC831">
            <v>0</v>
          </cell>
          <cell r="BD831">
            <v>0</v>
          </cell>
          <cell r="BE831">
            <v>0</v>
          </cell>
          <cell r="BF831">
            <v>0</v>
          </cell>
          <cell r="BG831">
            <v>0</v>
          </cell>
          <cell r="BH831">
            <v>0</v>
          </cell>
          <cell r="BI831">
            <v>0</v>
          </cell>
          <cell r="BJ831">
            <v>0</v>
          </cell>
          <cell r="BK831">
            <v>0</v>
          </cell>
          <cell r="BL831">
            <v>0</v>
          </cell>
          <cell r="BM831">
            <v>0</v>
          </cell>
          <cell r="BN831">
            <v>0</v>
          </cell>
          <cell r="BO831">
            <v>0</v>
          </cell>
          <cell r="BP831">
            <v>0</v>
          </cell>
          <cell r="BQ831">
            <v>0</v>
          </cell>
          <cell r="BR831">
            <v>0</v>
          </cell>
          <cell r="BS831">
            <v>0</v>
          </cell>
          <cell r="BT831">
            <v>0</v>
          </cell>
          <cell r="BU831">
            <v>0</v>
          </cell>
          <cell r="BV831">
            <v>0</v>
          </cell>
          <cell r="BW831">
            <v>0</v>
          </cell>
          <cell r="BX831">
            <v>0</v>
          </cell>
          <cell r="BY831">
            <v>0</v>
          </cell>
          <cell r="BZ831">
            <v>0</v>
          </cell>
          <cell r="CA831">
            <v>0</v>
          </cell>
          <cell r="CB831">
            <v>0</v>
          </cell>
          <cell r="CC831">
            <v>0</v>
          </cell>
          <cell r="CD831">
            <v>0</v>
          </cell>
          <cell r="CE831">
            <v>0</v>
          </cell>
          <cell r="CF831">
            <v>0</v>
          </cell>
          <cell r="CG831">
            <v>0</v>
          </cell>
          <cell r="CH831">
            <v>0</v>
          </cell>
          <cell r="CI831">
            <v>0</v>
          </cell>
          <cell r="CJ831">
            <v>0</v>
          </cell>
          <cell r="CK831">
            <v>0</v>
          </cell>
          <cell r="CL831">
            <v>0</v>
          </cell>
          <cell r="CM831">
            <v>0</v>
          </cell>
          <cell r="CN831">
            <v>0</v>
          </cell>
          <cell r="CO831">
            <v>0</v>
          </cell>
          <cell r="CP831">
            <v>0</v>
          </cell>
          <cell r="CQ831">
            <v>0</v>
          </cell>
          <cell r="CR831">
            <v>0</v>
          </cell>
          <cell r="CS831">
            <v>0</v>
          </cell>
          <cell r="CT831">
            <v>0</v>
          </cell>
          <cell r="CU831">
            <v>0</v>
          </cell>
          <cell r="CV831">
            <v>0</v>
          </cell>
          <cell r="CW831">
            <v>0</v>
          </cell>
          <cell r="CX831">
            <v>0</v>
          </cell>
          <cell r="CY831">
            <v>0</v>
          </cell>
          <cell r="CZ831">
            <v>0</v>
          </cell>
          <cell r="DA831">
            <v>0</v>
          </cell>
          <cell r="DB831">
            <v>0</v>
          </cell>
          <cell r="DC831">
            <v>0</v>
          </cell>
          <cell r="DD831">
            <v>0</v>
          </cell>
          <cell r="DE831">
            <v>0</v>
          </cell>
          <cell r="DF831">
            <v>0</v>
          </cell>
          <cell r="DG831">
            <v>0</v>
          </cell>
          <cell r="DH831">
            <v>0</v>
          </cell>
          <cell r="DI831">
            <v>0</v>
          </cell>
          <cell r="DJ831">
            <v>0</v>
          </cell>
          <cell r="DK831">
            <v>0</v>
          </cell>
          <cell r="DL831">
            <v>0</v>
          </cell>
          <cell r="DM831">
            <v>0</v>
          </cell>
          <cell r="DN831">
            <v>0</v>
          </cell>
          <cell r="DO831">
            <v>0</v>
          </cell>
          <cell r="DP831">
            <v>0</v>
          </cell>
          <cell r="DQ831">
            <v>0</v>
          </cell>
          <cell r="DR831">
            <v>0</v>
          </cell>
          <cell r="DS831">
            <v>0</v>
          </cell>
          <cell r="DT831">
            <v>0</v>
          </cell>
          <cell r="DU831">
            <v>0</v>
          </cell>
          <cell r="DV831">
            <v>0</v>
          </cell>
          <cell r="DW831">
            <v>0</v>
          </cell>
          <cell r="DX831">
            <v>0</v>
          </cell>
          <cell r="DY831">
            <v>0</v>
          </cell>
          <cell r="DZ831">
            <v>0</v>
          </cell>
          <cell r="EA831">
            <v>0</v>
          </cell>
          <cell r="EB831">
            <v>0</v>
          </cell>
          <cell r="EC831">
            <v>0</v>
          </cell>
          <cell r="ED831">
            <v>0</v>
          </cell>
        </row>
        <row r="832">
          <cell r="F832">
            <v>0</v>
          </cell>
          <cell r="G832">
            <v>0</v>
          </cell>
          <cell r="H832">
            <v>0</v>
          </cell>
          <cell r="I832">
            <v>0</v>
          </cell>
          <cell r="J832">
            <v>0</v>
          </cell>
          <cell r="K832">
            <v>0</v>
          </cell>
          <cell r="L832">
            <v>0</v>
          </cell>
          <cell r="M832">
            <v>0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R832">
            <v>0</v>
          </cell>
          <cell r="S832">
            <v>0</v>
          </cell>
          <cell r="T832">
            <v>0</v>
          </cell>
          <cell r="U832">
            <v>0</v>
          </cell>
          <cell r="V832">
            <v>0</v>
          </cell>
          <cell r="W832">
            <v>0</v>
          </cell>
          <cell r="X832">
            <v>0</v>
          </cell>
          <cell r="Y832">
            <v>0</v>
          </cell>
          <cell r="Z832">
            <v>0</v>
          </cell>
          <cell r="AA832">
            <v>0</v>
          </cell>
          <cell r="AB832">
            <v>0</v>
          </cell>
          <cell r="AC832">
            <v>0</v>
          </cell>
          <cell r="AD832">
            <v>0</v>
          </cell>
          <cell r="AE832">
            <v>0</v>
          </cell>
          <cell r="AF832">
            <v>0</v>
          </cell>
          <cell r="AG832">
            <v>0</v>
          </cell>
          <cell r="AH832">
            <v>0</v>
          </cell>
          <cell r="AI832">
            <v>0</v>
          </cell>
          <cell r="AJ832">
            <v>0</v>
          </cell>
          <cell r="AK832">
            <v>0</v>
          </cell>
          <cell r="AL832">
            <v>0</v>
          </cell>
          <cell r="AM832">
            <v>0</v>
          </cell>
          <cell r="AN832">
            <v>0</v>
          </cell>
          <cell r="AO832">
            <v>0</v>
          </cell>
          <cell r="AP832">
            <v>0</v>
          </cell>
          <cell r="AQ832">
            <v>0</v>
          </cell>
          <cell r="AR832">
            <v>0</v>
          </cell>
          <cell r="AS832">
            <v>0</v>
          </cell>
          <cell r="AT832">
            <v>0</v>
          </cell>
          <cell r="AU832">
            <v>0</v>
          </cell>
          <cell r="AV832">
            <v>0</v>
          </cell>
          <cell r="AW832">
            <v>0</v>
          </cell>
          <cell r="AX832">
            <v>0</v>
          </cell>
          <cell r="AY832">
            <v>0</v>
          </cell>
          <cell r="AZ832">
            <v>0</v>
          </cell>
          <cell r="BA832">
            <v>0</v>
          </cell>
          <cell r="BB832">
            <v>0</v>
          </cell>
          <cell r="BC832">
            <v>0</v>
          </cell>
          <cell r="BD832">
            <v>0</v>
          </cell>
          <cell r="BE832">
            <v>0</v>
          </cell>
          <cell r="BF832">
            <v>0</v>
          </cell>
          <cell r="BG832">
            <v>0</v>
          </cell>
          <cell r="BH832">
            <v>0</v>
          </cell>
          <cell r="BI832">
            <v>0</v>
          </cell>
          <cell r="BJ832">
            <v>0</v>
          </cell>
          <cell r="BK832">
            <v>0</v>
          </cell>
          <cell r="BL832">
            <v>0</v>
          </cell>
          <cell r="BM832">
            <v>0</v>
          </cell>
          <cell r="BN832">
            <v>0</v>
          </cell>
          <cell r="BO832">
            <v>0</v>
          </cell>
          <cell r="BP832">
            <v>0</v>
          </cell>
          <cell r="BQ832">
            <v>0</v>
          </cell>
          <cell r="BR832">
            <v>0</v>
          </cell>
          <cell r="BS832">
            <v>0</v>
          </cell>
          <cell r="BT832">
            <v>0</v>
          </cell>
          <cell r="BU832">
            <v>0</v>
          </cell>
          <cell r="BV832">
            <v>0</v>
          </cell>
          <cell r="BW832">
            <v>0</v>
          </cell>
          <cell r="BX832">
            <v>0</v>
          </cell>
          <cell r="BY832">
            <v>0</v>
          </cell>
          <cell r="BZ832">
            <v>0</v>
          </cell>
          <cell r="CA832">
            <v>0</v>
          </cell>
          <cell r="CB832">
            <v>0</v>
          </cell>
          <cell r="CC832">
            <v>0</v>
          </cell>
          <cell r="CD832">
            <v>0</v>
          </cell>
          <cell r="CE832">
            <v>0</v>
          </cell>
          <cell r="CF832">
            <v>0</v>
          </cell>
          <cell r="CG832">
            <v>0</v>
          </cell>
          <cell r="CH832">
            <v>0</v>
          </cell>
          <cell r="CI832">
            <v>0</v>
          </cell>
          <cell r="CJ832">
            <v>0</v>
          </cell>
          <cell r="CK832">
            <v>0</v>
          </cell>
          <cell r="CL832">
            <v>0</v>
          </cell>
          <cell r="CM832">
            <v>0</v>
          </cell>
          <cell r="CN832">
            <v>0</v>
          </cell>
          <cell r="CO832">
            <v>0</v>
          </cell>
          <cell r="CP832">
            <v>0</v>
          </cell>
          <cell r="CQ832">
            <v>0</v>
          </cell>
          <cell r="CR832">
            <v>0</v>
          </cell>
          <cell r="CS832">
            <v>0</v>
          </cell>
          <cell r="CT832">
            <v>0</v>
          </cell>
          <cell r="CU832">
            <v>0</v>
          </cell>
          <cell r="CV832">
            <v>0</v>
          </cell>
          <cell r="CW832">
            <v>0</v>
          </cell>
          <cell r="CX832">
            <v>0</v>
          </cell>
          <cell r="CY832">
            <v>0</v>
          </cell>
          <cell r="CZ832">
            <v>0</v>
          </cell>
          <cell r="DA832">
            <v>0</v>
          </cell>
          <cell r="DB832">
            <v>0</v>
          </cell>
          <cell r="DC832">
            <v>0</v>
          </cell>
          <cell r="DD832">
            <v>0</v>
          </cell>
          <cell r="DE832">
            <v>0</v>
          </cell>
          <cell r="DF832">
            <v>0</v>
          </cell>
          <cell r="DG832">
            <v>0</v>
          </cell>
          <cell r="DH832">
            <v>0</v>
          </cell>
          <cell r="DI832">
            <v>0</v>
          </cell>
          <cell r="DJ832">
            <v>0</v>
          </cell>
          <cell r="DK832">
            <v>0</v>
          </cell>
          <cell r="DL832">
            <v>0</v>
          </cell>
          <cell r="DM832">
            <v>0</v>
          </cell>
          <cell r="DN832">
            <v>0</v>
          </cell>
          <cell r="DO832">
            <v>0</v>
          </cell>
          <cell r="DP832">
            <v>0</v>
          </cell>
          <cell r="DQ832">
            <v>0</v>
          </cell>
          <cell r="DR832">
            <v>0</v>
          </cell>
          <cell r="DS832">
            <v>0</v>
          </cell>
          <cell r="DT832">
            <v>0</v>
          </cell>
          <cell r="DU832">
            <v>0</v>
          </cell>
          <cell r="DV832">
            <v>0</v>
          </cell>
          <cell r="DW832">
            <v>0</v>
          </cell>
          <cell r="DX832">
            <v>0</v>
          </cell>
          <cell r="DY832">
            <v>0</v>
          </cell>
          <cell r="DZ832">
            <v>0</v>
          </cell>
          <cell r="EA832">
            <v>0</v>
          </cell>
          <cell r="EB832">
            <v>0</v>
          </cell>
          <cell r="EC832">
            <v>0</v>
          </cell>
          <cell r="ED832">
            <v>0</v>
          </cell>
        </row>
        <row r="833">
          <cell r="F833">
            <v>0</v>
          </cell>
          <cell r="G833">
            <v>0</v>
          </cell>
          <cell r="H833">
            <v>0</v>
          </cell>
          <cell r="I833">
            <v>0</v>
          </cell>
          <cell r="J833">
            <v>0</v>
          </cell>
          <cell r="K833">
            <v>0</v>
          </cell>
          <cell r="L833">
            <v>0</v>
          </cell>
          <cell r="M833">
            <v>0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R833">
            <v>0</v>
          </cell>
          <cell r="S833">
            <v>0</v>
          </cell>
          <cell r="T833">
            <v>0</v>
          </cell>
          <cell r="U833">
            <v>0</v>
          </cell>
          <cell r="V833">
            <v>0</v>
          </cell>
          <cell r="W833">
            <v>0</v>
          </cell>
          <cell r="X833">
            <v>0</v>
          </cell>
          <cell r="Y833">
            <v>0</v>
          </cell>
          <cell r="Z833">
            <v>0</v>
          </cell>
          <cell r="AA833">
            <v>0</v>
          </cell>
          <cell r="AB833">
            <v>0</v>
          </cell>
          <cell r="AC833">
            <v>0</v>
          </cell>
          <cell r="AD833">
            <v>0</v>
          </cell>
          <cell r="AE833">
            <v>0</v>
          </cell>
          <cell r="AF833">
            <v>0</v>
          </cell>
          <cell r="AG833">
            <v>0</v>
          </cell>
          <cell r="AH833">
            <v>0</v>
          </cell>
          <cell r="AI833">
            <v>0</v>
          </cell>
          <cell r="AJ833">
            <v>0</v>
          </cell>
          <cell r="AK833">
            <v>0</v>
          </cell>
          <cell r="AL833">
            <v>0</v>
          </cell>
          <cell r="AM833">
            <v>0</v>
          </cell>
          <cell r="AN833">
            <v>0</v>
          </cell>
          <cell r="AO833">
            <v>0</v>
          </cell>
          <cell r="AP833">
            <v>0</v>
          </cell>
          <cell r="AQ833">
            <v>0</v>
          </cell>
          <cell r="AR833">
            <v>0</v>
          </cell>
          <cell r="AS833">
            <v>0</v>
          </cell>
          <cell r="AT833">
            <v>0</v>
          </cell>
          <cell r="AU833">
            <v>0</v>
          </cell>
          <cell r="AV833">
            <v>0</v>
          </cell>
          <cell r="AW833">
            <v>0</v>
          </cell>
          <cell r="AX833">
            <v>0</v>
          </cell>
          <cell r="AY833">
            <v>0</v>
          </cell>
          <cell r="AZ833">
            <v>0</v>
          </cell>
          <cell r="BA833">
            <v>0</v>
          </cell>
          <cell r="BB833">
            <v>0</v>
          </cell>
          <cell r="BC833">
            <v>0</v>
          </cell>
          <cell r="BD833">
            <v>0</v>
          </cell>
          <cell r="BE833">
            <v>0</v>
          </cell>
          <cell r="BF833">
            <v>0</v>
          </cell>
          <cell r="BG833">
            <v>0</v>
          </cell>
          <cell r="BH833">
            <v>0</v>
          </cell>
          <cell r="BI833">
            <v>0</v>
          </cell>
          <cell r="BJ833">
            <v>0</v>
          </cell>
          <cell r="BK833">
            <v>0</v>
          </cell>
          <cell r="BL833">
            <v>0</v>
          </cell>
          <cell r="BM833">
            <v>0</v>
          </cell>
          <cell r="BN833">
            <v>0</v>
          </cell>
          <cell r="BO833">
            <v>0</v>
          </cell>
          <cell r="BP833">
            <v>0</v>
          </cell>
          <cell r="BQ833">
            <v>0</v>
          </cell>
          <cell r="BR833">
            <v>0</v>
          </cell>
          <cell r="BS833">
            <v>0</v>
          </cell>
          <cell r="BT833">
            <v>0</v>
          </cell>
          <cell r="BU833">
            <v>0</v>
          </cell>
          <cell r="BV833">
            <v>0</v>
          </cell>
          <cell r="BW833">
            <v>0</v>
          </cell>
          <cell r="BX833">
            <v>0</v>
          </cell>
          <cell r="BY833">
            <v>0</v>
          </cell>
          <cell r="BZ833">
            <v>0</v>
          </cell>
          <cell r="CA833">
            <v>0</v>
          </cell>
          <cell r="CB833">
            <v>0</v>
          </cell>
          <cell r="CC833">
            <v>0</v>
          </cell>
          <cell r="CD833">
            <v>0</v>
          </cell>
          <cell r="CE833">
            <v>0</v>
          </cell>
          <cell r="CF833">
            <v>0</v>
          </cell>
          <cell r="CG833">
            <v>0</v>
          </cell>
          <cell r="CH833">
            <v>0</v>
          </cell>
          <cell r="CI833">
            <v>0</v>
          </cell>
          <cell r="CJ833">
            <v>0</v>
          </cell>
          <cell r="CK833">
            <v>0</v>
          </cell>
          <cell r="CL833">
            <v>0</v>
          </cell>
          <cell r="CM833">
            <v>0</v>
          </cell>
          <cell r="CN833">
            <v>0</v>
          </cell>
          <cell r="CO833">
            <v>0</v>
          </cell>
          <cell r="CP833">
            <v>0</v>
          </cell>
          <cell r="CQ833">
            <v>0</v>
          </cell>
          <cell r="CR833">
            <v>0</v>
          </cell>
          <cell r="CS833">
            <v>0</v>
          </cell>
          <cell r="CT833">
            <v>0</v>
          </cell>
          <cell r="CU833">
            <v>0</v>
          </cell>
          <cell r="CV833">
            <v>0</v>
          </cell>
          <cell r="CW833">
            <v>0</v>
          </cell>
          <cell r="CX833">
            <v>0</v>
          </cell>
          <cell r="CY833">
            <v>0</v>
          </cell>
          <cell r="CZ833">
            <v>0</v>
          </cell>
          <cell r="DA833">
            <v>0</v>
          </cell>
          <cell r="DB833">
            <v>0</v>
          </cell>
          <cell r="DC833">
            <v>0</v>
          </cell>
          <cell r="DD833">
            <v>0</v>
          </cell>
          <cell r="DE833">
            <v>0</v>
          </cell>
          <cell r="DF833">
            <v>0</v>
          </cell>
          <cell r="DG833">
            <v>0</v>
          </cell>
          <cell r="DH833">
            <v>0</v>
          </cell>
          <cell r="DI833">
            <v>0</v>
          </cell>
          <cell r="DJ833">
            <v>0</v>
          </cell>
          <cell r="DK833">
            <v>0</v>
          </cell>
          <cell r="DL833">
            <v>0</v>
          </cell>
          <cell r="DM833">
            <v>0</v>
          </cell>
          <cell r="DN833">
            <v>0</v>
          </cell>
          <cell r="DO833">
            <v>0</v>
          </cell>
          <cell r="DP833">
            <v>0</v>
          </cell>
          <cell r="DQ833">
            <v>0</v>
          </cell>
          <cell r="DR833">
            <v>0</v>
          </cell>
          <cell r="DS833">
            <v>0</v>
          </cell>
          <cell r="DT833">
            <v>0</v>
          </cell>
          <cell r="DU833">
            <v>0</v>
          </cell>
          <cell r="DV833">
            <v>0</v>
          </cell>
          <cell r="DW833">
            <v>0</v>
          </cell>
          <cell r="DX833">
            <v>0</v>
          </cell>
          <cell r="DY833">
            <v>0</v>
          </cell>
          <cell r="DZ833">
            <v>0</v>
          </cell>
          <cell r="EA833">
            <v>0</v>
          </cell>
          <cell r="EB833">
            <v>0</v>
          </cell>
          <cell r="EC833">
            <v>0</v>
          </cell>
          <cell r="ED833">
            <v>0</v>
          </cell>
        </row>
        <row r="834">
          <cell r="F834">
            <v>0</v>
          </cell>
          <cell r="G834">
            <v>0</v>
          </cell>
          <cell r="H834">
            <v>0</v>
          </cell>
          <cell r="I834">
            <v>0</v>
          </cell>
          <cell r="J834">
            <v>0</v>
          </cell>
          <cell r="K834">
            <v>0</v>
          </cell>
          <cell r="L834">
            <v>0</v>
          </cell>
          <cell r="M834">
            <v>0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R834">
            <v>0</v>
          </cell>
          <cell r="S834">
            <v>0</v>
          </cell>
          <cell r="T834">
            <v>0</v>
          </cell>
          <cell r="U834">
            <v>0</v>
          </cell>
          <cell r="V834">
            <v>0</v>
          </cell>
          <cell r="W834">
            <v>0</v>
          </cell>
          <cell r="X834">
            <v>0</v>
          </cell>
          <cell r="Y834">
            <v>0</v>
          </cell>
          <cell r="Z834">
            <v>0</v>
          </cell>
          <cell r="AA834">
            <v>0</v>
          </cell>
          <cell r="AB834">
            <v>0</v>
          </cell>
          <cell r="AC834">
            <v>0</v>
          </cell>
          <cell r="AD834">
            <v>0</v>
          </cell>
          <cell r="AE834">
            <v>0</v>
          </cell>
          <cell r="AF834">
            <v>0</v>
          </cell>
          <cell r="AG834">
            <v>0</v>
          </cell>
          <cell r="AH834">
            <v>0</v>
          </cell>
          <cell r="AI834">
            <v>0</v>
          </cell>
          <cell r="AJ834">
            <v>0</v>
          </cell>
          <cell r="AK834">
            <v>0</v>
          </cell>
          <cell r="AL834">
            <v>0</v>
          </cell>
          <cell r="AM834">
            <v>0</v>
          </cell>
          <cell r="AN834">
            <v>0</v>
          </cell>
          <cell r="AO834">
            <v>0</v>
          </cell>
          <cell r="AP834">
            <v>0</v>
          </cell>
          <cell r="AQ834">
            <v>0</v>
          </cell>
          <cell r="AR834">
            <v>0</v>
          </cell>
          <cell r="AS834">
            <v>0</v>
          </cell>
          <cell r="AT834">
            <v>0</v>
          </cell>
          <cell r="AU834">
            <v>0</v>
          </cell>
          <cell r="AV834">
            <v>0</v>
          </cell>
          <cell r="AW834">
            <v>0</v>
          </cell>
          <cell r="AX834">
            <v>0</v>
          </cell>
          <cell r="AY834">
            <v>0</v>
          </cell>
          <cell r="AZ834">
            <v>0</v>
          </cell>
          <cell r="BA834">
            <v>0</v>
          </cell>
          <cell r="BB834">
            <v>0</v>
          </cell>
          <cell r="BC834">
            <v>0</v>
          </cell>
          <cell r="BD834">
            <v>0</v>
          </cell>
          <cell r="BE834">
            <v>0</v>
          </cell>
          <cell r="BF834">
            <v>0</v>
          </cell>
          <cell r="BG834">
            <v>0</v>
          </cell>
          <cell r="BH834">
            <v>0</v>
          </cell>
          <cell r="BI834">
            <v>0</v>
          </cell>
          <cell r="BJ834">
            <v>0</v>
          </cell>
          <cell r="BK834">
            <v>0</v>
          </cell>
          <cell r="BL834">
            <v>0</v>
          </cell>
          <cell r="BM834">
            <v>0</v>
          </cell>
          <cell r="BN834">
            <v>0</v>
          </cell>
          <cell r="BO834">
            <v>0</v>
          </cell>
          <cell r="BP834">
            <v>0</v>
          </cell>
          <cell r="BQ834">
            <v>0</v>
          </cell>
          <cell r="BR834">
            <v>0</v>
          </cell>
          <cell r="BS834">
            <v>0</v>
          </cell>
          <cell r="BT834">
            <v>0</v>
          </cell>
          <cell r="BU834">
            <v>0</v>
          </cell>
          <cell r="BV834">
            <v>0</v>
          </cell>
          <cell r="BW834">
            <v>0</v>
          </cell>
          <cell r="BX834">
            <v>0</v>
          </cell>
          <cell r="BY834">
            <v>0</v>
          </cell>
          <cell r="BZ834">
            <v>0</v>
          </cell>
          <cell r="CA834">
            <v>0</v>
          </cell>
          <cell r="CB834">
            <v>0</v>
          </cell>
          <cell r="CC834">
            <v>0</v>
          </cell>
          <cell r="CD834">
            <v>0</v>
          </cell>
          <cell r="CE834">
            <v>0</v>
          </cell>
          <cell r="CF834">
            <v>0</v>
          </cell>
          <cell r="CG834">
            <v>0</v>
          </cell>
          <cell r="CH834">
            <v>0</v>
          </cell>
          <cell r="CI834">
            <v>0</v>
          </cell>
          <cell r="CJ834">
            <v>0</v>
          </cell>
          <cell r="CK834">
            <v>0</v>
          </cell>
          <cell r="CL834">
            <v>0</v>
          </cell>
          <cell r="CM834">
            <v>0</v>
          </cell>
          <cell r="CN834">
            <v>0</v>
          </cell>
          <cell r="CO834">
            <v>0</v>
          </cell>
          <cell r="CP834">
            <v>0</v>
          </cell>
          <cell r="CQ834">
            <v>0</v>
          </cell>
          <cell r="CR834">
            <v>0</v>
          </cell>
          <cell r="CS834">
            <v>0</v>
          </cell>
          <cell r="CT834">
            <v>0</v>
          </cell>
          <cell r="CU834">
            <v>0</v>
          </cell>
          <cell r="CV834">
            <v>0</v>
          </cell>
          <cell r="CW834">
            <v>0</v>
          </cell>
          <cell r="CX834">
            <v>0</v>
          </cell>
          <cell r="CY834">
            <v>0</v>
          </cell>
          <cell r="CZ834">
            <v>0</v>
          </cell>
          <cell r="DA834">
            <v>0</v>
          </cell>
          <cell r="DB834">
            <v>0</v>
          </cell>
          <cell r="DC834">
            <v>0</v>
          </cell>
          <cell r="DD834">
            <v>0</v>
          </cell>
          <cell r="DE834">
            <v>0</v>
          </cell>
          <cell r="DF834">
            <v>0</v>
          </cell>
          <cell r="DG834">
            <v>0</v>
          </cell>
          <cell r="DH834">
            <v>0</v>
          </cell>
          <cell r="DI834">
            <v>0</v>
          </cell>
          <cell r="DJ834">
            <v>0</v>
          </cell>
          <cell r="DK834">
            <v>0</v>
          </cell>
          <cell r="DL834">
            <v>0</v>
          </cell>
          <cell r="DM834">
            <v>0</v>
          </cell>
          <cell r="DN834">
            <v>0</v>
          </cell>
          <cell r="DO834">
            <v>0</v>
          </cell>
          <cell r="DP834">
            <v>0</v>
          </cell>
          <cell r="DQ834">
            <v>0</v>
          </cell>
          <cell r="DR834">
            <v>0</v>
          </cell>
          <cell r="DS834">
            <v>0</v>
          </cell>
          <cell r="DT834">
            <v>0</v>
          </cell>
          <cell r="DU834">
            <v>0</v>
          </cell>
          <cell r="DV834">
            <v>0</v>
          </cell>
          <cell r="DW834">
            <v>0</v>
          </cell>
          <cell r="DX834">
            <v>0</v>
          </cell>
          <cell r="DY834">
            <v>0</v>
          </cell>
          <cell r="DZ834">
            <v>0</v>
          </cell>
          <cell r="EA834">
            <v>0</v>
          </cell>
          <cell r="EB834">
            <v>0</v>
          </cell>
          <cell r="EC834">
            <v>0</v>
          </cell>
          <cell r="ED834">
            <v>0</v>
          </cell>
        </row>
        <row r="835">
          <cell r="F835">
            <v>0</v>
          </cell>
          <cell r="G835">
            <v>0</v>
          </cell>
          <cell r="H835">
            <v>0</v>
          </cell>
          <cell r="I835">
            <v>0</v>
          </cell>
          <cell r="J835">
            <v>0</v>
          </cell>
          <cell r="K835">
            <v>0</v>
          </cell>
          <cell r="L835">
            <v>0</v>
          </cell>
          <cell r="M835">
            <v>0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R835">
            <v>0</v>
          </cell>
          <cell r="S835">
            <v>0</v>
          </cell>
          <cell r="T835">
            <v>0</v>
          </cell>
          <cell r="U835">
            <v>0</v>
          </cell>
          <cell r="V835">
            <v>0</v>
          </cell>
          <cell r="W835">
            <v>0</v>
          </cell>
          <cell r="X835">
            <v>0</v>
          </cell>
          <cell r="Y835">
            <v>0</v>
          </cell>
          <cell r="Z835">
            <v>0</v>
          </cell>
          <cell r="AA835">
            <v>0</v>
          </cell>
          <cell r="AB835">
            <v>0</v>
          </cell>
          <cell r="AC835">
            <v>0</v>
          </cell>
          <cell r="AD835">
            <v>0</v>
          </cell>
          <cell r="AE835">
            <v>0</v>
          </cell>
          <cell r="AF835">
            <v>0</v>
          </cell>
          <cell r="AG835">
            <v>0</v>
          </cell>
          <cell r="AH835">
            <v>0</v>
          </cell>
          <cell r="AI835">
            <v>0</v>
          </cell>
          <cell r="AJ835">
            <v>0</v>
          </cell>
          <cell r="AK835">
            <v>0</v>
          </cell>
          <cell r="AL835">
            <v>0</v>
          </cell>
          <cell r="AM835">
            <v>0</v>
          </cell>
          <cell r="AN835">
            <v>0</v>
          </cell>
          <cell r="AO835">
            <v>0</v>
          </cell>
          <cell r="AP835">
            <v>0</v>
          </cell>
          <cell r="AQ835">
            <v>0</v>
          </cell>
          <cell r="AR835">
            <v>0</v>
          </cell>
          <cell r="AS835">
            <v>0</v>
          </cell>
          <cell r="AT835">
            <v>0</v>
          </cell>
          <cell r="AU835">
            <v>0</v>
          </cell>
          <cell r="AV835">
            <v>0</v>
          </cell>
          <cell r="AW835">
            <v>0</v>
          </cell>
          <cell r="AX835">
            <v>0</v>
          </cell>
          <cell r="AY835">
            <v>0</v>
          </cell>
          <cell r="AZ835">
            <v>0</v>
          </cell>
          <cell r="BA835">
            <v>0</v>
          </cell>
          <cell r="BB835">
            <v>0</v>
          </cell>
          <cell r="BC835">
            <v>0</v>
          </cell>
          <cell r="BD835">
            <v>0</v>
          </cell>
          <cell r="BE835">
            <v>0</v>
          </cell>
          <cell r="BF835">
            <v>0</v>
          </cell>
          <cell r="BG835">
            <v>0</v>
          </cell>
          <cell r="BH835">
            <v>0</v>
          </cell>
          <cell r="BI835">
            <v>0</v>
          </cell>
          <cell r="BJ835">
            <v>0</v>
          </cell>
          <cell r="BK835">
            <v>0</v>
          </cell>
          <cell r="BL835">
            <v>0</v>
          </cell>
          <cell r="BM835">
            <v>0</v>
          </cell>
          <cell r="BN835">
            <v>0</v>
          </cell>
          <cell r="BO835">
            <v>0</v>
          </cell>
          <cell r="BP835">
            <v>0</v>
          </cell>
          <cell r="BQ835">
            <v>0</v>
          </cell>
          <cell r="BR835">
            <v>0</v>
          </cell>
          <cell r="BS835">
            <v>0</v>
          </cell>
          <cell r="BT835">
            <v>0</v>
          </cell>
          <cell r="BU835">
            <v>0</v>
          </cell>
          <cell r="BV835">
            <v>0</v>
          </cell>
          <cell r="BW835">
            <v>0</v>
          </cell>
          <cell r="BX835">
            <v>0</v>
          </cell>
          <cell r="BY835">
            <v>0</v>
          </cell>
          <cell r="BZ835">
            <v>0</v>
          </cell>
          <cell r="CA835">
            <v>0</v>
          </cell>
          <cell r="CB835">
            <v>0</v>
          </cell>
          <cell r="CC835">
            <v>0</v>
          </cell>
          <cell r="CD835">
            <v>0</v>
          </cell>
          <cell r="CE835">
            <v>0</v>
          </cell>
          <cell r="CF835">
            <v>0</v>
          </cell>
          <cell r="CG835">
            <v>0</v>
          </cell>
          <cell r="CH835">
            <v>0</v>
          </cell>
          <cell r="CI835">
            <v>0</v>
          </cell>
          <cell r="CJ835">
            <v>0</v>
          </cell>
          <cell r="CK835">
            <v>0</v>
          </cell>
          <cell r="CL835">
            <v>0</v>
          </cell>
          <cell r="CM835">
            <v>0</v>
          </cell>
          <cell r="CN835">
            <v>0</v>
          </cell>
          <cell r="CO835">
            <v>0</v>
          </cell>
          <cell r="CP835">
            <v>0</v>
          </cell>
          <cell r="CQ835">
            <v>0</v>
          </cell>
          <cell r="CR835">
            <v>0</v>
          </cell>
          <cell r="CS835">
            <v>0</v>
          </cell>
          <cell r="CT835">
            <v>0</v>
          </cell>
          <cell r="CU835">
            <v>0</v>
          </cell>
          <cell r="CV835">
            <v>0</v>
          </cell>
          <cell r="CW835">
            <v>0</v>
          </cell>
          <cell r="CX835">
            <v>0</v>
          </cell>
          <cell r="CY835">
            <v>0</v>
          </cell>
          <cell r="CZ835">
            <v>0</v>
          </cell>
          <cell r="DA835">
            <v>0</v>
          </cell>
          <cell r="DB835">
            <v>0</v>
          </cell>
          <cell r="DC835">
            <v>0</v>
          </cell>
          <cell r="DD835">
            <v>0</v>
          </cell>
          <cell r="DE835">
            <v>0</v>
          </cell>
          <cell r="DF835">
            <v>0</v>
          </cell>
          <cell r="DG835">
            <v>0</v>
          </cell>
          <cell r="DH835">
            <v>0</v>
          </cell>
          <cell r="DI835">
            <v>0</v>
          </cell>
          <cell r="DJ835">
            <v>0</v>
          </cell>
          <cell r="DK835">
            <v>0</v>
          </cell>
          <cell r="DL835">
            <v>0</v>
          </cell>
          <cell r="DM835">
            <v>0</v>
          </cell>
          <cell r="DN835">
            <v>0</v>
          </cell>
          <cell r="DO835">
            <v>0</v>
          </cell>
          <cell r="DP835">
            <v>0</v>
          </cell>
          <cell r="DQ835">
            <v>0</v>
          </cell>
          <cell r="DR835">
            <v>0</v>
          </cell>
          <cell r="DS835">
            <v>0</v>
          </cell>
          <cell r="DT835">
            <v>0</v>
          </cell>
          <cell r="DU835">
            <v>0</v>
          </cell>
          <cell r="DV835">
            <v>0</v>
          </cell>
          <cell r="DW835">
            <v>0</v>
          </cell>
          <cell r="DX835">
            <v>0</v>
          </cell>
          <cell r="DY835">
            <v>0</v>
          </cell>
          <cell r="DZ835">
            <v>0</v>
          </cell>
          <cell r="EA835">
            <v>0</v>
          </cell>
          <cell r="EB835">
            <v>0</v>
          </cell>
          <cell r="EC835">
            <v>0</v>
          </cell>
          <cell r="ED835">
            <v>0</v>
          </cell>
        </row>
        <row r="836">
          <cell r="F836">
            <v>0</v>
          </cell>
          <cell r="G836">
            <v>0</v>
          </cell>
          <cell r="H836">
            <v>0</v>
          </cell>
          <cell r="I836">
            <v>0</v>
          </cell>
          <cell r="J836">
            <v>0</v>
          </cell>
          <cell r="K836">
            <v>0</v>
          </cell>
          <cell r="L836">
            <v>0</v>
          </cell>
          <cell r="M836">
            <v>0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>
            <v>0</v>
          </cell>
          <cell r="W836">
            <v>0</v>
          </cell>
          <cell r="X836">
            <v>0</v>
          </cell>
          <cell r="Y836">
            <v>0</v>
          </cell>
          <cell r="Z836">
            <v>0</v>
          </cell>
          <cell r="AA836">
            <v>0</v>
          </cell>
          <cell r="AB836">
            <v>0</v>
          </cell>
          <cell r="AC836">
            <v>0</v>
          </cell>
          <cell r="AD836">
            <v>0</v>
          </cell>
          <cell r="AE836">
            <v>0</v>
          </cell>
          <cell r="AF836">
            <v>0</v>
          </cell>
          <cell r="AG836">
            <v>0</v>
          </cell>
          <cell r="AH836">
            <v>0</v>
          </cell>
          <cell r="AI836">
            <v>0</v>
          </cell>
          <cell r="AJ836">
            <v>0</v>
          </cell>
          <cell r="AK836">
            <v>0</v>
          </cell>
          <cell r="AL836">
            <v>0</v>
          </cell>
          <cell r="AM836">
            <v>0</v>
          </cell>
          <cell r="AN836">
            <v>0</v>
          </cell>
          <cell r="AO836">
            <v>0</v>
          </cell>
          <cell r="AP836">
            <v>0</v>
          </cell>
          <cell r="AQ836">
            <v>0</v>
          </cell>
          <cell r="AR836">
            <v>0</v>
          </cell>
          <cell r="AS836">
            <v>0</v>
          </cell>
          <cell r="AT836">
            <v>0</v>
          </cell>
          <cell r="AU836">
            <v>0</v>
          </cell>
          <cell r="AV836">
            <v>0</v>
          </cell>
          <cell r="AW836">
            <v>0</v>
          </cell>
          <cell r="AX836">
            <v>0</v>
          </cell>
          <cell r="AY836">
            <v>0</v>
          </cell>
          <cell r="AZ836">
            <v>0</v>
          </cell>
          <cell r="BA836">
            <v>0</v>
          </cell>
          <cell r="BB836">
            <v>0</v>
          </cell>
          <cell r="BC836">
            <v>0</v>
          </cell>
          <cell r="BD836">
            <v>0</v>
          </cell>
          <cell r="BE836">
            <v>0</v>
          </cell>
          <cell r="BF836">
            <v>0</v>
          </cell>
          <cell r="BG836">
            <v>0</v>
          </cell>
          <cell r="BH836">
            <v>0</v>
          </cell>
          <cell r="BI836">
            <v>0</v>
          </cell>
          <cell r="BJ836">
            <v>0</v>
          </cell>
          <cell r="BK836">
            <v>0</v>
          </cell>
          <cell r="BL836">
            <v>0</v>
          </cell>
          <cell r="BM836">
            <v>0</v>
          </cell>
          <cell r="BN836">
            <v>0</v>
          </cell>
          <cell r="BO836">
            <v>0</v>
          </cell>
          <cell r="BP836">
            <v>0</v>
          </cell>
          <cell r="BQ836">
            <v>0</v>
          </cell>
          <cell r="BR836">
            <v>0</v>
          </cell>
          <cell r="BS836">
            <v>0</v>
          </cell>
          <cell r="BT836">
            <v>0</v>
          </cell>
          <cell r="BU836">
            <v>0</v>
          </cell>
          <cell r="BV836">
            <v>0</v>
          </cell>
          <cell r="BW836">
            <v>0</v>
          </cell>
          <cell r="BX836">
            <v>0</v>
          </cell>
          <cell r="BY836">
            <v>0</v>
          </cell>
          <cell r="BZ836">
            <v>0</v>
          </cell>
          <cell r="CA836">
            <v>0</v>
          </cell>
          <cell r="CB836">
            <v>0</v>
          </cell>
          <cell r="CC836">
            <v>0</v>
          </cell>
          <cell r="CD836">
            <v>0</v>
          </cell>
          <cell r="CE836">
            <v>0</v>
          </cell>
          <cell r="CF836">
            <v>0</v>
          </cell>
          <cell r="CG836">
            <v>0</v>
          </cell>
          <cell r="CH836">
            <v>0</v>
          </cell>
          <cell r="CI836">
            <v>0</v>
          </cell>
          <cell r="CJ836">
            <v>0</v>
          </cell>
          <cell r="CK836">
            <v>0</v>
          </cell>
          <cell r="CL836">
            <v>0</v>
          </cell>
          <cell r="CM836">
            <v>0</v>
          </cell>
          <cell r="CN836">
            <v>0</v>
          </cell>
          <cell r="CO836">
            <v>0</v>
          </cell>
          <cell r="CP836">
            <v>0</v>
          </cell>
          <cell r="CQ836">
            <v>0</v>
          </cell>
          <cell r="CR836">
            <v>0</v>
          </cell>
          <cell r="CS836">
            <v>0</v>
          </cell>
          <cell r="CT836">
            <v>0</v>
          </cell>
          <cell r="CU836">
            <v>0</v>
          </cell>
          <cell r="CV836">
            <v>0</v>
          </cell>
          <cell r="CW836">
            <v>0</v>
          </cell>
          <cell r="CX836">
            <v>0</v>
          </cell>
          <cell r="CY836">
            <v>0</v>
          </cell>
          <cell r="CZ836">
            <v>0</v>
          </cell>
          <cell r="DA836">
            <v>0</v>
          </cell>
          <cell r="DB836">
            <v>0</v>
          </cell>
          <cell r="DC836">
            <v>0</v>
          </cell>
          <cell r="DD836">
            <v>0</v>
          </cell>
          <cell r="DE836">
            <v>0</v>
          </cell>
          <cell r="DF836">
            <v>0</v>
          </cell>
          <cell r="DG836">
            <v>0</v>
          </cell>
          <cell r="DH836">
            <v>0</v>
          </cell>
          <cell r="DI836">
            <v>0</v>
          </cell>
          <cell r="DJ836">
            <v>0</v>
          </cell>
          <cell r="DK836">
            <v>0</v>
          </cell>
          <cell r="DL836">
            <v>0</v>
          </cell>
          <cell r="DM836">
            <v>0</v>
          </cell>
          <cell r="DN836">
            <v>0</v>
          </cell>
          <cell r="DO836">
            <v>0</v>
          </cell>
          <cell r="DP836">
            <v>0</v>
          </cell>
          <cell r="DQ836">
            <v>0</v>
          </cell>
          <cell r="DR836">
            <v>0</v>
          </cell>
          <cell r="DS836">
            <v>0</v>
          </cell>
          <cell r="DT836">
            <v>0</v>
          </cell>
          <cell r="DU836">
            <v>0</v>
          </cell>
          <cell r="DV836">
            <v>0</v>
          </cell>
          <cell r="DW836">
            <v>0</v>
          </cell>
          <cell r="DX836">
            <v>0</v>
          </cell>
          <cell r="DY836">
            <v>0</v>
          </cell>
          <cell r="DZ836">
            <v>0</v>
          </cell>
          <cell r="EA836">
            <v>0</v>
          </cell>
          <cell r="EB836">
            <v>0</v>
          </cell>
          <cell r="EC836">
            <v>0</v>
          </cell>
          <cell r="ED836">
            <v>0</v>
          </cell>
        </row>
        <row r="837">
          <cell r="F837">
            <v>0</v>
          </cell>
          <cell r="G837">
            <v>0</v>
          </cell>
          <cell r="H837">
            <v>0</v>
          </cell>
          <cell r="I837">
            <v>0</v>
          </cell>
          <cell r="J837">
            <v>0</v>
          </cell>
          <cell r="K837">
            <v>0</v>
          </cell>
          <cell r="L837">
            <v>0</v>
          </cell>
          <cell r="M837">
            <v>0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R837">
            <v>0</v>
          </cell>
          <cell r="S837">
            <v>0</v>
          </cell>
          <cell r="T837">
            <v>0</v>
          </cell>
          <cell r="U837">
            <v>0</v>
          </cell>
          <cell r="V837">
            <v>0</v>
          </cell>
          <cell r="W837">
            <v>0</v>
          </cell>
          <cell r="X837">
            <v>0</v>
          </cell>
          <cell r="Y837">
            <v>0</v>
          </cell>
          <cell r="Z837">
            <v>0</v>
          </cell>
          <cell r="AA837">
            <v>0</v>
          </cell>
          <cell r="AB837">
            <v>0</v>
          </cell>
          <cell r="AC837">
            <v>0</v>
          </cell>
          <cell r="AD837">
            <v>0</v>
          </cell>
          <cell r="AE837">
            <v>0</v>
          </cell>
          <cell r="AF837">
            <v>0</v>
          </cell>
          <cell r="AG837">
            <v>0</v>
          </cell>
          <cell r="AH837">
            <v>0</v>
          </cell>
          <cell r="AI837">
            <v>0</v>
          </cell>
          <cell r="AJ837">
            <v>0</v>
          </cell>
          <cell r="AK837">
            <v>0</v>
          </cell>
          <cell r="AL837">
            <v>0</v>
          </cell>
          <cell r="AM837">
            <v>0</v>
          </cell>
          <cell r="AN837">
            <v>0</v>
          </cell>
          <cell r="AO837">
            <v>0</v>
          </cell>
          <cell r="AP837">
            <v>0</v>
          </cell>
          <cell r="AQ837">
            <v>0</v>
          </cell>
          <cell r="AR837">
            <v>0</v>
          </cell>
          <cell r="AS837">
            <v>0</v>
          </cell>
          <cell r="AT837">
            <v>0</v>
          </cell>
          <cell r="AU837">
            <v>0</v>
          </cell>
          <cell r="AV837">
            <v>0</v>
          </cell>
          <cell r="AW837">
            <v>0</v>
          </cell>
          <cell r="AX837">
            <v>0</v>
          </cell>
          <cell r="AY837">
            <v>0</v>
          </cell>
          <cell r="AZ837">
            <v>0</v>
          </cell>
          <cell r="BA837">
            <v>0</v>
          </cell>
          <cell r="BB837">
            <v>0</v>
          </cell>
          <cell r="BC837">
            <v>0</v>
          </cell>
          <cell r="BD837">
            <v>0</v>
          </cell>
          <cell r="BE837">
            <v>0</v>
          </cell>
          <cell r="BF837">
            <v>0</v>
          </cell>
          <cell r="BG837">
            <v>0</v>
          </cell>
          <cell r="BH837">
            <v>0</v>
          </cell>
          <cell r="BI837">
            <v>0</v>
          </cell>
          <cell r="BJ837">
            <v>0</v>
          </cell>
          <cell r="BK837">
            <v>0</v>
          </cell>
          <cell r="BL837">
            <v>0</v>
          </cell>
          <cell r="BM837">
            <v>0</v>
          </cell>
          <cell r="BN837">
            <v>0</v>
          </cell>
          <cell r="BO837">
            <v>0</v>
          </cell>
          <cell r="BP837">
            <v>0</v>
          </cell>
          <cell r="BQ837">
            <v>0</v>
          </cell>
          <cell r="BR837">
            <v>0</v>
          </cell>
          <cell r="BS837">
            <v>0</v>
          </cell>
          <cell r="BT837">
            <v>0</v>
          </cell>
          <cell r="BU837">
            <v>0</v>
          </cell>
          <cell r="BV837">
            <v>0</v>
          </cell>
          <cell r="BW837">
            <v>0</v>
          </cell>
          <cell r="BX837">
            <v>0</v>
          </cell>
          <cell r="BY837">
            <v>0</v>
          </cell>
          <cell r="BZ837">
            <v>0</v>
          </cell>
          <cell r="CA837">
            <v>0</v>
          </cell>
          <cell r="CB837">
            <v>0</v>
          </cell>
          <cell r="CC837">
            <v>0</v>
          </cell>
          <cell r="CD837">
            <v>0</v>
          </cell>
          <cell r="CE837">
            <v>0</v>
          </cell>
          <cell r="CF837">
            <v>0</v>
          </cell>
          <cell r="CG837">
            <v>0</v>
          </cell>
          <cell r="CH837">
            <v>0</v>
          </cell>
          <cell r="CI837">
            <v>0</v>
          </cell>
          <cell r="CJ837">
            <v>0</v>
          </cell>
          <cell r="CK837">
            <v>0</v>
          </cell>
          <cell r="CL837">
            <v>0</v>
          </cell>
          <cell r="CM837">
            <v>0</v>
          </cell>
          <cell r="CN837">
            <v>0</v>
          </cell>
          <cell r="CO837">
            <v>0</v>
          </cell>
          <cell r="CP837">
            <v>0</v>
          </cell>
          <cell r="CQ837">
            <v>0</v>
          </cell>
          <cell r="CR837">
            <v>0</v>
          </cell>
          <cell r="CS837">
            <v>0</v>
          </cell>
          <cell r="CT837">
            <v>0</v>
          </cell>
          <cell r="CU837">
            <v>0</v>
          </cell>
          <cell r="CV837">
            <v>0</v>
          </cell>
          <cell r="CW837">
            <v>0</v>
          </cell>
          <cell r="CX837">
            <v>0</v>
          </cell>
          <cell r="CY837">
            <v>0</v>
          </cell>
          <cell r="CZ837">
            <v>0</v>
          </cell>
          <cell r="DA837">
            <v>0</v>
          </cell>
          <cell r="DB837">
            <v>0</v>
          </cell>
          <cell r="DC837">
            <v>0</v>
          </cell>
          <cell r="DD837">
            <v>0</v>
          </cell>
          <cell r="DE837">
            <v>0</v>
          </cell>
          <cell r="DF837">
            <v>0</v>
          </cell>
          <cell r="DG837">
            <v>0</v>
          </cell>
          <cell r="DH837">
            <v>0</v>
          </cell>
          <cell r="DI837">
            <v>0</v>
          </cell>
          <cell r="DJ837">
            <v>0</v>
          </cell>
          <cell r="DK837">
            <v>0</v>
          </cell>
          <cell r="DL837">
            <v>0</v>
          </cell>
          <cell r="DM837">
            <v>0</v>
          </cell>
          <cell r="DN837">
            <v>0</v>
          </cell>
          <cell r="DO837">
            <v>0</v>
          </cell>
          <cell r="DP837">
            <v>0</v>
          </cell>
          <cell r="DQ837">
            <v>0</v>
          </cell>
          <cell r="DR837">
            <v>0</v>
          </cell>
          <cell r="DS837">
            <v>0</v>
          </cell>
          <cell r="DT837">
            <v>0</v>
          </cell>
          <cell r="DU837">
            <v>0</v>
          </cell>
          <cell r="DV837">
            <v>0</v>
          </cell>
          <cell r="DW837">
            <v>0</v>
          </cell>
          <cell r="DX837">
            <v>0</v>
          </cell>
          <cell r="DY837">
            <v>0</v>
          </cell>
          <cell r="DZ837">
            <v>0</v>
          </cell>
          <cell r="EA837">
            <v>0</v>
          </cell>
          <cell r="EB837">
            <v>0</v>
          </cell>
          <cell r="EC837">
            <v>0</v>
          </cell>
          <cell r="ED837">
            <v>0</v>
          </cell>
        </row>
        <row r="839">
          <cell r="F839">
            <v>0</v>
          </cell>
          <cell r="G839">
            <v>0</v>
          </cell>
          <cell r="H839">
            <v>0</v>
          </cell>
          <cell r="I839">
            <v>0</v>
          </cell>
          <cell r="J839">
            <v>0</v>
          </cell>
          <cell r="K839">
            <v>0</v>
          </cell>
          <cell r="L839">
            <v>0</v>
          </cell>
          <cell r="M839">
            <v>0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R839">
            <v>0</v>
          </cell>
          <cell r="S839">
            <v>0</v>
          </cell>
          <cell r="T839">
            <v>0</v>
          </cell>
          <cell r="U839">
            <v>0</v>
          </cell>
          <cell r="V839">
            <v>0</v>
          </cell>
          <cell r="W839">
            <v>0</v>
          </cell>
          <cell r="X839">
            <v>0</v>
          </cell>
          <cell r="Y839">
            <v>0</v>
          </cell>
          <cell r="Z839">
            <v>0</v>
          </cell>
          <cell r="AA839">
            <v>0</v>
          </cell>
          <cell r="AB839">
            <v>0</v>
          </cell>
          <cell r="AC839">
            <v>0</v>
          </cell>
          <cell r="AD839">
            <v>0</v>
          </cell>
          <cell r="AE839">
            <v>0</v>
          </cell>
          <cell r="AF839">
            <v>0</v>
          </cell>
          <cell r="AG839">
            <v>0</v>
          </cell>
          <cell r="AH839">
            <v>0</v>
          </cell>
          <cell r="AI839">
            <v>0</v>
          </cell>
          <cell r="AJ839">
            <v>0</v>
          </cell>
          <cell r="AK839">
            <v>0</v>
          </cell>
          <cell r="AL839">
            <v>0</v>
          </cell>
          <cell r="AM839">
            <v>0</v>
          </cell>
          <cell r="AN839">
            <v>0</v>
          </cell>
          <cell r="AO839">
            <v>0</v>
          </cell>
          <cell r="AP839">
            <v>0</v>
          </cell>
          <cell r="AQ839">
            <v>0</v>
          </cell>
          <cell r="AR839">
            <v>0</v>
          </cell>
          <cell r="AS839">
            <v>0</v>
          </cell>
          <cell r="AT839">
            <v>0</v>
          </cell>
          <cell r="AU839">
            <v>0</v>
          </cell>
          <cell r="AV839">
            <v>0</v>
          </cell>
          <cell r="AW839">
            <v>0</v>
          </cell>
          <cell r="AX839">
            <v>0</v>
          </cell>
          <cell r="AY839">
            <v>0</v>
          </cell>
          <cell r="AZ839">
            <v>0</v>
          </cell>
          <cell r="BA839">
            <v>0</v>
          </cell>
          <cell r="BB839">
            <v>0</v>
          </cell>
          <cell r="BC839">
            <v>0</v>
          </cell>
          <cell r="BD839">
            <v>0</v>
          </cell>
          <cell r="BE839">
            <v>0</v>
          </cell>
          <cell r="BF839">
            <v>0</v>
          </cell>
          <cell r="BG839">
            <v>0</v>
          </cell>
          <cell r="BH839">
            <v>0</v>
          </cell>
          <cell r="BI839">
            <v>0</v>
          </cell>
          <cell r="BJ839">
            <v>0</v>
          </cell>
          <cell r="BK839">
            <v>0</v>
          </cell>
          <cell r="BL839">
            <v>0</v>
          </cell>
          <cell r="BM839">
            <v>0</v>
          </cell>
          <cell r="BN839">
            <v>0</v>
          </cell>
          <cell r="BO839">
            <v>0</v>
          </cell>
          <cell r="BP839">
            <v>0</v>
          </cell>
          <cell r="BQ839">
            <v>0</v>
          </cell>
          <cell r="BR839">
            <v>0</v>
          </cell>
          <cell r="BS839">
            <v>0</v>
          </cell>
          <cell r="BT839">
            <v>0</v>
          </cell>
          <cell r="BU839">
            <v>0</v>
          </cell>
          <cell r="BV839">
            <v>0</v>
          </cell>
          <cell r="BW839">
            <v>0</v>
          </cell>
          <cell r="BX839">
            <v>0</v>
          </cell>
          <cell r="BY839">
            <v>0</v>
          </cell>
          <cell r="BZ839">
            <v>0</v>
          </cell>
          <cell r="CA839">
            <v>0</v>
          </cell>
          <cell r="CB839">
            <v>0</v>
          </cell>
          <cell r="CC839">
            <v>0</v>
          </cell>
          <cell r="CD839">
            <v>0</v>
          </cell>
          <cell r="CE839">
            <v>0</v>
          </cell>
          <cell r="CF839">
            <v>0</v>
          </cell>
          <cell r="CG839">
            <v>0</v>
          </cell>
          <cell r="CH839">
            <v>0</v>
          </cell>
          <cell r="CI839">
            <v>0</v>
          </cell>
          <cell r="CJ839">
            <v>0</v>
          </cell>
          <cell r="CK839">
            <v>0</v>
          </cell>
          <cell r="CL839">
            <v>0</v>
          </cell>
          <cell r="CM839">
            <v>0</v>
          </cell>
          <cell r="CN839">
            <v>0</v>
          </cell>
          <cell r="CO839">
            <v>0</v>
          </cell>
          <cell r="CP839">
            <v>0</v>
          </cell>
          <cell r="CQ839">
            <v>0</v>
          </cell>
          <cell r="CR839">
            <v>0</v>
          </cell>
          <cell r="CS839">
            <v>0</v>
          </cell>
          <cell r="CT839">
            <v>0</v>
          </cell>
          <cell r="CU839">
            <v>0</v>
          </cell>
          <cell r="CV839">
            <v>0</v>
          </cell>
          <cell r="CW839">
            <v>0</v>
          </cell>
          <cell r="CX839">
            <v>0</v>
          </cell>
          <cell r="CY839">
            <v>0</v>
          </cell>
          <cell r="CZ839">
            <v>0</v>
          </cell>
          <cell r="DA839">
            <v>0</v>
          </cell>
          <cell r="DB839">
            <v>0</v>
          </cell>
          <cell r="DC839">
            <v>0</v>
          </cell>
          <cell r="DD839">
            <v>0</v>
          </cell>
          <cell r="DE839">
            <v>0</v>
          </cell>
          <cell r="DF839">
            <v>0</v>
          </cell>
          <cell r="DG839">
            <v>0</v>
          </cell>
          <cell r="DH839">
            <v>0</v>
          </cell>
          <cell r="DI839">
            <v>0</v>
          </cell>
          <cell r="DJ839">
            <v>0</v>
          </cell>
          <cell r="DK839">
            <v>0</v>
          </cell>
          <cell r="DL839">
            <v>0</v>
          </cell>
          <cell r="DM839">
            <v>0</v>
          </cell>
          <cell r="DN839">
            <v>0</v>
          </cell>
          <cell r="DO839">
            <v>0</v>
          </cell>
          <cell r="DP839">
            <v>0</v>
          </cell>
          <cell r="DQ839">
            <v>0</v>
          </cell>
          <cell r="DR839">
            <v>0</v>
          </cell>
          <cell r="DS839">
            <v>0</v>
          </cell>
          <cell r="DT839">
            <v>0</v>
          </cell>
          <cell r="DU839">
            <v>0</v>
          </cell>
          <cell r="DV839">
            <v>0</v>
          </cell>
          <cell r="DW839">
            <v>0</v>
          </cell>
          <cell r="DX839">
            <v>0</v>
          </cell>
          <cell r="DY839">
            <v>0</v>
          </cell>
          <cell r="DZ839">
            <v>0</v>
          </cell>
          <cell r="EA839">
            <v>0</v>
          </cell>
          <cell r="EB839">
            <v>0</v>
          </cell>
          <cell r="EC839">
            <v>0</v>
          </cell>
          <cell r="ED839">
            <v>0</v>
          </cell>
        </row>
        <row r="840">
          <cell r="F840">
            <v>0</v>
          </cell>
          <cell r="G840">
            <v>0</v>
          </cell>
          <cell r="H840">
            <v>0</v>
          </cell>
          <cell r="I840">
            <v>0</v>
          </cell>
          <cell r="J840">
            <v>0</v>
          </cell>
          <cell r="K840">
            <v>0</v>
          </cell>
          <cell r="L840">
            <v>0</v>
          </cell>
          <cell r="M840">
            <v>0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R840">
            <v>0</v>
          </cell>
          <cell r="S840">
            <v>0</v>
          </cell>
          <cell r="T840">
            <v>0</v>
          </cell>
          <cell r="U840">
            <v>0</v>
          </cell>
          <cell r="V840">
            <v>0</v>
          </cell>
          <cell r="W840">
            <v>0</v>
          </cell>
          <cell r="X840">
            <v>0</v>
          </cell>
          <cell r="Y840">
            <v>0</v>
          </cell>
          <cell r="Z840">
            <v>0</v>
          </cell>
          <cell r="AA840">
            <v>0</v>
          </cell>
          <cell r="AB840">
            <v>0</v>
          </cell>
          <cell r="AC840">
            <v>0</v>
          </cell>
          <cell r="AD840">
            <v>0</v>
          </cell>
          <cell r="AE840">
            <v>0</v>
          </cell>
          <cell r="AF840">
            <v>0</v>
          </cell>
          <cell r="AG840">
            <v>0</v>
          </cell>
          <cell r="AH840">
            <v>0</v>
          </cell>
          <cell r="AI840">
            <v>0</v>
          </cell>
          <cell r="AJ840">
            <v>0</v>
          </cell>
          <cell r="AK840">
            <v>0</v>
          </cell>
          <cell r="AL840">
            <v>0</v>
          </cell>
          <cell r="AM840">
            <v>0</v>
          </cell>
          <cell r="AN840">
            <v>0</v>
          </cell>
          <cell r="AO840">
            <v>0</v>
          </cell>
          <cell r="AP840">
            <v>0</v>
          </cell>
          <cell r="AQ840">
            <v>0</v>
          </cell>
          <cell r="AR840">
            <v>0</v>
          </cell>
          <cell r="AS840">
            <v>0</v>
          </cell>
          <cell r="AT840">
            <v>0</v>
          </cell>
          <cell r="AU840">
            <v>0</v>
          </cell>
          <cell r="AV840">
            <v>0</v>
          </cell>
          <cell r="AW840">
            <v>0</v>
          </cell>
          <cell r="AX840">
            <v>0</v>
          </cell>
          <cell r="AY840">
            <v>0</v>
          </cell>
          <cell r="AZ840">
            <v>0</v>
          </cell>
          <cell r="BA840">
            <v>0</v>
          </cell>
          <cell r="BB840">
            <v>0</v>
          </cell>
          <cell r="BC840">
            <v>0</v>
          </cell>
          <cell r="BD840">
            <v>0</v>
          </cell>
          <cell r="BE840">
            <v>0</v>
          </cell>
          <cell r="BF840">
            <v>0</v>
          </cell>
          <cell r="BG840">
            <v>0</v>
          </cell>
          <cell r="BH840">
            <v>0</v>
          </cell>
          <cell r="BI840">
            <v>0</v>
          </cell>
          <cell r="BJ840">
            <v>0</v>
          </cell>
          <cell r="BK840">
            <v>0</v>
          </cell>
          <cell r="BL840">
            <v>0</v>
          </cell>
          <cell r="BM840">
            <v>0</v>
          </cell>
          <cell r="BN840">
            <v>0</v>
          </cell>
          <cell r="BO840">
            <v>0</v>
          </cell>
          <cell r="BP840">
            <v>0</v>
          </cell>
          <cell r="BQ840">
            <v>0</v>
          </cell>
          <cell r="BR840">
            <v>0</v>
          </cell>
          <cell r="BS840">
            <v>0</v>
          </cell>
          <cell r="BT840">
            <v>0</v>
          </cell>
          <cell r="BU840">
            <v>0</v>
          </cell>
          <cell r="BV840">
            <v>0</v>
          </cell>
          <cell r="BW840">
            <v>0</v>
          </cell>
          <cell r="BX840">
            <v>0</v>
          </cell>
          <cell r="BY840">
            <v>0</v>
          </cell>
          <cell r="BZ840">
            <v>0</v>
          </cell>
          <cell r="CA840">
            <v>0</v>
          </cell>
          <cell r="CB840">
            <v>0</v>
          </cell>
          <cell r="CC840">
            <v>0</v>
          </cell>
          <cell r="CD840">
            <v>0</v>
          </cell>
          <cell r="CE840">
            <v>0</v>
          </cell>
          <cell r="CF840">
            <v>0</v>
          </cell>
          <cell r="CG840">
            <v>0</v>
          </cell>
          <cell r="CH840">
            <v>0</v>
          </cell>
          <cell r="CI840">
            <v>0</v>
          </cell>
          <cell r="CJ840">
            <v>0</v>
          </cell>
          <cell r="CK840">
            <v>0</v>
          </cell>
          <cell r="CL840">
            <v>0</v>
          </cell>
          <cell r="CM840">
            <v>0</v>
          </cell>
          <cell r="CN840">
            <v>0</v>
          </cell>
          <cell r="CO840">
            <v>0</v>
          </cell>
          <cell r="CP840">
            <v>0</v>
          </cell>
          <cell r="CQ840">
            <v>0</v>
          </cell>
          <cell r="CR840">
            <v>0</v>
          </cell>
          <cell r="CS840">
            <v>0</v>
          </cell>
          <cell r="CT840">
            <v>0</v>
          </cell>
          <cell r="CU840">
            <v>0</v>
          </cell>
          <cell r="CV840">
            <v>0</v>
          </cell>
          <cell r="CW840">
            <v>0</v>
          </cell>
          <cell r="CX840">
            <v>0</v>
          </cell>
          <cell r="CY840">
            <v>0</v>
          </cell>
          <cell r="CZ840">
            <v>0</v>
          </cell>
          <cell r="DA840">
            <v>0</v>
          </cell>
          <cell r="DB840">
            <v>0</v>
          </cell>
          <cell r="DC840">
            <v>0</v>
          </cell>
          <cell r="DD840">
            <v>0</v>
          </cell>
          <cell r="DE840">
            <v>0</v>
          </cell>
          <cell r="DF840">
            <v>0</v>
          </cell>
          <cell r="DG840">
            <v>0</v>
          </cell>
          <cell r="DH840">
            <v>0</v>
          </cell>
          <cell r="DI840">
            <v>0</v>
          </cell>
          <cell r="DJ840">
            <v>0</v>
          </cell>
          <cell r="DK840">
            <v>0</v>
          </cell>
          <cell r="DL840">
            <v>0</v>
          </cell>
          <cell r="DM840">
            <v>0</v>
          </cell>
          <cell r="DN840">
            <v>0</v>
          </cell>
          <cell r="DO840">
            <v>0</v>
          </cell>
          <cell r="DP840">
            <v>0</v>
          </cell>
          <cell r="DQ840">
            <v>0</v>
          </cell>
          <cell r="DR840">
            <v>0</v>
          </cell>
          <cell r="DS840">
            <v>0</v>
          </cell>
          <cell r="DT840">
            <v>0</v>
          </cell>
          <cell r="DU840">
            <v>0</v>
          </cell>
          <cell r="DV840">
            <v>0</v>
          </cell>
          <cell r="DW840">
            <v>0</v>
          </cell>
          <cell r="DX840">
            <v>0</v>
          </cell>
          <cell r="DY840">
            <v>0</v>
          </cell>
          <cell r="DZ840">
            <v>0</v>
          </cell>
          <cell r="EA840">
            <v>0</v>
          </cell>
          <cell r="EB840">
            <v>0</v>
          </cell>
          <cell r="EC840">
            <v>0</v>
          </cell>
          <cell r="ED840">
            <v>0</v>
          </cell>
        </row>
        <row r="841">
          <cell r="F841">
            <v>0</v>
          </cell>
          <cell r="G841">
            <v>0</v>
          </cell>
          <cell r="H841">
            <v>0</v>
          </cell>
          <cell r="I841">
            <v>0</v>
          </cell>
          <cell r="J841">
            <v>0</v>
          </cell>
          <cell r="K841">
            <v>0</v>
          </cell>
          <cell r="L841">
            <v>0</v>
          </cell>
          <cell r="M841">
            <v>0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R841">
            <v>0</v>
          </cell>
          <cell r="S841">
            <v>0</v>
          </cell>
          <cell r="T841">
            <v>0</v>
          </cell>
          <cell r="U841">
            <v>0</v>
          </cell>
          <cell r="V841">
            <v>0</v>
          </cell>
          <cell r="W841">
            <v>0</v>
          </cell>
          <cell r="X841">
            <v>0</v>
          </cell>
          <cell r="Y841">
            <v>0</v>
          </cell>
          <cell r="Z841">
            <v>0</v>
          </cell>
          <cell r="AA841">
            <v>0</v>
          </cell>
          <cell r="AB841">
            <v>0</v>
          </cell>
          <cell r="AC841">
            <v>0</v>
          </cell>
          <cell r="AD841">
            <v>0</v>
          </cell>
          <cell r="AE841">
            <v>0</v>
          </cell>
          <cell r="AF841">
            <v>0</v>
          </cell>
          <cell r="AG841">
            <v>0</v>
          </cell>
          <cell r="AH841">
            <v>0</v>
          </cell>
          <cell r="AI841">
            <v>0</v>
          </cell>
          <cell r="AJ841">
            <v>0</v>
          </cell>
          <cell r="AK841">
            <v>0</v>
          </cell>
          <cell r="AL841">
            <v>0</v>
          </cell>
          <cell r="AM841">
            <v>0</v>
          </cell>
          <cell r="AN841">
            <v>0</v>
          </cell>
          <cell r="AO841">
            <v>0</v>
          </cell>
          <cell r="AP841">
            <v>0</v>
          </cell>
          <cell r="AQ841">
            <v>0</v>
          </cell>
          <cell r="AR841">
            <v>0</v>
          </cell>
          <cell r="AS841">
            <v>0</v>
          </cell>
          <cell r="AT841">
            <v>0</v>
          </cell>
          <cell r="AU841">
            <v>0</v>
          </cell>
          <cell r="AV841">
            <v>0</v>
          </cell>
          <cell r="AW841">
            <v>0</v>
          </cell>
          <cell r="AX841">
            <v>0</v>
          </cell>
          <cell r="AY841">
            <v>0</v>
          </cell>
          <cell r="AZ841">
            <v>0</v>
          </cell>
          <cell r="BA841">
            <v>0</v>
          </cell>
          <cell r="BB841">
            <v>0</v>
          </cell>
          <cell r="BC841">
            <v>0</v>
          </cell>
          <cell r="BD841">
            <v>0</v>
          </cell>
          <cell r="BE841">
            <v>0</v>
          </cell>
          <cell r="BF841">
            <v>0</v>
          </cell>
          <cell r="BG841">
            <v>0</v>
          </cell>
          <cell r="BH841">
            <v>0</v>
          </cell>
          <cell r="BI841">
            <v>0</v>
          </cell>
          <cell r="BJ841">
            <v>0</v>
          </cell>
          <cell r="BK841">
            <v>0</v>
          </cell>
          <cell r="BL841">
            <v>0</v>
          </cell>
          <cell r="BM841">
            <v>0</v>
          </cell>
          <cell r="BN841">
            <v>0</v>
          </cell>
          <cell r="BO841">
            <v>0</v>
          </cell>
          <cell r="BP841">
            <v>0</v>
          </cell>
          <cell r="BQ841">
            <v>0</v>
          </cell>
          <cell r="BR841">
            <v>0</v>
          </cell>
          <cell r="BS841">
            <v>0</v>
          </cell>
          <cell r="BT841">
            <v>0</v>
          </cell>
          <cell r="BU841">
            <v>0</v>
          </cell>
          <cell r="BV841">
            <v>0</v>
          </cell>
          <cell r="BW841">
            <v>0</v>
          </cell>
          <cell r="BX841">
            <v>0</v>
          </cell>
          <cell r="BY841">
            <v>0</v>
          </cell>
          <cell r="BZ841">
            <v>0</v>
          </cell>
          <cell r="CA841">
            <v>0</v>
          </cell>
          <cell r="CB841">
            <v>0</v>
          </cell>
          <cell r="CC841">
            <v>0</v>
          </cell>
          <cell r="CD841">
            <v>0</v>
          </cell>
          <cell r="CE841">
            <v>0</v>
          </cell>
          <cell r="CF841">
            <v>0</v>
          </cell>
          <cell r="CG841">
            <v>0</v>
          </cell>
          <cell r="CH841">
            <v>0</v>
          </cell>
          <cell r="CI841">
            <v>0</v>
          </cell>
          <cell r="CJ841">
            <v>0</v>
          </cell>
          <cell r="CK841">
            <v>0</v>
          </cell>
          <cell r="CL841">
            <v>0</v>
          </cell>
          <cell r="CM841">
            <v>0</v>
          </cell>
          <cell r="CN841">
            <v>0</v>
          </cell>
          <cell r="CO841">
            <v>0</v>
          </cell>
          <cell r="CP841">
            <v>0</v>
          </cell>
          <cell r="CQ841">
            <v>0</v>
          </cell>
          <cell r="CR841">
            <v>0</v>
          </cell>
          <cell r="CS841">
            <v>0</v>
          </cell>
          <cell r="CT841">
            <v>0</v>
          </cell>
          <cell r="CU841">
            <v>0</v>
          </cell>
          <cell r="CV841">
            <v>0</v>
          </cell>
          <cell r="CW841">
            <v>0</v>
          </cell>
          <cell r="CX841">
            <v>0</v>
          </cell>
          <cell r="CY841">
            <v>0</v>
          </cell>
          <cell r="CZ841">
            <v>0</v>
          </cell>
          <cell r="DA841">
            <v>0</v>
          </cell>
          <cell r="DB841">
            <v>0</v>
          </cell>
          <cell r="DC841">
            <v>0</v>
          </cell>
          <cell r="DD841">
            <v>0</v>
          </cell>
          <cell r="DE841">
            <v>0</v>
          </cell>
          <cell r="DF841">
            <v>0</v>
          </cell>
          <cell r="DG841">
            <v>0</v>
          </cell>
          <cell r="DH841">
            <v>0</v>
          </cell>
          <cell r="DI841">
            <v>0</v>
          </cell>
          <cell r="DJ841">
            <v>0</v>
          </cell>
          <cell r="DK841">
            <v>0</v>
          </cell>
          <cell r="DL841">
            <v>0</v>
          </cell>
          <cell r="DM841">
            <v>0</v>
          </cell>
          <cell r="DN841">
            <v>0</v>
          </cell>
          <cell r="DO841">
            <v>0</v>
          </cell>
          <cell r="DP841">
            <v>0</v>
          </cell>
          <cell r="DQ841">
            <v>0</v>
          </cell>
          <cell r="DR841">
            <v>0</v>
          </cell>
          <cell r="DS841">
            <v>0</v>
          </cell>
          <cell r="DT841">
            <v>0</v>
          </cell>
          <cell r="DU841">
            <v>0</v>
          </cell>
          <cell r="DV841">
            <v>0</v>
          </cell>
          <cell r="DW841">
            <v>0</v>
          </cell>
          <cell r="DX841">
            <v>0</v>
          </cell>
          <cell r="DY841">
            <v>0</v>
          </cell>
          <cell r="DZ841">
            <v>0</v>
          </cell>
          <cell r="EA841">
            <v>0</v>
          </cell>
          <cell r="EB841">
            <v>0</v>
          </cell>
          <cell r="EC841">
            <v>0</v>
          </cell>
          <cell r="ED841">
            <v>0</v>
          </cell>
        </row>
        <row r="842">
          <cell r="F842">
            <v>0</v>
          </cell>
          <cell r="G842">
            <v>0</v>
          </cell>
          <cell r="H842">
            <v>0</v>
          </cell>
          <cell r="I842">
            <v>0</v>
          </cell>
          <cell r="J842">
            <v>0</v>
          </cell>
          <cell r="K842">
            <v>0</v>
          </cell>
          <cell r="L842">
            <v>0</v>
          </cell>
          <cell r="M842">
            <v>0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  <cell r="W842">
            <v>0</v>
          </cell>
          <cell r="X842">
            <v>0</v>
          </cell>
          <cell r="Y842">
            <v>0</v>
          </cell>
          <cell r="Z842">
            <v>0</v>
          </cell>
          <cell r="AA842">
            <v>0</v>
          </cell>
          <cell r="AB842">
            <v>0</v>
          </cell>
          <cell r="AC842">
            <v>0</v>
          </cell>
          <cell r="AD842">
            <v>0</v>
          </cell>
          <cell r="AE842">
            <v>0</v>
          </cell>
          <cell r="AF842">
            <v>0</v>
          </cell>
          <cell r="AG842">
            <v>0</v>
          </cell>
          <cell r="AH842">
            <v>0</v>
          </cell>
          <cell r="AI842">
            <v>0</v>
          </cell>
          <cell r="AJ842">
            <v>0</v>
          </cell>
          <cell r="AK842">
            <v>0</v>
          </cell>
          <cell r="AL842">
            <v>0</v>
          </cell>
          <cell r="AM842">
            <v>0</v>
          </cell>
          <cell r="AN842">
            <v>0</v>
          </cell>
          <cell r="AO842">
            <v>0</v>
          </cell>
          <cell r="AP842">
            <v>0</v>
          </cell>
          <cell r="AQ842">
            <v>0</v>
          </cell>
          <cell r="AR842">
            <v>0</v>
          </cell>
          <cell r="AS842">
            <v>0</v>
          </cell>
          <cell r="AT842">
            <v>0</v>
          </cell>
          <cell r="AU842">
            <v>0</v>
          </cell>
          <cell r="AV842">
            <v>0</v>
          </cell>
          <cell r="AW842">
            <v>0</v>
          </cell>
          <cell r="AX842">
            <v>0</v>
          </cell>
          <cell r="AY842">
            <v>0</v>
          </cell>
          <cell r="AZ842">
            <v>0</v>
          </cell>
          <cell r="BA842">
            <v>0</v>
          </cell>
          <cell r="BB842">
            <v>0</v>
          </cell>
          <cell r="BC842">
            <v>0</v>
          </cell>
          <cell r="BD842">
            <v>0</v>
          </cell>
          <cell r="BE842">
            <v>0</v>
          </cell>
          <cell r="BF842">
            <v>0</v>
          </cell>
          <cell r="BG842">
            <v>0</v>
          </cell>
          <cell r="BH842">
            <v>0</v>
          </cell>
          <cell r="BI842">
            <v>0</v>
          </cell>
          <cell r="BJ842">
            <v>0</v>
          </cell>
          <cell r="BK842">
            <v>0</v>
          </cell>
          <cell r="BL842">
            <v>0</v>
          </cell>
          <cell r="BM842">
            <v>0</v>
          </cell>
          <cell r="BN842">
            <v>0</v>
          </cell>
          <cell r="BO842">
            <v>0</v>
          </cell>
          <cell r="BP842">
            <v>0</v>
          </cell>
          <cell r="BQ842">
            <v>0</v>
          </cell>
          <cell r="BR842">
            <v>0</v>
          </cell>
          <cell r="BS842">
            <v>0</v>
          </cell>
          <cell r="BT842">
            <v>0</v>
          </cell>
          <cell r="BU842">
            <v>0</v>
          </cell>
          <cell r="BV842">
            <v>0</v>
          </cell>
          <cell r="BW842">
            <v>0</v>
          </cell>
          <cell r="BX842">
            <v>0</v>
          </cell>
          <cell r="BY842">
            <v>0</v>
          </cell>
          <cell r="BZ842">
            <v>0</v>
          </cell>
          <cell r="CA842">
            <v>0</v>
          </cell>
          <cell r="CB842">
            <v>0</v>
          </cell>
          <cell r="CC842">
            <v>0</v>
          </cell>
          <cell r="CD842">
            <v>0</v>
          </cell>
          <cell r="CE842">
            <v>0</v>
          </cell>
          <cell r="CF842">
            <v>0</v>
          </cell>
          <cell r="CG842">
            <v>0</v>
          </cell>
          <cell r="CH842">
            <v>0</v>
          </cell>
          <cell r="CI842">
            <v>0</v>
          </cell>
          <cell r="CJ842">
            <v>0</v>
          </cell>
          <cell r="CK842">
            <v>0</v>
          </cell>
          <cell r="CL842">
            <v>0</v>
          </cell>
          <cell r="CM842">
            <v>0</v>
          </cell>
          <cell r="CN842">
            <v>0</v>
          </cell>
          <cell r="CO842">
            <v>0</v>
          </cell>
          <cell r="CP842">
            <v>0</v>
          </cell>
          <cell r="CQ842">
            <v>0</v>
          </cell>
          <cell r="CR842">
            <v>0</v>
          </cell>
          <cell r="CS842">
            <v>0</v>
          </cell>
          <cell r="CT842">
            <v>0</v>
          </cell>
          <cell r="CU842">
            <v>0</v>
          </cell>
          <cell r="CV842">
            <v>0</v>
          </cell>
          <cell r="CW842">
            <v>0</v>
          </cell>
          <cell r="CX842">
            <v>0</v>
          </cell>
          <cell r="CY842">
            <v>0</v>
          </cell>
          <cell r="CZ842">
            <v>0</v>
          </cell>
          <cell r="DA842">
            <v>0</v>
          </cell>
          <cell r="DB842">
            <v>0</v>
          </cell>
          <cell r="DC842">
            <v>0</v>
          </cell>
          <cell r="DD842">
            <v>0</v>
          </cell>
          <cell r="DE842">
            <v>0</v>
          </cell>
          <cell r="DF842">
            <v>0</v>
          </cell>
          <cell r="DG842">
            <v>0</v>
          </cell>
          <cell r="DH842">
            <v>0</v>
          </cell>
          <cell r="DI842">
            <v>0</v>
          </cell>
          <cell r="DJ842">
            <v>0</v>
          </cell>
          <cell r="DK842">
            <v>0</v>
          </cell>
          <cell r="DL842">
            <v>0</v>
          </cell>
          <cell r="DM842">
            <v>0</v>
          </cell>
          <cell r="DN842">
            <v>0</v>
          </cell>
          <cell r="DO842">
            <v>0</v>
          </cell>
          <cell r="DP842">
            <v>0</v>
          </cell>
          <cell r="DQ842">
            <v>0</v>
          </cell>
          <cell r="DR842">
            <v>0</v>
          </cell>
          <cell r="DS842">
            <v>0</v>
          </cell>
          <cell r="DT842">
            <v>0</v>
          </cell>
          <cell r="DU842">
            <v>0</v>
          </cell>
          <cell r="DV842">
            <v>0</v>
          </cell>
          <cell r="DW842">
            <v>0</v>
          </cell>
          <cell r="DX842">
            <v>0</v>
          </cell>
          <cell r="DY842">
            <v>0</v>
          </cell>
          <cell r="DZ842">
            <v>0</v>
          </cell>
          <cell r="EA842">
            <v>0</v>
          </cell>
          <cell r="EB842">
            <v>0</v>
          </cell>
          <cell r="EC842">
            <v>0</v>
          </cell>
          <cell r="ED842">
            <v>0</v>
          </cell>
        </row>
        <row r="843">
          <cell r="F843">
            <v>0</v>
          </cell>
          <cell r="G843">
            <v>0</v>
          </cell>
          <cell r="H843">
            <v>0</v>
          </cell>
          <cell r="I843">
            <v>0</v>
          </cell>
          <cell r="J843">
            <v>0</v>
          </cell>
          <cell r="K843">
            <v>0</v>
          </cell>
          <cell r="L843">
            <v>0</v>
          </cell>
          <cell r="M843">
            <v>0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R843">
            <v>0</v>
          </cell>
          <cell r="S843">
            <v>0</v>
          </cell>
          <cell r="T843">
            <v>0</v>
          </cell>
          <cell r="U843">
            <v>0</v>
          </cell>
          <cell r="V843">
            <v>0</v>
          </cell>
          <cell r="W843">
            <v>0</v>
          </cell>
          <cell r="X843">
            <v>0</v>
          </cell>
          <cell r="Y843">
            <v>0</v>
          </cell>
          <cell r="Z843">
            <v>0</v>
          </cell>
          <cell r="AA843">
            <v>0</v>
          </cell>
          <cell r="AB843">
            <v>0</v>
          </cell>
          <cell r="AC843">
            <v>0</v>
          </cell>
          <cell r="AD843">
            <v>0</v>
          </cell>
          <cell r="AE843">
            <v>0</v>
          </cell>
          <cell r="AF843">
            <v>0</v>
          </cell>
          <cell r="AG843">
            <v>0</v>
          </cell>
          <cell r="AH843">
            <v>0</v>
          </cell>
          <cell r="AI843">
            <v>0</v>
          </cell>
          <cell r="AJ843">
            <v>0</v>
          </cell>
          <cell r="AK843">
            <v>0</v>
          </cell>
          <cell r="AL843">
            <v>0</v>
          </cell>
          <cell r="AM843">
            <v>0</v>
          </cell>
          <cell r="AN843">
            <v>0</v>
          </cell>
          <cell r="AO843">
            <v>0</v>
          </cell>
          <cell r="AP843">
            <v>0</v>
          </cell>
          <cell r="AQ843">
            <v>0</v>
          </cell>
          <cell r="AR843">
            <v>0</v>
          </cell>
          <cell r="AS843">
            <v>0</v>
          </cell>
          <cell r="AT843">
            <v>0</v>
          </cell>
          <cell r="AU843">
            <v>0</v>
          </cell>
          <cell r="AV843">
            <v>0</v>
          </cell>
          <cell r="AW843">
            <v>0</v>
          </cell>
          <cell r="AX843">
            <v>0</v>
          </cell>
          <cell r="AY843">
            <v>0</v>
          </cell>
          <cell r="AZ843">
            <v>0</v>
          </cell>
          <cell r="BA843">
            <v>0</v>
          </cell>
          <cell r="BB843">
            <v>0</v>
          </cell>
          <cell r="BC843">
            <v>0</v>
          </cell>
          <cell r="BD843">
            <v>0</v>
          </cell>
          <cell r="BE843">
            <v>0</v>
          </cell>
          <cell r="BF843">
            <v>0</v>
          </cell>
          <cell r="BG843">
            <v>0</v>
          </cell>
          <cell r="BH843">
            <v>0</v>
          </cell>
          <cell r="BI843">
            <v>0</v>
          </cell>
          <cell r="BJ843">
            <v>0</v>
          </cell>
          <cell r="BK843">
            <v>0</v>
          </cell>
          <cell r="BL843">
            <v>0</v>
          </cell>
          <cell r="BM843">
            <v>0</v>
          </cell>
          <cell r="BN843">
            <v>0</v>
          </cell>
          <cell r="BO843">
            <v>0</v>
          </cell>
          <cell r="BP843">
            <v>0</v>
          </cell>
          <cell r="BQ843">
            <v>0</v>
          </cell>
          <cell r="BR843">
            <v>0</v>
          </cell>
          <cell r="BS843">
            <v>0</v>
          </cell>
          <cell r="BT843">
            <v>0</v>
          </cell>
          <cell r="BU843">
            <v>0</v>
          </cell>
          <cell r="BV843">
            <v>0</v>
          </cell>
          <cell r="BW843">
            <v>0</v>
          </cell>
          <cell r="BX843">
            <v>0</v>
          </cell>
          <cell r="BY843">
            <v>0</v>
          </cell>
          <cell r="BZ843">
            <v>0</v>
          </cell>
          <cell r="CA843">
            <v>0</v>
          </cell>
          <cell r="CB843">
            <v>0</v>
          </cell>
          <cell r="CC843">
            <v>0</v>
          </cell>
          <cell r="CD843">
            <v>0</v>
          </cell>
          <cell r="CE843">
            <v>0</v>
          </cell>
          <cell r="CF843">
            <v>0</v>
          </cell>
          <cell r="CG843">
            <v>0</v>
          </cell>
          <cell r="CH843">
            <v>0</v>
          </cell>
          <cell r="CI843">
            <v>0</v>
          </cell>
          <cell r="CJ843">
            <v>0</v>
          </cell>
          <cell r="CK843">
            <v>0</v>
          </cell>
          <cell r="CL843">
            <v>0</v>
          </cell>
          <cell r="CM843">
            <v>0</v>
          </cell>
          <cell r="CN843">
            <v>0</v>
          </cell>
          <cell r="CO843">
            <v>0</v>
          </cell>
          <cell r="CP843">
            <v>0</v>
          </cell>
          <cell r="CQ843">
            <v>0</v>
          </cell>
          <cell r="CR843">
            <v>0</v>
          </cell>
          <cell r="CS843">
            <v>0</v>
          </cell>
          <cell r="CT843">
            <v>0</v>
          </cell>
          <cell r="CU843">
            <v>0</v>
          </cell>
          <cell r="CV843">
            <v>0</v>
          </cell>
          <cell r="CW843">
            <v>0</v>
          </cell>
          <cell r="CX843">
            <v>0</v>
          </cell>
          <cell r="CY843">
            <v>0</v>
          </cell>
          <cell r="CZ843">
            <v>0</v>
          </cell>
          <cell r="DA843">
            <v>0</v>
          </cell>
          <cell r="DB843">
            <v>0</v>
          </cell>
          <cell r="DC843">
            <v>0</v>
          </cell>
          <cell r="DD843">
            <v>0</v>
          </cell>
          <cell r="DE843">
            <v>0</v>
          </cell>
          <cell r="DF843">
            <v>0</v>
          </cell>
          <cell r="DG843">
            <v>0</v>
          </cell>
          <cell r="DH843">
            <v>0</v>
          </cell>
          <cell r="DI843">
            <v>0</v>
          </cell>
          <cell r="DJ843">
            <v>0</v>
          </cell>
          <cell r="DK843">
            <v>0</v>
          </cell>
          <cell r="DL843">
            <v>0</v>
          </cell>
          <cell r="DM843">
            <v>0</v>
          </cell>
          <cell r="DN843">
            <v>0</v>
          </cell>
          <cell r="DO843">
            <v>0</v>
          </cell>
          <cell r="DP843">
            <v>0</v>
          </cell>
          <cell r="DQ843">
            <v>0</v>
          </cell>
          <cell r="DR843">
            <v>0</v>
          </cell>
          <cell r="DS843">
            <v>0</v>
          </cell>
          <cell r="DT843">
            <v>0</v>
          </cell>
          <cell r="DU843">
            <v>0</v>
          </cell>
          <cell r="DV843">
            <v>0</v>
          </cell>
          <cell r="DW843">
            <v>0</v>
          </cell>
          <cell r="DX843">
            <v>0</v>
          </cell>
          <cell r="DY843">
            <v>0</v>
          </cell>
          <cell r="DZ843">
            <v>0</v>
          </cell>
          <cell r="EA843">
            <v>0</v>
          </cell>
          <cell r="EB843">
            <v>0</v>
          </cell>
          <cell r="EC843">
            <v>0</v>
          </cell>
          <cell r="ED843">
            <v>0</v>
          </cell>
        </row>
        <row r="844">
          <cell r="F844">
            <v>0</v>
          </cell>
          <cell r="G844">
            <v>0</v>
          </cell>
          <cell r="H844">
            <v>0</v>
          </cell>
          <cell r="I844">
            <v>0</v>
          </cell>
          <cell r="J844">
            <v>0</v>
          </cell>
          <cell r="K844">
            <v>0</v>
          </cell>
          <cell r="L844">
            <v>0</v>
          </cell>
          <cell r="M844">
            <v>0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R844">
            <v>0</v>
          </cell>
          <cell r="S844">
            <v>0</v>
          </cell>
          <cell r="T844">
            <v>0</v>
          </cell>
          <cell r="U844">
            <v>0</v>
          </cell>
          <cell r="V844">
            <v>0</v>
          </cell>
          <cell r="W844">
            <v>0</v>
          </cell>
          <cell r="X844">
            <v>0</v>
          </cell>
          <cell r="Y844">
            <v>0</v>
          </cell>
          <cell r="Z844">
            <v>0</v>
          </cell>
          <cell r="AA844">
            <v>0</v>
          </cell>
          <cell r="AB844">
            <v>0</v>
          </cell>
          <cell r="AC844">
            <v>0</v>
          </cell>
          <cell r="AD844">
            <v>0</v>
          </cell>
          <cell r="AE844">
            <v>0</v>
          </cell>
          <cell r="AF844">
            <v>0</v>
          </cell>
          <cell r="AG844">
            <v>0</v>
          </cell>
          <cell r="AH844">
            <v>0</v>
          </cell>
          <cell r="AI844">
            <v>0</v>
          </cell>
          <cell r="AJ844">
            <v>0</v>
          </cell>
          <cell r="AK844">
            <v>0</v>
          </cell>
          <cell r="AL844">
            <v>0</v>
          </cell>
          <cell r="AM844">
            <v>0</v>
          </cell>
          <cell r="AN844">
            <v>0</v>
          </cell>
          <cell r="AO844">
            <v>0</v>
          </cell>
          <cell r="AP844">
            <v>0</v>
          </cell>
          <cell r="AQ844">
            <v>0</v>
          </cell>
          <cell r="AR844">
            <v>0</v>
          </cell>
          <cell r="AS844">
            <v>0</v>
          </cell>
          <cell r="AT844">
            <v>0</v>
          </cell>
          <cell r="AU844">
            <v>0</v>
          </cell>
          <cell r="AV844">
            <v>0</v>
          </cell>
          <cell r="AW844">
            <v>0</v>
          </cell>
          <cell r="AX844">
            <v>0</v>
          </cell>
          <cell r="AY844">
            <v>0</v>
          </cell>
          <cell r="AZ844">
            <v>0</v>
          </cell>
          <cell r="BA844">
            <v>0</v>
          </cell>
          <cell r="BB844">
            <v>0</v>
          </cell>
          <cell r="BC844">
            <v>0</v>
          </cell>
          <cell r="BD844">
            <v>0</v>
          </cell>
          <cell r="BE844">
            <v>0</v>
          </cell>
          <cell r="BF844">
            <v>0</v>
          </cell>
          <cell r="BG844">
            <v>0</v>
          </cell>
          <cell r="BH844">
            <v>0</v>
          </cell>
          <cell r="BI844">
            <v>0</v>
          </cell>
          <cell r="BJ844">
            <v>0</v>
          </cell>
          <cell r="BK844">
            <v>0</v>
          </cell>
          <cell r="BL844">
            <v>0</v>
          </cell>
          <cell r="BM844">
            <v>0</v>
          </cell>
          <cell r="BN844">
            <v>0</v>
          </cell>
          <cell r="BO844">
            <v>0</v>
          </cell>
          <cell r="BP844">
            <v>0</v>
          </cell>
          <cell r="BQ844">
            <v>0</v>
          </cell>
          <cell r="BR844">
            <v>0</v>
          </cell>
          <cell r="BS844">
            <v>0</v>
          </cell>
          <cell r="BT844">
            <v>0</v>
          </cell>
          <cell r="BU844">
            <v>0</v>
          </cell>
          <cell r="BV844">
            <v>0</v>
          </cell>
          <cell r="BW844">
            <v>0</v>
          </cell>
          <cell r="BX844">
            <v>0</v>
          </cell>
          <cell r="BY844">
            <v>0</v>
          </cell>
          <cell r="BZ844">
            <v>0</v>
          </cell>
          <cell r="CA844">
            <v>0</v>
          </cell>
          <cell r="CB844">
            <v>0</v>
          </cell>
          <cell r="CC844">
            <v>0</v>
          </cell>
          <cell r="CD844">
            <v>0</v>
          </cell>
          <cell r="CE844">
            <v>0</v>
          </cell>
          <cell r="CF844">
            <v>0</v>
          </cell>
          <cell r="CG844">
            <v>0</v>
          </cell>
          <cell r="CH844">
            <v>0</v>
          </cell>
          <cell r="CI844">
            <v>0</v>
          </cell>
          <cell r="CJ844">
            <v>0</v>
          </cell>
          <cell r="CK844">
            <v>0</v>
          </cell>
          <cell r="CL844">
            <v>0</v>
          </cell>
          <cell r="CM844">
            <v>0</v>
          </cell>
          <cell r="CN844">
            <v>0</v>
          </cell>
          <cell r="CO844">
            <v>0</v>
          </cell>
          <cell r="CP844">
            <v>0</v>
          </cell>
          <cell r="CQ844">
            <v>0</v>
          </cell>
          <cell r="CR844">
            <v>0</v>
          </cell>
          <cell r="CS844">
            <v>0</v>
          </cell>
          <cell r="CT844">
            <v>0</v>
          </cell>
          <cell r="CU844">
            <v>0</v>
          </cell>
          <cell r="CV844">
            <v>0</v>
          </cell>
          <cell r="CW844">
            <v>0</v>
          </cell>
          <cell r="CX844">
            <v>0</v>
          </cell>
          <cell r="CY844">
            <v>0</v>
          </cell>
          <cell r="CZ844">
            <v>0</v>
          </cell>
          <cell r="DA844">
            <v>0</v>
          </cell>
          <cell r="DB844">
            <v>0</v>
          </cell>
          <cell r="DC844">
            <v>0</v>
          </cell>
          <cell r="DD844">
            <v>0</v>
          </cell>
          <cell r="DE844">
            <v>0</v>
          </cell>
          <cell r="DF844">
            <v>0</v>
          </cell>
          <cell r="DG844">
            <v>0</v>
          </cell>
          <cell r="DH844">
            <v>0</v>
          </cell>
          <cell r="DI844">
            <v>0</v>
          </cell>
          <cell r="DJ844">
            <v>0</v>
          </cell>
          <cell r="DK844">
            <v>0</v>
          </cell>
          <cell r="DL844">
            <v>0</v>
          </cell>
          <cell r="DM844">
            <v>0</v>
          </cell>
          <cell r="DN844">
            <v>0</v>
          </cell>
          <cell r="DO844">
            <v>0</v>
          </cell>
          <cell r="DP844">
            <v>0</v>
          </cell>
          <cell r="DQ844">
            <v>0</v>
          </cell>
          <cell r="DR844">
            <v>0</v>
          </cell>
          <cell r="DS844">
            <v>0</v>
          </cell>
          <cell r="DT844">
            <v>0</v>
          </cell>
          <cell r="DU844">
            <v>0</v>
          </cell>
          <cell r="DV844">
            <v>0</v>
          </cell>
          <cell r="DW844">
            <v>0</v>
          </cell>
          <cell r="DX844">
            <v>0</v>
          </cell>
          <cell r="DY844">
            <v>0</v>
          </cell>
          <cell r="DZ844">
            <v>0</v>
          </cell>
          <cell r="EA844">
            <v>0</v>
          </cell>
          <cell r="EB844">
            <v>0</v>
          </cell>
          <cell r="EC844">
            <v>0</v>
          </cell>
          <cell r="ED844">
            <v>0</v>
          </cell>
        </row>
        <row r="845">
          <cell r="F845">
            <v>0</v>
          </cell>
          <cell r="G845">
            <v>0</v>
          </cell>
          <cell r="H845">
            <v>0</v>
          </cell>
          <cell r="I845">
            <v>0</v>
          </cell>
          <cell r="J845">
            <v>0</v>
          </cell>
          <cell r="K845">
            <v>0</v>
          </cell>
          <cell r="L845">
            <v>0</v>
          </cell>
          <cell r="M845">
            <v>0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R845">
            <v>0</v>
          </cell>
          <cell r="S845">
            <v>0</v>
          </cell>
          <cell r="T845">
            <v>0</v>
          </cell>
          <cell r="U845">
            <v>0</v>
          </cell>
          <cell r="V845">
            <v>0</v>
          </cell>
          <cell r="W845">
            <v>0</v>
          </cell>
          <cell r="X845">
            <v>0</v>
          </cell>
          <cell r="Y845">
            <v>0</v>
          </cell>
          <cell r="Z845">
            <v>0</v>
          </cell>
          <cell r="AA845">
            <v>0</v>
          </cell>
          <cell r="AB845">
            <v>0</v>
          </cell>
          <cell r="AC845">
            <v>0</v>
          </cell>
          <cell r="AD845">
            <v>0</v>
          </cell>
          <cell r="AE845">
            <v>0</v>
          </cell>
          <cell r="AF845">
            <v>0</v>
          </cell>
          <cell r="AG845">
            <v>0</v>
          </cell>
          <cell r="AH845">
            <v>0</v>
          </cell>
          <cell r="AI845">
            <v>0</v>
          </cell>
          <cell r="AJ845">
            <v>0</v>
          </cell>
          <cell r="AK845">
            <v>0</v>
          </cell>
          <cell r="AL845">
            <v>0</v>
          </cell>
          <cell r="AM845">
            <v>0</v>
          </cell>
          <cell r="AN845">
            <v>0</v>
          </cell>
          <cell r="AO845">
            <v>0</v>
          </cell>
          <cell r="AP845">
            <v>0</v>
          </cell>
          <cell r="AQ845">
            <v>0</v>
          </cell>
          <cell r="AR845">
            <v>0</v>
          </cell>
          <cell r="AS845">
            <v>0</v>
          </cell>
          <cell r="AT845">
            <v>0</v>
          </cell>
          <cell r="AU845">
            <v>0</v>
          </cell>
          <cell r="AV845">
            <v>0</v>
          </cell>
          <cell r="AW845">
            <v>0</v>
          </cell>
          <cell r="AX845">
            <v>0</v>
          </cell>
          <cell r="AY845">
            <v>0</v>
          </cell>
          <cell r="AZ845">
            <v>0</v>
          </cell>
          <cell r="BA845">
            <v>0</v>
          </cell>
          <cell r="BB845">
            <v>0</v>
          </cell>
          <cell r="BC845">
            <v>0</v>
          </cell>
          <cell r="BD845">
            <v>0</v>
          </cell>
          <cell r="BE845">
            <v>0</v>
          </cell>
          <cell r="BF845">
            <v>0</v>
          </cell>
          <cell r="BG845">
            <v>0</v>
          </cell>
          <cell r="BH845">
            <v>0</v>
          </cell>
          <cell r="BI845">
            <v>0</v>
          </cell>
          <cell r="BJ845">
            <v>0</v>
          </cell>
          <cell r="BK845">
            <v>0</v>
          </cell>
          <cell r="BL845">
            <v>0</v>
          </cell>
          <cell r="BM845">
            <v>0</v>
          </cell>
          <cell r="BN845">
            <v>0</v>
          </cell>
          <cell r="BO845">
            <v>0</v>
          </cell>
          <cell r="BP845">
            <v>0</v>
          </cell>
          <cell r="BQ845">
            <v>0</v>
          </cell>
          <cell r="BR845">
            <v>0</v>
          </cell>
          <cell r="BS845">
            <v>0</v>
          </cell>
          <cell r="BT845">
            <v>0</v>
          </cell>
          <cell r="BU845">
            <v>0</v>
          </cell>
          <cell r="BV845">
            <v>0</v>
          </cell>
          <cell r="BW845">
            <v>0</v>
          </cell>
          <cell r="BX845">
            <v>0</v>
          </cell>
          <cell r="BY845">
            <v>0</v>
          </cell>
          <cell r="BZ845">
            <v>0</v>
          </cell>
          <cell r="CA845">
            <v>0</v>
          </cell>
          <cell r="CB845">
            <v>0</v>
          </cell>
          <cell r="CC845">
            <v>0</v>
          </cell>
          <cell r="CD845">
            <v>0</v>
          </cell>
          <cell r="CE845">
            <v>0</v>
          </cell>
          <cell r="CF845">
            <v>0</v>
          </cell>
          <cell r="CG845">
            <v>0</v>
          </cell>
          <cell r="CH845">
            <v>0</v>
          </cell>
          <cell r="CI845">
            <v>0</v>
          </cell>
          <cell r="CJ845">
            <v>0</v>
          </cell>
          <cell r="CK845">
            <v>0</v>
          </cell>
          <cell r="CL845">
            <v>0</v>
          </cell>
          <cell r="CM845">
            <v>0</v>
          </cell>
          <cell r="CN845">
            <v>0</v>
          </cell>
          <cell r="CO845">
            <v>0</v>
          </cell>
          <cell r="CP845">
            <v>0</v>
          </cell>
          <cell r="CQ845">
            <v>0</v>
          </cell>
          <cell r="CR845">
            <v>0</v>
          </cell>
          <cell r="CS845">
            <v>0</v>
          </cell>
          <cell r="CT845">
            <v>0</v>
          </cell>
          <cell r="CU845">
            <v>0</v>
          </cell>
          <cell r="CV845">
            <v>0</v>
          </cell>
          <cell r="CW845">
            <v>0</v>
          </cell>
          <cell r="CX845">
            <v>0</v>
          </cell>
          <cell r="CY845">
            <v>0</v>
          </cell>
          <cell r="CZ845">
            <v>0</v>
          </cell>
          <cell r="DA845">
            <v>0</v>
          </cell>
          <cell r="DB845">
            <v>0</v>
          </cell>
          <cell r="DC845">
            <v>0</v>
          </cell>
          <cell r="DD845">
            <v>0</v>
          </cell>
          <cell r="DE845">
            <v>0</v>
          </cell>
          <cell r="DF845">
            <v>0</v>
          </cell>
          <cell r="DG845">
            <v>0</v>
          </cell>
          <cell r="DH845">
            <v>0</v>
          </cell>
          <cell r="DI845">
            <v>0</v>
          </cell>
          <cell r="DJ845">
            <v>0</v>
          </cell>
          <cell r="DK845">
            <v>0</v>
          </cell>
          <cell r="DL845">
            <v>0</v>
          </cell>
          <cell r="DM845">
            <v>0</v>
          </cell>
          <cell r="DN845">
            <v>0</v>
          </cell>
          <cell r="DO845">
            <v>0</v>
          </cell>
          <cell r="DP845">
            <v>0</v>
          </cell>
          <cell r="DQ845">
            <v>0</v>
          </cell>
          <cell r="DR845">
            <v>0</v>
          </cell>
          <cell r="DS845">
            <v>0</v>
          </cell>
          <cell r="DT845">
            <v>0</v>
          </cell>
          <cell r="DU845">
            <v>0</v>
          </cell>
          <cell r="DV845">
            <v>0</v>
          </cell>
          <cell r="DW845">
            <v>0</v>
          </cell>
          <cell r="DX845">
            <v>0</v>
          </cell>
          <cell r="DY845">
            <v>0</v>
          </cell>
          <cell r="DZ845">
            <v>0</v>
          </cell>
          <cell r="EA845">
            <v>0</v>
          </cell>
          <cell r="EB845">
            <v>0</v>
          </cell>
          <cell r="EC845">
            <v>0</v>
          </cell>
          <cell r="ED845">
            <v>0</v>
          </cell>
        </row>
        <row r="846">
          <cell r="F846">
            <v>0</v>
          </cell>
          <cell r="G846">
            <v>0</v>
          </cell>
          <cell r="H846">
            <v>0</v>
          </cell>
          <cell r="I846">
            <v>0</v>
          </cell>
          <cell r="J846">
            <v>0</v>
          </cell>
          <cell r="K846">
            <v>0</v>
          </cell>
          <cell r="L846">
            <v>0</v>
          </cell>
          <cell r="M846">
            <v>0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R846">
            <v>0</v>
          </cell>
          <cell r="S846">
            <v>0</v>
          </cell>
          <cell r="T846">
            <v>0</v>
          </cell>
          <cell r="U846">
            <v>0</v>
          </cell>
          <cell r="V846">
            <v>0</v>
          </cell>
          <cell r="W846">
            <v>0</v>
          </cell>
          <cell r="X846">
            <v>0</v>
          </cell>
          <cell r="Y846">
            <v>0</v>
          </cell>
          <cell r="Z846">
            <v>0</v>
          </cell>
          <cell r="AA846">
            <v>0</v>
          </cell>
          <cell r="AB846">
            <v>0</v>
          </cell>
          <cell r="AC846">
            <v>0</v>
          </cell>
          <cell r="AD846">
            <v>0</v>
          </cell>
          <cell r="AE846">
            <v>0</v>
          </cell>
          <cell r="AF846">
            <v>0</v>
          </cell>
          <cell r="AG846">
            <v>0</v>
          </cell>
          <cell r="AH846">
            <v>0</v>
          </cell>
          <cell r="AI846">
            <v>0</v>
          </cell>
          <cell r="AJ846">
            <v>0</v>
          </cell>
          <cell r="AK846">
            <v>0</v>
          </cell>
          <cell r="AL846">
            <v>0</v>
          </cell>
          <cell r="AM846">
            <v>0</v>
          </cell>
          <cell r="AN846">
            <v>0</v>
          </cell>
          <cell r="AO846">
            <v>0</v>
          </cell>
          <cell r="AP846">
            <v>0</v>
          </cell>
          <cell r="AQ846">
            <v>0</v>
          </cell>
          <cell r="AR846">
            <v>0</v>
          </cell>
          <cell r="AS846">
            <v>0</v>
          </cell>
          <cell r="AT846">
            <v>0</v>
          </cell>
          <cell r="AU846">
            <v>0</v>
          </cell>
          <cell r="AV846">
            <v>0</v>
          </cell>
          <cell r="AW846">
            <v>0</v>
          </cell>
          <cell r="AX846">
            <v>0</v>
          </cell>
          <cell r="AY846">
            <v>0</v>
          </cell>
          <cell r="AZ846">
            <v>0</v>
          </cell>
          <cell r="BA846">
            <v>0</v>
          </cell>
          <cell r="BB846">
            <v>0</v>
          </cell>
          <cell r="BC846">
            <v>0</v>
          </cell>
          <cell r="BD846">
            <v>0</v>
          </cell>
          <cell r="BE846">
            <v>0</v>
          </cell>
          <cell r="BF846">
            <v>0</v>
          </cell>
          <cell r="BG846">
            <v>0</v>
          </cell>
          <cell r="BH846">
            <v>0</v>
          </cell>
          <cell r="BI846">
            <v>0</v>
          </cell>
          <cell r="BJ846">
            <v>0</v>
          </cell>
          <cell r="BK846">
            <v>0</v>
          </cell>
          <cell r="BL846">
            <v>0</v>
          </cell>
          <cell r="BM846">
            <v>0</v>
          </cell>
          <cell r="BN846">
            <v>0</v>
          </cell>
          <cell r="BO846">
            <v>0</v>
          </cell>
          <cell r="BP846">
            <v>0</v>
          </cell>
          <cell r="BQ846">
            <v>0</v>
          </cell>
          <cell r="BR846">
            <v>0</v>
          </cell>
          <cell r="BS846">
            <v>0</v>
          </cell>
          <cell r="BT846">
            <v>0</v>
          </cell>
          <cell r="BU846">
            <v>0</v>
          </cell>
          <cell r="BV846">
            <v>0</v>
          </cell>
          <cell r="BW846">
            <v>0</v>
          </cell>
          <cell r="BX846">
            <v>0</v>
          </cell>
          <cell r="BY846">
            <v>0</v>
          </cell>
          <cell r="BZ846">
            <v>0</v>
          </cell>
          <cell r="CA846">
            <v>0</v>
          </cell>
          <cell r="CB846">
            <v>0</v>
          </cell>
          <cell r="CC846">
            <v>0</v>
          </cell>
          <cell r="CD846">
            <v>0</v>
          </cell>
          <cell r="CE846">
            <v>0</v>
          </cell>
          <cell r="CF846">
            <v>0</v>
          </cell>
          <cell r="CG846">
            <v>0</v>
          </cell>
          <cell r="CH846">
            <v>0</v>
          </cell>
          <cell r="CI846">
            <v>0</v>
          </cell>
          <cell r="CJ846">
            <v>0</v>
          </cell>
          <cell r="CK846">
            <v>0</v>
          </cell>
          <cell r="CL846">
            <v>0</v>
          </cell>
          <cell r="CM846">
            <v>0</v>
          </cell>
          <cell r="CN846">
            <v>0</v>
          </cell>
          <cell r="CO846">
            <v>0</v>
          </cell>
          <cell r="CP846">
            <v>0</v>
          </cell>
          <cell r="CQ846">
            <v>0</v>
          </cell>
          <cell r="CR846">
            <v>0</v>
          </cell>
          <cell r="CS846">
            <v>0</v>
          </cell>
          <cell r="CT846">
            <v>0</v>
          </cell>
          <cell r="CU846">
            <v>0</v>
          </cell>
          <cell r="CV846">
            <v>0</v>
          </cell>
          <cell r="CW846">
            <v>0</v>
          </cell>
          <cell r="CX846">
            <v>0</v>
          </cell>
          <cell r="CY846">
            <v>0</v>
          </cell>
          <cell r="CZ846">
            <v>0</v>
          </cell>
          <cell r="DA846">
            <v>0</v>
          </cell>
          <cell r="DB846">
            <v>0</v>
          </cell>
          <cell r="DC846">
            <v>0</v>
          </cell>
          <cell r="DD846">
            <v>0</v>
          </cell>
          <cell r="DE846">
            <v>0</v>
          </cell>
          <cell r="DF846">
            <v>0</v>
          </cell>
          <cell r="DG846">
            <v>0</v>
          </cell>
          <cell r="DH846">
            <v>0</v>
          </cell>
          <cell r="DI846">
            <v>0</v>
          </cell>
          <cell r="DJ846">
            <v>0</v>
          </cell>
          <cell r="DK846">
            <v>0</v>
          </cell>
          <cell r="DL846">
            <v>0</v>
          </cell>
          <cell r="DM846">
            <v>0</v>
          </cell>
          <cell r="DN846">
            <v>0</v>
          </cell>
          <cell r="DO846">
            <v>0</v>
          </cell>
          <cell r="DP846">
            <v>0</v>
          </cell>
          <cell r="DQ846">
            <v>0</v>
          </cell>
          <cell r="DR846">
            <v>0</v>
          </cell>
          <cell r="DS846">
            <v>0</v>
          </cell>
          <cell r="DT846">
            <v>0</v>
          </cell>
          <cell r="DU846">
            <v>0</v>
          </cell>
          <cell r="DV846">
            <v>0</v>
          </cell>
          <cell r="DW846">
            <v>0</v>
          </cell>
          <cell r="DX846">
            <v>0</v>
          </cell>
          <cell r="DY846">
            <v>0</v>
          </cell>
          <cell r="DZ846">
            <v>0</v>
          </cell>
          <cell r="EA846">
            <v>0</v>
          </cell>
          <cell r="EB846">
            <v>0</v>
          </cell>
          <cell r="EC846">
            <v>0</v>
          </cell>
          <cell r="ED846">
            <v>0</v>
          </cell>
        </row>
        <row r="847">
          <cell r="F847">
            <v>0</v>
          </cell>
          <cell r="G847">
            <v>0</v>
          </cell>
          <cell r="H847">
            <v>0</v>
          </cell>
          <cell r="I847">
            <v>0</v>
          </cell>
          <cell r="J847">
            <v>0</v>
          </cell>
          <cell r="K847">
            <v>0</v>
          </cell>
          <cell r="L847">
            <v>0</v>
          </cell>
          <cell r="M847">
            <v>0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R847">
            <v>0</v>
          </cell>
          <cell r="S847">
            <v>0</v>
          </cell>
          <cell r="T847">
            <v>0</v>
          </cell>
          <cell r="U847">
            <v>0</v>
          </cell>
          <cell r="V847">
            <v>0</v>
          </cell>
          <cell r="W847">
            <v>0</v>
          </cell>
          <cell r="X847">
            <v>0</v>
          </cell>
          <cell r="Y847">
            <v>0</v>
          </cell>
          <cell r="Z847">
            <v>0</v>
          </cell>
          <cell r="AA847">
            <v>0</v>
          </cell>
          <cell r="AB847">
            <v>0</v>
          </cell>
          <cell r="AC847">
            <v>0</v>
          </cell>
          <cell r="AD847">
            <v>0</v>
          </cell>
          <cell r="AE847">
            <v>0</v>
          </cell>
          <cell r="AF847">
            <v>0</v>
          </cell>
          <cell r="AG847">
            <v>0</v>
          </cell>
          <cell r="AH847">
            <v>0</v>
          </cell>
          <cell r="AI847">
            <v>0</v>
          </cell>
          <cell r="AJ847">
            <v>0</v>
          </cell>
          <cell r="AK847">
            <v>0</v>
          </cell>
          <cell r="AL847">
            <v>0</v>
          </cell>
          <cell r="AM847">
            <v>0</v>
          </cell>
          <cell r="AN847">
            <v>0</v>
          </cell>
          <cell r="AO847">
            <v>0</v>
          </cell>
          <cell r="AP847">
            <v>0</v>
          </cell>
          <cell r="AQ847">
            <v>0</v>
          </cell>
          <cell r="AR847">
            <v>0</v>
          </cell>
          <cell r="AS847">
            <v>0</v>
          </cell>
          <cell r="AT847">
            <v>0</v>
          </cell>
          <cell r="AU847">
            <v>0</v>
          </cell>
          <cell r="AV847">
            <v>0</v>
          </cell>
          <cell r="AW847">
            <v>0</v>
          </cell>
          <cell r="AX847">
            <v>0</v>
          </cell>
          <cell r="AY847">
            <v>0</v>
          </cell>
          <cell r="AZ847">
            <v>0</v>
          </cell>
          <cell r="BA847">
            <v>0</v>
          </cell>
          <cell r="BB847">
            <v>0</v>
          </cell>
          <cell r="BC847">
            <v>0</v>
          </cell>
          <cell r="BD847">
            <v>0</v>
          </cell>
          <cell r="BE847">
            <v>0</v>
          </cell>
          <cell r="BF847">
            <v>0</v>
          </cell>
          <cell r="BG847">
            <v>0</v>
          </cell>
          <cell r="BH847">
            <v>0</v>
          </cell>
          <cell r="BI847">
            <v>0</v>
          </cell>
          <cell r="BJ847">
            <v>0</v>
          </cell>
          <cell r="BK847">
            <v>0</v>
          </cell>
          <cell r="BL847">
            <v>0</v>
          </cell>
          <cell r="BM847">
            <v>0</v>
          </cell>
          <cell r="BN847">
            <v>0</v>
          </cell>
          <cell r="BO847">
            <v>0</v>
          </cell>
          <cell r="BP847">
            <v>0</v>
          </cell>
          <cell r="BQ847">
            <v>0</v>
          </cell>
          <cell r="BR847">
            <v>0</v>
          </cell>
          <cell r="BS847">
            <v>0</v>
          </cell>
          <cell r="BT847">
            <v>0</v>
          </cell>
          <cell r="BU847">
            <v>0</v>
          </cell>
          <cell r="BV847">
            <v>0</v>
          </cell>
          <cell r="BW847">
            <v>0</v>
          </cell>
          <cell r="BX847">
            <v>0</v>
          </cell>
          <cell r="BY847">
            <v>0</v>
          </cell>
          <cell r="BZ847">
            <v>0</v>
          </cell>
          <cell r="CA847">
            <v>0</v>
          </cell>
          <cell r="CB847">
            <v>0</v>
          </cell>
          <cell r="CC847">
            <v>0</v>
          </cell>
          <cell r="CD847">
            <v>0</v>
          </cell>
          <cell r="CE847">
            <v>0</v>
          </cell>
          <cell r="CF847">
            <v>0</v>
          </cell>
          <cell r="CG847">
            <v>0</v>
          </cell>
          <cell r="CH847">
            <v>0</v>
          </cell>
          <cell r="CI847">
            <v>0</v>
          </cell>
          <cell r="CJ847">
            <v>0</v>
          </cell>
          <cell r="CK847">
            <v>0</v>
          </cell>
          <cell r="CL847">
            <v>0</v>
          </cell>
          <cell r="CM847">
            <v>0</v>
          </cell>
          <cell r="CN847">
            <v>0</v>
          </cell>
          <cell r="CO847">
            <v>0</v>
          </cell>
          <cell r="CP847">
            <v>0</v>
          </cell>
          <cell r="CQ847">
            <v>0</v>
          </cell>
          <cell r="CR847">
            <v>0</v>
          </cell>
          <cell r="CS847">
            <v>0</v>
          </cell>
          <cell r="CT847">
            <v>0</v>
          </cell>
          <cell r="CU847">
            <v>0</v>
          </cell>
          <cell r="CV847">
            <v>0</v>
          </cell>
          <cell r="CW847">
            <v>0</v>
          </cell>
          <cell r="CX847">
            <v>0</v>
          </cell>
          <cell r="CY847">
            <v>0</v>
          </cell>
          <cell r="CZ847">
            <v>0</v>
          </cell>
          <cell r="DA847">
            <v>0</v>
          </cell>
          <cell r="DB847">
            <v>0</v>
          </cell>
          <cell r="DC847">
            <v>0</v>
          </cell>
          <cell r="DD847">
            <v>0</v>
          </cell>
          <cell r="DE847">
            <v>0</v>
          </cell>
          <cell r="DF847">
            <v>0</v>
          </cell>
          <cell r="DG847">
            <v>0</v>
          </cell>
          <cell r="DH847">
            <v>0</v>
          </cell>
          <cell r="DI847">
            <v>0</v>
          </cell>
          <cell r="DJ847">
            <v>0</v>
          </cell>
          <cell r="DK847">
            <v>0</v>
          </cell>
          <cell r="DL847">
            <v>0</v>
          </cell>
          <cell r="DM847">
            <v>0</v>
          </cell>
          <cell r="DN847">
            <v>0</v>
          </cell>
          <cell r="DO847">
            <v>0</v>
          </cell>
          <cell r="DP847">
            <v>0</v>
          </cell>
          <cell r="DQ847">
            <v>0</v>
          </cell>
          <cell r="DR847">
            <v>0</v>
          </cell>
          <cell r="DS847">
            <v>0</v>
          </cell>
          <cell r="DT847">
            <v>0</v>
          </cell>
          <cell r="DU847">
            <v>0</v>
          </cell>
          <cell r="DV847">
            <v>0</v>
          </cell>
          <cell r="DW847">
            <v>0</v>
          </cell>
          <cell r="DX847">
            <v>0</v>
          </cell>
          <cell r="DY847">
            <v>0</v>
          </cell>
          <cell r="DZ847">
            <v>0</v>
          </cell>
          <cell r="EA847">
            <v>0</v>
          </cell>
          <cell r="EB847">
            <v>0</v>
          </cell>
          <cell r="EC847">
            <v>0</v>
          </cell>
          <cell r="ED847">
            <v>0</v>
          </cell>
        </row>
        <row r="848">
          <cell r="F848">
            <v>0</v>
          </cell>
          <cell r="G848">
            <v>0</v>
          </cell>
          <cell r="H848">
            <v>0</v>
          </cell>
          <cell r="I848">
            <v>0</v>
          </cell>
          <cell r="J848">
            <v>0</v>
          </cell>
          <cell r="K848">
            <v>0</v>
          </cell>
          <cell r="L848">
            <v>0</v>
          </cell>
          <cell r="M848">
            <v>0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R848">
            <v>0</v>
          </cell>
          <cell r="S848">
            <v>0</v>
          </cell>
          <cell r="T848">
            <v>0</v>
          </cell>
          <cell r="U848">
            <v>0</v>
          </cell>
          <cell r="V848">
            <v>0</v>
          </cell>
          <cell r="W848">
            <v>0</v>
          </cell>
          <cell r="X848">
            <v>0</v>
          </cell>
          <cell r="Y848">
            <v>0</v>
          </cell>
          <cell r="Z848">
            <v>0</v>
          </cell>
          <cell r="AA848">
            <v>0</v>
          </cell>
          <cell r="AB848">
            <v>0</v>
          </cell>
          <cell r="AC848">
            <v>0</v>
          </cell>
          <cell r="AD848">
            <v>0</v>
          </cell>
          <cell r="AE848">
            <v>0</v>
          </cell>
          <cell r="AF848">
            <v>0</v>
          </cell>
          <cell r="AG848">
            <v>0</v>
          </cell>
          <cell r="AH848">
            <v>0</v>
          </cell>
          <cell r="AI848">
            <v>0</v>
          </cell>
          <cell r="AJ848">
            <v>0</v>
          </cell>
          <cell r="AK848">
            <v>0</v>
          </cell>
          <cell r="AL848">
            <v>0</v>
          </cell>
          <cell r="AM848">
            <v>0</v>
          </cell>
          <cell r="AN848">
            <v>0</v>
          </cell>
          <cell r="AO848">
            <v>0</v>
          </cell>
          <cell r="AP848">
            <v>0</v>
          </cell>
          <cell r="AQ848">
            <v>0</v>
          </cell>
          <cell r="AR848">
            <v>0</v>
          </cell>
          <cell r="AS848">
            <v>0</v>
          </cell>
          <cell r="AT848">
            <v>0</v>
          </cell>
          <cell r="AU848">
            <v>0</v>
          </cell>
          <cell r="AV848">
            <v>0</v>
          </cell>
          <cell r="AW848">
            <v>0</v>
          </cell>
          <cell r="AX848">
            <v>0</v>
          </cell>
          <cell r="AY848">
            <v>0</v>
          </cell>
          <cell r="AZ848">
            <v>0</v>
          </cell>
          <cell r="BA848">
            <v>0</v>
          </cell>
          <cell r="BB848">
            <v>0</v>
          </cell>
          <cell r="BC848">
            <v>0</v>
          </cell>
          <cell r="BD848">
            <v>0</v>
          </cell>
          <cell r="BE848">
            <v>0</v>
          </cell>
          <cell r="BF848">
            <v>0</v>
          </cell>
          <cell r="BG848">
            <v>0</v>
          </cell>
          <cell r="BH848">
            <v>0</v>
          </cell>
          <cell r="BI848">
            <v>0</v>
          </cell>
          <cell r="BJ848">
            <v>0</v>
          </cell>
          <cell r="BK848">
            <v>0</v>
          </cell>
          <cell r="BL848">
            <v>0</v>
          </cell>
          <cell r="BM848">
            <v>0</v>
          </cell>
          <cell r="BN848">
            <v>0</v>
          </cell>
          <cell r="BO848">
            <v>0</v>
          </cell>
          <cell r="BP848">
            <v>0</v>
          </cell>
          <cell r="BQ848">
            <v>0</v>
          </cell>
          <cell r="BR848">
            <v>0</v>
          </cell>
          <cell r="BS848">
            <v>0</v>
          </cell>
          <cell r="BT848">
            <v>0</v>
          </cell>
          <cell r="BU848">
            <v>0</v>
          </cell>
          <cell r="BV848">
            <v>0</v>
          </cell>
          <cell r="BW848">
            <v>0</v>
          </cell>
          <cell r="BX848">
            <v>0</v>
          </cell>
          <cell r="BY848">
            <v>0</v>
          </cell>
          <cell r="BZ848">
            <v>0</v>
          </cell>
          <cell r="CA848">
            <v>0</v>
          </cell>
          <cell r="CB848">
            <v>0</v>
          </cell>
          <cell r="CC848">
            <v>0</v>
          </cell>
          <cell r="CD848">
            <v>0</v>
          </cell>
          <cell r="CE848">
            <v>0</v>
          </cell>
          <cell r="CF848">
            <v>0</v>
          </cell>
          <cell r="CG848">
            <v>0</v>
          </cell>
          <cell r="CH848">
            <v>0</v>
          </cell>
          <cell r="CI848">
            <v>0</v>
          </cell>
          <cell r="CJ848">
            <v>0</v>
          </cell>
          <cell r="CK848">
            <v>0</v>
          </cell>
          <cell r="CL848">
            <v>0</v>
          </cell>
          <cell r="CM848">
            <v>0</v>
          </cell>
          <cell r="CN848">
            <v>0</v>
          </cell>
          <cell r="CO848">
            <v>0</v>
          </cell>
          <cell r="CP848">
            <v>0</v>
          </cell>
          <cell r="CQ848">
            <v>0</v>
          </cell>
          <cell r="CR848">
            <v>0</v>
          </cell>
          <cell r="CS848">
            <v>0</v>
          </cell>
          <cell r="CT848">
            <v>0</v>
          </cell>
          <cell r="CU848">
            <v>0</v>
          </cell>
          <cell r="CV848">
            <v>0</v>
          </cell>
          <cell r="CW848">
            <v>0</v>
          </cell>
          <cell r="CX848">
            <v>0</v>
          </cell>
          <cell r="CY848">
            <v>0</v>
          </cell>
          <cell r="CZ848">
            <v>0</v>
          </cell>
          <cell r="DA848">
            <v>0</v>
          </cell>
          <cell r="DB848">
            <v>0</v>
          </cell>
          <cell r="DC848">
            <v>0</v>
          </cell>
          <cell r="DD848">
            <v>0</v>
          </cell>
          <cell r="DE848">
            <v>0</v>
          </cell>
          <cell r="DF848">
            <v>0</v>
          </cell>
          <cell r="DG848">
            <v>0</v>
          </cell>
          <cell r="DH848">
            <v>0</v>
          </cell>
          <cell r="DI848">
            <v>0</v>
          </cell>
          <cell r="DJ848">
            <v>0</v>
          </cell>
          <cell r="DK848">
            <v>0</v>
          </cell>
          <cell r="DL848">
            <v>0</v>
          </cell>
          <cell r="DM848">
            <v>0</v>
          </cell>
          <cell r="DN848">
            <v>0</v>
          </cell>
          <cell r="DO848">
            <v>0</v>
          </cell>
          <cell r="DP848">
            <v>0</v>
          </cell>
          <cell r="DQ848">
            <v>0</v>
          </cell>
          <cell r="DR848">
            <v>0</v>
          </cell>
          <cell r="DS848">
            <v>0</v>
          </cell>
          <cell r="DT848">
            <v>0</v>
          </cell>
          <cell r="DU848">
            <v>0</v>
          </cell>
          <cell r="DV848">
            <v>0</v>
          </cell>
          <cell r="DW848">
            <v>0</v>
          </cell>
          <cell r="DX848">
            <v>0</v>
          </cell>
          <cell r="DY848">
            <v>0</v>
          </cell>
          <cell r="DZ848">
            <v>0</v>
          </cell>
          <cell r="EA848">
            <v>0</v>
          </cell>
          <cell r="EB848">
            <v>0</v>
          </cell>
          <cell r="EC848">
            <v>0</v>
          </cell>
          <cell r="ED848">
            <v>0</v>
          </cell>
        </row>
        <row r="849">
          <cell r="F849">
            <v>0</v>
          </cell>
          <cell r="G849">
            <v>0</v>
          </cell>
          <cell r="H849">
            <v>0</v>
          </cell>
          <cell r="I849">
            <v>0</v>
          </cell>
          <cell r="J849">
            <v>0</v>
          </cell>
          <cell r="K849">
            <v>0</v>
          </cell>
          <cell r="L849">
            <v>0</v>
          </cell>
          <cell r="M849">
            <v>0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R849">
            <v>0</v>
          </cell>
          <cell r="S849">
            <v>0</v>
          </cell>
          <cell r="T849">
            <v>0</v>
          </cell>
          <cell r="U849">
            <v>0</v>
          </cell>
          <cell r="V849">
            <v>0</v>
          </cell>
          <cell r="W849">
            <v>0</v>
          </cell>
          <cell r="X849">
            <v>0</v>
          </cell>
          <cell r="Y849">
            <v>0</v>
          </cell>
          <cell r="Z849">
            <v>0</v>
          </cell>
          <cell r="AA849">
            <v>0</v>
          </cell>
          <cell r="AB849">
            <v>0</v>
          </cell>
          <cell r="AC849">
            <v>0</v>
          </cell>
          <cell r="AD849">
            <v>0</v>
          </cell>
          <cell r="AE849">
            <v>0</v>
          </cell>
          <cell r="AF849">
            <v>0</v>
          </cell>
          <cell r="AG849">
            <v>0</v>
          </cell>
          <cell r="AH849">
            <v>0</v>
          </cell>
          <cell r="AI849">
            <v>0</v>
          </cell>
          <cell r="AJ849">
            <v>0</v>
          </cell>
          <cell r="AK849">
            <v>0</v>
          </cell>
          <cell r="AL849">
            <v>0</v>
          </cell>
          <cell r="AM849">
            <v>0</v>
          </cell>
          <cell r="AN849">
            <v>0</v>
          </cell>
          <cell r="AO849">
            <v>0</v>
          </cell>
          <cell r="AP849">
            <v>0</v>
          </cell>
          <cell r="AQ849">
            <v>0</v>
          </cell>
          <cell r="AR849">
            <v>0</v>
          </cell>
          <cell r="AS849">
            <v>0</v>
          </cell>
          <cell r="AT849">
            <v>0</v>
          </cell>
          <cell r="AU849">
            <v>0</v>
          </cell>
          <cell r="AV849">
            <v>0</v>
          </cell>
          <cell r="AW849">
            <v>0</v>
          </cell>
          <cell r="AX849">
            <v>0</v>
          </cell>
          <cell r="AY849">
            <v>0</v>
          </cell>
          <cell r="AZ849">
            <v>0</v>
          </cell>
          <cell r="BA849">
            <v>0</v>
          </cell>
          <cell r="BB849">
            <v>0</v>
          </cell>
          <cell r="BC849">
            <v>0</v>
          </cell>
          <cell r="BD849">
            <v>0</v>
          </cell>
          <cell r="BE849">
            <v>0</v>
          </cell>
          <cell r="BF849">
            <v>0</v>
          </cell>
          <cell r="BG849">
            <v>0</v>
          </cell>
          <cell r="BH849">
            <v>0</v>
          </cell>
          <cell r="BI849">
            <v>0</v>
          </cell>
          <cell r="BJ849">
            <v>0</v>
          </cell>
          <cell r="BK849">
            <v>0</v>
          </cell>
          <cell r="BL849">
            <v>0</v>
          </cell>
          <cell r="BM849">
            <v>0</v>
          </cell>
          <cell r="BN849">
            <v>0</v>
          </cell>
          <cell r="BO849">
            <v>0</v>
          </cell>
          <cell r="BP849">
            <v>0</v>
          </cell>
          <cell r="BQ849">
            <v>0</v>
          </cell>
          <cell r="BR849">
            <v>0</v>
          </cell>
          <cell r="BS849">
            <v>0</v>
          </cell>
          <cell r="BT849">
            <v>0</v>
          </cell>
          <cell r="BU849">
            <v>0</v>
          </cell>
          <cell r="BV849">
            <v>0</v>
          </cell>
          <cell r="BW849">
            <v>0</v>
          </cell>
          <cell r="BX849">
            <v>0</v>
          </cell>
          <cell r="BY849">
            <v>0</v>
          </cell>
          <cell r="BZ849">
            <v>0</v>
          </cell>
          <cell r="CA849">
            <v>0</v>
          </cell>
          <cell r="CB849">
            <v>0</v>
          </cell>
          <cell r="CC849">
            <v>0</v>
          </cell>
          <cell r="CD849">
            <v>0</v>
          </cell>
          <cell r="CE849">
            <v>0</v>
          </cell>
          <cell r="CF849">
            <v>0</v>
          </cell>
          <cell r="CG849">
            <v>0</v>
          </cell>
          <cell r="CH849">
            <v>0</v>
          </cell>
          <cell r="CI849">
            <v>0</v>
          </cell>
          <cell r="CJ849">
            <v>0</v>
          </cell>
          <cell r="CK849">
            <v>0</v>
          </cell>
          <cell r="CL849">
            <v>0</v>
          </cell>
          <cell r="CM849">
            <v>0</v>
          </cell>
          <cell r="CN849">
            <v>0</v>
          </cell>
          <cell r="CO849">
            <v>0</v>
          </cell>
          <cell r="CP849">
            <v>0</v>
          </cell>
          <cell r="CQ849">
            <v>0</v>
          </cell>
          <cell r="CR849">
            <v>0</v>
          </cell>
          <cell r="CS849">
            <v>0</v>
          </cell>
          <cell r="CT849">
            <v>0</v>
          </cell>
          <cell r="CU849">
            <v>0</v>
          </cell>
          <cell r="CV849">
            <v>0</v>
          </cell>
          <cell r="CW849">
            <v>0</v>
          </cell>
          <cell r="CX849">
            <v>0</v>
          </cell>
          <cell r="CY849">
            <v>0</v>
          </cell>
          <cell r="CZ849">
            <v>0</v>
          </cell>
          <cell r="DA849">
            <v>0</v>
          </cell>
          <cell r="DB849">
            <v>0</v>
          </cell>
          <cell r="DC849">
            <v>0</v>
          </cell>
          <cell r="DD849">
            <v>0</v>
          </cell>
          <cell r="DE849">
            <v>0</v>
          </cell>
          <cell r="DF849">
            <v>0</v>
          </cell>
          <cell r="DG849">
            <v>0</v>
          </cell>
          <cell r="DH849">
            <v>0</v>
          </cell>
          <cell r="DI849">
            <v>0</v>
          </cell>
          <cell r="DJ849">
            <v>0</v>
          </cell>
          <cell r="DK849">
            <v>0</v>
          </cell>
          <cell r="DL849">
            <v>0</v>
          </cell>
          <cell r="DM849">
            <v>0</v>
          </cell>
          <cell r="DN849">
            <v>0</v>
          </cell>
          <cell r="DO849">
            <v>0</v>
          </cell>
          <cell r="DP849">
            <v>0</v>
          </cell>
          <cell r="DQ849">
            <v>0</v>
          </cell>
          <cell r="DR849">
            <v>0</v>
          </cell>
          <cell r="DS849">
            <v>0</v>
          </cell>
          <cell r="DT849">
            <v>0</v>
          </cell>
          <cell r="DU849">
            <v>0</v>
          </cell>
          <cell r="DV849">
            <v>0</v>
          </cell>
          <cell r="DW849">
            <v>0</v>
          </cell>
          <cell r="DX849">
            <v>0</v>
          </cell>
          <cell r="DY849">
            <v>0</v>
          </cell>
          <cell r="DZ849">
            <v>0</v>
          </cell>
          <cell r="EA849">
            <v>0</v>
          </cell>
          <cell r="EB849">
            <v>0</v>
          </cell>
          <cell r="EC849">
            <v>0</v>
          </cell>
          <cell r="ED849">
            <v>0</v>
          </cell>
        </row>
        <row r="850">
          <cell r="F850">
            <v>0</v>
          </cell>
          <cell r="G850">
            <v>0</v>
          </cell>
          <cell r="H850">
            <v>0</v>
          </cell>
          <cell r="I850">
            <v>0</v>
          </cell>
          <cell r="J850">
            <v>0</v>
          </cell>
          <cell r="K850">
            <v>0</v>
          </cell>
          <cell r="L850">
            <v>0</v>
          </cell>
          <cell r="M850">
            <v>0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R850">
            <v>0</v>
          </cell>
          <cell r="S850">
            <v>0</v>
          </cell>
          <cell r="T850">
            <v>0</v>
          </cell>
          <cell r="U850">
            <v>0</v>
          </cell>
          <cell r="V850">
            <v>0</v>
          </cell>
          <cell r="W850">
            <v>0</v>
          </cell>
          <cell r="X850">
            <v>0</v>
          </cell>
          <cell r="Y850">
            <v>0</v>
          </cell>
          <cell r="Z850">
            <v>0</v>
          </cell>
          <cell r="AA850">
            <v>0</v>
          </cell>
          <cell r="AB850">
            <v>0</v>
          </cell>
          <cell r="AC850">
            <v>0</v>
          </cell>
          <cell r="AD850">
            <v>0</v>
          </cell>
          <cell r="AE850">
            <v>0</v>
          </cell>
          <cell r="AF850">
            <v>0</v>
          </cell>
          <cell r="AG850">
            <v>0</v>
          </cell>
          <cell r="AH850">
            <v>0</v>
          </cell>
          <cell r="AI850">
            <v>0</v>
          </cell>
          <cell r="AJ850">
            <v>0</v>
          </cell>
          <cell r="AK850">
            <v>0</v>
          </cell>
          <cell r="AL850">
            <v>0</v>
          </cell>
          <cell r="AM850">
            <v>0</v>
          </cell>
          <cell r="AN850">
            <v>0</v>
          </cell>
          <cell r="AO850">
            <v>0</v>
          </cell>
          <cell r="AP850">
            <v>0</v>
          </cell>
          <cell r="AQ850">
            <v>0</v>
          </cell>
          <cell r="AR850">
            <v>0</v>
          </cell>
          <cell r="AS850">
            <v>0</v>
          </cell>
          <cell r="AT850">
            <v>0</v>
          </cell>
          <cell r="AU850">
            <v>0</v>
          </cell>
          <cell r="AV850">
            <v>0</v>
          </cell>
          <cell r="AW850">
            <v>0</v>
          </cell>
          <cell r="AX850">
            <v>0</v>
          </cell>
          <cell r="AY850">
            <v>0</v>
          </cell>
          <cell r="AZ850">
            <v>0</v>
          </cell>
          <cell r="BA850">
            <v>0</v>
          </cell>
          <cell r="BB850">
            <v>0</v>
          </cell>
          <cell r="BC850">
            <v>0</v>
          </cell>
          <cell r="BD850">
            <v>0</v>
          </cell>
          <cell r="BE850">
            <v>0</v>
          </cell>
          <cell r="BF850">
            <v>0</v>
          </cell>
          <cell r="BG850">
            <v>0</v>
          </cell>
          <cell r="BH850">
            <v>0</v>
          </cell>
          <cell r="BI850">
            <v>0</v>
          </cell>
          <cell r="BJ850">
            <v>0</v>
          </cell>
          <cell r="BK850">
            <v>0</v>
          </cell>
          <cell r="BL850">
            <v>0</v>
          </cell>
          <cell r="BM850">
            <v>0</v>
          </cell>
          <cell r="BN850">
            <v>0</v>
          </cell>
          <cell r="BO850">
            <v>0</v>
          </cell>
          <cell r="BP850">
            <v>0</v>
          </cell>
          <cell r="BQ850">
            <v>0</v>
          </cell>
          <cell r="BR850">
            <v>0</v>
          </cell>
          <cell r="BS850">
            <v>0</v>
          </cell>
          <cell r="BT850">
            <v>0</v>
          </cell>
          <cell r="BU850">
            <v>0</v>
          </cell>
          <cell r="BV850">
            <v>0</v>
          </cell>
          <cell r="BW850">
            <v>0</v>
          </cell>
          <cell r="BX850">
            <v>0</v>
          </cell>
          <cell r="BY850">
            <v>0</v>
          </cell>
          <cell r="BZ850">
            <v>0</v>
          </cell>
          <cell r="CA850">
            <v>0</v>
          </cell>
          <cell r="CB850">
            <v>0</v>
          </cell>
          <cell r="CC850">
            <v>0</v>
          </cell>
          <cell r="CD850">
            <v>0</v>
          </cell>
          <cell r="CE850">
            <v>0</v>
          </cell>
          <cell r="CF850">
            <v>0</v>
          </cell>
          <cell r="CG850">
            <v>0</v>
          </cell>
          <cell r="CH850">
            <v>0</v>
          </cell>
          <cell r="CI850">
            <v>0</v>
          </cell>
          <cell r="CJ850">
            <v>0</v>
          </cell>
          <cell r="CK850">
            <v>0</v>
          </cell>
          <cell r="CL850">
            <v>0</v>
          </cell>
          <cell r="CM850">
            <v>0</v>
          </cell>
          <cell r="CN850">
            <v>0</v>
          </cell>
          <cell r="CO850">
            <v>0</v>
          </cell>
          <cell r="CP850">
            <v>0</v>
          </cell>
          <cell r="CQ850">
            <v>0</v>
          </cell>
          <cell r="CR850">
            <v>0</v>
          </cell>
          <cell r="CS850">
            <v>0</v>
          </cell>
          <cell r="CT850">
            <v>0</v>
          </cell>
          <cell r="CU850">
            <v>0</v>
          </cell>
          <cell r="CV850">
            <v>0</v>
          </cell>
          <cell r="CW850">
            <v>0</v>
          </cell>
          <cell r="CX850">
            <v>0</v>
          </cell>
          <cell r="CY850">
            <v>0</v>
          </cell>
          <cell r="CZ850">
            <v>0</v>
          </cell>
          <cell r="DA850">
            <v>0</v>
          </cell>
          <cell r="DB850">
            <v>0</v>
          </cell>
          <cell r="DC850">
            <v>0</v>
          </cell>
          <cell r="DD850">
            <v>0</v>
          </cell>
          <cell r="DE850">
            <v>0</v>
          </cell>
          <cell r="DF850">
            <v>0</v>
          </cell>
          <cell r="DG850">
            <v>0</v>
          </cell>
          <cell r="DH850">
            <v>0</v>
          </cell>
          <cell r="DI850">
            <v>0</v>
          </cell>
          <cell r="DJ850">
            <v>0</v>
          </cell>
          <cell r="DK850">
            <v>0</v>
          </cell>
          <cell r="DL850">
            <v>0</v>
          </cell>
          <cell r="DM850">
            <v>0</v>
          </cell>
          <cell r="DN850">
            <v>0</v>
          </cell>
          <cell r="DO850">
            <v>0</v>
          </cell>
          <cell r="DP850">
            <v>0</v>
          </cell>
          <cell r="DQ850">
            <v>0</v>
          </cell>
          <cell r="DR850">
            <v>0</v>
          </cell>
          <cell r="DS850">
            <v>0</v>
          </cell>
          <cell r="DT850">
            <v>0</v>
          </cell>
          <cell r="DU850">
            <v>0</v>
          </cell>
          <cell r="DV850">
            <v>0</v>
          </cell>
          <cell r="DW850">
            <v>0</v>
          </cell>
          <cell r="DX850">
            <v>0</v>
          </cell>
          <cell r="DY850">
            <v>0</v>
          </cell>
          <cell r="DZ850">
            <v>0</v>
          </cell>
          <cell r="EA850">
            <v>0</v>
          </cell>
          <cell r="EB850">
            <v>0</v>
          </cell>
          <cell r="EC850">
            <v>0</v>
          </cell>
          <cell r="ED850">
            <v>0</v>
          </cell>
        </row>
        <row r="851">
          <cell r="F851">
            <v>0</v>
          </cell>
          <cell r="G851">
            <v>0</v>
          </cell>
          <cell r="H851">
            <v>0</v>
          </cell>
          <cell r="I851">
            <v>0</v>
          </cell>
          <cell r="J851">
            <v>0</v>
          </cell>
          <cell r="K851">
            <v>0</v>
          </cell>
          <cell r="L851">
            <v>0</v>
          </cell>
          <cell r="M851">
            <v>0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R851">
            <v>0</v>
          </cell>
          <cell r="S851">
            <v>0</v>
          </cell>
          <cell r="T851">
            <v>0</v>
          </cell>
          <cell r="U851">
            <v>0</v>
          </cell>
          <cell r="V851">
            <v>0</v>
          </cell>
          <cell r="W851">
            <v>0</v>
          </cell>
          <cell r="X851">
            <v>0</v>
          </cell>
          <cell r="Y851">
            <v>0</v>
          </cell>
          <cell r="Z851">
            <v>0</v>
          </cell>
          <cell r="AA851">
            <v>0</v>
          </cell>
          <cell r="AB851">
            <v>0</v>
          </cell>
          <cell r="AC851">
            <v>0</v>
          </cell>
          <cell r="AD851">
            <v>0</v>
          </cell>
          <cell r="AE851">
            <v>0</v>
          </cell>
          <cell r="AF851">
            <v>0</v>
          </cell>
          <cell r="AG851">
            <v>0</v>
          </cell>
          <cell r="AH851">
            <v>0</v>
          </cell>
          <cell r="AI851">
            <v>0</v>
          </cell>
          <cell r="AJ851">
            <v>0</v>
          </cell>
          <cell r="AK851">
            <v>0</v>
          </cell>
          <cell r="AL851">
            <v>0</v>
          </cell>
          <cell r="AM851">
            <v>0</v>
          </cell>
          <cell r="AN851">
            <v>0</v>
          </cell>
          <cell r="AO851">
            <v>0</v>
          </cell>
          <cell r="AP851">
            <v>0</v>
          </cell>
          <cell r="AQ851">
            <v>0</v>
          </cell>
          <cell r="AR851">
            <v>0</v>
          </cell>
          <cell r="AS851">
            <v>0</v>
          </cell>
          <cell r="AT851">
            <v>0</v>
          </cell>
          <cell r="AU851">
            <v>0</v>
          </cell>
          <cell r="AV851">
            <v>0</v>
          </cell>
          <cell r="AW851">
            <v>0</v>
          </cell>
          <cell r="AX851">
            <v>0</v>
          </cell>
          <cell r="AY851">
            <v>0</v>
          </cell>
          <cell r="AZ851">
            <v>0</v>
          </cell>
          <cell r="BA851">
            <v>0</v>
          </cell>
          <cell r="BB851">
            <v>0</v>
          </cell>
          <cell r="BC851">
            <v>0</v>
          </cell>
          <cell r="BD851">
            <v>0</v>
          </cell>
          <cell r="BE851">
            <v>0</v>
          </cell>
          <cell r="BF851">
            <v>0</v>
          </cell>
          <cell r="BG851">
            <v>0</v>
          </cell>
          <cell r="BH851">
            <v>0</v>
          </cell>
          <cell r="BI851">
            <v>0</v>
          </cell>
          <cell r="BJ851">
            <v>0</v>
          </cell>
          <cell r="BK851">
            <v>0</v>
          </cell>
          <cell r="BL851">
            <v>0</v>
          </cell>
          <cell r="BM851">
            <v>0</v>
          </cell>
          <cell r="BN851">
            <v>0</v>
          </cell>
          <cell r="BO851">
            <v>0</v>
          </cell>
          <cell r="BP851">
            <v>0</v>
          </cell>
          <cell r="BQ851">
            <v>0</v>
          </cell>
          <cell r="BR851">
            <v>0</v>
          </cell>
          <cell r="BS851">
            <v>0</v>
          </cell>
          <cell r="BT851">
            <v>0</v>
          </cell>
          <cell r="BU851">
            <v>0</v>
          </cell>
          <cell r="BV851">
            <v>0</v>
          </cell>
          <cell r="BW851">
            <v>0</v>
          </cell>
          <cell r="BX851">
            <v>0</v>
          </cell>
          <cell r="BY851">
            <v>0</v>
          </cell>
          <cell r="BZ851">
            <v>0</v>
          </cell>
          <cell r="CA851">
            <v>0</v>
          </cell>
          <cell r="CB851">
            <v>0</v>
          </cell>
          <cell r="CC851">
            <v>0</v>
          </cell>
          <cell r="CD851">
            <v>0</v>
          </cell>
          <cell r="CE851">
            <v>0</v>
          </cell>
          <cell r="CF851">
            <v>0</v>
          </cell>
          <cell r="CG851">
            <v>0</v>
          </cell>
          <cell r="CH851">
            <v>0</v>
          </cell>
          <cell r="CI851">
            <v>0</v>
          </cell>
          <cell r="CJ851">
            <v>0</v>
          </cell>
          <cell r="CK851">
            <v>0</v>
          </cell>
          <cell r="CL851">
            <v>0</v>
          </cell>
          <cell r="CM851">
            <v>0</v>
          </cell>
          <cell r="CN851">
            <v>0</v>
          </cell>
          <cell r="CO851">
            <v>0</v>
          </cell>
          <cell r="CP851">
            <v>0</v>
          </cell>
          <cell r="CQ851">
            <v>0</v>
          </cell>
          <cell r="CR851">
            <v>0</v>
          </cell>
          <cell r="CS851">
            <v>0</v>
          </cell>
          <cell r="CT851">
            <v>0</v>
          </cell>
          <cell r="CU851">
            <v>0</v>
          </cell>
          <cell r="CV851">
            <v>0</v>
          </cell>
          <cell r="CW851">
            <v>0</v>
          </cell>
          <cell r="CX851">
            <v>0</v>
          </cell>
          <cell r="CY851">
            <v>0</v>
          </cell>
          <cell r="CZ851">
            <v>0</v>
          </cell>
          <cell r="DA851">
            <v>0</v>
          </cell>
          <cell r="DB851">
            <v>0</v>
          </cell>
          <cell r="DC851">
            <v>0</v>
          </cell>
          <cell r="DD851">
            <v>0</v>
          </cell>
          <cell r="DE851">
            <v>0</v>
          </cell>
          <cell r="DF851">
            <v>0</v>
          </cell>
          <cell r="DG851">
            <v>0</v>
          </cell>
          <cell r="DH851">
            <v>0</v>
          </cell>
          <cell r="DI851">
            <v>0</v>
          </cell>
          <cell r="DJ851">
            <v>0</v>
          </cell>
          <cell r="DK851">
            <v>0</v>
          </cell>
          <cell r="DL851">
            <v>0</v>
          </cell>
          <cell r="DM851">
            <v>0</v>
          </cell>
          <cell r="DN851">
            <v>0</v>
          </cell>
          <cell r="DO851">
            <v>0</v>
          </cell>
          <cell r="DP851">
            <v>0</v>
          </cell>
          <cell r="DQ851">
            <v>0</v>
          </cell>
          <cell r="DR851">
            <v>0</v>
          </cell>
          <cell r="DS851">
            <v>0</v>
          </cell>
          <cell r="DT851">
            <v>0</v>
          </cell>
          <cell r="DU851">
            <v>0</v>
          </cell>
          <cell r="DV851">
            <v>0</v>
          </cell>
          <cell r="DW851">
            <v>0</v>
          </cell>
          <cell r="DX851">
            <v>0</v>
          </cell>
          <cell r="DY851">
            <v>0</v>
          </cell>
          <cell r="DZ851">
            <v>0</v>
          </cell>
          <cell r="EA851">
            <v>0</v>
          </cell>
          <cell r="EB851">
            <v>0</v>
          </cell>
          <cell r="EC851">
            <v>0</v>
          </cell>
          <cell r="ED851">
            <v>0</v>
          </cell>
        </row>
        <row r="852">
          <cell r="F852">
            <v>0</v>
          </cell>
          <cell r="G852">
            <v>0</v>
          </cell>
          <cell r="H852">
            <v>0</v>
          </cell>
          <cell r="I852">
            <v>0</v>
          </cell>
          <cell r="J852">
            <v>0</v>
          </cell>
          <cell r="K852">
            <v>0</v>
          </cell>
          <cell r="L852">
            <v>0</v>
          </cell>
          <cell r="M852">
            <v>0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R852">
            <v>0</v>
          </cell>
          <cell r="S852">
            <v>0</v>
          </cell>
          <cell r="T852">
            <v>0</v>
          </cell>
          <cell r="U852">
            <v>0</v>
          </cell>
          <cell r="V852">
            <v>0</v>
          </cell>
          <cell r="W852">
            <v>0</v>
          </cell>
          <cell r="X852">
            <v>0</v>
          </cell>
          <cell r="Y852">
            <v>0</v>
          </cell>
          <cell r="Z852">
            <v>0</v>
          </cell>
          <cell r="AA852">
            <v>0</v>
          </cell>
          <cell r="AB852">
            <v>0</v>
          </cell>
          <cell r="AC852">
            <v>0</v>
          </cell>
          <cell r="AD852">
            <v>0</v>
          </cell>
          <cell r="AE852">
            <v>0</v>
          </cell>
          <cell r="AF852">
            <v>0</v>
          </cell>
          <cell r="AG852">
            <v>0</v>
          </cell>
          <cell r="AH852">
            <v>0</v>
          </cell>
          <cell r="AI852">
            <v>0</v>
          </cell>
          <cell r="AJ852">
            <v>0</v>
          </cell>
          <cell r="AK852">
            <v>0</v>
          </cell>
          <cell r="AL852">
            <v>0</v>
          </cell>
          <cell r="AM852">
            <v>0</v>
          </cell>
          <cell r="AN852">
            <v>0</v>
          </cell>
          <cell r="AO852">
            <v>0</v>
          </cell>
          <cell r="AP852">
            <v>0</v>
          </cell>
          <cell r="AQ852">
            <v>0</v>
          </cell>
          <cell r="AR852">
            <v>0</v>
          </cell>
          <cell r="AS852">
            <v>0</v>
          </cell>
          <cell r="AT852">
            <v>0</v>
          </cell>
          <cell r="AU852">
            <v>0</v>
          </cell>
          <cell r="AV852">
            <v>0</v>
          </cell>
          <cell r="AW852">
            <v>0</v>
          </cell>
          <cell r="AX852">
            <v>0</v>
          </cell>
          <cell r="AY852">
            <v>0</v>
          </cell>
          <cell r="AZ852">
            <v>0</v>
          </cell>
          <cell r="BA852">
            <v>0</v>
          </cell>
          <cell r="BB852">
            <v>0</v>
          </cell>
          <cell r="BC852">
            <v>0</v>
          </cell>
          <cell r="BD852">
            <v>0</v>
          </cell>
          <cell r="BE852">
            <v>0</v>
          </cell>
          <cell r="BF852">
            <v>0</v>
          </cell>
          <cell r="BG852">
            <v>0</v>
          </cell>
          <cell r="BH852">
            <v>0</v>
          </cell>
          <cell r="BI852">
            <v>0</v>
          </cell>
          <cell r="BJ852">
            <v>0</v>
          </cell>
          <cell r="BK852">
            <v>0</v>
          </cell>
          <cell r="BL852">
            <v>0</v>
          </cell>
          <cell r="BM852">
            <v>0</v>
          </cell>
          <cell r="BN852">
            <v>0</v>
          </cell>
          <cell r="BO852">
            <v>0</v>
          </cell>
          <cell r="BP852">
            <v>0</v>
          </cell>
          <cell r="BQ852">
            <v>0</v>
          </cell>
          <cell r="BR852">
            <v>0</v>
          </cell>
          <cell r="BS852">
            <v>0</v>
          </cell>
          <cell r="BT852">
            <v>0</v>
          </cell>
          <cell r="BU852">
            <v>0</v>
          </cell>
          <cell r="BV852">
            <v>0</v>
          </cell>
          <cell r="BW852">
            <v>0</v>
          </cell>
          <cell r="BX852">
            <v>0</v>
          </cell>
          <cell r="BY852">
            <v>0</v>
          </cell>
          <cell r="BZ852">
            <v>0</v>
          </cell>
          <cell r="CA852">
            <v>0</v>
          </cell>
          <cell r="CB852">
            <v>0</v>
          </cell>
          <cell r="CC852">
            <v>0</v>
          </cell>
          <cell r="CD852">
            <v>0</v>
          </cell>
          <cell r="CE852">
            <v>0</v>
          </cell>
          <cell r="CF852">
            <v>0</v>
          </cell>
          <cell r="CG852">
            <v>0</v>
          </cell>
          <cell r="CH852">
            <v>0</v>
          </cell>
          <cell r="CI852">
            <v>0</v>
          </cell>
          <cell r="CJ852">
            <v>0</v>
          </cell>
          <cell r="CK852">
            <v>0</v>
          </cell>
          <cell r="CL852">
            <v>0</v>
          </cell>
          <cell r="CM852">
            <v>0</v>
          </cell>
          <cell r="CN852">
            <v>0</v>
          </cell>
          <cell r="CO852">
            <v>0</v>
          </cell>
          <cell r="CP852">
            <v>0</v>
          </cell>
          <cell r="CQ852">
            <v>0</v>
          </cell>
          <cell r="CR852">
            <v>0</v>
          </cell>
          <cell r="CS852">
            <v>0</v>
          </cell>
          <cell r="CT852">
            <v>0</v>
          </cell>
          <cell r="CU852">
            <v>0</v>
          </cell>
          <cell r="CV852">
            <v>0</v>
          </cell>
          <cell r="CW852">
            <v>0</v>
          </cell>
          <cell r="CX852">
            <v>0</v>
          </cell>
          <cell r="CY852">
            <v>0</v>
          </cell>
          <cell r="CZ852">
            <v>0</v>
          </cell>
          <cell r="DA852">
            <v>0</v>
          </cell>
          <cell r="DB852">
            <v>0</v>
          </cell>
          <cell r="DC852">
            <v>0</v>
          </cell>
          <cell r="DD852">
            <v>0</v>
          </cell>
          <cell r="DE852">
            <v>0</v>
          </cell>
          <cell r="DF852">
            <v>0</v>
          </cell>
          <cell r="DG852">
            <v>0</v>
          </cell>
          <cell r="DH852">
            <v>0</v>
          </cell>
          <cell r="DI852">
            <v>0</v>
          </cell>
          <cell r="DJ852">
            <v>0</v>
          </cell>
          <cell r="DK852">
            <v>0</v>
          </cell>
          <cell r="DL852">
            <v>0</v>
          </cell>
          <cell r="DM852">
            <v>0</v>
          </cell>
          <cell r="DN852">
            <v>0</v>
          </cell>
          <cell r="DO852">
            <v>0</v>
          </cell>
          <cell r="DP852">
            <v>0</v>
          </cell>
          <cell r="DQ852">
            <v>0</v>
          </cell>
          <cell r="DR852">
            <v>0</v>
          </cell>
          <cell r="DS852">
            <v>0</v>
          </cell>
          <cell r="DT852">
            <v>0</v>
          </cell>
          <cell r="DU852">
            <v>0</v>
          </cell>
          <cell r="DV852">
            <v>0</v>
          </cell>
          <cell r="DW852">
            <v>0</v>
          </cell>
          <cell r="DX852">
            <v>0</v>
          </cell>
          <cell r="DY852">
            <v>0</v>
          </cell>
          <cell r="DZ852">
            <v>0</v>
          </cell>
          <cell r="EA852">
            <v>0</v>
          </cell>
          <cell r="EB852">
            <v>0</v>
          </cell>
          <cell r="EC852">
            <v>0</v>
          </cell>
          <cell r="ED852">
            <v>0</v>
          </cell>
        </row>
        <row r="853">
          <cell r="F853">
            <v>0</v>
          </cell>
          <cell r="G853">
            <v>0</v>
          </cell>
          <cell r="H853">
            <v>0</v>
          </cell>
          <cell r="I853">
            <v>0</v>
          </cell>
          <cell r="J853">
            <v>0</v>
          </cell>
          <cell r="K853">
            <v>0</v>
          </cell>
          <cell r="L853">
            <v>0</v>
          </cell>
          <cell r="M853">
            <v>0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R853">
            <v>0</v>
          </cell>
          <cell r="S853">
            <v>0</v>
          </cell>
          <cell r="T853">
            <v>0</v>
          </cell>
          <cell r="U853">
            <v>0</v>
          </cell>
          <cell r="V853">
            <v>0</v>
          </cell>
          <cell r="W853">
            <v>0</v>
          </cell>
          <cell r="X853">
            <v>0</v>
          </cell>
          <cell r="Y853">
            <v>0</v>
          </cell>
          <cell r="Z853">
            <v>0</v>
          </cell>
          <cell r="AA853">
            <v>0</v>
          </cell>
          <cell r="AB853">
            <v>0</v>
          </cell>
          <cell r="AC853">
            <v>0</v>
          </cell>
          <cell r="AD853">
            <v>0</v>
          </cell>
          <cell r="AE853">
            <v>0</v>
          </cell>
          <cell r="AF853">
            <v>0</v>
          </cell>
          <cell r="AG853">
            <v>0</v>
          </cell>
          <cell r="AH853">
            <v>0</v>
          </cell>
          <cell r="AI853">
            <v>0</v>
          </cell>
          <cell r="AJ853">
            <v>0</v>
          </cell>
          <cell r="AK853">
            <v>0</v>
          </cell>
          <cell r="AL853">
            <v>0</v>
          </cell>
          <cell r="AM853">
            <v>0</v>
          </cell>
          <cell r="AN853">
            <v>0</v>
          </cell>
          <cell r="AO853">
            <v>0</v>
          </cell>
          <cell r="AP853">
            <v>0</v>
          </cell>
          <cell r="AQ853">
            <v>0</v>
          </cell>
          <cell r="AR853">
            <v>0</v>
          </cell>
          <cell r="AS853">
            <v>0</v>
          </cell>
          <cell r="AT853">
            <v>0</v>
          </cell>
          <cell r="AU853">
            <v>0</v>
          </cell>
          <cell r="AV853">
            <v>0</v>
          </cell>
          <cell r="AW853">
            <v>0</v>
          </cell>
          <cell r="AX853">
            <v>0</v>
          </cell>
          <cell r="AY853">
            <v>0</v>
          </cell>
          <cell r="AZ853">
            <v>0</v>
          </cell>
          <cell r="BA853">
            <v>0</v>
          </cell>
          <cell r="BB853">
            <v>0</v>
          </cell>
          <cell r="BC853">
            <v>0</v>
          </cell>
          <cell r="BD853">
            <v>0</v>
          </cell>
          <cell r="BE853">
            <v>0</v>
          </cell>
          <cell r="BF853">
            <v>0</v>
          </cell>
          <cell r="BG853">
            <v>0</v>
          </cell>
          <cell r="BH853">
            <v>0</v>
          </cell>
          <cell r="BI853">
            <v>0</v>
          </cell>
          <cell r="BJ853">
            <v>0</v>
          </cell>
          <cell r="BK853">
            <v>0</v>
          </cell>
          <cell r="BL853">
            <v>0</v>
          </cell>
          <cell r="BM853">
            <v>0</v>
          </cell>
          <cell r="BN853">
            <v>0</v>
          </cell>
          <cell r="BO853">
            <v>0</v>
          </cell>
          <cell r="BP853">
            <v>0</v>
          </cell>
          <cell r="BQ853">
            <v>0</v>
          </cell>
          <cell r="BR853">
            <v>0</v>
          </cell>
          <cell r="BS853">
            <v>0</v>
          </cell>
          <cell r="BT853">
            <v>0</v>
          </cell>
          <cell r="BU853">
            <v>0</v>
          </cell>
          <cell r="BV853">
            <v>0</v>
          </cell>
          <cell r="BW853">
            <v>0</v>
          </cell>
          <cell r="BX853">
            <v>0</v>
          </cell>
          <cell r="BY853">
            <v>0</v>
          </cell>
          <cell r="BZ853">
            <v>0</v>
          </cell>
          <cell r="CA853">
            <v>0</v>
          </cell>
          <cell r="CB853">
            <v>0</v>
          </cell>
          <cell r="CC853">
            <v>0</v>
          </cell>
          <cell r="CD853">
            <v>0</v>
          </cell>
          <cell r="CE853">
            <v>0</v>
          </cell>
          <cell r="CF853">
            <v>0</v>
          </cell>
          <cell r="CG853">
            <v>0</v>
          </cell>
          <cell r="CH853">
            <v>0</v>
          </cell>
          <cell r="CI853">
            <v>0</v>
          </cell>
          <cell r="CJ853">
            <v>0</v>
          </cell>
          <cell r="CK853">
            <v>0</v>
          </cell>
          <cell r="CL853">
            <v>0</v>
          </cell>
          <cell r="CM853">
            <v>0</v>
          </cell>
          <cell r="CN853">
            <v>0</v>
          </cell>
          <cell r="CO853">
            <v>0</v>
          </cell>
          <cell r="CP853">
            <v>0</v>
          </cell>
          <cell r="CQ853">
            <v>0</v>
          </cell>
          <cell r="CR853">
            <v>0</v>
          </cell>
          <cell r="CS853">
            <v>0</v>
          </cell>
          <cell r="CT853">
            <v>0</v>
          </cell>
          <cell r="CU853">
            <v>0</v>
          </cell>
          <cell r="CV853">
            <v>0</v>
          </cell>
          <cell r="CW853">
            <v>0</v>
          </cell>
          <cell r="CX853">
            <v>0</v>
          </cell>
          <cell r="CY853">
            <v>0</v>
          </cell>
          <cell r="CZ853">
            <v>0</v>
          </cell>
          <cell r="DA853">
            <v>0</v>
          </cell>
          <cell r="DB853">
            <v>0</v>
          </cell>
          <cell r="DC853">
            <v>0</v>
          </cell>
          <cell r="DD853">
            <v>0</v>
          </cell>
          <cell r="DE853">
            <v>0</v>
          </cell>
          <cell r="DF853">
            <v>0</v>
          </cell>
          <cell r="DG853">
            <v>0</v>
          </cell>
          <cell r="DH853">
            <v>0</v>
          </cell>
          <cell r="DI853">
            <v>0</v>
          </cell>
          <cell r="DJ853">
            <v>0</v>
          </cell>
          <cell r="DK853">
            <v>0</v>
          </cell>
          <cell r="DL853">
            <v>0</v>
          </cell>
          <cell r="DM853">
            <v>0</v>
          </cell>
          <cell r="DN853">
            <v>0</v>
          </cell>
          <cell r="DO853">
            <v>0</v>
          </cell>
          <cell r="DP853">
            <v>0</v>
          </cell>
          <cell r="DQ853">
            <v>0</v>
          </cell>
          <cell r="DR853">
            <v>0</v>
          </cell>
          <cell r="DS853">
            <v>0</v>
          </cell>
          <cell r="DT853">
            <v>0</v>
          </cell>
          <cell r="DU853">
            <v>0</v>
          </cell>
          <cell r="DV853">
            <v>0</v>
          </cell>
          <cell r="DW853">
            <v>0</v>
          </cell>
          <cell r="DX853">
            <v>0</v>
          </cell>
          <cell r="DY853">
            <v>0</v>
          </cell>
          <cell r="DZ853">
            <v>0</v>
          </cell>
          <cell r="EA853">
            <v>0</v>
          </cell>
          <cell r="EB853">
            <v>0</v>
          </cell>
          <cell r="EC853">
            <v>0</v>
          </cell>
          <cell r="ED853">
            <v>0</v>
          </cell>
        </row>
        <row r="854">
          <cell r="F854">
            <v>0</v>
          </cell>
          <cell r="G854">
            <v>0</v>
          </cell>
          <cell r="H854">
            <v>0</v>
          </cell>
          <cell r="I854">
            <v>0</v>
          </cell>
          <cell r="J854">
            <v>0</v>
          </cell>
          <cell r="K854">
            <v>0</v>
          </cell>
          <cell r="L854">
            <v>0</v>
          </cell>
          <cell r="M854">
            <v>0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R854">
            <v>0</v>
          </cell>
          <cell r="S854">
            <v>0</v>
          </cell>
          <cell r="T854">
            <v>0</v>
          </cell>
          <cell r="U854">
            <v>0</v>
          </cell>
          <cell r="V854">
            <v>0</v>
          </cell>
          <cell r="W854">
            <v>0</v>
          </cell>
          <cell r="X854">
            <v>0</v>
          </cell>
          <cell r="Y854">
            <v>0</v>
          </cell>
          <cell r="Z854">
            <v>0</v>
          </cell>
          <cell r="AA854">
            <v>0</v>
          </cell>
          <cell r="AB854">
            <v>0</v>
          </cell>
          <cell r="AC854">
            <v>0</v>
          </cell>
          <cell r="AD854">
            <v>0</v>
          </cell>
          <cell r="AE854">
            <v>0</v>
          </cell>
          <cell r="AF854">
            <v>0</v>
          </cell>
          <cell r="AG854">
            <v>0</v>
          </cell>
          <cell r="AH854">
            <v>0</v>
          </cell>
          <cell r="AI854">
            <v>0</v>
          </cell>
          <cell r="AJ854">
            <v>0</v>
          </cell>
          <cell r="AK854">
            <v>0</v>
          </cell>
          <cell r="AL854">
            <v>0</v>
          </cell>
          <cell r="AM854">
            <v>0</v>
          </cell>
          <cell r="AN854">
            <v>0</v>
          </cell>
          <cell r="AO854">
            <v>0</v>
          </cell>
          <cell r="AP854">
            <v>0</v>
          </cell>
          <cell r="AQ854">
            <v>0</v>
          </cell>
          <cell r="AR854">
            <v>0</v>
          </cell>
          <cell r="AS854">
            <v>0</v>
          </cell>
          <cell r="AT854">
            <v>0</v>
          </cell>
          <cell r="AU854">
            <v>0</v>
          </cell>
          <cell r="AV854">
            <v>0</v>
          </cell>
          <cell r="AW854">
            <v>0</v>
          </cell>
          <cell r="AX854">
            <v>0</v>
          </cell>
          <cell r="AY854">
            <v>0</v>
          </cell>
          <cell r="AZ854">
            <v>0</v>
          </cell>
          <cell r="BA854">
            <v>0</v>
          </cell>
          <cell r="BB854">
            <v>0</v>
          </cell>
          <cell r="BC854">
            <v>0</v>
          </cell>
          <cell r="BD854">
            <v>0</v>
          </cell>
          <cell r="BE854">
            <v>0</v>
          </cell>
          <cell r="BF854">
            <v>0</v>
          </cell>
          <cell r="BG854">
            <v>0</v>
          </cell>
          <cell r="BH854">
            <v>0</v>
          </cell>
          <cell r="BI854">
            <v>0</v>
          </cell>
          <cell r="BJ854">
            <v>0</v>
          </cell>
          <cell r="BK854">
            <v>0</v>
          </cell>
          <cell r="BL854">
            <v>0</v>
          </cell>
          <cell r="BM854">
            <v>0</v>
          </cell>
          <cell r="BN854">
            <v>0</v>
          </cell>
          <cell r="BO854">
            <v>0</v>
          </cell>
          <cell r="BP854">
            <v>0</v>
          </cell>
          <cell r="BQ854">
            <v>0</v>
          </cell>
          <cell r="BR854">
            <v>0</v>
          </cell>
          <cell r="BS854">
            <v>0</v>
          </cell>
          <cell r="BT854">
            <v>0</v>
          </cell>
          <cell r="BU854">
            <v>0</v>
          </cell>
          <cell r="BV854">
            <v>0</v>
          </cell>
          <cell r="BW854">
            <v>0</v>
          </cell>
          <cell r="BX854">
            <v>0</v>
          </cell>
          <cell r="BY854">
            <v>0</v>
          </cell>
          <cell r="BZ854">
            <v>0</v>
          </cell>
          <cell r="CA854">
            <v>0</v>
          </cell>
          <cell r="CB854">
            <v>0</v>
          </cell>
          <cell r="CC854">
            <v>0</v>
          </cell>
          <cell r="CD854">
            <v>0</v>
          </cell>
          <cell r="CE854">
            <v>0</v>
          </cell>
          <cell r="CF854">
            <v>0</v>
          </cell>
          <cell r="CG854">
            <v>0</v>
          </cell>
          <cell r="CH854">
            <v>0</v>
          </cell>
          <cell r="CI854">
            <v>0</v>
          </cell>
          <cell r="CJ854">
            <v>0</v>
          </cell>
          <cell r="CK854">
            <v>0</v>
          </cell>
          <cell r="CL854">
            <v>0</v>
          </cell>
          <cell r="CM854">
            <v>0</v>
          </cell>
          <cell r="CN854">
            <v>0</v>
          </cell>
          <cell r="CO854">
            <v>0</v>
          </cell>
          <cell r="CP854">
            <v>0</v>
          </cell>
          <cell r="CQ854">
            <v>0</v>
          </cell>
          <cell r="CR854">
            <v>0</v>
          </cell>
          <cell r="CS854">
            <v>0</v>
          </cell>
          <cell r="CT854">
            <v>0</v>
          </cell>
          <cell r="CU854">
            <v>0</v>
          </cell>
          <cell r="CV854">
            <v>0</v>
          </cell>
          <cell r="CW854">
            <v>0</v>
          </cell>
          <cell r="CX854">
            <v>0</v>
          </cell>
          <cell r="CY854">
            <v>0</v>
          </cell>
          <cell r="CZ854">
            <v>0</v>
          </cell>
          <cell r="DA854">
            <v>0</v>
          </cell>
          <cell r="DB854">
            <v>0</v>
          </cell>
          <cell r="DC854">
            <v>0</v>
          </cell>
          <cell r="DD854">
            <v>0</v>
          </cell>
          <cell r="DE854">
            <v>0</v>
          </cell>
          <cell r="DF854">
            <v>0</v>
          </cell>
          <cell r="DG854">
            <v>0</v>
          </cell>
          <cell r="DH854">
            <v>0</v>
          </cell>
          <cell r="DI854">
            <v>0</v>
          </cell>
          <cell r="DJ854">
            <v>0</v>
          </cell>
          <cell r="DK854">
            <v>0</v>
          </cell>
          <cell r="DL854">
            <v>0</v>
          </cell>
          <cell r="DM854">
            <v>0</v>
          </cell>
          <cell r="DN854">
            <v>0</v>
          </cell>
          <cell r="DO854">
            <v>0</v>
          </cell>
          <cell r="DP854">
            <v>0</v>
          </cell>
          <cell r="DQ854">
            <v>0</v>
          </cell>
          <cell r="DR854">
            <v>0</v>
          </cell>
          <cell r="DS854">
            <v>0</v>
          </cell>
          <cell r="DT854">
            <v>0</v>
          </cell>
          <cell r="DU854">
            <v>0</v>
          </cell>
          <cell r="DV854">
            <v>0</v>
          </cell>
          <cell r="DW854">
            <v>0</v>
          </cell>
          <cell r="DX854">
            <v>0</v>
          </cell>
          <cell r="DY854">
            <v>0</v>
          </cell>
          <cell r="DZ854">
            <v>0</v>
          </cell>
          <cell r="EA854">
            <v>0</v>
          </cell>
          <cell r="EB854">
            <v>0</v>
          </cell>
          <cell r="EC854">
            <v>0</v>
          </cell>
          <cell r="ED854">
            <v>0</v>
          </cell>
        </row>
        <row r="855">
          <cell r="F855">
            <v>0</v>
          </cell>
          <cell r="G855">
            <v>0</v>
          </cell>
          <cell r="H855">
            <v>0</v>
          </cell>
          <cell r="I855">
            <v>0</v>
          </cell>
          <cell r="J855">
            <v>0</v>
          </cell>
          <cell r="K855">
            <v>0</v>
          </cell>
          <cell r="L855">
            <v>0</v>
          </cell>
          <cell r="M855">
            <v>0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R855">
            <v>0</v>
          </cell>
          <cell r="S855">
            <v>0</v>
          </cell>
          <cell r="T855">
            <v>0</v>
          </cell>
          <cell r="U855">
            <v>0</v>
          </cell>
          <cell r="V855">
            <v>0</v>
          </cell>
          <cell r="W855">
            <v>0</v>
          </cell>
          <cell r="X855">
            <v>0</v>
          </cell>
          <cell r="Y855">
            <v>0</v>
          </cell>
          <cell r="Z855">
            <v>0</v>
          </cell>
          <cell r="AA855">
            <v>0</v>
          </cell>
          <cell r="AB855">
            <v>0</v>
          </cell>
          <cell r="AC855">
            <v>0</v>
          </cell>
          <cell r="AD855">
            <v>0</v>
          </cell>
          <cell r="AE855">
            <v>0</v>
          </cell>
          <cell r="AF855">
            <v>0</v>
          </cell>
          <cell r="AG855">
            <v>0</v>
          </cell>
          <cell r="AH855">
            <v>0</v>
          </cell>
          <cell r="AI855">
            <v>0</v>
          </cell>
          <cell r="AJ855">
            <v>0</v>
          </cell>
          <cell r="AK855">
            <v>0</v>
          </cell>
          <cell r="AL855">
            <v>0</v>
          </cell>
          <cell r="AM855">
            <v>0</v>
          </cell>
          <cell r="AN855">
            <v>0</v>
          </cell>
          <cell r="AO855">
            <v>0</v>
          </cell>
          <cell r="AP855">
            <v>0</v>
          </cell>
          <cell r="AQ855">
            <v>0</v>
          </cell>
          <cell r="AR855">
            <v>0</v>
          </cell>
          <cell r="AS855">
            <v>0</v>
          </cell>
          <cell r="AT855">
            <v>0</v>
          </cell>
          <cell r="AU855">
            <v>0</v>
          </cell>
          <cell r="AV855">
            <v>0</v>
          </cell>
          <cell r="AW855">
            <v>0</v>
          </cell>
          <cell r="AX855">
            <v>0</v>
          </cell>
          <cell r="AY855">
            <v>0</v>
          </cell>
          <cell r="AZ855">
            <v>0</v>
          </cell>
          <cell r="BA855">
            <v>0</v>
          </cell>
          <cell r="BB855">
            <v>0</v>
          </cell>
          <cell r="BC855">
            <v>0</v>
          </cell>
          <cell r="BD855">
            <v>0</v>
          </cell>
          <cell r="BE855">
            <v>0</v>
          </cell>
          <cell r="BF855">
            <v>0</v>
          </cell>
          <cell r="BG855">
            <v>0</v>
          </cell>
          <cell r="BH855">
            <v>0</v>
          </cell>
          <cell r="BI855">
            <v>0</v>
          </cell>
          <cell r="BJ855">
            <v>0</v>
          </cell>
          <cell r="BK855">
            <v>0</v>
          </cell>
          <cell r="BL855">
            <v>0</v>
          </cell>
          <cell r="BM855">
            <v>0</v>
          </cell>
          <cell r="BN855">
            <v>0</v>
          </cell>
          <cell r="BO855">
            <v>0</v>
          </cell>
          <cell r="BP855">
            <v>0</v>
          </cell>
          <cell r="BQ855">
            <v>0</v>
          </cell>
          <cell r="BR855">
            <v>0</v>
          </cell>
          <cell r="BS855">
            <v>0</v>
          </cell>
          <cell r="BT855">
            <v>0</v>
          </cell>
          <cell r="BU855">
            <v>0</v>
          </cell>
          <cell r="BV855">
            <v>0</v>
          </cell>
          <cell r="BW855">
            <v>0</v>
          </cell>
          <cell r="BX855">
            <v>0</v>
          </cell>
          <cell r="BY855">
            <v>0</v>
          </cell>
          <cell r="BZ855">
            <v>0</v>
          </cell>
          <cell r="CA855">
            <v>0</v>
          </cell>
          <cell r="CB855">
            <v>0</v>
          </cell>
          <cell r="CC855">
            <v>0</v>
          </cell>
          <cell r="CD855">
            <v>0</v>
          </cell>
          <cell r="CE855">
            <v>0</v>
          </cell>
          <cell r="CF855">
            <v>0</v>
          </cell>
          <cell r="CG855">
            <v>0</v>
          </cell>
          <cell r="CH855">
            <v>0</v>
          </cell>
          <cell r="CI855">
            <v>0</v>
          </cell>
          <cell r="CJ855">
            <v>0</v>
          </cell>
          <cell r="CK855">
            <v>0</v>
          </cell>
          <cell r="CL855">
            <v>0</v>
          </cell>
          <cell r="CM855">
            <v>0</v>
          </cell>
          <cell r="CN855">
            <v>0</v>
          </cell>
          <cell r="CO855">
            <v>0</v>
          </cell>
          <cell r="CP855">
            <v>0</v>
          </cell>
          <cell r="CQ855">
            <v>0</v>
          </cell>
          <cell r="CR855">
            <v>0</v>
          </cell>
          <cell r="CS855">
            <v>0</v>
          </cell>
          <cell r="CT855">
            <v>0</v>
          </cell>
          <cell r="CU855">
            <v>0</v>
          </cell>
          <cell r="CV855">
            <v>0</v>
          </cell>
          <cell r="CW855">
            <v>0</v>
          </cell>
          <cell r="CX855">
            <v>0</v>
          </cell>
          <cell r="CY855">
            <v>0</v>
          </cell>
          <cell r="CZ855">
            <v>0</v>
          </cell>
          <cell r="DA855">
            <v>0</v>
          </cell>
          <cell r="DB855">
            <v>0</v>
          </cell>
          <cell r="DC855">
            <v>0</v>
          </cell>
          <cell r="DD855">
            <v>0</v>
          </cell>
          <cell r="DE855">
            <v>0</v>
          </cell>
          <cell r="DF855">
            <v>0</v>
          </cell>
          <cell r="DG855">
            <v>0</v>
          </cell>
          <cell r="DH855">
            <v>0</v>
          </cell>
          <cell r="DI855">
            <v>0</v>
          </cell>
          <cell r="DJ855">
            <v>0</v>
          </cell>
          <cell r="DK855">
            <v>0</v>
          </cell>
          <cell r="DL855">
            <v>0</v>
          </cell>
          <cell r="DM855">
            <v>0</v>
          </cell>
          <cell r="DN855">
            <v>0</v>
          </cell>
          <cell r="DO855">
            <v>0</v>
          </cell>
          <cell r="DP855">
            <v>0</v>
          </cell>
          <cell r="DQ855">
            <v>0</v>
          </cell>
          <cell r="DR855">
            <v>0</v>
          </cell>
          <cell r="DS855">
            <v>0</v>
          </cell>
          <cell r="DT855">
            <v>0</v>
          </cell>
          <cell r="DU855">
            <v>0</v>
          </cell>
          <cell r="DV855">
            <v>0</v>
          </cell>
          <cell r="DW855">
            <v>0</v>
          </cell>
          <cell r="DX855">
            <v>0</v>
          </cell>
          <cell r="DY855">
            <v>0</v>
          </cell>
          <cell r="DZ855">
            <v>0</v>
          </cell>
          <cell r="EA855">
            <v>0</v>
          </cell>
          <cell r="EB855">
            <v>0</v>
          </cell>
          <cell r="EC855">
            <v>0</v>
          </cell>
          <cell r="ED855">
            <v>0</v>
          </cell>
        </row>
        <row r="856">
          <cell r="F856">
            <v>0</v>
          </cell>
          <cell r="G856">
            <v>0</v>
          </cell>
          <cell r="H856">
            <v>0</v>
          </cell>
          <cell r="I856">
            <v>0</v>
          </cell>
          <cell r="J856">
            <v>0</v>
          </cell>
          <cell r="K856">
            <v>0</v>
          </cell>
          <cell r="L856">
            <v>0</v>
          </cell>
          <cell r="M856">
            <v>0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R856">
            <v>0</v>
          </cell>
          <cell r="S856">
            <v>0</v>
          </cell>
          <cell r="T856">
            <v>0</v>
          </cell>
          <cell r="U856">
            <v>0</v>
          </cell>
          <cell r="V856">
            <v>0</v>
          </cell>
          <cell r="W856">
            <v>0</v>
          </cell>
          <cell r="X856">
            <v>0</v>
          </cell>
          <cell r="Y856">
            <v>0</v>
          </cell>
          <cell r="Z856">
            <v>0</v>
          </cell>
          <cell r="AA856">
            <v>0</v>
          </cell>
          <cell r="AB856">
            <v>0</v>
          </cell>
          <cell r="AC856">
            <v>0</v>
          </cell>
          <cell r="AD856">
            <v>0</v>
          </cell>
          <cell r="AE856">
            <v>0</v>
          </cell>
          <cell r="AF856">
            <v>0</v>
          </cell>
          <cell r="AG856">
            <v>0</v>
          </cell>
          <cell r="AH856">
            <v>0</v>
          </cell>
          <cell r="AI856">
            <v>0</v>
          </cell>
          <cell r="AJ856">
            <v>0</v>
          </cell>
          <cell r="AK856">
            <v>0</v>
          </cell>
          <cell r="AL856">
            <v>0</v>
          </cell>
          <cell r="AM856">
            <v>0</v>
          </cell>
          <cell r="AN856">
            <v>0</v>
          </cell>
          <cell r="AO856">
            <v>0</v>
          </cell>
          <cell r="AP856">
            <v>0</v>
          </cell>
          <cell r="AQ856">
            <v>0</v>
          </cell>
          <cell r="AR856">
            <v>0</v>
          </cell>
          <cell r="AS856">
            <v>0</v>
          </cell>
          <cell r="AT856">
            <v>0</v>
          </cell>
          <cell r="AU856">
            <v>0</v>
          </cell>
          <cell r="AV856">
            <v>0</v>
          </cell>
          <cell r="AW856">
            <v>0</v>
          </cell>
          <cell r="AX856">
            <v>0</v>
          </cell>
          <cell r="AY856">
            <v>0</v>
          </cell>
          <cell r="AZ856">
            <v>0</v>
          </cell>
          <cell r="BA856">
            <v>0</v>
          </cell>
          <cell r="BB856">
            <v>0</v>
          </cell>
          <cell r="BC856">
            <v>0</v>
          </cell>
          <cell r="BD856">
            <v>0</v>
          </cell>
          <cell r="BE856">
            <v>0</v>
          </cell>
          <cell r="BF856">
            <v>0</v>
          </cell>
          <cell r="BG856">
            <v>0</v>
          </cell>
          <cell r="BH856">
            <v>0</v>
          </cell>
          <cell r="BI856">
            <v>0</v>
          </cell>
          <cell r="BJ856">
            <v>0</v>
          </cell>
          <cell r="BK856">
            <v>0</v>
          </cell>
          <cell r="BL856">
            <v>0</v>
          </cell>
          <cell r="BM856">
            <v>0</v>
          </cell>
          <cell r="BN856">
            <v>0</v>
          </cell>
          <cell r="BO856">
            <v>0</v>
          </cell>
          <cell r="BP856">
            <v>0</v>
          </cell>
          <cell r="BQ856">
            <v>0</v>
          </cell>
          <cell r="BR856">
            <v>0</v>
          </cell>
          <cell r="BS856">
            <v>0</v>
          </cell>
          <cell r="BT856">
            <v>0</v>
          </cell>
          <cell r="BU856">
            <v>0</v>
          </cell>
          <cell r="BV856">
            <v>0</v>
          </cell>
          <cell r="BW856">
            <v>0</v>
          </cell>
          <cell r="BX856">
            <v>0</v>
          </cell>
          <cell r="BY856">
            <v>0</v>
          </cell>
          <cell r="BZ856">
            <v>0</v>
          </cell>
          <cell r="CA856">
            <v>0</v>
          </cell>
          <cell r="CB856">
            <v>0</v>
          </cell>
          <cell r="CC856">
            <v>0</v>
          </cell>
          <cell r="CD856">
            <v>0</v>
          </cell>
          <cell r="CE856">
            <v>0</v>
          </cell>
          <cell r="CF856">
            <v>0</v>
          </cell>
          <cell r="CG856">
            <v>0</v>
          </cell>
          <cell r="CH856">
            <v>0</v>
          </cell>
          <cell r="CI856">
            <v>0</v>
          </cell>
          <cell r="CJ856">
            <v>0</v>
          </cell>
          <cell r="CK856">
            <v>0</v>
          </cell>
          <cell r="CL856">
            <v>0</v>
          </cell>
          <cell r="CM856">
            <v>0</v>
          </cell>
          <cell r="CN856">
            <v>0</v>
          </cell>
          <cell r="CO856">
            <v>0</v>
          </cell>
          <cell r="CP856">
            <v>0</v>
          </cell>
          <cell r="CQ856">
            <v>0</v>
          </cell>
          <cell r="CR856">
            <v>0</v>
          </cell>
          <cell r="CS856">
            <v>0</v>
          </cell>
          <cell r="CT856">
            <v>0</v>
          </cell>
          <cell r="CU856">
            <v>0</v>
          </cell>
          <cell r="CV856">
            <v>0</v>
          </cell>
          <cell r="CW856">
            <v>0</v>
          </cell>
          <cell r="CX856">
            <v>0</v>
          </cell>
          <cell r="CY856">
            <v>0</v>
          </cell>
          <cell r="CZ856">
            <v>0</v>
          </cell>
          <cell r="DA856">
            <v>0</v>
          </cell>
          <cell r="DB856">
            <v>0</v>
          </cell>
          <cell r="DC856">
            <v>0</v>
          </cell>
          <cell r="DD856">
            <v>0</v>
          </cell>
          <cell r="DE856">
            <v>0</v>
          </cell>
          <cell r="DF856">
            <v>0</v>
          </cell>
          <cell r="DG856">
            <v>0</v>
          </cell>
          <cell r="DH856">
            <v>0</v>
          </cell>
          <cell r="DI856">
            <v>0</v>
          </cell>
          <cell r="DJ856">
            <v>0</v>
          </cell>
          <cell r="DK856">
            <v>0</v>
          </cell>
          <cell r="DL856">
            <v>0</v>
          </cell>
          <cell r="DM856">
            <v>0</v>
          </cell>
          <cell r="DN856">
            <v>0</v>
          </cell>
          <cell r="DO856">
            <v>0</v>
          </cell>
          <cell r="DP856">
            <v>0</v>
          </cell>
          <cell r="DQ856">
            <v>0</v>
          </cell>
          <cell r="DR856">
            <v>0</v>
          </cell>
          <cell r="DS856">
            <v>0</v>
          </cell>
          <cell r="DT856">
            <v>0</v>
          </cell>
          <cell r="DU856">
            <v>0</v>
          </cell>
          <cell r="DV856">
            <v>0</v>
          </cell>
          <cell r="DW856">
            <v>0</v>
          </cell>
          <cell r="DX856">
            <v>0</v>
          </cell>
          <cell r="DY856">
            <v>0</v>
          </cell>
          <cell r="DZ856">
            <v>0</v>
          </cell>
          <cell r="EA856">
            <v>0</v>
          </cell>
          <cell r="EB856">
            <v>0</v>
          </cell>
          <cell r="EC856">
            <v>0</v>
          </cell>
          <cell r="ED856">
            <v>0</v>
          </cell>
        </row>
        <row r="857">
          <cell r="F857">
            <v>0</v>
          </cell>
          <cell r="G857">
            <v>0</v>
          </cell>
          <cell r="H857">
            <v>0</v>
          </cell>
          <cell r="I857">
            <v>0</v>
          </cell>
          <cell r="J857">
            <v>0</v>
          </cell>
          <cell r="K857">
            <v>0</v>
          </cell>
          <cell r="L857">
            <v>0</v>
          </cell>
          <cell r="M857">
            <v>0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R857">
            <v>0</v>
          </cell>
          <cell r="S857">
            <v>0</v>
          </cell>
          <cell r="T857">
            <v>0</v>
          </cell>
          <cell r="U857">
            <v>0</v>
          </cell>
          <cell r="V857">
            <v>0</v>
          </cell>
          <cell r="W857">
            <v>0</v>
          </cell>
          <cell r="X857">
            <v>0</v>
          </cell>
          <cell r="Y857">
            <v>0</v>
          </cell>
          <cell r="Z857">
            <v>0</v>
          </cell>
          <cell r="AA857">
            <v>0</v>
          </cell>
          <cell r="AB857">
            <v>0</v>
          </cell>
          <cell r="AC857">
            <v>0</v>
          </cell>
          <cell r="AD857">
            <v>0</v>
          </cell>
          <cell r="AE857">
            <v>0</v>
          </cell>
          <cell r="AF857">
            <v>0</v>
          </cell>
          <cell r="AG857">
            <v>0</v>
          </cell>
          <cell r="AH857">
            <v>0</v>
          </cell>
          <cell r="AI857">
            <v>0</v>
          </cell>
          <cell r="AJ857">
            <v>0</v>
          </cell>
          <cell r="AK857">
            <v>0</v>
          </cell>
          <cell r="AL857">
            <v>0</v>
          </cell>
          <cell r="AM857">
            <v>0</v>
          </cell>
          <cell r="AN857">
            <v>0</v>
          </cell>
          <cell r="AO857">
            <v>0</v>
          </cell>
          <cell r="AP857">
            <v>0</v>
          </cell>
          <cell r="AQ857">
            <v>0</v>
          </cell>
          <cell r="AR857">
            <v>0</v>
          </cell>
          <cell r="AS857">
            <v>0</v>
          </cell>
          <cell r="AT857">
            <v>0</v>
          </cell>
          <cell r="AU857">
            <v>0</v>
          </cell>
          <cell r="AV857">
            <v>0</v>
          </cell>
          <cell r="AW857">
            <v>0</v>
          </cell>
          <cell r="AX857">
            <v>0</v>
          </cell>
          <cell r="AY857">
            <v>0</v>
          </cell>
          <cell r="AZ857">
            <v>0</v>
          </cell>
          <cell r="BA857">
            <v>0</v>
          </cell>
          <cell r="BB857">
            <v>0</v>
          </cell>
          <cell r="BC857">
            <v>0</v>
          </cell>
          <cell r="BD857">
            <v>0</v>
          </cell>
          <cell r="BE857">
            <v>0</v>
          </cell>
          <cell r="BF857">
            <v>0</v>
          </cell>
          <cell r="BG857">
            <v>0</v>
          </cell>
          <cell r="BH857">
            <v>0</v>
          </cell>
          <cell r="BI857">
            <v>0</v>
          </cell>
          <cell r="BJ857">
            <v>0</v>
          </cell>
          <cell r="BK857">
            <v>0</v>
          </cell>
          <cell r="BL857">
            <v>0</v>
          </cell>
          <cell r="BM857">
            <v>0</v>
          </cell>
          <cell r="BN857">
            <v>0</v>
          </cell>
          <cell r="BO857">
            <v>0</v>
          </cell>
          <cell r="BP857">
            <v>0</v>
          </cell>
          <cell r="BQ857">
            <v>0</v>
          </cell>
          <cell r="BR857">
            <v>0</v>
          </cell>
          <cell r="BS857">
            <v>0</v>
          </cell>
          <cell r="BT857">
            <v>0</v>
          </cell>
          <cell r="BU857">
            <v>0</v>
          </cell>
          <cell r="BV857">
            <v>0</v>
          </cell>
          <cell r="BW857">
            <v>0</v>
          </cell>
          <cell r="BX857">
            <v>0</v>
          </cell>
          <cell r="BY857">
            <v>0</v>
          </cell>
          <cell r="BZ857">
            <v>0</v>
          </cell>
          <cell r="CA857">
            <v>0</v>
          </cell>
          <cell r="CB857">
            <v>0</v>
          </cell>
          <cell r="CC857">
            <v>0</v>
          </cell>
          <cell r="CD857">
            <v>0</v>
          </cell>
          <cell r="CE857">
            <v>0</v>
          </cell>
          <cell r="CF857">
            <v>0</v>
          </cell>
          <cell r="CG857">
            <v>0</v>
          </cell>
          <cell r="CH857">
            <v>0</v>
          </cell>
          <cell r="CI857">
            <v>0</v>
          </cell>
          <cell r="CJ857">
            <v>0</v>
          </cell>
          <cell r="CK857">
            <v>0</v>
          </cell>
          <cell r="CL857">
            <v>0</v>
          </cell>
          <cell r="CM857">
            <v>0</v>
          </cell>
          <cell r="CN857">
            <v>0</v>
          </cell>
          <cell r="CO857">
            <v>0</v>
          </cell>
          <cell r="CP857">
            <v>0</v>
          </cell>
          <cell r="CQ857">
            <v>0</v>
          </cell>
          <cell r="CR857">
            <v>0</v>
          </cell>
          <cell r="CS857">
            <v>0</v>
          </cell>
          <cell r="CT857">
            <v>0</v>
          </cell>
          <cell r="CU857">
            <v>0</v>
          </cell>
          <cell r="CV857">
            <v>0</v>
          </cell>
          <cell r="CW857">
            <v>0</v>
          </cell>
          <cell r="CX857">
            <v>0</v>
          </cell>
          <cell r="CY857">
            <v>0</v>
          </cell>
          <cell r="CZ857">
            <v>0</v>
          </cell>
          <cell r="DA857">
            <v>0</v>
          </cell>
          <cell r="DB857">
            <v>0</v>
          </cell>
          <cell r="DC857">
            <v>0</v>
          </cell>
          <cell r="DD857">
            <v>0</v>
          </cell>
          <cell r="DE857">
            <v>0</v>
          </cell>
          <cell r="DF857">
            <v>0</v>
          </cell>
          <cell r="DG857">
            <v>0</v>
          </cell>
          <cell r="DH857">
            <v>0</v>
          </cell>
          <cell r="DI857">
            <v>0</v>
          </cell>
          <cell r="DJ857">
            <v>0</v>
          </cell>
          <cell r="DK857">
            <v>0</v>
          </cell>
          <cell r="DL857">
            <v>0</v>
          </cell>
          <cell r="DM857">
            <v>0</v>
          </cell>
          <cell r="DN857">
            <v>0</v>
          </cell>
          <cell r="DO857">
            <v>0</v>
          </cell>
          <cell r="DP857">
            <v>0</v>
          </cell>
          <cell r="DQ857">
            <v>0</v>
          </cell>
          <cell r="DR857">
            <v>0</v>
          </cell>
          <cell r="DS857">
            <v>0</v>
          </cell>
          <cell r="DT857">
            <v>0</v>
          </cell>
          <cell r="DU857">
            <v>0</v>
          </cell>
          <cell r="DV857">
            <v>0</v>
          </cell>
          <cell r="DW857">
            <v>0</v>
          </cell>
          <cell r="DX857">
            <v>0</v>
          </cell>
          <cell r="DY857">
            <v>0</v>
          </cell>
          <cell r="DZ857">
            <v>0</v>
          </cell>
          <cell r="EA857">
            <v>0</v>
          </cell>
          <cell r="EB857">
            <v>0</v>
          </cell>
          <cell r="EC857">
            <v>0</v>
          </cell>
          <cell r="ED857">
            <v>0</v>
          </cell>
        </row>
        <row r="858">
          <cell r="F858">
            <v>0</v>
          </cell>
          <cell r="G858">
            <v>0</v>
          </cell>
          <cell r="H858">
            <v>0</v>
          </cell>
          <cell r="I858">
            <v>0</v>
          </cell>
          <cell r="J858">
            <v>0</v>
          </cell>
          <cell r="K858">
            <v>0</v>
          </cell>
          <cell r="L858">
            <v>0</v>
          </cell>
          <cell r="M858">
            <v>0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  <cell r="X858">
            <v>0</v>
          </cell>
          <cell r="Y858">
            <v>0</v>
          </cell>
          <cell r="Z858">
            <v>0</v>
          </cell>
          <cell r="AA858">
            <v>0</v>
          </cell>
          <cell r="AB858">
            <v>0</v>
          </cell>
          <cell r="AC858">
            <v>0</v>
          </cell>
          <cell r="AD858">
            <v>0</v>
          </cell>
          <cell r="AE858">
            <v>0</v>
          </cell>
          <cell r="AF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  <cell r="AK858">
            <v>0</v>
          </cell>
          <cell r="AL858">
            <v>0</v>
          </cell>
          <cell r="AM858">
            <v>0</v>
          </cell>
          <cell r="AN858">
            <v>0</v>
          </cell>
          <cell r="AO858">
            <v>0</v>
          </cell>
          <cell r="AP858">
            <v>0</v>
          </cell>
          <cell r="AQ858">
            <v>0</v>
          </cell>
          <cell r="AR858">
            <v>0</v>
          </cell>
          <cell r="AS858">
            <v>0</v>
          </cell>
          <cell r="AT858">
            <v>0</v>
          </cell>
          <cell r="AU858">
            <v>0</v>
          </cell>
          <cell r="AV858">
            <v>0</v>
          </cell>
          <cell r="AW858">
            <v>0</v>
          </cell>
          <cell r="AX858">
            <v>0</v>
          </cell>
          <cell r="AY858">
            <v>0</v>
          </cell>
          <cell r="AZ858">
            <v>0</v>
          </cell>
          <cell r="BA858">
            <v>0</v>
          </cell>
          <cell r="BB858">
            <v>0</v>
          </cell>
          <cell r="BC858">
            <v>0</v>
          </cell>
          <cell r="BD858">
            <v>0</v>
          </cell>
          <cell r="BE858">
            <v>0</v>
          </cell>
          <cell r="BF858">
            <v>0</v>
          </cell>
          <cell r="BG858">
            <v>0</v>
          </cell>
          <cell r="BH858">
            <v>0</v>
          </cell>
          <cell r="BI858">
            <v>0</v>
          </cell>
          <cell r="BJ858">
            <v>0</v>
          </cell>
          <cell r="BK858">
            <v>0</v>
          </cell>
          <cell r="BL858">
            <v>0</v>
          </cell>
          <cell r="BM858">
            <v>0</v>
          </cell>
          <cell r="BN858">
            <v>0</v>
          </cell>
          <cell r="BO858">
            <v>0</v>
          </cell>
          <cell r="BP858">
            <v>0</v>
          </cell>
          <cell r="BQ858">
            <v>0</v>
          </cell>
          <cell r="BR858">
            <v>0</v>
          </cell>
          <cell r="BS858">
            <v>0</v>
          </cell>
          <cell r="BT858">
            <v>0</v>
          </cell>
          <cell r="BU858">
            <v>0</v>
          </cell>
          <cell r="BV858">
            <v>0</v>
          </cell>
          <cell r="BW858">
            <v>0</v>
          </cell>
          <cell r="BX858">
            <v>0</v>
          </cell>
          <cell r="BY858">
            <v>0</v>
          </cell>
          <cell r="BZ858">
            <v>0</v>
          </cell>
          <cell r="CA858">
            <v>0</v>
          </cell>
          <cell r="CB858">
            <v>0</v>
          </cell>
          <cell r="CC858">
            <v>0</v>
          </cell>
          <cell r="CD858">
            <v>0</v>
          </cell>
          <cell r="CE858">
            <v>0</v>
          </cell>
          <cell r="CF858">
            <v>0</v>
          </cell>
          <cell r="CG858">
            <v>0</v>
          </cell>
          <cell r="CH858">
            <v>0</v>
          </cell>
          <cell r="CI858">
            <v>0</v>
          </cell>
          <cell r="CJ858">
            <v>0</v>
          </cell>
          <cell r="CK858">
            <v>0</v>
          </cell>
          <cell r="CL858">
            <v>0</v>
          </cell>
          <cell r="CM858">
            <v>0</v>
          </cell>
          <cell r="CN858">
            <v>0</v>
          </cell>
          <cell r="CO858">
            <v>0</v>
          </cell>
          <cell r="CP858">
            <v>0</v>
          </cell>
          <cell r="CQ858">
            <v>0</v>
          </cell>
          <cell r="CR858">
            <v>0</v>
          </cell>
          <cell r="CS858">
            <v>0</v>
          </cell>
          <cell r="CT858">
            <v>0</v>
          </cell>
          <cell r="CU858">
            <v>0</v>
          </cell>
          <cell r="CV858">
            <v>0</v>
          </cell>
          <cell r="CW858">
            <v>0</v>
          </cell>
          <cell r="CX858">
            <v>0</v>
          </cell>
          <cell r="CY858">
            <v>0</v>
          </cell>
          <cell r="CZ858">
            <v>0</v>
          </cell>
          <cell r="DA858">
            <v>0</v>
          </cell>
          <cell r="DB858">
            <v>0</v>
          </cell>
          <cell r="DC858">
            <v>0</v>
          </cell>
          <cell r="DD858">
            <v>0</v>
          </cell>
          <cell r="DE858">
            <v>0</v>
          </cell>
          <cell r="DF858">
            <v>0</v>
          </cell>
          <cell r="DG858">
            <v>0</v>
          </cell>
          <cell r="DH858">
            <v>0</v>
          </cell>
          <cell r="DI858">
            <v>0</v>
          </cell>
          <cell r="DJ858">
            <v>0</v>
          </cell>
          <cell r="DK858">
            <v>0</v>
          </cell>
          <cell r="DL858">
            <v>0</v>
          </cell>
          <cell r="DM858">
            <v>0</v>
          </cell>
          <cell r="DN858">
            <v>0</v>
          </cell>
          <cell r="DO858">
            <v>0</v>
          </cell>
          <cell r="DP858">
            <v>0</v>
          </cell>
          <cell r="DQ858">
            <v>0</v>
          </cell>
          <cell r="DR858">
            <v>0</v>
          </cell>
          <cell r="DS858">
            <v>0</v>
          </cell>
          <cell r="DT858">
            <v>0</v>
          </cell>
          <cell r="DU858">
            <v>0</v>
          </cell>
          <cell r="DV858">
            <v>0</v>
          </cell>
          <cell r="DW858">
            <v>0</v>
          </cell>
          <cell r="DX858">
            <v>0</v>
          </cell>
          <cell r="DY858">
            <v>0</v>
          </cell>
          <cell r="DZ858">
            <v>0</v>
          </cell>
          <cell r="EA858">
            <v>0</v>
          </cell>
          <cell r="EB858">
            <v>0</v>
          </cell>
          <cell r="EC858">
            <v>0</v>
          </cell>
          <cell r="ED858">
            <v>0</v>
          </cell>
        </row>
        <row r="859">
          <cell r="F859">
            <v>0</v>
          </cell>
          <cell r="G859">
            <v>0</v>
          </cell>
          <cell r="H859">
            <v>0</v>
          </cell>
          <cell r="I859">
            <v>0</v>
          </cell>
          <cell r="J859">
            <v>0</v>
          </cell>
          <cell r="K859">
            <v>0</v>
          </cell>
          <cell r="L859">
            <v>0</v>
          </cell>
          <cell r="M859">
            <v>0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R859">
            <v>0</v>
          </cell>
          <cell r="S859">
            <v>0</v>
          </cell>
          <cell r="T859">
            <v>0</v>
          </cell>
          <cell r="U859">
            <v>0</v>
          </cell>
          <cell r="V859">
            <v>0</v>
          </cell>
          <cell r="W859">
            <v>0</v>
          </cell>
          <cell r="X859">
            <v>0</v>
          </cell>
          <cell r="Y859">
            <v>0</v>
          </cell>
          <cell r="Z859">
            <v>0</v>
          </cell>
          <cell r="AA859">
            <v>0</v>
          </cell>
          <cell r="AB859">
            <v>0</v>
          </cell>
          <cell r="AC859">
            <v>0</v>
          </cell>
          <cell r="AD859">
            <v>0</v>
          </cell>
          <cell r="AE859">
            <v>0</v>
          </cell>
          <cell r="AF859">
            <v>0</v>
          </cell>
          <cell r="AG859">
            <v>0</v>
          </cell>
          <cell r="AH859">
            <v>0</v>
          </cell>
          <cell r="AI859">
            <v>0</v>
          </cell>
          <cell r="AJ859">
            <v>0</v>
          </cell>
          <cell r="AK859">
            <v>0</v>
          </cell>
          <cell r="AL859">
            <v>0</v>
          </cell>
          <cell r="AM859">
            <v>0</v>
          </cell>
          <cell r="AN859">
            <v>0</v>
          </cell>
          <cell r="AO859">
            <v>0</v>
          </cell>
          <cell r="AP859">
            <v>0</v>
          </cell>
          <cell r="AQ859">
            <v>0</v>
          </cell>
          <cell r="AR859">
            <v>0</v>
          </cell>
          <cell r="AS859">
            <v>0</v>
          </cell>
          <cell r="AT859">
            <v>0</v>
          </cell>
          <cell r="AU859">
            <v>0</v>
          </cell>
          <cell r="AV859">
            <v>0</v>
          </cell>
          <cell r="AW859">
            <v>0</v>
          </cell>
          <cell r="AX859">
            <v>0</v>
          </cell>
          <cell r="AY859">
            <v>0</v>
          </cell>
          <cell r="AZ859">
            <v>0</v>
          </cell>
          <cell r="BA859">
            <v>0</v>
          </cell>
          <cell r="BB859">
            <v>0</v>
          </cell>
          <cell r="BC859">
            <v>0</v>
          </cell>
          <cell r="BD859">
            <v>0</v>
          </cell>
          <cell r="BE859">
            <v>0</v>
          </cell>
          <cell r="BF859">
            <v>0</v>
          </cell>
          <cell r="BG859">
            <v>0</v>
          </cell>
          <cell r="BH859">
            <v>0</v>
          </cell>
          <cell r="BI859">
            <v>0</v>
          </cell>
          <cell r="BJ859">
            <v>0</v>
          </cell>
          <cell r="BK859">
            <v>0</v>
          </cell>
          <cell r="BL859">
            <v>0</v>
          </cell>
          <cell r="BM859">
            <v>0</v>
          </cell>
          <cell r="BN859">
            <v>0</v>
          </cell>
          <cell r="BO859">
            <v>0</v>
          </cell>
          <cell r="BP859">
            <v>0</v>
          </cell>
          <cell r="BQ859">
            <v>0</v>
          </cell>
          <cell r="BR859">
            <v>0</v>
          </cell>
          <cell r="BS859">
            <v>0</v>
          </cell>
          <cell r="BT859">
            <v>0</v>
          </cell>
          <cell r="BU859">
            <v>0</v>
          </cell>
          <cell r="BV859">
            <v>0</v>
          </cell>
          <cell r="BW859">
            <v>0</v>
          </cell>
          <cell r="BX859">
            <v>0</v>
          </cell>
          <cell r="BY859">
            <v>0</v>
          </cell>
          <cell r="BZ859">
            <v>0</v>
          </cell>
          <cell r="CA859">
            <v>0</v>
          </cell>
          <cell r="CB859">
            <v>0</v>
          </cell>
          <cell r="CC859">
            <v>0</v>
          </cell>
          <cell r="CD859">
            <v>0</v>
          </cell>
          <cell r="CE859">
            <v>0</v>
          </cell>
          <cell r="CF859">
            <v>0</v>
          </cell>
          <cell r="CG859">
            <v>0</v>
          </cell>
          <cell r="CH859">
            <v>0</v>
          </cell>
          <cell r="CI859">
            <v>0</v>
          </cell>
          <cell r="CJ859">
            <v>0</v>
          </cell>
          <cell r="CK859">
            <v>0</v>
          </cell>
          <cell r="CL859">
            <v>0</v>
          </cell>
          <cell r="CM859">
            <v>0</v>
          </cell>
          <cell r="CN859">
            <v>0</v>
          </cell>
          <cell r="CO859">
            <v>0</v>
          </cell>
          <cell r="CP859">
            <v>0</v>
          </cell>
          <cell r="CQ859">
            <v>0</v>
          </cell>
          <cell r="CR859">
            <v>0</v>
          </cell>
          <cell r="CS859">
            <v>0</v>
          </cell>
          <cell r="CT859">
            <v>0</v>
          </cell>
          <cell r="CU859">
            <v>0</v>
          </cell>
          <cell r="CV859">
            <v>0</v>
          </cell>
          <cell r="CW859">
            <v>0</v>
          </cell>
          <cell r="CX859">
            <v>0</v>
          </cell>
          <cell r="CY859">
            <v>0</v>
          </cell>
          <cell r="CZ859">
            <v>0</v>
          </cell>
          <cell r="DA859">
            <v>0</v>
          </cell>
          <cell r="DB859">
            <v>0</v>
          </cell>
          <cell r="DC859">
            <v>0</v>
          </cell>
          <cell r="DD859">
            <v>0</v>
          </cell>
          <cell r="DE859">
            <v>0</v>
          </cell>
          <cell r="DF859">
            <v>0</v>
          </cell>
          <cell r="DG859">
            <v>0</v>
          </cell>
          <cell r="DH859">
            <v>0</v>
          </cell>
          <cell r="DI859">
            <v>0</v>
          </cell>
          <cell r="DJ859">
            <v>0</v>
          </cell>
          <cell r="DK859">
            <v>0</v>
          </cell>
          <cell r="DL859">
            <v>0</v>
          </cell>
          <cell r="DM859">
            <v>0</v>
          </cell>
          <cell r="DN859">
            <v>0</v>
          </cell>
          <cell r="DO859">
            <v>0</v>
          </cell>
          <cell r="DP859">
            <v>0</v>
          </cell>
          <cell r="DQ859">
            <v>0</v>
          </cell>
          <cell r="DR859">
            <v>0</v>
          </cell>
          <cell r="DS859">
            <v>0</v>
          </cell>
          <cell r="DT859">
            <v>0</v>
          </cell>
          <cell r="DU859">
            <v>0</v>
          </cell>
          <cell r="DV859">
            <v>0</v>
          </cell>
          <cell r="DW859">
            <v>0</v>
          </cell>
          <cell r="DX859">
            <v>0</v>
          </cell>
          <cell r="DY859">
            <v>0</v>
          </cell>
          <cell r="DZ859">
            <v>0</v>
          </cell>
          <cell r="EA859">
            <v>0</v>
          </cell>
          <cell r="EB859">
            <v>0</v>
          </cell>
          <cell r="EC859">
            <v>0</v>
          </cell>
          <cell r="ED859">
            <v>0</v>
          </cell>
        </row>
        <row r="860">
          <cell r="F860">
            <v>0</v>
          </cell>
          <cell r="G860">
            <v>0</v>
          </cell>
          <cell r="H860">
            <v>0</v>
          </cell>
          <cell r="I860">
            <v>0</v>
          </cell>
          <cell r="J860">
            <v>0</v>
          </cell>
          <cell r="K860">
            <v>0</v>
          </cell>
          <cell r="L860">
            <v>0</v>
          </cell>
          <cell r="M860">
            <v>0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R860">
            <v>0</v>
          </cell>
          <cell r="S860">
            <v>0</v>
          </cell>
          <cell r="T860">
            <v>0</v>
          </cell>
          <cell r="U860">
            <v>0</v>
          </cell>
          <cell r="V860">
            <v>0</v>
          </cell>
          <cell r="W860">
            <v>0</v>
          </cell>
          <cell r="X860">
            <v>0</v>
          </cell>
          <cell r="Y860">
            <v>0</v>
          </cell>
          <cell r="Z860">
            <v>0</v>
          </cell>
          <cell r="AA860">
            <v>0</v>
          </cell>
          <cell r="AB860">
            <v>0</v>
          </cell>
          <cell r="AC860">
            <v>0</v>
          </cell>
          <cell r="AD860">
            <v>0</v>
          </cell>
          <cell r="AE860">
            <v>0</v>
          </cell>
          <cell r="AF860">
            <v>0</v>
          </cell>
          <cell r="AG860">
            <v>0</v>
          </cell>
          <cell r="AH860">
            <v>0</v>
          </cell>
          <cell r="AI860">
            <v>0</v>
          </cell>
          <cell r="AJ860">
            <v>0</v>
          </cell>
          <cell r="AK860">
            <v>0</v>
          </cell>
          <cell r="AL860">
            <v>0</v>
          </cell>
          <cell r="AM860">
            <v>0</v>
          </cell>
          <cell r="AN860">
            <v>0</v>
          </cell>
          <cell r="AO860">
            <v>0</v>
          </cell>
          <cell r="AP860">
            <v>0</v>
          </cell>
          <cell r="AQ860">
            <v>0</v>
          </cell>
          <cell r="AR860">
            <v>0</v>
          </cell>
          <cell r="AS860">
            <v>0</v>
          </cell>
          <cell r="AT860">
            <v>0</v>
          </cell>
          <cell r="AU860">
            <v>0</v>
          </cell>
          <cell r="AV860">
            <v>0</v>
          </cell>
          <cell r="AW860">
            <v>0</v>
          </cell>
          <cell r="AX860">
            <v>0</v>
          </cell>
          <cell r="AY860">
            <v>0</v>
          </cell>
          <cell r="AZ860">
            <v>0</v>
          </cell>
          <cell r="BA860">
            <v>0</v>
          </cell>
          <cell r="BB860">
            <v>0</v>
          </cell>
          <cell r="BC860">
            <v>0</v>
          </cell>
          <cell r="BD860">
            <v>0</v>
          </cell>
          <cell r="BE860">
            <v>0</v>
          </cell>
          <cell r="BF860">
            <v>0</v>
          </cell>
          <cell r="BG860">
            <v>0</v>
          </cell>
          <cell r="BH860">
            <v>0</v>
          </cell>
          <cell r="BI860">
            <v>0</v>
          </cell>
          <cell r="BJ860">
            <v>0</v>
          </cell>
          <cell r="BK860">
            <v>0</v>
          </cell>
          <cell r="BL860">
            <v>0</v>
          </cell>
          <cell r="BM860">
            <v>0</v>
          </cell>
          <cell r="BN860">
            <v>0</v>
          </cell>
          <cell r="BO860">
            <v>0</v>
          </cell>
          <cell r="BP860">
            <v>0</v>
          </cell>
          <cell r="BQ860">
            <v>0</v>
          </cell>
          <cell r="BR860">
            <v>0</v>
          </cell>
          <cell r="BS860">
            <v>0</v>
          </cell>
          <cell r="BT860">
            <v>0</v>
          </cell>
          <cell r="BU860">
            <v>0</v>
          </cell>
          <cell r="BV860">
            <v>0</v>
          </cell>
          <cell r="BW860">
            <v>0</v>
          </cell>
          <cell r="BX860">
            <v>0</v>
          </cell>
          <cell r="BY860">
            <v>0</v>
          </cell>
          <cell r="BZ860">
            <v>0</v>
          </cell>
          <cell r="CA860">
            <v>0</v>
          </cell>
          <cell r="CB860">
            <v>0</v>
          </cell>
          <cell r="CC860">
            <v>0</v>
          </cell>
          <cell r="CD860">
            <v>0</v>
          </cell>
          <cell r="CE860">
            <v>0</v>
          </cell>
          <cell r="CF860">
            <v>0</v>
          </cell>
          <cell r="CG860">
            <v>0</v>
          </cell>
          <cell r="CH860">
            <v>0</v>
          </cell>
          <cell r="CI860">
            <v>0</v>
          </cell>
          <cell r="CJ860">
            <v>0</v>
          </cell>
          <cell r="CK860">
            <v>0</v>
          </cell>
          <cell r="CL860">
            <v>0</v>
          </cell>
          <cell r="CM860">
            <v>0</v>
          </cell>
          <cell r="CN860">
            <v>0</v>
          </cell>
          <cell r="CO860">
            <v>0</v>
          </cell>
          <cell r="CP860">
            <v>0</v>
          </cell>
          <cell r="CQ860">
            <v>0</v>
          </cell>
          <cell r="CR860">
            <v>0</v>
          </cell>
          <cell r="CS860">
            <v>0</v>
          </cell>
          <cell r="CT860">
            <v>0</v>
          </cell>
          <cell r="CU860">
            <v>0</v>
          </cell>
          <cell r="CV860">
            <v>0</v>
          </cell>
          <cell r="CW860">
            <v>0</v>
          </cell>
          <cell r="CX860">
            <v>0</v>
          </cell>
          <cell r="CY860">
            <v>0</v>
          </cell>
          <cell r="CZ860">
            <v>0</v>
          </cell>
          <cell r="DA860">
            <v>0</v>
          </cell>
          <cell r="DB860">
            <v>0</v>
          </cell>
          <cell r="DC860">
            <v>0</v>
          </cell>
          <cell r="DD860">
            <v>0</v>
          </cell>
          <cell r="DE860">
            <v>0</v>
          </cell>
          <cell r="DF860">
            <v>0</v>
          </cell>
          <cell r="DG860">
            <v>0</v>
          </cell>
          <cell r="DH860">
            <v>0</v>
          </cell>
          <cell r="DI860">
            <v>0</v>
          </cell>
          <cell r="DJ860">
            <v>0</v>
          </cell>
          <cell r="DK860">
            <v>0</v>
          </cell>
          <cell r="DL860">
            <v>0</v>
          </cell>
          <cell r="DM860">
            <v>0</v>
          </cell>
          <cell r="DN860">
            <v>0</v>
          </cell>
          <cell r="DO860">
            <v>0</v>
          </cell>
          <cell r="DP860">
            <v>0</v>
          </cell>
          <cell r="DQ860">
            <v>0</v>
          </cell>
          <cell r="DR860">
            <v>0</v>
          </cell>
          <cell r="DS860">
            <v>0</v>
          </cell>
          <cell r="DT860">
            <v>0</v>
          </cell>
          <cell r="DU860">
            <v>0</v>
          </cell>
          <cell r="DV860">
            <v>0</v>
          </cell>
          <cell r="DW860">
            <v>0</v>
          </cell>
          <cell r="DX860">
            <v>0</v>
          </cell>
          <cell r="DY860">
            <v>0</v>
          </cell>
          <cell r="DZ860">
            <v>0</v>
          </cell>
          <cell r="EA860">
            <v>0</v>
          </cell>
          <cell r="EB860">
            <v>0</v>
          </cell>
          <cell r="EC860">
            <v>0</v>
          </cell>
          <cell r="ED860">
            <v>0</v>
          </cell>
        </row>
        <row r="861">
          <cell r="F861">
            <v>0</v>
          </cell>
          <cell r="G861">
            <v>0</v>
          </cell>
          <cell r="H861">
            <v>0</v>
          </cell>
          <cell r="I861">
            <v>0</v>
          </cell>
          <cell r="J861">
            <v>0</v>
          </cell>
          <cell r="K861">
            <v>0</v>
          </cell>
          <cell r="L861">
            <v>0</v>
          </cell>
          <cell r="M861">
            <v>0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R861">
            <v>0</v>
          </cell>
          <cell r="S861">
            <v>0</v>
          </cell>
          <cell r="T861">
            <v>0</v>
          </cell>
          <cell r="U861">
            <v>0</v>
          </cell>
          <cell r="V861">
            <v>0</v>
          </cell>
          <cell r="W861">
            <v>0</v>
          </cell>
          <cell r="X861">
            <v>0</v>
          </cell>
          <cell r="Y861">
            <v>0</v>
          </cell>
          <cell r="Z861">
            <v>0</v>
          </cell>
          <cell r="AA861">
            <v>0</v>
          </cell>
          <cell r="AB861">
            <v>0</v>
          </cell>
          <cell r="AC861">
            <v>0</v>
          </cell>
          <cell r="AD861">
            <v>0</v>
          </cell>
          <cell r="AE861">
            <v>0</v>
          </cell>
          <cell r="AF861">
            <v>0</v>
          </cell>
          <cell r="AG861">
            <v>0</v>
          </cell>
          <cell r="AH861">
            <v>0</v>
          </cell>
          <cell r="AI861">
            <v>0</v>
          </cell>
          <cell r="AJ861">
            <v>0</v>
          </cell>
          <cell r="AK861">
            <v>0</v>
          </cell>
          <cell r="AL861">
            <v>0</v>
          </cell>
          <cell r="AM861">
            <v>0</v>
          </cell>
          <cell r="AN861">
            <v>0</v>
          </cell>
          <cell r="AO861">
            <v>0</v>
          </cell>
          <cell r="AP861">
            <v>0</v>
          </cell>
          <cell r="AQ861">
            <v>0</v>
          </cell>
          <cell r="AR861">
            <v>0</v>
          </cell>
          <cell r="AS861">
            <v>0</v>
          </cell>
          <cell r="AT861">
            <v>0</v>
          </cell>
          <cell r="AU861">
            <v>0</v>
          </cell>
          <cell r="AV861">
            <v>0</v>
          </cell>
          <cell r="AW861">
            <v>0</v>
          </cell>
          <cell r="AX861">
            <v>0</v>
          </cell>
          <cell r="AY861">
            <v>0</v>
          </cell>
          <cell r="AZ861">
            <v>0</v>
          </cell>
          <cell r="BA861">
            <v>0</v>
          </cell>
          <cell r="BB861">
            <v>0</v>
          </cell>
          <cell r="BC861">
            <v>0</v>
          </cell>
          <cell r="BD861">
            <v>0</v>
          </cell>
          <cell r="BE861">
            <v>0</v>
          </cell>
          <cell r="BF861">
            <v>0</v>
          </cell>
          <cell r="BG861">
            <v>0</v>
          </cell>
          <cell r="BH861">
            <v>0</v>
          </cell>
          <cell r="BI861">
            <v>0</v>
          </cell>
          <cell r="BJ861">
            <v>0</v>
          </cell>
          <cell r="BK861">
            <v>0</v>
          </cell>
          <cell r="BL861">
            <v>0</v>
          </cell>
          <cell r="BM861">
            <v>0</v>
          </cell>
          <cell r="BN861">
            <v>0</v>
          </cell>
          <cell r="BO861">
            <v>0</v>
          </cell>
          <cell r="BP861">
            <v>0</v>
          </cell>
          <cell r="BQ861">
            <v>0</v>
          </cell>
          <cell r="BR861">
            <v>0</v>
          </cell>
          <cell r="BS861">
            <v>0</v>
          </cell>
          <cell r="BT861">
            <v>0</v>
          </cell>
          <cell r="BU861">
            <v>0</v>
          </cell>
          <cell r="BV861">
            <v>0</v>
          </cell>
          <cell r="BW861">
            <v>0</v>
          </cell>
          <cell r="BX861">
            <v>0</v>
          </cell>
          <cell r="BY861">
            <v>0</v>
          </cell>
          <cell r="BZ861">
            <v>0</v>
          </cell>
          <cell r="CA861">
            <v>0</v>
          </cell>
          <cell r="CB861">
            <v>0</v>
          </cell>
          <cell r="CC861">
            <v>0</v>
          </cell>
          <cell r="CD861">
            <v>0</v>
          </cell>
          <cell r="CE861">
            <v>0</v>
          </cell>
          <cell r="CF861">
            <v>0</v>
          </cell>
          <cell r="CG861">
            <v>0</v>
          </cell>
          <cell r="CH861">
            <v>0</v>
          </cell>
          <cell r="CI861">
            <v>0</v>
          </cell>
          <cell r="CJ861">
            <v>0</v>
          </cell>
          <cell r="CK861">
            <v>0</v>
          </cell>
          <cell r="CL861">
            <v>0</v>
          </cell>
          <cell r="CM861">
            <v>0</v>
          </cell>
          <cell r="CN861">
            <v>0</v>
          </cell>
          <cell r="CO861">
            <v>0</v>
          </cell>
          <cell r="CP861">
            <v>0</v>
          </cell>
          <cell r="CQ861">
            <v>0</v>
          </cell>
          <cell r="CR861">
            <v>0</v>
          </cell>
          <cell r="CS861">
            <v>0</v>
          </cell>
          <cell r="CT861">
            <v>0</v>
          </cell>
          <cell r="CU861">
            <v>0</v>
          </cell>
          <cell r="CV861">
            <v>0</v>
          </cell>
          <cell r="CW861">
            <v>0</v>
          </cell>
          <cell r="CX861">
            <v>0</v>
          </cell>
          <cell r="CY861">
            <v>0</v>
          </cell>
          <cell r="CZ861">
            <v>0</v>
          </cell>
          <cell r="DA861">
            <v>0</v>
          </cell>
          <cell r="DB861">
            <v>0</v>
          </cell>
          <cell r="DC861">
            <v>0</v>
          </cell>
          <cell r="DD861">
            <v>0</v>
          </cell>
          <cell r="DE861">
            <v>0</v>
          </cell>
          <cell r="DF861">
            <v>0</v>
          </cell>
          <cell r="DG861">
            <v>0</v>
          </cell>
          <cell r="DH861">
            <v>0</v>
          </cell>
          <cell r="DI861">
            <v>0</v>
          </cell>
          <cell r="DJ861">
            <v>0</v>
          </cell>
          <cell r="DK861">
            <v>0</v>
          </cell>
          <cell r="DL861">
            <v>0</v>
          </cell>
          <cell r="DM861">
            <v>0</v>
          </cell>
          <cell r="DN861">
            <v>0</v>
          </cell>
          <cell r="DO861">
            <v>0</v>
          </cell>
          <cell r="DP861">
            <v>0</v>
          </cell>
          <cell r="DQ861">
            <v>0</v>
          </cell>
          <cell r="DR861">
            <v>0</v>
          </cell>
          <cell r="DS861">
            <v>0</v>
          </cell>
          <cell r="DT861">
            <v>0</v>
          </cell>
          <cell r="DU861">
            <v>0</v>
          </cell>
          <cell r="DV861">
            <v>0</v>
          </cell>
          <cell r="DW861">
            <v>0</v>
          </cell>
          <cell r="DX861">
            <v>0</v>
          </cell>
          <cell r="DY861">
            <v>0</v>
          </cell>
          <cell r="DZ861">
            <v>0</v>
          </cell>
          <cell r="EA861">
            <v>0</v>
          </cell>
          <cell r="EB861">
            <v>0</v>
          </cell>
          <cell r="EC861">
            <v>0</v>
          </cell>
          <cell r="ED861">
            <v>0</v>
          </cell>
        </row>
        <row r="862">
          <cell r="F862">
            <v>0</v>
          </cell>
          <cell r="G862">
            <v>0</v>
          </cell>
          <cell r="H862">
            <v>0</v>
          </cell>
          <cell r="I862">
            <v>0</v>
          </cell>
          <cell r="J862">
            <v>0</v>
          </cell>
          <cell r="K862">
            <v>0</v>
          </cell>
          <cell r="L862">
            <v>0</v>
          </cell>
          <cell r="M862">
            <v>0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R862">
            <v>0</v>
          </cell>
          <cell r="S862">
            <v>0</v>
          </cell>
          <cell r="T862">
            <v>0</v>
          </cell>
          <cell r="U862">
            <v>0</v>
          </cell>
          <cell r="V862">
            <v>0</v>
          </cell>
          <cell r="W862">
            <v>0</v>
          </cell>
          <cell r="X862">
            <v>0</v>
          </cell>
          <cell r="Y862">
            <v>0</v>
          </cell>
          <cell r="Z862">
            <v>0</v>
          </cell>
          <cell r="AA862">
            <v>0</v>
          </cell>
          <cell r="AB862">
            <v>0</v>
          </cell>
          <cell r="AC862">
            <v>0</v>
          </cell>
          <cell r="AD862">
            <v>0</v>
          </cell>
          <cell r="AE862">
            <v>0</v>
          </cell>
          <cell r="AF862">
            <v>0</v>
          </cell>
          <cell r="AG862">
            <v>0</v>
          </cell>
          <cell r="AH862">
            <v>0</v>
          </cell>
          <cell r="AI862">
            <v>0</v>
          </cell>
          <cell r="AJ862">
            <v>0</v>
          </cell>
          <cell r="AK862">
            <v>0</v>
          </cell>
          <cell r="AL862">
            <v>0</v>
          </cell>
          <cell r="AM862">
            <v>0</v>
          </cell>
          <cell r="AN862">
            <v>0</v>
          </cell>
          <cell r="AO862">
            <v>0</v>
          </cell>
          <cell r="AP862">
            <v>0</v>
          </cell>
          <cell r="AQ862">
            <v>0</v>
          </cell>
          <cell r="AR862">
            <v>0</v>
          </cell>
          <cell r="AS862">
            <v>0</v>
          </cell>
          <cell r="AT862">
            <v>0</v>
          </cell>
          <cell r="AU862">
            <v>0</v>
          </cell>
          <cell r="AV862">
            <v>0</v>
          </cell>
          <cell r="AW862">
            <v>0</v>
          </cell>
          <cell r="AX862">
            <v>0</v>
          </cell>
          <cell r="AY862">
            <v>0</v>
          </cell>
          <cell r="AZ862">
            <v>0</v>
          </cell>
          <cell r="BA862">
            <v>0</v>
          </cell>
          <cell r="BB862">
            <v>0</v>
          </cell>
          <cell r="BC862">
            <v>0</v>
          </cell>
          <cell r="BD862">
            <v>0</v>
          </cell>
          <cell r="BE862">
            <v>0</v>
          </cell>
          <cell r="BF862">
            <v>0</v>
          </cell>
          <cell r="BG862">
            <v>0</v>
          </cell>
          <cell r="BH862">
            <v>0</v>
          </cell>
          <cell r="BI862">
            <v>0</v>
          </cell>
          <cell r="BJ862">
            <v>0</v>
          </cell>
          <cell r="BK862">
            <v>0</v>
          </cell>
          <cell r="BL862">
            <v>0</v>
          </cell>
          <cell r="BM862">
            <v>0</v>
          </cell>
          <cell r="BN862">
            <v>0</v>
          </cell>
          <cell r="BO862">
            <v>0</v>
          </cell>
          <cell r="BP862">
            <v>0</v>
          </cell>
          <cell r="BQ862">
            <v>0</v>
          </cell>
          <cell r="BR862">
            <v>0</v>
          </cell>
          <cell r="BS862">
            <v>0</v>
          </cell>
          <cell r="BT862">
            <v>0</v>
          </cell>
          <cell r="BU862">
            <v>0</v>
          </cell>
          <cell r="BV862">
            <v>0</v>
          </cell>
          <cell r="BW862">
            <v>0</v>
          </cell>
          <cell r="BX862">
            <v>0</v>
          </cell>
          <cell r="BY862">
            <v>0</v>
          </cell>
          <cell r="BZ862">
            <v>0</v>
          </cell>
          <cell r="CA862">
            <v>0</v>
          </cell>
          <cell r="CB862">
            <v>0</v>
          </cell>
          <cell r="CC862">
            <v>0</v>
          </cell>
          <cell r="CD862">
            <v>0</v>
          </cell>
          <cell r="CE862">
            <v>0</v>
          </cell>
          <cell r="CF862">
            <v>0</v>
          </cell>
          <cell r="CG862">
            <v>0</v>
          </cell>
          <cell r="CH862">
            <v>0</v>
          </cell>
          <cell r="CI862">
            <v>0</v>
          </cell>
          <cell r="CJ862">
            <v>0</v>
          </cell>
          <cell r="CK862">
            <v>0</v>
          </cell>
          <cell r="CL862">
            <v>0</v>
          </cell>
          <cell r="CM862">
            <v>0</v>
          </cell>
          <cell r="CN862">
            <v>0</v>
          </cell>
          <cell r="CO862">
            <v>0</v>
          </cell>
          <cell r="CP862">
            <v>0</v>
          </cell>
          <cell r="CQ862">
            <v>0</v>
          </cell>
          <cell r="CR862">
            <v>0</v>
          </cell>
          <cell r="CS862">
            <v>0</v>
          </cell>
          <cell r="CT862">
            <v>0</v>
          </cell>
          <cell r="CU862">
            <v>0</v>
          </cell>
          <cell r="CV862">
            <v>0</v>
          </cell>
          <cell r="CW862">
            <v>0</v>
          </cell>
          <cell r="CX862">
            <v>0</v>
          </cell>
          <cell r="CY862">
            <v>0</v>
          </cell>
          <cell r="CZ862">
            <v>0</v>
          </cell>
          <cell r="DA862">
            <v>0</v>
          </cell>
          <cell r="DB862">
            <v>0</v>
          </cell>
          <cell r="DC862">
            <v>0</v>
          </cell>
          <cell r="DD862">
            <v>0</v>
          </cell>
          <cell r="DE862">
            <v>0</v>
          </cell>
          <cell r="DF862">
            <v>0</v>
          </cell>
          <cell r="DG862">
            <v>0</v>
          </cell>
          <cell r="DH862">
            <v>0</v>
          </cell>
          <cell r="DI862">
            <v>0</v>
          </cell>
          <cell r="DJ862">
            <v>0</v>
          </cell>
          <cell r="DK862">
            <v>0</v>
          </cell>
          <cell r="DL862">
            <v>0</v>
          </cell>
          <cell r="DM862">
            <v>0</v>
          </cell>
          <cell r="DN862">
            <v>0</v>
          </cell>
          <cell r="DO862">
            <v>0</v>
          </cell>
          <cell r="DP862">
            <v>0</v>
          </cell>
          <cell r="DQ862">
            <v>0</v>
          </cell>
          <cell r="DR862">
            <v>0</v>
          </cell>
          <cell r="DS862">
            <v>0</v>
          </cell>
          <cell r="DT862">
            <v>0</v>
          </cell>
          <cell r="DU862">
            <v>0</v>
          </cell>
          <cell r="DV862">
            <v>0</v>
          </cell>
          <cell r="DW862">
            <v>0</v>
          </cell>
          <cell r="DX862">
            <v>0</v>
          </cell>
          <cell r="DY862">
            <v>0</v>
          </cell>
          <cell r="DZ862">
            <v>0</v>
          </cell>
          <cell r="EA862">
            <v>0</v>
          </cell>
          <cell r="EB862">
            <v>0</v>
          </cell>
          <cell r="EC862">
            <v>0</v>
          </cell>
          <cell r="ED862">
            <v>0</v>
          </cell>
        </row>
        <row r="863">
          <cell r="F863">
            <v>0</v>
          </cell>
          <cell r="G863">
            <v>0</v>
          </cell>
          <cell r="H863">
            <v>0</v>
          </cell>
          <cell r="I863">
            <v>0</v>
          </cell>
          <cell r="J863">
            <v>0</v>
          </cell>
          <cell r="K863">
            <v>0</v>
          </cell>
          <cell r="L863">
            <v>0</v>
          </cell>
          <cell r="M863">
            <v>0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R863">
            <v>0</v>
          </cell>
          <cell r="S863">
            <v>0</v>
          </cell>
          <cell r="T863">
            <v>0</v>
          </cell>
          <cell r="U863">
            <v>0</v>
          </cell>
          <cell r="V863">
            <v>0</v>
          </cell>
          <cell r="W863">
            <v>0</v>
          </cell>
          <cell r="X863">
            <v>0</v>
          </cell>
          <cell r="Y863">
            <v>0</v>
          </cell>
          <cell r="Z863">
            <v>0</v>
          </cell>
          <cell r="AA863">
            <v>0</v>
          </cell>
          <cell r="AB863">
            <v>0</v>
          </cell>
          <cell r="AC863">
            <v>0</v>
          </cell>
          <cell r="AD863">
            <v>0</v>
          </cell>
          <cell r="AE863">
            <v>0</v>
          </cell>
          <cell r="AF863">
            <v>0</v>
          </cell>
          <cell r="AG863">
            <v>0</v>
          </cell>
          <cell r="AH863">
            <v>0</v>
          </cell>
          <cell r="AI863">
            <v>0</v>
          </cell>
          <cell r="AJ863">
            <v>0</v>
          </cell>
          <cell r="AK863">
            <v>0</v>
          </cell>
          <cell r="AL863">
            <v>0</v>
          </cell>
          <cell r="AM863">
            <v>0</v>
          </cell>
          <cell r="AN863">
            <v>0</v>
          </cell>
          <cell r="AO863">
            <v>0</v>
          </cell>
          <cell r="AP863">
            <v>0</v>
          </cell>
          <cell r="AQ863">
            <v>0</v>
          </cell>
          <cell r="AR863">
            <v>0</v>
          </cell>
          <cell r="AS863">
            <v>0</v>
          </cell>
          <cell r="AT863">
            <v>0</v>
          </cell>
          <cell r="AU863">
            <v>0</v>
          </cell>
          <cell r="AV863">
            <v>0</v>
          </cell>
          <cell r="AW863">
            <v>0</v>
          </cell>
          <cell r="AX863">
            <v>0</v>
          </cell>
          <cell r="AY863">
            <v>0</v>
          </cell>
          <cell r="AZ863">
            <v>0</v>
          </cell>
          <cell r="BA863">
            <v>0</v>
          </cell>
          <cell r="BB863">
            <v>0</v>
          </cell>
          <cell r="BC863">
            <v>0</v>
          </cell>
          <cell r="BD863">
            <v>0</v>
          </cell>
          <cell r="BE863">
            <v>0</v>
          </cell>
          <cell r="BF863">
            <v>0</v>
          </cell>
          <cell r="BG863">
            <v>0</v>
          </cell>
          <cell r="BH863">
            <v>0</v>
          </cell>
          <cell r="BI863">
            <v>0</v>
          </cell>
          <cell r="BJ863">
            <v>0</v>
          </cell>
          <cell r="BK863">
            <v>0</v>
          </cell>
          <cell r="BL863">
            <v>0</v>
          </cell>
          <cell r="BM863">
            <v>0</v>
          </cell>
          <cell r="BN863">
            <v>0</v>
          </cell>
          <cell r="BO863">
            <v>0</v>
          </cell>
          <cell r="BP863">
            <v>0</v>
          </cell>
          <cell r="BQ863">
            <v>0</v>
          </cell>
          <cell r="BR863">
            <v>0</v>
          </cell>
          <cell r="BS863">
            <v>0</v>
          </cell>
          <cell r="BT863">
            <v>0</v>
          </cell>
          <cell r="BU863">
            <v>0</v>
          </cell>
          <cell r="BV863">
            <v>0</v>
          </cell>
          <cell r="BW863">
            <v>0</v>
          </cell>
          <cell r="BX863">
            <v>0</v>
          </cell>
          <cell r="BY863">
            <v>0</v>
          </cell>
          <cell r="BZ863">
            <v>0</v>
          </cell>
          <cell r="CA863">
            <v>0</v>
          </cell>
          <cell r="CB863">
            <v>0</v>
          </cell>
          <cell r="CC863">
            <v>0</v>
          </cell>
          <cell r="CD863">
            <v>0</v>
          </cell>
          <cell r="CE863">
            <v>0</v>
          </cell>
          <cell r="CF863">
            <v>0</v>
          </cell>
          <cell r="CG863">
            <v>0</v>
          </cell>
          <cell r="CH863">
            <v>0</v>
          </cell>
          <cell r="CI863">
            <v>0</v>
          </cell>
          <cell r="CJ863">
            <v>0</v>
          </cell>
          <cell r="CK863">
            <v>0</v>
          </cell>
          <cell r="CL863">
            <v>0</v>
          </cell>
          <cell r="CM863">
            <v>0</v>
          </cell>
          <cell r="CN863">
            <v>0</v>
          </cell>
          <cell r="CO863">
            <v>0</v>
          </cell>
          <cell r="CP863">
            <v>0</v>
          </cell>
          <cell r="CQ863">
            <v>0</v>
          </cell>
          <cell r="CR863">
            <v>0</v>
          </cell>
          <cell r="CS863">
            <v>0</v>
          </cell>
          <cell r="CT863">
            <v>0</v>
          </cell>
          <cell r="CU863">
            <v>0</v>
          </cell>
          <cell r="CV863">
            <v>0</v>
          </cell>
          <cell r="CW863">
            <v>0</v>
          </cell>
          <cell r="CX863">
            <v>0</v>
          </cell>
          <cell r="CY863">
            <v>0</v>
          </cell>
          <cell r="CZ863">
            <v>0</v>
          </cell>
          <cell r="DA863">
            <v>0</v>
          </cell>
          <cell r="DB863">
            <v>0</v>
          </cell>
          <cell r="DC863">
            <v>0</v>
          </cell>
          <cell r="DD863">
            <v>0</v>
          </cell>
          <cell r="DE863">
            <v>0</v>
          </cell>
          <cell r="DF863">
            <v>0</v>
          </cell>
          <cell r="DG863">
            <v>0</v>
          </cell>
          <cell r="DH863">
            <v>0</v>
          </cell>
          <cell r="DI863">
            <v>0</v>
          </cell>
          <cell r="DJ863">
            <v>0</v>
          </cell>
          <cell r="DK863">
            <v>0</v>
          </cell>
          <cell r="DL863">
            <v>0</v>
          </cell>
          <cell r="DM863">
            <v>0</v>
          </cell>
          <cell r="DN863">
            <v>0</v>
          </cell>
          <cell r="DO863">
            <v>0</v>
          </cell>
          <cell r="DP863">
            <v>0</v>
          </cell>
          <cell r="DQ863">
            <v>0</v>
          </cell>
          <cell r="DR863">
            <v>0</v>
          </cell>
          <cell r="DS863">
            <v>0</v>
          </cell>
          <cell r="DT863">
            <v>0</v>
          </cell>
          <cell r="DU863">
            <v>0</v>
          </cell>
          <cell r="DV863">
            <v>0</v>
          </cell>
          <cell r="DW863">
            <v>0</v>
          </cell>
          <cell r="DX863">
            <v>0</v>
          </cell>
          <cell r="DY863">
            <v>0</v>
          </cell>
          <cell r="DZ863">
            <v>0</v>
          </cell>
          <cell r="EA863">
            <v>0</v>
          </cell>
          <cell r="EB863">
            <v>0</v>
          </cell>
          <cell r="EC863">
            <v>0</v>
          </cell>
          <cell r="ED863">
            <v>0</v>
          </cell>
        </row>
        <row r="864">
          <cell r="F864">
            <v>0</v>
          </cell>
          <cell r="G864">
            <v>0</v>
          </cell>
          <cell r="H864">
            <v>0</v>
          </cell>
          <cell r="I864">
            <v>0</v>
          </cell>
          <cell r="J864">
            <v>0</v>
          </cell>
          <cell r="K864">
            <v>0</v>
          </cell>
          <cell r="L864">
            <v>0</v>
          </cell>
          <cell r="M864">
            <v>0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R864">
            <v>0</v>
          </cell>
          <cell r="S864">
            <v>0</v>
          </cell>
          <cell r="T864">
            <v>0</v>
          </cell>
          <cell r="U864">
            <v>0</v>
          </cell>
          <cell r="V864">
            <v>0</v>
          </cell>
          <cell r="W864">
            <v>0</v>
          </cell>
          <cell r="X864">
            <v>0</v>
          </cell>
          <cell r="Y864">
            <v>0</v>
          </cell>
          <cell r="Z864">
            <v>0</v>
          </cell>
          <cell r="AA864">
            <v>0</v>
          </cell>
          <cell r="AB864">
            <v>0</v>
          </cell>
          <cell r="AC864">
            <v>0</v>
          </cell>
          <cell r="AD864">
            <v>0</v>
          </cell>
          <cell r="AE864">
            <v>0</v>
          </cell>
          <cell r="AF864">
            <v>0</v>
          </cell>
          <cell r="AG864">
            <v>0</v>
          </cell>
          <cell r="AH864">
            <v>0</v>
          </cell>
          <cell r="AI864">
            <v>0</v>
          </cell>
          <cell r="AJ864">
            <v>0</v>
          </cell>
          <cell r="AK864">
            <v>0</v>
          </cell>
          <cell r="AL864">
            <v>0</v>
          </cell>
          <cell r="AM864">
            <v>0</v>
          </cell>
          <cell r="AN864">
            <v>0</v>
          </cell>
          <cell r="AO864">
            <v>0</v>
          </cell>
          <cell r="AP864">
            <v>0</v>
          </cell>
          <cell r="AQ864">
            <v>0</v>
          </cell>
          <cell r="AR864">
            <v>0</v>
          </cell>
          <cell r="AS864">
            <v>0</v>
          </cell>
          <cell r="AT864">
            <v>0</v>
          </cell>
          <cell r="AU864">
            <v>0</v>
          </cell>
          <cell r="AV864">
            <v>0</v>
          </cell>
          <cell r="AW864">
            <v>0</v>
          </cell>
          <cell r="AX864">
            <v>0</v>
          </cell>
          <cell r="AY864">
            <v>0</v>
          </cell>
          <cell r="AZ864">
            <v>0</v>
          </cell>
          <cell r="BA864">
            <v>0</v>
          </cell>
          <cell r="BB864">
            <v>0</v>
          </cell>
          <cell r="BC864">
            <v>0</v>
          </cell>
          <cell r="BD864">
            <v>0</v>
          </cell>
          <cell r="BE864">
            <v>0</v>
          </cell>
          <cell r="BF864">
            <v>0</v>
          </cell>
          <cell r="BG864">
            <v>0</v>
          </cell>
          <cell r="BH864">
            <v>0</v>
          </cell>
          <cell r="BI864">
            <v>0</v>
          </cell>
          <cell r="BJ864">
            <v>0</v>
          </cell>
          <cell r="BK864">
            <v>0</v>
          </cell>
          <cell r="BL864">
            <v>0</v>
          </cell>
          <cell r="BM864">
            <v>0</v>
          </cell>
          <cell r="BN864">
            <v>0</v>
          </cell>
          <cell r="BO864">
            <v>0</v>
          </cell>
          <cell r="BP864">
            <v>0</v>
          </cell>
          <cell r="BQ864">
            <v>0</v>
          </cell>
          <cell r="BR864">
            <v>0</v>
          </cell>
          <cell r="BS864">
            <v>0</v>
          </cell>
          <cell r="BT864">
            <v>0</v>
          </cell>
          <cell r="BU864">
            <v>0</v>
          </cell>
          <cell r="BV864">
            <v>0</v>
          </cell>
          <cell r="BW864">
            <v>0</v>
          </cell>
          <cell r="BX864">
            <v>0</v>
          </cell>
          <cell r="BY864">
            <v>0</v>
          </cell>
          <cell r="BZ864">
            <v>0</v>
          </cell>
          <cell r="CA864">
            <v>0</v>
          </cell>
          <cell r="CB864">
            <v>0</v>
          </cell>
          <cell r="CC864">
            <v>0</v>
          </cell>
          <cell r="CD864">
            <v>0</v>
          </cell>
          <cell r="CE864">
            <v>0</v>
          </cell>
          <cell r="CF864">
            <v>0</v>
          </cell>
          <cell r="CG864">
            <v>0</v>
          </cell>
          <cell r="CH864">
            <v>0</v>
          </cell>
          <cell r="CI864">
            <v>0</v>
          </cell>
          <cell r="CJ864">
            <v>0</v>
          </cell>
          <cell r="CK864">
            <v>0</v>
          </cell>
          <cell r="CL864">
            <v>0</v>
          </cell>
          <cell r="CM864">
            <v>0</v>
          </cell>
          <cell r="CN864">
            <v>0</v>
          </cell>
          <cell r="CO864">
            <v>0</v>
          </cell>
          <cell r="CP864">
            <v>0</v>
          </cell>
          <cell r="CQ864">
            <v>0</v>
          </cell>
          <cell r="CR864">
            <v>0</v>
          </cell>
          <cell r="CS864">
            <v>0</v>
          </cell>
          <cell r="CT864">
            <v>0</v>
          </cell>
          <cell r="CU864">
            <v>0</v>
          </cell>
          <cell r="CV864">
            <v>0</v>
          </cell>
          <cell r="CW864">
            <v>0</v>
          </cell>
          <cell r="CX864">
            <v>0</v>
          </cell>
          <cell r="CY864">
            <v>0</v>
          </cell>
          <cell r="CZ864">
            <v>0</v>
          </cell>
          <cell r="DA864">
            <v>0</v>
          </cell>
          <cell r="DB864">
            <v>0</v>
          </cell>
          <cell r="DC864">
            <v>0</v>
          </cell>
          <cell r="DD864">
            <v>0</v>
          </cell>
          <cell r="DE864">
            <v>0</v>
          </cell>
          <cell r="DF864">
            <v>0</v>
          </cell>
          <cell r="DG864">
            <v>0</v>
          </cell>
          <cell r="DH864">
            <v>0</v>
          </cell>
          <cell r="DI864">
            <v>0</v>
          </cell>
          <cell r="DJ864">
            <v>0</v>
          </cell>
          <cell r="DK864">
            <v>0</v>
          </cell>
          <cell r="DL864">
            <v>0</v>
          </cell>
          <cell r="DM864">
            <v>0</v>
          </cell>
          <cell r="DN864">
            <v>0</v>
          </cell>
          <cell r="DO864">
            <v>0</v>
          </cell>
          <cell r="DP864">
            <v>0</v>
          </cell>
          <cell r="DQ864">
            <v>0</v>
          </cell>
          <cell r="DR864">
            <v>0</v>
          </cell>
          <cell r="DS864">
            <v>0</v>
          </cell>
          <cell r="DT864">
            <v>0</v>
          </cell>
          <cell r="DU864">
            <v>0</v>
          </cell>
          <cell r="DV864">
            <v>0</v>
          </cell>
          <cell r="DW864">
            <v>0</v>
          </cell>
          <cell r="DX864">
            <v>0</v>
          </cell>
          <cell r="DY864">
            <v>0</v>
          </cell>
          <cell r="DZ864">
            <v>0</v>
          </cell>
          <cell r="EA864">
            <v>0</v>
          </cell>
          <cell r="EB864">
            <v>0</v>
          </cell>
          <cell r="EC864">
            <v>0</v>
          </cell>
          <cell r="ED864">
            <v>0</v>
          </cell>
        </row>
        <row r="865">
          <cell r="F865">
            <v>0</v>
          </cell>
          <cell r="G865">
            <v>0</v>
          </cell>
          <cell r="H865">
            <v>0</v>
          </cell>
          <cell r="I865">
            <v>0</v>
          </cell>
          <cell r="J865">
            <v>0</v>
          </cell>
          <cell r="K865">
            <v>0</v>
          </cell>
          <cell r="L865">
            <v>0</v>
          </cell>
          <cell r="M865">
            <v>0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R865">
            <v>0</v>
          </cell>
          <cell r="S865">
            <v>0</v>
          </cell>
          <cell r="T865">
            <v>0</v>
          </cell>
          <cell r="U865">
            <v>0</v>
          </cell>
          <cell r="V865">
            <v>0</v>
          </cell>
          <cell r="W865">
            <v>0</v>
          </cell>
          <cell r="X865">
            <v>0</v>
          </cell>
          <cell r="Y865">
            <v>0</v>
          </cell>
          <cell r="Z865">
            <v>0</v>
          </cell>
          <cell r="AA865">
            <v>0</v>
          </cell>
          <cell r="AB865">
            <v>0</v>
          </cell>
          <cell r="AC865">
            <v>0</v>
          </cell>
          <cell r="AD865">
            <v>0</v>
          </cell>
          <cell r="AE865">
            <v>0</v>
          </cell>
          <cell r="AF865">
            <v>0</v>
          </cell>
          <cell r="AG865">
            <v>0</v>
          </cell>
          <cell r="AH865">
            <v>0</v>
          </cell>
          <cell r="AI865">
            <v>0</v>
          </cell>
          <cell r="AJ865">
            <v>0</v>
          </cell>
          <cell r="AK865">
            <v>0</v>
          </cell>
          <cell r="AL865">
            <v>0</v>
          </cell>
          <cell r="AM865">
            <v>0</v>
          </cell>
          <cell r="AN865">
            <v>0</v>
          </cell>
          <cell r="AO865">
            <v>0</v>
          </cell>
          <cell r="AP865">
            <v>0</v>
          </cell>
          <cell r="AQ865">
            <v>0</v>
          </cell>
          <cell r="AR865">
            <v>0</v>
          </cell>
          <cell r="AS865">
            <v>0</v>
          </cell>
          <cell r="AT865">
            <v>0</v>
          </cell>
          <cell r="AU865">
            <v>0</v>
          </cell>
          <cell r="AV865">
            <v>0</v>
          </cell>
          <cell r="AW865">
            <v>0</v>
          </cell>
          <cell r="AX865">
            <v>0</v>
          </cell>
          <cell r="AY865">
            <v>0</v>
          </cell>
          <cell r="AZ865">
            <v>0</v>
          </cell>
          <cell r="BA865">
            <v>0</v>
          </cell>
          <cell r="BB865">
            <v>0</v>
          </cell>
          <cell r="BC865">
            <v>0</v>
          </cell>
          <cell r="BD865">
            <v>0</v>
          </cell>
          <cell r="BE865">
            <v>0</v>
          </cell>
          <cell r="BF865">
            <v>0</v>
          </cell>
          <cell r="BG865">
            <v>0</v>
          </cell>
          <cell r="BH865">
            <v>0</v>
          </cell>
          <cell r="BI865">
            <v>0</v>
          </cell>
          <cell r="BJ865">
            <v>0</v>
          </cell>
          <cell r="BK865">
            <v>0</v>
          </cell>
          <cell r="BL865">
            <v>0</v>
          </cell>
          <cell r="BM865">
            <v>0</v>
          </cell>
          <cell r="BN865">
            <v>0</v>
          </cell>
          <cell r="BO865">
            <v>0</v>
          </cell>
          <cell r="BP865">
            <v>0</v>
          </cell>
          <cell r="BQ865">
            <v>0</v>
          </cell>
          <cell r="BR865">
            <v>0</v>
          </cell>
          <cell r="BS865">
            <v>0</v>
          </cell>
          <cell r="BT865">
            <v>0</v>
          </cell>
          <cell r="BU865">
            <v>0</v>
          </cell>
          <cell r="BV865">
            <v>0</v>
          </cell>
          <cell r="BW865">
            <v>0</v>
          </cell>
          <cell r="BX865">
            <v>0</v>
          </cell>
          <cell r="BY865">
            <v>0</v>
          </cell>
          <cell r="BZ865">
            <v>0</v>
          </cell>
          <cell r="CA865">
            <v>0</v>
          </cell>
          <cell r="CB865">
            <v>0</v>
          </cell>
          <cell r="CC865">
            <v>0</v>
          </cell>
          <cell r="CD865">
            <v>0</v>
          </cell>
          <cell r="CE865">
            <v>0</v>
          </cell>
          <cell r="CF865">
            <v>0</v>
          </cell>
          <cell r="CG865">
            <v>0</v>
          </cell>
          <cell r="CH865">
            <v>0</v>
          </cell>
          <cell r="CI865">
            <v>0</v>
          </cell>
          <cell r="CJ865">
            <v>0</v>
          </cell>
          <cell r="CK865">
            <v>0</v>
          </cell>
          <cell r="CL865">
            <v>0</v>
          </cell>
          <cell r="CM865">
            <v>0</v>
          </cell>
          <cell r="CN865">
            <v>0</v>
          </cell>
          <cell r="CO865">
            <v>0</v>
          </cell>
          <cell r="CP865">
            <v>0</v>
          </cell>
          <cell r="CQ865">
            <v>0</v>
          </cell>
          <cell r="CR865">
            <v>0</v>
          </cell>
          <cell r="CS865">
            <v>0</v>
          </cell>
          <cell r="CT865">
            <v>0</v>
          </cell>
          <cell r="CU865">
            <v>0</v>
          </cell>
          <cell r="CV865">
            <v>0</v>
          </cell>
          <cell r="CW865">
            <v>0</v>
          </cell>
          <cell r="CX865">
            <v>0</v>
          </cell>
          <cell r="CY865">
            <v>0</v>
          </cell>
          <cell r="CZ865">
            <v>0</v>
          </cell>
          <cell r="DA865">
            <v>0</v>
          </cell>
          <cell r="DB865">
            <v>0</v>
          </cell>
          <cell r="DC865">
            <v>0</v>
          </cell>
          <cell r="DD865">
            <v>0</v>
          </cell>
          <cell r="DE865">
            <v>0</v>
          </cell>
          <cell r="DF865">
            <v>0</v>
          </cell>
          <cell r="DG865">
            <v>0</v>
          </cell>
          <cell r="DH865">
            <v>0</v>
          </cell>
          <cell r="DI865">
            <v>0</v>
          </cell>
          <cell r="DJ865">
            <v>0</v>
          </cell>
          <cell r="DK865">
            <v>0</v>
          </cell>
          <cell r="DL865">
            <v>0</v>
          </cell>
          <cell r="DM865">
            <v>0</v>
          </cell>
          <cell r="DN865">
            <v>0</v>
          </cell>
          <cell r="DO865">
            <v>0</v>
          </cell>
          <cell r="DP865">
            <v>0</v>
          </cell>
          <cell r="DQ865">
            <v>0</v>
          </cell>
          <cell r="DR865">
            <v>0</v>
          </cell>
          <cell r="DS865">
            <v>0</v>
          </cell>
          <cell r="DT865">
            <v>0</v>
          </cell>
          <cell r="DU865">
            <v>0</v>
          </cell>
          <cell r="DV865">
            <v>0</v>
          </cell>
          <cell r="DW865">
            <v>0</v>
          </cell>
          <cell r="DX865">
            <v>0</v>
          </cell>
          <cell r="DY865">
            <v>0</v>
          </cell>
          <cell r="DZ865">
            <v>0</v>
          </cell>
          <cell r="EA865">
            <v>0</v>
          </cell>
          <cell r="EB865">
            <v>0</v>
          </cell>
          <cell r="EC865">
            <v>0</v>
          </cell>
          <cell r="ED865">
            <v>0</v>
          </cell>
        </row>
        <row r="868">
          <cell r="F868">
            <v>0</v>
          </cell>
          <cell r="G868">
            <v>0</v>
          </cell>
          <cell r="H868">
            <v>0</v>
          </cell>
          <cell r="I868">
            <v>0</v>
          </cell>
          <cell r="J868">
            <v>0</v>
          </cell>
          <cell r="K868">
            <v>0</v>
          </cell>
          <cell r="L868">
            <v>0</v>
          </cell>
          <cell r="M868">
            <v>0</v>
          </cell>
          <cell r="N868">
            <v>0</v>
          </cell>
          <cell r="O868">
            <v>0</v>
          </cell>
          <cell r="P868">
            <v>0</v>
          </cell>
          <cell r="Q868">
            <v>0</v>
          </cell>
          <cell r="R868">
            <v>0</v>
          </cell>
          <cell r="S868">
            <v>0</v>
          </cell>
          <cell r="T868">
            <v>0</v>
          </cell>
          <cell r="U868">
            <v>0</v>
          </cell>
          <cell r="V868">
            <v>0</v>
          </cell>
          <cell r="W868">
            <v>0</v>
          </cell>
          <cell r="X868">
            <v>0</v>
          </cell>
          <cell r="Y868">
            <v>0</v>
          </cell>
          <cell r="Z868">
            <v>0</v>
          </cell>
          <cell r="AA868">
            <v>0</v>
          </cell>
          <cell r="AB868">
            <v>0</v>
          </cell>
          <cell r="AC868">
            <v>0</v>
          </cell>
          <cell r="AD868">
            <v>0</v>
          </cell>
          <cell r="AE868">
            <v>0</v>
          </cell>
          <cell r="AF868">
            <v>0</v>
          </cell>
          <cell r="AG868">
            <v>0</v>
          </cell>
          <cell r="AH868">
            <v>0</v>
          </cell>
          <cell r="AI868">
            <v>0</v>
          </cell>
          <cell r="AJ868">
            <v>0</v>
          </cell>
          <cell r="AK868">
            <v>0</v>
          </cell>
          <cell r="AL868">
            <v>0</v>
          </cell>
          <cell r="AM868">
            <v>0</v>
          </cell>
          <cell r="AN868">
            <v>0</v>
          </cell>
          <cell r="AO868">
            <v>0</v>
          </cell>
          <cell r="AP868">
            <v>0</v>
          </cell>
          <cell r="AQ868">
            <v>0</v>
          </cell>
          <cell r="AR868">
            <v>0</v>
          </cell>
          <cell r="AS868">
            <v>0</v>
          </cell>
          <cell r="AT868">
            <v>0</v>
          </cell>
          <cell r="AU868">
            <v>0</v>
          </cell>
          <cell r="AV868">
            <v>0</v>
          </cell>
          <cell r="AW868">
            <v>0</v>
          </cell>
          <cell r="AX868">
            <v>0</v>
          </cell>
          <cell r="AY868">
            <v>0</v>
          </cell>
          <cell r="AZ868">
            <v>0</v>
          </cell>
          <cell r="BA868">
            <v>0</v>
          </cell>
          <cell r="BB868">
            <v>0</v>
          </cell>
          <cell r="BC868">
            <v>0</v>
          </cell>
          <cell r="BD868">
            <v>0</v>
          </cell>
          <cell r="BE868">
            <v>0</v>
          </cell>
          <cell r="BF868">
            <v>0</v>
          </cell>
          <cell r="BG868">
            <v>0</v>
          </cell>
          <cell r="BH868">
            <v>0</v>
          </cell>
          <cell r="BI868">
            <v>0</v>
          </cell>
          <cell r="BJ868">
            <v>0</v>
          </cell>
          <cell r="BK868">
            <v>0</v>
          </cell>
          <cell r="BL868">
            <v>0</v>
          </cell>
          <cell r="BM868">
            <v>0</v>
          </cell>
          <cell r="BN868">
            <v>0</v>
          </cell>
          <cell r="BO868">
            <v>0</v>
          </cell>
          <cell r="BP868">
            <v>0</v>
          </cell>
          <cell r="BQ868">
            <v>0</v>
          </cell>
          <cell r="BR868">
            <v>0</v>
          </cell>
          <cell r="BS868">
            <v>0</v>
          </cell>
          <cell r="BT868">
            <v>0</v>
          </cell>
          <cell r="BU868">
            <v>0</v>
          </cell>
          <cell r="BV868">
            <v>0</v>
          </cell>
          <cell r="BW868">
            <v>0</v>
          </cell>
          <cell r="BX868">
            <v>0</v>
          </cell>
          <cell r="BY868">
            <v>0</v>
          </cell>
          <cell r="BZ868">
            <v>0</v>
          </cell>
          <cell r="CA868">
            <v>0</v>
          </cell>
          <cell r="CB868">
            <v>0</v>
          </cell>
          <cell r="CC868">
            <v>0</v>
          </cell>
          <cell r="CD868">
            <v>0</v>
          </cell>
          <cell r="CE868">
            <v>0</v>
          </cell>
          <cell r="CF868">
            <v>0</v>
          </cell>
          <cell r="CG868">
            <v>0</v>
          </cell>
          <cell r="CH868">
            <v>0</v>
          </cell>
          <cell r="CI868">
            <v>0</v>
          </cell>
          <cell r="CJ868">
            <v>0</v>
          </cell>
          <cell r="CK868">
            <v>0</v>
          </cell>
          <cell r="CL868">
            <v>0</v>
          </cell>
          <cell r="CM868">
            <v>0</v>
          </cell>
          <cell r="CN868">
            <v>0</v>
          </cell>
          <cell r="CO868">
            <v>0</v>
          </cell>
          <cell r="CP868">
            <v>0</v>
          </cell>
          <cell r="CQ868">
            <v>0</v>
          </cell>
          <cell r="CR868">
            <v>0</v>
          </cell>
          <cell r="CS868">
            <v>0</v>
          </cell>
          <cell r="CT868">
            <v>0</v>
          </cell>
          <cell r="CU868">
            <v>0</v>
          </cell>
          <cell r="CV868">
            <v>0</v>
          </cell>
          <cell r="CW868">
            <v>0</v>
          </cell>
          <cell r="CX868">
            <v>0</v>
          </cell>
          <cell r="CY868">
            <v>0</v>
          </cell>
          <cell r="CZ868">
            <v>0</v>
          </cell>
          <cell r="DA868">
            <v>0</v>
          </cell>
          <cell r="DB868">
            <v>0</v>
          </cell>
          <cell r="DC868">
            <v>0</v>
          </cell>
          <cell r="DD868">
            <v>0</v>
          </cell>
          <cell r="DE868">
            <v>0</v>
          </cell>
          <cell r="DF868">
            <v>0</v>
          </cell>
          <cell r="DG868">
            <v>0</v>
          </cell>
          <cell r="DH868">
            <v>0</v>
          </cell>
          <cell r="DI868">
            <v>0</v>
          </cell>
          <cell r="DJ868">
            <v>0</v>
          </cell>
          <cell r="DK868">
            <v>0</v>
          </cell>
          <cell r="DL868">
            <v>0</v>
          </cell>
          <cell r="DM868">
            <v>0</v>
          </cell>
          <cell r="DN868">
            <v>0</v>
          </cell>
          <cell r="DO868">
            <v>0</v>
          </cell>
          <cell r="DP868">
            <v>0</v>
          </cell>
          <cell r="DQ868">
            <v>0</v>
          </cell>
          <cell r="DR868">
            <v>0</v>
          </cell>
          <cell r="DS868">
            <v>0</v>
          </cell>
          <cell r="DT868">
            <v>0</v>
          </cell>
          <cell r="DU868">
            <v>0</v>
          </cell>
          <cell r="DV868">
            <v>0</v>
          </cell>
          <cell r="DW868">
            <v>0</v>
          </cell>
          <cell r="DX868">
            <v>0</v>
          </cell>
          <cell r="DY868">
            <v>0</v>
          </cell>
          <cell r="DZ868">
            <v>0</v>
          </cell>
          <cell r="EA868">
            <v>0</v>
          </cell>
          <cell r="EB868">
            <v>0</v>
          </cell>
          <cell r="EC868">
            <v>0</v>
          </cell>
          <cell r="ED868">
            <v>0</v>
          </cell>
        </row>
        <row r="870">
          <cell r="F870">
            <v>0</v>
          </cell>
          <cell r="G870">
            <v>0</v>
          </cell>
          <cell r="H870">
            <v>0</v>
          </cell>
          <cell r="I870">
            <v>0</v>
          </cell>
          <cell r="J870">
            <v>0</v>
          </cell>
          <cell r="K870">
            <v>0</v>
          </cell>
          <cell r="L870">
            <v>0</v>
          </cell>
          <cell r="M870">
            <v>0</v>
          </cell>
          <cell r="N870">
            <v>0</v>
          </cell>
          <cell r="O870">
            <v>0</v>
          </cell>
          <cell r="P870">
            <v>0</v>
          </cell>
          <cell r="Q870">
            <v>0</v>
          </cell>
          <cell r="R870">
            <v>0</v>
          </cell>
          <cell r="S870">
            <v>0</v>
          </cell>
          <cell r="T870">
            <v>0</v>
          </cell>
          <cell r="U870">
            <v>0</v>
          </cell>
          <cell r="V870">
            <v>0</v>
          </cell>
          <cell r="W870">
            <v>0</v>
          </cell>
          <cell r="X870">
            <v>0</v>
          </cell>
          <cell r="Y870">
            <v>0</v>
          </cell>
          <cell r="Z870">
            <v>0</v>
          </cell>
          <cell r="AA870">
            <v>0</v>
          </cell>
          <cell r="AB870">
            <v>0</v>
          </cell>
          <cell r="AC870">
            <v>0</v>
          </cell>
          <cell r="AD870">
            <v>0</v>
          </cell>
          <cell r="AE870">
            <v>0</v>
          </cell>
          <cell r="AF870">
            <v>0</v>
          </cell>
          <cell r="AG870">
            <v>0</v>
          </cell>
          <cell r="AH870">
            <v>0</v>
          </cell>
          <cell r="AI870">
            <v>0</v>
          </cell>
          <cell r="AJ870">
            <v>0</v>
          </cell>
          <cell r="AK870">
            <v>0</v>
          </cell>
          <cell r="AL870">
            <v>0</v>
          </cell>
          <cell r="AM870">
            <v>0</v>
          </cell>
          <cell r="AN870">
            <v>0</v>
          </cell>
          <cell r="AO870">
            <v>0</v>
          </cell>
          <cell r="AP870">
            <v>0</v>
          </cell>
          <cell r="AQ870">
            <v>0</v>
          </cell>
          <cell r="AR870">
            <v>0</v>
          </cell>
          <cell r="AS870">
            <v>0</v>
          </cell>
          <cell r="AT870">
            <v>0</v>
          </cell>
          <cell r="AU870">
            <v>0</v>
          </cell>
          <cell r="AV870">
            <v>0</v>
          </cell>
          <cell r="AW870">
            <v>0</v>
          </cell>
          <cell r="AX870">
            <v>0</v>
          </cell>
          <cell r="AY870">
            <v>0</v>
          </cell>
          <cell r="AZ870">
            <v>0</v>
          </cell>
          <cell r="BA870">
            <v>0</v>
          </cell>
          <cell r="BB870">
            <v>0</v>
          </cell>
          <cell r="BC870">
            <v>0</v>
          </cell>
          <cell r="BD870">
            <v>0</v>
          </cell>
          <cell r="BE870">
            <v>0</v>
          </cell>
          <cell r="BF870">
            <v>0</v>
          </cell>
          <cell r="BG870">
            <v>0</v>
          </cell>
          <cell r="BH870">
            <v>0</v>
          </cell>
          <cell r="BI870">
            <v>0</v>
          </cell>
          <cell r="BJ870">
            <v>0</v>
          </cell>
          <cell r="BK870">
            <v>0</v>
          </cell>
          <cell r="BL870">
            <v>0</v>
          </cell>
          <cell r="BM870">
            <v>0</v>
          </cell>
          <cell r="BN870">
            <v>0</v>
          </cell>
          <cell r="BO870">
            <v>0</v>
          </cell>
          <cell r="BP870">
            <v>0</v>
          </cell>
          <cell r="BQ870">
            <v>0</v>
          </cell>
          <cell r="BR870">
            <v>0</v>
          </cell>
          <cell r="BS870">
            <v>0</v>
          </cell>
          <cell r="BT870">
            <v>0</v>
          </cell>
          <cell r="BU870">
            <v>0</v>
          </cell>
          <cell r="BV870">
            <v>0</v>
          </cell>
          <cell r="BW870">
            <v>0</v>
          </cell>
          <cell r="BX870">
            <v>0</v>
          </cell>
          <cell r="BY870">
            <v>0</v>
          </cell>
          <cell r="BZ870">
            <v>0</v>
          </cell>
          <cell r="CA870">
            <v>0</v>
          </cell>
          <cell r="CB870">
            <v>0</v>
          </cell>
          <cell r="CC870">
            <v>0</v>
          </cell>
          <cell r="CD870">
            <v>0</v>
          </cell>
          <cell r="CE870">
            <v>0</v>
          </cell>
          <cell r="CF870">
            <v>0</v>
          </cell>
          <cell r="CG870">
            <v>0</v>
          </cell>
          <cell r="CH870">
            <v>0</v>
          </cell>
          <cell r="CI870">
            <v>0</v>
          </cell>
          <cell r="CJ870">
            <v>0</v>
          </cell>
          <cell r="CK870">
            <v>0</v>
          </cell>
          <cell r="CL870">
            <v>0</v>
          </cell>
          <cell r="CM870">
            <v>0</v>
          </cell>
          <cell r="CN870">
            <v>0</v>
          </cell>
          <cell r="CO870">
            <v>0</v>
          </cell>
          <cell r="CP870">
            <v>0</v>
          </cell>
          <cell r="CQ870">
            <v>0</v>
          </cell>
          <cell r="CR870">
            <v>0</v>
          </cell>
          <cell r="CS870">
            <v>0</v>
          </cell>
          <cell r="CT870">
            <v>0</v>
          </cell>
          <cell r="CU870">
            <v>0</v>
          </cell>
          <cell r="CV870">
            <v>0</v>
          </cell>
          <cell r="CW870">
            <v>0</v>
          </cell>
          <cell r="CX870">
            <v>0</v>
          </cell>
          <cell r="CY870">
            <v>0</v>
          </cell>
          <cell r="CZ870">
            <v>0</v>
          </cell>
          <cell r="DA870">
            <v>0</v>
          </cell>
          <cell r="DB870">
            <v>0</v>
          </cell>
          <cell r="DC870">
            <v>0</v>
          </cell>
          <cell r="DD870">
            <v>0</v>
          </cell>
          <cell r="DE870">
            <v>0</v>
          </cell>
          <cell r="DF870">
            <v>0</v>
          </cell>
          <cell r="DG870">
            <v>0</v>
          </cell>
          <cell r="DH870">
            <v>0</v>
          </cell>
          <cell r="DI870">
            <v>0</v>
          </cell>
          <cell r="DJ870">
            <v>0</v>
          </cell>
          <cell r="DK870">
            <v>0</v>
          </cell>
          <cell r="DL870">
            <v>0</v>
          </cell>
          <cell r="DM870">
            <v>0</v>
          </cell>
          <cell r="DN870">
            <v>0</v>
          </cell>
          <cell r="DO870">
            <v>0</v>
          </cell>
          <cell r="DP870">
            <v>0</v>
          </cell>
          <cell r="DQ870">
            <v>0</v>
          </cell>
          <cell r="DR870">
            <v>0</v>
          </cell>
          <cell r="DS870">
            <v>0</v>
          </cell>
          <cell r="DT870">
            <v>0</v>
          </cell>
          <cell r="DU870">
            <v>0</v>
          </cell>
          <cell r="DV870">
            <v>0</v>
          </cell>
          <cell r="DW870">
            <v>0</v>
          </cell>
          <cell r="DX870">
            <v>0</v>
          </cell>
          <cell r="DY870">
            <v>0</v>
          </cell>
          <cell r="DZ870">
            <v>0</v>
          </cell>
          <cell r="EA870">
            <v>0</v>
          </cell>
          <cell r="EB870">
            <v>0</v>
          </cell>
          <cell r="EC870">
            <v>0</v>
          </cell>
          <cell r="ED870">
            <v>0</v>
          </cell>
        </row>
        <row r="871">
          <cell r="F871">
            <v>0</v>
          </cell>
          <cell r="G871">
            <v>0</v>
          </cell>
          <cell r="H871">
            <v>0</v>
          </cell>
          <cell r="I871">
            <v>0</v>
          </cell>
          <cell r="J871">
            <v>0</v>
          </cell>
          <cell r="K871">
            <v>0</v>
          </cell>
          <cell r="L871">
            <v>0</v>
          </cell>
          <cell r="M871">
            <v>0</v>
          </cell>
          <cell r="N871">
            <v>0</v>
          </cell>
          <cell r="O871">
            <v>0</v>
          </cell>
          <cell r="P871">
            <v>0</v>
          </cell>
          <cell r="Q871">
            <v>0</v>
          </cell>
          <cell r="R871">
            <v>0</v>
          </cell>
          <cell r="S871">
            <v>0</v>
          </cell>
          <cell r="T871">
            <v>0</v>
          </cell>
          <cell r="U871">
            <v>0</v>
          </cell>
          <cell r="V871">
            <v>0</v>
          </cell>
          <cell r="W871">
            <v>0</v>
          </cell>
          <cell r="X871">
            <v>0</v>
          </cell>
          <cell r="Y871">
            <v>0</v>
          </cell>
          <cell r="Z871">
            <v>0</v>
          </cell>
          <cell r="AA871">
            <v>0</v>
          </cell>
          <cell r="AB871">
            <v>0</v>
          </cell>
          <cell r="AC871">
            <v>0</v>
          </cell>
          <cell r="AD871">
            <v>0</v>
          </cell>
          <cell r="AE871">
            <v>0</v>
          </cell>
          <cell r="AF871">
            <v>0</v>
          </cell>
          <cell r="AG871">
            <v>0</v>
          </cell>
          <cell r="AH871">
            <v>0</v>
          </cell>
          <cell r="AI871">
            <v>0</v>
          </cell>
          <cell r="AJ871">
            <v>0</v>
          </cell>
          <cell r="AK871">
            <v>0</v>
          </cell>
          <cell r="AL871">
            <v>0</v>
          </cell>
          <cell r="AM871">
            <v>0</v>
          </cell>
          <cell r="AN871">
            <v>0</v>
          </cell>
          <cell r="AO871">
            <v>0</v>
          </cell>
          <cell r="AP871">
            <v>0</v>
          </cell>
          <cell r="AQ871">
            <v>0</v>
          </cell>
          <cell r="AR871">
            <v>0</v>
          </cell>
          <cell r="AS871">
            <v>0</v>
          </cell>
          <cell r="AT871">
            <v>0</v>
          </cell>
          <cell r="AU871">
            <v>0</v>
          </cell>
          <cell r="AV871">
            <v>0</v>
          </cell>
          <cell r="AW871">
            <v>0</v>
          </cell>
          <cell r="AX871">
            <v>0</v>
          </cell>
          <cell r="AY871">
            <v>0</v>
          </cell>
          <cell r="AZ871">
            <v>0</v>
          </cell>
          <cell r="BA871">
            <v>0</v>
          </cell>
          <cell r="BB871">
            <v>0</v>
          </cell>
          <cell r="BC871">
            <v>0</v>
          </cell>
          <cell r="BD871">
            <v>0</v>
          </cell>
          <cell r="BE871">
            <v>0</v>
          </cell>
          <cell r="BF871">
            <v>0</v>
          </cell>
          <cell r="BG871">
            <v>0</v>
          </cell>
          <cell r="BH871">
            <v>0</v>
          </cell>
          <cell r="BI871">
            <v>0</v>
          </cell>
          <cell r="BJ871">
            <v>0</v>
          </cell>
          <cell r="BK871">
            <v>0</v>
          </cell>
          <cell r="BL871">
            <v>0</v>
          </cell>
          <cell r="BM871">
            <v>0</v>
          </cell>
          <cell r="BN871">
            <v>0</v>
          </cell>
          <cell r="BO871">
            <v>0</v>
          </cell>
          <cell r="BP871">
            <v>0</v>
          </cell>
          <cell r="BQ871">
            <v>0</v>
          </cell>
          <cell r="BR871">
            <v>0</v>
          </cell>
          <cell r="BS871">
            <v>0</v>
          </cell>
          <cell r="BT871">
            <v>0</v>
          </cell>
          <cell r="BU871">
            <v>0</v>
          </cell>
          <cell r="BV871">
            <v>0</v>
          </cell>
          <cell r="BW871">
            <v>0</v>
          </cell>
          <cell r="BX871">
            <v>0</v>
          </cell>
          <cell r="BY871">
            <v>0</v>
          </cell>
          <cell r="BZ871">
            <v>0</v>
          </cell>
          <cell r="CA871">
            <v>0</v>
          </cell>
          <cell r="CB871">
            <v>0</v>
          </cell>
          <cell r="CC871">
            <v>0</v>
          </cell>
          <cell r="CD871">
            <v>0</v>
          </cell>
          <cell r="CE871">
            <v>0</v>
          </cell>
          <cell r="CF871">
            <v>0</v>
          </cell>
          <cell r="CG871">
            <v>0</v>
          </cell>
          <cell r="CH871">
            <v>0</v>
          </cell>
          <cell r="CI871">
            <v>0</v>
          </cell>
          <cell r="CJ871">
            <v>0</v>
          </cell>
          <cell r="CK871">
            <v>0</v>
          </cell>
          <cell r="CL871">
            <v>0</v>
          </cell>
          <cell r="CM871">
            <v>0</v>
          </cell>
          <cell r="CN871">
            <v>0</v>
          </cell>
          <cell r="CO871">
            <v>0</v>
          </cell>
          <cell r="CP871">
            <v>0</v>
          </cell>
          <cell r="CQ871">
            <v>0</v>
          </cell>
          <cell r="CR871">
            <v>0</v>
          </cell>
          <cell r="CS871">
            <v>0</v>
          </cell>
          <cell r="CT871">
            <v>0</v>
          </cell>
          <cell r="CU871">
            <v>0</v>
          </cell>
          <cell r="CV871">
            <v>0</v>
          </cell>
          <cell r="CW871">
            <v>0</v>
          </cell>
          <cell r="CX871">
            <v>0</v>
          </cell>
          <cell r="CY871">
            <v>0</v>
          </cell>
          <cell r="CZ871">
            <v>0</v>
          </cell>
          <cell r="DA871">
            <v>0</v>
          </cell>
          <cell r="DB871">
            <v>0</v>
          </cell>
          <cell r="DC871">
            <v>0</v>
          </cell>
          <cell r="DD871">
            <v>0</v>
          </cell>
          <cell r="DE871">
            <v>0</v>
          </cell>
          <cell r="DF871">
            <v>0</v>
          </cell>
          <cell r="DG871">
            <v>0</v>
          </cell>
          <cell r="DH871">
            <v>0</v>
          </cell>
          <cell r="DI871">
            <v>0</v>
          </cell>
          <cell r="DJ871">
            <v>0</v>
          </cell>
          <cell r="DK871">
            <v>0</v>
          </cell>
          <cell r="DL871">
            <v>0</v>
          </cell>
          <cell r="DM871">
            <v>0</v>
          </cell>
          <cell r="DN871">
            <v>0</v>
          </cell>
          <cell r="DO871">
            <v>0</v>
          </cell>
          <cell r="DP871">
            <v>0</v>
          </cell>
          <cell r="DQ871">
            <v>0</v>
          </cell>
          <cell r="DR871">
            <v>0</v>
          </cell>
          <cell r="DS871">
            <v>0</v>
          </cell>
          <cell r="DT871">
            <v>0</v>
          </cell>
          <cell r="DU871">
            <v>0</v>
          </cell>
          <cell r="DV871">
            <v>0</v>
          </cell>
          <cell r="DW871">
            <v>0</v>
          </cell>
          <cell r="DX871">
            <v>0</v>
          </cell>
          <cell r="DY871">
            <v>0</v>
          </cell>
          <cell r="DZ871">
            <v>0</v>
          </cell>
          <cell r="EA871">
            <v>0</v>
          </cell>
          <cell r="EB871">
            <v>0</v>
          </cell>
          <cell r="EC871">
            <v>0</v>
          </cell>
          <cell r="ED871">
            <v>0</v>
          </cell>
        </row>
        <row r="872">
          <cell r="F872">
            <v>0</v>
          </cell>
          <cell r="G872">
            <v>0</v>
          </cell>
          <cell r="H872">
            <v>0</v>
          </cell>
          <cell r="I872">
            <v>0</v>
          </cell>
          <cell r="J872">
            <v>0</v>
          </cell>
          <cell r="K872">
            <v>0</v>
          </cell>
          <cell r="L872">
            <v>0</v>
          </cell>
          <cell r="M872">
            <v>0</v>
          </cell>
          <cell r="N872">
            <v>0</v>
          </cell>
          <cell r="O872">
            <v>0</v>
          </cell>
          <cell r="P872">
            <v>0</v>
          </cell>
          <cell r="Q872">
            <v>0</v>
          </cell>
          <cell r="R872">
            <v>0</v>
          </cell>
          <cell r="S872">
            <v>0</v>
          </cell>
          <cell r="T872">
            <v>0</v>
          </cell>
          <cell r="U872">
            <v>0</v>
          </cell>
          <cell r="V872">
            <v>0</v>
          </cell>
          <cell r="W872">
            <v>0</v>
          </cell>
          <cell r="X872">
            <v>0</v>
          </cell>
          <cell r="Y872">
            <v>0</v>
          </cell>
          <cell r="Z872">
            <v>0</v>
          </cell>
          <cell r="AA872">
            <v>0</v>
          </cell>
          <cell r="AB872">
            <v>0</v>
          </cell>
          <cell r="AC872">
            <v>0</v>
          </cell>
          <cell r="AD872">
            <v>0</v>
          </cell>
          <cell r="AE872">
            <v>0</v>
          </cell>
          <cell r="AF872">
            <v>0</v>
          </cell>
          <cell r="AG872">
            <v>0</v>
          </cell>
          <cell r="AH872">
            <v>0</v>
          </cell>
          <cell r="AI872">
            <v>0</v>
          </cell>
          <cell r="AJ872">
            <v>0</v>
          </cell>
          <cell r="AK872">
            <v>0</v>
          </cell>
          <cell r="AL872">
            <v>0</v>
          </cell>
          <cell r="AM872">
            <v>0</v>
          </cell>
          <cell r="AN872">
            <v>0</v>
          </cell>
          <cell r="AO872">
            <v>0</v>
          </cell>
          <cell r="AP872">
            <v>0</v>
          </cell>
          <cell r="AQ872">
            <v>0</v>
          </cell>
          <cell r="AR872">
            <v>0</v>
          </cell>
          <cell r="AS872">
            <v>0</v>
          </cell>
          <cell r="AT872">
            <v>0</v>
          </cell>
          <cell r="AU872">
            <v>0</v>
          </cell>
          <cell r="AV872">
            <v>0</v>
          </cell>
          <cell r="AW872">
            <v>0</v>
          </cell>
          <cell r="AX872">
            <v>0</v>
          </cell>
          <cell r="AY872">
            <v>0</v>
          </cell>
          <cell r="AZ872">
            <v>0</v>
          </cell>
          <cell r="BA872">
            <v>0</v>
          </cell>
          <cell r="BB872">
            <v>0</v>
          </cell>
          <cell r="BC872">
            <v>0</v>
          </cell>
          <cell r="BD872">
            <v>0</v>
          </cell>
          <cell r="BE872">
            <v>0</v>
          </cell>
          <cell r="BF872">
            <v>0</v>
          </cell>
          <cell r="BG872">
            <v>0</v>
          </cell>
          <cell r="BH872">
            <v>0</v>
          </cell>
          <cell r="BI872">
            <v>0</v>
          </cell>
          <cell r="BJ872">
            <v>0</v>
          </cell>
          <cell r="BK872">
            <v>0</v>
          </cell>
          <cell r="BL872">
            <v>0</v>
          </cell>
          <cell r="BM872">
            <v>0</v>
          </cell>
          <cell r="BN872">
            <v>0</v>
          </cell>
          <cell r="BO872">
            <v>0</v>
          </cell>
          <cell r="BP872">
            <v>0</v>
          </cell>
          <cell r="BQ872">
            <v>0</v>
          </cell>
          <cell r="BR872">
            <v>0</v>
          </cell>
          <cell r="BS872">
            <v>0</v>
          </cell>
          <cell r="BT872">
            <v>0</v>
          </cell>
          <cell r="BU872">
            <v>0</v>
          </cell>
          <cell r="BV872">
            <v>0</v>
          </cell>
          <cell r="BW872">
            <v>0</v>
          </cell>
          <cell r="BX872">
            <v>0</v>
          </cell>
          <cell r="BY872">
            <v>0</v>
          </cell>
          <cell r="BZ872">
            <v>0</v>
          </cell>
          <cell r="CA872">
            <v>0</v>
          </cell>
          <cell r="CB872">
            <v>0</v>
          </cell>
          <cell r="CC872">
            <v>0</v>
          </cell>
          <cell r="CD872">
            <v>0</v>
          </cell>
          <cell r="CE872">
            <v>0</v>
          </cell>
          <cell r="CF872">
            <v>0</v>
          </cell>
          <cell r="CG872">
            <v>0</v>
          </cell>
          <cell r="CH872">
            <v>0</v>
          </cell>
          <cell r="CI872">
            <v>0</v>
          </cell>
          <cell r="CJ872">
            <v>0</v>
          </cell>
          <cell r="CK872">
            <v>0</v>
          </cell>
          <cell r="CL872">
            <v>0</v>
          </cell>
          <cell r="CM872">
            <v>0</v>
          </cell>
          <cell r="CN872">
            <v>0</v>
          </cell>
          <cell r="CO872">
            <v>0</v>
          </cell>
          <cell r="CP872">
            <v>0</v>
          </cell>
          <cell r="CQ872">
            <v>0</v>
          </cell>
          <cell r="CR872">
            <v>0</v>
          </cell>
          <cell r="CS872">
            <v>0</v>
          </cell>
          <cell r="CT872">
            <v>0</v>
          </cell>
          <cell r="CU872">
            <v>0</v>
          </cell>
          <cell r="CV872">
            <v>0</v>
          </cell>
          <cell r="CW872">
            <v>0</v>
          </cell>
          <cell r="CX872">
            <v>0</v>
          </cell>
          <cell r="CY872">
            <v>0</v>
          </cell>
          <cell r="CZ872">
            <v>0</v>
          </cell>
          <cell r="DA872">
            <v>0</v>
          </cell>
          <cell r="DB872">
            <v>0</v>
          </cell>
          <cell r="DC872">
            <v>0</v>
          </cell>
          <cell r="DD872">
            <v>0</v>
          </cell>
          <cell r="DE872">
            <v>0</v>
          </cell>
          <cell r="DF872">
            <v>0</v>
          </cell>
          <cell r="DG872">
            <v>0</v>
          </cell>
          <cell r="DH872">
            <v>0</v>
          </cell>
          <cell r="DI872">
            <v>0</v>
          </cell>
          <cell r="DJ872">
            <v>0</v>
          </cell>
          <cell r="DK872">
            <v>0</v>
          </cell>
          <cell r="DL872">
            <v>0</v>
          </cell>
          <cell r="DM872">
            <v>0</v>
          </cell>
          <cell r="DN872">
            <v>0</v>
          </cell>
          <cell r="DO872">
            <v>0</v>
          </cell>
          <cell r="DP872">
            <v>0</v>
          </cell>
          <cell r="DQ872">
            <v>0</v>
          </cell>
          <cell r="DR872">
            <v>0</v>
          </cell>
          <cell r="DS872">
            <v>0</v>
          </cell>
          <cell r="DT872">
            <v>0</v>
          </cell>
          <cell r="DU872">
            <v>0</v>
          </cell>
          <cell r="DV872">
            <v>0</v>
          </cell>
          <cell r="DW872">
            <v>0</v>
          </cell>
          <cell r="DX872">
            <v>0</v>
          </cell>
          <cell r="DY872">
            <v>0</v>
          </cell>
          <cell r="DZ872">
            <v>0</v>
          </cell>
          <cell r="EA872">
            <v>0</v>
          </cell>
          <cell r="EB872">
            <v>0</v>
          </cell>
          <cell r="EC872">
            <v>0</v>
          </cell>
          <cell r="ED872">
            <v>0</v>
          </cell>
        </row>
        <row r="873">
          <cell r="F873">
            <v>0</v>
          </cell>
          <cell r="G873">
            <v>0</v>
          </cell>
          <cell r="H873">
            <v>0</v>
          </cell>
          <cell r="I873">
            <v>0</v>
          </cell>
          <cell r="J873">
            <v>0</v>
          </cell>
          <cell r="K873">
            <v>0</v>
          </cell>
          <cell r="L873">
            <v>0</v>
          </cell>
          <cell r="M873">
            <v>0</v>
          </cell>
          <cell r="N873">
            <v>0</v>
          </cell>
          <cell r="O873">
            <v>0</v>
          </cell>
          <cell r="P873">
            <v>0</v>
          </cell>
          <cell r="Q873">
            <v>0</v>
          </cell>
          <cell r="R873">
            <v>0</v>
          </cell>
          <cell r="S873">
            <v>0</v>
          </cell>
          <cell r="T873">
            <v>0</v>
          </cell>
          <cell r="U873">
            <v>0</v>
          </cell>
          <cell r="V873">
            <v>0</v>
          </cell>
          <cell r="W873">
            <v>0</v>
          </cell>
          <cell r="X873">
            <v>0</v>
          </cell>
          <cell r="Y873">
            <v>0</v>
          </cell>
          <cell r="Z873">
            <v>0</v>
          </cell>
          <cell r="AA873">
            <v>0</v>
          </cell>
          <cell r="AB873">
            <v>0</v>
          </cell>
          <cell r="AC873">
            <v>0</v>
          </cell>
          <cell r="AD873">
            <v>0</v>
          </cell>
          <cell r="AE873">
            <v>0</v>
          </cell>
          <cell r="AF873">
            <v>0</v>
          </cell>
          <cell r="AG873">
            <v>0</v>
          </cell>
          <cell r="AH873">
            <v>0</v>
          </cell>
          <cell r="AI873">
            <v>0</v>
          </cell>
          <cell r="AJ873">
            <v>0</v>
          </cell>
          <cell r="AK873">
            <v>0</v>
          </cell>
          <cell r="AL873">
            <v>0</v>
          </cell>
          <cell r="AM873">
            <v>0</v>
          </cell>
          <cell r="AN873">
            <v>0</v>
          </cell>
          <cell r="AO873">
            <v>0</v>
          </cell>
          <cell r="AP873">
            <v>0</v>
          </cell>
          <cell r="AQ873">
            <v>0</v>
          </cell>
          <cell r="AR873">
            <v>0</v>
          </cell>
          <cell r="AS873">
            <v>0</v>
          </cell>
          <cell r="AT873">
            <v>0</v>
          </cell>
          <cell r="AU873">
            <v>0</v>
          </cell>
          <cell r="AV873">
            <v>0</v>
          </cell>
          <cell r="AW873">
            <v>0</v>
          </cell>
          <cell r="AX873">
            <v>0</v>
          </cell>
          <cell r="AY873">
            <v>0</v>
          </cell>
          <cell r="AZ873">
            <v>0</v>
          </cell>
          <cell r="BA873">
            <v>0</v>
          </cell>
          <cell r="BB873">
            <v>0</v>
          </cell>
          <cell r="BC873">
            <v>0</v>
          </cell>
          <cell r="BD873">
            <v>0</v>
          </cell>
          <cell r="BE873">
            <v>0</v>
          </cell>
          <cell r="BF873">
            <v>0</v>
          </cell>
          <cell r="BG873">
            <v>0</v>
          </cell>
          <cell r="BH873">
            <v>0</v>
          </cell>
          <cell r="BI873">
            <v>0</v>
          </cell>
          <cell r="BJ873">
            <v>0</v>
          </cell>
          <cell r="BK873">
            <v>0</v>
          </cell>
          <cell r="BL873">
            <v>0</v>
          </cell>
          <cell r="BM873">
            <v>0</v>
          </cell>
          <cell r="BN873">
            <v>0</v>
          </cell>
          <cell r="BO873">
            <v>0</v>
          </cell>
          <cell r="BP873">
            <v>0</v>
          </cell>
          <cell r="BQ873">
            <v>0</v>
          </cell>
          <cell r="BR873">
            <v>0</v>
          </cell>
          <cell r="BS873">
            <v>0</v>
          </cell>
          <cell r="BT873">
            <v>0</v>
          </cell>
          <cell r="BU873">
            <v>0</v>
          </cell>
          <cell r="BV873">
            <v>0</v>
          </cell>
          <cell r="BW873">
            <v>0</v>
          </cell>
          <cell r="BX873">
            <v>0</v>
          </cell>
          <cell r="BY873">
            <v>0</v>
          </cell>
          <cell r="BZ873">
            <v>0</v>
          </cell>
          <cell r="CA873">
            <v>0</v>
          </cell>
          <cell r="CB873">
            <v>0</v>
          </cell>
          <cell r="CC873">
            <v>0</v>
          </cell>
          <cell r="CD873">
            <v>0</v>
          </cell>
          <cell r="CE873">
            <v>0</v>
          </cell>
          <cell r="CF873">
            <v>0</v>
          </cell>
          <cell r="CG873">
            <v>0</v>
          </cell>
          <cell r="CH873">
            <v>0</v>
          </cell>
          <cell r="CI873">
            <v>0</v>
          </cell>
          <cell r="CJ873">
            <v>0</v>
          </cell>
          <cell r="CK873">
            <v>0</v>
          </cell>
          <cell r="CL873">
            <v>0</v>
          </cell>
          <cell r="CM873">
            <v>0</v>
          </cell>
          <cell r="CN873">
            <v>0</v>
          </cell>
          <cell r="CO873">
            <v>0</v>
          </cell>
          <cell r="CP873">
            <v>0</v>
          </cell>
          <cell r="CQ873">
            <v>0</v>
          </cell>
          <cell r="CR873">
            <v>0</v>
          </cell>
          <cell r="CS873">
            <v>0</v>
          </cell>
          <cell r="CT873">
            <v>0</v>
          </cell>
          <cell r="CU873">
            <v>0</v>
          </cell>
          <cell r="CV873">
            <v>0</v>
          </cell>
          <cell r="CW873">
            <v>0</v>
          </cell>
          <cell r="CX873">
            <v>0</v>
          </cell>
          <cell r="CY873">
            <v>0</v>
          </cell>
          <cell r="CZ873">
            <v>0</v>
          </cell>
          <cell r="DA873">
            <v>0</v>
          </cell>
          <cell r="DB873">
            <v>0</v>
          </cell>
          <cell r="DC873">
            <v>0</v>
          </cell>
          <cell r="DD873">
            <v>0</v>
          </cell>
          <cell r="DE873">
            <v>0</v>
          </cell>
          <cell r="DF873">
            <v>0</v>
          </cell>
          <cell r="DG873">
            <v>0</v>
          </cell>
          <cell r="DH873">
            <v>0</v>
          </cell>
          <cell r="DI873">
            <v>0</v>
          </cell>
          <cell r="DJ873">
            <v>0</v>
          </cell>
          <cell r="DK873">
            <v>0</v>
          </cell>
          <cell r="DL873">
            <v>0</v>
          </cell>
          <cell r="DM873">
            <v>0</v>
          </cell>
          <cell r="DN873">
            <v>0</v>
          </cell>
          <cell r="DO873">
            <v>0</v>
          </cell>
          <cell r="DP873">
            <v>0</v>
          </cell>
          <cell r="DQ873">
            <v>0</v>
          </cell>
          <cell r="DR873">
            <v>0</v>
          </cell>
          <cell r="DS873">
            <v>0</v>
          </cell>
          <cell r="DT873">
            <v>0</v>
          </cell>
          <cell r="DU873">
            <v>0</v>
          </cell>
          <cell r="DV873">
            <v>0</v>
          </cell>
          <cell r="DW873">
            <v>0</v>
          </cell>
          <cell r="DX873">
            <v>0</v>
          </cell>
          <cell r="DY873">
            <v>0</v>
          </cell>
          <cell r="DZ873">
            <v>0</v>
          </cell>
          <cell r="EA873">
            <v>0</v>
          </cell>
          <cell r="EB873">
            <v>0</v>
          </cell>
          <cell r="EC873">
            <v>0</v>
          </cell>
          <cell r="ED873">
            <v>0</v>
          </cell>
        </row>
        <row r="874">
          <cell r="F874">
            <v>0</v>
          </cell>
          <cell r="G874">
            <v>0</v>
          </cell>
          <cell r="H874">
            <v>0</v>
          </cell>
          <cell r="I874">
            <v>0</v>
          </cell>
          <cell r="J874">
            <v>0</v>
          </cell>
          <cell r="K874">
            <v>0</v>
          </cell>
          <cell r="L874">
            <v>0</v>
          </cell>
          <cell r="M874">
            <v>0</v>
          </cell>
          <cell r="N874">
            <v>0</v>
          </cell>
          <cell r="O874">
            <v>0</v>
          </cell>
          <cell r="P874">
            <v>0</v>
          </cell>
          <cell r="Q874">
            <v>0</v>
          </cell>
          <cell r="R874">
            <v>0</v>
          </cell>
          <cell r="S874">
            <v>0</v>
          </cell>
          <cell r="T874">
            <v>0</v>
          </cell>
          <cell r="U874">
            <v>0</v>
          </cell>
          <cell r="V874">
            <v>0</v>
          </cell>
          <cell r="W874">
            <v>0</v>
          </cell>
          <cell r="X874">
            <v>0</v>
          </cell>
          <cell r="Y874">
            <v>0</v>
          </cell>
          <cell r="Z874">
            <v>0</v>
          </cell>
          <cell r="AA874">
            <v>0</v>
          </cell>
          <cell r="AB874">
            <v>0</v>
          </cell>
          <cell r="AC874">
            <v>0</v>
          </cell>
          <cell r="AD874">
            <v>0</v>
          </cell>
          <cell r="AE874">
            <v>0</v>
          </cell>
          <cell r="AF874">
            <v>0</v>
          </cell>
          <cell r="AG874">
            <v>0</v>
          </cell>
          <cell r="AH874">
            <v>0</v>
          </cell>
          <cell r="AI874">
            <v>0</v>
          </cell>
          <cell r="AJ874">
            <v>0</v>
          </cell>
          <cell r="AK874">
            <v>0</v>
          </cell>
          <cell r="AL874">
            <v>0</v>
          </cell>
          <cell r="AM874">
            <v>0</v>
          </cell>
          <cell r="AN874">
            <v>0</v>
          </cell>
          <cell r="AO874">
            <v>0</v>
          </cell>
          <cell r="AP874">
            <v>0</v>
          </cell>
          <cell r="AQ874">
            <v>0</v>
          </cell>
          <cell r="AR874">
            <v>0</v>
          </cell>
          <cell r="AS874">
            <v>0</v>
          </cell>
          <cell r="AT874">
            <v>0</v>
          </cell>
          <cell r="AU874">
            <v>0</v>
          </cell>
          <cell r="AV874">
            <v>0</v>
          </cell>
          <cell r="AW874">
            <v>0</v>
          </cell>
          <cell r="AX874">
            <v>0</v>
          </cell>
          <cell r="AY874">
            <v>0</v>
          </cell>
          <cell r="AZ874">
            <v>0</v>
          </cell>
          <cell r="BA874">
            <v>0</v>
          </cell>
          <cell r="BB874">
            <v>0</v>
          </cell>
          <cell r="BC874">
            <v>0</v>
          </cell>
          <cell r="BD874">
            <v>0</v>
          </cell>
          <cell r="BE874">
            <v>0</v>
          </cell>
          <cell r="BF874">
            <v>0</v>
          </cell>
          <cell r="BG874">
            <v>0</v>
          </cell>
          <cell r="BH874">
            <v>0</v>
          </cell>
          <cell r="BI874">
            <v>0</v>
          </cell>
          <cell r="BJ874">
            <v>0</v>
          </cell>
          <cell r="BK874">
            <v>0</v>
          </cell>
          <cell r="BL874">
            <v>0</v>
          </cell>
          <cell r="BM874">
            <v>0</v>
          </cell>
          <cell r="BN874">
            <v>0</v>
          </cell>
          <cell r="BO874">
            <v>0</v>
          </cell>
          <cell r="BP874">
            <v>0</v>
          </cell>
          <cell r="BQ874">
            <v>0</v>
          </cell>
          <cell r="BR874">
            <v>0</v>
          </cell>
          <cell r="BS874">
            <v>0</v>
          </cell>
          <cell r="BT874">
            <v>0</v>
          </cell>
          <cell r="BU874">
            <v>0</v>
          </cell>
          <cell r="BV874">
            <v>0</v>
          </cell>
          <cell r="BW874">
            <v>0</v>
          </cell>
          <cell r="BX874">
            <v>0</v>
          </cell>
          <cell r="BY874">
            <v>0</v>
          </cell>
          <cell r="BZ874">
            <v>0</v>
          </cell>
          <cell r="CA874">
            <v>0</v>
          </cell>
          <cell r="CB874">
            <v>0</v>
          </cell>
          <cell r="CC874">
            <v>0</v>
          </cell>
          <cell r="CD874">
            <v>0</v>
          </cell>
          <cell r="CE874">
            <v>0</v>
          </cell>
          <cell r="CF874">
            <v>0</v>
          </cell>
          <cell r="CG874">
            <v>0</v>
          </cell>
          <cell r="CH874">
            <v>0</v>
          </cell>
          <cell r="CI874">
            <v>0</v>
          </cell>
          <cell r="CJ874">
            <v>0</v>
          </cell>
          <cell r="CK874">
            <v>0</v>
          </cell>
          <cell r="CL874">
            <v>0</v>
          </cell>
          <cell r="CM874">
            <v>0</v>
          </cell>
          <cell r="CN874">
            <v>0</v>
          </cell>
          <cell r="CO874">
            <v>0</v>
          </cell>
          <cell r="CP874">
            <v>0</v>
          </cell>
          <cell r="CQ874">
            <v>0</v>
          </cell>
          <cell r="CR874">
            <v>0</v>
          </cell>
          <cell r="CS874">
            <v>0</v>
          </cell>
          <cell r="CT874">
            <v>0</v>
          </cell>
          <cell r="CU874">
            <v>0</v>
          </cell>
          <cell r="CV874">
            <v>0</v>
          </cell>
          <cell r="CW874">
            <v>0</v>
          </cell>
          <cell r="CX874">
            <v>0</v>
          </cell>
          <cell r="CY874">
            <v>0</v>
          </cell>
          <cell r="CZ874">
            <v>0</v>
          </cell>
          <cell r="DA874">
            <v>0</v>
          </cell>
          <cell r="DB874">
            <v>0</v>
          </cell>
          <cell r="DC874">
            <v>0</v>
          </cell>
          <cell r="DD874">
            <v>0</v>
          </cell>
          <cell r="DE874">
            <v>0</v>
          </cell>
          <cell r="DF874">
            <v>0</v>
          </cell>
          <cell r="DG874">
            <v>0</v>
          </cell>
          <cell r="DH874">
            <v>0</v>
          </cell>
          <cell r="DI874">
            <v>0</v>
          </cell>
          <cell r="DJ874">
            <v>0</v>
          </cell>
          <cell r="DK874">
            <v>0</v>
          </cell>
          <cell r="DL874">
            <v>0</v>
          </cell>
          <cell r="DM874">
            <v>0</v>
          </cell>
          <cell r="DN874">
            <v>0</v>
          </cell>
          <cell r="DO874">
            <v>0</v>
          </cell>
          <cell r="DP874">
            <v>0</v>
          </cell>
          <cell r="DQ874">
            <v>0</v>
          </cell>
          <cell r="DR874">
            <v>0</v>
          </cell>
          <cell r="DS874">
            <v>0</v>
          </cell>
          <cell r="DT874">
            <v>0</v>
          </cell>
          <cell r="DU874">
            <v>0</v>
          </cell>
          <cell r="DV874">
            <v>0</v>
          </cell>
          <cell r="DW874">
            <v>0</v>
          </cell>
          <cell r="DX874">
            <v>0</v>
          </cell>
          <cell r="DY874">
            <v>0</v>
          </cell>
          <cell r="DZ874">
            <v>0</v>
          </cell>
          <cell r="EA874">
            <v>0</v>
          </cell>
          <cell r="EB874">
            <v>0</v>
          </cell>
          <cell r="EC874">
            <v>0</v>
          </cell>
          <cell r="ED874">
            <v>0</v>
          </cell>
        </row>
        <row r="875">
          <cell r="F875">
            <v>0</v>
          </cell>
          <cell r="G875">
            <v>0</v>
          </cell>
          <cell r="H875">
            <v>1E-3</v>
          </cell>
          <cell r="I875">
            <v>0</v>
          </cell>
          <cell r="J875">
            <v>0</v>
          </cell>
          <cell r="K875">
            <v>0</v>
          </cell>
          <cell r="L875">
            <v>0</v>
          </cell>
          <cell r="M875">
            <v>0</v>
          </cell>
          <cell r="N875">
            <v>0</v>
          </cell>
          <cell r="O875">
            <v>0</v>
          </cell>
          <cell r="P875">
            <v>0</v>
          </cell>
          <cell r="Q875">
            <v>0</v>
          </cell>
          <cell r="R875">
            <v>0</v>
          </cell>
          <cell r="S875">
            <v>0</v>
          </cell>
          <cell r="T875">
            <v>0</v>
          </cell>
          <cell r="U875">
            <v>1E-3</v>
          </cell>
          <cell r="V875">
            <v>0</v>
          </cell>
          <cell r="W875">
            <v>0</v>
          </cell>
          <cell r="X875">
            <v>0</v>
          </cell>
          <cell r="Y875">
            <v>0</v>
          </cell>
          <cell r="Z875">
            <v>0</v>
          </cell>
          <cell r="AA875">
            <v>1E-3</v>
          </cell>
          <cell r="AB875">
            <v>0</v>
          </cell>
          <cell r="AC875">
            <v>0</v>
          </cell>
          <cell r="AD875">
            <v>0</v>
          </cell>
          <cell r="AE875">
            <v>0</v>
          </cell>
          <cell r="AF875">
            <v>0</v>
          </cell>
          <cell r="AG875">
            <v>1E-3</v>
          </cell>
          <cell r="AH875">
            <v>1E-3</v>
          </cell>
          <cell r="AI875">
            <v>0</v>
          </cell>
          <cell r="AJ875">
            <v>0</v>
          </cell>
          <cell r="AK875">
            <v>0</v>
          </cell>
          <cell r="AL875">
            <v>0</v>
          </cell>
          <cell r="AM875">
            <v>0</v>
          </cell>
          <cell r="AN875">
            <v>0</v>
          </cell>
          <cell r="AO875">
            <v>0</v>
          </cell>
          <cell r="AP875">
            <v>1E-3</v>
          </cell>
          <cell r="AQ875">
            <v>0</v>
          </cell>
          <cell r="AR875">
            <v>0</v>
          </cell>
          <cell r="AS875">
            <v>0</v>
          </cell>
          <cell r="AT875">
            <v>0</v>
          </cell>
          <cell r="AU875">
            <v>1E-3</v>
          </cell>
          <cell r="AV875">
            <v>0</v>
          </cell>
          <cell r="AW875">
            <v>0</v>
          </cell>
          <cell r="AX875">
            <v>0</v>
          </cell>
          <cell r="AY875">
            <v>0</v>
          </cell>
          <cell r="AZ875">
            <v>0</v>
          </cell>
          <cell r="BA875">
            <v>0</v>
          </cell>
          <cell r="BB875">
            <v>0</v>
          </cell>
          <cell r="BC875">
            <v>1E-3</v>
          </cell>
          <cell r="BD875">
            <v>1E-3</v>
          </cell>
          <cell r="BE875">
            <v>0</v>
          </cell>
          <cell r="BF875">
            <v>0</v>
          </cell>
          <cell r="BG875">
            <v>0</v>
          </cell>
          <cell r="BH875">
            <v>1E-3</v>
          </cell>
          <cell r="BI875">
            <v>0</v>
          </cell>
          <cell r="BJ875">
            <v>1E-3</v>
          </cell>
          <cell r="BK875">
            <v>0</v>
          </cell>
          <cell r="BL875">
            <v>0</v>
          </cell>
          <cell r="BM875">
            <v>0</v>
          </cell>
          <cell r="BN875">
            <v>0</v>
          </cell>
          <cell r="BO875">
            <v>0</v>
          </cell>
          <cell r="BP875">
            <v>0</v>
          </cell>
          <cell r="BQ875">
            <v>1E-3</v>
          </cell>
          <cell r="BR875">
            <v>0</v>
          </cell>
          <cell r="BS875">
            <v>0</v>
          </cell>
          <cell r="BT875">
            <v>0</v>
          </cell>
          <cell r="BU875">
            <v>1E-3</v>
          </cell>
          <cell r="BV875">
            <v>0</v>
          </cell>
          <cell r="BW875">
            <v>0</v>
          </cell>
          <cell r="BX875">
            <v>0</v>
          </cell>
          <cell r="BY875">
            <v>0</v>
          </cell>
          <cell r="BZ875">
            <v>0</v>
          </cell>
          <cell r="CA875">
            <v>0</v>
          </cell>
          <cell r="CB875">
            <v>0</v>
          </cell>
          <cell r="CC875">
            <v>0</v>
          </cell>
          <cell r="CD875">
            <v>0</v>
          </cell>
          <cell r="CE875">
            <v>0</v>
          </cell>
          <cell r="CF875">
            <v>0</v>
          </cell>
          <cell r="CG875">
            <v>0</v>
          </cell>
          <cell r="CH875">
            <v>0</v>
          </cell>
          <cell r="CI875">
            <v>0</v>
          </cell>
          <cell r="CJ875">
            <v>0</v>
          </cell>
          <cell r="CK875">
            <v>0</v>
          </cell>
          <cell r="CL875">
            <v>0</v>
          </cell>
          <cell r="CM875">
            <v>0</v>
          </cell>
          <cell r="CN875">
            <v>0</v>
          </cell>
          <cell r="CO875">
            <v>0</v>
          </cell>
          <cell r="CP875">
            <v>0</v>
          </cell>
          <cell r="CQ875">
            <v>0</v>
          </cell>
          <cell r="CR875">
            <v>0</v>
          </cell>
          <cell r="CS875">
            <v>0</v>
          </cell>
          <cell r="CT875">
            <v>0</v>
          </cell>
          <cell r="CU875">
            <v>0</v>
          </cell>
          <cell r="CV875">
            <v>0</v>
          </cell>
          <cell r="CW875">
            <v>0</v>
          </cell>
          <cell r="CX875">
            <v>0</v>
          </cell>
          <cell r="CY875">
            <v>0</v>
          </cell>
          <cell r="CZ875">
            <v>0</v>
          </cell>
          <cell r="DA875">
            <v>0</v>
          </cell>
          <cell r="DB875">
            <v>0</v>
          </cell>
          <cell r="DC875">
            <v>0</v>
          </cell>
          <cell r="DD875">
            <v>0</v>
          </cell>
          <cell r="DE875">
            <v>0</v>
          </cell>
          <cell r="DF875">
            <v>0</v>
          </cell>
          <cell r="DG875">
            <v>0</v>
          </cell>
          <cell r="DH875">
            <v>0</v>
          </cell>
          <cell r="DI875">
            <v>0</v>
          </cell>
          <cell r="DJ875">
            <v>0</v>
          </cell>
          <cell r="DK875">
            <v>0</v>
          </cell>
          <cell r="DL875">
            <v>0</v>
          </cell>
          <cell r="DM875">
            <v>0</v>
          </cell>
          <cell r="DN875">
            <v>0</v>
          </cell>
          <cell r="DO875">
            <v>0</v>
          </cell>
          <cell r="DP875">
            <v>0</v>
          </cell>
          <cell r="DQ875">
            <v>0</v>
          </cell>
          <cell r="DR875">
            <v>0</v>
          </cell>
          <cell r="DS875">
            <v>0</v>
          </cell>
          <cell r="DT875">
            <v>0</v>
          </cell>
          <cell r="DU875">
            <v>0</v>
          </cell>
          <cell r="DV875">
            <v>0</v>
          </cell>
          <cell r="DW875">
            <v>0</v>
          </cell>
          <cell r="DX875">
            <v>0</v>
          </cell>
          <cell r="DY875">
            <v>0</v>
          </cell>
          <cell r="DZ875">
            <v>0</v>
          </cell>
          <cell r="EA875">
            <v>0</v>
          </cell>
          <cell r="EB875">
            <v>0</v>
          </cell>
          <cell r="EC875">
            <v>0</v>
          </cell>
          <cell r="ED875">
            <v>0</v>
          </cell>
        </row>
        <row r="876">
          <cell r="F876">
            <v>0</v>
          </cell>
          <cell r="G876">
            <v>0</v>
          </cell>
          <cell r="H876">
            <v>0</v>
          </cell>
          <cell r="I876">
            <v>0</v>
          </cell>
          <cell r="J876">
            <v>0</v>
          </cell>
          <cell r="K876">
            <v>0</v>
          </cell>
          <cell r="L876">
            <v>0</v>
          </cell>
          <cell r="M876">
            <v>0</v>
          </cell>
          <cell r="N876">
            <v>0</v>
          </cell>
          <cell r="O876">
            <v>0</v>
          </cell>
          <cell r="P876">
            <v>0</v>
          </cell>
          <cell r="Q876">
            <v>0</v>
          </cell>
          <cell r="R876">
            <v>0</v>
          </cell>
          <cell r="S876">
            <v>0</v>
          </cell>
          <cell r="T876">
            <v>0</v>
          </cell>
          <cell r="U876">
            <v>0</v>
          </cell>
          <cell r="V876">
            <v>0</v>
          </cell>
          <cell r="W876">
            <v>0</v>
          </cell>
          <cell r="X876">
            <v>0</v>
          </cell>
          <cell r="Y876">
            <v>0</v>
          </cell>
          <cell r="Z876">
            <v>0</v>
          </cell>
          <cell r="AA876">
            <v>1E-3</v>
          </cell>
          <cell r="AB876">
            <v>0</v>
          </cell>
          <cell r="AC876">
            <v>0</v>
          </cell>
          <cell r="AD876">
            <v>0</v>
          </cell>
          <cell r="AE876">
            <v>0</v>
          </cell>
          <cell r="AF876">
            <v>0</v>
          </cell>
          <cell r="AG876">
            <v>0</v>
          </cell>
          <cell r="AH876">
            <v>0</v>
          </cell>
          <cell r="AI876">
            <v>0</v>
          </cell>
          <cell r="AJ876">
            <v>0</v>
          </cell>
          <cell r="AK876">
            <v>0</v>
          </cell>
          <cell r="AL876">
            <v>0</v>
          </cell>
          <cell r="AM876">
            <v>0</v>
          </cell>
          <cell r="AN876">
            <v>0</v>
          </cell>
          <cell r="AO876">
            <v>0</v>
          </cell>
          <cell r="AP876">
            <v>0</v>
          </cell>
          <cell r="AQ876">
            <v>0</v>
          </cell>
          <cell r="AR876">
            <v>0</v>
          </cell>
          <cell r="AS876">
            <v>0</v>
          </cell>
          <cell r="AT876">
            <v>0</v>
          </cell>
          <cell r="AU876">
            <v>0</v>
          </cell>
          <cell r="AV876">
            <v>0</v>
          </cell>
          <cell r="AW876">
            <v>0</v>
          </cell>
          <cell r="AX876">
            <v>0</v>
          </cell>
          <cell r="AY876">
            <v>0</v>
          </cell>
          <cell r="AZ876">
            <v>0</v>
          </cell>
          <cell r="BA876">
            <v>0</v>
          </cell>
          <cell r="BB876">
            <v>0</v>
          </cell>
          <cell r="BC876">
            <v>0</v>
          </cell>
          <cell r="BD876">
            <v>0</v>
          </cell>
          <cell r="BE876">
            <v>0</v>
          </cell>
          <cell r="BF876">
            <v>0</v>
          </cell>
          <cell r="BG876">
            <v>0</v>
          </cell>
          <cell r="BH876">
            <v>0</v>
          </cell>
          <cell r="BI876">
            <v>1E-3</v>
          </cell>
          <cell r="BJ876">
            <v>0</v>
          </cell>
          <cell r="BK876">
            <v>0</v>
          </cell>
          <cell r="BL876">
            <v>0</v>
          </cell>
          <cell r="BM876">
            <v>0</v>
          </cell>
          <cell r="BN876">
            <v>0</v>
          </cell>
          <cell r="BO876">
            <v>0</v>
          </cell>
          <cell r="BP876">
            <v>0</v>
          </cell>
          <cell r="BQ876">
            <v>0</v>
          </cell>
          <cell r="BR876">
            <v>0</v>
          </cell>
          <cell r="BS876">
            <v>0</v>
          </cell>
          <cell r="BT876">
            <v>0</v>
          </cell>
          <cell r="BU876">
            <v>0</v>
          </cell>
          <cell r="BV876">
            <v>0</v>
          </cell>
          <cell r="BW876">
            <v>0</v>
          </cell>
          <cell r="BX876">
            <v>0</v>
          </cell>
          <cell r="BY876">
            <v>0</v>
          </cell>
          <cell r="BZ876">
            <v>0</v>
          </cell>
          <cell r="CA876">
            <v>0</v>
          </cell>
          <cell r="CB876">
            <v>0</v>
          </cell>
          <cell r="CC876">
            <v>0</v>
          </cell>
          <cell r="CD876">
            <v>0</v>
          </cell>
          <cell r="CE876">
            <v>0</v>
          </cell>
          <cell r="CF876">
            <v>0</v>
          </cell>
          <cell r="CG876">
            <v>0</v>
          </cell>
          <cell r="CH876">
            <v>0</v>
          </cell>
          <cell r="CI876">
            <v>0</v>
          </cell>
          <cell r="CJ876">
            <v>0</v>
          </cell>
          <cell r="CK876">
            <v>0</v>
          </cell>
          <cell r="CL876">
            <v>0</v>
          </cell>
          <cell r="CM876">
            <v>0</v>
          </cell>
          <cell r="CN876">
            <v>0</v>
          </cell>
          <cell r="CO876">
            <v>0</v>
          </cell>
          <cell r="CP876">
            <v>0</v>
          </cell>
          <cell r="CQ876">
            <v>0</v>
          </cell>
          <cell r="CR876">
            <v>0</v>
          </cell>
          <cell r="CS876">
            <v>0</v>
          </cell>
          <cell r="CT876">
            <v>0</v>
          </cell>
          <cell r="CU876">
            <v>0</v>
          </cell>
          <cell r="CV876">
            <v>0</v>
          </cell>
          <cell r="CW876">
            <v>0</v>
          </cell>
          <cell r="CX876">
            <v>0</v>
          </cell>
          <cell r="CY876">
            <v>0</v>
          </cell>
          <cell r="CZ876">
            <v>0</v>
          </cell>
          <cell r="DA876">
            <v>0</v>
          </cell>
          <cell r="DB876">
            <v>0</v>
          </cell>
          <cell r="DC876">
            <v>0</v>
          </cell>
          <cell r="DD876">
            <v>0</v>
          </cell>
          <cell r="DE876">
            <v>0</v>
          </cell>
          <cell r="DF876">
            <v>0</v>
          </cell>
          <cell r="DG876">
            <v>0</v>
          </cell>
          <cell r="DH876">
            <v>0</v>
          </cell>
          <cell r="DI876">
            <v>0</v>
          </cell>
          <cell r="DJ876">
            <v>0</v>
          </cell>
          <cell r="DK876">
            <v>0</v>
          </cell>
          <cell r="DL876">
            <v>0</v>
          </cell>
          <cell r="DM876">
            <v>0</v>
          </cell>
          <cell r="DN876">
            <v>0</v>
          </cell>
          <cell r="DO876">
            <v>0</v>
          </cell>
          <cell r="DP876">
            <v>0</v>
          </cell>
          <cell r="DQ876">
            <v>0</v>
          </cell>
          <cell r="DR876">
            <v>0</v>
          </cell>
          <cell r="DS876">
            <v>0</v>
          </cell>
          <cell r="DT876">
            <v>0</v>
          </cell>
          <cell r="DU876">
            <v>0</v>
          </cell>
          <cell r="DV876">
            <v>0</v>
          </cell>
          <cell r="DW876">
            <v>0</v>
          </cell>
          <cell r="DX876">
            <v>0</v>
          </cell>
          <cell r="DY876">
            <v>0</v>
          </cell>
          <cell r="DZ876">
            <v>0</v>
          </cell>
          <cell r="EA876">
            <v>0</v>
          </cell>
          <cell r="EB876">
            <v>0</v>
          </cell>
          <cell r="EC876">
            <v>0</v>
          </cell>
          <cell r="ED876">
            <v>0</v>
          </cell>
        </row>
        <row r="877">
          <cell r="F877">
            <v>0</v>
          </cell>
          <cell r="G877">
            <v>0</v>
          </cell>
          <cell r="H877">
            <v>0</v>
          </cell>
          <cell r="I877">
            <v>0</v>
          </cell>
          <cell r="J877">
            <v>0</v>
          </cell>
          <cell r="K877">
            <v>0</v>
          </cell>
          <cell r="L877">
            <v>-1E-3</v>
          </cell>
          <cell r="M877">
            <v>-1E-3</v>
          </cell>
          <cell r="N877">
            <v>0</v>
          </cell>
          <cell r="O877">
            <v>0</v>
          </cell>
          <cell r="P877">
            <v>0</v>
          </cell>
          <cell r="Q877">
            <v>0</v>
          </cell>
          <cell r="R877">
            <v>0</v>
          </cell>
          <cell r="S877">
            <v>0</v>
          </cell>
          <cell r="T877">
            <v>0</v>
          </cell>
          <cell r="U877">
            <v>-1E-3</v>
          </cell>
          <cell r="V877">
            <v>0</v>
          </cell>
          <cell r="W877">
            <v>0</v>
          </cell>
          <cell r="X877">
            <v>0</v>
          </cell>
          <cell r="Y877">
            <v>0</v>
          </cell>
          <cell r="Z877">
            <v>0</v>
          </cell>
          <cell r="AA877">
            <v>0</v>
          </cell>
          <cell r="AB877">
            <v>0</v>
          </cell>
          <cell r="AC877">
            <v>0</v>
          </cell>
          <cell r="AD877">
            <v>0</v>
          </cell>
          <cell r="AE877">
            <v>0</v>
          </cell>
          <cell r="AF877">
            <v>0</v>
          </cell>
          <cell r="AG877">
            <v>-1E-3</v>
          </cell>
          <cell r="AH877">
            <v>-1E-3</v>
          </cell>
          <cell r="AI877">
            <v>0</v>
          </cell>
          <cell r="AJ877">
            <v>0</v>
          </cell>
          <cell r="AK877">
            <v>0</v>
          </cell>
          <cell r="AL877">
            <v>0</v>
          </cell>
          <cell r="AM877">
            <v>0</v>
          </cell>
          <cell r="AN877">
            <v>-1E-3</v>
          </cell>
          <cell r="AO877">
            <v>0</v>
          </cell>
          <cell r="AP877">
            <v>-1E-3</v>
          </cell>
          <cell r="AQ877">
            <v>-1E-3</v>
          </cell>
          <cell r="AR877">
            <v>-1E-3</v>
          </cell>
          <cell r="AS877">
            <v>0</v>
          </cell>
          <cell r="AT877">
            <v>0</v>
          </cell>
          <cell r="AU877">
            <v>-1E-3</v>
          </cell>
          <cell r="AV877">
            <v>-1E-3</v>
          </cell>
          <cell r="AW877">
            <v>0</v>
          </cell>
          <cell r="AX877">
            <v>0</v>
          </cell>
          <cell r="AY877">
            <v>0</v>
          </cell>
          <cell r="AZ877">
            <v>-1E-3</v>
          </cell>
          <cell r="BA877">
            <v>0</v>
          </cell>
          <cell r="BB877">
            <v>0</v>
          </cell>
          <cell r="BC877">
            <v>-1E-3</v>
          </cell>
          <cell r="BD877">
            <v>-1E-3</v>
          </cell>
          <cell r="BE877">
            <v>0</v>
          </cell>
          <cell r="BF877">
            <v>0</v>
          </cell>
          <cell r="BG877">
            <v>0</v>
          </cell>
          <cell r="BH877">
            <v>-1E-3</v>
          </cell>
          <cell r="BI877">
            <v>-1E-3</v>
          </cell>
          <cell r="BJ877">
            <v>-1E-3</v>
          </cell>
          <cell r="BK877">
            <v>0</v>
          </cell>
          <cell r="BL877">
            <v>0</v>
          </cell>
          <cell r="BM877">
            <v>0</v>
          </cell>
          <cell r="BN877">
            <v>0</v>
          </cell>
          <cell r="BO877">
            <v>0</v>
          </cell>
          <cell r="BP877">
            <v>0</v>
          </cell>
          <cell r="BQ877">
            <v>-1E-3</v>
          </cell>
          <cell r="BR877">
            <v>0</v>
          </cell>
          <cell r="BS877">
            <v>0</v>
          </cell>
          <cell r="BT877">
            <v>-1E-3</v>
          </cell>
          <cell r="BU877">
            <v>-1E-3</v>
          </cell>
          <cell r="BV877">
            <v>0</v>
          </cell>
          <cell r="BW877">
            <v>0</v>
          </cell>
          <cell r="BX877">
            <v>0</v>
          </cell>
          <cell r="BY877">
            <v>0</v>
          </cell>
          <cell r="BZ877">
            <v>0</v>
          </cell>
          <cell r="CA877">
            <v>0</v>
          </cell>
          <cell r="CB877">
            <v>0</v>
          </cell>
          <cell r="CC877">
            <v>0</v>
          </cell>
          <cell r="CD877">
            <v>0</v>
          </cell>
          <cell r="CE877">
            <v>0</v>
          </cell>
          <cell r="CF877">
            <v>-1E-3</v>
          </cell>
          <cell r="CG877">
            <v>0</v>
          </cell>
          <cell r="CH877">
            <v>0</v>
          </cell>
          <cell r="CI877">
            <v>0</v>
          </cell>
          <cell r="CJ877">
            <v>-1E-3</v>
          </cell>
          <cell r="CK877">
            <v>0</v>
          </cell>
          <cell r="CL877">
            <v>0</v>
          </cell>
          <cell r="CM877">
            <v>0</v>
          </cell>
          <cell r="CN877">
            <v>0</v>
          </cell>
          <cell r="CO877">
            <v>0</v>
          </cell>
          <cell r="CP877">
            <v>0</v>
          </cell>
          <cell r="CQ877">
            <v>0</v>
          </cell>
          <cell r="CR877">
            <v>0</v>
          </cell>
          <cell r="CS877">
            <v>0</v>
          </cell>
          <cell r="CT877">
            <v>0</v>
          </cell>
          <cell r="CU877">
            <v>0</v>
          </cell>
          <cell r="CV877">
            <v>0</v>
          </cell>
          <cell r="CW877">
            <v>0</v>
          </cell>
          <cell r="CX877">
            <v>0</v>
          </cell>
          <cell r="CY877">
            <v>0</v>
          </cell>
          <cell r="CZ877">
            <v>0</v>
          </cell>
          <cell r="DA877">
            <v>0</v>
          </cell>
          <cell r="DB877">
            <v>0</v>
          </cell>
          <cell r="DC877">
            <v>0</v>
          </cell>
          <cell r="DD877">
            <v>0</v>
          </cell>
          <cell r="DE877">
            <v>0</v>
          </cell>
          <cell r="DF877">
            <v>0</v>
          </cell>
          <cell r="DG877">
            <v>0</v>
          </cell>
          <cell r="DH877">
            <v>0</v>
          </cell>
          <cell r="DI877">
            <v>0</v>
          </cell>
          <cell r="DJ877">
            <v>0</v>
          </cell>
          <cell r="DK877">
            <v>0</v>
          </cell>
          <cell r="DL877">
            <v>0</v>
          </cell>
          <cell r="DM877">
            <v>0</v>
          </cell>
          <cell r="DN877">
            <v>0</v>
          </cell>
          <cell r="DO877">
            <v>0</v>
          </cell>
          <cell r="DP877">
            <v>0</v>
          </cell>
          <cell r="DQ877">
            <v>0</v>
          </cell>
          <cell r="DR877">
            <v>0</v>
          </cell>
          <cell r="DS877">
            <v>0</v>
          </cell>
          <cell r="DT877">
            <v>0</v>
          </cell>
          <cell r="DU877">
            <v>0</v>
          </cell>
          <cell r="DV877">
            <v>0</v>
          </cell>
          <cell r="DW877">
            <v>0</v>
          </cell>
          <cell r="DX877">
            <v>0</v>
          </cell>
          <cell r="DY877">
            <v>0</v>
          </cell>
          <cell r="DZ877">
            <v>0</v>
          </cell>
          <cell r="EA877">
            <v>0</v>
          </cell>
          <cell r="EB877">
            <v>0</v>
          </cell>
          <cell r="EC877">
            <v>0</v>
          </cell>
          <cell r="ED877">
            <v>0</v>
          </cell>
        </row>
        <row r="878">
          <cell r="F878">
            <v>0</v>
          </cell>
          <cell r="G878">
            <v>0</v>
          </cell>
          <cell r="H878">
            <v>0</v>
          </cell>
          <cell r="I878">
            <v>0</v>
          </cell>
          <cell r="J878">
            <v>0</v>
          </cell>
          <cell r="K878">
            <v>0</v>
          </cell>
          <cell r="L878">
            <v>0</v>
          </cell>
          <cell r="M878">
            <v>0</v>
          </cell>
          <cell r="N878">
            <v>0</v>
          </cell>
          <cell r="O878">
            <v>0</v>
          </cell>
          <cell r="P878">
            <v>0</v>
          </cell>
          <cell r="Q878">
            <v>0</v>
          </cell>
          <cell r="R878">
            <v>0</v>
          </cell>
          <cell r="S878">
            <v>0</v>
          </cell>
          <cell r="T878">
            <v>0</v>
          </cell>
          <cell r="U878">
            <v>0</v>
          </cell>
          <cell r="V878">
            <v>0</v>
          </cell>
          <cell r="W878">
            <v>0</v>
          </cell>
          <cell r="X878">
            <v>0</v>
          </cell>
          <cell r="Y878">
            <v>0</v>
          </cell>
          <cell r="Z878">
            <v>0</v>
          </cell>
          <cell r="AA878">
            <v>0</v>
          </cell>
          <cell r="AB878">
            <v>0</v>
          </cell>
          <cell r="AC878">
            <v>0</v>
          </cell>
          <cell r="AD878">
            <v>0</v>
          </cell>
          <cell r="AE878">
            <v>0</v>
          </cell>
          <cell r="AF878">
            <v>0</v>
          </cell>
          <cell r="AG878">
            <v>0</v>
          </cell>
          <cell r="AH878">
            <v>0</v>
          </cell>
          <cell r="AI878">
            <v>0</v>
          </cell>
          <cell r="AJ878">
            <v>0</v>
          </cell>
          <cell r="AK878">
            <v>0</v>
          </cell>
          <cell r="AL878">
            <v>0</v>
          </cell>
          <cell r="AM878">
            <v>0</v>
          </cell>
          <cell r="AN878">
            <v>0</v>
          </cell>
          <cell r="AO878">
            <v>0</v>
          </cell>
          <cell r="AP878">
            <v>0</v>
          </cell>
          <cell r="AQ878">
            <v>0</v>
          </cell>
          <cell r="AR878">
            <v>0</v>
          </cell>
          <cell r="AS878">
            <v>0</v>
          </cell>
          <cell r="AT878">
            <v>0</v>
          </cell>
          <cell r="AU878">
            <v>0</v>
          </cell>
          <cell r="AV878">
            <v>0</v>
          </cell>
          <cell r="AW878">
            <v>0</v>
          </cell>
          <cell r="AX878">
            <v>0</v>
          </cell>
          <cell r="AY878">
            <v>0</v>
          </cell>
          <cell r="AZ878">
            <v>0</v>
          </cell>
          <cell r="BA878">
            <v>0</v>
          </cell>
          <cell r="BB878">
            <v>0</v>
          </cell>
          <cell r="BC878">
            <v>0</v>
          </cell>
          <cell r="BD878">
            <v>0</v>
          </cell>
          <cell r="BE878">
            <v>0</v>
          </cell>
          <cell r="BF878">
            <v>0</v>
          </cell>
          <cell r="BG878">
            <v>0</v>
          </cell>
          <cell r="BH878">
            <v>0</v>
          </cell>
          <cell r="BI878">
            <v>0</v>
          </cell>
          <cell r="BJ878">
            <v>0</v>
          </cell>
          <cell r="BK878">
            <v>0</v>
          </cell>
          <cell r="BL878">
            <v>0</v>
          </cell>
          <cell r="BM878">
            <v>0</v>
          </cell>
          <cell r="BN878">
            <v>0</v>
          </cell>
          <cell r="BO878">
            <v>0</v>
          </cell>
          <cell r="BP878">
            <v>0</v>
          </cell>
          <cell r="BQ878">
            <v>0</v>
          </cell>
          <cell r="BR878">
            <v>0</v>
          </cell>
          <cell r="BS878">
            <v>0</v>
          </cell>
          <cell r="BT878">
            <v>0</v>
          </cell>
          <cell r="BU878">
            <v>0</v>
          </cell>
          <cell r="BV878">
            <v>0</v>
          </cell>
          <cell r="BW878">
            <v>0</v>
          </cell>
          <cell r="BX878">
            <v>0</v>
          </cell>
          <cell r="BY878">
            <v>0</v>
          </cell>
          <cell r="BZ878">
            <v>0</v>
          </cell>
          <cell r="CA878">
            <v>0</v>
          </cell>
          <cell r="CB878">
            <v>0</v>
          </cell>
          <cell r="CC878">
            <v>0</v>
          </cell>
          <cell r="CD878">
            <v>0</v>
          </cell>
          <cell r="CE878">
            <v>0</v>
          </cell>
          <cell r="CF878">
            <v>0</v>
          </cell>
          <cell r="CG878">
            <v>0</v>
          </cell>
          <cell r="CH878">
            <v>0</v>
          </cell>
          <cell r="CI878">
            <v>0</v>
          </cell>
          <cell r="CJ878">
            <v>0</v>
          </cell>
          <cell r="CK878">
            <v>0</v>
          </cell>
          <cell r="CL878">
            <v>0</v>
          </cell>
          <cell r="CM878">
            <v>0</v>
          </cell>
          <cell r="CN878">
            <v>0</v>
          </cell>
          <cell r="CO878">
            <v>0</v>
          </cell>
          <cell r="CP878">
            <v>0</v>
          </cell>
          <cell r="CQ878">
            <v>0</v>
          </cell>
          <cell r="CR878">
            <v>0</v>
          </cell>
          <cell r="CS878">
            <v>0</v>
          </cell>
          <cell r="CT878">
            <v>0</v>
          </cell>
          <cell r="CU878">
            <v>0</v>
          </cell>
          <cell r="CV878">
            <v>0</v>
          </cell>
          <cell r="CW878">
            <v>0</v>
          </cell>
          <cell r="CX878">
            <v>0</v>
          </cell>
          <cell r="CY878">
            <v>0</v>
          </cell>
          <cell r="CZ878">
            <v>0</v>
          </cell>
          <cell r="DA878">
            <v>0</v>
          </cell>
          <cell r="DB878">
            <v>0</v>
          </cell>
          <cell r="DC878">
            <v>0</v>
          </cell>
          <cell r="DD878">
            <v>0</v>
          </cell>
          <cell r="DE878">
            <v>0</v>
          </cell>
          <cell r="DF878">
            <v>0</v>
          </cell>
          <cell r="DG878">
            <v>0</v>
          </cell>
          <cell r="DH878">
            <v>0</v>
          </cell>
          <cell r="DI878">
            <v>0</v>
          </cell>
          <cell r="DJ878">
            <v>0</v>
          </cell>
          <cell r="DK878">
            <v>0</v>
          </cell>
          <cell r="DL878">
            <v>0</v>
          </cell>
          <cell r="DM878">
            <v>0</v>
          </cell>
          <cell r="DN878">
            <v>0</v>
          </cell>
          <cell r="DO878">
            <v>0</v>
          </cell>
          <cell r="DP878">
            <v>0</v>
          </cell>
          <cell r="DQ878">
            <v>0</v>
          </cell>
          <cell r="DR878">
            <v>0</v>
          </cell>
          <cell r="DS878">
            <v>0</v>
          </cell>
          <cell r="DT878">
            <v>0</v>
          </cell>
          <cell r="DU878">
            <v>0</v>
          </cell>
          <cell r="DV878">
            <v>0</v>
          </cell>
          <cell r="DW878">
            <v>0</v>
          </cell>
          <cell r="DX878">
            <v>0</v>
          </cell>
          <cell r="DY878">
            <v>0</v>
          </cell>
          <cell r="DZ878">
            <v>0</v>
          </cell>
          <cell r="EA878">
            <v>0</v>
          </cell>
          <cell r="EB878">
            <v>0</v>
          </cell>
          <cell r="EC878">
            <v>0</v>
          </cell>
          <cell r="ED878">
            <v>0</v>
          </cell>
        </row>
        <row r="879">
          <cell r="F879">
            <v>0</v>
          </cell>
          <cell r="G879">
            <v>-1E-3</v>
          </cell>
          <cell r="H879">
            <v>0</v>
          </cell>
          <cell r="I879">
            <v>0</v>
          </cell>
          <cell r="J879">
            <v>0</v>
          </cell>
          <cell r="K879">
            <v>0</v>
          </cell>
          <cell r="L879">
            <v>0</v>
          </cell>
          <cell r="M879">
            <v>0</v>
          </cell>
          <cell r="N879">
            <v>0</v>
          </cell>
          <cell r="O879">
            <v>0</v>
          </cell>
          <cell r="P879">
            <v>0</v>
          </cell>
          <cell r="Q879">
            <v>0</v>
          </cell>
          <cell r="R879">
            <v>0</v>
          </cell>
          <cell r="S879">
            <v>0</v>
          </cell>
          <cell r="T879">
            <v>0</v>
          </cell>
          <cell r="U879">
            <v>0</v>
          </cell>
          <cell r="V879">
            <v>0</v>
          </cell>
          <cell r="W879">
            <v>0</v>
          </cell>
          <cell r="X879">
            <v>0</v>
          </cell>
          <cell r="Y879">
            <v>0</v>
          </cell>
          <cell r="Z879">
            <v>0</v>
          </cell>
          <cell r="AA879">
            <v>1E-3</v>
          </cell>
          <cell r="AB879">
            <v>0</v>
          </cell>
          <cell r="AC879">
            <v>0</v>
          </cell>
          <cell r="AD879">
            <v>0</v>
          </cell>
          <cell r="AE879">
            <v>0</v>
          </cell>
          <cell r="AF879">
            <v>0</v>
          </cell>
          <cell r="AG879">
            <v>0</v>
          </cell>
          <cell r="AH879">
            <v>1E-3</v>
          </cell>
          <cell r="AI879">
            <v>0</v>
          </cell>
          <cell r="AJ879">
            <v>0</v>
          </cell>
          <cell r="AK879">
            <v>0</v>
          </cell>
          <cell r="AL879">
            <v>0</v>
          </cell>
          <cell r="AM879">
            <v>0</v>
          </cell>
          <cell r="AN879">
            <v>0</v>
          </cell>
          <cell r="AO879">
            <v>0</v>
          </cell>
          <cell r="AP879">
            <v>0</v>
          </cell>
          <cell r="AQ879">
            <v>0</v>
          </cell>
          <cell r="AR879">
            <v>0</v>
          </cell>
          <cell r="AS879">
            <v>0</v>
          </cell>
          <cell r="AT879">
            <v>0</v>
          </cell>
          <cell r="AU879">
            <v>1E-3</v>
          </cell>
          <cell r="AV879">
            <v>0</v>
          </cell>
          <cell r="AW879">
            <v>0</v>
          </cell>
          <cell r="AX879">
            <v>0</v>
          </cell>
          <cell r="AY879">
            <v>0</v>
          </cell>
          <cell r="AZ879">
            <v>0</v>
          </cell>
          <cell r="BA879">
            <v>0</v>
          </cell>
          <cell r="BB879">
            <v>0</v>
          </cell>
          <cell r="BC879">
            <v>0</v>
          </cell>
          <cell r="BD879">
            <v>0</v>
          </cell>
          <cell r="BE879">
            <v>0</v>
          </cell>
          <cell r="BF879">
            <v>0</v>
          </cell>
          <cell r="BG879">
            <v>0</v>
          </cell>
          <cell r="BH879">
            <v>1E-3</v>
          </cell>
          <cell r="BI879">
            <v>0</v>
          </cell>
          <cell r="BJ879">
            <v>0</v>
          </cell>
          <cell r="BK879">
            <v>0</v>
          </cell>
          <cell r="BL879">
            <v>0</v>
          </cell>
          <cell r="BM879">
            <v>0</v>
          </cell>
          <cell r="BN879">
            <v>0</v>
          </cell>
          <cell r="BO879">
            <v>0</v>
          </cell>
          <cell r="BP879">
            <v>0</v>
          </cell>
          <cell r="BQ879">
            <v>0</v>
          </cell>
          <cell r="BR879">
            <v>0</v>
          </cell>
          <cell r="BS879">
            <v>0</v>
          </cell>
          <cell r="BT879">
            <v>0</v>
          </cell>
          <cell r="BU879">
            <v>0</v>
          </cell>
          <cell r="BV879">
            <v>0</v>
          </cell>
          <cell r="BW879">
            <v>0</v>
          </cell>
          <cell r="BX879">
            <v>0</v>
          </cell>
          <cell r="BY879">
            <v>0</v>
          </cell>
          <cell r="BZ879">
            <v>0</v>
          </cell>
          <cell r="CA879">
            <v>0</v>
          </cell>
          <cell r="CB879">
            <v>0</v>
          </cell>
          <cell r="CC879">
            <v>0</v>
          </cell>
          <cell r="CD879">
            <v>0</v>
          </cell>
          <cell r="CE879">
            <v>0</v>
          </cell>
          <cell r="CF879">
            <v>0</v>
          </cell>
          <cell r="CG879">
            <v>0</v>
          </cell>
          <cell r="CH879">
            <v>0</v>
          </cell>
          <cell r="CI879">
            <v>0</v>
          </cell>
          <cell r="CJ879">
            <v>0</v>
          </cell>
          <cell r="CK879">
            <v>0</v>
          </cell>
          <cell r="CL879">
            <v>0</v>
          </cell>
          <cell r="CM879">
            <v>0</v>
          </cell>
          <cell r="CN879">
            <v>0</v>
          </cell>
          <cell r="CO879">
            <v>0</v>
          </cell>
          <cell r="CP879">
            <v>0</v>
          </cell>
          <cell r="CQ879">
            <v>0</v>
          </cell>
          <cell r="CR879">
            <v>0</v>
          </cell>
          <cell r="CS879">
            <v>0</v>
          </cell>
          <cell r="CT879">
            <v>0</v>
          </cell>
          <cell r="CU879">
            <v>0</v>
          </cell>
          <cell r="CV879">
            <v>0</v>
          </cell>
          <cell r="CW879">
            <v>0</v>
          </cell>
          <cell r="CX879">
            <v>0</v>
          </cell>
          <cell r="CY879">
            <v>0</v>
          </cell>
          <cell r="CZ879">
            <v>0</v>
          </cell>
          <cell r="DA879">
            <v>0</v>
          </cell>
          <cell r="DB879">
            <v>0</v>
          </cell>
          <cell r="DC879">
            <v>0</v>
          </cell>
          <cell r="DD879">
            <v>0</v>
          </cell>
          <cell r="DE879">
            <v>0</v>
          </cell>
          <cell r="DF879">
            <v>0</v>
          </cell>
          <cell r="DG879">
            <v>0</v>
          </cell>
          <cell r="DH879">
            <v>0</v>
          </cell>
          <cell r="DI879">
            <v>0</v>
          </cell>
          <cell r="DJ879">
            <v>0</v>
          </cell>
          <cell r="DK879">
            <v>0</v>
          </cell>
          <cell r="DL879">
            <v>0</v>
          </cell>
          <cell r="DM879">
            <v>0</v>
          </cell>
          <cell r="DN879">
            <v>0</v>
          </cell>
          <cell r="DO879">
            <v>0</v>
          </cell>
          <cell r="DP879">
            <v>0</v>
          </cell>
          <cell r="DQ879">
            <v>0</v>
          </cell>
          <cell r="DR879">
            <v>0</v>
          </cell>
          <cell r="DS879">
            <v>0</v>
          </cell>
          <cell r="DT879">
            <v>0</v>
          </cell>
          <cell r="DU879">
            <v>0</v>
          </cell>
          <cell r="DV879">
            <v>0</v>
          </cell>
          <cell r="DW879">
            <v>0</v>
          </cell>
          <cell r="DX879">
            <v>0</v>
          </cell>
          <cell r="DY879">
            <v>0</v>
          </cell>
          <cell r="DZ879">
            <v>0</v>
          </cell>
          <cell r="EA879">
            <v>0</v>
          </cell>
          <cell r="EB879">
            <v>0</v>
          </cell>
          <cell r="EC879">
            <v>0</v>
          </cell>
          <cell r="ED879">
            <v>0</v>
          </cell>
        </row>
        <row r="881">
          <cell r="F881">
            <v>0</v>
          </cell>
          <cell r="G881">
            <v>0</v>
          </cell>
          <cell r="H881">
            <v>0</v>
          </cell>
          <cell r="I881">
            <v>0</v>
          </cell>
          <cell r="J881">
            <v>0</v>
          </cell>
          <cell r="K881">
            <v>0</v>
          </cell>
          <cell r="L881">
            <v>0</v>
          </cell>
          <cell r="M881">
            <v>0</v>
          </cell>
          <cell r="N881">
            <v>0</v>
          </cell>
          <cell r="O881">
            <v>0</v>
          </cell>
          <cell r="P881">
            <v>0</v>
          </cell>
          <cell r="Q881">
            <v>0</v>
          </cell>
          <cell r="R881">
            <v>0</v>
          </cell>
          <cell r="S881">
            <v>0</v>
          </cell>
          <cell r="T881">
            <v>0</v>
          </cell>
          <cell r="U881">
            <v>0</v>
          </cell>
          <cell r="V881">
            <v>0</v>
          </cell>
          <cell r="W881">
            <v>0</v>
          </cell>
          <cell r="X881">
            <v>0</v>
          </cell>
          <cell r="Y881">
            <v>0</v>
          </cell>
          <cell r="Z881">
            <v>0</v>
          </cell>
          <cell r="AA881">
            <v>0</v>
          </cell>
          <cell r="AB881">
            <v>0</v>
          </cell>
          <cell r="AC881">
            <v>0</v>
          </cell>
          <cell r="AD881">
            <v>0</v>
          </cell>
          <cell r="AE881">
            <v>0</v>
          </cell>
          <cell r="AF881">
            <v>0</v>
          </cell>
          <cell r="AG881">
            <v>0</v>
          </cell>
          <cell r="AH881">
            <v>0</v>
          </cell>
          <cell r="AI881">
            <v>0</v>
          </cell>
          <cell r="AJ881">
            <v>0</v>
          </cell>
          <cell r="AK881">
            <v>0</v>
          </cell>
          <cell r="AL881">
            <v>0</v>
          </cell>
          <cell r="AM881">
            <v>0</v>
          </cell>
          <cell r="AN881">
            <v>0</v>
          </cell>
          <cell r="AO881">
            <v>0</v>
          </cell>
          <cell r="AP881">
            <v>0</v>
          </cell>
          <cell r="AQ881">
            <v>0</v>
          </cell>
          <cell r="AR881">
            <v>0</v>
          </cell>
          <cell r="AS881">
            <v>0</v>
          </cell>
          <cell r="AT881">
            <v>0</v>
          </cell>
          <cell r="AU881">
            <v>0</v>
          </cell>
          <cell r="AV881">
            <v>0</v>
          </cell>
          <cell r="AW881">
            <v>0</v>
          </cell>
          <cell r="AX881">
            <v>0</v>
          </cell>
          <cell r="AY881">
            <v>0</v>
          </cell>
          <cell r="AZ881">
            <v>0</v>
          </cell>
          <cell r="BA881">
            <v>0</v>
          </cell>
          <cell r="BB881">
            <v>0</v>
          </cell>
          <cell r="BC881">
            <v>0</v>
          </cell>
          <cell r="BD881">
            <v>-1E-3</v>
          </cell>
          <cell r="BE881">
            <v>0</v>
          </cell>
          <cell r="BF881">
            <v>0</v>
          </cell>
          <cell r="BG881">
            <v>0</v>
          </cell>
          <cell r="BH881">
            <v>0</v>
          </cell>
          <cell r="BI881">
            <v>0</v>
          </cell>
          <cell r="BJ881">
            <v>0</v>
          </cell>
          <cell r="BK881">
            <v>0</v>
          </cell>
          <cell r="BL881">
            <v>0</v>
          </cell>
          <cell r="BM881">
            <v>0</v>
          </cell>
          <cell r="BN881">
            <v>0</v>
          </cell>
          <cell r="BO881">
            <v>0</v>
          </cell>
          <cell r="BP881">
            <v>0</v>
          </cell>
          <cell r="BQ881">
            <v>-1E-3</v>
          </cell>
          <cell r="BR881">
            <v>0</v>
          </cell>
          <cell r="BS881">
            <v>0</v>
          </cell>
          <cell r="BT881">
            <v>0</v>
          </cell>
          <cell r="BU881">
            <v>0</v>
          </cell>
          <cell r="BV881">
            <v>0</v>
          </cell>
          <cell r="BW881">
            <v>0</v>
          </cell>
          <cell r="BX881">
            <v>0</v>
          </cell>
          <cell r="BY881">
            <v>0</v>
          </cell>
          <cell r="BZ881">
            <v>0</v>
          </cell>
          <cell r="CA881">
            <v>0</v>
          </cell>
          <cell r="CB881">
            <v>0</v>
          </cell>
          <cell r="CC881">
            <v>0</v>
          </cell>
          <cell r="CD881">
            <v>0</v>
          </cell>
          <cell r="CE881">
            <v>0</v>
          </cell>
          <cell r="CF881">
            <v>0</v>
          </cell>
          <cell r="CG881">
            <v>0</v>
          </cell>
          <cell r="CH881">
            <v>0</v>
          </cell>
          <cell r="CI881">
            <v>0</v>
          </cell>
          <cell r="CJ881">
            <v>0</v>
          </cell>
          <cell r="CK881">
            <v>0</v>
          </cell>
          <cell r="CL881">
            <v>0</v>
          </cell>
          <cell r="CM881">
            <v>1E-3</v>
          </cell>
          <cell r="CN881">
            <v>0</v>
          </cell>
          <cell r="CO881">
            <v>-1E-3</v>
          </cell>
          <cell r="CP881">
            <v>0</v>
          </cell>
          <cell r="CQ881">
            <v>0</v>
          </cell>
          <cell r="CR881">
            <v>0</v>
          </cell>
          <cell r="CS881">
            <v>0</v>
          </cell>
          <cell r="CT881">
            <v>0</v>
          </cell>
          <cell r="CU881">
            <v>0</v>
          </cell>
          <cell r="CV881">
            <v>0</v>
          </cell>
          <cell r="CW881">
            <v>0</v>
          </cell>
          <cell r="CX881">
            <v>0</v>
          </cell>
          <cell r="CY881">
            <v>0</v>
          </cell>
          <cell r="CZ881">
            <v>0</v>
          </cell>
          <cell r="DA881">
            <v>0</v>
          </cell>
          <cell r="DB881">
            <v>0</v>
          </cell>
          <cell r="DC881">
            <v>0</v>
          </cell>
          <cell r="DD881">
            <v>0</v>
          </cell>
          <cell r="DE881">
            <v>0</v>
          </cell>
          <cell r="DF881">
            <v>0</v>
          </cell>
          <cell r="DG881">
            <v>0</v>
          </cell>
          <cell r="DH881">
            <v>0</v>
          </cell>
          <cell r="DI881">
            <v>0</v>
          </cell>
          <cell r="DJ881">
            <v>0</v>
          </cell>
          <cell r="DK881">
            <v>0</v>
          </cell>
          <cell r="DL881">
            <v>0</v>
          </cell>
          <cell r="DM881">
            <v>0</v>
          </cell>
          <cell r="DN881">
            <v>0</v>
          </cell>
          <cell r="DO881">
            <v>0</v>
          </cell>
          <cell r="DP881">
            <v>0</v>
          </cell>
          <cell r="DQ881">
            <v>0</v>
          </cell>
          <cell r="DR881">
            <v>0</v>
          </cell>
          <cell r="DS881">
            <v>0</v>
          </cell>
          <cell r="DT881">
            <v>0</v>
          </cell>
          <cell r="DU881">
            <v>0</v>
          </cell>
          <cell r="DV881">
            <v>0</v>
          </cell>
          <cell r="DW881">
            <v>0</v>
          </cell>
          <cell r="DX881">
            <v>0</v>
          </cell>
          <cell r="DY881">
            <v>0</v>
          </cell>
          <cell r="DZ881">
            <v>0</v>
          </cell>
          <cell r="EA881">
            <v>0</v>
          </cell>
          <cell r="EB881">
            <v>0</v>
          </cell>
          <cell r="EC881">
            <v>0</v>
          </cell>
          <cell r="ED881">
            <v>0</v>
          </cell>
        </row>
        <row r="882">
          <cell r="F882">
            <v>0</v>
          </cell>
          <cell r="G882">
            <v>0</v>
          </cell>
          <cell r="H882">
            <v>0</v>
          </cell>
          <cell r="I882">
            <v>0</v>
          </cell>
          <cell r="J882">
            <v>0</v>
          </cell>
          <cell r="K882">
            <v>0</v>
          </cell>
          <cell r="L882">
            <v>0</v>
          </cell>
          <cell r="M882">
            <v>0</v>
          </cell>
          <cell r="N882">
            <v>0</v>
          </cell>
          <cell r="O882">
            <v>0</v>
          </cell>
          <cell r="P882">
            <v>0</v>
          </cell>
          <cell r="Q882">
            <v>0</v>
          </cell>
          <cell r="R882">
            <v>0</v>
          </cell>
          <cell r="S882">
            <v>0</v>
          </cell>
          <cell r="T882">
            <v>0</v>
          </cell>
          <cell r="U882">
            <v>0</v>
          </cell>
          <cell r="V882">
            <v>0</v>
          </cell>
          <cell r="W882">
            <v>0</v>
          </cell>
          <cell r="X882">
            <v>0</v>
          </cell>
          <cell r="Y882">
            <v>0</v>
          </cell>
          <cell r="Z882">
            <v>0</v>
          </cell>
          <cell r="AA882">
            <v>0</v>
          </cell>
          <cell r="AB882">
            <v>0</v>
          </cell>
          <cell r="AC882">
            <v>0</v>
          </cell>
          <cell r="AD882">
            <v>0</v>
          </cell>
          <cell r="AE882">
            <v>0</v>
          </cell>
          <cell r="AF882">
            <v>0</v>
          </cell>
          <cell r="AG882">
            <v>0</v>
          </cell>
          <cell r="AH882">
            <v>0</v>
          </cell>
          <cell r="AI882">
            <v>0</v>
          </cell>
          <cell r="AJ882">
            <v>0</v>
          </cell>
          <cell r="AK882">
            <v>0</v>
          </cell>
          <cell r="AL882">
            <v>0</v>
          </cell>
          <cell r="AM882">
            <v>0</v>
          </cell>
          <cell r="AN882">
            <v>0</v>
          </cell>
          <cell r="AO882">
            <v>0</v>
          </cell>
          <cell r="AP882">
            <v>0</v>
          </cell>
          <cell r="AQ882">
            <v>0</v>
          </cell>
          <cell r="AR882">
            <v>0</v>
          </cell>
          <cell r="AS882">
            <v>0</v>
          </cell>
          <cell r="AT882">
            <v>0</v>
          </cell>
          <cell r="AU882">
            <v>0</v>
          </cell>
          <cell r="AV882">
            <v>0</v>
          </cell>
          <cell r="AW882">
            <v>0</v>
          </cell>
          <cell r="AX882">
            <v>0</v>
          </cell>
          <cell r="AY882">
            <v>0</v>
          </cell>
          <cell r="AZ882">
            <v>0</v>
          </cell>
          <cell r="BA882">
            <v>0</v>
          </cell>
          <cell r="BB882">
            <v>0</v>
          </cell>
          <cell r="BC882">
            <v>0</v>
          </cell>
          <cell r="BD882">
            <v>0</v>
          </cell>
          <cell r="BE882">
            <v>0</v>
          </cell>
          <cell r="BF882">
            <v>0</v>
          </cell>
          <cell r="BG882">
            <v>0</v>
          </cell>
          <cell r="BH882">
            <v>0</v>
          </cell>
          <cell r="BI882">
            <v>0</v>
          </cell>
          <cell r="BJ882">
            <v>0</v>
          </cell>
          <cell r="BK882">
            <v>0</v>
          </cell>
          <cell r="BL882">
            <v>0</v>
          </cell>
          <cell r="BM882">
            <v>0</v>
          </cell>
          <cell r="BN882">
            <v>0</v>
          </cell>
          <cell r="BO882">
            <v>0</v>
          </cell>
          <cell r="BP882">
            <v>0</v>
          </cell>
          <cell r="BQ882">
            <v>0</v>
          </cell>
          <cell r="BR882">
            <v>0</v>
          </cell>
          <cell r="BS882">
            <v>0</v>
          </cell>
          <cell r="BT882">
            <v>0</v>
          </cell>
          <cell r="BU882">
            <v>0</v>
          </cell>
          <cell r="BV882">
            <v>0</v>
          </cell>
          <cell r="BW882">
            <v>0</v>
          </cell>
          <cell r="BX882">
            <v>0</v>
          </cell>
          <cell r="BY882">
            <v>0</v>
          </cell>
          <cell r="BZ882">
            <v>0</v>
          </cell>
          <cell r="CA882">
            <v>0</v>
          </cell>
          <cell r="CB882">
            <v>0</v>
          </cell>
          <cell r="CC882">
            <v>0</v>
          </cell>
          <cell r="CD882">
            <v>0</v>
          </cell>
          <cell r="CE882">
            <v>0</v>
          </cell>
          <cell r="CF882">
            <v>0</v>
          </cell>
          <cell r="CG882">
            <v>0</v>
          </cell>
          <cell r="CH882">
            <v>0</v>
          </cell>
          <cell r="CI882">
            <v>0</v>
          </cell>
          <cell r="CJ882">
            <v>0</v>
          </cell>
          <cell r="CK882">
            <v>0</v>
          </cell>
          <cell r="CL882">
            <v>0</v>
          </cell>
          <cell r="CM882">
            <v>0</v>
          </cell>
          <cell r="CN882">
            <v>0</v>
          </cell>
          <cell r="CO882">
            <v>0</v>
          </cell>
          <cell r="CP882">
            <v>0</v>
          </cell>
          <cell r="CQ882">
            <v>0</v>
          </cell>
          <cell r="CR882">
            <v>0</v>
          </cell>
          <cell r="CS882">
            <v>0</v>
          </cell>
          <cell r="CT882">
            <v>0</v>
          </cell>
          <cell r="CU882">
            <v>0</v>
          </cell>
          <cell r="CV882">
            <v>0</v>
          </cell>
          <cell r="CW882">
            <v>0</v>
          </cell>
          <cell r="CX882">
            <v>0</v>
          </cell>
          <cell r="CY882">
            <v>0</v>
          </cell>
          <cell r="CZ882">
            <v>0</v>
          </cell>
          <cell r="DA882">
            <v>0</v>
          </cell>
          <cell r="DB882">
            <v>0</v>
          </cell>
          <cell r="DC882">
            <v>0</v>
          </cell>
          <cell r="DD882">
            <v>0</v>
          </cell>
          <cell r="DE882">
            <v>0</v>
          </cell>
          <cell r="DF882">
            <v>0</v>
          </cell>
          <cell r="DG882">
            <v>0</v>
          </cell>
          <cell r="DH882">
            <v>0</v>
          </cell>
          <cell r="DI882">
            <v>0</v>
          </cell>
          <cell r="DJ882">
            <v>0</v>
          </cell>
          <cell r="DK882">
            <v>0</v>
          </cell>
          <cell r="DL882">
            <v>0</v>
          </cell>
          <cell r="DM882">
            <v>0</v>
          </cell>
          <cell r="DN882">
            <v>0</v>
          </cell>
          <cell r="DO882">
            <v>0</v>
          </cell>
          <cell r="DP882">
            <v>0</v>
          </cell>
          <cell r="DQ882">
            <v>0</v>
          </cell>
          <cell r="DR882">
            <v>0</v>
          </cell>
          <cell r="DS882">
            <v>0</v>
          </cell>
          <cell r="DT882">
            <v>0</v>
          </cell>
          <cell r="DU882">
            <v>0</v>
          </cell>
          <cell r="DV882">
            <v>0</v>
          </cell>
          <cell r="DW882">
            <v>0</v>
          </cell>
          <cell r="DX882">
            <v>0</v>
          </cell>
          <cell r="DY882">
            <v>0</v>
          </cell>
          <cell r="DZ882">
            <v>0</v>
          </cell>
          <cell r="EA882">
            <v>0</v>
          </cell>
          <cell r="EB882">
            <v>0</v>
          </cell>
          <cell r="EC882">
            <v>0</v>
          </cell>
          <cell r="ED882">
            <v>0</v>
          </cell>
        </row>
        <row r="883">
          <cell r="F883">
            <v>0</v>
          </cell>
          <cell r="G883">
            <v>0</v>
          </cell>
          <cell r="H883">
            <v>0</v>
          </cell>
          <cell r="I883">
            <v>0</v>
          </cell>
          <cell r="J883">
            <v>0</v>
          </cell>
          <cell r="K883">
            <v>0</v>
          </cell>
          <cell r="L883">
            <v>1E-3</v>
          </cell>
          <cell r="M883">
            <v>0</v>
          </cell>
          <cell r="N883">
            <v>0</v>
          </cell>
          <cell r="O883">
            <v>0</v>
          </cell>
          <cell r="P883">
            <v>0</v>
          </cell>
          <cell r="Q883">
            <v>0</v>
          </cell>
          <cell r="R883">
            <v>0</v>
          </cell>
          <cell r="S883">
            <v>1E-3</v>
          </cell>
          <cell r="T883">
            <v>1E-3</v>
          </cell>
          <cell r="U883">
            <v>0</v>
          </cell>
          <cell r="V883">
            <v>0</v>
          </cell>
          <cell r="W883">
            <v>0</v>
          </cell>
          <cell r="X883">
            <v>0</v>
          </cell>
          <cell r="Y883">
            <v>1E-3</v>
          </cell>
          <cell r="Z883">
            <v>0</v>
          </cell>
          <cell r="AA883">
            <v>0</v>
          </cell>
          <cell r="AB883">
            <v>0</v>
          </cell>
          <cell r="AC883">
            <v>0</v>
          </cell>
          <cell r="AD883">
            <v>0</v>
          </cell>
          <cell r="AE883">
            <v>1E-3</v>
          </cell>
          <cell r="AF883">
            <v>0</v>
          </cell>
          <cell r="AG883">
            <v>0</v>
          </cell>
          <cell r="AH883">
            <v>0</v>
          </cell>
          <cell r="AI883">
            <v>0</v>
          </cell>
          <cell r="AJ883">
            <v>0</v>
          </cell>
          <cell r="AK883">
            <v>1E-3</v>
          </cell>
          <cell r="AL883">
            <v>2E-3</v>
          </cell>
          <cell r="AM883">
            <v>1E-3</v>
          </cell>
          <cell r="AN883">
            <v>1E-3</v>
          </cell>
          <cell r="AO883">
            <v>1E-3</v>
          </cell>
          <cell r="AP883">
            <v>1E-3</v>
          </cell>
          <cell r="AQ883">
            <v>1E-3</v>
          </cell>
          <cell r="AR883">
            <v>1E-3</v>
          </cell>
          <cell r="AS883">
            <v>0</v>
          </cell>
          <cell r="AT883">
            <v>0</v>
          </cell>
          <cell r="AU883">
            <v>0</v>
          </cell>
          <cell r="AV883">
            <v>0</v>
          </cell>
          <cell r="AW883">
            <v>0</v>
          </cell>
          <cell r="AX883">
            <v>1E-3</v>
          </cell>
          <cell r="AY883">
            <v>2E-3</v>
          </cell>
          <cell r="AZ883">
            <v>1E-3</v>
          </cell>
          <cell r="BA883">
            <v>1E-3</v>
          </cell>
          <cell r="BB883">
            <v>0</v>
          </cell>
          <cell r="BC883">
            <v>1E-3</v>
          </cell>
          <cell r="BD883">
            <v>1E-3</v>
          </cell>
          <cell r="BE883">
            <v>1E-3</v>
          </cell>
          <cell r="BF883">
            <v>0</v>
          </cell>
          <cell r="BG883">
            <v>0</v>
          </cell>
          <cell r="BH883">
            <v>0</v>
          </cell>
          <cell r="BI883">
            <v>0</v>
          </cell>
          <cell r="BJ883">
            <v>0</v>
          </cell>
          <cell r="BK883">
            <v>1E-3</v>
          </cell>
          <cell r="BL883">
            <v>1E-3</v>
          </cell>
          <cell r="BM883">
            <v>1E-3</v>
          </cell>
          <cell r="BN883">
            <v>1E-3</v>
          </cell>
          <cell r="BO883">
            <v>1E-3</v>
          </cell>
          <cell r="BP883">
            <v>1E-3</v>
          </cell>
          <cell r="BQ883">
            <v>1E-3</v>
          </cell>
          <cell r="BR883">
            <v>1E-3</v>
          </cell>
          <cell r="BS883">
            <v>1E-3</v>
          </cell>
          <cell r="BT883">
            <v>1E-3</v>
          </cell>
          <cell r="BU883">
            <v>1E-3</v>
          </cell>
          <cell r="BV883">
            <v>0</v>
          </cell>
          <cell r="BW883">
            <v>0</v>
          </cell>
          <cell r="BX883">
            <v>1E-3</v>
          </cell>
          <cell r="BY883">
            <v>1E-3</v>
          </cell>
          <cell r="BZ883">
            <v>1E-3</v>
          </cell>
          <cell r="CA883">
            <v>1E-3</v>
          </cell>
          <cell r="CB883">
            <v>1E-3</v>
          </cell>
          <cell r="CC883">
            <v>1E-3</v>
          </cell>
          <cell r="CD883">
            <v>1E-3</v>
          </cell>
          <cell r="CE883">
            <v>0</v>
          </cell>
          <cell r="CF883">
            <v>1E-3</v>
          </cell>
          <cell r="CG883">
            <v>1E-3</v>
          </cell>
          <cell r="CH883">
            <v>1E-3</v>
          </cell>
          <cell r="CI883">
            <v>0</v>
          </cell>
          <cell r="CJ883">
            <v>0</v>
          </cell>
          <cell r="CK883">
            <v>0</v>
          </cell>
          <cell r="CL883">
            <v>1E-3</v>
          </cell>
          <cell r="CM883">
            <v>1E-3</v>
          </cell>
          <cell r="CN883">
            <v>0</v>
          </cell>
          <cell r="CO883">
            <v>0</v>
          </cell>
          <cell r="CP883">
            <v>0</v>
          </cell>
          <cell r="CQ883">
            <v>1E-3</v>
          </cell>
          <cell r="CR883">
            <v>0</v>
          </cell>
          <cell r="CS883">
            <v>0</v>
          </cell>
          <cell r="CT883">
            <v>0</v>
          </cell>
          <cell r="CU883">
            <v>0</v>
          </cell>
          <cell r="CV883">
            <v>0</v>
          </cell>
          <cell r="CW883">
            <v>0</v>
          </cell>
          <cell r="CX883">
            <v>0</v>
          </cell>
          <cell r="CY883">
            <v>0</v>
          </cell>
          <cell r="CZ883">
            <v>0</v>
          </cell>
          <cell r="DA883">
            <v>0</v>
          </cell>
          <cell r="DB883">
            <v>0</v>
          </cell>
          <cell r="DC883">
            <v>0</v>
          </cell>
          <cell r="DD883">
            <v>0</v>
          </cell>
          <cell r="DE883">
            <v>0</v>
          </cell>
          <cell r="DF883">
            <v>0</v>
          </cell>
          <cell r="DG883">
            <v>0</v>
          </cell>
          <cell r="DH883">
            <v>0</v>
          </cell>
          <cell r="DI883">
            <v>0</v>
          </cell>
          <cell r="DJ883">
            <v>0</v>
          </cell>
          <cell r="DK883">
            <v>0</v>
          </cell>
          <cell r="DL883">
            <v>0</v>
          </cell>
          <cell r="DM883">
            <v>0</v>
          </cell>
          <cell r="DN883">
            <v>0</v>
          </cell>
          <cell r="DO883">
            <v>0</v>
          </cell>
          <cell r="DP883">
            <v>0</v>
          </cell>
          <cell r="DQ883">
            <v>0</v>
          </cell>
          <cell r="DR883">
            <v>0</v>
          </cell>
          <cell r="DS883">
            <v>0</v>
          </cell>
          <cell r="DT883">
            <v>0</v>
          </cell>
          <cell r="DU883">
            <v>0</v>
          </cell>
          <cell r="DV883">
            <v>0</v>
          </cell>
          <cell r="DW883">
            <v>0</v>
          </cell>
          <cell r="DX883">
            <v>0</v>
          </cell>
          <cell r="DY883">
            <v>0</v>
          </cell>
          <cell r="DZ883">
            <v>0</v>
          </cell>
          <cell r="EA883">
            <v>0</v>
          </cell>
          <cell r="EB883">
            <v>0</v>
          </cell>
          <cell r="EC883">
            <v>0</v>
          </cell>
          <cell r="ED883">
            <v>0</v>
          </cell>
        </row>
        <row r="884">
          <cell r="F884">
            <v>0</v>
          </cell>
          <cell r="G884">
            <v>0</v>
          </cell>
          <cell r="H884">
            <v>0</v>
          </cell>
          <cell r="I884">
            <v>0</v>
          </cell>
          <cell r="J884">
            <v>0</v>
          </cell>
          <cell r="K884">
            <v>0</v>
          </cell>
          <cell r="L884">
            <v>0</v>
          </cell>
          <cell r="M884">
            <v>0</v>
          </cell>
          <cell r="N884">
            <v>0</v>
          </cell>
          <cell r="O884">
            <v>0</v>
          </cell>
          <cell r="P884">
            <v>0</v>
          </cell>
          <cell r="Q884">
            <v>0</v>
          </cell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>
            <v>0</v>
          </cell>
          <cell r="W884">
            <v>0</v>
          </cell>
          <cell r="X884">
            <v>0</v>
          </cell>
          <cell r="Y884">
            <v>0</v>
          </cell>
          <cell r="Z884">
            <v>0</v>
          </cell>
          <cell r="AA884">
            <v>0</v>
          </cell>
          <cell r="AB884">
            <v>0</v>
          </cell>
          <cell r="AC884">
            <v>0</v>
          </cell>
          <cell r="AD884">
            <v>0</v>
          </cell>
          <cell r="AE884">
            <v>0</v>
          </cell>
          <cell r="AF884">
            <v>0</v>
          </cell>
          <cell r="AG884">
            <v>0</v>
          </cell>
          <cell r="AH884">
            <v>0</v>
          </cell>
          <cell r="AI884">
            <v>0</v>
          </cell>
          <cell r="AJ884">
            <v>0</v>
          </cell>
          <cell r="AK884">
            <v>0</v>
          </cell>
          <cell r="AL884">
            <v>0</v>
          </cell>
          <cell r="AM884">
            <v>0</v>
          </cell>
          <cell r="AN884">
            <v>0</v>
          </cell>
          <cell r="AO884">
            <v>0</v>
          </cell>
          <cell r="AP884">
            <v>0</v>
          </cell>
          <cell r="AQ884">
            <v>0</v>
          </cell>
          <cell r="AR884">
            <v>0</v>
          </cell>
          <cell r="AS884">
            <v>0</v>
          </cell>
          <cell r="AT884">
            <v>0</v>
          </cell>
          <cell r="AU884">
            <v>0</v>
          </cell>
          <cell r="AV884">
            <v>0</v>
          </cell>
          <cell r="AW884">
            <v>0</v>
          </cell>
          <cell r="AX884">
            <v>0</v>
          </cell>
          <cell r="AY884">
            <v>0</v>
          </cell>
          <cell r="AZ884">
            <v>0</v>
          </cell>
          <cell r="BA884">
            <v>0</v>
          </cell>
          <cell r="BB884">
            <v>0</v>
          </cell>
          <cell r="BC884">
            <v>0</v>
          </cell>
          <cell r="BD884">
            <v>0</v>
          </cell>
          <cell r="BE884">
            <v>0</v>
          </cell>
          <cell r="BF884">
            <v>0</v>
          </cell>
          <cell r="BG884">
            <v>0</v>
          </cell>
          <cell r="BH884">
            <v>0</v>
          </cell>
          <cell r="BI884">
            <v>0</v>
          </cell>
          <cell r="BJ884">
            <v>0</v>
          </cell>
          <cell r="BK884">
            <v>0</v>
          </cell>
          <cell r="BL884">
            <v>0</v>
          </cell>
          <cell r="BM884">
            <v>0</v>
          </cell>
          <cell r="BN884">
            <v>0</v>
          </cell>
          <cell r="BO884">
            <v>0</v>
          </cell>
          <cell r="BP884">
            <v>0</v>
          </cell>
          <cell r="BQ884">
            <v>0</v>
          </cell>
          <cell r="BR884">
            <v>0</v>
          </cell>
          <cell r="BS884">
            <v>0</v>
          </cell>
          <cell r="BT884">
            <v>0</v>
          </cell>
          <cell r="BU884">
            <v>0</v>
          </cell>
          <cell r="BV884">
            <v>0</v>
          </cell>
          <cell r="BW884">
            <v>0</v>
          </cell>
          <cell r="BX884">
            <v>0</v>
          </cell>
          <cell r="BY884">
            <v>0</v>
          </cell>
          <cell r="BZ884">
            <v>0</v>
          </cell>
          <cell r="CA884">
            <v>0</v>
          </cell>
          <cell r="CB884">
            <v>0</v>
          </cell>
          <cell r="CC884">
            <v>0</v>
          </cell>
          <cell r="CD884">
            <v>0</v>
          </cell>
          <cell r="CE884">
            <v>0</v>
          </cell>
          <cell r="CF884">
            <v>0</v>
          </cell>
          <cell r="CG884">
            <v>0</v>
          </cell>
          <cell r="CH884">
            <v>0</v>
          </cell>
          <cell r="CI884">
            <v>0</v>
          </cell>
          <cell r="CJ884">
            <v>0</v>
          </cell>
          <cell r="CK884">
            <v>0</v>
          </cell>
          <cell r="CL884">
            <v>0</v>
          </cell>
          <cell r="CM884">
            <v>0</v>
          </cell>
          <cell r="CN884">
            <v>0</v>
          </cell>
          <cell r="CO884">
            <v>0</v>
          </cell>
          <cell r="CP884">
            <v>0</v>
          </cell>
          <cell r="CQ884">
            <v>0</v>
          </cell>
          <cell r="CR884">
            <v>0</v>
          </cell>
          <cell r="CS884">
            <v>0</v>
          </cell>
          <cell r="CT884">
            <v>0</v>
          </cell>
          <cell r="CU884">
            <v>0</v>
          </cell>
          <cell r="CV884">
            <v>0</v>
          </cell>
          <cell r="CW884">
            <v>0</v>
          </cell>
          <cell r="CX884">
            <v>0</v>
          </cell>
          <cell r="CY884">
            <v>0</v>
          </cell>
          <cell r="CZ884">
            <v>0</v>
          </cell>
          <cell r="DA884">
            <v>0</v>
          </cell>
          <cell r="DB884">
            <v>0</v>
          </cell>
          <cell r="DC884">
            <v>0</v>
          </cell>
          <cell r="DD884">
            <v>0</v>
          </cell>
          <cell r="DE884">
            <v>0</v>
          </cell>
          <cell r="DF884">
            <v>0</v>
          </cell>
          <cell r="DG884">
            <v>0</v>
          </cell>
          <cell r="DH884">
            <v>0</v>
          </cell>
          <cell r="DI884">
            <v>0</v>
          </cell>
          <cell r="DJ884">
            <v>0</v>
          </cell>
          <cell r="DK884">
            <v>0</v>
          </cell>
          <cell r="DL884">
            <v>0</v>
          </cell>
          <cell r="DM884">
            <v>0</v>
          </cell>
          <cell r="DN884">
            <v>0</v>
          </cell>
          <cell r="DO884">
            <v>0</v>
          </cell>
          <cell r="DP884">
            <v>0</v>
          </cell>
          <cell r="DQ884">
            <v>0</v>
          </cell>
          <cell r="DR884">
            <v>0</v>
          </cell>
          <cell r="DS884">
            <v>0</v>
          </cell>
          <cell r="DT884">
            <v>0</v>
          </cell>
          <cell r="DU884">
            <v>0</v>
          </cell>
          <cell r="DV884">
            <v>0</v>
          </cell>
          <cell r="DW884">
            <v>0</v>
          </cell>
          <cell r="DX884">
            <v>0</v>
          </cell>
          <cell r="DY884">
            <v>0</v>
          </cell>
          <cell r="DZ884">
            <v>0</v>
          </cell>
          <cell r="EA884">
            <v>0</v>
          </cell>
          <cell r="EB884">
            <v>0</v>
          </cell>
          <cell r="EC884">
            <v>0</v>
          </cell>
          <cell r="ED884">
            <v>0</v>
          </cell>
        </row>
        <row r="885">
          <cell r="F885">
            <v>0</v>
          </cell>
          <cell r="G885">
            <v>0</v>
          </cell>
          <cell r="H885">
            <v>0</v>
          </cell>
          <cell r="I885">
            <v>0</v>
          </cell>
          <cell r="J885">
            <v>0</v>
          </cell>
          <cell r="K885">
            <v>0</v>
          </cell>
          <cell r="L885">
            <v>0</v>
          </cell>
          <cell r="M885">
            <v>1E-3</v>
          </cell>
          <cell r="N885">
            <v>0</v>
          </cell>
          <cell r="O885">
            <v>0</v>
          </cell>
          <cell r="P885">
            <v>1E-3</v>
          </cell>
          <cell r="Q885">
            <v>0</v>
          </cell>
          <cell r="R885">
            <v>1E-3</v>
          </cell>
          <cell r="S885">
            <v>0</v>
          </cell>
          <cell r="T885">
            <v>1E-3</v>
          </cell>
          <cell r="U885">
            <v>1E-3</v>
          </cell>
          <cell r="V885">
            <v>0</v>
          </cell>
          <cell r="W885">
            <v>0</v>
          </cell>
          <cell r="X885">
            <v>0</v>
          </cell>
          <cell r="Y885">
            <v>0</v>
          </cell>
          <cell r="Z885">
            <v>1E-3</v>
          </cell>
          <cell r="AA885">
            <v>0</v>
          </cell>
          <cell r="AB885">
            <v>1E-3</v>
          </cell>
          <cell r="AC885">
            <v>1E-3</v>
          </cell>
          <cell r="AD885">
            <v>1E-3</v>
          </cell>
          <cell r="AE885">
            <v>0</v>
          </cell>
          <cell r="AF885">
            <v>0</v>
          </cell>
          <cell r="AG885">
            <v>0</v>
          </cell>
          <cell r="AH885">
            <v>0</v>
          </cell>
          <cell r="AI885">
            <v>0</v>
          </cell>
          <cell r="AJ885">
            <v>0</v>
          </cell>
          <cell r="AK885">
            <v>0</v>
          </cell>
          <cell r="AL885">
            <v>0</v>
          </cell>
          <cell r="AM885">
            <v>0</v>
          </cell>
          <cell r="AN885">
            <v>0</v>
          </cell>
          <cell r="AO885">
            <v>0</v>
          </cell>
          <cell r="AP885">
            <v>0</v>
          </cell>
          <cell r="AQ885">
            <v>0</v>
          </cell>
          <cell r="AR885">
            <v>0</v>
          </cell>
          <cell r="AS885">
            <v>0</v>
          </cell>
          <cell r="AT885">
            <v>0</v>
          </cell>
          <cell r="AU885">
            <v>0</v>
          </cell>
          <cell r="AV885">
            <v>0</v>
          </cell>
          <cell r="AW885">
            <v>0</v>
          </cell>
          <cell r="AX885">
            <v>0</v>
          </cell>
          <cell r="AY885">
            <v>0</v>
          </cell>
          <cell r="AZ885">
            <v>0</v>
          </cell>
          <cell r="BA885">
            <v>0</v>
          </cell>
          <cell r="BB885">
            <v>0</v>
          </cell>
          <cell r="BC885">
            <v>0</v>
          </cell>
          <cell r="BD885">
            <v>0</v>
          </cell>
          <cell r="BE885">
            <v>0</v>
          </cell>
          <cell r="BF885">
            <v>0</v>
          </cell>
          <cell r="BG885">
            <v>0</v>
          </cell>
          <cell r="BH885">
            <v>0</v>
          </cell>
          <cell r="BI885">
            <v>0</v>
          </cell>
          <cell r="BJ885">
            <v>0</v>
          </cell>
          <cell r="BK885">
            <v>0</v>
          </cell>
          <cell r="BL885">
            <v>0</v>
          </cell>
          <cell r="BM885">
            <v>0</v>
          </cell>
          <cell r="BN885">
            <v>0</v>
          </cell>
          <cell r="BO885">
            <v>0</v>
          </cell>
          <cell r="BP885">
            <v>0</v>
          </cell>
          <cell r="BQ885">
            <v>0</v>
          </cell>
          <cell r="BR885">
            <v>0</v>
          </cell>
          <cell r="BS885">
            <v>0</v>
          </cell>
          <cell r="BT885">
            <v>0</v>
          </cell>
          <cell r="BU885">
            <v>0</v>
          </cell>
          <cell r="BV885">
            <v>0</v>
          </cell>
          <cell r="BW885">
            <v>0</v>
          </cell>
          <cell r="BX885">
            <v>0</v>
          </cell>
          <cell r="BY885">
            <v>0</v>
          </cell>
          <cell r="BZ885">
            <v>0</v>
          </cell>
          <cell r="CA885">
            <v>0</v>
          </cell>
          <cell r="CB885">
            <v>0</v>
          </cell>
          <cell r="CC885">
            <v>0</v>
          </cell>
          <cell r="CD885">
            <v>0</v>
          </cell>
          <cell r="CE885">
            <v>0</v>
          </cell>
          <cell r="CF885">
            <v>0</v>
          </cell>
          <cell r="CG885">
            <v>0</v>
          </cell>
          <cell r="CH885">
            <v>0</v>
          </cell>
          <cell r="CI885">
            <v>0</v>
          </cell>
          <cell r="CJ885">
            <v>0</v>
          </cell>
          <cell r="CK885">
            <v>0</v>
          </cell>
          <cell r="CL885">
            <v>0</v>
          </cell>
          <cell r="CM885">
            <v>0</v>
          </cell>
          <cell r="CN885">
            <v>0</v>
          </cell>
          <cell r="CO885">
            <v>0</v>
          </cell>
          <cell r="CP885">
            <v>0</v>
          </cell>
          <cell r="CQ885">
            <v>0</v>
          </cell>
          <cell r="CR885">
            <v>0</v>
          </cell>
          <cell r="CS885">
            <v>0</v>
          </cell>
          <cell r="CT885">
            <v>0</v>
          </cell>
          <cell r="CU885">
            <v>0</v>
          </cell>
          <cell r="CV885">
            <v>0</v>
          </cell>
          <cell r="CW885">
            <v>0</v>
          </cell>
          <cell r="CX885">
            <v>0</v>
          </cell>
          <cell r="CY885">
            <v>0</v>
          </cell>
          <cell r="CZ885">
            <v>0</v>
          </cell>
          <cell r="DA885">
            <v>0</v>
          </cell>
          <cell r="DB885">
            <v>0</v>
          </cell>
          <cell r="DC885">
            <v>0</v>
          </cell>
          <cell r="DD885">
            <v>0</v>
          </cell>
          <cell r="DE885">
            <v>0</v>
          </cell>
          <cell r="DF885">
            <v>0</v>
          </cell>
          <cell r="DG885">
            <v>0</v>
          </cell>
          <cell r="DH885">
            <v>0</v>
          </cell>
          <cell r="DI885">
            <v>0</v>
          </cell>
          <cell r="DJ885">
            <v>0</v>
          </cell>
          <cell r="DK885">
            <v>0</v>
          </cell>
          <cell r="DL885">
            <v>0</v>
          </cell>
          <cell r="DM885">
            <v>0</v>
          </cell>
          <cell r="DN885">
            <v>0</v>
          </cell>
          <cell r="DO885">
            <v>0</v>
          </cell>
          <cell r="DP885">
            <v>0</v>
          </cell>
          <cell r="DQ885">
            <v>0</v>
          </cell>
          <cell r="DR885">
            <v>0</v>
          </cell>
          <cell r="DS885">
            <v>0</v>
          </cell>
          <cell r="DT885">
            <v>0</v>
          </cell>
          <cell r="DU885">
            <v>0</v>
          </cell>
          <cell r="DV885">
            <v>0</v>
          </cell>
          <cell r="DW885">
            <v>0</v>
          </cell>
          <cell r="DX885">
            <v>0</v>
          </cell>
          <cell r="DY885">
            <v>0</v>
          </cell>
          <cell r="DZ885">
            <v>0</v>
          </cell>
          <cell r="EA885">
            <v>0</v>
          </cell>
          <cell r="EB885">
            <v>0</v>
          </cell>
          <cell r="EC885">
            <v>0</v>
          </cell>
          <cell r="ED885">
            <v>0</v>
          </cell>
        </row>
        <row r="886">
          <cell r="F886">
            <v>0</v>
          </cell>
          <cell r="G886">
            <v>0</v>
          </cell>
          <cell r="H886">
            <v>0</v>
          </cell>
          <cell r="I886">
            <v>0</v>
          </cell>
          <cell r="J886">
            <v>0</v>
          </cell>
          <cell r="K886">
            <v>0</v>
          </cell>
          <cell r="L886">
            <v>1E-3</v>
          </cell>
          <cell r="M886">
            <v>0</v>
          </cell>
          <cell r="N886">
            <v>0</v>
          </cell>
          <cell r="O886">
            <v>0</v>
          </cell>
          <cell r="P886">
            <v>0</v>
          </cell>
          <cell r="Q886">
            <v>0</v>
          </cell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V886">
            <v>0</v>
          </cell>
          <cell r="W886">
            <v>0</v>
          </cell>
          <cell r="X886">
            <v>0</v>
          </cell>
          <cell r="Y886">
            <v>0</v>
          </cell>
          <cell r="Z886">
            <v>0</v>
          </cell>
          <cell r="AA886">
            <v>0</v>
          </cell>
          <cell r="AB886">
            <v>0</v>
          </cell>
          <cell r="AC886">
            <v>0</v>
          </cell>
          <cell r="AD886">
            <v>0</v>
          </cell>
          <cell r="AE886">
            <v>0</v>
          </cell>
          <cell r="AF886">
            <v>0</v>
          </cell>
          <cell r="AG886">
            <v>0</v>
          </cell>
          <cell r="AH886">
            <v>0</v>
          </cell>
          <cell r="AI886">
            <v>0</v>
          </cell>
          <cell r="AJ886">
            <v>0</v>
          </cell>
          <cell r="AK886">
            <v>0</v>
          </cell>
          <cell r="AL886">
            <v>0</v>
          </cell>
          <cell r="AM886">
            <v>0</v>
          </cell>
          <cell r="AN886">
            <v>0</v>
          </cell>
          <cell r="AO886">
            <v>0</v>
          </cell>
          <cell r="AP886">
            <v>0</v>
          </cell>
          <cell r="AQ886">
            <v>0</v>
          </cell>
          <cell r="AR886">
            <v>0</v>
          </cell>
          <cell r="AS886">
            <v>0</v>
          </cell>
          <cell r="AT886">
            <v>0</v>
          </cell>
          <cell r="AU886">
            <v>0</v>
          </cell>
          <cell r="AV886">
            <v>0</v>
          </cell>
          <cell r="AW886">
            <v>0</v>
          </cell>
          <cell r="AX886">
            <v>0</v>
          </cell>
          <cell r="AY886">
            <v>0</v>
          </cell>
          <cell r="AZ886">
            <v>0</v>
          </cell>
          <cell r="BA886">
            <v>0</v>
          </cell>
          <cell r="BB886">
            <v>0</v>
          </cell>
          <cell r="BC886">
            <v>0</v>
          </cell>
          <cell r="BD886">
            <v>0</v>
          </cell>
          <cell r="BE886">
            <v>0</v>
          </cell>
          <cell r="BF886">
            <v>0</v>
          </cell>
          <cell r="BG886">
            <v>0</v>
          </cell>
          <cell r="BH886">
            <v>0</v>
          </cell>
          <cell r="BI886">
            <v>0</v>
          </cell>
          <cell r="BJ886">
            <v>0</v>
          </cell>
          <cell r="BK886">
            <v>0</v>
          </cell>
          <cell r="BL886">
            <v>0</v>
          </cell>
          <cell r="BM886">
            <v>0</v>
          </cell>
          <cell r="BN886">
            <v>0</v>
          </cell>
          <cell r="BO886">
            <v>0</v>
          </cell>
          <cell r="BP886">
            <v>0</v>
          </cell>
          <cell r="BQ886">
            <v>0</v>
          </cell>
          <cell r="BR886">
            <v>0</v>
          </cell>
          <cell r="BS886">
            <v>0</v>
          </cell>
          <cell r="BT886">
            <v>0</v>
          </cell>
          <cell r="BU886">
            <v>0</v>
          </cell>
          <cell r="BV886">
            <v>0</v>
          </cell>
          <cell r="BW886">
            <v>0</v>
          </cell>
          <cell r="BX886">
            <v>0</v>
          </cell>
          <cell r="BY886">
            <v>0</v>
          </cell>
          <cell r="BZ886">
            <v>0</v>
          </cell>
          <cell r="CA886">
            <v>0</v>
          </cell>
          <cell r="CB886">
            <v>0</v>
          </cell>
          <cell r="CC886">
            <v>0</v>
          </cell>
          <cell r="CD886">
            <v>0</v>
          </cell>
          <cell r="CE886">
            <v>0</v>
          </cell>
          <cell r="CF886">
            <v>0</v>
          </cell>
          <cell r="CG886">
            <v>0</v>
          </cell>
          <cell r="CH886">
            <v>0</v>
          </cell>
          <cell r="CI886">
            <v>0</v>
          </cell>
          <cell r="CJ886">
            <v>0</v>
          </cell>
          <cell r="CK886">
            <v>0</v>
          </cell>
          <cell r="CL886">
            <v>0</v>
          </cell>
          <cell r="CM886">
            <v>0</v>
          </cell>
          <cell r="CN886">
            <v>0</v>
          </cell>
          <cell r="CO886">
            <v>0</v>
          </cell>
          <cell r="CP886">
            <v>0</v>
          </cell>
          <cell r="CQ886">
            <v>0</v>
          </cell>
          <cell r="CR886">
            <v>0</v>
          </cell>
          <cell r="CS886">
            <v>0</v>
          </cell>
          <cell r="CT886">
            <v>0</v>
          </cell>
          <cell r="CU886">
            <v>0</v>
          </cell>
          <cell r="CV886">
            <v>0</v>
          </cell>
          <cell r="CW886">
            <v>0</v>
          </cell>
          <cell r="CX886">
            <v>0</v>
          </cell>
          <cell r="CY886">
            <v>0</v>
          </cell>
          <cell r="CZ886">
            <v>0</v>
          </cell>
          <cell r="DA886">
            <v>0</v>
          </cell>
          <cell r="DB886">
            <v>0</v>
          </cell>
          <cell r="DC886">
            <v>0</v>
          </cell>
          <cell r="DD886">
            <v>0</v>
          </cell>
          <cell r="DE886">
            <v>0</v>
          </cell>
          <cell r="DF886">
            <v>0</v>
          </cell>
          <cell r="DG886">
            <v>0</v>
          </cell>
          <cell r="DH886">
            <v>0</v>
          </cell>
          <cell r="DI886">
            <v>0</v>
          </cell>
          <cell r="DJ886">
            <v>0</v>
          </cell>
          <cell r="DK886">
            <v>0</v>
          </cell>
          <cell r="DL886">
            <v>0</v>
          </cell>
          <cell r="DM886">
            <v>0</v>
          </cell>
          <cell r="DN886">
            <v>0</v>
          </cell>
          <cell r="DO886">
            <v>0</v>
          </cell>
          <cell r="DP886">
            <v>0</v>
          </cell>
          <cell r="DQ886">
            <v>0</v>
          </cell>
          <cell r="DR886">
            <v>0</v>
          </cell>
          <cell r="DS886">
            <v>0</v>
          </cell>
          <cell r="DT886">
            <v>0</v>
          </cell>
          <cell r="DU886">
            <v>0</v>
          </cell>
          <cell r="DV886">
            <v>0</v>
          </cell>
          <cell r="DW886">
            <v>0</v>
          </cell>
          <cell r="DX886">
            <v>0</v>
          </cell>
          <cell r="DY886">
            <v>0</v>
          </cell>
          <cell r="DZ886">
            <v>0</v>
          </cell>
          <cell r="EA886">
            <v>0</v>
          </cell>
          <cell r="EB886">
            <v>0</v>
          </cell>
          <cell r="EC886">
            <v>0</v>
          </cell>
          <cell r="ED886">
            <v>0</v>
          </cell>
        </row>
        <row r="887">
          <cell r="F887">
            <v>0</v>
          </cell>
          <cell r="G887">
            <v>0</v>
          </cell>
          <cell r="H887">
            <v>1E-3</v>
          </cell>
          <cell r="I887">
            <v>1E-3</v>
          </cell>
          <cell r="J887">
            <v>0</v>
          </cell>
          <cell r="K887">
            <v>0</v>
          </cell>
          <cell r="L887">
            <v>0</v>
          </cell>
          <cell r="M887">
            <v>0</v>
          </cell>
          <cell r="N887">
            <v>0</v>
          </cell>
          <cell r="O887">
            <v>0</v>
          </cell>
          <cell r="P887">
            <v>0</v>
          </cell>
          <cell r="Q887">
            <v>0</v>
          </cell>
          <cell r="R887">
            <v>0</v>
          </cell>
          <cell r="S887">
            <v>0</v>
          </cell>
          <cell r="T887">
            <v>0</v>
          </cell>
          <cell r="U887">
            <v>0</v>
          </cell>
          <cell r="V887">
            <v>0</v>
          </cell>
          <cell r="W887">
            <v>0</v>
          </cell>
          <cell r="X887">
            <v>0</v>
          </cell>
          <cell r="Y887">
            <v>0</v>
          </cell>
          <cell r="Z887">
            <v>0</v>
          </cell>
          <cell r="AA887">
            <v>0</v>
          </cell>
          <cell r="AB887">
            <v>0</v>
          </cell>
          <cell r="AC887">
            <v>0</v>
          </cell>
          <cell r="AD887">
            <v>0</v>
          </cell>
          <cell r="AE887">
            <v>1E-3</v>
          </cell>
          <cell r="AF887">
            <v>1E-3</v>
          </cell>
          <cell r="AG887">
            <v>0</v>
          </cell>
          <cell r="AH887">
            <v>1E-3</v>
          </cell>
          <cell r="AI887">
            <v>1E-3</v>
          </cell>
          <cell r="AJ887">
            <v>0</v>
          </cell>
          <cell r="AK887">
            <v>1E-3</v>
          </cell>
          <cell r="AL887">
            <v>1E-3</v>
          </cell>
          <cell r="AM887">
            <v>1E-3</v>
          </cell>
          <cell r="AN887">
            <v>1E-3</v>
          </cell>
          <cell r="AO887">
            <v>0</v>
          </cell>
          <cell r="AP887">
            <v>0</v>
          </cell>
          <cell r="AQ887">
            <v>0</v>
          </cell>
          <cell r="AR887">
            <v>0</v>
          </cell>
          <cell r="AS887">
            <v>0</v>
          </cell>
          <cell r="AT887">
            <v>0</v>
          </cell>
          <cell r="AU887">
            <v>1E-3</v>
          </cell>
          <cell r="AV887">
            <v>1E-3</v>
          </cell>
          <cell r="AW887">
            <v>0</v>
          </cell>
          <cell r="AX887">
            <v>1E-3</v>
          </cell>
          <cell r="AY887">
            <v>1E-3</v>
          </cell>
          <cell r="AZ887">
            <v>1E-3</v>
          </cell>
          <cell r="BA887">
            <v>0</v>
          </cell>
          <cell r="BB887">
            <v>0</v>
          </cell>
          <cell r="BC887">
            <v>0</v>
          </cell>
          <cell r="BD887">
            <v>0</v>
          </cell>
          <cell r="BE887">
            <v>1E-3</v>
          </cell>
          <cell r="BF887">
            <v>0</v>
          </cell>
          <cell r="BG887">
            <v>0</v>
          </cell>
          <cell r="BH887">
            <v>1E-3</v>
          </cell>
          <cell r="BI887">
            <v>1E-3</v>
          </cell>
          <cell r="BJ887">
            <v>0</v>
          </cell>
          <cell r="BK887">
            <v>1E-3</v>
          </cell>
          <cell r="BL887">
            <v>1E-3</v>
          </cell>
          <cell r="BM887">
            <v>0</v>
          </cell>
          <cell r="BN887">
            <v>0</v>
          </cell>
          <cell r="BO887">
            <v>0</v>
          </cell>
          <cell r="BP887">
            <v>0</v>
          </cell>
          <cell r="BQ887">
            <v>1E-3</v>
          </cell>
          <cell r="BR887">
            <v>1E-3</v>
          </cell>
          <cell r="BS887">
            <v>0</v>
          </cell>
          <cell r="BT887">
            <v>0</v>
          </cell>
          <cell r="BU887">
            <v>1E-3</v>
          </cell>
          <cell r="BV887">
            <v>1E-3</v>
          </cell>
          <cell r="BW887">
            <v>0</v>
          </cell>
          <cell r="BX887">
            <v>0</v>
          </cell>
          <cell r="BY887">
            <v>1E-3</v>
          </cell>
          <cell r="BZ887">
            <v>1E-3</v>
          </cell>
          <cell r="CA887">
            <v>0</v>
          </cell>
          <cell r="CB887">
            <v>0</v>
          </cell>
          <cell r="CC887">
            <v>0</v>
          </cell>
          <cell r="CD887">
            <v>1E-3</v>
          </cell>
          <cell r="CE887">
            <v>0</v>
          </cell>
          <cell r="CF887">
            <v>0</v>
          </cell>
          <cell r="CG887">
            <v>0</v>
          </cell>
          <cell r="CH887">
            <v>1E-3</v>
          </cell>
          <cell r="CI887">
            <v>1E-3</v>
          </cell>
          <cell r="CJ887">
            <v>1E-3</v>
          </cell>
          <cell r="CK887">
            <v>0</v>
          </cell>
          <cell r="CL887">
            <v>0</v>
          </cell>
          <cell r="CM887">
            <v>0</v>
          </cell>
          <cell r="CN887">
            <v>0</v>
          </cell>
          <cell r="CO887">
            <v>0</v>
          </cell>
          <cell r="CP887">
            <v>0</v>
          </cell>
          <cell r="CQ887">
            <v>1E-3</v>
          </cell>
          <cell r="CR887">
            <v>0</v>
          </cell>
          <cell r="CS887">
            <v>0</v>
          </cell>
          <cell r="CT887">
            <v>0</v>
          </cell>
          <cell r="CU887">
            <v>0</v>
          </cell>
          <cell r="CV887">
            <v>0</v>
          </cell>
          <cell r="CW887">
            <v>0</v>
          </cell>
          <cell r="CX887">
            <v>0</v>
          </cell>
          <cell r="CY887">
            <v>0</v>
          </cell>
          <cell r="CZ887">
            <v>0</v>
          </cell>
          <cell r="DA887">
            <v>0</v>
          </cell>
          <cell r="DB887">
            <v>0</v>
          </cell>
          <cell r="DC887">
            <v>0</v>
          </cell>
          <cell r="DD887">
            <v>0</v>
          </cell>
          <cell r="DE887">
            <v>0</v>
          </cell>
          <cell r="DF887">
            <v>0</v>
          </cell>
          <cell r="DG887">
            <v>0</v>
          </cell>
          <cell r="DH887">
            <v>0</v>
          </cell>
          <cell r="DI887">
            <v>0</v>
          </cell>
          <cell r="DJ887">
            <v>0</v>
          </cell>
          <cell r="DK887">
            <v>0</v>
          </cell>
          <cell r="DL887">
            <v>0</v>
          </cell>
          <cell r="DM887">
            <v>0</v>
          </cell>
          <cell r="DN887">
            <v>0</v>
          </cell>
          <cell r="DO887">
            <v>0</v>
          </cell>
          <cell r="DP887">
            <v>0</v>
          </cell>
          <cell r="DQ887">
            <v>0</v>
          </cell>
          <cell r="DR887">
            <v>0</v>
          </cell>
          <cell r="DS887">
            <v>0</v>
          </cell>
          <cell r="DT887">
            <v>0</v>
          </cell>
          <cell r="DU887">
            <v>0</v>
          </cell>
          <cell r="DV887">
            <v>0</v>
          </cell>
          <cell r="DW887">
            <v>0</v>
          </cell>
          <cell r="DX887">
            <v>0</v>
          </cell>
          <cell r="DY887">
            <v>0</v>
          </cell>
          <cell r="DZ887">
            <v>0</v>
          </cell>
          <cell r="EA887">
            <v>0</v>
          </cell>
          <cell r="EB887">
            <v>0</v>
          </cell>
          <cell r="EC887">
            <v>0</v>
          </cell>
          <cell r="ED887">
            <v>0</v>
          </cell>
        </row>
        <row r="888">
          <cell r="F888">
            <v>0</v>
          </cell>
          <cell r="G888">
            <v>0</v>
          </cell>
          <cell r="H888">
            <v>1E-3</v>
          </cell>
          <cell r="I888">
            <v>1E-3</v>
          </cell>
          <cell r="J888">
            <v>0</v>
          </cell>
          <cell r="K888">
            <v>1E-3</v>
          </cell>
          <cell r="L888">
            <v>1E-3</v>
          </cell>
          <cell r="M888">
            <v>1E-3</v>
          </cell>
          <cell r="N888">
            <v>1E-3</v>
          </cell>
          <cell r="O888">
            <v>0</v>
          </cell>
          <cell r="P888">
            <v>0</v>
          </cell>
          <cell r="Q888">
            <v>0</v>
          </cell>
          <cell r="R888">
            <v>0</v>
          </cell>
          <cell r="S888">
            <v>0</v>
          </cell>
          <cell r="T888">
            <v>0</v>
          </cell>
          <cell r="U888">
            <v>0</v>
          </cell>
          <cell r="V888">
            <v>0</v>
          </cell>
          <cell r="W888">
            <v>0</v>
          </cell>
          <cell r="X888">
            <v>1E-3</v>
          </cell>
          <cell r="Y888">
            <v>1E-3</v>
          </cell>
          <cell r="Z888">
            <v>1E-3</v>
          </cell>
          <cell r="AA888">
            <v>0</v>
          </cell>
          <cell r="AB888">
            <v>0</v>
          </cell>
          <cell r="AC888">
            <v>0</v>
          </cell>
          <cell r="AD888">
            <v>1E-3</v>
          </cell>
          <cell r="AE888">
            <v>1E-3</v>
          </cell>
          <cell r="AF888">
            <v>0</v>
          </cell>
          <cell r="AG888">
            <v>1E-3</v>
          </cell>
          <cell r="AH888">
            <v>0</v>
          </cell>
          <cell r="AI888">
            <v>0</v>
          </cell>
          <cell r="AJ888">
            <v>0</v>
          </cell>
          <cell r="AK888">
            <v>1E-3</v>
          </cell>
          <cell r="AL888">
            <v>1E-3</v>
          </cell>
          <cell r="AM888">
            <v>1E-3</v>
          </cell>
          <cell r="AN888">
            <v>1E-3</v>
          </cell>
          <cell r="AO888">
            <v>1E-3</v>
          </cell>
          <cell r="AP888">
            <v>0</v>
          </cell>
          <cell r="AQ888">
            <v>1E-3</v>
          </cell>
          <cell r="AR888">
            <v>1E-3</v>
          </cell>
          <cell r="AS888">
            <v>0</v>
          </cell>
          <cell r="AT888">
            <v>0</v>
          </cell>
          <cell r="AU888">
            <v>1E-3</v>
          </cell>
          <cell r="AV888">
            <v>0</v>
          </cell>
          <cell r="AW888">
            <v>0</v>
          </cell>
          <cell r="AX888">
            <v>1E-3</v>
          </cell>
          <cell r="AY888">
            <v>1E-3</v>
          </cell>
          <cell r="AZ888">
            <v>1E-3</v>
          </cell>
          <cell r="BA888">
            <v>1E-3</v>
          </cell>
          <cell r="BB888">
            <v>1E-3</v>
          </cell>
          <cell r="BC888">
            <v>1E-3</v>
          </cell>
          <cell r="BD888">
            <v>1E-3</v>
          </cell>
          <cell r="BE888">
            <v>1E-3</v>
          </cell>
          <cell r="BF888">
            <v>0</v>
          </cell>
          <cell r="BG888">
            <v>0</v>
          </cell>
          <cell r="BH888">
            <v>1E-3</v>
          </cell>
          <cell r="BI888">
            <v>1E-3</v>
          </cell>
          <cell r="BJ888">
            <v>0</v>
          </cell>
          <cell r="BK888">
            <v>1E-3</v>
          </cell>
          <cell r="BL888">
            <v>1E-3</v>
          </cell>
          <cell r="BM888">
            <v>1E-3</v>
          </cell>
          <cell r="BN888">
            <v>1E-3</v>
          </cell>
          <cell r="BO888">
            <v>0</v>
          </cell>
          <cell r="BP888">
            <v>1E-3</v>
          </cell>
          <cell r="BQ888">
            <v>1E-3</v>
          </cell>
          <cell r="BR888">
            <v>1E-3</v>
          </cell>
          <cell r="BS888">
            <v>0</v>
          </cell>
          <cell r="BT888">
            <v>1E-3</v>
          </cell>
          <cell r="BU888">
            <v>1E-3</v>
          </cell>
          <cell r="BV888">
            <v>0</v>
          </cell>
          <cell r="BW888">
            <v>0</v>
          </cell>
          <cell r="BX888">
            <v>1E-3</v>
          </cell>
          <cell r="BY888">
            <v>1E-3</v>
          </cell>
          <cell r="BZ888">
            <v>2E-3</v>
          </cell>
          <cell r="CA888">
            <v>1E-3</v>
          </cell>
          <cell r="CB888">
            <v>1E-3</v>
          </cell>
          <cell r="CC888">
            <v>0</v>
          </cell>
          <cell r="CD888">
            <v>1E-3</v>
          </cell>
          <cell r="CE888">
            <v>0</v>
          </cell>
          <cell r="CF888">
            <v>1E-3</v>
          </cell>
          <cell r="CG888">
            <v>0</v>
          </cell>
          <cell r="CH888">
            <v>1E-3</v>
          </cell>
          <cell r="CI888">
            <v>1E-3</v>
          </cell>
          <cell r="CJ888">
            <v>0</v>
          </cell>
          <cell r="CK888">
            <v>0</v>
          </cell>
          <cell r="CL888">
            <v>1E-3</v>
          </cell>
          <cell r="CM888">
            <v>0</v>
          </cell>
          <cell r="CN888">
            <v>0</v>
          </cell>
          <cell r="CO888">
            <v>0</v>
          </cell>
          <cell r="CP888">
            <v>0</v>
          </cell>
          <cell r="CQ888">
            <v>0</v>
          </cell>
          <cell r="CR888">
            <v>0</v>
          </cell>
          <cell r="CS888">
            <v>0</v>
          </cell>
          <cell r="CT888">
            <v>0</v>
          </cell>
          <cell r="CU888">
            <v>0</v>
          </cell>
          <cell r="CV888">
            <v>0</v>
          </cell>
          <cell r="CW888">
            <v>0</v>
          </cell>
          <cell r="CX888">
            <v>0</v>
          </cell>
          <cell r="CY888">
            <v>0</v>
          </cell>
          <cell r="CZ888">
            <v>0</v>
          </cell>
          <cell r="DA888">
            <v>0</v>
          </cell>
          <cell r="DB888">
            <v>0</v>
          </cell>
          <cell r="DC888">
            <v>0</v>
          </cell>
          <cell r="DD888">
            <v>0</v>
          </cell>
          <cell r="DE888">
            <v>0</v>
          </cell>
          <cell r="DF888">
            <v>0</v>
          </cell>
          <cell r="DG888">
            <v>0</v>
          </cell>
          <cell r="DH888">
            <v>0</v>
          </cell>
          <cell r="DI888">
            <v>0</v>
          </cell>
          <cell r="DJ888">
            <v>0</v>
          </cell>
          <cell r="DK888">
            <v>0</v>
          </cell>
          <cell r="DL888">
            <v>0</v>
          </cell>
          <cell r="DM888">
            <v>0</v>
          </cell>
          <cell r="DN888">
            <v>0</v>
          </cell>
          <cell r="DO888">
            <v>0</v>
          </cell>
          <cell r="DP888">
            <v>0</v>
          </cell>
          <cell r="DQ888">
            <v>0</v>
          </cell>
          <cell r="DR888">
            <v>0</v>
          </cell>
          <cell r="DS888">
            <v>0</v>
          </cell>
          <cell r="DT888">
            <v>0</v>
          </cell>
          <cell r="DU888">
            <v>0</v>
          </cell>
          <cell r="DV888">
            <v>0</v>
          </cell>
          <cell r="DW888">
            <v>0</v>
          </cell>
          <cell r="DX888">
            <v>0</v>
          </cell>
          <cell r="DY888">
            <v>0</v>
          </cell>
          <cell r="DZ888">
            <v>0</v>
          </cell>
          <cell r="EA888">
            <v>0</v>
          </cell>
          <cell r="EB888">
            <v>0</v>
          </cell>
          <cell r="EC888">
            <v>0</v>
          </cell>
          <cell r="ED888">
            <v>0</v>
          </cell>
        </row>
        <row r="889">
          <cell r="F889">
            <v>0</v>
          </cell>
          <cell r="G889">
            <v>0</v>
          </cell>
          <cell r="H889">
            <v>0</v>
          </cell>
          <cell r="I889">
            <v>0</v>
          </cell>
          <cell r="J889">
            <v>0</v>
          </cell>
          <cell r="K889">
            <v>0</v>
          </cell>
          <cell r="L889">
            <v>0</v>
          </cell>
          <cell r="M889">
            <v>0</v>
          </cell>
          <cell r="N889">
            <v>0</v>
          </cell>
          <cell r="O889">
            <v>0</v>
          </cell>
          <cell r="P889">
            <v>0</v>
          </cell>
          <cell r="Q889">
            <v>0</v>
          </cell>
          <cell r="R889">
            <v>0</v>
          </cell>
          <cell r="S889">
            <v>0</v>
          </cell>
          <cell r="T889">
            <v>0</v>
          </cell>
          <cell r="U889">
            <v>0</v>
          </cell>
          <cell r="V889">
            <v>0</v>
          </cell>
          <cell r="W889">
            <v>0</v>
          </cell>
          <cell r="X889">
            <v>0</v>
          </cell>
          <cell r="Y889">
            <v>0</v>
          </cell>
          <cell r="Z889">
            <v>0</v>
          </cell>
          <cell r="AA889">
            <v>0</v>
          </cell>
          <cell r="AB889">
            <v>0</v>
          </cell>
          <cell r="AC889">
            <v>0</v>
          </cell>
          <cell r="AD889">
            <v>0</v>
          </cell>
          <cell r="AE889">
            <v>0</v>
          </cell>
          <cell r="AF889">
            <v>0</v>
          </cell>
          <cell r="AG889">
            <v>0</v>
          </cell>
          <cell r="AH889">
            <v>0</v>
          </cell>
          <cell r="AI889">
            <v>0</v>
          </cell>
          <cell r="AJ889">
            <v>0</v>
          </cell>
          <cell r="AK889">
            <v>0</v>
          </cell>
          <cell r="AL889">
            <v>0</v>
          </cell>
          <cell r="AM889">
            <v>0</v>
          </cell>
          <cell r="AN889">
            <v>0</v>
          </cell>
          <cell r="AO889">
            <v>0</v>
          </cell>
          <cell r="AP889">
            <v>0</v>
          </cell>
          <cell r="AQ889">
            <v>0</v>
          </cell>
          <cell r="AR889">
            <v>0</v>
          </cell>
          <cell r="AS889">
            <v>0</v>
          </cell>
          <cell r="AT889">
            <v>0</v>
          </cell>
          <cell r="AU889">
            <v>0</v>
          </cell>
          <cell r="AV889">
            <v>0</v>
          </cell>
          <cell r="AW889">
            <v>0</v>
          </cell>
          <cell r="AX889">
            <v>0</v>
          </cell>
          <cell r="AY889">
            <v>0</v>
          </cell>
          <cell r="AZ889">
            <v>0</v>
          </cell>
          <cell r="BA889">
            <v>0</v>
          </cell>
          <cell r="BB889">
            <v>0</v>
          </cell>
          <cell r="BC889">
            <v>0</v>
          </cell>
          <cell r="BD889">
            <v>0</v>
          </cell>
          <cell r="BE889">
            <v>0</v>
          </cell>
          <cell r="BF889">
            <v>0</v>
          </cell>
          <cell r="BG889">
            <v>0</v>
          </cell>
          <cell r="BH889">
            <v>0</v>
          </cell>
          <cell r="BI889">
            <v>0</v>
          </cell>
          <cell r="BJ889">
            <v>0</v>
          </cell>
          <cell r="BK889">
            <v>0</v>
          </cell>
          <cell r="BL889">
            <v>0</v>
          </cell>
          <cell r="BM889">
            <v>0</v>
          </cell>
          <cell r="BN889">
            <v>0</v>
          </cell>
          <cell r="BO889">
            <v>0</v>
          </cell>
          <cell r="BP889">
            <v>0</v>
          </cell>
          <cell r="BQ889">
            <v>0</v>
          </cell>
          <cell r="BR889">
            <v>0</v>
          </cell>
          <cell r="BS889">
            <v>0</v>
          </cell>
          <cell r="BT889">
            <v>0</v>
          </cell>
          <cell r="BU889">
            <v>0</v>
          </cell>
          <cell r="BV889">
            <v>0</v>
          </cell>
          <cell r="BW889">
            <v>0</v>
          </cell>
          <cell r="BX889">
            <v>0</v>
          </cell>
          <cell r="BY889">
            <v>0</v>
          </cell>
          <cell r="BZ889">
            <v>0</v>
          </cell>
          <cell r="CA889">
            <v>0</v>
          </cell>
          <cell r="CB889">
            <v>0</v>
          </cell>
          <cell r="CC889">
            <v>0</v>
          </cell>
          <cell r="CD889">
            <v>0</v>
          </cell>
          <cell r="CE889">
            <v>0</v>
          </cell>
          <cell r="CF889">
            <v>0</v>
          </cell>
          <cell r="CG889">
            <v>0</v>
          </cell>
          <cell r="CH889">
            <v>0</v>
          </cell>
          <cell r="CI889">
            <v>0</v>
          </cell>
          <cell r="CJ889">
            <v>0</v>
          </cell>
          <cell r="CK889">
            <v>0</v>
          </cell>
          <cell r="CL889">
            <v>0</v>
          </cell>
          <cell r="CM889">
            <v>0</v>
          </cell>
          <cell r="CN889">
            <v>0</v>
          </cell>
          <cell r="CO889">
            <v>0</v>
          </cell>
          <cell r="CP889">
            <v>0</v>
          </cell>
          <cell r="CQ889">
            <v>0</v>
          </cell>
          <cell r="CR889">
            <v>0</v>
          </cell>
          <cell r="CS889">
            <v>0</v>
          </cell>
          <cell r="CT889">
            <v>0</v>
          </cell>
          <cell r="CU889">
            <v>0</v>
          </cell>
          <cell r="CV889">
            <v>0</v>
          </cell>
          <cell r="CW889">
            <v>0</v>
          </cell>
          <cell r="CX889">
            <v>0</v>
          </cell>
          <cell r="CY889">
            <v>0</v>
          </cell>
          <cell r="CZ889">
            <v>0</v>
          </cell>
          <cell r="DA889">
            <v>0</v>
          </cell>
          <cell r="DB889">
            <v>0</v>
          </cell>
          <cell r="DC889">
            <v>0</v>
          </cell>
          <cell r="DD889">
            <v>0</v>
          </cell>
          <cell r="DE889">
            <v>0</v>
          </cell>
          <cell r="DF889">
            <v>0</v>
          </cell>
          <cell r="DG889">
            <v>0</v>
          </cell>
          <cell r="DH889">
            <v>0</v>
          </cell>
          <cell r="DI889">
            <v>0</v>
          </cell>
          <cell r="DJ889">
            <v>0</v>
          </cell>
          <cell r="DK889">
            <v>0</v>
          </cell>
          <cell r="DL889">
            <v>0</v>
          </cell>
          <cell r="DM889">
            <v>0</v>
          </cell>
          <cell r="DN889">
            <v>0</v>
          </cell>
          <cell r="DO889">
            <v>0</v>
          </cell>
          <cell r="DP889">
            <v>0</v>
          </cell>
          <cell r="DQ889">
            <v>0</v>
          </cell>
          <cell r="DR889">
            <v>0</v>
          </cell>
          <cell r="DS889">
            <v>0</v>
          </cell>
          <cell r="DT889">
            <v>0</v>
          </cell>
          <cell r="DU889">
            <v>0</v>
          </cell>
          <cell r="DV889">
            <v>0</v>
          </cell>
          <cell r="DW889">
            <v>0</v>
          </cell>
          <cell r="DX889">
            <v>0</v>
          </cell>
          <cell r="DY889">
            <v>0</v>
          </cell>
          <cell r="DZ889">
            <v>0</v>
          </cell>
          <cell r="EA889">
            <v>0</v>
          </cell>
          <cell r="EB889">
            <v>0</v>
          </cell>
          <cell r="EC889">
            <v>0</v>
          </cell>
          <cell r="ED889">
            <v>0</v>
          </cell>
        </row>
        <row r="891">
          <cell r="F891">
            <v>0</v>
          </cell>
          <cell r="G891">
            <v>0</v>
          </cell>
          <cell r="H891">
            <v>0</v>
          </cell>
          <cell r="I891">
            <v>0</v>
          </cell>
          <cell r="J891">
            <v>0</v>
          </cell>
          <cell r="K891">
            <v>0</v>
          </cell>
          <cell r="L891">
            <v>0</v>
          </cell>
          <cell r="M891">
            <v>0</v>
          </cell>
          <cell r="N891">
            <v>0</v>
          </cell>
          <cell r="O891">
            <v>0</v>
          </cell>
          <cell r="P891">
            <v>0</v>
          </cell>
          <cell r="Q891">
            <v>0</v>
          </cell>
          <cell r="R891">
            <v>0</v>
          </cell>
          <cell r="S891">
            <v>0</v>
          </cell>
          <cell r="T891">
            <v>0</v>
          </cell>
          <cell r="U891">
            <v>0</v>
          </cell>
          <cell r="V891">
            <v>0</v>
          </cell>
          <cell r="W891">
            <v>0</v>
          </cell>
          <cell r="X891">
            <v>0</v>
          </cell>
          <cell r="Y891">
            <v>0</v>
          </cell>
          <cell r="Z891">
            <v>0</v>
          </cell>
          <cell r="AA891">
            <v>0</v>
          </cell>
          <cell r="AB891">
            <v>0</v>
          </cell>
          <cell r="AC891">
            <v>0</v>
          </cell>
          <cell r="AD891">
            <v>0</v>
          </cell>
          <cell r="AE891">
            <v>0</v>
          </cell>
          <cell r="AF891">
            <v>0</v>
          </cell>
          <cell r="AG891">
            <v>0</v>
          </cell>
          <cell r="AH891">
            <v>0</v>
          </cell>
          <cell r="AI891">
            <v>0</v>
          </cell>
          <cell r="AJ891">
            <v>0</v>
          </cell>
          <cell r="AK891">
            <v>0</v>
          </cell>
          <cell r="AL891">
            <v>0</v>
          </cell>
          <cell r="AM891">
            <v>0</v>
          </cell>
          <cell r="AN891">
            <v>0</v>
          </cell>
          <cell r="AO891">
            <v>0</v>
          </cell>
          <cell r="AP891">
            <v>0</v>
          </cell>
          <cell r="AQ891">
            <v>0</v>
          </cell>
          <cell r="AR891">
            <v>0</v>
          </cell>
          <cell r="AS891">
            <v>0</v>
          </cell>
          <cell r="AT891">
            <v>0</v>
          </cell>
          <cell r="AU891">
            <v>0</v>
          </cell>
          <cell r="AV891">
            <v>0</v>
          </cell>
          <cell r="AW891">
            <v>0</v>
          </cell>
          <cell r="AX891">
            <v>0</v>
          </cell>
          <cell r="AY891">
            <v>0</v>
          </cell>
          <cell r="AZ891">
            <v>0</v>
          </cell>
          <cell r="BA891">
            <v>0</v>
          </cell>
          <cell r="BB891">
            <v>0</v>
          </cell>
          <cell r="BC891">
            <v>0</v>
          </cell>
          <cell r="BD891">
            <v>0</v>
          </cell>
          <cell r="BE891">
            <v>0</v>
          </cell>
          <cell r="BF891">
            <v>0</v>
          </cell>
          <cell r="BG891">
            <v>0</v>
          </cell>
          <cell r="BH891">
            <v>0</v>
          </cell>
          <cell r="BI891">
            <v>0</v>
          </cell>
          <cell r="BJ891">
            <v>0</v>
          </cell>
          <cell r="BK891">
            <v>0</v>
          </cell>
          <cell r="BL891">
            <v>0</v>
          </cell>
          <cell r="BM891">
            <v>0</v>
          </cell>
          <cell r="BN891">
            <v>0</v>
          </cell>
          <cell r="BO891">
            <v>0</v>
          </cell>
          <cell r="BP891">
            <v>0</v>
          </cell>
          <cell r="BQ891">
            <v>0</v>
          </cell>
          <cell r="BR891">
            <v>0</v>
          </cell>
          <cell r="BS891">
            <v>0</v>
          </cell>
          <cell r="BT891">
            <v>0</v>
          </cell>
          <cell r="BU891">
            <v>0</v>
          </cell>
          <cell r="BV891">
            <v>0</v>
          </cell>
          <cell r="BW891">
            <v>0</v>
          </cell>
          <cell r="BX891">
            <v>0</v>
          </cell>
          <cell r="BY891">
            <v>0</v>
          </cell>
          <cell r="BZ891">
            <v>0</v>
          </cell>
          <cell r="CA891">
            <v>0</v>
          </cell>
          <cell r="CB891">
            <v>0</v>
          </cell>
          <cell r="CC891">
            <v>0</v>
          </cell>
          <cell r="CD891">
            <v>0</v>
          </cell>
          <cell r="CE891">
            <v>0</v>
          </cell>
          <cell r="CF891">
            <v>0</v>
          </cell>
          <cell r="CG891">
            <v>0</v>
          </cell>
          <cell r="CH891">
            <v>0</v>
          </cell>
          <cell r="CI891">
            <v>0</v>
          </cell>
          <cell r="CJ891">
            <v>0</v>
          </cell>
          <cell r="CK891">
            <v>0</v>
          </cell>
          <cell r="CL891">
            <v>0</v>
          </cell>
          <cell r="CM891">
            <v>0</v>
          </cell>
          <cell r="CN891">
            <v>0</v>
          </cell>
          <cell r="CO891">
            <v>0</v>
          </cell>
          <cell r="CP891">
            <v>0</v>
          </cell>
          <cell r="CQ891">
            <v>0</v>
          </cell>
          <cell r="CR891">
            <v>0</v>
          </cell>
          <cell r="CS891">
            <v>0</v>
          </cell>
          <cell r="CT891">
            <v>0</v>
          </cell>
          <cell r="CU891">
            <v>0</v>
          </cell>
          <cell r="CV891">
            <v>0</v>
          </cell>
          <cell r="CW891">
            <v>0</v>
          </cell>
          <cell r="CX891">
            <v>0</v>
          </cell>
          <cell r="CY891">
            <v>0</v>
          </cell>
          <cell r="CZ891">
            <v>0</v>
          </cell>
          <cell r="DA891">
            <v>0</v>
          </cell>
          <cell r="DB891">
            <v>0</v>
          </cell>
          <cell r="DC891">
            <v>0</v>
          </cell>
          <cell r="DD891">
            <v>0</v>
          </cell>
          <cell r="DE891">
            <v>0</v>
          </cell>
          <cell r="DF891">
            <v>0</v>
          </cell>
          <cell r="DG891">
            <v>0</v>
          </cell>
          <cell r="DH891">
            <v>0</v>
          </cell>
          <cell r="DI891">
            <v>0</v>
          </cell>
          <cell r="DJ891">
            <v>0</v>
          </cell>
          <cell r="DK891">
            <v>0</v>
          </cell>
          <cell r="DL891">
            <v>0</v>
          </cell>
          <cell r="DM891">
            <v>0</v>
          </cell>
          <cell r="DN891">
            <v>0</v>
          </cell>
          <cell r="DO891">
            <v>0</v>
          </cell>
          <cell r="DP891">
            <v>0</v>
          </cell>
          <cell r="DQ891">
            <v>0</v>
          </cell>
          <cell r="DR891">
            <v>0</v>
          </cell>
          <cell r="DS891">
            <v>0</v>
          </cell>
          <cell r="DT891">
            <v>0</v>
          </cell>
          <cell r="DU891">
            <v>0</v>
          </cell>
          <cell r="DV891">
            <v>0</v>
          </cell>
          <cell r="DW891">
            <v>0</v>
          </cell>
          <cell r="DX891">
            <v>0</v>
          </cell>
          <cell r="DY891">
            <v>0</v>
          </cell>
          <cell r="DZ891">
            <v>0</v>
          </cell>
          <cell r="EA891">
            <v>0</v>
          </cell>
          <cell r="EB891">
            <v>0</v>
          </cell>
          <cell r="EC891">
            <v>0</v>
          </cell>
          <cell r="ED891">
            <v>0</v>
          </cell>
        </row>
        <row r="892">
          <cell r="F892">
            <v>0</v>
          </cell>
          <cell r="G892">
            <v>0</v>
          </cell>
          <cell r="H892">
            <v>0</v>
          </cell>
          <cell r="I892">
            <v>0</v>
          </cell>
          <cell r="J892">
            <v>0</v>
          </cell>
          <cell r="K892">
            <v>0</v>
          </cell>
          <cell r="L892">
            <v>0</v>
          </cell>
          <cell r="M892">
            <v>0</v>
          </cell>
          <cell r="N892">
            <v>0</v>
          </cell>
          <cell r="O892">
            <v>0</v>
          </cell>
          <cell r="P892">
            <v>0</v>
          </cell>
          <cell r="Q892">
            <v>0</v>
          </cell>
          <cell r="R892">
            <v>0</v>
          </cell>
          <cell r="S892">
            <v>0</v>
          </cell>
          <cell r="T892">
            <v>0</v>
          </cell>
          <cell r="U892">
            <v>0</v>
          </cell>
          <cell r="V892">
            <v>0</v>
          </cell>
          <cell r="W892">
            <v>0</v>
          </cell>
          <cell r="X892">
            <v>0</v>
          </cell>
          <cell r="Y892">
            <v>0</v>
          </cell>
          <cell r="Z892">
            <v>0</v>
          </cell>
          <cell r="AA892">
            <v>0</v>
          </cell>
          <cell r="AB892">
            <v>0</v>
          </cell>
          <cell r="AC892">
            <v>0</v>
          </cell>
          <cell r="AD892">
            <v>0</v>
          </cell>
          <cell r="AE892">
            <v>0</v>
          </cell>
          <cell r="AF892">
            <v>0</v>
          </cell>
          <cell r="AG892">
            <v>0</v>
          </cell>
          <cell r="AH892">
            <v>0</v>
          </cell>
          <cell r="AI892">
            <v>0</v>
          </cell>
          <cell r="AJ892">
            <v>0</v>
          </cell>
          <cell r="AK892">
            <v>0</v>
          </cell>
          <cell r="AL892">
            <v>0</v>
          </cell>
          <cell r="AM892">
            <v>0</v>
          </cell>
          <cell r="AN892">
            <v>0</v>
          </cell>
          <cell r="AO892">
            <v>0</v>
          </cell>
          <cell r="AP892">
            <v>0</v>
          </cell>
          <cell r="AQ892">
            <v>0</v>
          </cell>
          <cell r="AR892">
            <v>0</v>
          </cell>
          <cell r="AS892">
            <v>0</v>
          </cell>
          <cell r="AT892">
            <v>0</v>
          </cell>
          <cell r="AU892">
            <v>0</v>
          </cell>
          <cell r="AV892">
            <v>0</v>
          </cell>
          <cell r="AW892">
            <v>0</v>
          </cell>
          <cell r="AX892">
            <v>0</v>
          </cell>
          <cell r="AY892">
            <v>0</v>
          </cell>
          <cell r="AZ892">
            <v>0</v>
          </cell>
          <cell r="BA892">
            <v>0</v>
          </cell>
          <cell r="BB892">
            <v>0</v>
          </cell>
          <cell r="BC892">
            <v>0</v>
          </cell>
          <cell r="BD892">
            <v>0</v>
          </cell>
          <cell r="BE892">
            <v>0</v>
          </cell>
          <cell r="BF892">
            <v>0</v>
          </cell>
          <cell r="BG892">
            <v>0</v>
          </cell>
          <cell r="BH892">
            <v>0</v>
          </cell>
          <cell r="BI892">
            <v>0</v>
          </cell>
          <cell r="BJ892">
            <v>0</v>
          </cell>
          <cell r="BK892">
            <v>0</v>
          </cell>
          <cell r="BL892">
            <v>0</v>
          </cell>
          <cell r="BM892">
            <v>0</v>
          </cell>
          <cell r="BN892">
            <v>0</v>
          </cell>
          <cell r="BO892">
            <v>0</v>
          </cell>
          <cell r="BP892">
            <v>0</v>
          </cell>
          <cell r="BQ892">
            <v>0</v>
          </cell>
          <cell r="BR892">
            <v>0</v>
          </cell>
          <cell r="BS892">
            <v>0</v>
          </cell>
          <cell r="BT892">
            <v>0</v>
          </cell>
          <cell r="BU892">
            <v>0</v>
          </cell>
          <cell r="BV892">
            <v>0</v>
          </cell>
          <cell r="BW892">
            <v>0</v>
          </cell>
          <cell r="BX892">
            <v>0</v>
          </cell>
          <cell r="BY892">
            <v>0</v>
          </cell>
          <cell r="BZ892">
            <v>0</v>
          </cell>
          <cell r="CA892">
            <v>0</v>
          </cell>
          <cell r="CB892">
            <v>0</v>
          </cell>
          <cell r="CC892">
            <v>0</v>
          </cell>
          <cell r="CD892">
            <v>0</v>
          </cell>
          <cell r="CE892">
            <v>0</v>
          </cell>
          <cell r="CF892">
            <v>0</v>
          </cell>
          <cell r="CG892">
            <v>0</v>
          </cell>
          <cell r="CH892">
            <v>0</v>
          </cell>
          <cell r="CI892">
            <v>0</v>
          </cell>
          <cell r="CJ892">
            <v>0</v>
          </cell>
          <cell r="CK892">
            <v>0</v>
          </cell>
          <cell r="CL892">
            <v>0</v>
          </cell>
          <cell r="CM892">
            <v>0</v>
          </cell>
          <cell r="CN892">
            <v>0</v>
          </cell>
          <cell r="CO892">
            <v>0</v>
          </cell>
          <cell r="CP892">
            <v>0</v>
          </cell>
          <cell r="CQ892">
            <v>0</v>
          </cell>
          <cell r="CR892">
            <v>0</v>
          </cell>
          <cell r="CS892">
            <v>0</v>
          </cell>
          <cell r="CT892">
            <v>0</v>
          </cell>
          <cell r="CU892">
            <v>0</v>
          </cell>
          <cell r="CV892">
            <v>0</v>
          </cell>
          <cell r="CW892">
            <v>0</v>
          </cell>
          <cell r="CX892">
            <v>0</v>
          </cell>
          <cell r="CY892">
            <v>0</v>
          </cell>
          <cell r="CZ892">
            <v>0</v>
          </cell>
          <cell r="DA892">
            <v>0</v>
          </cell>
          <cell r="DB892">
            <v>0</v>
          </cell>
          <cell r="DC892">
            <v>0</v>
          </cell>
          <cell r="DD892">
            <v>0</v>
          </cell>
          <cell r="DE892">
            <v>0</v>
          </cell>
          <cell r="DF892">
            <v>0</v>
          </cell>
          <cell r="DG892">
            <v>0</v>
          </cell>
          <cell r="DH892">
            <v>0</v>
          </cell>
          <cell r="DI892">
            <v>0</v>
          </cell>
          <cell r="DJ892">
            <v>0</v>
          </cell>
          <cell r="DK892">
            <v>0</v>
          </cell>
          <cell r="DL892">
            <v>0</v>
          </cell>
          <cell r="DM892">
            <v>0</v>
          </cell>
          <cell r="DN892">
            <v>0</v>
          </cell>
          <cell r="DO892">
            <v>0</v>
          </cell>
          <cell r="DP892">
            <v>0</v>
          </cell>
          <cell r="DQ892">
            <v>0</v>
          </cell>
          <cell r="DR892">
            <v>0</v>
          </cell>
          <cell r="DS892">
            <v>0</v>
          </cell>
          <cell r="DT892">
            <v>0</v>
          </cell>
          <cell r="DU892">
            <v>0</v>
          </cell>
          <cell r="DV892">
            <v>0</v>
          </cell>
          <cell r="DW892">
            <v>0</v>
          </cell>
          <cell r="DX892">
            <v>0</v>
          </cell>
          <cell r="DY892">
            <v>0</v>
          </cell>
          <cell r="DZ892">
            <v>0</v>
          </cell>
          <cell r="EA892">
            <v>0</v>
          </cell>
          <cell r="EB892">
            <v>0</v>
          </cell>
          <cell r="EC892">
            <v>0</v>
          </cell>
          <cell r="ED892">
            <v>0</v>
          </cell>
        </row>
        <row r="893">
          <cell r="F893">
            <v>0</v>
          </cell>
          <cell r="G893">
            <v>0</v>
          </cell>
          <cell r="H893">
            <v>0</v>
          </cell>
          <cell r="I893">
            <v>0</v>
          </cell>
          <cell r="J893">
            <v>0</v>
          </cell>
          <cell r="K893">
            <v>0</v>
          </cell>
          <cell r="L893">
            <v>0</v>
          </cell>
          <cell r="M893">
            <v>0</v>
          </cell>
          <cell r="N893">
            <v>0</v>
          </cell>
          <cell r="O893">
            <v>0</v>
          </cell>
          <cell r="P893">
            <v>0</v>
          </cell>
          <cell r="Q893">
            <v>0</v>
          </cell>
          <cell r="R893">
            <v>0</v>
          </cell>
          <cell r="S893">
            <v>0</v>
          </cell>
          <cell r="T893">
            <v>0</v>
          </cell>
          <cell r="U893">
            <v>0</v>
          </cell>
          <cell r="V893">
            <v>0</v>
          </cell>
          <cell r="W893">
            <v>0</v>
          </cell>
          <cell r="X893">
            <v>0</v>
          </cell>
          <cell r="Y893">
            <v>0</v>
          </cell>
          <cell r="Z893">
            <v>0</v>
          </cell>
          <cell r="AA893">
            <v>0</v>
          </cell>
          <cell r="AB893">
            <v>0</v>
          </cell>
          <cell r="AC893">
            <v>0</v>
          </cell>
          <cell r="AD893">
            <v>0</v>
          </cell>
          <cell r="AE893">
            <v>0</v>
          </cell>
          <cell r="AF893">
            <v>0</v>
          </cell>
          <cell r="AG893">
            <v>0</v>
          </cell>
          <cell r="AH893">
            <v>0</v>
          </cell>
          <cell r="AI893">
            <v>0</v>
          </cell>
          <cell r="AJ893">
            <v>0</v>
          </cell>
          <cell r="AK893">
            <v>0</v>
          </cell>
          <cell r="AL893">
            <v>0</v>
          </cell>
          <cell r="AM893">
            <v>0</v>
          </cell>
          <cell r="AN893">
            <v>0</v>
          </cell>
          <cell r="AO893">
            <v>0</v>
          </cell>
          <cell r="AP893">
            <v>0</v>
          </cell>
          <cell r="AQ893">
            <v>0</v>
          </cell>
          <cell r="AR893">
            <v>0</v>
          </cell>
          <cell r="AS893">
            <v>0</v>
          </cell>
          <cell r="AT893">
            <v>0</v>
          </cell>
          <cell r="AU893">
            <v>0</v>
          </cell>
          <cell r="AV893">
            <v>0</v>
          </cell>
          <cell r="AW893">
            <v>0</v>
          </cell>
          <cell r="AX893">
            <v>0</v>
          </cell>
          <cell r="AY893">
            <v>0</v>
          </cell>
          <cell r="AZ893">
            <v>0</v>
          </cell>
          <cell r="BA893">
            <v>0</v>
          </cell>
          <cell r="BB893">
            <v>0</v>
          </cell>
          <cell r="BC893">
            <v>0</v>
          </cell>
          <cell r="BD893">
            <v>0</v>
          </cell>
          <cell r="BE893">
            <v>0</v>
          </cell>
          <cell r="BF893">
            <v>0</v>
          </cell>
          <cell r="BG893">
            <v>0</v>
          </cell>
          <cell r="BH893">
            <v>0</v>
          </cell>
          <cell r="BI893">
            <v>0</v>
          </cell>
          <cell r="BJ893">
            <v>0</v>
          </cell>
          <cell r="BK893">
            <v>0</v>
          </cell>
          <cell r="BL893">
            <v>0</v>
          </cell>
          <cell r="BM893">
            <v>0</v>
          </cell>
          <cell r="BN893">
            <v>0</v>
          </cell>
          <cell r="BO893">
            <v>0</v>
          </cell>
          <cell r="BP893">
            <v>0</v>
          </cell>
          <cell r="BQ893">
            <v>0</v>
          </cell>
          <cell r="BR893">
            <v>0</v>
          </cell>
          <cell r="BS893">
            <v>0</v>
          </cell>
          <cell r="BT893">
            <v>0</v>
          </cell>
          <cell r="BU893">
            <v>0</v>
          </cell>
          <cell r="BV893">
            <v>0</v>
          </cell>
          <cell r="BW893">
            <v>0</v>
          </cell>
          <cell r="BX893">
            <v>0</v>
          </cell>
          <cell r="BY893">
            <v>0</v>
          </cell>
          <cell r="BZ893">
            <v>0</v>
          </cell>
          <cell r="CA893">
            <v>0</v>
          </cell>
          <cell r="CB893">
            <v>0</v>
          </cell>
          <cell r="CC893">
            <v>0</v>
          </cell>
          <cell r="CD893">
            <v>0</v>
          </cell>
          <cell r="CE893">
            <v>0</v>
          </cell>
          <cell r="CF893">
            <v>0</v>
          </cell>
          <cell r="CG893">
            <v>0</v>
          </cell>
          <cell r="CH893">
            <v>0</v>
          </cell>
          <cell r="CI893">
            <v>0</v>
          </cell>
          <cell r="CJ893">
            <v>0</v>
          </cell>
          <cell r="CK893">
            <v>0</v>
          </cell>
          <cell r="CL893">
            <v>0</v>
          </cell>
          <cell r="CM893">
            <v>0</v>
          </cell>
          <cell r="CN893">
            <v>0</v>
          </cell>
          <cell r="CO893">
            <v>0</v>
          </cell>
          <cell r="CP893">
            <v>0</v>
          </cell>
          <cell r="CQ893">
            <v>0</v>
          </cell>
          <cell r="CR893">
            <v>0</v>
          </cell>
          <cell r="CS893">
            <v>0</v>
          </cell>
          <cell r="CT893">
            <v>0</v>
          </cell>
          <cell r="CU893">
            <v>0</v>
          </cell>
          <cell r="CV893">
            <v>0</v>
          </cell>
          <cell r="CW893">
            <v>0</v>
          </cell>
          <cell r="CX893">
            <v>0</v>
          </cell>
          <cell r="CY893">
            <v>0</v>
          </cell>
          <cell r="CZ893">
            <v>0</v>
          </cell>
          <cell r="DA893">
            <v>0</v>
          </cell>
          <cell r="DB893">
            <v>0</v>
          </cell>
          <cell r="DC893">
            <v>0</v>
          </cell>
          <cell r="DD893">
            <v>0</v>
          </cell>
          <cell r="DE893">
            <v>0</v>
          </cell>
          <cell r="DF893">
            <v>0</v>
          </cell>
          <cell r="DG893">
            <v>0</v>
          </cell>
          <cell r="DH893">
            <v>0</v>
          </cell>
          <cell r="DI893">
            <v>0</v>
          </cell>
          <cell r="DJ893">
            <v>0</v>
          </cell>
          <cell r="DK893">
            <v>0</v>
          </cell>
          <cell r="DL893">
            <v>0</v>
          </cell>
          <cell r="DM893">
            <v>0</v>
          </cell>
          <cell r="DN893">
            <v>0</v>
          </cell>
          <cell r="DO893">
            <v>0</v>
          </cell>
          <cell r="DP893">
            <v>0</v>
          </cell>
          <cell r="DQ893">
            <v>0</v>
          </cell>
          <cell r="DR893">
            <v>0</v>
          </cell>
          <cell r="DS893">
            <v>0</v>
          </cell>
          <cell r="DT893">
            <v>0</v>
          </cell>
          <cell r="DU893">
            <v>0</v>
          </cell>
          <cell r="DV893">
            <v>0</v>
          </cell>
          <cell r="DW893">
            <v>0</v>
          </cell>
          <cell r="DX893">
            <v>0</v>
          </cell>
          <cell r="DY893">
            <v>0</v>
          </cell>
          <cell r="DZ893">
            <v>0</v>
          </cell>
          <cell r="EA893">
            <v>0</v>
          </cell>
          <cell r="EB893">
            <v>0</v>
          </cell>
          <cell r="EC893">
            <v>0</v>
          </cell>
          <cell r="ED893">
            <v>0</v>
          </cell>
        </row>
        <row r="894">
          <cell r="F894">
            <v>0</v>
          </cell>
          <cell r="G894">
            <v>0</v>
          </cell>
          <cell r="H894">
            <v>0</v>
          </cell>
          <cell r="I894">
            <v>0</v>
          </cell>
          <cell r="J894">
            <v>0</v>
          </cell>
          <cell r="K894">
            <v>0</v>
          </cell>
          <cell r="L894">
            <v>0</v>
          </cell>
          <cell r="M894">
            <v>0</v>
          </cell>
          <cell r="N894">
            <v>0</v>
          </cell>
          <cell r="O894">
            <v>0</v>
          </cell>
          <cell r="P894">
            <v>0</v>
          </cell>
          <cell r="Q894">
            <v>0</v>
          </cell>
          <cell r="R894">
            <v>0</v>
          </cell>
          <cell r="S894">
            <v>0</v>
          </cell>
          <cell r="T894">
            <v>0</v>
          </cell>
          <cell r="U894">
            <v>0</v>
          </cell>
          <cell r="V894">
            <v>0</v>
          </cell>
          <cell r="W894">
            <v>0</v>
          </cell>
          <cell r="X894">
            <v>0</v>
          </cell>
          <cell r="Y894">
            <v>0</v>
          </cell>
          <cell r="Z894">
            <v>0</v>
          </cell>
          <cell r="AA894">
            <v>0</v>
          </cell>
          <cell r="AB894">
            <v>0</v>
          </cell>
          <cell r="AC894">
            <v>0</v>
          </cell>
          <cell r="AD894">
            <v>0</v>
          </cell>
          <cell r="AE894">
            <v>0</v>
          </cell>
          <cell r="AF894">
            <v>0</v>
          </cell>
          <cell r="AG894">
            <v>0</v>
          </cell>
          <cell r="AH894">
            <v>0</v>
          </cell>
          <cell r="AI894">
            <v>0</v>
          </cell>
          <cell r="AJ894">
            <v>0</v>
          </cell>
          <cell r="AK894">
            <v>0</v>
          </cell>
          <cell r="AL894">
            <v>0</v>
          </cell>
          <cell r="AM894">
            <v>0</v>
          </cell>
          <cell r="AN894">
            <v>0</v>
          </cell>
          <cell r="AO894">
            <v>0</v>
          </cell>
          <cell r="AP894">
            <v>0</v>
          </cell>
          <cell r="AQ894">
            <v>0</v>
          </cell>
          <cell r="AR894">
            <v>0</v>
          </cell>
          <cell r="AS894">
            <v>0</v>
          </cell>
          <cell r="AT894">
            <v>0</v>
          </cell>
          <cell r="AU894">
            <v>0</v>
          </cell>
          <cell r="AV894">
            <v>0</v>
          </cell>
          <cell r="AW894">
            <v>0</v>
          </cell>
          <cell r="AX894">
            <v>0</v>
          </cell>
          <cell r="AY894">
            <v>0</v>
          </cell>
          <cell r="AZ894">
            <v>0</v>
          </cell>
          <cell r="BA894">
            <v>0</v>
          </cell>
          <cell r="BB894">
            <v>0</v>
          </cell>
          <cell r="BC894">
            <v>0</v>
          </cell>
          <cell r="BD894">
            <v>0</v>
          </cell>
          <cell r="BE894">
            <v>0</v>
          </cell>
          <cell r="BF894">
            <v>0</v>
          </cell>
          <cell r="BG894">
            <v>0</v>
          </cell>
          <cell r="BH894">
            <v>0</v>
          </cell>
          <cell r="BI894">
            <v>0</v>
          </cell>
          <cell r="BJ894">
            <v>0</v>
          </cell>
          <cell r="BK894">
            <v>0</v>
          </cell>
          <cell r="BL894">
            <v>0</v>
          </cell>
          <cell r="BM894">
            <v>0</v>
          </cell>
          <cell r="BN894">
            <v>0</v>
          </cell>
          <cell r="BO894">
            <v>0</v>
          </cell>
          <cell r="BP894">
            <v>0</v>
          </cell>
          <cell r="BQ894">
            <v>0</v>
          </cell>
          <cell r="BR894">
            <v>0</v>
          </cell>
          <cell r="BS894">
            <v>0</v>
          </cell>
          <cell r="BT894">
            <v>0</v>
          </cell>
          <cell r="BU894">
            <v>0</v>
          </cell>
          <cell r="BV894">
            <v>0</v>
          </cell>
          <cell r="BW894">
            <v>0</v>
          </cell>
          <cell r="BX894">
            <v>0</v>
          </cell>
          <cell r="BY894">
            <v>0</v>
          </cell>
          <cell r="BZ894">
            <v>0</v>
          </cell>
          <cell r="CA894">
            <v>0</v>
          </cell>
          <cell r="CB894">
            <v>0</v>
          </cell>
          <cell r="CC894">
            <v>0</v>
          </cell>
          <cell r="CD894">
            <v>0</v>
          </cell>
          <cell r="CE894">
            <v>0</v>
          </cell>
          <cell r="CF894">
            <v>0</v>
          </cell>
          <cell r="CG894">
            <v>0</v>
          </cell>
          <cell r="CH894">
            <v>0</v>
          </cell>
          <cell r="CI894">
            <v>0</v>
          </cell>
          <cell r="CJ894">
            <v>0</v>
          </cell>
          <cell r="CK894">
            <v>0</v>
          </cell>
          <cell r="CL894">
            <v>0</v>
          </cell>
          <cell r="CM894">
            <v>0</v>
          </cell>
          <cell r="CN894">
            <v>0</v>
          </cell>
          <cell r="CO894">
            <v>0</v>
          </cell>
          <cell r="CP894">
            <v>0</v>
          </cell>
          <cell r="CQ894">
            <v>0</v>
          </cell>
          <cell r="CR894">
            <v>0</v>
          </cell>
          <cell r="CS894">
            <v>0</v>
          </cell>
          <cell r="CT894">
            <v>0</v>
          </cell>
          <cell r="CU894">
            <v>0</v>
          </cell>
          <cell r="CV894">
            <v>0</v>
          </cell>
          <cell r="CW894">
            <v>0</v>
          </cell>
          <cell r="CX894">
            <v>0</v>
          </cell>
          <cell r="CY894">
            <v>0</v>
          </cell>
          <cell r="CZ894">
            <v>0</v>
          </cell>
          <cell r="DA894">
            <v>0</v>
          </cell>
          <cell r="DB894">
            <v>0</v>
          </cell>
          <cell r="DC894">
            <v>0</v>
          </cell>
          <cell r="DD894">
            <v>0</v>
          </cell>
          <cell r="DE894">
            <v>0</v>
          </cell>
          <cell r="DF894">
            <v>0</v>
          </cell>
          <cell r="DG894">
            <v>0</v>
          </cell>
          <cell r="DH894">
            <v>0</v>
          </cell>
          <cell r="DI894">
            <v>0</v>
          </cell>
          <cell r="DJ894">
            <v>0</v>
          </cell>
          <cell r="DK894">
            <v>0</v>
          </cell>
          <cell r="DL894">
            <v>0</v>
          </cell>
          <cell r="DM894">
            <v>0</v>
          </cell>
          <cell r="DN894">
            <v>0</v>
          </cell>
          <cell r="DO894">
            <v>0</v>
          </cell>
          <cell r="DP894">
            <v>0</v>
          </cell>
          <cell r="DQ894">
            <v>0</v>
          </cell>
          <cell r="DR894">
            <v>0</v>
          </cell>
          <cell r="DS894">
            <v>0</v>
          </cell>
          <cell r="DT894">
            <v>0</v>
          </cell>
          <cell r="DU894">
            <v>0</v>
          </cell>
          <cell r="DV894">
            <v>0</v>
          </cell>
          <cell r="DW894">
            <v>0</v>
          </cell>
          <cell r="DX894">
            <v>0</v>
          </cell>
          <cell r="DY894">
            <v>0</v>
          </cell>
          <cell r="DZ894">
            <v>0</v>
          </cell>
          <cell r="EA894">
            <v>0</v>
          </cell>
          <cell r="EB894">
            <v>0</v>
          </cell>
          <cell r="EC894">
            <v>0</v>
          </cell>
          <cell r="ED894">
            <v>0</v>
          </cell>
        </row>
        <row r="895">
          <cell r="F895">
            <v>0</v>
          </cell>
          <cell r="G895">
            <v>0</v>
          </cell>
          <cell r="H895">
            <v>0</v>
          </cell>
          <cell r="I895">
            <v>0</v>
          </cell>
          <cell r="J895">
            <v>0</v>
          </cell>
          <cell r="K895">
            <v>0</v>
          </cell>
          <cell r="L895">
            <v>0</v>
          </cell>
          <cell r="M895">
            <v>0</v>
          </cell>
          <cell r="N895">
            <v>0</v>
          </cell>
          <cell r="O895">
            <v>0</v>
          </cell>
          <cell r="P895">
            <v>0</v>
          </cell>
          <cell r="Q895">
            <v>0</v>
          </cell>
          <cell r="R895">
            <v>0</v>
          </cell>
          <cell r="S895">
            <v>0</v>
          </cell>
          <cell r="T895">
            <v>0</v>
          </cell>
          <cell r="U895">
            <v>0</v>
          </cell>
          <cell r="V895">
            <v>0</v>
          </cell>
          <cell r="W895">
            <v>0</v>
          </cell>
          <cell r="X895">
            <v>0</v>
          </cell>
          <cell r="Y895">
            <v>0</v>
          </cell>
          <cell r="Z895">
            <v>0</v>
          </cell>
          <cell r="AA895">
            <v>0</v>
          </cell>
          <cell r="AB895">
            <v>0</v>
          </cell>
          <cell r="AC895">
            <v>0</v>
          </cell>
          <cell r="AD895">
            <v>0</v>
          </cell>
          <cell r="AE895">
            <v>0</v>
          </cell>
          <cell r="AF895">
            <v>0</v>
          </cell>
          <cell r="AG895">
            <v>0</v>
          </cell>
          <cell r="AH895">
            <v>0</v>
          </cell>
          <cell r="AI895">
            <v>0</v>
          </cell>
          <cell r="AJ895">
            <v>0</v>
          </cell>
          <cell r="AK895">
            <v>0</v>
          </cell>
          <cell r="AL895">
            <v>0</v>
          </cell>
          <cell r="AM895">
            <v>0</v>
          </cell>
          <cell r="AN895">
            <v>0</v>
          </cell>
          <cell r="AO895">
            <v>0</v>
          </cell>
          <cell r="AP895">
            <v>0</v>
          </cell>
          <cell r="AQ895">
            <v>0</v>
          </cell>
          <cell r="AR895">
            <v>0</v>
          </cell>
          <cell r="AS895">
            <v>0</v>
          </cell>
          <cell r="AT895">
            <v>0</v>
          </cell>
          <cell r="AU895">
            <v>0</v>
          </cell>
          <cell r="AV895">
            <v>0</v>
          </cell>
          <cell r="AW895">
            <v>0</v>
          </cell>
          <cell r="AX895">
            <v>0</v>
          </cell>
          <cell r="AY895">
            <v>0</v>
          </cell>
          <cell r="AZ895">
            <v>0</v>
          </cell>
          <cell r="BA895">
            <v>0</v>
          </cell>
          <cell r="BB895">
            <v>0</v>
          </cell>
          <cell r="BC895">
            <v>0</v>
          </cell>
          <cell r="BD895">
            <v>0</v>
          </cell>
          <cell r="BE895">
            <v>0</v>
          </cell>
          <cell r="BF895">
            <v>0</v>
          </cell>
          <cell r="BG895">
            <v>0</v>
          </cell>
          <cell r="BH895">
            <v>0</v>
          </cell>
          <cell r="BI895">
            <v>0</v>
          </cell>
          <cell r="BJ895">
            <v>0</v>
          </cell>
          <cell r="BK895">
            <v>0</v>
          </cell>
          <cell r="BL895">
            <v>0</v>
          </cell>
          <cell r="BM895">
            <v>0</v>
          </cell>
          <cell r="BN895">
            <v>0</v>
          </cell>
          <cell r="BO895">
            <v>0</v>
          </cell>
          <cell r="BP895">
            <v>0</v>
          </cell>
          <cell r="BQ895">
            <v>0</v>
          </cell>
          <cell r="BR895">
            <v>0</v>
          </cell>
          <cell r="BS895">
            <v>0</v>
          </cell>
          <cell r="BT895">
            <v>0</v>
          </cell>
          <cell r="BU895">
            <v>0</v>
          </cell>
          <cell r="BV895">
            <v>0</v>
          </cell>
          <cell r="BW895">
            <v>0</v>
          </cell>
          <cell r="BX895">
            <v>0</v>
          </cell>
          <cell r="BY895">
            <v>0</v>
          </cell>
          <cell r="BZ895">
            <v>0</v>
          </cell>
          <cell r="CA895">
            <v>0</v>
          </cell>
          <cell r="CB895">
            <v>0</v>
          </cell>
          <cell r="CC895">
            <v>0</v>
          </cell>
          <cell r="CD895">
            <v>0</v>
          </cell>
          <cell r="CE895">
            <v>0</v>
          </cell>
          <cell r="CF895">
            <v>0</v>
          </cell>
          <cell r="CG895">
            <v>0</v>
          </cell>
          <cell r="CH895">
            <v>0</v>
          </cell>
          <cell r="CI895">
            <v>0</v>
          </cell>
          <cell r="CJ895">
            <v>0</v>
          </cell>
          <cell r="CK895">
            <v>0</v>
          </cell>
          <cell r="CL895">
            <v>0</v>
          </cell>
          <cell r="CM895">
            <v>0</v>
          </cell>
          <cell r="CN895">
            <v>0</v>
          </cell>
          <cell r="CO895">
            <v>0</v>
          </cell>
          <cell r="CP895">
            <v>0</v>
          </cell>
          <cell r="CQ895">
            <v>0</v>
          </cell>
          <cell r="CR895">
            <v>0</v>
          </cell>
          <cell r="CS895">
            <v>0</v>
          </cell>
          <cell r="CT895">
            <v>0</v>
          </cell>
          <cell r="CU895">
            <v>0</v>
          </cell>
          <cell r="CV895">
            <v>0</v>
          </cell>
          <cell r="CW895">
            <v>0</v>
          </cell>
          <cell r="CX895">
            <v>0</v>
          </cell>
          <cell r="CY895">
            <v>0</v>
          </cell>
          <cell r="CZ895">
            <v>0</v>
          </cell>
          <cell r="DA895">
            <v>0</v>
          </cell>
          <cell r="DB895">
            <v>0</v>
          </cell>
          <cell r="DC895">
            <v>0</v>
          </cell>
          <cell r="DD895">
            <v>0</v>
          </cell>
          <cell r="DE895">
            <v>0</v>
          </cell>
          <cell r="DF895">
            <v>0</v>
          </cell>
          <cell r="DG895">
            <v>0</v>
          </cell>
          <cell r="DH895">
            <v>0</v>
          </cell>
          <cell r="DI895">
            <v>0</v>
          </cell>
          <cell r="DJ895">
            <v>0</v>
          </cell>
          <cell r="DK895">
            <v>0</v>
          </cell>
          <cell r="DL895">
            <v>0</v>
          </cell>
          <cell r="DM895">
            <v>0</v>
          </cell>
          <cell r="DN895">
            <v>0</v>
          </cell>
          <cell r="DO895">
            <v>0</v>
          </cell>
          <cell r="DP895">
            <v>0</v>
          </cell>
          <cell r="DQ895">
            <v>0</v>
          </cell>
          <cell r="DR895">
            <v>0</v>
          </cell>
          <cell r="DS895">
            <v>0</v>
          </cell>
          <cell r="DT895">
            <v>0</v>
          </cell>
          <cell r="DU895">
            <v>0</v>
          </cell>
          <cell r="DV895">
            <v>0</v>
          </cell>
          <cell r="DW895">
            <v>0</v>
          </cell>
          <cell r="DX895">
            <v>0</v>
          </cell>
          <cell r="DY895">
            <v>0</v>
          </cell>
          <cell r="DZ895">
            <v>0</v>
          </cell>
          <cell r="EA895">
            <v>0</v>
          </cell>
          <cell r="EB895">
            <v>0</v>
          </cell>
          <cell r="EC895">
            <v>0</v>
          </cell>
          <cell r="ED895">
            <v>0</v>
          </cell>
        </row>
        <row r="896">
          <cell r="F896">
            <v>0</v>
          </cell>
          <cell r="G896">
            <v>0</v>
          </cell>
          <cell r="H896">
            <v>0</v>
          </cell>
          <cell r="I896">
            <v>0</v>
          </cell>
          <cell r="J896">
            <v>0</v>
          </cell>
          <cell r="K896">
            <v>0</v>
          </cell>
          <cell r="L896">
            <v>0</v>
          </cell>
          <cell r="M896">
            <v>0</v>
          </cell>
          <cell r="N896">
            <v>0</v>
          </cell>
          <cell r="O896">
            <v>0</v>
          </cell>
          <cell r="P896">
            <v>0</v>
          </cell>
          <cell r="Q896">
            <v>0</v>
          </cell>
          <cell r="R896">
            <v>0</v>
          </cell>
          <cell r="S896">
            <v>0</v>
          </cell>
          <cell r="T896">
            <v>0</v>
          </cell>
          <cell r="U896">
            <v>0</v>
          </cell>
          <cell r="V896">
            <v>0</v>
          </cell>
          <cell r="W896">
            <v>0</v>
          </cell>
          <cell r="X896">
            <v>0</v>
          </cell>
          <cell r="Y896">
            <v>0</v>
          </cell>
          <cell r="Z896">
            <v>0</v>
          </cell>
          <cell r="AA896">
            <v>0</v>
          </cell>
          <cell r="AB896">
            <v>0</v>
          </cell>
          <cell r="AC896">
            <v>0</v>
          </cell>
          <cell r="AD896">
            <v>0</v>
          </cell>
          <cell r="AE896">
            <v>0</v>
          </cell>
          <cell r="AF896">
            <v>0</v>
          </cell>
          <cell r="AG896">
            <v>0</v>
          </cell>
          <cell r="AH896">
            <v>0</v>
          </cell>
          <cell r="AI896">
            <v>0</v>
          </cell>
          <cell r="AJ896">
            <v>0</v>
          </cell>
          <cell r="AK896">
            <v>0</v>
          </cell>
          <cell r="AL896">
            <v>0</v>
          </cell>
          <cell r="AM896">
            <v>0</v>
          </cell>
          <cell r="AN896">
            <v>0</v>
          </cell>
          <cell r="AO896">
            <v>0</v>
          </cell>
          <cell r="AP896">
            <v>0</v>
          </cell>
          <cell r="AQ896">
            <v>0</v>
          </cell>
          <cell r="AR896">
            <v>0</v>
          </cell>
          <cell r="AS896">
            <v>0</v>
          </cell>
          <cell r="AT896">
            <v>0</v>
          </cell>
          <cell r="AU896">
            <v>0</v>
          </cell>
          <cell r="AV896">
            <v>0</v>
          </cell>
          <cell r="AW896">
            <v>0</v>
          </cell>
          <cell r="AX896">
            <v>0</v>
          </cell>
          <cell r="AY896">
            <v>0</v>
          </cell>
          <cell r="AZ896">
            <v>0</v>
          </cell>
          <cell r="BA896">
            <v>0</v>
          </cell>
          <cell r="BB896">
            <v>0</v>
          </cell>
          <cell r="BC896">
            <v>0</v>
          </cell>
          <cell r="BD896">
            <v>0</v>
          </cell>
          <cell r="BE896">
            <v>0</v>
          </cell>
          <cell r="BF896">
            <v>0</v>
          </cell>
          <cell r="BG896">
            <v>0</v>
          </cell>
          <cell r="BH896">
            <v>0</v>
          </cell>
          <cell r="BI896">
            <v>0</v>
          </cell>
          <cell r="BJ896">
            <v>0</v>
          </cell>
          <cell r="BK896">
            <v>0</v>
          </cell>
          <cell r="BL896">
            <v>0</v>
          </cell>
          <cell r="BM896">
            <v>0</v>
          </cell>
          <cell r="BN896">
            <v>0</v>
          </cell>
          <cell r="BO896">
            <v>0</v>
          </cell>
          <cell r="BP896">
            <v>0</v>
          </cell>
          <cell r="BQ896">
            <v>0</v>
          </cell>
          <cell r="BR896">
            <v>0</v>
          </cell>
          <cell r="BS896">
            <v>0</v>
          </cell>
          <cell r="BT896">
            <v>0</v>
          </cell>
          <cell r="BU896">
            <v>0</v>
          </cell>
          <cell r="BV896">
            <v>0</v>
          </cell>
          <cell r="BW896">
            <v>0</v>
          </cell>
          <cell r="BX896">
            <v>0</v>
          </cell>
          <cell r="BY896">
            <v>0</v>
          </cell>
          <cell r="BZ896">
            <v>0</v>
          </cell>
          <cell r="CA896">
            <v>0</v>
          </cell>
          <cell r="CB896">
            <v>0</v>
          </cell>
          <cell r="CC896">
            <v>0</v>
          </cell>
          <cell r="CD896">
            <v>0</v>
          </cell>
          <cell r="CE896">
            <v>0</v>
          </cell>
          <cell r="CF896">
            <v>0</v>
          </cell>
          <cell r="CG896">
            <v>0</v>
          </cell>
          <cell r="CH896">
            <v>0</v>
          </cell>
          <cell r="CI896">
            <v>0</v>
          </cell>
          <cell r="CJ896">
            <v>0</v>
          </cell>
          <cell r="CK896">
            <v>0</v>
          </cell>
          <cell r="CL896">
            <v>0</v>
          </cell>
          <cell r="CM896">
            <v>0</v>
          </cell>
          <cell r="CN896">
            <v>0</v>
          </cell>
          <cell r="CO896">
            <v>0</v>
          </cell>
          <cell r="CP896">
            <v>0</v>
          </cell>
          <cell r="CQ896">
            <v>0</v>
          </cell>
          <cell r="CR896">
            <v>0</v>
          </cell>
          <cell r="CS896">
            <v>0</v>
          </cell>
          <cell r="CT896">
            <v>0</v>
          </cell>
          <cell r="CU896">
            <v>0</v>
          </cell>
          <cell r="CV896">
            <v>0</v>
          </cell>
          <cell r="CW896">
            <v>0</v>
          </cell>
          <cell r="CX896">
            <v>0</v>
          </cell>
          <cell r="CY896">
            <v>0</v>
          </cell>
          <cell r="CZ896">
            <v>0</v>
          </cell>
          <cell r="DA896">
            <v>0</v>
          </cell>
          <cell r="DB896">
            <v>0</v>
          </cell>
          <cell r="DC896">
            <v>0</v>
          </cell>
          <cell r="DD896">
            <v>0</v>
          </cell>
          <cell r="DE896">
            <v>0</v>
          </cell>
          <cell r="DF896">
            <v>0</v>
          </cell>
          <cell r="DG896">
            <v>0</v>
          </cell>
          <cell r="DH896">
            <v>0</v>
          </cell>
          <cell r="DI896">
            <v>0</v>
          </cell>
          <cell r="DJ896">
            <v>0</v>
          </cell>
          <cell r="DK896">
            <v>0</v>
          </cell>
          <cell r="DL896">
            <v>0</v>
          </cell>
          <cell r="DM896">
            <v>0</v>
          </cell>
          <cell r="DN896">
            <v>0</v>
          </cell>
          <cell r="DO896">
            <v>0</v>
          </cell>
          <cell r="DP896">
            <v>0</v>
          </cell>
          <cell r="DQ896">
            <v>0</v>
          </cell>
          <cell r="DR896">
            <v>0</v>
          </cell>
          <cell r="DS896">
            <v>0</v>
          </cell>
          <cell r="DT896">
            <v>0</v>
          </cell>
          <cell r="DU896">
            <v>0</v>
          </cell>
          <cell r="DV896">
            <v>0</v>
          </cell>
          <cell r="DW896">
            <v>0</v>
          </cell>
          <cell r="DX896">
            <v>0</v>
          </cell>
          <cell r="DY896">
            <v>0</v>
          </cell>
          <cell r="DZ896">
            <v>0</v>
          </cell>
          <cell r="EA896">
            <v>0</v>
          </cell>
          <cell r="EB896">
            <v>0</v>
          </cell>
          <cell r="EC896">
            <v>0</v>
          </cell>
          <cell r="ED896">
            <v>0</v>
          </cell>
        </row>
        <row r="897">
          <cell r="F897">
            <v>0</v>
          </cell>
          <cell r="G897">
            <v>0</v>
          </cell>
          <cell r="H897">
            <v>0</v>
          </cell>
          <cell r="I897">
            <v>0</v>
          </cell>
          <cell r="J897">
            <v>0</v>
          </cell>
          <cell r="K897">
            <v>0</v>
          </cell>
          <cell r="L897">
            <v>0</v>
          </cell>
          <cell r="M897">
            <v>0</v>
          </cell>
          <cell r="N897">
            <v>0</v>
          </cell>
          <cell r="O897">
            <v>0</v>
          </cell>
          <cell r="P897">
            <v>0</v>
          </cell>
          <cell r="Q897">
            <v>0</v>
          </cell>
          <cell r="R897">
            <v>0</v>
          </cell>
          <cell r="S897">
            <v>0</v>
          </cell>
          <cell r="T897">
            <v>0</v>
          </cell>
          <cell r="U897">
            <v>0</v>
          </cell>
          <cell r="V897">
            <v>0</v>
          </cell>
          <cell r="W897">
            <v>0</v>
          </cell>
          <cell r="X897">
            <v>0</v>
          </cell>
          <cell r="Y897">
            <v>0</v>
          </cell>
          <cell r="Z897">
            <v>0</v>
          </cell>
          <cell r="AA897">
            <v>0</v>
          </cell>
          <cell r="AB897">
            <v>0</v>
          </cell>
          <cell r="AC897">
            <v>0</v>
          </cell>
          <cell r="AD897">
            <v>0</v>
          </cell>
          <cell r="AE897">
            <v>0</v>
          </cell>
          <cell r="AF897">
            <v>0</v>
          </cell>
          <cell r="AG897">
            <v>0</v>
          </cell>
          <cell r="AH897">
            <v>0</v>
          </cell>
          <cell r="AI897">
            <v>0</v>
          </cell>
          <cell r="AJ897">
            <v>0</v>
          </cell>
          <cell r="AK897">
            <v>0</v>
          </cell>
          <cell r="AL897">
            <v>0</v>
          </cell>
          <cell r="AM897">
            <v>0</v>
          </cell>
          <cell r="AN897">
            <v>0</v>
          </cell>
          <cell r="AO897">
            <v>0</v>
          </cell>
          <cell r="AP897">
            <v>0</v>
          </cell>
          <cell r="AQ897">
            <v>0</v>
          </cell>
          <cell r="AR897">
            <v>0</v>
          </cell>
          <cell r="AS897">
            <v>0</v>
          </cell>
          <cell r="AT897">
            <v>0</v>
          </cell>
          <cell r="AU897">
            <v>0</v>
          </cell>
          <cell r="AV897">
            <v>0</v>
          </cell>
          <cell r="AW897">
            <v>0</v>
          </cell>
          <cell r="AX897">
            <v>0</v>
          </cell>
          <cell r="AY897">
            <v>0</v>
          </cell>
          <cell r="AZ897">
            <v>0</v>
          </cell>
          <cell r="BA897">
            <v>0</v>
          </cell>
          <cell r="BB897">
            <v>0</v>
          </cell>
          <cell r="BC897">
            <v>0</v>
          </cell>
          <cell r="BD897">
            <v>0</v>
          </cell>
          <cell r="BE897">
            <v>0</v>
          </cell>
          <cell r="BF897">
            <v>0</v>
          </cell>
          <cell r="BG897">
            <v>0</v>
          </cell>
          <cell r="BH897">
            <v>0</v>
          </cell>
          <cell r="BI897">
            <v>0</v>
          </cell>
          <cell r="BJ897">
            <v>0</v>
          </cell>
          <cell r="BK897">
            <v>0</v>
          </cell>
          <cell r="BL897">
            <v>0</v>
          </cell>
          <cell r="BM897">
            <v>0</v>
          </cell>
          <cell r="BN897">
            <v>0</v>
          </cell>
          <cell r="BO897">
            <v>0</v>
          </cell>
          <cell r="BP897">
            <v>0</v>
          </cell>
          <cell r="BQ897">
            <v>0</v>
          </cell>
          <cell r="BR897">
            <v>0</v>
          </cell>
          <cell r="BS897">
            <v>0</v>
          </cell>
          <cell r="BT897">
            <v>0</v>
          </cell>
          <cell r="BU897">
            <v>0</v>
          </cell>
          <cell r="BV897">
            <v>0</v>
          </cell>
          <cell r="BW897">
            <v>0</v>
          </cell>
          <cell r="BX897">
            <v>0</v>
          </cell>
          <cell r="BY897">
            <v>0</v>
          </cell>
          <cell r="BZ897">
            <v>0</v>
          </cell>
          <cell r="CA897">
            <v>0</v>
          </cell>
          <cell r="CB897">
            <v>0</v>
          </cell>
          <cell r="CC897">
            <v>0</v>
          </cell>
          <cell r="CD897">
            <v>0</v>
          </cell>
          <cell r="CE897">
            <v>0</v>
          </cell>
          <cell r="CF897">
            <v>0</v>
          </cell>
          <cell r="CG897">
            <v>0</v>
          </cell>
          <cell r="CH897">
            <v>0</v>
          </cell>
          <cell r="CI897">
            <v>0</v>
          </cell>
          <cell r="CJ897">
            <v>0</v>
          </cell>
          <cell r="CK897">
            <v>0</v>
          </cell>
          <cell r="CL897">
            <v>0</v>
          </cell>
          <cell r="CM897">
            <v>0</v>
          </cell>
          <cell r="CN897">
            <v>0</v>
          </cell>
          <cell r="CO897">
            <v>0</v>
          </cell>
          <cell r="CP897">
            <v>0</v>
          </cell>
          <cell r="CQ897">
            <v>0</v>
          </cell>
          <cell r="CR897">
            <v>0</v>
          </cell>
          <cell r="CS897">
            <v>0</v>
          </cell>
          <cell r="CT897">
            <v>0</v>
          </cell>
          <cell r="CU897">
            <v>0</v>
          </cell>
          <cell r="CV897">
            <v>0</v>
          </cell>
          <cell r="CW897">
            <v>0</v>
          </cell>
          <cell r="CX897">
            <v>0</v>
          </cell>
          <cell r="CY897">
            <v>0</v>
          </cell>
          <cell r="CZ897">
            <v>0</v>
          </cell>
          <cell r="DA897">
            <v>0</v>
          </cell>
          <cell r="DB897">
            <v>0</v>
          </cell>
          <cell r="DC897">
            <v>0</v>
          </cell>
          <cell r="DD897">
            <v>0</v>
          </cell>
          <cell r="DE897">
            <v>0</v>
          </cell>
          <cell r="DF897">
            <v>0</v>
          </cell>
          <cell r="DG897">
            <v>0</v>
          </cell>
          <cell r="DH897">
            <v>0</v>
          </cell>
          <cell r="DI897">
            <v>0</v>
          </cell>
          <cell r="DJ897">
            <v>0</v>
          </cell>
          <cell r="DK897">
            <v>0</v>
          </cell>
          <cell r="DL897">
            <v>0</v>
          </cell>
          <cell r="DM897">
            <v>0</v>
          </cell>
          <cell r="DN897">
            <v>0</v>
          </cell>
          <cell r="DO897">
            <v>0</v>
          </cell>
          <cell r="DP897">
            <v>0</v>
          </cell>
          <cell r="DQ897">
            <v>0</v>
          </cell>
          <cell r="DR897">
            <v>0</v>
          </cell>
          <cell r="DS897">
            <v>0</v>
          </cell>
          <cell r="DT897">
            <v>0</v>
          </cell>
          <cell r="DU897">
            <v>0</v>
          </cell>
          <cell r="DV897">
            <v>0</v>
          </cell>
          <cell r="DW897">
            <v>0</v>
          </cell>
          <cell r="DX897">
            <v>0</v>
          </cell>
          <cell r="DY897">
            <v>0</v>
          </cell>
          <cell r="DZ897">
            <v>0</v>
          </cell>
          <cell r="EA897">
            <v>0</v>
          </cell>
          <cell r="EB897">
            <v>0</v>
          </cell>
          <cell r="EC897">
            <v>0</v>
          </cell>
          <cell r="ED897">
            <v>0</v>
          </cell>
        </row>
        <row r="898">
          <cell r="F898">
            <v>0</v>
          </cell>
          <cell r="G898">
            <v>0</v>
          </cell>
          <cell r="H898">
            <v>0</v>
          </cell>
          <cell r="I898">
            <v>0</v>
          </cell>
          <cell r="J898">
            <v>0</v>
          </cell>
          <cell r="K898">
            <v>0</v>
          </cell>
          <cell r="L898">
            <v>0</v>
          </cell>
          <cell r="M898">
            <v>0</v>
          </cell>
          <cell r="N898">
            <v>0</v>
          </cell>
          <cell r="O898">
            <v>0</v>
          </cell>
          <cell r="P898">
            <v>0</v>
          </cell>
          <cell r="Q898">
            <v>0</v>
          </cell>
          <cell r="R898">
            <v>0</v>
          </cell>
          <cell r="S898">
            <v>0</v>
          </cell>
          <cell r="T898">
            <v>0</v>
          </cell>
          <cell r="U898">
            <v>0</v>
          </cell>
          <cell r="V898">
            <v>0</v>
          </cell>
          <cell r="W898">
            <v>0</v>
          </cell>
          <cell r="X898">
            <v>0</v>
          </cell>
          <cell r="Y898">
            <v>0</v>
          </cell>
          <cell r="Z898">
            <v>0</v>
          </cell>
          <cell r="AA898">
            <v>0</v>
          </cell>
          <cell r="AB898">
            <v>0</v>
          </cell>
          <cell r="AC898">
            <v>0</v>
          </cell>
          <cell r="AD898">
            <v>0</v>
          </cell>
          <cell r="AE898">
            <v>0</v>
          </cell>
          <cell r="AF898">
            <v>0</v>
          </cell>
          <cell r="AG898">
            <v>0</v>
          </cell>
          <cell r="AH898">
            <v>0</v>
          </cell>
          <cell r="AI898">
            <v>0</v>
          </cell>
          <cell r="AJ898">
            <v>0</v>
          </cell>
          <cell r="AK898">
            <v>0</v>
          </cell>
          <cell r="AL898">
            <v>0</v>
          </cell>
          <cell r="AM898">
            <v>0</v>
          </cell>
          <cell r="AN898">
            <v>0</v>
          </cell>
          <cell r="AO898">
            <v>0</v>
          </cell>
          <cell r="AP898">
            <v>0</v>
          </cell>
          <cell r="AQ898">
            <v>0</v>
          </cell>
          <cell r="AR898">
            <v>0</v>
          </cell>
          <cell r="AS898">
            <v>0</v>
          </cell>
          <cell r="AT898">
            <v>0</v>
          </cell>
          <cell r="AU898">
            <v>0</v>
          </cell>
          <cell r="AV898">
            <v>0</v>
          </cell>
          <cell r="AW898">
            <v>0</v>
          </cell>
          <cell r="AX898">
            <v>0</v>
          </cell>
          <cell r="AY898">
            <v>0</v>
          </cell>
          <cell r="AZ898">
            <v>0</v>
          </cell>
          <cell r="BA898">
            <v>0</v>
          </cell>
          <cell r="BB898">
            <v>0</v>
          </cell>
          <cell r="BC898">
            <v>0</v>
          </cell>
          <cell r="BD898">
            <v>0</v>
          </cell>
          <cell r="BE898">
            <v>0</v>
          </cell>
          <cell r="BF898">
            <v>0</v>
          </cell>
          <cell r="BG898">
            <v>0</v>
          </cell>
          <cell r="BH898">
            <v>0</v>
          </cell>
          <cell r="BI898">
            <v>0</v>
          </cell>
          <cell r="BJ898">
            <v>0</v>
          </cell>
          <cell r="BK898">
            <v>0</v>
          </cell>
          <cell r="BL898">
            <v>0</v>
          </cell>
          <cell r="BM898">
            <v>0</v>
          </cell>
          <cell r="BN898">
            <v>0</v>
          </cell>
          <cell r="BO898">
            <v>0</v>
          </cell>
          <cell r="BP898">
            <v>0</v>
          </cell>
          <cell r="BQ898">
            <v>0</v>
          </cell>
          <cell r="BR898">
            <v>0</v>
          </cell>
          <cell r="BS898">
            <v>0</v>
          </cell>
          <cell r="BT898">
            <v>0</v>
          </cell>
          <cell r="BU898">
            <v>0</v>
          </cell>
          <cell r="BV898">
            <v>0</v>
          </cell>
          <cell r="BW898">
            <v>0</v>
          </cell>
          <cell r="BX898">
            <v>0</v>
          </cell>
          <cell r="BY898">
            <v>0</v>
          </cell>
          <cell r="BZ898">
            <v>0</v>
          </cell>
          <cell r="CA898">
            <v>0</v>
          </cell>
          <cell r="CB898">
            <v>0</v>
          </cell>
          <cell r="CC898">
            <v>0</v>
          </cell>
          <cell r="CD898">
            <v>0</v>
          </cell>
          <cell r="CE898">
            <v>0</v>
          </cell>
          <cell r="CF898">
            <v>0</v>
          </cell>
          <cell r="CG898">
            <v>0</v>
          </cell>
          <cell r="CH898">
            <v>0</v>
          </cell>
          <cell r="CI898">
            <v>0</v>
          </cell>
          <cell r="CJ898">
            <v>0</v>
          </cell>
          <cell r="CK898">
            <v>0</v>
          </cell>
          <cell r="CL898">
            <v>0</v>
          </cell>
          <cell r="CM898">
            <v>0</v>
          </cell>
          <cell r="CN898">
            <v>0</v>
          </cell>
          <cell r="CO898">
            <v>0</v>
          </cell>
          <cell r="CP898">
            <v>0</v>
          </cell>
          <cell r="CQ898">
            <v>0</v>
          </cell>
          <cell r="CR898">
            <v>0</v>
          </cell>
          <cell r="CS898">
            <v>0</v>
          </cell>
          <cell r="CT898">
            <v>0</v>
          </cell>
          <cell r="CU898">
            <v>0</v>
          </cell>
          <cell r="CV898">
            <v>0</v>
          </cell>
          <cell r="CW898">
            <v>0</v>
          </cell>
          <cell r="CX898">
            <v>0</v>
          </cell>
          <cell r="CY898">
            <v>0</v>
          </cell>
          <cell r="CZ898">
            <v>0</v>
          </cell>
          <cell r="DA898">
            <v>0</v>
          </cell>
          <cell r="DB898">
            <v>0</v>
          </cell>
          <cell r="DC898">
            <v>0</v>
          </cell>
          <cell r="DD898">
            <v>0</v>
          </cell>
          <cell r="DE898">
            <v>0</v>
          </cell>
          <cell r="DF898">
            <v>0</v>
          </cell>
          <cell r="DG898">
            <v>0</v>
          </cell>
          <cell r="DH898">
            <v>0</v>
          </cell>
          <cell r="DI898">
            <v>0</v>
          </cell>
          <cell r="DJ898">
            <v>0</v>
          </cell>
          <cell r="DK898">
            <v>0</v>
          </cell>
          <cell r="DL898">
            <v>0</v>
          </cell>
          <cell r="DM898">
            <v>0</v>
          </cell>
          <cell r="DN898">
            <v>0</v>
          </cell>
          <cell r="DO898">
            <v>0</v>
          </cell>
          <cell r="DP898">
            <v>0</v>
          </cell>
          <cell r="DQ898">
            <v>0</v>
          </cell>
          <cell r="DR898">
            <v>0</v>
          </cell>
          <cell r="DS898">
            <v>0</v>
          </cell>
          <cell r="DT898">
            <v>0</v>
          </cell>
          <cell r="DU898">
            <v>0</v>
          </cell>
          <cell r="DV898">
            <v>0</v>
          </cell>
          <cell r="DW898">
            <v>0</v>
          </cell>
          <cell r="DX898">
            <v>0</v>
          </cell>
          <cell r="DY898">
            <v>0</v>
          </cell>
          <cell r="DZ898">
            <v>0</v>
          </cell>
          <cell r="EA898">
            <v>0</v>
          </cell>
          <cell r="EB898">
            <v>0</v>
          </cell>
          <cell r="EC898">
            <v>0</v>
          </cell>
          <cell r="ED898">
            <v>0</v>
          </cell>
        </row>
        <row r="900">
          <cell r="F900">
            <v>-5.4064744623660843E-5</v>
          </cell>
          <cell r="G900">
            <v>1.2828948660836836E-5</v>
          </cell>
          <cell r="H900">
            <v>2.9710085080625337E-5</v>
          </cell>
          <cell r="I900">
            <v>-6.1971682986106114E-5</v>
          </cell>
          <cell r="J900">
            <v>-1.2089616263438741E-4</v>
          </cell>
          <cell r="K900">
            <v>1.4456531249995574E-4</v>
          </cell>
          <cell r="L900">
            <v>8.1392782257938556E-6</v>
          </cell>
          <cell r="M900">
            <v>0</v>
          </cell>
          <cell r="N900">
            <v>-9.2794285555553024E-4</v>
          </cell>
          <cell r="O900">
            <v>-1.0556887634405321E-4</v>
          </cell>
          <cell r="P900">
            <v>1.815912847225043E-5</v>
          </cell>
          <cell r="Q900">
            <v>1.4212735215068939E-5</v>
          </cell>
          <cell r="R900">
            <v>8.0433124487744312E-5</v>
          </cell>
          <cell r="S900">
            <v>7.3595833333328642E-5</v>
          </cell>
          <cell r="T900">
            <v>1.7889727011444201E-5</v>
          </cell>
          <cell r="U900">
            <v>2.2426995967661512E-5</v>
          </cell>
          <cell r="V900">
            <v>4.9667979166612142E-5</v>
          </cell>
          <cell r="W900">
            <v>9.04462627688285E-5</v>
          </cell>
          <cell r="X900">
            <v>1.2894652777817317E-5</v>
          </cell>
          <cell r="Y900">
            <v>1.6904390457039842E-5</v>
          </cell>
          <cell r="Z900">
            <v>2.7486017473071778E-5</v>
          </cell>
          <cell r="AA900">
            <v>6.7309347222233029E-4</v>
          </cell>
          <cell r="AB900">
            <v>-4.6404052419402042E-5</v>
          </cell>
          <cell r="AC900">
            <v>4.6725625000298976E-6</v>
          </cell>
          <cell r="AD900">
            <v>3.199169690859538E-5</v>
          </cell>
          <cell r="AE900">
            <v>2.4529166780751233E-5</v>
          </cell>
          <cell r="AF900">
            <v>8.9137701612895803E-5</v>
          </cell>
          <cell r="AG900">
            <v>2.4290074404742512E-5</v>
          </cell>
          <cell r="AH900">
            <v>-4.5589228494569145E-5</v>
          </cell>
          <cell r="AI900">
            <v>5.345929166666874E-5</v>
          </cell>
          <cell r="AJ900">
            <v>2.0965009408596691E-4</v>
          </cell>
          <cell r="AK900">
            <v>6.3959690277726189E-5</v>
          </cell>
          <cell r="AL900">
            <v>4.6333669355136387E-6</v>
          </cell>
          <cell r="AM900">
            <v>9.6533400537612835E-6</v>
          </cell>
          <cell r="AN900">
            <v>-1.6520792361113257E-4</v>
          </cell>
          <cell r="AO900">
            <v>2.86830309139674E-5</v>
          </cell>
          <cell r="AP900">
            <v>1.0201097222162225E-5</v>
          </cell>
          <cell r="AQ900">
            <v>7.078763440859781E-6</v>
          </cell>
          <cell r="AR900">
            <v>2.4131362100499043E-5</v>
          </cell>
          <cell r="AS900">
            <v>0</v>
          </cell>
          <cell r="AT900">
            <v>0</v>
          </cell>
          <cell r="AU900">
            <v>3.355342741928613E-6</v>
          </cell>
          <cell r="AV900">
            <v>2.7858866666674587E-5</v>
          </cell>
          <cell r="AW900">
            <v>3.3605147849447015E-6</v>
          </cell>
          <cell r="AX900">
            <v>-1.4600190972224869E-4</v>
          </cell>
          <cell r="AY900">
            <v>3.1636424732139901E-6</v>
          </cell>
          <cell r="AZ900">
            <v>2.0225537634699364E-6</v>
          </cell>
          <cell r="BA900">
            <v>0</v>
          </cell>
          <cell r="BB900">
            <v>3.8655725134406627E-4</v>
          </cell>
          <cell r="BC900">
            <v>0</v>
          </cell>
          <cell r="BD900">
            <v>0</v>
          </cell>
          <cell r="BE900">
            <v>-3.9059246576544915E-6</v>
          </cell>
          <cell r="BF900">
            <v>0</v>
          </cell>
          <cell r="BG900">
            <v>0</v>
          </cell>
          <cell r="BH900">
            <v>0</v>
          </cell>
          <cell r="BI900">
            <v>7.2043750000139184E-6</v>
          </cell>
          <cell r="BJ900">
            <v>0</v>
          </cell>
          <cell r="BK900">
            <v>0</v>
          </cell>
          <cell r="BL900">
            <v>-8.1030940860149503E-5</v>
          </cell>
          <cell r="BM900">
            <v>0</v>
          </cell>
          <cell r="BN900">
            <v>-5.4464666666642625E-5</v>
          </cell>
          <cell r="BO900">
            <v>8.0777594085978954E-5</v>
          </cell>
          <cell r="BP900">
            <v>0</v>
          </cell>
          <cell r="BQ900">
            <v>0</v>
          </cell>
          <cell r="BR900">
            <v>0</v>
          </cell>
          <cell r="BS900">
            <v>0</v>
          </cell>
          <cell r="BT900">
            <v>0</v>
          </cell>
          <cell r="BU900">
            <v>0</v>
          </cell>
          <cell r="BV900">
            <v>0</v>
          </cell>
          <cell r="BW900">
            <v>0</v>
          </cell>
          <cell r="BX900">
            <v>0</v>
          </cell>
          <cell r="BY900">
            <v>0</v>
          </cell>
          <cell r="BZ900">
            <v>0</v>
          </cell>
          <cell r="CA900">
            <v>0</v>
          </cell>
          <cell r="CB900">
            <v>0</v>
          </cell>
          <cell r="CC900">
            <v>0</v>
          </cell>
          <cell r="CD900">
            <v>0</v>
          </cell>
          <cell r="CE900">
            <v>-7.1412677625559695E-5</v>
          </cell>
          <cell r="CF900">
            <v>0</v>
          </cell>
          <cell r="CG900">
            <v>0</v>
          </cell>
          <cell r="CH900">
            <v>0</v>
          </cell>
          <cell r="CI900">
            <v>5.7295277777202891E-6</v>
          </cell>
          <cell r="CJ900">
            <v>1.3672647849460873E-6</v>
          </cell>
          <cell r="CK900">
            <v>0</v>
          </cell>
          <cell r="CL900">
            <v>-8.5149084811830811E-4</v>
          </cell>
          <cell r="CM900">
            <v>0</v>
          </cell>
          <cell r="CN900">
            <v>2.9869652777847477E-6</v>
          </cell>
          <cell r="CO900">
            <v>8.6157930101471436E-7</v>
          </cell>
          <cell r="CP900">
            <v>0</v>
          </cell>
          <cell r="CQ900">
            <v>0</v>
          </cell>
          <cell r="CR900">
            <v>-7.3030171312715719E-5</v>
          </cell>
          <cell r="CS900">
            <v>0</v>
          </cell>
          <cell r="CT900">
            <v>0</v>
          </cell>
          <cell r="CU900">
            <v>0</v>
          </cell>
          <cell r="CV900">
            <v>8.6181101389692927E-6</v>
          </cell>
          <cell r="CW900">
            <v>0</v>
          </cell>
          <cell r="CX900">
            <v>0</v>
          </cell>
          <cell r="CY900">
            <v>-8.7243559811833737E-4</v>
          </cell>
          <cell r="CZ900">
            <v>0</v>
          </cell>
          <cell r="DA900">
            <v>2.928680555513985E-6</v>
          </cell>
          <cell r="DB900">
            <v>1.3899126344307788E-6</v>
          </cell>
          <cell r="DC900">
            <v>0</v>
          </cell>
          <cell r="DD900">
            <v>0</v>
          </cell>
          <cell r="DE900">
            <v>0</v>
          </cell>
          <cell r="DF900">
            <v>0</v>
          </cell>
          <cell r="DG900">
            <v>0</v>
          </cell>
          <cell r="DH900">
            <v>0</v>
          </cell>
          <cell r="DI900">
            <v>0</v>
          </cell>
          <cell r="DJ900">
            <v>0</v>
          </cell>
          <cell r="DK900">
            <v>0</v>
          </cell>
          <cell r="DL900">
            <v>0</v>
          </cell>
          <cell r="DM900">
            <v>0</v>
          </cell>
          <cell r="DN900">
            <v>0</v>
          </cell>
          <cell r="DO900">
            <v>0</v>
          </cell>
          <cell r="DP900">
            <v>0</v>
          </cell>
          <cell r="DQ900">
            <v>0</v>
          </cell>
          <cell r="DR900">
            <v>0</v>
          </cell>
          <cell r="DS900">
            <v>0</v>
          </cell>
          <cell r="DT900">
            <v>0</v>
          </cell>
          <cell r="DU900">
            <v>0</v>
          </cell>
          <cell r="DV900">
            <v>0</v>
          </cell>
          <cell r="DW900">
            <v>0</v>
          </cell>
          <cell r="DX900">
            <v>0</v>
          </cell>
          <cell r="DY900">
            <v>0</v>
          </cell>
          <cell r="DZ900">
            <v>0</v>
          </cell>
          <cell r="EA900">
            <v>0</v>
          </cell>
          <cell r="EB900">
            <v>0</v>
          </cell>
          <cell r="EC900">
            <v>0</v>
          </cell>
          <cell r="ED900">
            <v>0</v>
          </cell>
        </row>
        <row r="901">
          <cell r="F901">
            <v>8.2251290322021831E-6</v>
          </cell>
          <cell r="G901">
            <v>3.355259226189844E-5</v>
          </cell>
          <cell r="H901">
            <v>4.7999303225798595E-5</v>
          </cell>
          <cell r="I901">
            <v>2.4185444444463355E-5</v>
          </cell>
          <cell r="J901">
            <v>8.004291125268681E-4</v>
          </cell>
          <cell r="K901">
            <v>5.2315255555657192E-6</v>
          </cell>
          <cell r="L901">
            <v>5.8782688171776787E-6</v>
          </cell>
          <cell r="M901">
            <v>6.3745032258255563E-6</v>
          </cell>
          <cell r="N901">
            <v>5.8527388888951482E-6</v>
          </cell>
          <cell r="O901">
            <v>4.5093043010785427E-5</v>
          </cell>
          <cell r="P901">
            <v>7.4968738888847586E-5</v>
          </cell>
          <cell r="Q901">
            <v>2.7516236559166352E-5</v>
          </cell>
          <cell r="R901">
            <v>9.0801456716749218E-5</v>
          </cell>
          <cell r="S901">
            <v>6.3059627957051667E-5</v>
          </cell>
          <cell r="T901">
            <v>8.6916201149367378E-5</v>
          </cell>
          <cell r="U901">
            <v>4.3089167069887413E-4</v>
          </cell>
          <cell r="V901">
            <v>-7.8872350000008806E-5</v>
          </cell>
          <cell r="W901">
            <v>2.4408118279556357E-5</v>
          </cell>
          <cell r="X901">
            <v>1.5225272222224584E-5</v>
          </cell>
          <cell r="Y901">
            <v>1.0145435483832621E-5</v>
          </cell>
          <cell r="Z901">
            <v>8.9567956990110886E-7</v>
          </cell>
          <cell r="AA901">
            <v>1.4463924444446663E-4</v>
          </cell>
          <cell r="AB901">
            <v>3.8399016666668118E-4</v>
          </cell>
          <cell r="AC901">
            <v>8.7545000000410766E-6</v>
          </cell>
          <cell r="AD901">
            <v>-9.5080107527234503E-6</v>
          </cell>
          <cell r="AE901">
            <v>-2.4969612054781543E-5</v>
          </cell>
          <cell r="AF901">
            <v>-5.6670059139785067E-5</v>
          </cell>
          <cell r="AG901">
            <v>1.4885325714281139E-4</v>
          </cell>
          <cell r="AH901">
            <v>-4.649580021505173E-4</v>
          </cell>
          <cell r="AI901">
            <v>3.5529123333322143E-5</v>
          </cell>
          <cell r="AJ901">
            <v>-2.849872042992585E-6</v>
          </cell>
          <cell r="AK901">
            <v>1.8784386666692576E-5</v>
          </cell>
          <cell r="AL901">
            <v>6.966021505350195E-6</v>
          </cell>
          <cell r="AM901">
            <v>3.7088172042953893E-6</v>
          </cell>
          <cell r="AN901">
            <v>2.7305707222258224E-5</v>
          </cell>
          <cell r="AO901">
            <v>-2.3366548924763642E-5</v>
          </cell>
          <cell r="AP901">
            <v>1.8233872222217506E-5</v>
          </cell>
          <cell r="AQ901">
            <v>1.2092473118396896E-5</v>
          </cell>
          <cell r="AR901">
            <v>1.2674254337929902E-5</v>
          </cell>
          <cell r="AS901">
            <v>0</v>
          </cell>
          <cell r="AT901">
            <v>0</v>
          </cell>
          <cell r="AU901">
            <v>0</v>
          </cell>
          <cell r="AV901">
            <v>2.1859000000012951E-5</v>
          </cell>
          <cell r="AW901">
            <v>-5.3710231182779733E-5</v>
          </cell>
          <cell r="AX901">
            <v>1.5769958000000361E-4</v>
          </cell>
          <cell r="AY901">
            <v>3.3017258064260702E-6</v>
          </cell>
          <cell r="AZ901">
            <v>9.5950537634670319E-6</v>
          </cell>
          <cell r="BA901">
            <v>6.7992777778025371E-6</v>
          </cell>
          <cell r="BB901">
            <v>9.6962612903817025E-6</v>
          </cell>
          <cell r="BC901">
            <v>0</v>
          </cell>
          <cell r="BD901">
            <v>0</v>
          </cell>
          <cell r="BE901">
            <v>-1.0106045643776262E-5</v>
          </cell>
          <cell r="BF901">
            <v>0</v>
          </cell>
          <cell r="BG901">
            <v>0</v>
          </cell>
          <cell r="BH901">
            <v>0</v>
          </cell>
          <cell r="BI901">
            <v>1.9358838888872132E-5</v>
          </cell>
          <cell r="BJ901">
            <v>-2.7629849462362799E-5</v>
          </cell>
          <cell r="BK901">
            <v>1.1979883555557347E-5</v>
          </cell>
          <cell r="BL901">
            <v>1.5004301074927895E-6</v>
          </cell>
          <cell r="BM901">
            <v>-1.5547422043010739E-4</v>
          </cell>
          <cell r="BN901">
            <v>1.2288033333307524E-5</v>
          </cell>
          <cell r="BO901">
            <v>2.039366129030773E-5</v>
          </cell>
          <cell r="BP901">
            <v>0</v>
          </cell>
          <cell r="BQ901">
            <v>0</v>
          </cell>
          <cell r="BR901">
            <v>2.8495623861091168E-6</v>
          </cell>
          <cell r="BS901">
            <v>0</v>
          </cell>
          <cell r="BT901">
            <v>0</v>
          </cell>
          <cell r="BU901">
            <v>1.9131182795173451E-6</v>
          </cell>
          <cell r="BV901">
            <v>2.0898088888887667E-5</v>
          </cell>
          <cell r="BW901">
            <v>1.5553978494620146E-6</v>
          </cell>
          <cell r="BX901">
            <v>3.9984388888747446E-6</v>
          </cell>
          <cell r="BY901">
            <v>0</v>
          </cell>
          <cell r="BZ901">
            <v>0</v>
          </cell>
          <cell r="CA901">
            <v>2.3946666666829763E-6</v>
          </cell>
          <cell r="CB901">
            <v>3.7638709678433635E-6</v>
          </cell>
          <cell r="CC901">
            <v>0</v>
          </cell>
          <cell r="CD901">
            <v>0</v>
          </cell>
          <cell r="CE901">
            <v>2.6923363241615483E-6</v>
          </cell>
          <cell r="CF901">
            <v>0</v>
          </cell>
          <cell r="CG901">
            <v>0</v>
          </cell>
          <cell r="CH901">
            <v>0</v>
          </cell>
          <cell r="CI901">
            <v>3.7210000000120758E-6</v>
          </cell>
          <cell r="CJ901">
            <v>4.7740860214529057E-6</v>
          </cell>
          <cell r="CK901">
            <v>0</v>
          </cell>
          <cell r="CL901">
            <v>1.0102043010690176E-5</v>
          </cell>
          <cell r="CM901">
            <v>0</v>
          </cell>
          <cell r="CN901">
            <v>5.4738555555489121E-6</v>
          </cell>
          <cell r="CO901">
            <v>7.9257126344156603E-6</v>
          </cell>
          <cell r="CP901">
            <v>0</v>
          </cell>
          <cell r="CQ901">
            <v>0</v>
          </cell>
          <cell r="CR901">
            <v>-5.5367563926933538E-5</v>
          </cell>
          <cell r="CS901">
            <v>0</v>
          </cell>
          <cell r="CT901">
            <v>0</v>
          </cell>
          <cell r="CU901">
            <v>0</v>
          </cell>
          <cell r="CV901">
            <v>3.5512883333366219E-5</v>
          </cell>
          <cell r="CW901">
            <v>2.0473978494250922E-6</v>
          </cell>
          <cell r="CX901">
            <v>1.2199999999962241E-6</v>
          </cell>
          <cell r="CY901">
            <v>-8.2074202150536624E-4</v>
          </cell>
          <cell r="CZ901">
            <v>0</v>
          </cell>
          <cell r="DA901">
            <v>1.3459731111115092E-4</v>
          </cell>
          <cell r="DB901">
            <v>9.8279569893389152E-7</v>
          </cell>
          <cell r="DC901">
            <v>0</v>
          </cell>
          <cell r="DD901">
            <v>0</v>
          </cell>
          <cell r="DE901">
            <v>0</v>
          </cell>
          <cell r="DF901">
            <v>0</v>
          </cell>
          <cell r="DG901">
            <v>0</v>
          </cell>
          <cell r="DH901">
            <v>0</v>
          </cell>
          <cell r="DI901">
            <v>0</v>
          </cell>
          <cell r="DJ901">
            <v>0</v>
          </cell>
          <cell r="DK901">
            <v>0</v>
          </cell>
          <cell r="DL901">
            <v>0</v>
          </cell>
          <cell r="DM901">
            <v>0</v>
          </cell>
          <cell r="DN901">
            <v>0</v>
          </cell>
          <cell r="DO901">
            <v>0</v>
          </cell>
          <cell r="DP901">
            <v>0</v>
          </cell>
          <cell r="DQ901">
            <v>0</v>
          </cell>
          <cell r="DR901">
            <v>0</v>
          </cell>
          <cell r="DS901">
            <v>0</v>
          </cell>
          <cell r="DT901">
            <v>0</v>
          </cell>
          <cell r="DU901">
            <v>0</v>
          </cell>
          <cell r="DV901">
            <v>0</v>
          </cell>
          <cell r="DW901">
            <v>0</v>
          </cell>
          <cell r="DX901">
            <v>0</v>
          </cell>
          <cell r="DY901">
            <v>0</v>
          </cell>
          <cell r="DZ901">
            <v>0</v>
          </cell>
          <cell r="EA901">
            <v>0</v>
          </cell>
          <cell r="EB901">
            <v>0</v>
          </cell>
          <cell r="EC901">
            <v>0</v>
          </cell>
          <cell r="ED901">
            <v>0</v>
          </cell>
        </row>
        <row r="902">
          <cell r="F902">
            <v>3.7518822580739908E-5</v>
          </cell>
          <cell r="G902">
            <v>2.9152775595242542E-4</v>
          </cell>
          <cell r="H902">
            <v>3.3382897473122064E-5</v>
          </cell>
          <cell r="I902">
            <v>8.0659867222193649E-5</v>
          </cell>
          <cell r="J902">
            <v>-3.0669332634405966E-4</v>
          </cell>
          <cell r="K902">
            <v>2.571370000001294E-5</v>
          </cell>
          <cell r="L902">
            <v>1.1069016935455478E-5</v>
          </cell>
          <cell r="M902">
            <v>7.4503786559154683E-5</v>
          </cell>
          <cell r="N902">
            <v>-4.2822957777771675E-5</v>
          </cell>
          <cell r="O902">
            <v>1.2747765430104474E-4</v>
          </cell>
          <cell r="P902">
            <v>4.1453460555557209E-4</v>
          </cell>
          <cell r="Q902">
            <v>7.4068822580652949E-5</v>
          </cell>
          <cell r="R902">
            <v>4.0868805510074768E-5</v>
          </cell>
          <cell r="S902">
            <v>-8.3669491397930784E-5</v>
          </cell>
          <cell r="T902">
            <v>-4.9320556321841291E-4</v>
          </cell>
          <cell r="U902">
            <v>1.5941331720431551E-4</v>
          </cell>
          <cell r="V902">
            <v>1.6613494444456256E-5</v>
          </cell>
          <cell r="W902">
            <v>3.8547822580892177E-6</v>
          </cell>
          <cell r="X902">
            <v>6.2893633888885803E-4</v>
          </cell>
          <cell r="Y902">
            <v>2.6581424731053627E-6</v>
          </cell>
          <cell r="Z902">
            <v>3.2716347311834149E-5</v>
          </cell>
          <cell r="AA902">
            <v>2.4985739444444155E-4</v>
          </cell>
          <cell r="AB902">
            <v>4.2810928494618761E-5</v>
          </cell>
          <cell r="AC902">
            <v>-1.6789804444439227E-4</v>
          </cell>
          <cell r="AD902">
            <v>8.207625268830121E-5</v>
          </cell>
          <cell r="AE902">
            <v>2.4918008913243916E-5</v>
          </cell>
          <cell r="AF902">
            <v>3.8621075268752136E-5</v>
          </cell>
          <cell r="AG902">
            <v>4.4689543452325342E-5</v>
          </cell>
          <cell r="AH902">
            <v>2.7622575806446337E-4</v>
          </cell>
          <cell r="AI902">
            <v>-6.6349388894160199E-7</v>
          </cell>
          <cell r="AJ902">
            <v>-1.3920512365594995E-5</v>
          </cell>
          <cell r="AK902">
            <v>-3.8698899055555902E-5</v>
          </cell>
          <cell r="AL902">
            <v>4.8545419354950603E-6</v>
          </cell>
          <cell r="AM902">
            <v>9.6459677419447054E-6</v>
          </cell>
          <cell r="AN902">
            <v>1.5952722222239979E-5</v>
          </cell>
          <cell r="AO902">
            <v>-4.147859623659933E-5</v>
          </cell>
          <cell r="AP902">
            <v>9.347489638894535E-5</v>
          </cell>
          <cell r="AQ902">
            <v>-8.8728580645125454E-5</v>
          </cell>
          <cell r="AR902">
            <v>5.1173892429146051E-5</v>
          </cell>
          <cell r="AS902">
            <v>1.0197100537645554E-4</v>
          </cell>
          <cell r="AT902">
            <v>9.1334511904739291E-5</v>
          </cell>
          <cell r="AU902">
            <v>-1.2225120430087166E-5</v>
          </cell>
          <cell r="AV902">
            <v>-1.3303762777833184E-5</v>
          </cell>
          <cell r="AW902">
            <v>1.0377345833334495E-4</v>
          </cell>
          <cell r="AX902">
            <v>2.8198077222207907E-5</v>
          </cell>
          <cell r="AY902">
            <v>3.5191774193366054E-6</v>
          </cell>
          <cell r="AZ902">
            <v>9.4615951720444791E-5</v>
          </cell>
          <cell r="BA902">
            <v>-1.8865722222224934E-4</v>
          </cell>
          <cell r="BB902">
            <v>2.4517119892469852E-4</v>
          </cell>
          <cell r="BC902">
            <v>1.1421295000002551E-4</v>
          </cell>
          <cell r="BD902">
            <v>4.0838945967736073E-5</v>
          </cell>
          <cell r="BE902">
            <v>4.0888207762546092E-5</v>
          </cell>
          <cell r="BF902">
            <v>1.3013506451609036E-4</v>
          </cell>
          <cell r="BG902">
            <v>1.1919397142856614E-4</v>
          </cell>
          <cell r="BH902">
            <v>5.3740424731107961E-5</v>
          </cell>
          <cell r="BI902">
            <v>2.3030083333319684E-5</v>
          </cell>
          <cell r="BJ902">
            <v>-1.3623480107527453E-5</v>
          </cell>
          <cell r="BK902">
            <v>9.5320711111152034E-5</v>
          </cell>
          <cell r="BL902">
            <v>3.2372096774035963E-6</v>
          </cell>
          <cell r="BM902">
            <v>8.5993629032332652E-6</v>
          </cell>
          <cell r="BN902">
            <v>-5.1660427222238736E-5</v>
          </cell>
          <cell r="BO902">
            <v>2.3460030645167107E-4</v>
          </cell>
          <cell r="BP902">
            <v>4.1597386111036361E-5</v>
          </cell>
          <cell r="BQ902">
            <v>-1.4771688709669384E-4</v>
          </cell>
          <cell r="BR902">
            <v>2.2256051222246942E-5</v>
          </cell>
          <cell r="BS902">
            <v>-5.1949741935453098E-5</v>
          </cell>
          <cell r="BT902">
            <v>2.260440229884253E-5</v>
          </cell>
          <cell r="BU902">
            <v>3.8773790322577106E-5</v>
          </cell>
          <cell r="BV902">
            <v>4.4824873466714488E-5</v>
          </cell>
          <cell r="BW902">
            <v>7.5641236559065295E-6</v>
          </cell>
          <cell r="BX902">
            <v>1.1741527777775485E-5</v>
          </cell>
          <cell r="BY902">
            <v>1.8067406451771628E-6</v>
          </cell>
          <cell r="BZ902">
            <v>1.4158639784961347E-5</v>
          </cell>
          <cell r="CA902">
            <v>8.8314055555538395E-5</v>
          </cell>
          <cell r="CB902">
            <v>2.0109298387138708E-5</v>
          </cell>
          <cell r="CC902">
            <v>3.6534861111159334E-5</v>
          </cell>
          <cell r="CD902">
            <v>3.5592876344137103E-5</v>
          </cell>
          <cell r="CE902">
            <v>1.2951964823704198E-5</v>
          </cell>
          <cell r="CF902">
            <v>3.0513455913872001E-5</v>
          </cell>
          <cell r="CG902">
            <v>1.2661102380950862E-4</v>
          </cell>
          <cell r="CH902">
            <v>-9.9289731183005436E-6</v>
          </cell>
          <cell r="CI902">
            <v>3.8654880555516469E-5</v>
          </cell>
          <cell r="CJ902">
            <v>4.6553940666660409E-5</v>
          </cell>
          <cell r="CK902">
            <v>2.0618861111099118E-5</v>
          </cell>
          <cell r="CL902">
            <v>9.9131720429634917E-7</v>
          </cell>
          <cell r="CM902">
            <v>3.4442311827864724E-6</v>
          </cell>
          <cell r="CN902">
            <v>1.3357038888883732E-5</v>
          </cell>
          <cell r="CO902">
            <v>-2.3948097473114327E-4</v>
          </cell>
          <cell r="CP902">
            <v>3.1039000000010475E-5</v>
          </cell>
          <cell r="CQ902">
            <v>1.0572200537628529E-4</v>
          </cell>
          <cell r="CR902">
            <v>3.223452009204486E-6</v>
          </cell>
          <cell r="CS902">
            <v>1.088798387094414E-5</v>
          </cell>
          <cell r="CT902">
            <v>2.7689983333301083E-5</v>
          </cell>
          <cell r="CU902">
            <v>3.7320784946226482E-5</v>
          </cell>
          <cell r="CV902">
            <v>1.7565553888887475E-4</v>
          </cell>
          <cell r="CW902">
            <v>-3.7719263440899597E-5</v>
          </cell>
          <cell r="CX902">
            <v>-9.7513288888934069E-5</v>
          </cell>
          <cell r="CY902">
            <v>5.7841451612805628E-6</v>
          </cell>
          <cell r="CZ902">
            <v>9.0796612903232266E-6</v>
          </cell>
          <cell r="DA902">
            <v>2.2060805555557117E-5</v>
          </cell>
          <cell r="DB902">
            <v>-1.8083424892473277E-4</v>
          </cell>
          <cell r="DC902">
            <v>3.9918611111633417E-6</v>
          </cell>
          <cell r="DD902">
            <v>6.7590387096694293E-5</v>
          </cell>
          <cell r="DE902">
            <v>0</v>
          </cell>
          <cell r="DF902">
            <v>0</v>
          </cell>
          <cell r="DG902">
            <v>0</v>
          </cell>
          <cell r="DH902">
            <v>0</v>
          </cell>
          <cell r="DI902">
            <v>0</v>
          </cell>
          <cell r="DJ902">
            <v>0</v>
          </cell>
          <cell r="DK902">
            <v>0</v>
          </cell>
          <cell r="DL902">
            <v>0</v>
          </cell>
          <cell r="DM902">
            <v>0</v>
          </cell>
          <cell r="DN902">
            <v>0</v>
          </cell>
          <cell r="DO902">
            <v>0</v>
          </cell>
          <cell r="DP902">
            <v>0</v>
          </cell>
          <cell r="DQ902">
            <v>0</v>
          </cell>
          <cell r="DR902">
            <v>0</v>
          </cell>
          <cell r="DS902">
            <v>0</v>
          </cell>
          <cell r="DT902">
            <v>0</v>
          </cell>
          <cell r="DU902">
            <v>0</v>
          </cell>
          <cell r="DV902">
            <v>0</v>
          </cell>
          <cell r="DW902">
            <v>0</v>
          </cell>
          <cell r="DX902">
            <v>0</v>
          </cell>
          <cell r="DY902">
            <v>0</v>
          </cell>
          <cell r="DZ902">
            <v>0</v>
          </cell>
          <cell r="EA902">
            <v>0</v>
          </cell>
          <cell r="EB902">
            <v>0</v>
          </cell>
          <cell r="EC902">
            <v>0</v>
          </cell>
          <cell r="ED902">
            <v>0</v>
          </cell>
        </row>
        <row r="903">
          <cell r="F903">
            <v>-1.4500891129021198E-4</v>
          </cell>
          <cell r="G903">
            <v>-6.0018207142853441E-4</v>
          </cell>
          <cell r="H903">
            <v>1.6679223118276632E-4</v>
          </cell>
          <cell r="I903">
            <v>8.5696140555563405E-5</v>
          </cell>
          <cell r="J903">
            <v>3.318148279569666E-4</v>
          </cell>
          <cell r="K903">
            <v>5.0351666667225459E-6</v>
          </cell>
          <cell r="L903">
            <v>4.4606688171799913E-6</v>
          </cell>
          <cell r="M903">
            <v>1.6568817204354325E-6</v>
          </cell>
          <cell r="N903">
            <v>-5.9208515555556063E-4</v>
          </cell>
          <cell r="O903">
            <v>8.4755316129003777E-5</v>
          </cell>
          <cell r="P903">
            <v>-6.9900597222227745E-5</v>
          </cell>
          <cell r="Q903">
            <v>-3.7199634408513482E-5</v>
          </cell>
          <cell r="R903">
            <v>1.0711358237708302E-4</v>
          </cell>
          <cell r="S903">
            <v>4.8943299462256284E-5</v>
          </cell>
          <cell r="T903">
            <v>1.1597734114942582E-3</v>
          </cell>
          <cell r="U903">
            <v>2.8757404301077427E-4</v>
          </cell>
          <cell r="V903">
            <v>1.6930287222188811E-5</v>
          </cell>
          <cell r="W903">
            <v>1.0516789247322356E-5</v>
          </cell>
          <cell r="X903">
            <v>-2.3670633333333635E-4</v>
          </cell>
          <cell r="Y903">
            <v>0</v>
          </cell>
          <cell r="Z903">
            <v>6.5437849462168796E-6</v>
          </cell>
          <cell r="AA903">
            <v>2.2838964055557631E-4</v>
          </cell>
          <cell r="AB903">
            <v>-2.8619511827959743E-4</v>
          </cell>
          <cell r="AC903">
            <v>9.4588205555523608E-5</v>
          </cell>
          <cell r="AD903">
            <v>1.2426498924633655E-5</v>
          </cell>
          <cell r="AE903">
            <v>3.73946340410658E-5</v>
          </cell>
          <cell r="AF903">
            <v>3.7437802526740782E-5</v>
          </cell>
          <cell r="AG903">
            <v>6.0941136309500266E-5</v>
          </cell>
          <cell r="AH903">
            <v>5.3139511720423638E-5</v>
          </cell>
          <cell r="AI903">
            <v>1.5665367222220117E-4</v>
          </cell>
          <cell r="AJ903">
            <v>8.9619177419342222E-5</v>
          </cell>
          <cell r="AK903">
            <v>4.4271931111145024E-5</v>
          </cell>
          <cell r="AL903">
            <v>3.2369892473127493E-6</v>
          </cell>
          <cell r="AM903">
            <v>3.270026881718735E-6</v>
          </cell>
          <cell r="AN903">
            <v>1.9938653333329004E-5</v>
          </cell>
          <cell r="AO903">
            <v>8.4878978494073998E-6</v>
          </cell>
          <cell r="AP903">
            <v>-4.2236933333383853E-5</v>
          </cell>
          <cell r="AQ903">
            <v>1.719149462364733E-5</v>
          </cell>
          <cell r="AR903">
            <v>2.9147255707739905E-5</v>
          </cell>
          <cell r="AS903">
            <v>4.7227430107543711E-5</v>
          </cell>
          <cell r="AT903">
            <v>2.6523035714376419E-6</v>
          </cell>
          <cell r="AU903">
            <v>1.0278759677423421E-4</v>
          </cell>
          <cell r="AV903">
            <v>3.3569413888934196E-5</v>
          </cell>
          <cell r="AW903">
            <v>5.2225886021523005E-5</v>
          </cell>
          <cell r="AX903">
            <v>7.563722222214686E-6</v>
          </cell>
          <cell r="AY903">
            <v>9.2283118279523624E-6</v>
          </cell>
          <cell r="AZ903">
            <v>8.2984456989232402E-5</v>
          </cell>
          <cell r="BA903">
            <v>3.470567222221832E-5</v>
          </cell>
          <cell r="BB903">
            <v>-3.3826963978522695E-5</v>
          </cell>
          <cell r="BC903">
            <v>1.0736222222362812E-6</v>
          </cell>
          <cell r="BD903">
            <v>5.731698924704709E-6</v>
          </cell>
          <cell r="BE903">
            <v>2.7553486986242604E-5</v>
          </cell>
          <cell r="BF903">
            <v>2.7082015053769837E-4</v>
          </cell>
          <cell r="BG903">
            <v>3.241166071427104E-5</v>
          </cell>
          <cell r="BH903">
            <v>2.6817529569900245E-5</v>
          </cell>
          <cell r="BI903">
            <v>4.0050299999982997E-5</v>
          </cell>
          <cell r="BJ903">
            <v>-1.0588001397848767E-4</v>
          </cell>
          <cell r="BK903">
            <v>-5.3701061111133264E-5</v>
          </cell>
          <cell r="BL903">
            <v>1.1376397849871545E-6</v>
          </cell>
          <cell r="BM903">
            <v>-4.8128454301077372E-5</v>
          </cell>
          <cell r="BN903">
            <v>1.025288333333374E-4</v>
          </cell>
          <cell r="BO903">
            <v>-1.8392521505261605E-6</v>
          </cell>
          <cell r="BP903">
            <v>5.0959916666704075E-5</v>
          </cell>
          <cell r="BQ903">
            <v>1.6890354838872135E-5</v>
          </cell>
          <cell r="BR903">
            <v>1.4735683515454401E-5</v>
          </cell>
          <cell r="BS903">
            <v>8.7411666667147614E-6</v>
          </cell>
          <cell r="BT903">
            <v>1.2619303678162996E-4</v>
          </cell>
          <cell r="BU903">
            <v>6.2259145161336349E-5</v>
          </cell>
          <cell r="BV903">
            <v>-5.7908096111169982E-5</v>
          </cell>
          <cell r="BW903">
            <v>-4.5164173655937168E-5</v>
          </cell>
          <cell r="BX903">
            <v>8.5444111110888343E-6</v>
          </cell>
          <cell r="BY903">
            <v>3.9677419354788857E-6</v>
          </cell>
          <cell r="BZ903">
            <v>8.5864403226165731E-6</v>
          </cell>
          <cell r="CA903">
            <v>2.0750661111096358E-5</v>
          </cell>
          <cell r="CB903">
            <v>-5.1784267204257883E-5</v>
          </cell>
          <cell r="CC903">
            <v>8.7180522222118917E-5</v>
          </cell>
          <cell r="CD903">
            <v>1.2640306451539018E-5</v>
          </cell>
          <cell r="CE903">
            <v>1.2044237442943029E-5</v>
          </cell>
          <cell r="CF903">
            <v>3.2196451612565014E-6</v>
          </cell>
          <cell r="CG903">
            <v>6.1243574404845624E-5</v>
          </cell>
          <cell r="CH903">
            <v>-6.0742235483801643E-5</v>
          </cell>
          <cell r="CI903">
            <v>5.2325944444431283E-5</v>
          </cell>
          <cell r="CJ903">
            <v>4.3751801075270214E-5</v>
          </cell>
          <cell r="CK903">
            <v>1.9503222222216898E-5</v>
          </cell>
          <cell r="CL903">
            <v>5.9480053763716345E-6</v>
          </cell>
          <cell r="CM903">
            <v>4.5940973118274719E-5</v>
          </cell>
          <cell r="CN903">
            <v>-8.4958295555520591E-5</v>
          </cell>
          <cell r="CO903">
            <v>3.4925879032254858E-5</v>
          </cell>
          <cell r="CP903">
            <v>1.9188449999929524E-5</v>
          </cell>
          <cell r="CQ903">
            <v>7.5864784947476949E-6</v>
          </cell>
          <cell r="CR903">
            <v>2.9443817260277338E-5</v>
          </cell>
          <cell r="CS903">
            <v>5.4126344086746769E-6</v>
          </cell>
          <cell r="CT903">
            <v>8.1508190476198283E-5</v>
          </cell>
          <cell r="CU903">
            <v>1.9058108978492472E-4</v>
          </cell>
          <cell r="CV903">
            <v>3.6578001111065017E-5</v>
          </cell>
          <cell r="CW903">
            <v>2.0029666666671053E-5</v>
          </cell>
          <cell r="CX903">
            <v>1.7334211111136311E-5</v>
          </cell>
          <cell r="CY903">
            <v>2.8148537634387072E-5</v>
          </cell>
          <cell r="CZ903">
            <v>5.2340806451500743E-6</v>
          </cell>
          <cell r="DA903">
            <v>2.1506444444457928E-5</v>
          </cell>
          <cell r="DB903">
            <v>-1.2845124247307105E-4</v>
          </cell>
          <cell r="DC903">
            <v>1.0928055555470273E-5</v>
          </cell>
          <cell r="DD903">
            <v>6.8540801075211988E-5</v>
          </cell>
          <cell r="DE903">
            <v>0</v>
          </cell>
          <cell r="DF903">
            <v>0</v>
          </cell>
          <cell r="DG903">
            <v>0</v>
          </cell>
          <cell r="DH903">
            <v>0</v>
          </cell>
          <cell r="DI903">
            <v>0</v>
          </cell>
          <cell r="DJ903">
            <v>0</v>
          </cell>
          <cell r="DK903">
            <v>0</v>
          </cell>
          <cell r="DL903">
            <v>0</v>
          </cell>
          <cell r="DM903">
            <v>0</v>
          </cell>
          <cell r="DN903">
            <v>0</v>
          </cell>
          <cell r="DO903">
            <v>0</v>
          </cell>
          <cell r="DP903">
            <v>0</v>
          </cell>
          <cell r="DQ903">
            <v>0</v>
          </cell>
          <cell r="DR903">
            <v>0</v>
          </cell>
          <cell r="DS903">
            <v>0</v>
          </cell>
          <cell r="DT903">
            <v>0</v>
          </cell>
          <cell r="DU903">
            <v>0</v>
          </cell>
          <cell r="DV903">
            <v>0</v>
          </cell>
          <cell r="DW903">
            <v>0</v>
          </cell>
          <cell r="DX903">
            <v>0</v>
          </cell>
          <cell r="DY903">
            <v>0</v>
          </cell>
          <cell r="DZ903">
            <v>0</v>
          </cell>
          <cell r="EA903">
            <v>0</v>
          </cell>
          <cell r="EB903">
            <v>0</v>
          </cell>
          <cell r="EC903">
            <v>0</v>
          </cell>
          <cell r="ED903">
            <v>0</v>
          </cell>
        </row>
        <row r="904">
          <cell r="F904">
            <v>0</v>
          </cell>
          <cell r="G904">
            <v>0</v>
          </cell>
          <cell r="H904">
            <v>0</v>
          </cell>
          <cell r="I904">
            <v>0</v>
          </cell>
          <cell r="J904">
            <v>0</v>
          </cell>
          <cell r="K904">
            <v>0</v>
          </cell>
          <cell r="L904">
            <v>0</v>
          </cell>
          <cell r="M904">
            <v>0</v>
          </cell>
          <cell r="N904">
            <v>0</v>
          </cell>
          <cell r="O904">
            <v>2.7886648746311415E-6</v>
          </cell>
          <cell r="P904">
            <v>0</v>
          </cell>
          <cell r="Q904">
            <v>0</v>
          </cell>
          <cell r="R904">
            <v>0</v>
          </cell>
          <cell r="S904">
            <v>0</v>
          </cell>
          <cell r="T904">
            <v>0</v>
          </cell>
          <cell r="U904">
            <v>0</v>
          </cell>
          <cell r="V904">
            <v>0</v>
          </cell>
          <cell r="W904">
            <v>0</v>
          </cell>
          <cell r="X904">
            <v>0</v>
          </cell>
          <cell r="Y904">
            <v>0</v>
          </cell>
          <cell r="Z904">
            <v>0</v>
          </cell>
          <cell r="AA904">
            <v>0</v>
          </cell>
          <cell r="AB904">
            <v>0</v>
          </cell>
          <cell r="AC904">
            <v>0</v>
          </cell>
          <cell r="AD904">
            <v>0</v>
          </cell>
          <cell r="AE904">
            <v>0</v>
          </cell>
          <cell r="AF904">
            <v>0</v>
          </cell>
          <cell r="AG904">
            <v>0</v>
          </cell>
          <cell r="AH904">
            <v>0</v>
          </cell>
          <cell r="AI904">
            <v>0</v>
          </cell>
          <cell r="AJ904">
            <v>0</v>
          </cell>
          <cell r="AK904">
            <v>0</v>
          </cell>
          <cell r="AL904">
            <v>0</v>
          </cell>
          <cell r="AM904">
            <v>0</v>
          </cell>
          <cell r="AN904">
            <v>0</v>
          </cell>
          <cell r="AO904">
            <v>0</v>
          </cell>
          <cell r="AP904">
            <v>0</v>
          </cell>
          <cell r="AQ904">
            <v>0</v>
          </cell>
          <cell r="AR904">
            <v>0</v>
          </cell>
          <cell r="AS904">
            <v>0</v>
          </cell>
          <cell r="AT904">
            <v>0</v>
          </cell>
          <cell r="AU904">
            <v>0</v>
          </cell>
          <cell r="AV904">
            <v>0</v>
          </cell>
          <cell r="AW904">
            <v>0</v>
          </cell>
          <cell r="AX904">
            <v>0</v>
          </cell>
          <cell r="AY904">
            <v>0</v>
          </cell>
          <cell r="AZ904">
            <v>0</v>
          </cell>
          <cell r="BA904">
            <v>0</v>
          </cell>
          <cell r="BB904">
            <v>0</v>
          </cell>
          <cell r="BC904">
            <v>0</v>
          </cell>
          <cell r="BD904">
            <v>0</v>
          </cell>
          <cell r="BE904">
            <v>0</v>
          </cell>
          <cell r="BF904">
            <v>0</v>
          </cell>
          <cell r="BG904">
            <v>0</v>
          </cell>
          <cell r="BH904">
            <v>0</v>
          </cell>
          <cell r="BI904">
            <v>0</v>
          </cell>
          <cell r="BJ904">
            <v>0</v>
          </cell>
          <cell r="BK904">
            <v>0</v>
          </cell>
          <cell r="BL904">
            <v>0</v>
          </cell>
          <cell r="BM904">
            <v>0</v>
          </cell>
          <cell r="BN904">
            <v>0</v>
          </cell>
          <cell r="BO904">
            <v>0</v>
          </cell>
          <cell r="BP904">
            <v>0</v>
          </cell>
          <cell r="BQ904">
            <v>0</v>
          </cell>
          <cell r="BR904">
            <v>0</v>
          </cell>
          <cell r="BS904">
            <v>0</v>
          </cell>
          <cell r="BT904">
            <v>0</v>
          </cell>
          <cell r="BU904">
            <v>0</v>
          </cell>
          <cell r="BV904">
            <v>0</v>
          </cell>
          <cell r="BW904">
            <v>0</v>
          </cell>
          <cell r="BX904">
            <v>0</v>
          </cell>
          <cell r="BY904">
            <v>0</v>
          </cell>
          <cell r="BZ904">
            <v>0</v>
          </cell>
          <cell r="CA904">
            <v>0</v>
          </cell>
          <cell r="CB904">
            <v>0</v>
          </cell>
          <cell r="CC904">
            <v>0</v>
          </cell>
          <cell r="CD904">
            <v>0</v>
          </cell>
          <cell r="CE904">
            <v>0</v>
          </cell>
          <cell r="CF904">
            <v>0</v>
          </cell>
          <cell r="CG904">
            <v>0</v>
          </cell>
          <cell r="CH904">
            <v>0</v>
          </cell>
          <cell r="CI904">
            <v>0</v>
          </cell>
          <cell r="CJ904">
            <v>0</v>
          </cell>
          <cell r="CK904">
            <v>0</v>
          </cell>
          <cell r="CL904">
            <v>0</v>
          </cell>
          <cell r="CM904">
            <v>0</v>
          </cell>
          <cell r="CN904">
            <v>0</v>
          </cell>
          <cell r="CO904">
            <v>0</v>
          </cell>
          <cell r="CP904">
            <v>0</v>
          </cell>
          <cell r="CQ904">
            <v>0</v>
          </cell>
          <cell r="CR904">
            <v>0</v>
          </cell>
          <cell r="CS904">
            <v>0</v>
          </cell>
          <cell r="CT904">
            <v>0</v>
          </cell>
          <cell r="CU904">
            <v>0</v>
          </cell>
          <cell r="CV904">
            <v>0</v>
          </cell>
          <cell r="CW904">
            <v>0</v>
          </cell>
          <cell r="CX904">
            <v>0</v>
          </cell>
          <cell r="CY904">
            <v>0</v>
          </cell>
          <cell r="CZ904">
            <v>0</v>
          </cell>
          <cell r="DA904">
            <v>0</v>
          </cell>
          <cell r="DB904">
            <v>0</v>
          </cell>
          <cell r="DC904">
            <v>0</v>
          </cell>
          <cell r="DD904">
            <v>0</v>
          </cell>
          <cell r="DE904">
            <v>0</v>
          </cell>
          <cell r="DF904">
            <v>0</v>
          </cell>
          <cell r="DG904">
            <v>0</v>
          </cell>
          <cell r="DH904">
            <v>0</v>
          </cell>
          <cell r="DI904">
            <v>0</v>
          </cell>
          <cell r="DJ904">
            <v>0</v>
          </cell>
          <cell r="DK904">
            <v>0</v>
          </cell>
          <cell r="DL904">
            <v>0</v>
          </cell>
          <cell r="DM904">
            <v>0</v>
          </cell>
          <cell r="DN904">
            <v>0</v>
          </cell>
          <cell r="DO904">
            <v>0</v>
          </cell>
          <cell r="DP904">
            <v>0</v>
          </cell>
          <cell r="DQ904">
            <v>0</v>
          </cell>
          <cell r="DR904">
            <v>0</v>
          </cell>
          <cell r="DS904">
            <v>0</v>
          </cell>
          <cell r="DT904">
            <v>0</v>
          </cell>
          <cell r="DU904">
            <v>0</v>
          </cell>
          <cell r="DV904">
            <v>0</v>
          </cell>
          <cell r="DW904">
            <v>0</v>
          </cell>
          <cell r="DX904">
            <v>0</v>
          </cell>
          <cell r="DY904">
            <v>0</v>
          </cell>
          <cell r="DZ904">
            <v>0</v>
          </cell>
          <cell r="EA904">
            <v>0</v>
          </cell>
          <cell r="EB904">
            <v>0</v>
          </cell>
          <cell r="EC904">
            <v>0</v>
          </cell>
          <cell r="ED904">
            <v>0</v>
          </cell>
        </row>
        <row r="905">
          <cell r="F905">
            <v>1.4059280126899054E-4</v>
          </cell>
          <cell r="G905">
            <v>2.9891888138178224E-5</v>
          </cell>
          <cell r="H905">
            <v>2.5999218977057481E-5</v>
          </cell>
          <cell r="I905">
            <v>3.5311048548536395E-5</v>
          </cell>
          <cell r="J905">
            <v>-2.2396132664925794E-4</v>
          </cell>
          <cell r="K905">
            <v>2.141340090089372E-5</v>
          </cell>
          <cell r="L905">
            <v>6.6600758015789019E-6</v>
          </cell>
          <cell r="M905">
            <v>3.0697229487564037E-5</v>
          </cell>
          <cell r="N905">
            <v>1.0908885385385314E-3</v>
          </cell>
          <cell r="O905">
            <v>9.3660200523038029E-5</v>
          </cell>
          <cell r="P905">
            <v>-1.0888369619621585E-4</v>
          </cell>
          <cell r="Q905">
            <v>8.3049743292429312E-6</v>
          </cell>
          <cell r="R905">
            <v>6.5442765506684708E-7</v>
          </cell>
          <cell r="S905">
            <v>-9.820996803255877E-5</v>
          </cell>
          <cell r="T905">
            <v>1.1117347519928877E-4</v>
          </cell>
          <cell r="U905">
            <v>-2.4102464157715886E-4</v>
          </cell>
          <cell r="V905">
            <v>-5.5669406906933006E-5</v>
          </cell>
          <cell r="W905">
            <v>1.6297788155089643E-4</v>
          </cell>
          <cell r="X905">
            <v>5.5985533033042767E-5</v>
          </cell>
          <cell r="Y905">
            <v>6.3629395525011123E-6</v>
          </cell>
          <cell r="Z905">
            <v>-1.1093518114885237E-4</v>
          </cell>
          <cell r="AA905">
            <v>1.4124061561537893E-5</v>
          </cell>
          <cell r="AB905">
            <v>4.8070788530418795E-5</v>
          </cell>
          <cell r="AC905">
            <v>1.3942251626630764E-4</v>
          </cell>
          <cell r="AD905">
            <v>-1.2415734282678059E-5</v>
          </cell>
          <cell r="AE905">
            <v>9.1415774651326664E-5</v>
          </cell>
          <cell r="AF905">
            <v>8.8911048145012828E-6</v>
          </cell>
          <cell r="AG905">
            <v>1.2062861969197591E-5</v>
          </cell>
          <cell r="AH905">
            <v>1.1809318197228968E-3</v>
          </cell>
          <cell r="AI905">
            <v>-2.0568663663661502E-4</v>
          </cell>
          <cell r="AJ905">
            <v>1.2312891843446749E-5</v>
          </cell>
          <cell r="AK905">
            <v>2.6676555305249483E-5</v>
          </cell>
          <cell r="AL905">
            <v>1.3872232877992774E-5</v>
          </cell>
          <cell r="AM905">
            <v>1.2860118182689284E-5</v>
          </cell>
          <cell r="AN905">
            <v>1.9622135635632976E-4</v>
          </cell>
          <cell r="AO905">
            <v>-1.320573113436363E-4</v>
          </cell>
          <cell r="AP905">
            <v>-4.9615905905908697E-5</v>
          </cell>
          <cell r="AQ905">
            <v>0</v>
          </cell>
          <cell r="AR905">
            <v>2.7771047024838236E-5</v>
          </cell>
          <cell r="AS905">
            <v>0</v>
          </cell>
          <cell r="AT905">
            <v>0</v>
          </cell>
          <cell r="AU905">
            <v>0</v>
          </cell>
          <cell r="AV905">
            <v>2.5719994995010431E-5</v>
          </cell>
          <cell r="AW905">
            <v>0</v>
          </cell>
          <cell r="AX905">
            <v>5.9606574699699877E-4</v>
          </cell>
          <cell r="AY905">
            <v>-1.6938308873387653E-4</v>
          </cell>
          <cell r="AZ905">
            <v>0</v>
          </cell>
          <cell r="BA905">
            <v>1.257614989985667E-5</v>
          </cell>
          <cell r="BB905">
            <v>-1.1753383361184921E-4</v>
          </cell>
          <cell r="BC905">
            <v>0</v>
          </cell>
          <cell r="BD905">
            <v>0</v>
          </cell>
          <cell r="BE905">
            <v>3.9894103006643533E-6</v>
          </cell>
          <cell r="BF905">
            <v>0</v>
          </cell>
          <cell r="BG905">
            <v>0</v>
          </cell>
          <cell r="BH905">
            <v>0</v>
          </cell>
          <cell r="BI905">
            <v>4.5281443943889776E-5</v>
          </cell>
          <cell r="BJ905">
            <v>0</v>
          </cell>
          <cell r="BK905">
            <v>3.2563813813779596E-6</v>
          </cell>
          <cell r="BL905">
            <v>0</v>
          </cell>
          <cell r="BM905">
            <v>0</v>
          </cell>
          <cell r="BN905">
            <v>0</v>
          </cell>
          <cell r="BO905">
            <v>0</v>
          </cell>
          <cell r="BP905">
            <v>0</v>
          </cell>
          <cell r="BQ905">
            <v>0</v>
          </cell>
          <cell r="BR905">
            <v>4.4928876622440939E-6</v>
          </cell>
          <cell r="BS905">
            <v>0</v>
          </cell>
          <cell r="BT905">
            <v>0</v>
          </cell>
          <cell r="BU905">
            <v>7.184539377980137E-6</v>
          </cell>
          <cell r="BV905">
            <v>3.2007273523482205E-5</v>
          </cell>
          <cell r="BW905">
            <v>6.4968274726129316E-6</v>
          </cell>
          <cell r="BX905">
            <v>0</v>
          </cell>
          <cell r="BY905">
            <v>0</v>
          </cell>
          <cell r="BZ905">
            <v>0</v>
          </cell>
          <cell r="CA905">
            <v>0</v>
          </cell>
          <cell r="CB905">
            <v>8.388913106560647E-6</v>
          </cell>
          <cell r="CC905">
            <v>0</v>
          </cell>
          <cell r="CD905">
            <v>0</v>
          </cell>
          <cell r="CE905">
            <v>5.2799120181801218E-5</v>
          </cell>
          <cell r="CF905">
            <v>0</v>
          </cell>
          <cell r="CG905">
            <v>0</v>
          </cell>
          <cell r="CH905">
            <v>0</v>
          </cell>
          <cell r="CI905">
            <v>0</v>
          </cell>
          <cell r="CJ905">
            <v>0</v>
          </cell>
          <cell r="CK905">
            <v>0</v>
          </cell>
          <cell r="CL905">
            <v>5.993182093383953E-4</v>
          </cell>
          <cell r="CM905">
            <v>0</v>
          </cell>
          <cell r="CN905">
            <v>1.9767736486486776E-5</v>
          </cell>
          <cell r="CO905">
            <v>3.2187832992858212E-6</v>
          </cell>
          <cell r="CP905">
            <v>0</v>
          </cell>
          <cell r="CQ905">
            <v>0</v>
          </cell>
          <cell r="CR905">
            <v>3.4368749331525894E-4</v>
          </cell>
          <cell r="CS905">
            <v>0</v>
          </cell>
          <cell r="CT905">
            <v>0</v>
          </cell>
          <cell r="CU905">
            <v>0</v>
          </cell>
          <cell r="CV905">
            <v>0</v>
          </cell>
          <cell r="CW905">
            <v>0</v>
          </cell>
          <cell r="CX905">
            <v>0</v>
          </cell>
          <cell r="CY905">
            <v>4.0380459289934834E-3</v>
          </cell>
          <cell r="CZ905">
            <v>0</v>
          </cell>
          <cell r="DA905">
            <v>7.0561186186202107E-6</v>
          </cell>
          <cell r="DB905">
            <v>1.7686355711643564E-6</v>
          </cell>
          <cell r="DC905">
            <v>0</v>
          </cell>
          <cell r="DD905">
            <v>0</v>
          </cell>
          <cell r="DE905">
            <v>0</v>
          </cell>
          <cell r="DF905">
            <v>0</v>
          </cell>
          <cell r="DG905">
            <v>0</v>
          </cell>
          <cell r="DH905">
            <v>0</v>
          </cell>
          <cell r="DI905">
            <v>0</v>
          </cell>
          <cell r="DJ905">
            <v>0</v>
          </cell>
          <cell r="DK905">
            <v>0</v>
          </cell>
          <cell r="DL905">
            <v>0</v>
          </cell>
          <cell r="DM905">
            <v>0</v>
          </cell>
          <cell r="DN905">
            <v>0</v>
          </cell>
          <cell r="DO905">
            <v>0</v>
          </cell>
          <cell r="DP905">
            <v>0</v>
          </cell>
          <cell r="DQ905">
            <v>0</v>
          </cell>
          <cell r="DR905">
            <v>0</v>
          </cell>
          <cell r="DS905">
            <v>0</v>
          </cell>
          <cell r="DT905">
            <v>0</v>
          </cell>
          <cell r="DU905">
            <v>0</v>
          </cell>
          <cell r="DV905">
            <v>0</v>
          </cell>
          <cell r="DW905">
            <v>0</v>
          </cell>
          <cell r="DX905">
            <v>0</v>
          </cell>
          <cell r="DY905">
            <v>0</v>
          </cell>
          <cell r="DZ905">
            <v>0</v>
          </cell>
          <cell r="EA905">
            <v>0</v>
          </cell>
          <cell r="EB905">
            <v>0</v>
          </cell>
          <cell r="EC905">
            <v>0</v>
          </cell>
          <cell r="ED905">
            <v>0</v>
          </cell>
        </row>
        <row r="906">
          <cell r="F906">
            <v>-2.9843482806080068E-4</v>
          </cell>
          <cell r="G906">
            <v>7.3118278410388982E-5</v>
          </cell>
          <cell r="H906">
            <v>2.1959898187651206E-6</v>
          </cell>
          <cell r="I906">
            <v>-3.0562004495443551E-4</v>
          </cell>
          <cell r="J906">
            <v>1.4087731838606232E-3</v>
          </cell>
          <cell r="K906">
            <v>1.6869263284591263E-6</v>
          </cell>
          <cell r="L906">
            <v>0</v>
          </cell>
          <cell r="M906">
            <v>0</v>
          </cell>
          <cell r="N906">
            <v>4.4426244632300715E-5</v>
          </cell>
          <cell r="O906">
            <v>2.2188652537502573E-5</v>
          </cell>
          <cell r="P906">
            <v>3.1099134460421674E-5</v>
          </cell>
          <cell r="Q906">
            <v>-1.4246337842749313E-7</v>
          </cell>
          <cell r="R906">
            <v>2.0305738474868384E-4</v>
          </cell>
          <cell r="S906">
            <v>7.7108039842088694E-4</v>
          </cell>
          <cell r="T906">
            <v>4.5736048642353033E-4</v>
          </cell>
          <cell r="U906">
            <v>3.9497427731022272E-4</v>
          </cell>
          <cell r="V906">
            <v>0</v>
          </cell>
          <cell r="W906">
            <v>3.0859500805169304E-5</v>
          </cell>
          <cell r="X906">
            <v>3.2671866613043221E-5</v>
          </cell>
          <cell r="Y906">
            <v>0</v>
          </cell>
          <cell r="Z906">
            <v>0</v>
          </cell>
          <cell r="AA906">
            <v>1.6162577160527825E-5</v>
          </cell>
          <cell r="AB906">
            <v>7.0387197418309011E-4</v>
          </cell>
          <cell r="AC906">
            <v>8.5751476113227199E-6</v>
          </cell>
          <cell r="AD906">
            <v>1.3190009609864717E-5</v>
          </cell>
          <cell r="AE906">
            <v>2.0746823506390122E-6</v>
          </cell>
          <cell r="AF906">
            <v>1.7740214793948716E-5</v>
          </cell>
          <cell r="AG906">
            <v>3.2238181504440355E-5</v>
          </cell>
          <cell r="AH906">
            <v>1.0100477897256877E-4</v>
          </cell>
          <cell r="AI906">
            <v>-2.229552737519902E-4</v>
          </cell>
          <cell r="AJ906">
            <v>2.8107987896763831E-5</v>
          </cell>
          <cell r="AK906">
            <v>0</v>
          </cell>
          <cell r="AL906">
            <v>0</v>
          </cell>
          <cell r="AM906">
            <v>0</v>
          </cell>
          <cell r="AN906">
            <v>2.5435339506219012E-5</v>
          </cell>
          <cell r="AO906">
            <v>3.7338774609207981E-5</v>
          </cell>
          <cell r="AP906">
            <v>2.3414519590980731E-6</v>
          </cell>
          <cell r="AQ906">
            <v>0</v>
          </cell>
          <cell r="AR906">
            <v>1.4815637915527313E-4</v>
          </cell>
          <cell r="AS906">
            <v>0</v>
          </cell>
          <cell r="AT906">
            <v>0</v>
          </cell>
          <cell r="AU906">
            <v>0</v>
          </cell>
          <cell r="AV906">
            <v>6.5440589439136332E-5</v>
          </cell>
          <cell r="AW906">
            <v>0</v>
          </cell>
          <cell r="AX906">
            <v>1.6991974805421473E-3</v>
          </cell>
          <cell r="AY906">
            <v>0</v>
          </cell>
          <cell r="AZ906">
            <v>0</v>
          </cell>
          <cell r="BA906">
            <v>3.7931209742381178E-5</v>
          </cell>
          <cell r="BB906">
            <v>0</v>
          </cell>
          <cell r="BC906">
            <v>0</v>
          </cell>
          <cell r="BD906">
            <v>0</v>
          </cell>
          <cell r="BE906">
            <v>3.5606503816232316E-5</v>
          </cell>
          <cell r="BF906">
            <v>0</v>
          </cell>
          <cell r="BG906">
            <v>0</v>
          </cell>
          <cell r="BH906">
            <v>0</v>
          </cell>
          <cell r="BI906">
            <v>3.963068303813877E-5</v>
          </cell>
          <cell r="BJ906">
            <v>-8.4216771206624408E-5</v>
          </cell>
          <cell r="BK906">
            <v>0</v>
          </cell>
          <cell r="BL906">
            <v>3.148764999216791E-5</v>
          </cell>
          <cell r="BM906">
            <v>0</v>
          </cell>
          <cell r="BN906">
            <v>4.4374567230270889E-4</v>
          </cell>
          <cell r="BO906">
            <v>4.1834190431799811E-6</v>
          </cell>
          <cell r="BP906">
            <v>0</v>
          </cell>
          <cell r="BQ906">
            <v>0</v>
          </cell>
          <cell r="BR906">
            <v>-4.8682357525420272E-5</v>
          </cell>
          <cell r="BS906">
            <v>0</v>
          </cell>
          <cell r="BT906">
            <v>0</v>
          </cell>
          <cell r="BU906">
            <v>0</v>
          </cell>
          <cell r="BV906">
            <v>0</v>
          </cell>
          <cell r="BW906">
            <v>-6.0184003428387367E-4</v>
          </cell>
          <cell r="BX906">
            <v>2.7976606951141125E-5</v>
          </cell>
          <cell r="BY906">
            <v>0</v>
          </cell>
          <cell r="BZ906">
            <v>0</v>
          </cell>
          <cell r="CA906">
            <v>0</v>
          </cell>
          <cell r="CB906">
            <v>0</v>
          </cell>
          <cell r="CC906">
            <v>0</v>
          </cell>
          <cell r="CD906">
            <v>0</v>
          </cell>
          <cell r="CE906">
            <v>1.9904697267997262E-4</v>
          </cell>
          <cell r="CF906">
            <v>0</v>
          </cell>
          <cell r="CG906">
            <v>0</v>
          </cell>
          <cell r="CH906">
            <v>0</v>
          </cell>
          <cell r="CI906">
            <v>0</v>
          </cell>
          <cell r="CJ906">
            <v>0</v>
          </cell>
          <cell r="CK906">
            <v>0</v>
          </cell>
          <cell r="CL906">
            <v>2.3090729702353319E-3</v>
          </cell>
          <cell r="CM906">
            <v>1.3692058204783919E-5</v>
          </cell>
          <cell r="CN906">
            <v>2.1547638217878085E-5</v>
          </cell>
          <cell r="CO906">
            <v>0</v>
          </cell>
          <cell r="CP906">
            <v>0</v>
          </cell>
          <cell r="CQ906">
            <v>0</v>
          </cell>
          <cell r="CR906">
            <v>3.8158129839205301E-6</v>
          </cell>
          <cell r="CS906">
            <v>0</v>
          </cell>
          <cell r="CT906">
            <v>0</v>
          </cell>
          <cell r="CU906">
            <v>0</v>
          </cell>
          <cell r="CV906">
            <v>8.2954240472887797E-6</v>
          </cell>
          <cell r="CW906">
            <v>0</v>
          </cell>
          <cell r="CX906">
            <v>0</v>
          </cell>
          <cell r="CY906">
            <v>0</v>
          </cell>
          <cell r="CZ906">
            <v>5.9099851956179172E-6</v>
          </cell>
          <cell r="DA906">
            <v>2.1299013687581247E-5</v>
          </cell>
          <cell r="DB906">
            <v>1.0378356968321345E-5</v>
          </cell>
          <cell r="DC906">
            <v>0</v>
          </cell>
          <cell r="DD906">
            <v>0</v>
          </cell>
          <cell r="DE906">
            <v>0</v>
          </cell>
          <cell r="DF906">
            <v>0</v>
          </cell>
          <cell r="DG906">
            <v>0</v>
          </cell>
          <cell r="DH906">
            <v>0</v>
          </cell>
          <cell r="DI906">
            <v>0</v>
          </cell>
          <cell r="DJ906">
            <v>0</v>
          </cell>
          <cell r="DK906">
            <v>0</v>
          </cell>
          <cell r="DL906">
            <v>0</v>
          </cell>
          <cell r="DM906">
            <v>0</v>
          </cell>
          <cell r="DN906">
            <v>0</v>
          </cell>
          <cell r="DO906">
            <v>0</v>
          </cell>
          <cell r="DP906">
            <v>0</v>
          </cell>
          <cell r="DQ906">
            <v>0</v>
          </cell>
          <cell r="DR906">
            <v>0</v>
          </cell>
          <cell r="DS906">
            <v>0</v>
          </cell>
          <cell r="DT906">
            <v>0</v>
          </cell>
          <cell r="DU906">
            <v>0</v>
          </cell>
          <cell r="DV906">
            <v>0</v>
          </cell>
          <cell r="DW906">
            <v>0</v>
          </cell>
          <cell r="DX906">
            <v>0</v>
          </cell>
          <cell r="DY906">
            <v>0</v>
          </cell>
          <cell r="DZ906">
            <v>0</v>
          </cell>
          <cell r="EA906">
            <v>0</v>
          </cell>
          <cell r="EB906">
            <v>0</v>
          </cell>
          <cell r="EC906">
            <v>0</v>
          </cell>
          <cell r="ED906">
            <v>0</v>
          </cell>
        </row>
        <row r="907">
          <cell r="F907">
            <v>2.749970131432633E-5</v>
          </cell>
          <cell r="G907">
            <v>-6.2557436868687644E-4</v>
          </cell>
          <cell r="H907">
            <v>6.6139350494154314E-6</v>
          </cell>
          <cell r="I907">
            <v>-1.7122999438845543E-5</v>
          </cell>
          <cell r="J907">
            <v>1.8749681492341574E-4</v>
          </cell>
          <cell r="K907">
            <v>1.5077963103254932E-4</v>
          </cell>
          <cell r="L907">
            <v>0</v>
          </cell>
          <cell r="M907">
            <v>4.0267188009535104E-6</v>
          </cell>
          <cell r="N907">
            <v>3.9366701739595999E-5</v>
          </cell>
          <cell r="O907">
            <v>2.3128140273720454E-5</v>
          </cell>
          <cell r="P907">
            <v>1.3126571268229359E-5</v>
          </cell>
          <cell r="Q907">
            <v>5.8211705767474697E-5</v>
          </cell>
          <cell r="R907">
            <v>6.6381860844344498E-5</v>
          </cell>
          <cell r="S907">
            <v>6.4970810252917843E-6</v>
          </cell>
          <cell r="T907">
            <v>6.7421325322225556E-5</v>
          </cell>
          <cell r="U907">
            <v>4.10179895731555E-4</v>
          </cell>
          <cell r="V907">
            <v>7.9879495510692955E-5</v>
          </cell>
          <cell r="W907">
            <v>-2.019172368844524E-5</v>
          </cell>
          <cell r="X907">
            <v>-1.0179361111106733E-4</v>
          </cell>
          <cell r="Y907">
            <v>9.5019278809616026E-6</v>
          </cell>
          <cell r="Z907">
            <v>3.3975143912234884E-5</v>
          </cell>
          <cell r="AA907">
            <v>1.3406919191921718E-4</v>
          </cell>
          <cell r="AB907">
            <v>1.4000152411203226E-4</v>
          </cell>
          <cell r="AC907">
            <v>2.9362657126830172E-5</v>
          </cell>
          <cell r="AD907">
            <v>3.7461713914277439E-6</v>
          </cell>
          <cell r="AE907">
            <v>2.7256245559992287E-6</v>
          </cell>
          <cell r="AF907">
            <v>1.7780628869257242E-6</v>
          </cell>
          <cell r="AG907">
            <v>2.943026996149456E-5</v>
          </cell>
          <cell r="AH907">
            <v>2.1342677853802838E-4</v>
          </cell>
          <cell r="AI907">
            <v>-1.1922659932656066E-4</v>
          </cell>
          <cell r="AJ907">
            <v>1.9416340827638212E-5</v>
          </cell>
          <cell r="AK907">
            <v>1.8163987093089418E-5</v>
          </cell>
          <cell r="AL907">
            <v>7.1930574562784066E-6</v>
          </cell>
          <cell r="AM907">
            <v>0</v>
          </cell>
          <cell r="AN907">
            <v>5.6421394500572042E-5</v>
          </cell>
          <cell r="AO907">
            <v>-3.9777031063337187E-5</v>
          </cell>
          <cell r="AP907">
            <v>-1.7663929573508153E-4</v>
          </cell>
          <cell r="AQ907">
            <v>1.7615075486143716E-5</v>
          </cell>
          <cell r="AR907">
            <v>1.945127339608721E-5</v>
          </cell>
          <cell r="AS907">
            <v>0</v>
          </cell>
          <cell r="AT907">
            <v>0</v>
          </cell>
          <cell r="AU907">
            <v>-1.6627662376456076E-4</v>
          </cell>
          <cell r="AV907">
            <v>6.8684565656507157E-5</v>
          </cell>
          <cell r="AW907">
            <v>-2.8479314244589382E-4</v>
          </cell>
          <cell r="AX907">
            <v>8.0138363075193952E-4</v>
          </cell>
          <cell r="AY907">
            <v>2.7937710437853092E-6</v>
          </cell>
          <cell r="AZ907">
            <v>0</v>
          </cell>
          <cell r="BA907">
            <v>5.8807239057823146E-6</v>
          </cell>
          <cell r="BB907">
            <v>-1.7039345063546429E-4</v>
          </cell>
          <cell r="BC907">
            <v>0</v>
          </cell>
          <cell r="BD907">
            <v>0</v>
          </cell>
          <cell r="BE907">
            <v>4.204587126982462E-5</v>
          </cell>
          <cell r="BF907">
            <v>0</v>
          </cell>
          <cell r="BG907">
            <v>0</v>
          </cell>
          <cell r="BH907">
            <v>1.9115852069040429E-5</v>
          </cell>
          <cell r="BI907">
            <v>0</v>
          </cell>
          <cell r="BJ907">
            <v>5.8570924296730276E-6</v>
          </cell>
          <cell r="BK907">
            <v>0</v>
          </cell>
          <cell r="BL907">
            <v>0</v>
          </cell>
          <cell r="BM907">
            <v>0</v>
          </cell>
          <cell r="BN907">
            <v>4.7875938832775411E-4</v>
          </cell>
          <cell r="BO907">
            <v>6.7677446508596084E-6</v>
          </cell>
          <cell r="BP907">
            <v>0</v>
          </cell>
          <cell r="BQ907">
            <v>0</v>
          </cell>
          <cell r="BR907">
            <v>-1.091446163593579E-4</v>
          </cell>
          <cell r="BS907">
            <v>0</v>
          </cell>
          <cell r="BT907">
            <v>0</v>
          </cell>
          <cell r="BU907">
            <v>0</v>
          </cell>
          <cell r="BV907">
            <v>4.229990600446154E-5</v>
          </cell>
          <cell r="BW907">
            <v>-1.3387691023134529E-3</v>
          </cell>
          <cell r="BX907">
            <v>1.183083613909286E-5</v>
          </cell>
          <cell r="BY907">
            <v>0</v>
          </cell>
          <cell r="BZ907">
            <v>1.2332600195563703E-5</v>
          </cell>
          <cell r="CA907">
            <v>-1.5044009539888492E-5</v>
          </cell>
          <cell r="CB907">
            <v>0</v>
          </cell>
          <cell r="CC907">
            <v>0</v>
          </cell>
          <cell r="CD907">
            <v>0</v>
          </cell>
          <cell r="CE907">
            <v>1.2214099245871912E-4</v>
          </cell>
          <cell r="CF907">
            <v>0</v>
          </cell>
          <cell r="CG907">
            <v>0</v>
          </cell>
          <cell r="CH907">
            <v>0</v>
          </cell>
          <cell r="CI907">
            <v>3.4913285634152746E-5</v>
          </cell>
          <cell r="CJ907">
            <v>6.5515776039859475E-6</v>
          </cell>
          <cell r="CK907">
            <v>1.2714281705961117E-5</v>
          </cell>
          <cell r="CL907">
            <v>1.3690601308786743E-3</v>
          </cell>
          <cell r="CM907">
            <v>0</v>
          </cell>
          <cell r="CN907">
            <v>3.3807421436216067E-6</v>
          </cell>
          <cell r="CO907">
            <v>1.3137096774196166E-5</v>
          </cell>
          <cell r="CP907">
            <v>0</v>
          </cell>
          <cell r="CQ907">
            <v>0</v>
          </cell>
          <cell r="CR907">
            <v>-6.0751741501774426E-5</v>
          </cell>
          <cell r="CS907">
            <v>0</v>
          </cell>
          <cell r="CT907">
            <v>0</v>
          </cell>
          <cell r="CU907">
            <v>0</v>
          </cell>
          <cell r="CV907">
            <v>0</v>
          </cell>
          <cell r="CW907">
            <v>2.4300124905063392E-6</v>
          </cell>
          <cell r="CX907">
            <v>0</v>
          </cell>
          <cell r="CY907">
            <v>-7.7139531742154155E-4</v>
          </cell>
          <cell r="CZ907">
            <v>1.583287444339998E-5</v>
          </cell>
          <cell r="DA907">
            <v>2.5465474186303627E-5</v>
          </cell>
          <cell r="DB907">
            <v>1.3185660367120988E-5</v>
          </cell>
          <cell r="DC907">
            <v>0</v>
          </cell>
          <cell r="DD907">
            <v>0</v>
          </cell>
          <cell r="DE907">
            <v>0</v>
          </cell>
          <cell r="DF907">
            <v>0</v>
          </cell>
          <cell r="DG907">
            <v>0</v>
          </cell>
          <cell r="DH907">
            <v>0</v>
          </cell>
          <cell r="DI907">
            <v>0</v>
          </cell>
          <cell r="DJ907">
            <v>0</v>
          </cell>
          <cell r="DK907">
            <v>0</v>
          </cell>
          <cell r="DL907">
            <v>0</v>
          </cell>
          <cell r="DM907">
            <v>0</v>
          </cell>
          <cell r="DN907">
            <v>0</v>
          </cell>
          <cell r="DO907">
            <v>0</v>
          </cell>
          <cell r="DP907">
            <v>0</v>
          </cell>
          <cell r="DQ907">
            <v>0</v>
          </cell>
          <cell r="DR907">
            <v>0</v>
          </cell>
          <cell r="DS907">
            <v>0</v>
          </cell>
          <cell r="DT907">
            <v>0</v>
          </cell>
          <cell r="DU907">
            <v>0</v>
          </cell>
          <cell r="DV907">
            <v>0</v>
          </cell>
          <cell r="DW907">
            <v>0</v>
          </cell>
          <cell r="DX907">
            <v>0</v>
          </cell>
          <cell r="DY907">
            <v>0</v>
          </cell>
          <cell r="DZ907">
            <v>0</v>
          </cell>
          <cell r="EA907">
            <v>0</v>
          </cell>
          <cell r="EB907">
            <v>0</v>
          </cell>
          <cell r="EC907">
            <v>0</v>
          </cell>
          <cell r="ED907">
            <v>0</v>
          </cell>
        </row>
        <row r="908">
          <cell r="F908">
            <v>0</v>
          </cell>
          <cell r="G908">
            <v>5.2697358440212394E-5</v>
          </cell>
          <cell r="H908">
            <v>-3.3312080231590047E-4</v>
          </cell>
          <cell r="I908">
            <v>0</v>
          </cell>
          <cell r="J908">
            <v>3.2459055004135928E-4</v>
          </cell>
          <cell r="K908">
            <v>0</v>
          </cell>
          <cell r="L908">
            <v>6.4020195754133091E-6</v>
          </cell>
          <cell r="M908">
            <v>0</v>
          </cell>
          <cell r="N908">
            <v>0</v>
          </cell>
          <cell r="O908">
            <v>0</v>
          </cell>
          <cell r="P908">
            <v>2.9669677706511965E-5</v>
          </cell>
          <cell r="Q908">
            <v>0</v>
          </cell>
          <cell r="R908">
            <v>1.1121935328217702E-4</v>
          </cell>
          <cell r="S908">
            <v>6.0260545905466145E-6</v>
          </cell>
          <cell r="T908">
            <v>-3.4543600427350274E-4</v>
          </cell>
          <cell r="U908">
            <v>2.4147292872900294E-4</v>
          </cell>
          <cell r="V908">
            <v>0</v>
          </cell>
          <cell r="W908">
            <v>1.8124613558040403E-4</v>
          </cell>
          <cell r="X908">
            <v>0</v>
          </cell>
          <cell r="Y908">
            <v>2.4206575682361731E-5</v>
          </cell>
          <cell r="Z908">
            <v>0</v>
          </cell>
          <cell r="AA908">
            <v>4.7383486467211799E-5</v>
          </cell>
          <cell r="AB908">
            <v>1.1182622828783684E-3</v>
          </cell>
          <cell r="AC908">
            <v>1.9826317663840243E-5</v>
          </cell>
          <cell r="AD908">
            <v>0</v>
          </cell>
          <cell r="AE908">
            <v>5.349125406856059E-5</v>
          </cell>
          <cell r="AF908">
            <v>0</v>
          </cell>
          <cell r="AG908">
            <v>1.4605998168493173E-5</v>
          </cell>
          <cell r="AH908">
            <v>2.2722684036413643E-5</v>
          </cell>
          <cell r="AI908">
            <v>5.0053880341882628E-4</v>
          </cell>
          <cell r="AJ908">
            <v>0</v>
          </cell>
          <cell r="AK908">
            <v>4.268180341882033E-5</v>
          </cell>
          <cell r="AL908">
            <v>0</v>
          </cell>
          <cell r="AM908">
            <v>5.8382271849732881E-6</v>
          </cell>
          <cell r="AN908">
            <v>4.1579594017127075E-5</v>
          </cell>
          <cell r="AO908">
            <v>2.2127274607153247E-5</v>
          </cell>
          <cell r="AP908">
            <v>0</v>
          </cell>
          <cell r="AQ908">
            <v>0</v>
          </cell>
          <cell r="AR908">
            <v>1.2617069985954021E-4</v>
          </cell>
          <cell r="AS908">
            <v>0</v>
          </cell>
          <cell r="AT908">
            <v>0</v>
          </cell>
          <cell r="AU908">
            <v>1.9039460986969292E-5</v>
          </cell>
          <cell r="AV908">
            <v>6.6728108974400957E-5</v>
          </cell>
          <cell r="AW908">
            <v>-8.8512958367814587E-5</v>
          </cell>
          <cell r="AX908">
            <v>1.5401380199430159E-3</v>
          </cell>
          <cell r="AY908">
            <v>0</v>
          </cell>
          <cell r="AZ908">
            <v>0</v>
          </cell>
          <cell r="BA908">
            <v>0</v>
          </cell>
          <cell r="BB908">
            <v>0</v>
          </cell>
          <cell r="BC908">
            <v>0</v>
          </cell>
          <cell r="BD908">
            <v>0</v>
          </cell>
          <cell r="BE908">
            <v>-2.7442432677715622E-5</v>
          </cell>
          <cell r="BF908">
            <v>0</v>
          </cell>
          <cell r="BG908">
            <v>0</v>
          </cell>
          <cell r="BH908">
            <v>0</v>
          </cell>
          <cell r="BI908">
            <v>-3.8311028133902747E-4</v>
          </cell>
          <cell r="BJ908">
            <v>0</v>
          </cell>
          <cell r="BK908">
            <v>2.6354522792038093E-5</v>
          </cell>
          <cell r="BL908">
            <v>1.4411359250066091E-5</v>
          </cell>
          <cell r="BM908">
            <v>0</v>
          </cell>
          <cell r="BN908">
            <v>0</v>
          </cell>
          <cell r="BO908">
            <v>7.7236352356568894E-6</v>
          </cell>
          <cell r="BP908">
            <v>0</v>
          </cell>
          <cell r="BQ908">
            <v>0</v>
          </cell>
          <cell r="BR908">
            <v>-1.6287094250611034E-4</v>
          </cell>
          <cell r="BS908">
            <v>0</v>
          </cell>
          <cell r="BT908">
            <v>0</v>
          </cell>
          <cell r="BU908">
            <v>2.3312586159285331E-5</v>
          </cell>
          <cell r="BV908">
            <v>2.4246011396056311E-5</v>
          </cell>
          <cell r="BW908">
            <v>-1.9878237524125209E-3</v>
          </cell>
          <cell r="BX908">
            <v>1.8723361823347329E-5</v>
          </cell>
          <cell r="BY908">
            <v>0</v>
          </cell>
          <cell r="BZ908">
            <v>0</v>
          </cell>
          <cell r="CA908">
            <v>0</v>
          </cell>
          <cell r="CB908">
            <v>0</v>
          </cell>
          <cell r="CC908">
            <v>0</v>
          </cell>
          <cell r="CD908">
            <v>0</v>
          </cell>
          <cell r="CE908">
            <v>-2.8402953400896713E-6</v>
          </cell>
          <cell r="CF908">
            <v>0</v>
          </cell>
          <cell r="CG908">
            <v>0</v>
          </cell>
          <cell r="CH908">
            <v>0</v>
          </cell>
          <cell r="CI908">
            <v>0</v>
          </cell>
          <cell r="CJ908">
            <v>0</v>
          </cell>
          <cell r="CK908">
            <v>0</v>
          </cell>
          <cell r="CL908">
            <v>-3.8494727047089228E-5</v>
          </cell>
          <cell r="CM908">
            <v>0</v>
          </cell>
          <cell r="CN908">
            <v>0</v>
          </cell>
          <cell r="CO908">
            <v>5.0525399779566271E-6</v>
          </cell>
          <cell r="CP908">
            <v>0</v>
          </cell>
          <cell r="CQ908">
            <v>0</v>
          </cell>
          <cell r="CR908">
            <v>7.2122724680934169E-5</v>
          </cell>
          <cell r="CS908">
            <v>0</v>
          </cell>
          <cell r="CT908">
            <v>0</v>
          </cell>
          <cell r="CU908">
            <v>0</v>
          </cell>
          <cell r="CV908">
            <v>2.3696191595479199E-5</v>
          </cell>
          <cell r="CW908">
            <v>1.5608019713286847E-5</v>
          </cell>
          <cell r="CX908">
            <v>0</v>
          </cell>
          <cell r="CY908">
            <v>8.1064710159906017E-4</v>
          </cell>
          <cell r="CZ908">
            <v>0</v>
          </cell>
          <cell r="DA908">
            <v>0</v>
          </cell>
          <cell r="DB908">
            <v>0</v>
          </cell>
          <cell r="DC908">
            <v>0</v>
          </cell>
          <cell r="DD908">
            <v>0</v>
          </cell>
          <cell r="DE908">
            <v>0</v>
          </cell>
          <cell r="DF908">
            <v>0</v>
          </cell>
          <cell r="DG908">
            <v>0</v>
          </cell>
          <cell r="DH908">
            <v>0</v>
          </cell>
          <cell r="DI908">
            <v>0</v>
          </cell>
          <cell r="DJ908">
            <v>0</v>
          </cell>
          <cell r="DK908">
            <v>0</v>
          </cell>
          <cell r="DL908">
            <v>0</v>
          </cell>
          <cell r="DM908">
            <v>0</v>
          </cell>
          <cell r="DN908">
            <v>0</v>
          </cell>
          <cell r="DO908">
            <v>0</v>
          </cell>
          <cell r="DP908">
            <v>0</v>
          </cell>
          <cell r="DQ908">
            <v>0</v>
          </cell>
          <cell r="DR908">
            <v>0</v>
          </cell>
          <cell r="DS908">
            <v>0</v>
          </cell>
          <cell r="DT908">
            <v>0</v>
          </cell>
          <cell r="DU908">
            <v>0</v>
          </cell>
          <cell r="DV908">
            <v>0</v>
          </cell>
          <cell r="DW908">
            <v>0</v>
          </cell>
          <cell r="DX908">
            <v>0</v>
          </cell>
          <cell r="DY908">
            <v>0</v>
          </cell>
          <cell r="DZ908">
            <v>0</v>
          </cell>
          <cell r="EA908">
            <v>0</v>
          </cell>
          <cell r="EB908">
            <v>0</v>
          </cell>
          <cell r="EC908">
            <v>0</v>
          </cell>
          <cell r="ED908">
            <v>0</v>
          </cell>
        </row>
        <row r="909">
          <cell r="F909">
            <v>0</v>
          </cell>
          <cell r="G909">
            <v>0</v>
          </cell>
          <cell r="H909">
            <v>6.4126773050565689E-6</v>
          </cell>
          <cell r="I909">
            <v>0</v>
          </cell>
          <cell r="J909">
            <v>0</v>
          </cell>
          <cell r="K909">
            <v>0</v>
          </cell>
          <cell r="L909">
            <v>3.4750386067206041E-5</v>
          </cell>
          <cell r="M909">
            <v>4.7453385952911376E-6</v>
          </cell>
          <cell r="N909">
            <v>0</v>
          </cell>
          <cell r="O909">
            <v>-4.0956433024480488E-4</v>
          </cell>
          <cell r="P909">
            <v>9.348404255704601E-7</v>
          </cell>
          <cell r="Q909">
            <v>0</v>
          </cell>
          <cell r="R909">
            <v>2.1961726834884843E-6</v>
          </cell>
          <cell r="S909">
            <v>0</v>
          </cell>
          <cell r="T909">
            <v>0</v>
          </cell>
          <cell r="U909">
            <v>0</v>
          </cell>
          <cell r="V909">
            <v>0</v>
          </cell>
          <cell r="W909">
            <v>0</v>
          </cell>
          <cell r="X909">
            <v>0</v>
          </cell>
          <cell r="Y909">
            <v>3.0608060226494649E-4</v>
          </cell>
          <cell r="Z909">
            <v>0</v>
          </cell>
          <cell r="AA909">
            <v>-2.894899822694641E-4</v>
          </cell>
          <cell r="AB909">
            <v>0</v>
          </cell>
          <cell r="AC909">
            <v>0</v>
          </cell>
          <cell r="AD909">
            <v>0</v>
          </cell>
          <cell r="AE909">
            <v>-2.7566780821941528E-6</v>
          </cell>
          <cell r="AF909">
            <v>0</v>
          </cell>
          <cell r="AG909">
            <v>0</v>
          </cell>
          <cell r="AH909">
            <v>0</v>
          </cell>
          <cell r="AI909">
            <v>0</v>
          </cell>
          <cell r="AJ909">
            <v>0</v>
          </cell>
          <cell r="AK909">
            <v>0</v>
          </cell>
          <cell r="AL909">
            <v>2.5501029512486895E-6</v>
          </cell>
          <cell r="AM909">
            <v>-3.7830173301389713E-5</v>
          </cell>
          <cell r="AN909">
            <v>2.9164893616817622E-6</v>
          </cell>
          <cell r="AO909">
            <v>0</v>
          </cell>
          <cell r="AP909">
            <v>0</v>
          </cell>
          <cell r="AQ909">
            <v>0</v>
          </cell>
          <cell r="AR909">
            <v>0</v>
          </cell>
          <cell r="AS909">
            <v>0</v>
          </cell>
          <cell r="AT909">
            <v>0</v>
          </cell>
          <cell r="AU909">
            <v>0</v>
          </cell>
          <cell r="AV909">
            <v>0</v>
          </cell>
          <cell r="AW909">
            <v>0</v>
          </cell>
          <cell r="AX909">
            <v>0</v>
          </cell>
          <cell r="AY909">
            <v>0</v>
          </cell>
          <cell r="AZ909">
            <v>0</v>
          </cell>
          <cell r="BA909">
            <v>0</v>
          </cell>
          <cell r="BB909">
            <v>0</v>
          </cell>
          <cell r="BC909">
            <v>0</v>
          </cell>
          <cell r="BD909">
            <v>0</v>
          </cell>
          <cell r="BE909">
            <v>0</v>
          </cell>
          <cell r="BF909">
            <v>0</v>
          </cell>
          <cell r="BG909">
            <v>0</v>
          </cell>
          <cell r="BH909">
            <v>0</v>
          </cell>
          <cell r="BI909">
            <v>0</v>
          </cell>
          <cell r="BJ909">
            <v>0</v>
          </cell>
          <cell r="BK909">
            <v>0</v>
          </cell>
          <cell r="BL909">
            <v>0</v>
          </cell>
          <cell r="BM909">
            <v>0</v>
          </cell>
          <cell r="BN909">
            <v>0</v>
          </cell>
          <cell r="BO909">
            <v>0</v>
          </cell>
          <cell r="BP909">
            <v>0</v>
          </cell>
          <cell r="BQ909">
            <v>0</v>
          </cell>
          <cell r="BR909">
            <v>6.064345715706132E-6</v>
          </cell>
          <cell r="BS909">
            <v>0</v>
          </cell>
          <cell r="BT909">
            <v>0</v>
          </cell>
          <cell r="BU909">
            <v>4.4172743651316182E-5</v>
          </cell>
          <cell r="BV909">
            <v>4.5940011820289062E-5</v>
          </cell>
          <cell r="BW909">
            <v>8.8916652367876381E-5</v>
          </cell>
          <cell r="BX909">
            <v>-4.5940499408980706E-5</v>
          </cell>
          <cell r="BY909">
            <v>0</v>
          </cell>
          <cell r="BZ909">
            <v>0</v>
          </cell>
          <cell r="CA909">
            <v>-1.7600103427883873E-5</v>
          </cell>
          <cell r="CB909">
            <v>0</v>
          </cell>
          <cell r="CC909">
            <v>-4.5940100472818823E-5</v>
          </cell>
          <cell r="CD909">
            <v>0</v>
          </cell>
          <cell r="CE909">
            <v>-7.0140544544683436E-6</v>
          </cell>
          <cell r="CF909">
            <v>0</v>
          </cell>
          <cell r="CG909">
            <v>0</v>
          </cell>
          <cell r="CH909">
            <v>-3.9127487989010223E-5</v>
          </cell>
          <cell r="CI909">
            <v>0</v>
          </cell>
          <cell r="CJ909">
            <v>7.1518245259305502E-7</v>
          </cell>
          <cell r="CK909">
            <v>-4.5644946808476305E-5</v>
          </cell>
          <cell r="CL909">
            <v>0</v>
          </cell>
          <cell r="CM909">
            <v>0</v>
          </cell>
          <cell r="CN909">
            <v>0</v>
          </cell>
          <cell r="CO909">
            <v>0</v>
          </cell>
          <cell r="CP909">
            <v>0</v>
          </cell>
          <cell r="CQ909">
            <v>0</v>
          </cell>
          <cell r="CR909">
            <v>1.8736034196886742E-6</v>
          </cell>
          <cell r="CS909">
            <v>0</v>
          </cell>
          <cell r="CT909">
            <v>0</v>
          </cell>
          <cell r="CU909">
            <v>0</v>
          </cell>
          <cell r="CV909">
            <v>2.2795508274220389E-5</v>
          </cell>
          <cell r="CW909">
            <v>0</v>
          </cell>
          <cell r="CX909">
            <v>0</v>
          </cell>
          <cell r="CY909">
            <v>0</v>
          </cell>
          <cell r="CZ909">
            <v>0</v>
          </cell>
          <cell r="DA909">
            <v>0</v>
          </cell>
          <cell r="DB909">
            <v>0</v>
          </cell>
          <cell r="DC909">
            <v>0</v>
          </cell>
          <cell r="DD909">
            <v>0</v>
          </cell>
          <cell r="DE909">
            <v>0</v>
          </cell>
          <cell r="DF909">
            <v>0</v>
          </cell>
          <cell r="DG909">
            <v>0</v>
          </cell>
          <cell r="DH909">
            <v>0</v>
          </cell>
          <cell r="DI909">
            <v>0</v>
          </cell>
          <cell r="DJ909">
            <v>0</v>
          </cell>
          <cell r="DK909">
            <v>0</v>
          </cell>
          <cell r="DL909">
            <v>0</v>
          </cell>
          <cell r="DM909">
            <v>0</v>
          </cell>
          <cell r="DN909">
            <v>0</v>
          </cell>
          <cell r="DO909">
            <v>0</v>
          </cell>
          <cell r="DP909">
            <v>0</v>
          </cell>
          <cell r="DQ909">
            <v>0</v>
          </cell>
          <cell r="DR909">
            <v>0</v>
          </cell>
          <cell r="DS909">
            <v>0</v>
          </cell>
          <cell r="DT909">
            <v>0</v>
          </cell>
          <cell r="DU909">
            <v>0</v>
          </cell>
          <cell r="DV909">
            <v>0</v>
          </cell>
          <cell r="DW909">
            <v>0</v>
          </cell>
          <cell r="DX909">
            <v>0</v>
          </cell>
          <cell r="DY909">
            <v>0</v>
          </cell>
          <cell r="DZ909">
            <v>0</v>
          </cell>
          <cell r="EA909">
            <v>0</v>
          </cell>
          <cell r="EB909">
            <v>0</v>
          </cell>
          <cell r="EC909">
            <v>0</v>
          </cell>
          <cell r="ED909">
            <v>0</v>
          </cell>
        </row>
        <row r="910">
          <cell r="F910">
            <v>-3.6813579341710145E-5</v>
          </cell>
          <cell r="G910">
            <v>-1.7242509920634141E-5</v>
          </cell>
          <cell r="H910">
            <v>-4.0723335505643554E-5</v>
          </cell>
          <cell r="I910">
            <v>-7.8659820426485449E-5</v>
          </cell>
          <cell r="J910">
            <v>5.7285665933526353E-4</v>
          </cell>
          <cell r="K910">
            <v>0</v>
          </cell>
          <cell r="L910">
            <v>7.0466750841657877E-6</v>
          </cell>
          <cell r="M910">
            <v>2.2730123818703873E-6</v>
          </cell>
          <cell r="N910">
            <v>1.1507014590295128E-5</v>
          </cell>
          <cell r="O910">
            <v>2.4975507765867544E-5</v>
          </cell>
          <cell r="P910">
            <v>5.834063552195845E-5</v>
          </cell>
          <cell r="Q910">
            <v>1.7312995546858723E-5</v>
          </cell>
          <cell r="R910">
            <v>2.5849851888692932E-5</v>
          </cell>
          <cell r="S910">
            <v>1.3186861627022539E-3</v>
          </cell>
          <cell r="T910">
            <v>3.2203892371962528E-5</v>
          </cell>
          <cell r="U910">
            <v>-2.2641265884648654E-4</v>
          </cell>
          <cell r="V910">
            <v>1.7819886784514738E-4</v>
          </cell>
          <cell r="W910">
            <v>-3.5633546486391054E-5</v>
          </cell>
          <cell r="X910">
            <v>-1.111305050504996E-3</v>
          </cell>
          <cell r="Y910">
            <v>0</v>
          </cell>
          <cell r="Z910">
            <v>2.5464456391843804E-6</v>
          </cell>
          <cell r="AA910">
            <v>2.1608040123455297E-4</v>
          </cell>
          <cell r="AB910">
            <v>-1.7607452481810393E-4</v>
          </cell>
          <cell r="AC910">
            <v>6.5893364197600057E-5</v>
          </cell>
          <cell r="AD910">
            <v>2.2085071141542123E-5</v>
          </cell>
          <cell r="AE910">
            <v>1.2163125674591324E-5</v>
          </cell>
          <cell r="AF910">
            <v>3.2740034756617575E-6</v>
          </cell>
          <cell r="AG910">
            <v>8.2244633838379766E-5</v>
          </cell>
          <cell r="AH910">
            <v>5.9518434343430737E-5</v>
          </cell>
          <cell r="AI910">
            <v>3.2445797278291E-5</v>
          </cell>
          <cell r="AJ910">
            <v>2.744208211141741E-5</v>
          </cell>
          <cell r="AK910">
            <v>9.3901557238762479E-6</v>
          </cell>
          <cell r="AL910">
            <v>2.3939760508351338E-5</v>
          </cell>
          <cell r="AM910">
            <v>0</v>
          </cell>
          <cell r="AN910">
            <v>4.4373143939402393E-5</v>
          </cell>
          <cell r="AO910">
            <v>2.3645268274141706E-5</v>
          </cell>
          <cell r="AP910">
            <v>-1.5739959315380636E-4</v>
          </cell>
          <cell r="AQ910">
            <v>0</v>
          </cell>
          <cell r="AR910">
            <v>3.0345749388871468E-5</v>
          </cell>
          <cell r="AS910">
            <v>0</v>
          </cell>
          <cell r="AT910">
            <v>0</v>
          </cell>
          <cell r="AU910">
            <v>7.6196643857828761E-6</v>
          </cell>
          <cell r="AV910">
            <v>-1.1510534511788295E-4</v>
          </cell>
          <cell r="AW910">
            <v>1.3070354078437152E-5</v>
          </cell>
          <cell r="AX910">
            <v>1.9731541806961017E-4</v>
          </cell>
          <cell r="AY910">
            <v>6.1143695014309607E-6</v>
          </cell>
          <cell r="AZ910">
            <v>2.3250109970679445E-4</v>
          </cell>
          <cell r="BA910">
            <v>1.9047540684657971E-5</v>
          </cell>
          <cell r="BB910">
            <v>0</v>
          </cell>
          <cell r="BC910">
            <v>0</v>
          </cell>
          <cell r="BD910">
            <v>0</v>
          </cell>
          <cell r="BE910">
            <v>1.9643446923567343E-5</v>
          </cell>
          <cell r="BF910">
            <v>0</v>
          </cell>
          <cell r="BG910">
            <v>0</v>
          </cell>
          <cell r="BH910">
            <v>0</v>
          </cell>
          <cell r="BI910">
            <v>5.2244964927061766E-5</v>
          </cell>
          <cell r="BJ910">
            <v>2.2619861382688899E-5</v>
          </cell>
          <cell r="BK910">
            <v>2.253184624012583E-5</v>
          </cell>
          <cell r="BL910">
            <v>9.1604933745714767E-6</v>
          </cell>
          <cell r="BM910">
            <v>6.5344303247227842E-6</v>
          </cell>
          <cell r="BN910">
            <v>1.2462651515149359E-4</v>
          </cell>
          <cell r="BO910">
            <v>0</v>
          </cell>
          <cell r="BP910">
            <v>0</v>
          </cell>
          <cell r="BQ910">
            <v>0</v>
          </cell>
          <cell r="BR910">
            <v>-4.6273537975372037E-5</v>
          </cell>
          <cell r="BS910">
            <v>0</v>
          </cell>
          <cell r="BT910">
            <v>0</v>
          </cell>
          <cell r="BU910">
            <v>0</v>
          </cell>
          <cell r="BV910">
            <v>2.1473484848544278E-5</v>
          </cell>
          <cell r="BW910">
            <v>-5.9459473769946092E-4</v>
          </cell>
          <cell r="BX910">
            <v>1.8641849045986092E-5</v>
          </cell>
          <cell r="BY910">
            <v>0</v>
          </cell>
          <cell r="BZ910">
            <v>0</v>
          </cell>
          <cell r="CA910">
            <v>0</v>
          </cell>
          <cell r="CB910">
            <v>9.4471597697487475E-6</v>
          </cell>
          <cell r="CC910">
            <v>0</v>
          </cell>
          <cell r="CD910">
            <v>0</v>
          </cell>
          <cell r="CE910">
            <v>-1.1961807458149565E-4</v>
          </cell>
          <cell r="CF910">
            <v>0</v>
          </cell>
          <cell r="CG910">
            <v>0</v>
          </cell>
          <cell r="CH910">
            <v>0</v>
          </cell>
          <cell r="CI910">
            <v>-1.9923699494955871E-4</v>
          </cell>
          <cell r="CJ910">
            <v>0</v>
          </cell>
          <cell r="CK910">
            <v>0</v>
          </cell>
          <cell r="CL910">
            <v>-1.0224059954382914E-3</v>
          </cell>
          <cell r="CM910">
            <v>0</v>
          </cell>
          <cell r="CN910">
            <v>0</v>
          </cell>
          <cell r="CO910">
            <v>-1.9319037145648643E-4</v>
          </cell>
          <cell r="CP910">
            <v>0</v>
          </cell>
          <cell r="CQ910">
            <v>0</v>
          </cell>
          <cell r="CR910">
            <v>-8.3412250357906004E-6</v>
          </cell>
          <cell r="CS910">
            <v>0</v>
          </cell>
          <cell r="CT910">
            <v>0</v>
          </cell>
          <cell r="CU910">
            <v>0</v>
          </cell>
          <cell r="CV910">
            <v>1.8751683501738725E-5</v>
          </cell>
          <cell r="CW910">
            <v>1.2498574454289368E-5</v>
          </cell>
          <cell r="CX910">
            <v>9.7861251402986404E-6</v>
          </cell>
          <cell r="CY910">
            <v>-1.6305718475068121E-4</v>
          </cell>
          <cell r="CZ910">
            <v>0</v>
          </cell>
          <cell r="DA910">
            <v>1.5866105499418026E-5</v>
          </cell>
          <cell r="DB910">
            <v>9.3758824807332886E-6</v>
          </cell>
          <cell r="DC910">
            <v>0</v>
          </cell>
          <cell r="DD910">
            <v>0</v>
          </cell>
          <cell r="DE910">
            <v>0</v>
          </cell>
          <cell r="DF910">
            <v>0</v>
          </cell>
          <cell r="DG910">
            <v>0</v>
          </cell>
          <cell r="DH910">
            <v>0</v>
          </cell>
          <cell r="DI910">
            <v>0</v>
          </cell>
          <cell r="DJ910">
            <v>0</v>
          </cell>
          <cell r="DK910">
            <v>0</v>
          </cell>
          <cell r="DL910">
            <v>0</v>
          </cell>
          <cell r="DM910">
            <v>0</v>
          </cell>
          <cell r="DN910">
            <v>0</v>
          </cell>
          <cell r="DO910">
            <v>0</v>
          </cell>
          <cell r="DP910">
            <v>0</v>
          </cell>
          <cell r="DQ910">
            <v>0</v>
          </cell>
          <cell r="DR910">
            <v>0</v>
          </cell>
          <cell r="DS910">
            <v>0</v>
          </cell>
          <cell r="DT910">
            <v>0</v>
          </cell>
          <cell r="DU910">
            <v>0</v>
          </cell>
          <cell r="DV910">
            <v>0</v>
          </cell>
          <cell r="DW910">
            <v>0</v>
          </cell>
          <cell r="DX910">
            <v>0</v>
          </cell>
          <cell r="DY910">
            <v>0</v>
          </cell>
          <cell r="DZ910">
            <v>0</v>
          </cell>
          <cell r="EA910">
            <v>0</v>
          </cell>
          <cell r="EB910">
            <v>0</v>
          </cell>
          <cell r="EC910">
            <v>0</v>
          </cell>
          <cell r="ED910">
            <v>0</v>
          </cell>
        </row>
        <row r="911">
          <cell r="F911">
            <v>0</v>
          </cell>
          <cell r="G911">
            <v>0</v>
          </cell>
          <cell r="H911">
            <v>-1.3636375247411125E-4</v>
          </cell>
          <cell r="I911">
            <v>-2.3397728026564035E-5</v>
          </cell>
          <cell r="J911">
            <v>-1.0675442336705032E-4</v>
          </cell>
          <cell r="K911">
            <v>2.3493640366467616E-10</v>
          </cell>
          <cell r="L911">
            <v>9.1749973251675776E-6</v>
          </cell>
          <cell r="M911">
            <v>-1.5303027202695496E-4</v>
          </cell>
          <cell r="N911">
            <v>-2.8181578220043413E-5</v>
          </cell>
          <cell r="O911">
            <v>-6.5854647461621729E-4</v>
          </cell>
          <cell r="P911">
            <v>0</v>
          </cell>
          <cell r="Q911">
            <v>0</v>
          </cell>
          <cell r="R911">
            <v>-6.6994900497441279E-5</v>
          </cell>
          <cell r="S911">
            <v>0</v>
          </cell>
          <cell r="T911">
            <v>0</v>
          </cell>
          <cell r="U911">
            <v>-4.012197241110016E-10</v>
          </cell>
          <cell r="V911">
            <v>-5.6363142620197149E-5</v>
          </cell>
          <cell r="W911">
            <v>-1.0882391536937153E-4</v>
          </cell>
          <cell r="X911">
            <v>-5.5492328220008158E-4</v>
          </cell>
          <cell r="Y911">
            <v>-7.4553576204949845E-5</v>
          </cell>
          <cell r="Z911">
            <v>-2.7540202214737519E-5</v>
          </cell>
          <cell r="AA911">
            <v>4.0079274461091163E-5</v>
          </cell>
          <cell r="AB911">
            <v>-2.7272842775316608E-5</v>
          </cell>
          <cell r="AC911">
            <v>0</v>
          </cell>
          <cell r="AD911">
            <v>0</v>
          </cell>
          <cell r="AE911">
            <v>9.9947112610077049E-6</v>
          </cell>
          <cell r="AF911">
            <v>0</v>
          </cell>
          <cell r="AG911">
            <v>0</v>
          </cell>
          <cell r="AH911">
            <v>-2.7272642165510064E-5</v>
          </cell>
          <cell r="AI911">
            <v>-5.6455514096165338E-5</v>
          </cell>
          <cell r="AJ911">
            <v>6.3222717059885358E-5</v>
          </cell>
          <cell r="AK911">
            <v>8.5098284964058024E-5</v>
          </cell>
          <cell r="AL911">
            <v>-5.3526721238705832E-7</v>
          </cell>
          <cell r="AM911">
            <v>-2.6742630931941846E-7</v>
          </cell>
          <cell r="AN911">
            <v>2.8458637368666828E-5</v>
          </cell>
          <cell r="AO911">
            <v>2.727285614939623E-5</v>
          </cell>
          <cell r="AP911">
            <v>0</v>
          </cell>
          <cell r="AQ911">
            <v>0</v>
          </cell>
          <cell r="AR911">
            <v>-1.5620230582213956E-5</v>
          </cell>
          <cell r="AS911">
            <v>0</v>
          </cell>
          <cell r="AT911">
            <v>0</v>
          </cell>
          <cell r="AU911">
            <v>-8.1817447707688284E-5</v>
          </cell>
          <cell r="AV911">
            <v>-5.6639917081269253E-5</v>
          </cell>
          <cell r="AW911">
            <v>5.5616114320866661E-5</v>
          </cell>
          <cell r="AX911">
            <v>-8.5651630735150697E-5</v>
          </cell>
          <cell r="AY911">
            <v>-5.3532070820594413E-7</v>
          </cell>
          <cell r="AZ911">
            <v>-1.9744714598979307E-5</v>
          </cell>
          <cell r="BA911">
            <v>5.6916234107251551E-5</v>
          </cell>
          <cell r="BB911">
            <v>-5.481297812015562E-5</v>
          </cell>
          <cell r="BC911">
            <v>0</v>
          </cell>
          <cell r="BD911">
            <v>0</v>
          </cell>
          <cell r="BE911">
            <v>3.6194506917719416E-6</v>
          </cell>
          <cell r="BF911">
            <v>0</v>
          </cell>
          <cell r="BG911">
            <v>0</v>
          </cell>
          <cell r="BH911">
            <v>-1.0962633071209815E-4</v>
          </cell>
          <cell r="BI911">
            <v>-1.1355681315639021E-4</v>
          </cell>
          <cell r="BJ911">
            <v>1.1016118600543079E-4</v>
          </cell>
          <cell r="BK911">
            <v>1.0886397733556041E-4</v>
          </cell>
          <cell r="BL911">
            <v>2.753978762110032E-5</v>
          </cell>
          <cell r="BM911">
            <v>-2.7272856149340718E-5</v>
          </cell>
          <cell r="BN911">
            <v>7.6358905472639904E-5</v>
          </cell>
          <cell r="BO911">
            <v>-2.7539934734921445E-5</v>
          </cell>
          <cell r="BP911">
            <v>0</v>
          </cell>
          <cell r="BQ911">
            <v>0</v>
          </cell>
          <cell r="BR911">
            <v>4.0059172126682974E-5</v>
          </cell>
          <cell r="BS911">
            <v>0</v>
          </cell>
          <cell r="BT911">
            <v>2.5733404296346407E-10</v>
          </cell>
          <cell r="BU911">
            <v>4.1885433023058916E-4</v>
          </cell>
          <cell r="BV911">
            <v>5.5285240463387453E-7</v>
          </cell>
          <cell r="BW911">
            <v>2.4676479297064402E-4</v>
          </cell>
          <cell r="BX911">
            <v>4.2415699281372898E-5</v>
          </cell>
          <cell r="BY911">
            <v>-1.8723583794511001E-10</v>
          </cell>
          <cell r="BZ911">
            <v>-6.2014762210432783E-5</v>
          </cell>
          <cell r="CA911">
            <v>8.53852128247512E-5</v>
          </cell>
          <cell r="CB911">
            <v>-6.7006098540267622E-6</v>
          </cell>
          <cell r="CC911">
            <v>-2.5643246268658437E-4</v>
          </cell>
          <cell r="CD911">
            <v>0</v>
          </cell>
          <cell r="CE911">
            <v>-1.5701827618674891E-7</v>
          </cell>
          <cell r="CF911">
            <v>-4.1984165195518841E-5</v>
          </cell>
          <cell r="CG911">
            <v>0</v>
          </cell>
          <cell r="CH911">
            <v>-4.1315586048251696E-5</v>
          </cell>
          <cell r="CI911">
            <v>-4.2332587064680682E-5</v>
          </cell>
          <cell r="CJ911">
            <v>1.2595213181404441E-4</v>
          </cell>
          <cell r="CK911">
            <v>-6.4707074350495164E-5</v>
          </cell>
          <cell r="CL911">
            <v>2.0724614829079058E-4</v>
          </cell>
          <cell r="CM911">
            <v>-1.2862722676934557E-4</v>
          </cell>
          <cell r="CN911">
            <v>2.3890621199562645E-5</v>
          </cell>
          <cell r="CO911">
            <v>-6.6895361899854677E-7</v>
          </cell>
          <cell r="CP911">
            <v>-4.3383775566618876E-5</v>
          </cell>
          <cell r="CQ911">
            <v>0</v>
          </cell>
          <cell r="CR911">
            <v>8.9456097366602538E-6</v>
          </cell>
          <cell r="CS911">
            <v>0</v>
          </cell>
          <cell r="CT911">
            <v>4.6482661099300771E-5</v>
          </cell>
          <cell r="CU911">
            <v>8.3300139089498293E-5</v>
          </cell>
          <cell r="CV911">
            <v>8.6767274737414857E-5</v>
          </cell>
          <cell r="CW911">
            <v>-1.9696443855987678E-4</v>
          </cell>
          <cell r="CX911">
            <v>1.1611064814812111E-4</v>
          </cell>
          <cell r="CY911">
            <v>-1.246153774140113E-4</v>
          </cell>
          <cell r="CZ911">
            <v>-3.3711890814747125E-5</v>
          </cell>
          <cell r="DA911">
            <v>1.4363409756773526E-4</v>
          </cell>
          <cell r="DB911">
            <v>-4.1314976194251063E-5</v>
          </cell>
          <cell r="DC911">
            <v>4.2692509673869505E-5</v>
          </cell>
          <cell r="DD911">
            <v>0</v>
          </cell>
          <cell r="DE911">
            <v>0</v>
          </cell>
          <cell r="DF911">
            <v>0</v>
          </cell>
          <cell r="DG911">
            <v>0</v>
          </cell>
          <cell r="DH911">
            <v>0</v>
          </cell>
          <cell r="DI911">
            <v>0</v>
          </cell>
          <cell r="DJ911">
            <v>0</v>
          </cell>
          <cell r="DK911">
            <v>0</v>
          </cell>
          <cell r="DL911">
            <v>0</v>
          </cell>
          <cell r="DM911">
            <v>0</v>
          </cell>
          <cell r="DN911">
            <v>0</v>
          </cell>
          <cell r="DO911">
            <v>0</v>
          </cell>
          <cell r="DP911">
            <v>0</v>
          </cell>
          <cell r="DQ911">
            <v>0</v>
          </cell>
          <cell r="DR911">
            <v>0</v>
          </cell>
          <cell r="DS911">
            <v>0</v>
          </cell>
          <cell r="DT911">
            <v>0</v>
          </cell>
          <cell r="DU911">
            <v>0</v>
          </cell>
          <cell r="DV911">
            <v>0</v>
          </cell>
          <cell r="DW911">
            <v>0</v>
          </cell>
          <cell r="DX911">
            <v>0</v>
          </cell>
          <cell r="DY911">
            <v>0</v>
          </cell>
          <cell r="DZ911">
            <v>0</v>
          </cell>
          <cell r="EA911">
            <v>0</v>
          </cell>
          <cell r="EB911">
            <v>0</v>
          </cell>
          <cell r="EC911">
            <v>0</v>
          </cell>
          <cell r="ED911">
            <v>0</v>
          </cell>
        </row>
        <row r="912">
          <cell r="F912">
            <v>0</v>
          </cell>
          <cell r="G912">
            <v>0</v>
          </cell>
          <cell r="H912">
            <v>3.1941428608356359E-4</v>
          </cell>
          <cell r="I912">
            <v>3.2174543393864719E-4</v>
          </cell>
          <cell r="J912">
            <v>1.4397645609318666E-3</v>
          </cell>
          <cell r="K912">
            <v>-8.8353746438746272E-4</v>
          </cell>
          <cell r="L912">
            <v>3.0293173507717208E-4</v>
          </cell>
          <cell r="M912">
            <v>0</v>
          </cell>
          <cell r="N912">
            <v>8.2045824430110326E-5</v>
          </cell>
          <cell r="O912">
            <v>1.9725183433278448E-3</v>
          </cell>
          <cell r="P912">
            <v>9.5655062321930995E-4</v>
          </cell>
          <cell r="Q912">
            <v>0</v>
          </cell>
          <cell r="R912">
            <v>1.0809839276426647E-5</v>
          </cell>
          <cell r="S912">
            <v>0</v>
          </cell>
          <cell r="T912">
            <v>0</v>
          </cell>
          <cell r="U912">
            <v>0</v>
          </cell>
          <cell r="V912">
            <v>-1.4664702635330817E-4</v>
          </cell>
          <cell r="W912">
            <v>-2.8597196374408052E-4</v>
          </cell>
          <cell r="X912">
            <v>-6.0586948005691976E-4</v>
          </cell>
          <cell r="Y912">
            <v>1.314194901089083E-3</v>
          </cell>
          <cell r="Z912">
            <v>0</v>
          </cell>
          <cell r="AA912">
            <v>-5.1465803062700211E-5</v>
          </cell>
          <cell r="AB912">
            <v>-1.2254969671904314E-4</v>
          </cell>
          <cell r="AC912">
            <v>0</v>
          </cell>
          <cell r="AD912">
            <v>0</v>
          </cell>
          <cell r="AE912">
            <v>-1.2341525150738608E-4</v>
          </cell>
          <cell r="AF912">
            <v>0</v>
          </cell>
          <cell r="AG912">
            <v>0</v>
          </cell>
          <cell r="AH912">
            <v>-8.6501819685685932E-4</v>
          </cell>
          <cell r="AI912">
            <v>-1.6535247774216999E-3</v>
          </cell>
          <cell r="AJ912">
            <v>9.7027308209268748E-4</v>
          </cell>
          <cell r="AK912">
            <v>5.8022930288459396E-4</v>
          </cell>
          <cell r="AL912">
            <v>-2.2765930865736861E-4</v>
          </cell>
          <cell r="AM912">
            <v>-1.6217219809755434E-4</v>
          </cell>
          <cell r="AN912">
            <v>-6.6766444088373067E-5</v>
          </cell>
          <cell r="AO912">
            <v>-6.525270885021639E-5</v>
          </cell>
          <cell r="AP912">
            <v>0</v>
          </cell>
          <cell r="AQ912">
            <v>0</v>
          </cell>
          <cell r="AR912">
            <v>1.9482349838950697E-7</v>
          </cell>
          <cell r="AS912">
            <v>0</v>
          </cell>
          <cell r="AT912">
            <v>0</v>
          </cell>
          <cell r="AU912">
            <v>0</v>
          </cell>
          <cell r="AV912">
            <v>0</v>
          </cell>
          <cell r="AW912">
            <v>0</v>
          </cell>
          <cell r="AX912">
            <v>0</v>
          </cell>
          <cell r="AY912">
            <v>0</v>
          </cell>
          <cell r="AZ912">
            <v>2.2938895781199342E-6</v>
          </cell>
          <cell r="BA912">
            <v>0</v>
          </cell>
          <cell r="BB912">
            <v>0</v>
          </cell>
          <cell r="BC912">
            <v>0</v>
          </cell>
          <cell r="BD912">
            <v>0</v>
          </cell>
          <cell r="BE912">
            <v>0</v>
          </cell>
          <cell r="BF912">
            <v>0</v>
          </cell>
          <cell r="BG912">
            <v>0</v>
          </cell>
          <cell r="BH912">
            <v>0</v>
          </cell>
          <cell r="BI912">
            <v>0</v>
          </cell>
          <cell r="BJ912">
            <v>0</v>
          </cell>
          <cell r="BK912">
            <v>0</v>
          </cell>
          <cell r="BL912">
            <v>0</v>
          </cell>
          <cell r="BM912">
            <v>0</v>
          </cell>
          <cell r="BN912">
            <v>0</v>
          </cell>
          <cell r="BO912">
            <v>0</v>
          </cell>
          <cell r="BP912">
            <v>0</v>
          </cell>
          <cell r="BQ912">
            <v>0</v>
          </cell>
          <cell r="BR912">
            <v>0</v>
          </cell>
          <cell r="BS912">
            <v>0</v>
          </cell>
          <cell r="BT912">
            <v>0</v>
          </cell>
          <cell r="BU912">
            <v>0</v>
          </cell>
          <cell r="BV912">
            <v>0</v>
          </cell>
          <cell r="BW912">
            <v>0</v>
          </cell>
          <cell r="BX912">
            <v>0</v>
          </cell>
          <cell r="BY912">
            <v>0</v>
          </cell>
          <cell r="BZ912">
            <v>0</v>
          </cell>
          <cell r="CA912">
            <v>0</v>
          </cell>
          <cell r="CB912">
            <v>0</v>
          </cell>
          <cell r="CC912">
            <v>0</v>
          </cell>
          <cell r="CD912">
            <v>0</v>
          </cell>
          <cell r="CE912">
            <v>0</v>
          </cell>
          <cell r="CF912">
            <v>0</v>
          </cell>
          <cell r="CG912">
            <v>0</v>
          </cell>
          <cell r="CH912">
            <v>0</v>
          </cell>
          <cell r="CI912">
            <v>0</v>
          </cell>
          <cell r="CJ912">
            <v>0</v>
          </cell>
          <cell r="CK912">
            <v>0</v>
          </cell>
          <cell r="CL912">
            <v>0</v>
          </cell>
          <cell r="CM912">
            <v>0</v>
          </cell>
          <cell r="CN912">
            <v>0</v>
          </cell>
          <cell r="CO912">
            <v>0</v>
          </cell>
          <cell r="CP912">
            <v>0</v>
          </cell>
          <cell r="CQ912">
            <v>0</v>
          </cell>
          <cell r="CR912">
            <v>0</v>
          </cell>
          <cell r="CS912">
            <v>0</v>
          </cell>
          <cell r="CT912">
            <v>0</v>
          </cell>
          <cell r="CU912">
            <v>0</v>
          </cell>
          <cell r="CV912">
            <v>0</v>
          </cell>
          <cell r="CW912">
            <v>0</v>
          </cell>
          <cell r="CX912">
            <v>0</v>
          </cell>
          <cell r="CY912">
            <v>0</v>
          </cell>
          <cell r="CZ912">
            <v>0</v>
          </cell>
          <cell r="DA912">
            <v>0</v>
          </cell>
          <cell r="DB912">
            <v>0</v>
          </cell>
          <cell r="DC912">
            <v>0</v>
          </cell>
          <cell r="DD912">
            <v>0</v>
          </cell>
          <cell r="DE912">
            <v>0</v>
          </cell>
          <cell r="DF912">
            <v>0</v>
          </cell>
          <cell r="DG912">
            <v>0</v>
          </cell>
          <cell r="DH912">
            <v>0</v>
          </cell>
          <cell r="DI912">
            <v>0</v>
          </cell>
          <cell r="DJ912">
            <v>0</v>
          </cell>
          <cell r="DK912">
            <v>0</v>
          </cell>
          <cell r="DL912">
            <v>0</v>
          </cell>
          <cell r="DM912">
            <v>0</v>
          </cell>
          <cell r="DN912">
            <v>0</v>
          </cell>
          <cell r="DO912">
            <v>0</v>
          </cell>
          <cell r="DP912">
            <v>0</v>
          </cell>
          <cell r="DQ912">
            <v>0</v>
          </cell>
          <cell r="DR912">
            <v>0</v>
          </cell>
          <cell r="DS912">
            <v>0</v>
          </cell>
          <cell r="DT912">
            <v>0</v>
          </cell>
          <cell r="DU912">
            <v>0</v>
          </cell>
          <cell r="DV912">
            <v>0</v>
          </cell>
          <cell r="DW912">
            <v>0</v>
          </cell>
          <cell r="DX912">
            <v>0</v>
          </cell>
          <cell r="DY912">
            <v>0</v>
          </cell>
          <cell r="DZ912">
            <v>0</v>
          </cell>
          <cell r="EA912">
            <v>0</v>
          </cell>
          <cell r="EB912">
            <v>0</v>
          </cell>
          <cell r="EC912">
            <v>0</v>
          </cell>
          <cell r="ED912">
            <v>0</v>
          </cell>
        </row>
        <row r="913">
          <cell r="F913">
            <v>-1.2293333850288413E-3</v>
          </cell>
          <cell r="G913">
            <v>0</v>
          </cell>
          <cell r="H913">
            <v>1.1508738454645839E-3</v>
          </cell>
          <cell r="I913">
            <v>4.2544362535607005E-4</v>
          </cell>
          <cell r="J913">
            <v>1.2566083781362369E-3</v>
          </cell>
          <cell r="K913">
            <v>-1.821938141025603E-3</v>
          </cell>
          <cell r="L913">
            <v>2.2853814274886863E-4</v>
          </cell>
          <cell r="M913">
            <v>6.2601202784678955E-4</v>
          </cell>
          <cell r="N913">
            <v>6.1920153133904199E-4</v>
          </cell>
          <cell r="O913">
            <v>-1.9500964984819902E-5</v>
          </cell>
          <cell r="P913">
            <v>0</v>
          </cell>
          <cell r="Q913">
            <v>0</v>
          </cell>
          <cell r="R913">
            <v>1.5505245390806666E-4</v>
          </cell>
          <cell r="S913">
            <v>0</v>
          </cell>
          <cell r="T913">
            <v>0</v>
          </cell>
          <cell r="U913">
            <v>0</v>
          </cell>
          <cell r="V913">
            <v>1.7834832086894847E-3</v>
          </cell>
          <cell r="W913">
            <v>-5.9013373655936174E-5</v>
          </cell>
          <cell r="X913">
            <v>6.559978276353684E-4</v>
          </cell>
          <cell r="Y913">
            <v>5.8553039701814136E-6</v>
          </cell>
          <cell r="Z913">
            <v>6.6846050454916206E-4</v>
          </cell>
          <cell r="AA913">
            <v>-3.3614797008585384E-5</v>
          </cell>
          <cell r="AB913">
            <v>-1.1129407912875977E-3</v>
          </cell>
          <cell r="AC913">
            <v>0</v>
          </cell>
          <cell r="AD913">
            <v>0</v>
          </cell>
          <cell r="AE913">
            <v>-5.2948071273850594E-4</v>
          </cell>
          <cell r="AF913">
            <v>0</v>
          </cell>
          <cell r="AG913">
            <v>0</v>
          </cell>
          <cell r="AH913">
            <v>0</v>
          </cell>
          <cell r="AI913">
            <v>-2.5464430021367446E-3</v>
          </cell>
          <cell r="AJ913">
            <v>-1.1700776123518275E-3</v>
          </cell>
          <cell r="AK913">
            <v>-4.594491096865938E-4</v>
          </cell>
          <cell r="AL913">
            <v>-1.0201889647090678E-3</v>
          </cell>
          <cell r="AM913">
            <v>0</v>
          </cell>
          <cell r="AN913">
            <v>-1.0831094551281839E-3</v>
          </cell>
          <cell r="AO913">
            <v>-8.6843524262469884E-5</v>
          </cell>
          <cell r="AP913">
            <v>0</v>
          </cell>
          <cell r="AQ913">
            <v>0</v>
          </cell>
          <cell r="AR913">
            <v>0</v>
          </cell>
          <cell r="AS913">
            <v>0</v>
          </cell>
          <cell r="AT913">
            <v>0</v>
          </cell>
          <cell r="AU913">
            <v>0</v>
          </cell>
          <cell r="AV913">
            <v>0</v>
          </cell>
          <cell r="AW913">
            <v>0</v>
          </cell>
          <cell r="AX913">
            <v>0</v>
          </cell>
          <cell r="AY913">
            <v>0</v>
          </cell>
          <cell r="AZ913">
            <v>0</v>
          </cell>
          <cell r="BA913">
            <v>0</v>
          </cell>
          <cell r="BB913">
            <v>0</v>
          </cell>
          <cell r="BC913">
            <v>0</v>
          </cell>
          <cell r="BD913">
            <v>0</v>
          </cell>
          <cell r="BE913">
            <v>0</v>
          </cell>
          <cell r="BF913">
            <v>0</v>
          </cell>
          <cell r="BG913">
            <v>0</v>
          </cell>
          <cell r="BH913">
            <v>0</v>
          </cell>
          <cell r="BI913">
            <v>0</v>
          </cell>
          <cell r="BJ913">
            <v>0</v>
          </cell>
          <cell r="BK913">
            <v>0</v>
          </cell>
          <cell r="BL913">
            <v>0</v>
          </cell>
          <cell r="BM913">
            <v>0</v>
          </cell>
          <cell r="BN913">
            <v>0</v>
          </cell>
          <cell r="BO913">
            <v>0</v>
          </cell>
          <cell r="BP913">
            <v>0</v>
          </cell>
          <cell r="BQ913">
            <v>0</v>
          </cell>
          <cell r="BR913">
            <v>0</v>
          </cell>
          <cell r="BS913">
            <v>0</v>
          </cell>
          <cell r="BT913">
            <v>0</v>
          </cell>
          <cell r="BU913">
            <v>0</v>
          </cell>
          <cell r="BV913">
            <v>0</v>
          </cell>
          <cell r="BW913">
            <v>0</v>
          </cell>
          <cell r="BX913">
            <v>0</v>
          </cell>
          <cell r="BY913">
            <v>0</v>
          </cell>
          <cell r="BZ913">
            <v>0</v>
          </cell>
          <cell r="CA913">
            <v>0</v>
          </cell>
          <cell r="CB913">
            <v>0</v>
          </cell>
          <cell r="CC913">
            <v>0</v>
          </cell>
          <cell r="CD913">
            <v>0</v>
          </cell>
          <cell r="CE913">
            <v>0</v>
          </cell>
          <cell r="CF913">
            <v>0</v>
          </cell>
          <cell r="CG913">
            <v>0</v>
          </cell>
          <cell r="CH913">
            <v>0</v>
          </cell>
          <cell r="CI913">
            <v>0</v>
          </cell>
          <cell r="CJ913">
            <v>0</v>
          </cell>
          <cell r="CK913">
            <v>0</v>
          </cell>
          <cell r="CL913">
            <v>0</v>
          </cell>
          <cell r="CM913">
            <v>0</v>
          </cell>
          <cell r="CN913">
            <v>0</v>
          </cell>
          <cell r="CO913">
            <v>0</v>
          </cell>
          <cell r="CP913">
            <v>0</v>
          </cell>
          <cell r="CQ913">
            <v>0</v>
          </cell>
          <cell r="CR913">
            <v>-2.2397994965950296E-6</v>
          </cell>
          <cell r="CS913">
            <v>0</v>
          </cell>
          <cell r="CT913">
            <v>0</v>
          </cell>
          <cell r="CU913">
            <v>0</v>
          </cell>
          <cell r="CV913">
            <v>0</v>
          </cell>
          <cell r="CW913">
            <v>0</v>
          </cell>
          <cell r="CX913">
            <v>0</v>
          </cell>
          <cell r="CY913">
            <v>-2.6371832781924009E-5</v>
          </cell>
          <cell r="CZ913">
            <v>0</v>
          </cell>
          <cell r="DA913">
            <v>0</v>
          </cell>
          <cell r="DB913">
            <v>0</v>
          </cell>
          <cell r="DC913">
            <v>0</v>
          </cell>
          <cell r="DD913">
            <v>0</v>
          </cell>
          <cell r="DE913">
            <v>0</v>
          </cell>
          <cell r="DF913">
            <v>0</v>
          </cell>
          <cell r="DG913">
            <v>0</v>
          </cell>
          <cell r="DH913">
            <v>0</v>
          </cell>
          <cell r="DI913">
            <v>0</v>
          </cell>
          <cell r="DJ913">
            <v>0</v>
          </cell>
          <cell r="DK913">
            <v>0</v>
          </cell>
          <cell r="DL913">
            <v>0</v>
          </cell>
          <cell r="DM913">
            <v>0</v>
          </cell>
          <cell r="DN913">
            <v>0</v>
          </cell>
          <cell r="DO913">
            <v>0</v>
          </cell>
          <cell r="DP913">
            <v>0</v>
          </cell>
          <cell r="DQ913">
            <v>0</v>
          </cell>
          <cell r="DR913">
            <v>0</v>
          </cell>
          <cell r="DS913">
            <v>0</v>
          </cell>
          <cell r="DT913">
            <v>0</v>
          </cell>
          <cell r="DU913">
            <v>0</v>
          </cell>
          <cell r="DV913">
            <v>0</v>
          </cell>
          <cell r="DW913">
            <v>0</v>
          </cell>
          <cell r="DX913">
            <v>0</v>
          </cell>
          <cell r="DY913">
            <v>0</v>
          </cell>
          <cell r="DZ913">
            <v>0</v>
          </cell>
          <cell r="EA913">
            <v>0</v>
          </cell>
          <cell r="EB913">
            <v>0</v>
          </cell>
          <cell r="EC913">
            <v>0</v>
          </cell>
          <cell r="ED913">
            <v>0</v>
          </cell>
        </row>
        <row r="914">
          <cell r="F914">
            <v>9.3264761365841053E-5</v>
          </cell>
          <cell r="G914">
            <v>4.0994443400166336E-4</v>
          </cell>
          <cell r="H914">
            <v>-2.5107177890976162E-4</v>
          </cell>
          <cell r="I914">
            <v>5.1059468615982651E-4</v>
          </cell>
          <cell r="J914">
            <v>5.4232644783935857E-5</v>
          </cell>
          <cell r="K914">
            <v>0</v>
          </cell>
          <cell r="L914">
            <v>1.7596727032664905E-5</v>
          </cell>
          <cell r="M914">
            <v>0</v>
          </cell>
          <cell r="N914">
            <v>6.6865009746841508E-6</v>
          </cell>
          <cell r="O914">
            <v>6.0692444821708325E-5</v>
          </cell>
          <cell r="P914">
            <v>4.6897173489046651E-6</v>
          </cell>
          <cell r="Q914">
            <v>5.1547443878474652E-5</v>
          </cell>
          <cell r="R914">
            <v>7.271322859753182E-5</v>
          </cell>
          <cell r="S914">
            <v>0</v>
          </cell>
          <cell r="T914">
            <v>7.7041051623311096E-4</v>
          </cell>
          <cell r="U914">
            <v>-3.115572722128257E-4</v>
          </cell>
          <cell r="V914">
            <v>6.7180897173485521E-4</v>
          </cell>
          <cell r="W914">
            <v>0</v>
          </cell>
          <cell r="X914">
            <v>-1.3537524415204727E-3</v>
          </cell>
          <cell r="Y914">
            <v>0</v>
          </cell>
          <cell r="Z914">
            <v>2.2742784380302972E-5</v>
          </cell>
          <cell r="AA914">
            <v>1.360176608187158E-3</v>
          </cell>
          <cell r="AB914">
            <v>-4.3172076023390016E-4</v>
          </cell>
          <cell r="AC914">
            <v>8.526943957115618E-5</v>
          </cell>
          <cell r="AD914">
            <v>1.194403886058959E-4</v>
          </cell>
          <cell r="AE914">
            <v>4.5465405351163835E-5</v>
          </cell>
          <cell r="AF914">
            <v>1.2574561403466689E-5</v>
          </cell>
          <cell r="AG914">
            <v>1.1370193713444721E-4</v>
          </cell>
          <cell r="AH914">
            <v>-4.2427243444637108E-4</v>
          </cell>
          <cell r="AI914">
            <v>7.1847399122798583E-4</v>
          </cell>
          <cell r="AJ914">
            <v>8.075608375779364E-5</v>
          </cell>
          <cell r="AK914">
            <v>0</v>
          </cell>
          <cell r="AL914">
            <v>3.3245727221242749E-5</v>
          </cell>
          <cell r="AM914">
            <v>0</v>
          </cell>
          <cell r="AN914">
            <v>6.1416130604341479E-5</v>
          </cell>
          <cell r="AO914">
            <v>-2.4798495566913381E-5</v>
          </cell>
          <cell r="AP914">
            <v>0</v>
          </cell>
          <cell r="AQ914">
            <v>3.8214016229165537E-7</v>
          </cell>
          <cell r="AR914">
            <v>-5.1700292397649505E-5</v>
          </cell>
          <cell r="AS914">
            <v>5.1071495944521317E-6</v>
          </cell>
          <cell r="AT914">
            <v>5.5110797827939706E-5</v>
          </cell>
          <cell r="AU914">
            <v>1.3002275042445222E-4</v>
          </cell>
          <cell r="AV914">
            <v>-2.3316360136454994E-4</v>
          </cell>
          <cell r="AW914">
            <v>2.6414167138222311E-5</v>
          </cell>
          <cell r="AX914">
            <v>0</v>
          </cell>
          <cell r="AY914">
            <v>0</v>
          </cell>
          <cell r="AZ914">
            <v>0</v>
          </cell>
          <cell r="BA914">
            <v>9.5259746589193561E-6</v>
          </cell>
          <cell r="BB914">
            <v>0</v>
          </cell>
          <cell r="BC914">
            <v>-6.2374821150090742E-4</v>
          </cell>
          <cell r="BD914">
            <v>0</v>
          </cell>
          <cell r="BE914">
            <v>1.4321810366085819E-4</v>
          </cell>
          <cell r="BF914">
            <v>9.9402471231968548E-6</v>
          </cell>
          <cell r="BG914">
            <v>1.5096138784453927E-4</v>
          </cell>
          <cell r="BH914">
            <v>4.8603598377666701E-4</v>
          </cell>
          <cell r="BI914">
            <v>6.8304892787585114E-5</v>
          </cell>
          <cell r="BJ914">
            <v>0</v>
          </cell>
          <cell r="BK914">
            <v>5.8957108187096541E-5</v>
          </cell>
          <cell r="BL914">
            <v>1.5218260705551767E-5</v>
          </cell>
          <cell r="BM914">
            <v>0</v>
          </cell>
          <cell r="BN914">
            <v>0</v>
          </cell>
          <cell r="BO914">
            <v>9.0891355404643104E-4</v>
          </cell>
          <cell r="BP914">
            <v>0</v>
          </cell>
          <cell r="BQ914">
            <v>6.6606300697102938E-6</v>
          </cell>
          <cell r="BR914">
            <v>2.9578691719822636E-6</v>
          </cell>
          <cell r="BS914">
            <v>0</v>
          </cell>
          <cell r="BT914">
            <v>1.9069148517858459E-4</v>
          </cell>
          <cell r="BU914">
            <v>6.7640487643905178E-5</v>
          </cell>
          <cell r="BV914">
            <v>0</v>
          </cell>
          <cell r="BW914">
            <v>7.1069684965063828E-5</v>
          </cell>
          <cell r="BX914">
            <v>0</v>
          </cell>
          <cell r="BY914">
            <v>0</v>
          </cell>
          <cell r="BZ914">
            <v>-3.1205220713070858E-4</v>
          </cell>
          <cell r="CA914">
            <v>0</v>
          </cell>
          <cell r="CB914">
            <v>2.9875165063142362E-5</v>
          </cell>
          <cell r="CC914">
            <v>0</v>
          </cell>
          <cell r="CD914">
            <v>0</v>
          </cell>
          <cell r="CE914">
            <v>5.1996118881736386E-5</v>
          </cell>
          <cell r="CF914">
            <v>1.5814987738171915E-5</v>
          </cell>
          <cell r="CG914">
            <v>3.2830545112716436E-5</v>
          </cell>
          <cell r="CH914">
            <v>1.1729662044890343E-4</v>
          </cell>
          <cell r="CI914">
            <v>1.7662768031223575E-5</v>
          </cell>
          <cell r="CJ914">
            <v>6.0482946613815702E-5</v>
          </cell>
          <cell r="CK914">
            <v>0</v>
          </cell>
          <cell r="CL914">
            <v>0</v>
          </cell>
          <cell r="CM914">
            <v>8.4689539709470463E-5</v>
          </cell>
          <cell r="CN914">
            <v>2.854468567252133E-4</v>
          </cell>
          <cell r="CO914">
            <v>1.0942982456130235E-5</v>
          </cell>
          <cell r="CP914">
            <v>0</v>
          </cell>
          <cell r="CQ914">
            <v>0</v>
          </cell>
          <cell r="CR914">
            <v>-5.1270200392528054E-5</v>
          </cell>
          <cell r="CS914">
            <v>0</v>
          </cell>
          <cell r="CT914">
            <v>0</v>
          </cell>
          <cell r="CU914">
            <v>-8.8014815600828689E-4</v>
          </cell>
          <cell r="CV914">
            <v>4.5683625731041122E-5</v>
          </cell>
          <cell r="CW914">
            <v>6.2813656385551919E-5</v>
          </cell>
          <cell r="CX914">
            <v>1.6727607212385642E-5</v>
          </cell>
          <cell r="CY914">
            <v>0</v>
          </cell>
          <cell r="CZ914">
            <v>0</v>
          </cell>
          <cell r="DA914">
            <v>3.6257115009763474E-5</v>
          </cell>
          <cell r="DB914">
            <v>5.3155866817589104E-5</v>
          </cell>
          <cell r="DC914">
            <v>0</v>
          </cell>
          <cell r="DD914">
            <v>6.5027872099610029E-5</v>
          </cell>
          <cell r="DE914">
            <v>0</v>
          </cell>
          <cell r="DF914">
            <v>0</v>
          </cell>
          <cell r="DG914">
            <v>0</v>
          </cell>
          <cell r="DH914">
            <v>0</v>
          </cell>
          <cell r="DI914">
            <v>0</v>
          </cell>
          <cell r="DJ914">
            <v>0</v>
          </cell>
          <cell r="DK914">
            <v>0</v>
          </cell>
          <cell r="DL914">
            <v>0</v>
          </cell>
          <cell r="DM914">
            <v>0</v>
          </cell>
          <cell r="DN914">
            <v>0</v>
          </cell>
          <cell r="DO914">
            <v>0</v>
          </cell>
          <cell r="DP914">
            <v>0</v>
          </cell>
          <cell r="DQ914">
            <v>0</v>
          </cell>
          <cell r="DR914">
            <v>0</v>
          </cell>
          <cell r="DS914">
            <v>0</v>
          </cell>
          <cell r="DT914">
            <v>0</v>
          </cell>
          <cell r="DU914">
            <v>0</v>
          </cell>
          <cell r="DV914">
            <v>0</v>
          </cell>
          <cell r="DW914">
            <v>0</v>
          </cell>
          <cell r="DX914">
            <v>0</v>
          </cell>
          <cell r="DY914">
            <v>0</v>
          </cell>
          <cell r="DZ914">
            <v>0</v>
          </cell>
          <cell r="EA914">
            <v>0</v>
          </cell>
          <cell r="EB914">
            <v>0</v>
          </cell>
          <cell r="EC914">
            <v>0</v>
          </cell>
          <cell r="ED914">
            <v>0</v>
          </cell>
        </row>
        <row r="916">
          <cell r="F916">
            <v>9.3090719018862345E-6</v>
          </cell>
          <cell r="G916">
            <v>1.0865595989656418E-4</v>
          </cell>
          <cell r="H916">
            <v>1.2433474530226807E-5</v>
          </cell>
          <cell r="I916">
            <v>5.1317087542135376E-5</v>
          </cell>
          <cell r="J916">
            <v>5.4872591506466284E-4</v>
          </cell>
          <cell r="K916">
            <v>5.1000256172661906E-6</v>
          </cell>
          <cell r="L916">
            <v>0</v>
          </cell>
          <cell r="M916">
            <v>0</v>
          </cell>
          <cell r="N916">
            <v>-1.1256599607178952E-4</v>
          </cell>
          <cell r="O916">
            <v>3.4934472412317952E-5</v>
          </cell>
          <cell r="P916">
            <v>1.9665872614982316E-5</v>
          </cell>
          <cell r="Q916">
            <v>3.5642853263295748E-7</v>
          </cell>
          <cell r="R916">
            <v>-3.5054975299431135E-5</v>
          </cell>
          <cell r="S916">
            <v>-7.377169544908746E-5</v>
          </cell>
          <cell r="T916">
            <v>3.2855668611403432E-4</v>
          </cell>
          <cell r="U916">
            <v>-2.2261574345605606E-4</v>
          </cell>
          <cell r="V916">
            <v>9.1619248036023393E-6</v>
          </cell>
          <cell r="W916">
            <v>1.059917725643178E-5</v>
          </cell>
          <cell r="X916">
            <v>-1.1722380331086191E-4</v>
          </cell>
          <cell r="Y916">
            <v>4.5502335179747888E-6</v>
          </cell>
          <cell r="Z916">
            <v>0</v>
          </cell>
          <cell r="AA916">
            <v>2.5386634680135689E-4</v>
          </cell>
          <cell r="AB916">
            <v>-4.897160312804516E-4</v>
          </cell>
          <cell r="AC916">
            <v>1.28299158249634E-5</v>
          </cell>
          <cell r="AD916">
            <v>-1.0379743673294417E-4</v>
          </cell>
          <cell r="AE916">
            <v>1.3134748316490086E-5</v>
          </cell>
          <cell r="AF916">
            <v>3.7047844031745658E-5</v>
          </cell>
          <cell r="AG916">
            <v>-1.4404640903076249E-4</v>
          </cell>
          <cell r="AH916">
            <v>2.9831184153339407E-5</v>
          </cell>
          <cell r="AI916">
            <v>6.9338011082997753E-5</v>
          </cell>
          <cell r="AJ916">
            <v>7.454762680575433E-6</v>
          </cell>
          <cell r="AK916">
            <v>5.6067634680578848E-6</v>
          </cell>
          <cell r="AL916">
            <v>1.8335619637235845E-4</v>
          </cell>
          <cell r="AM916">
            <v>0</v>
          </cell>
          <cell r="AN916">
            <v>1.9949817620656951E-5</v>
          </cell>
          <cell r="AO916">
            <v>-9.5483534267415404E-5</v>
          </cell>
          <cell r="AP916">
            <v>3.1575962401830804E-5</v>
          </cell>
          <cell r="AQ916">
            <v>1.6019061582772665E-7</v>
          </cell>
          <cell r="AR916">
            <v>-1.1850691849502049E-6</v>
          </cell>
          <cell r="AS916">
            <v>7.1328608667875493E-6</v>
          </cell>
          <cell r="AT916">
            <v>1.3547632575716673E-5</v>
          </cell>
          <cell r="AU916">
            <v>8.5883023785426893E-6</v>
          </cell>
          <cell r="AV916">
            <v>4.5951914983133335E-5</v>
          </cell>
          <cell r="AW916">
            <v>2.0667942869534439E-5</v>
          </cell>
          <cell r="AX916">
            <v>8.8612233446472288E-6</v>
          </cell>
          <cell r="AY916">
            <v>1.1124710817905781E-5</v>
          </cell>
          <cell r="AZ916">
            <v>0</v>
          </cell>
          <cell r="BA916">
            <v>2.475897867559862E-5</v>
          </cell>
          <cell r="BB916">
            <v>0</v>
          </cell>
          <cell r="BC916">
            <v>2.5625251122374237E-5</v>
          </cell>
          <cell r="BD916">
            <v>-1.7550752688172411E-4</v>
          </cell>
          <cell r="BE916">
            <v>9.9772661915908945E-5</v>
          </cell>
          <cell r="BF916">
            <v>1.8371252851145936E-5</v>
          </cell>
          <cell r="BG916">
            <v>2.9804743867933858E-6</v>
          </cell>
          <cell r="BH916">
            <v>0</v>
          </cell>
          <cell r="BI916">
            <v>1.5861397306388136E-4</v>
          </cell>
          <cell r="BJ916">
            <v>6.3508649668730932E-4</v>
          </cell>
          <cell r="BK916">
            <v>2.0430672278304307E-5</v>
          </cell>
          <cell r="BL916">
            <v>0</v>
          </cell>
          <cell r="BM916">
            <v>1.1560225915030475E-5</v>
          </cell>
          <cell r="BN916">
            <v>5.1868546577238384E-6</v>
          </cell>
          <cell r="BO916">
            <v>3.1879503367010509E-4</v>
          </cell>
          <cell r="BP916">
            <v>4.8467452301026448E-6</v>
          </cell>
          <cell r="BQ916">
            <v>5.25863473443966E-6</v>
          </cell>
          <cell r="BR916">
            <v>2.8741041218138808E-5</v>
          </cell>
          <cell r="BS916">
            <v>8.3512666992469065E-5</v>
          </cell>
          <cell r="BT916">
            <v>3.7911064669715611E-5</v>
          </cell>
          <cell r="BU916">
            <v>3.8934357011188858E-6</v>
          </cell>
          <cell r="BV916">
            <v>3.6345342312005258E-5</v>
          </cell>
          <cell r="BW916">
            <v>1.4980123818836288E-4</v>
          </cell>
          <cell r="BX916">
            <v>0</v>
          </cell>
          <cell r="BY916">
            <v>1.4293585043984036E-5</v>
          </cell>
          <cell r="BZ916">
            <v>9.1186054089198443E-6</v>
          </cell>
          <cell r="CA916">
            <v>2.9705030864191073E-5</v>
          </cell>
          <cell r="CB916">
            <v>-8.4593773759134017E-5</v>
          </cell>
          <cell r="CC916">
            <v>2.985830527491018E-6</v>
          </cell>
          <cell r="CD916">
            <v>6.1029535950996028E-5</v>
          </cell>
          <cell r="CE916">
            <v>3.2619442599579607E-5</v>
          </cell>
          <cell r="CF916">
            <v>0</v>
          </cell>
          <cell r="CG916">
            <v>2.8523211279463112E-4</v>
          </cell>
          <cell r="CH916">
            <v>3.14325730422782E-5</v>
          </cell>
          <cell r="CI916">
            <v>1.0257389870937939E-4</v>
          </cell>
          <cell r="CJ916">
            <v>-1.4450290132506094E-4</v>
          </cell>
          <cell r="CK916">
            <v>1.0377918069570669E-5</v>
          </cell>
          <cell r="CL916">
            <v>1.0988704246761571E-5</v>
          </cell>
          <cell r="CM916">
            <v>-1.1131815466494666E-4</v>
          </cell>
          <cell r="CN916">
            <v>2.3434884960721325E-4</v>
          </cell>
          <cell r="CO916">
            <v>0</v>
          </cell>
          <cell r="CP916">
            <v>0</v>
          </cell>
          <cell r="CQ916">
            <v>3.7409851200154165E-6</v>
          </cell>
          <cell r="CR916">
            <v>-8.3326849545373172E-6</v>
          </cell>
          <cell r="CS916">
            <v>1.5404040403788066E-6</v>
          </cell>
          <cell r="CT916">
            <v>5.1134259259622006E-6</v>
          </cell>
          <cell r="CU916">
            <v>-1.8643735337242617E-4</v>
          </cell>
          <cell r="CV916">
            <v>1.590998176204117E-5</v>
          </cell>
          <cell r="CW916">
            <v>0</v>
          </cell>
          <cell r="CX916">
            <v>1.4183831369307676E-5</v>
          </cell>
          <cell r="CY916">
            <v>4.1056940371375639E-6</v>
          </cell>
          <cell r="CZ916">
            <v>8.3245085261418605E-6</v>
          </cell>
          <cell r="DA916">
            <v>0</v>
          </cell>
          <cell r="DB916">
            <v>2.0108002063645714E-5</v>
          </cell>
          <cell r="DC916">
            <v>1.7664674522910317E-5</v>
          </cell>
          <cell r="DD916">
            <v>3.4116297382702498E-6</v>
          </cell>
          <cell r="DE916">
            <v>0</v>
          </cell>
          <cell r="DF916">
            <v>0</v>
          </cell>
          <cell r="DG916">
            <v>0</v>
          </cell>
          <cell r="DH916">
            <v>0</v>
          </cell>
          <cell r="DI916">
            <v>0</v>
          </cell>
          <cell r="DJ916">
            <v>0</v>
          </cell>
          <cell r="DK916">
            <v>0</v>
          </cell>
          <cell r="DL916">
            <v>0</v>
          </cell>
          <cell r="DM916">
            <v>0</v>
          </cell>
          <cell r="DN916">
            <v>0</v>
          </cell>
          <cell r="DO916">
            <v>0</v>
          </cell>
          <cell r="DP916">
            <v>0</v>
          </cell>
          <cell r="DQ916">
            <v>0</v>
          </cell>
          <cell r="DR916">
            <v>0</v>
          </cell>
          <cell r="DS916">
            <v>0</v>
          </cell>
          <cell r="DT916">
            <v>0</v>
          </cell>
          <cell r="DU916">
            <v>0</v>
          </cell>
          <cell r="DV916">
            <v>0</v>
          </cell>
          <cell r="DW916">
            <v>0</v>
          </cell>
          <cell r="DX916">
            <v>0</v>
          </cell>
          <cell r="DY916">
            <v>0</v>
          </cell>
          <cell r="DZ916">
            <v>0</v>
          </cell>
          <cell r="EA916">
            <v>0</v>
          </cell>
          <cell r="EB916">
            <v>0</v>
          </cell>
          <cell r="EC916">
            <v>0</v>
          </cell>
          <cell r="ED916">
            <v>0</v>
          </cell>
        </row>
        <row r="917">
          <cell r="F917">
            <v>2.2352704464001505E-4</v>
          </cell>
          <cell r="G917">
            <v>1.0195526695527257E-3</v>
          </cell>
          <cell r="H917">
            <v>-2.3477741935490348E-4</v>
          </cell>
          <cell r="I917">
            <v>2.3672377104377862E-4</v>
          </cell>
          <cell r="J917">
            <v>3.5835765450198398E-4</v>
          </cell>
          <cell r="K917">
            <v>1.7221931818134362E-5</v>
          </cell>
          <cell r="L917">
            <v>8.544327685461317E-6</v>
          </cell>
          <cell r="M917">
            <v>0</v>
          </cell>
          <cell r="N917">
            <v>-3.5817992424236333E-4</v>
          </cell>
          <cell r="O917">
            <v>1.875993999131409E-4</v>
          </cell>
          <cell r="P917">
            <v>1.9280932379339699E-4</v>
          </cell>
          <cell r="Q917">
            <v>1.0944371130583441E-5</v>
          </cell>
          <cell r="R917">
            <v>-1.1721487497923233E-4</v>
          </cell>
          <cell r="S917">
            <v>-6.2005304387968696E-4</v>
          </cell>
          <cell r="T917">
            <v>8.0129629629610566E-5</v>
          </cell>
          <cell r="U917">
            <v>-4.2219869528625775E-4</v>
          </cell>
          <cell r="V917">
            <v>4.9003044332251999E-5</v>
          </cell>
          <cell r="W917">
            <v>1.7894027642018084E-5</v>
          </cell>
          <cell r="X917">
            <v>-1.1925576529180915E-3</v>
          </cell>
          <cell r="Y917">
            <v>1.5693729499294262E-4</v>
          </cell>
          <cell r="Z917">
            <v>-2.2180338329347293E-6</v>
          </cell>
          <cell r="AA917">
            <v>2.043394282828348E-3</v>
          </cell>
          <cell r="AB917">
            <v>-1.2578391848593329E-3</v>
          </cell>
          <cell r="AC917">
            <v>-2.1310253928175094E-4</v>
          </cell>
          <cell r="AD917">
            <v>4.0415852068376168E-6</v>
          </cell>
          <cell r="AE917">
            <v>2.7732248454925834E-5</v>
          </cell>
          <cell r="AF917">
            <v>2.1298300206362697E-4</v>
          </cell>
          <cell r="AG917">
            <v>1.1034267751924842E-4</v>
          </cell>
          <cell r="AH917">
            <v>2.5311857554033423E-4</v>
          </cell>
          <cell r="AI917">
            <v>3.7240909090963115E-5</v>
          </cell>
          <cell r="AJ917">
            <v>-8.7086424731208645E-5</v>
          </cell>
          <cell r="AK917">
            <v>-1.1337202581362948E-4</v>
          </cell>
          <cell r="AL917">
            <v>9.4865577821567904E-6</v>
          </cell>
          <cell r="AM917">
            <v>-1.8687389486260475E-4</v>
          </cell>
          <cell r="AN917">
            <v>2.7091273849644271E-5</v>
          </cell>
          <cell r="AO917">
            <v>1.064488975782707E-5</v>
          </cell>
          <cell r="AP917">
            <v>4.2816139169565837E-5</v>
          </cell>
          <cell r="AQ917">
            <v>2.0610740469217959E-5</v>
          </cell>
          <cell r="AR917">
            <v>3.5531286921686167E-5</v>
          </cell>
          <cell r="AS917">
            <v>1.2737047898392362E-5</v>
          </cell>
          <cell r="AT917">
            <v>1.9083229617605779E-4</v>
          </cell>
          <cell r="AU917">
            <v>1.2045929727366733E-5</v>
          </cell>
          <cell r="AV917">
            <v>5.6947937710438712E-5</v>
          </cell>
          <cell r="AW917">
            <v>2.305348607039015E-4</v>
          </cell>
          <cell r="AX917">
            <v>2.1859076879959805E-5</v>
          </cell>
          <cell r="AY917">
            <v>1.2013834582380589E-5</v>
          </cell>
          <cell r="AZ917">
            <v>2.8049486803516377E-5</v>
          </cell>
          <cell r="BA917">
            <v>4.5966291666643677E-5</v>
          </cell>
          <cell r="BB917">
            <v>-2.1213625095028998E-4</v>
          </cell>
          <cell r="BC917">
            <v>1.9625982042636991E-5</v>
          </cell>
          <cell r="BD917">
            <v>2.3001439122372069E-5</v>
          </cell>
          <cell r="BE917">
            <v>1.6180091647061134E-4</v>
          </cell>
          <cell r="BF917">
            <v>7.5306967525223811E-6</v>
          </cell>
          <cell r="BG917">
            <v>-1.5310029010340287E-4</v>
          </cell>
          <cell r="BH917">
            <v>2.4030687248832727E-4</v>
          </cell>
          <cell r="BI917">
            <v>1.5994493546556132E-5</v>
          </cell>
          <cell r="BJ917">
            <v>4.7688502769632768E-4</v>
          </cell>
          <cell r="BK917">
            <v>1.9498549382718222E-4</v>
          </cell>
          <cell r="BL917">
            <v>1.1754239980454884E-5</v>
          </cell>
          <cell r="BM917">
            <v>1.0934289127850771E-5</v>
          </cell>
          <cell r="BN917">
            <v>1.4033866442220155E-5</v>
          </cell>
          <cell r="BO917">
            <v>1.0055366093733031E-3</v>
          </cell>
          <cell r="BP917">
            <v>5.5726809764289342E-5</v>
          </cell>
          <cell r="BQ917">
            <v>1.8727191267498E-5</v>
          </cell>
          <cell r="BR917">
            <v>1.9448788430742603E-5</v>
          </cell>
          <cell r="BS917">
            <v>4.7068551102480427E-5</v>
          </cell>
          <cell r="BT917">
            <v>3.3247474747477579E-5</v>
          </cell>
          <cell r="BU917">
            <v>2.307132820137392E-4</v>
          </cell>
          <cell r="BV917">
            <v>5.6651388888828702E-5</v>
          </cell>
          <cell r="BW917">
            <v>-1.0358061800808116E-4</v>
          </cell>
          <cell r="BX917">
            <v>-1.4864892396182494E-4</v>
          </cell>
          <cell r="BY917">
            <v>1.5772531769320253E-5</v>
          </cell>
          <cell r="BZ917">
            <v>2.5112278700945012E-6</v>
          </cell>
          <cell r="CA917">
            <v>4.5169767115660342E-5</v>
          </cell>
          <cell r="CB917">
            <v>4.3733960573444364E-5</v>
          </cell>
          <cell r="CC917">
            <v>7.8708613917566339E-6</v>
          </cell>
          <cell r="CD917">
            <v>0</v>
          </cell>
          <cell r="CE917">
            <v>3.1109261555695156E-7</v>
          </cell>
          <cell r="CF917">
            <v>1.9541354404295497E-5</v>
          </cell>
          <cell r="CG917">
            <v>-2.6482631373259125E-4</v>
          </cell>
          <cell r="CH917">
            <v>1.7314937004520026E-5</v>
          </cell>
          <cell r="CI917">
            <v>8.6709226430947695E-5</v>
          </cell>
          <cell r="CJ917">
            <v>1.7184411317483494E-5</v>
          </cell>
          <cell r="CK917">
            <v>1.0281172839521346E-5</v>
          </cell>
          <cell r="CL917">
            <v>0</v>
          </cell>
          <cell r="CM917">
            <v>2.3660842293937723E-5</v>
          </cell>
          <cell r="CN917">
            <v>3.3580217452311434E-5</v>
          </cell>
          <cell r="CO917">
            <v>1.8789209297265241E-5</v>
          </cell>
          <cell r="CP917">
            <v>4.96162177321402E-6</v>
          </cell>
          <cell r="CQ917">
            <v>1.5209840338870073E-5</v>
          </cell>
          <cell r="CR917">
            <v>-3.4912478668047697E-6</v>
          </cell>
          <cell r="CS917">
            <v>1.9748642335892796E-6</v>
          </cell>
          <cell r="CT917">
            <v>0</v>
          </cell>
          <cell r="CU917">
            <v>2.9536527913598398E-5</v>
          </cell>
          <cell r="CV917">
            <v>-2.5696319444451499E-4</v>
          </cell>
          <cell r="CW917">
            <v>1.6191640871077162E-5</v>
          </cell>
          <cell r="CX917">
            <v>3.2677196969699285E-5</v>
          </cell>
          <cell r="CY917">
            <v>1.3600290539761417E-5</v>
          </cell>
          <cell r="CZ917">
            <v>9.3103073747768939E-6</v>
          </cell>
          <cell r="DA917">
            <v>3.7593280022396591E-5</v>
          </cell>
          <cell r="DB917">
            <v>3.4467422884820742E-5</v>
          </cell>
          <cell r="DC917">
            <v>1.989733445573183E-5</v>
          </cell>
          <cell r="DD917">
            <v>1.522720484414819E-5</v>
          </cell>
          <cell r="DE917">
            <v>0</v>
          </cell>
          <cell r="DF917">
            <v>0</v>
          </cell>
          <cell r="DG917">
            <v>0</v>
          </cell>
          <cell r="DH917">
            <v>0</v>
          </cell>
          <cell r="DI917">
            <v>0</v>
          </cell>
          <cell r="DJ917">
            <v>0</v>
          </cell>
          <cell r="DK917">
            <v>0</v>
          </cell>
          <cell r="DL917">
            <v>0</v>
          </cell>
          <cell r="DM917">
            <v>0</v>
          </cell>
          <cell r="DN917">
            <v>0</v>
          </cell>
          <cell r="DO917">
            <v>0</v>
          </cell>
          <cell r="DP917">
            <v>0</v>
          </cell>
          <cell r="DQ917">
            <v>0</v>
          </cell>
          <cell r="DR917">
            <v>0</v>
          </cell>
          <cell r="DS917">
            <v>0</v>
          </cell>
          <cell r="DT917">
            <v>0</v>
          </cell>
          <cell r="DU917">
            <v>0</v>
          </cell>
          <cell r="DV917">
            <v>0</v>
          </cell>
          <cell r="DW917">
            <v>0</v>
          </cell>
          <cell r="DX917">
            <v>0</v>
          </cell>
          <cell r="DY917">
            <v>0</v>
          </cell>
          <cell r="DZ917">
            <v>0</v>
          </cell>
          <cell r="EA917">
            <v>0</v>
          </cell>
          <cell r="EB917">
            <v>0</v>
          </cell>
          <cell r="EC917">
            <v>0</v>
          </cell>
          <cell r="ED917">
            <v>0</v>
          </cell>
        </row>
        <row r="918">
          <cell r="F918">
            <v>-2.0853449820790182E-4</v>
          </cell>
          <cell r="G918">
            <v>1.9020093101285163E-5</v>
          </cell>
          <cell r="H918">
            <v>0</v>
          </cell>
          <cell r="I918">
            <v>3.7593119658119178E-5</v>
          </cell>
          <cell r="J918">
            <v>3.8588104494063913E-4</v>
          </cell>
          <cell r="K918">
            <v>0</v>
          </cell>
          <cell r="L918">
            <v>0</v>
          </cell>
          <cell r="M918">
            <v>0</v>
          </cell>
          <cell r="N918">
            <v>8.0731339031303584E-5</v>
          </cell>
          <cell r="O918">
            <v>0</v>
          </cell>
          <cell r="P918">
            <v>5.5722660968648974E-5</v>
          </cell>
          <cell r="Q918">
            <v>0</v>
          </cell>
          <cell r="R918">
            <v>-1.3399235556488254E-4</v>
          </cell>
          <cell r="S918">
            <v>-1.3007398883373433E-3</v>
          </cell>
          <cell r="T918">
            <v>1.2941718243397737E-5</v>
          </cell>
          <cell r="U918">
            <v>-5.0678590432856607E-4</v>
          </cell>
          <cell r="V918">
            <v>1.1258893874643849E-3</v>
          </cell>
          <cell r="W918">
            <v>7.539937965261867E-5</v>
          </cell>
          <cell r="X918">
            <v>-7.7868757834748115E-4</v>
          </cell>
          <cell r="Y918">
            <v>0</v>
          </cell>
          <cell r="Z918">
            <v>-3.0512358698653319E-4</v>
          </cell>
          <cell r="AA918">
            <v>1.3888888888889395E-3</v>
          </cell>
          <cell r="AB918">
            <v>-1.2369188034188072E-3</v>
          </cell>
          <cell r="AC918">
            <v>0</v>
          </cell>
          <cell r="AD918">
            <v>0</v>
          </cell>
          <cell r="AE918">
            <v>3.1246689497554936E-5</v>
          </cell>
          <cell r="AF918">
            <v>7.1949269368598578E-5</v>
          </cell>
          <cell r="AG918">
            <v>0</v>
          </cell>
          <cell r="AH918">
            <v>1.6160867107800625E-4</v>
          </cell>
          <cell r="AI918">
            <v>1.4486253561263318E-5</v>
          </cell>
          <cell r="AJ918">
            <v>7.9416804521614814E-5</v>
          </cell>
          <cell r="AK918">
            <v>-6.3614173789194872E-5</v>
          </cell>
          <cell r="AL918">
            <v>0</v>
          </cell>
          <cell r="AM918">
            <v>0</v>
          </cell>
          <cell r="AN918">
            <v>1.5319876780633956E-4</v>
          </cell>
          <cell r="AO918">
            <v>0</v>
          </cell>
          <cell r="AP918">
            <v>-4.7310028490010758E-5</v>
          </cell>
          <cell r="AQ918">
            <v>0</v>
          </cell>
          <cell r="AR918">
            <v>2.9947490574944169E-5</v>
          </cell>
          <cell r="AS918">
            <v>4.8427763992275885E-6</v>
          </cell>
          <cell r="AT918">
            <v>0</v>
          </cell>
          <cell r="AU918">
            <v>0</v>
          </cell>
          <cell r="AV918">
            <v>1.5352587606831669E-4</v>
          </cell>
          <cell r="AW918">
            <v>7.8530907085705426E-5</v>
          </cell>
          <cell r="AX918">
            <v>6.4126688034127355E-5</v>
          </cell>
          <cell r="AY918">
            <v>2.1050464571237271E-5</v>
          </cell>
          <cell r="AZ918">
            <v>0</v>
          </cell>
          <cell r="BA918">
            <v>2.2989814814800003E-5</v>
          </cell>
          <cell r="BB918">
            <v>0</v>
          </cell>
          <cell r="BC918">
            <v>1.6198725071192577E-5</v>
          </cell>
          <cell r="BD918">
            <v>-3.7250482498585313E-7</v>
          </cell>
          <cell r="BE918">
            <v>2.8319960033956759E-4</v>
          </cell>
          <cell r="BF918">
            <v>0</v>
          </cell>
          <cell r="BG918">
            <v>4.1080662393166989E-5</v>
          </cell>
          <cell r="BH918">
            <v>2.4902236007728895E-4</v>
          </cell>
          <cell r="BI918">
            <v>1.9151400284900255E-4</v>
          </cell>
          <cell r="BJ918">
            <v>7.9542176730085234E-4</v>
          </cell>
          <cell r="BK918">
            <v>8.8064866809123288E-5</v>
          </cell>
          <cell r="BL918">
            <v>0</v>
          </cell>
          <cell r="BM918">
            <v>0</v>
          </cell>
          <cell r="BN918">
            <v>0</v>
          </cell>
          <cell r="BO918">
            <v>1.9508579886958199E-3</v>
          </cell>
          <cell r="BP918">
            <v>1.0665028490008943E-5</v>
          </cell>
          <cell r="BQ918">
            <v>2.1158484973637925E-5</v>
          </cell>
          <cell r="BR918">
            <v>3.9129190019138171E-5</v>
          </cell>
          <cell r="BS918">
            <v>1.0472607251171828E-3</v>
          </cell>
          <cell r="BT918">
            <v>0</v>
          </cell>
          <cell r="BU918">
            <v>0</v>
          </cell>
          <cell r="BV918">
            <v>2.5437670940153811E-5</v>
          </cell>
          <cell r="BW918">
            <v>1.1601007719880263E-4</v>
          </cell>
          <cell r="BX918">
            <v>0</v>
          </cell>
          <cell r="BY918">
            <v>0</v>
          </cell>
          <cell r="BZ918">
            <v>-3.4373602150533644E-4</v>
          </cell>
          <cell r="CA918">
            <v>7.0694515669433855E-5</v>
          </cell>
          <cell r="CB918">
            <v>-5.1526140749935667E-4</v>
          </cell>
          <cell r="CC918">
            <v>6.6828112535666229E-5</v>
          </cell>
          <cell r="CD918">
            <v>0</v>
          </cell>
          <cell r="CE918">
            <v>-2.5353307575248785E-5</v>
          </cell>
          <cell r="CF918">
            <v>0</v>
          </cell>
          <cell r="CG918">
            <v>1.3007916666585295E-5</v>
          </cell>
          <cell r="CH918">
            <v>0</v>
          </cell>
          <cell r="CI918">
            <v>1.6318589743657963E-5</v>
          </cell>
          <cell r="CJ918">
            <v>8.7716018747907576E-6</v>
          </cell>
          <cell r="CK918">
            <v>0</v>
          </cell>
          <cell r="CL918">
            <v>0</v>
          </cell>
          <cell r="CM918">
            <v>0</v>
          </cell>
          <cell r="CN918">
            <v>4.4792378917413167E-5</v>
          </cell>
          <cell r="CO918">
            <v>1.5358034188006631E-5</v>
          </cell>
          <cell r="CP918">
            <v>-4.0665089031344248E-4</v>
          </cell>
          <cell r="CQ918">
            <v>0</v>
          </cell>
          <cell r="CR918">
            <v>-2.3089804472520292E-5</v>
          </cell>
          <cell r="CS918">
            <v>0</v>
          </cell>
          <cell r="CT918">
            <v>0</v>
          </cell>
          <cell r="CU918">
            <v>-4.0315692031989148E-4</v>
          </cell>
          <cell r="CV918">
            <v>8.1347165242107167E-5</v>
          </cell>
          <cell r="CW918">
            <v>0</v>
          </cell>
          <cell r="CX918">
            <v>0</v>
          </cell>
          <cell r="CY918">
            <v>0</v>
          </cell>
          <cell r="CZ918">
            <v>0</v>
          </cell>
          <cell r="DA918">
            <v>5.4322364672398926E-5</v>
          </cell>
          <cell r="DB918">
            <v>0</v>
          </cell>
          <cell r="DC918">
            <v>0</v>
          </cell>
          <cell r="DD918">
            <v>0</v>
          </cell>
          <cell r="DE918">
            <v>0</v>
          </cell>
          <cell r="DF918">
            <v>0</v>
          </cell>
          <cell r="DG918">
            <v>0</v>
          </cell>
          <cell r="DH918">
            <v>0</v>
          </cell>
          <cell r="DI918">
            <v>0</v>
          </cell>
          <cell r="DJ918">
            <v>0</v>
          </cell>
          <cell r="DK918">
            <v>0</v>
          </cell>
          <cell r="DL918">
            <v>0</v>
          </cell>
          <cell r="DM918">
            <v>0</v>
          </cell>
          <cell r="DN918">
            <v>0</v>
          </cell>
          <cell r="DO918">
            <v>0</v>
          </cell>
          <cell r="DP918">
            <v>0</v>
          </cell>
          <cell r="DQ918">
            <v>0</v>
          </cell>
          <cell r="DR918">
            <v>0</v>
          </cell>
          <cell r="DS918">
            <v>0</v>
          </cell>
          <cell r="DT918">
            <v>0</v>
          </cell>
          <cell r="DU918">
            <v>0</v>
          </cell>
          <cell r="DV918">
            <v>0</v>
          </cell>
          <cell r="DW918">
            <v>0</v>
          </cell>
          <cell r="DX918">
            <v>0</v>
          </cell>
          <cell r="DY918">
            <v>0</v>
          </cell>
          <cell r="DZ918">
            <v>0</v>
          </cell>
          <cell r="EA918">
            <v>0</v>
          </cell>
          <cell r="EB918">
            <v>0</v>
          </cell>
          <cell r="EC918">
            <v>0</v>
          </cell>
          <cell r="ED918">
            <v>0</v>
          </cell>
        </row>
        <row r="922">
          <cell r="F922">
            <v>0</v>
          </cell>
          <cell r="G922">
            <v>0</v>
          </cell>
          <cell r="H922">
            <v>0</v>
          </cell>
          <cell r="I922">
            <v>0</v>
          </cell>
          <cell r="J922">
            <v>0</v>
          </cell>
          <cell r="K922">
            <v>0</v>
          </cell>
          <cell r="L922">
            <v>0</v>
          </cell>
          <cell r="M922">
            <v>0</v>
          </cell>
          <cell r="N922">
            <v>0</v>
          </cell>
          <cell r="O922">
            <v>0</v>
          </cell>
          <cell r="P922">
            <v>0</v>
          </cell>
          <cell r="Q922">
            <v>0</v>
          </cell>
          <cell r="R922">
            <v>0</v>
          </cell>
          <cell r="S922">
            <v>0</v>
          </cell>
          <cell r="T922">
            <v>0</v>
          </cell>
          <cell r="U922">
            <v>0</v>
          </cell>
          <cell r="V922">
            <v>0</v>
          </cell>
          <cell r="W922">
            <v>0</v>
          </cell>
          <cell r="X922">
            <v>0</v>
          </cell>
          <cell r="Y922">
            <v>0</v>
          </cell>
          <cell r="Z922">
            <v>0</v>
          </cell>
          <cell r="AA922">
            <v>0</v>
          </cell>
          <cell r="AB922">
            <v>0</v>
          </cell>
          <cell r="AC922">
            <v>0</v>
          </cell>
          <cell r="AD922">
            <v>0</v>
          </cell>
          <cell r="AE922">
            <v>0</v>
          </cell>
          <cell r="AF922">
            <v>0</v>
          </cell>
          <cell r="AG922">
            <v>0</v>
          </cell>
          <cell r="AH922">
            <v>0</v>
          </cell>
          <cell r="AI922">
            <v>0</v>
          </cell>
          <cell r="AJ922">
            <v>0</v>
          </cell>
          <cell r="AK922">
            <v>0</v>
          </cell>
          <cell r="AL922">
            <v>0</v>
          </cell>
          <cell r="AM922">
            <v>0</v>
          </cell>
          <cell r="AN922">
            <v>0</v>
          </cell>
          <cell r="AO922">
            <v>0</v>
          </cell>
          <cell r="AP922">
            <v>0</v>
          </cell>
          <cell r="AQ922">
            <v>0</v>
          </cell>
          <cell r="AR922">
            <v>0</v>
          </cell>
          <cell r="AS922">
            <v>0</v>
          </cell>
          <cell r="AT922">
            <v>0</v>
          </cell>
          <cell r="AU922">
            <v>0</v>
          </cell>
          <cell r="AV922">
            <v>0</v>
          </cell>
          <cell r="AW922">
            <v>0</v>
          </cell>
          <cell r="AX922">
            <v>0</v>
          </cell>
          <cell r="AY922">
            <v>0</v>
          </cell>
          <cell r="AZ922">
            <v>0</v>
          </cell>
          <cell r="BA922">
            <v>0</v>
          </cell>
          <cell r="BB922">
            <v>0</v>
          </cell>
          <cell r="BC922">
            <v>0</v>
          </cell>
          <cell r="BD922">
            <v>0</v>
          </cell>
          <cell r="BE922">
            <v>0</v>
          </cell>
          <cell r="BF922">
            <v>0</v>
          </cell>
          <cell r="BG922">
            <v>0</v>
          </cell>
          <cell r="BH922">
            <v>0</v>
          </cell>
          <cell r="BI922">
            <v>0</v>
          </cell>
          <cell r="BJ922">
            <v>0</v>
          </cell>
          <cell r="BK922">
            <v>0</v>
          </cell>
          <cell r="BL922">
            <v>0</v>
          </cell>
          <cell r="BM922">
            <v>0</v>
          </cell>
          <cell r="BN922">
            <v>0</v>
          </cell>
          <cell r="BO922">
            <v>0</v>
          </cell>
          <cell r="BP922">
            <v>0</v>
          </cell>
          <cell r="BQ922">
            <v>0</v>
          </cell>
          <cell r="BR922">
            <v>0</v>
          </cell>
          <cell r="BS922">
            <v>0</v>
          </cell>
          <cell r="BT922">
            <v>0</v>
          </cell>
          <cell r="BU922">
            <v>0</v>
          </cell>
          <cell r="BV922">
            <v>0</v>
          </cell>
          <cell r="BW922">
            <v>0</v>
          </cell>
          <cell r="BX922">
            <v>0</v>
          </cell>
          <cell r="BY922">
            <v>0</v>
          </cell>
          <cell r="BZ922">
            <v>0</v>
          </cell>
          <cell r="CA922">
            <v>0</v>
          </cell>
          <cell r="CB922">
            <v>0</v>
          </cell>
          <cell r="CC922">
            <v>0</v>
          </cell>
          <cell r="CD922">
            <v>0</v>
          </cell>
          <cell r="CE922">
            <v>0</v>
          </cell>
          <cell r="CF922">
            <v>0</v>
          </cell>
          <cell r="CG922">
            <v>0</v>
          </cell>
          <cell r="CH922">
            <v>0</v>
          </cell>
          <cell r="CI922">
            <v>0</v>
          </cell>
          <cell r="CJ922">
            <v>0</v>
          </cell>
          <cell r="CK922">
            <v>0</v>
          </cell>
          <cell r="CL922">
            <v>0</v>
          </cell>
          <cell r="CM922">
            <v>0</v>
          </cell>
          <cell r="CN922">
            <v>0</v>
          </cell>
          <cell r="CO922">
            <v>0</v>
          </cell>
          <cell r="CP922">
            <v>0</v>
          </cell>
          <cell r="CQ922">
            <v>0</v>
          </cell>
          <cell r="CR922">
            <v>0</v>
          </cell>
          <cell r="CS922">
            <v>0</v>
          </cell>
          <cell r="CT922">
            <v>0</v>
          </cell>
          <cell r="CU922">
            <v>0</v>
          </cell>
          <cell r="CV922">
            <v>0</v>
          </cell>
          <cell r="CW922">
            <v>0</v>
          </cell>
          <cell r="CX922">
            <v>0</v>
          </cell>
          <cell r="CY922">
            <v>0</v>
          </cell>
          <cell r="CZ922">
            <v>0</v>
          </cell>
          <cell r="DA922">
            <v>0</v>
          </cell>
          <cell r="DB922">
            <v>0</v>
          </cell>
          <cell r="DC922">
            <v>0</v>
          </cell>
          <cell r="DD922">
            <v>0</v>
          </cell>
          <cell r="DE922">
            <v>0</v>
          </cell>
          <cell r="DF922">
            <v>0</v>
          </cell>
          <cell r="DG922">
            <v>0</v>
          </cell>
          <cell r="DH922">
            <v>0</v>
          </cell>
          <cell r="DI922">
            <v>0</v>
          </cell>
          <cell r="DJ922">
            <v>0</v>
          </cell>
          <cell r="DK922">
            <v>0</v>
          </cell>
          <cell r="DL922">
            <v>0</v>
          </cell>
          <cell r="DM922">
            <v>0</v>
          </cell>
          <cell r="DN922">
            <v>0</v>
          </cell>
          <cell r="DO922">
            <v>0</v>
          </cell>
          <cell r="DP922">
            <v>0</v>
          </cell>
          <cell r="DQ922">
            <v>0</v>
          </cell>
          <cell r="DR922">
            <v>0</v>
          </cell>
          <cell r="DS922">
            <v>0</v>
          </cell>
          <cell r="DT922">
            <v>0</v>
          </cell>
          <cell r="DU922">
            <v>0</v>
          </cell>
          <cell r="DV922">
            <v>0</v>
          </cell>
          <cell r="DW922">
            <v>0</v>
          </cell>
          <cell r="DX922">
            <v>0</v>
          </cell>
          <cell r="DY922">
            <v>0</v>
          </cell>
          <cell r="DZ922">
            <v>0</v>
          </cell>
          <cell r="EA922">
            <v>0</v>
          </cell>
          <cell r="EB922">
            <v>0</v>
          </cell>
          <cell r="EC922">
            <v>0</v>
          </cell>
          <cell r="ED922">
            <v>0</v>
          </cell>
        </row>
        <row r="923">
          <cell r="F923">
            <v>0</v>
          </cell>
          <cell r="G923">
            <v>0</v>
          </cell>
          <cell r="H923">
            <v>0</v>
          </cell>
          <cell r="I923">
            <v>0</v>
          </cell>
          <cell r="J923">
            <v>0</v>
          </cell>
          <cell r="K923">
            <v>0</v>
          </cell>
          <cell r="L923">
            <v>0</v>
          </cell>
          <cell r="M923">
            <v>0</v>
          </cell>
          <cell r="N923">
            <v>0</v>
          </cell>
          <cell r="O923">
            <v>0</v>
          </cell>
          <cell r="P923">
            <v>0</v>
          </cell>
          <cell r="Q923">
            <v>0</v>
          </cell>
          <cell r="R923">
            <v>0</v>
          </cell>
          <cell r="S923">
            <v>0</v>
          </cell>
          <cell r="T923">
            <v>0</v>
          </cell>
          <cell r="U923">
            <v>0</v>
          </cell>
          <cell r="V923">
            <v>0</v>
          </cell>
          <cell r="W923">
            <v>0</v>
          </cell>
          <cell r="X923">
            <v>0</v>
          </cell>
          <cell r="Y923">
            <v>0</v>
          </cell>
          <cell r="Z923">
            <v>0</v>
          </cell>
          <cell r="AA923">
            <v>0</v>
          </cell>
          <cell r="AB923">
            <v>0</v>
          </cell>
          <cell r="AC923">
            <v>0</v>
          </cell>
          <cell r="AD923">
            <v>0</v>
          </cell>
          <cell r="AE923">
            <v>0</v>
          </cell>
          <cell r="AF923">
            <v>0</v>
          </cell>
          <cell r="AG923">
            <v>0</v>
          </cell>
          <cell r="AH923">
            <v>0</v>
          </cell>
          <cell r="AI923">
            <v>0</v>
          </cell>
          <cell r="AJ923">
            <v>0</v>
          </cell>
          <cell r="AK923">
            <v>0</v>
          </cell>
          <cell r="AL923">
            <v>0</v>
          </cell>
          <cell r="AM923">
            <v>0</v>
          </cell>
          <cell r="AN923">
            <v>0</v>
          </cell>
          <cell r="AO923">
            <v>0</v>
          </cell>
          <cell r="AP923">
            <v>0</v>
          </cell>
          <cell r="AQ923">
            <v>0</v>
          </cell>
          <cell r="AR923">
            <v>0</v>
          </cell>
          <cell r="AS923">
            <v>0</v>
          </cell>
          <cell r="AT923">
            <v>0</v>
          </cell>
          <cell r="AU923">
            <v>0</v>
          </cell>
          <cell r="AV923">
            <v>0</v>
          </cell>
          <cell r="AW923">
            <v>0</v>
          </cell>
          <cell r="AX923">
            <v>0</v>
          </cell>
          <cell r="AY923">
            <v>0</v>
          </cell>
          <cell r="AZ923">
            <v>0</v>
          </cell>
          <cell r="BA923">
            <v>0</v>
          </cell>
          <cell r="BB923">
            <v>0</v>
          </cell>
          <cell r="BC923">
            <v>0</v>
          </cell>
          <cell r="BD923">
            <v>0</v>
          </cell>
          <cell r="BE923">
            <v>0</v>
          </cell>
          <cell r="BF923">
            <v>0</v>
          </cell>
          <cell r="BG923">
            <v>0</v>
          </cell>
          <cell r="BH923">
            <v>0</v>
          </cell>
          <cell r="BI923">
            <v>0</v>
          </cell>
          <cell r="BJ923">
            <v>0</v>
          </cell>
          <cell r="BK923">
            <v>0</v>
          </cell>
          <cell r="BL923">
            <v>0</v>
          </cell>
          <cell r="BM923">
            <v>0</v>
          </cell>
          <cell r="BN923">
            <v>0</v>
          </cell>
          <cell r="BO923">
            <v>0</v>
          </cell>
          <cell r="BP923">
            <v>0</v>
          </cell>
          <cell r="BQ923">
            <v>0</v>
          </cell>
          <cell r="BR923">
            <v>0</v>
          </cell>
          <cell r="BS923">
            <v>0</v>
          </cell>
          <cell r="BT923">
            <v>0</v>
          </cell>
          <cell r="BU923">
            <v>0</v>
          </cell>
          <cell r="BV923">
            <v>0</v>
          </cell>
          <cell r="BW923">
            <v>0</v>
          </cell>
          <cell r="BX923">
            <v>0</v>
          </cell>
          <cell r="BY923">
            <v>0</v>
          </cell>
          <cell r="BZ923">
            <v>0</v>
          </cell>
          <cell r="CA923">
            <v>0</v>
          </cell>
          <cell r="CB923">
            <v>0</v>
          </cell>
          <cell r="CC923">
            <v>0</v>
          </cell>
          <cell r="CD923">
            <v>0</v>
          </cell>
          <cell r="CE923">
            <v>0</v>
          </cell>
          <cell r="CF923">
            <v>0</v>
          </cell>
          <cell r="CG923">
            <v>0</v>
          </cell>
          <cell r="CH923">
            <v>0</v>
          </cell>
          <cell r="CI923">
            <v>0</v>
          </cell>
          <cell r="CJ923">
            <v>0</v>
          </cell>
          <cell r="CK923">
            <v>0</v>
          </cell>
          <cell r="CL923">
            <v>0</v>
          </cell>
          <cell r="CM923">
            <v>0</v>
          </cell>
          <cell r="CN923">
            <v>0</v>
          </cell>
          <cell r="CO923">
            <v>0</v>
          </cell>
          <cell r="CP923">
            <v>0</v>
          </cell>
          <cell r="CQ923">
            <v>0</v>
          </cell>
          <cell r="CR923">
            <v>0</v>
          </cell>
          <cell r="CS923">
            <v>0</v>
          </cell>
          <cell r="CT923">
            <v>0</v>
          </cell>
          <cell r="CU923">
            <v>0</v>
          </cell>
          <cell r="CV923">
            <v>0</v>
          </cell>
          <cell r="CW923">
            <v>0</v>
          </cell>
          <cell r="CX923">
            <v>0</v>
          </cell>
          <cell r="CY923">
            <v>0</v>
          </cell>
          <cell r="CZ923">
            <v>0</v>
          </cell>
          <cell r="DA923">
            <v>0</v>
          </cell>
          <cell r="DB923">
            <v>0</v>
          </cell>
          <cell r="DC923">
            <v>0</v>
          </cell>
          <cell r="DD923">
            <v>0</v>
          </cell>
          <cell r="DE923">
            <v>0</v>
          </cell>
          <cell r="DF923">
            <v>0</v>
          </cell>
          <cell r="DG923">
            <v>0</v>
          </cell>
          <cell r="DH923">
            <v>0</v>
          </cell>
          <cell r="DI923">
            <v>0</v>
          </cell>
          <cell r="DJ923">
            <v>0</v>
          </cell>
          <cell r="DK923">
            <v>0</v>
          </cell>
          <cell r="DL923">
            <v>0</v>
          </cell>
          <cell r="DM923">
            <v>0</v>
          </cell>
          <cell r="DN923">
            <v>0</v>
          </cell>
          <cell r="DO923">
            <v>0</v>
          </cell>
          <cell r="DP923">
            <v>0</v>
          </cell>
          <cell r="DQ923">
            <v>0</v>
          </cell>
          <cell r="DR923">
            <v>0</v>
          </cell>
          <cell r="DS923">
            <v>0</v>
          </cell>
          <cell r="DT923">
            <v>0</v>
          </cell>
          <cell r="DU923">
            <v>0</v>
          </cell>
          <cell r="DV923">
            <v>0</v>
          </cell>
          <cell r="DW923">
            <v>0</v>
          </cell>
          <cell r="DX923">
            <v>0</v>
          </cell>
          <cell r="DY923">
            <v>0</v>
          </cell>
          <cell r="DZ923">
            <v>0</v>
          </cell>
          <cell r="EA923">
            <v>0</v>
          </cell>
          <cell r="EB923">
            <v>0</v>
          </cell>
          <cell r="EC923">
            <v>0</v>
          </cell>
          <cell r="ED923">
            <v>0</v>
          </cell>
        </row>
        <row r="924">
          <cell r="F924">
            <v>0</v>
          </cell>
          <cell r="G924">
            <v>0</v>
          </cell>
          <cell r="H924">
            <v>0</v>
          </cell>
          <cell r="I924">
            <v>0</v>
          </cell>
          <cell r="J924">
            <v>0</v>
          </cell>
          <cell r="K924">
            <v>0</v>
          </cell>
          <cell r="L924">
            <v>0</v>
          </cell>
          <cell r="M924">
            <v>0</v>
          </cell>
          <cell r="N924">
            <v>0</v>
          </cell>
          <cell r="O924">
            <v>0</v>
          </cell>
          <cell r="P924">
            <v>0</v>
          </cell>
          <cell r="Q924">
            <v>0</v>
          </cell>
          <cell r="R924">
            <v>0</v>
          </cell>
          <cell r="S924">
            <v>0</v>
          </cell>
          <cell r="T924">
            <v>0</v>
          </cell>
          <cell r="U924">
            <v>0</v>
          </cell>
          <cell r="V924">
            <v>0</v>
          </cell>
          <cell r="W924">
            <v>0</v>
          </cell>
          <cell r="X924">
            <v>0</v>
          </cell>
          <cell r="Y924">
            <v>0</v>
          </cell>
          <cell r="Z924">
            <v>0</v>
          </cell>
          <cell r="AA924">
            <v>0</v>
          </cell>
          <cell r="AB924">
            <v>0</v>
          </cell>
          <cell r="AC924">
            <v>0</v>
          </cell>
          <cell r="AD924">
            <v>0</v>
          </cell>
          <cell r="AE924">
            <v>0</v>
          </cell>
          <cell r="AF924">
            <v>0</v>
          </cell>
          <cell r="AG924">
            <v>0</v>
          </cell>
          <cell r="AH924">
            <v>0</v>
          </cell>
          <cell r="AI924">
            <v>0</v>
          </cell>
          <cell r="AJ924">
            <v>0</v>
          </cell>
          <cell r="AK924">
            <v>0</v>
          </cell>
          <cell r="AL924">
            <v>0</v>
          </cell>
          <cell r="AM924">
            <v>0</v>
          </cell>
          <cell r="AN924">
            <v>0</v>
          </cell>
          <cell r="AO924">
            <v>0</v>
          </cell>
          <cell r="AP924">
            <v>0</v>
          </cell>
          <cell r="AQ924">
            <v>0</v>
          </cell>
          <cell r="AR924">
            <v>0</v>
          </cell>
          <cell r="AS924">
            <v>0</v>
          </cell>
          <cell r="AT924">
            <v>0</v>
          </cell>
          <cell r="AU924">
            <v>0</v>
          </cell>
          <cell r="AV924">
            <v>0</v>
          </cell>
          <cell r="AW924">
            <v>0</v>
          </cell>
          <cell r="AX924">
            <v>0</v>
          </cell>
          <cell r="AY924">
            <v>0</v>
          </cell>
          <cell r="AZ924">
            <v>0</v>
          </cell>
          <cell r="BA924">
            <v>0</v>
          </cell>
          <cell r="BB924">
            <v>0</v>
          </cell>
          <cell r="BC924">
            <v>0</v>
          </cell>
          <cell r="BD924">
            <v>0</v>
          </cell>
          <cell r="BE924">
            <v>0</v>
          </cell>
          <cell r="BF924">
            <v>0</v>
          </cell>
          <cell r="BG924">
            <v>0</v>
          </cell>
          <cell r="BH924">
            <v>0</v>
          </cell>
          <cell r="BI924">
            <v>0</v>
          </cell>
          <cell r="BJ924">
            <v>0</v>
          </cell>
          <cell r="BK924">
            <v>0</v>
          </cell>
          <cell r="BL924">
            <v>0</v>
          </cell>
          <cell r="BM924">
            <v>0</v>
          </cell>
          <cell r="BN924">
            <v>0</v>
          </cell>
          <cell r="BO924">
            <v>0</v>
          </cell>
          <cell r="BP924">
            <v>0</v>
          </cell>
          <cell r="BQ924">
            <v>0</v>
          </cell>
          <cell r="BR924">
            <v>0</v>
          </cell>
          <cell r="BS924">
            <v>0</v>
          </cell>
          <cell r="BT924">
            <v>0</v>
          </cell>
          <cell r="BU924">
            <v>0</v>
          </cell>
          <cell r="BV924">
            <v>0</v>
          </cell>
          <cell r="BW924">
            <v>0</v>
          </cell>
          <cell r="BX924">
            <v>0</v>
          </cell>
          <cell r="BY924">
            <v>0</v>
          </cell>
          <cell r="BZ924">
            <v>0</v>
          </cell>
          <cell r="CA924">
            <v>0</v>
          </cell>
          <cell r="CB924">
            <v>0</v>
          </cell>
          <cell r="CC924">
            <v>0</v>
          </cell>
          <cell r="CD924">
            <v>0</v>
          </cell>
          <cell r="CE924">
            <v>0</v>
          </cell>
          <cell r="CF924">
            <v>0</v>
          </cell>
          <cell r="CG924">
            <v>0</v>
          </cell>
          <cell r="CH924">
            <v>0</v>
          </cell>
          <cell r="CI924">
            <v>0</v>
          </cell>
          <cell r="CJ924">
            <v>0</v>
          </cell>
          <cell r="CK924">
            <v>0</v>
          </cell>
          <cell r="CL924">
            <v>0</v>
          </cell>
          <cell r="CM924">
            <v>0</v>
          </cell>
          <cell r="CN924">
            <v>0</v>
          </cell>
          <cell r="CO924">
            <v>0</v>
          </cell>
          <cell r="CP924">
            <v>0</v>
          </cell>
          <cell r="CQ924">
            <v>0</v>
          </cell>
          <cell r="CR924">
            <v>0</v>
          </cell>
          <cell r="CS924">
            <v>0</v>
          </cell>
          <cell r="CT924">
            <v>0</v>
          </cell>
          <cell r="CU924">
            <v>0</v>
          </cell>
          <cell r="CV924">
            <v>0</v>
          </cell>
          <cell r="CW924">
            <v>0</v>
          </cell>
          <cell r="CX924">
            <v>0</v>
          </cell>
          <cell r="CY924">
            <v>0</v>
          </cell>
          <cell r="CZ924">
            <v>0</v>
          </cell>
          <cell r="DA924">
            <v>0</v>
          </cell>
          <cell r="DB924">
            <v>0</v>
          </cell>
          <cell r="DC924">
            <v>0</v>
          </cell>
          <cell r="DD924">
            <v>0</v>
          </cell>
          <cell r="DE924">
            <v>0</v>
          </cell>
          <cell r="DF924">
            <v>0</v>
          </cell>
          <cell r="DG924">
            <v>0</v>
          </cell>
          <cell r="DH924">
            <v>0</v>
          </cell>
          <cell r="DI924">
            <v>0</v>
          </cell>
          <cell r="DJ924">
            <v>0</v>
          </cell>
          <cell r="DK924">
            <v>0</v>
          </cell>
          <cell r="DL924">
            <v>0</v>
          </cell>
          <cell r="DM924">
            <v>0</v>
          </cell>
          <cell r="DN924">
            <v>0</v>
          </cell>
          <cell r="DO924">
            <v>0</v>
          </cell>
          <cell r="DP924">
            <v>0</v>
          </cell>
          <cell r="DQ924">
            <v>0</v>
          </cell>
          <cell r="DR924">
            <v>0</v>
          </cell>
          <cell r="DS924">
            <v>0</v>
          </cell>
          <cell r="DT924">
            <v>0</v>
          </cell>
          <cell r="DU924">
            <v>0</v>
          </cell>
          <cell r="DV924">
            <v>0</v>
          </cell>
          <cell r="DW924">
            <v>0</v>
          </cell>
          <cell r="DX924">
            <v>0</v>
          </cell>
          <cell r="DY924">
            <v>0</v>
          </cell>
          <cell r="DZ924">
            <v>0</v>
          </cell>
          <cell r="EA924">
            <v>0</v>
          </cell>
          <cell r="EB924">
            <v>0</v>
          </cell>
          <cell r="EC924">
            <v>0</v>
          </cell>
          <cell r="ED924">
            <v>0</v>
          </cell>
        </row>
        <row r="927">
          <cell r="F927">
            <v>21103.33</v>
          </cell>
          <cell r="G927">
            <v>19989.16</v>
          </cell>
          <cell r="H927">
            <v>25353.81</v>
          </cell>
          <cell r="I927">
            <v>20477.3</v>
          </cell>
          <cell r="J927">
            <v>20492.39</v>
          </cell>
          <cell r="K927">
            <v>16540.37</v>
          </cell>
          <cell r="L927">
            <v>12029.79</v>
          </cell>
          <cell r="M927">
            <v>9611.2199999999993</v>
          </cell>
          <cell r="N927">
            <v>12511.57</v>
          </cell>
          <cell r="O927">
            <v>17534.71</v>
          </cell>
          <cell r="P927">
            <v>15352.42</v>
          </cell>
          <cell r="Q927">
            <v>15433.12</v>
          </cell>
          <cell r="R927">
            <v>206592.04</v>
          </cell>
          <cell r="S927">
            <v>21103.33</v>
          </cell>
          <cell r="T927">
            <v>20152.009999999998</v>
          </cell>
          <cell r="U927">
            <v>25353.81</v>
          </cell>
          <cell r="V927">
            <v>20477.3</v>
          </cell>
          <cell r="W927">
            <v>20492.39</v>
          </cell>
          <cell r="X927">
            <v>16540.37</v>
          </cell>
          <cell r="Y927">
            <v>12029.79</v>
          </cell>
          <cell r="Z927">
            <v>9611.2199999999993</v>
          </cell>
          <cell r="AA927">
            <v>12511.57</v>
          </cell>
          <cell r="AB927">
            <v>17534.71</v>
          </cell>
          <cell r="AC927">
            <v>15352.42</v>
          </cell>
          <cell r="AD927">
            <v>15433.12</v>
          </cell>
          <cell r="AE927">
            <v>206429.19</v>
          </cell>
          <cell r="AF927">
            <v>21103.33</v>
          </cell>
          <cell r="AG927">
            <v>19989.16</v>
          </cell>
          <cell r="AH927">
            <v>25353.81</v>
          </cell>
          <cell r="AI927">
            <v>20477.3</v>
          </cell>
          <cell r="AJ927">
            <v>20492.39</v>
          </cell>
          <cell r="AK927">
            <v>16540.37</v>
          </cell>
          <cell r="AL927">
            <v>12029.79</v>
          </cell>
          <cell r="AM927">
            <v>9611.2199999999993</v>
          </cell>
          <cell r="AN927">
            <v>12511.57</v>
          </cell>
          <cell r="AO927">
            <v>17534.71</v>
          </cell>
          <cell r="AP927">
            <v>15352.42</v>
          </cell>
          <cell r="AQ927">
            <v>15433.12</v>
          </cell>
          <cell r="AR927">
            <v>206429.19</v>
          </cell>
          <cell r="AS927">
            <v>21103.33</v>
          </cell>
          <cell r="AT927">
            <v>19989.16</v>
          </cell>
          <cell r="AU927">
            <v>25353.81</v>
          </cell>
          <cell r="AV927">
            <v>20477.3</v>
          </cell>
          <cell r="AW927">
            <v>20492.39</v>
          </cell>
          <cell r="AX927">
            <v>16540.37</v>
          </cell>
          <cell r="AY927">
            <v>12029.79</v>
          </cell>
          <cell r="AZ927">
            <v>9611.2199999999993</v>
          </cell>
          <cell r="BA927">
            <v>12511.57</v>
          </cell>
          <cell r="BB927">
            <v>17534.71</v>
          </cell>
          <cell r="BC927">
            <v>15352.42</v>
          </cell>
          <cell r="BD927">
            <v>15433.12</v>
          </cell>
          <cell r="BE927">
            <v>206429.19</v>
          </cell>
          <cell r="BF927">
            <v>21103.33</v>
          </cell>
          <cell r="BG927">
            <v>19989.16</v>
          </cell>
          <cell r="BH927">
            <v>25353.81</v>
          </cell>
          <cell r="BI927">
            <v>20477.3</v>
          </cell>
          <cell r="BJ927">
            <v>20492.39</v>
          </cell>
          <cell r="BK927">
            <v>16540.37</v>
          </cell>
          <cell r="BL927">
            <v>12029.79</v>
          </cell>
          <cell r="BM927">
            <v>9611.2199999999993</v>
          </cell>
          <cell r="BN927">
            <v>12511.57</v>
          </cell>
          <cell r="BO927">
            <v>17534.71</v>
          </cell>
          <cell r="BP927">
            <v>15352.42</v>
          </cell>
          <cell r="BQ927">
            <v>15433.12</v>
          </cell>
          <cell r="BR927">
            <v>206592.04</v>
          </cell>
          <cell r="BS927">
            <v>21103.33</v>
          </cell>
          <cell r="BT927">
            <v>20152.009999999998</v>
          </cell>
          <cell r="BU927">
            <v>25353.81</v>
          </cell>
          <cell r="BV927">
            <v>20477.3</v>
          </cell>
          <cell r="BW927">
            <v>20492.39</v>
          </cell>
          <cell r="BX927">
            <v>16540.37</v>
          </cell>
          <cell r="BY927">
            <v>12029.79</v>
          </cell>
          <cell r="BZ927">
            <v>9611.2199999999993</v>
          </cell>
          <cell r="CA927">
            <v>12511.57</v>
          </cell>
          <cell r="CB927">
            <v>17534.71</v>
          </cell>
          <cell r="CC927">
            <v>15352.42</v>
          </cell>
          <cell r="CD927">
            <v>15433.12</v>
          </cell>
          <cell r="CE927">
            <v>206429.19</v>
          </cell>
          <cell r="CF927">
            <v>21103.33</v>
          </cell>
          <cell r="CG927">
            <v>19989.16</v>
          </cell>
          <cell r="CH927">
            <v>25353.81</v>
          </cell>
          <cell r="CI927">
            <v>20477.3</v>
          </cell>
          <cell r="CJ927">
            <v>20492.39</v>
          </cell>
          <cell r="CK927">
            <v>16540.37</v>
          </cell>
          <cell r="CL927">
            <v>12029.79</v>
          </cell>
          <cell r="CM927">
            <v>9611.2199999999993</v>
          </cell>
          <cell r="CN927">
            <v>12511.57</v>
          </cell>
          <cell r="CO927">
            <v>17534.71</v>
          </cell>
          <cell r="CP927">
            <v>15352.42</v>
          </cell>
          <cell r="CQ927">
            <v>15433.12</v>
          </cell>
          <cell r="CR927">
            <v>206429.19</v>
          </cell>
          <cell r="CS927">
            <v>21103.33</v>
          </cell>
          <cell r="CT927">
            <v>19989.16</v>
          </cell>
          <cell r="CU927">
            <v>25353.81</v>
          </cell>
          <cell r="CV927">
            <v>20477.3</v>
          </cell>
          <cell r="CW927">
            <v>20492.39</v>
          </cell>
          <cell r="CX927">
            <v>16540.37</v>
          </cell>
          <cell r="CY927">
            <v>12029.79</v>
          </cell>
          <cell r="CZ927">
            <v>9611.2199999999993</v>
          </cell>
          <cell r="DA927">
            <v>12511.57</v>
          </cell>
          <cell r="DB927">
            <v>17534.71</v>
          </cell>
          <cell r="DC927">
            <v>15352.42</v>
          </cell>
          <cell r="DD927">
            <v>15433.12</v>
          </cell>
          <cell r="DE927">
            <v>0</v>
          </cell>
          <cell r="DF927">
            <v>0</v>
          </cell>
          <cell r="DG927">
            <v>0</v>
          </cell>
          <cell r="DH927">
            <v>0</v>
          </cell>
          <cell r="DI927">
            <v>0</v>
          </cell>
          <cell r="DJ927">
            <v>0</v>
          </cell>
          <cell r="DK927">
            <v>0</v>
          </cell>
          <cell r="DL927">
            <v>0</v>
          </cell>
          <cell r="DM927">
            <v>0</v>
          </cell>
          <cell r="DN927">
            <v>0</v>
          </cell>
          <cell r="DO927">
            <v>0</v>
          </cell>
          <cell r="DP927">
            <v>0</v>
          </cell>
          <cell r="DQ927">
            <v>0</v>
          </cell>
          <cell r="DR927">
            <v>0</v>
          </cell>
          <cell r="DS927">
            <v>0</v>
          </cell>
          <cell r="DT927">
            <v>0</v>
          </cell>
          <cell r="DU927">
            <v>0</v>
          </cell>
          <cell r="DV927">
            <v>0</v>
          </cell>
          <cell r="DW927">
            <v>0</v>
          </cell>
          <cell r="DX927">
            <v>0</v>
          </cell>
          <cell r="DY927">
            <v>0</v>
          </cell>
          <cell r="DZ927">
            <v>0</v>
          </cell>
          <cell r="EA927">
            <v>0</v>
          </cell>
          <cell r="EB927">
            <v>0</v>
          </cell>
          <cell r="EC927">
            <v>0</v>
          </cell>
          <cell r="ED927">
            <v>0</v>
          </cell>
        </row>
        <row r="928">
          <cell r="F928">
            <v>0</v>
          </cell>
          <cell r="G928">
            <v>0</v>
          </cell>
          <cell r="H928">
            <v>0</v>
          </cell>
          <cell r="I928">
            <v>0</v>
          </cell>
          <cell r="J928">
            <v>0</v>
          </cell>
          <cell r="K928">
            <v>0</v>
          </cell>
          <cell r="L928">
            <v>0</v>
          </cell>
          <cell r="M928">
            <v>0</v>
          </cell>
          <cell r="N928">
            <v>0</v>
          </cell>
          <cell r="O928">
            <v>0</v>
          </cell>
          <cell r="P928">
            <v>0</v>
          </cell>
          <cell r="Q928">
            <v>0</v>
          </cell>
          <cell r="R928">
            <v>0</v>
          </cell>
          <cell r="S928">
            <v>0</v>
          </cell>
          <cell r="T928">
            <v>0</v>
          </cell>
          <cell r="U928">
            <v>0</v>
          </cell>
          <cell r="V928">
            <v>0</v>
          </cell>
          <cell r="W928">
            <v>0</v>
          </cell>
          <cell r="X928">
            <v>0</v>
          </cell>
          <cell r="Y928">
            <v>0</v>
          </cell>
          <cell r="Z928">
            <v>0</v>
          </cell>
          <cell r="AA928">
            <v>0</v>
          </cell>
          <cell r="AB928">
            <v>0</v>
          </cell>
          <cell r="AC928">
            <v>0</v>
          </cell>
          <cell r="AD928">
            <v>0</v>
          </cell>
          <cell r="AE928">
            <v>0</v>
          </cell>
          <cell r="AF928">
            <v>0</v>
          </cell>
          <cell r="AG928">
            <v>0</v>
          </cell>
          <cell r="AH928">
            <v>0</v>
          </cell>
          <cell r="AI928">
            <v>0</v>
          </cell>
          <cell r="AJ928">
            <v>0</v>
          </cell>
          <cell r="AK928">
            <v>0</v>
          </cell>
          <cell r="AL928">
            <v>0</v>
          </cell>
          <cell r="AM928">
            <v>0</v>
          </cell>
          <cell r="AN928">
            <v>0</v>
          </cell>
          <cell r="AO928">
            <v>0</v>
          </cell>
          <cell r="AP928">
            <v>0</v>
          </cell>
          <cell r="AQ928">
            <v>0</v>
          </cell>
          <cell r="AR928">
            <v>0</v>
          </cell>
          <cell r="AS928">
            <v>0</v>
          </cell>
          <cell r="AT928">
            <v>0</v>
          </cell>
          <cell r="AU928">
            <v>0</v>
          </cell>
          <cell r="AV928">
            <v>0</v>
          </cell>
          <cell r="AW928">
            <v>0</v>
          </cell>
          <cell r="AX928">
            <v>0</v>
          </cell>
          <cell r="AY928">
            <v>0</v>
          </cell>
          <cell r="AZ928">
            <v>0</v>
          </cell>
          <cell r="BA928">
            <v>0</v>
          </cell>
          <cell r="BB928">
            <v>0</v>
          </cell>
          <cell r="BC928">
            <v>0</v>
          </cell>
          <cell r="BD928">
            <v>0</v>
          </cell>
          <cell r="BE928">
            <v>0</v>
          </cell>
          <cell r="BF928">
            <v>0</v>
          </cell>
          <cell r="BG928">
            <v>0</v>
          </cell>
          <cell r="BH928">
            <v>0</v>
          </cell>
          <cell r="BI928">
            <v>0</v>
          </cell>
          <cell r="BJ928">
            <v>0</v>
          </cell>
          <cell r="BK928">
            <v>0</v>
          </cell>
          <cell r="BL928">
            <v>0</v>
          </cell>
          <cell r="BM928">
            <v>0</v>
          </cell>
          <cell r="BN928">
            <v>0</v>
          </cell>
          <cell r="BO928">
            <v>0</v>
          </cell>
          <cell r="BP928">
            <v>0</v>
          </cell>
          <cell r="BQ928">
            <v>0</v>
          </cell>
          <cell r="BR928">
            <v>0</v>
          </cell>
          <cell r="BS928">
            <v>0</v>
          </cell>
          <cell r="BT928">
            <v>0</v>
          </cell>
          <cell r="BU928">
            <v>0</v>
          </cell>
          <cell r="BV928">
            <v>0</v>
          </cell>
          <cell r="BW928">
            <v>0</v>
          </cell>
          <cell r="BX928">
            <v>0</v>
          </cell>
          <cell r="BY928">
            <v>0</v>
          </cell>
          <cell r="BZ928">
            <v>0</v>
          </cell>
          <cell r="CA928">
            <v>0</v>
          </cell>
          <cell r="CB928">
            <v>0</v>
          </cell>
          <cell r="CC928">
            <v>0</v>
          </cell>
          <cell r="CD928">
            <v>0</v>
          </cell>
          <cell r="CE928">
            <v>0</v>
          </cell>
          <cell r="CF928">
            <v>0</v>
          </cell>
          <cell r="CG928">
            <v>0</v>
          </cell>
          <cell r="CH928">
            <v>0</v>
          </cell>
          <cell r="CI928">
            <v>0</v>
          </cell>
          <cell r="CJ928">
            <v>0</v>
          </cell>
          <cell r="CK928">
            <v>0</v>
          </cell>
          <cell r="CL928">
            <v>0</v>
          </cell>
          <cell r="CM928">
            <v>0</v>
          </cell>
          <cell r="CN928">
            <v>0</v>
          </cell>
          <cell r="CO928">
            <v>0</v>
          </cell>
          <cell r="CP928">
            <v>0</v>
          </cell>
          <cell r="CQ928">
            <v>0</v>
          </cell>
          <cell r="CR928">
            <v>0</v>
          </cell>
          <cell r="CS928">
            <v>0</v>
          </cell>
          <cell r="CT928">
            <v>0</v>
          </cell>
          <cell r="CU928">
            <v>0</v>
          </cell>
          <cell r="CV928">
            <v>0</v>
          </cell>
          <cell r="CW928">
            <v>0</v>
          </cell>
          <cell r="CX928">
            <v>0</v>
          </cell>
          <cell r="CY928">
            <v>0</v>
          </cell>
          <cell r="CZ928">
            <v>0</v>
          </cell>
          <cell r="DA928">
            <v>0</v>
          </cell>
          <cell r="DB928">
            <v>0</v>
          </cell>
          <cell r="DC928">
            <v>0</v>
          </cell>
          <cell r="DD928">
            <v>0</v>
          </cell>
          <cell r="DE928">
            <v>0</v>
          </cell>
          <cell r="DF928">
            <v>0</v>
          </cell>
          <cell r="DG928">
            <v>0</v>
          </cell>
          <cell r="DH928">
            <v>0</v>
          </cell>
          <cell r="DI928">
            <v>0</v>
          </cell>
          <cell r="DJ928">
            <v>0</v>
          </cell>
          <cell r="DK928">
            <v>0</v>
          </cell>
          <cell r="DL928">
            <v>0</v>
          </cell>
          <cell r="DM928">
            <v>0</v>
          </cell>
          <cell r="DN928">
            <v>0</v>
          </cell>
          <cell r="DO928">
            <v>0</v>
          </cell>
          <cell r="DP928">
            <v>0</v>
          </cell>
          <cell r="DQ928">
            <v>0</v>
          </cell>
          <cell r="DR928">
            <v>0</v>
          </cell>
          <cell r="DS928">
            <v>0</v>
          </cell>
          <cell r="DT928">
            <v>0</v>
          </cell>
          <cell r="DU928">
            <v>0</v>
          </cell>
          <cell r="DV928">
            <v>0</v>
          </cell>
          <cell r="DW928">
            <v>0</v>
          </cell>
          <cell r="DX928">
            <v>0</v>
          </cell>
          <cell r="DY928">
            <v>0</v>
          </cell>
          <cell r="DZ928">
            <v>0</v>
          </cell>
          <cell r="EA928">
            <v>0</v>
          </cell>
          <cell r="EB928">
            <v>0</v>
          </cell>
          <cell r="EC928">
            <v>0</v>
          </cell>
          <cell r="ED928">
            <v>0</v>
          </cell>
        </row>
        <row r="929">
          <cell r="F929">
            <v>0</v>
          </cell>
          <cell r="G929">
            <v>0</v>
          </cell>
          <cell r="H929">
            <v>0</v>
          </cell>
          <cell r="I929">
            <v>0</v>
          </cell>
          <cell r="J929">
            <v>0</v>
          </cell>
          <cell r="K929">
            <v>0</v>
          </cell>
          <cell r="L929">
            <v>0</v>
          </cell>
          <cell r="M929">
            <v>0</v>
          </cell>
          <cell r="N929">
            <v>0</v>
          </cell>
          <cell r="O929">
            <v>0</v>
          </cell>
          <cell r="P929">
            <v>0</v>
          </cell>
          <cell r="Q929">
            <v>0</v>
          </cell>
          <cell r="R929">
            <v>0</v>
          </cell>
          <cell r="S929">
            <v>0</v>
          </cell>
          <cell r="T929">
            <v>0</v>
          </cell>
          <cell r="U929">
            <v>0</v>
          </cell>
          <cell r="V929">
            <v>0</v>
          </cell>
          <cell r="W929">
            <v>0</v>
          </cell>
          <cell r="X929">
            <v>0</v>
          </cell>
          <cell r="Y929">
            <v>0</v>
          </cell>
          <cell r="Z929">
            <v>0</v>
          </cell>
          <cell r="AA929">
            <v>0</v>
          </cell>
          <cell r="AB929">
            <v>0</v>
          </cell>
          <cell r="AC929">
            <v>0</v>
          </cell>
          <cell r="AD929">
            <v>0</v>
          </cell>
          <cell r="AE929">
            <v>0</v>
          </cell>
          <cell r="AF929">
            <v>0</v>
          </cell>
          <cell r="AG929">
            <v>0</v>
          </cell>
          <cell r="AH929">
            <v>0</v>
          </cell>
          <cell r="AI929">
            <v>0</v>
          </cell>
          <cell r="AJ929">
            <v>0</v>
          </cell>
          <cell r="AK929">
            <v>0</v>
          </cell>
          <cell r="AL929">
            <v>0</v>
          </cell>
          <cell r="AM929">
            <v>0</v>
          </cell>
          <cell r="AN929">
            <v>0</v>
          </cell>
          <cell r="AO929">
            <v>0</v>
          </cell>
          <cell r="AP929">
            <v>0</v>
          </cell>
          <cell r="AQ929">
            <v>0</v>
          </cell>
          <cell r="AR929">
            <v>0</v>
          </cell>
          <cell r="AS929">
            <v>0</v>
          </cell>
          <cell r="AT929">
            <v>0</v>
          </cell>
          <cell r="AU929">
            <v>0</v>
          </cell>
          <cell r="AV929">
            <v>0</v>
          </cell>
          <cell r="AW929">
            <v>0</v>
          </cell>
          <cell r="AX929">
            <v>0</v>
          </cell>
          <cell r="AY929">
            <v>0</v>
          </cell>
          <cell r="AZ929">
            <v>0</v>
          </cell>
          <cell r="BA929">
            <v>0</v>
          </cell>
          <cell r="BB929">
            <v>0</v>
          </cell>
          <cell r="BC929">
            <v>0</v>
          </cell>
          <cell r="BD929">
            <v>0</v>
          </cell>
          <cell r="BE929">
            <v>0</v>
          </cell>
          <cell r="BF929">
            <v>0</v>
          </cell>
          <cell r="BG929">
            <v>0</v>
          </cell>
          <cell r="BH929">
            <v>0</v>
          </cell>
          <cell r="BI929">
            <v>0</v>
          </cell>
          <cell r="BJ929">
            <v>0</v>
          </cell>
          <cell r="BK929">
            <v>0</v>
          </cell>
          <cell r="BL929">
            <v>0</v>
          </cell>
          <cell r="BM929">
            <v>0</v>
          </cell>
          <cell r="BN929">
            <v>0</v>
          </cell>
          <cell r="BO929">
            <v>0</v>
          </cell>
          <cell r="BP929">
            <v>0</v>
          </cell>
          <cell r="BQ929">
            <v>0</v>
          </cell>
          <cell r="BR929">
            <v>0</v>
          </cell>
          <cell r="BS929">
            <v>0</v>
          </cell>
          <cell r="BT929">
            <v>0</v>
          </cell>
          <cell r="BU929">
            <v>0</v>
          </cell>
          <cell r="BV929">
            <v>0</v>
          </cell>
          <cell r="BW929">
            <v>0</v>
          </cell>
          <cell r="BX929">
            <v>0</v>
          </cell>
          <cell r="BY929">
            <v>0</v>
          </cell>
          <cell r="BZ929">
            <v>0</v>
          </cell>
          <cell r="CA929">
            <v>0</v>
          </cell>
          <cell r="CB929">
            <v>0</v>
          </cell>
          <cell r="CC929">
            <v>0</v>
          </cell>
          <cell r="CD929">
            <v>0</v>
          </cell>
          <cell r="CE929">
            <v>0</v>
          </cell>
          <cell r="CF929">
            <v>0</v>
          </cell>
          <cell r="CG929">
            <v>0</v>
          </cell>
          <cell r="CH929">
            <v>0</v>
          </cell>
          <cell r="CI929">
            <v>0</v>
          </cell>
          <cell r="CJ929">
            <v>0</v>
          </cell>
          <cell r="CK929">
            <v>0</v>
          </cell>
          <cell r="CL929">
            <v>0</v>
          </cell>
          <cell r="CM929">
            <v>0</v>
          </cell>
          <cell r="CN929">
            <v>0</v>
          </cell>
          <cell r="CO929">
            <v>0</v>
          </cell>
          <cell r="CP929">
            <v>0</v>
          </cell>
          <cell r="CQ929">
            <v>0</v>
          </cell>
          <cell r="CR929">
            <v>0</v>
          </cell>
          <cell r="CS929">
            <v>0</v>
          </cell>
          <cell r="CT929">
            <v>0</v>
          </cell>
          <cell r="CU929">
            <v>0</v>
          </cell>
          <cell r="CV929">
            <v>0</v>
          </cell>
          <cell r="CW929">
            <v>0</v>
          </cell>
          <cell r="CX929">
            <v>0</v>
          </cell>
          <cell r="CY929">
            <v>0</v>
          </cell>
          <cell r="CZ929">
            <v>0</v>
          </cell>
          <cell r="DA929">
            <v>0</v>
          </cell>
          <cell r="DB929">
            <v>0</v>
          </cell>
          <cell r="DC929">
            <v>0</v>
          </cell>
          <cell r="DD929">
            <v>0</v>
          </cell>
          <cell r="DE929">
            <v>0</v>
          </cell>
          <cell r="DF929">
            <v>0</v>
          </cell>
          <cell r="DG929">
            <v>0</v>
          </cell>
          <cell r="DH929">
            <v>0</v>
          </cell>
          <cell r="DI929">
            <v>0</v>
          </cell>
          <cell r="DJ929">
            <v>0</v>
          </cell>
          <cell r="DK929">
            <v>0</v>
          </cell>
          <cell r="DL929">
            <v>0</v>
          </cell>
          <cell r="DM929">
            <v>0</v>
          </cell>
          <cell r="DN929">
            <v>0</v>
          </cell>
          <cell r="DO929">
            <v>0</v>
          </cell>
          <cell r="DP929">
            <v>0</v>
          </cell>
          <cell r="DQ929">
            <v>0</v>
          </cell>
          <cell r="DR929">
            <v>0</v>
          </cell>
          <cell r="DS929">
            <v>0</v>
          </cell>
          <cell r="DT929">
            <v>0</v>
          </cell>
          <cell r="DU929">
            <v>0</v>
          </cell>
          <cell r="DV929">
            <v>0</v>
          </cell>
          <cell r="DW929">
            <v>0</v>
          </cell>
          <cell r="DX929">
            <v>0</v>
          </cell>
          <cell r="DY929">
            <v>0</v>
          </cell>
          <cell r="DZ929">
            <v>0</v>
          </cell>
          <cell r="EA929">
            <v>0</v>
          </cell>
          <cell r="EB929">
            <v>0</v>
          </cell>
          <cell r="EC929">
            <v>0</v>
          </cell>
          <cell r="ED929">
            <v>0</v>
          </cell>
        </row>
        <row r="930">
          <cell r="F930">
            <v>21103.33</v>
          </cell>
          <cell r="G930">
            <v>19989.16</v>
          </cell>
          <cell r="H930">
            <v>25353.81</v>
          </cell>
          <cell r="I930">
            <v>20477.3</v>
          </cell>
          <cell r="J930">
            <v>20492.39</v>
          </cell>
          <cell r="K930">
            <v>16540.37</v>
          </cell>
          <cell r="L930">
            <v>12029.79</v>
          </cell>
          <cell r="M930">
            <v>9611.2199999999993</v>
          </cell>
          <cell r="N930">
            <v>12511.57</v>
          </cell>
          <cell r="O930">
            <v>17534.71</v>
          </cell>
          <cell r="P930">
            <v>15352.42</v>
          </cell>
          <cell r="Q930">
            <v>15433.12</v>
          </cell>
          <cell r="R930">
            <v>206592.04</v>
          </cell>
          <cell r="S930">
            <v>21103.33</v>
          </cell>
          <cell r="T930">
            <v>20152.009999999998</v>
          </cell>
          <cell r="U930">
            <v>25353.81</v>
          </cell>
          <cell r="V930">
            <v>20477.3</v>
          </cell>
          <cell r="W930">
            <v>20492.39</v>
          </cell>
          <cell r="X930">
            <v>16540.37</v>
          </cell>
          <cell r="Y930">
            <v>12029.79</v>
          </cell>
          <cell r="Z930">
            <v>9611.2199999999993</v>
          </cell>
          <cell r="AA930">
            <v>12511.57</v>
          </cell>
          <cell r="AB930">
            <v>17534.71</v>
          </cell>
          <cell r="AC930">
            <v>15352.42</v>
          </cell>
          <cell r="AD930">
            <v>15433.12</v>
          </cell>
          <cell r="AE930">
            <v>206429.19</v>
          </cell>
          <cell r="AF930">
            <v>21103.33</v>
          </cell>
          <cell r="AG930">
            <v>19989.16</v>
          </cell>
          <cell r="AH930">
            <v>25353.81</v>
          </cell>
          <cell r="AI930">
            <v>20477.3</v>
          </cell>
          <cell r="AJ930">
            <v>20492.39</v>
          </cell>
          <cell r="AK930">
            <v>16540.37</v>
          </cell>
          <cell r="AL930">
            <v>12029.79</v>
          </cell>
          <cell r="AM930">
            <v>9611.2199999999993</v>
          </cell>
          <cell r="AN930">
            <v>12511.57</v>
          </cell>
          <cell r="AO930">
            <v>17534.71</v>
          </cell>
          <cell r="AP930">
            <v>15352.42</v>
          </cell>
          <cell r="AQ930">
            <v>15433.12</v>
          </cell>
          <cell r="AR930">
            <v>206429.19</v>
          </cell>
          <cell r="AS930">
            <v>21103.33</v>
          </cell>
          <cell r="AT930">
            <v>19989.16</v>
          </cell>
          <cell r="AU930">
            <v>25353.81</v>
          </cell>
          <cell r="AV930">
            <v>20477.3</v>
          </cell>
          <cell r="AW930">
            <v>20492.39</v>
          </cell>
          <cell r="AX930">
            <v>16540.37</v>
          </cell>
          <cell r="AY930">
            <v>12029.79</v>
          </cell>
          <cell r="AZ930">
            <v>9611.2199999999993</v>
          </cell>
          <cell r="BA930">
            <v>12511.57</v>
          </cell>
          <cell r="BB930">
            <v>17534.71</v>
          </cell>
          <cell r="BC930">
            <v>15352.42</v>
          </cell>
          <cell r="BD930">
            <v>15433.12</v>
          </cell>
          <cell r="BE930">
            <v>206429.19</v>
          </cell>
          <cell r="BF930">
            <v>21103.33</v>
          </cell>
          <cell r="BG930">
            <v>19989.16</v>
          </cell>
          <cell r="BH930">
            <v>25353.81</v>
          </cell>
          <cell r="BI930">
            <v>20477.3</v>
          </cell>
          <cell r="BJ930">
            <v>20492.39</v>
          </cell>
          <cell r="BK930">
            <v>16540.37</v>
          </cell>
          <cell r="BL930">
            <v>12029.79</v>
          </cell>
          <cell r="BM930">
            <v>9611.2199999999993</v>
          </cell>
          <cell r="BN930">
            <v>12511.57</v>
          </cell>
          <cell r="BO930">
            <v>17534.71</v>
          </cell>
          <cell r="BP930">
            <v>15352.42</v>
          </cell>
          <cell r="BQ930">
            <v>15433.12</v>
          </cell>
          <cell r="BR930">
            <v>206592.04</v>
          </cell>
          <cell r="BS930">
            <v>21103.33</v>
          </cell>
          <cell r="BT930">
            <v>20152.009999999998</v>
          </cell>
          <cell r="BU930">
            <v>25353.81</v>
          </cell>
          <cell r="BV930">
            <v>20477.3</v>
          </cell>
          <cell r="BW930">
            <v>20492.39</v>
          </cell>
          <cell r="BX930">
            <v>16540.37</v>
          </cell>
          <cell r="BY930">
            <v>12029.79</v>
          </cell>
          <cell r="BZ930">
            <v>9611.2199999999993</v>
          </cell>
          <cell r="CA930">
            <v>12511.57</v>
          </cell>
          <cell r="CB930">
            <v>17534.71</v>
          </cell>
          <cell r="CC930">
            <v>15352.42</v>
          </cell>
          <cell r="CD930">
            <v>15433.12</v>
          </cell>
          <cell r="CE930">
            <v>206429.19</v>
          </cell>
          <cell r="CF930">
            <v>21103.33</v>
          </cell>
          <cell r="CG930">
            <v>19989.16</v>
          </cell>
          <cell r="CH930">
            <v>25353.81</v>
          </cell>
          <cell r="CI930">
            <v>20477.3</v>
          </cell>
          <cell r="CJ930">
            <v>20492.39</v>
          </cell>
          <cell r="CK930">
            <v>16540.37</v>
          </cell>
          <cell r="CL930">
            <v>12029.79</v>
          </cell>
          <cell r="CM930">
            <v>9611.2199999999993</v>
          </cell>
          <cell r="CN930">
            <v>12511.57</v>
          </cell>
          <cell r="CO930">
            <v>17534.71</v>
          </cell>
          <cell r="CP930">
            <v>15352.42</v>
          </cell>
          <cell r="CQ930">
            <v>15433.12</v>
          </cell>
          <cell r="CR930">
            <v>206429.19</v>
          </cell>
          <cell r="CS930">
            <v>21103.33</v>
          </cell>
          <cell r="CT930">
            <v>19989.16</v>
          </cell>
          <cell r="CU930">
            <v>25353.81</v>
          </cell>
          <cell r="CV930">
            <v>20477.3</v>
          </cell>
          <cell r="CW930">
            <v>20492.39</v>
          </cell>
          <cell r="CX930">
            <v>16540.37</v>
          </cell>
          <cell r="CY930">
            <v>12029.79</v>
          </cell>
          <cell r="CZ930">
            <v>9611.2199999999993</v>
          </cell>
          <cell r="DA930">
            <v>12511.57</v>
          </cell>
          <cell r="DB930">
            <v>17534.71</v>
          </cell>
          <cell r="DC930">
            <v>15352.42</v>
          </cell>
          <cell r="DD930">
            <v>15433.12</v>
          </cell>
          <cell r="DE930">
            <v>0</v>
          </cell>
          <cell r="DF930">
            <v>0</v>
          </cell>
          <cell r="DG930">
            <v>0</v>
          </cell>
          <cell r="DH930">
            <v>0</v>
          </cell>
          <cell r="DI930">
            <v>0</v>
          </cell>
          <cell r="DJ930">
            <v>0</v>
          </cell>
          <cell r="DK930">
            <v>0</v>
          </cell>
          <cell r="DL930">
            <v>0</v>
          </cell>
          <cell r="DM930">
            <v>0</v>
          </cell>
          <cell r="DN930">
            <v>0</v>
          </cell>
          <cell r="DO930">
            <v>0</v>
          </cell>
          <cell r="DP930">
            <v>0</v>
          </cell>
          <cell r="DQ930">
            <v>0</v>
          </cell>
          <cell r="DR930">
            <v>0</v>
          </cell>
          <cell r="DS930">
            <v>0</v>
          </cell>
          <cell r="DT930">
            <v>0</v>
          </cell>
          <cell r="DU930">
            <v>0</v>
          </cell>
          <cell r="DV930">
            <v>0</v>
          </cell>
          <cell r="DW930">
            <v>0</v>
          </cell>
          <cell r="DX930">
            <v>0</v>
          </cell>
          <cell r="DY930">
            <v>0</v>
          </cell>
          <cell r="DZ930">
            <v>0</v>
          </cell>
          <cell r="EA930">
            <v>0</v>
          </cell>
          <cell r="EB930">
            <v>0</v>
          </cell>
          <cell r="EC930">
            <v>0</v>
          </cell>
          <cell r="ED930">
            <v>0</v>
          </cell>
        </row>
        <row r="931">
          <cell r="F931">
            <v>0</v>
          </cell>
          <cell r="G931">
            <v>0</v>
          </cell>
          <cell r="H931">
            <v>0</v>
          </cell>
          <cell r="I931">
            <v>0</v>
          </cell>
          <cell r="J931">
            <v>0</v>
          </cell>
          <cell r="K931">
            <v>0</v>
          </cell>
          <cell r="L931">
            <v>0</v>
          </cell>
          <cell r="M931">
            <v>0</v>
          </cell>
          <cell r="N931">
            <v>0</v>
          </cell>
          <cell r="O931">
            <v>0</v>
          </cell>
          <cell r="P931">
            <v>0</v>
          </cell>
          <cell r="Q931">
            <v>0</v>
          </cell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V931">
            <v>0</v>
          </cell>
          <cell r="W931">
            <v>0</v>
          </cell>
          <cell r="X931">
            <v>0</v>
          </cell>
          <cell r="Y931">
            <v>0</v>
          </cell>
          <cell r="Z931">
            <v>0</v>
          </cell>
          <cell r="AA931">
            <v>0</v>
          </cell>
          <cell r="AB931">
            <v>0</v>
          </cell>
          <cell r="AC931">
            <v>0</v>
          </cell>
          <cell r="AD931">
            <v>0</v>
          </cell>
          <cell r="AE931">
            <v>0</v>
          </cell>
          <cell r="AF931">
            <v>0</v>
          </cell>
          <cell r="AG931">
            <v>0</v>
          </cell>
          <cell r="AH931">
            <v>0</v>
          </cell>
          <cell r="AI931">
            <v>0</v>
          </cell>
          <cell r="AJ931">
            <v>0</v>
          </cell>
          <cell r="AK931">
            <v>0</v>
          </cell>
          <cell r="AL931">
            <v>0</v>
          </cell>
          <cell r="AM931">
            <v>0</v>
          </cell>
          <cell r="AN931">
            <v>0</v>
          </cell>
          <cell r="AO931">
            <v>0</v>
          </cell>
          <cell r="AP931">
            <v>0</v>
          </cell>
          <cell r="AQ931">
            <v>0</v>
          </cell>
          <cell r="AR931">
            <v>0</v>
          </cell>
          <cell r="AS931">
            <v>0</v>
          </cell>
          <cell r="AT931">
            <v>0</v>
          </cell>
          <cell r="AU931">
            <v>0</v>
          </cell>
          <cell r="AV931">
            <v>0</v>
          </cell>
          <cell r="AW931">
            <v>0</v>
          </cell>
          <cell r="AX931">
            <v>0</v>
          </cell>
          <cell r="AY931">
            <v>0</v>
          </cell>
          <cell r="AZ931">
            <v>0</v>
          </cell>
          <cell r="BA931">
            <v>0</v>
          </cell>
          <cell r="BB931">
            <v>0</v>
          </cell>
          <cell r="BC931">
            <v>0</v>
          </cell>
          <cell r="BD931">
            <v>0</v>
          </cell>
          <cell r="BE931">
            <v>0</v>
          </cell>
          <cell r="BF931">
            <v>0</v>
          </cell>
          <cell r="BG931">
            <v>0</v>
          </cell>
          <cell r="BH931">
            <v>0</v>
          </cell>
          <cell r="BI931">
            <v>0</v>
          </cell>
          <cell r="BJ931">
            <v>0</v>
          </cell>
          <cell r="BK931">
            <v>0</v>
          </cell>
          <cell r="BL931">
            <v>0</v>
          </cell>
          <cell r="BM931">
            <v>0</v>
          </cell>
          <cell r="BN931">
            <v>0</v>
          </cell>
          <cell r="BO931">
            <v>0</v>
          </cell>
          <cell r="BP931">
            <v>0</v>
          </cell>
          <cell r="BQ931">
            <v>0</v>
          </cell>
          <cell r="BR931">
            <v>0</v>
          </cell>
          <cell r="BS931">
            <v>0</v>
          </cell>
          <cell r="BT931">
            <v>0</v>
          </cell>
          <cell r="BU931">
            <v>0</v>
          </cell>
          <cell r="BV931">
            <v>0</v>
          </cell>
          <cell r="BW931">
            <v>0</v>
          </cell>
          <cell r="BX931">
            <v>0</v>
          </cell>
          <cell r="BY931">
            <v>0</v>
          </cell>
          <cell r="BZ931">
            <v>0</v>
          </cell>
          <cell r="CA931">
            <v>0</v>
          </cell>
          <cell r="CB931">
            <v>0</v>
          </cell>
          <cell r="CC931">
            <v>0</v>
          </cell>
          <cell r="CD931">
            <v>0</v>
          </cell>
          <cell r="CE931">
            <v>0</v>
          </cell>
          <cell r="CF931">
            <v>0</v>
          </cell>
          <cell r="CG931">
            <v>0</v>
          </cell>
          <cell r="CH931">
            <v>0</v>
          </cell>
          <cell r="CI931">
            <v>0</v>
          </cell>
          <cell r="CJ931">
            <v>0</v>
          </cell>
          <cell r="CK931">
            <v>0</v>
          </cell>
          <cell r="CL931">
            <v>0</v>
          </cell>
          <cell r="CM931">
            <v>0</v>
          </cell>
          <cell r="CN931">
            <v>0</v>
          </cell>
          <cell r="CO931">
            <v>0</v>
          </cell>
          <cell r="CP931">
            <v>0</v>
          </cell>
          <cell r="CQ931">
            <v>0</v>
          </cell>
          <cell r="CR931">
            <v>0</v>
          </cell>
          <cell r="CS931">
            <v>0</v>
          </cell>
          <cell r="CT931">
            <v>0</v>
          </cell>
          <cell r="CU931">
            <v>0</v>
          </cell>
          <cell r="CV931">
            <v>0</v>
          </cell>
          <cell r="CW931">
            <v>0</v>
          </cell>
          <cell r="CX931">
            <v>0</v>
          </cell>
          <cell r="CY931">
            <v>0</v>
          </cell>
          <cell r="CZ931">
            <v>0</v>
          </cell>
          <cell r="DA931">
            <v>0</v>
          </cell>
          <cell r="DB931">
            <v>0</v>
          </cell>
          <cell r="DC931">
            <v>0</v>
          </cell>
          <cell r="DD931">
            <v>0</v>
          </cell>
          <cell r="DE931">
            <v>0</v>
          </cell>
          <cell r="DF931">
            <v>0</v>
          </cell>
          <cell r="DG931">
            <v>0</v>
          </cell>
          <cell r="DH931">
            <v>0</v>
          </cell>
          <cell r="DI931">
            <v>0</v>
          </cell>
          <cell r="DJ931">
            <v>0</v>
          </cell>
          <cell r="DK931">
            <v>0</v>
          </cell>
          <cell r="DL931">
            <v>0</v>
          </cell>
          <cell r="DM931">
            <v>0</v>
          </cell>
          <cell r="DN931">
            <v>0</v>
          </cell>
          <cell r="DO931">
            <v>0</v>
          </cell>
          <cell r="DP931">
            <v>0</v>
          </cell>
          <cell r="DQ931">
            <v>0</v>
          </cell>
          <cell r="DR931">
            <v>0</v>
          </cell>
          <cell r="DS931">
            <v>0</v>
          </cell>
          <cell r="DT931">
            <v>0</v>
          </cell>
          <cell r="DU931">
            <v>0</v>
          </cell>
          <cell r="DV931">
            <v>0</v>
          </cell>
          <cell r="DW931">
            <v>0</v>
          </cell>
          <cell r="DX931">
            <v>0</v>
          </cell>
          <cell r="DY931">
            <v>0</v>
          </cell>
          <cell r="DZ931">
            <v>0</v>
          </cell>
          <cell r="EA931">
            <v>0</v>
          </cell>
          <cell r="EB931">
            <v>0</v>
          </cell>
          <cell r="EC931">
            <v>0</v>
          </cell>
          <cell r="ED931">
            <v>0</v>
          </cell>
        </row>
        <row r="932">
          <cell r="F932">
            <v>0</v>
          </cell>
          <cell r="G932">
            <v>0</v>
          </cell>
          <cell r="H932">
            <v>0</v>
          </cell>
          <cell r="I932">
            <v>0</v>
          </cell>
          <cell r="J932">
            <v>0</v>
          </cell>
          <cell r="K932">
            <v>0</v>
          </cell>
          <cell r="L932">
            <v>0</v>
          </cell>
          <cell r="M932">
            <v>0</v>
          </cell>
          <cell r="N932">
            <v>0</v>
          </cell>
          <cell r="O932">
            <v>0</v>
          </cell>
          <cell r="P932">
            <v>0</v>
          </cell>
          <cell r="Q932">
            <v>0</v>
          </cell>
          <cell r="R932">
            <v>0</v>
          </cell>
          <cell r="S932">
            <v>0</v>
          </cell>
          <cell r="T932">
            <v>0</v>
          </cell>
          <cell r="U932">
            <v>0</v>
          </cell>
          <cell r="V932">
            <v>0</v>
          </cell>
          <cell r="W932">
            <v>0</v>
          </cell>
          <cell r="X932">
            <v>0</v>
          </cell>
          <cell r="Y932">
            <v>0</v>
          </cell>
          <cell r="Z932">
            <v>0</v>
          </cell>
          <cell r="AA932">
            <v>0</v>
          </cell>
          <cell r="AB932">
            <v>0</v>
          </cell>
          <cell r="AC932">
            <v>0</v>
          </cell>
          <cell r="AD932">
            <v>0</v>
          </cell>
          <cell r="AE932">
            <v>0</v>
          </cell>
          <cell r="AF932">
            <v>0</v>
          </cell>
          <cell r="AG932">
            <v>0</v>
          </cell>
          <cell r="AH932">
            <v>0</v>
          </cell>
          <cell r="AI932">
            <v>0</v>
          </cell>
          <cell r="AJ932">
            <v>0</v>
          </cell>
          <cell r="AK932">
            <v>0</v>
          </cell>
          <cell r="AL932">
            <v>0</v>
          </cell>
          <cell r="AM932">
            <v>0</v>
          </cell>
          <cell r="AN932">
            <v>0</v>
          </cell>
          <cell r="AO932">
            <v>0</v>
          </cell>
          <cell r="AP932">
            <v>0</v>
          </cell>
          <cell r="AQ932">
            <v>0</v>
          </cell>
          <cell r="AR932">
            <v>0</v>
          </cell>
          <cell r="AS932">
            <v>0</v>
          </cell>
          <cell r="AT932">
            <v>0</v>
          </cell>
          <cell r="AU932">
            <v>0</v>
          </cell>
          <cell r="AV932">
            <v>0</v>
          </cell>
          <cell r="AW932">
            <v>0</v>
          </cell>
          <cell r="AX932">
            <v>0</v>
          </cell>
          <cell r="AY932">
            <v>0</v>
          </cell>
          <cell r="AZ932">
            <v>0</v>
          </cell>
          <cell r="BA932">
            <v>0</v>
          </cell>
          <cell r="BB932">
            <v>0</v>
          </cell>
          <cell r="BC932">
            <v>0</v>
          </cell>
          <cell r="BD932">
            <v>0</v>
          </cell>
          <cell r="BE932">
            <v>0</v>
          </cell>
          <cell r="BF932">
            <v>0</v>
          </cell>
          <cell r="BG932">
            <v>0</v>
          </cell>
          <cell r="BH932">
            <v>0</v>
          </cell>
          <cell r="BI932">
            <v>0</v>
          </cell>
          <cell r="BJ932">
            <v>0</v>
          </cell>
          <cell r="BK932">
            <v>0</v>
          </cell>
          <cell r="BL932">
            <v>0</v>
          </cell>
          <cell r="BM932">
            <v>0</v>
          </cell>
          <cell r="BN932">
            <v>0</v>
          </cell>
          <cell r="BO932">
            <v>0</v>
          </cell>
          <cell r="BP932">
            <v>0</v>
          </cell>
          <cell r="BQ932">
            <v>0</v>
          </cell>
          <cell r="BR932">
            <v>0</v>
          </cell>
          <cell r="BS932">
            <v>0</v>
          </cell>
          <cell r="BT932">
            <v>0</v>
          </cell>
          <cell r="BU932">
            <v>0</v>
          </cell>
          <cell r="BV932">
            <v>0</v>
          </cell>
          <cell r="BW932">
            <v>0</v>
          </cell>
          <cell r="BX932">
            <v>0</v>
          </cell>
          <cell r="BY932">
            <v>0</v>
          </cell>
          <cell r="BZ932">
            <v>0</v>
          </cell>
          <cell r="CA932">
            <v>0</v>
          </cell>
          <cell r="CB932">
            <v>0</v>
          </cell>
          <cell r="CC932">
            <v>0</v>
          </cell>
          <cell r="CD932">
            <v>0</v>
          </cell>
          <cell r="CE932">
            <v>0</v>
          </cell>
          <cell r="CF932">
            <v>0</v>
          </cell>
          <cell r="CG932">
            <v>0</v>
          </cell>
          <cell r="CH932">
            <v>0</v>
          </cell>
          <cell r="CI932">
            <v>0</v>
          </cell>
          <cell r="CJ932">
            <v>0</v>
          </cell>
          <cell r="CK932">
            <v>0</v>
          </cell>
          <cell r="CL932">
            <v>0</v>
          </cell>
          <cell r="CM932">
            <v>0</v>
          </cell>
          <cell r="CN932">
            <v>0</v>
          </cell>
          <cell r="CO932">
            <v>0</v>
          </cell>
          <cell r="CP932">
            <v>0</v>
          </cell>
          <cell r="CQ932">
            <v>0</v>
          </cell>
          <cell r="CR932">
            <v>0</v>
          </cell>
          <cell r="CS932">
            <v>0</v>
          </cell>
          <cell r="CT932">
            <v>0</v>
          </cell>
          <cell r="CU932">
            <v>0</v>
          </cell>
          <cell r="CV932">
            <v>0</v>
          </cell>
          <cell r="CW932">
            <v>0</v>
          </cell>
          <cell r="CX932">
            <v>0</v>
          </cell>
          <cell r="CY932">
            <v>0</v>
          </cell>
          <cell r="CZ932">
            <v>0</v>
          </cell>
          <cell r="DA932">
            <v>0</v>
          </cell>
          <cell r="DB932">
            <v>0</v>
          </cell>
          <cell r="DC932">
            <v>0</v>
          </cell>
          <cell r="DD932">
            <v>0</v>
          </cell>
          <cell r="DE932">
            <v>0</v>
          </cell>
          <cell r="DF932">
            <v>0</v>
          </cell>
          <cell r="DG932">
            <v>0</v>
          </cell>
          <cell r="DH932">
            <v>0</v>
          </cell>
          <cell r="DI932">
            <v>0</v>
          </cell>
          <cell r="DJ932">
            <v>0</v>
          </cell>
          <cell r="DK932">
            <v>0</v>
          </cell>
          <cell r="DL932">
            <v>0</v>
          </cell>
          <cell r="DM932">
            <v>0</v>
          </cell>
          <cell r="DN932">
            <v>0</v>
          </cell>
          <cell r="DO932">
            <v>0</v>
          </cell>
          <cell r="DP932">
            <v>0</v>
          </cell>
          <cell r="DQ932">
            <v>0</v>
          </cell>
          <cell r="DR932">
            <v>0</v>
          </cell>
          <cell r="DS932">
            <v>0</v>
          </cell>
          <cell r="DT932">
            <v>0</v>
          </cell>
          <cell r="DU932">
            <v>0</v>
          </cell>
          <cell r="DV932">
            <v>0</v>
          </cell>
          <cell r="DW932">
            <v>0</v>
          </cell>
          <cell r="DX932">
            <v>0</v>
          </cell>
          <cell r="DY932">
            <v>0</v>
          </cell>
          <cell r="DZ932">
            <v>0</v>
          </cell>
          <cell r="EA932">
            <v>0</v>
          </cell>
          <cell r="EB932">
            <v>0</v>
          </cell>
          <cell r="EC932">
            <v>0</v>
          </cell>
          <cell r="ED932">
            <v>0</v>
          </cell>
        </row>
        <row r="935">
          <cell r="F935">
            <v>0</v>
          </cell>
          <cell r="G935">
            <v>0</v>
          </cell>
          <cell r="H935">
            <v>0</v>
          </cell>
          <cell r="I935">
            <v>0</v>
          </cell>
          <cell r="J935">
            <v>0</v>
          </cell>
          <cell r="K935">
            <v>0</v>
          </cell>
          <cell r="L935">
            <v>0</v>
          </cell>
          <cell r="M935">
            <v>0</v>
          </cell>
          <cell r="N935">
            <v>0</v>
          </cell>
          <cell r="O935">
            <v>0</v>
          </cell>
          <cell r="P935">
            <v>0</v>
          </cell>
          <cell r="Q935">
            <v>0</v>
          </cell>
          <cell r="R935">
            <v>0</v>
          </cell>
          <cell r="S935">
            <v>0</v>
          </cell>
          <cell r="T935">
            <v>0</v>
          </cell>
          <cell r="U935">
            <v>0</v>
          </cell>
          <cell r="V935">
            <v>0</v>
          </cell>
          <cell r="W935">
            <v>0</v>
          </cell>
          <cell r="X935">
            <v>0</v>
          </cell>
          <cell r="Y935">
            <v>0</v>
          </cell>
          <cell r="Z935">
            <v>0</v>
          </cell>
          <cell r="AA935">
            <v>0</v>
          </cell>
          <cell r="AB935">
            <v>0</v>
          </cell>
          <cell r="AC935">
            <v>0</v>
          </cell>
          <cell r="AD935">
            <v>0</v>
          </cell>
          <cell r="AE935">
            <v>0</v>
          </cell>
          <cell r="AF935">
            <v>0</v>
          </cell>
          <cell r="AG935">
            <v>0</v>
          </cell>
          <cell r="AH935">
            <v>0</v>
          </cell>
          <cell r="AI935">
            <v>0</v>
          </cell>
          <cell r="AJ935">
            <v>0</v>
          </cell>
          <cell r="AK935">
            <v>0</v>
          </cell>
          <cell r="AL935">
            <v>0</v>
          </cell>
          <cell r="AM935">
            <v>0</v>
          </cell>
          <cell r="AN935">
            <v>0</v>
          </cell>
          <cell r="AO935">
            <v>0</v>
          </cell>
          <cell r="AP935">
            <v>0</v>
          </cell>
          <cell r="AQ935">
            <v>0</v>
          </cell>
          <cell r="AR935">
            <v>0</v>
          </cell>
          <cell r="AS935">
            <v>0</v>
          </cell>
          <cell r="AT935">
            <v>0</v>
          </cell>
          <cell r="AU935">
            <v>0</v>
          </cell>
          <cell r="AV935">
            <v>0</v>
          </cell>
          <cell r="AW935">
            <v>0</v>
          </cell>
          <cell r="AX935">
            <v>0</v>
          </cell>
          <cell r="AY935">
            <v>0</v>
          </cell>
          <cell r="AZ935">
            <v>0</v>
          </cell>
          <cell r="BA935">
            <v>0</v>
          </cell>
          <cell r="BB935">
            <v>0</v>
          </cell>
          <cell r="BC935">
            <v>0</v>
          </cell>
          <cell r="BD935">
            <v>0</v>
          </cell>
          <cell r="BE935">
            <v>0</v>
          </cell>
          <cell r="BF935">
            <v>0</v>
          </cell>
          <cell r="BG935">
            <v>0</v>
          </cell>
          <cell r="BH935">
            <v>0</v>
          </cell>
          <cell r="BI935">
            <v>0</v>
          </cell>
          <cell r="BJ935">
            <v>0</v>
          </cell>
          <cell r="BK935">
            <v>0</v>
          </cell>
          <cell r="BL935">
            <v>0</v>
          </cell>
          <cell r="BM935">
            <v>0</v>
          </cell>
          <cell r="BN935">
            <v>0</v>
          </cell>
          <cell r="BO935">
            <v>0</v>
          </cell>
          <cell r="BP935">
            <v>0</v>
          </cell>
          <cell r="BQ935">
            <v>0</v>
          </cell>
          <cell r="BR935">
            <v>0</v>
          </cell>
          <cell r="BS935">
            <v>0</v>
          </cell>
          <cell r="BT935">
            <v>0</v>
          </cell>
          <cell r="BU935">
            <v>0</v>
          </cell>
          <cell r="BV935">
            <v>0</v>
          </cell>
          <cell r="BW935">
            <v>0</v>
          </cell>
          <cell r="BX935">
            <v>0</v>
          </cell>
          <cell r="BY935">
            <v>0</v>
          </cell>
          <cell r="BZ935">
            <v>0</v>
          </cell>
          <cell r="CA935">
            <v>0</v>
          </cell>
          <cell r="CB935">
            <v>0</v>
          </cell>
          <cell r="CC935">
            <v>0</v>
          </cell>
          <cell r="CD935">
            <v>0</v>
          </cell>
          <cell r="CE935">
            <v>0</v>
          </cell>
          <cell r="CF935">
            <v>0</v>
          </cell>
          <cell r="CG935">
            <v>0</v>
          </cell>
          <cell r="CH935">
            <v>0</v>
          </cell>
          <cell r="CI935">
            <v>0</v>
          </cell>
          <cell r="CJ935">
            <v>0</v>
          </cell>
          <cell r="CK935">
            <v>0</v>
          </cell>
          <cell r="CL935">
            <v>0</v>
          </cell>
          <cell r="CM935">
            <v>0</v>
          </cell>
          <cell r="CN935">
            <v>0</v>
          </cell>
          <cell r="CO935">
            <v>0</v>
          </cell>
          <cell r="CP935">
            <v>0</v>
          </cell>
          <cell r="CQ935">
            <v>0</v>
          </cell>
          <cell r="CR935">
            <v>0</v>
          </cell>
          <cell r="CS935">
            <v>0</v>
          </cell>
          <cell r="CT935">
            <v>0</v>
          </cell>
          <cell r="CU935">
            <v>0</v>
          </cell>
          <cell r="CV935">
            <v>0</v>
          </cell>
          <cell r="CW935">
            <v>0</v>
          </cell>
          <cell r="CX935">
            <v>0</v>
          </cell>
          <cell r="CY935">
            <v>0</v>
          </cell>
          <cell r="CZ935">
            <v>0</v>
          </cell>
          <cell r="DA935">
            <v>0</v>
          </cell>
          <cell r="DB935">
            <v>0</v>
          </cell>
          <cell r="DC935">
            <v>0</v>
          </cell>
          <cell r="DD935">
            <v>0</v>
          </cell>
          <cell r="DE935">
            <v>0</v>
          </cell>
          <cell r="DF935">
            <v>0</v>
          </cell>
          <cell r="DG935">
            <v>0</v>
          </cell>
          <cell r="DH935">
            <v>0</v>
          </cell>
          <cell r="DI935">
            <v>0</v>
          </cell>
          <cell r="DJ935">
            <v>0</v>
          </cell>
          <cell r="DK935">
            <v>0</v>
          </cell>
          <cell r="DL935">
            <v>0</v>
          </cell>
          <cell r="DM935">
            <v>0</v>
          </cell>
          <cell r="DN935">
            <v>0</v>
          </cell>
          <cell r="DO935">
            <v>0</v>
          </cell>
          <cell r="DP935">
            <v>0</v>
          </cell>
          <cell r="DQ935">
            <v>0</v>
          </cell>
          <cell r="DR935">
            <v>0</v>
          </cell>
          <cell r="DS935">
            <v>0</v>
          </cell>
          <cell r="DT935">
            <v>0</v>
          </cell>
          <cell r="DU935">
            <v>0</v>
          </cell>
          <cell r="DV935">
            <v>0</v>
          </cell>
          <cell r="DW935">
            <v>0</v>
          </cell>
          <cell r="DX935">
            <v>0</v>
          </cell>
          <cell r="DY935">
            <v>0</v>
          </cell>
          <cell r="DZ935">
            <v>0</v>
          </cell>
          <cell r="EA935">
            <v>0</v>
          </cell>
          <cell r="EB935">
            <v>0</v>
          </cell>
          <cell r="EC935">
            <v>0</v>
          </cell>
          <cell r="ED935">
            <v>0</v>
          </cell>
        </row>
        <row r="936">
          <cell r="F936">
            <v>0</v>
          </cell>
          <cell r="G936">
            <v>0</v>
          </cell>
          <cell r="H936">
            <v>0</v>
          </cell>
          <cell r="I936">
            <v>0</v>
          </cell>
          <cell r="J936">
            <v>0</v>
          </cell>
          <cell r="K936">
            <v>0</v>
          </cell>
          <cell r="L936">
            <v>0</v>
          </cell>
          <cell r="M936">
            <v>0</v>
          </cell>
          <cell r="N936">
            <v>0</v>
          </cell>
          <cell r="O936">
            <v>0</v>
          </cell>
          <cell r="P936">
            <v>0</v>
          </cell>
          <cell r="Q936">
            <v>0</v>
          </cell>
          <cell r="R936">
            <v>0</v>
          </cell>
          <cell r="S936">
            <v>0</v>
          </cell>
          <cell r="T936">
            <v>0</v>
          </cell>
          <cell r="U936">
            <v>0</v>
          </cell>
          <cell r="V936">
            <v>0</v>
          </cell>
          <cell r="W936">
            <v>0</v>
          </cell>
          <cell r="X936">
            <v>0</v>
          </cell>
          <cell r="Y936">
            <v>0</v>
          </cell>
          <cell r="Z936">
            <v>0</v>
          </cell>
          <cell r="AA936">
            <v>0</v>
          </cell>
          <cell r="AB936">
            <v>0</v>
          </cell>
          <cell r="AC936">
            <v>0</v>
          </cell>
          <cell r="AD936">
            <v>0</v>
          </cell>
          <cell r="AE936">
            <v>0</v>
          </cell>
          <cell r="AF936">
            <v>0</v>
          </cell>
          <cell r="AG936">
            <v>0</v>
          </cell>
          <cell r="AH936">
            <v>0</v>
          </cell>
          <cell r="AI936">
            <v>0</v>
          </cell>
          <cell r="AJ936">
            <v>0</v>
          </cell>
          <cell r="AK936">
            <v>0</v>
          </cell>
          <cell r="AL936">
            <v>0</v>
          </cell>
          <cell r="AM936">
            <v>0</v>
          </cell>
          <cell r="AN936">
            <v>0</v>
          </cell>
          <cell r="AO936">
            <v>0</v>
          </cell>
          <cell r="AP936">
            <v>0</v>
          </cell>
          <cell r="AQ936">
            <v>0</v>
          </cell>
          <cell r="AR936">
            <v>0</v>
          </cell>
          <cell r="AS936">
            <v>0</v>
          </cell>
          <cell r="AT936">
            <v>0</v>
          </cell>
          <cell r="AU936">
            <v>0</v>
          </cell>
          <cell r="AV936">
            <v>0</v>
          </cell>
          <cell r="AW936">
            <v>0</v>
          </cell>
          <cell r="AX936">
            <v>0</v>
          </cell>
          <cell r="AY936">
            <v>0</v>
          </cell>
          <cell r="AZ936">
            <v>0</v>
          </cell>
          <cell r="BA936">
            <v>0</v>
          </cell>
          <cell r="BB936">
            <v>0</v>
          </cell>
          <cell r="BC936">
            <v>0</v>
          </cell>
          <cell r="BD936">
            <v>0</v>
          </cell>
          <cell r="BE936">
            <v>0</v>
          </cell>
          <cell r="BF936">
            <v>0</v>
          </cell>
          <cell r="BG936">
            <v>0</v>
          </cell>
          <cell r="BH936">
            <v>0</v>
          </cell>
          <cell r="BI936">
            <v>0</v>
          </cell>
          <cell r="BJ936">
            <v>0</v>
          </cell>
          <cell r="BK936">
            <v>0</v>
          </cell>
          <cell r="BL936">
            <v>0</v>
          </cell>
          <cell r="BM936">
            <v>0</v>
          </cell>
          <cell r="BN936">
            <v>0</v>
          </cell>
          <cell r="BO936">
            <v>0</v>
          </cell>
          <cell r="BP936">
            <v>0</v>
          </cell>
          <cell r="BQ936">
            <v>0</v>
          </cell>
          <cell r="BR936">
            <v>0</v>
          </cell>
          <cell r="BS936">
            <v>0</v>
          </cell>
          <cell r="BT936">
            <v>0</v>
          </cell>
          <cell r="BU936">
            <v>0</v>
          </cell>
          <cell r="BV936">
            <v>0</v>
          </cell>
          <cell r="BW936">
            <v>0</v>
          </cell>
          <cell r="BX936">
            <v>0</v>
          </cell>
          <cell r="BY936">
            <v>0</v>
          </cell>
          <cell r="BZ936">
            <v>0</v>
          </cell>
          <cell r="CA936">
            <v>0</v>
          </cell>
          <cell r="CB936">
            <v>0</v>
          </cell>
          <cell r="CC936">
            <v>0</v>
          </cell>
          <cell r="CD936">
            <v>0</v>
          </cell>
          <cell r="CE936">
            <v>0</v>
          </cell>
          <cell r="CF936">
            <v>0</v>
          </cell>
          <cell r="CG936">
            <v>0</v>
          </cell>
          <cell r="CH936">
            <v>0</v>
          </cell>
          <cell r="CI936">
            <v>0</v>
          </cell>
          <cell r="CJ936">
            <v>0</v>
          </cell>
          <cell r="CK936">
            <v>0</v>
          </cell>
          <cell r="CL936">
            <v>0</v>
          </cell>
          <cell r="CM936">
            <v>0</v>
          </cell>
          <cell r="CN936">
            <v>0</v>
          </cell>
          <cell r="CO936">
            <v>0</v>
          </cell>
          <cell r="CP936">
            <v>0</v>
          </cell>
          <cell r="CQ936">
            <v>0</v>
          </cell>
          <cell r="CR936">
            <v>0</v>
          </cell>
          <cell r="CS936">
            <v>0</v>
          </cell>
          <cell r="CT936">
            <v>0</v>
          </cell>
          <cell r="CU936">
            <v>0</v>
          </cell>
          <cell r="CV936">
            <v>0</v>
          </cell>
          <cell r="CW936">
            <v>0</v>
          </cell>
          <cell r="CX936">
            <v>0</v>
          </cell>
          <cell r="CY936">
            <v>0</v>
          </cell>
          <cell r="CZ936">
            <v>0</v>
          </cell>
          <cell r="DA936">
            <v>0</v>
          </cell>
          <cell r="DB936">
            <v>0</v>
          </cell>
          <cell r="DC936">
            <v>0</v>
          </cell>
          <cell r="DD936">
            <v>0</v>
          </cell>
          <cell r="DE936">
            <v>0</v>
          </cell>
          <cell r="DF936">
            <v>0</v>
          </cell>
          <cell r="DG936">
            <v>0</v>
          </cell>
          <cell r="DH936">
            <v>0</v>
          </cell>
          <cell r="DI936">
            <v>0</v>
          </cell>
          <cell r="DJ936">
            <v>0</v>
          </cell>
          <cell r="DK936">
            <v>0</v>
          </cell>
          <cell r="DL936">
            <v>0</v>
          </cell>
          <cell r="DM936">
            <v>0</v>
          </cell>
          <cell r="DN936">
            <v>0</v>
          </cell>
          <cell r="DO936">
            <v>0</v>
          </cell>
          <cell r="DP936">
            <v>0</v>
          </cell>
          <cell r="DQ936">
            <v>0</v>
          </cell>
          <cell r="DR936">
            <v>0</v>
          </cell>
          <cell r="DS936">
            <v>0</v>
          </cell>
          <cell r="DT936">
            <v>0</v>
          </cell>
          <cell r="DU936">
            <v>0</v>
          </cell>
          <cell r="DV936">
            <v>0</v>
          </cell>
          <cell r="DW936">
            <v>0</v>
          </cell>
          <cell r="DX936">
            <v>0</v>
          </cell>
          <cell r="DY936">
            <v>0</v>
          </cell>
          <cell r="DZ936">
            <v>0</v>
          </cell>
          <cell r="EA936">
            <v>0</v>
          </cell>
          <cell r="EB936">
            <v>0</v>
          </cell>
          <cell r="EC936">
            <v>0</v>
          </cell>
          <cell r="ED936">
            <v>0</v>
          </cell>
        </row>
        <row r="938">
          <cell r="F938">
            <v>0</v>
          </cell>
          <cell r="G938">
            <v>0</v>
          </cell>
          <cell r="H938">
            <v>0</v>
          </cell>
          <cell r="I938">
            <v>0</v>
          </cell>
          <cell r="J938">
            <v>0</v>
          </cell>
          <cell r="K938">
            <v>0</v>
          </cell>
          <cell r="L938">
            <v>0</v>
          </cell>
          <cell r="M938">
            <v>0</v>
          </cell>
          <cell r="N938">
            <v>0</v>
          </cell>
          <cell r="O938">
            <v>0</v>
          </cell>
          <cell r="P938">
            <v>0</v>
          </cell>
          <cell r="Q938">
            <v>0</v>
          </cell>
          <cell r="R938">
            <v>0</v>
          </cell>
          <cell r="S938">
            <v>0</v>
          </cell>
          <cell r="T938">
            <v>0</v>
          </cell>
          <cell r="U938">
            <v>0</v>
          </cell>
          <cell r="V938">
            <v>0</v>
          </cell>
          <cell r="W938">
            <v>0</v>
          </cell>
          <cell r="X938">
            <v>0</v>
          </cell>
          <cell r="Y938">
            <v>0</v>
          </cell>
          <cell r="Z938">
            <v>0</v>
          </cell>
          <cell r="AA938">
            <v>0</v>
          </cell>
          <cell r="AB938">
            <v>0</v>
          </cell>
          <cell r="AC938">
            <v>0</v>
          </cell>
          <cell r="AD938">
            <v>0</v>
          </cell>
          <cell r="AE938">
            <v>0</v>
          </cell>
          <cell r="AF938">
            <v>0</v>
          </cell>
          <cell r="AG938">
            <v>0</v>
          </cell>
          <cell r="AH938">
            <v>0</v>
          </cell>
          <cell r="AI938">
            <v>0</v>
          </cell>
          <cell r="AJ938">
            <v>0</v>
          </cell>
          <cell r="AK938">
            <v>0</v>
          </cell>
          <cell r="AL938">
            <v>0</v>
          </cell>
          <cell r="AM938">
            <v>0</v>
          </cell>
          <cell r="AN938">
            <v>0</v>
          </cell>
          <cell r="AO938">
            <v>0</v>
          </cell>
          <cell r="AP938">
            <v>0</v>
          </cell>
          <cell r="AQ938">
            <v>0</v>
          </cell>
          <cell r="AR938">
            <v>0</v>
          </cell>
          <cell r="AS938">
            <v>0</v>
          </cell>
          <cell r="AT938">
            <v>0</v>
          </cell>
          <cell r="AU938">
            <v>0</v>
          </cell>
          <cell r="AV938">
            <v>0</v>
          </cell>
          <cell r="AW938">
            <v>0</v>
          </cell>
          <cell r="AX938">
            <v>0</v>
          </cell>
          <cell r="AY938">
            <v>0</v>
          </cell>
          <cell r="AZ938">
            <v>0</v>
          </cell>
          <cell r="BA938">
            <v>0</v>
          </cell>
          <cell r="BB938">
            <v>0</v>
          </cell>
          <cell r="BC938">
            <v>0</v>
          </cell>
          <cell r="BD938">
            <v>0</v>
          </cell>
          <cell r="BE938">
            <v>0</v>
          </cell>
          <cell r="BF938">
            <v>0</v>
          </cell>
          <cell r="BG938">
            <v>0</v>
          </cell>
          <cell r="BH938">
            <v>0</v>
          </cell>
          <cell r="BI938">
            <v>0</v>
          </cell>
          <cell r="BJ938">
            <v>0</v>
          </cell>
          <cell r="BK938">
            <v>0</v>
          </cell>
          <cell r="BL938">
            <v>0</v>
          </cell>
          <cell r="BM938">
            <v>0</v>
          </cell>
          <cell r="BN938">
            <v>0</v>
          </cell>
          <cell r="BO938">
            <v>0</v>
          </cell>
          <cell r="BP938">
            <v>0</v>
          </cell>
          <cell r="BQ938">
            <v>0</v>
          </cell>
          <cell r="BR938">
            <v>0</v>
          </cell>
          <cell r="BS938">
            <v>0</v>
          </cell>
          <cell r="BT938">
            <v>0</v>
          </cell>
          <cell r="BU938">
            <v>0</v>
          </cell>
          <cell r="BV938">
            <v>0</v>
          </cell>
          <cell r="BW938">
            <v>0</v>
          </cell>
          <cell r="BX938">
            <v>0</v>
          </cell>
          <cell r="BY938">
            <v>0</v>
          </cell>
          <cell r="BZ938">
            <v>0</v>
          </cell>
          <cell r="CA938">
            <v>0</v>
          </cell>
          <cell r="CB938">
            <v>0</v>
          </cell>
          <cell r="CC938">
            <v>0</v>
          </cell>
          <cell r="CD938">
            <v>0</v>
          </cell>
          <cell r="CE938">
            <v>0</v>
          </cell>
          <cell r="CF938">
            <v>0</v>
          </cell>
          <cell r="CG938">
            <v>0</v>
          </cell>
          <cell r="CH938">
            <v>0</v>
          </cell>
          <cell r="CI938">
            <v>0</v>
          </cell>
          <cell r="CJ938">
            <v>0</v>
          </cell>
          <cell r="CK938">
            <v>0</v>
          </cell>
          <cell r="CL938">
            <v>0</v>
          </cell>
          <cell r="CM938">
            <v>0</v>
          </cell>
          <cell r="CN938">
            <v>0</v>
          </cell>
          <cell r="CO938">
            <v>0</v>
          </cell>
          <cell r="CP938">
            <v>0</v>
          </cell>
          <cell r="CQ938">
            <v>0</v>
          </cell>
          <cell r="CR938">
            <v>0</v>
          </cell>
          <cell r="CS938">
            <v>0</v>
          </cell>
          <cell r="CT938">
            <v>0</v>
          </cell>
          <cell r="CU938">
            <v>0</v>
          </cell>
          <cell r="CV938">
            <v>0</v>
          </cell>
          <cell r="CW938">
            <v>0</v>
          </cell>
          <cell r="CX938">
            <v>0</v>
          </cell>
          <cell r="CY938">
            <v>0</v>
          </cell>
          <cell r="CZ938">
            <v>0</v>
          </cell>
          <cell r="DA938">
            <v>0</v>
          </cell>
          <cell r="DB938">
            <v>0</v>
          </cell>
          <cell r="DC938">
            <v>0</v>
          </cell>
          <cell r="DD938">
            <v>0</v>
          </cell>
          <cell r="DE938">
            <v>0</v>
          </cell>
          <cell r="DF938">
            <v>0</v>
          </cell>
          <cell r="DG938">
            <v>0</v>
          </cell>
          <cell r="DH938">
            <v>0</v>
          </cell>
          <cell r="DI938">
            <v>0</v>
          </cell>
          <cell r="DJ938">
            <v>0</v>
          </cell>
          <cell r="DK938">
            <v>0</v>
          </cell>
          <cell r="DL938">
            <v>0</v>
          </cell>
          <cell r="DM938">
            <v>0</v>
          </cell>
          <cell r="DN938">
            <v>0</v>
          </cell>
          <cell r="DO938">
            <v>0</v>
          </cell>
          <cell r="DP938">
            <v>0</v>
          </cell>
          <cell r="DQ938">
            <v>0</v>
          </cell>
          <cell r="DR938">
            <v>0</v>
          </cell>
          <cell r="DS938">
            <v>0</v>
          </cell>
          <cell r="DT938">
            <v>0</v>
          </cell>
          <cell r="DU938">
            <v>0</v>
          </cell>
          <cell r="DV938">
            <v>0</v>
          </cell>
          <cell r="DW938">
            <v>0</v>
          </cell>
          <cell r="DX938">
            <v>0</v>
          </cell>
          <cell r="DY938">
            <v>0</v>
          </cell>
          <cell r="DZ938">
            <v>0</v>
          </cell>
          <cell r="EA938">
            <v>0</v>
          </cell>
          <cell r="EB938">
            <v>0</v>
          </cell>
          <cell r="EC938">
            <v>0</v>
          </cell>
          <cell r="ED938">
            <v>0</v>
          </cell>
        </row>
        <row r="939">
          <cell r="F939">
            <v>0</v>
          </cell>
          <cell r="G939">
            <v>0</v>
          </cell>
          <cell r="H939">
            <v>0</v>
          </cell>
          <cell r="I939">
            <v>0</v>
          </cell>
          <cell r="J939">
            <v>0</v>
          </cell>
          <cell r="K939">
            <v>0</v>
          </cell>
          <cell r="L939">
            <v>0</v>
          </cell>
          <cell r="M939">
            <v>0</v>
          </cell>
          <cell r="N939">
            <v>0</v>
          </cell>
          <cell r="O939">
            <v>0</v>
          </cell>
          <cell r="P939">
            <v>0</v>
          </cell>
          <cell r="Q939">
            <v>0</v>
          </cell>
          <cell r="R939">
            <v>0</v>
          </cell>
          <cell r="S939">
            <v>0</v>
          </cell>
          <cell r="T939">
            <v>0</v>
          </cell>
          <cell r="U939">
            <v>0</v>
          </cell>
          <cell r="V939">
            <v>0</v>
          </cell>
          <cell r="W939">
            <v>0</v>
          </cell>
          <cell r="X939">
            <v>0</v>
          </cell>
          <cell r="Y939">
            <v>0</v>
          </cell>
          <cell r="Z939">
            <v>0</v>
          </cell>
          <cell r="AA939">
            <v>0</v>
          </cell>
          <cell r="AB939">
            <v>0</v>
          </cell>
          <cell r="AC939">
            <v>0</v>
          </cell>
          <cell r="AD939">
            <v>0</v>
          </cell>
          <cell r="AE939">
            <v>0</v>
          </cell>
          <cell r="AF939">
            <v>0</v>
          </cell>
          <cell r="AG939">
            <v>0</v>
          </cell>
          <cell r="AH939">
            <v>0</v>
          </cell>
          <cell r="AI939">
            <v>0</v>
          </cell>
          <cell r="AJ939">
            <v>0</v>
          </cell>
          <cell r="AK939">
            <v>0</v>
          </cell>
          <cell r="AL939">
            <v>0</v>
          </cell>
          <cell r="AM939">
            <v>0</v>
          </cell>
          <cell r="AN939">
            <v>0</v>
          </cell>
          <cell r="AO939">
            <v>0</v>
          </cell>
          <cell r="AP939">
            <v>0</v>
          </cell>
          <cell r="AQ939">
            <v>0</v>
          </cell>
          <cell r="AR939">
            <v>0</v>
          </cell>
          <cell r="AS939">
            <v>0</v>
          </cell>
          <cell r="AT939">
            <v>0</v>
          </cell>
          <cell r="AU939">
            <v>0</v>
          </cell>
          <cell r="AV939">
            <v>0</v>
          </cell>
          <cell r="AW939">
            <v>0</v>
          </cell>
          <cell r="AX939">
            <v>0</v>
          </cell>
          <cell r="AY939">
            <v>0</v>
          </cell>
          <cell r="AZ939">
            <v>0</v>
          </cell>
          <cell r="BA939">
            <v>0</v>
          </cell>
          <cell r="BB939">
            <v>0</v>
          </cell>
          <cell r="BC939">
            <v>0</v>
          </cell>
          <cell r="BD939">
            <v>0</v>
          </cell>
          <cell r="BE939">
            <v>0</v>
          </cell>
          <cell r="BF939">
            <v>0</v>
          </cell>
          <cell r="BG939">
            <v>0</v>
          </cell>
          <cell r="BH939">
            <v>0</v>
          </cell>
          <cell r="BI939">
            <v>0</v>
          </cell>
          <cell r="BJ939">
            <v>0</v>
          </cell>
          <cell r="BK939">
            <v>0</v>
          </cell>
          <cell r="BL939">
            <v>0</v>
          </cell>
          <cell r="BM939">
            <v>0</v>
          </cell>
          <cell r="BN939">
            <v>0</v>
          </cell>
          <cell r="BO939">
            <v>0</v>
          </cell>
          <cell r="BP939">
            <v>0</v>
          </cell>
          <cell r="BQ939">
            <v>0</v>
          </cell>
          <cell r="BR939">
            <v>0</v>
          </cell>
          <cell r="BS939">
            <v>0</v>
          </cell>
          <cell r="BT939">
            <v>0</v>
          </cell>
          <cell r="BU939">
            <v>0</v>
          </cell>
          <cell r="BV939">
            <v>0</v>
          </cell>
          <cell r="BW939">
            <v>0</v>
          </cell>
          <cell r="BX939">
            <v>0</v>
          </cell>
          <cell r="BY939">
            <v>0</v>
          </cell>
          <cell r="BZ939">
            <v>0</v>
          </cell>
          <cell r="CA939">
            <v>0</v>
          </cell>
          <cell r="CB939">
            <v>0</v>
          </cell>
          <cell r="CC939">
            <v>0</v>
          </cell>
          <cell r="CD939">
            <v>0</v>
          </cell>
          <cell r="CE939">
            <v>0</v>
          </cell>
          <cell r="CF939">
            <v>0</v>
          </cell>
          <cell r="CG939">
            <v>0</v>
          </cell>
          <cell r="CH939">
            <v>0</v>
          </cell>
          <cell r="CI939">
            <v>0</v>
          </cell>
          <cell r="CJ939">
            <v>0</v>
          </cell>
          <cell r="CK939">
            <v>0</v>
          </cell>
          <cell r="CL939">
            <v>0</v>
          </cell>
          <cell r="CM939">
            <v>0</v>
          </cell>
          <cell r="CN939">
            <v>0</v>
          </cell>
          <cell r="CO939">
            <v>0</v>
          </cell>
          <cell r="CP939">
            <v>0</v>
          </cell>
          <cell r="CQ939">
            <v>0</v>
          </cell>
          <cell r="CR939">
            <v>0</v>
          </cell>
          <cell r="CS939">
            <v>0</v>
          </cell>
          <cell r="CT939">
            <v>0</v>
          </cell>
          <cell r="CU939">
            <v>0</v>
          </cell>
          <cell r="CV939">
            <v>0</v>
          </cell>
          <cell r="CW939">
            <v>0</v>
          </cell>
          <cell r="CX939">
            <v>0</v>
          </cell>
          <cell r="CY939">
            <v>0</v>
          </cell>
          <cell r="CZ939">
            <v>0</v>
          </cell>
          <cell r="DA939">
            <v>0</v>
          </cell>
          <cell r="DB939">
            <v>0</v>
          </cell>
          <cell r="DC939">
            <v>0</v>
          </cell>
          <cell r="DD939">
            <v>0</v>
          </cell>
          <cell r="DE939">
            <v>0</v>
          </cell>
          <cell r="DF939">
            <v>0</v>
          </cell>
          <cell r="DG939">
            <v>0</v>
          </cell>
          <cell r="DH939">
            <v>0</v>
          </cell>
          <cell r="DI939">
            <v>0</v>
          </cell>
          <cell r="DJ939">
            <v>0</v>
          </cell>
          <cell r="DK939">
            <v>0</v>
          </cell>
          <cell r="DL939">
            <v>0</v>
          </cell>
          <cell r="DM939">
            <v>0</v>
          </cell>
          <cell r="DN939">
            <v>0</v>
          </cell>
          <cell r="DO939">
            <v>0</v>
          </cell>
          <cell r="DP939">
            <v>0</v>
          </cell>
          <cell r="DQ939">
            <v>0</v>
          </cell>
          <cell r="DR939">
            <v>0</v>
          </cell>
          <cell r="DS939">
            <v>0</v>
          </cell>
          <cell r="DT939">
            <v>0</v>
          </cell>
          <cell r="DU939">
            <v>0</v>
          </cell>
          <cell r="DV939">
            <v>0</v>
          </cell>
          <cell r="DW939">
            <v>0</v>
          </cell>
          <cell r="DX939">
            <v>0</v>
          </cell>
          <cell r="DY939">
            <v>0</v>
          </cell>
          <cell r="DZ939">
            <v>0</v>
          </cell>
          <cell r="EA939">
            <v>0</v>
          </cell>
          <cell r="EB939">
            <v>0</v>
          </cell>
          <cell r="EC939">
            <v>0</v>
          </cell>
          <cell r="ED939">
            <v>0</v>
          </cell>
        </row>
        <row r="940">
          <cell r="F940">
            <v>0</v>
          </cell>
          <cell r="G940">
            <v>0</v>
          </cell>
          <cell r="H940">
            <v>0</v>
          </cell>
          <cell r="I940">
            <v>0</v>
          </cell>
          <cell r="J940">
            <v>0</v>
          </cell>
          <cell r="K940">
            <v>0</v>
          </cell>
          <cell r="L940">
            <v>0</v>
          </cell>
          <cell r="M940">
            <v>0</v>
          </cell>
          <cell r="N940">
            <v>0</v>
          </cell>
          <cell r="O940">
            <v>0</v>
          </cell>
          <cell r="P940">
            <v>0</v>
          </cell>
          <cell r="Q940">
            <v>0</v>
          </cell>
          <cell r="R940">
            <v>0</v>
          </cell>
          <cell r="S940">
            <v>0</v>
          </cell>
          <cell r="T940">
            <v>0</v>
          </cell>
          <cell r="U940">
            <v>0</v>
          </cell>
          <cell r="V940">
            <v>0</v>
          </cell>
          <cell r="W940">
            <v>0</v>
          </cell>
          <cell r="X940">
            <v>0</v>
          </cell>
          <cell r="Y940">
            <v>0</v>
          </cell>
          <cell r="Z940">
            <v>0</v>
          </cell>
          <cell r="AA940">
            <v>0</v>
          </cell>
          <cell r="AB940">
            <v>0</v>
          </cell>
          <cell r="AC940">
            <v>0</v>
          </cell>
          <cell r="AD940">
            <v>0</v>
          </cell>
          <cell r="AE940">
            <v>0</v>
          </cell>
          <cell r="AF940">
            <v>0</v>
          </cell>
          <cell r="AG940">
            <v>0</v>
          </cell>
          <cell r="AH940">
            <v>0</v>
          </cell>
          <cell r="AI940">
            <v>0</v>
          </cell>
          <cell r="AJ940">
            <v>0</v>
          </cell>
          <cell r="AK940">
            <v>0</v>
          </cell>
          <cell r="AL940">
            <v>0</v>
          </cell>
          <cell r="AM940">
            <v>0</v>
          </cell>
          <cell r="AN940">
            <v>0</v>
          </cell>
          <cell r="AO940">
            <v>0</v>
          </cell>
          <cell r="AP940">
            <v>0</v>
          </cell>
          <cell r="AQ940">
            <v>0</v>
          </cell>
          <cell r="AR940">
            <v>0</v>
          </cell>
          <cell r="AS940">
            <v>0</v>
          </cell>
          <cell r="AT940">
            <v>0</v>
          </cell>
          <cell r="AU940">
            <v>0</v>
          </cell>
          <cell r="AV940">
            <v>0</v>
          </cell>
          <cell r="AW940">
            <v>0</v>
          </cell>
          <cell r="AX940">
            <v>0</v>
          </cell>
          <cell r="AY940">
            <v>0</v>
          </cell>
          <cell r="AZ940">
            <v>0</v>
          </cell>
          <cell r="BA940">
            <v>0</v>
          </cell>
          <cell r="BB940">
            <v>0</v>
          </cell>
          <cell r="BC940">
            <v>0</v>
          </cell>
          <cell r="BD940">
            <v>0</v>
          </cell>
          <cell r="BE940">
            <v>0</v>
          </cell>
          <cell r="BF940">
            <v>0</v>
          </cell>
          <cell r="BG940">
            <v>0</v>
          </cell>
          <cell r="BH940">
            <v>0</v>
          </cell>
          <cell r="BI940">
            <v>0</v>
          </cell>
          <cell r="BJ940">
            <v>0</v>
          </cell>
          <cell r="BK940">
            <v>0</v>
          </cell>
          <cell r="BL940">
            <v>0</v>
          </cell>
          <cell r="BM940">
            <v>0</v>
          </cell>
          <cell r="BN940">
            <v>0</v>
          </cell>
          <cell r="BO940">
            <v>0</v>
          </cell>
          <cell r="BP940">
            <v>0</v>
          </cell>
          <cell r="BQ940">
            <v>0</v>
          </cell>
          <cell r="BR940">
            <v>0</v>
          </cell>
          <cell r="BS940">
            <v>0</v>
          </cell>
          <cell r="BT940">
            <v>0</v>
          </cell>
          <cell r="BU940">
            <v>0</v>
          </cell>
          <cell r="BV940">
            <v>0</v>
          </cell>
          <cell r="BW940">
            <v>0</v>
          </cell>
          <cell r="BX940">
            <v>0</v>
          </cell>
          <cell r="BY940">
            <v>0</v>
          </cell>
          <cell r="BZ940">
            <v>0</v>
          </cell>
          <cell r="CA940">
            <v>0</v>
          </cell>
          <cell r="CB940">
            <v>0</v>
          </cell>
          <cell r="CC940">
            <v>0</v>
          </cell>
          <cell r="CD940">
            <v>0</v>
          </cell>
          <cell r="CE940">
            <v>0</v>
          </cell>
          <cell r="CF940">
            <v>0</v>
          </cell>
          <cell r="CG940">
            <v>0</v>
          </cell>
          <cell r="CH940">
            <v>0</v>
          </cell>
          <cell r="CI940">
            <v>0</v>
          </cell>
          <cell r="CJ940">
            <v>0</v>
          </cell>
          <cell r="CK940">
            <v>0</v>
          </cell>
          <cell r="CL940">
            <v>0</v>
          </cell>
          <cell r="CM940">
            <v>0</v>
          </cell>
          <cell r="CN940">
            <v>0</v>
          </cell>
          <cell r="CO940">
            <v>0</v>
          </cell>
          <cell r="CP940">
            <v>0</v>
          </cell>
          <cell r="CQ940">
            <v>0</v>
          </cell>
          <cell r="CR940">
            <v>0</v>
          </cell>
          <cell r="CS940">
            <v>0</v>
          </cell>
          <cell r="CT940">
            <v>0</v>
          </cell>
          <cell r="CU940">
            <v>0</v>
          </cell>
          <cell r="CV940">
            <v>0</v>
          </cell>
          <cell r="CW940">
            <v>0</v>
          </cell>
          <cell r="CX940">
            <v>0</v>
          </cell>
          <cell r="CY940">
            <v>0</v>
          </cell>
          <cell r="CZ940">
            <v>0</v>
          </cell>
          <cell r="DA940">
            <v>0</v>
          </cell>
          <cell r="DB940">
            <v>0</v>
          </cell>
          <cell r="DC940">
            <v>0</v>
          </cell>
          <cell r="DD940">
            <v>0</v>
          </cell>
          <cell r="DE940">
            <v>0</v>
          </cell>
          <cell r="DF940">
            <v>0</v>
          </cell>
          <cell r="DG940">
            <v>0</v>
          </cell>
          <cell r="DH940">
            <v>0</v>
          </cell>
          <cell r="DI940">
            <v>0</v>
          </cell>
          <cell r="DJ940">
            <v>0</v>
          </cell>
          <cell r="DK940">
            <v>0</v>
          </cell>
          <cell r="DL940">
            <v>0</v>
          </cell>
          <cell r="DM940">
            <v>0</v>
          </cell>
          <cell r="DN940">
            <v>0</v>
          </cell>
          <cell r="DO940">
            <v>0</v>
          </cell>
          <cell r="DP940">
            <v>0</v>
          </cell>
          <cell r="DQ940">
            <v>0</v>
          </cell>
          <cell r="DR940">
            <v>0</v>
          </cell>
          <cell r="DS940">
            <v>0</v>
          </cell>
          <cell r="DT940">
            <v>0</v>
          </cell>
          <cell r="DU940">
            <v>0</v>
          </cell>
          <cell r="DV940">
            <v>0</v>
          </cell>
          <cell r="DW940">
            <v>0</v>
          </cell>
          <cell r="DX940">
            <v>0</v>
          </cell>
          <cell r="DY940">
            <v>0</v>
          </cell>
          <cell r="DZ940">
            <v>0</v>
          </cell>
          <cell r="EA940">
            <v>0</v>
          </cell>
          <cell r="EB940">
            <v>0</v>
          </cell>
          <cell r="EC940">
            <v>0</v>
          </cell>
          <cell r="ED940">
            <v>0</v>
          </cell>
        </row>
        <row r="943">
          <cell r="F943">
            <v>0</v>
          </cell>
          <cell r="G943">
            <v>0</v>
          </cell>
          <cell r="H943">
            <v>0</v>
          </cell>
          <cell r="I943">
            <v>0</v>
          </cell>
          <cell r="J943">
            <v>0</v>
          </cell>
          <cell r="K943">
            <v>0</v>
          </cell>
          <cell r="L943">
            <v>0</v>
          </cell>
          <cell r="M943">
            <v>0</v>
          </cell>
          <cell r="N943">
            <v>0</v>
          </cell>
          <cell r="O943">
            <v>0</v>
          </cell>
          <cell r="P943">
            <v>0</v>
          </cell>
          <cell r="Q943">
            <v>0</v>
          </cell>
          <cell r="R943">
            <v>0</v>
          </cell>
          <cell r="S943">
            <v>0</v>
          </cell>
          <cell r="T943">
            <v>0</v>
          </cell>
          <cell r="U943">
            <v>0</v>
          </cell>
          <cell r="V943">
            <v>0</v>
          </cell>
          <cell r="W943">
            <v>0</v>
          </cell>
          <cell r="X943">
            <v>0</v>
          </cell>
          <cell r="Y943">
            <v>0</v>
          </cell>
          <cell r="Z943">
            <v>0</v>
          </cell>
          <cell r="AA943">
            <v>0</v>
          </cell>
          <cell r="AB943">
            <v>0</v>
          </cell>
          <cell r="AC943">
            <v>0</v>
          </cell>
          <cell r="AD943">
            <v>0</v>
          </cell>
          <cell r="AE943">
            <v>0</v>
          </cell>
          <cell r="AF943">
            <v>0</v>
          </cell>
          <cell r="AG943">
            <v>0</v>
          </cell>
          <cell r="AH943">
            <v>0</v>
          </cell>
          <cell r="AI943">
            <v>0</v>
          </cell>
          <cell r="AJ943">
            <v>0</v>
          </cell>
          <cell r="AK943">
            <v>0</v>
          </cell>
          <cell r="AL943">
            <v>0</v>
          </cell>
          <cell r="AM943">
            <v>0</v>
          </cell>
          <cell r="AN943">
            <v>0</v>
          </cell>
          <cell r="AO943">
            <v>0</v>
          </cell>
          <cell r="AP943">
            <v>0</v>
          </cell>
          <cell r="AQ943">
            <v>0</v>
          </cell>
          <cell r="AR943">
            <v>0</v>
          </cell>
          <cell r="AS943">
            <v>0</v>
          </cell>
          <cell r="AT943">
            <v>0</v>
          </cell>
          <cell r="AU943">
            <v>0</v>
          </cell>
          <cell r="AV943">
            <v>0</v>
          </cell>
          <cell r="AW943">
            <v>0</v>
          </cell>
          <cell r="AX943">
            <v>0</v>
          </cell>
          <cell r="AY943">
            <v>0</v>
          </cell>
          <cell r="AZ943">
            <v>0</v>
          </cell>
          <cell r="BA943">
            <v>0</v>
          </cell>
          <cell r="BB943">
            <v>0</v>
          </cell>
          <cell r="BC943">
            <v>0</v>
          </cell>
          <cell r="BD943">
            <v>0</v>
          </cell>
          <cell r="BE943">
            <v>0</v>
          </cell>
          <cell r="BF943">
            <v>0</v>
          </cell>
          <cell r="BG943">
            <v>0</v>
          </cell>
          <cell r="BH943">
            <v>0</v>
          </cell>
          <cell r="BI943">
            <v>0</v>
          </cell>
          <cell r="BJ943">
            <v>0</v>
          </cell>
          <cell r="BK943">
            <v>0</v>
          </cell>
          <cell r="BL943">
            <v>0</v>
          </cell>
          <cell r="BM943">
            <v>0</v>
          </cell>
          <cell r="BN943">
            <v>0</v>
          </cell>
          <cell r="BO943">
            <v>0</v>
          </cell>
          <cell r="BP943">
            <v>0</v>
          </cell>
          <cell r="BQ943">
            <v>0</v>
          </cell>
          <cell r="BR943">
            <v>0</v>
          </cell>
          <cell r="BS943">
            <v>0</v>
          </cell>
          <cell r="BT943">
            <v>0</v>
          </cell>
          <cell r="BU943">
            <v>0</v>
          </cell>
          <cell r="BV943">
            <v>0</v>
          </cell>
          <cell r="BW943">
            <v>0</v>
          </cell>
          <cell r="BX943">
            <v>0</v>
          </cell>
          <cell r="BY943">
            <v>0</v>
          </cell>
          <cell r="BZ943">
            <v>0</v>
          </cell>
          <cell r="CA943">
            <v>0</v>
          </cell>
          <cell r="CB943">
            <v>0</v>
          </cell>
          <cell r="CC943">
            <v>0</v>
          </cell>
          <cell r="CD943">
            <v>0</v>
          </cell>
          <cell r="CE943">
            <v>0</v>
          </cell>
          <cell r="CF943">
            <v>0</v>
          </cell>
          <cell r="CG943">
            <v>0</v>
          </cell>
          <cell r="CH943">
            <v>0</v>
          </cell>
          <cell r="CI943">
            <v>0</v>
          </cell>
          <cell r="CJ943">
            <v>0</v>
          </cell>
          <cell r="CK943">
            <v>0</v>
          </cell>
          <cell r="CL943">
            <v>0</v>
          </cell>
          <cell r="CM943">
            <v>0</v>
          </cell>
          <cell r="CN943">
            <v>0</v>
          </cell>
          <cell r="CO943">
            <v>0</v>
          </cell>
          <cell r="CP943">
            <v>0</v>
          </cell>
          <cell r="CQ943">
            <v>0</v>
          </cell>
          <cell r="CR943">
            <v>0</v>
          </cell>
          <cell r="CS943">
            <v>0</v>
          </cell>
          <cell r="CT943">
            <v>0</v>
          </cell>
          <cell r="CU943">
            <v>0</v>
          </cell>
          <cell r="CV943">
            <v>0</v>
          </cell>
          <cell r="CW943">
            <v>0</v>
          </cell>
          <cell r="CX943">
            <v>0</v>
          </cell>
          <cell r="CY943">
            <v>0</v>
          </cell>
          <cell r="CZ943">
            <v>0</v>
          </cell>
          <cell r="DA943">
            <v>0</v>
          </cell>
          <cell r="DB943">
            <v>0</v>
          </cell>
          <cell r="DC943">
            <v>0</v>
          </cell>
          <cell r="DD943">
            <v>0</v>
          </cell>
          <cell r="DE943">
            <v>0</v>
          </cell>
          <cell r="DF943">
            <v>0</v>
          </cell>
          <cell r="DG943">
            <v>0</v>
          </cell>
          <cell r="DH943">
            <v>0</v>
          </cell>
          <cell r="DI943">
            <v>0</v>
          </cell>
          <cell r="DJ943">
            <v>0</v>
          </cell>
          <cell r="DK943">
            <v>0</v>
          </cell>
          <cell r="DL943">
            <v>0</v>
          </cell>
          <cell r="DM943">
            <v>0</v>
          </cell>
          <cell r="DN943">
            <v>0</v>
          </cell>
          <cell r="DO943">
            <v>0</v>
          </cell>
          <cell r="DP943">
            <v>0</v>
          </cell>
          <cell r="DQ943">
            <v>0</v>
          </cell>
          <cell r="DR943">
            <v>0</v>
          </cell>
          <cell r="DS943">
            <v>0</v>
          </cell>
          <cell r="DT943">
            <v>0</v>
          </cell>
          <cell r="DU943">
            <v>0</v>
          </cell>
          <cell r="DV943">
            <v>0</v>
          </cell>
          <cell r="DW943">
            <v>0</v>
          </cell>
          <cell r="DX943">
            <v>0</v>
          </cell>
          <cell r="DY943">
            <v>0</v>
          </cell>
          <cell r="DZ943">
            <v>0</v>
          </cell>
          <cell r="EA943">
            <v>0</v>
          </cell>
          <cell r="EB943">
            <v>0</v>
          </cell>
          <cell r="EC943">
            <v>0</v>
          </cell>
          <cell r="ED943">
            <v>0</v>
          </cell>
        </row>
        <row r="946">
          <cell r="F946">
            <v>0</v>
          </cell>
          <cell r="G946">
            <v>0</v>
          </cell>
          <cell r="H946">
            <v>0</v>
          </cell>
          <cell r="I946">
            <v>0</v>
          </cell>
          <cell r="J946">
            <v>0</v>
          </cell>
          <cell r="K946">
            <v>0</v>
          </cell>
          <cell r="L946">
            <v>0</v>
          </cell>
          <cell r="M946">
            <v>0</v>
          </cell>
          <cell r="N946">
            <v>0</v>
          </cell>
          <cell r="O946">
            <v>0</v>
          </cell>
          <cell r="P946">
            <v>0</v>
          </cell>
          <cell r="Q946">
            <v>0</v>
          </cell>
          <cell r="R946">
            <v>0</v>
          </cell>
          <cell r="S946">
            <v>0</v>
          </cell>
          <cell r="T946">
            <v>0</v>
          </cell>
          <cell r="U946">
            <v>0</v>
          </cell>
          <cell r="V946">
            <v>0</v>
          </cell>
          <cell r="W946">
            <v>0</v>
          </cell>
          <cell r="X946">
            <v>0</v>
          </cell>
          <cell r="Y946">
            <v>0</v>
          </cell>
          <cell r="Z946">
            <v>0</v>
          </cell>
          <cell r="AA946">
            <v>0</v>
          </cell>
          <cell r="AB946">
            <v>0</v>
          </cell>
          <cell r="AC946">
            <v>0</v>
          </cell>
          <cell r="AD946">
            <v>0</v>
          </cell>
          <cell r="AE946">
            <v>0</v>
          </cell>
          <cell r="AF946">
            <v>0</v>
          </cell>
          <cell r="AG946">
            <v>0</v>
          </cell>
          <cell r="AH946">
            <v>0</v>
          </cell>
          <cell r="AI946">
            <v>0</v>
          </cell>
          <cell r="AJ946">
            <v>0</v>
          </cell>
          <cell r="AK946">
            <v>0</v>
          </cell>
          <cell r="AL946">
            <v>0</v>
          </cell>
          <cell r="AM946">
            <v>0</v>
          </cell>
          <cell r="AN946">
            <v>0</v>
          </cell>
          <cell r="AO946">
            <v>0</v>
          </cell>
          <cell r="AP946">
            <v>0</v>
          </cell>
          <cell r="AQ946">
            <v>0</v>
          </cell>
          <cell r="AR946">
            <v>0</v>
          </cell>
          <cell r="AS946">
            <v>0</v>
          </cell>
          <cell r="AT946">
            <v>0</v>
          </cell>
          <cell r="AU946">
            <v>0</v>
          </cell>
          <cell r="AV946">
            <v>0</v>
          </cell>
          <cell r="AW946">
            <v>0</v>
          </cell>
          <cell r="AX946">
            <v>0</v>
          </cell>
          <cell r="AY946">
            <v>0</v>
          </cell>
          <cell r="AZ946">
            <v>0</v>
          </cell>
          <cell r="BA946">
            <v>0</v>
          </cell>
          <cell r="BB946">
            <v>0</v>
          </cell>
          <cell r="BC946">
            <v>0</v>
          </cell>
          <cell r="BD946">
            <v>0</v>
          </cell>
          <cell r="BE946">
            <v>0</v>
          </cell>
          <cell r="BF946">
            <v>0</v>
          </cell>
          <cell r="BG946">
            <v>0</v>
          </cell>
          <cell r="BH946">
            <v>0</v>
          </cell>
          <cell r="BI946">
            <v>0</v>
          </cell>
          <cell r="BJ946">
            <v>0</v>
          </cell>
          <cell r="BK946">
            <v>0</v>
          </cell>
          <cell r="BL946">
            <v>0</v>
          </cell>
          <cell r="BM946">
            <v>0</v>
          </cell>
          <cell r="BN946">
            <v>0</v>
          </cell>
          <cell r="BO946">
            <v>0</v>
          </cell>
          <cell r="BP946">
            <v>0</v>
          </cell>
          <cell r="BQ946">
            <v>0</v>
          </cell>
          <cell r="BR946">
            <v>0</v>
          </cell>
          <cell r="BS946">
            <v>0</v>
          </cell>
          <cell r="BT946">
            <v>0</v>
          </cell>
          <cell r="BU946">
            <v>0</v>
          </cell>
          <cell r="BV946">
            <v>0</v>
          </cell>
          <cell r="BW946">
            <v>0</v>
          </cell>
          <cell r="BX946">
            <v>0</v>
          </cell>
          <cell r="BY946">
            <v>0</v>
          </cell>
          <cell r="BZ946">
            <v>0</v>
          </cell>
          <cell r="CA946">
            <v>0</v>
          </cell>
          <cell r="CB946">
            <v>0</v>
          </cell>
          <cell r="CC946">
            <v>0</v>
          </cell>
          <cell r="CD946">
            <v>0</v>
          </cell>
          <cell r="CE946">
            <v>0</v>
          </cell>
          <cell r="CF946">
            <v>0</v>
          </cell>
          <cell r="CG946">
            <v>0</v>
          </cell>
          <cell r="CH946">
            <v>0</v>
          </cell>
          <cell r="CI946">
            <v>0</v>
          </cell>
          <cell r="CJ946">
            <v>0</v>
          </cell>
          <cell r="CK946">
            <v>0</v>
          </cell>
          <cell r="CL946">
            <v>0</v>
          </cell>
          <cell r="CM946">
            <v>0</v>
          </cell>
          <cell r="CN946">
            <v>0</v>
          </cell>
          <cell r="CO946">
            <v>0</v>
          </cell>
          <cell r="CP946">
            <v>0</v>
          </cell>
          <cell r="CQ946">
            <v>0</v>
          </cell>
          <cell r="CR946">
            <v>0</v>
          </cell>
          <cell r="CS946">
            <v>0</v>
          </cell>
          <cell r="CT946">
            <v>0</v>
          </cell>
          <cell r="CU946">
            <v>0</v>
          </cell>
          <cell r="CV946">
            <v>0</v>
          </cell>
          <cell r="CW946">
            <v>0</v>
          </cell>
          <cell r="CX946">
            <v>0</v>
          </cell>
          <cell r="CY946">
            <v>0</v>
          </cell>
          <cell r="CZ946">
            <v>0</v>
          </cell>
          <cell r="DA946">
            <v>0</v>
          </cell>
          <cell r="DB946">
            <v>0</v>
          </cell>
          <cell r="DC946">
            <v>0</v>
          </cell>
          <cell r="DD946">
            <v>0</v>
          </cell>
          <cell r="DE946">
            <v>0</v>
          </cell>
          <cell r="DF946">
            <v>0</v>
          </cell>
          <cell r="DG946">
            <v>0</v>
          </cell>
          <cell r="DH946">
            <v>0</v>
          </cell>
          <cell r="DI946">
            <v>0</v>
          </cell>
          <cell r="DJ946">
            <v>0</v>
          </cell>
          <cell r="DK946">
            <v>0</v>
          </cell>
          <cell r="DL946">
            <v>0</v>
          </cell>
          <cell r="DM946">
            <v>0</v>
          </cell>
          <cell r="DN946">
            <v>0</v>
          </cell>
          <cell r="DO946">
            <v>0</v>
          </cell>
          <cell r="DP946">
            <v>0</v>
          </cell>
          <cell r="DQ946">
            <v>0</v>
          </cell>
          <cell r="DR946">
            <v>0</v>
          </cell>
          <cell r="DS946">
            <v>0</v>
          </cell>
          <cell r="DT946">
            <v>0</v>
          </cell>
          <cell r="DU946">
            <v>0</v>
          </cell>
          <cell r="DV946">
            <v>0</v>
          </cell>
          <cell r="DW946">
            <v>0</v>
          </cell>
          <cell r="DX946">
            <v>0</v>
          </cell>
          <cell r="DY946">
            <v>0</v>
          </cell>
          <cell r="DZ946">
            <v>0</v>
          </cell>
          <cell r="EA946">
            <v>0</v>
          </cell>
          <cell r="EB946">
            <v>0</v>
          </cell>
          <cell r="EC946">
            <v>0</v>
          </cell>
          <cell r="ED946">
            <v>0</v>
          </cell>
        </row>
        <row r="947">
          <cell r="F947">
            <v>0</v>
          </cell>
          <cell r="G947">
            <v>0</v>
          </cell>
          <cell r="H947">
            <v>0</v>
          </cell>
          <cell r="I947">
            <v>0</v>
          </cell>
          <cell r="J947">
            <v>0</v>
          </cell>
          <cell r="K947">
            <v>0</v>
          </cell>
          <cell r="L947">
            <v>0</v>
          </cell>
          <cell r="M947">
            <v>0</v>
          </cell>
          <cell r="N947">
            <v>0</v>
          </cell>
          <cell r="O947">
            <v>0</v>
          </cell>
          <cell r="P947">
            <v>0</v>
          </cell>
          <cell r="Q947">
            <v>0</v>
          </cell>
          <cell r="R947">
            <v>0</v>
          </cell>
          <cell r="S947">
            <v>0</v>
          </cell>
          <cell r="T947">
            <v>0</v>
          </cell>
          <cell r="U947">
            <v>0</v>
          </cell>
          <cell r="V947">
            <v>0</v>
          </cell>
          <cell r="W947">
            <v>0</v>
          </cell>
          <cell r="X947">
            <v>0</v>
          </cell>
          <cell r="Y947">
            <v>0</v>
          </cell>
          <cell r="Z947">
            <v>0</v>
          </cell>
          <cell r="AA947">
            <v>0</v>
          </cell>
          <cell r="AB947">
            <v>0</v>
          </cell>
          <cell r="AC947">
            <v>0</v>
          </cell>
          <cell r="AD947">
            <v>0</v>
          </cell>
          <cell r="AE947">
            <v>0</v>
          </cell>
          <cell r="AF947">
            <v>0</v>
          </cell>
          <cell r="AG947">
            <v>0</v>
          </cell>
          <cell r="AH947">
            <v>0</v>
          </cell>
          <cell r="AI947">
            <v>0</v>
          </cell>
          <cell r="AJ947">
            <v>0</v>
          </cell>
          <cell r="AK947">
            <v>0</v>
          </cell>
          <cell r="AL947">
            <v>0</v>
          </cell>
          <cell r="AM947">
            <v>0</v>
          </cell>
          <cell r="AN947">
            <v>0</v>
          </cell>
          <cell r="AO947">
            <v>0</v>
          </cell>
          <cell r="AP947">
            <v>0</v>
          </cell>
          <cell r="AQ947">
            <v>0</v>
          </cell>
          <cell r="AR947">
            <v>0</v>
          </cell>
          <cell r="AS947">
            <v>0</v>
          </cell>
          <cell r="AT947">
            <v>0</v>
          </cell>
          <cell r="AU947">
            <v>0</v>
          </cell>
          <cell r="AV947">
            <v>0</v>
          </cell>
          <cell r="AW947">
            <v>0</v>
          </cell>
          <cell r="AX947">
            <v>0</v>
          </cell>
          <cell r="AY947">
            <v>0</v>
          </cell>
          <cell r="AZ947">
            <v>0</v>
          </cell>
          <cell r="BA947">
            <v>0</v>
          </cell>
          <cell r="BB947">
            <v>0</v>
          </cell>
          <cell r="BC947">
            <v>0</v>
          </cell>
          <cell r="BD947">
            <v>0</v>
          </cell>
          <cell r="BE947">
            <v>0</v>
          </cell>
          <cell r="BF947">
            <v>0</v>
          </cell>
          <cell r="BG947">
            <v>0</v>
          </cell>
          <cell r="BH947">
            <v>0</v>
          </cell>
          <cell r="BI947">
            <v>0</v>
          </cell>
          <cell r="BJ947">
            <v>0</v>
          </cell>
          <cell r="BK947">
            <v>0</v>
          </cell>
          <cell r="BL947">
            <v>0</v>
          </cell>
          <cell r="BM947">
            <v>0</v>
          </cell>
          <cell r="BN947">
            <v>0</v>
          </cell>
          <cell r="BO947">
            <v>0</v>
          </cell>
          <cell r="BP947">
            <v>0</v>
          </cell>
          <cell r="BQ947">
            <v>0</v>
          </cell>
          <cell r="BR947">
            <v>0</v>
          </cell>
          <cell r="BS947">
            <v>0</v>
          </cell>
          <cell r="BT947">
            <v>0</v>
          </cell>
          <cell r="BU947">
            <v>0</v>
          </cell>
          <cell r="BV947">
            <v>0</v>
          </cell>
          <cell r="BW947">
            <v>0</v>
          </cell>
          <cell r="BX947">
            <v>0</v>
          </cell>
          <cell r="BY947">
            <v>0</v>
          </cell>
          <cell r="BZ947">
            <v>0</v>
          </cell>
          <cell r="CA947">
            <v>0</v>
          </cell>
          <cell r="CB947">
            <v>0</v>
          </cell>
          <cell r="CC947">
            <v>0</v>
          </cell>
          <cell r="CD947">
            <v>0</v>
          </cell>
          <cell r="CE947">
            <v>0</v>
          </cell>
          <cell r="CF947">
            <v>0</v>
          </cell>
          <cell r="CG947">
            <v>0</v>
          </cell>
          <cell r="CH947">
            <v>0</v>
          </cell>
          <cell r="CI947">
            <v>0</v>
          </cell>
          <cell r="CJ947">
            <v>0</v>
          </cell>
          <cell r="CK947">
            <v>0</v>
          </cell>
          <cell r="CL947">
            <v>0</v>
          </cell>
          <cell r="CM947">
            <v>0</v>
          </cell>
          <cell r="CN947">
            <v>0</v>
          </cell>
          <cell r="CO947">
            <v>0</v>
          </cell>
          <cell r="CP947">
            <v>0</v>
          </cell>
          <cell r="CQ947">
            <v>0</v>
          </cell>
          <cell r="CR947">
            <v>0</v>
          </cell>
          <cell r="CS947">
            <v>0</v>
          </cell>
          <cell r="CT947">
            <v>0</v>
          </cell>
          <cell r="CU947">
            <v>0</v>
          </cell>
          <cell r="CV947">
            <v>0</v>
          </cell>
          <cell r="CW947">
            <v>0</v>
          </cell>
          <cell r="CX947">
            <v>0</v>
          </cell>
          <cell r="CY947">
            <v>0</v>
          </cell>
          <cell r="CZ947">
            <v>0</v>
          </cell>
          <cell r="DA947">
            <v>0</v>
          </cell>
          <cell r="DB947">
            <v>0</v>
          </cell>
          <cell r="DC947">
            <v>0</v>
          </cell>
          <cell r="DD947">
            <v>0</v>
          </cell>
          <cell r="DE947">
            <v>0</v>
          </cell>
          <cell r="DF947">
            <v>0</v>
          </cell>
          <cell r="DG947">
            <v>0</v>
          </cell>
          <cell r="DH947">
            <v>0</v>
          </cell>
          <cell r="DI947">
            <v>0</v>
          </cell>
          <cell r="DJ947">
            <v>0</v>
          </cell>
          <cell r="DK947">
            <v>0</v>
          </cell>
          <cell r="DL947">
            <v>0</v>
          </cell>
          <cell r="DM947">
            <v>0</v>
          </cell>
          <cell r="DN947">
            <v>0</v>
          </cell>
          <cell r="DO947">
            <v>0</v>
          </cell>
          <cell r="DP947">
            <v>0</v>
          </cell>
          <cell r="DQ947">
            <v>0</v>
          </cell>
          <cell r="DR947">
            <v>0</v>
          </cell>
          <cell r="DS947">
            <v>0</v>
          </cell>
          <cell r="DT947">
            <v>0</v>
          </cell>
          <cell r="DU947">
            <v>0</v>
          </cell>
          <cell r="DV947">
            <v>0</v>
          </cell>
          <cell r="DW947">
            <v>0</v>
          </cell>
          <cell r="DX947">
            <v>0</v>
          </cell>
          <cell r="DY947">
            <v>0</v>
          </cell>
          <cell r="DZ947">
            <v>0</v>
          </cell>
          <cell r="EA947">
            <v>0</v>
          </cell>
          <cell r="EB947">
            <v>0</v>
          </cell>
          <cell r="EC947">
            <v>0</v>
          </cell>
          <cell r="ED947">
            <v>0</v>
          </cell>
        </row>
        <row r="950">
          <cell r="F950">
            <v>0</v>
          </cell>
          <cell r="G950">
            <v>0</v>
          </cell>
          <cell r="H950">
            <v>-278.46828720000008</v>
          </cell>
          <cell r="I950">
            <v>-189.13750700000014</v>
          </cell>
          <cell r="J950">
            <v>-2.0568694999999999</v>
          </cell>
          <cell r="K950">
            <v>0</v>
          </cell>
          <cell r="L950">
            <v>0</v>
          </cell>
          <cell r="M950">
            <v>0</v>
          </cell>
          <cell r="N950">
            <v>0</v>
          </cell>
          <cell r="O950">
            <v>0</v>
          </cell>
          <cell r="P950">
            <v>0</v>
          </cell>
          <cell r="Q950">
            <v>0</v>
          </cell>
          <cell r="R950">
            <v>-131.90528749999999</v>
          </cell>
          <cell r="S950">
            <v>0</v>
          </cell>
          <cell r="T950">
            <v>0</v>
          </cell>
          <cell r="U950">
            <v>-85.321545000000015</v>
          </cell>
          <cell r="V950">
            <v>-40.151186499999994</v>
          </cell>
          <cell r="W950">
            <v>-6.4325559999999982</v>
          </cell>
          <cell r="X950">
            <v>0</v>
          </cell>
          <cell r="Y950">
            <v>0</v>
          </cell>
          <cell r="Z950">
            <v>0</v>
          </cell>
          <cell r="AA950">
            <v>0</v>
          </cell>
          <cell r="AB950">
            <v>0</v>
          </cell>
          <cell r="AC950">
            <v>0</v>
          </cell>
          <cell r="AD950">
            <v>0</v>
          </cell>
          <cell r="AE950">
            <v>-365.08158660000004</v>
          </cell>
          <cell r="AF950">
            <v>0</v>
          </cell>
          <cell r="AG950">
            <v>0</v>
          </cell>
          <cell r="AH950">
            <v>-208.17230200000006</v>
          </cell>
          <cell r="AI950">
            <v>-150.82960259999993</v>
          </cell>
          <cell r="AJ950">
            <v>-6.0796819999999983</v>
          </cell>
          <cell r="AK950">
            <v>0</v>
          </cell>
          <cell r="AL950">
            <v>0</v>
          </cell>
          <cell r="AM950">
            <v>0</v>
          </cell>
          <cell r="AN950">
            <v>0</v>
          </cell>
          <cell r="AO950">
            <v>0</v>
          </cell>
          <cell r="AP950">
            <v>0</v>
          </cell>
          <cell r="AQ950">
            <v>0</v>
          </cell>
          <cell r="AR950">
            <v>-346.34171900000001</v>
          </cell>
          <cell r="AS950">
            <v>0</v>
          </cell>
          <cell r="AT950">
            <v>0</v>
          </cell>
          <cell r="AU950">
            <v>-199.34845519999999</v>
          </cell>
          <cell r="AV950">
            <v>-144.32639380000001</v>
          </cell>
          <cell r="AW950">
            <v>-2.666870000000003</v>
          </cell>
          <cell r="AX950">
            <v>0</v>
          </cell>
          <cell r="AY950">
            <v>0</v>
          </cell>
          <cell r="AZ950">
            <v>0</v>
          </cell>
          <cell r="BA950">
            <v>0</v>
          </cell>
          <cell r="BB950">
            <v>0</v>
          </cell>
          <cell r="BC950">
            <v>0</v>
          </cell>
          <cell r="BD950">
            <v>0</v>
          </cell>
          <cell r="BE950">
            <v>-330.04331270000012</v>
          </cell>
          <cell r="BF950">
            <v>0</v>
          </cell>
          <cell r="BG950">
            <v>0</v>
          </cell>
          <cell r="BH950">
            <v>-154.64338100000009</v>
          </cell>
          <cell r="BI950">
            <v>-153.91691300000002</v>
          </cell>
          <cell r="BJ950">
            <v>-8.1932700000000125</v>
          </cell>
          <cell r="BK950">
            <v>0</v>
          </cell>
          <cell r="BL950">
            <v>0</v>
          </cell>
          <cell r="BM950">
            <v>0</v>
          </cell>
          <cell r="BN950">
            <v>0</v>
          </cell>
          <cell r="BO950">
            <v>-2.1283417</v>
          </cell>
          <cell r="BP950">
            <v>0</v>
          </cell>
          <cell r="BQ950">
            <v>-11.161407000000001</v>
          </cell>
          <cell r="BR950">
            <v>-261.16828200000009</v>
          </cell>
          <cell r="BS950">
            <v>0</v>
          </cell>
          <cell r="BT950">
            <v>0</v>
          </cell>
          <cell r="BU950">
            <v>-129.21356700000001</v>
          </cell>
          <cell r="BV950">
            <v>-131.09212000000002</v>
          </cell>
          <cell r="BW950">
            <v>-0.86259499999999889</v>
          </cell>
          <cell r="BX950">
            <v>0</v>
          </cell>
          <cell r="BY950">
            <v>0</v>
          </cell>
          <cell r="BZ950">
            <v>0</v>
          </cell>
          <cell r="CA950">
            <v>0</v>
          </cell>
          <cell r="CB950">
            <v>0</v>
          </cell>
          <cell r="CC950">
            <v>0</v>
          </cell>
          <cell r="CD950">
            <v>0</v>
          </cell>
          <cell r="CE950">
            <v>-100.86330800000007</v>
          </cell>
          <cell r="CF950">
            <v>0</v>
          </cell>
          <cell r="CG950">
            <v>0</v>
          </cell>
          <cell r="CH950">
            <v>-16.075760000000002</v>
          </cell>
          <cell r="CI950">
            <v>-58.741284000000007</v>
          </cell>
          <cell r="CJ950">
            <v>-26.046264000000008</v>
          </cell>
          <cell r="CK950">
            <v>0</v>
          </cell>
          <cell r="CL950">
            <v>0</v>
          </cell>
          <cell r="CM950">
            <v>0</v>
          </cell>
          <cell r="CN950">
            <v>0</v>
          </cell>
          <cell r="CO950">
            <v>0</v>
          </cell>
          <cell r="CP950">
            <v>0</v>
          </cell>
          <cell r="CQ950">
            <v>0</v>
          </cell>
          <cell r="CR950">
            <v>-2.4535599999999818</v>
          </cell>
          <cell r="CS950">
            <v>0</v>
          </cell>
          <cell r="CT950">
            <v>0</v>
          </cell>
          <cell r="CU950">
            <v>-2.4535599999999818</v>
          </cell>
          <cell r="CV950">
            <v>0</v>
          </cell>
          <cell r="CW950">
            <v>0</v>
          </cell>
          <cell r="CX950">
            <v>0</v>
          </cell>
          <cell r="CY950">
            <v>0</v>
          </cell>
          <cell r="CZ950">
            <v>0</v>
          </cell>
          <cell r="DA950">
            <v>0</v>
          </cell>
          <cell r="DB950">
            <v>0</v>
          </cell>
          <cell r="DC950">
            <v>0</v>
          </cell>
          <cell r="DD950">
            <v>0</v>
          </cell>
          <cell r="DE950">
            <v>0</v>
          </cell>
          <cell r="DF950">
            <v>0</v>
          </cell>
          <cell r="DG950">
            <v>0</v>
          </cell>
          <cell r="DH950">
            <v>0</v>
          </cell>
          <cell r="DI950">
            <v>0</v>
          </cell>
          <cell r="DJ950">
            <v>0</v>
          </cell>
          <cell r="DK950">
            <v>0</v>
          </cell>
          <cell r="DL950">
            <v>0</v>
          </cell>
          <cell r="DM950">
            <v>0</v>
          </cell>
          <cell r="DN950">
            <v>0</v>
          </cell>
          <cell r="DO950">
            <v>0</v>
          </cell>
          <cell r="DP950">
            <v>0</v>
          </cell>
          <cell r="DQ950">
            <v>0</v>
          </cell>
          <cell r="DR950">
            <v>0</v>
          </cell>
          <cell r="DS950">
            <v>0</v>
          </cell>
          <cell r="DT950">
            <v>0</v>
          </cell>
          <cell r="DU950">
            <v>0</v>
          </cell>
          <cell r="DV950">
            <v>0</v>
          </cell>
          <cell r="DW950">
            <v>0</v>
          </cell>
          <cell r="DX950">
            <v>0</v>
          </cell>
          <cell r="DY950">
            <v>0</v>
          </cell>
          <cell r="DZ950">
            <v>0</v>
          </cell>
          <cell r="EA950">
            <v>0</v>
          </cell>
          <cell r="EB950">
            <v>0</v>
          </cell>
          <cell r="EC950">
            <v>0</v>
          </cell>
          <cell r="ED950">
            <v>0</v>
          </cell>
        </row>
        <row r="951">
          <cell r="F951">
            <v>-6.056038363173144E-3</v>
          </cell>
          <cell r="G951">
            <v>0</v>
          </cell>
          <cell r="H951">
            <v>0</v>
          </cell>
          <cell r="I951">
            <v>0</v>
          </cell>
          <cell r="J951">
            <v>0</v>
          </cell>
          <cell r="K951">
            <v>-0.18924973649362187</v>
          </cell>
          <cell r="L951">
            <v>-1.0062217455553366</v>
          </cell>
          <cell r="M951">
            <v>-1.5329278053581845</v>
          </cell>
          <cell r="N951">
            <v>-4.7133979553734662E-2</v>
          </cell>
          <cell r="O951">
            <v>0</v>
          </cell>
          <cell r="P951">
            <v>0</v>
          </cell>
          <cell r="Q951">
            <v>-6.1021600860982517E-2</v>
          </cell>
          <cell r="R951">
            <v>0</v>
          </cell>
          <cell r="S951">
            <v>0</v>
          </cell>
          <cell r="T951">
            <v>0</v>
          </cell>
          <cell r="U951">
            <v>0</v>
          </cell>
          <cell r="V951">
            <v>0</v>
          </cell>
          <cell r="W951">
            <v>0</v>
          </cell>
          <cell r="X951">
            <v>0.30136373853810028</v>
          </cell>
          <cell r="Y951">
            <v>-0.55207636949032235</v>
          </cell>
          <cell r="Z951">
            <v>-1.0441846065082245</v>
          </cell>
          <cell r="AA951">
            <v>4.7913333097639565E-2</v>
          </cell>
          <cell r="AB951">
            <v>-7.2085700206713454E-2</v>
          </cell>
          <cell r="AC951">
            <v>0</v>
          </cell>
          <cell r="AD951">
            <v>-9.8210428047064369E-2</v>
          </cell>
          <cell r="AE951">
            <v>0</v>
          </cell>
          <cell r="AF951">
            <v>0</v>
          </cell>
          <cell r="AG951">
            <v>0</v>
          </cell>
          <cell r="AH951">
            <v>0</v>
          </cell>
          <cell r="AI951">
            <v>0</v>
          </cell>
          <cell r="AJ951">
            <v>0</v>
          </cell>
          <cell r="AK951">
            <v>6.4858343883713587E-2</v>
          </cell>
          <cell r="AL951">
            <v>-0.21936710977851703</v>
          </cell>
          <cell r="AM951">
            <v>-0.67474452750178671</v>
          </cell>
          <cell r="AN951">
            <v>-5.1896097847830447E-2</v>
          </cell>
          <cell r="AO951">
            <v>-0.124396391925643</v>
          </cell>
          <cell r="AP951">
            <v>0</v>
          </cell>
          <cell r="AQ951">
            <v>-6.8917944067500514E-2</v>
          </cell>
          <cell r="AR951">
            <v>0</v>
          </cell>
          <cell r="AS951">
            <v>0</v>
          </cell>
          <cell r="AT951">
            <v>0</v>
          </cell>
          <cell r="AU951">
            <v>0</v>
          </cell>
          <cell r="AV951">
            <v>0</v>
          </cell>
          <cell r="AW951">
            <v>0</v>
          </cell>
          <cell r="AX951">
            <v>-7.9225612377797461E-2</v>
          </cell>
          <cell r="AY951">
            <v>-1.8702027016843203E-2</v>
          </cell>
          <cell r="AZ951">
            <v>-0.94990314999279235</v>
          </cell>
          <cell r="BA951">
            <v>-1.9843070155765474E-2</v>
          </cell>
          <cell r="BB951">
            <v>-0.11412574323459168</v>
          </cell>
          <cell r="BC951">
            <v>0</v>
          </cell>
          <cell r="BD951">
            <v>-0.10285141443740287</v>
          </cell>
          <cell r="BE951">
            <v>-5.8012660330669374E-2</v>
          </cell>
          <cell r="BF951">
            <v>0</v>
          </cell>
          <cell r="BG951">
            <v>-9.8371728399563096E-2</v>
          </cell>
          <cell r="BH951">
            <v>0</v>
          </cell>
          <cell r="BI951">
            <v>0</v>
          </cell>
          <cell r="BJ951">
            <v>0</v>
          </cell>
          <cell r="BK951">
            <v>0.37049739221184552</v>
          </cell>
          <cell r="BL951">
            <v>-9.5511257112150361E-2</v>
          </cell>
          <cell r="BM951">
            <v>-0.56538292291969583</v>
          </cell>
          <cell r="BN951">
            <v>1.7695416316250601E-2</v>
          </cell>
          <cell r="BO951">
            <v>-0.19022548084345203</v>
          </cell>
          <cell r="BP951">
            <v>0</v>
          </cell>
          <cell r="BQ951">
            <v>-5.019801572391458E-2</v>
          </cell>
          <cell r="BR951">
            <v>0</v>
          </cell>
          <cell r="BS951">
            <v>-2.7875325422993313E-2</v>
          </cell>
          <cell r="BT951">
            <v>-9.4427766056352169E-2</v>
          </cell>
          <cell r="BU951">
            <v>0</v>
          </cell>
          <cell r="BV951">
            <v>0</v>
          </cell>
          <cell r="BW951">
            <v>0</v>
          </cell>
          <cell r="BX951">
            <v>4.0960398125463371E-2</v>
          </cell>
          <cell r="BY951">
            <v>-0.69738335629955372</v>
          </cell>
          <cell r="BZ951">
            <v>-0.35693079108443726</v>
          </cell>
          <cell r="CA951">
            <v>-4.6909743323396924E-2</v>
          </cell>
          <cell r="CB951">
            <v>-9.3482275987142316E-2</v>
          </cell>
          <cell r="CC951">
            <v>0</v>
          </cell>
          <cell r="CD951">
            <v>-8.9967169251863766E-2</v>
          </cell>
          <cell r="CE951">
            <v>0</v>
          </cell>
          <cell r="CF951">
            <v>7.2844633309436801E-3</v>
          </cell>
          <cell r="CG951">
            <v>-3.535658917904172E-2</v>
          </cell>
          <cell r="CH951">
            <v>0</v>
          </cell>
          <cell r="CI951">
            <v>0</v>
          </cell>
          <cell r="CJ951">
            <v>0</v>
          </cell>
          <cell r="CK951">
            <v>-0.2600539306524503</v>
          </cell>
          <cell r="CL951">
            <v>-0.401748268501251</v>
          </cell>
          <cell r="CM951">
            <v>-0.78822398771137614</v>
          </cell>
          <cell r="CN951">
            <v>-7.2169007881399239E-2</v>
          </cell>
          <cell r="CO951">
            <v>-4.1169224761805623E-2</v>
          </cell>
          <cell r="CP951">
            <v>0</v>
          </cell>
          <cell r="CQ951">
            <v>-7.041383770589249E-2</v>
          </cell>
          <cell r="CR951">
            <v>0</v>
          </cell>
          <cell r="CS951">
            <v>-1.2798626962400306E-3</v>
          </cell>
          <cell r="CT951">
            <v>-2.1990635220639376E-2</v>
          </cell>
          <cell r="CU951">
            <v>0</v>
          </cell>
          <cell r="CV951">
            <v>-5.2204443435606152E-3</v>
          </cell>
          <cell r="CW951">
            <v>-4.4076485341520311E-2</v>
          </cell>
          <cell r="CX951">
            <v>-3.3348262317964839E-2</v>
          </cell>
          <cell r="CY951">
            <v>-0.6694615810466189</v>
          </cell>
          <cell r="CZ951">
            <v>-0.67821480454421135</v>
          </cell>
          <cell r="DA951">
            <v>-0.11607810696278165</v>
          </cell>
          <cell r="DB951">
            <v>1.9073435939169769E-3</v>
          </cell>
          <cell r="DC951">
            <v>-4.1750933920326361E-2</v>
          </cell>
          <cell r="DD951">
            <v>-4.5132285146024742E-2</v>
          </cell>
          <cell r="DE951">
            <v>0</v>
          </cell>
          <cell r="DF951">
            <v>0</v>
          </cell>
          <cell r="DG951">
            <v>0</v>
          </cell>
          <cell r="DH951">
            <v>0</v>
          </cell>
          <cell r="DI951">
            <v>0</v>
          </cell>
          <cell r="DJ951">
            <v>0</v>
          </cell>
          <cell r="DK951">
            <v>0</v>
          </cell>
          <cell r="DL951">
            <v>0</v>
          </cell>
          <cell r="DM951">
            <v>0</v>
          </cell>
          <cell r="DN951">
            <v>0</v>
          </cell>
          <cell r="DO951">
            <v>0</v>
          </cell>
          <cell r="DP951">
            <v>0</v>
          </cell>
          <cell r="DQ951">
            <v>0</v>
          </cell>
          <cell r="DR951">
            <v>0</v>
          </cell>
          <cell r="DS951">
            <v>0</v>
          </cell>
          <cell r="DT951">
            <v>0</v>
          </cell>
          <cell r="DU951">
            <v>0</v>
          </cell>
          <cell r="DV951">
            <v>0</v>
          </cell>
          <cell r="DW951">
            <v>0</v>
          </cell>
          <cell r="DX951">
            <v>0</v>
          </cell>
          <cell r="DY951">
            <v>0</v>
          </cell>
          <cell r="DZ951">
            <v>0</v>
          </cell>
          <cell r="EA951">
            <v>0</v>
          </cell>
          <cell r="EB951">
            <v>0</v>
          </cell>
          <cell r="EC951">
            <v>0</v>
          </cell>
          <cell r="ED951">
            <v>0</v>
          </cell>
        </row>
        <row r="952">
          <cell r="F952">
            <v>0</v>
          </cell>
          <cell r="G952">
            <v>0</v>
          </cell>
          <cell r="H952">
            <v>0</v>
          </cell>
          <cell r="I952">
            <v>0</v>
          </cell>
          <cell r="J952">
            <v>0</v>
          </cell>
          <cell r="K952">
            <v>0</v>
          </cell>
          <cell r="L952">
            <v>0</v>
          </cell>
          <cell r="M952">
            <v>0</v>
          </cell>
          <cell r="N952">
            <v>0</v>
          </cell>
          <cell r="O952">
            <v>0</v>
          </cell>
          <cell r="P952">
            <v>0</v>
          </cell>
          <cell r="Q952">
            <v>0</v>
          </cell>
          <cell r="R952">
            <v>0</v>
          </cell>
          <cell r="S952">
            <v>0</v>
          </cell>
          <cell r="T952">
            <v>0</v>
          </cell>
          <cell r="U952">
            <v>0</v>
          </cell>
          <cell r="V952">
            <v>0</v>
          </cell>
          <cell r="W952">
            <v>0</v>
          </cell>
          <cell r="X952">
            <v>0</v>
          </cell>
          <cell r="Y952">
            <v>0</v>
          </cell>
          <cell r="Z952">
            <v>0</v>
          </cell>
          <cell r="AA952">
            <v>0</v>
          </cell>
          <cell r="AB952">
            <v>0</v>
          </cell>
          <cell r="AC952">
            <v>0</v>
          </cell>
          <cell r="AD952">
            <v>0</v>
          </cell>
          <cell r="AE952">
            <v>0</v>
          </cell>
          <cell r="AF952">
            <v>0</v>
          </cell>
          <cell r="AG952">
            <v>0</v>
          </cell>
          <cell r="AH952">
            <v>0</v>
          </cell>
          <cell r="AI952">
            <v>0</v>
          </cell>
          <cell r="AJ952">
            <v>0</v>
          </cell>
          <cell r="AK952">
            <v>0</v>
          </cell>
          <cell r="AL952">
            <v>0</v>
          </cell>
          <cell r="AM952">
            <v>0</v>
          </cell>
          <cell r="AN952">
            <v>0</v>
          </cell>
          <cell r="AO952">
            <v>0</v>
          </cell>
          <cell r="AP952">
            <v>0</v>
          </cell>
          <cell r="AQ952">
            <v>0</v>
          </cell>
          <cell r="AR952">
            <v>0</v>
          </cell>
          <cell r="AS952">
            <v>0</v>
          </cell>
          <cell r="AT952">
            <v>0</v>
          </cell>
          <cell r="AU952">
            <v>0</v>
          </cell>
          <cell r="AV952">
            <v>0</v>
          </cell>
          <cell r="AW952">
            <v>0</v>
          </cell>
          <cell r="AX952">
            <v>0</v>
          </cell>
          <cell r="AY952">
            <v>0</v>
          </cell>
          <cell r="AZ952">
            <v>0</v>
          </cell>
          <cell r="BA952">
            <v>0</v>
          </cell>
          <cell r="BB952">
            <v>0</v>
          </cell>
          <cell r="BC952">
            <v>0</v>
          </cell>
          <cell r="BD952">
            <v>0</v>
          </cell>
          <cell r="BE952">
            <v>-141.63726989419342</v>
          </cell>
          <cell r="BF952">
            <v>0</v>
          </cell>
          <cell r="BG952">
            <v>0</v>
          </cell>
          <cell r="BH952">
            <v>0</v>
          </cell>
          <cell r="BI952">
            <v>0</v>
          </cell>
          <cell r="BJ952">
            <v>0</v>
          </cell>
          <cell r="BK952">
            <v>0</v>
          </cell>
          <cell r="BL952">
            <v>0</v>
          </cell>
          <cell r="BM952">
            <v>0</v>
          </cell>
          <cell r="BN952">
            <v>0</v>
          </cell>
          <cell r="BO952">
            <v>-19.903522427161857</v>
          </cell>
          <cell r="BP952">
            <v>0</v>
          </cell>
          <cell r="BQ952">
            <v>-121.73374746703156</v>
          </cell>
          <cell r="BR952">
            <v>0</v>
          </cell>
          <cell r="BS952">
            <v>0</v>
          </cell>
          <cell r="BT952">
            <v>0</v>
          </cell>
          <cell r="BU952">
            <v>0</v>
          </cell>
          <cell r="BV952">
            <v>0</v>
          </cell>
          <cell r="BW952">
            <v>0</v>
          </cell>
          <cell r="BX952">
            <v>0</v>
          </cell>
          <cell r="BY952">
            <v>0</v>
          </cell>
          <cell r="BZ952">
            <v>0</v>
          </cell>
          <cell r="CA952">
            <v>0</v>
          </cell>
          <cell r="CB952">
            <v>0</v>
          </cell>
          <cell r="CC952">
            <v>0</v>
          </cell>
          <cell r="CD952">
            <v>0</v>
          </cell>
          <cell r="CE952">
            <v>0</v>
          </cell>
          <cell r="CF952">
            <v>0</v>
          </cell>
          <cell r="CG952">
            <v>0</v>
          </cell>
          <cell r="CH952">
            <v>0</v>
          </cell>
          <cell r="CI952">
            <v>0</v>
          </cell>
          <cell r="CJ952">
            <v>0</v>
          </cell>
          <cell r="CK952">
            <v>0</v>
          </cell>
          <cell r="CL952">
            <v>0</v>
          </cell>
          <cell r="CM952">
            <v>0</v>
          </cell>
          <cell r="CN952">
            <v>0</v>
          </cell>
          <cell r="CO952">
            <v>0</v>
          </cell>
          <cell r="CP952">
            <v>0</v>
          </cell>
          <cell r="CQ952">
            <v>0</v>
          </cell>
          <cell r="CR952">
            <v>0</v>
          </cell>
          <cell r="CS952">
            <v>0</v>
          </cell>
          <cell r="CT952">
            <v>0</v>
          </cell>
          <cell r="CU952">
            <v>0</v>
          </cell>
          <cell r="CV952">
            <v>0</v>
          </cell>
          <cell r="CW952">
            <v>0</v>
          </cell>
          <cell r="CX952">
            <v>0</v>
          </cell>
          <cell r="CY952">
            <v>0</v>
          </cell>
          <cell r="CZ952">
            <v>0</v>
          </cell>
          <cell r="DA952">
            <v>0</v>
          </cell>
          <cell r="DB952">
            <v>0</v>
          </cell>
          <cell r="DC952">
            <v>0</v>
          </cell>
          <cell r="DD952">
            <v>0</v>
          </cell>
          <cell r="DE952">
            <v>0</v>
          </cell>
          <cell r="DF952">
            <v>0</v>
          </cell>
          <cell r="DG952">
            <v>0</v>
          </cell>
          <cell r="DH952">
            <v>0</v>
          </cell>
          <cell r="DI952">
            <v>0</v>
          </cell>
          <cell r="DJ952">
            <v>0</v>
          </cell>
          <cell r="DK952">
            <v>0</v>
          </cell>
          <cell r="DL952">
            <v>0</v>
          </cell>
          <cell r="DM952">
            <v>0</v>
          </cell>
          <cell r="DN952">
            <v>0</v>
          </cell>
          <cell r="DO952">
            <v>0</v>
          </cell>
          <cell r="DP952">
            <v>0</v>
          </cell>
          <cell r="DQ952">
            <v>0</v>
          </cell>
          <cell r="DR952">
            <v>0</v>
          </cell>
          <cell r="DS952">
            <v>0</v>
          </cell>
          <cell r="DT952">
            <v>0</v>
          </cell>
          <cell r="DU952">
            <v>0</v>
          </cell>
          <cell r="DV952">
            <v>0</v>
          </cell>
          <cell r="DW952">
            <v>0</v>
          </cell>
          <cell r="DX952">
            <v>0</v>
          </cell>
          <cell r="DY952">
            <v>0</v>
          </cell>
          <cell r="DZ952">
            <v>0</v>
          </cell>
          <cell r="EA952">
            <v>0</v>
          </cell>
          <cell r="EB952">
            <v>0</v>
          </cell>
          <cell r="EC952">
            <v>0</v>
          </cell>
          <cell r="ED952">
            <v>0</v>
          </cell>
        </row>
        <row r="954">
          <cell r="F954">
            <v>0</v>
          </cell>
          <cell r="G954">
            <v>0</v>
          </cell>
          <cell r="H954">
            <v>0</v>
          </cell>
          <cell r="I954">
            <v>0</v>
          </cell>
          <cell r="J954">
            <v>-8.5340999999999667E-2</v>
          </cell>
          <cell r="K954">
            <v>0</v>
          </cell>
          <cell r="L954">
            <v>0</v>
          </cell>
          <cell r="M954">
            <v>0</v>
          </cell>
          <cell r="N954">
            <v>0</v>
          </cell>
          <cell r="O954">
            <v>0</v>
          </cell>
          <cell r="P954">
            <v>0</v>
          </cell>
          <cell r="Q954">
            <v>0</v>
          </cell>
          <cell r="R954">
            <v>0</v>
          </cell>
          <cell r="S954">
            <v>0</v>
          </cell>
          <cell r="T954">
            <v>0</v>
          </cell>
          <cell r="U954">
            <v>0</v>
          </cell>
          <cell r="V954">
            <v>0</v>
          </cell>
          <cell r="W954">
            <v>0</v>
          </cell>
          <cell r="X954">
            <v>0</v>
          </cell>
          <cell r="Y954">
            <v>0</v>
          </cell>
          <cell r="Z954">
            <v>0</v>
          </cell>
          <cell r="AA954">
            <v>0</v>
          </cell>
          <cell r="AB954">
            <v>0</v>
          </cell>
          <cell r="AC954">
            <v>0</v>
          </cell>
          <cell r="AD954">
            <v>0</v>
          </cell>
          <cell r="AE954">
            <v>0</v>
          </cell>
          <cell r="AF954">
            <v>0</v>
          </cell>
          <cell r="AG954">
            <v>0</v>
          </cell>
          <cell r="AH954">
            <v>0</v>
          </cell>
          <cell r="AI954">
            <v>0</v>
          </cell>
          <cell r="AJ954">
            <v>0</v>
          </cell>
          <cell r="AK954">
            <v>0</v>
          </cell>
          <cell r="AL954">
            <v>0</v>
          </cell>
          <cell r="AM954">
            <v>0</v>
          </cell>
          <cell r="AN954">
            <v>0</v>
          </cell>
          <cell r="AO954">
            <v>0</v>
          </cell>
          <cell r="AP954">
            <v>0</v>
          </cell>
          <cell r="AQ954">
            <v>0</v>
          </cell>
          <cell r="AR954">
            <v>0</v>
          </cell>
          <cell r="AS954">
            <v>0</v>
          </cell>
          <cell r="AT954">
            <v>0</v>
          </cell>
          <cell r="AU954">
            <v>0</v>
          </cell>
          <cell r="AV954">
            <v>0</v>
          </cell>
          <cell r="AW954">
            <v>0</v>
          </cell>
          <cell r="AX954">
            <v>0</v>
          </cell>
          <cell r="AY954">
            <v>0</v>
          </cell>
          <cell r="AZ954">
            <v>0</v>
          </cell>
          <cell r="BA954">
            <v>0</v>
          </cell>
          <cell r="BB954">
            <v>0</v>
          </cell>
          <cell r="BC954">
            <v>0</v>
          </cell>
          <cell r="BD954">
            <v>0</v>
          </cell>
          <cell r="BE954">
            <v>-2.8342999999999563E-2</v>
          </cell>
          <cell r="BF954">
            <v>0</v>
          </cell>
          <cell r="BG954">
            <v>0</v>
          </cell>
          <cell r="BH954">
            <v>0</v>
          </cell>
          <cell r="BI954">
            <v>-2.8342999999999563E-2</v>
          </cell>
          <cell r="BJ954">
            <v>0</v>
          </cell>
          <cell r="BK954">
            <v>0</v>
          </cell>
          <cell r="BL954">
            <v>0</v>
          </cell>
          <cell r="BM954">
            <v>0</v>
          </cell>
          <cell r="BN954">
            <v>0</v>
          </cell>
          <cell r="BO954">
            <v>0</v>
          </cell>
          <cell r="BP954">
            <v>0</v>
          </cell>
          <cell r="BQ954">
            <v>0</v>
          </cell>
          <cell r="BR954">
            <v>0</v>
          </cell>
          <cell r="BS954">
            <v>0</v>
          </cell>
          <cell r="BT954">
            <v>0</v>
          </cell>
          <cell r="BU954">
            <v>0</v>
          </cell>
          <cell r="BV954">
            <v>0</v>
          </cell>
          <cell r="BW954">
            <v>0</v>
          </cell>
          <cell r="BX954">
            <v>0</v>
          </cell>
          <cell r="BY954">
            <v>0</v>
          </cell>
          <cell r="BZ954">
            <v>0</v>
          </cell>
          <cell r="CA954">
            <v>0</v>
          </cell>
          <cell r="CB954">
            <v>0</v>
          </cell>
          <cell r="CC954">
            <v>0</v>
          </cell>
          <cell r="CD954">
            <v>0</v>
          </cell>
          <cell r="CE954">
            <v>-4.7860700000001088E-2</v>
          </cell>
          <cell r="CF954">
            <v>0</v>
          </cell>
          <cell r="CG954">
            <v>0</v>
          </cell>
          <cell r="CH954">
            <v>0</v>
          </cell>
          <cell r="CI954">
            <v>-2.279800000000165E-2</v>
          </cell>
          <cell r="CJ954">
            <v>0</v>
          </cell>
          <cell r="CK954">
            <v>0</v>
          </cell>
          <cell r="CL954">
            <v>0</v>
          </cell>
          <cell r="CM954">
            <v>0</v>
          </cell>
          <cell r="CN954">
            <v>-2.5062699999999438E-2</v>
          </cell>
          <cell r="CO954">
            <v>0</v>
          </cell>
          <cell r="CP954">
            <v>0</v>
          </cell>
          <cell r="CQ954">
            <v>0</v>
          </cell>
          <cell r="CR954">
            <v>0</v>
          </cell>
          <cell r="CS954">
            <v>0</v>
          </cell>
          <cell r="CT954">
            <v>0</v>
          </cell>
          <cell r="CU954">
            <v>0</v>
          </cell>
          <cell r="CV954">
            <v>0</v>
          </cell>
          <cell r="CW954">
            <v>0</v>
          </cell>
          <cell r="CX954">
            <v>0</v>
          </cell>
          <cell r="CY954">
            <v>0</v>
          </cell>
          <cell r="CZ954">
            <v>0</v>
          </cell>
          <cell r="DA954">
            <v>0</v>
          </cell>
          <cell r="DB954">
            <v>0</v>
          </cell>
          <cell r="DC954">
            <v>0</v>
          </cell>
          <cell r="DD954">
            <v>0</v>
          </cell>
          <cell r="DE954">
            <v>0</v>
          </cell>
          <cell r="DF954">
            <v>0</v>
          </cell>
          <cell r="DG954">
            <v>0</v>
          </cell>
          <cell r="DH954">
            <v>0</v>
          </cell>
          <cell r="DI954">
            <v>0</v>
          </cell>
          <cell r="DJ954">
            <v>0</v>
          </cell>
          <cell r="DK954">
            <v>0</v>
          </cell>
          <cell r="DL954">
            <v>0</v>
          </cell>
          <cell r="DM954">
            <v>0</v>
          </cell>
          <cell r="DN954">
            <v>0</v>
          </cell>
          <cell r="DO954">
            <v>0</v>
          </cell>
          <cell r="DP954">
            <v>0</v>
          </cell>
          <cell r="DQ954">
            <v>0</v>
          </cell>
          <cell r="DR954">
            <v>0</v>
          </cell>
          <cell r="DS954">
            <v>0</v>
          </cell>
          <cell r="DT954">
            <v>0</v>
          </cell>
          <cell r="DU954">
            <v>0</v>
          </cell>
          <cell r="DV954">
            <v>0</v>
          </cell>
          <cell r="DW954">
            <v>0</v>
          </cell>
          <cell r="DX954">
            <v>0</v>
          </cell>
          <cell r="DY954">
            <v>0</v>
          </cell>
          <cell r="DZ954">
            <v>0</v>
          </cell>
          <cell r="EA954">
            <v>0</v>
          </cell>
          <cell r="EB954">
            <v>0</v>
          </cell>
          <cell r="EC954">
            <v>0</v>
          </cell>
          <cell r="ED954">
            <v>0</v>
          </cell>
        </row>
        <row r="955">
          <cell r="F955">
            <v>-5.5644443358318085E-2</v>
          </cell>
          <cell r="G955">
            <v>-0.10773233991701403</v>
          </cell>
          <cell r="H955">
            <v>0</v>
          </cell>
          <cell r="I955">
            <v>0</v>
          </cell>
          <cell r="J955">
            <v>0</v>
          </cell>
          <cell r="K955">
            <v>0</v>
          </cell>
          <cell r="L955">
            <v>-4.6666445712148175E-2</v>
          </cell>
          <cell r="M955">
            <v>-9.7467370867633463E-2</v>
          </cell>
          <cell r="N955">
            <v>-6.0600690026149096E-2</v>
          </cell>
          <cell r="O955">
            <v>-8.5395849737608387E-2</v>
          </cell>
          <cell r="P955">
            <v>-6.1457011519806315E-2</v>
          </cell>
          <cell r="Q955">
            <v>-3.4884276081506016E-2</v>
          </cell>
          <cell r="R955">
            <v>-5.0170452587142478E-2</v>
          </cell>
          <cell r="S955">
            <v>-3.3574314650564929E-2</v>
          </cell>
          <cell r="T955">
            <v>-6.5680143303083582E-2</v>
          </cell>
          <cell r="U955">
            <v>0</v>
          </cell>
          <cell r="V955">
            <v>0</v>
          </cell>
          <cell r="W955">
            <v>0</v>
          </cell>
          <cell r="X955">
            <v>0</v>
          </cell>
          <cell r="Y955">
            <v>-7.4805901000537744E-2</v>
          </cell>
          <cell r="Z955">
            <v>-0.25872507332118744</v>
          </cell>
          <cell r="AA955">
            <v>0</v>
          </cell>
          <cell r="AB955">
            <v>-5.7934842891079086E-2</v>
          </cell>
          <cell r="AC955">
            <v>-7.1843685353002229E-2</v>
          </cell>
          <cell r="AD955">
            <v>-3.9481470526212092E-2</v>
          </cell>
          <cell r="AE955">
            <v>-4.656270629233461E-2</v>
          </cell>
          <cell r="AF955">
            <v>-9.4104423300436224E-2</v>
          </cell>
          <cell r="AG955">
            <v>-7.8128617169973325E-2</v>
          </cell>
          <cell r="AH955">
            <v>0</v>
          </cell>
          <cell r="AI955">
            <v>0</v>
          </cell>
          <cell r="AJ955">
            <v>0</v>
          </cell>
          <cell r="AK955">
            <v>0</v>
          </cell>
          <cell r="AL955">
            <v>-3.15151971593437E-2</v>
          </cell>
          <cell r="AM955">
            <v>-0.2202726189237012</v>
          </cell>
          <cell r="AN955">
            <v>0</v>
          </cell>
          <cell r="AO955">
            <v>-3.2018418753743561E-2</v>
          </cell>
          <cell r="AP955">
            <v>-3.8547526111024411E-2</v>
          </cell>
          <cell r="AQ955">
            <v>-6.4165674089807112E-2</v>
          </cell>
          <cell r="AR955">
            <v>-5.7770927067389621E-2</v>
          </cell>
          <cell r="AS955">
            <v>-7.0170409321164584E-2</v>
          </cell>
          <cell r="AT955">
            <v>-7.0490745163745316E-2</v>
          </cell>
          <cell r="AU955">
            <v>0</v>
          </cell>
          <cell r="AV955">
            <v>0</v>
          </cell>
          <cell r="AW955">
            <v>0</v>
          </cell>
          <cell r="AX955">
            <v>0</v>
          </cell>
          <cell r="AY955">
            <v>-2.2764124888041692E-2</v>
          </cell>
          <cell r="AZ955">
            <v>-0.33705987306223051</v>
          </cell>
          <cell r="BA955">
            <v>-5.1968042124194369E-2</v>
          </cell>
          <cell r="BB955">
            <v>-3.8407389984641327E-2</v>
          </cell>
          <cell r="BC955">
            <v>-4.678375315793204E-2</v>
          </cell>
          <cell r="BD955">
            <v>-5.5606787106746935E-2</v>
          </cell>
          <cell r="BE955">
            <v>0</v>
          </cell>
          <cell r="BF955">
            <v>-8.0939390147285906E-2</v>
          </cell>
          <cell r="BG955">
            <v>-5.4233734646324194E-2</v>
          </cell>
          <cell r="BH955">
            <v>0</v>
          </cell>
          <cell r="BI955">
            <v>0</v>
          </cell>
          <cell r="BJ955">
            <v>0</v>
          </cell>
          <cell r="BK955">
            <v>0</v>
          </cell>
          <cell r="BL955">
            <v>-6.6829401945291522E-2</v>
          </cell>
          <cell r="BM955">
            <v>-0.18544762701785089</v>
          </cell>
          <cell r="BN955">
            <v>-8.0914513680276912E-2</v>
          </cell>
          <cell r="BO955">
            <v>-8.4971339122859035E-3</v>
          </cell>
          <cell r="BP955">
            <v>-4.2188937157213502E-2</v>
          </cell>
          <cell r="BQ955">
            <v>-5.2483554583908187E-2</v>
          </cell>
          <cell r="BR955">
            <v>-5.5956794905025475E-2</v>
          </cell>
          <cell r="BS955">
            <v>-9.6014260287077491E-2</v>
          </cell>
          <cell r="BT955">
            <v>-6.0496152599256448E-2</v>
          </cell>
          <cell r="BU955">
            <v>0</v>
          </cell>
          <cell r="BV955">
            <v>0</v>
          </cell>
          <cell r="BW955">
            <v>0</v>
          </cell>
          <cell r="BX955">
            <v>0</v>
          </cell>
          <cell r="BY955">
            <v>-7.8351304273382993E-2</v>
          </cell>
          <cell r="BZ955">
            <v>-0.23039061200293531</v>
          </cell>
          <cell r="CA955">
            <v>-4.9224611830410936E-2</v>
          </cell>
          <cell r="CB955">
            <v>-0.10853903797558218</v>
          </cell>
          <cell r="CC955">
            <v>-1.1667424085196387E-2</v>
          </cell>
          <cell r="CD955">
            <v>-3.6798135806456855E-2</v>
          </cell>
          <cell r="CE955">
            <v>0</v>
          </cell>
          <cell r="CF955">
            <v>-4.3790911155326739E-2</v>
          </cell>
          <cell r="CG955">
            <v>-4.8185819059426649E-2</v>
          </cell>
          <cell r="CH955">
            <v>0</v>
          </cell>
          <cell r="CI955">
            <v>0</v>
          </cell>
          <cell r="CJ955">
            <v>0</v>
          </cell>
          <cell r="CK955">
            <v>0</v>
          </cell>
          <cell r="CL955">
            <v>-3.8046620122052843E-2</v>
          </cell>
          <cell r="CM955">
            <v>-0.1845119128107342</v>
          </cell>
          <cell r="CN955">
            <v>0</v>
          </cell>
          <cell r="CO955">
            <v>-4.3759661580011766E-2</v>
          </cell>
          <cell r="CP955">
            <v>-2.4772020311452536E-2</v>
          </cell>
          <cell r="CQ955">
            <v>-1.8085303273188913E-2</v>
          </cell>
          <cell r="CR955">
            <v>-3.5113314595641043E-2</v>
          </cell>
          <cell r="CS955">
            <v>-2.4825161384612215E-2</v>
          </cell>
          <cell r="CT955">
            <v>9.8983076105554346E-3</v>
          </cell>
          <cell r="CU955">
            <v>-9.1107915110555382E-4</v>
          </cell>
          <cell r="CV955">
            <v>-7.1427341019507651E-3</v>
          </cell>
          <cell r="CW955">
            <v>9.3967719011800455E-4</v>
          </cell>
          <cell r="CX955">
            <v>-2.2146004042102874E-2</v>
          </cell>
          <cell r="CY955">
            <v>-2.9043204453905958E-2</v>
          </cell>
          <cell r="CZ955">
            <v>-0.2927518684600301</v>
          </cell>
          <cell r="DA955">
            <v>-1.3675780653230163E-2</v>
          </cell>
          <cell r="DB955">
            <v>-1.1726934055452887E-2</v>
          </cell>
          <cell r="DC955">
            <v>-1.0503257675175348E-2</v>
          </cell>
          <cell r="DD955">
            <v>-1.9471735970817861E-2</v>
          </cell>
          <cell r="DE955">
            <v>0</v>
          </cell>
          <cell r="DF955">
            <v>0</v>
          </cell>
          <cell r="DG955">
            <v>0</v>
          </cell>
          <cell r="DH955">
            <v>0</v>
          </cell>
          <cell r="DI955">
            <v>0</v>
          </cell>
          <cell r="DJ955">
            <v>0</v>
          </cell>
          <cell r="DK955">
            <v>0</v>
          </cell>
          <cell r="DL955">
            <v>0</v>
          </cell>
          <cell r="DM955">
            <v>0</v>
          </cell>
          <cell r="DN955">
            <v>0</v>
          </cell>
          <cell r="DO955">
            <v>0</v>
          </cell>
          <cell r="DP955">
            <v>0</v>
          </cell>
          <cell r="DQ955">
            <v>0</v>
          </cell>
          <cell r="DR955">
            <v>0</v>
          </cell>
          <cell r="DS955">
            <v>0</v>
          </cell>
          <cell r="DT955">
            <v>0</v>
          </cell>
          <cell r="DU955">
            <v>0</v>
          </cell>
          <cell r="DV955">
            <v>0</v>
          </cell>
          <cell r="DW955">
            <v>0</v>
          </cell>
          <cell r="DX955">
            <v>0</v>
          </cell>
          <cell r="DY955">
            <v>0</v>
          </cell>
          <cell r="DZ955">
            <v>0</v>
          </cell>
          <cell r="EA955">
            <v>0</v>
          </cell>
          <cell r="EB955">
            <v>0</v>
          </cell>
          <cell r="EC955">
            <v>0</v>
          </cell>
          <cell r="ED955">
            <v>0</v>
          </cell>
        </row>
        <row r="956">
          <cell r="F956">
            <v>0</v>
          </cell>
          <cell r="G956">
            <v>0</v>
          </cell>
          <cell r="H956">
            <v>0</v>
          </cell>
          <cell r="I956">
            <v>0</v>
          </cell>
          <cell r="J956">
            <v>0</v>
          </cell>
          <cell r="K956">
            <v>0</v>
          </cell>
          <cell r="L956">
            <v>0</v>
          </cell>
          <cell r="M956">
            <v>0</v>
          </cell>
          <cell r="N956">
            <v>0</v>
          </cell>
          <cell r="O956">
            <v>0</v>
          </cell>
          <cell r="P956">
            <v>0</v>
          </cell>
          <cell r="Q956">
            <v>0</v>
          </cell>
          <cell r="R956">
            <v>0</v>
          </cell>
          <cell r="S956">
            <v>0</v>
          </cell>
          <cell r="T956">
            <v>0</v>
          </cell>
          <cell r="U956">
            <v>0</v>
          </cell>
          <cell r="V956">
            <v>0</v>
          </cell>
          <cell r="W956">
            <v>0</v>
          </cell>
          <cell r="X956">
            <v>0</v>
          </cell>
          <cell r="Y956">
            <v>0</v>
          </cell>
          <cell r="Z956">
            <v>0</v>
          </cell>
          <cell r="AA956">
            <v>0</v>
          </cell>
          <cell r="AB956">
            <v>0</v>
          </cell>
          <cell r="AC956">
            <v>0</v>
          </cell>
          <cell r="AD956">
            <v>0</v>
          </cell>
          <cell r="AE956">
            <v>0</v>
          </cell>
          <cell r="AF956">
            <v>0</v>
          </cell>
          <cell r="AG956">
            <v>0</v>
          </cell>
          <cell r="AH956">
            <v>0</v>
          </cell>
          <cell r="AI956">
            <v>0</v>
          </cell>
          <cell r="AJ956">
            <v>0</v>
          </cell>
          <cell r="AK956">
            <v>0</v>
          </cell>
          <cell r="AL956">
            <v>0</v>
          </cell>
          <cell r="AM956">
            <v>0</v>
          </cell>
          <cell r="AN956">
            <v>0</v>
          </cell>
          <cell r="AO956">
            <v>0</v>
          </cell>
          <cell r="AP956">
            <v>0</v>
          </cell>
          <cell r="AQ956">
            <v>0</v>
          </cell>
          <cell r="AR956">
            <v>0</v>
          </cell>
          <cell r="AS956">
            <v>0</v>
          </cell>
          <cell r="AT956">
            <v>0</v>
          </cell>
          <cell r="AU956">
            <v>0</v>
          </cell>
          <cell r="AV956">
            <v>0</v>
          </cell>
          <cell r="AW956">
            <v>0</v>
          </cell>
          <cell r="AX956">
            <v>0</v>
          </cell>
          <cell r="AY956">
            <v>0</v>
          </cell>
          <cell r="AZ956">
            <v>0</v>
          </cell>
          <cell r="BA956">
            <v>0</v>
          </cell>
          <cell r="BB956">
            <v>0</v>
          </cell>
          <cell r="BC956">
            <v>0</v>
          </cell>
          <cell r="BD956">
            <v>0</v>
          </cell>
          <cell r="BE956">
            <v>0</v>
          </cell>
          <cell r="BF956">
            <v>0</v>
          </cell>
          <cell r="BG956">
            <v>0</v>
          </cell>
          <cell r="BH956">
            <v>0</v>
          </cell>
          <cell r="BI956">
            <v>0</v>
          </cell>
          <cell r="BJ956">
            <v>0</v>
          </cell>
          <cell r="BK956">
            <v>0</v>
          </cell>
          <cell r="BL956">
            <v>0</v>
          </cell>
          <cell r="BM956">
            <v>0</v>
          </cell>
          <cell r="BN956">
            <v>0</v>
          </cell>
          <cell r="BO956">
            <v>0</v>
          </cell>
          <cell r="BP956">
            <v>0</v>
          </cell>
          <cell r="BQ956">
            <v>0</v>
          </cell>
          <cell r="BR956">
            <v>0</v>
          </cell>
          <cell r="BS956">
            <v>0</v>
          </cell>
          <cell r="BT956">
            <v>0</v>
          </cell>
          <cell r="BU956">
            <v>0</v>
          </cell>
          <cell r="BV956">
            <v>0</v>
          </cell>
          <cell r="BW956">
            <v>0</v>
          </cell>
          <cell r="BX956">
            <v>0</v>
          </cell>
          <cell r="BY956">
            <v>0</v>
          </cell>
          <cell r="BZ956">
            <v>0</v>
          </cell>
          <cell r="CA956">
            <v>0</v>
          </cell>
          <cell r="CB956">
            <v>0</v>
          </cell>
          <cell r="CC956">
            <v>0</v>
          </cell>
          <cell r="CD956">
            <v>0</v>
          </cell>
          <cell r="CE956">
            <v>0</v>
          </cell>
          <cell r="CF956">
            <v>0</v>
          </cell>
          <cell r="CG956">
            <v>0</v>
          </cell>
          <cell r="CH956">
            <v>0</v>
          </cell>
          <cell r="CI956">
            <v>0</v>
          </cell>
          <cell r="CJ956">
            <v>0</v>
          </cell>
          <cell r="CK956">
            <v>0</v>
          </cell>
          <cell r="CL956">
            <v>0</v>
          </cell>
          <cell r="CM956">
            <v>0</v>
          </cell>
          <cell r="CN956">
            <v>0</v>
          </cell>
          <cell r="CO956">
            <v>0</v>
          </cell>
          <cell r="CP956">
            <v>0</v>
          </cell>
          <cell r="CQ956">
            <v>0</v>
          </cell>
          <cell r="CR956">
            <v>0</v>
          </cell>
          <cell r="CS956">
            <v>0</v>
          </cell>
          <cell r="CT956">
            <v>0</v>
          </cell>
          <cell r="CU956">
            <v>0</v>
          </cell>
          <cell r="CV956">
            <v>0</v>
          </cell>
          <cell r="CW956">
            <v>0</v>
          </cell>
          <cell r="CX956">
            <v>0</v>
          </cell>
          <cell r="CY956">
            <v>0</v>
          </cell>
          <cell r="CZ956">
            <v>0</v>
          </cell>
          <cell r="DA956">
            <v>0</v>
          </cell>
          <cell r="DB956">
            <v>0</v>
          </cell>
          <cell r="DC956">
            <v>0</v>
          </cell>
          <cell r="DD956">
            <v>0</v>
          </cell>
          <cell r="DE956">
            <v>0</v>
          </cell>
          <cell r="DF956">
            <v>0</v>
          </cell>
          <cell r="DG956">
            <v>0</v>
          </cell>
          <cell r="DH956">
            <v>0</v>
          </cell>
          <cell r="DI956">
            <v>0</v>
          </cell>
          <cell r="DJ956">
            <v>0</v>
          </cell>
          <cell r="DK956">
            <v>0</v>
          </cell>
          <cell r="DL956">
            <v>0</v>
          </cell>
          <cell r="DM956">
            <v>0</v>
          </cell>
          <cell r="DN956">
            <v>0</v>
          </cell>
          <cell r="DO956">
            <v>0</v>
          </cell>
          <cell r="DP956">
            <v>0</v>
          </cell>
          <cell r="DQ956">
            <v>0</v>
          </cell>
          <cell r="DR956">
            <v>0</v>
          </cell>
          <cell r="DS956">
            <v>0</v>
          </cell>
          <cell r="DT956">
            <v>0</v>
          </cell>
          <cell r="DU956">
            <v>0</v>
          </cell>
          <cell r="DV956">
            <v>0</v>
          </cell>
          <cell r="DW956">
            <v>0</v>
          </cell>
          <cell r="DX956">
            <v>0</v>
          </cell>
          <cell r="DY956">
            <v>0</v>
          </cell>
          <cell r="DZ956">
            <v>0</v>
          </cell>
          <cell r="EA956">
            <v>0</v>
          </cell>
          <cell r="EB956">
            <v>0</v>
          </cell>
          <cell r="EC956">
            <v>0</v>
          </cell>
          <cell r="ED956">
            <v>0</v>
          </cell>
        </row>
        <row r="957">
          <cell r="F957">
            <v>0</v>
          </cell>
          <cell r="G957">
            <v>0</v>
          </cell>
          <cell r="H957">
            <v>0</v>
          </cell>
          <cell r="I957">
            <v>0</v>
          </cell>
          <cell r="J957">
            <v>0</v>
          </cell>
          <cell r="K957">
            <v>0</v>
          </cell>
          <cell r="L957">
            <v>0</v>
          </cell>
          <cell r="M957">
            <v>0</v>
          </cell>
          <cell r="N957">
            <v>0</v>
          </cell>
          <cell r="O957">
            <v>0</v>
          </cell>
          <cell r="P957">
            <v>0</v>
          </cell>
          <cell r="Q957">
            <v>0</v>
          </cell>
          <cell r="R957">
            <v>0</v>
          </cell>
          <cell r="S957">
            <v>0</v>
          </cell>
          <cell r="T957">
            <v>0</v>
          </cell>
          <cell r="U957">
            <v>0</v>
          </cell>
          <cell r="V957">
            <v>0</v>
          </cell>
          <cell r="W957">
            <v>0</v>
          </cell>
          <cell r="X957">
            <v>0</v>
          </cell>
          <cell r="Y957">
            <v>0</v>
          </cell>
          <cell r="Z957">
            <v>0</v>
          </cell>
          <cell r="AA957">
            <v>0</v>
          </cell>
          <cell r="AB957">
            <v>0</v>
          </cell>
          <cell r="AC957">
            <v>0</v>
          </cell>
          <cell r="AD957">
            <v>0</v>
          </cell>
          <cell r="AE957">
            <v>0</v>
          </cell>
          <cell r="AF957">
            <v>0</v>
          </cell>
          <cell r="AG957">
            <v>0</v>
          </cell>
          <cell r="AH957">
            <v>0</v>
          </cell>
          <cell r="AI957">
            <v>0</v>
          </cell>
          <cell r="AJ957">
            <v>0</v>
          </cell>
          <cell r="AK957">
            <v>0</v>
          </cell>
          <cell r="AL957">
            <v>0</v>
          </cell>
          <cell r="AM957">
            <v>0</v>
          </cell>
          <cell r="AN957">
            <v>0</v>
          </cell>
          <cell r="AO957">
            <v>0</v>
          </cell>
          <cell r="AP957">
            <v>0</v>
          </cell>
          <cell r="AQ957">
            <v>0</v>
          </cell>
          <cell r="AR957">
            <v>0</v>
          </cell>
          <cell r="AS957">
            <v>0</v>
          </cell>
          <cell r="AT957">
            <v>0</v>
          </cell>
          <cell r="AU957">
            <v>0</v>
          </cell>
          <cell r="AV957">
            <v>0</v>
          </cell>
          <cell r="AW957">
            <v>0</v>
          </cell>
          <cell r="AX957">
            <v>0</v>
          </cell>
          <cell r="AY957">
            <v>0</v>
          </cell>
          <cell r="AZ957">
            <v>0</v>
          </cell>
          <cell r="BA957">
            <v>0</v>
          </cell>
          <cell r="BB957">
            <v>0</v>
          </cell>
          <cell r="BC957">
            <v>0</v>
          </cell>
          <cell r="BD957">
            <v>0</v>
          </cell>
          <cell r="BE957">
            <v>-141.63726989419342</v>
          </cell>
          <cell r="BF957">
            <v>0</v>
          </cell>
          <cell r="BG957">
            <v>0</v>
          </cell>
          <cell r="BH957">
            <v>0</v>
          </cell>
          <cell r="BI957">
            <v>0</v>
          </cell>
          <cell r="BJ957">
            <v>0</v>
          </cell>
          <cell r="BK957">
            <v>0</v>
          </cell>
          <cell r="BL957">
            <v>0</v>
          </cell>
          <cell r="BM957">
            <v>0</v>
          </cell>
          <cell r="BN957">
            <v>0</v>
          </cell>
          <cell r="BO957">
            <v>-19.903522427161857</v>
          </cell>
          <cell r="BP957">
            <v>0</v>
          </cell>
          <cell r="BQ957">
            <v>-121.73374746703156</v>
          </cell>
          <cell r="BR957">
            <v>0</v>
          </cell>
          <cell r="BS957">
            <v>0</v>
          </cell>
          <cell r="BT957">
            <v>0</v>
          </cell>
          <cell r="BU957">
            <v>0</v>
          </cell>
          <cell r="BV957">
            <v>0</v>
          </cell>
          <cell r="BW957">
            <v>0</v>
          </cell>
          <cell r="BX957">
            <v>0</v>
          </cell>
          <cell r="BY957">
            <v>0</v>
          </cell>
          <cell r="BZ957">
            <v>0</v>
          </cell>
          <cell r="CA957">
            <v>0</v>
          </cell>
          <cell r="CB957">
            <v>0</v>
          </cell>
          <cell r="CC957">
            <v>0</v>
          </cell>
          <cell r="CD957">
            <v>0</v>
          </cell>
          <cell r="CE957">
            <v>0</v>
          </cell>
          <cell r="CF957">
            <v>0</v>
          </cell>
          <cell r="CG957">
            <v>0</v>
          </cell>
          <cell r="CH957">
            <v>0</v>
          </cell>
          <cell r="CI957">
            <v>0</v>
          </cell>
          <cell r="CJ957">
            <v>0</v>
          </cell>
          <cell r="CK957">
            <v>0</v>
          </cell>
          <cell r="CL957">
            <v>0</v>
          </cell>
          <cell r="CM957">
            <v>0</v>
          </cell>
          <cell r="CN957">
            <v>0</v>
          </cell>
          <cell r="CO957">
            <v>0</v>
          </cell>
          <cell r="CP957">
            <v>0</v>
          </cell>
          <cell r="CQ957">
            <v>0</v>
          </cell>
          <cell r="CR957">
            <v>0</v>
          </cell>
          <cell r="CS957">
            <v>0</v>
          </cell>
          <cell r="CT957">
            <v>0</v>
          </cell>
          <cell r="CU957">
            <v>0</v>
          </cell>
          <cell r="CV957">
            <v>0</v>
          </cell>
          <cell r="CW957">
            <v>0</v>
          </cell>
          <cell r="CX957">
            <v>0</v>
          </cell>
          <cell r="CY957">
            <v>0</v>
          </cell>
          <cell r="CZ957">
            <v>0</v>
          </cell>
          <cell r="DA957">
            <v>0</v>
          </cell>
          <cell r="DB957">
            <v>0</v>
          </cell>
          <cell r="DC957">
            <v>0</v>
          </cell>
          <cell r="DD957">
            <v>0</v>
          </cell>
          <cell r="DE957">
            <v>0</v>
          </cell>
          <cell r="DF957">
            <v>0</v>
          </cell>
          <cell r="DG957">
            <v>0</v>
          </cell>
          <cell r="DH957">
            <v>0</v>
          </cell>
          <cell r="DI957">
            <v>0</v>
          </cell>
          <cell r="DJ957">
            <v>0</v>
          </cell>
          <cell r="DK957">
            <v>0</v>
          </cell>
          <cell r="DL957">
            <v>0</v>
          </cell>
          <cell r="DM957">
            <v>0</v>
          </cell>
          <cell r="DN957">
            <v>0</v>
          </cell>
          <cell r="DO957">
            <v>0</v>
          </cell>
          <cell r="DP957">
            <v>0</v>
          </cell>
          <cell r="DQ957">
            <v>0</v>
          </cell>
          <cell r="DR957">
            <v>0</v>
          </cell>
          <cell r="DS957">
            <v>0</v>
          </cell>
          <cell r="DT957">
            <v>0</v>
          </cell>
          <cell r="DU957">
            <v>0</v>
          </cell>
          <cell r="DV957">
            <v>0</v>
          </cell>
          <cell r="DW957">
            <v>0</v>
          </cell>
          <cell r="DX957">
            <v>0</v>
          </cell>
          <cell r="DY957">
            <v>0</v>
          </cell>
          <cell r="DZ957">
            <v>0</v>
          </cell>
          <cell r="EA957">
            <v>0</v>
          </cell>
          <cell r="EB957">
            <v>0</v>
          </cell>
          <cell r="EC957">
            <v>0</v>
          </cell>
          <cell r="ED957">
            <v>0</v>
          </cell>
        </row>
        <row r="961">
          <cell r="F961">
            <v>0</v>
          </cell>
          <cell r="G961">
            <v>0</v>
          </cell>
          <cell r="H961">
            <v>0</v>
          </cell>
          <cell r="I961">
            <v>0</v>
          </cell>
          <cell r="J961">
            <v>0</v>
          </cell>
          <cell r="K961">
            <v>0</v>
          </cell>
          <cell r="L961">
            <v>0</v>
          </cell>
          <cell r="M961">
            <v>0</v>
          </cell>
          <cell r="N961">
            <v>0</v>
          </cell>
          <cell r="O961">
            <v>0</v>
          </cell>
          <cell r="P961">
            <v>0</v>
          </cell>
          <cell r="Q961">
            <v>0</v>
          </cell>
          <cell r="R961">
            <v>0</v>
          </cell>
          <cell r="S961">
            <v>0</v>
          </cell>
          <cell r="T961">
            <v>0</v>
          </cell>
          <cell r="U961">
            <v>0</v>
          </cell>
          <cell r="V961">
            <v>0</v>
          </cell>
          <cell r="W961">
            <v>0</v>
          </cell>
          <cell r="X961">
            <v>0</v>
          </cell>
          <cell r="Y961">
            <v>0</v>
          </cell>
          <cell r="Z961">
            <v>0</v>
          </cell>
          <cell r="AA961">
            <v>0</v>
          </cell>
          <cell r="AB961">
            <v>0</v>
          </cell>
          <cell r="AC961">
            <v>0</v>
          </cell>
          <cell r="AD961">
            <v>0</v>
          </cell>
          <cell r="AE961">
            <v>0</v>
          </cell>
          <cell r="AF961">
            <v>0</v>
          </cell>
          <cell r="AG961">
            <v>0</v>
          </cell>
          <cell r="AH961">
            <v>0</v>
          </cell>
          <cell r="AI961">
            <v>0</v>
          </cell>
          <cell r="AJ961">
            <v>0</v>
          </cell>
          <cell r="AK961">
            <v>0</v>
          </cell>
          <cell r="AL961">
            <v>0</v>
          </cell>
          <cell r="AM961">
            <v>0</v>
          </cell>
          <cell r="AN961">
            <v>0</v>
          </cell>
          <cell r="AO961">
            <v>0</v>
          </cell>
          <cell r="AP961">
            <v>0</v>
          </cell>
          <cell r="AQ961">
            <v>0</v>
          </cell>
          <cell r="AR961">
            <v>0</v>
          </cell>
          <cell r="AS961">
            <v>0</v>
          </cell>
          <cell r="AT961">
            <v>0</v>
          </cell>
          <cell r="AU961">
            <v>0</v>
          </cell>
          <cell r="AV961">
            <v>0</v>
          </cell>
          <cell r="AW961">
            <v>0</v>
          </cell>
          <cell r="AX961">
            <v>0</v>
          </cell>
          <cell r="AY961">
            <v>0</v>
          </cell>
          <cell r="AZ961">
            <v>0</v>
          </cell>
          <cell r="BA961">
            <v>0</v>
          </cell>
          <cell r="BB961">
            <v>0</v>
          </cell>
          <cell r="BC961">
            <v>0</v>
          </cell>
          <cell r="BD961">
            <v>0</v>
          </cell>
          <cell r="BE961">
            <v>0</v>
          </cell>
          <cell r="BF961">
            <v>0</v>
          </cell>
          <cell r="BG961">
            <v>0</v>
          </cell>
          <cell r="BH961">
            <v>0</v>
          </cell>
          <cell r="BI961">
            <v>0</v>
          </cell>
          <cell r="BJ961">
            <v>0</v>
          </cell>
          <cell r="BK961">
            <v>0</v>
          </cell>
          <cell r="BL961">
            <v>0</v>
          </cell>
          <cell r="BM961">
            <v>0</v>
          </cell>
          <cell r="BN961">
            <v>0</v>
          </cell>
          <cell r="BO961">
            <v>0</v>
          </cell>
          <cell r="BP961">
            <v>0</v>
          </cell>
          <cell r="BQ961">
            <v>0</v>
          </cell>
          <cell r="BR961">
            <v>0</v>
          </cell>
          <cell r="BS961">
            <v>0</v>
          </cell>
          <cell r="BT961">
            <v>0</v>
          </cell>
          <cell r="BU961">
            <v>0</v>
          </cell>
          <cell r="BV961">
            <v>0</v>
          </cell>
          <cell r="BW961">
            <v>0</v>
          </cell>
          <cell r="BX961">
            <v>0</v>
          </cell>
          <cell r="BY961">
            <v>0</v>
          </cell>
          <cell r="BZ961">
            <v>0</v>
          </cell>
          <cell r="CA961">
            <v>0</v>
          </cell>
          <cell r="CB961">
            <v>0</v>
          </cell>
          <cell r="CC961">
            <v>0</v>
          </cell>
          <cell r="CD961">
            <v>0</v>
          </cell>
          <cell r="CE961">
            <v>0</v>
          </cell>
          <cell r="CF961">
            <v>0</v>
          </cell>
          <cell r="CG961">
            <v>0</v>
          </cell>
          <cell r="CH961">
            <v>0</v>
          </cell>
          <cell r="CI961">
            <v>0</v>
          </cell>
          <cell r="CJ961">
            <v>0</v>
          </cell>
          <cell r="CK961">
            <v>0</v>
          </cell>
          <cell r="CL961">
            <v>0</v>
          </cell>
          <cell r="CM961">
            <v>0</v>
          </cell>
          <cell r="CN961">
            <v>0</v>
          </cell>
          <cell r="CO961">
            <v>0</v>
          </cell>
          <cell r="CP961">
            <v>0</v>
          </cell>
          <cell r="CQ961">
            <v>0</v>
          </cell>
          <cell r="CR961">
            <v>0</v>
          </cell>
          <cell r="CS961">
            <v>0</v>
          </cell>
          <cell r="CT961">
            <v>0</v>
          </cell>
          <cell r="CU961">
            <v>0</v>
          </cell>
          <cell r="CV961">
            <v>0</v>
          </cell>
          <cell r="CW961">
            <v>0</v>
          </cell>
          <cell r="CX961">
            <v>0</v>
          </cell>
          <cell r="CY961">
            <v>0</v>
          </cell>
          <cell r="CZ961">
            <v>0</v>
          </cell>
          <cell r="DA961">
            <v>0</v>
          </cell>
          <cell r="DB961">
            <v>0</v>
          </cell>
          <cell r="DC961">
            <v>0</v>
          </cell>
          <cell r="DD961">
            <v>0</v>
          </cell>
          <cell r="DE961">
            <v>0</v>
          </cell>
          <cell r="DF961">
            <v>0</v>
          </cell>
          <cell r="DG961">
            <v>0</v>
          </cell>
          <cell r="DH961">
            <v>0</v>
          </cell>
          <cell r="DI961">
            <v>0</v>
          </cell>
          <cell r="DJ961">
            <v>0</v>
          </cell>
          <cell r="DK961">
            <v>0</v>
          </cell>
          <cell r="DL961">
            <v>0</v>
          </cell>
          <cell r="DM961">
            <v>0</v>
          </cell>
          <cell r="DN961">
            <v>0</v>
          </cell>
          <cell r="DO961">
            <v>0</v>
          </cell>
          <cell r="DP961">
            <v>0</v>
          </cell>
          <cell r="DQ961">
            <v>0</v>
          </cell>
          <cell r="DR961">
            <v>0</v>
          </cell>
          <cell r="DS961">
            <v>0</v>
          </cell>
          <cell r="DT961">
            <v>0</v>
          </cell>
          <cell r="DU961">
            <v>0</v>
          </cell>
          <cell r="DV961">
            <v>0</v>
          </cell>
          <cell r="DW961">
            <v>0</v>
          </cell>
          <cell r="DX961">
            <v>0</v>
          </cell>
          <cell r="DY961">
            <v>0</v>
          </cell>
          <cell r="DZ961">
            <v>0</v>
          </cell>
          <cell r="EA961">
            <v>0</v>
          </cell>
          <cell r="EB961">
            <v>0</v>
          </cell>
          <cell r="EC961">
            <v>0</v>
          </cell>
          <cell r="ED961">
            <v>0</v>
          </cell>
        </row>
        <row r="962">
          <cell r="F962">
            <v>0</v>
          </cell>
          <cell r="G962">
            <v>0</v>
          </cell>
          <cell r="H962">
            <v>0</v>
          </cell>
          <cell r="I962">
            <v>0</v>
          </cell>
          <cell r="J962">
            <v>0</v>
          </cell>
          <cell r="K962">
            <v>0</v>
          </cell>
          <cell r="L962">
            <v>0</v>
          </cell>
          <cell r="M962">
            <v>0</v>
          </cell>
          <cell r="N962">
            <v>0</v>
          </cell>
          <cell r="O962">
            <v>0</v>
          </cell>
          <cell r="P962">
            <v>0</v>
          </cell>
          <cell r="Q962">
            <v>0</v>
          </cell>
          <cell r="R962">
            <v>0</v>
          </cell>
          <cell r="S962">
            <v>0</v>
          </cell>
          <cell r="T962">
            <v>0</v>
          </cell>
          <cell r="U962">
            <v>0</v>
          </cell>
          <cell r="V962">
            <v>0</v>
          </cell>
          <cell r="W962">
            <v>0</v>
          </cell>
          <cell r="X962">
            <v>0</v>
          </cell>
          <cell r="Y962">
            <v>0</v>
          </cell>
          <cell r="Z962">
            <v>0</v>
          </cell>
          <cell r="AA962">
            <v>0</v>
          </cell>
          <cell r="AB962">
            <v>0</v>
          </cell>
          <cell r="AC962">
            <v>0</v>
          </cell>
          <cell r="AD962">
            <v>0</v>
          </cell>
          <cell r="AE962">
            <v>0</v>
          </cell>
          <cell r="AF962">
            <v>0</v>
          </cell>
          <cell r="AG962">
            <v>0</v>
          </cell>
          <cell r="AH962">
            <v>0</v>
          </cell>
          <cell r="AI962">
            <v>0</v>
          </cell>
          <cell r="AJ962">
            <v>0</v>
          </cell>
          <cell r="AK962">
            <v>0</v>
          </cell>
          <cell r="AL962">
            <v>0</v>
          </cell>
          <cell r="AM962">
            <v>0</v>
          </cell>
          <cell r="AN962">
            <v>0</v>
          </cell>
          <cell r="AO962">
            <v>0</v>
          </cell>
          <cell r="AP962">
            <v>0</v>
          </cell>
          <cell r="AQ962">
            <v>0</v>
          </cell>
          <cell r="AR962">
            <v>0</v>
          </cell>
          <cell r="AS962">
            <v>0</v>
          </cell>
          <cell r="AT962">
            <v>0</v>
          </cell>
          <cell r="AU962">
            <v>0</v>
          </cell>
          <cell r="AV962">
            <v>0</v>
          </cell>
          <cell r="AW962">
            <v>0</v>
          </cell>
          <cell r="AX962">
            <v>0</v>
          </cell>
          <cell r="AY962">
            <v>0</v>
          </cell>
          <cell r="AZ962">
            <v>0</v>
          </cell>
          <cell r="BA962">
            <v>0</v>
          </cell>
          <cell r="BB962">
            <v>0</v>
          </cell>
          <cell r="BC962">
            <v>0</v>
          </cell>
          <cell r="BD962">
            <v>0</v>
          </cell>
          <cell r="BE962">
            <v>0</v>
          </cell>
          <cell r="BF962">
            <v>0</v>
          </cell>
          <cell r="BG962">
            <v>0</v>
          </cell>
          <cell r="BH962">
            <v>0</v>
          </cell>
          <cell r="BI962">
            <v>0</v>
          </cell>
          <cell r="BJ962">
            <v>0</v>
          </cell>
          <cell r="BK962">
            <v>0</v>
          </cell>
          <cell r="BL962">
            <v>0</v>
          </cell>
          <cell r="BM962">
            <v>0</v>
          </cell>
          <cell r="BN962">
            <v>0</v>
          </cell>
          <cell r="BO962">
            <v>0</v>
          </cell>
          <cell r="BP962">
            <v>0</v>
          </cell>
          <cell r="BQ962">
            <v>0</v>
          </cell>
          <cell r="BR962">
            <v>0</v>
          </cell>
          <cell r="BS962">
            <v>0</v>
          </cell>
          <cell r="BT962">
            <v>0</v>
          </cell>
          <cell r="BU962">
            <v>0</v>
          </cell>
          <cell r="BV962">
            <v>0</v>
          </cell>
          <cell r="BW962">
            <v>0</v>
          </cell>
          <cell r="BX962">
            <v>0</v>
          </cell>
          <cell r="BY962">
            <v>0</v>
          </cell>
          <cell r="BZ962">
            <v>0</v>
          </cell>
          <cell r="CA962">
            <v>0</v>
          </cell>
          <cell r="CB962">
            <v>0</v>
          </cell>
          <cell r="CC962">
            <v>0</v>
          </cell>
          <cell r="CD962">
            <v>0</v>
          </cell>
          <cell r="CE962">
            <v>0</v>
          </cell>
          <cell r="CF962">
            <v>0</v>
          </cell>
          <cell r="CG962">
            <v>0</v>
          </cell>
          <cell r="CH962">
            <v>0</v>
          </cell>
          <cell r="CI962">
            <v>0</v>
          </cell>
          <cell r="CJ962">
            <v>0</v>
          </cell>
          <cell r="CK962">
            <v>0</v>
          </cell>
          <cell r="CL962">
            <v>0</v>
          </cell>
          <cell r="CM962">
            <v>0</v>
          </cell>
          <cell r="CN962">
            <v>0</v>
          </cell>
          <cell r="CO962">
            <v>0</v>
          </cell>
          <cell r="CP962">
            <v>0</v>
          </cell>
          <cell r="CQ962">
            <v>0</v>
          </cell>
          <cell r="CR962">
            <v>0</v>
          </cell>
          <cell r="CS962">
            <v>0</v>
          </cell>
          <cell r="CT962">
            <v>0</v>
          </cell>
          <cell r="CU962">
            <v>0</v>
          </cell>
          <cell r="CV962">
            <v>0</v>
          </cell>
          <cell r="CW962">
            <v>0</v>
          </cell>
          <cell r="CX962">
            <v>0</v>
          </cell>
          <cell r="CY962">
            <v>0</v>
          </cell>
          <cell r="CZ962">
            <v>0</v>
          </cell>
          <cell r="DA962">
            <v>0</v>
          </cell>
          <cell r="DB962">
            <v>0</v>
          </cell>
          <cell r="DC962">
            <v>0</v>
          </cell>
          <cell r="DD962">
            <v>0</v>
          </cell>
          <cell r="DE962">
            <v>0</v>
          </cell>
          <cell r="DF962">
            <v>0</v>
          </cell>
          <cell r="DG962">
            <v>0</v>
          </cell>
          <cell r="DH962">
            <v>0</v>
          </cell>
          <cell r="DI962">
            <v>0</v>
          </cell>
          <cell r="DJ962">
            <v>0</v>
          </cell>
          <cell r="DK962">
            <v>0</v>
          </cell>
          <cell r="DL962">
            <v>0</v>
          </cell>
          <cell r="DM962">
            <v>0</v>
          </cell>
          <cell r="DN962">
            <v>0</v>
          </cell>
          <cell r="DO962">
            <v>0</v>
          </cell>
          <cell r="DP962">
            <v>0</v>
          </cell>
          <cell r="DQ962">
            <v>0</v>
          </cell>
          <cell r="DR962">
            <v>0</v>
          </cell>
          <cell r="DS962">
            <v>0</v>
          </cell>
          <cell r="DT962">
            <v>0</v>
          </cell>
          <cell r="DU962">
            <v>0</v>
          </cell>
          <cell r="DV962">
            <v>0</v>
          </cell>
          <cell r="DW962">
            <v>0</v>
          </cell>
          <cell r="DX962">
            <v>0</v>
          </cell>
          <cell r="DY962">
            <v>0</v>
          </cell>
          <cell r="DZ962">
            <v>0</v>
          </cell>
          <cell r="EA962">
            <v>0</v>
          </cell>
          <cell r="EB962">
            <v>0</v>
          </cell>
          <cell r="EC962">
            <v>0</v>
          </cell>
          <cell r="ED962">
            <v>0</v>
          </cell>
        </row>
        <row r="963">
          <cell r="F963">
            <v>0</v>
          </cell>
          <cell r="G963">
            <v>0</v>
          </cell>
          <cell r="H963">
            <v>0</v>
          </cell>
          <cell r="I963">
            <v>0</v>
          </cell>
          <cell r="J963">
            <v>0</v>
          </cell>
          <cell r="K963">
            <v>0</v>
          </cell>
          <cell r="L963">
            <v>0</v>
          </cell>
          <cell r="M963">
            <v>0</v>
          </cell>
          <cell r="N963">
            <v>0</v>
          </cell>
          <cell r="O963">
            <v>0</v>
          </cell>
          <cell r="P963">
            <v>0</v>
          </cell>
          <cell r="Q963">
            <v>0</v>
          </cell>
          <cell r="R963">
            <v>0</v>
          </cell>
          <cell r="S963">
            <v>0</v>
          </cell>
          <cell r="T963">
            <v>0</v>
          </cell>
          <cell r="U963">
            <v>0</v>
          </cell>
          <cell r="V963">
            <v>0</v>
          </cell>
          <cell r="W963">
            <v>0</v>
          </cell>
          <cell r="X963">
            <v>0</v>
          </cell>
          <cell r="Y963">
            <v>0</v>
          </cell>
          <cell r="Z963">
            <v>0</v>
          </cell>
          <cell r="AA963">
            <v>0</v>
          </cell>
          <cell r="AB963">
            <v>0</v>
          </cell>
          <cell r="AC963">
            <v>0</v>
          </cell>
          <cell r="AD963">
            <v>0</v>
          </cell>
          <cell r="AE963">
            <v>0</v>
          </cell>
          <cell r="AF963">
            <v>0</v>
          </cell>
          <cell r="AG963">
            <v>0</v>
          </cell>
          <cell r="AH963">
            <v>0</v>
          </cell>
          <cell r="AI963">
            <v>0</v>
          </cell>
          <cell r="AJ963">
            <v>0</v>
          </cell>
          <cell r="AK963">
            <v>0</v>
          </cell>
          <cell r="AL963">
            <v>0</v>
          </cell>
          <cell r="AM963">
            <v>0</v>
          </cell>
          <cell r="AN963">
            <v>0</v>
          </cell>
          <cell r="AO963">
            <v>0</v>
          </cell>
          <cell r="AP963">
            <v>0</v>
          </cell>
          <cell r="AQ963">
            <v>0</v>
          </cell>
          <cell r="AR963">
            <v>0</v>
          </cell>
          <cell r="AS963">
            <v>0</v>
          </cell>
          <cell r="AT963">
            <v>0</v>
          </cell>
          <cell r="AU963">
            <v>0</v>
          </cell>
          <cell r="AV963">
            <v>0</v>
          </cell>
          <cell r="AW963">
            <v>0</v>
          </cell>
          <cell r="AX963">
            <v>0</v>
          </cell>
          <cell r="AY963">
            <v>0</v>
          </cell>
          <cell r="AZ963">
            <v>0</v>
          </cell>
          <cell r="BA963">
            <v>0</v>
          </cell>
          <cell r="BB963">
            <v>0</v>
          </cell>
          <cell r="BC963">
            <v>0</v>
          </cell>
          <cell r="BD963">
            <v>0</v>
          </cell>
          <cell r="BE963">
            <v>0</v>
          </cell>
          <cell r="BF963">
            <v>0</v>
          </cell>
          <cell r="BG963">
            <v>0</v>
          </cell>
          <cell r="BH963">
            <v>0</v>
          </cell>
          <cell r="BI963">
            <v>0</v>
          </cell>
          <cell r="BJ963">
            <v>0</v>
          </cell>
          <cell r="BK963">
            <v>0</v>
          </cell>
          <cell r="BL963">
            <v>0</v>
          </cell>
          <cell r="BM963">
            <v>0</v>
          </cell>
          <cell r="BN963">
            <v>0</v>
          </cell>
          <cell r="BO963">
            <v>0</v>
          </cell>
          <cell r="BP963">
            <v>0</v>
          </cell>
          <cell r="BQ963">
            <v>0</v>
          </cell>
          <cell r="BR963">
            <v>0</v>
          </cell>
          <cell r="BS963">
            <v>0</v>
          </cell>
          <cell r="BT963">
            <v>0</v>
          </cell>
          <cell r="BU963">
            <v>0</v>
          </cell>
          <cell r="BV963">
            <v>0</v>
          </cell>
          <cell r="BW963">
            <v>0</v>
          </cell>
          <cell r="BX963">
            <v>0</v>
          </cell>
          <cell r="BY963">
            <v>0</v>
          </cell>
          <cell r="BZ963">
            <v>0</v>
          </cell>
          <cell r="CA963">
            <v>0</v>
          </cell>
          <cell r="CB963">
            <v>0</v>
          </cell>
          <cell r="CC963">
            <v>0</v>
          </cell>
          <cell r="CD963">
            <v>0</v>
          </cell>
          <cell r="CE963">
            <v>0</v>
          </cell>
          <cell r="CF963">
            <v>0</v>
          </cell>
          <cell r="CG963">
            <v>0</v>
          </cell>
          <cell r="CH963">
            <v>0</v>
          </cell>
          <cell r="CI963">
            <v>0</v>
          </cell>
          <cell r="CJ963">
            <v>0</v>
          </cell>
          <cell r="CK963">
            <v>0</v>
          </cell>
          <cell r="CL963">
            <v>0</v>
          </cell>
          <cell r="CM963">
            <v>0</v>
          </cell>
          <cell r="CN963">
            <v>0</v>
          </cell>
          <cell r="CO963">
            <v>0</v>
          </cell>
          <cell r="CP963">
            <v>0</v>
          </cell>
          <cell r="CQ963">
            <v>0</v>
          </cell>
          <cell r="CR963">
            <v>0</v>
          </cell>
          <cell r="CS963">
            <v>0</v>
          </cell>
          <cell r="CT963">
            <v>0</v>
          </cell>
          <cell r="CU963">
            <v>0</v>
          </cell>
          <cell r="CV963">
            <v>0</v>
          </cell>
          <cell r="CW963">
            <v>0</v>
          </cell>
          <cell r="CX963">
            <v>0</v>
          </cell>
          <cell r="CY963">
            <v>0</v>
          </cell>
          <cell r="CZ963">
            <v>0</v>
          </cell>
          <cell r="DA963">
            <v>0</v>
          </cell>
          <cell r="DB963">
            <v>0</v>
          </cell>
          <cell r="DC963">
            <v>0</v>
          </cell>
          <cell r="DD963">
            <v>0</v>
          </cell>
          <cell r="DE963">
            <v>0</v>
          </cell>
          <cell r="DF963">
            <v>0</v>
          </cell>
          <cell r="DG963">
            <v>0</v>
          </cell>
          <cell r="DH963">
            <v>0</v>
          </cell>
          <cell r="DI963">
            <v>0</v>
          </cell>
          <cell r="DJ963">
            <v>0</v>
          </cell>
          <cell r="DK963">
            <v>0</v>
          </cell>
          <cell r="DL963">
            <v>0</v>
          </cell>
          <cell r="DM963">
            <v>0</v>
          </cell>
          <cell r="DN963">
            <v>0</v>
          </cell>
          <cell r="DO963">
            <v>0</v>
          </cell>
          <cell r="DP963">
            <v>0</v>
          </cell>
          <cell r="DQ963">
            <v>0</v>
          </cell>
          <cell r="DR963">
            <v>0</v>
          </cell>
          <cell r="DS963">
            <v>0</v>
          </cell>
          <cell r="DT963">
            <v>0</v>
          </cell>
          <cell r="DU963">
            <v>0</v>
          </cell>
          <cell r="DV963">
            <v>0</v>
          </cell>
          <cell r="DW963">
            <v>0</v>
          </cell>
          <cell r="DX963">
            <v>0</v>
          </cell>
          <cell r="DY963">
            <v>0</v>
          </cell>
          <cell r="DZ963">
            <v>0</v>
          </cell>
          <cell r="EA963">
            <v>0</v>
          </cell>
          <cell r="EB963">
            <v>0</v>
          </cell>
          <cell r="EC963">
            <v>0</v>
          </cell>
          <cell r="ED963">
            <v>0</v>
          </cell>
        </row>
        <row r="964">
          <cell r="F964">
            <v>0</v>
          </cell>
          <cell r="G964">
            <v>0</v>
          </cell>
          <cell r="H964">
            <v>0</v>
          </cell>
          <cell r="I964">
            <v>0</v>
          </cell>
          <cell r="J964">
            <v>0</v>
          </cell>
          <cell r="K964">
            <v>0</v>
          </cell>
          <cell r="L964">
            <v>0</v>
          </cell>
          <cell r="M964">
            <v>0</v>
          </cell>
          <cell r="N964">
            <v>0</v>
          </cell>
          <cell r="O964">
            <v>0</v>
          </cell>
          <cell r="P964">
            <v>0</v>
          </cell>
          <cell r="Q964">
            <v>0</v>
          </cell>
          <cell r="R964">
            <v>0</v>
          </cell>
          <cell r="S964">
            <v>0</v>
          </cell>
          <cell r="T964">
            <v>0</v>
          </cell>
          <cell r="U964">
            <v>0</v>
          </cell>
          <cell r="V964">
            <v>0</v>
          </cell>
          <cell r="W964">
            <v>0</v>
          </cell>
          <cell r="X964">
            <v>0</v>
          </cell>
          <cell r="Y964">
            <v>0</v>
          </cell>
          <cell r="Z964">
            <v>0</v>
          </cell>
          <cell r="AA964">
            <v>0</v>
          </cell>
          <cell r="AB964">
            <v>0</v>
          </cell>
          <cell r="AC964">
            <v>0</v>
          </cell>
          <cell r="AD964">
            <v>0</v>
          </cell>
          <cell r="AE964">
            <v>0</v>
          </cell>
          <cell r="AF964">
            <v>0</v>
          </cell>
          <cell r="AG964">
            <v>0</v>
          </cell>
          <cell r="AH964">
            <v>0</v>
          </cell>
          <cell r="AI964">
            <v>0</v>
          </cell>
          <cell r="AJ964">
            <v>0</v>
          </cell>
          <cell r="AK964">
            <v>0</v>
          </cell>
          <cell r="AL964">
            <v>0</v>
          </cell>
          <cell r="AM964">
            <v>0</v>
          </cell>
          <cell r="AN964">
            <v>0</v>
          </cell>
          <cell r="AO964">
            <v>0</v>
          </cell>
          <cell r="AP964">
            <v>0</v>
          </cell>
          <cell r="AQ964">
            <v>0</v>
          </cell>
          <cell r="AR964">
            <v>0</v>
          </cell>
          <cell r="AS964">
            <v>0</v>
          </cell>
          <cell r="AT964">
            <v>0</v>
          </cell>
          <cell r="AU964">
            <v>0</v>
          </cell>
          <cell r="AV964">
            <v>0</v>
          </cell>
          <cell r="AW964">
            <v>0</v>
          </cell>
          <cell r="AX964">
            <v>0</v>
          </cell>
          <cell r="AY964">
            <v>0</v>
          </cell>
          <cell r="AZ964">
            <v>0</v>
          </cell>
          <cell r="BA964">
            <v>0</v>
          </cell>
          <cell r="BB964">
            <v>0</v>
          </cell>
          <cell r="BC964">
            <v>0</v>
          </cell>
          <cell r="BD964">
            <v>0</v>
          </cell>
          <cell r="BE964">
            <v>0</v>
          </cell>
          <cell r="BF964">
            <v>0</v>
          </cell>
          <cell r="BG964">
            <v>0</v>
          </cell>
          <cell r="BH964">
            <v>0</v>
          </cell>
          <cell r="BI964">
            <v>0</v>
          </cell>
          <cell r="BJ964">
            <v>0</v>
          </cell>
          <cell r="BK964">
            <v>0</v>
          </cell>
          <cell r="BL964">
            <v>0</v>
          </cell>
          <cell r="BM964">
            <v>0</v>
          </cell>
          <cell r="BN964">
            <v>0</v>
          </cell>
          <cell r="BO964">
            <v>0</v>
          </cell>
          <cell r="BP964">
            <v>0</v>
          </cell>
          <cell r="BQ964">
            <v>0</v>
          </cell>
          <cell r="BR964">
            <v>0</v>
          </cell>
          <cell r="BS964">
            <v>0</v>
          </cell>
          <cell r="BT964">
            <v>0</v>
          </cell>
          <cell r="BU964">
            <v>0</v>
          </cell>
          <cell r="BV964">
            <v>0</v>
          </cell>
          <cell r="BW964">
            <v>0</v>
          </cell>
          <cell r="BX964">
            <v>0</v>
          </cell>
          <cell r="BY964">
            <v>0</v>
          </cell>
          <cell r="BZ964">
            <v>0</v>
          </cell>
          <cell r="CA964">
            <v>0</v>
          </cell>
          <cell r="CB964">
            <v>0</v>
          </cell>
          <cell r="CC964">
            <v>0</v>
          </cell>
          <cell r="CD964">
            <v>0</v>
          </cell>
          <cell r="CE964">
            <v>0</v>
          </cell>
          <cell r="CF964">
            <v>0</v>
          </cell>
          <cell r="CG964">
            <v>0</v>
          </cell>
          <cell r="CH964">
            <v>0</v>
          </cell>
          <cell r="CI964">
            <v>0</v>
          </cell>
          <cell r="CJ964">
            <v>0</v>
          </cell>
          <cell r="CK964">
            <v>0</v>
          </cell>
          <cell r="CL964">
            <v>0</v>
          </cell>
          <cell r="CM964">
            <v>0</v>
          </cell>
          <cell r="CN964">
            <v>0</v>
          </cell>
          <cell r="CO964">
            <v>0</v>
          </cell>
          <cell r="CP964">
            <v>0</v>
          </cell>
          <cell r="CQ964">
            <v>0</v>
          </cell>
          <cell r="CR964">
            <v>0</v>
          </cell>
          <cell r="CS964">
            <v>0</v>
          </cell>
          <cell r="CT964">
            <v>0</v>
          </cell>
          <cell r="CU964">
            <v>0</v>
          </cell>
          <cell r="CV964">
            <v>0</v>
          </cell>
          <cell r="CW964">
            <v>0</v>
          </cell>
          <cell r="CX964">
            <v>0</v>
          </cell>
          <cell r="CY964">
            <v>0</v>
          </cell>
          <cell r="CZ964">
            <v>0</v>
          </cell>
          <cell r="DA964">
            <v>0</v>
          </cell>
          <cell r="DB964">
            <v>0</v>
          </cell>
          <cell r="DC964">
            <v>0</v>
          </cell>
          <cell r="DD964">
            <v>0</v>
          </cell>
          <cell r="DE964">
            <v>0</v>
          </cell>
          <cell r="DF964">
            <v>0</v>
          </cell>
          <cell r="DG964">
            <v>0</v>
          </cell>
          <cell r="DH964">
            <v>0</v>
          </cell>
          <cell r="DI964">
            <v>0</v>
          </cell>
          <cell r="DJ964">
            <v>0</v>
          </cell>
          <cell r="DK964">
            <v>0</v>
          </cell>
          <cell r="DL964">
            <v>0</v>
          </cell>
          <cell r="DM964">
            <v>0</v>
          </cell>
          <cell r="DN964">
            <v>0</v>
          </cell>
          <cell r="DO964">
            <v>0</v>
          </cell>
          <cell r="DP964">
            <v>0</v>
          </cell>
          <cell r="DQ964">
            <v>0</v>
          </cell>
          <cell r="DR964">
            <v>0</v>
          </cell>
          <cell r="DS964">
            <v>0</v>
          </cell>
          <cell r="DT964">
            <v>0</v>
          </cell>
          <cell r="DU964">
            <v>0</v>
          </cell>
          <cell r="DV964">
            <v>0</v>
          </cell>
          <cell r="DW964">
            <v>0</v>
          </cell>
          <cell r="DX964">
            <v>0</v>
          </cell>
          <cell r="DY964">
            <v>0</v>
          </cell>
          <cell r="DZ964">
            <v>0</v>
          </cell>
          <cell r="EA964">
            <v>0</v>
          </cell>
          <cell r="EB964">
            <v>0</v>
          </cell>
          <cell r="EC964">
            <v>0</v>
          </cell>
          <cell r="ED964">
            <v>0</v>
          </cell>
        </row>
        <row r="966">
          <cell r="F966">
            <v>0</v>
          </cell>
          <cell r="G966">
            <v>0</v>
          </cell>
          <cell r="H966">
            <v>0</v>
          </cell>
          <cell r="I966">
            <v>0</v>
          </cell>
          <cell r="J966">
            <v>0</v>
          </cell>
          <cell r="K966">
            <v>0</v>
          </cell>
          <cell r="L966">
            <v>0</v>
          </cell>
          <cell r="M966">
            <v>0</v>
          </cell>
          <cell r="N966">
            <v>0</v>
          </cell>
          <cell r="O966">
            <v>0</v>
          </cell>
          <cell r="P966">
            <v>0</v>
          </cell>
          <cell r="Q966">
            <v>0</v>
          </cell>
          <cell r="R966">
            <v>0</v>
          </cell>
          <cell r="S966">
            <v>0</v>
          </cell>
          <cell r="T966">
            <v>0</v>
          </cell>
          <cell r="U966">
            <v>0</v>
          </cell>
          <cell r="V966">
            <v>0</v>
          </cell>
          <cell r="W966">
            <v>0</v>
          </cell>
          <cell r="X966">
            <v>0</v>
          </cell>
          <cell r="Y966">
            <v>0</v>
          </cell>
          <cell r="Z966">
            <v>0</v>
          </cell>
          <cell r="AA966">
            <v>0</v>
          </cell>
          <cell r="AB966">
            <v>0</v>
          </cell>
          <cell r="AC966">
            <v>0</v>
          </cell>
          <cell r="AD966">
            <v>0</v>
          </cell>
          <cell r="AE966">
            <v>0</v>
          </cell>
          <cell r="AF966">
            <v>0</v>
          </cell>
          <cell r="AG966">
            <v>0</v>
          </cell>
          <cell r="AH966">
            <v>0</v>
          </cell>
          <cell r="AI966">
            <v>0</v>
          </cell>
          <cell r="AJ966">
            <v>0</v>
          </cell>
          <cell r="AK966">
            <v>0</v>
          </cell>
          <cell r="AL966">
            <v>0</v>
          </cell>
          <cell r="AM966">
            <v>0</v>
          </cell>
          <cell r="AN966">
            <v>0</v>
          </cell>
          <cell r="AO966">
            <v>0</v>
          </cell>
          <cell r="AP966">
            <v>0</v>
          </cell>
          <cell r="AQ966">
            <v>0</v>
          </cell>
          <cell r="AR966">
            <v>0</v>
          </cell>
          <cell r="AS966">
            <v>0</v>
          </cell>
          <cell r="AT966">
            <v>0</v>
          </cell>
          <cell r="AU966">
            <v>0</v>
          </cell>
          <cell r="AV966">
            <v>0</v>
          </cell>
          <cell r="AW966">
            <v>0</v>
          </cell>
          <cell r="AX966">
            <v>0</v>
          </cell>
          <cell r="AY966">
            <v>0</v>
          </cell>
          <cell r="AZ966">
            <v>0</v>
          </cell>
          <cell r="BA966">
            <v>0</v>
          </cell>
          <cell r="BB966">
            <v>0</v>
          </cell>
          <cell r="BC966">
            <v>0</v>
          </cell>
          <cell r="BD966">
            <v>0</v>
          </cell>
          <cell r="BE966">
            <v>-141.63726989419342</v>
          </cell>
          <cell r="BF966">
            <v>0</v>
          </cell>
          <cell r="BG966">
            <v>0</v>
          </cell>
          <cell r="BH966">
            <v>0</v>
          </cell>
          <cell r="BI966">
            <v>0</v>
          </cell>
          <cell r="BJ966">
            <v>0</v>
          </cell>
          <cell r="BK966">
            <v>0</v>
          </cell>
          <cell r="BL966">
            <v>0</v>
          </cell>
          <cell r="BM966">
            <v>0</v>
          </cell>
          <cell r="BN966">
            <v>0</v>
          </cell>
          <cell r="BO966">
            <v>-19.903522427161857</v>
          </cell>
          <cell r="BP966">
            <v>0</v>
          </cell>
          <cell r="BQ966">
            <v>-121.73374746703156</v>
          </cell>
          <cell r="BR966">
            <v>0</v>
          </cell>
          <cell r="BS966">
            <v>0</v>
          </cell>
          <cell r="BT966">
            <v>0</v>
          </cell>
          <cell r="BU966">
            <v>0</v>
          </cell>
          <cell r="BV966">
            <v>0</v>
          </cell>
          <cell r="BW966">
            <v>0</v>
          </cell>
          <cell r="BX966">
            <v>0</v>
          </cell>
          <cell r="BY966">
            <v>0</v>
          </cell>
          <cell r="BZ966">
            <v>0</v>
          </cell>
          <cell r="CA966">
            <v>0</v>
          </cell>
          <cell r="CB966">
            <v>0</v>
          </cell>
          <cell r="CC966">
            <v>0</v>
          </cell>
          <cell r="CD966">
            <v>0</v>
          </cell>
          <cell r="CE966">
            <v>0</v>
          </cell>
          <cell r="CF966">
            <v>0</v>
          </cell>
          <cell r="CG966">
            <v>0</v>
          </cell>
          <cell r="CH966">
            <v>0</v>
          </cell>
          <cell r="CI966">
            <v>0</v>
          </cell>
          <cell r="CJ966">
            <v>0</v>
          </cell>
          <cell r="CK966">
            <v>0</v>
          </cell>
          <cell r="CL966">
            <v>0</v>
          </cell>
          <cell r="CM966">
            <v>0</v>
          </cell>
          <cell r="CN966">
            <v>0</v>
          </cell>
          <cell r="CO966">
            <v>0</v>
          </cell>
          <cell r="CP966">
            <v>0</v>
          </cell>
          <cell r="CQ966">
            <v>0</v>
          </cell>
          <cell r="CR966">
            <v>0</v>
          </cell>
          <cell r="CS966">
            <v>0</v>
          </cell>
          <cell r="CT966">
            <v>0</v>
          </cell>
          <cell r="CU966">
            <v>0</v>
          </cell>
          <cell r="CV966">
            <v>0</v>
          </cell>
          <cell r="CW966">
            <v>0</v>
          </cell>
          <cell r="CX966">
            <v>0</v>
          </cell>
          <cell r="CY966">
            <v>0</v>
          </cell>
          <cell r="CZ966">
            <v>0</v>
          </cell>
          <cell r="DA966">
            <v>0</v>
          </cell>
          <cell r="DB966">
            <v>0</v>
          </cell>
          <cell r="DC966">
            <v>0</v>
          </cell>
          <cell r="DD966">
            <v>0</v>
          </cell>
          <cell r="DE966">
            <v>0</v>
          </cell>
          <cell r="DF966">
            <v>0</v>
          </cell>
          <cell r="DG966">
            <v>0</v>
          </cell>
          <cell r="DH966">
            <v>0</v>
          </cell>
          <cell r="DI966">
            <v>0</v>
          </cell>
          <cell r="DJ966">
            <v>0</v>
          </cell>
          <cell r="DK966">
            <v>0</v>
          </cell>
          <cell r="DL966">
            <v>0</v>
          </cell>
          <cell r="DM966">
            <v>0</v>
          </cell>
          <cell r="DN966">
            <v>0</v>
          </cell>
          <cell r="DO966">
            <v>0</v>
          </cell>
          <cell r="DP966">
            <v>0</v>
          </cell>
          <cell r="DQ966">
            <v>0</v>
          </cell>
          <cell r="DR966">
            <v>0</v>
          </cell>
          <cell r="DS966">
            <v>0</v>
          </cell>
          <cell r="DT966">
            <v>0</v>
          </cell>
          <cell r="DU966">
            <v>0</v>
          </cell>
          <cell r="DV966">
            <v>0</v>
          </cell>
          <cell r="DW966">
            <v>0</v>
          </cell>
          <cell r="DX966">
            <v>0</v>
          </cell>
          <cell r="DY966">
            <v>0</v>
          </cell>
          <cell r="DZ966">
            <v>0</v>
          </cell>
          <cell r="EA966">
            <v>0</v>
          </cell>
          <cell r="EB966">
            <v>0</v>
          </cell>
          <cell r="EC966">
            <v>0</v>
          </cell>
          <cell r="ED966">
            <v>0</v>
          </cell>
        </row>
        <row r="969">
          <cell r="F969">
            <v>0</v>
          </cell>
          <cell r="G969">
            <v>0</v>
          </cell>
          <cell r="H969">
            <v>0</v>
          </cell>
          <cell r="I969">
            <v>0</v>
          </cell>
          <cell r="J969">
            <v>0</v>
          </cell>
          <cell r="K969">
            <v>0</v>
          </cell>
          <cell r="L969">
            <v>0</v>
          </cell>
          <cell r="M969">
            <v>0</v>
          </cell>
          <cell r="N969">
            <v>0</v>
          </cell>
          <cell r="O969">
            <v>0</v>
          </cell>
          <cell r="P969">
            <v>0</v>
          </cell>
          <cell r="Q969">
            <v>0</v>
          </cell>
          <cell r="R969">
            <v>0</v>
          </cell>
          <cell r="S969">
            <v>0</v>
          </cell>
          <cell r="T969">
            <v>0</v>
          </cell>
          <cell r="U969">
            <v>0</v>
          </cell>
          <cell r="V969">
            <v>0</v>
          </cell>
          <cell r="W969">
            <v>0</v>
          </cell>
          <cell r="X969">
            <v>0</v>
          </cell>
          <cell r="Y969">
            <v>0</v>
          </cell>
          <cell r="Z969">
            <v>0</v>
          </cell>
          <cell r="AA969">
            <v>0</v>
          </cell>
          <cell r="AB969">
            <v>0</v>
          </cell>
          <cell r="AC969">
            <v>0</v>
          </cell>
          <cell r="AD969">
            <v>0</v>
          </cell>
          <cell r="AE969">
            <v>0</v>
          </cell>
          <cell r="AF969">
            <v>0</v>
          </cell>
          <cell r="AG969">
            <v>0</v>
          </cell>
          <cell r="AH969">
            <v>0</v>
          </cell>
          <cell r="AI969">
            <v>0</v>
          </cell>
          <cell r="AJ969">
            <v>0</v>
          </cell>
          <cell r="AK969">
            <v>0</v>
          </cell>
          <cell r="AL969">
            <v>0</v>
          </cell>
          <cell r="AM969">
            <v>0</v>
          </cell>
          <cell r="AN969">
            <v>0</v>
          </cell>
          <cell r="AO969">
            <v>0</v>
          </cell>
          <cell r="AP969">
            <v>0</v>
          </cell>
          <cell r="AQ969">
            <v>0</v>
          </cell>
          <cell r="AR969">
            <v>0</v>
          </cell>
          <cell r="AS969">
            <v>0</v>
          </cell>
          <cell r="AT969">
            <v>0</v>
          </cell>
          <cell r="AU969">
            <v>0</v>
          </cell>
          <cell r="AV969">
            <v>0</v>
          </cell>
          <cell r="AW969">
            <v>0</v>
          </cell>
          <cell r="AX969">
            <v>0</v>
          </cell>
          <cell r="AY969">
            <v>0</v>
          </cell>
          <cell r="AZ969">
            <v>0</v>
          </cell>
          <cell r="BA969">
            <v>0</v>
          </cell>
          <cell r="BB969">
            <v>0</v>
          </cell>
          <cell r="BC969">
            <v>0</v>
          </cell>
          <cell r="BD969">
            <v>0</v>
          </cell>
          <cell r="BE969">
            <v>0</v>
          </cell>
          <cell r="BF969">
            <v>0</v>
          </cell>
          <cell r="BG969">
            <v>0</v>
          </cell>
          <cell r="BH969">
            <v>0</v>
          </cell>
          <cell r="BI969">
            <v>0</v>
          </cell>
          <cell r="BJ969">
            <v>0</v>
          </cell>
          <cell r="BK969">
            <v>0</v>
          </cell>
          <cell r="BL969">
            <v>0</v>
          </cell>
          <cell r="BM969">
            <v>0</v>
          </cell>
          <cell r="BN969">
            <v>0</v>
          </cell>
          <cell r="BO969">
            <v>0</v>
          </cell>
          <cell r="BP969">
            <v>0</v>
          </cell>
          <cell r="BQ969">
            <v>0</v>
          </cell>
          <cell r="BR969">
            <v>0</v>
          </cell>
          <cell r="BS969">
            <v>0</v>
          </cell>
          <cell r="BT969">
            <v>0</v>
          </cell>
          <cell r="BU969">
            <v>0</v>
          </cell>
          <cell r="BV969">
            <v>0</v>
          </cell>
          <cell r="BW969">
            <v>0</v>
          </cell>
          <cell r="BX969">
            <v>0</v>
          </cell>
          <cell r="BY969">
            <v>0</v>
          </cell>
          <cell r="BZ969">
            <v>0</v>
          </cell>
          <cell r="CA969">
            <v>0</v>
          </cell>
          <cell r="CB969">
            <v>0</v>
          </cell>
          <cell r="CC969">
            <v>0</v>
          </cell>
          <cell r="CD969">
            <v>0</v>
          </cell>
          <cell r="CE969">
            <v>0</v>
          </cell>
          <cell r="CF969">
            <v>0</v>
          </cell>
          <cell r="CG969">
            <v>0</v>
          </cell>
          <cell r="CH969">
            <v>0</v>
          </cell>
          <cell r="CI969">
            <v>0</v>
          </cell>
          <cell r="CJ969">
            <v>0</v>
          </cell>
          <cell r="CK969">
            <v>0</v>
          </cell>
          <cell r="CL969">
            <v>0</v>
          </cell>
          <cell r="CM969">
            <v>0</v>
          </cell>
          <cell r="CN969">
            <v>0</v>
          </cell>
          <cell r="CO969">
            <v>0</v>
          </cell>
          <cell r="CP969">
            <v>0</v>
          </cell>
          <cell r="CQ969">
            <v>0</v>
          </cell>
          <cell r="CR969">
            <v>0</v>
          </cell>
          <cell r="CS969">
            <v>0</v>
          </cell>
          <cell r="CT969">
            <v>0</v>
          </cell>
          <cell r="CU969">
            <v>0</v>
          </cell>
          <cell r="CV969">
            <v>0</v>
          </cell>
          <cell r="CW969">
            <v>0</v>
          </cell>
          <cell r="CX969">
            <v>0</v>
          </cell>
          <cell r="CY969">
            <v>0</v>
          </cell>
          <cell r="CZ969">
            <v>0</v>
          </cell>
          <cell r="DA969">
            <v>0</v>
          </cell>
          <cell r="DB969">
            <v>0</v>
          </cell>
          <cell r="DC969">
            <v>0</v>
          </cell>
          <cell r="DD969">
            <v>0</v>
          </cell>
          <cell r="DE969">
            <v>0</v>
          </cell>
          <cell r="DF969">
            <v>0</v>
          </cell>
          <cell r="DG969">
            <v>0</v>
          </cell>
          <cell r="DH969">
            <v>0</v>
          </cell>
          <cell r="DI969">
            <v>0</v>
          </cell>
          <cell r="DJ969">
            <v>0</v>
          </cell>
          <cell r="DK969">
            <v>0</v>
          </cell>
          <cell r="DL969">
            <v>0</v>
          </cell>
          <cell r="DM969">
            <v>0</v>
          </cell>
          <cell r="DN969">
            <v>0</v>
          </cell>
          <cell r="DO969">
            <v>0</v>
          </cell>
          <cell r="DP969">
            <v>0</v>
          </cell>
          <cell r="DQ969">
            <v>0</v>
          </cell>
          <cell r="DR969">
            <v>0</v>
          </cell>
          <cell r="DS969">
            <v>0</v>
          </cell>
          <cell r="DT969">
            <v>0</v>
          </cell>
          <cell r="DU969">
            <v>0</v>
          </cell>
          <cell r="DV969">
            <v>0</v>
          </cell>
          <cell r="DW969">
            <v>0</v>
          </cell>
          <cell r="DX969">
            <v>0</v>
          </cell>
          <cell r="DY969">
            <v>0</v>
          </cell>
          <cell r="DZ969">
            <v>0</v>
          </cell>
          <cell r="EA969">
            <v>0</v>
          </cell>
          <cell r="EB969">
            <v>0</v>
          </cell>
          <cell r="EC969">
            <v>0</v>
          </cell>
          <cell r="ED969">
            <v>0</v>
          </cell>
        </row>
        <row r="971">
          <cell r="F971">
            <v>0</v>
          </cell>
          <cell r="G971">
            <v>0</v>
          </cell>
          <cell r="H971">
            <v>0</v>
          </cell>
          <cell r="I971">
            <v>0</v>
          </cell>
          <cell r="J971">
            <v>0</v>
          </cell>
          <cell r="K971">
            <v>0</v>
          </cell>
          <cell r="L971">
            <v>0</v>
          </cell>
          <cell r="M971">
            <v>0</v>
          </cell>
          <cell r="N971">
            <v>0</v>
          </cell>
          <cell r="O971">
            <v>0</v>
          </cell>
          <cell r="P971">
            <v>0</v>
          </cell>
          <cell r="Q971">
            <v>0</v>
          </cell>
          <cell r="R971">
            <v>0</v>
          </cell>
          <cell r="S971">
            <v>0</v>
          </cell>
          <cell r="T971">
            <v>0</v>
          </cell>
          <cell r="U971">
            <v>0</v>
          </cell>
          <cell r="V971">
            <v>0</v>
          </cell>
          <cell r="W971">
            <v>0</v>
          </cell>
          <cell r="X971">
            <v>0</v>
          </cell>
          <cell r="Y971">
            <v>0</v>
          </cell>
          <cell r="Z971">
            <v>0</v>
          </cell>
          <cell r="AA971">
            <v>0</v>
          </cell>
          <cell r="AB971">
            <v>0</v>
          </cell>
          <cell r="AC971">
            <v>0</v>
          </cell>
          <cell r="AD971">
            <v>0</v>
          </cell>
          <cell r="AE971">
            <v>0</v>
          </cell>
          <cell r="AF971">
            <v>0</v>
          </cell>
          <cell r="AG971">
            <v>0</v>
          </cell>
          <cell r="AH971">
            <v>0</v>
          </cell>
          <cell r="AI971">
            <v>0</v>
          </cell>
          <cell r="AJ971">
            <v>0</v>
          </cell>
          <cell r="AK971">
            <v>0</v>
          </cell>
          <cell r="AL971">
            <v>0</v>
          </cell>
          <cell r="AM971">
            <v>0</v>
          </cell>
          <cell r="AN971">
            <v>0</v>
          </cell>
          <cell r="AO971">
            <v>0</v>
          </cell>
          <cell r="AP971">
            <v>0</v>
          </cell>
          <cell r="AQ971">
            <v>0</v>
          </cell>
          <cell r="AR971">
            <v>0</v>
          </cell>
          <cell r="AS971">
            <v>0</v>
          </cell>
          <cell r="AT971">
            <v>0</v>
          </cell>
          <cell r="AU971">
            <v>0</v>
          </cell>
          <cell r="AV971">
            <v>0</v>
          </cell>
          <cell r="AW971">
            <v>0</v>
          </cell>
          <cell r="AX971">
            <v>0</v>
          </cell>
          <cell r="AY971">
            <v>0</v>
          </cell>
          <cell r="AZ971">
            <v>0</v>
          </cell>
          <cell r="BA971">
            <v>0</v>
          </cell>
          <cell r="BB971">
            <v>0</v>
          </cell>
          <cell r="BC971">
            <v>0</v>
          </cell>
          <cell r="BD971">
            <v>0</v>
          </cell>
          <cell r="BE971">
            <v>0</v>
          </cell>
          <cell r="BF971">
            <v>0</v>
          </cell>
          <cell r="BG971">
            <v>0</v>
          </cell>
          <cell r="BH971">
            <v>0</v>
          </cell>
          <cell r="BI971">
            <v>0</v>
          </cell>
          <cell r="BJ971">
            <v>0</v>
          </cell>
          <cell r="BK971">
            <v>0</v>
          </cell>
          <cell r="BL971">
            <v>0</v>
          </cell>
          <cell r="BM971">
            <v>0</v>
          </cell>
          <cell r="BN971">
            <v>0</v>
          </cell>
          <cell r="BO971">
            <v>0</v>
          </cell>
          <cell r="BP971">
            <v>0</v>
          </cell>
          <cell r="BQ971">
            <v>0</v>
          </cell>
          <cell r="BR971">
            <v>0</v>
          </cell>
          <cell r="BS971">
            <v>0</v>
          </cell>
          <cell r="BT971">
            <v>0</v>
          </cell>
          <cell r="BU971">
            <v>0</v>
          </cell>
          <cell r="BV971">
            <v>0</v>
          </cell>
          <cell r="BW971">
            <v>0</v>
          </cell>
          <cell r="BX971">
            <v>0</v>
          </cell>
          <cell r="BY971">
            <v>0</v>
          </cell>
          <cell r="BZ971">
            <v>0</v>
          </cell>
          <cell r="CA971">
            <v>0</v>
          </cell>
          <cell r="CB971">
            <v>0</v>
          </cell>
          <cell r="CC971">
            <v>0</v>
          </cell>
          <cell r="CD971">
            <v>0</v>
          </cell>
          <cell r="CE971">
            <v>0</v>
          </cell>
          <cell r="CF971">
            <v>0</v>
          </cell>
          <cell r="CG971">
            <v>0</v>
          </cell>
          <cell r="CH971">
            <v>0</v>
          </cell>
          <cell r="CI971">
            <v>0</v>
          </cell>
          <cell r="CJ971">
            <v>0</v>
          </cell>
          <cell r="CK971">
            <v>0</v>
          </cell>
          <cell r="CL971">
            <v>0</v>
          </cell>
          <cell r="CM971">
            <v>0</v>
          </cell>
          <cell r="CN971">
            <v>0</v>
          </cell>
          <cell r="CO971">
            <v>0</v>
          </cell>
          <cell r="CP971">
            <v>0</v>
          </cell>
          <cell r="CQ971">
            <v>0</v>
          </cell>
          <cell r="CR971">
            <v>0</v>
          </cell>
          <cell r="CS971">
            <v>0</v>
          </cell>
          <cell r="CT971">
            <v>0</v>
          </cell>
          <cell r="CU971">
            <v>0</v>
          </cell>
          <cell r="CV971">
            <v>0</v>
          </cell>
          <cell r="CW971">
            <v>0</v>
          </cell>
          <cell r="CX971">
            <v>0</v>
          </cell>
          <cell r="CY971">
            <v>0</v>
          </cell>
          <cell r="CZ971">
            <v>0</v>
          </cell>
          <cell r="DA971">
            <v>0</v>
          </cell>
          <cell r="DB971">
            <v>0</v>
          </cell>
          <cell r="DC971">
            <v>0</v>
          </cell>
          <cell r="DD971">
            <v>0</v>
          </cell>
          <cell r="DE971">
            <v>0</v>
          </cell>
          <cell r="DF971">
            <v>0</v>
          </cell>
          <cell r="DG971">
            <v>0</v>
          </cell>
          <cell r="DH971">
            <v>0</v>
          </cell>
          <cell r="DI971">
            <v>0</v>
          </cell>
          <cell r="DJ971">
            <v>0</v>
          </cell>
          <cell r="DK971">
            <v>0</v>
          </cell>
          <cell r="DL971">
            <v>0</v>
          </cell>
          <cell r="DM971">
            <v>0</v>
          </cell>
          <cell r="DN971">
            <v>0</v>
          </cell>
          <cell r="DO971">
            <v>0</v>
          </cell>
          <cell r="DP971">
            <v>0</v>
          </cell>
          <cell r="DQ971">
            <v>0</v>
          </cell>
          <cell r="DR971">
            <v>0</v>
          </cell>
          <cell r="DS971">
            <v>0</v>
          </cell>
          <cell r="DT971">
            <v>0</v>
          </cell>
          <cell r="DU971">
            <v>0</v>
          </cell>
          <cell r="DV971">
            <v>0</v>
          </cell>
          <cell r="DW971">
            <v>0</v>
          </cell>
          <cell r="DX971">
            <v>0</v>
          </cell>
          <cell r="DY971">
            <v>0</v>
          </cell>
          <cell r="DZ971">
            <v>0</v>
          </cell>
          <cell r="EA971">
            <v>0</v>
          </cell>
          <cell r="EB971">
            <v>0</v>
          </cell>
          <cell r="EC971">
            <v>0</v>
          </cell>
          <cell r="ED971">
            <v>0</v>
          </cell>
        </row>
        <row r="972">
          <cell r="F972">
            <v>0</v>
          </cell>
          <cell r="G972">
            <v>0</v>
          </cell>
          <cell r="H972">
            <v>0</v>
          </cell>
          <cell r="I972">
            <v>0</v>
          </cell>
          <cell r="J972">
            <v>0</v>
          </cell>
          <cell r="K972">
            <v>0</v>
          </cell>
          <cell r="L972">
            <v>0</v>
          </cell>
          <cell r="M972">
            <v>0</v>
          </cell>
          <cell r="N972">
            <v>0</v>
          </cell>
          <cell r="O972">
            <v>0</v>
          </cell>
          <cell r="P972">
            <v>0</v>
          </cell>
          <cell r="Q972">
            <v>0</v>
          </cell>
          <cell r="R972">
            <v>0</v>
          </cell>
          <cell r="S972">
            <v>0</v>
          </cell>
          <cell r="T972">
            <v>0</v>
          </cell>
          <cell r="U972">
            <v>0</v>
          </cell>
          <cell r="V972">
            <v>0</v>
          </cell>
          <cell r="W972">
            <v>0</v>
          </cell>
          <cell r="X972">
            <v>0</v>
          </cell>
          <cell r="Y972">
            <v>0</v>
          </cell>
          <cell r="Z972">
            <v>0</v>
          </cell>
          <cell r="AA972">
            <v>0</v>
          </cell>
          <cell r="AB972">
            <v>0</v>
          </cell>
          <cell r="AC972">
            <v>0</v>
          </cell>
          <cell r="AD972">
            <v>0</v>
          </cell>
          <cell r="AE972">
            <v>0</v>
          </cell>
          <cell r="AF972">
            <v>0</v>
          </cell>
          <cell r="AG972">
            <v>0</v>
          </cell>
          <cell r="AH972">
            <v>0</v>
          </cell>
          <cell r="AI972">
            <v>0</v>
          </cell>
          <cell r="AJ972">
            <v>0</v>
          </cell>
          <cell r="AK972">
            <v>0</v>
          </cell>
          <cell r="AL972">
            <v>0</v>
          </cell>
          <cell r="AM972">
            <v>0</v>
          </cell>
          <cell r="AN972">
            <v>0</v>
          </cell>
          <cell r="AO972">
            <v>0</v>
          </cell>
          <cell r="AP972">
            <v>0</v>
          </cell>
          <cell r="AQ972">
            <v>0</v>
          </cell>
          <cell r="AR972">
            <v>0</v>
          </cell>
          <cell r="AS972">
            <v>0</v>
          </cell>
          <cell r="AT972">
            <v>0</v>
          </cell>
          <cell r="AU972">
            <v>0</v>
          </cell>
          <cell r="AV972">
            <v>0</v>
          </cell>
          <cell r="AW972">
            <v>0</v>
          </cell>
          <cell r="AX972">
            <v>0</v>
          </cell>
          <cell r="AY972">
            <v>0</v>
          </cell>
          <cell r="AZ972">
            <v>0</v>
          </cell>
          <cell r="BA972">
            <v>0</v>
          </cell>
          <cell r="BB972">
            <v>0</v>
          </cell>
          <cell r="BC972">
            <v>0</v>
          </cell>
          <cell r="BD972">
            <v>0</v>
          </cell>
          <cell r="BE972">
            <v>0</v>
          </cell>
          <cell r="BF972">
            <v>0</v>
          </cell>
          <cell r="BG972">
            <v>0</v>
          </cell>
          <cell r="BH972">
            <v>0</v>
          </cell>
          <cell r="BI972">
            <v>0</v>
          </cell>
          <cell r="BJ972">
            <v>0</v>
          </cell>
          <cell r="BK972">
            <v>0</v>
          </cell>
          <cell r="BL972">
            <v>0</v>
          </cell>
          <cell r="BM972">
            <v>0</v>
          </cell>
          <cell r="BN972">
            <v>0</v>
          </cell>
          <cell r="BO972">
            <v>0</v>
          </cell>
          <cell r="BP972">
            <v>0</v>
          </cell>
          <cell r="BQ972">
            <v>0</v>
          </cell>
          <cell r="BR972">
            <v>0</v>
          </cell>
          <cell r="BS972">
            <v>0</v>
          </cell>
          <cell r="BT972">
            <v>0</v>
          </cell>
          <cell r="BU972">
            <v>0</v>
          </cell>
          <cell r="BV972">
            <v>0</v>
          </cell>
          <cell r="BW972">
            <v>0</v>
          </cell>
          <cell r="BX972">
            <v>0</v>
          </cell>
          <cell r="BY972">
            <v>0</v>
          </cell>
          <cell r="BZ972">
            <v>0</v>
          </cell>
          <cell r="CA972">
            <v>0</v>
          </cell>
          <cell r="CB972">
            <v>0</v>
          </cell>
          <cell r="CC972">
            <v>0</v>
          </cell>
          <cell r="CD972">
            <v>0</v>
          </cell>
          <cell r="CE972">
            <v>0</v>
          </cell>
          <cell r="CF972">
            <v>0</v>
          </cell>
          <cell r="CG972">
            <v>0</v>
          </cell>
          <cell r="CH972">
            <v>0</v>
          </cell>
          <cell r="CI972">
            <v>0</v>
          </cell>
          <cell r="CJ972">
            <v>0</v>
          </cell>
          <cell r="CK972">
            <v>0</v>
          </cell>
          <cell r="CL972">
            <v>0</v>
          </cell>
          <cell r="CM972">
            <v>0</v>
          </cell>
          <cell r="CN972">
            <v>0</v>
          </cell>
          <cell r="CO972">
            <v>0</v>
          </cell>
          <cell r="CP972">
            <v>0</v>
          </cell>
          <cell r="CQ972">
            <v>0</v>
          </cell>
          <cell r="CR972">
            <v>0</v>
          </cell>
          <cell r="CS972">
            <v>0</v>
          </cell>
          <cell r="CT972">
            <v>0</v>
          </cell>
          <cell r="CU972">
            <v>0</v>
          </cell>
          <cell r="CV972">
            <v>0</v>
          </cell>
          <cell r="CW972">
            <v>0</v>
          </cell>
          <cell r="CX972">
            <v>0</v>
          </cell>
          <cell r="CY972">
            <v>0</v>
          </cell>
          <cell r="CZ972">
            <v>0</v>
          </cell>
          <cell r="DA972">
            <v>0</v>
          </cell>
          <cell r="DB972">
            <v>0</v>
          </cell>
          <cell r="DC972">
            <v>0</v>
          </cell>
          <cell r="DD972">
            <v>0</v>
          </cell>
          <cell r="DE972">
            <v>0</v>
          </cell>
          <cell r="DF972">
            <v>0</v>
          </cell>
          <cell r="DG972">
            <v>0</v>
          </cell>
          <cell r="DH972">
            <v>0</v>
          </cell>
          <cell r="DI972">
            <v>0</v>
          </cell>
          <cell r="DJ972">
            <v>0</v>
          </cell>
          <cell r="DK972">
            <v>0</v>
          </cell>
          <cell r="DL972">
            <v>0</v>
          </cell>
          <cell r="DM972">
            <v>0</v>
          </cell>
          <cell r="DN972">
            <v>0</v>
          </cell>
          <cell r="DO972">
            <v>0</v>
          </cell>
          <cell r="DP972">
            <v>0</v>
          </cell>
          <cell r="DQ972">
            <v>0</v>
          </cell>
          <cell r="DR972">
            <v>0</v>
          </cell>
          <cell r="DS972">
            <v>0</v>
          </cell>
          <cell r="DT972">
            <v>0</v>
          </cell>
          <cell r="DU972">
            <v>0</v>
          </cell>
          <cell r="DV972">
            <v>0</v>
          </cell>
          <cell r="DW972">
            <v>0</v>
          </cell>
          <cell r="DX972">
            <v>0</v>
          </cell>
          <cell r="DY972">
            <v>0</v>
          </cell>
          <cell r="DZ972">
            <v>0</v>
          </cell>
          <cell r="EA972">
            <v>0</v>
          </cell>
          <cell r="EB972">
            <v>0</v>
          </cell>
          <cell r="EC972">
            <v>0</v>
          </cell>
          <cell r="ED972">
            <v>0</v>
          </cell>
        </row>
        <row r="973">
          <cell r="F973">
            <v>0</v>
          </cell>
          <cell r="G973">
            <v>0</v>
          </cell>
          <cell r="H973">
            <v>0</v>
          </cell>
          <cell r="I973">
            <v>0</v>
          </cell>
          <cell r="J973">
            <v>0</v>
          </cell>
          <cell r="K973">
            <v>0</v>
          </cell>
          <cell r="L973">
            <v>0</v>
          </cell>
          <cell r="M973">
            <v>0</v>
          </cell>
          <cell r="N973">
            <v>0</v>
          </cell>
          <cell r="O973">
            <v>0</v>
          </cell>
          <cell r="P973">
            <v>0</v>
          </cell>
          <cell r="Q973">
            <v>0</v>
          </cell>
          <cell r="R973">
            <v>0</v>
          </cell>
          <cell r="S973">
            <v>0</v>
          </cell>
          <cell r="T973">
            <v>0</v>
          </cell>
          <cell r="U973">
            <v>0</v>
          </cell>
          <cell r="V973">
            <v>0</v>
          </cell>
          <cell r="W973">
            <v>0</v>
          </cell>
          <cell r="X973">
            <v>0</v>
          </cell>
          <cell r="Y973">
            <v>0</v>
          </cell>
          <cell r="Z973">
            <v>0</v>
          </cell>
          <cell r="AA973">
            <v>0</v>
          </cell>
          <cell r="AB973">
            <v>0</v>
          </cell>
          <cell r="AC973">
            <v>0</v>
          </cell>
          <cell r="AD973">
            <v>0</v>
          </cell>
          <cell r="AE973">
            <v>0</v>
          </cell>
          <cell r="AF973">
            <v>0</v>
          </cell>
          <cell r="AG973">
            <v>0</v>
          </cell>
          <cell r="AH973">
            <v>0</v>
          </cell>
          <cell r="AI973">
            <v>0</v>
          </cell>
          <cell r="AJ973">
            <v>0</v>
          </cell>
          <cell r="AK973">
            <v>0</v>
          </cell>
          <cell r="AL973">
            <v>0</v>
          </cell>
          <cell r="AM973">
            <v>0</v>
          </cell>
          <cell r="AN973">
            <v>0</v>
          </cell>
          <cell r="AO973">
            <v>0</v>
          </cell>
          <cell r="AP973">
            <v>0</v>
          </cell>
          <cell r="AQ973">
            <v>0</v>
          </cell>
          <cell r="AR973">
            <v>0</v>
          </cell>
          <cell r="AS973">
            <v>0</v>
          </cell>
          <cell r="AT973">
            <v>0</v>
          </cell>
          <cell r="AU973">
            <v>0</v>
          </cell>
          <cell r="AV973">
            <v>0</v>
          </cell>
          <cell r="AW973">
            <v>0</v>
          </cell>
          <cell r="AX973">
            <v>0</v>
          </cell>
          <cell r="AY973">
            <v>0</v>
          </cell>
          <cell r="AZ973">
            <v>0</v>
          </cell>
          <cell r="BA973">
            <v>0</v>
          </cell>
          <cell r="BB973">
            <v>0</v>
          </cell>
          <cell r="BC973">
            <v>0</v>
          </cell>
          <cell r="BD973">
            <v>0</v>
          </cell>
          <cell r="BE973">
            <v>0</v>
          </cell>
          <cell r="BF973">
            <v>0</v>
          </cell>
          <cell r="BG973">
            <v>0</v>
          </cell>
          <cell r="BH973">
            <v>0</v>
          </cell>
          <cell r="BI973">
            <v>0</v>
          </cell>
          <cell r="BJ973">
            <v>0</v>
          </cell>
          <cell r="BK973">
            <v>0</v>
          </cell>
          <cell r="BL973">
            <v>0</v>
          </cell>
          <cell r="BM973">
            <v>0</v>
          </cell>
          <cell r="BN973">
            <v>0</v>
          </cell>
          <cell r="BO973">
            <v>0</v>
          </cell>
          <cell r="BP973">
            <v>0</v>
          </cell>
          <cell r="BQ973">
            <v>0</v>
          </cell>
          <cell r="BR973">
            <v>0</v>
          </cell>
          <cell r="BS973">
            <v>0</v>
          </cell>
          <cell r="BT973">
            <v>0</v>
          </cell>
          <cell r="BU973">
            <v>0</v>
          </cell>
          <cell r="BV973">
            <v>0</v>
          </cell>
          <cell r="BW973">
            <v>0</v>
          </cell>
          <cell r="BX973">
            <v>0</v>
          </cell>
          <cell r="BY973">
            <v>0</v>
          </cell>
          <cell r="BZ973">
            <v>0</v>
          </cell>
          <cell r="CA973">
            <v>0</v>
          </cell>
          <cell r="CB973">
            <v>0</v>
          </cell>
          <cell r="CC973">
            <v>0</v>
          </cell>
          <cell r="CD973">
            <v>0</v>
          </cell>
          <cell r="CE973">
            <v>0</v>
          </cell>
          <cell r="CF973">
            <v>0</v>
          </cell>
          <cell r="CG973">
            <v>0</v>
          </cell>
          <cell r="CH973">
            <v>0</v>
          </cell>
          <cell r="CI973">
            <v>0</v>
          </cell>
          <cell r="CJ973">
            <v>0</v>
          </cell>
          <cell r="CK973">
            <v>0</v>
          </cell>
          <cell r="CL973">
            <v>0</v>
          </cell>
          <cell r="CM973">
            <v>0</v>
          </cell>
          <cell r="CN973">
            <v>0</v>
          </cell>
          <cell r="CO973">
            <v>0</v>
          </cell>
          <cell r="CP973">
            <v>0</v>
          </cell>
          <cell r="CQ973">
            <v>0</v>
          </cell>
          <cell r="CR973">
            <v>0</v>
          </cell>
          <cell r="CS973">
            <v>0</v>
          </cell>
          <cell r="CT973">
            <v>0</v>
          </cell>
          <cell r="CU973">
            <v>0</v>
          </cell>
          <cell r="CV973">
            <v>0</v>
          </cell>
          <cell r="CW973">
            <v>0</v>
          </cell>
          <cell r="CX973">
            <v>0</v>
          </cell>
          <cell r="CY973">
            <v>0</v>
          </cell>
          <cell r="CZ973">
            <v>0</v>
          </cell>
          <cell r="DA973">
            <v>0</v>
          </cell>
          <cell r="DB973">
            <v>0</v>
          </cell>
          <cell r="DC973">
            <v>0</v>
          </cell>
          <cell r="DD973">
            <v>0</v>
          </cell>
          <cell r="DE973">
            <v>0</v>
          </cell>
          <cell r="DF973">
            <v>0</v>
          </cell>
          <cell r="DG973">
            <v>0</v>
          </cell>
          <cell r="DH973">
            <v>0</v>
          </cell>
          <cell r="DI973">
            <v>0</v>
          </cell>
          <cell r="DJ973">
            <v>0</v>
          </cell>
          <cell r="DK973">
            <v>0</v>
          </cell>
          <cell r="DL973">
            <v>0</v>
          </cell>
          <cell r="DM973">
            <v>0</v>
          </cell>
          <cell r="DN973">
            <v>0</v>
          </cell>
          <cell r="DO973">
            <v>0</v>
          </cell>
          <cell r="DP973">
            <v>0</v>
          </cell>
          <cell r="DQ973">
            <v>0</v>
          </cell>
          <cell r="DR973">
            <v>0</v>
          </cell>
          <cell r="DS973">
            <v>0</v>
          </cell>
          <cell r="DT973">
            <v>0</v>
          </cell>
          <cell r="DU973">
            <v>0</v>
          </cell>
          <cell r="DV973">
            <v>0</v>
          </cell>
          <cell r="DW973">
            <v>0</v>
          </cell>
          <cell r="DX973">
            <v>0</v>
          </cell>
          <cell r="DY973">
            <v>0</v>
          </cell>
          <cell r="DZ973">
            <v>0</v>
          </cell>
          <cell r="EA973">
            <v>0</v>
          </cell>
          <cell r="EB973">
            <v>0</v>
          </cell>
          <cell r="EC973">
            <v>0</v>
          </cell>
          <cell r="ED973">
            <v>0</v>
          </cell>
        </row>
        <row r="974">
          <cell r="F974">
            <v>0</v>
          </cell>
          <cell r="G974">
            <v>0</v>
          </cell>
          <cell r="H974">
            <v>0</v>
          </cell>
          <cell r="I974">
            <v>0</v>
          </cell>
          <cell r="J974">
            <v>0</v>
          </cell>
          <cell r="K974">
            <v>0</v>
          </cell>
          <cell r="L974">
            <v>0</v>
          </cell>
          <cell r="M974">
            <v>0</v>
          </cell>
          <cell r="N974">
            <v>0</v>
          </cell>
          <cell r="O974">
            <v>0</v>
          </cell>
          <cell r="P974">
            <v>0</v>
          </cell>
          <cell r="Q974">
            <v>0</v>
          </cell>
          <cell r="R974">
            <v>0</v>
          </cell>
          <cell r="S974">
            <v>0</v>
          </cell>
          <cell r="T974">
            <v>0</v>
          </cell>
          <cell r="U974">
            <v>0</v>
          </cell>
          <cell r="V974">
            <v>0</v>
          </cell>
          <cell r="W974">
            <v>0</v>
          </cell>
          <cell r="X974">
            <v>0</v>
          </cell>
          <cell r="Y974">
            <v>0</v>
          </cell>
          <cell r="Z974">
            <v>0</v>
          </cell>
          <cell r="AA974">
            <v>0</v>
          </cell>
          <cell r="AB974">
            <v>0</v>
          </cell>
          <cell r="AC974">
            <v>0</v>
          </cell>
          <cell r="AD974">
            <v>0</v>
          </cell>
          <cell r="AE974">
            <v>0</v>
          </cell>
          <cell r="AF974">
            <v>0</v>
          </cell>
          <cell r="AG974">
            <v>0</v>
          </cell>
          <cell r="AH974">
            <v>0</v>
          </cell>
          <cell r="AI974">
            <v>0</v>
          </cell>
          <cell r="AJ974">
            <v>0</v>
          </cell>
          <cell r="AK974">
            <v>0</v>
          </cell>
          <cell r="AL974">
            <v>0</v>
          </cell>
          <cell r="AM974">
            <v>0</v>
          </cell>
          <cell r="AN974">
            <v>0</v>
          </cell>
          <cell r="AO974">
            <v>0</v>
          </cell>
          <cell r="AP974">
            <v>0</v>
          </cell>
          <cell r="AQ974">
            <v>0</v>
          </cell>
          <cell r="AR974">
            <v>0</v>
          </cell>
          <cell r="AS974">
            <v>0</v>
          </cell>
          <cell r="AT974">
            <v>0</v>
          </cell>
          <cell r="AU974">
            <v>0</v>
          </cell>
          <cell r="AV974">
            <v>0</v>
          </cell>
          <cell r="AW974">
            <v>0</v>
          </cell>
          <cell r="AX974">
            <v>0</v>
          </cell>
          <cell r="AY974">
            <v>0</v>
          </cell>
          <cell r="AZ974">
            <v>0</v>
          </cell>
          <cell r="BA974">
            <v>0</v>
          </cell>
          <cell r="BB974">
            <v>0</v>
          </cell>
          <cell r="BC974">
            <v>0</v>
          </cell>
          <cell r="BD974">
            <v>0</v>
          </cell>
          <cell r="BE974">
            <v>0</v>
          </cell>
          <cell r="BF974">
            <v>0</v>
          </cell>
          <cell r="BG974">
            <v>0</v>
          </cell>
          <cell r="BH974">
            <v>0</v>
          </cell>
          <cell r="BI974">
            <v>0</v>
          </cell>
          <cell r="BJ974">
            <v>0</v>
          </cell>
          <cell r="BK974">
            <v>0</v>
          </cell>
          <cell r="BL974">
            <v>0</v>
          </cell>
          <cell r="BM974">
            <v>0</v>
          </cell>
          <cell r="BN974">
            <v>0</v>
          </cell>
          <cell r="BO974">
            <v>0</v>
          </cell>
          <cell r="BP974">
            <v>0</v>
          </cell>
          <cell r="BQ974">
            <v>0</v>
          </cell>
          <cell r="BR974">
            <v>0</v>
          </cell>
          <cell r="BS974">
            <v>0</v>
          </cell>
          <cell r="BT974">
            <v>0</v>
          </cell>
          <cell r="BU974">
            <v>0</v>
          </cell>
          <cell r="BV974">
            <v>0</v>
          </cell>
          <cell r="BW974">
            <v>0</v>
          </cell>
          <cell r="BX974">
            <v>0</v>
          </cell>
          <cell r="BY974">
            <v>0</v>
          </cell>
          <cell r="BZ974">
            <v>0</v>
          </cell>
          <cell r="CA974">
            <v>0</v>
          </cell>
          <cell r="CB974">
            <v>0</v>
          </cell>
          <cell r="CC974">
            <v>0</v>
          </cell>
          <cell r="CD974">
            <v>0</v>
          </cell>
          <cell r="CE974">
            <v>0</v>
          </cell>
          <cell r="CF974">
            <v>0</v>
          </cell>
          <cell r="CG974">
            <v>0</v>
          </cell>
          <cell r="CH974">
            <v>0</v>
          </cell>
          <cell r="CI974">
            <v>0</v>
          </cell>
          <cell r="CJ974">
            <v>0</v>
          </cell>
          <cell r="CK974">
            <v>0</v>
          </cell>
          <cell r="CL974">
            <v>0</v>
          </cell>
          <cell r="CM974">
            <v>0</v>
          </cell>
          <cell r="CN974">
            <v>0</v>
          </cell>
          <cell r="CO974">
            <v>0</v>
          </cell>
          <cell r="CP974">
            <v>0</v>
          </cell>
          <cell r="CQ974">
            <v>0</v>
          </cell>
          <cell r="CR974">
            <v>0</v>
          </cell>
          <cell r="CS974">
            <v>0</v>
          </cell>
          <cell r="CT974">
            <v>0</v>
          </cell>
          <cell r="CU974">
            <v>0</v>
          </cell>
          <cell r="CV974">
            <v>0</v>
          </cell>
          <cell r="CW974">
            <v>0</v>
          </cell>
          <cell r="CX974">
            <v>0</v>
          </cell>
          <cell r="CY974">
            <v>0</v>
          </cell>
          <cell r="CZ974">
            <v>0</v>
          </cell>
          <cell r="DA974">
            <v>0</v>
          </cell>
          <cell r="DB974">
            <v>0</v>
          </cell>
          <cell r="DC974">
            <v>0</v>
          </cell>
          <cell r="DD974">
            <v>0</v>
          </cell>
          <cell r="DE974">
            <v>0</v>
          </cell>
          <cell r="DF974">
            <v>0</v>
          </cell>
          <cell r="DG974">
            <v>0</v>
          </cell>
          <cell r="DH974">
            <v>0</v>
          </cell>
          <cell r="DI974">
            <v>0</v>
          </cell>
          <cell r="DJ974">
            <v>0</v>
          </cell>
          <cell r="DK974">
            <v>0</v>
          </cell>
          <cell r="DL974">
            <v>0</v>
          </cell>
          <cell r="DM974">
            <v>0</v>
          </cell>
          <cell r="DN974">
            <v>0</v>
          </cell>
          <cell r="DO974">
            <v>0</v>
          </cell>
          <cell r="DP974">
            <v>0</v>
          </cell>
          <cell r="DQ974">
            <v>0</v>
          </cell>
          <cell r="DR974">
            <v>0</v>
          </cell>
          <cell r="DS974">
            <v>0</v>
          </cell>
          <cell r="DT974">
            <v>0</v>
          </cell>
          <cell r="DU974">
            <v>0</v>
          </cell>
          <cell r="DV974">
            <v>0</v>
          </cell>
          <cell r="DW974">
            <v>0</v>
          </cell>
          <cell r="DX974">
            <v>0</v>
          </cell>
          <cell r="DY974">
            <v>0</v>
          </cell>
          <cell r="DZ974">
            <v>0</v>
          </cell>
          <cell r="EA974">
            <v>0</v>
          </cell>
          <cell r="EB974">
            <v>0</v>
          </cell>
          <cell r="EC974">
            <v>0</v>
          </cell>
          <cell r="ED974">
            <v>0</v>
          </cell>
        </row>
        <row r="975">
          <cell r="F975">
            <v>0</v>
          </cell>
          <cell r="G975">
            <v>0</v>
          </cell>
          <cell r="H975">
            <v>0</v>
          </cell>
          <cell r="I975">
            <v>0</v>
          </cell>
          <cell r="J975">
            <v>0</v>
          </cell>
          <cell r="K975">
            <v>0</v>
          </cell>
          <cell r="L975">
            <v>0</v>
          </cell>
          <cell r="M975">
            <v>0</v>
          </cell>
          <cell r="N975">
            <v>0</v>
          </cell>
          <cell r="O975">
            <v>0</v>
          </cell>
          <cell r="P975">
            <v>0</v>
          </cell>
          <cell r="Q975">
            <v>0</v>
          </cell>
          <cell r="R975">
            <v>0</v>
          </cell>
          <cell r="S975">
            <v>0</v>
          </cell>
          <cell r="T975">
            <v>0</v>
          </cell>
          <cell r="U975">
            <v>0</v>
          </cell>
          <cell r="V975">
            <v>0</v>
          </cell>
          <cell r="W975">
            <v>0</v>
          </cell>
          <cell r="X975">
            <v>0</v>
          </cell>
          <cell r="Y975">
            <v>0</v>
          </cell>
          <cell r="Z975">
            <v>0</v>
          </cell>
          <cell r="AA975">
            <v>0</v>
          </cell>
          <cell r="AB975">
            <v>0</v>
          </cell>
          <cell r="AC975">
            <v>0</v>
          </cell>
          <cell r="AD975">
            <v>0</v>
          </cell>
          <cell r="AE975">
            <v>0</v>
          </cell>
          <cell r="AF975">
            <v>0</v>
          </cell>
          <cell r="AG975">
            <v>0</v>
          </cell>
          <cell r="AH975">
            <v>0</v>
          </cell>
          <cell r="AI975">
            <v>0</v>
          </cell>
          <cell r="AJ975">
            <v>0</v>
          </cell>
          <cell r="AK975">
            <v>0</v>
          </cell>
          <cell r="AL975">
            <v>0</v>
          </cell>
          <cell r="AM975">
            <v>0</v>
          </cell>
          <cell r="AN975">
            <v>0</v>
          </cell>
          <cell r="AO975">
            <v>0</v>
          </cell>
          <cell r="AP975">
            <v>0</v>
          </cell>
          <cell r="AQ975">
            <v>0</v>
          </cell>
          <cell r="AR975">
            <v>0</v>
          </cell>
          <cell r="AS975">
            <v>0</v>
          </cell>
          <cell r="AT975">
            <v>0</v>
          </cell>
          <cell r="AU975">
            <v>0</v>
          </cell>
          <cell r="AV975">
            <v>0</v>
          </cell>
          <cell r="AW975">
            <v>0</v>
          </cell>
          <cell r="AX975">
            <v>0</v>
          </cell>
          <cell r="AY975">
            <v>0</v>
          </cell>
          <cell r="AZ975">
            <v>0</v>
          </cell>
          <cell r="BA975">
            <v>0</v>
          </cell>
          <cell r="BB975">
            <v>0</v>
          </cell>
          <cell r="BC975">
            <v>0</v>
          </cell>
          <cell r="BD975">
            <v>0</v>
          </cell>
          <cell r="BE975">
            <v>0</v>
          </cell>
          <cell r="BF975">
            <v>0</v>
          </cell>
          <cell r="BG975">
            <v>0</v>
          </cell>
          <cell r="BH975">
            <v>0</v>
          </cell>
          <cell r="BI975">
            <v>0</v>
          </cell>
          <cell r="BJ975">
            <v>0</v>
          </cell>
          <cell r="BK975">
            <v>0</v>
          </cell>
          <cell r="BL975">
            <v>0</v>
          </cell>
          <cell r="BM975">
            <v>0</v>
          </cell>
          <cell r="BN975">
            <v>0</v>
          </cell>
          <cell r="BO975">
            <v>0</v>
          </cell>
          <cell r="BP975">
            <v>0</v>
          </cell>
          <cell r="BQ975">
            <v>0</v>
          </cell>
          <cell r="BR975">
            <v>0</v>
          </cell>
          <cell r="BS975">
            <v>0</v>
          </cell>
          <cell r="BT975">
            <v>0</v>
          </cell>
          <cell r="BU975">
            <v>0</v>
          </cell>
          <cell r="BV975">
            <v>0</v>
          </cell>
          <cell r="BW975">
            <v>0</v>
          </cell>
          <cell r="BX975">
            <v>0</v>
          </cell>
          <cell r="BY975">
            <v>0</v>
          </cell>
          <cell r="BZ975">
            <v>0</v>
          </cell>
          <cell r="CA975">
            <v>0</v>
          </cell>
          <cell r="CB975">
            <v>0</v>
          </cell>
          <cell r="CC975">
            <v>0</v>
          </cell>
          <cell r="CD975">
            <v>0</v>
          </cell>
          <cell r="CE975">
            <v>0</v>
          </cell>
          <cell r="CF975">
            <v>0</v>
          </cell>
          <cell r="CG975">
            <v>0</v>
          </cell>
          <cell r="CH975">
            <v>0</v>
          </cell>
          <cell r="CI975">
            <v>0</v>
          </cell>
          <cell r="CJ975">
            <v>0</v>
          </cell>
          <cell r="CK975">
            <v>0</v>
          </cell>
          <cell r="CL975">
            <v>0</v>
          </cell>
          <cell r="CM975">
            <v>0</v>
          </cell>
          <cell r="CN975">
            <v>0</v>
          </cell>
          <cell r="CO975">
            <v>0</v>
          </cell>
          <cell r="CP975">
            <v>0</v>
          </cell>
          <cell r="CQ975">
            <v>0</v>
          </cell>
          <cell r="CR975">
            <v>0</v>
          </cell>
          <cell r="CS975">
            <v>0</v>
          </cell>
          <cell r="CT975">
            <v>0</v>
          </cell>
          <cell r="CU975">
            <v>0</v>
          </cell>
          <cell r="CV975">
            <v>0</v>
          </cell>
          <cell r="CW975">
            <v>0</v>
          </cell>
          <cell r="CX975">
            <v>0</v>
          </cell>
          <cell r="CY975">
            <v>0</v>
          </cell>
          <cell r="CZ975">
            <v>0</v>
          </cell>
          <cell r="DA975">
            <v>0</v>
          </cell>
          <cell r="DB975">
            <v>0</v>
          </cell>
          <cell r="DC975">
            <v>0</v>
          </cell>
          <cell r="DD975">
            <v>0</v>
          </cell>
          <cell r="DE975">
            <v>0</v>
          </cell>
          <cell r="DF975">
            <v>0</v>
          </cell>
          <cell r="DG975">
            <v>0</v>
          </cell>
          <cell r="DH975">
            <v>0</v>
          </cell>
          <cell r="DI975">
            <v>0</v>
          </cell>
          <cell r="DJ975">
            <v>0</v>
          </cell>
          <cell r="DK975">
            <v>0</v>
          </cell>
          <cell r="DL975">
            <v>0</v>
          </cell>
          <cell r="DM975">
            <v>0</v>
          </cell>
          <cell r="DN975">
            <v>0</v>
          </cell>
          <cell r="DO975">
            <v>0</v>
          </cell>
          <cell r="DP975">
            <v>0</v>
          </cell>
          <cell r="DQ975">
            <v>0</v>
          </cell>
          <cell r="DR975">
            <v>0</v>
          </cell>
          <cell r="DS975">
            <v>0</v>
          </cell>
          <cell r="DT975">
            <v>0</v>
          </cell>
          <cell r="DU975">
            <v>0</v>
          </cell>
          <cell r="DV975">
            <v>0</v>
          </cell>
          <cell r="DW975">
            <v>0</v>
          </cell>
          <cell r="DX975">
            <v>0</v>
          </cell>
          <cell r="DY975">
            <v>0</v>
          </cell>
          <cell r="DZ975">
            <v>0</v>
          </cell>
          <cell r="EA975">
            <v>0</v>
          </cell>
          <cell r="EB975">
            <v>0</v>
          </cell>
          <cell r="EC975">
            <v>0</v>
          </cell>
          <cell r="ED975">
            <v>0</v>
          </cell>
        </row>
        <row r="976">
          <cell r="F976">
            <v>0</v>
          </cell>
          <cell r="G976">
            <v>0</v>
          </cell>
          <cell r="H976">
            <v>0</v>
          </cell>
          <cell r="I976">
            <v>0</v>
          </cell>
          <cell r="J976">
            <v>0</v>
          </cell>
          <cell r="K976">
            <v>0</v>
          </cell>
          <cell r="L976">
            <v>0</v>
          </cell>
          <cell r="M976">
            <v>0</v>
          </cell>
          <cell r="N976">
            <v>0</v>
          </cell>
          <cell r="O976">
            <v>0</v>
          </cell>
          <cell r="P976">
            <v>0</v>
          </cell>
          <cell r="Q976">
            <v>0</v>
          </cell>
          <cell r="R976">
            <v>0</v>
          </cell>
          <cell r="S976">
            <v>0</v>
          </cell>
          <cell r="T976">
            <v>0</v>
          </cell>
          <cell r="U976">
            <v>0</v>
          </cell>
          <cell r="V976">
            <v>0</v>
          </cell>
          <cell r="W976">
            <v>0</v>
          </cell>
          <cell r="X976">
            <v>0</v>
          </cell>
          <cell r="Y976">
            <v>0</v>
          </cell>
          <cell r="Z976">
            <v>0</v>
          </cell>
          <cell r="AA976">
            <v>0</v>
          </cell>
          <cell r="AB976">
            <v>0</v>
          </cell>
          <cell r="AC976">
            <v>0</v>
          </cell>
          <cell r="AD976">
            <v>0</v>
          </cell>
          <cell r="AE976">
            <v>0</v>
          </cell>
          <cell r="AF976">
            <v>0</v>
          </cell>
          <cell r="AG976">
            <v>0</v>
          </cell>
          <cell r="AH976">
            <v>0</v>
          </cell>
          <cell r="AI976">
            <v>0</v>
          </cell>
          <cell r="AJ976">
            <v>0</v>
          </cell>
          <cell r="AK976">
            <v>0</v>
          </cell>
          <cell r="AL976">
            <v>0</v>
          </cell>
          <cell r="AM976">
            <v>0</v>
          </cell>
          <cell r="AN976">
            <v>0</v>
          </cell>
          <cell r="AO976">
            <v>0</v>
          </cell>
          <cell r="AP976">
            <v>0</v>
          </cell>
          <cell r="AQ976">
            <v>0</v>
          </cell>
          <cell r="AR976">
            <v>0</v>
          </cell>
          <cell r="AS976">
            <v>0</v>
          </cell>
          <cell r="AT976">
            <v>0</v>
          </cell>
          <cell r="AU976">
            <v>0</v>
          </cell>
          <cell r="AV976">
            <v>0</v>
          </cell>
          <cell r="AW976">
            <v>0</v>
          </cell>
          <cell r="AX976">
            <v>0</v>
          </cell>
          <cell r="AY976">
            <v>0</v>
          </cell>
          <cell r="AZ976">
            <v>0</v>
          </cell>
          <cell r="BA976">
            <v>0</v>
          </cell>
          <cell r="BB976">
            <v>0</v>
          </cell>
          <cell r="BC976">
            <v>0</v>
          </cell>
          <cell r="BD976">
            <v>0</v>
          </cell>
          <cell r="BE976">
            <v>0</v>
          </cell>
          <cell r="BF976">
            <v>0</v>
          </cell>
          <cell r="BG976">
            <v>0</v>
          </cell>
          <cell r="BH976">
            <v>0</v>
          </cell>
          <cell r="BI976">
            <v>0</v>
          </cell>
          <cell r="BJ976">
            <v>0</v>
          </cell>
          <cell r="BK976">
            <v>0</v>
          </cell>
          <cell r="BL976">
            <v>0</v>
          </cell>
          <cell r="BM976">
            <v>0</v>
          </cell>
          <cell r="BN976">
            <v>0</v>
          </cell>
          <cell r="BO976">
            <v>0</v>
          </cell>
          <cell r="BP976">
            <v>0</v>
          </cell>
          <cell r="BQ976">
            <v>0</v>
          </cell>
          <cell r="BR976">
            <v>0</v>
          </cell>
          <cell r="BS976">
            <v>0</v>
          </cell>
          <cell r="BT976">
            <v>0</v>
          </cell>
          <cell r="BU976">
            <v>0</v>
          </cell>
          <cell r="BV976">
            <v>0</v>
          </cell>
          <cell r="BW976">
            <v>0</v>
          </cell>
          <cell r="BX976">
            <v>0</v>
          </cell>
          <cell r="BY976">
            <v>0</v>
          </cell>
          <cell r="BZ976">
            <v>0</v>
          </cell>
          <cell r="CA976">
            <v>0</v>
          </cell>
          <cell r="CB976">
            <v>0</v>
          </cell>
          <cell r="CC976">
            <v>0</v>
          </cell>
          <cell r="CD976">
            <v>0</v>
          </cell>
          <cell r="CE976">
            <v>0</v>
          </cell>
          <cell r="CF976">
            <v>0</v>
          </cell>
          <cell r="CG976">
            <v>0</v>
          </cell>
          <cell r="CH976">
            <v>0</v>
          </cell>
          <cell r="CI976">
            <v>0</v>
          </cell>
          <cell r="CJ976">
            <v>0</v>
          </cell>
          <cell r="CK976">
            <v>0</v>
          </cell>
          <cell r="CL976">
            <v>0</v>
          </cell>
          <cell r="CM976">
            <v>0</v>
          </cell>
          <cell r="CN976">
            <v>0</v>
          </cell>
          <cell r="CO976">
            <v>0</v>
          </cell>
          <cell r="CP976">
            <v>0</v>
          </cell>
          <cell r="CQ976">
            <v>0</v>
          </cell>
          <cell r="CR976">
            <v>0</v>
          </cell>
          <cell r="CS976">
            <v>0</v>
          </cell>
          <cell r="CT976">
            <v>0</v>
          </cell>
          <cell r="CU976">
            <v>0</v>
          </cell>
          <cell r="CV976">
            <v>0</v>
          </cell>
          <cell r="CW976">
            <v>0</v>
          </cell>
          <cell r="CX976">
            <v>0</v>
          </cell>
          <cell r="CY976">
            <v>0</v>
          </cell>
          <cell r="CZ976">
            <v>0</v>
          </cell>
          <cell r="DA976">
            <v>0</v>
          </cell>
          <cell r="DB976">
            <v>0</v>
          </cell>
          <cell r="DC976">
            <v>0</v>
          </cell>
          <cell r="DD976">
            <v>0</v>
          </cell>
          <cell r="DE976">
            <v>0</v>
          </cell>
          <cell r="DF976">
            <v>0</v>
          </cell>
          <cell r="DG976">
            <v>0</v>
          </cell>
          <cell r="DH976">
            <v>0</v>
          </cell>
          <cell r="DI976">
            <v>0</v>
          </cell>
          <cell r="DJ976">
            <v>0</v>
          </cell>
          <cell r="DK976">
            <v>0</v>
          </cell>
          <cell r="DL976">
            <v>0</v>
          </cell>
          <cell r="DM976">
            <v>0</v>
          </cell>
          <cell r="DN976">
            <v>0</v>
          </cell>
          <cell r="DO976">
            <v>0</v>
          </cell>
          <cell r="DP976">
            <v>0</v>
          </cell>
          <cell r="DQ976">
            <v>0</v>
          </cell>
          <cell r="DR976">
            <v>0</v>
          </cell>
          <cell r="DS976">
            <v>0</v>
          </cell>
          <cell r="DT976">
            <v>0</v>
          </cell>
          <cell r="DU976">
            <v>0</v>
          </cell>
          <cell r="DV976">
            <v>0</v>
          </cell>
          <cell r="DW976">
            <v>0</v>
          </cell>
          <cell r="DX976">
            <v>0</v>
          </cell>
          <cell r="DY976">
            <v>0</v>
          </cell>
          <cell r="DZ976">
            <v>0</v>
          </cell>
          <cell r="EA976">
            <v>0</v>
          </cell>
          <cell r="EB976">
            <v>0</v>
          </cell>
          <cell r="EC976">
            <v>0</v>
          </cell>
          <cell r="ED976">
            <v>0</v>
          </cell>
        </row>
        <row r="977">
          <cell r="F977">
            <v>0</v>
          </cell>
          <cell r="G977">
            <v>0</v>
          </cell>
          <cell r="H977">
            <v>0</v>
          </cell>
          <cell r="I977">
            <v>0</v>
          </cell>
          <cell r="J977">
            <v>0</v>
          </cell>
          <cell r="K977">
            <v>0</v>
          </cell>
          <cell r="L977">
            <v>0</v>
          </cell>
          <cell r="M977">
            <v>0</v>
          </cell>
          <cell r="N977">
            <v>0</v>
          </cell>
          <cell r="O977">
            <v>0</v>
          </cell>
          <cell r="P977">
            <v>0</v>
          </cell>
          <cell r="Q977">
            <v>0</v>
          </cell>
          <cell r="R977">
            <v>0</v>
          </cell>
          <cell r="S977">
            <v>0</v>
          </cell>
          <cell r="T977">
            <v>0</v>
          </cell>
          <cell r="U977">
            <v>0</v>
          </cell>
          <cell r="V977">
            <v>0</v>
          </cell>
          <cell r="W977">
            <v>0</v>
          </cell>
          <cell r="X977">
            <v>0</v>
          </cell>
          <cell r="Y977">
            <v>0</v>
          </cell>
          <cell r="Z977">
            <v>0</v>
          </cell>
          <cell r="AA977">
            <v>0</v>
          </cell>
          <cell r="AB977">
            <v>0</v>
          </cell>
          <cell r="AC977">
            <v>0</v>
          </cell>
          <cell r="AD977">
            <v>0</v>
          </cell>
          <cell r="AE977">
            <v>0</v>
          </cell>
          <cell r="AF977">
            <v>0</v>
          </cell>
          <cell r="AG977">
            <v>0</v>
          </cell>
          <cell r="AH977">
            <v>0</v>
          </cell>
          <cell r="AI977">
            <v>0</v>
          </cell>
          <cell r="AJ977">
            <v>0</v>
          </cell>
          <cell r="AK977">
            <v>0</v>
          </cell>
          <cell r="AL977">
            <v>0</v>
          </cell>
          <cell r="AM977">
            <v>0</v>
          </cell>
          <cell r="AN977">
            <v>0</v>
          </cell>
          <cell r="AO977">
            <v>0</v>
          </cell>
          <cell r="AP977">
            <v>0</v>
          </cell>
          <cell r="AQ977">
            <v>0</v>
          </cell>
          <cell r="AR977">
            <v>0</v>
          </cell>
          <cell r="AS977">
            <v>0</v>
          </cell>
          <cell r="AT977">
            <v>0</v>
          </cell>
          <cell r="AU977">
            <v>0</v>
          </cell>
          <cell r="AV977">
            <v>0</v>
          </cell>
          <cell r="AW977">
            <v>0</v>
          </cell>
          <cell r="AX977">
            <v>0</v>
          </cell>
          <cell r="AY977">
            <v>0</v>
          </cell>
          <cell r="AZ977">
            <v>0</v>
          </cell>
          <cell r="BA977">
            <v>0</v>
          </cell>
          <cell r="BB977">
            <v>0</v>
          </cell>
          <cell r="BC977">
            <v>0</v>
          </cell>
          <cell r="BD977">
            <v>0</v>
          </cell>
          <cell r="BE977">
            <v>0</v>
          </cell>
          <cell r="BF977">
            <v>0</v>
          </cell>
          <cell r="BG977">
            <v>0</v>
          </cell>
          <cell r="BH977">
            <v>0</v>
          </cell>
          <cell r="BI977">
            <v>0</v>
          </cell>
          <cell r="BJ977">
            <v>0</v>
          </cell>
          <cell r="BK977">
            <v>0</v>
          </cell>
          <cell r="BL977">
            <v>0</v>
          </cell>
          <cell r="BM977">
            <v>0</v>
          </cell>
          <cell r="BN977">
            <v>0</v>
          </cell>
          <cell r="BO977">
            <v>0</v>
          </cell>
          <cell r="BP977">
            <v>0</v>
          </cell>
          <cell r="BQ977">
            <v>0</v>
          </cell>
          <cell r="BR977">
            <v>0</v>
          </cell>
          <cell r="BS977">
            <v>0</v>
          </cell>
          <cell r="BT977">
            <v>0</v>
          </cell>
          <cell r="BU977">
            <v>0</v>
          </cell>
          <cell r="BV977">
            <v>0</v>
          </cell>
          <cell r="BW977">
            <v>0</v>
          </cell>
          <cell r="BX977">
            <v>0</v>
          </cell>
          <cell r="BY977">
            <v>0</v>
          </cell>
          <cell r="BZ977">
            <v>0</v>
          </cell>
          <cell r="CA977">
            <v>0</v>
          </cell>
          <cell r="CB977">
            <v>0</v>
          </cell>
          <cell r="CC977">
            <v>0</v>
          </cell>
          <cell r="CD977">
            <v>0</v>
          </cell>
          <cell r="CE977">
            <v>0</v>
          </cell>
          <cell r="CF977">
            <v>0</v>
          </cell>
          <cell r="CG977">
            <v>0</v>
          </cell>
          <cell r="CH977">
            <v>0</v>
          </cell>
          <cell r="CI977">
            <v>0</v>
          </cell>
          <cell r="CJ977">
            <v>0</v>
          </cell>
          <cell r="CK977">
            <v>0</v>
          </cell>
          <cell r="CL977">
            <v>0</v>
          </cell>
          <cell r="CM977">
            <v>0</v>
          </cell>
          <cell r="CN977">
            <v>0</v>
          </cell>
          <cell r="CO977">
            <v>0</v>
          </cell>
          <cell r="CP977">
            <v>0</v>
          </cell>
          <cell r="CQ977">
            <v>0</v>
          </cell>
          <cell r="CR977">
            <v>0</v>
          </cell>
          <cell r="CS977">
            <v>0</v>
          </cell>
          <cell r="CT977">
            <v>0</v>
          </cell>
          <cell r="CU977">
            <v>0</v>
          </cell>
          <cell r="CV977">
            <v>0</v>
          </cell>
          <cell r="CW977">
            <v>0</v>
          </cell>
          <cell r="CX977">
            <v>0</v>
          </cell>
          <cell r="CY977">
            <v>0</v>
          </cell>
          <cell r="CZ977">
            <v>0</v>
          </cell>
          <cell r="DA977">
            <v>0</v>
          </cell>
          <cell r="DB977">
            <v>0</v>
          </cell>
          <cell r="DC977">
            <v>0</v>
          </cell>
          <cell r="DD977">
            <v>0</v>
          </cell>
          <cell r="DE977">
            <v>0</v>
          </cell>
          <cell r="DF977">
            <v>0</v>
          </cell>
          <cell r="DG977">
            <v>0</v>
          </cell>
          <cell r="DH977">
            <v>0</v>
          </cell>
          <cell r="DI977">
            <v>0</v>
          </cell>
          <cell r="DJ977">
            <v>0</v>
          </cell>
          <cell r="DK977">
            <v>0</v>
          </cell>
          <cell r="DL977">
            <v>0</v>
          </cell>
          <cell r="DM977">
            <v>0</v>
          </cell>
          <cell r="DN977">
            <v>0</v>
          </cell>
          <cell r="DO977">
            <v>0</v>
          </cell>
          <cell r="DP977">
            <v>0</v>
          </cell>
          <cell r="DQ977">
            <v>0</v>
          </cell>
          <cell r="DR977">
            <v>0</v>
          </cell>
          <cell r="DS977">
            <v>0</v>
          </cell>
          <cell r="DT977">
            <v>0</v>
          </cell>
          <cell r="DU977">
            <v>0</v>
          </cell>
          <cell r="DV977">
            <v>0</v>
          </cell>
          <cell r="DW977">
            <v>0</v>
          </cell>
          <cell r="DX977">
            <v>0</v>
          </cell>
          <cell r="DY977">
            <v>0</v>
          </cell>
          <cell r="DZ977">
            <v>0</v>
          </cell>
          <cell r="EA977">
            <v>0</v>
          </cell>
          <cell r="EB977">
            <v>0</v>
          </cell>
          <cell r="EC977">
            <v>0</v>
          </cell>
          <cell r="ED977">
            <v>0</v>
          </cell>
        </row>
        <row r="978">
          <cell r="F978">
            <v>0</v>
          </cell>
          <cell r="G978">
            <v>0</v>
          </cell>
          <cell r="H978">
            <v>0</v>
          </cell>
          <cell r="I978">
            <v>0</v>
          </cell>
          <cell r="J978">
            <v>0</v>
          </cell>
          <cell r="K978">
            <v>0</v>
          </cell>
          <cell r="L978">
            <v>0</v>
          </cell>
          <cell r="M978">
            <v>0</v>
          </cell>
          <cell r="N978">
            <v>0</v>
          </cell>
          <cell r="O978">
            <v>0</v>
          </cell>
          <cell r="P978">
            <v>0</v>
          </cell>
          <cell r="Q978">
            <v>0</v>
          </cell>
          <cell r="R978">
            <v>0</v>
          </cell>
          <cell r="S978">
            <v>0</v>
          </cell>
          <cell r="T978">
            <v>0</v>
          </cell>
          <cell r="U978">
            <v>0</v>
          </cell>
          <cell r="V978">
            <v>0</v>
          </cell>
          <cell r="W978">
            <v>0</v>
          </cell>
          <cell r="X978">
            <v>0</v>
          </cell>
          <cell r="Y978">
            <v>0</v>
          </cell>
          <cell r="Z978">
            <v>0</v>
          </cell>
          <cell r="AA978">
            <v>0</v>
          </cell>
          <cell r="AB978">
            <v>0</v>
          </cell>
          <cell r="AC978">
            <v>0</v>
          </cell>
          <cell r="AD978">
            <v>0</v>
          </cell>
          <cell r="AE978">
            <v>0</v>
          </cell>
          <cell r="AF978">
            <v>0</v>
          </cell>
          <cell r="AG978">
            <v>0</v>
          </cell>
          <cell r="AH978">
            <v>0</v>
          </cell>
          <cell r="AI978">
            <v>0</v>
          </cell>
          <cell r="AJ978">
            <v>0</v>
          </cell>
          <cell r="AK978">
            <v>0</v>
          </cell>
          <cell r="AL978">
            <v>0</v>
          </cell>
          <cell r="AM978">
            <v>0</v>
          </cell>
          <cell r="AN978">
            <v>0</v>
          </cell>
          <cell r="AO978">
            <v>0</v>
          </cell>
          <cell r="AP978">
            <v>0</v>
          </cell>
          <cell r="AQ978">
            <v>0</v>
          </cell>
          <cell r="AR978">
            <v>0</v>
          </cell>
          <cell r="AS978">
            <v>0</v>
          </cell>
          <cell r="AT978">
            <v>0</v>
          </cell>
          <cell r="AU978">
            <v>0</v>
          </cell>
          <cell r="AV978">
            <v>0</v>
          </cell>
          <cell r="AW978">
            <v>0</v>
          </cell>
          <cell r="AX978">
            <v>0</v>
          </cell>
          <cell r="AY978">
            <v>0</v>
          </cell>
          <cell r="AZ978">
            <v>0</v>
          </cell>
          <cell r="BA978">
            <v>0</v>
          </cell>
          <cell r="BB978">
            <v>0</v>
          </cell>
          <cell r="BC978">
            <v>0</v>
          </cell>
          <cell r="BD978">
            <v>0</v>
          </cell>
          <cell r="BE978">
            <v>0</v>
          </cell>
          <cell r="BF978">
            <v>0</v>
          </cell>
          <cell r="BG978">
            <v>0</v>
          </cell>
          <cell r="BH978">
            <v>0</v>
          </cell>
          <cell r="BI978">
            <v>0</v>
          </cell>
          <cell r="BJ978">
            <v>0</v>
          </cell>
          <cell r="BK978">
            <v>0</v>
          </cell>
          <cell r="BL978">
            <v>0</v>
          </cell>
          <cell r="BM978">
            <v>0</v>
          </cell>
          <cell r="BN978">
            <v>0</v>
          </cell>
          <cell r="BO978">
            <v>0</v>
          </cell>
          <cell r="BP978">
            <v>0</v>
          </cell>
          <cell r="BQ978">
            <v>0</v>
          </cell>
          <cell r="BR978">
            <v>0</v>
          </cell>
          <cell r="BS978">
            <v>0</v>
          </cell>
          <cell r="BT978">
            <v>0</v>
          </cell>
          <cell r="BU978">
            <v>0</v>
          </cell>
          <cell r="BV978">
            <v>0</v>
          </cell>
          <cell r="BW978">
            <v>0</v>
          </cell>
          <cell r="BX978">
            <v>0</v>
          </cell>
          <cell r="BY978">
            <v>0</v>
          </cell>
          <cell r="BZ978">
            <v>0</v>
          </cell>
          <cell r="CA978">
            <v>0</v>
          </cell>
          <cell r="CB978">
            <v>0</v>
          </cell>
          <cell r="CC978">
            <v>0</v>
          </cell>
          <cell r="CD978">
            <v>0</v>
          </cell>
          <cell r="CE978">
            <v>0</v>
          </cell>
          <cell r="CF978">
            <v>0</v>
          </cell>
          <cell r="CG978">
            <v>0</v>
          </cell>
          <cell r="CH978">
            <v>0</v>
          </cell>
          <cell r="CI978">
            <v>0</v>
          </cell>
          <cell r="CJ978">
            <v>0</v>
          </cell>
          <cell r="CK978">
            <v>0</v>
          </cell>
          <cell r="CL978">
            <v>0</v>
          </cell>
          <cell r="CM978">
            <v>0</v>
          </cell>
          <cell r="CN978">
            <v>0</v>
          </cell>
          <cell r="CO978">
            <v>0</v>
          </cell>
          <cell r="CP978">
            <v>0</v>
          </cell>
          <cell r="CQ978">
            <v>0</v>
          </cell>
          <cell r="CR978">
            <v>0</v>
          </cell>
          <cell r="CS978">
            <v>0</v>
          </cell>
          <cell r="CT978">
            <v>0</v>
          </cell>
          <cell r="CU978">
            <v>0</v>
          </cell>
          <cell r="CV978">
            <v>0</v>
          </cell>
          <cell r="CW978">
            <v>0</v>
          </cell>
          <cell r="CX978">
            <v>0</v>
          </cell>
          <cell r="CY978">
            <v>0</v>
          </cell>
          <cell r="CZ978">
            <v>0</v>
          </cell>
          <cell r="DA978">
            <v>0</v>
          </cell>
          <cell r="DB978">
            <v>0</v>
          </cell>
          <cell r="DC978">
            <v>0</v>
          </cell>
          <cell r="DD978">
            <v>0</v>
          </cell>
          <cell r="DE978">
            <v>0</v>
          </cell>
          <cell r="DF978">
            <v>0</v>
          </cell>
          <cell r="DG978">
            <v>0</v>
          </cell>
          <cell r="DH978">
            <v>0</v>
          </cell>
          <cell r="DI978">
            <v>0</v>
          </cell>
          <cell r="DJ978">
            <v>0</v>
          </cell>
          <cell r="DK978">
            <v>0</v>
          </cell>
          <cell r="DL978">
            <v>0</v>
          </cell>
          <cell r="DM978">
            <v>0</v>
          </cell>
          <cell r="DN978">
            <v>0</v>
          </cell>
          <cell r="DO978">
            <v>0</v>
          </cell>
          <cell r="DP978">
            <v>0</v>
          </cell>
          <cell r="DQ978">
            <v>0</v>
          </cell>
          <cell r="DR978">
            <v>0</v>
          </cell>
          <cell r="DS978">
            <v>0</v>
          </cell>
          <cell r="DT978">
            <v>0</v>
          </cell>
          <cell r="DU978">
            <v>0</v>
          </cell>
          <cell r="DV978">
            <v>0</v>
          </cell>
          <cell r="DW978">
            <v>0</v>
          </cell>
          <cell r="DX978">
            <v>0</v>
          </cell>
          <cell r="DY978">
            <v>0</v>
          </cell>
          <cell r="DZ978">
            <v>0</v>
          </cell>
          <cell r="EA978">
            <v>0</v>
          </cell>
          <cell r="EB978">
            <v>0</v>
          </cell>
          <cell r="EC978">
            <v>0</v>
          </cell>
          <cell r="ED978">
            <v>0</v>
          </cell>
        </row>
        <row r="979">
          <cell r="F979">
            <v>0</v>
          </cell>
          <cell r="G979">
            <v>0</v>
          </cell>
          <cell r="H979">
            <v>0</v>
          </cell>
          <cell r="I979">
            <v>0</v>
          </cell>
          <cell r="J979">
            <v>0</v>
          </cell>
          <cell r="K979">
            <v>0</v>
          </cell>
          <cell r="L979">
            <v>0</v>
          </cell>
          <cell r="M979">
            <v>0</v>
          </cell>
          <cell r="N979">
            <v>0</v>
          </cell>
          <cell r="O979">
            <v>0</v>
          </cell>
          <cell r="P979">
            <v>0</v>
          </cell>
          <cell r="Q979">
            <v>0</v>
          </cell>
          <cell r="R979">
            <v>0</v>
          </cell>
          <cell r="S979">
            <v>0</v>
          </cell>
          <cell r="T979">
            <v>0</v>
          </cell>
          <cell r="U979">
            <v>0</v>
          </cell>
          <cell r="V979">
            <v>0</v>
          </cell>
          <cell r="W979">
            <v>0</v>
          </cell>
          <cell r="X979">
            <v>0</v>
          </cell>
          <cell r="Y979">
            <v>0</v>
          </cell>
          <cell r="Z979">
            <v>0</v>
          </cell>
          <cell r="AA979">
            <v>0</v>
          </cell>
          <cell r="AB979">
            <v>0</v>
          </cell>
          <cell r="AC979">
            <v>0</v>
          </cell>
          <cell r="AD979">
            <v>0</v>
          </cell>
          <cell r="AE979">
            <v>0</v>
          </cell>
          <cell r="AF979">
            <v>0</v>
          </cell>
          <cell r="AG979">
            <v>0</v>
          </cell>
          <cell r="AH979">
            <v>0</v>
          </cell>
          <cell r="AI979">
            <v>0</v>
          </cell>
          <cell r="AJ979">
            <v>0</v>
          </cell>
          <cell r="AK979">
            <v>0</v>
          </cell>
          <cell r="AL979">
            <v>0</v>
          </cell>
          <cell r="AM979">
            <v>0</v>
          </cell>
          <cell r="AN979">
            <v>0</v>
          </cell>
          <cell r="AO979">
            <v>0</v>
          </cell>
          <cell r="AP979">
            <v>0</v>
          </cell>
          <cell r="AQ979">
            <v>0</v>
          </cell>
          <cell r="AR979">
            <v>0</v>
          </cell>
          <cell r="AS979">
            <v>0</v>
          </cell>
          <cell r="AT979">
            <v>0</v>
          </cell>
          <cell r="AU979">
            <v>0</v>
          </cell>
          <cell r="AV979">
            <v>0</v>
          </cell>
          <cell r="AW979">
            <v>0</v>
          </cell>
          <cell r="AX979">
            <v>0</v>
          </cell>
          <cell r="AY979">
            <v>0</v>
          </cell>
          <cell r="AZ979">
            <v>0</v>
          </cell>
          <cell r="BA979">
            <v>0</v>
          </cell>
          <cell r="BB979">
            <v>0</v>
          </cell>
          <cell r="BC979">
            <v>0</v>
          </cell>
          <cell r="BD979">
            <v>0</v>
          </cell>
          <cell r="BE979">
            <v>0</v>
          </cell>
          <cell r="BF979">
            <v>0</v>
          </cell>
          <cell r="BG979">
            <v>0</v>
          </cell>
          <cell r="BH979">
            <v>0</v>
          </cell>
          <cell r="BI979">
            <v>0</v>
          </cell>
          <cell r="BJ979">
            <v>0</v>
          </cell>
          <cell r="BK979">
            <v>0</v>
          </cell>
          <cell r="BL979">
            <v>0</v>
          </cell>
          <cell r="BM979">
            <v>0</v>
          </cell>
          <cell r="BN979">
            <v>0</v>
          </cell>
          <cell r="BO979">
            <v>0</v>
          </cell>
          <cell r="BP979">
            <v>0</v>
          </cell>
          <cell r="BQ979">
            <v>0</v>
          </cell>
          <cell r="BR979">
            <v>0</v>
          </cell>
          <cell r="BS979">
            <v>0</v>
          </cell>
          <cell r="BT979">
            <v>0</v>
          </cell>
          <cell r="BU979">
            <v>0</v>
          </cell>
          <cell r="BV979">
            <v>0</v>
          </cell>
          <cell r="BW979">
            <v>0</v>
          </cell>
          <cell r="BX979">
            <v>0</v>
          </cell>
          <cell r="BY979">
            <v>0</v>
          </cell>
          <cell r="BZ979">
            <v>0</v>
          </cell>
          <cell r="CA979">
            <v>0</v>
          </cell>
          <cell r="CB979">
            <v>0</v>
          </cell>
          <cell r="CC979">
            <v>0</v>
          </cell>
          <cell r="CD979">
            <v>0</v>
          </cell>
          <cell r="CE979">
            <v>0</v>
          </cell>
          <cell r="CF979">
            <v>0</v>
          </cell>
          <cell r="CG979">
            <v>0</v>
          </cell>
          <cell r="CH979">
            <v>0</v>
          </cell>
          <cell r="CI979">
            <v>0</v>
          </cell>
          <cell r="CJ979">
            <v>0</v>
          </cell>
          <cell r="CK979">
            <v>0</v>
          </cell>
          <cell r="CL979">
            <v>0</v>
          </cell>
          <cell r="CM979">
            <v>0</v>
          </cell>
          <cell r="CN979">
            <v>0</v>
          </cell>
          <cell r="CO979">
            <v>0</v>
          </cell>
          <cell r="CP979">
            <v>0</v>
          </cell>
          <cell r="CQ979">
            <v>0</v>
          </cell>
          <cell r="CR979">
            <v>0</v>
          </cell>
          <cell r="CS979">
            <v>0</v>
          </cell>
          <cell r="CT979">
            <v>0</v>
          </cell>
          <cell r="CU979">
            <v>0</v>
          </cell>
          <cell r="CV979">
            <v>0</v>
          </cell>
          <cell r="CW979">
            <v>0</v>
          </cell>
          <cell r="CX979">
            <v>0</v>
          </cell>
          <cell r="CY979">
            <v>0</v>
          </cell>
          <cell r="CZ979">
            <v>0</v>
          </cell>
          <cell r="DA979">
            <v>0</v>
          </cell>
          <cell r="DB979">
            <v>0</v>
          </cell>
          <cell r="DC979">
            <v>0</v>
          </cell>
          <cell r="DD979">
            <v>0</v>
          </cell>
          <cell r="DE979">
            <v>0</v>
          </cell>
          <cell r="DF979">
            <v>0</v>
          </cell>
          <cell r="DG979">
            <v>0</v>
          </cell>
          <cell r="DH979">
            <v>0</v>
          </cell>
          <cell r="DI979">
            <v>0</v>
          </cell>
          <cell r="DJ979">
            <v>0</v>
          </cell>
          <cell r="DK979">
            <v>0</v>
          </cell>
          <cell r="DL979">
            <v>0</v>
          </cell>
          <cell r="DM979">
            <v>0</v>
          </cell>
          <cell r="DN979">
            <v>0</v>
          </cell>
          <cell r="DO979">
            <v>0</v>
          </cell>
          <cell r="DP979">
            <v>0</v>
          </cell>
          <cell r="DQ979">
            <v>0</v>
          </cell>
          <cell r="DR979">
            <v>0</v>
          </cell>
          <cell r="DS979">
            <v>0</v>
          </cell>
          <cell r="DT979">
            <v>0</v>
          </cell>
          <cell r="DU979">
            <v>0</v>
          </cell>
          <cell r="DV979">
            <v>0</v>
          </cell>
          <cell r="DW979">
            <v>0</v>
          </cell>
          <cell r="DX979">
            <v>0</v>
          </cell>
          <cell r="DY979">
            <v>0</v>
          </cell>
          <cell r="DZ979">
            <v>0</v>
          </cell>
          <cell r="EA979">
            <v>0</v>
          </cell>
          <cell r="EB979">
            <v>0</v>
          </cell>
          <cell r="EC979">
            <v>0</v>
          </cell>
          <cell r="ED979">
            <v>0</v>
          </cell>
        </row>
        <row r="980">
          <cell r="F980">
            <v>0</v>
          </cell>
          <cell r="G980">
            <v>0</v>
          </cell>
          <cell r="H980">
            <v>0</v>
          </cell>
          <cell r="I980">
            <v>0</v>
          </cell>
          <cell r="J980">
            <v>0</v>
          </cell>
          <cell r="K980">
            <v>0</v>
          </cell>
          <cell r="L980">
            <v>0</v>
          </cell>
          <cell r="M980">
            <v>0</v>
          </cell>
          <cell r="N980">
            <v>0</v>
          </cell>
          <cell r="O980">
            <v>0</v>
          </cell>
          <cell r="P980">
            <v>0</v>
          </cell>
          <cell r="Q980">
            <v>0</v>
          </cell>
          <cell r="R980">
            <v>0</v>
          </cell>
          <cell r="S980">
            <v>0</v>
          </cell>
          <cell r="T980">
            <v>0</v>
          </cell>
          <cell r="U980">
            <v>0</v>
          </cell>
          <cell r="V980">
            <v>0</v>
          </cell>
          <cell r="W980">
            <v>0</v>
          </cell>
          <cell r="X980">
            <v>0</v>
          </cell>
          <cell r="Y980">
            <v>0</v>
          </cell>
          <cell r="Z980">
            <v>0</v>
          </cell>
          <cell r="AA980">
            <v>0</v>
          </cell>
          <cell r="AB980">
            <v>0</v>
          </cell>
          <cell r="AC980">
            <v>0</v>
          </cell>
          <cell r="AD980">
            <v>0</v>
          </cell>
          <cell r="AE980">
            <v>0</v>
          </cell>
          <cell r="AF980">
            <v>0</v>
          </cell>
          <cell r="AG980">
            <v>0</v>
          </cell>
          <cell r="AH980">
            <v>0</v>
          </cell>
          <cell r="AI980">
            <v>0</v>
          </cell>
          <cell r="AJ980">
            <v>0</v>
          </cell>
          <cell r="AK980">
            <v>0</v>
          </cell>
          <cell r="AL980">
            <v>0</v>
          </cell>
          <cell r="AM980">
            <v>0</v>
          </cell>
          <cell r="AN980">
            <v>0</v>
          </cell>
          <cell r="AO980">
            <v>0</v>
          </cell>
          <cell r="AP980">
            <v>0</v>
          </cell>
          <cell r="AQ980">
            <v>0</v>
          </cell>
          <cell r="AR980">
            <v>0</v>
          </cell>
          <cell r="AS980">
            <v>0</v>
          </cell>
          <cell r="AT980">
            <v>0</v>
          </cell>
          <cell r="AU980">
            <v>0</v>
          </cell>
          <cell r="AV980">
            <v>0</v>
          </cell>
          <cell r="AW980">
            <v>0</v>
          </cell>
          <cell r="AX980">
            <v>0</v>
          </cell>
          <cell r="AY980">
            <v>0</v>
          </cell>
          <cell r="AZ980">
            <v>0</v>
          </cell>
          <cell r="BA980">
            <v>0</v>
          </cell>
          <cell r="BB980">
            <v>0</v>
          </cell>
          <cell r="BC980">
            <v>0</v>
          </cell>
          <cell r="BD980">
            <v>0</v>
          </cell>
          <cell r="BE980">
            <v>0</v>
          </cell>
          <cell r="BF980">
            <v>0</v>
          </cell>
          <cell r="BG980">
            <v>0</v>
          </cell>
          <cell r="BH980">
            <v>0</v>
          </cell>
          <cell r="BI980">
            <v>0</v>
          </cell>
          <cell r="BJ980">
            <v>0</v>
          </cell>
          <cell r="BK980">
            <v>0</v>
          </cell>
          <cell r="BL980">
            <v>0</v>
          </cell>
          <cell r="BM980">
            <v>0</v>
          </cell>
          <cell r="BN980">
            <v>0</v>
          </cell>
          <cell r="BO980">
            <v>0</v>
          </cell>
          <cell r="BP980">
            <v>0</v>
          </cell>
          <cell r="BQ980">
            <v>0</v>
          </cell>
          <cell r="BR980">
            <v>0</v>
          </cell>
          <cell r="BS980">
            <v>0</v>
          </cell>
          <cell r="BT980">
            <v>0</v>
          </cell>
          <cell r="BU980">
            <v>0</v>
          </cell>
          <cell r="BV980">
            <v>0</v>
          </cell>
          <cell r="BW980">
            <v>0</v>
          </cell>
          <cell r="BX980">
            <v>0</v>
          </cell>
          <cell r="BY980">
            <v>0</v>
          </cell>
          <cell r="BZ980">
            <v>0</v>
          </cell>
          <cell r="CA980">
            <v>0</v>
          </cell>
          <cell r="CB980">
            <v>0</v>
          </cell>
          <cell r="CC980">
            <v>0</v>
          </cell>
          <cell r="CD980">
            <v>0</v>
          </cell>
          <cell r="CE980">
            <v>0</v>
          </cell>
          <cell r="CF980">
            <v>0</v>
          </cell>
          <cell r="CG980">
            <v>0</v>
          </cell>
          <cell r="CH980">
            <v>0</v>
          </cell>
          <cell r="CI980">
            <v>0</v>
          </cell>
          <cell r="CJ980">
            <v>0</v>
          </cell>
          <cell r="CK980">
            <v>0</v>
          </cell>
          <cell r="CL980">
            <v>0</v>
          </cell>
          <cell r="CM980">
            <v>0</v>
          </cell>
          <cell r="CN980">
            <v>0</v>
          </cell>
          <cell r="CO980">
            <v>0</v>
          </cell>
          <cell r="CP980">
            <v>0</v>
          </cell>
          <cell r="CQ980">
            <v>0</v>
          </cell>
          <cell r="CR980">
            <v>0</v>
          </cell>
          <cell r="CS980">
            <v>0</v>
          </cell>
          <cell r="CT980">
            <v>0</v>
          </cell>
          <cell r="CU980">
            <v>0</v>
          </cell>
          <cell r="CV980">
            <v>0</v>
          </cell>
          <cell r="CW980">
            <v>0</v>
          </cell>
          <cell r="CX980">
            <v>0</v>
          </cell>
          <cell r="CY980">
            <v>0</v>
          </cell>
          <cell r="CZ980">
            <v>0</v>
          </cell>
          <cell r="DA980">
            <v>0</v>
          </cell>
          <cell r="DB980">
            <v>0</v>
          </cell>
          <cell r="DC980">
            <v>0</v>
          </cell>
          <cell r="DD980">
            <v>0</v>
          </cell>
          <cell r="DE980">
            <v>0</v>
          </cell>
          <cell r="DF980">
            <v>0</v>
          </cell>
          <cell r="DG980">
            <v>0</v>
          </cell>
          <cell r="DH980">
            <v>0</v>
          </cell>
          <cell r="DI980">
            <v>0</v>
          </cell>
          <cell r="DJ980">
            <v>0</v>
          </cell>
          <cell r="DK980">
            <v>0</v>
          </cell>
          <cell r="DL980">
            <v>0</v>
          </cell>
          <cell r="DM980">
            <v>0</v>
          </cell>
          <cell r="DN980">
            <v>0</v>
          </cell>
          <cell r="DO980">
            <v>0</v>
          </cell>
          <cell r="DP980">
            <v>0</v>
          </cell>
          <cell r="DQ980">
            <v>0</v>
          </cell>
          <cell r="DR980">
            <v>0</v>
          </cell>
          <cell r="DS980">
            <v>0</v>
          </cell>
          <cell r="DT980">
            <v>0</v>
          </cell>
          <cell r="DU980">
            <v>0</v>
          </cell>
          <cell r="DV980">
            <v>0</v>
          </cell>
          <cell r="DW980">
            <v>0</v>
          </cell>
          <cell r="DX980">
            <v>0</v>
          </cell>
          <cell r="DY980">
            <v>0</v>
          </cell>
          <cell r="DZ980">
            <v>0</v>
          </cell>
          <cell r="EA980">
            <v>0</v>
          </cell>
          <cell r="EB980">
            <v>0</v>
          </cell>
          <cell r="EC980">
            <v>0</v>
          </cell>
          <cell r="ED980">
            <v>0</v>
          </cell>
        </row>
        <row r="981">
          <cell r="J981" t="str">
            <v>Mills / kWh</v>
          </cell>
          <cell r="W981" t="str">
            <v>Mills / kWh</v>
          </cell>
          <cell r="AJ981" t="str">
            <v>Mills / kWh</v>
          </cell>
          <cell r="AW981" t="str">
            <v>Mills / kWh</v>
          </cell>
          <cell r="BJ981" t="str">
            <v>Mills / kWh</v>
          </cell>
          <cell r="BW981" t="str">
            <v>Mills / kWh</v>
          </cell>
          <cell r="CJ981" t="str">
            <v>Mills / kWh</v>
          </cell>
          <cell r="CW981" t="str">
            <v>Mills / kWh</v>
          </cell>
          <cell r="DJ981" t="str">
            <v>Mills / kWh</v>
          </cell>
          <cell r="DW981" t="str">
            <v>Mills / kWh</v>
          </cell>
        </row>
        <row r="984">
          <cell r="F984">
            <v>0</v>
          </cell>
          <cell r="G984">
            <v>0</v>
          </cell>
          <cell r="H984">
            <v>0</v>
          </cell>
          <cell r="I984">
            <v>0</v>
          </cell>
          <cell r="J984">
            <v>0</v>
          </cell>
          <cell r="K984">
            <v>0</v>
          </cell>
          <cell r="L984">
            <v>0</v>
          </cell>
          <cell r="M984">
            <v>0</v>
          </cell>
          <cell r="N984">
            <v>0</v>
          </cell>
          <cell r="O984">
            <v>0</v>
          </cell>
          <cell r="P984">
            <v>0</v>
          </cell>
          <cell r="Q984">
            <v>0</v>
          </cell>
          <cell r="R984">
            <v>0</v>
          </cell>
          <cell r="S984">
            <v>0</v>
          </cell>
          <cell r="T984">
            <v>0</v>
          </cell>
          <cell r="U984">
            <v>0</v>
          </cell>
          <cell r="V984">
            <v>0</v>
          </cell>
          <cell r="W984">
            <v>0</v>
          </cell>
          <cell r="X984">
            <v>0</v>
          </cell>
          <cell r="Y984">
            <v>0</v>
          </cell>
          <cell r="Z984">
            <v>0</v>
          </cell>
          <cell r="AA984">
            <v>0</v>
          </cell>
          <cell r="AB984">
            <v>0</v>
          </cell>
          <cell r="AC984">
            <v>0</v>
          </cell>
          <cell r="AD984">
            <v>0</v>
          </cell>
          <cell r="AE984">
            <v>0</v>
          </cell>
          <cell r="AF984">
            <v>0</v>
          </cell>
          <cell r="AG984">
            <v>0</v>
          </cell>
          <cell r="AH984">
            <v>0</v>
          </cell>
          <cell r="AI984">
            <v>0</v>
          </cell>
          <cell r="AJ984">
            <v>0</v>
          </cell>
          <cell r="AK984">
            <v>0</v>
          </cell>
          <cell r="AL984">
            <v>0</v>
          </cell>
          <cell r="AM984">
            <v>0</v>
          </cell>
          <cell r="AN984">
            <v>0</v>
          </cell>
          <cell r="AO984">
            <v>0</v>
          </cell>
          <cell r="AP984">
            <v>0</v>
          </cell>
          <cell r="AQ984">
            <v>0</v>
          </cell>
          <cell r="AR984">
            <v>0</v>
          </cell>
          <cell r="AS984">
            <v>0</v>
          </cell>
          <cell r="AT984">
            <v>0</v>
          </cell>
          <cell r="AU984">
            <v>0</v>
          </cell>
          <cell r="AV984">
            <v>0</v>
          </cell>
          <cell r="AW984">
            <v>0</v>
          </cell>
          <cell r="AX984">
            <v>0</v>
          </cell>
          <cell r="AY984">
            <v>0</v>
          </cell>
          <cell r="AZ984">
            <v>0</v>
          </cell>
          <cell r="BA984">
            <v>0</v>
          </cell>
          <cell r="BB984">
            <v>0</v>
          </cell>
          <cell r="BC984">
            <v>0</v>
          </cell>
          <cell r="BD984">
            <v>0</v>
          </cell>
          <cell r="BE984">
            <v>0</v>
          </cell>
          <cell r="BF984">
            <v>0</v>
          </cell>
          <cell r="BG984">
            <v>0</v>
          </cell>
          <cell r="BH984">
            <v>0</v>
          </cell>
          <cell r="BI984">
            <v>0</v>
          </cell>
          <cell r="BJ984">
            <v>0</v>
          </cell>
          <cell r="BK984">
            <v>0</v>
          </cell>
          <cell r="BL984">
            <v>0</v>
          </cell>
          <cell r="BM984">
            <v>0</v>
          </cell>
          <cell r="BN984">
            <v>0</v>
          </cell>
          <cell r="BO984">
            <v>0</v>
          </cell>
          <cell r="BP984">
            <v>0</v>
          </cell>
          <cell r="BQ984">
            <v>0</v>
          </cell>
          <cell r="BR984">
            <v>0</v>
          </cell>
          <cell r="BS984">
            <v>0</v>
          </cell>
          <cell r="BT984">
            <v>0</v>
          </cell>
          <cell r="BU984">
            <v>0</v>
          </cell>
          <cell r="BV984">
            <v>0</v>
          </cell>
          <cell r="BW984">
            <v>0</v>
          </cell>
          <cell r="BX984">
            <v>0</v>
          </cell>
          <cell r="BY984">
            <v>0</v>
          </cell>
          <cell r="BZ984">
            <v>0</v>
          </cell>
          <cell r="CA984">
            <v>0</v>
          </cell>
          <cell r="CB984">
            <v>0</v>
          </cell>
          <cell r="CC984">
            <v>0</v>
          </cell>
          <cell r="CD984">
            <v>0</v>
          </cell>
          <cell r="CE984">
            <v>0</v>
          </cell>
          <cell r="CF984">
            <v>0</v>
          </cell>
          <cell r="CG984">
            <v>0</v>
          </cell>
          <cell r="CH984">
            <v>0</v>
          </cell>
          <cell r="CI984">
            <v>0</v>
          </cell>
          <cell r="CJ984">
            <v>0</v>
          </cell>
          <cell r="CK984">
            <v>0</v>
          </cell>
          <cell r="CL984">
            <v>0</v>
          </cell>
          <cell r="CM984">
            <v>0</v>
          </cell>
          <cell r="CN984">
            <v>0</v>
          </cell>
          <cell r="CO984">
            <v>0</v>
          </cell>
          <cell r="CP984">
            <v>0</v>
          </cell>
          <cell r="CQ984">
            <v>0</v>
          </cell>
          <cell r="CR984">
            <v>0</v>
          </cell>
          <cell r="CS984">
            <v>0</v>
          </cell>
          <cell r="CT984">
            <v>0</v>
          </cell>
          <cell r="CU984">
            <v>0</v>
          </cell>
          <cell r="CV984">
            <v>0</v>
          </cell>
          <cell r="CW984">
            <v>0</v>
          </cell>
          <cell r="CX984">
            <v>0</v>
          </cell>
          <cell r="CY984">
            <v>0</v>
          </cell>
          <cell r="CZ984">
            <v>0</v>
          </cell>
          <cell r="DA984">
            <v>0</v>
          </cell>
          <cell r="DB984">
            <v>0</v>
          </cell>
          <cell r="DC984">
            <v>0</v>
          </cell>
          <cell r="DD984">
            <v>0</v>
          </cell>
          <cell r="DE984">
            <v>0</v>
          </cell>
          <cell r="DF984">
            <v>0</v>
          </cell>
          <cell r="DG984">
            <v>0</v>
          </cell>
          <cell r="DH984">
            <v>0</v>
          </cell>
          <cell r="DI984">
            <v>0</v>
          </cell>
          <cell r="DJ984">
            <v>0</v>
          </cell>
          <cell r="DK984">
            <v>0</v>
          </cell>
          <cell r="DL984">
            <v>0</v>
          </cell>
          <cell r="DM984">
            <v>0</v>
          </cell>
          <cell r="DN984">
            <v>0</v>
          </cell>
          <cell r="DO984">
            <v>0</v>
          </cell>
          <cell r="DP984">
            <v>0</v>
          </cell>
          <cell r="DQ984">
            <v>0</v>
          </cell>
          <cell r="DR984">
            <v>0</v>
          </cell>
          <cell r="DS984">
            <v>0</v>
          </cell>
          <cell r="DT984">
            <v>0</v>
          </cell>
          <cell r="DU984">
            <v>0</v>
          </cell>
          <cell r="DV984">
            <v>0</v>
          </cell>
          <cell r="DW984">
            <v>0</v>
          </cell>
          <cell r="DX984">
            <v>0</v>
          </cell>
          <cell r="DY984">
            <v>0</v>
          </cell>
          <cell r="DZ984">
            <v>0</v>
          </cell>
          <cell r="EA984">
            <v>0</v>
          </cell>
          <cell r="EB984">
            <v>0</v>
          </cell>
          <cell r="EC984">
            <v>0</v>
          </cell>
          <cell r="ED984">
            <v>0</v>
          </cell>
        </row>
        <row r="985">
          <cell r="F985">
            <v>0</v>
          </cell>
          <cell r="G985">
            <v>0</v>
          </cell>
          <cell r="H985">
            <v>0</v>
          </cell>
          <cell r="I985">
            <v>0</v>
          </cell>
          <cell r="J985">
            <v>0</v>
          </cell>
          <cell r="K985">
            <v>0</v>
          </cell>
          <cell r="L985">
            <v>0</v>
          </cell>
          <cell r="M985">
            <v>0</v>
          </cell>
          <cell r="N985">
            <v>0</v>
          </cell>
          <cell r="O985">
            <v>0</v>
          </cell>
          <cell r="P985">
            <v>0</v>
          </cell>
          <cell r="Q985">
            <v>0</v>
          </cell>
          <cell r="R985">
            <v>0</v>
          </cell>
          <cell r="S985">
            <v>0</v>
          </cell>
          <cell r="T985">
            <v>0</v>
          </cell>
          <cell r="U985">
            <v>0</v>
          </cell>
          <cell r="V985">
            <v>0</v>
          </cell>
          <cell r="W985">
            <v>0</v>
          </cell>
          <cell r="X985">
            <v>0</v>
          </cell>
          <cell r="Y985">
            <v>0</v>
          </cell>
          <cell r="Z985">
            <v>0</v>
          </cell>
          <cell r="AA985">
            <v>0</v>
          </cell>
          <cell r="AB985">
            <v>0</v>
          </cell>
          <cell r="AC985">
            <v>0</v>
          </cell>
          <cell r="AD985">
            <v>0</v>
          </cell>
          <cell r="AE985">
            <v>0</v>
          </cell>
          <cell r="AF985">
            <v>0</v>
          </cell>
          <cell r="AG985">
            <v>0</v>
          </cell>
          <cell r="AH985">
            <v>0</v>
          </cell>
          <cell r="AI985">
            <v>0</v>
          </cell>
          <cell r="AJ985">
            <v>0</v>
          </cell>
          <cell r="AK985">
            <v>0</v>
          </cell>
          <cell r="AL985">
            <v>0</v>
          </cell>
          <cell r="AM985">
            <v>0</v>
          </cell>
          <cell r="AN985">
            <v>0</v>
          </cell>
          <cell r="AO985">
            <v>0</v>
          </cell>
          <cell r="AP985">
            <v>0</v>
          </cell>
          <cell r="AQ985">
            <v>0</v>
          </cell>
          <cell r="AR985">
            <v>0</v>
          </cell>
          <cell r="AS985">
            <v>0</v>
          </cell>
          <cell r="AT985">
            <v>0</v>
          </cell>
          <cell r="AU985">
            <v>0</v>
          </cell>
          <cell r="AV985">
            <v>0</v>
          </cell>
          <cell r="AW985">
            <v>0</v>
          </cell>
          <cell r="AX985">
            <v>0</v>
          </cell>
          <cell r="AY985">
            <v>0</v>
          </cell>
          <cell r="AZ985">
            <v>0</v>
          </cell>
          <cell r="BA985">
            <v>0</v>
          </cell>
          <cell r="BB985">
            <v>0</v>
          </cell>
          <cell r="BC985">
            <v>0</v>
          </cell>
          <cell r="BD985">
            <v>0</v>
          </cell>
          <cell r="BE985">
            <v>0</v>
          </cell>
          <cell r="BF985">
            <v>0</v>
          </cell>
          <cell r="BG985">
            <v>0</v>
          </cell>
          <cell r="BH985">
            <v>0</v>
          </cell>
          <cell r="BI985">
            <v>0</v>
          </cell>
          <cell r="BJ985">
            <v>0</v>
          </cell>
          <cell r="BK985">
            <v>0</v>
          </cell>
          <cell r="BL985">
            <v>0</v>
          </cell>
          <cell r="BM985">
            <v>0</v>
          </cell>
          <cell r="BN985">
            <v>0</v>
          </cell>
          <cell r="BO985">
            <v>0</v>
          </cell>
          <cell r="BP985">
            <v>0</v>
          </cell>
          <cell r="BQ985">
            <v>0</v>
          </cell>
          <cell r="BR985">
            <v>0</v>
          </cell>
          <cell r="BS985">
            <v>0</v>
          </cell>
          <cell r="BT985">
            <v>0</v>
          </cell>
          <cell r="BU985">
            <v>0</v>
          </cell>
          <cell r="BV985">
            <v>0</v>
          </cell>
          <cell r="BW985">
            <v>0</v>
          </cell>
          <cell r="BX985">
            <v>0</v>
          </cell>
          <cell r="BY985">
            <v>0</v>
          </cell>
          <cell r="BZ985">
            <v>0</v>
          </cell>
          <cell r="CA985">
            <v>0</v>
          </cell>
          <cell r="CB985">
            <v>0</v>
          </cell>
          <cell r="CC985">
            <v>0</v>
          </cell>
          <cell r="CD985">
            <v>0</v>
          </cell>
          <cell r="CE985">
            <v>0</v>
          </cell>
          <cell r="CF985">
            <v>0</v>
          </cell>
          <cell r="CG985">
            <v>0</v>
          </cell>
          <cell r="CH985">
            <v>0</v>
          </cell>
          <cell r="CI985">
            <v>0</v>
          </cell>
          <cell r="CJ985">
            <v>0</v>
          </cell>
          <cell r="CK985">
            <v>0</v>
          </cell>
          <cell r="CL985">
            <v>0</v>
          </cell>
          <cell r="CM985">
            <v>0</v>
          </cell>
          <cell r="CN985">
            <v>0</v>
          </cell>
          <cell r="CO985">
            <v>0</v>
          </cell>
          <cell r="CP985">
            <v>0</v>
          </cell>
          <cell r="CQ985">
            <v>0</v>
          </cell>
          <cell r="CR985">
            <v>0</v>
          </cell>
          <cell r="CS985">
            <v>0</v>
          </cell>
          <cell r="CT985">
            <v>0</v>
          </cell>
          <cell r="CU985">
            <v>0</v>
          </cell>
          <cell r="CV985">
            <v>0</v>
          </cell>
          <cell r="CW985">
            <v>0</v>
          </cell>
          <cell r="CX985">
            <v>0</v>
          </cell>
          <cell r="CY985">
            <v>0</v>
          </cell>
          <cell r="CZ985">
            <v>0</v>
          </cell>
          <cell r="DA985">
            <v>0</v>
          </cell>
          <cell r="DB985">
            <v>0</v>
          </cell>
          <cell r="DC985">
            <v>0</v>
          </cell>
          <cell r="DD985">
            <v>0</v>
          </cell>
          <cell r="DE985">
            <v>0</v>
          </cell>
          <cell r="DF985">
            <v>0</v>
          </cell>
          <cell r="DG985">
            <v>0</v>
          </cell>
          <cell r="DH985">
            <v>0</v>
          </cell>
          <cell r="DI985">
            <v>0</v>
          </cell>
          <cell r="DJ985">
            <v>0</v>
          </cell>
          <cell r="DK985">
            <v>0</v>
          </cell>
          <cell r="DL985">
            <v>0</v>
          </cell>
          <cell r="DM985">
            <v>0</v>
          </cell>
          <cell r="DN985">
            <v>0</v>
          </cell>
          <cell r="DO985">
            <v>0</v>
          </cell>
          <cell r="DP985">
            <v>0</v>
          </cell>
          <cell r="DQ985">
            <v>0</v>
          </cell>
          <cell r="DR985">
            <v>0</v>
          </cell>
          <cell r="DS985">
            <v>0</v>
          </cell>
          <cell r="DT985">
            <v>0</v>
          </cell>
          <cell r="DU985">
            <v>0</v>
          </cell>
          <cell r="DV985">
            <v>0</v>
          </cell>
          <cell r="DW985">
            <v>0</v>
          </cell>
          <cell r="DX985">
            <v>0</v>
          </cell>
          <cell r="DY985">
            <v>0</v>
          </cell>
          <cell r="DZ985">
            <v>0</v>
          </cell>
          <cell r="EA985">
            <v>0</v>
          </cell>
          <cell r="EB985">
            <v>0</v>
          </cell>
          <cell r="EC985">
            <v>0</v>
          </cell>
          <cell r="ED985">
            <v>0</v>
          </cell>
        </row>
        <row r="986">
          <cell r="F986">
            <v>0</v>
          </cell>
          <cell r="G986">
            <v>0</v>
          </cell>
          <cell r="H986">
            <v>0</v>
          </cell>
          <cell r="I986">
            <v>0</v>
          </cell>
          <cell r="J986">
            <v>0</v>
          </cell>
          <cell r="K986">
            <v>0</v>
          </cell>
          <cell r="L986">
            <v>0</v>
          </cell>
          <cell r="M986">
            <v>0</v>
          </cell>
          <cell r="N986">
            <v>0</v>
          </cell>
          <cell r="O986">
            <v>0</v>
          </cell>
          <cell r="P986">
            <v>0</v>
          </cell>
          <cell r="Q986">
            <v>0</v>
          </cell>
          <cell r="R986">
            <v>0</v>
          </cell>
          <cell r="S986">
            <v>0</v>
          </cell>
          <cell r="T986">
            <v>0</v>
          </cell>
          <cell r="U986">
            <v>0</v>
          </cell>
          <cell r="V986">
            <v>0</v>
          </cell>
          <cell r="W986">
            <v>0</v>
          </cell>
          <cell r="X986">
            <v>0</v>
          </cell>
          <cell r="Y986">
            <v>0</v>
          </cell>
          <cell r="Z986">
            <v>0</v>
          </cell>
          <cell r="AA986">
            <v>0</v>
          </cell>
          <cell r="AB986">
            <v>0</v>
          </cell>
          <cell r="AC986">
            <v>0</v>
          </cell>
          <cell r="AD986">
            <v>0</v>
          </cell>
          <cell r="AE986">
            <v>0</v>
          </cell>
          <cell r="AF986">
            <v>0</v>
          </cell>
          <cell r="AG986">
            <v>0</v>
          </cell>
          <cell r="AH986">
            <v>0</v>
          </cell>
          <cell r="AI986">
            <v>0</v>
          </cell>
          <cell r="AJ986">
            <v>0</v>
          </cell>
          <cell r="AK986">
            <v>0</v>
          </cell>
          <cell r="AL986">
            <v>0</v>
          </cell>
          <cell r="AM986">
            <v>0</v>
          </cell>
          <cell r="AN986">
            <v>0</v>
          </cell>
          <cell r="AO986">
            <v>0</v>
          </cell>
          <cell r="AP986">
            <v>0</v>
          </cell>
          <cell r="AQ986">
            <v>0</v>
          </cell>
          <cell r="AR986">
            <v>0</v>
          </cell>
          <cell r="AS986">
            <v>0</v>
          </cell>
          <cell r="AT986">
            <v>0</v>
          </cell>
          <cell r="AU986">
            <v>0</v>
          </cell>
          <cell r="AV986">
            <v>0</v>
          </cell>
          <cell r="AW986">
            <v>0</v>
          </cell>
          <cell r="AX986">
            <v>0</v>
          </cell>
          <cell r="AY986">
            <v>0</v>
          </cell>
          <cell r="AZ986">
            <v>0</v>
          </cell>
          <cell r="BA986">
            <v>0</v>
          </cell>
          <cell r="BB986">
            <v>0</v>
          </cell>
          <cell r="BC986">
            <v>0</v>
          </cell>
          <cell r="BD986">
            <v>0</v>
          </cell>
          <cell r="BE986">
            <v>0</v>
          </cell>
          <cell r="BF986">
            <v>0</v>
          </cell>
          <cell r="BG986">
            <v>0</v>
          </cell>
          <cell r="BH986">
            <v>0</v>
          </cell>
          <cell r="BI986">
            <v>0</v>
          </cell>
          <cell r="BJ986">
            <v>0</v>
          </cell>
          <cell r="BK986">
            <v>0</v>
          </cell>
          <cell r="BL986">
            <v>0</v>
          </cell>
          <cell r="BM986">
            <v>0</v>
          </cell>
          <cell r="BN986">
            <v>0</v>
          </cell>
          <cell r="BO986">
            <v>0</v>
          </cell>
          <cell r="BP986">
            <v>0</v>
          </cell>
          <cell r="BQ986">
            <v>0</v>
          </cell>
          <cell r="BR986">
            <v>0</v>
          </cell>
          <cell r="BS986">
            <v>0</v>
          </cell>
          <cell r="BT986">
            <v>0</v>
          </cell>
          <cell r="BU986">
            <v>0</v>
          </cell>
          <cell r="BV986">
            <v>0</v>
          </cell>
          <cell r="BW986">
            <v>0</v>
          </cell>
          <cell r="BX986">
            <v>0</v>
          </cell>
          <cell r="BY986">
            <v>0</v>
          </cell>
          <cell r="BZ986">
            <v>0</v>
          </cell>
          <cell r="CA986">
            <v>0</v>
          </cell>
          <cell r="CB986">
            <v>0</v>
          </cell>
          <cell r="CC986">
            <v>0</v>
          </cell>
          <cell r="CD986">
            <v>0</v>
          </cell>
          <cell r="CE986">
            <v>0</v>
          </cell>
          <cell r="CF986">
            <v>0</v>
          </cell>
          <cell r="CG986">
            <v>0</v>
          </cell>
          <cell r="CH986">
            <v>0</v>
          </cell>
          <cell r="CI986">
            <v>0</v>
          </cell>
          <cell r="CJ986">
            <v>0</v>
          </cell>
          <cell r="CK986">
            <v>0</v>
          </cell>
          <cell r="CL986">
            <v>0</v>
          </cell>
          <cell r="CM986">
            <v>0</v>
          </cell>
          <cell r="CN986">
            <v>0</v>
          </cell>
          <cell r="CO986">
            <v>0</v>
          </cell>
          <cell r="CP986">
            <v>0</v>
          </cell>
          <cell r="CQ986">
            <v>0</v>
          </cell>
          <cell r="CR986">
            <v>0</v>
          </cell>
          <cell r="CS986">
            <v>0</v>
          </cell>
          <cell r="CT986">
            <v>0</v>
          </cell>
          <cell r="CU986">
            <v>0</v>
          </cell>
          <cell r="CV986">
            <v>0</v>
          </cell>
          <cell r="CW986">
            <v>0</v>
          </cell>
          <cell r="CX986">
            <v>0</v>
          </cell>
          <cell r="CY986">
            <v>0</v>
          </cell>
          <cell r="CZ986">
            <v>0</v>
          </cell>
          <cell r="DA986">
            <v>0</v>
          </cell>
          <cell r="DB986">
            <v>0</v>
          </cell>
          <cell r="DC986">
            <v>0</v>
          </cell>
          <cell r="DD986">
            <v>0</v>
          </cell>
          <cell r="DE986">
            <v>0</v>
          </cell>
          <cell r="DF986">
            <v>0</v>
          </cell>
          <cell r="DG986">
            <v>0</v>
          </cell>
          <cell r="DH986">
            <v>0</v>
          </cell>
          <cell r="DI986">
            <v>0</v>
          </cell>
          <cell r="DJ986">
            <v>0</v>
          </cell>
          <cell r="DK986">
            <v>0</v>
          </cell>
          <cell r="DL986">
            <v>0</v>
          </cell>
          <cell r="DM986">
            <v>0</v>
          </cell>
          <cell r="DN986">
            <v>0</v>
          </cell>
          <cell r="DO986">
            <v>0</v>
          </cell>
          <cell r="DP986">
            <v>0</v>
          </cell>
          <cell r="DQ986">
            <v>0</v>
          </cell>
          <cell r="DR986">
            <v>0</v>
          </cell>
          <cell r="DS986">
            <v>0</v>
          </cell>
          <cell r="DT986">
            <v>0</v>
          </cell>
          <cell r="DU986">
            <v>0</v>
          </cell>
          <cell r="DV986">
            <v>0</v>
          </cell>
          <cell r="DW986">
            <v>0</v>
          </cell>
          <cell r="DX986">
            <v>0</v>
          </cell>
          <cell r="DY986">
            <v>0</v>
          </cell>
          <cell r="DZ986">
            <v>0</v>
          </cell>
          <cell r="EA986">
            <v>0</v>
          </cell>
          <cell r="EB986">
            <v>0</v>
          </cell>
          <cell r="EC986">
            <v>0</v>
          </cell>
          <cell r="ED986">
            <v>0</v>
          </cell>
        </row>
        <row r="987">
          <cell r="F987">
            <v>0</v>
          </cell>
          <cell r="G987">
            <v>0</v>
          </cell>
          <cell r="H987">
            <v>0</v>
          </cell>
          <cell r="I987">
            <v>0</v>
          </cell>
          <cell r="J987">
            <v>0</v>
          </cell>
          <cell r="K987">
            <v>0</v>
          </cell>
          <cell r="L987">
            <v>0</v>
          </cell>
          <cell r="M987">
            <v>0</v>
          </cell>
          <cell r="N987">
            <v>0</v>
          </cell>
          <cell r="O987">
            <v>0</v>
          </cell>
          <cell r="P987">
            <v>0</v>
          </cell>
          <cell r="Q987">
            <v>0</v>
          </cell>
          <cell r="R987">
            <v>0</v>
          </cell>
          <cell r="S987">
            <v>0</v>
          </cell>
          <cell r="T987">
            <v>0</v>
          </cell>
          <cell r="U987">
            <v>0</v>
          </cell>
          <cell r="V987">
            <v>0</v>
          </cell>
          <cell r="W987">
            <v>0</v>
          </cell>
          <cell r="X987">
            <v>0</v>
          </cell>
          <cell r="Y987">
            <v>0</v>
          </cell>
          <cell r="Z987">
            <v>0</v>
          </cell>
          <cell r="AA987">
            <v>0</v>
          </cell>
          <cell r="AB987">
            <v>0</v>
          </cell>
          <cell r="AC987">
            <v>0</v>
          </cell>
          <cell r="AD987">
            <v>0</v>
          </cell>
          <cell r="AE987">
            <v>0</v>
          </cell>
          <cell r="AF987">
            <v>0</v>
          </cell>
          <cell r="AG987">
            <v>0</v>
          </cell>
          <cell r="AH987">
            <v>0</v>
          </cell>
          <cell r="AI987">
            <v>0</v>
          </cell>
          <cell r="AJ987">
            <v>0</v>
          </cell>
          <cell r="AK987">
            <v>0</v>
          </cell>
          <cell r="AL987">
            <v>0</v>
          </cell>
          <cell r="AM987">
            <v>0</v>
          </cell>
          <cell r="AN987">
            <v>0</v>
          </cell>
          <cell r="AO987">
            <v>0</v>
          </cell>
          <cell r="AP987">
            <v>0</v>
          </cell>
          <cell r="AQ987">
            <v>0</v>
          </cell>
          <cell r="AR987">
            <v>0</v>
          </cell>
          <cell r="AS987">
            <v>0</v>
          </cell>
          <cell r="AT987">
            <v>0</v>
          </cell>
          <cell r="AU987">
            <v>0</v>
          </cell>
          <cell r="AV987">
            <v>0</v>
          </cell>
          <cell r="AW987">
            <v>0</v>
          </cell>
          <cell r="AX987">
            <v>0</v>
          </cell>
          <cell r="AY987">
            <v>0</v>
          </cell>
          <cell r="AZ987">
            <v>0</v>
          </cell>
          <cell r="BA987">
            <v>0</v>
          </cell>
          <cell r="BB987">
            <v>0</v>
          </cell>
          <cell r="BC987">
            <v>0</v>
          </cell>
          <cell r="BD987">
            <v>0</v>
          </cell>
          <cell r="BE987">
            <v>0</v>
          </cell>
          <cell r="BF987">
            <v>0</v>
          </cell>
          <cell r="BG987">
            <v>0</v>
          </cell>
          <cell r="BH987">
            <v>0</v>
          </cell>
          <cell r="BI987">
            <v>0</v>
          </cell>
          <cell r="BJ987">
            <v>0</v>
          </cell>
          <cell r="BK987">
            <v>0</v>
          </cell>
          <cell r="BL987">
            <v>0</v>
          </cell>
          <cell r="BM987">
            <v>0</v>
          </cell>
          <cell r="BN987">
            <v>0</v>
          </cell>
          <cell r="BO987">
            <v>0</v>
          </cell>
          <cell r="BP987">
            <v>0</v>
          </cell>
          <cell r="BQ987">
            <v>0</v>
          </cell>
          <cell r="BR987">
            <v>0</v>
          </cell>
          <cell r="BS987">
            <v>0</v>
          </cell>
          <cell r="BT987">
            <v>0</v>
          </cell>
          <cell r="BU987">
            <v>0</v>
          </cell>
          <cell r="BV987">
            <v>0</v>
          </cell>
          <cell r="BW987">
            <v>0</v>
          </cell>
          <cell r="BX987">
            <v>0</v>
          </cell>
          <cell r="BY987">
            <v>0</v>
          </cell>
          <cell r="BZ987">
            <v>0</v>
          </cell>
          <cell r="CA987">
            <v>0</v>
          </cell>
          <cell r="CB987">
            <v>0</v>
          </cell>
          <cell r="CC987">
            <v>0</v>
          </cell>
          <cell r="CD987">
            <v>0</v>
          </cell>
          <cell r="CE987">
            <v>0</v>
          </cell>
          <cell r="CF987">
            <v>0</v>
          </cell>
          <cell r="CG987">
            <v>0</v>
          </cell>
          <cell r="CH987">
            <v>0</v>
          </cell>
          <cell r="CI987">
            <v>0</v>
          </cell>
          <cell r="CJ987">
            <v>0</v>
          </cell>
          <cell r="CK987">
            <v>0</v>
          </cell>
          <cell r="CL987">
            <v>0</v>
          </cell>
          <cell r="CM987">
            <v>0</v>
          </cell>
          <cell r="CN987">
            <v>0</v>
          </cell>
          <cell r="CO987">
            <v>0</v>
          </cell>
          <cell r="CP987">
            <v>0</v>
          </cell>
          <cell r="CQ987">
            <v>0</v>
          </cell>
          <cell r="CR987">
            <v>0</v>
          </cell>
          <cell r="CS987">
            <v>0</v>
          </cell>
          <cell r="CT987">
            <v>0</v>
          </cell>
          <cell r="CU987">
            <v>0</v>
          </cell>
          <cell r="CV987">
            <v>0</v>
          </cell>
          <cell r="CW987">
            <v>0</v>
          </cell>
          <cell r="CX987">
            <v>0</v>
          </cell>
          <cell r="CY987">
            <v>0</v>
          </cell>
          <cell r="CZ987">
            <v>0</v>
          </cell>
          <cell r="DA987">
            <v>0</v>
          </cell>
          <cell r="DB987">
            <v>0</v>
          </cell>
          <cell r="DC987">
            <v>0</v>
          </cell>
          <cell r="DD987">
            <v>0</v>
          </cell>
          <cell r="DE987">
            <v>0</v>
          </cell>
          <cell r="DF987">
            <v>0</v>
          </cell>
          <cell r="DG987">
            <v>0</v>
          </cell>
          <cell r="DH987">
            <v>0</v>
          </cell>
          <cell r="DI987">
            <v>0</v>
          </cell>
          <cell r="DJ987">
            <v>0</v>
          </cell>
          <cell r="DK987">
            <v>0</v>
          </cell>
          <cell r="DL987">
            <v>0</v>
          </cell>
          <cell r="DM987">
            <v>0</v>
          </cell>
          <cell r="DN987">
            <v>0</v>
          </cell>
          <cell r="DO987">
            <v>0</v>
          </cell>
          <cell r="DP987">
            <v>0</v>
          </cell>
          <cell r="DQ987">
            <v>0</v>
          </cell>
          <cell r="DR987">
            <v>0</v>
          </cell>
          <cell r="DS987">
            <v>0</v>
          </cell>
          <cell r="DT987">
            <v>0</v>
          </cell>
          <cell r="DU987">
            <v>0</v>
          </cell>
          <cell r="DV987">
            <v>0</v>
          </cell>
          <cell r="DW987">
            <v>0</v>
          </cell>
          <cell r="DX987">
            <v>0</v>
          </cell>
          <cell r="DY987">
            <v>0</v>
          </cell>
          <cell r="DZ987">
            <v>0</v>
          </cell>
          <cell r="EA987">
            <v>0</v>
          </cell>
          <cell r="EB987">
            <v>0</v>
          </cell>
          <cell r="EC987">
            <v>0</v>
          </cell>
          <cell r="ED987">
            <v>0</v>
          </cell>
        </row>
        <row r="988">
          <cell r="F988">
            <v>0</v>
          </cell>
          <cell r="G988">
            <v>0</v>
          </cell>
          <cell r="H988">
            <v>0</v>
          </cell>
          <cell r="I988">
            <v>0</v>
          </cell>
          <cell r="J988">
            <v>0</v>
          </cell>
          <cell r="K988">
            <v>0</v>
          </cell>
          <cell r="L988">
            <v>0</v>
          </cell>
          <cell r="M988">
            <v>0</v>
          </cell>
          <cell r="N988">
            <v>0</v>
          </cell>
          <cell r="O988">
            <v>0</v>
          </cell>
          <cell r="P988">
            <v>0</v>
          </cell>
          <cell r="Q988">
            <v>0</v>
          </cell>
          <cell r="R988">
            <v>0</v>
          </cell>
          <cell r="S988">
            <v>0</v>
          </cell>
          <cell r="T988">
            <v>0</v>
          </cell>
          <cell r="U988">
            <v>0</v>
          </cell>
          <cell r="V988">
            <v>0</v>
          </cell>
          <cell r="W988">
            <v>0</v>
          </cell>
          <cell r="X988">
            <v>0</v>
          </cell>
          <cell r="Y988">
            <v>0</v>
          </cell>
          <cell r="Z988">
            <v>0</v>
          </cell>
          <cell r="AA988">
            <v>0</v>
          </cell>
          <cell r="AB988">
            <v>0</v>
          </cell>
          <cell r="AC988">
            <v>0</v>
          </cell>
          <cell r="AD988">
            <v>0</v>
          </cell>
          <cell r="AE988">
            <v>0</v>
          </cell>
          <cell r="AF988">
            <v>0</v>
          </cell>
          <cell r="AG988">
            <v>0</v>
          </cell>
          <cell r="AH988">
            <v>0</v>
          </cell>
          <cell r="AI988">
            <v>0</v>
          </cell>
          <cell r="AJ988">
            <v>0</v>
          </cell>
          <cell r="AK988">
            <v>0</v>
          </cell>
          <cell r="AL988">
            <v>0</v>
          </cell>
          <cell r="AM988">
            <v>0</v>
          </cell>
          <cell r="AN988">
            <v>0</v>
          </cell>
          <cell r="AO988">
            <v>0</v>
          </cell>
          <cell r="AP988">
            <v>0</v>
          </cell>
          <cell r="AQ988">
            <v>0</v>
          </cell>
          <cell r="AR988">
            <v>0</v>
          </cell>
          <cell r="AS988">
            <v>0</v>
          </cell>
          <cell r="AT988">
            <v>0</v>
          </cell>
          <cell r="AU988">
            <v>0</v>
          </cell>
          <cell r="AV988">
            <v>0</v>
          </cell>
          <cell r="AW988">
            <v>0</v>
          </cell>
          <cell r="AX988">
            <v>0</v>
          </cell>
          <cell r="AY988">
            <v>0</v>
          </cell>
          <cell r="AZ988">
            <v>0</v>
          </cell>
          <cell r="BA988">
            <v>0</v>
          </cell>
          <cell r="BB988">
            <v>0</v>
          </cell>
          <cell r="BC988">
            <v>0</v>
          </cell>
          <cell r="BD988">
            <v>0</v>
          </cell>
          <cell r="BE988">
            <v>0</v>
          </cell>
          <cell r="BF988">
            <v>0</v>
          </cell>
          <cell r="BG988">
            <v>0</v>
          </cell>
          <cell r="BH988">
            <v>0</v>
          </cell>
          <cell r="BI988">
            <v>0</v>
          </cell>
          <cell r="BJ988">
            <v>0</v>
          </cell>
          <cell r="BK988">
            <v>0</v>
          </cell>
          <cell r="BL988">
            <v>0</v>
          </cell>
          <cell r="BM988">
            <v>0</v>
          </cell>
          <cell r="BN988">
            <v>0</v>
          </cell>
          <cell r="BO988">
            <v>0</v>
          </cell>
          <cell r="BP988">
            <v>0</v>
          </cell>
          <cell r="BQ988">
            <v>0</v>
          </cell>
          <cell r="BR988">
            <v>0</v>
          </cell>
          <cell r="BS988">
            <v>0</v>
          </cell>
          <cell r="BT988">
            <v>0</v>
          </cell>
          <cell r="BU988">
            <v>0</v>
          </cell>
          <cell r="BV988">
            <v>0</v>
          </cell>
          <cell r="BW988">
            <v>0</v>
          </cell>
          <cell r="BX988">
            <v>0</v>
          </cell>
          <cell r="BY988">
            <v>0</v>
          </cell>
          <cell r="BZ988">
            <v>0</v>
          </cell>
          <cell r="CA988">
            <v>0</v>
          </cell>
          <cell r="CB988">
            <v>0</v>
          </cell>
          <cell r="CC988">
            <v>0</v>
          </cell>
          <cell r="CD988">
            <v>0</v>
          </cell>
          <cell r="CE988">
            <v>0</v>
          </cell>
          <cell r="CF988">
            <v>0</v>
          </cell>
          <cell r="CG988">
            <v>0</v>
          </cell>
          <cell r="CH988">
            <v>0</v>
          </cell>
          <cell r="CI988">
            <v>0</v>
          </cell>
          <cell r="CJ988">
            <v>0</v>
          </cell>
          <cell r="CK988">
            <v>0</v>
          </cell>
          <cell r="CL988">
            <v>0</v>
          </cell>
          <cell r="CM988">
            <v>0</v>
          </cell>
          <cell r="CN988">
            <v>0</v>
          </cell>
          <cell r="CO988">
            <v>0</v>
          </cell>
          <cell r="CP988">
            <v>0</v>
          </cell>
          <cell r="CQ988">
            <v>0</v>
          </cell>
          <cell r="CR988">
            <v>0</v>
          </cell>
          <cell r="CS988">
            <v>0</v>
          </cell>
          <cell r="CT988">
            <v>0</v>
          </cell>
          <cell r="CU988">
            <v>0</v>
          </cell>
          <cell r="CV988">
            <v>0</v>
          </cell>
          <cell r="CW988">
            <v>0</v>
          </cell>
          <cell r="CX988">
            <v>0</v>
          </cell>
          <cell r="CY988">
            <v>0</v>
          </cell>
          <cell r="CZ988">
            <v>0</v>
          </cell>
          <cell r="DA988">
            <v>0</v>
          </cell>
          <cell r="DB988">
            <v>0</v>
          </cell>
          <cell r="DC988">
            <v>0</v>
          </cell>
          <cell r="DD988">
            <v>0</v>
          </cell>
          <cell r="DE988">
            <v>0</v>
          </cell>
          <cell r="DF988">
            <v>0</v>
          </cell>
          <cell r="DG988">
            <v>0</v>
          </cell>
          <cell r="DH988">
            <v>0</v>
          </cell>
          <cell r="DI988">
            <v>0</v>
          </cell>
          <cell r="DJ988">
            <v>0</v>
          </cell>
          <cell r="DK988">
            <v>0</v>
          </cell>
          <cell r="DL988">
            <v>0</v>
          </cell>
          <cell r="DM988">
            <v>0</v>
          </cell>
          <cell r="DN988">
            <v>0</v>
          </cell>
          <cell r="DO988">
            <v>0</v>
          </cell>
          <cell r="DP988">
            <v>0</v>
          </cell>
          <cell r="DQ988">
            <v>0</v>
          </cell>
          <cell r="DR988">
            <v>0</v>
          </cell>
          <cell r="DS988">
            <v>0</v>
          </cell>
          <cell r="DT988">
            <v>0</v>
          </cell>
          <cell r="DU988">
            <v>0</v>
          </cell>
          <cell r="DV988">
            <v>0</v>
          </cell>
          <cell r="DW988">
            <v>0</v>
          </cell>
          <cell r="DX988">
            <v>0</v>
          </cell>
          <cell r="DY988">
            <v>0</v>
          </cell>
          <cell r="DZ988">
            <v>0</v>
          </cell>
          <cell r="EA988">
            <v>0</v>
          </cell>
          <cell r="EB988">
            <v>0</v>
          </cell>
          <cell r="EC988">
            <v>0</v>
          </cell>
          <cell r="ED988">
            <v>0</v>
          </cell>
        </row>
        <row r="989">
          <cell r="F989">
            <v>0</v>
          </cell>
          <cell r="G989">
            <v>0</v>
          </cell>
          <cell r="H989">
            <v>0</v>
          </cell>
          <cell r="I989">
            <v>0</v>
          </cell>
          <cell r="J989">
            <v>0</v>
          </cell>
          <cell r="K989">
            <v>0</v>
          </cell>
          <cell r="L989">
            <v>0</v>
          </cell>
          <cell r="M989">
            <v>0</v>
          </cell>
          <cell r="N989">
            <v>0</v>
          </cell>
          <cell r="O989">
            <v>0</v>
          </cell>
          <cell r="P989">
            <v>0</v>
          </cell>
          <cell r="Q989">
            <v>0</v>
          </cell>
          <cell r="R989">
            <v>0</v>
          </cell>
          <cell r="S989">
            <v>0</v>
          </cell>
          <cell r="T989">
            <v>0</v>
          </cell>
          <cell r="U989">
            <v>0</v>
          </cell>
          <cell r="V989">
            <v>0</v>
          </cell>
          <cell r="W989">
            <v>0</v>
          </cell>
          <cell r="X989">
            <v>0</v>
          </cell>
          <cell r="Y989">
            <v>0</v>
          </cell>
          <cell r="Z989">
            <v>0</v>
          </cell>
          <cell r="AA989">
            <v>0</v>
          </cell>
          <cell r="AB989">
            <v>0</v>
          </cell>
          <cell r="AC989">
            <v>0</v>
          </cell>
          <cell r="AD989">
            <v>0</v>
          </cell>
          <cell r="AE989">
            <v>0</v>
          </cell>
          <cell r="AF989">
            <v>0</v>
          </cell>
          <cell r="AG989">
            <v>0</v>
          </cell>
          <cell r="AH989">
            <v>0</v>
          </cell>
          <cell r="AI989">
            <v>0</v>
          </cell>
          <cell r="AJ989">
            <v>0</v>
          </cell>
          <cell r="AK989">
            <v>0</v>
          </cell>
          <cell r="AL989">
            <v>0</v>
          </cell>
          <cell r="AM989">
            <v>0</v>
          </cell>
          <cell r="AN989">
            <v>0</v>
          </cell>
          <cell r="AO989">
            <v>0</v>
          </cell>
          <cell r="AP989">
            <v>0</v>
          </cell>
          <cell r="AQ989">
            <v>0</v>
          </cell>
          <cell r="AR989">
            <v>0</v>
          </cell>
          <cell r="AS989">
            <v>0</v>
          </cell>
          <cell r="AT989">
            <v>0</v>
          </cell>
          <cell r="AU989">
            <v>0</v>
          </cell>
          <cell r="AV989">
            <v>0</v>
          </cell>
          <cell r="AW989">
            <v>0</v>
          </cell>
          <cell r="AX989">
            <v>0</v>
          </cell>
          <cell r="AY989">
            <v>0</v>
          </cell>
          <cell r="AZ989">
            <v>0</v>
          </cell>
          <cell r="BA989">
            <v>0</v>
          </cell>
          <cell r="BB989">
            <v>0</v>
          </cell>
          <cell r="BC989">
            <v>0</v>
          </cell>
          <cell r="BD989">
            <v>0</v>
          </cell>
          <cell r="BE989">
            <v>0</v>
          </cell>
          <cell r="BF989">
            <v>0</v>
          </cell>
          <cell r="BG989">
            <v>0</v>
          </cell>
          <cell r="BH989">
            <v>0</v>
          </cell>
          <cell r="BI989">
            <v>0</v>
          </cell>
          <cell r="BJ989">
            <v>0</v>
          </cell>
          <cell r="BK989">
            <v>0</v>
          </cell>
          <cell r="BL989">
            <v>0</v>
          </cell>
          <cell r="BM989">
            <v>0</v>
          </cell>
          <cell r="BN989">
            <v>0</v>
          </cell>
          <cell r="BO989">
            <v>0</v>
          </cell>
          <cell r="BP989">
            <v>0</v>
          </cell>
          <cell r="BQ989">
            <v>0</v>
          </cell>
          <cell r="BR989">
            <v>0</v>
          </cell>
          <cell r="BS989">
            <v>0</v>
          </cell>
          <cell r="BT989">
            <v>0</v>
          </cell>
          <cell r="BU989">
            <v>0</v>
          </cell>
          <cell r="BV989">
            <v>0</v>
          </cell>
          <cell r="BW989">
            <v>0</v>
          </cell>
          <cell r="BX989">
            <v>0</v>
          </cell>
          <cell r="BY989">
            <v>0</v>
          </cell>
          <cell r="BZ989">
            <v>0</v>
          </cell>
          <cell r="CA989">
            <v>0</v>
          </cell>
          <cell r="CB989">
            <v>0</v>
          </cell>
          <cell r="CC989">
            <v>0</v>
          </cell>
          <cell r="CD989">
            <v>0</v>
          </cell>
          <cell r="CE989">
            <v>0</v>
          </cell>
          <cell r="CF989">
            <v>0</v>
          </cell>
          <cell r="CG989">
            <v>0</v>
          </cell>
          <cell r="CH989">
            <v>0</v>
          </cell>
          <cell r="CI989">
            <v>0</v>
          </cell>
          <cell r="CJ989">
            <v>0</v>
          </cell>
          <cell r="CK989">
            <v>0</v>
          </cell>
          <cell r="CL989">
            <v>0</v>
          </cell>
          <cell r="CM989">
            <v>0</v>
          </cell>
          <cell r="CN989">
            <v>0</v>
          </cell>
          <cell r="CO989">
            <v>0</v>
          </cell>
          <cell r="CP989">
            <v>0</v>
          </cell>
          <cell r="CQ989">
            <v>0</v>
          </cell>
          <cell r="CR989">
            <v>0</v>
          </cell>
          <cell r="CS989">
            <v>0</v>
          </cell>
          <cell r="CT989">
            <v>0</v>
          </cell>
          <cell r="CU989">
            <v>0</v>
          </cell>
          <cell r="CV989">
            <v>0</v>
          </cell>
          <cell r="CW989">
            <v>0</v>
          </cell>
          <cell r="CX989">
            <v>0</v>
          </cell>
          <cell r="CY989">
            <v>0</v>
          </cell>
          <cell r="CZ989">
            <v>0</v>
          </cell>
          <cell r="DA989">
            <v>0</v>
          </cell>
          <cell r="DB989">
            <v>0</v>
          </cell>
          <cell r="DC989">
            <v>0</v>
          </cell>
          <cell r="DD989">
            <v>0</v>
          </cell>
          <cell r="DE989">
            <v>0</v>
          </cell>
          <cell r="DF989">
            <v>0</v>
          </cell>
          <cell r="DG989">
            <v>0</v>
          </cell>
          <cell r="DH989">
            <v>0</v>
          </cell>
          <cell r="DI989">
            <v>0</v>
          </cell>
          <cell r="DJ989">
            <v>0</v>
          </cell>
          <cell r="DK989">
            <v>0</v>
          </cell>
          <cell r="DL989">
            <v>0</v>
          </cell>
          <cell r="DM989">
            <v>0</v>
          </cell>
          <cell r="DN989">
            <v>0</v>
          </cell>
          <cell r="DO989">
            <v>0</v>
          </cell>
          <cell r="DP989">
            <v>0</v>
          </cell>
          <cell r="DQ989">
            <v>0</v>
          </cell>
          <cell r="DR989">
            <v>0</v>
          </cell>
          <cell r="DS989">
            <v>0</v>
          </cell>
          <cell r="DT989">
            <v>0</v>
          </cell>
          <cell r="DU989">
            <v>0</v>
          </cell>
          <cell r="DV989">
            <v>0</v>
          </cell>
          <cell r="DW989">
            <v>0</v>
          </cell>
          <cell r="DX989">
            <v>0</v>
          </cell>
          <cell r="DY989">
            <v>0</v>
          </cell>
          <cell r="DZ989">
            <v>0</v>
          </cell>
          <cell r="EA989">
            <v>0</v>
          </cell>
          <cell r="EB989">
            <v>0</v>
          </cell>
          <cell r="EC989">
            <v>0</v>
          </cell>
          <cell r="ED989">
            <v>0</v>
          </cell>
        </row>
        <row r="990">
          <cell r="F990">
            <v>0</v>
          </cell>
          <cell r="G990">
            <v>0</v>
          </cell>
          <cell r="H990">
            <v>0</v>
          </cell>
          <cell r="I990">
            <v>0</v>
          </cell>
          <cell r="J990">
            <v>0</v>
          </cell>
          <cell r="K990">
            <v>0</v>
          </cell>
          <cell r="L990">
            <v>0</v>
          </cell>
          <cell r="M990">
            <v>0</v>
          </cell>
          <cell r="N990">
            <v>0</v>
          </cell>
          <cell r="O990">
            <v>0</v>
          </cell>
          <cell r="P990">
            <v>0</v>
          </cell>
          <cell r="Q990">
            <v>0</v>
          </cell>
          <cell r="R990">
            <v>0</v>
          </cell>
          <cell r="S990">
            <v>0</v>
          </cell>
          <cell r="T990">
            <v>0</v>
          </cell>
          <cell r="U990">
            <v>0</v>
          </cell>
          <cell r="V990">
            <v>0</v>
          </cell>
          <cell r="W990">
            <v>0</v>
          </cell>
          <cell r="X990">
            <v>0</v>
          </cell>
          <cell r="Y990">
            <v>0</v>
          </cell>
          <cell r="Z990">
            <v>0</v>
          </cell>
          <cell r="AA990">
            <v>0</v>
          </cell>
          <cell r="AB990">
            <v>0</v>
          </cell>
          <cell r="AC990">
            <v>0</v>
          </cell>
          <cell r="AD990">
            <v>0</v>
          </cell>
          <cell r="AE990">
            <v>0</v>
          </cell>
          <cell r="AF990">
            <v>0</v>
          </cell>
          <cell r="AG990">
            <v>0</v>
          </cell>
          <cell r="AH990">
            <v>0</v>
          </cell>
          <cell r="AI990">
            <v>0</v>
          </cell>
          <cell r="AJ990">
            <v>0</v>
          </cell>
          <cell r="AK990">
            <v>0</v>
          </cell>
          <cell r="AL990">
            <v>0</v>
          </cell>
          <cell r="AM990">
            <v>0</v>
          </cell>
          <cell r="AN990">
            <v>0</v>
          </cell>
          <cell r="AO990">
            <v>0</v>
          </cell>
          <cell r="AP990">
            <v>0</v>
          </cell>
          <cell r="AQ990">
            <v>0</v>
          </cell>
          <cell r="AR990">
            <v>0</v>
          </cell>
          <cell r="AS990">
            <v>0</v>
          </cell>
          <cell r="AT990">
            <v>0</v>
          </cell>
          <cell r="AU990">
            <v>0</v>
          </cell>
          <cell r="AV990">
            <v>0</v>
          </cell>
          <cell r="AW990">
            <v>0</v>
          </cell>
          <cell r="AX990">
            <v>0</v>
          </cell>
          <cell r="AY990">
            <v>0</v>
          </cell>
          <cell r="AZ990">
            <v>0</v>
          </cell>
          <cell r="BA990">
            <v>0</v>
          </cell>
          <cell r="BB990">
            <v>0</v>
          </cell>
          <cell r="BC990">
            <v>0</v>
          </cell>
          <cell r="BD990">
            <v>0</v>
          </cell>
          <cell r="BE990">
            <v>0</v>
          </cell>
          <cell r="BF990">
            <v>0</v>
          </cell>
          <cell r="BG990">
            <v>0</v>
          </cell>
          <cell r="BH990">
            <v>0</v>
          </cell>
          <cell r="BI990">
            <v>0</v>
          </cell>
          <cell r="BJ990">
            <v>0</v>
          </cell>
          <cell r="BK990">
            <v>0</v>
          </cell>
          <cell r="BL990">
            <v>0</v>
          </cell>
          <cell r="BM990">
            <v>0</v>
          </cell>
          <cell r="BN990">
            <v>0</v>
          </cell>
          <cell r="BO990">
            <v>0</v>
          </cell>
          <cell r="BP990">
            <v>0</v>
          </cell>
          <cell r="BQ990">
            <v>0</v>
          </cell>
          <cell r="BR990">
            <v>0</v>
          </cell>
          <cell r="BS990">
            <v>0</v>
          </cell>
          <cell r="BT990">
            <v>0</v>
          </cell>
          <cell r="BU990">
            <v>0</v>
          </cell>
          <cell r="BV990">
            <v>0</v>
          </cell>
          <cell r="BW990">
            <v>0</v>
          </cell>
          <cell r="BX990">
            <v>0</v>
          </cell>
          <cell r="BY990">
            <v>0</v>
          </cell>
          <cell r="BZ990">
            <v>0</v>
          </cell>
          <cell r="CA990">
            <v>0</v>
          </cell>
          <cell r="CB990">
            <v>0</v>
          </cell>
          <cell r="CC990">
            <v>0</v>
          </cell>
          <cell r="CD990">
            <v>0</v>
          </cell>
          <cell r="CE990">
            <v>0</v>
          </cell>
          <cell r="CF990">
            <v>0</v>
          </cell>
          <cell r="CG990">
            <v>0</v>
          </cell>
          <cell r="CH990">
            <v>0</v>
          </cell>
          <cell r="CI990">
            <v>0</v>
          </cell>
          <cell r="CJ990">
            <v>0</v>
          </cell>
          <cell r="CK990">
            <v>0</v>
          </cell>
          <cell r="CL990">
            <v>0</v>
          </cell>
          <cell r="CM990">
            <v>0</v>
          </cell>
          <cell r="CN990">
            <v>0</v>
          </cell>
          <cell r="CO990">
            <v>0</v>
          </cell>
          <cell r="CP990">
            <v>0</v>
          </cell>
          <cell r="CQ990">
            <v>0</v>
          </cell>
          <cell r="CR990">
            <v>0</v>
          </cell>
          <cell r="CS990">
            <v>0</v>
          </cell>
          <cell r="CT990">
            <v>0</v>
          </cell>
          <cell r="CU990">
            <v>0</v>
          </cell>
          <cell r="CV990">
            <v>0</v>
          </cell>
          <cell r="CW990">
            <v>0</v>
          </cell>
          <cell r="CX990">
            <v>0</v>
          </cell>
          <cell r="CY990">
            <v>0</v>
          </cell>
          <cell r="CZ990">
            <v>0</v>
          </cell>
          <cell r="DA990">
            <v>0</v>
          </cell>
          <cell r="DB990">
            <v>0</v>
          </cell>
          <cell r="DC990">
            <v>0</v>
          </cell>
          <cell r="DD990">
            <v>0</v>
          </cell>
          <cell r="DE990">
            <v>0</v>
          </cell>
          <cell r="DF990">
            <v>0</v>
          </cell>
          <cell r="DG990">
            <v>0</v>
          </cell>
          <cell r="DH990">
            <v>0</v>
          </cell>
          <cell r="DI990">
            <v>0</v>
          </cell>
          <cell r="DJ990">
            <v>0</v>
          </cell>
          <cell r="DK990">
            <v>0</v>
          </cell>
          <cell r="DL990">
            <v>0</v>
          </cell>
          <cell r="DM990">
            <v>0</v>
          </cell>
          <cell r="DN990">
            <v>0</v>
          </cell>
          <cell r="DO990">
            <v>0</v>
          </cell>
          <cell r="DP990">
            <v>0</v>
          </cell>
          <cell r="DQ990">
            <v>0</v>
          </cell>
          <cell r="DR990">
            <v>0</v>
          </cell>
          <cell r="DS990">
            <v>0</v>
          </cell>
          <cell r="DT990">
            <v>0</v>
          </cell>
          <cell r="DU990">
            <v>0</v>
          </cell>
          <cell r="DV990">
            <v>0</v>
          </cell>
          <cell r="DW990">
            <v>0</v>
          </cell>
          <cell r="DX990">
            <v>0</v>
          </cell>
          <cell r="DY990">
            <v>0</v>
          </cell>
          <cell r="DZ990">
            <v>0</v>
          </cell>
          <cell r="EA990">
            <v>0</v>
          </cell>
          <cell r="EB990">
            <v>0</v>
          </cell>
          <cell r="EC990">
            <v>0</v>
          </cell>
          <cell r="ED990">
            <v>0</v>
          </cell>
        </row>
        <row r="991">
          <cell r="F991">
            <v>0</v>
          </cell>
          <cell r="G991">
            <v>0</v>
          </cell>
          <cell r="H991">
            <v>0</v>
          </cell>
          <cell r="I991">
            <v>0</v>
          </cell>
          <cell r="J991">
            <v>0</v>
          </cell>
          <cell r="K991">
            <v>0</v>
          </cell>
          <cell r="L991">
            <v>0</v>
          </cell>
          <cell r="M991">
            <v>0</v>
          </cell>
          <cell r="N991">
            <v>0</v>
          </cell>
          <cell r="O991">
            <v>0</v>
          </cell>
          <cell r="P991">
            <v>0</v>
          </cell>
          <cell r="Q991">
            <v>0</v>
          </cell>
          <cell r="R991">
            <v>0</v>
          </cell>
          <cell r="S991">
            <v>0</v>
          </cell>
          <cell r="T991">
            <v>0</v>
          </cell>
          <cell r="U991">
            <v>0</v>
          </cell>
          <cell r="V991">
            <v>0</v>
          </cell>
          <cell r="W991">
            <v>0</v>
          </cell>
          <cell r="X991">
            <v>0</v>
          </cell>
          <cell r="Y991">
            <v>0</v>
          </cell>
          <cell r="Z991">
            <v>0</v>
          </cell>
          <cell r="AA991">
            <v>0</v>
          </cell>
          <cell r="AB991">
            <v>0</v>
          </cell>
          <cell r="AC991">
            <v>0</v>
          </cell>
          <cell r="AD991">
            <v>0</v>
          </cell>
          <cell r="AE991">
            <v>0</v>
          </cell>
          <cell r="AF991">
            <v>0</v>
          </cell>
          <cell r="AG991">
            <v>0</v>
          </cell>
          <cell r="AH991">
            <v>0</v>
          </cell>
          <cell r="AI991">
            <v>0</v>
          </cell>
          <cell r="AJ991">
            <v>0</v>
          </cell>
          <cell r="AK991">
            <v>0</v>
          </cell>
          <cell r="AL991">
            <v>0</v>
          </cell>
          <cell r="AM991">
            <v>0</v>
          </cell>
          <cell r="AN991">
            <v>0</v>
          </cell>
          <cell r="AO991">
            <v>0</v>
          </cell>
          <cell r="AP991">
            <v>0</v>
          </cell>
          <cell r="AQ991">
            <v>0</v>
          </cell>
          <cell r="AR991">
            <v>0</v>
          </cell>
          <cell r="AS991">
            <v>0</v>
          </cell>
          <cell r="AT991">
            <v>0</v>
          </cell>
          <cell r="AU991">
            <v>0</v>
          </cell>
          <cell r="AV991">
            <v>0</v>
          </cell>
          <cell r="AW991">
            <v>0</v>
          </cell>
          <cell r="AX991">
            <v>0</v>
          </cell>
          <cell r="AY991">
            <v>0</v>
          </cell>
          <cell r="AZ991">
            <v>0</v>
          </cell>
          <cell r="BA991">
            <v>0</v>
          </cell>
          <cell r="BB991">
            <v>0</v>
          </cell>
          <cell r="BC991">
            <v>0</v>
          </cell>
          <cell r="BD991">
            <v>0</v>
          </cell>
          <cell r="BE991">
            <v>0</v>
          </cell>
          <cell r="BF991">
            <v>0</v>
          </cell>
          <cell r="BG991">
            <v>0</v>
          </cell>
          <cell r="BH991">
            <v>0</v>
          </cell>
          <cell r="BI991">
            <v>0</v>
          </cell>
          <cell r="BJ991">
            <v>0</v>
          </cell>
          <cell r="BK991">
            <v>0</v>
          </cell>
          <cell r="BL991">
            <v>0</v>
          </cell>
          <cell r="BM991">
            <v>0</v>
          </cell>
          <cell r="BN991">
            <v>0</v>
          </cell>
          <cell r="BO991">
            <v>0</v>
          </cell>
          <cell r="BP991">
            <v>0</v>
          </cell>
          <cell r="BQ991">
            <v>0</v>
          </cell>
          <cell r="BR991">
            <v>0</v>
          </cell>
          <cell r="BS991">
            <v>0</v>
          </cell>
          <cell r="BT991">
            <v>0</v>
          </cell>
          <cell r="BU991">
            <v>0</v>
          </cell>
          <cell r="BV991">
            <v>0</v>
          </cell>
          <cell r="BW991">
            <v>0</v>
          </cell>
          <cell r="BX991">
            <v>0</v>
          </cell>
          <cell r="BY991">
            <v>0</v>
          </cell>
          <cell r="BZ991">
            <v>0</v>
          </cell>
          <cell r="CA991">
            <v>0</v>
          </cell>
          <cell r="CB991">
            <v>0</v>
          </cell>
          <cell r="CC991">
            <v>0</v>
          </cell>
          <cell r="CD991">
            <v>0</v>
          </cell>
          <cell r="CE991">
            <v>0</v>
          </cell>
          <cell r="CF991">
            <v>0</v>
          </cell>
          <cell r="CG991">
            <v>0</v>
          </cell>
          <cell r="CH991">
            <v>0</v>
          </cell>
          <cell r="CI991">
            <v>0</v>
          </cell>
          <cell r="CJ991">
            <v>0</v>
          </cell>
          <cell r="CK991">
            <v>0</v>
          </cell>
          <cell r="CL991">
            <v>0</v>
          </cell>
          <cell r="CM991">
            <v>0</v>
          </cell>
          <cell r="CN991">
            <v>0</v>
          </cell>
          <cell r="CO991">
            <v>0</v>
          </cell>
          <cell r="CP991">
            <v>0</v>
          </cell>
          <cell r="CQ991">
            <v>0</v>
          </cell>
          <cell r="CR991">
            <v>0</v>
          </cell>
          <cell r="CS991">
            <v>0</v>
          </cell>
          <cell r="CT991">
            <v>0</v>
          </cell>
          <cell r="CU991">
            <v>0</v>
          </cell>
          <cell r="CV991">
            <v>0</v>
          </cell>
          <cell r="CW991">
            <v>0</v>
          </cell>
          <cell r="CX991">
            <v>0</v>
          </cell>
          <cell r="CY991">
            <v>0</v>
          </cell>
          <cell r="CZ991">
            <v>0</v>
          </cell>
          <cell r="DA991">
            <v>0</v>
          </cell>
          <cell r="DB991">
            <v>0</v>
          </cell>
          <cell r="DC991">
            <v>0</v>
          </cell>
          <cell r="DD991">
            <v>0</v>
          </cell>
          <cell r="DE991">
            <v>0</v>
          </cell>
          <cell r="DF991">
            <v>0</v>
          </cell>
          <cell r="DG991">
            <v>0</v>
          </cell>
          <cell r="DH991">
            <v>0</v>
          </cell>
          <cell r="DI991">
            <v>0</v>
          </cell>
          <cell r="DJ991">
            <v>0</v>
          </cell>
          <cell r="DK991">
            <v>0</v>
          </cell>
          <cell r="DL991">
            <v>0</v>
          </cell>
          <cell r="DM991">
            <v>0</v>
          </cell>
          <cell r="DN991">
            <v>0</v>
          </cell>
          <cell r="DO991">
            <v>0</v>
          </cell>
          <cell r="DP991">
            <v>0</v>
          </cell>
          <cell r="DQ991">
            <v>0</v>
          </cell>
          <cell r="DR991">
            <v>0</v>
          </cell>
          <cell r="DS991">
            <v>0</v>
          </cell>
          <cell r="DT991">
            <v>0</v>
          </cell>
          <cell r="DU991">
            <v>0</v>
          </cell>
          <cell r="DV991">
            <v>0</v>
          </cell>
          <cell r="DW991">
            <v>0</v>
          </cell>
          <cell r="DX991">
            <v>0</v>
          </cell>
          <cell r="DY991">
            <v>0</v>
          </cell>
          <cell r="DZ991">
            <v>0</v>
          </cell>
          <cell r="EA991">
            <v>0</v>
          </cell>
          <cell r="EB991">
            <v>0</v>
          </cell>
          <cell r="EC991">
            <v>0</v>
          </cell>
          <cell r="ED991">
            <v>0</v>
          </cell>
        </row>
        <row r="993">
          <cell r="F993">
            <v>0</v>
          </cell>
          <cell r="G993">
            <v>0</v>
          </cell>
          <cell r="H993">
            <v>0</v>
          </cell>
          <cell r="I993">
            <v>0</v>
          </cell>
          <cell r="J993">
            <v>0</v>
          </cell>
          <cell r="K993">
            <v>0</v>
          </cell>
          <cell r="L993">
            <v>0</v>
          </cell>
          <cell r="M993">
            <v>0</v>
          </cell>
          <cell r="N993">
            <v>0</v>
          </cell>
          <cell r="O993">
            <v>0</v>
          </cell>
          <cell r="P993">
            <v>0</v>
          </cell>
          <cell r="Q993">
            <v>0</v>
          </cell>
          <cell r="R993">
            <v>0</v>
          </cell>
          <cell r="S993">
            <v>0</v>
          </cell>
          <cell r="T993">
            <v>0</v>
          </cell>
          <cell r="U993">
            <v>0</v>
          </cell>
          <cell r="V993">
            <v>0</v>
          </cell>
          <cell r="W993">
            <v>0</v>
          </cell>
          <cell r="X993">
            <v>0</v>
          </cell>
          <cell r="Y993">
            <v>0</v>
          </cell>
          <cell r="Z993">
            <v>0</v>
          </cell>
          <cell r="AA993">
            <v>0</v>
          </cell>
          <cell r="AB993">
            <v>0</v>
          </cell>
          <cell r="AC993">
            <v>0</v>
          </cell>
          <cell r="AD993">
            <v>0</v>
          </cell>
          <cell r="AE993">
            <v>0</v>
          </cell>
          <cell r="AF993">
            <v>0</v>
          </cell>
          <cell r="AG993">
            <v>0</v>
          </cell>
          <cell r="AH993">
            <v>0</v>
          </cell>
          <cell r="AI993">
            <v>0</v>
          </cell>
          <cell r="AJ993">
            <v>0</v>
          </cell>
          <cell r="AK993">
            <v>0</v>
          </cell>
          <cell r="AL993">
            <v>0</v>
          </cell>
          <cell r="AM993">
            <v>0</v>
          </cell>
          <cell r="AN993">
            <v>0</v>
          </cell>
          <cell r="AO993">
            <v>0</v>
          </cell>
          <cell r="AP993">
            <v>0</v>
          </cell>
          <cell r="AQ993">
            <v>0</v>
          </cell>
          <cell r="AR993">
            <v>0</v>
          </cell>
          <cell r="AS993">
            <v>0</v>
          </cell>
          <cell r="AT993">
            <v>0</v>
          </cell>
          <cell r="AU993">
            <v>0</v>
          </cell>
          <cell r="AV993">
            <v>0</v>
          </cell>
          <cell r="AW993">
            <v>0</v>
          </cell>
          <cell r="AX993">
            <v>0</v>
          </cell>
          <cell r="AY993">
            <v>0</v>
          </cell>
          <cell r="AZ993">
            <v>0</v>
          </cell>
          <cell r="BA993">
            <v>0</v>
          </cell>
          <cell r="BB993">
            <v>0</v>
          </cell>
          <cell r="BC993">
            <v>0</v>
          </cell>
          <cell r="BD993">
            <v>0</v>
          </cell>
          <cell r="BE993">
            <v>0</v>
          </cell>
          <cell r="BF993">
            <v>0</v>
          </cell>
          <cell r="BG993">
            <v>0</v>
          </cell>
          <cell r="BH993">
            <v>0</v>
          </cell>
          <cell r="BI993">
            <v>0</v>
          </cell>
          <cell r="BJ993">
            <v>0</v>
          </cell>
          <cell r="BK993">
            <v>0</v>
          </cell>
          <cell r="BL993">
            <v>0</v>
          </cell>
          <cell r="BM993">
            <v>0</v>
          </cell>
          <cell r="BN993">
            <v>0</v>
          </cell>
          <cell r="BO993">
            <v>0</v>
          </cell>
          <cell r="BP993">
            <v>0</v>
          </cell>
          <cell r="BQ993">
            <v>0</v>
          </cell>
          <cell r="BR993">
            <v>0</v>
          </cell>
          <cell r="BS993">
            <v>0</v>
          </cell>
          <cell r="BT993">
            <v>0</v>
          </cell>
          <cell r="BU993">
            <v>0</v>
          </cell>
          <cell r="BV993">
            <v>0</v>
          </cell>
          <cell r="BW993">
            <v>0</v>
          </cell>
          <cell r="BX993">
            <v>0</v>
          </cell>
          <cell r="BY993">
            <v>0</v>
          </cell>
          <cell r="BZ993">
            <v>0</v>
          </cell>
          <cell r="CA993">
            <v>0</v>
          </cell>
          <cell r="CB993">
            <v>0</v>
          </cell>
          <cell r="CC993">
            <v>0</v>
          </cell>
          <cell r="CD993">
            <v>0</v>
          </cell>
          <cell r="CE993">
            <v>0</v>
          </cell>
          <cell r="CF993">
            <v>0</v>
          </cell>
          <cell r="CG993">
            <v>0</v>
          </cell>
          <cell r="CH993">
            <v>0</v>
          </cell>
          <cell r="CI993">
            <v>0</v>
          </cell>
          <cell r="CJ993">
            <v>0</v>
          </cell>
          <cell r="CK993">
            <v>0</v>
          </cell>
          <cell r="CL993">
            <v>0</v>
          </cell>
          <cell r="CM993">
            <v>0</v>
          </cell>
          <cell r="CN993">
            <v>0</v>
          </cell>
          <cell r="CO993">
            <v>0</v>
          </cell>
          <cell r="CP993">
            <v>0</v>
          </cell>
          <cell r="CQ993">
            <v>0</v>
          </cell>
          <cell r="CR993">
            <v>0</v>
          </cell>
          <cell r="CS993">
            <v>0</v>
          </cell>
          <cell r="CT993">
            <v>0</v>
          </cell>
          <cell r="CU993">
            <v>0</v>
          </cell>
          <cell r="CV993">
            <v>0</v>
          </cell>
          <cell r="CW993">
            <v>0</v>
          </cell>
          <cell r="CX993">
            <v>0</v>
          </cell>
          <cell r="CY993">
            <v>0</v>
          </cell>
          <cell r="CZ993">
            <v>0</v>
          </cell>
          <cell r="DA993">
            <v>0</v>
          </cell>
          <cell r="DB993">
            <v>0</v>
          </cell>
          <cell r="DC993">
            <v>0</v>
          </cell>
          <cell r="DD993">
            <v>0</v>
          </cell>
          <cell r="DE993">
            <v>0</v>
          </cell>
          <cell r="DF993">
            <v>0</v>
          </cell>
          <cell r="DG993">
            <v>0</v>
          </cell>
          <cell r="DH993">
            <v>0</v>
          </cell>
          <cell r="DI993">
            <v>0</v>
          </cell>
          <cell r="DJ993">
            <v>0</v>
          </cell>
          <cell r="DK993">
            <v>0</v>
          </cell>
          <cell r="DL993">
            <v>0</v>
          </cell>
          <cell r="DM993">
            <v>0</v>
          </cell>
          <cell r="DN993">
            <v>0</v>
          </cell>
          <cell r="DO993">
            <v>0</v>
          </cell>
          <cell r="DP993">
            <v>0</v>
          </cell>
          <cell r="DQ993">
            <v>0</v>
          </cell>
          <cell r="DR993">
            <v>0</v>
          </cell>
          <cell r="DS993">
            <v>0</v>
          </cell>
          <cell r="DT993">
            <v>0</v>
          </cell>
          <cell r="DU993">
            <v>0</v>
          </cell>
          <cell r="DV993">
            <v>0</v>
          </cell>
          <cell r="DW993">
            <v>0</v>
          </cell>
          <cell r="DX993">
            <v>0</v>
          </cell>
          <cell r="DY993">
            <v>0</v>
          </cell>
          <cell r="DZ993">
            <v>0</v>
          </cell>
          <cell r="EA993">
            <v>0</v>
          </cell>
          <cell r="EB993">
            <v>0</v>
          </cell>
          <cell r="EC993">
            <v>0</v>
          </cell>
          <cell r="ED993">
            <v>0</v>
          </cell>
        </row>
        <row r="996">
          <cell r="F996">
            <v>0</v>
          </cell>
          <cell r="G996">
            <v>0</v>
          </cell>
          <cell r="H996">
            <v>0</v>
          </cell>
          <cell r="I996">
            <v>0</v>
          </cell>
          <cell r="J996">
            <v>0</v>
          </cell>
          <cell r="K996">
            <v>0</v>
          </cell>
          <cell r="L996">
            <v>0</v>
          </cell>
          <cell r="M996">
            <v>0</v>
          </cell>
          <cell r="N996">
            <v>0</v>
          </cell>
          <cell r="O996">
            <v>0</v>
          </cell>
          <cell r="P996">
            <v>0</v>
          </cell>
          <cell r="Q996">
            <v>0</v>
          </cell>
          <cell r="R996">
            <v>0</v>
          </cell>
          <cell r="S996">
            <v>0</v>
          </cell>
          <cell r="T996">
            <v>0</v>
          </cell>
          <cell r="U996">
            <v>0</v>
          </cell>
          <cell r="V996">
            <v>0</v>
          </cell>
          <cell r="W996">
            <v>0</v>
          </cell>
          <cell r="X996">
            <v>0</v>
          </cell>
          <cell r="Y996">
            <v>0</v>
          </cell>
          <cell r="Z996">
            <v>0</v>
          </cell>
          <cell r="AA996">
            <v>0</v>
          </cell>
          <cell r="AB996">
            <v>0</v>
          </cell>
          <cell r="AC996">
            <v>0</v>
          </cell>
          <cell r="AD996">
            <v>0</v>
          </cell>
          <cell r="AE996">
            <v>0</v>
          </cell>
          <cell r="AF996">
            <v>0</v>
          </cell>
          <cell r="AG996">
            <v>0</v>
          </cell>
          <cell r="AH996">
            <v>0</v>
          </cell>
          <cell r="AI996">
            <v>0</v>
          </cell>
          <cell r="AJ996">
            <v>0</v>
          </cell>
          <cell r="AK996">
            <v>0</v>
          </cell>
          <cell r="AL996">
            <v>0</v>
          </cell>
          <cell r="AM996">
            <v>0</v>
          </cell>
          <cell r="AN996">
            <v>0</v>
          </cell>
          <cell r="AO996">
            <v>0</v>
          </cell>
          <cell r="AP996">
            <v>0</v>
          </cell>
          <cell r="AQ996">
            <v>0</v>
          </cell>
          <cell r="AR996">
            <v>0</v>
          </cell>
          <cell r="AS996">
            <v>0</v>
          </cell>
          <cell r="AT996">
            <v>0</v>
          </cell>
          <cell r="AU996">
            <v>0</v>
          </cell>
          <cell r="AV996">
            <v>0</v>
          </cell>
          <cell r="AW996">
            <v>0</v>
          </cell>
          <cell r="AX996">
            <v>0</v>
          </cell>
          <cell r="AY996">
            <v>0</v>
          </cell>
          <cell r="AZ996">
            <v>0</v>
          </cell>
          <cell r="BA996">
            <v>0</v>
          </cell>
          <cell r="BB996">
            <v>0</v>
          </cell>
          <cell r="BC996">
            <v>0</v>
          </cell>
          <cell r="BD996">
            <v>0</v>
          </cell>
          <cell r="BE996">
            <v>0</v>
          </cell>
          <cell r="BF996">
            <v>0</v>
          </cell>
          <cell r="BG996">
            <v>0</v>
          </cell>
          <cell r="BH996">
            <v>0</v>
          </cell>
          <cell r="BI996">
            <v>0</v>
          </cell>
          <cell r="BJ996">
            <v>0</v>
          </cell>
          <cell r="BK996">
            <v>0</v>
          </cell>
          <cell r="BL996">
            <v>0</v>
          </cell>
          <cell r="BM996">
            <v>0</v>
          </cell>
          <cell r="BN996">
            <v>0</v>
          </cell>
          <cell r="BO996">
            <v>0</v>
          </cell>
          <cell r="BP996">
            <v>0</v>
          </cell>
          <cell r="BQ996">
            <v>0</v>
          </cell>
          <cell r="BR996">
            <v>0</v>
          </cell>
          <cell r="BS996">
            <v>0</v>
          </cell>
          <cell r="BT996">
            <v>0</v>
          </cell>
          <cell r="BU996">
            <v>0</v>
          </cell>
          <cell r="BV996">
            <v>0</v>
          </cell>
          <cell r="BW996">
            <v>0</v>
          </cell>
          <cell r="BX996">
            <v>0</v>
          </cell>
          <cell r="BY996">
            <v>0</v>
          </cell>
          <cell r="BZ996">
            <v>0</v>
          </cell>
          <cell r="CA996">
            <v>0</v>
          </cell>
          <cell r="CB996">
            <v>0</v>
          </cell>
          <cell r="CC996">
            <v>0</v>
          </cell>
          <cell r="CD996">
            <v>0</v>
          </cell>
          <cell r="CE996">
            <v>0</v>
          </cell>
          <cell r="CF996">
            <v>0</v>
          </cell>
          <cell r="CG996">
            <v>0</v>
          </cell>
          <cell r="CH996">
            <v>0</v>
          </cell>
          <cell r="CI996">
            <v>0</v>
          </cell>
          <cell r="CJ996">
            <v>0</v>
          </cell>
          <cell r="CK996">
            <v>0</v>
          </cell>
          <cell r="CL996">
            <v>0</v>
          </cell>
          <cell r="CM996">
            <v>0</v>
          </cell>
          <cell r="CN996">
            <v>0</v>
          </cell>
          <cell r="CO996">
            <v>0</v>
          </cell>
          <cell r="CP996">
            <v>0</v>
          </cell>
          <cell r="CQ996">
            <v>0</v>
          </cell>
          <cell r="CR996">
            <v>0</v>
          </cell>
          <cell r="CS996">
            <v>0</v>
          </cell>
          <cell r="CT996">
            <v>0</v>
          </cell>
          <cell r="CU996">
            <v>0</v>
          </cell>
          <cell r="CV996">
            <v>0</v>
          </cell>
          <cell r="CW996">
            <v>0</v>
          </cell>
          <cell r="CX996">
            <v>0</v>
          </cell>
          <cell r="CY996">
            <v>0</v>
          </cell>
          <cell r="CZ996">
            <v>0</v>
          </cell>
          <cell r="DA996">
            <v>0</v>
          </cell>
          <cell r="DB996">
            <v>0</v>
          </cell>
          <cell r="DC996">
            <v>0</v>
          </cell>
          <cell r="DD996">
            <v>0</v>
          </cell>
          <cell r="DE996">
            <v>0</v>
          </cell>
          <cell r="DF996">
            <v>0</v>
          </cell>
          <cell r="DG996">
            <v>0</v>
          </cell>
          <cell r="DH996">
            <v>0</v>
          </cell>
          <cell r="DI996">
            <v>0</v>
          </cell>
          <cell r="DJ996">
            <v>0</v>
          </cell>
          <cell r="DK996">
            <v>0</v>
          </cell>
          <cell r="DL996">
            <v>0</v>
          </cell>
          <cell r="DM996">
            <v>0</v>
          </cell>
          <cell r="DN996">
            <v>0</v>
          </cell>
          <cell r="DO996">
            <v>0</v>
          </cell>
          <cell r="DP996">
            <v>0</v>
          </cell>
          <cell r="DQ996">
            <v>0</v>
          </cell>
          <cell r="DR996">
            <v>0</v>
          </cell>
          <cell r="DS996">
            <v>0</v>
          </cell>
          <cell r="DT996">
            <v>0</v>
          </cell>
          <cell r="DU996">
            <v>0</v>
          </cell>
          <cell r="DV996">
            <v>0</v>
          </cell>
          <cell r="DW996">
            <v>0</v>
          </cell>
          <cell r="DX996">
            <v>0</v>
          </cell>
          <cell r="DY996">
            <v>0</v>
          </cell>
          <cell r="DZ996">
            <v>0</v>
          </cell>
          <cell r="EA996">
            <v>0</v>
          </cell>
          <cell r="EB996">
            <v>0</v>
          </cell>
          <cell r="EC996">
            <v>0</v>
          </cell>
          <cell r="ED996">
            <v>0</v>
          </cell>
        </row>
        <row r="997">
          <cell r="F997">
            <v>0</v>
          </cell>
          <cell r="G997">
            <v>0</v>
          </cell>
          <cell r="H997">
            <v>0</v>
          </cell>
          <cell r="I997">
            <v>0</v>
          </cell>
          <cell r="J997">
            <v>0</v>
          </cell>
          <cell r="K997">
            <v>0</v>
          </cell>
          <cell r="L997">
            <v>0</v>
          </cell>
          <cell r="M997">
            <v>0</v>
          </cell>
          <cell r="N997">
            <v>0</v>
          </cell>
          <cell r="O997">
            <v>0</v>
          </cell>
          <cell r="P997">
            <v>0</v>
          </cell>
          <cell r="Q997">
            <v>0</v>
          </cell>
          <cell r="R997">
            <v>0</v>
          </cell>
          <cell r="S997">
            <v>0</v>
          </cell>
          <cell r="T997">
            <v>0</v>
          </cell>
          <cell r="U997">
            <v>0</v>
          </cell>
          <cell r="V997">
            <v>0</v>
          </cell>
          <cell r="W997">
            <v>0</v>
          </cell>
          <cell r="X997">
            <v>0</v>
          </cell>
          <cell r="Y997">
            <v>0</v>
          </cell>
          <cell r="Z997">
            <v>0</v>
          </cell>
          <cell r="AA997">
            <v>0</v>
          </cell>
          <cell r="AB997">
            <v>0</v>
          </cell>
          <cell r="AC997">
            <v>0</v>
          </cell>
          <cell r="AD997">
            <v>0</v>
          </cell>
          <cell r="AE997">
            <v>0</v>
          </cell>
          <cell r="AF997">
            <v>0</v>
          </cell>
          <cell r="AG997">
            <v>0</v>
          </cell>
          <cell r="AH997">
            <v>0</v>
          </cell>
          <cell r="AI997">
            <v>0</v>
          </cell>
          <cell r="AJ997">
            <v>0</v>
          </cell>
          <cell r="AK997">
            <v>0</v>
          </cell>
          <cell r="AL997">
            <v>0</v>
          </cell>
          <cell r="AM997">
            <v>0</v>
          </cell>
          <cell r="AN997">
            <v>0</v>
          </cell>
          <cell r="AO997">
            <v>0</v>
          </cell>
          <cell r="AP997">
            <v>0</v>
          </cell>
          <cell r="AQ997">
            <v>0</v>
          </cell>
          <cell r="AR997">
            <v>0</v>
          </cell>
          <cell r="AS997">
            <v>0</v>
          </cell>
          <cell r="AT997">
            <v>0</v>
          </cell>
          <cell r="AU997">
            <v>0</v>
          </cell>
          <cell r="AV997">
            <v>0</v>
          </cell>
          <cell r="AW997">
            <v>0</v>
          </cell>
          <cell r="AX997">
            <v>0</v>
          </cell>
          <cell r="AY997">
            <v>0</v>
          </cell>
          <cell r="AZ997">
            <v>0</v>
          </cell>
          <cell r="BA997">
            <v>0</v>
          </cell>
          <cell r="BB997">
            <v>0</v>
          </cell>
          <cell r="BC997">
            <v>0</v>
          </cell>
          <cell r="BD997">
            <v>0</v>
          </cell>
          <cell r="BE997">
            <v>0</v>
          </cell>
          <cell r="BF997">
            <v>0</v>
          </cell>
          <cell r="BG997">
            <v>0</v>
          </cell>
          <cell r="BH997">
            <v>0</v>
          </cell>
          <cell r="BI997">
            <v>0</v>
          </cell>
          <cell r="BJ997">
            <v>0</v>
          </cell>
          <cell r="BK997">
            <v>0</v>
          </cell>
          <cell r="BL997">
            <v>0</v>
          </cell>
          <cell r="BM997">
            <v>0</v>
          </cell>
          <cell r="BN997">
            <v>0</v>
          </cell>
          <cell r="BO997">
            <v>0</v>
          </cell>
          <cell r="BP997">
            <v>0</v>
          </cell>
          <cell r="BQ997">
            <v>0</v>
          </cell>
          <cell r="BR997">
            <v>0</v>
          </cell>
          <cell r="BS997">
            <v>0</v>
          </cell>
          <cell r="BT997">
            <v>0</v>
          </cell>
          <cell r="BU997">
            <v>0</v>
          </cell>
          <cell r="BV997">
            <v>0</v>
          </cell>
          <cell r="BW997">
            <v>0</v>
          </cell>
          <cell r="BX997">
            <v>0</v>
          </cell>
          <cell r="BY997">
            <v>0</v>
          </cell>
          <cell r="BZ997">
            <v>0</v>
          </cell>
          <cell r="CA997">
            <v>0</v>
          </cell>
          <cell r="CB997">
            <v>0</v>
          </cell>
          <cell r="CC997">
            <v>0</v>
          </cell>
          <cell r="CD997">
            <v>0</v>
          </cell>
          <cell r="CE997">
            <v>0</v>
          </cell>
          <cell r="CF997">
            <v>0</v>
          </cell>
          <cell r="CG997">
            <v>0</v>
          </cell>
          <cell r="CH997">
            <v>0</v>
          </cell>
          <cell r="CI997">
            <v>0</v>
          </cell>
          <cell r="CJ997">
            <v>0</v>
          </cell>
          <cell r="CK997">
            <v>0</v>
          </cell>
          <cell r="CL997">
            <v>0</v>
          </cell>
          <cell r="CM997">
            <v>0</v>
          </cell>
          <cell r="CN997">
            <v>0</v>
          </cell>
          <cell r="CO997">
            <v>0</v>
          </cell>
          <cell r="CP997">
            <v>0</v>
          </cell>
          <cell r="CQ997">
            <v>0</v>
          </cell>
          <cell r="CR997">
            <v>0</v>
          </cell>
          <cell r="CS997">
            <v>0</v>
          </cell>
          <cell r="CT997">
            <v>0</v>
          </cell>
          <cell r="CU997">
            <v>0</v>
          </cell>
          <cell r="CV997">
            <v>0</v>
          </cell>
          <cell r="CW997">
            <v>0</v>
          </cell>
          <cell r="CX997">
            <v>0</v>
          </cell>
          <cell r="CY997">
            <v>0</v>
          </cell>
          <cell r="CZ997">
            <v>0</v>
          </cell>
          <cell r="DA997">
            <v>0</v>
          </cell>
          <cell r="DB997">
            <v>0</v>
          </cell>
          <cell r="DC997">
            <v>0</v>
          </cell>
          <cell r="DD997">
            <v>0</v>
          </cell>
          <cell r="DE997">
            <v>0</v>
          </cell>
          <cell r="DF997">
            <v>0</v>
          </cell>
          <cell r="DG997">
            <v>0</v>
          </cell>
          <cell r="DH997">
            <v>0</v>
          </cell>
          <cell r="DI997">
            <v>0</v>
          </cell>
          <cell r="DJ997">
            <v>0</v>
          </cell>
          <cell r="DK997">
            <v>0</v>
          </cell>
          <cell r="DL997">
            <v>0</v>
          </cell>
          <cell r="DM997">
            <v>0</v>
          </cell>
          <cell r="DN997">
            <v>0</v>
          </cell>
          <cell r="DO997">
            <v>0</v>
          </cell>
          <cell r="DP997">
            <v>0</v>
          </cell>
          <cell r="DQ997">
            <v>0</v>
          </cell>
          <cell r="DR997">
            <v>0</v>
          </cell>
          <cell r="DS997">
            <v>0</v>
          </cell>
          <cell r="DT997">
            <v>0</v>
          </cell>
          <cell r="DU997">
            <v>0</v>
          </cell>
          <cell r="DV997">
            <v>0</v>
          </cell>
          <cell r="DW997">
            <v>0</v>
          </cell>
          <cell r="DX997">
            <v>0</v>
          </cell>
          <cell r="DY997">
            <v>0</v>
          </cell>
          <cell r="DZ997">
            <v>0</v>
          </cell>
          <cell r="EA997">
            <v>0</v>
          </cell>
          <cell r="EB997">
            <v>0</v>
          </cell>
          <cell r="EC997">
            <v>0</v>
          </cell>
          <cell r="ED997">
            <v>0</v>
          </cell>
        </row>
        <row r="998">
          <cell r="F998">
            <v>0</v>
          </cell>
          <cell r="G998">
            <v>0</v>
          </cell>
          <cell r="H998">
            <v>0</v>
          </cell>
          <cell r="I998">
            <v>0</v>
          </cell>
          <cell r="J998">
            <v>0</v>
          </cell>
          <cell r="K998">
            <v>0</v>
          </cell>
          <cell r="L998">
            <v>0</v>
          </cell>
          <cell r="M998">
            <v>0</v>
          </cell>
          <cell r="N998">
            <v>0</v>
          </cell>
          <cell r="O998">
            <v>0</v>
          </cell>
          <cell r="P998">
            <v>0</v>
          </cell>
          <cell r="Q998">
            <v>0</v>
          </cell>
          <cell r="R998">
            <v>0</v>
          </cell>
          <cell r="S998">
            <v>0</v>
          </cell>
          <cell r="T998">
            <v>0</v>
          </cell>
          <cell r="U998">
            <v>0</v>
          </cell>
          <cell r="V998">
            <v>0</v>
          </cell>
          <cell r="W998">
            <v>0</v>
          </cell>
          <cell r="X998">
            <v>0</v>
          </cell>
          <cell r="Y998">
            <v>0</v>
          </cell>
          <cell r="Z998">
            <v>0</v>
          </cell>
          <cell r="AA998">
            <v>0</v>
          </cell>
          <cell r="AB998">
            <v>0</v>
          </cell>
          <cell r="AC998">
            <v>0</v>
          </cell>
          <cell r="AD998">
            <v>0</v>
          </cell>
          <cell r="AE998">
            <v>0</v>
          </cell>
          <cell r="AF998">
            <v>0</v>
          </cell>
          <cell r="AG998">
            <v>0</v>
          </cell>
          <cell r="AH998">
            <v>0</v>
          </cell>
          <cell r="AI998">
            <v>0</v>
          </cell>
          <cell r="AJ998">
            <v>0</v>
          </cell>
          <cell r="AK998">
            <v>0</v>
          </cell>
          <cell r="AL998">
            <v>0</v>
          </cell>
          <cell r="AM998">
            <v>0</v>
          </cell>
          <cell r="AN998">
            <v>0</v>
          </cell>
          <cell r="AO998">
            <v>0</v>
          </cell>
          <cell r="AP998">
            <v>0</v>
          </cell>
          <cell r="AQ998">
            <v>0</v>
          </cell>
          <cell r="AR998">
            <v>0</v>
          </cell>
          <cell r="AS998">
            <v>0</v>
          </cell>
          <cell r="AT998">
            <v>0</v>
          </cell>
          <cell r="AU998">
            <v>0</v>
          </cell>
          <cell r="AV998">
            <v>0</v>
          </cell>
          <cell r="AW998">
            <v>0</v>
          </cell>
          <cell r="AX998">
            <v>0</v>
          </cell>
          <cell r="AY998">
            <v>0</v>
          </cell>
          <cell r="AZ998">
            <v>0</v>
          </cell>
          <cell r="BA998">
            <v>0</v>
          </cell>
          <cell r="BB998">
            <v>0</v>
          </cell>
          <cell r="BC998">
            <v>0</v>
          </cell>
          <cell r="BD998">
            <v>0</v>
          </cell>
          <cell r="BE998">
            <v>0</v>
          </cell>
          <cell r="BF998">
            <v>0</v>
          </cell>
          <cell r="BG998">
            <v>0</v>
          </cell>
          <cell r="BH998">
            <v>0</v>
          </cell>
          <cell r="BI998">
            <v>0</v>
          </cell>
          <cell r="BJ998">
            <v>0</v>
          </cell>
          <cell r="BK998">
            <v>0</v>
          </cell>
          <cell r="BL998">
            <v>0</v>
          </cell>
          <cell r="BM998">
            <v>0</v>
          </cell>
          <cell r="BN998">
            <v>0</v>
          </cell>
          <cell r="BO998">
            <v>0</v>
          </cell>
          <cell r="BP998">
            <v>0</v>
          </cell>
          <cell r="BQ998">
            <v>0</v>
          </cell>
          <cell r="BR998">
            <v>0</v>
          </cell>
          <cell r="BS998">
            <v>0</v>
          </cell>
          <cell r="BT998">
            <v>0</v>
          </cell>
          <cell r="BU998">
            <v>0</v>
          </cell>
          <cell r="BV998">
            <v>0</v>
          </cell>
          <cell r="BW998">
            <v>0</v>
          </cell>
          <cell r="BX998">
            <v>0</v>
          </cell>
          <cell r="BY998">
            <v>0</v>
          </cell>
          <cell r="BZ998">
            <v>0</v>
          </cell>
          <cell r="CA998">
            <v>0</v>
          </cell>
          <cell r="CB998">
            <v>0</v>
          </cell>
          <cell r="CC998">
            <v>0</v>
          </cell>
          <cell r="CD998">
            <v>0</v>
          </cell>
          <cell r="CE998">
            <v>0</v>
          </cell>
          <cell r="CF998">
            <v>0</v>
          </cell>
          <cell r="CG998">
            <v>0</v>
          </cell>
          <cell r="CH998">
            <v>0</v>
          </cell>
          <cell r="CI998">
            <v>0</v>
          </cell>
          <cell r="CJ998">
            <v>0</v>
          </cell>
          <cell r="CK998">
            <v>0</v>
          </cell>
          <cell r="CL998">
            <v>0</v>
          </cell>
          <cell r="CM998">
            <v>0</v>
          </cell>
          <cell r="CN998">
            <v>0</v>
          </cell>
          <cell r="CO998">
            <v>0</v>
          </cell>
          <cell r="CP998">
            <v>0</v>
          </cell>
          <cell r="CQ998">
            <v>0</v>
          </cell>
          <cell r="CR998">
            <v>0</v>
          </cell>
          <cell r="CS998">
            <v>0</v>
          </cell>
          <cell r="CT998">
            <v>0</v>
          </cell>
          <cell r="CU998">
            <v>0</v>
          </cell>
          <cell r="CV998">
            <v>0</v>
          </cell>
          <cell r="CW998">
            <v>0</v>
          </cell>
          <cell r="CX998">
            <v>0</v>
          </cell>
          <cell r="CY998">
            <v>0</v>
          </cell>
          <cell r="CZ998">
            <v>0</v>
          </cell>
          <cell r="DA998">
            <v>0</v>
          </cell>
          <cell r="DB998">
            <v>0</v>
          </cell>
          <cell r="DC998">
            <v>0</v>
          </cell>
          <cell r="DD998">
            <v>0</v>
          </cell>
          <cell r="DE998">
            <v>0</v>
          </cell>
          <cell r="DF998">
            <v>0</v>
          </cell>
          <cell r="DG998">
            <v>0</v>
          </cell>
          <cell r="DH998">
            <v>0</v>
          </cell>
          <cell r="DI998">
            <v>0</v>
          </cell>
          <cell r="DJ998">
            <v>0</v>
          </cell>
          <cell r="DK998">
            <v>0</v>
          </cell>
          <cell r="DL998">
            <v>0</v>
          </cell>
          <cell r="DM998">
            <v>0</v>
          </cell>
          <cell r="DN998">
            <v>0</v>
          </cell>
          <cell r="DO998">
            <v>0</v>
          </cell>
          <cell r="DP998">
            <v>0</v>
          </cell>
          <cell r="DQ998">
            <v>0</v>
          </cell>
          <cell r="DR998">
            <v>0</v>
          </cell>
          <cell r="DS998">
            <v>0</v>
          </cell>
          <cell r="DT998">
            <v>0</v>
          </cell>
          <cell r="DU998">
            <v>0</v>
          </cell>
          <cell r="DV998">
            <v>0</v>
          </cell>
          <cell r="DW998">
            <v>0</v>
          </cell>
          <cell r="DX998">
            <v>0</v>
          </cell>
          <cell r="DY998">
            <v>0</v>
          </cell>
          <cell r="DZ998">
            <v>0</v>
          </cell>
          <cell r="EA998">
            <v>0</v>
          </cell>
          <cell r="EB998">
            <v>0</v>
          </cell>
          <cell r="EC998">
            <v>0</v>
          </cell>
          <cell r="ED998">
            <v>0</v>
          </cell>
        </row>
        <row r="999">
          <cell r="F999">
            <v>0</v>
          </cell>
          <cell r="G999">
            <v>0</v>
          </cell>
          <cell r="H999">
            <v>0</v>
          </cell>
          <cell r="I999">
            <v>0</v>
          </cell>
          <cell r="J999">
            <v>0</v>
          </cell>
          <cell r="K999">
            <v>0</v>
          </cell>
          <cell r="L999">
            <v>0</v>
          </cell>
          <cell r="M999">
            <v>0</v>
          </cell>
          <cell r="N999">
            <v>0</v>
          </cell>
          <cell r="O999">
            <v>0</v>
          </cell>
          <cell r="P999">
            <v>0</v>
          </cell>
          <cell r="Q999">
            <v>0</v>
          </cell>
          <cell r="R999">
            <v>0</v>
          </cell>
          <cell r="S999">
            <v>0</v>
          </cell>
          <cell r="T999">
            <v>0</v>
          </cell>
          <cell r="U999">
            <v>0</v>
          </cell>
          <cell r="V999">
            <v>0</v>
          </cell>
          <cell r="W999">
            <v>0</v>
          </cell>
          <cell r="X999">
            <v>0</v>
          </cell>
          <cell r="Y999">
            <v>0</v>
          </cell>
          <cell r="Z999">
            <v>0</v>
          </cell>
          <cell r="AA999">
            <v>0</v>
          </cell>
          <cell r="AB999">
            <v>0</v>
          </cell>
          <cell r="AC999">
            <v>0</v>
          </cell>
          <cell r="AD999">
            <v>0</v>
          </cell>
          <cell r="AE999">
            <v>0</v>
          </cell>
          <cell r="AF999">
            <v>0</v>
          </cell>
          <cell r="AG999">
            <v>0</v>
          </cell>
          <cell r="AH999">
            <v>0</v>
          </cell>
          <cell r="AI999">
            <v>0</v>
          </cell>
          <cell r="AJ999">
            <v>0</v>
          </cell>
          <cell r="AK999">
            <v>0</v>
          </cell>
          <cell r="AL999">
            <v>0</v>
          </cell>
          <cell r="AM999">
            <v>0</v>
          </cell>
          <cell r="AN999">
            <v>0</v>
          </cell>
          <cell r="AO999">
            <v>0</v>
          </cell>
          <cell r="AP999">
            <v>0</v>
          </cell>
          <cell r="AQ999">
            <v>0</v>
          </cell>
          <cell r="AR999">
            <v>0</v>
          </cell>
          <cell r="AS999">
            <v>0</v>
          </cell>
          <cell r="AT999">
            <v>0</v>
          </cell>
          <cell r="AU999">
            <v>0</v>
          </cell>
          <cell r="AV999">
            <v>0</v>
          </cell>
          <cell r="AW999">
            <v>0</v>
          </cell>
          <cell r="AX999">
            <v>0</v>
          </cell>
          <cell r="AY999">
            <v>0</v>
          </cell>
          <cell r="AZ999">
            <v>0</v>
          </cell>
          <cell r="BA999">
            <v>0</v>
          </cell>
          <cell r="BB999">
            <v>0</v>
          </cell>
          <cell r="BC999">
            <v>0</v>
          </cell>
          <cell r="BD999">
            <v>0</v>
          </cell>
          <cell r="BE999">
            <v>0</v>
          </cell>
          <cell r="BF999">
            <v>0</v>
          </cell>
          <cell r="BG999">
            <v>0</v>
          </cell>
          <cell r="BH999">
            <v>0</v>
          </cell>
          <cell r="BI999">
            <v>0</v>
          </cell>
          <cell r="BJ999">
            <v>0</v>
          </cell>
          <cell r="BK999">
            <v>0</v>
          </cell>
          <cell r="BL999">
            <v>0</v>
          </cell>
          <cell r="BM999">
            <v>0</v>
          </cell>
          <cell r="BN999">
            <v>0</v>
          </cell>
          <cell r="BO999">
            <v>0</v>
          </cell>
          <cell r="BP999">
            <v>0</v>
          </cell>
          <cell r="BQ999">
            <v>0</v>
          </cell>
          <cell r="BR999">
            <v>0</v>
          </cell>
          <cell r="BS999">
            <v>0</v>
          </cell>
          <cell r="BT999">
            <v>0</v>
          </cell>
          <cell r="BU999">
            <v>0</v>
          </cell>
          <cell r="BV999">
            <v>0</v>
          </cell>
          <cell r="BW999">
            <v>0</v>
          </cell>
          <cell r="BX999">
            <v>0</v>
          </cell>
          <cell r="BY999">
            <v>0</v>
          </cell>
          <cell r="BZ999">
            <v>0</v>
          </cell>
          <cell r="CA999">
            <v>0</v>
          </cell>
          <cell r="CB999">
            <v>0</v>
          </cell>
          <cell r="CC999">
            <v>0</v>
          </cell>
          <cell r="CD999">
            <v>0</v>
          </cell>
          <cell r="CE999">
            <v>0</v>
          </cell>
          <cell r="CF999">
            <v>0</v>
          </cell>
          <cell r="CG999">
            <v>0</v>
          </cell>
          <cell r="CH999">
            <v>0</v>
          </cell>
          <cell r="CI999">
            <v>0</v>
          </cell>
          <cell r="CJ999">
            <v>0</v>
          </cell>
          <cell r="CK999">
            <v>0</v>
          </cell>
          <cell r="CL999">
            <v>0</v>
          </cell>
          <cell r="CM999">
            <v>0</v>
          </cell>
          <cell r="CN999">
            <v>0</v>
          </cell>
          <cell r="CO999">
            <v>0</v>
          </cell>
          <cell r="CP999">
            <v>0</v>
          </cell>
          <cell r="CQ999">
            <v>0</v>
          </cell>
          <cell r="CR999">
            <v>0</v>
          </cell>
          <cell r="CS999">
            <v>0</v>
          </cell>
          <cell r="CT999">
            <v>0</v>
          </cell>
          <cell r="CU999">
            <v>0</v>
          </cell>
          <cell r="CV999">
            <v>0</v>
          </cell>
          <cell r="CW999">
            <v>0</v>
          </cell>
          <cell r="CX999">
            <v>0</v>
          </cell>
          <cell r="CY999">
            <v>0</v>
          </cell>
          <cell r="CZ999">
            <v>0</v>
          </cell>
          <cell r="DA999">
            <v>0</v>
          </cell>
          <cell r="DB999">
            <v>0</v>
          </cell>
          <cell r="DC999">
            <v>0</v>
          </cell>
          <cell r="DD999">
            <v>0</v>
          </cell>
          <cell r="DE999">
            <v>0</v>
          </cell>
          <cell r="DF999">
            <v>0</v>
          </cell>
          <cell r="DG999">
            <v>0</v>
          </cell>
          <cell r="DH999">
            <v>0</v>
          </cell>
          <cell r="DI999">
            <v>0</v>
          </cell>
          <cell r="DJ999">
            <v>0</v>
          </cell>
          <cell r="DK999">
            <v>0</v>
          </cell>
          <cell r="DL999">
            <v>0</v>
          </cell>
          <cell r="DM999">
            <v>0</v>
          </cell>
          <cell r="DN999">
            <v>0</v>
          </cell>
          <cell r="DO999">
            <v>0</v>
          </cell>
          <cell r="DP999">
            <v>0</v>
          </cell>
          <cell r="DQ999">
            <v>0</v>
          </cell>
          <cell r="DR999">
            <v>0</v>
          </cell>
          <cell r="DS999">
            <v>0</v>
          </cell>
          <cell r="DT999">
            <v>0</v>
          </cell>
          <cell r="DU999">
            <v>0</v>
          </cell>
          <cell r="DV999">
            <v>0</v>
          </cell>
          <cell r="DW999">
            <v>0</v>
          </cell>
          <cell r="DX999">
            <v>0</v>
          </cell>
          <cell r="DY999">
            <v>0</v>
          </cell>
          <cell r="DZ999">
            <v>0</v>
          </cell>
          <cell r="EA999">
            <v>0</v>
          </cell>
          <cell r="EB999">
            <v>0</v>
          </cell>
          <cell r="EC999">
            <v>0</v>
          </cell>
          <cell r="ED999">
            <v>0</v>
          </cell>
        </row>
        <row r="1000">
          <cell r="F1000">
            <v>0</v>
          </cell>
          <cell r="G1000">
            <v>0</v>
          </cell>
          <cell r="H1000">
            <v>0</v>
          </cell>
          <cell r="I1000">
            <v>0</v>
          </cell>
          <cell r="J1000">
            <v>0</v>
          </cell>
          <cell r="K1000">
            <v>0</v>
          </cell>
          <cell r="L1000">
            <v>0</v>
          </cell>
          <cell r="M1000">
            <v>0</v>
          </cell>
          <cell r="N1000">
            <v>0</v>
          </cell>
          <cell r="O1000">
            <v>0</v>
          </cell>
          <cell r="P1000">
            <v>0</v>
          </cell>
          <cell r="Q1000">
            <v>0</v>
          </cell>
          <cell r="R1000">
            <v>0</v>
          </cell>
          <cell r="S1000">
            <v>0</v>
          </cell>
          <cell r="T1000">
            <v>0</v>
          </cell>
          <cell r="U1000">
            <v>0</v>
          </cell>
          <cell r="V1000">
            <v>0</v>
          </cell>
          <cell r="W1000">
            <v>0</v>
          </cell>
          <cell r="X1000">
            <v>0</v>
          </cell>
          <cell r="Y1000">
            <v>0</v>
          </cell>
          <cell r="Z1000">
            <v>0</v>
          </cell>
          <cell r="AA1000">
            <v>0</v>
          </cell>
          <cell r="AB1000">
            <v>0</v>
          </cell>
          <cell r="AC1000">
            <v>0</v>
          </cell>
          <cell r="AD1000">
            <v>0</v>
          </cell>
          <cell r="AE1000">
            <v>0</v>
          </cell>
          <cell r="AF1000">
            <v>0</v>
          </cell>
          <cell r="AG1000">
            <v>0</v>
          </cell>
          <cell r="AH1000">
            <v>0</v>
          </cell>
          <cell r="AI1000">
            <v>0</v>
          </cell>
          <cell r="AJ1000">
            <v>0</v>
          </cell>
          <cell r="AK1000">
            <v>0</v>
          </cell>
          <cell r="AL1000">
            <v>0</v>
          </cell>
          <cell r="AM1000">
            <v>0</v>
          </cell>
          <cell r="AN1000">
            <v>0</v>
          </cell>
          <cell r="AO1000">
            <v>0</v>
          </cell>
          <cell r="AP1000">
            <v>0</v>
          </cell>
          <cell r="AQ1000">
            <v>0</v>
          </cell>
          <cell r="AR1000">
            <v>0</v>
          </cell>
          <cell r="AS1000">
            <v>0</v>
          </cell>
          <cell r="AT1000">
            <v>0</v>
          </cell>
          <cell r="AU1000">
            <v>0</v>
          </cell>
          <cell r="AV1000">
            <v>0</v>
          </cell>
          <cell r="AW1000">
            <v>0</v>
          </cell>
          <cell r="AX1000">
            <v>0</v>
          </cell>
          <cell r="AY1000">
            <v>0</v>
          </cell>
          <cell r="AZ1000">
            <v>0</v>
          </cell>
          <cell r="BA1000">
            <v>0</v>
          </cell>
          <cell r="BB1000">
            <v>0</v>
          </cell>
          <cell r="BC1000">
            <v>0</v>
          </cell>
          <cell r="BD1000">
            <v>0</v>
          </cell>
          <cell r="BE1000">
            <v>0</v>
          </cell>
          <cell r="BF1000">
            <v>0</v>
          </cell>
          <cell r="BG1000">
            <v>0</v>
          </cell>
          <cell r="BH1000">
            <v>0</v>
          </cell>
          <cell r="BI1000">
            <v>0</v>
          </cell>
          <cell r="BJ1000">
            <v>0</v>
          </cell>
          <cell r="BK1000">
            <v>0</v>
          </cell>
          <cell r="BL1000">
            <v>0</v>
          </cell>
          <cell r="BM1000">
            <v>0</v>
          </cell>
          <cell r="BN1000">
            <v>0</v>
          </cell>
          <cell r="BO1000">
            <v>0</v>
          </cell>
          <cell r="BP1000">
            <v>0</v>
          </cell>
          <cell r="BQ1000">
            <v>0</v>
          </cell>
          <cell r="BR1000">
            <v>0</v>
          </cell>
          <cell r="BS1000">
            <v>0</v>
          </cell>
          <cell r="BT1000">
            <v>0</v>
          </cell>
          <cell r="BU1000">
            <v>0</v>
          </cell>
          <cell r="BV1000">
            <v>0</v>
          </cell>
          <cell r="BW1000">
            <v>0</v>
          </cell>
          <cell r="BX1000">
            <v>0</v>
          </cell>
          <cell r="BY1000">
            <v>0</v>
          </cell>
          <cell r="BZ1000">
            <v>0</v>
          </cell>
          <cell r="CA1000">
            <v>0</v>
          </cell>
          <cell r="CB1000">
            <v>0</v>
          </cell>
          <cell r="CC1000">
            <v>0</v>
          </cell>
          <cell r="CD1000">
            <v>0</v>
          </cell>
          <cell r="CE1000">
            <v>0</v>
          </cell>
          <cell r="CF1000">
            <v>0</v>
          </cell>
          <cell r="CG1000">
            <v>0</v>
          </cell>
          <cell r="CH1000">
            <v>0</v>
          </cell>
          <cell r="CI1000">
            <v>0</v>
          </cell>
          <cell r="CJ1000">
            <v>0</v>
          </cell>
          <cell r="CK1000">
            <v>0</v>
          </cell>
          <cell r="CL1000">
            <v>0</v>
          </cell>
          <cell r="CM1000">
            <v>0</v>
          </cell>
          <cell r="CN1000">
            <v>0</v>
          </cell>
          <cell r="CO1000">
            <v>0</v>
          </cell>
          <cell r="CP1000">
            <v>0</v>
          </cell>
          <cell r="CQ1000">
            <v>0</v>
          </cell>
          <cell r="CR1000">
            <v>0</v>
          </cell>
          <cell r="CS1000">
            <v>0</v>
          </cell>
          <cell r="CT1000">
            <v>0</v>
          </cell>
          <cell r="CU1000">
            <v>0</v>
          </cell>
          <cell r="CV1000">
            <v>0</v>
          </cell>
          <cell r="CW1000">
            <v>0</v>
          </cell>
          <cell r="CX1000">
            <v>0</v>
          </cell>
          <cell r="CY1000">
            <v>0</v>
          </cell>
          <cell r="CZ1000">
            <v>0</v>
          </cell>
          <cell r="DA1000">
            <v>0</v>
          </cell>
          <cell r="DB1000">
            <v>0</v>
          </cell>
          <cell r="DC1000">
            <v>0</v>
          </cell>
          <cell r="DD1000">
            <v>0</v>
          </cell>
          <cell r="DE1000">
            <v>0</v>
          </cell>
          <cell r="DF1000">
            <v>0</v>
          </cell>
          <cell r="DG1000">
            <v>0</v>
          </cell>
          <cell r="DH1000">
            <v>0</v>
          </cell>
          <cell r="DI1000">
            <v>0</v>
          </cell>
          <cell r="DJ1000">
            <v>0</v>
          </cell>
          <cell r="DK1000">
            <v>0</v>
          </cell>
          <cell r="DL1000">
            <v>0</v>
          </cell>
          <cell r="DM1000">
            <v>0</v>
          </cell>
          <cell r="DN1000">
            <v>0</v>
          </cell>
          <cell r="DO1000">
            <v>0</v>
          </cell>
          <cell r="DP1000">
            <v>0</v>
          </cell>
          <cell r="DQ1000">
            <v>0</v>
          </cell>
          <cell r="DR1000">
            <v>0</v>
          </cell>
          <cell r="DS1000">
            <v>0</v>
          </cell>
          <cell r="DT1000">
            <v>0</v>
          </cell>
          <cell r="DU1000">
            <v>0</v>
          </cell>
          <cell r="DV1000">
            <v>0</v>
          </cell>
          <cell r="DW1000">
            <v>0</v>
          </cell>
          <cell r="DX1000">
            <v>0</v>
          </cell>
          <cell r="DY1000">
            <v>0</v>
          </cell>
          <cell r="DZ1000">
            <v>0</v>
          </cell>
          <cell r="EA1000">
            <v>0</v>
          </cell>
          <cell r="EB1000">
            <v>0</v>
          </cell>
          <cell r="EC1000">
            <v>0</v>
          </cell>
          <cell r="ED1000">
            <v>0</v>
          </cell>
        </row>
        <row r="1001">
          <cell r="F1001">
            <v>0</v>
          </cell>
          <cell r="G1001">
            <v>0</v>
          </cell>
          <cell r="H1001">
            <v>0</v>
          </cell>
          <cell r="I1001">
            <v>0</v>
          </cell>
          <cell r="J1001">
            <v>0</v>
          </cell>
          <cell r="K1001">
            <v>0</v>
          </cell>
          <cell r="L1001">
            <v>0</v>
          </cell>
          <cell r="M1001">
            <v>0</v>
          </cell>
          <cell r="N1001">
            <v>0</v>
          </cell>
          <cell r="O1001">
            <v>0</v>
          </cell>
          <cell r="P1001">
            <v>0</v>
          </cell>
          <cell r="Q1001">
            <v>0</v>
          </cell>
          <cell r="R1001">
            <v>0</v>
          </cell>
          <cell r="S1001">
            <v>0</v>
          </cell>
          <cell r="T1001">
            <v>0</v>
          </cell>
          <cell r="U1001">
            <v>0</v>
          </cell>
          <cell r="V1001">
            <v>0</v>
          </cell>
          <cell r="W1001">
            <v>0</v>
          </cell>
          <cell r="X1001">
            <v>0</v>
          </cell>
          <cell r="Y1001">
            <v>0</v>
          </cell>
          <cell r="Z1001">
            <v>0</v>
          </cell>
          <cell r="AA1001">
            <v>0</v>
          </cell>
          <cell r="AB1001">
            <v>0</v>
          </cell>
          <cell r="AC1001">
            <v>0</v>
          </cell>
          <cell r="AD1001">
            <v>0</v>
          </cell>
          <cell r="AE1001">
            <v>0</v>
          </cell>
          <cell r="AF1001">
            <v>0</v>
          </cell>
          <cell r="AG1001">
            <v>0</v>
          </cell>
          <cell r="AH1001">
            <v>0</v>
          </cell>
          <cell r="AI1001">
            <v>0</v>
          </cell>
          <cell r="AJ1001">
            <v>0</v>
          </cell>
          <cell r="AK1001">
            <v>0</v>
          </cell>
          <cell r="AL1001">
            <v>0</v>
          </cell>
          <cell r="AM1001">
            <v>0</v>
          </cell>
          <cell r="AN1001">
            <v>0</v>
          </cell>
          <cell r="AO1001">
            <v>0</v>
          </cell>
          <cell r="AP1001">
            <v>0</v>
          </cell>
          <cell r="AQ1001">
            <v>0</v>
          </cell>
          <cell r="AR1001">
            <v>0</v>
          </cell>
          <cell r="AS1001">
            <v>0</v>
          </cell>
          <cell r="AT1001">
            <v>0</v>
          </cell>
          <cell r="AU1001">
            <v>0</v>
          </cell>
          <cell r="AV1001">
            <v>0</v>
          </cell>
          <cell r="AW1001">
            <v>0</v>
          </cell>
          <cell r="AX1001">
            <v>0</v>
          </cell>
          <cell r="AY1001">
            <v>0</v>
          </cell>
          <cell r="AZ1001">
            <v>0</v>
          </cell>
          <cell r="BA1001">
            <v>0</v>
          </cell>
          <cell r="BB1001">
            <v>0</v>
          </cell>
          <cell r="BC1001">
            <v>0</v>
          </cell>
          <cell r="BD1001">
            <v>0</v>
          </cell>
          <cell r="BE1001">
            <v>0</v>
          </cell>
          <cell r="BF1001">
            <v>0</v>
          </cell>
          <cell r="BG1001">
            <v>0</v>
          </cell>
          <cell r="BH1001">
            <v>0</v>
          </cell>
          <cell r="BI1001">
            <v>0</v>
          </cell>
          <cell r="BJ1001">
            <v>0</v>
          </cell>
          <cell r="BK1001">
            <v>0</v>
          </cell>
          <cell r="BL1001">
            <v>0</v>
          </cell>
          <cell r="BM1001">
            <v>0</v>
          </cell>
          <cell r="BN1001">
            <v>0</v>
          </cell>
          <cell r="BO1001">
            <v>0</v>
          </cell>
          <cell r="BP1001">
            <v>0</v>
          </cell>
          <cell r="BQ1001">
            <v>0</v>
          </cell>
          <cell r="BR1001">
            <v>0</v>
          </cell>
          <cell r="BS1001">
            <v>0</v>
          </cell>
          <cell r="BT1001">
            <v>0</v>
          </cell>
          <cell r="BU1001">
            <v>0</v>
          </cell>
          <cell r="BV1001">
            <v>0</v>
          </cell>
          <cell r="BW1001">
            <v>0</v>
          </cell>
          <cell r="BX1001">
            <v>0</v>
          </cell>
          <cell r="BY1001">
            <v>0</v>
          </cell>
          <cell r="BZ1001">
            <v>0</v>
          </cell>
          <cell r="CA1001">
            <v>0</v>
          </cell>
          <cell r="CB1001">
            <v>0</v>
          </cell>
          <cell r="CC1001">
            <v>0</v>
          </cell>
          <cell r="CD1001">
            <v>0</v>
          </cell>
          <cell r="CE1001">
            <v>0</v>
          </cell>
          <cell r="CF1001">
            <v>0</v>
          </cell>
          <cell r="CG1001">
            <v>0</v>
          </cell>
          <cell r="CH1001">
            <v>0</v>
          </cell>
          <cell r="CI1001">
            <v>0</v>
          </cell>
          <cell r="CJ1001">
            <v>0</v>
          </cell>
          <cell r="CK1001">
            <v>0</v>
          </cell>
          <cell r="CL1001">
            <v>0</v>
          </cell>
          <cell r="CM1001">
            <v>0</v>
          </cell>
          <cell r="CN1001">
            <v>0</v>
          </cell>
          <cell r="CO1001">
            <v>0</v>
          </cell>
          <cell r="CP1001">
            <v>0</v>
          </cell>
          <cell r="CQ1001">
            <v>0</v>
          </cell>
          <cell r="CR1001">
            <v>0</v>
          </cell>
          <cell r="CS1001">
            <v>0</v>
          </cell>
          <cell r="CT1001">
            <v>0</v>
          </cell>
          <cell r="CU1001">
            <v>0</v>
          </cell>
          <cell r="CV1001">
            <v>0</v>
          </cell>
          <cell r="CW1001">
            <v>0</v>
          </cell>
          <cell r="CX1001">
            <v>0</v>
          </cell>
          <cell r="CY1001">
            <v>0</v>
          </cell>
          <cell r="CZ1001">
            <v>0</v>
          </cell>
          <cell r="DA1001">
            <v>0</v>
          </cell>
          <cell r="DB1001">
            <v>0</v>
          </cell>
          <cell r="DC1001">
            <v>0</v>
          </cell>
          <cell r="DD1001">
            <v>0</v>
          </cell>
          <cell r="DE1001">
            <v>0</v>
          </cell>
          <cell r="DF1001">
            <v>0</v>
          </cell>
          <cell r="DG1001">
            <v>0</v>
          </cell>
          <cell r="DH1001">
            <v>0</v>
          </cell>
          <cell r="DI1001">
            <v>0</v>
          </cell>
          <cell r="DJ1001">
            <v>0</v>
          </cell>
          <cell r="DK1001">
            <v>0</v>
          </cell>
          <cell r="DL1001">
            <v>0</v>
          </cell>
          <cell r="DM1001">
            <v>0</v>
          </cell>
          <cell r="DN1001">
            <v>0</v>
          </cell>
          <cell r="DO1001">
            <v>0</v>
          </cell>
          <cell r="DP1001">
            <v>0</v>
          </cell>
          <cell r="DQ1001">
            <v>0</v>
          </cell>
          <cell r="DR1001">
            <v>0</v>
          </cell>
          <cell r="DS1001">
            <v>0</v>
          </cell>
          <cell r="DT1001">
            <v>0</v>
          </cell>
          <cell r="DU1001">
            <v>0</v>
          </cell>
          <cell r="DV1001">
            <v>0</v>
          </cell>
          <cell r="DW1001">
            <v>0</v>
          </cell>
          <cell r="DX1001">
            <v>0</v>
          </cell>
          <cell r="DY1001">
            <v>0</v>
          </cell>
          <cell r="DZ1001">
            <v>0</v>
          </cell>
          <cell r="EA1001">
            <v>0</v>
          </cell>
          <cell r="EB1001">
            <v>0</v>
          </cell>
          <cell r="EC1001">
            <v>0</v>
          </cell>
          <cell r="ED1001">
            <v>0</v>
          </cell>
        </row>
        <row r="1002">
          <cell r="F1002">
            <v>0</v>
          </cell>
          <cell r="G1002">
            <v>0</v>
          </cell>
          <cell r="H1002">
            <v>0</v>
          </cell>
          <cell r="I1002">
            <v>0</v>
          </cell>
          <cell r="J1002">
            <v>0</v>
          </cell>
          <cell r="K1002">
            <v>0</v>
          </cell>
          <cell r="L1002">
            <v>0</v>
          </cell>
          <cell r="M1002">
            <v>0</v>
          </cell>
          <cell r="N1002">
            <v>0</v>
          </cell>
          <cell r="O1002">
            <v>0</v>
          </cell>
          <cell r="P1002">
            <v>0</v>
          </cell>
          <cell r="Q1002">
            <v>0</v>
          </cell>
          <cell r="R1002">
            <v>0</v>
          </cell>
          <cell r="S1002">
            <v>0</v>
          </cell>
          <cell r="T1002">
            <v>0</v>
          </cell>
          <cell r="U1002">
            <v>0</v>
          </cell>
          <cell r="V1002">
            <v>0</v>
          </cell>
          <cell r="W1002">
            <v>0</v>
          </cell>
          <cell r="X1002">
            <v>0</v>
          </cell>
          <cell r="Y1002">
            <v>0</v>
          </cell>
          <cell r="Z1002">
            <v>0</v>
          </cell>
          <cell r="AA1002">
            <v>0</v>
          </cell>
          <cell r="AB1002">
            <v>0</v>
          </cell>
          <cell r="AC1002">
            <v>0</v>
          </cell>
          <cell r="AD1002">
            <v>0</v>
          </cell>
          <cell r="AE1002">
            <v>0</v>
          </cell>
          <cell r="AF1002">
            <v>0</v>
          </cell>
          <cell r="AG1002">
            <v>0</v>
          </cell>
          <cell r="AH1002">
            <v>0</v>
          </cell>
          <cell r="AI1002">
            <v>0</v>
          </cell>
          <cell r="AJ1002">
            <v>0</v>
          </cell>
          <cell r="AK1002">
            <v>0</v>
          </cell>
          <cell r="AL1002">
            <v>0</v>
          </cell>
          <cell r="AM1002">
            <v>0</v>
          </cell>
          <cell r="AN1002">
            <v>0</v>
          </cell>
          <cell r="AO1002">
            <v>0</v>
          </cell>
          <cell r="AP1002">
            <v>0</v>
          </cell>
          <cell r="AQ1002">
            <v>0</v>
          </cell>
          <cell r="AR1002">
            <v>0</v>
          </cell>
          <cell r="AS1002">
            <v>0</v>
          </cell>
          <cell r="AT1002">
            <v>0</v>
          </cell>
          <cell r="AU1002">
            <v>0</v>
          </cell>
          <cell r="AV1002">
            <v>0</v>
          </cell>
          <cell r="AW1002">
            <v>0</v>
          </cell>
          <cell r="AX1002">
            <v>0</v>
          </cell>
          <cell r="AY1002">
            <v>0</v>
          </cell>
          <cell r="AZ1002">
            <v>0</v>
          </cell>
          <cell r="BA1002">
            <v>0</v>
          </cell>
          <cell r="BB1002">
            <v>0</v>
          </cell>
          <cell r="BC1002">
            <v>0</v>
          </cell>
          <cell r="BD1002">
            <v>0</v>
          </cell>
          <cell r="BE1002">
            <v>0</v>
          </cell>
          <cell r="BF1002">
            <v>0</v>
          </cell>
          <cell r="BG1002">
            <v>0</v>
          </cell>
          <cell r="BH1002">
            <v>0</v>
          </cell>
          <cell r="BI1002">
            <v>0</v>
          </cell>
          <cell r="BJ1002">
            <v>0</v>
          </cell>
          <cell r="BK1002">
            <v>0</v>
          </cell>
          <cell r="BL1002">
            <v>0</v>
          </cell>
          <cell r="BM1002">
            <v>0</v>
          </cell>
          <cell r="BN1002">
            <v>0</v>
          </cell>
          <cell r="BO1002">
            <v>0</v>
          </cell>
          <cell r="BP1002">
            <v>0</v>
          </cell>
          <cell r="BQ1002">
            <v>0</v>
          </cell>
          <cell r="BR1002">
            <v>0</v>
          </cell>
          <cell r="BS1002">
            <v>0</v>
          </cell>
          <cell r="BT1002">
            <v>0</v>
          </cell>
          <cell r="BU1002">
            <v>0</v>
          </cell>
          <cell r="BV1002">
            <v>0</v>
          </cell>
          <cell r="BW1002">
            <v>0</v>
          </cell>
          <cell r="BX1002">
            <v>0</v>
          </cell>
          <cell r="BY1002">
            <v>0</v>
          </cell>
          <cell r="BZ1002">
            <v>0</v>
          </cell>
          <cell r="CA1002">
            <v>0</v>
          </cell>
          <cell r="CB1002">
            <v>0</v>
          </cell>
          <cell r="CC1002">
            <v>0</v>
          </cell>
          <cell r="CD1002">
            <v>0</v>
          </cell>
          <cell r="CE1002">
            <v>0</v>
          </cell>
          <cell r="CF1002">
            <v>0</v>
          </cell>
          <cell r="CG1002">
            <v>0</v>
          </cell>
          <cell r="CH1002">
            <v>0</v>
          </cell>
          <cell r="CI1002">
            <v>0</v>
          </cell>
          <cell r="CJ1002">
            <v>0</v>
          </cell>
          <cell r="CK1002">
            <v>0</v>
          </cell>
          <cell r="CL1002">
            <v>0</v>
          </cell>
          <cell r="CM1002">
            <v>0</v>
          </cell>
          <cell r="CN1002">
            <v>0</v>
          </cell>
          <cell r="CO1002">
            <v>0</v>
          </cell>
          <cell r="CP1002">
            <v>0</v>
          </cell>
          <cell r="CQ1002">
            <v>0</v>
          </cell>
          <cell r="CR1002">
            <v>0</v>
          </cell>
          <cell r="CS1002">
            <v>0</v>
          </cell>
          <cell r="CT1002">
            <v>0</v>
          </cell>
          <cell r="CU1002">
            <v>0</v>
          </cell>
          <cell r="CV1002">
            <v>0</v>
          </cell>
          <cell r="CW1002">
            <v>0</v>
          </cell>
          <cell r="CX1002">
            <v>0</v>
          </cell>
          <cell r="CY1002">
            <v>0</v>
          </cell>
          <cell r="CZ1002">
            <v>0</v>
          </cell>
          <cell r="DA1002">
            <v>0</v>
          </cell>
          <cell r="DB1002">
            <v>0</v>
          </cell>
          <cell r="DC1002">
            <v>0</v>
          </cell>
          <cell r="DD1002">
            <v>0</v>
          </cell>
          <cell r="DE1002">
            <v>0</v>
          </cell>
          <cell r="DF1002">
            <v>0</v>
          </cell>
          <cell r="DG1002">
            <v>0</v>
          </cell>
          <cell r="DH1002">
            <v>0</v>
          </cell>
          <cell r="DI1002">
            <v>0</v>
          </cell>
          <cell r="DJ1002">
            <v>0</v>
          </cell>
          <cell r="DK1002">
            <v>0</v>
          </cell>
          <cell r="DL1002">
            <v>0</v>
          </cell>
          <cell r="DM1002">
            <v>0</v>
          </cell>
          <cell r="DN1002">
            <v>0</v>
          </cell>
          <cell r="DO1002">
            <v>0</v>
          </cell>
          <cell r="DP1002">
            <v>0</v>
          </cell>
          <cell r="DQ1002">
            <v>0</v>
          </cell>
          <cell r="DR1002">
            <v>0</v>
          </cell>
          <cell r="DS1002">
            <v>0</v>
          </cell>
          <cell r="DT1002">
            <v>0</v>
          </cell>
          <cell r="DU1002">
            <v>0</v>
          </cell>
          <cell r="DV1002">
            <v>0</v>
          </cell>
          <cell r="DW1002">
            <v>0</v>
          </cell>
          <cell r="DX1002">
            <v>0</v>
          </cell>
          <cell r="DY1002">
            <v>0</v>
          </cell>
          <cell r="DZ1002">
            <v>0</v>
          </cell>
          <cell r="EA1002">
            <v>0</v>
          </cell>
          <cell r="EB1002">
            <v>0</v>
          </cell>
          <cell r="EC1002">
            <v>0</v>
          </cell>
          <cell r="ED1002">
            <v>0</v>
          </cell>
        </row>
        <row r="1004">
          <cell r="F1004">
            <v>0</v>
          </cell>
          <cell r="G1004">
            <v>0</v>
          </cell>
          <cell r="H1004">
            <v>0</v>
          </cell>
          <cell r="I1004">
            <v>0</v>
          </cell>
          <cell r="J1004">
            <v>0</v>
          </cell>
          <cell r="K1004">
            <v>0</v>
          </cell>
          <cell r="L1004">
            <v>0</v>
          </cell>
          <cell r="M1004">
            <v>0</v>
          </cell>
          <cell r="N1004">
            <v>0</v>
          </cell>
          <cell r="O1004">
            <v>0</v>
          </cell>
          <cell r="P1004">
            <v>0</v>
          </cell>
          <cell r="Q1004">
            <v>0</v>
          </cell>
          <cell r="R1004">
            <v>0</v>
          </cell>
          <cell r="S1004">
            <v>0</v>
          </cell>
          <cell r="T1004">
            <v>0</v>
          </cell>
          <cell r="U1004">
            <v>0</v>
          </cell>
          <cell r="V1004">
            <v>0</v>
          </cell>
          <cell r="W1004">
            <v>0</v>
          </cell>
          <cell r="X1004">
            <v>0</v>
          </cell>
          <cell r="Y1004">
            <v>0</v>
          </cell>
          <cell r="Z1004">
            <v>0</v>
          </cell>
          <cell r="AA1004">
            <v>0</v>
          </cell>
          <cell r="AB1004">
            <v>0</v>
          </cell>
          <cell r="AC1004">
            <v>0</v>
          </cell>
          <cell r="AD1004">
            <v>0</v>
          </cell>
          <cell r="AE1004">
            <v>0</v>
          </cell>
          <cell r="AF1004">
            <v>0</v>
          </cell>
          <cell r="AG1004">
            <v>0</v>
          </cell>
          <cell r="AH1004">
            <v>0</v>
          </cell>
          <cell r="AI1004">
            <v>0</v>
          </cell>
          <cell r="AJ1004">
            <v>0</v>
          </cell>
          <cell r="AK1004">
            <v>0</v>
          </cell>
          <cell r="AL1004">
            <v>0</v>
          </cell>
          <cell r="AM1004">
            <v>0</v>
          </cell>
          <cell r="AN1004">
            <v>0</v>
          </cell>
          <cell r="AO1004">
            <v>0</v>
          </cell>
          <cell r="AP1004">
            <v>0</v>
          </cell>
          <cell r="AQ1004">
            <v>0</v>
          </cell>
          <cell r="AR1004">
            <v>0</v>
          </cell>
          <cell r="AS1004">
            <v>0</v>
          </cell>
          <cell r="AT1004">
            <v>0</v>
          </cell>
          <cell r="AU1004">
            <v>0</v>
          </cell>
          <cell r="AV1004">
            <v>0</v>
          </cell>
          <cell r="AW1004">
            <v>0</v>
          </cell>
          <cell r="AX1004">
            <v>0</v>
          </cell>
          <cell r="AY1004">
            <v>0</v>
          </cell>
          <cell r="AZ1004">
            <v>0</v>
          </cell>
          <cell r="BA1004">
            <v>0</v>
          </cell>
          <cell r="BB1004">
            <v>0</v>
          </cell>
          <cell r="BC1004">
            <v>0</v>
          </cell>
          <cell r="BD1004">
            <v>0</v>
          </cell>
          <cell r="BE1004">
            <v>0</v>
          </cell>
          <cell r="BF1004">
            <v>0</v>
          </cell>
          <cell r="BG1004">
            <v>0</v>
          </cell>
          <cell r="BH1004">
            <v>0</v>
          </cell>
          <cell r="BI1004">
            <v>0</v>
          </cell>
          <cell r="BJ1004">
            <v>0</v>
          </cell>
          <cell r="BK1004">
            <v>0</v>
          </cell>
          <cell r="BL1004">
            <v>0</v>
          </cell>
          <cell r="BM1004">
            <v>0</v>
          </cell>
          <cell r="BN1004">
            <v>0</v>
          </cell>
          <cell r="BO1004">
            <v>0</v>
          </cell>
          <cell r="BP1004">
            <v>0</v>
          </cell>
          <cell r="BQ1004">
            <v>0</v>
          </cell>
          <cell r="BR1004">
            <v>0</v>
          </cell>
          <cell r="BS1004">
            <v>0</v>
          </cell>
          <cell r="BT1004">
            <v>0</v>
          </cell>
          <cell r="BU1004">
            <v>0</v>
          </cell>
          <cell r="BV1004">
            <v>0</v>
          </cell>
          <cell r="BW1004">
            <v>0</v>
          </cell>
          <cell r="BX1004">
            <v>0</v>
          </cell>
          <cell r="BY1004">
            <v>0</v>
          </cell>
          <cell r="BZ1004">
            <v>0</v>
          </cell>
          <cell r="CA1004">
            <v>0</v>
          </cell>
          <cell r="CB1004">
            <v>0</v>
          </cell>
          <cell r="CC1004">
            <v>0</v>
          </cell>
          <cell r="CD1004">
            <v>0</v>
          </cell>
          <cell r="CE1004">
            <v>0</v>
          </cell>
          <cell r="CF1004">
            <v>0</v>
          </cell>
          <cell r="CG1004">
            <v>0</v>
          </cell>
          <cell r="CH1004">
            <v>0</v>
          </cell>
          <cell r="CI1004">
            <v>0</v>
          </cell>
          <cell r="CJ1004">
            <v>0</v>
          </cell>
          <cell r="CK1004">
            <v>0</v>
          </cell>
          <cell r="CL1004">
            <v>0</v>
          </cell>
          <cell r="CM1004">
            <v>0</v>
          </cell>
          <cell r="CN1004">
            <v>0</v>
          </cell>
          <cell r="CO1004">
            <v>0</v>
          </cell>
          <cell r="CP1004">
            <v>0</v>
          </cell>
          <cell r="CQ1004">
            <v>0</v>
          </cell>
          <cell r="CR1004">
            <v>0</v>
          </cell>
          <cell r="CS1004">
            <v>0</v>
          </cell>
          <cell r="CT1004">
            <v>0</v>
          </cell>
          <cell r="CU1004">
            <v>0</v>
          </cell>
          <cell r="CV1004">
            <v>0</v>
          </cell>
          <cell r="CW1004">
            <v>0</v>
          </cell>
          <cell r="CX1004">
            <v>0</v>
          </cell>
          <cell r="CY1004">
            <v>0</v>
          </cell>
          <cell r="CZ1004">
            <v>0</v>
          </cell>
          <cell r="DA1004">
            <v>0</v>
          </cell>
          <cell r="DB1004">
            <v>0</v>
          </cell>
          <cell r="DC1004">
            <v>0</v>
          </cell>
          <cell r="DD1004">
            <v>0</v>
          </cell>
          <cell r="DE1004">
            <v>0</v>
          </cell>
          <cell r="DF1004">
            <v>0</v>
          </cell>
          <cell r="DG1004">
            <v>0</v>
          </cell>
          <cell r="DH1004">
            <v>0</v>
          </cell>
          <cell r="DI1004">
            <v>0</v>
          </cell>
          <cell r="DJ1004">
            <v>0</v>
          </cell>
          <cell r="DK1004">
            <v>0</v>
          </cell>
          <cell r="DL1004">
            <v>0</v>
          </cell>
          <cell r="DM1004">
            <v>0</v>
          </cell>
          <cell r="DN1004">
            <v>0</v>
          </cell>
          <cell r="DO1004">
            <v>0</v>
          </cell>
          <cell r="DP1004">
            <v>0</v>
          </cell>
          <cell r="DQ1004">
            <v>0</v>
          </cell>
          <cell r="DR1004">
            <v>0</v>
          </cell>
          <cell r="DS1004">
            <v>0</v>
          </cell>
          <cell r="DT1004">
            <v>0</v>
          </cell>
          <cell r="DU1004">
            <v>0</v>
          </cell>
          <cell r="DV1004">
            <v>0</v>
          </cell>
          <cell r="DW1004">
            <v>0</v>
          </cell>
          <cell r="DX1004">
            <v>0</v>
          </cell>
          <cell r="DY1004">
            <v>0</v>
          </cell>
          <cell r="DZ1004">
            <v>0</v>
          </cell>
          <cell r="EA1004">
            <v>0</v>
          </cell>
          <cell r="EB1004">
            <v>0</v>
          </cell>
          <cell r="EC1004">
            <v>0</v>
          </cell>
          <cell r="ED1004">
            <v>0</v>
          </cell>
        </row>
        <row r="1007">
          <cell r="F1007">
            <v>0</v>
          </cell>
          <cell r="G1007">
            <v>0</v>
          </cell>
          <cell r="H1007">
            <v>0</v>
          </cell>
          <cell r="I1007">
            <v>0</v>
          </cell>
          <cell r="J1007">
            <v>0</v>
          </cell>
          <cell r="K1007">
            <v>0.01</v>
          </cell>
          <cell r="L1007">
            <v>0</v>
          </cell>
          <cell r="M1007">
            <v>0</v>
          </cell>
          <cell r="N1007">
            <v>0</v>
          </cell>
          <cell r="O1007">
            <v>0</v>
          </cell>
          <cell r="P1007">
            <v>0</v>
          </cell>
          <cell r="Q1007">
            <v>0</v>
          </cell>
          <cell r="R1007">
            <v>0</v>
          </cell>
          <cell r="S1007">
            <v>0</v>
          </cell>
          <cell r="T1007">
            <v>0</v>
          </cell>
          <cell r="U1007">
            <v>0</v>
          </cell>
          <cell r="V1007">
            <v>0</v>
          </cell>
          <cell r="W1007">
            <v>0</v>
          </cell>
          <cell r="X1007">
            <v>0</v>
          </cell>
          <cell r="Y1007">
            <v>0.03</v>
          </cell>
          <cell r="Z1007">
            <v>0</v>
          </cell>
          <cell r="AA1007">
            <v>0</v>
          </cell>
          <cell r="AB1007">
            <v>0</v>
          </cell>
          <cell r="AC1007">
            <v>0</v>
          </cell>
          <cell r="AD1007">
            <v>0</v>
          </cell>
          <cell r="AE1007">
            <v>0</v>
          </cell>
          <cell r="AF1007">
            <v>0</v>
          </cell>
          <cell r="AG1007">
            <v>0</v>
          </cell>
          <cell r="AH1007">
            <v>0</v>
          </cell>
          <cell r="AI1007">
            <v>0</v>
          </cell>
          <cell r="AJ1007">
            <v>0</v>
          </cell>
          <cell r="AK1007">
            <v>0</v>
          </cell>
          <cell r="AL1007">
            <v>0</v>
          </cell>
          <cell r="AM1007">
            <v>-0.03</v>
          </cell>
          <cell r="AN1007">
            <v>0</v>
          </cell>
          <cell r="AO1007">
            <v>0</v>
          </cell>
          <cell r="AP1007">
            <v>0</v>
          </cell>
          <cell r="AQ1007">
            <v>0</v>
          </cell>
          <cell r="AR1007">
            <v>0</v>
          </cell>
          <cell r="AS1007">
            <v>0</v>
          </cell>
          <cell r="AT1007">
            <v>0</v>
          </cell>
          <cell r="AU1007">
            <v>0</v>
          </cell>
          <cell r="AV1007">
            <v>0</v>
          </cell>
          <cell r="AW1007">
            <v>0</v>
          </cell>
          <cell r="AX1007">
            <v>0</v>
          </cell>
          <cell r="AY1007">
            <v>0.05</v>
          </cell>
          <cell r="AZ1007">
            <v>0</v>
          </cell>
          <cell r="BA1007">
            <v>0</v>
          </cell>
          <cell r="BB1007">
            <v>0</v>
          </cell>
          <cell r="BC1007">
            <v>0</v>
          </cell>
          <cell r="BD1007">
            <v>0</v>
          </cell>
          <cell r="BE1007">
            <v>0</v>
          </cell>
          <cell r="BF1007">
            <v>0</v>
          </cell>
          <cell r="BG1007">
            <v>0</v>
          </cell>
          <cell r="BH1007">
            <v>0</v>
          </cell>
          <cell r="BI1007">
            <v>0</v>
          </cell>
          <cell r="BJ1007">
            <v>0</v>
          </cell>
          <cell r="BK1007">
            <v>0</v>
          </cell>
          <cell r="BL1007">
            <v>0.01</v>
          </cell>
          <cell r="BM1007">
            <v>0.02</v>
          </cell>
          <cell r="BN1007">
            <v>0</v>
          </cell>
          <cell r="BO1007">
            <v>0</v>
          </cell>
          <cell r="BP1007">
            <v>0</v>
          </cell>
          <cell r="BQ1007">
            <v>0</v>
          </cell>
          <cell r="BR1007">
            <v>0</v>
          </cell>
          <cell r="BS1007">
            <v>0</v>
          </cell>
          <cell r="BT1007">
            <v>0</v>
          </cell>
          <cell r="BU1007">
            <v>0</v>
          </cell>
          <cell r="BV1007">
            <v>0</v>
          </cell>
          <cell r="BW1007">
            <v>0</v>
          </cell>
          <cell r="BX1007">
            <v>0.01</v>
          </cell>
          <cell r="BY1007">
            <v>0.01</v>
          </cell>
          <cell r="BZ1007">
            <v>0.02</v>
          </cell>
          <cell r="CA1007">
            <v>0</v>
          </cell>
          <cell r="CB1007">
            <v>0</v>
          </cell>
          <cell r="CC1007">
            <v>0</v>
          </cell>
          <cell r="CD1007">
            <v>0</v>
          </cell>
          <cell r="CE1007">
            <v>-0.01</v>
          </cell>
          <cell r="CF1007">
            <v>0</v>
          </cell>
          <cell r="CG1007">
            <v>0</v>
          </cell>
          <cell r="CH1007">
            <v>-0.01</v>
          </cell>
          <cell r="CI1007">
            <v>0.01</v>
          </cell>
          <cell r="CJ1007">
            <v>0</v>
          </cell>
          <cell r="CK1007">
            <v>0</v>
          </cell>
          <cell r="CL1007">
            <v>-0.06</v>
          </cell>
          <cell r="CM1007">
            <v>0</v>
          </cell>
          <cell r="CN1007">
            <v>0</v>
          </cell>
          <cell r="CO1007">
            <v>0</v>
          </cell>
          <cell r="CP1007">
            <v>0</v>
          </cell>
          <cell r="CQ1007">
            <v>0</v>
          </cell>
          <cell r="CR1007">
            <v>0</v>
          </cell>
          <cell r="CS1007">
            <v>0</v>
          </cell>
          <cell r="CT1007">
            <v>0</v>
          </cell>
          <cell r="CU1007">
            <v>0</v>
          </cell>
          <cell r="CV1007">
            <v>0.01</v>
          </cell>
          <cell r="CW1007">
            <v>0</v>
          </cell>
          <cell r="CX1007">
            <v>-0.02</v>
          </cell>
          <cell r="CY1007">
            <v>-0.03</v>
          </cell>
          <cell r="CZ1007">
            <v>0</v>
          </cell>
          <cell r="DA1007">
            <v>0</v>
          </cell>
          <cell r="DB1007">
            <v>0</v>
          </cell>
          <cell r="DC1007">
            <v>0</v>
          </cell>
          <cell r="DD1007">
            <v>0</v>
          </cell>
          <cell r="DE1007">
            <v>0</v>
          </cell>
          <cell r="DF1007">
            <v>0</v>
          </cell>
          <cell r="DG1007">
            <v>0</v>
          </cell>
          <cell r="DH1007">
            <v>0</v>
          </cell>
          <cell r="DI1007">
            <v>0</v>
          </cell>
          <cell r="DJ1007">
            <v>0</v>
          </cell>
          <cell r="DK1007">
            <v>0</v>
          </cell>
          <cell r="DL1007">
            <v>0</v>
          </cell>
          <cell r="DM1007">
            <v>0</v>
          </cell>
          <cell r="DN1007">
            <v>0</v>
          </cell>
          <cell r="DO1007">
            <v>0</v>
          </cell>
          <cell r="DP1007">
            <v>0</v>
          </cell>
          <cell r="DQ1007">
            <v>0</v>
          </cell>
          <cell r="DR1007">
            <v>0</v>
          </cell>
          <cell r="DS1007">
            <v>0</v>
          </cell>
          <cell r="DT1007">
            <v>0</v>
          </cell>
          <cell r="DU1007">
            <v>0</v>
          </cell>
          <cell r="DV1007">
            <v>0</v>
          </cell>
          <cell r="DW1007">
            <v>0</v>
          </cell>
          <cell r="DX1007">
            <v>0</v>
          </cell>
          <cell r="DY1007">
            <v>0</v>
          </cell>
          <cell r="DZ1007">
            <v>0</v>
          </cell>
          <cell r="EA1007">
            <v>0</v>
          </cell>
          <cell r="EB1007">
            <v>0</v>
          </cell>
          <cell r="EC1007">
            <v>0</v>
          </cell>
          <cell r="ED1007">
            <v>0</v>
          </cell>
        </row>
        <row r="1008">
          <cell r="F1008">
            <v>0</v>
          </cell>
          <cell r="G1008">
            <v>0</v>
          </cell>
          <cell r="H1008">
            <v>0.02</v>
          </cell>
          <cell r="I1008">
            <v>0</v>
          </cell>
          <cell r="J1008">
            <v>0</v>
          </cell>
          <cell r="K1008">
            <v>0.01</v>
          </cell>
          <cell r="L1008">
            <v>0.05</v>
          </cell>
          <cell r="M1008">
            <v>-0.1</v>
          </cell>
          <cell r="N1008">
            <v>0.02</v>
          </cell>
          <cell r="O1008">
            <v>0</v>
          </cell>
          <cell r="P1008">
            <v>-0.03</v>
          </cell>
          <cell r="Q1008">
            <v>0.01</v>
          </cell>
          <cell r="R1008">
            <v>0</v>
          </cell>
          <cell r="S1008">
            <v>-0.01</v>
          </cell>
          <cell r="T1008">
            <v>0</v>
          </cell>
          <cell r="U1008">
            <v>0.02</v>
          </cell>
          <cell r="V1008">
            <v>0</v>
          </cell>
          <cell r="W1008">
            <v>0</v>
          </cell>
          <cell r="X1008">
            <v>0.01</v>
          </cell>
          <cell r="Y1008">
            <v>0.02</v>
          </cell>
          <cell r="Z1008">
            <v>0.08</v>
          </cell>
          <cell r="AA1008">
            <v>0</v>
          </cell>
          <cell r="AB1008">
            <v>0.01</v>
          </cell>
          <cell r="AC1008">
            <v>0</v>
          </cell>
          <cell r="AD1008">
            <v>-0.01</v>
          </cell>
          <cell r="AE1008">
            <v>0.01</v>
          </cell>
          <cell r="AF1008">
            <v>0</v>
          </cell>
          <cell r="AG1008">
            <v>0.01</v>
          </cell>
          <cell r="AH1008">
            <v>0.02</v>
          </cell>
          <cell r="AI1008">
            <v>0.01</v>
          </cell>
          <cell r="AJ1008">
            <v>0.01</v>
          </cell>
          <cell r="AK1008">
            <v>0.01</v>
          </cell>
          <cell r="AL1008">
            <v>0.03</v>
          </cell>
          <cell r="AM1008">
            <v>0.08</v>
          </cell>
          <cell r="AN1008">
            <v>0.02</v>
          </cell>
          <cell r="AO1008">
            <v>0</v>
          </cell>
          <cell r="AP1008">
            <v>0.01</v>
          </cell>
          <cell r="AQ1008">
            <v>0</v>
          </cell>
          <cell r="AR1008">
            <v>0.01</v>
          </cell>
          <cell r="AS1008">
            <v>0</v>
          </cell>
          <cell r="AT1008">
            <v>0</v>
          </cell>
          <cell r="AU1008">
            <v>0.02</v>
          </cell>
          <cell r="AV1008">
            <v>0.01</v>
          </cell>
          <cell r="AW1008">
            <v>0</v>
          </cell>
          <cell r="AX1008">
            <v>0.01</v>
          </cell>
          <cell r="AY1008">
            <v>0.06</v>
          </cell>
          <cell r="AZ1008">
            <v>0.08</v>
          </cell>
          <cell r="BA1008">
            <v>0.01</v>
          </cell>
          <cell r="BB1008">
            <v>0.02</v>
          </cell>
          <cell r="BC1008">
            <v>0.01</v>
          </cell>
          <cell r="BD1008">
            <v>-0.01</v>
          </cell>
          <cell r="BE1008">
            <v>0.03</v>
          </cell>
          <cell r="BF1008">
            <v>0.01</v>
          </cell>
          <cell r="BG1008">
            <v>0.01</v>
          </cell>
          <cell r="BH1008">
            <v>0.02</v>
          </cell>
          <cell r="BI1008">
            <v>0</v>
          </cell>
          <cell r="BJ1008">
            <v>0</v>
          </cell>
          <cell r="BK1008">
            <v>0.01</v>
          </cell>
          <cell r="BL1008">
            <v>0.12</v>
          </cell>
          <cell r="BM1008">
            <v>0.15</v>
          </cell>
          <cell r="BN1008">
            <v>-0.01</v>
          </cell>
          <cell r="BO1008">
            <v>0.02</v>
          </cell>
          <cell r="BP1008">
            <v>0.01</v>
          </cell>
          <cell r="BQ1008">
            <v>0.03</v>
          </cell>
          <cell r="BR1008">
            <v>0.02</v>
          </cell>
          <cell r="BS1008">
            <v>0.01</v>
          </cell>
          <cell r="BT1008">
            <v>0</v>
          </cell>
          <cell r="BU1008">
            <v>0.02</v>
          </cell>
          <cell r="BV1008">
            <v>0.01</v>
          </cell>
          <cell r="BW1008">
            <v>0</v>
          </cell>
          <cell r="BX1008">
            <v>0.02</v>
          </cell>
          <cell r="BY1008">
            <v>7.0000000000000007E-2</v>
          </cell>
          <cell r="BZ1008">
            <v>0.04</v>
          </cell>
          <cell r="CA1008">
            <v>0.06</v>
          </cell>
          <cell r="CB1008">
            <v>0</v>
          </cell>
          <cell r="CC1008">
            <v>0.02</v>
          </cell>
          <cell r="CD1008">
            <v>0</v>
          </cell>
          <cell r="CE1008">
            <v>0.01</v>
          </cell>
          <cell r="CF1008">
            <v>0</v>
          </cell>
          <cell r="CG1008">
            <v>0.03</v>
          </cell>
          <cell r="CH1008">
            <v>0.02</v>
          </cell>
          <cell r="CI1008">
            <v>0.01</v>
          </cell>
          <cell r="CJ1008">
            <v>0.01</v>
          </cell>
          <cell r="CK1008">
            <v>0.02</v>
          </cell>
          <cell r="CL1008">
            <v>0.1</v>
          </cell>
          <cell r="CM1008">
            <v>0.04</v>
          </cell>
          <cell r="CN1008">
            <v>0</v>
          </cell>
          <cell r="CO1008">
            <v>-0.03</v>
          </cell>
          <cell r="CP1008">
            <v>0</v>
          </cell>
          <cell r="CQ1008">
            <v>0.04</v>
          </cell>
          <cell r="CR1008">
            <v>0.05</v>
          </cell>
          <cell r="CS1008">
            <v>-0.02</v>
          </cell>
          <cell r="CT1008">
            <v>0.03</v>
          </cell>
          <cell r="CU1008">
            <v>0.02</v>
          </cell>
          <cell r="CV1008">
            <v>0.01</v>
          </cell>
          <cell r="CW1008">
            <v>0.01</v>
          </cell>
          <cell r="CX1008">
            <v>0</v>
          </cell>
          <cell r="CY1008">
            <v>0.35</v>
          </cell>
          <cell r="CZ1008">
            <v>0.24</v>
          </cell>
          <cell r="DA1008">
            <v>0.02</v>
          </cell>
          <cell r="DB1008">
            <v>0</v>
          </cell>
          <cell r="DC1008">
            <v>0</v>
          </cell>
          <cell r="DD1008">
            <v>0.11</v>
          </cell>
          <cell r="DE1008">
            <v>0</v>
          </cell>
          <cell r="DF1008">
            <v>0</v>
          </cell>
          <cell r="DG1008">
            <v>0</v>
          </cell>
          <cell r="DH1008">
            <v>0</v>
          </cell>
          <cell r="DI1008">
            <v>0</v>
          </cell>
          <cell r="DJ1008">
            <v>0</v>
          </cell>
          <cell r="DK1008">
            <v>0</v>
          </cell>
          <cell r="DL1008">
            <v>0</v>
          </cell>
          <cell r="DM1008">
            <v>0</v>
          </cell>
          <cell r="DN1008">
            <v>0</v>
          </cell>
          <cell r="DO1008">
            <v>0</v>
          </cell>
          <cell r="DP1008">
            <v>0</v>
          </cell>
          <cell r="DQ1008">
            <v>0</v>
          </cell>
          <cell r="DR1008">
            <v>0</v>
          </cell>
          <cell r="DS1008">
            <v>0</v>
          </cell>
          <cell r="DT1008">
            <v>0</v>
          </cell>
          <cell r="DU1008">
            <v>0</v>
          </cell>
          <cell r="DV1008">
            <v>0</v>
          </cell>
          <cell r="DW1008">
            <v>0</v>
          </cell>
          <cell r="DX1008">
            <v>0</v>
          </cell>
          <cell r="DY1008">
            <v>0</v>
          </cell>
          <cell r="DZ1008">
            <v>0</v>
          </cell>
          <cell r="EA1008">
            <v>0</v>
          </cell>
          <cell r="EB1008">
            <v>0</v>
          </cell>
          <cell r="EC1008">
            <v>0</v>
          </cell>
          <cell r="ED1008">
            <v>0</v>
          </cell>
        </row>
        <row r="1009">
          <cell r="F1009">
            <v>0.01</v>
          </cell>
          <cell r="G1009">
            <v>0.02</v>
          </cell>
          <cell r="H1009">
            <v>0</v>
          </cell>
          <cell r="I1009">
            <v>0</v>
          </cell>
          <cell r="J1009">
            <v>0</v>
          </cell>
          <cell r="K1009">
            <v>0.01</v>
          </cell>
          <cell r="L1009">
            <v>0.06</v>
          </cell>
          <cell r="M1009">
            <v>0.01</v>
          </cell>
          <cell r="N1009">
            <v>0.01</v>
          </cell>
          <cell r="O1009">
            <v>0.02</v>
          </cell>
          <cell r="P1009">
            <v>0.02</v>
          </cell>
          <cell r="Q1009">
            <v>0.02</v>
          </cell>
          <cell r="R1009">
            <v>7.0000000000000007E-2</v>
          </cell>
          <cell r="S1009">
            <v>0.01</v>
          </cell>
          <cell r="T1009">
            <v>0.03</v>
          </cell>
          <cell r="U1009">
            <v>0.01</v>
          </cell>
          <cell r="V1009">
            <v>0.02</v>
          </cell>
          <cell r="W1009">
            <v>0.01</v>
          </cell>
          <cell r="X1009">
            <v>0.05</v>
          </cell>
          <cell r="Y1009">
            <v>0.09</v>
          </cell>
          <cell r="Z1009">
            <v>0.2</v>
          </cell>
          <cell r="AA1009">
            <v>0.03</v>
          </cell>
          <cell r="AB1009">
            <v>0.02</v>
          </cell>
          <cell r="AC1009">
            <v>0.02</v>
          </cell>
          <cell r="AD1009">
            <v>-0.02</v>
          </cell>
          <cell r="AE1009">
            <v>0.06</v>
          </cell>
          <cell r="AF1009">
            <v>0.01</v>
          </cell>
          <cell r="AG1009">
            <v>0.03</v>
          </cell>
          <cell r="AH1009">
            <v>0</v>
          </cell>
          <cell r="AI1009">
            <v>0.01</v>
          </cell>
          <cell r="AJ1009">
            <v>0</v>
          </cell>
          <cell r="AK1009">
            <v>0.02</v>
          </cell>
          <cell r="AL1009">
            <v>7.0000000000000007E-2</v>
          </cell>
          <cell r="AM1009">
            <v>0.25</v>
          </cell>
          <cell r="AN1009">
            <v>0.03</v>
          </cell>
          <cell r="AO1009">
            <v>0.01</v>
          </cell>
          <cell r="AP1009">
            <v>0.01</v>
          </cell>
          <cell r="AQ1009">
            <v>0</v>
          </cell>
          <cell r="AR1009">
            <v>0.05</v>
          </cell>
          <cell r="AS1009">
            <v>0</v>
          </cell>
          <cell r="AT1009">
            <v>0.02</v>
          </cell>
          <cell r="AU1009">
            <v>-0.01</v>
          </cell>
          <cell r="AV1009">
            <v>0.01</v>
          </cell>
          <cell r="AW1009">
            <v>0.02</v>
          </cell>
          <cell r="AX1009">
            <v>0.02</v>
          </cell>
          <cell r="AY1009">
            <v>0.06</v>
          </cell>
          <cell r="AZ1009">
            <v>0.12</v>
          </cell>
          <cell r="BA1009">
            <v>0.04</v>
          </cell>
          <cell r="BB1009">
            <v>0</v>
          </cell>
          <cell r="BC1009">
            <v>0.03</v>
          </cell>
          <cell r="BD1009">
            <v>0.02</v>
          </cell>
          <cell r="BE1009">
            <v>7.0000000000000007E-2</v>
          </cell>
          <cell r="BF1009">
            <v>-0.01</v>
          </cell>
          <cell r="BG1009">
            <v>0.02</v>
          </cell>
          <cell r="BH1009">
            <v>0.01</v>
          </cell>
          <cell r="BI1009">
            <v>0.02</v>
          </cell>
          <cell r="BJ1009">
            <v>0</v>
          </cell>
          <cell r="BK1009">
            <v>0.01</v>
          </cell>
          <cell r="BL1009">
            <v>0.05</v>
          </cell>
          <cell r="BM1009">
            <v>0.28999999999999998</v>
          </cell>
          <cell r="BN1009">
            <v>0.04</v>
          </cell>
          <cell r="BO1009">
            <v>0.03</v>
          </cell>
          <cell r="BP1009">
            <v>0.01</v>
          </cell>
          <cell r="BQ1009">
            <v>0.08</v>
          </cell>
          <cell r="BR1009">
            <v>0.03</v>
          </cell>
          <cell r="BS1009">
            <v>0.01</v>
          </cell>
          <cell r="BT1009">
            <v>0.03</v>
          </cell>
          <cell r="BU1009">
            <v>-0.01</v>
          </cell>
          <cell r="BV1009">
            <v>0.01</v>
          </cell>
          <cell r="BW1009">
            <v>0</v>
          </cell>
          <cell r="BX1009">
            <v>0.04</v>
          </cell>
          <cell r="BY1009">
            <v>7.0000000000000007E-2</v>
          </cell>
          <cell r="BZ1009">
            <v>0.01</v>
          </cell>
          <cell r="CA1009">
            <v>0.05</v>
          </cell>
          <cell r="CB1009">
            <v>0.03</v>
          </cell>
          <cell r="CC1009">
            <v>0.06</v>
          </cell>
          <cell r="CD1009">
            <v>7.0000000000000007E-2</v>
          </cell>
          <cell r="CE1009">
            <v>0.06</v>
          </cell>
          <cell r="CF1009">
            <v>0.02</v>
          </cell>
          <cell r="CG1009">
            <v>0.02</v>
          </cell>
          <cell r="CH1009">
            <v>0.03</v>
          </cell>
          <cell r="CI1009">
            <v>0</v>
          </cell>
          <cell r="CJ1009">
            <v>0</v>
          </cell>
          <cell r="CK1009">
            <v>0.05</v>
          </cell>
          <cell r="CL1009">
            <v>0.05</v>
          </cell>
          <cell r="CM1009">
            <v>0.24</v>
          </cell>
          <cell r="CN1009">
            <v>0.04</v>
          </cell>
          <cell r="CO1009">
            <v>0.02</v>
          </cell>
          <cell r="CP1009">
            <v>0.02</v>
          </cell>
          <cell r="CQ1009">
            <v>0.01</v>
          </cell>
          <cell r="CR1009">
            <v>0.04</v>
          </cell>
          <cell r="CS1009">
            <v>0</v>
          </cell>
          <cell r="CT1009">
            <v>0.02</v>
          </cell>
          <cell r="CU1009">
            <v>0.02</v>
          </cell>
          <cell r="CV1009">
            <v>0.01</v>
          </cell>
          <cell r="CW1009">
            <v>0</v>
          </cell>
          <cell r="CX1009">
            <v>0.04</v>
          </cell>
          <cell r="CY1009">
            <v>0.03</v>
          </cell>
          <cell r="CZ1009">
            <v>0.14000000000000001</v>
          </cell>
          <cell r="DA1009">
            <v>0.04</v>
          </cell>
          <cell r="DB1009">
            <v>0.04</v>
          </cell>
          <cell r="DC1009">
            <v>0.01</v>
          </cell>
          <cell r="DD1009">
            <v>0.02</v>
          </cell>
          <cell r="DE1009">
            <v>0</v>
          </cell>
          <cell r="DF1009">
            <v>0</v>
          </cell>
          <cell r="DG1009">
            <v>0</v>
          </cell>
          <cell r="DH1009">
            <v>0</v>
          </cell>
          <cell r="DI1009">
            <v>0</v>
          </cell>
          <cell r="DJ1009">
            <v>0</v>
          </cell>
          <cell r="DK1009">
            <v>0</v>
          </cell>
          <cell r="DL1009">
            <v>0</v>
          </cell>
          <cell r="DM1009">
            <v>0</v>
          </cell>
          <cell r="DN1009">
            <v>0</v>
          </cell>
          <cell r="DO1009">
            <v>0</v>
          </cell>
          <cell r="DP1009">
            <v>0</v>
          </cell>
          <cell r="DQ1009">
            <v>0</v>
          </cell>
          <cell r="DR1009">
            <v>0</v>
          </cell>
          <cell r="DS1009">
            <v>0</v>
          </cell>
          <cell r="DT1009">
            <v>0</v>
          </cell>
          <cell r="DU1009">
            <v>0</v>
          </cell>
          <cell r="DV1009">
            <v>0</v>
          </cell>
          <cell r="DW1009">
            <v>0</v>
          </cell>
          <cell r="DX1009">
            <v>0</v>
          </cell>
          <cell r="DY1009">
            <v>0</v>
          </cell>
          <cell r="DZ1009">
            <v>0</v>
          </cell>
          <cell r="EA1009">
            <v>0</v>
          </cell>
          <cell r="EB1009">
            <v>0</v>
          </cell>
          <cell r="EC1009">
            <v>0</v>
          </cell>
          <cell r="ED1009">
            <v>0</v>
          </cell>
        </row>
        <row r="1010">
          <cell r="F1010">
            <v>0.01</v>
          </cell>
          <cell r="G1010">
            <v>0.01</v>
          </cell>
          <cell r="H1010">
            <v>0.01</v>
          </cell>
          <cell r="I1010">
            <v>0</v>
          </cell>
          <cell r="J1010">
            <v>0</v>
          </cell>
          <cell r="K1010">
            <v>0.01</v>
          </cell>
          <cell r="L1010">
            <v>0.05</v>
          </cell>
          <cell r="M1010">
            <v>0.03</v>
          </cell>
          <cell r="N1010">
            <v>0</v>
          </cell>
          <cell r="O1010">
            <v>0.01</v>
          </cell>
          <cell r="P1010">
            <v>-0.01</v>
          </cell>
          <cell r="Q1010">
            <v>0</v>
          </cell>
          <cell r="R1010">
            <v>0.01</v>
          </cell>
          <cell r="S1010">
            <v>-0.02</v>
          </cell>
          <cell r="T1010">
            <v>0.01</v>
          </cell>
          <cell r="U1010">
            <v>0.01</v>
          </cell>
          <cell r="V1010">
            <v>0</v>
          </cell>
          <cell r="W1010">
            <v>0</v>
          </cell>
          <cell r="X1010">
            <v>0.01</v>
          </cell>
          <cell r="Y1010">
            <v>0.03</v>
          </cell>
          <cell r="Z1010">
            <v>0.11</v>
          </cell>
          <cell r="AA1010">
            <v>0.01</v>
          </cell>
          <cell r="AB1010">
            <v>0</v>
          </cell>
          <cell r="AC1010">
            <v>0.01</v>
          </cell>
          <cell r="AD1010">
            <v>0</v>
          </cell>
          <cell r="AE1010">
            <v>0.03</v>
          </cell>
          <cell r="AF1010">
            <v>0</v>
          </cell>
          <cell r="AG1010">
            <v>0.01</v>
          </cell>
          <cell r="AH1010">
            <v>0</v>
          </cell>
          <cell r="AI1010">
            <v>0</v>
          </cell>
          <cell r="AJ1010">
            <v>0</v>
          </cell>
          <cell r="AK1010">
            <v>0.01</v>
          </cell>
          <cell r="AL1010">
            <v>0.06</v>
          </cell>
          <cell r="AM1010">
            <v>0.14000000000000001</v>
          </cell>
          <cell r="AN1010">
            <v>0.02</v>
          </cell>
          <cell r="AO1010">
            <v>0</v>
          </cell>
          <cell r="AP1010">
            <v>0.01</v>
          </cell>
          <cell r="AQ1010">
            <v>0</v>
          </cell>
          <cell r="AR1010">
            <v>0.02</v>
          </cell>
          <cell r="AS1010">
            <v>0</v>
          </cell>
          <cell r="AT1010">
            <v>0</v>
          </cell>
          <cell r="AU1010">
            <v>-0.02</v>
          </cell>
          <cell r="AV1010">
            <v>0.01</v>
          </cell>
          <cell r="AW1010">
            <v>0</v>
          </cell>
          <cell r="AX1010">
            <v>0</v>
          </cell>
          <cell r="AY1010">
            <v>0.12</v>
          </cell>
          <cell r="AZ1010">
            <v>0.11</v>
          </cell>
          <cell r="BA1010">
            <v>0.02</v>
          </cell>
          <cell r="BB1010">
            <v>0</v>
          </cell>
          <cell r="BC1010">
            <v>0</v>
          </cell>
          <cell r="BD1010">
            <v>0</v>
          </cell>
          <cell r="BE1010">
            <v>0.02</v>
          </cell>
          <cell r="BF1010">
            <v>0.01</v>
          </cell>
          <cell r="BG1010">
            <v>0</v>
          </cell>
          <cell r="BH1010">
            <v>0</v>
          </cell>
          <cell r="BI1010">
            <v>0</v>
          </cell>
          <cell r="BJ1010">
            <v>0</v>
          </cell>
          <cell r="BK1010">
            <v>0.01</v>
          </cell>
          <cell r="BL1010">
            <v>0.19</v>
          </cell>
          <cell r="BM1010">
            <v>0.04</v>
          </cell>
          <cell r="BN1010">
            <v>0.01</v>
          </cell>
          <cell r="BO1010">
            <v>0.01</v>
          </cell>
          <cell r="BP1010">
            <v>0.01</v>
          </cell>
          <cell r="BQ1010">
            <v>0.02</v>
          </cell>
          <cell r="BR1010">
            <v>0.02</v>
          </cell>
          <cell r="BS1010">
            <v>0</v>
          </cell>
          <cell r="BT1010">
            <v>0.01</v>
          </cell>
          <cell r="BU1010">
            <v>0.02</v>
          </cell>
          <cell r="BV1010">
            <v>-0.01</v>
          </cell>
          <cell r="BW1010">
            <v>0</v>
          </cell>
          <cell r="BX1010">
            <v>0.01</v>
          </cell>
          <cell r="BY1010">
            <v>0.08</v>
          </cell>
          <cell r="BZ1010">
            <v>0.16</v>
          </cell>
          <cell r="CA1010">
            <v>0.01</v>
          </cell>
          <cell r="CB1010">
            <v>0</v>
          </cell>
          <cell r="CC1010">
            <v>0</v>
          </cell>
          <cell r="CD1010">
            <v>0</v>
          </cell>
          <cell r="CE1010">
            <v>0.03</v>
          </cell>
          <cell r="CF1010">
            <v>-0.02</v>
          </cell>
          <cell r="CG1010">
            <v>-0.02</v>
          </cell>
          <cell r="CH1010">
            <v>0.01</v>
          </cell>
          <cell r="CI1010">
            <v>0.02</v>
          </cell>
          <cell r="CJ1010">
            <v>0.02</v>
          </cell>
          <cell r="CK1010">
            <v>0.01</v>
          </cell>
          <cell r="CL1010">
            <v>0.13</v>
          </cell>
          <cell r="CM1010">
            <v>0.24</v>
          </cell>
          <cell r="CN1010">
            <v>0</v>
          </cell>
          <cell r="CO1010">
            <v>-0.03</v>
          </cell>
          <cell r="CP1010">
            <v>0</v>
          </cell>
          <cell r="CQ1010">
            <v>0</v>
          </cell>
          <cell r="CR1010">
            <v>0.03</v>
          </cell>
          <cell r="CS1010">
            <v>0.01</v>
          </cell>
          <cell r="CT1010">
            <v>0</v>
          </cell>
          <cell r="CU1010">
            <v>-0.01</v>
          </cell>
          <cell r="CV1010">
            <v>0</v>
          </cell>
          <cell r="CW1010">
            <v>0.02</v>
          </cell>
          <cell r="CX1010">
            <v>0.01</v>
          </cell>
          <cell r="CY1010">
            <v>0.17</v>
          </cell>
          <cell r="CZ1010">
            <v>0.23</v>
          </cell>
          <cell r="DA1010">
            <v>0</v>
          </cell>
          <cell r="DB1010">
            <v>0.01</v>
          </cell>
          <cell r="DC1010">
            <v>0</v>
          </cell>
          <cell r="DD1010">
            <v>-0.01</v>
          </cell>
          <cell r="DE1010">
            <v>0</v>
          </cell>
          <cell r="DF1010">
            <v>0</v>
          </cell>
          <cell r="DG1010">
            <v>0</v>
          </cell>
          <cell r="DH1010">
            <v>0</v>
          </cell>
          <cell r="DI1010">
            <v>0</v>
          </cell>
          <cell r="DJ1010">
            <v>0</v>
          </cell>
          <cell r="DK1010">
            <v>0</v>
          </cell>
          <cell r="DL1010">
            <v>0</v>
          </cell>
          <cell r="DM1010">
            <v>0</v>
          </cell>
          <cell r="DN1010">
            <v>0</v>
          </cell>
          <cell r="DO1010">
            <v>0</v>
          </cell>
          <cell r="DP1010">
            <v>0</v>
          </cell>
          <cell r="DQ1010">
            <v>0</v>
          </cell>
          <cell r="DR1010">
            <v>0</v>
          </cell>
          <cell r="DS1010">
            <v>0</v>
          </cell>
          <cell r="DT1010">
            <v>0</v>
          </cell>
          <cell r="DU1010">
            <v>0</v>
          </cell>
          <cell r="DV1010">
            <v>0</v>
          </cell>
          <cell r="DW1010">
            <v>0</v>
          </cell>
          <cell r="DX1010">
            <v>0</v>
          </cell>
          <cell r="DY1010">
            <v>0</v>
          </cell>
          <cell r="DZ1010">
            <v>0</v>
          </cell>
          <cell r="EA1010">
            <v>0</v>
          </cell>
          <cell r="EB1010">
            <v>0</v>
          </cell>
          <cell r="EC1010">
            <v>0</v>
          </cell>
          <cell r="ED1010">
            <v>0</v>
          </cell>
        </row>
        <row r="1011">
          <cell r="F1011">
            <v>0</v>
          </cell>
          <cell r="G1011">
            <v>0.04</v>
          </cell>
          <cell r="H1011">
            <v>0</v>
          </cell>
          <cell r="I1011">
            <v>0</v>
          </cell>
          <cell r="J1011">
            <v>0</v>
          </cell>
          <cell r="K1011">
            <v>0</v>
          </cell>
          <cell r="L1011">
            <v>-0.06</v>
          </cell>
          <cell r="M1011">
            <v>0.43</v>
          </cell>
          <cell r="N1011">
            <v>0</v>
          </cell>
          <cell r="O1011">
            <v>0</v>
          </cell>
          <cell r="P1011">
            <v>0</v>
          </cell>
          <cell r="Q1011">
            <v>0</v>
          </cell>
          <cell r="R1011">
            <v>0.05</v>
          </cell>
          <cell r="S1011">
            <v>-0.04</v>
          </cell>
          <cell r="T1011">
            <v>0</v>
          </cell>
          <cell r="U1011">
            <v>0</v>
          </cell>
          <cell r="V1011">
            <v>0</v>
          </cell>
          <cell r="W1011">
            <v>0</v>
          </cell>
          <cell r="X1011">
            <v>0</v>
          </cell>
          <cell r="Y1011">
            <v>0</v>
          </cell>
          <cell r="Z1011">
            <v>0.48</v>
          </cell>
          <cell r="AA1011">
            <v>0</v>
          </cell>
          <cell r="AB1011">
            <v>0</v>
          </cell>
          <cell r="AC1011">
            <v>0</v>
          </cell>
          <cell r="AD1011">
            <v>0.04</v>
          </cell>
          <cell r="AE1011">
            <v>0.03</v>
          </cell>
          <cell r="AF1011">
            <v>0</v>
          </cell>
          <cell r="AG1011">
            <v>0</v>
          </cell>
          <cell r="AH1011">
            <v>0</v>
          </cell>
          <cell r="AI1011">
            <v>0</v>
          </cell>
          <cell r="AJ1011">
            <v>0</v>
          </cell>
          <cell r="AK1011">
            <v>0</v>
          </cell>
          <cell r="AL1011">
            <v>0.26</v>
          </cell>
          <cell r="AM1011">
            <v>0</v>
          </cell>
          <cell r="AN1011">
            <v>0</v>
          </cell>
          <cell r="AO1011">
            <v>0</v>
          </cell>
          <cell r="AP1011">
            <v>0</v>
          </cell>
          <cell r="AQ1011">
            <v>0.04</v>
          </cell>
          <cell r="AR1011">
            <v>0</v>
          </cell>
          <cell r="AS1011">
            <v>0</v>
          </cell>
          <cell r="AT1011">
            <v>0</v>
          </cell>
          <cell r="AU1011">
            <v>0.01</v>
          </cell>
          <cell r="AV1011">
            <v>0</v>
          </cell>
          <cell r="AW1011">
            <v>0</v>
          </cell>
          <cell r="AX1011">
            <v>0</v>
          </cell>
          <cell r="AY1011">
            <v>0</v>
          </cell>
          <cell r="AZ1011">
            <v>0</v>
          </cell>
          <cell r="BA1011">
            <v>0.01</v>
          </cell>
          <cell r="BB1011">
            <v>0</v>
          </cell>
          <cell r="BC1011">
            <v>0</v>
          </cell>
          <cell r="BD1011">
            <v>0</v>
          </cell>
          <cell r="BE1011">
            <v>0.04</v>
          </cell>
          <cell r="BF1011">
            <v>0</v>
          </cell>
          <cell r="BG1011">
            <v>0</v>
          </cell>
          <cell r="BH1011">
            <v>0.03</v>
          </cell>
          <cell r="BI1011">
            <v>0</v>
          </cell>
          <cell r="BJ1011">
            <v>0</v>
          </cell>
          <cell r="BK1011">
            <v>0</v>
          </cell>
          <cell r="BL1011">
            <v>0.28999999999999998</v>
          </cell>
          <cell r="BM1011">
            <v>0</v>
          </cell>
          <cell r="BN1011">
            <v>0.01</v>
          </cell>
          <cell r="BO1011">
            <v>0</v>
          </cell>
          <cell r="BP1011">
            <v>0.05</v>
          </cell>
          <cell r="BQ1011">
            <v>0</v>
          </cell>
          <cell r="BR1011">
            <v>-0.01</v>
          </cell>
          <cell r="BS1011">
            <v>0</v>
          </cell>
          <cell r="BT1011">
            <v>0</v>
          </cell>
          <cell r="BU1011">
            <v>0</v>
          </cell>
          <cell r="BV1011">
            <v>0</v>
          </cell>
          <cell r="BW1011">
            <v>0</v>
          </cell>
          <cell r="BX1011">
            <v>0</v>
          </cell>
          <cell r="BY1011">
            <v>-7.0000000000000007E-2</v>
          </cell>
          <cell r="BZ1011">
            <v>0</v>
          </cell>
          <cell r="CA1011">
            <v>0</v>
          </cell>
          <cell r="CB1011">
            <v>0</v>
          </cell>
          <cell r="CC1011">
            <v>0</v>
          </cell>
          <cell r="CD1011">
            <v>0</v>
          </cell>
          <cell r="CE1011">
            <v>0.06</v>
          </cell>
          <cell r="CF1011">
            <v>0</v>
          </cell>
          <cell r="CG1011">
            <v>0</v>
          </cell>
          <cell r="CH1011">
            <v>0</v>
          </cell>
          <cell r="CI1011">
            <v>0.02</v>
          </cell>
          <cell r="CJ1011">
            <v>0</v>
          </cell>
          <cell r="CK1011">
            <v>0</v>
          </cell>
          <cell r="CL1011">
            <v>7.0000000000000007E-2</v>
          </cell>
          <cell r="CM1011">
            <v>0.62</v>
          </cell>
          <cell r="CN1011">
            <v>0</v>
          </cell>
          <cell r="CO1011">
            <v>-0.05</v>
          </cell>
          <cell r="CP1011">
            <v>0</v>
          </cell>
          <cell r="CQ1011">
            <v>0</v>
          </cell>
          <cell r="CR1011">
            <v>0.11</v>
          </cell>
          <cell r="CS1011">
            <v>0.01</v>
          </cell>
          <cell r="CT1011">
            <v>0.03</v>
          </cell>
          <cell r="CU1011">
            <v>0.02</v>
          </cell>
          <cell r="CV1011">
            <v>0.01</v>
          </cell>
          <cell r="CW1011">
            <v>0</v>
          </cell>
          <cell r="CX1011">
            <v>0</v>
          </cell>
          <cell r="CY1011">
            <v>1.22</v>
          </cell>
          <cell r="CZ1011">
            <v>-0.03</v>
          </cell>
          <cell r="DA1011">
            <v>0</v>
          </cell>
          <cell r="DB1011">
            <v>0</v>
          </cell>
          <cell r="DC1011">
            <v>0</v>
          </cell>
          <cell r="DD1011">
            <v>0</v>
          </cell>
          <cell r="DE1011">
            <v>0</v>
          </cell>
          <cell r="DF1011">
            <v>0</v>
          </cell>
          <cell r="DG1011">
            <v>0</v>
          </cell>
          <cell r="DH1011">
            <v>0</v>
          </cell>
          <cell r="DI1011">
            <v>0</v>
          </cell>
          <cell r="DJ1011">
            <v>0</v>
          </cell>
          <cell r="DK1011">
            <v>0</v>
          </cell>
          <cell r="DL1011">
            <v>0</v>
          </cell>
          <cell r="DM1011">
            <v>0</v>
          </cell>
          <cell r="DN1011">
            <v>0</v>
          </cell>
          <cell r="DO1011">
            <v>0</v>
          </cell>
          <cell r="DP1011">
            <v>0</v>
          </cell>
          <cell r="DQ1011">
            <v>0</v>
          </cell>
          <cell r="DR1011">
            <v>0</v>
          </cell>
          <cell r="DS1011">
            <v>0</v>
          </cell>
          <cell r="DT1011">
            <v>0</v>
          </cell>
          <cell r="DU1011">
            <v>0</v>
          </cell>
          <cell r="DV1011">
            <v>0</v>
          </cell>
          <cell r="DW1011">
            <v>0</v>
          </cell>
          <cell r="DX1011">
            <v>0</v>
          </cell>
          <cell r="DY1011">
            <v>0</v>
          </cell>
          <cell r="DZ1011">
            <v>0</v>
          </cell>
          <cell r="EA1011">
            <v>0</v>
          </cell>
          <cell r="EB1011">
            <v>0</v>
          </cell>
          <cell r="EC1011">
            <v>0</v>
          </cell>
          <cell r="ED1011">
            <v>0</v>
          </cell>
        </row>
        <row r="1012">
          <cell r="F1012">
            <v>0</v>
          </cell>
          <cell r="G1012">
            <v>0</v>
          </cell>
          <cell r="H1012">
            <v>0</v>
          </cell>
          <cell r="I1012">
            <v>0</v>
          </cell>
          <cell r="J1012">
            <v>0</v>
          </cell>
          <cell r="K1012">
            <v>0</v>
          </cell>
          <cell r="L1012">
            <v>0</v>
          </cell>
          <cell r="M1012">
            <v>0</v>
          </cell>
          <cell r="N1012">
            <v>0</v>
          </cell>
          <cell r="O1012">
            <v>0</v>
          </cell>
          <cell r="P1012">
            <v>0</v>
          </cell>
          <cell r="Q1012">
            <v>0</v>
          </cell>
          <cell r="R1012">
            <v>0</v>
          </cell>
          <cell r="S1012">
            <v>0</v>
          </cell>
          <cell r="T1012">
            <v>0</v>
          </cell>
          <cell r="U1012">
            <v>0</v>
          </cell>
          <cell r="V1012">
            <v>0</v>
          </cell>
          <cell r="W1012">
            <v>0</v>
          </cell>
          <cell r="X1012">
            <v>0</v>
          </cell>
          <cell r="Y1012">
            <v>0</v>
          </cell>
          <cell r="Z1012">
            <v>0</v>
          </cell>
          <cell r="AA1012">
            <v>0</v>
          </cell>
          <cell r="AB1012">
            <v>0</v>
          </cell>
          <cell r="AC1012">
            <v>0</v>
          </cell>
          <cell r="AD1012">
            <v>0</v>
          </cell>
          <cell r="AE1012">
            <v>0</v>
          </cell>
          <cell r="AF1012">
            <v>0</v>
          </cell>
          <cell r="AG1012">
            <v>0</v>
          </cell>
          <cell r="AH1012">
            <v>0</v>
          </cell>
          <cell r="AI1012">
            <v>0</v>
          </cell>
          <cell r="AJ1012">
            <v>0</v>
          </cell>
          <cell r="AK1012">
            <v>0</v>
          </cell>
          <cell r="AL1012">
            <v>0</v>
          </cell>
          <cell r="AM1012">
            <v>0</v>
          </cell>
          <cell r="AN1012">
            <v>0</v>
          </cell>
          <cell r="AO1012">
            <v>0</v>
          </cell>
          <cell r="AP1012">
            <v>0</v>
          </cell>
          <cell r="AQ1012">
            <v>0</v>
          </cell>
          <cell r="AR1012">
            <v>0</v>
          </cell>
          <cell r="AS1012">
            <v>0</v>
          </cell>
          <cell r="AT1012">
            <v>0</v>
          </cell>
          <cell r="AU1012">
            <v>0</v>
          </cell>
          <cell r="AV1012">
            <v>0</v>
          </cell>
          <cell r="AW1012">
            <v>0</v>
          </cell>
          <cell r="AX1012">
            <v>0</v>
          </cell>
          <cell r="AY1012">
            <v>0</v>
          </cell>
          <cell r="AZ1012">
            <v>0</v>
          </cell>
          <cell r="BA1012">
            <v>0</v>
          </cell>
          <cell r="BB1012">
            <v>0</v>
          </cell>
          <cell r="BC1012">
            <v>0</v>
          </cell>
          <cell r="BD1012">
            <v>0</v>
          </cell>
          <cell r="BE1012">
            <v>0</v>
          </cell>
          <cell r="BF1012">
            <v>0</v>
          </cell>
          <cell r="BG1012">
            <v>0</v>
          </cell>
          <cell r="BH1012">
            <v>0</v>
          </cell>
          <cell r="BI1012">
            <v>0</v>
          </cell>
          <cell r="BJ1012">
            <v>0</v>
          </cell>
          <cell r="BK1012">
            <v>0</v>
          </cell>
          <cell r="BL1012">
            <v>0</v>
          </cell>
          <cell r="BM1012">
            <v>0</v>
          </cell>
          <cell r="BN1012">
            <v>0</v>
          </cell>
          <cell r="BO1012">
            <v>0</v>
          </cell>
          <cell r="BP1012">
            <v>0</v>
          </cell>
          <cell r="BQ1012">
            <v>0</v>
          </cell>
          <cell r="BR1012">
            <v>0</v>
          </cell>
          <cell r="BS1012">
            <v>0</v>
          </cell>
          <cell r="BT1012">
            <v>0</v>
          </cell>
          <cell r="BU1012">
            <v>0</v>
          </cell>
          <cell r="BV1012">
            <v>0</v>
          </cell>
          <cell r="BW1012">
            <v>0</v>
          </cell>
          <cell r="BX1012">
            <v>0</v>
          </cell>
          <cell r="BY1012">
            <v>0</v>
          </cell>
          <cell r="BZ1012">
            <v>0</v>
          </cell>
          <cell r="CA1012">
            <v>0</v>
          </cell>
          <cell r="CB1012">
            <v>0</v>
          </cell>
          <cell r="CC1012">
            <v>0</v>
          </cell>
          <cell r="CD1012">
            <v>0</v>
          </cell>
          <cell r="CE1012">
            <v>0</v>
          </cell>
          <cell r="CF1012">
            <v>0</v>
          </cell>
          <cell r="CG1012">
            <v>0</v>
          </cell>
          <cell r="CH1012">
            <v>0</v>
          </cell>
          <cell r="CI1012">
            <v>0</v>
          </cell>
          <cell r="CJ1012">
            <v>0</v>
          </cell>
          <cell r="CK1012">
            <v>0</v>
          </cell>
          <cell r="CL1012">
            <v>0</v>
          </cell>
          <cell r="CM1012">
            <v>0</v>
          </cell>
          <cell r="CN1012">
            <v>0</v>
          </cell>
          <cell r="CO1012">
            <v>0</v>
          </cell>
          <cell r="CP1012">
            <v>0</v>
          </cell>
          <cell r="CQ1012">
            <v>0</v>
          </cell>
          <cell r="CR1012">
            <v>0</v>
          </cell>
          <cell r="CS1012">
            <v>0</v>
          </cell>
          <cell r="CT1012">
            <v>0</v>
          </cell>
          <cell r="CU1012">
            <v>0</v>
          </cell>
          <cell r="CV1012">
            <v>0</v>
          </cell>
          <cell r="CW1012">
            <v>0</v>
          </cell>
          <cell r="CX1012">
            <v>0</v>
          </cell>
          <cell r="CY1012">
            <v>0</v>
          </cell>
          <cell r="CZ1012">
            <v>0</v>
          </cell>
          <cell r="DA1012">
            <v>0</v>
          </cell>
          <cell r="DB1012">
            <v>0</v>
          </cell>
          <cell r="DC1012">
            <v>0</v>
          </cell>
          <cell r="DD1012">
            <v>0</v>
          </cell>
          <cell r="DE1012">
            <v>0</v>
          </cell>
          <cell r="DF1012">
            <v>0</v>
          </cell>
          <cell r="DG1012">
            <v>0</v>
          </cell>
          <cell r="DH1012">
            <v>0</v>
          </cell>
          <cell r="DI1012">
            <v>0</v>
          </cell>
          <cell r="DJ1012">
            <v>0</v>
          </cell>
          <cell r="DK1012">
            <v>0</v>
          </cell>
          <cell r="DL1012">
            <v>0</v>
          </cell>
          <cell r="DM1012">
            <v>0</v>
          </cell>
          <cell r="DN1012">
            <v>0</v>
          </cell>
          <cell r="DO1012">
            <v>0</v>
          </cell>
          <cell r="DP1012">
            <v>0</v>
          </cell>
          <cell r="DQ1012">
            <v>0</v>
          </cell>
          <cell r="DR1012">
            <v>0</v>
          </cell>
          <cell r="DS1012">
            <v>0</v>
          </cell>
          <cell r="DT1012">
            <v>0</v>
          </cell>
          <cell r="DU1012">
            <v>0</v>
          </cell>
          <cell r="DV1012">
            <v>0</v>
          </cell>
          <cell r="DW1012">
            <v>0</v>
          </cell>
          <cell r="DX1012">
            <v>0</v>
          </cell>
          <cell r="DY1012">
            <v>0</v>
          </cell>
          <cell r="DZ1012">
            <v>0</v>
          </cell>
          <cell r="EA1012">
            <v>0</v>
          </cell>
          <cell r="EB1012">
            <v>0</v>
          </cell>
          <cell r="EC1012">
            <v>0</v>
          </cell>
          <cell r="ED1012">
            <v>0</v>
          </cell>
        </row>
        <row r="1013">
          <cell r="F1013">
            <v>0</v>
          </cell>
          <cell r="G1013">
            <v>0</v>
          </cell>
          <cell r="H1013">
            <v>0</v>
          </cell>
          <cell r="I1013">
            <v>0</v>
          </cell>
          <cell r="J1013">
            <v>0</v>
          </cell>
          <cell r="K1013">
            <v>0</v>
          </cell>
          <cell r="L1013">
            <v>0</v>
          </cell>
          <cell r="M1013">
            <v>0</v>
          </cell>
          <cell r="N1013">
            <v>0</v>
          </cell>
          <cell r="O1013">
            <v>0</v>
          </cell>
          <cell r="P1013">
            <v>0</v>
          </cell>
          <cell r="Q1013">
            <v>0</v>
          </cell>
          <cell r="R1013">
            <v>0</v>
          </cell>
          <cell r="S1013">
            <v>0</v>
          </cell>
          <cell r="T1013">
            <v>0</v>
          </cell>
          <cell r="U1013">
            <v>0</v>
          </cell>
          <cell r="V1013">
            <v>0</v>
          </cell>
          <cell r="W1013">
            <v>0</v>
          </cell>
          <cell r="X1013">
            <v>0</v>
          </cell>
          <cell r="Y1013">
            <v>0</v>
          </cell>
          <cell r="Z1013">
            <v>0</v>
          </cell>
          <cell r="AA1013">
            <v>0</v>
          </cell>
          <cell r="AB1013">
            <v>0</v>
          </cell>
          <cell r="AC1013">
            <v>0</v>
          </cell>
          <cell r="AD1013">
            <v>0</v>
          </cell>
          <cell r="AE1013">
            <v>0</v>
          </cell>
          <cell r="AF1013">
            <v>0</v>
          </cell>
          <cell r="AG1013">
            <v>0</v>
          </cell>
          <cell r="AH1013">
            <v>0</v>
          </cell>
          <cell r="AI1013">
            <v>0</v>
          </cell>
          <cell r="AJ1013">
            <v>0</v>
          </cell>
          <cell r="AK1013">
            <v>0</v>
          </cell>
          <cell r="AL1013">
            <v>0</v>
          </cell>
          <cell r="AM1013">
            <v>0</v>
          </cell>
          <cell r="AN1013">
            <v>0</v>
          </cell>
          <cell r="AO1013">
            <v>0</v>
          </cell>
          <cell r="AP1013">
            <v>0</v>
          </cell>
          <cell r="AQ1013">
            <v>0</v>
          </cell>
          <cell r="AR1013">
            <v>0</v>
          </cell>
          <cell r="AS1013">
            <v>0</v>
          </cell>
          <cell r="AT1013">
            <v>0</v>
          </cell>
          <cell r="AU1013">
            <v>0</v>
          </cell>
          <cell r="AV1013">
            <v>0</v>
          </cell>
          <cell r="AW1013">
            <v>0</v>
          </cell>
          <cell r="AX1013">
            <v>0</v>
          </cell>
          <cell r="AY1013">
            <v>0</v>
          </cell>
          <cell r="AZ1013">
            <v>0</v>
          </cell>
          <cell r="BA1013">
            <v>0</v>
          </cell>
          <cell r="BB1013">
            <v>0</v>
          </cell>
          <cell r="BC1013">
            <v>0</v>
          </cell>
          <cell r="BD1013">
            <v>0</v>
          </cell>
          <cell r="BE1013">
            <v>0</v>
          </cell>
          <cell r="BF1013">
            <v>0</v>
          </cell>
          <cell r="BG1013">
            <v>0</v>
          </cell>
          <cell r="BH1013">
            <v>0</v>
          </cell>
          <cell r="BI1013">
            <v>0</v>
          </cell>
          <cell r="BJ1013">
            <v>0</v>
          </cell>
          <cell r="BK1013">
            <v>0</v>
          </cell>
          <cell r="BL1013">
            <v>0</v>
          </cell>
          <cell r="BM1013">
            <v>0</v>
          </cell>
          <cell r="BN1013">
            <v>0</v>
          </cell>
          <cell r="BO1013">
            <v>0</v>
          </cell>
          <cell r="BP1013">
            <v>0</v>
          </cell>
          <cell r="BQ1013">
            <v>0</v>
          </cell>
          <cell r="BR1013">
            <v>0</v>
          </cell>
          <cell r="BS1013">
            <v>0</v>
          </cell>
          <cell r="BT1013">
            <v>0</v>
          </cell>
          <cell r="BU1013">
            <v>0</v>
          </cell>
          <cell r="BV1013">
            <v>0</v>
          </cell>
          <cell r="BW1013">
            <v>0</v>
          </cell>
          <cell r="BX1013">
            <v>0</v>
          </cell>
          <cell r="BY1013">
            <v>0</v>
          </cell>
          <cell r="BZ1013">
            <v>0</v>
          </cell>
          <cell r="CA1013">
            <v>0</v>
          </cell>
          <cell r="CB1013">
            <v>0</v>
          </cell>
          <cell r="CC1013">
            <v>0</v>
          </cell>
          <cell r="CD1013">
            <v>0</v>
          </cell>
          <cell r="CE1013">
            <v>0</v>
          </cell>
          <cell r="CF1013">
            <v>0</v>
          </cell>
          <cell r="CG1013">
            <v>0</v>
          </cell>
          <cell r="CH1013">
            <v>0</v>
          </cell>
          <cell r="CI1013">
            <v>0</v>
          </cell>
          <cell r="CJ1013">
            <v>0</v>
          </cell>
          <cell r="CK1013">
            <v>0</v>
          </cell>
          <cell r="CL1013">
            <v>0</v>
          </cell>
          <cell r="CM1013">
            <v>0</v>
          </cell>
          <cell r="CN1013">
            <v>0</v>
          </cell>
          <cell r="CO1013">
            <v>0</v>
          </cell>
          <cell r="CP1013">
            <v>0</v>
          </cell>
          <cell r="CQ1013">
            <v>0</v>
          </cell>
          <cell r="CR1013">
            <v>0</v>
          </cell>
          <cell r="CS1013">
            <v>0</v>
          </cell>
          <cell r="CT1013">
            <v>0</v>
          </cell>
          <cell r="CU1013">
            <v>0</v>
          </cell>
          <cell r="CV1013">
            <v>0</v>
          </cell>
          <cell r="CW1013">
            <v>0</v>
          </cell>
          <cell r="CX1013">
            <v>0</v>
          </cell>
          <cell r="CY1013">
            <v>0</v>
          </cell>
          <cell r="CZ1013">
            <v>0</v>
          </cell>
          <cell r="DA1013">
            <v>0</v>
          </cell>
          <cell r="DB1013">
            <v>0</v>
          </cell>
          <cell r="DC1013">
            <v>0</v>
          </cell>
          <cell r="DD1013">
            <v>0</v>
          </cell>
          <cell r="DE1013">
            <v>0</v>
          </cell>
          <cell r="DF1013">
            <v>0</v>
          </cell>
          <cell r="DG1013">
            <v>0</v>
          </cell>
          <cell r="DH1013">
            <v>0</v>
          </cell>
          <cell r="DI1013">
            <v>0</v>
          </cell>
          <cell r="DJ1013">
            <v>0</v>
          </cell>
          <cell r="DK1013">
            <v>0</v>
          </cell>
          <cell r="DL1013">
            <v>0</v>
          </cell>
          <cell r="DM1013">
            <v>0</v>
          </cell>
          <cell r="DN1013">
            <v>0</v>
          </cell>
          <cell r="DO1013">
            <v>0</v>
          </cell>
          <cell r="DP1013">
            <v>0</v>
          </cell>
          <cell r="DQ1013">
            <v>0</v>
          </cell>
          <cell r="DR1013">
            <v>0</v>
          </cell>
          <cell r="DS1013">
            <v>0</v>
          </cell>
          <cell r="DT1013">
            <v>0</v>
          </cell>
          <cell r="DU1013">
            <v>0</v>
          </cell>
          <cell r="DV1013">
            <v>0</v>
          </cell>
          <cell r="DW1013">
            <v>0</v>
          </cell>
          <cell r="DX1013">
            <v>0</v>
          </cell>
          <cell r="DY1013">
            <v>0</v>
          </cell>
          <cell r="DZ1013">
            <v>0</v>
          </cell>
          <cell r="EA1013">
            <v>0</v>
          </cell>
          <cell r="EB1013">
            <v>0</v>
          </cell>
          <cell r="EC1013">
            <v>0</v>
          </cell>
          <cell r="ED1013">
            <v>0</v>
          </cell>
        </row>
        <row r="1015">
          <cell r="F1015">
            <v>0</v>
          </cell>
          <cell r="G1015">
            <v>0</v>
          </cell>
          <cell r="H1015">
            <v>0.01</v>
          </cell>
          <cell r="I1015">
            <v>0</v>
          </cell>
          <cell r="J1015">
            <v>0</v>
          </cell>
          <cell r="K1015">
            <v>0</v>
          </cell>
          <cell r="L1015">
            <v>0.05</v>
          </cell>
          <cell r="M1015">
            <v>-0.02</v>
          </cell>
          <cell r="N1015">
            <v>0.01</v>
          </cell>
          <cell r="O1015">
            <v>0.01</v>
          </cell>
          <cell r="P1015">
            <v>-0.01</v>
          </cell>
          <cell r="Q1015">
            <v>0</v>
          </cell>
          <cell r="R1015">
            <v>0.02</v>
          </cell>
          <cell r="S1015">
            <v>-0.01</v>
          </cell>
          <cell r="T1015">
            <v>0</v>
          </cell>
          <cell r="U1015">
            <v>0.01</v>
          </cell>
          <cell r="V1015">
            <v>0</v>
          </cell>
          <cell r="W1015">
            <v>0</v>
          </cell>
          <cell r="X1015">
            <v>0.01</v>
          </cell>
          <cell r="Y1015">
            <v>0.06</v>
          </cell>
          <cell r="Z1015">
            <v>0.1</v>
          </cell>
          <cell r="AA1015">
            <v>0.01</v>
          </cell>
          <cell r="AB1015">
            <v>0.01</v>
          </cell>
          <cell r="AC1015">
            <v>0</v>
          </cell>
          <cell r="AD1015">
            <v>-0.01</v>
          </cell>
          <cell r="AE1015">
            <v>0.03</v>
          </cell>
          <cell r="AF1015">
            <v>0</v>
          </cell>
          <cell r="AG1015">
            <v>0.01</v>
          </cell>
          <cell r="AH1015">
            <v>0</v>
          </cell>
          <cell r="AI1015">
            <v>0</v>
          </cell>
          <cell r="AJ1015">
            <v>0.01</v>
          </cell>
          <cell r="AK1015">
            <v>0</v>
          </cell>
          <cell r="AL1015">
            <v>0.05</v>
          </cell>
          <cell r="AM1015">
            <v>0.11</v>
          </cell>
          <cell r="AN1015">
            <v>0.01</v>
          </cell>
          <cell r="AO1015">
            <v>0</v>
          </cell>
          <cell r="AP1015">
            <v>0.01</v>
          </cell>
          <cell r="AQ1015">
            <v>0</v>
          </cell>
          <cell r="AR1015">
            <v>0.02</v>
          </cell>
          <cell r="AS1015">
            <v>0</v>
          </cell>
          <cell r="AT1015">
            <v>0</v>
          </cell>
          <cell r="AU1015">
            <v>0</v>
          </cell>
          <cell r="AV1015">
            <v>0</v>
          </cell>
          <cell r="AW1015">
            <v>0</v>
          </cell>
          <cell r="AX1015">
            <v>0</v>
          </cell>
          <cell r="AY1015">
            <v>7.0000000000000007E-2</v>
          </cell>
          <cell r="AZ1015">
            <v>0.06</v>
          </cell>
          <cell r="BA1015">
            <v>0.01</v>
          </cell>
          <cell r="BB1015">
            <v>0</v>
          </cell>
          <cell r="BC1015">
            <v>0.01</v>
          </cell>
          <cell r="BD1015">
            <v>0</v>
          </cell>
          <cell r="BE1015">
            <v>0.03</v>
          </cell>
          <cell r="BF1015">
            <v>0.01</v>
          </cell>
          <cell r="BG1015">
            <v>0</v>
          </cell>
          <cell r="BH1015">
            <v>0</v>
          </cell>
          <cell r="BI1015">
            <v>0</v>
          </cell>
          <cell r="BJ1015">
            <v>0</v>
          </cell>
          <cell r="BK1015">
            <v>0.01</v>
          </cell>
          <cell r="BL1015">
            <v>7.0000000000000007E-2</v>
          </cell>
          <cell r="BM1015">
            <v>0.11</v>
          </cell>
          <cell r="BN1015">
            <v>0.01</v>
          </cell>
          <cell r="BO1015">
            <v>0.01</v>
          </cell>
          <cell r="BP1015">
            <v>0.01</v>
          </cell>
          <cell r="BQ1015">
            <v>0.02</v>
          </cell>
          <cell r="BR1015">
            <v>0.02</v>
          </cell>
          <cell r="BS1015">
            <v>0</v>
          </cell>
          <cell r="BT1015">
            <v>0.01</v>
          </cell>
          <cell r="BU1015">
            <v>0</v>
          </cell>
          <cell r="BV1015">
            <v>0</v>
          </cell>
          <cell r="BW1015">
            <v>0</v>
          </cell>
          <cell r="BX1015">
            <v>0.02</v>
          </cell>
          <cell r="BY1015">
            <v>0.06</v>
          </cell>
          <cell r="BZ1015">
            <v>0.05</v>
          </cell>
          <cell r="CA1015">
            <v>0.02</v>
          </cell>
          <cell r="CB1015">
            <v>0.01</v>
          </cell>
          <cell r="CC1015">
            <v>0.02</v>
          </cell>
          <cell r="CD1015">
            <v>0.02</v>
          </cell>
          <cell r="CE1015">
            <v>0.03</v>
          </cell>
          <cell r="CF1015">
            <v>0</v>
          </cell>
          <cell r="CG1015">
            <v>0.01</v>
          </cell>
          <cell r="CH1015">
            <v>0.01</v>
          </cell>
          <cell r="CI1015">
            <v>0.02</v>
          </cell>
          <cell r="CJ1015">
            <v>0.01</v>
          </cell>
          <cell r="CK1015">
            <v>0.01</v>
          </cell>
          <cell r="CL1015">
            <v>0.05</v>
          </cell>
          <cell r="CM1015">
            <v>0.15</v>
          </cell>
          <cell r="CN1015">
            <v>0.01</v>
          </cell>
          <cell r="CO1015">
            <v>-0.01</v>
          </cell>
          <cell r="CP1015">
            <v>0.01</v>
          </cell>
          <cell r="CQ1015">
            <v>0.01</v>
          </cell>
          <cell r="CR1015">
            <v>0.03</v>
          </cell>
          <cell r="CS1015">
            <v>-0.01</v>
          </cell>
          <cell r="CT1015">
            <v>0.01</v>
          </cell>
          <cell r="CU1015">
            <v>0.01</v>
          </cell>
          <cell r="CV1015">
            <v>0.01</v>
          </cell>
          <cell r="CW1015">
            <v>0.01</v>
          </cell>
          <cell r="CX1015">
            <v>0.01</v>
          </cell>
          <cell r="CY1015">
            <v>7.0000000000000007E-2</v>
          </cell>
          <cell r="CZ1015">
            <v>0.14000000000000001</v>
          </cell>
          <cell r="DA1015">
            <v>0.02</v>
          </cell>
          <cell r="DB1015">
            <v>0.02</v>
          </cell>
          <cell r="DC1015">
            <v>0</v>
          </cell>
          <cell r="DD1015">
            <v>0.03</v>
          </cell>
          <cell r="DE1015">
            <v>0</v>
          </cell>
          <cell r="DF1015">
            <v>0</v>
          </cell>
          <cell r="DG1015">
            <v>0</v>
          </cell>
          <cell r="DH1015">
            <v>0</v>
          </cell>
          <cell r="DI1015">
            <v>0</v>
          </cell>
          <cell r="DJ1015">
            <v>0</v>
          </cell>
          <cell r="DK1015">
            <v>0</v>
          </cell>
          <cell r="DL1015">
            <v>0</v>
          </cell>
          <cell r="DM1015">
            <v>0</v>
          </cell>
          <cell r="DN1015">
            <v>0</v>
          </cell>
          <cell r="DO1015">
            <v>0</v>
          </cell>
          <cell r="DP1015">
            <v>0</v>
          </cell>
          <cell r="DQ1015">
            <v>0</v>
          </cell>
          <cell r="DR1015">
            <v>0</v>
          </cell>
          <cell r="DS1015">
            <v>0</v>
          </cell>
          <cell r="DT1015">
            <v>0</v>
          </cell>
          <cell r="DU1015">
            <v>0</v>
          </cell>
          <cell r="DV1015">
            <v>0</v>
          </cell>
          <cell r="DW1015">
            <v>0</v>
          </cell>
          <cell r="DX1015">
            <v>0</v>
          </cell>
          <cell r="DY1015">
            <v>0</v>
          </cell>
          <cell r="DZ1015">
            <v>0</v>
          </cell>
          <cell r="EA1015">
            <v>0</v>
          </cell>
          <cell r="EB1015">
            <v>0</v>
          </cell>
          <cell r="EC1015">
            <v>0</v>
          </cell>
          <cell r="ED1015">
            <v>0</v>
          </cell>
        </row>
        <row r="1017">
          <cell r="F1017">
            <v>0</v>
          </cell>
          <cell r="G1017">
            <v>0</v>
          </cell>
          <cell r="H1017">
            <v>0.01</v>
          </cell>
          <cell r="I1017">
            <v>0</v>
          </cell>
          <cell r="J1017">
            <v>0</v>
          </cell>
          <cell r="K1017">
            <v>0</v>
          </cell>
          <cell r="L1017">
            <v>0.05</v>
          </cell>
          <cell r="M1017">
            <v>-0.02</v>
          </cell>
          <cell r="N1017">
            <v>0.01</v>
          </cell>
          <cell r="O1017">
            <v>0.01</v>
          </cell>
          <cell r="P1017">
            <v>-0.01</v>
          </cell>
          <cell r="Q1017">
            <v>0</v>
          </cell>
          <cell r="R1017">
            <v>0.02</v>
          </cell>
          <cell r="S1017">
            <v>-0.01</v>
          </cell>
          <cell r="T1017">
            <v>0</v>
          </cell>
          <cell r="U1017">
            <v>0.01</v>
          </cell>
          <cell r="V1017">
            <v>0</v>
          </cell>
          <cell r="W1017">
            <v>0</v>
          </cell>
          <cell r="X1017">
            <v>0.01</v>
          </cell>
          <cell r="Y1017">
            <v>0.06</v>
          </cell>
          <cell r="Z1017">
            <v>0.1</v>
          </cell>
          <cell r="AA1017">
            <v>0.01</v>
          </cell>
          <cell r="AB1017">
            <v>0.01</v>
          </cell>
          <cell r="AC1017">
            <v>0</v>
          </cell>
          <cell r="AD1017">
            <v>-0.01</v>
          </cell>
          <cell r="AE1017">
            <v>0.03</v>
          </cell>
          <cell r="AF1017">
            <v>0</v>
          </cell>
          <cell r="AG1017">
            <v>0.01</v>
          </cell>
          <cell r="AH1017">
            <v>0</v>
          </cell>
          <cell r="AI1017">
            <v>0</v>
          </cell>
          <cell r="AJ1017">
            <v>0.01</v>
          </cell>
          <cell r="AK1017">
            <v>0</v>
          </cell>
          <cell r="AL1017">
            <v>0.05</v>
          </cell>
          <cell r="AM1017">
            <v>0.11</v>
          </cell>
          <cell r="AN1017">
            <v>0.01</v>
          </cell>
          <cell r="AO1017">
            <v>0</v>
          </cell>
          <cell r="AP1017">
            <v>0.01</v>
          </cell>
          <cell r="AQ1017">
            <v>0</v>
          </cell>
          <cell r="AR1017">
            <v>0.02</v>
          </cell>
          <cell r="AS1017">
            <v>0</v>
          </cell>
          <cell r="AT1017">
            <v>0</v>
          </cell>
          <cell r="AU1017">
            <v>0</v>
          </cell>
          <cell r="AV1017">
            <v>0</v>
          </cell>
          <cell r="AW1017">
            <v>0</v>
          </cell>
          <cell r="AX1017">
            <v>0</v>
          </cell>
          <cell r="AY1017">
            <v>7.0000000000000007E-2</v>
          </cell>
          <cell r="AZ1017">
            <v>0.06</v>
          </cell>
          <cell r="BA1017">
            <v>0.01</v>
          </cell>
          <cell r="BB1017">
            <v>0</v>
          </cell>
          <cell r="BC1017">
            <v>0.01</v>
          </cell>
          <cell r="BD1017">
            <v>0</v>
          </cell>
          <cell r="BE1017">
            <v>0.03</v>
          </cell>
          <cell r="BF1017">
            <v>0.01</v>
          </cell>
          <cell r="BG1017">
            <v>0</v>
          </cell>
          <cell r="BH1017">
            <v>0</v>
          </cell>
          <cell r="BI1017">
            <v>0</v>
          </cell>
          <cell r="BJ1017">
            <v>0</v>
          </cell>
          <cell r="BK1017">
            <v>0.01</v>
          </cell>
          <cell r="BL1017">
            <v>7.0000000000000007E-2</v>
          </cell>
          <cell r="BM1017">
            <v>0.11</v>
          </cell>
          <cell r="BN1017">
            <v>0.01</v>
          </cell>
          <cell r="BO1017">
            <v>0.01</v>
          </cell>
          <cell r="BP1017">
            <v>0.01</v>
          </cell>
          <cell r="BQ1017">
            <v>0.02</v>
          </cell>
          <cell r="BR1017">
            <v>0.02</v>
          </cell>
          <cell r="BS1017">
            <v>0</v>
          </cell>
          <cell r="BT1017">
            <v>0.01</v>
          </cell>
          <cell r="BU1017">
            <v>0</v>
          </cell>
          <cell r="BV1017">
            <v>0</v>
          </cell>
          <cell r="BW1017">
            <v>0</v>
          </cell>
          <cell r="BX1017">
            <v>0.02</v>
          </cell>
          <cell r="BY1017">
            <v>0.06</v>
          </cell>
          <cell r="BZ1017">
            <v>0.05</v>
          </cell>
          <cell r="CA1017">
            <v>0.02</v>
          </cell>
          <cell r="CB1017">
            <v>0.01</v>
          </cell>
          <cell r="CC1017">
            <v>0.02</v>
          </cell>
          <cell r="CD1017">
            <v>0.02</v>
          </cell>
          <cell r="CE1017">
            <v>0.03</v>
          </cell>
          <cell r="CF1017">
            <v>0</v>
          </cell>
          <cell r="CG1017">
            <v>0.01</v>
          </cell>
          <cell r="CH1017">
            <v>0.01</v>
          </cell>
          <cell r="CI1017">
            <v>0.02</v>
          </cell>
          <cell r="CJ1017">
            <v>0.01</v>
          </cell>
          <cell r="CK1017">
            <v>0.01</v>
          </cell>
          <cell r="CL1017">
            <v>0.05</v>
          </cell>
          <cell r="CM1017">
            <v>0.15</v>
          </cell>
          <cell r="CN1017">
            <v>0.01</v>
          </cell>
          <cell r="CO1017">
            <v>-0.01</v>
          </cell>
          <cell r="CP1017">
            <v>0.01</v>
          </cell>
          <cell r="CQ1017">
            <v>0.01</v>
          </cell>
          <cell r="CR1017">
            <v>0.03</v>
          </cell>
          <cell r="CS1017">
            <v>-0.01</v>
          </cell>
          <cell r="CT1017">
            <v>0.01</v>
          </cell>
          <cell r="CU1017">
            <v>0.01</v>
          </cell>
          <cell r="CV1017">
            <v>0.01</v>
          </cell>
          <cell r="CW1017">
            <v>0.01</v>
          </cell>
          <cell r="CX1017">
            <v>0.01</v>
          </cell>
          <cell r="CY1017">
            <v>7.0000000000000007E-2</v>
          </cell>
          <cell r="CZ1017">
            <v>0.14000000000000001</v>
          </cell>
          <cell r="DA1017">
            <v>0.02</v>
          </cell>
          <cell r="DB1017">
            <v>0.02</v>
          </cell>
          <cell r="DC1017">
            <v>0</v>
          </cell>
          <cell r="DD1017">
            <v>0.03</v>
          </cell>
          <cell r="DE1017">
            <v>0</v>
          </cell>
          <cell r="DF1017">
            <v>0</v>
          </cell>
          <cell r="DG1017">
            <v>0</v>
          </cell>
          <cell r="DH1017">
            <v>0</v>
          </cell>
          <cell r="DI1017">
            <v>0</v>
          </cell>
          <cell r="DJ1017">
            <v>0</v>
          </cell>
          <cell r="DK1017">
            <v>0</v>
          </cell>
          <cell r="DL1017">
            <v>0</v>
          </cell>
          <cell r="DM1017">
            <v>0</v>
          </cell>
          <cell r="DN1017">
            <v>0</v>
          </cell>
          <cell r="DO1017">
            <v>0</v>
          </cell>
          <cell r="DP1017">
            <v>0</v>
          </cell>
          <cell r="DQ1017">
            <v>0</v>
          </cell>
          <cell r="DR1017">
            <v>0</v>
          </cell>
          <cell r="DS1017">
            <v>0</v>
          </cell>
          <cell r="DT1017">
            <v>0</v>
          </cell>
          <cell r="DU1017">
            <v>0</v>
          </cell>
          <cell r="DV1017">
            <v>0</v>
          </cell>
          <cell r="DW1017">
            <v>0</v>
          </cell>
          <cell r="DX1017">
            <v>0</v>
          </cell>
          <cell r="DY1017">
            <v>0</v>
          </cell>
          <cell r="DZ1017">
            <v>0</v>
          </cell>
          <cell r="EA1017">
            <v>0</v>
          </cell>
          <cell r="EB1017">
            <v>0</v>
          </cell>
          <cell r="EC1017">
            <v>0</v>
          </cell>
          <cell r="ED1017">
            <v>0</v>
          </cell>
        </row>
        <row r="1021">
          <cell r="F1021">
            <v>0</v>
          </cell>
          <cell r="G1021">
            <v>0</v>
          </cell>
          <cell r="H1021">
            <v>0</v>
          </cell>
          <cell r="I1021">
            <v>0</v>
          </cell>
          <cell r="J1021">
            <v>0</v>
          </cell>
          <cell r="K1021">
            <v>0</v>
          </cell>
          <cell r="L1021">
            <v>0</v>
          </cell>
          <cell r="M1021">
            <v>0</v>
          </cell>
          <cell r="N1021">
            <v>0</v>
          </cell>
          <cell r="O1021">
            <v>0</v>
          </cell>
          <cell r="P1021">
            <v>0</v>
          </cell>
          <cell r="Q1021">
            <v>0</v>
          </cell>
          <cell r="R1021">
            <v>0</v>
          </cell>
          <cell r="S1021">
            <v>0</v>
          </cell>
          <cell r="T1021">
            <v>0</v>
          </cell>
          <cell r="U1021">
            <v>0</v>
          </cell>
          <cell r="V1021">
            <v>0</v>
          </cell>
          <cell r="W1021">
            <v>0</v>
          </cell>
          <cell r="X1021">
            <v>0</v>
          </cell>
          <cell r="Y1021">
            <v>0</v>
          </cell>
          <cell r="Z1021">
            <v>0</v>
          </cell>
          <cell r="AA1021">
            <v>0</v>
          </cell>
          <cell r="AB1021">
            <v>0</v>
          </cell>
          <cell r="AC1021">
            <v>0</v>
          </cell>
          <cell r="AD1021">
            <v>0</v>
          </cell>
          <cell r="AE1021">
            <v>0</v>
          </cell>
          <cell r="AF1021">
            <v>0</v>
          </cell>
          <cell r="AG1021">
            <v>0</v>
          </cell>
          <cell r="AH1021">
            <v>0</v>
          </cell>
          <cell r="AI1021">
            <v>0</v>
          </cell>
          <cell r="AJ1021">
            <v>0</v>
          </cell>
          <cell r="AK1021">
            <v>0</v>
          </cell>
          <cell r="AL1021">
            <v>0</v>
          </cell>
          <cell r="AM1021">
            <v>0</v>
          </cell>
          <cell r="AN1021">
            <v>0</v>
          </cell>
          <cell r="AO1021">
            <v>0</v>
          </cell>
          <cell r="AP1021">
            <v>0</v>
          </cell>
          <cell r="AQ1021">
            <v>0</v>
          </cell>
          <cell r="AR1021">
            <v>0</v>
          </cell>
          <cell r="AS1021">
            <v>0</v>
          </cell>
          <cell r="AT1021">
            <v>0</v>
          </cell>
          <cell r="AU1021">
            <v>0</v>
          </cell>
          <cell r="AV1021">
            <v>0</v>
          </cell>
          <cell r="AW1021">
            <v>0</v>
          </cell>
          <cell r="AX1021">
            <v>0</v>
          </cell>
          <cell r="AY1021">
            <v>0</v>
          </cell>
          <cell r="AZ1021">
            <v>0</v>
          </cell>
          <cell r="BA1021">
            <v>0</v>
          </cell>
          <cell r="BB1021">
            <v>0</v>
          </cell>
          <cell r="BC1021">
            <v>0</v>
          </cell>
          <cell r="BD1021">
            <v>0</v>
          </cell>
          <cell r="BE1021">
            <v>0</v>
          </cell>
          <cell r="BF1021">
            <v>0</v>
          </cell>
          <cell r="BG1021">
            <v>0</v>
          </cell>
          <cell r="BH1021">
            <v>0</v>
          </cell>
          <cell r="BI1021">
            <v>0</v>
          </cell>
          <cell r="BJ1021">
            <v>0</v>
          </cell>
          <cell r="BK1021">
            <v>0</v>
          </cell>
          <cell r="BL1021">
            <v>0</v>
          </cell>
          <cell r="BM1021">
            <v>0</v>
          </cell>
          <cell r="BN1021">
            <v>0</v>
          </cell>
          <cell r="BO1021">
            <v>0</v>
          </cell>
          <cell r="BP1021">
            <v>0</v>
          </cell>
          <cell r="BQ1021">
            <v>0</v>
          </cell>
          <cell r="BR1021">
            <v>0</v>
          </cell>
          <cell r="BS1021">
            <v>0</v>
          </cell>
          <cell r="BT1021">
            <v>0</v>
          </cell>
          <cell r="BU1021">
            <v>0</v>
          </cell>
          <cell r="BV1021">
            <v>0</v>
          </cell>
          <cell r="BW1021">
            <v>0</v>
          </cell>
          <cell r="BX1021">
            <v>0</v>
          </cell>
          <cell r="BY1021">
            <v>0</v>
          </cell>
          <cell r="BZ1021">
            <v>0</v>
          </cell>
          <cell r="CA1021">
            <v>0</v>
          </cell>
          <cell r="CB1021">
            <v>0</v>
          </cell>
          <cell r="CC1021">
            <v>0</v>
          </cell>
          <cell r="CD1021">
            <v>0</v>
          </cell>
          <cell r="CE1021">
            <v>0</v>
          </cell>
          <cell r="CF1021">
            <v>0</v>
          </cell>
          <cell r="CG1021">
            <v>0</v>
          </cell>
          <cell r="CH1021">
            <v>0</v>
          </cell>
          <cell r="CI1021">
            <v>0</v>
          </cell>
          <cell r="CJ1021">
            <v>0</v>
          </cell>
          <cell r="CK1021">
            <v>0</v>
          </cell>
          <cell r="CL1021">
            <v>0</v>
          </cell>
          <cell r="CM1021">
            <v>0</v>
          </cell>
          <cell r="CN1021">
            <v>0</v>
          </cell>
          <cell r="CO1021">
            <v>0</v>
          </cell>
          <cell r="CP1021">
            <v>0</v>
          </cell>
          <cell r="CQ1021">
            <v>0</v>
          </cell>
          <cell r="CR1021">
            <v>0</v>
          </cell>
          <cell r="CS1021">
            <v>0</v>
          </cell>
          <cell r="CT1021">
            <v>0</v>
          </cell>
          <cell r="CU1021">
            <v>0</v>
          </cell>
          <cell r="CV1021">
            <v>0</v>
          </cell>
          <cell r="CW1021">
            <v>0</v>
          </cell>
          <cell r="CX1021">
            <v>0</v>
          </cell>
          <cell r="CY1021">
            <v>0</v>
          </cell>
          <cell r="CZ1021">
            <v>0</v>
          </cell>
          <cell r="DA1021">
            <v>0</v>
          </cell>
          <cell r="DB1021">
            <v>0</v>
          </cell>
          <cell r="DC1021">
            <v>0</v>
          </cell>
          <cell r="DD1021">
            <v>0</v>
          </cell>
          <cell r="DE1021">
            <v>0</v>
          </cell>
          <cell r="DF1021">
            <v>0</v>
          </cell>
          <cell r="DG1021">
            <v>0</v>
          </cell>
          <cell r="DH1021">
            <v>0</v>
          </cell>
          <cell r="DI1021">
            <v>0</v>
          </cell>
          <cell r="DJ1021">
            <v>0</v>
          </cell>
          <cell r="DK1021">
            <v>0</v>
          </cell>
          <cell r="DL1021">
            <v>0</v>
          </cell>
          <cell r="DM1021">
            <v>0</v>
          </cell>
          <cell r="DN1021">
            <v>0</v>
          </cell>
          <cell r="DO1021">
            <v>0</v>
          </cell>
          <cell r="DP1021">
            <v>0</v>
          </cell>
          <cell r="DQ1021">
            <v>0</v>
          </cell>
          <cell r="DR1021">
            <v>0</v>
          </cell>
          <cell r="DS1021">
            <v>0</v>
          </cell>
          <cell r="DT1021">
            <v>0</v>
          </cell>
          <cell r="DU1021">
            <v>0</v>
          </cell>
          <cell r="DV1021">
            <v>0</v>
          </cell>
          <cell r="DW1021">
            <v>0</v>
          </cell>
          <cell r="DX1021">
            <v>0</v>
          </cell>
          <cell r="DY1021">
            <v>0</v>
          </cell>
          <cell r="DZ1021">
            <v>0</v>
          </cell>
          <cell r="EA1021">
            <v>0</v>
          </cell>
          <cell r="EB1021">
            <v>0</v>
          </cell>
          <cell r="EC1021">
            <v>0</v>
          </cell>
          <cell r="ED1021">
            <v>0</v>
          </cell>
        </row>
        <row r="1022">
          <cell r="F1022">
            <v>0</v>
          </cell>
          <cell r="G1022">
            <v>0</v>
          </cell>
          <cell r="H1022">
            <v>0</v>
          </cell>
          <cell r="I1022">
            <v>0</v>
          </cell>
          <cell r="J1022">
            <v>0</v>
          </cell>
          <cell r="K1022">
            <v>0</v>
          </cell>
          <cell r="L1022">
            <v>0</v>
          </cell>
          <cell r="M1022">
            <v>0</v>
          </cell>
          <cell r="N1022">
            <v>0</v>
          </cell>
          <cell r="O1022">
            <v>0</v>
          </cell>
          <cell r="P1022">
            <v>0</v>
          </cell>
          <cell r="Q1022">
            <v>0</v>
          </cell>
          <cell r="R1022">
            <v>0</v>
          </cell>
          <cell r="S1022">
            <v>0</v>
          </cell>
          <cell r="T1022">
            <v>0</v>
          </cell>
          <cell r="U1022">
            <v>0</v>
          </cell>
          <cell r="V1022">
            <v>0</v>
          </cell>
          <cell r="W1022">
            <v>0</v>
          </cell>
          <cell r="X1022">
            <v>0</v>
          </cell>
          <cell r="Y1022">
            <v>0</v>
          </cell>
          <cell r="Z1022">
            <v>0</v>
          </cell>
          <cell r="AA1022">
            <v>0</v>
          </cell>
          <cell r="AB1022">
            <v>0</v>
          </cell>
          <cell r="AC1022">
            <v>0</v>
          </cell>
          <cell r="AD1022">
            <v>0</v>
          </cell>
          <cell r="AE1022">
            <v>0</v>
          </cell>
          <cell r="AF1022">
            <v>0</v>
          </cell>
          <cell r="AG1022">
            <v>0</v>
          </cell>
          <cell r="AH1022">
            <v>0</v>
          </cell>
          <cell r="AI1022">
            <v>0</v>
          </cell>
          <cell r="AJ1022">
            <v>0</v>
          </cell>
          <cell r="AK1022">
            <v>0</v>
          </cell>
          <cell r="AL1022">
            <v>0</v>
          </cell>
          <cell r="AM1022">
            <v>0</v>
          </cell>
          <cell r="AN1022">
            <v>0</v>
          </cell>
          <cell r="AO1022">
            <v>0</v>
          </cell>
          <cell r="AP1022">
            <v>0</v>
          </cell>
          <cell r="AQ1022">
            <v>0</v>
          </cell>
          <cell r="AR1022">
            <v>0</v>
          </cell>
          <cell r="AS1022">
            <v>0</v>
          </cell>
          <cell r="AT1022">
            <v>0</v>
          </cell>
          <cell r="AU1022">
            <v>0</v>
          </cell>
          <cell r="AV1022">
            <v>0</v>
          </cell>
          <cell r="AW1022">
            <v>0</v>
          </cell>
          <cell r="AX1022">
            <v>0</v>
          </cell>
          <cell r="AY1022">
            <v>0</v>
          </cell>
          <cell r="AZ1022">
            <v>0</v>
          </cell>
          <cell r="BA1022">
            <v>0</v>
          </cell>
          <cell r="BB1022">
            <v>0</v>
          </cell>
          <cell r="BC1022">
            <v>0</v>
          </cell>
          <cell r="BD1022">
            <v>0</v>
          </cell>
          <cell r="BE1022">
            <v>0</v>
          </cell>
          <cell r="BF1022">
            <v>0</v>
          </cell>
          <cell r="BG1022">
            <v>0</v>
          </cell>
          <cell r="BH1022">
            <v>0</v>
          </cell>
          <cell r="BI1022">
            <v>0</v>
          </cell>
          <cell r="BJ1022">
            <v>0</v>
          </cell>
          <cell r="BK1022">
            <v>0</v>
          </cell>
          <cell r="BL1022">
            <v>0</v>
          </cell>
          <cell r="BM1022">
            <v>0</v>
          </cell>
          <cell r="BN1022">
            <v>0</v>
          </cell>
          <cell r="BO1022">
            <v>0</v>
          </cell>
          <cell r="BP1022">
            <v>0</v>
          </cell>
          <cell r="BQ1022">
            <v>0</v>
          </cell>
          <cell r="BR1022">
            <v>0</v>
          </cell>
          <cell r="BS1022">
            <v>0</v>
          </cell>
          <cell r="BT1022">
            <v>0</v>
          </cell>
          <cell r="BU1022">
            <v>0</v>
          </cell>
          <cell r="BV1022">
            <v>0</v>
          </cell>
          <cell r="BW1022">
            <v>0</v>
          </cell>
          <cell r="BX1022">
            <v>0</v>
          </cell>
          <cell r="BY1022">
            <v>0</v>
          </cell>
          <cell r="BZ1022">
            <v>0</v>
          </cell>
          <cell r="CA1022">
            <v>0</v>
          </cell>
          <cell r="CB1022">
            <v>0</v>
          </cell>
          <cell r="CC1022">
            <v>0</v>
          </cell>
          <cell r="CD1022">
            <v>0</v>
          </cell>
          <cell r="CE1022">
            <v>0</v>
          </cell>
          <cell r="CF1022">
            <v>0</v>
          </cell>
          <cell r="CG1022">
            <v>0</v>
          </cell>
          <cell r="CH1022">
            <v>0</v>
          </cell>
          <cell r="CI1022">
            <v>0</v>
          </cell>
          <cell r="CJ1022">
            <v>0</v>
          </cell>
          <cell r="CK1022">
            <v>0</v>
          </cell>
          <cell r="CL1022">
            <v>0</v>
          </cell>
          <cell r="CM1022">
            <v>0</v>
          </cell>
          <cell r="CN1022">
            <v>0</v>
          </cell>
          <cell r="CO1022">
            <v>0</v>
          </cell>
          <cell r="CP1022">
            <v>0</v>
          </cell>
          <cell r="CQ1022">
            <v>0</v>
          </cell>
          <cell r="CR1022">
            <v>0</v>
          </cell>
          <cell r="CS1022">
            <v>0</v>
          </cell>
          <cell r="CT1022">
            <v>0</v>
          </cell>
          <cell r="CU1022">
            <v>0</v>
          </cell>
          <cell r="CV1022">
            <v>0</v>
          </cell>
          <cell r="CW1022">
            <v>0</v>
          </cell>
          <cell r="CX1022">
            <v>0</v>
          </cell>
          <cell r="CY1022">
            <v>0</v>
          </cell>
          <cell r="CZ1022">
            <v>0</v>
          </cell>
          <cell r="DA1022">
            <v>0</v>
          </cell>
          <cell r="DB1022">
            <v>0</v>
          </cell>
          <cell r="DC1022">
            <v>0</v>
          </cell>
          <cell r="DD1022">
            <v>0</v>
          </cell>
          <cell r="DE1022">
            <v>0</v>
          </cell>
          <cell r="DF1022">
            <v>0</v>
          </cell>
          <cell r="DG1022">
            <v>0</v>
          </cell>
          <cell r="DH1022">
            <v>0</v>
          </cell>
          <cell r="DI1022">
            <v>0</v>
          </cell>
          <cell r="DJ1022">
            <v>0</v>
          </cell>
          <cell r="DK1022">
            <v>0</v>
          </cell>
          <cell r="DL1022">
            <v>0</v>
          </cell>
          <cell r="DM1022">
            <v>0</v>
          </cell>
          <cell r="DN1022">
            <v>0</v>
          </cell>
          <cell r="DO1022">
            <v>0</v>
          </cell>
          <cell r="DP1022">
            <v>0</v>
          </cell>
          <cell r="DQ1022">
            <v>0</v>
          </cell>
          <cell r="DR1022">
            <v>0</v>
          </cell>
          <cell r="DS1022">
            <v>0</v>
          </cell>
          <cell r="DT1022">
            <v>0</v>
          </cell>
          <cell r="DU1022">
            <v>0</v>
          </cell>
          <cell r="DV1022">
            <v>0</v>
          </cell>
          <cell r="DW1022">
            <v>0</v>
          </cell>
          <cell r="DX1022">
            <v>0</v>
          </cell>
          <cell r="DY1022">
            <v>0</v>
          </cell>
          <cell r="DZ1022">
            <v>0</v>
          </cell>
          <cell r="EA1022">
            <v>0</v>
          </cell>
          <cell r="EB1022">
            <v>0</v>
          </cell>
          <cell r="EC1022">
            <v>0</v>
          </cell>
          <cell r="ED1022">
            <v>0</v>
          </cell>
        </row>
        <row r="1023">
          <cell r="F1023">
            <v>-2.1526013314243642E-4</v>
          </cell>
          <cell r="G1023">
            <v>1.8182448572225951E-3</v>
          </cell>
          <cell r="H1023">
            <v>-4.9456193144585825E-3</v>
          </cell>
          <cell r="I1023">
            <v>-1.3101525063465402E-2</v>
          </cell>
          <cell r="J1023">
            <v>1.3753436348139303E-2</v>
          </cell>
          <cell r="K1023">
            <v>-1.1048039951440103E-3</v>
          </cell>
          <cell r="L1023">
            <v>-1.143124507734683E-3</v>
          </cell>
          <cell r="M1023">
            <v>-5.0145239526244723E-4</v>
          </cell>
          <cell r="N1023">
            <v>9.4609072329951971E-3</v>
          </cell>
          <cell r="O1023">
            <v>-3.8501479931518645E-3</v>
          </cell>
          <cell r="P1023">
            <v>1.2085315517005313E-3</v>
          </cell>
          <cell r="Q1023">
            <v>-2.7517344024374779E-4</v>
          </cell>
          <cell r="R1023">
            <v>-1.1409586510779945E-4</v>
          </cell>
          <cell r="S1023">
            <v>1.3253393965790394E-2</v>
          </cell>
          <cell r="T1023">
            <v>-2.4447249709425023E-3</v>
          </cell>
          <cell r="U1023">
            <v>-1.1789836374305196E-3</v>
          </cell>
          <cell r="V1023">
            <v>-5.7296461940481436E-4</v>
          </cell>
          <cell r="W1023">
            <v>2.9659072424692567E-6</v>
          </cell>
          <cell r="X1023">
            <v>-5.776777314707715E-4</v>
          </cell>
          <cell r="Y1023">
            <v>0</v>
          </cell>
          <cell r="Z1023">
            <v>-2.9360183141520224E-3</v>
          </cell>
          <cell r="AA1023">
            <v>-1.0482898533311413E-2</v>
          </cell>
          <cell r="AB1023">
            <v>-8.50220230231713E-3</v>
          </cell>
          <cell r="AC1023">
            <v>-2.4508144921142616E-4</v>
          </cell>
          <cell r="AD1023">
            <v>0</v>
          </cell>
          <cell r="AE1023">
            <v>-1.1323511749949944E-3</v>
          </cell>
          <cell r="AF1023">
            <v>-1.1138987277448109E-4</v>
          </cell>
          <cell r="AG1023">
            <v>-3.6111003885608284E-4</v>
          </cell>
          <cell r="AH1023">
            <v>-1.2702719502453164E-2</v>
          </cell>
          <cell r="AI1023">
            <v>-1.7073025591685109E-3</v>
          </cell>
          <cell r="AJ1023">
            <v>1.8648666997833629E-3</v>
          </cell>
          <cell r="AK1023">
            <v>7.8689827212130581E-4</v>
          </cell>
          <cell r="AL1023">
            <v>0</v>
          </cell>
          <cell r="AM1023">
            <v>-5.882247780810701E-4</v>
          </cell>
          <cell r="AN1023">
            <v>-4.0937975432697726E-4</v>
          </cell>
          <cell r="AO1023">
            <v>1.1314855812329938E-3</v>
          </cell>
          <cell r="AP1023">
            <v>1.5051857261383361E-4</v>
          </cell>
          <cell r="AQ1023">
            <v>-8.191162094703941E-4</v>
          </cell>
          <cell r="AR1023">
            <v>3.5974768601221285E-4</v>
          </cell>
          <cell r="AS1023">
            <v>0</v>
          </cell>
          <cell r="AT1023">
            <v>0</v>
          </cell>
          <cell r="AU1023">
            <v>0</v>
          </cell>
          <cell r="AV1023">
            <v>-3.5338395723272242E-4</v>
          </cell>
          <cell r="AW1023">
            <v>1.7806886952911327E-3</v>
          </cell>
          <cell r="AX1023">
            <v>-3.9922267554111102E-3</v>
          </cell>
          <cell r="AY1023">
            <v>-4.3157545634997518E-4</v>
          </cell>
          <cell r="AZ1023">
            <v>-6.2461837700311662E-5</v>
          </cell>
          <cell r="BA1023">
            <v>-2.2075568057644546E-4</v>
          </cell>
          <cell r="BB1023">
            <v>6.1173426183991353E-3</v>
          </cell>
          <cell r="BC1023">
            <v>0</v>
          </cell>
          <cell r="BD1023">
            <v>0</v>
          </cell>
          <cell r="BE1023">
            <v>5.377323689721436E-4</v>
          </cell>
          <cell r="BF1023">
            <v>0</v>
          </cell>
          <cell r="BG1023">
            <v>0</v>
          </cell>
          <cell r="BH1023">
            <v>0</v>
          </cell>
          <cell r="BI1023">
            <v>-5.6704998612744362E-4</v>
          </cell>
          <cell r="BJ1023">
            <v>0</v>
          </cell>
          <cell r="BK1023">
            <v>3.9565086272190797E-3</v>
          </cell>
          <cell r="BL1023">
            <v>-2.0549109871481619E-4</v>
          </cell>
          <cell r="BM1023">
            <v>-6.0726440696967643E-4</v>
          </cell>
          <cell r="BN1023">
            <v>5.3970765038897639E-3</v>
          </cell>
          <cell r="BO1023">
            <v>0</v>
          </cell>
          <cell r="BP1023">
            <v>0</v>
          </cell>
          <cell r="BQ1023">
            <v>0</v>
          </cell>
          <cell r="BR1023">
            <v>-1.7283008320845283E-4</v>
          </cell>
          <cell r="BS1023">
            <v>0</v>
          </cell>
          <cell r="BT1023">
            <v>0</v>
          </cell>
          <cell r="BU1023">
            <v>-4.0409902180016388E-5</v>
          </cell>
          <cell r="BV1023">
            <v>-1.7063669903905065E-4</v>
          </cell>
          <cell r="BW1023">
            <v>-3.1000658637481138E-5</v>
          </cell>
          <cell r="BX1023">
            <v>-2.290752096058668E-3</v>
          </cell>
          <cell r="BY1023">
            <v>0</v>
          </cell>
          <cell r="BZ1023">
            <v>-1.7501533451635964E-4</v>
          </cell>
          <cell r="CA1023">
            <v>0</v>
          </cell>
          <cell r="CB1023">
            <v>0</v>
          </cell>
          <cell r="CC1023">
            <v>0</v>
          </cell>
          <cell r="CD1023">
            <v>0</v>
          </cell>
          <cell r="CE1023">
            <v>1.4894711479840339E-4</v>
          </cell>
          <cell r="CF1023">
            <v>0</v>
          </cell>
          <cell r="CG1023">
            <v>0</v>
          </cell>
          <cell r="CH1023">
            <v>0</v>
          </cell>
          <cell r="CI1023">
            <v>0</v>
          </cell>
          <cell r="CJ1023">
            <v>-1.365283774887871E-4</v>
          </cell>
          <cell r="CK1023">
            <v>0</v>
          </cell>
          <cell r="CL1023">
            <v>2.8778278199830254E-3</v>
          </cell>
          <cell r="CM1023">
            <v>-3.1275769899252737E-5</v>
          </cell>
          <cell r="CN1023">
            <v>-1.4355988791336927E-4</v>
          </cell>
          <cell r="CO1023">
            <v>-2.2186429003312469E-5</v>
          </cell>
          <cell r="CP1023">
            <v>0</v>
          </cell>
          <cell r="CQ1023">
            <v>0</v>
          </cell>
          <cell r="CR1023">
            <v>-2.7654745267113867E-4</v>
          </cell>
          <cell r="CS1023">
            <v>0</v>
          </cell>
          <cell r="CT1023">
            <v>0</v>
          </cell>
          <cell r="CU1023">
            <v>0</v>
          </cell>
          <cell r="CV1023">
            <v>-2.9727921968074611E-3</v>
          </cell>
          <cell r="CW1023">
            <v>0</v>
          </cell>
          <cell r="CX1023">
            <v>0</v>
          </cell>
          <cell r="CY1023">
            <v>-3.4846788223674707E-4</v>
          </cell>
          <cell r="CZ1023">
            <v>0</v>
          </cell>
          <cell r="DA1023">
            <v>0</v>
          </cell>
          <cell r="DB1023">
            <v>0</v>
          </cell>
          <cell r="DC1023">
            <v>0</v>
          </cell>
          <cell r="DD1023">
            <v>0</v>
          </cell>
          <cell r="DE1023">
            <v>0</v>
          </cell>
          <cell r="DF1023">
            <v>0</v>
          </cell>
          <cell r="DG1023">
            <v>0</v>
          </cell>
          <cell r="DH1023">
            <v>0</v>
          </cell>
          <cell r="DI1023">
            <v>0</v>
          </cell>
          <cell r="DJ1023">
            <v>0</v>
          </cell>
          <cell r="DK1023">
            <v>0</v>
          </cell>
          <cell r="DL1023">
            <v>0</v>
          </cell>
          <cell r="DM1023">
            <v>0</v>
          </cell>
          <cell r="DN1023">
            <v>0</v>
          </cell>
          <cell r="DO1023">
            <v>0</v>
          </cell>
          <cell r="DP1023">
            <v>0</v>
          </cell>
          <cell r="DQ1023">
            <v>0</v>
          </cell>
          <cell r="DR1023">
            <v>0</v>
          </cell>
          <cell r="DS1023">
            <v>0</v>
          </cell>
          <cell r="DT1023">
            <v>0</v>
          </cell>
          <cell r="DU1023">
            <v>0</v>
          </cell>
          <cell r="DV1023">
            <v>0</v>
          </cell>
          <cell r="DW1023">
            <v>0</v>
          </cell>
          <cell r="DX1023">
            <v>0</v>
          </cell>
          <cell r="DY1023">
            <v>0</v>
          </cell>
          <cell r="DZ1023">
            <v>0</v>
          </cell>
          <cell r="EA1023">
            <v>0</v>
          </cell>
          <cell r="EB1023">
            <v>0</v>
          </cell>
          <cell r="EC1023">
            <v>0</v>
          </cell>
          <cell r="ED1023">
            <v>0</v>
          </cell>
        </row>
        <row r="1024">
          <cell r="F1024">
            <v>0</v>
          </cell>
          <cell r="G1024">
            <v>0</v>
          </cell>
          <cell r="H1024">
            <v>0</v>
          </cell>
          <cell r="I1024">
            <v>0</v>
          </cell>
          <cell r="J1024">
            <v>0</v>
          </cell>
          <cell r="K1024">
            <v>0</v>
          </cell>
          <cell r="L1024">
            <v>0</v>
          </cell>
          <cell r="M1024">
            <v>0</v>
          </cell>
          <cell r="N1024">
            <v>0</v>
          </cell>
          <cell r="O1024">
            <v>0</v>
          </cell>
          <cell r="P1024">
            <v>0</v>
          </cell>
          <cell r="Q1024">
            <v>0</v>
          </cell>
          <cell r="R1024">
            <v>0</v>
          </cell>
          <cell r="S1024">
            <v>0</v>
          </cell>
          <cell r="T1024">
            <v>0</v>
          </cell>
          <cell r="U1024">
            <v>0</v>
          </cell>
          <cell r="V1024">
            <v>0</v>
          </cell>
          <cell r="W1024">
            <v>0</v>
          </cell>
          <cell r="X1024">
            <v>0</v>
          </cell>
          <cell r="Y1024">
            <v>0</v>
          </cell>
          <cell r="Z1024">
            <v>0</v>
          </cell>
          <cell r="AA1024">
            <v>0</v>
          </cell>
          <cell r="AB1024">
            <v>0</v>
          </cell>
          <cell r="AC1024">
            <v>0</v>
          </cell>
          <cell r="AD1024">
            <v>0</v>
          </cell>
          <cell r="AE1024">
            <v>0</v>
          </cell>
          <cell r="AF1024">
            <v>0</v>
          </cell>
          <cell r="AG1024">
            <v>0</v>
          </cell>
          <cell r="AH1024">
            <v>0</v>
          </cell>
          <cell r="AI1024">
            <v>0</v>
          </cell>
          <cell r="AJ1024">
            <v>0</v>
          </cell>
          <cell r="AK1024">
            <v>0</v>
          </cell>
          <cell r="AL1024">
            <v>0</v>
          </cell>
          <cell r="AM1024">
            <v>0</v>
          </cell>
          <cell r="AN1024">
            <v>0</v>
          </cell>
          <cell r="AO1024">
            <v>0</v>
          </cell>
          <cell r="AP1024">
            <v>0</v>
          </cell>
          <cell r="AQ1024">
            <v>0</v>
          </cell>
          <cell r="AR1024">
            <v>0</v>
          </cell>
          <cell r="AS1024">
            <v>0</v>
          </cell>
          <cell r="AT1024">
            <v>0</v>
          </cell>
          <cell r="AU1024">
            <v>0</v>
          </cell>
          <cell r="AV1024">
            <v>0</v>
          </cell>
          <cell r="AW1024">
            <v>0</v>
          </cell>
          <cell r="AX1024">
            <v>0</v>
          </cell>
          <cell r="AY1024">
            <v>0</v>
          </cell>
          <cell r="AZ1024">
            <v>0</v>
          </cell>
          <cell r="BA1024">
            <v>0</v>
          </cell>
          <cell r="BB1024">
            <v>0</v>
          </cell>
          <cell r="BC1024">
            <v>0</v>
          </cell>
          <cell r="BD1024">
            <v>0</v>
          </cell>
          <cell r="BE1024">
            <v>0</v>
          </cell>
          <cell r="BF1024">
            <v>0</v>
          </cell>
          <cell r="BG1024">
            <v>0</v>
          </cell>
          <cell r="BH1024">
            <v>0</v>
          </cell>
          <cell r="BI1024">
            <v>0</v>
          </cell>
          <cell r="BJ1024">
            <v>0</v>
          </cell>
          <cell r="BK1024">
            <v>0</v>
          </cell>
          <cell r="BL1024">
            <v>0</v>
          </cell>
          <cell r="BM1024">
            <v>0</v>
          </cell>
          <cell r="BN1024">
            <v>0</v>
          </cell>
          <cell r="BO1024">
            <v>0</v>
          </cell>
          <cell r="BP1024">
            <v>0</v>
          </cell>
          <cell r="BQ1024">
            <v>0</v>
          </cell>
          <cell r="BR1024">
            <v>0</v>
          </cell>
          <cell r="BS1024">
            <v>0</v>
          </cell>
          <cell r="BT1024">
            <v>0</v>
          </cell>
          <cell r="BU1024">
            <v>0</v>
          </cell>
          <cell r="BV1024">
            <v>0</v>
          </cell>
          <cell r="BW1024">
            <v>0</v>
          </cell>
          <cell r="BX1024">
            <v>0</v>
          </cell>
          <cell r="BY1024">
            <v>0</v>
          </cell>
          <cell r="BZ1024">
            <v>0</v>
          </cell>
          <cell r="CA1024">
            <v>0</v>
          </cell>
          <cell r="CB1024">
            <v>0</v>
          </cell>
          <cell r="CC1024">
            <v>0</v>
          </cell>
          <cell r="CD1024">
            <v>0</v>
          </cell>
          <cell r="CE1024">
            <v>0</v>
          </cell>
          <cell r="CF1024">
            <v>0</v>
          </cell>
          <cell r="CG1024">
            <v>0</v>
          </cell>
          <cell r="CH1024">
            <v>0</v>
          </cell>
          <cell r="CI1024">
            <v>0</v>
          </cell>
          <cell r="CJ1024">
            <v>0</v>
          </cell>
          <cell r="CK1024">
            <v>0</v>
          </cell>
          <cell r="CL1024">
            <v>0</v>
          </cell>
          <cell r="CM1024">
            <v>0</v>
          </cell>
          <cell r="CN1024">
            <v>0</v>
          </cell>
          <cell r="CO1024">
            <v>0</v>
          </cell>
          <cell r="CP1024">
            <v>0</v>
          </cell>
          <cell r="CQ1024">
            <v>0</v>
          </cell>
          <cell r="CR1024">
            <v>0</v>
          </cell>
          <cell r="CS1024">
            <v>0</v>
          </cell>
          <cell r="CT1024">
            <v>0</v>
          </cell>
          <cell r="CU1024">
            <v>0</v>
          </cell>
          <cell r="CV1024">
            <v>0</v>
          </cell>
          <cell r="CW1024">
            <v>0</v>
          </cell>
          <cell r="CX1024">
            <v>0</v>
          </cell>
          <cell r="CY1024">
            <v>0</v>
          </cell>
          <cell r="CZ1024">
            <v>0</v>
          </cell>
          <cell r="DA1024">
            <v>0</v>
          </cell>
          <cell r="DB1024">
            <v>0</v>
          </cell>
          <cell r="DC1024">
            <v>0</v>
          </cell>
          <cell r="DD1024">
            <v>0</v>
          </cell>
          <cell r="DE1024">
            <v>0</v>
          </cell>
          <cell r="DF1024">
            <v>0</v>
          </cell>
          <cell r="DG1024">
            <v>0</v>
          </cell>
          <cell r="DH1024">
            <v>0</v>
          </cell>
          <cell r="DI1024">
            <v>0</v>
          </cell>
          <cell r="DJ1024">
            <v>0</v>
          </cell>
          <cell r="DK1024">
            <v>0</v>
          </cell>
          <cell r="DL1024">
            <v>0</v>
          </cell>
          <cell r="DM1024">
            <v>0</v>
          </cell>
          <cell r="DN1024">
            <v>0</v>
          </cell>
          <cell r="DO1024">
            <v>0</v>
          </cell>
          <cell r="DP1024">
            <v>0</v>
          </cell>
          <cell r="DQ1024">
            <v>0</v>
          </cell>
          <cell r="DR1024">
            <v>0</v>
          </cell>
          <cell r="DS1024">
            <v>0</v>
          </cell>
          <cell r="DT1024">
            <v>0</v>
          </cell>
          <cell r="DU1024">
            <v>0</v>
          </cell>
          <cell r="DV1024">
            <v>0</v>
          </cell>
          <cell r="DW1024">
            <v>0</v>
          </cell>
          <cell r="DX1024">
            <v>0</v>
          </cell>
          <cell r="DY1024">
            <v>0</v>
          </cell>
          <cell r="DZ1024">
            <v>0</v>
          </cell>
          <cell r="EA1024">
            <v>0</v>
          </cell>
          <cell r="EB1024">
            <v>0</v>
          </cell>
          <cell r="EC1024">
            <v>0</v>
          </cell>
          <cell r="ED1024">
            <v>0</v>
          </cell>
        </row>
        <row r="1025">
          <cell r="F1025">
            <v>0</v>
          </cell>
          <cell r="G1025">
            <v>0</v>
          </cell>
          <cell r="H1025">
            <v>-2.8776329413204849E-4</v>
          </cell>
          <cell r="I1025">
            <v>0</v>
          </cell>
          <cell r="J1025">
            <v>0</v>
          </cell>
          <cell r="K1025">
            <v>0</v>
          </cell>
          <cell r="L1025">
            <v>0</v>
          </cell>
          <cell r="M1025">
            <v>0</v>
          </cell>
          <cell r="N1025">
            <v>0</v>
          </cell>
          <cell r="O1025">
            <v>0</v>
          </cell>
          <cell r="P1025">
            <v>0</v>
          </cell>
          <cell r="Q1025">
            <v>0</v>
          </cell>
          <cell r="R1025">
            <v>0</v>
          </cell>
          <cell r="S1025">
            <v>0</v>
          </cell>
          <cell r="T1025">
            <v>0</v>
          </cell>
          <cell r="U1025">
            <v>0</v>
          </cell>
          <cell r="V1025">
            <v>0</v>
          </cell>
          <cell r="W1025">
            <v>0</v>
          </cell>
          <cell r="X1025">
            <v>0</v>
          </cell>
          <cell r="Y1025">
            <v>0</v>
          </cell>
          <cell r="Z1025">
            <v>0</v>
          </cell>
          <cell r="AA1025">
            <v>0</v>
          </cell>
          <cell r="AB1025">
            <v>0</v>
          </cell>
          <cell r="AC1025">
            <v>0</v>
          </cell>
          <cell r="AD1025">
            <v>0</v>
          </cell>
          <cell r="AE1025">
            <v>0</v>
          </cell>
          <cell r="AF1025">
            <v>0</v>
          </cell>
          <cell r="AG1025">
            <v>0</v>
          </cell>
          <cell r="AH1025">
            <v>0</v>
          </cell>
          <cell r="AI1025">
            <v>0</v>
          </cell>
          <cell r="AJ1025">
            <v>0</v>
          </cell>
          <cell r="AK1025">
            <v>0</v>
          </cell>
          <cell r="AL1025">
            <v>0</v>
          </cell>
          <cell r="AM1025">
            <v>0</v>
          </cell>
          <cell r="AN1025">
            <v>0</v>
          </cell>
          <cell r="AO1025">
            <v>0</v>
          </cell>
          <cell r="AP1025">
            <v>0</v>
          </cell>
          <cell r="AQ1025">
            <v>0</v>
          </cell>
          <cell r="AR1025">
            <v>0</v>
          </cell>
          <cell r="AS1025">
            <v>0</v>
          </cell>
          <cell r="AT1025">
            <v>0</v>
          </cell>
          <cell r="AU1025">
            <v>0</v>
          </cell>
          <cell r="AV1025">
            <v>0</v>
          </cell>
          <cell r="AW1025">
            <v>0</v>
          </cell>
          <cell r="AX1025">
            <v>0</v>
          </cell>
          <cell r="AY1025">
            <v>0</v>
          </cell>
          <cell r="AZ1025">
            <v>0</v>
          </cell>
          <cell r="BA1025">
            <v>0</v>
          </cell>
          <cell r="BB1025">
            <v>0</v>
          </cell>
          <cell r="BC1025">
            <v>0</v>
          </cell>
          <cell r="BD1025">
            <v>0</v>
          </cell>
          <cell r="BE1025">
            <v>0</v>
          </cell>
          <cell r="BF1025">
            <v>0</v>
          </cell>
          <cell r="BG1025">
            <v>0</v>
          </cell>
          <cell r="BH1025">
            <v>0</v>
          </cell>
          <cell r="BI1025">
            <v>0</v>
          </cell>
          <cell r="BJ1025">
            <v>0</v>
          </cell>
          <cell r="BK1025">
            <v>0</v>
          </cell>
          <cell r="BL1025">
            <v>0</v>
          </cell>
          <cell r="BM1025">
            <v>0</v>
          </cell>
          <cell r="BN1025">
            <v>0</v>
          </cell>
          <cell r="BO1025">
            <v>0</v>
          </cell>
          <cell r="BP1025">
            <v>0</v>
          </cell>
          <cell r="BQ1025">
            <v>0</v>
          </cell>
          <cell r="BR1025">
            <v>0</v>
          </cell>
          <cell r="BS1025">
            <v>0</v>
          </cell>
          <cell r="BT1025">
            <v>0</v>
          </cell>
          <cell r="BU1025">
            <v>0</v>
          </cell>
          <cell r="BV1025">
            <v>0</v>
          </cell>
          <cell r="BW1025">
            <v>0</v>
          </cell>
          <cell r="BX1025">
            <v>0</v>
          </cell>
          <cell r="BY1025">
            <v>0</v>
          </cell>
          <cell r="BZ1025">
            <v>0</v>
          </cell>
          <cell r="CA1025">
            <v>0</v>
          </cell>
          <cell r="CB1025">
            <v>0</v>
          </cell>
          <cell r="CC1025">
            <v>0</v>
          </cell>
          <cell r="CD1025">
            <v>0</v>
          </cell>
          <cell r="CE1025">
            <v>0</v>
          </cell>
          <cell r="CF1025">
            <v>0</v>
          </cell>
          <cell r="CG1025">
            <v>0</v>
          </cell>
          <cell r="CH1025">
            <v>0</v>
          </cell>
          <cell r="CI1025">
            <v>0</v>
          </cell>
          <cell r="CJ1025">
            <v>0</v>
          </cell>
          <cell r="CK1025">
            <v>0</v>
          </cell>
          <cell r="CL1025">
            <v>0</v>
          </cell>
          <cell r="CM1025">
            <v>0</v>
          </cell>
          <cell r="CN1025">
            <v>0</v>
          </cell>
          <cell r="CO1025">
            <v>0</v>
          </cell>
          <cell r="CP1025">
            <v>0</v>
          </cell>
          <cell r="CQ1025">
            <v>0</v>
          </cell>
          <cell r="CR1025">
            <v>0</v>
          </cell>
          <cell r="CS1025">
            <v>0</v>
          </cell>
          <cell r="CT1025">
            <v>0</v>
          </cell>
          <cell r="CU1025">
            <v>0</v>
          </cell>
          <cell r="CV1025">
            <v>0</v>
          </cell>
          <cell r="CW1025">
            <v>0</v>
          </cell>
          <cell r="CX1025">
            <v>0</v>
          </cell>
          <cell r="CY1025">
            <v>0</v>
          </cell>
          <cell r="CZ1025">
            <v>0</v>
          </cell>
          <cell r="DA1025">
            <v>0</v>
          </cell>
          <cell r="DB1025">
            <v>0</v>
          </cell>
          <cell r="DC1025">
            <v>0</v>
          </cell>
          <cell r="DD1025">
            <v>0</v>
          </cell>
          <cell r="DE1025">
            <v>0</v>
          </cell>
          <cell r="DF1025">
            <v>0</v>
          </cell>
          <cell r="DG1025">
            <v>0</v>
          </cell>
          <cell r="DH1025">
            <v>0</v>
          </cell>
          <cell r="DI1025">
            <v>0</v>
          </cell>
          <cell r="DJ1025">
            <v>0</v>
          </cell>
          <cell r="DK1025">
            <v>0</v>
          </cell>
          <cell r="DL1025">
            <v>0</v>
          </cell>
          <cell r="DM1025">
            <v>0</v>
          </cell>
          <cell r="DN1025">
            <v>0</v>
          </cell>
          <cell r="DO1025">
            <v>0</v>
          </cell>
          <cell r="DP1025">
            <v>0</v>
          </cell>
          <cell r="DQ1025">
            <v>0</v>
          </cell>
          <cell r="DR1025">
            <v>0</v>
          </cell>
          <cell r="DS1025">
            <v>0</v>
          </cell>
          <cell r="DT1025">
            <v>0</v>
          </cell>
          <cell r="DU1025">
            <v>0</v>
          </cell>
          <cell r="DV1025">
            <v>0</v>
          </cell>
          <cell r="DW1025">
            <v>0</v>
          </cell>
          <cell r="DX1025">
            <v>0</v>
          </cell>
          <cell r="DY1025">
            <v>0</v>
          </cell>
          <cell r="DZ1025">
            <v>0</v>
          </cell>
          <cell r="EA1025">
            <v>0</v>
          </cell>
          <cell r="EB1025">
            <v>0</v>
          </cell>
          <cell r="EC1025">
            <v>0</v>
          </cell>
          <cell r="ED1025">
            <v>0</v>
          </cell>
        </row>
        <row r="1026">
          <cell r="F1026">
            <v>0</v>
          </cell>
          <cell r="G1026">
            <v>0</v>
          </cell>
          <cell r="H1026">
            <v>0</v>
          </cell>
          <cell r="I1026">
            <v>0</v>
          </cell>
          <cell r="J1026">
            <v>0</v>
          </cell>
          <cell r="K1026">
            <v>0</v>
          </cell>
          <cell r="L1026">
            <v>0</v>
          </cell>
          <cell r="M1026">
            <v>0</v>
          </cell>
          <cell r="N1026">
            <v>0</v>
          </cell>
          <cell r="O1026">
            <v>0</v>
          </cell>
          <cell r="P1026">
            <v>0</v>
          </cell>
          <cell r="Q1026">
            <v>0</v>
          </cell>
          <cell r="R1026">
            <v>0</v>
          </cell>
          <cell r="S1026">
            <v>0</v>
          </cell>
          <cell r="T1026">
            <v>0</v>
          </cell>
          <cell r="U1026">
            <v>0</v>
          </cell>
          <cell r="V1026">
            <v>0</v>
          </cell>
          <cell r="W1026">
            <v>0</v>
          </cell>
          <cell r="X1026">
            <v>0</v>
          </cell>
          <cell r="Y1026">
            <v>0</v>
          </cell>
          <cell r="Z1026">
            <v>0</v>
          </cell>
          <cell r="AA1026">
            <v>0</v>
          </cell>
          <cell r="AB1026">
            <v>0</v>
          </cell>
          <cell r="AC1026">
            <v>0</v>
          </cell>
          <cell r="AD1026">
            <v>0</v>
          </cell>
          <cell r="AE1026">
            <v>0</v>
          </cell>
          <cell r="AF1026">
            <v>0</v>
          </cell>
          <cell r="AG1026">
            <v>0</v>
          </cell>
          <cell r="AH1026">
            <v>0</v>
          </cell>
          <cell r="AI1026">
            <v>0</v>
          </cell>
          <cell r="AJ1026">
            <v>0</v>
          </cell>
          <cell r="AK1026">
            <v>0</v>
          </cell>
          <cell r="AL1026">
            <v>0</v>
          </cell>
          <cell r="AM1026">
            <v>0</v>
          </cell>
          <cell r="AN1026">
            <v>0</v>
          </cell>
          <cell r="AO1026">
            <v>0</v>
          </cell>
          <cell r="AP1026">
            <v>0</v>
          </cell>
          <cell r="AQ1026">
            <v>0</v>
          </cell>
          <cell r="AR1026">
            <v>0</v>
          </cell>
          <cell r="AS1026">
            <v>0</v>
          </cell>
          <cell r="AT1026">
            <v>0</v>
          </cell>
          <cell r="AU1026">
            <v>0</v>
          </cell>
          <cell r="AV1026">
            <v>0</v>
          </cell>
          <cell r="AW1026">
            <v>0</v>
          </cell>
          <cell r="AX1026">
            <v>0</v>
          </cell>
          <cell r="AY1026">
            <v>0</v>
          </cell>
          <cell r="AZ1026">
            <v>0</v>
          </cell>
          <cell r="BA1026">
            <v>0</v>
          </cell>
          <cell r="BB1026">
            <v>0</v>
          </cell>
          <cell r="BC1026">
            <v>0</v>
          </cell>
          <cell r="BD1026">
            <v>0</v>
          </cell>
          <cell r="BE1026">
            <v>0</v>
          </cell>
          <cell r="BF1026">
            <v>0</v>
          </cell>
          <cell r="BG1026">
            <v>0</v>
          </cell>
          <cell r="BH1026">
            <v>0</v>
          </cell>
          <cell r="BI1026">
            <v>0</v>
          </cell>
          <cell r="BJ1026">
            <v>0</v>
          </cell>
          <cell r="BK1026">
            <v>0</v>
          </cell>
          <cell r="BL1026">
            <v>0</v>
          </cell>
          <cell r="BM1026">
            <v>0</v>
          </cell>
          <cell r="BN1026">
            <v>0</v>
          </cell>
          <cell r="BO1026">
            <v>0</v>
          </cell>
          <cell r="BP1026">
            <v>0</v>
          </cell>
          <cell r="BQ1026">
            <v>0</v>
          </cell>
          <cell r="BR1026">
            <v>0</v>
          </cell>
          <cell r="BS1026">
            <v>0</v>
          </cell>
          <cell r="BT1026">
            <v>0</v>
          </cell>
          <cell r="BU1026">
            <v>0</v>
          </cell>
          <cell r="BV1026">
            <v>0</v>
          </cell>
          <cell r="BW1026">
            <v>0</v>
          </cell>
          <cell r="BX1026">
            <v>0</v>
          </cell>
          <cell r="BY1026">
            <v>0</v>
          </cell>
          <cell r="BZ1026">
            <v>0</v>
          </cell>
          <cell r="CA1026">
            <v>0</v>
          </cell>
          <cell r="CB1026">
            <v>0</v>
          </cell>
          <cell r="CC1026">
            <v>0</v>
          </cell>
          <cell r="CD1026">
            <v>0</v>
          </cell>
          <cell r="CE1026">
            <v>0</v>
          </cell>
          <cell r="CF1026">
            <v>0</v>
          </cell>
          <cell r="CG1026">
            <v>0</v>
          </cell>
          <cell r="CH1026">
            <v>0</v>
          </cell>
          <cell r="CI1026">
            <v>0</v>
          </cell>
          <cell r="CJ1026">
            <v>0</v>
          </cell>
          <cell r="CK1026">
            <v>0</v>
          </cell>
          <cell r="CL1026">
            <v>0</v>
          </cell>
          <cell r="CM1026">
            <v>0</v>
          </cell>
          <cell r="CN1026">
            <v>0</v>
          </cell>
          <cell r="CO1026">
            <v>0</v>
          </cell>
          <cell r="CP1026">
            <v>0</v>
          </cell>
          <cell r="CQ1026">
            <v>0</v>
          </cell>
          <cell r="CR1026">
            <v>0</v>
          </cell>
          <cell r="CS1026">
            <v>0</v>
          </cell>
          <cell r="CT1026">
            <v>0</v>
          </cell>
          <cell r="CU1026">
            <v>0</v>
          </cell>
          <cell r="CV1026">
            <v>0</v>
          </cell>
          <cell r="CW1026">
            <v>0</v>
          </cell>
          <cell r="CX1026">
            <v>0</v>
          </cell>
          <cell r="CY1026">
            <v>0</v>
          </cell>
          <cell r="CZ1026">
            <v>0</v>
          </cell>
          <cell r="DA1026">
            <v>0</v>
          </cell>
          <cell r="DB1026">
            <v>0</v>
          </cell>
          <cell r="DC1026">
            <v>0</v>
          </cell>
          <cell r="DD1026">
            <v>0</v>
          </cell>
          <cell r="DE1026">
            <v>0</v>
          </cell>
          <cell r="DF1026">
            <v>0</v>
          </cell>
          <cell r="DG1026">
            <v>0</v>
          </cell>
          <cell r="DH1026">
            <v>0</v>
          </cell>
          <cell r="DI1026">
            <v>0</v>
          </cell>
          <cell r="DJ1026">
            <v>0</v>
          </cell>
          <cell r="DK1026">
            <v>0</v>
          </cell>
          <cell r="DL1026">
            <v>0</v>
          </cell>
          <cell r="DM1026">
            <v>0</v>
          </cell>
          <cell r="DN1026">
            <v>0</v>
          </cell>
          <cell r="DO1026">
            <v>0</v>
          </cell>
          <cell r="DP1026">
            <v>0</v>
          </cell>
          <cell r="DQ1026">
            <v>0</v>
          </cell>
          <cell r="DR1026">
            <v>0</v>
          </cell>
          <cell r="DS1026">
            <v>0</v>
          </cell>
          <cell r="DT1026">
            <v>0</v>
          </cell>
          <cell r="DU1026">
            <v>0</v>
          </cell>
          <cell r="DV1026">
            <v>0</v>
          </cell>
          <cell r="DW1026">
            <v>0</v>
          </cell>
          <cell r="DX1026">
            <v>0</v>
          </cell>
          <cell r="DY1026">
            <v>0</v>
          </cell>
          <cell r="DZ1026">
            <v>0</v>
          </cell>
          <cell r="EA1026">
            <v>0</v>
          </cell>
          <cell r="EB1026">
            <v>0</v>
          </cell>
          <cell r="EC1026">
            <v>0</v>
          </cell>
          <cell r="ED1026">
            <v>0</v>
          </cell>
        </row>
        <row r="1027">
          <cell r="F1027">
            <v>0</v>
          </cell>
          <cell r="G1027">
            <v>0</v>
          </cell>
          <cell r="H1027">
            <v>0</v>
          </cell>
          <cell r="I1027">
            <v>0</v>
          </cell>
          <cell r="J1027">
            <v>0</v>
          </cell>
          <cell r="K1027">
            <v>0</v>
          </cell>
          <cell r="L1027">
            <v>0</v>
          </cell>
          <cell r="M1027">
            <v>0</v>
          </cell>
          <cell r="N1027">
            <v>0</v>
          </cell>
          <cell r="O1027">
            <v>6.2878829432122529E-6</v>
          </cell>
          <cell r="P1027">
            <v>0</v>
          </cell>
          <cell r="Q1027">
            <v>0</v>
          </cell>
          <cell r="R1027">
            <v>0</v>
          </cell>
          <cell r="S1027">
            <v>0</v>
          </cell>
          <cell r="T1027">
            <v>0</v>
          </cell>
          <cell r="U1027">
            <v>0</v>
          </cell>
          <cell r="V1027">
            <v>0</v>
          </cell>
          <cell r="W1027">
            <v>0</v>
          </cell>
          <cell r="X1027">
            <v>0</v>
          </cell>
          <cell r="Y1027">
            <v>0</v>
          </cell>
          <cell r="Z1027">
            <v>0</v>
          </cell>
          <cell r="AA1027">
            <v>0</v>
          </cell>
          <cell r="AB1027">
            <v>0</v>
          </cell>
          <cell r="AC1027">
            <v>0</v>
          </cell>
          <cell r="AD1027">
            <v>0</v>
          </cell>
          <cell r="AE1027">
            <v>0</v>
          </cell>
          <cell r="AF1027">
            <v>0</v>
          </cell>
          <cell r="AG1027">
            <v>0</v>
          </cell>
          <cell r="AH1027">
            <v>0</v>
          </cell>
          <cell r="AI1027">
            <v>0</v>
          </cell>
          <cell r="AJ1027">
            <v>0</v>
          </cell>
          <cell r="AK1027">
            <v>0</v>
          </cell>
          <cell r="AL1027">
            <v>0</v>
          </cell>
          <cell r="AM1027">
            <v>0</v>
          </cell>
          <cell r="AN1027">
            <v>0</v>
          </cell>
          <cell r="AO1027">
            <v>0</v>
          </cell>
          <cell r="AP1027">
            <v>0</v>
          </cell>
          <cell r="AQ1027">
            <v>0</v>
          </cell>
          <cell r="AR1027">
            <v>0</v>
          </cell>
          <cell r="AS1027">
            <v>0</v>
          </cell>
          <cell r="AT1027">
            <v>0</v>
          </cell>
          <cell r="AU1027">
            <v>0</v>
          </cell>
          <cell r="AV1027">
            <v>0</v>
          </cell>
          <cell r="AW1027">
            <v>0</v>
          </cell>
          <cell r="AX1027">
            <v>0</v>
          </cell>
          <cell r="AY1027">
            <v>0</v>
          </cell>
          <cell r="AZ1027">
            <v>0</v>
          </cell>
          <cell r="BA1027">
            <v>0</v>
          </cell>
          <cell r="BB1027">
            <v>0</v>
          </cell>
          <cell r="BC1027">
            <v>0</v>
          </cell>
          <cell r="BD1027">
            <v>0</v>
          </cell>
          <cell r="BE1027">
            <v>0</v>
          </cell>
          <cell r="BF1027">
            <v>0</v>
          </cell>
          <cell r="BG1027">
            <v>0</v>
          </cell>
          <cell r="BH1027">
            <v>0</v>
          </cell>
          <cell r="BI1027">
            <v>0</v>
          </cell>
          <cell r="BJ1027">
            <v>0</v>
          </cell>
          <cell r="BK1027">
            <v>0</v>
          </cell>
          <cell r="BL1027">
            <v>0</v>
          </cell>
          <cell r="BM1027">
            <v>0</v>
          </cell>
          <cell r="BN1027">
            <v>0</v>
          </cell>
          <cell r="BO1027">
            <v>0</v>
          </cell>
          <cell r="BP1027">
            <v>0</v>
          </cell>
          <cell r="BQ1027">
            <v>0</v>
          </cell>
          <cell r="BR1027">
            <v>0</v>
          </cell>
          <cell r="BS1027">
            <v>0</v>
          </cell>
          <cell r="BT1027">
            <v>0</v>
          </cell>
          <cell r="BU1027">
            <v>0</v>
          </cell>
          <cell r="BV1027">
            <v>0</v>
          </cell>
          <cell r="BW1027">
            <v>0</v>
          </cell>
          <cell r="BX1027">
            <v>0</v>
          </cell>
          <cell r="BY1027">
            <v>0</v>
          </cell>
          <cell r="BZ1027">
            <v>0</v>
          </cell>
          <cell r="CA1027">
            <v>0</v>
          </cell>
          <cell r="CB1027">
            <v>0</v>
          </cell>
          <cell r="CC1027">
            <v>0</v>
          </cell>
          <cell r="CD1027">
            <v>0</v>
          </cell>
          <cell r="CE1027">
            <v>0</v>
          </cell>
          <cell r="CF1027">
            <v>0</v>
          </cell>
          <cell r="CG1027">
            <v>0</v>
          </cell>
          <cell r="CH1027">
            <v>0</v>
          </cell>
          <cell r="CI1027">
            <v>0</v>
          </cell>
          <cell r="CJ1027">
            <v>0</v>
          </cell>
          <cell r="CK1027">
            <v>0</v>
          </cell>
          <cell r="CL1027">
            <v>0</v>
          </cell>
          <cell r="CM1027">
            <v>0</v>
          </cell>
          <cell r="CN1027">
            <v>0</v>
          </cell>
          <cell r="CO1027">
            <v>0</v>
          </cell>
          <cell r="CP1027">
            <v>0</v>
          </cell>
          <cell r="CQ1027">
            <v>0</v>
          </cell>
          <cell r="CR1027">
            <v>0</v>
          </cell>
          <cell r="CS1027">
            <v>0</v>
          </cell>
          <cell r="CT1027">
            <v>0</v>
          </cell>
          <cell r="CU1027">
            <v>0</v>
          </cell>
          <cell r="CV1027">
            <v>0</v>
          </cell>
          <cell r="CW1027">
            <v>0</v>
          </cell>
          <cell r="CX1027">
            <v>0</v>
          </cell>
          <cell r="CY1027">
            <v>0</v>
          </cell>
          <cell r="CZ1027">
            <v>0</v>
          </cell>
          <cell r="DA1027">
            <v>0</v>
          </cell>
          <cell r="DB1027">
            <v>0</v>
          </cell>
          <cell r="DC1027">
            <v>0</v>
          </cell>
          <cell r="DD1027">
            <v>0</v>
          </cell>
          <cell r="DE1027">
            <v>0</v>
          </cell>
          <cell r="DF1027">
            <v>0</v>
          </cell>
          <cell r="DG1027">
            <v>0</v>
          </cell>
          <cell r="DH1027">
            <v>0</v>
          </cell>
          <cell r="DI1027">
            <v>0</v>
          </cell>
          <cell r="DJ1027">
            <v>0</v>
          </cell>
          <cell r="DK1027">
            <v>0</v>
          </cell>
          <cell r="DL1027">
            <v>0</v>
          </cell>
          <cell r="DM1027">
            <v>0</v>
          </cell>
          <cell r="DN1027">
            <v>0</v>
          </cell>
          <cell r="DO1027">
            <v>0</v>
          </cell>
          <cell r="DP1027">
            <v>0</v>
          </cell>
          <cell r="DQ1027">
            <v>0</v>
          </cell>
          <cell r="DR1027">
            <v>0</v>
          </cell>
          <cell r="DS1027">
            <v>0</v>
          </cell>
          <cell r="DT1027">
            <v>0</v>
          </cell>
          <cell r="DU1027">
            <v>0</v>
          </cell>
          <cell r="DV1027">
            <v>0</v>
          </cell>
          <cell r="DW1027">
            <v>0</v>
          </cell>
          <cell r="DX1027">
            <v>0</v>
          </cell>
          <cell r="DY1027">
            <v>0</v>
          </cell>
          <cell r="DZ1027">
            <v>0</v>
          </cell>
          <cell r="EA1027">
            <v>0</v>
          </cell>
          <cell r="EB1027">
            <v>0</v>
          </cell>
          <cell r="EC1027">
            <v>0</v>
          </cell>
          <cell r="ED1027">
            <v>0</v>
          </cell>
        </row>
        <row r="1028">
          <cell r="F1028">
            <v>0</v>
          </cell>
          <cell r="G1028">
            <v>0</v>
          </cell>
          <cell r="H1028">
            <v>0</v>
          </cell>
          <cell r="I1028">
            <v>0</v>
          </cell>
          <cell r="J1028">
            <v>0</v>
          </cell>
          <cell r="K1028">
            <v>0</v>
          </cell>
          <cell r="L1028">
            <v>0</v>
          </cell>
          <cell r="M1028">
            <v>0</v>
          </cell>
          <cell r="N1028">
            <v>0</v>
          </cell>
          <cell r="O1028">
            <v>0</v>
          </cell>
          <cell r="P1028">
            <v>0</v>
          </cell>
          <cell r="Q1028">
            <v>0</v>
          </cell>
          <cell r="R1028">
            <v>0</v>
          </cell>
          <cell r="S1028">
            <v>0</v>
          </cell>
          <cell r="T1028">
            <v>0</v>
          </cell>
          <cell r="U1028">
            <v>0</v>
          </cell>
          <cell r="V1028">
            <v>0</v>
          </cell>
          <cell r="W1028">
            <v>0</v>
          </cell>
          <cell r="X1028">
            <v>0</v>
          </cell>
          <cell r="Y1028">
            <v>0</v>
          </cell>
          <cell r="Z1028">
            <v>0</v>
          </cell>
          <cell r="AA1028">
            <v>0</v>
          </cell>
          <cell r="AB1028">
            <v>0</v>
          </cell>
          <cell r="AC1028">
            <v>0</v>
          </cell>
          <cell r="AD1028">
            <v>0</v>
          </cell>
          <cell r="AE1028">
            <v>0</v>
          </cell>
          <cell r="AF1028">
            <v>0</v>
          </cell>
          <cell r="AG1028">
            <v>0</v>
          </cell>
          <cell r="AH1028">
            <v>0</v>
          </cell>
          <cell r="AI1028">
            <v>0</v>
          </cell>
          <cell r="AJ1028">
            <v>0</v>
          </cell>
          <cell r="AK1028">
            <v>0</v>
          </cell>
          <cell r="AL1028">
            <v>0</v>
          </cell>
          <cell r="AM1028">
            <v>0</v>
          </cell>
          <cell r="AN1028">
            <v>0</v>
          </cell>
          <cell r="AO1028">
            <v>0</v>
          </cell>
          <cell r="AP1028">
            <v>0</v>
          </cell>
          <cell r="AQ1028">
            <v>0</v>
          </cell>
          <cell r="AR1028">
            <v>0</v>
          </cell>
          <cell r="AS1028">
            <v>0</v>
          </cell>
          <cell r="AT1028">
            <v>0</v>
          </cell>
          <cell r="AU1028">
            <v>0</v>
          </cell>
          <cell r="AV1028">
            <v>0</v>
          </cell>
          <cell r="AW1028">
            <v>0</v>
          </cell>
          <cell r="AX1028">
            <v>0</v>
          </cell>
          <cell r="AY1028">
            <v>0</v>
          </cell>
          <cell r="AZ1028">
            <v>0</v>
          </cell>
          <cell r="BA1028">
            <v>0</v>
          </cell>
          <cell r="BB1028">
            <v>0</v>
          </cell>
          <cell r="BC1028">
            <v>0</v>
          </cell>
          <cell r="BD1028">
            <v>0</v>
          </cell>
          <cell r="BE1028">
            <v>0</v>
          </cell>
          <cell r="BF1028">
            <v>0</v>
          </cell>
          <cell r="BG1028">
            <v>0</v>
          </cell>
          <cell r="BH1028">
            <v>0</v>
          </cell>
          <cell r="BI1028">
            <v>0</v>
          </cell>
          <cell r="BJ1028">
            <v>0</v>
          </cell>
          <cell r="BK1028">
            <v>0</v>
          </cell>
          <cell r="BL1028">
            <v>0</v>
          </cell>
          <cell r="BM1028">
            <v>0</v>
          </cell>
          <cell r="BN1028">
            <v>0</v>
          </cell>
          <cell r="BO1028">
            <v>0</v>
          </cell>
          <cell r="BP1028">
            <v>0</v>
          </cell>
          <cell r="BQ1028">
            <v>0</v>
          </cell>
          <cell r="BR1028">
            <v>0</v>
          </cell>
          <cell r="BS1028">
            <v>0</v>
          </cell>
          <cell r="BT1028">
            <v>0</v>
          </cell>
          <cell r="BU1028">
            <v>0</v>
          </cell>
          <cell r="BV1028">
            <v>0</v>
          </cell>
          <cell r="BW1028">
            <v>0</v>
          </cell>
          <cell r="BX1028">
            <v>0</v>
          </cell>
          <cell r="BY1028">
            <v>0</v>
          </cell>
          <cell r="BZ1028">
            <v>0</v>
          </cell>
          <cell r="CA1028">
            <v>0</v>
          </cell>
          <cell r="CB1028">
            <v>0</v>
          </cell>
          <cell r="CC1028">
            <v>0</v>
          </cell>
          <cell r="CD1028">
            <v>0</v>
          </cell>
          <cell r="CE1028">
            <v>0</v>
          </cell>
          <cell r="CF1028">
            <v>0</v>
          </cell>
          <cell r="CG1028">
            <v>0</v>
          </cell>
          <cell r="CH1028">
            <v>0</v>
          </cell>
          <cell r="CI1028">
            <v>0</v>
          </cell>
          <cell r="CJ1028">
            <v>0</v>
          </cell>
          <cell r="CK1028">
            <v>0</v>
          </cell>
          <cell r="CL1028">
            <v>0</v>
          </cell>
          <cell r="CM1028">
            <v>0</v>
          </cell>
          <cell r="CN1028">
            <v>0</v>
          </cell>
          <cell r="CO1028">
            <v>0</v>
          </cell>
          <cell r="CP1028">
            <v>0</v>
          </cell>
          <cell r="CQ1028">
            <v>0</v>
          </cell>
          <cell r="CR1028">
            <v>0</v>
          </cell>
          <cell r="CS1028">
            <v>0</v>
          </cell>
          <cell r="CT1028">
            <v>0</v>
          </cell>
          <cell r="CU1028">
            <v>0</v>
          </cell>
          <cell r="CV1028">
            <v>0</v>
          </cell>
          <cell r="CW1028">
            <v>0</v>
          </cell>
          <cell r="CX1028">
            <v>0</v>
          </cell>
          <cell r="CY1028">
            <v>0</v>
          </cell>
          <cell r="CZ1028">
            <v>0</v>
          </cell>
          <cell r="DA1028">
            <v>0</v>
          </cell>
          <cell r="DB1028">
            <v>0</v>
          </cell>
          <cell r="DC1028">
            <v>0</v>
          </cell>
          <cell r="DD1028">
            <v>0</v>
          </cell>
          <cell r="DE1028">
            <v>0</v>
          </cell>
          <cell r="DF1028">
            <v>0</v>
          </cell>
          <cell r="DG1028">
            <v>0</v>
          </cell>
          <cell r="DH1028">
            <v>0</v>
          </cell>
          <cell r="DI1028">
            <v>0</v>
          </cell>
          <cell r="DJ1028">
            <v>0</v>
          </cell>
          <cell r="DK1028">
            <v>0</v>
          </cell>
          <cell r="DL1028">
            <v>0</v>
          </cell>
          <cell r="DM1028">
            <v>0</v>
          </cell>
          <cell r="DN1028">
            <v>0</v>
          </cell>
          <cell r="DO1028">
            <v>0</v>
          </cell>
          <cell r="DP1028">
            <v>0</v>
          </cell>
          <cell r="DQ1028">
            <v>0</v>
          </cell>
          <cell r="DR1028">
            <v>0</v>
          </cell>
          <cell r="DS1028">
            <v>0</v>
          </cell>
          <cell r="DT1028">
            <v>0</v>
          </cell>
          <cell r="DU1028">
            <v>0</v>
          </cell>
          <cell r="DV1028">
            <v>0</v>
          </cell>
          <cell r="DW1028">
            <v>0</v>
          </cell>
          <cell r="DX1028">
            <v>0</v>
          </cell>
          <cell r="DY1028">
            <v>0</v>
          </cell>
          <cell r="DZ1028">
            <v>0</v>
          </cell>
          <cell r="EA1028">
            <v>0</v>
          </cell>
          <cell r="EB1028">
            <v>0</v>
          </cell>
          <cell r="EC1028">
            <v>0</v>
          </cell>
          <cell r="ED1028">
            <v>0</v>
          </cell>
        </row>
        <row r="1029">
          <cell r="F1029">
            <v>0</v>
          </cell>
          <cell r="G1029">
            <v>0</v>
          </cell>
          <cell r="H1029">
            <v>0</v>
          </cell>
          <cell r="I1029">
            <v>0</v>
          </cell>
          <cell r="J1029">
            <v>0</v>
          </cell>
          <cell r="K1029">
            <v>0</v>
          </cell>
          <cell r="L1029">
            <v>0</v>
          </cell>
          <cell r="M1029">
            <v>0</v>
          </cell>
          <cell r="N1029">
            <v>0</v>
          </cell>
          <cell r="O1029">
            <v>-5.5637413731091101E-4</v>
          </cell>
          <cell r="P1029">
            <v>0</v>
          </cell>
          <cell r="Q1029">
            <v>0</v>
          </cell>
          <cell r="R1029">
            <v>0</v>
          </cell>
          <cell r="S1029">
            <v>0</v>
          </cell>
          <cell r="T1029">
            <v>0</v>
          </cell>
          <cell r="U1029">
            <v>0</v>
          </cell>
          <cell r="V1029">
            <v>0</v>
          </cell>
          <cell r="W1029">
            <v>0</v>
          </cell>
          <cell r="X1029">
            <v>0</v>
          </cell>
          <cell r="Y1029">
            <v>0</v>
          </cell>
          <cell r="Z1029">
            <v>0</v>
          </cell>
          <cell r="AA1029">
            <v>0</v>
          </cell>
          <cell r="AB1029">
            <v>0</v>
          </cell>
          <cell r="AC1029">
            <v>0</v>
          </cell>
          <cell r="AD1029">
            <v>0</v>
          </cell>
          <cell r="AE1029">
            <v>0</v>
          </cell>
          <cell r="AF1029">
            <v>0</v>
          </cell>
          <cell r="AG1029">
            <v>0</v>
          </cell>
          <cell r="AH1029">
            <v>0</v>
          </cell>
          <cell r="AI1029">
            <v>0</v>
          </cell>
          <cell r="AJ1029">
            <v>0</v>
          </cell>
          <cell r="AK1029">
            <v>0</v>
          </cell>
          <cell r="AL1029">
            <v>0</v>
          </cell>
          <cell r="AM1029">
            <v>0</v>
          </cell>
          <cell r="AN1029">
            <v>0</v>
          </cell>
          <cell r="AO1029">
            <v>0</v>
          </cell>
          <cell r="AP1029">
            <v>0</v>
          </cell>
          <cell r="AQ1029">
            <v>0</v>
          </cell>
          <cell r="AR1029">
            <v>0</v>
          </cell>
          <cell r="AS1029">
            <v>0</v>
          </cell>
          <cell r="AT1029">
            <v>0</v>
          </cell>
          <cell r="AU1029">
            <v>0</v>
          </cell>
          <cell r="AV1029">
            <v>0</v>
          </cell>
          <cell r="AW1029">
            <v>0</v>
          </cell>
          <cell r="AX1029">
            <v>0</v>
          </cell>
          <cell r="AY1029">
            <v>0</v>
          </cell>
          <cell r="AZ1029">
            <v>0</v>
          </cell>
          <cell r="BA1029">
            <v>0</v>
          </cell>
          <cell r="BB1029">
            <v>0</v>
          </cell>
          <cell r="BC1029">
            <v>0</v>
          </cell>
          <cell r="BD1029">
            <v>0</v>
          </cell>
          <cell r="BE1029">
            <v>0</v>
          </cell>
          <cell r="BF1029">
            <v>0</v>
          </cell>
          <cell r="BG1029">
            <v>0</v>
          </cell>
          <cell r="BH1029">
            <v>0</v>
          </cell>
          <cell r="BI1029">
            <v>0</v>
          </cell>
          <cell r="BJ1029">
            <v>0</v>
          </cell>
          <cell r="BK1029">
            <v>0</v>
          </cell>
          <cell r="BL1029">
            <v>0</v>
          </cell>
          <cell r="BM1029">
            <v>0</v>
          </cell>
          <cell r="BN1029">
            <v>0</v>
          </cell>
          <cell r="BO1029">
            <v>0</v>
          </cell>
          <cell r="BP1029">
            <v>0</v>
          </cell>
          <cell r="BQ1029">
            <v>0</v>
          </cell>
          <cell r="BR1029">
            <v>0</v>
          </cell>
          <cell r="BS1029">
            <v>0</v>
          </cell>
          <cell r="BT1029">
            <v>0</v>
          </cell>
          <cell r="BU1029">
            <v>0</v>
          </cell>
          <cell r="BV1029">
            <v>0</v>
          </cell>
          <cell r="BW1029">
            <v>0</v>
          </cell>
          <cell r="BX1029">
            <v>0</v>
          </cell>
          <cell r="BY1029">
            <v>0</v>
          </cell>
          <cell r="BZ1029">
            <v>0</v>
          </cell>
          <cell r="CA1029">
            <v>0</v>
          </cell>
          <cell r="CB1029">
            <v>0</v>
          </cell>
          <cell r="CC1029">
            <v>0</v>
          </cell>
          <cell r="CD1029">
            <v>0</v>
          </cell>
          <cell r="CE1029">
            <v>0</v>
          </cell>
          <cell r="CF1029">
            <v>0</v>
          </cell>
          <cell r="CG1029">
            <v>0</v>
          </cell>
          <cell r="CH1029">
            <v>0</v>
          </cell>
          <cell r="CI1029">
            <v>0</v>
          </cell>
          <cell r="CJ1029">
            <v>0</v>
          </cell>
          <cell r="CK1029">
            <v>0</v>
          </cell>
          <cell r="CL1029">
            <v>0</v>
          </cell>
          <cell r="CM1029">
            <v>0</v>
          </cell>
          <cell r="CN1029">
            <v>0</v>
          </cell>
          <cell r="CO1029">
            <v>0</v>
          </cell>
          <cell r="CP1029">
            <v>0</v>
          </cell>
          <cell r="CQ1029">
            <v>0</v>
          </cell>
          <cell r="CR1029">
            <v>0</v>
          </cell>
          <cell r="CS1029">
            <v>0</v>
          </cell>
          <cell r="CT1029">
            <v>0</v>
          </cell>
          <cell r="CU1029">
            <v>0</v>
          </cell>
          <cell r="CV1029">
            <v>0</v>
          </cell>
          <cell r="CW1029">
            <v>0</v>
          </cell>
          <cell r="CX1029">
            <v>0</v>
          </cell>
          <cell r="CY1029">
            <v>0</v>
          </cell>
          <cell r="CZ1029">
            <v>0</v>
          </cell>
          <cell r="DA1029">
            <v>0</v>
          </cell>
          <cell r="DB1029">
            <v>0</v>
          </cell>
          <cell r="DC1029">
            <v>0</v>
          </cell>
          <cell r="DD1029">
            <v>0</v>
          </cell>
          <cell r="DE1029">
            <v>0</v>
          </cell>
          <cell r="DF1029">
            <v>0</v>
          </cell>
          <cell r="DG1029">
            <v>0</v>
          </cell>
          <cell r="DH1029">
            <v>0</v>
          </cell>
          <cell r="DI1029">
            <v>0</v>
          </cell>
          <cell r="DJ1029">
            <v>0</v>
          </cell>
          <cell r="DK1029">
            <v>0</v>
          </cell>
          <cell r="DL1029">
            <v>0</v>
          </cell>
          <cell r="DM1029">
            <v>0</v>
          </cell>
          <cell r="DN1029">
            <v>0</v>
          </cell>
          <cell r="DO1029">
            <v>0</v>
          </cell>
          <cell r="DP1029">
            <v>0</v>
          </cell>
          <cell r="DQ1029">
            <v>0</v>
          </cell>
          <cell r="DR1029">
            <v>0</v>
          </cell>
          <cell r="DS1029">
            <v>0</v>
          </cell>
          <cell r="DT1029">
            <v>0</v>
          </cell>
          <cell r="DU1029">
            <v>0</v>
          </cell>
          <cell r="DV1029">
            <v>0</v>
          </cell>
          <cell r="DW1029">
            <v>0</v>
          </cell>
          <cell r="DX1029">
            <v>0</v>
          </cell>
          <cell r="DY1029">
            <v>0</v>
          </cell>
          <cell r="DZ1029">
            <v>0</v>
          </cell>
          <cell r="EA1029">
            <v>0</v>
          </cell>
          <cell r="EB1029">
            <v>0</v>
          </cell>
          <cell r="EC1029">
            <v>0</v>
          </cell>
          <cell r="ED1029">
            <v>0</v>
          </cell>
        </row>
        <row r="1030">
          <cell r="F1030">
            <v>0</v>
          </cell>
          <cell r="G1030">
            <v>0</v>
          </cell>
          <cell r="H1030">
            <v>0</v>
          </cell>
          <cell r="I1030">
            <v>0</v>
          </cell>
          <cell r="J1030">
            <v>0</v>
          </cell>
          <cell r="K1030">
            <v>0</v>
          </cell>
          <cell r="L1030">
            <v>0</v>
          </cell>
          <cell r="M1030">
            <v>0</v>
          </cell>
          <cell r="N1030">
            <v>0</v>
          </cell>
          <cell r="O1030">
            <v>0</v>
          </cell>
          <cell r="P1030">
            <v>0</v>
          </cell>
          <cell r="Q1030">
            <v>0</v>
          </cell>
          <cell r="R1030">
            <v>0</v>
          </cell>
          <cell r="S1030">
            <v>0</v>
          </cell>
          <cell r="T1030">
            <v>0</v>
          </cell>
          <cell r="U1030">
            <v>0</v>
          </cell>
          <cell r="V1030">
            <v>0</v>
          </cell>
          <cell r="W1030">
            <v>0</v>
          </cell>
          <cell r="X1030">
            <v>0</v>
          </cell>
          <cell r="Y1030">
            <v>0</v>
          </cell>
          <cell r="Z1030">
            <v>0</v>
          </cell>
          <cell r="AA1030">
            <v>0</v>
          </cell>
          <cell r="AB1030">
            <v>0</v>
          </cell>
          <cell r="AC1030">
            <v>0</v>
          </cell>
          <cell r="AD1030">
            <v>0</v>
          </cell>
          <cell r="AE1030">
            <v>0</v>
          </cell>
          <cell r="AF1030">
            <v>0</v>
          </cell>
          <cell r="AG1030">
            <v>0</v>
          </cell>
          <cell r="AH1030">
            <v>0</v>
          </cell>
          <cell r="AI1030">
            <v>0</v>
          </cell>
          <cell r="AJ1030">
            <v>0</v>
          </cell>
          <cell r="AK1030">
            <v>0</v>
          </cell>
          <cell r="AL1030">
            <v>0</v>
          </cell>
          <cell r="AM1030">
            <v>0</v>
          </cell>
          <cell r="AN1030">
            <v>0</v>
          </cell>
          <cell r="AO1030">
            <v>0</v>
          </cell>
          <cell r="AP1030">
            <v>0</v>
          </cell>
          <cell r="AQ1030">
            <v>0</v>
          </cell>
          <cell r="AR1030">
            <v>0</v>
          </cell>
          <cell r="AS1030">
            <v>0</v>
          </cell>
          <cell r="AT1030">
            <v>0</v>
          </cell>
          <cell r="AU1030">
            <v>0</v>
          </cell>
          <cell r="AV1030">
            <v>0</v>
          </cell>
          <cell r="AW1030">
            <v>0</v>
          </cell>
          <cell r="AX1030">
            <v>0</v>
          </cell>
          <cell r="AY1030">
            <v>0</v>
          </cell>
          <cell r="AZ1030">
            <v>0</v>
          </cell>
          <cell r="BA1030">
            <v>0</v>
          </cell>
          <cell r="BB1030">
            <v>0</v>
          </cell>
          <cell r="BC1030">
            <v>0</v>
          </cell>
          <cell r="BD1030">
            <v>0</v>
          </cell>
          <cell r="BE1030">
            <v>0</v>
          </cell>
          <cell r="BF1030">
            <v>0</v>
          </cell>
          <cell r="BG1030">
            <v>0</v>
          </cell>
          <cell r="BH1030">
            <v>0</v>
          </cell>
          <cell r="BI1030">
            <v>0</v>
          </cell>
          <cell r="BJ1030">
            <v>0</v>
          </cell>
          <cell r="BK1030">
            <v>0</v>
          </cell>
          <cell r="BL1030">
            <v>0</v>
          </cell>
          <cell r="BM1030">
            <v>0</v>
          </cell>
          <cell r="BN1030">
            <v>0</v>
          </cell>
          <cell r="BO1030">
            <v>0</v>
          </cell>
          <cell r="BP1030">
            <v>0</v>
          </cell>
          <cell r="BQ1030">
            <v>0</v>
          </cell>
          <cell r="BR1030">
            <v>0</v>
          </cell>
          <cell r="BS1030">
            <v>0</v>
          </cell>
          <cell r="BT1030">
            <v>0</v>
          </cell>
          <cell r="BU1030">
            <v>0</v>
          </cell>
          <cell r="BV1030">
            <v>0</v>
          </cell>
          <cell r="BW1030">
            <v>0</v>
          </cell>
          <cell r="BX1030">
            <v>0</v>
          </cell>
          <cell r="BY1030">
            <v>0</v>
          </cell>
          <cell r="BZ1030">
            <v>0</v>
          </cell>
          <cell r="CA1030">
            <v>0</v>
          </cell>
          <cell r="CB1030">
            <v>0</v>
          </cell>
          <cell r="CC1030">
            <v>0</v>
          </cell>
          <cell r="CD1030">
            <v>0</v>
          </cell>
          <cell r="CE1030">
            <v>0</v>
          </cell>
          <cell r="CF1030">
            <v>0</v>
          </cell>
          <cell r="CG1030">
            <v>0</v>
          </cell>
          <cell r="CH1030">
            <v>0</v>
          </cell>
          <cell r="CI1030">
            <v>0</v>
          </cell>
          <cell r="CJ1030">
            <v>0</v>
          </cell>
          <cell r="CK1030">
            <v>0</v>
          </cell>
          <cell r="CL1030">
            <v>0</v>
          </cell>
          <cell r="CM1030">
            <v>0</v>
          </cell>
          <cell r="CN1030">
            <v>0</v>
          </cell>
          <cell r="CO1030">
            <v>0</v>
          </cell>
          <cell r="CP1030">
            <v>0</v>
          </cell>
          <cell r="CQ1030">
            <v>0</v>
          </cell>
          <cell r="CR1030">
            <v>0</v>
          </cell>
          <cell r="CS1030">
            <v>0</v>
          </cell>
          <cell r="CT1030">
            <v>0</v>
          </cell>
          <cell r="CU1030">
            <v>0</v>
          </cell>
          <cell r="CV1030">
            <v>0</v>
          </cell>
          <cell r="CW1030">
            <v>0</v>
          </cell>
          <cell r="CX1030">
            <v>0</v>
          </cell>
          <cell r="CY1030">
            <v>0</v>
          </cell>
          <cell r="CZ1030">
            <v>0</v>
          </cell>
          <cell r="DA1030">
            <v>0</v>
          </cell>
          <cell r="DB1030">
            <v>0</v>
          </cell>
          <cell r="DC1030">
            <v>0</v>
          </cell>
          <cell r="DD1030">
            <v>0</v>
          </cell>
          <cell r="DE1030">
            <v>0</v>
          </cell>
          <cell r="DF1030">
            <v>0</v>
          </cell>
          <cell r="DG1030">
            <v>0</v>
          </cell>
          <cell r="DH1030">
            <v>0</v>
          </cell>
          <cell r="DI1030">
            <v>0</v>
          </cell>
          <cell r="DJ1030">
            <v>0</v>
          </cell>
          <cell r="DK1030">
            <v>0</v>
          </cell>
          <cell r="DL1030">
            <v>0</v>
          </cell>
          <cell r="DM1030">
            <v>0</v>
          </cell>
          <cell r="DN1030">
            <v>0</v>
          </cell>
          <cell r="DO1030">
            <v>0</v>
          </cell>
          <cell r="DP1030">
            <v>0</v>
          </cell>
          <cell r="DQ1030">
            <v>0</v>
          </cell>
          <cell r="DR1030">
            <v>0</v>
          </cell>
          <cell r="DS1030">
            <v>0</v>
          </cell>
          <cell r="DT1030">
            <v>0</v>
          </cell>
          <cell r="DU1030">
            <v>0</v>
          </cell>
          <cell r="DV1030">
            <v>0</v>
          </cell>
          <cell r="DW1030">
            <v>0</v>
          </cell>
          <cell r="DX1030">
            <v>0</v>
          </cell>
          <cell r="DY1030">
            <v>0</v>
          </cell>
          <cell r="DZ1030">
            <v>0</v>
          </cell>
          <cell r="EA1030">
            <v>0</v>
          </cell>
          <cell r="EB1030">
            <v>0</v>
          </cell>
          <cell r="EC1030">
            <v>0</v>
          </cell>
          <cell r="ED1030">
            <v>0</v>
          </cell>
        </row>
        <row r="1031">
          <cell r="F1031">
            <v>0</v>
          </cell>
          <cell r="G1031">
            <v>0</v>
          </cell>
          <cell r="H1031">
            <v>0</v>
          </cell>
          <cell r="I1031">
            <v>0</v>
          </cell>
          <cell r="J1031">
            <v>0</v>
          </cell>
          <cell r="K1031">
            <v>0</v>
          </cell>
          <cell r="L1031">
            <v>0</v>
          </cell>
          <cell r="M1031">
            <v>0</v>
          </cell>
          <cell r="N1031">
            <v>0</v>
          </cell>
          <cell r="O1031">
            <v>0</v>
          </cell>
          <cell r="P1031">
            <v>0</v>
          </cell>
          <cell r="Q1031">
            <v>0</v>
          </cell>
          <cell r="R1031">
            <v>0</v>
          </cell>
          <cell r="S1031">
            <v>0</v>
          </cell>
          <cell r="T1031">
            <v>0</v>
          </cell>
          <cell r="U1031">
            <v>0</v>
          </cell>
          <cell r="V1031">
            <v>0</v>
          </cell>
          <cell r="W1031">
            <v>0</v>
          </cell>
          <cell r="X1031">
            <v>0</v>
          </cell>
          <cell r="Y1031">
            <v>0</v>
          </cell>
          <cell r="Z1031">
            <v>0</v>
          </cell>
          <cell r="AA1031">
            <v>0</v>
          </cell>
          <cell r="AB1031">
            <v>0</v>
          </cell>
          <cell r="AC1031">
            <v>0</v>
          </cell>
          <cell r="AD1031">
            <v>0</v>
          </cell>
          <cell r="AE1031">
            <v>0</v>
          </cell>
          <cell r="AF1031">
            <v>0</v>
          </cell>
          <cell r="AG1031">
            <v>0</v>
          </cell>
          <cell r="AH1031">
            <v>0</v>
          </cell>
          <cell r="AI1031">
            <v>0</v>
          </cell>
          <cell r="AJ1031">
            <v>0</v>
          </cell>
          <cell r="AK1031">
            <v>0</v>
          </cell>
          <cell r="AL1031">
            <v>0</v>
          </cell>
          <cell r="AM1031">
            <v>0</v>
          </cell>
          <cell r="AN1031">
            <v>0</v>
          </cell>
          <cell r="AO1031">
            <v>0</v>
          </cell>
          <cell r="AP1031">
            <v>0</v>
          </cell>
          <cell r="AQ1031">
            <v>0</v>
          </cell>
          <cell r="AR1031">
            <v>0</v>
          </cell>
          <cell r="AS1031">
            <v>0</v>
          </cell>
          <cell r="AT1031">
            <v>0</v>
          </cell>
          <cell r="AU1031">
            <v>0</v>
          </cell>
          <cell r="AV1031">
            <v>0</v>
          </cell>
          <cell r="AW1031">
            <v>0</v>
          </cell>
          <cell r="AX1031">
            <v>0</v>
          </cell>
          <cell r="AY1031">
            <v>0</v>
          </cell>
          <cell r="AZ1031">
            <v>0</v>
          </cell>
          <cell r="BA1031">
            <v>0</v>
          </cell>
          <cell r="BB1031">
            <v>0</v>
          </cell>
          <cell r="BC1031">
            <v>0</v>
          </cell>
          <cell r="BD1031">
            <v>0</v>
          </cell>
          <cell r="BE1031">
            <v>0</v>
          </cell>
          <cell r="BF1031">
            <v>0</v>
          </cell>
          <cell r="BG1031">
            <v>0</v>
          </cell>
          <cell r="BH1031">
            <v>0</v>
          </cell>
          <cell r="BI1031">
            <v>0</v>
          </cell>
          <cell r="BJ1031">
            <v>0</v>
          </cell>
          <cell r="BK1031">
            <v>0</v>
          </cell>
          <cell r="BL1031">
            <v>0</v>
          </cell>
          <cell r="BM1031">
            <v>0</v>
          </cell>
          <cell r="BN1031">
            <v>0</v>
          </cell>
          <cell r="BO1031">
            <v>0</v>
          </cell>
          <cell r="BP1031">
            <v>0</v>
          </cell>
          <cell r="BQ1031">
            <v>0</v>
          </cell>
          <cell r="BR1031">
            <v>0</v>
          </cell>
          <cell r="BS1031">
            <v>0</v>
          </cell>
          <cell r="BT1031">
            <v>0</v>
          </cell>
          <cell r="BU1031">
            <v>0</v>
          </cell>
          <cell r="BV1031">
            <v>0</v>
          </cell>
          <cell r="BW1031">
            <v>0</v>
          </cell>
          <cell r="BX1031">
            <v>0</v>
          </cell>
          <cell r="BY1031">
            <v>0</v>
          </cell>
          <cell r="BZ1031">
            <v>0</v>
          </cell>
          <cell r="CA1031">
            <v>0</v>
          </cell>
          <cell r="CB1031">
            <v>0</v>
          </cell>
          <cell r="CC1031">
            <v>0</v>
          </cell>
          <cell r="CD1031">
            <v>0</v>
          </cell>
          <cell r="CE1031">
            <v>0</v>
          </cell>
          <cell r="CF1031">
            <v>0</v>
          </cell>
          <cell r="CG1031">
            <v>0</v>
          </cell>
          <cell r="CH1031">
            <v>0</v>
          </cell>
          <cell r="CI1031">
            <v>0</v>
          </cell>
          <cell r="CJ1031">
            <v>0</v>
          </cell>
          <cell r="CK1031">
            <v>0</v>
          </cell>
          <cell r="CL1031">
            <v>0</v>
          </cell>
          <cell r="CM1031">
            <v>0</v>
          </cell>
          <cell r="CN1031">
            <v>0</v>
          </cell>
          <cell r="CO1031">
            <v>0</v>
          </cell>
          <cell r="CP1031">
            <v>0</v>
          </cell>
          <cell r="CQ1031">
            <v>0</v>
          </cell>
          <cell r="CR1031">
            <v>0</v>
          </cell>
          <cell r="CS1031">
            <v>0</v>
          </cell>
          <cell r="CT1031">
            <v>0</v>
          </cell>
          <cell r="CU1031">
            <v>0</v>
          </cell>
          <cell r="CV1031">
            <v>0</v>
          </cell>
          <cell r="CW1031">
            <v>0</v>
          </cell>
          <cell r="CX1031">
            <v>0</v>
          </cell>
          <cell r="CY1031">
            <v>0</v>
          </cell>
          <cell r="CZ1031">
            <v>0</v>
          </cell>
          <cell r="DA1031">
            <v>0</v>
          </cell>
          <cell r="DB1031">
            <v>0</v>
          </cell>
          <cell r="DC1031">
            <v>0</v>
          </cell>
          <cell r="DD1031">
            <v>0</v>
          </cell>
          <cell r="DE1031">
            <v>0</v>
          </cell>
          <cell r="DF1031">
            <v>0</v>
          </cell>
          <cell r="DG1031">
            <v>0</v>
          </cell>
          <cell r="DH1031">
            <v>0</v>
          </cell>
          <cell r="DI1031">
            <v>0</v>
          </cell>
          <cell r="DJ1031">
            <v>0</v>
          </cell>
          <cell r="DK1031">
            <v>0</v>
          </cell>
          <cell r="DL1031">
            <v>0</v>
          </cell>
          <cell r="DM1031">
            <v>0</v>
          </cell>
          <cell r="DN1031">
            <v>0</v>
          </cell>
          <cell r="DO1031">
            <v>0</v>
          </cell>
          <cell r="DP1031">
            <v>0</v>
          </cell>
          <cell r="DQ1031">
            <v>0</v>
          </cell>
          <cell r="DR1031">
            <v>0</v>
          </cell>
          <cell r="DS1031">
            <v>0</v>
          </cell>
          <cell r="DT1031">
            <v>0</v>
          </cell>
          <cell r="DU1031">
            <v>0</v>
          </cell>
          <cell r="DV1031">
            <v>0</v>
          </cell>
          <cell r="DW1031">
            <v>0</v>
          </cell>
          <cell r="DX1031">
            <v>0</v>
          </cell>
          <cell r="DY1031">
            <v>0</v>
          </cell>
          <cell r="DZ1031">
            <v>0</v>
          </cell>
          <cell r="EA1031">
            <v>0</v>
          </cell>
          <cell r="EB1031">
            <v>0</v>
          </cell>
          <cell r="EC1031">
            <v>0</v>
          </cell>
          <cell r="ED1031">
            <v>0</v>
          </cell>
        </row>
        <row r="1032">
          <cell r="F1032">
            <v>0</v>
          </cell>
          <cell r="G1032">
            <v>0</v>
          </cell>
          <cell r="H1032">
            <v>0</v>
          </cell>
          <cell r="I1032">
            <v>0</v>
          </cell>
          <cell r="J1032">
            <v>0</v>
          </cell>
          <cell r="K1032">
            <v>0</v>
          </cell>
          <cell r="L1032">
            <v>0</v>
          </cell>
          <cell r="M1032">
            <v>0</v>
          </cell>
          <cell r="N1032">
            <v>0</v>
          </cell>
          <cell r="O1032">
            <v>0</v>
          </cell>
          <cell r="P1032">
            <v>0</v>
          </cell>
          <cell r="Q1032">
            <v>0</v>
          </cell>
          <cell r="R1032">
            <v>0</v>
          </cell>
          <cell r="S1032">
            <v>0</v>
          </cell>
          <cell r="T1032">
            <v>0</v>
          </cell>
          <cell r="U1032">
            <v>0</v>
          </cell>
          <cell r="V1032">
            <v>0</v>
          </cell>
          <cell r="W1032">
            <v>0</v>
          </cell>
          <cell r="X1032">
            <v>0</v>
          </cell>
          <cell r="Y1032">
            <v>0</v>
          </cell>
          <cell r="Z1032">
            <v>0</v>
          </cell>
          <cell r="AA1032">
            <v>0</v>
          </cell>
          <cell r="AB1032">
            <v>0</v>
          </cell>
          <cell r="AC1032">
            <v>0</v>
          </cell>
          <cell r="AD1032">
            <v>0</v>
          </cell>
          <cell r="AE1032">
            <v>0</v>
          </cell>
          <cell r="AF1032">
            <v>0</v>
          </cell>
          <cell r="AG1032">
            <v>0</v>
          </cell>
          <cell r="AH1032">
            <v>0</v>
          </cell>
          <cell r="AI1032">
            <v>0</v>
          </cell>
          <cell r="AJ1032">
            <v>0</v>
          </cell>
          <cell r="AK1032">
            <v>0</v>
          </cell>
          <cell r="AL1032">
            <v>0</v>
          </cell>
          <cell r="AM1032">
            <v>0</v>
          </cell>
          <cell r="AN1032">
            <v>0</v>
          </cell>
          <cell r="AO1032">
            <v>0</v>
          </cell>
          <cell r="AP1032">
            <v>0</v>
          </cell>
          <cell r="AQ1032">
            <v>0</v>
          </cell>
          <cell r="AR1032">
            <v>0</v>
          </cell>
          <cell r="AS1032">
            <v>0</v>
          </cell>
          <cell r="AT1032">
            <v>0</v>
          </cell>
          <cell r="AU1032">
            <v>0</v>
          </cell>
          <cell r="AV1032">
            <v>0</v>
          </cell>
          <cell r="AW1032">
            <v>0</v>
          </cell>
          <cell r="AX1032">
            <v>0</v>
          </cell>
          <cell r="AY1032">
            <v>0</v>
          </cell>
          <cell r="AZ1032">
            <v>0</v>
          </cell>
          <cell r="BA1032">
            <v>0</v>
          </cell>
          <cell r="BB1032">
            <v>0</v>
          </cell>
          <cell r="BC1032">
            <v>0</v>
          </cell>
          <cell r="BD1032">
            <v>0</v>
          </cell>
          <cell r="BE1032">
            <v>0</v>
          </cell>
          <cell r="BF1032">
            <v>0</v>
          </cell>
          <cell r="BG1032">
            <v>0</v>
          </cell>
          <cell r="BH1032">
            <v>0</v>
          </cell>
          <cell r="BI1032">
            <v>0</v>
          </cell>
          <cell r="BJ1032">
            <v>0</v>
          </cell>
          <cell r="BK1032">
            <v>0</v>
          </cell>
          <cell r="BL1032">
            <v>0</v>
          </cell>
          <cell r="BM1032">
            <v>0</v>
          </cell>
          <cell r="BN1032">
            <v>0</v>
          </cell>
          <cell r="BO1032">
            <v>0</v>
          </cell>
          <cell r="BP1032">
            <v>0</v>
          </cell>
          <cell r="BQ1032">
            <v>0</v>
          </cell>
          <cell r="BR1032">
            <v>0</v>
          </cell>
          <cell r="BS1032">
            <v>0</v>
          </cell>
          <cell r="BT1032">
            <v>0</v>
          </cell>
          <cell r="BU1032">
            <v>0</v>
          </cell>
          <cell r="BV1032">
            <v>0</v>
          </cell>
          <cell r="BW1032">
            <v>0</v>
          </cell>
          <cell r="BX1032">
            <v>0</v>
          </cell>
          <cell r="BY1032">
            <v>0</v>
          </cell>
          <cell r="BZ1032">
            <v>0</v>
          </cell>
          <cell r="CA1032">
            <v>0</v>
          </cell>
          <cell r="CB1032">
            <v>0</v>
          </cell>
          <cell r="CC1032">
            <v>0</v>
          </cell>
          <cell r="CD1032">
            <v>0</v>
          </cell>
          <cell r="CE1032">
            <v>0</v>
          </cell>
          <cell r="CF1032">
            <v>0</v>
          </cell>
          <cell r="CG1032">
            <v>0</v>
          </cell>
          <cell r="CH1032">
            <v>0</v>
          </cell>
          <cell r="CI1032">
            <v>0</v>
          </cell>
          <cell r="CJ1032">
            <v>0</v>
          </cell>
          <cell r="CK1032">
            <v>0</v>
          </cell>
          <cell r="CL1032">
            <v>0</v>
          </cell>
          <cell r="CM1032">
            <v>0</v>
          </cell>
          <cell r="CN1032">
            <v>0</v>
          </cell>
          <cell r="CO1032">
            <v>0</v>
          </cell>
          <cell r="CP1032">
            <v>0</v>
          </cell>
          <cell r="CQ1032">
            <v>0</v>
          </cell>
          <cell r="CR1032">
            <v>0</v>
          </cell>
          <cell r="CS1032">
            <v>0</v>
          </cell>
          <cell r="CT1032">
            <v>0</v>
          </cell>
          <cell r="CU1032">
            <v>0</v>
          </cell>
          <cell r="CV1032">
            <v>0</v>
          </cell>
          <cell r="CW1032">
            <v>0</v>
          </cell>
          <cell r="CX1032">
            <v>0</v>
          </cell>
          <cell r="CY1032">
            <v>0</v>
          </cell>
          <cell r="CZ1032">
            <v>0</v>
          </cell>
          <cell r="DA1032">
            <v>0</v>
          </cell>
          <cell r="DB1032">
            <v>0</v>
          </cell>
          <cell r="DC1032">
            <v>0</v>
          </cell>
          <cell r="DD1032">
            <v>0</v>
          </cell>
          <cell r="DE1032">
            <v>0</v>
          </cell>
          <cell r="DF1032">
            <v>0</v>
          </cell>
          <cell r="DG1032">
            <v>0</v>
          </cell>
          <cell r="DH1032">
            <v>0</v>
          </cell>
          <cell r="DI1032">
            <v>0</v>
          </cell>
          <cell r="DJ1032">
            <v>0</v>
          </cell>
          <cell r="DK1032">
            <v>0</v>
          </cell>
          <cell r="DL1032">
            <v>0</v>
          </cell>
          <cell r="DM1032">
            <v>0</v>
          </cell>
          <cell r="DN1032">
            <v>0</v>
          </cell>
          <cell r="DO1032">
            <v>0</v>
          </cell>
          <cell r="DP1032">
            <v>0</v>
          </cell>
          <cell r="DQ1032">
            <v>0</v>
          </cell>
          <cell r="DR1032">
            <v>0</v>
          </cell>
          <cell r="DS1032">
            <v>0</v>
          </cell>
          <cell r="DT1032">
            <v>0</v>
          </cell>
          <cell r="DU1032">
            <v>0</v>
          </cell>
          <cell r="DV1032">
            <v>0</v>
          </cell>
          <cell r="DW1032">
            <v>0</v>
          </cell>
          <cell r="DX1032">
            <v>0</v>
          </cell>
          <cell r="DY1032">
            <v>0</v>
          </cell>
          <cell r="DZ1032">
            <v>0</v>
          </cell>
          <cell r="EA1032">
            <v>0</v>
          </cell>
          <cell r="EB1032">
            <v>0</v>
          </cell>
          <cell r="EC1032">
            <v>0</v>
          </cell>
          <cell r="ED1032">
            <v>0</v>
          </cell>
        </row>
        <row r="1033">
          <cell r="F1033">
            <v>0</v>
          </cell>
          <cell r="G1033">
            <v>0</v>
          </cell>
          <cell r="H1033">
            <v>0</v>
          </cell>
          <cell r="I1033">
            <v>0</v>
          </cell>
          <cell r="J1033">
            <v>0</v>
          </cell>
          <cell r="K1033">
            <v>0</v>
          </cell>
          <cell r="L1033">
            <v>0</v>
          </cell>
          <cell r="M1033">
            <v>0</v>
          </cell>
          <cell r="N1033">
            <v>0</v>
          </cell>
          <cell r="O1033">
            <v>0</v>
          </cell>
          <cell r="P1033">
            <v>0</v>
          </cell>
          <cell r="Q1033">
            <v>0</v>
          </cell>
          <cell r="R1033">
            <v>0</v>
          </cell>
          <cell r="S1033">
            <v>0</v>
          </cell>
          <cell r="T1033">
            <v>0</v>
          </cell>
          <cell r="U1033">
            <v>0</v>
          </cell>
          <cell r="V1033">
            <v>0</v>
          </cell>
          <cell r="W1033">
            <v>0</v>
          </cell>
          <cell r="X1033">
            <v>0</v>
          </cell>
          <cell r="Y1033">
            <v>0</v>
          </cell>
          <cell r="Z1033">
            <v>0</v>
          </cell>
          <cell r="AA1033">
            <v>0</v>
          </cell>
          <cell r="AB1033">
            <v>0</v>
          </cell>
          <cell r="AC1033">
            <v>0</v>
          </cell>
          <cell r="AD1033">
            <v>0</v>
          </cell>
          <cell r="AE1033">
            <v>0</v>
          </cell>
          <cell r="AF1033">
            <v>0</v>
          </cell>
          <cell r="AG1033">
            <v>0</v>
          </cell>
          <cell r="AH1033">
            <v>0</v>
          </cell>
          <cell r="AI1033">
            <v>0</v>
          </cell>
          <cell r="AJ1033">
            <v>0</v>
          </cell>
          <cell r="AK1033">
            <v>0</v>
          </cell>
          <cell r="AL1033">
            <v>0</v>
          </cell>
          <cell r="AM1033">
            <v>0</v>
          </cell>
          <cell r="AN1033">
            <v>0</v>
          </cell>
          <cell r="AO1033">
            <v>0</v>
          </cell>
          <cell r="AP1033">
            <v>0</v>
          </cell>
          <cell r="AQ1033">
            <v>0</v>
          </cell>
          <cell r="AR1033">
            <v>0</v>
          </cell>
          <cell r="AS1033">
            <v>0</v>
          </cell>
          <cell r="AT1033">
            <v>0</v>
          </cell>
          <cell r="AU1033">
            <v>0</v>
          </cell>
          <cell r="AV1033">
            <v>0</v>
          </cell>
          <cell r="AW1033">
            <v>0</v>
          </cell>
          <cell r="AX1033">
            <v>0</v>
          </cell>
          <cell r="AY1033">
            <v>0</v>
          </cell>
          <cell r="AZ1033">
            <v>0</v>
          </cell>
          <cell r="BA1033">
            <v>0</v>
          </cell>
          <cell r="BB1033">
            <v>0</v>
          </cell>
          <cell r="BC1033">
            <v>0</v>
          </cell>
          <cell r="BD1033">
            <v>0</v>
          </cell>
          <cell r="BE1033">
            <v>0</v>
          </cell>
          <cell r="BF1033">
            <v>0</v>
          </cell>
          <cell r="BG1033">
            <v>0</v>
          </cell>
          <cell r="BH1033">
            <v>0</v>
          </cell>
          <cell r="BI1033">
            <v>0</v>
          </cell>
          <cell r="BJ1033">
            <v>0</v>
          </cell>
          <cell r="BK1033">
            <v>0</v>
          </cell>
          <cell r="BL1033">
            <v>0</v>
          </cell>
          <cell r="BM1033">
            <v>0</v>
          </cell>
          <cell r="BN1033">
            <v>0</v>
          </cell>
          <cell r="BO1033">
            <v>0</v>
          </cell>
          <cell r="BP1033">
            <v>0</v>
          </cell>
          <cell r="BQ1033">
            <v>0</v>
          </cell>
          <cell r="BR1033">
            <v>0</v>
          </cell>
          <cell r="BS1033">
            <v>0</v>
          </cell>
          <cell r="BT1033">
            <v>0</v>
          </cell>
          <cell r="BU1033">
            <v>0</v>
          </cell>
          <cell r="BV1033">
            <v>0</v>
          </cell>
          <cell r="BW1033">
            <v>0</v>
          </cell>
          <cell r="BX1033">
            <v>0</v>
          </cell>
          <cell r="BY1033">
            <v>0</v>
          </cell>
          <cell r="BZ1033">
            <v>0</v>
          </cell>
          <cell r="CA1033">
            <v>0</v>
          </cell>
          <cell r="CB1033">
            <v>0</v>
          </cell>
          <cell r="CC1033">
            <v>0</v>
          </cell>
          <cell r="CD1033">
            <v>0</v>
          </cell>
          <cell r="CE1033">
            <v>0</v>
          </cell>
          <cell r="CF1033">
            <v>0</v>
          </cell>
          <cell r="CG1033">
            <v>0</v>
          </cell>
          <cell r="CH1033">
            <v>0</v>
          </cell>
          <cell r="CI1033">
            <v>0</v>
          </cell>
          <cell r="CJ1033">
            <v>0</v>
          </cell>
          <cell r="CK1033">
            <v>0</v>
          </cell>
          <cell r="CL1033">
            <v>0</v>
          </cell>
          <cell r="CM1033">
            <v>0</v>
          </cell>
          <cell r="CN1033">
            <v>0</v>
          </cell>
          <cell r="CO1033">
            <v>0</v>
          </cell>
          <cell r="CP1033">
            <v>0</v>
          </cell>
          <cell r="CQ1033">
            <v>0</v>
          </cell>
          <cell r="CR1033">
            <v>0</v>
          </cell>
          <cell r="CS1033">
            <v>0</v>
          </cell>
          <cell r="CT1033">
            <v>0</v>
          </cell>
          <cell r="CU1033">
            <v>0</v>
          </cell>
          <cell r="CV1033">
            <v>0</v>
          </cell>
          <cell r="CW1033">
            <v>0</v>
          </cell>
          <cell r="CX1033">
            <v>0</v>
          </cell>
          <cell r="CY1033">
            <v>0</v>
          </cell>
          <cell r="CZ1033">
            <v>0</v>
          </cell>
          <cell r="DA1033">
            <v>0</v>
          </cell>
          <cell r="DB1033">
            <v>0</v>
          </cell>
          <cell r="DC1033">
            <v>0</v>
          </cell>
          <cell r="DD1033">
            <v>0</v>
          </cell>
          <cell r="DE1033">
            <v>0</v>
          </cell>
          <cell r="DF1033">
            <v>0</v>
          </cell>
          <cell r="DG1033">
            <v>0</v>
          </cell>
          <cell r="DH1033">
            <v>0</v>
          </cell>
          <cell r="DI1033">
            <v>0</v>
          </cell>
          <cell r="DJ1033">
            <v>0</v>
          </cell>
          <cell r="DK1033">
            <v>0</v>
          </cell>
          <cell r="DL1033">
            <v>0</v>
          </cell>
          <cell r="DM1033">
            <v>0</v>
          </cell>
          <cell r="DN1033">
            <v>0</v>
          </cell>
          <cell r="DO1033">
            <v>0</v>
          </cell>
          <cell r="DP1033">
            <v>0</v>
          </cell>
          <cell r="DQ1033">
            <v>0</v>
          </cell>
          <cell r="DR1033">
            <v>0</v>
          </cell>
          <cell r="DS1033">
            <v>0</v>
          </cell>
          <cell r="DT1033">
            <v>0</v>
          </cell>
          <cell r="DU1033">
            <v>0</v>
          </cell>
          <cell r="DV1033">
            <v>0</v>
          </cell>
          <cell r="DW1033">
            <v>0</v>
          </cell>
          <cell r="DX1033">
            <v>0</v>
          </cell>
          <cell r="DY1033">
            <v>0</v>
          </cell>
          <cell r="DZ1033">
            <v>0</v>
          </cell>
          <cell r="EA1033">
            <v>0</v>
          </cell>
          <cell r="EB1033">
            <v>0</v>
          </cell>
          <cell r="EC1033">
            <v>0</v>
          </cell>
          <cell r="ED1033">
            <v>0</v>
          </cell>
        </row>
        <row r="1034">
          <cell r="F1034">
            <v>0</v>
          </cell>
          <cell r="G1034">
            <v>0</v>
          </cell>
          <cell r="H1034">
            <v>0</v>
          </cell>
          <cell r="I1034">
            <v>0</v>
          </cell>
          <cell r="J1034">
            <v>0</v>
          </cell>
          <cell r="K1034">
            <v>0</v>
          </cell>
          <cell r="L1034">
            <v>0</v>
          </cell>
          <cell r="M1034">
            <v>0</v>
          </cell>
          <cell r="N1034">
            <v>0</v>
          </cell>
          <cell r="O1034">
            <v>0</v>
          </cell>
          <cell r="P1034">
            <v>0</v>
          </cell>
          <cell r="Q1034">
            <v>0</v>
          </cell>
          <cell r="R1034">
            <v>0</v>
          </cell>
          <cell r="S1034">
            <v>0</v>
          </cell>
          <cell r="T1034">
            <v>0</v>
          </cell>
          <cell r="U1034">
            <v>0</v>
          </cell>
          <cell r="V1034">
            <v>0</v>
          </cell>
          <cell r="W1034">
            <v>0</v>
          </cell>
          <cell r="X1034">
            <v>0</v>
          </cell>
          <cell r="Y1034">
            <v>0</v>
          </cell>
          <cell r="Z1034">
            <v>0</v>
          </cell>
          <cell r="AA1034">
            <v>0</v>
          </cell>
          <cell r="AB1034">
            <v>0</v>
          </cell>
          <cell r="AC1034">
            <v>0</v>
          </cell>
          <cell r="AD1034">
            <v>0</v>
          </cell>
          <cell r="AE1034">
            <v>0</v>
          </cell>
          <cell r="AF1034">
            <v>0</v>
          </cell>
          <cell r="AG1034">
            <v>0</v>
          </cell>
          <cell r="AH1034">
            <v>0</v>
          </cell>
          <cell r="AI1034">
            <v>0</v>
          </cell>
          <cell r="AJ1034">
            <v>0</v>
          </cell>
          <cell r="AK1034">
            <v>0</v>
          </cell>
          <cell r="AL1034">
            <v>0</v>
          </cell>
          <cell r="AM1034">
            <v>0</v>
          </cell>
          <cell r="AN1034">
            <v>0</v>
          </cell>
          <cell r="AO1034">
            <v>0</v>
          </cell>
          <cell r="AP1034">
            <v>0</v>
          </cell>
          <cell r="AQ1034">
            <v>0</v>
          </cell>
          <cell r="AR1034">
            <v>0</v>
          </cell>
          <cell r="AS1034">
            <v>0</v>
          </cell>
          <cell r="AT1034">
            <v>0</v>
          </cell>
          <cell r="AU1034">
            <v>0</v>
          </cell>
          <cell r="AV1034">
            <v>0</v>
          </cell>
          <cell r="AW1034">
            <v>0</v>
          </cell>
          <cell r="AX1034">
            <v>0</v>
          </cell>
          <cell r="AY1034">
            <v>0</v>
          </cell>
          <cell r="AZ1034">
            <v>0</v>
          </cell>
          <cell r="BA1034">
            <v>0</v>
          </cell>
          <cell r="BB1034">
            <v>0</v>
          </cell>
          <cell r="BC1034">
            <v>0</v>
          </cell>
          <cell r="BD1034">
            <v>0</v>
          </cell>
          <cell r="BE1034">
            <v>0</v>
          </cell>
          <cell r="BF1034">
            <v>0</v>
          </cell>
          <cell r="BG1034">
            <v>0</v>
          </cell>
          <cell r="BH1034">
            <v>0</v>
          </cell>
          <cell r="BI1034">
            <v>0</v>
          </cell>
          <cell r="BJ1034">
            <v>0</v>
          </cell>
          <cell r="BK1034">
            <v>0</v>
          </cell>
          <cell r="BL1034">
            <v>0</v>
          </cell>
          <cell r="BM1034">
            <v>0</v>
          </cell>
          <cell r="BN1034">
            <v>0</v>
          </cell>
          <cell r="BO1034">
            <v>0</v>
          </cell>
          <cell r="BP1034">
            <v>0</v>
          </cell>
          <cell r="BQ1034">
            <v>0</v>
          </cell>
          <cell r="BR1034">
            <v>0</v>
          </cell>
          <cell r="BS1034">
            <v>0</v>
          </cell>
          <cell r="BT1034">
            <v>0</v>
          </cell>
          <cell r="BU1034">
            <v>0</v>
          </cell>
          <cell r="BV1034">
            <v>0</v>
          </cell>
          <cell r="BW1034">
            <v>0</v>
          </cell>
          <cell r="BX1034">
            <v>0</v>
          </cell>
          <cell r="BY1034">
            <v>0</v>
          </cell>
          <cell r="BZ1034">
            <v>0</v>
          </cell>
          <cell r="CA1034">
            <v>0</v>
          </cell>
          <cell r="CB1034">
            <v>0</v>
          </cell>
          <cell r="CC1034">
            <v>0</v>
          </cell>
          <cell r="CD1034">
            <v>0</v>
          </cell>
          <cell r="CE1034">
            <v>0</v>
          </cell>
          <cell r="CF1034">
            <v>0</v>
          </cell>
          <cell r="CG1034">
            <v>0</v>
          </cell>
          <cell r="CH1034">
            <v>0</v>
          </cell>
          <cell r="CI1034">
            <v>0</v>
          </cell>
          <cell r="CJ1034">
            <v>0</v>
          </cell>
          <cell r="CK1034">
            <v>0</v>
          </cell>
          <cell r="CL1034">
            <v>0</v>
          </cell>
          <cell r="CM1034">
            <v>0</v>
          </cell>
          <cell r="CN1034">
            <v>0</v>
          </cell>
          <cell r="CO1034">
            <v>0</v>
          </cell>
          <cell r="CP1034">
            <v>0</v>
          </cell>
          <cell r="CQ1034">
            <v>0</v>
          </cell>
          <cell r="CR1034">
            <v>0</v>
          </cell>
          <cell r="CS1034">
            <v>0</v>
          </cell>
          <cell r="CT1034">
            <v>0</v>
          </cell>
          <cell r="CU1034">
            <v>0</v>
          </cell>
          <cell r="CV1034">
            <v>0</v>
          </cell>
          <cell r="CW1034">
            <v>0</v>
          </cell>
          <cell r="CX1034">
            <v>0</v>
          </cell>
          <cell r="CY1034">
            <v>0</v>
          </cell>
          <cell r="CZ1034">
            <v>0</v>
          </cell>
          <cell r="DA1034">
            <v>0</v>
          </cell>
          <cell r="DB1034">
            <v>0</v>
          </cell>
          <cell r="DC1034">
            <v>0</v>
          </cell>
          <cell r="DD1034">
            <v>0</v>
          </cell>
          <cell r="DE1034">
            <v>0</v>
          </cell>
          <cell r="DF1034">
            <v>0</v>
          </cell>
          <cell r="DG1034">
            <v>0</v>
          </cell>
          <cell r="DH1034">
            <v>0</v>
          </cell>
          <cell r="DI1034">
            <v>0</v>
          </cell>
          <cell r="DJ1034">
            <v>0</v>
          </cell>
          <cell r="DK1034">
            <v>0</v>
          </cell>
          <cell r="DL1034">
            <v>0</v>
          </cell>
          <cell r="DM1034">
            <v>0</v>
          </cell>
          <cell r="DN1034">
            <v>0</v>
          </cell>
          <cell r="DO1034">
            <v>0</v>
          </cell>
          <cell r="DP1034">
            <v>0</v>
          </cell>
          <cell r="DQ1034">
            <v>0</v>
          </cell>
          <cell r="DR1034">
            <v>0</v>
          </cell>
          <cell r="DS1034">
            <v>0</v>
          </cell>
          <cell r="DT1034">
            <v>0</v>
          </cell>
          <cell r="DU1034">
            <v>0</v>
          </cell>
          <cell r="DV1034">
            <v>0</v>
          </cell>
          <cell r="DW1034">
            <v>0</v>
          </cell>
          <cell r="DX1034">
            <v>0</v>
          </cell>
          <cell r="DY1034">
            <v>0</v>
          </cell>
          <cell r="DZ1034">
            <v>0</v>
          </cell>
          <cell r="EA1034">
            <v>0</v>
          </cell>
          <cell r="EB1034">
            <v>0</v>
          </cell>
          <cell r="EC1034">
            <v>0</v>
          </cell>
          <cell r="ED1034">
            <v>0</v>
          </cell>
        </row>
        <row r="1035">
          <cell r="F1035">
            <v>0</v>
          </cell>
          <cell r="G1035">
            <v>0</v>
          </cell>
          <cell r="H1035">
            <v>0</v>
          </cell>
          <cell r="I1035">
            <v>0</v>
          </cell>
          <cell r="J1035">
            <v>0</v>
          </cell>
          <cell r="K1035">
            <v>0</v>
          </cell>
          <cell r="L1035">
            <v>0</v>
          </cell>
          <cell r="M1035">
            <v>0</v>
          </cell>
          <cell r="N1035">
            <v>0</v>
          </cell>
          <cell r="O1035">
            <v>0</v>
          </cell>
          <cell r="P1035">
            <v>0</v>
          </cell>
          <cell r="Q1035">
            <v>0</v>
          </cell>
          <cell r="R1035">
            <v>0</v>
          </cell>
          <cell r="S1035">
            <v>0</v>
          </cell>
          <cell r="T1035">
            <v>0</v>
          </cell>
          <cell r="U1035">
            <v>0</v>
          </cell>
          <cell r="V1035">
            <v>0</v>
          </cell>
          <cell r="W1035">
            <v>0</v>
          </cell>
          <cell r="X1035">
            <v>0</v>
          </cell>
          <cell r="Y1035">
            <v>0</v>
          </cell>
          <cell r="Z1035">
            <v>0</v>
          </cell>
          <cell r="AA1035">
            <v>0</v>
          </cell>
          <cell r="AB1035">
            <v>0</v>
          </cell>
          <cell r="AC1035">
            <v>0</v>
          </cell>
          <cell r="AD1035">
            <v>0</v>
          </cell>
          <cell r="AE1035">
            <v>0</v>
          </cell>
          <cell r="AF1035">
            <v>0</v>
          </cell>
          <cell r="AG1035">
            <v>0</v>
          </cell>
          <cell r="AH1035">
            <v>0</v>
          </cell>
          <cell r="AI1035">
            <v>0</v>
          </cell>
          <cell r="AJ1035">
            <v>0</v>
          </cell>
          <cell r="AK1035">
            <v>0</v>
          </cell>
          <cell r="AL1035">
            <v>0</v>
          </cell>
          <cell r="AM1035">
            <v>0</v>
          </cell>
          <cell r="AN1035">
            <v>0</v>
          </cell>
          <cell r="AO1035">
            <v>0</v>
          </cell>
          <cell r="AP1035">
            <v>0</v>
          </cell>
          <cell r="AQ1035">
            <v>0</v>
          </cell>
          <cell r="AR1035">
            <v>0</v>
          </cell>
          <cell r="AS1035">
            <v>0</v>
          </cell>
          <cell r="AT1035">
            <v>0</v>
          </cell>
          <cell r="AU1035">
            <v>0</v>
          </cell>
          <cell r="AV1035">
            <v>0</v>
          </cell>
          <cell r="AW1035">
            <v>0</v>
          </cell>
          <cell r="AX1035">
            <v>0</v>
          </cell>
          <cell r="AY1035">
            <v>0</v>
          </cell>
          <cell r="AZ1035">
            <v>0</v>
          </cell>
          <cell r="BA1035">
            <v>0</v>
          </cell>
          <cell r="BB1035">
            <v>0</v>
          </cell>
          <cell r="BC1035">
            <v>0</v>
          </cell>
          <cell r="BD1035">
            <v>0</v>
          </cell>
          <cell r="BE1035">
            <v>0</v>
          </cell>
          <cell r="BF1035">
            <v>0</v>
          </cell>
          <cell r="BG1035">
            <v>0</v>
          </cell>
          <cell r="BH1035">
            <v>0</v>
          </cell>
          <cell r="BI1035">
            <v>0</v>
          </cell>
          <cell r="BJ1035">
            <v>0</v>
          </cell>
          <cell r="BK1035">
            <v>0</v>
          </cell>
          <cell r="BL1035">
            <v>0</v>
          </cell>
          <cell r="BM1035">
            <v>0</v>
          </cell>
          <cell r="BN1035">
            <v>0</v>
          </cell>
          <cell r="BO1035">
            <v>0</v>
          </cell>
          <cell r="BP1035">
            <v>0</v>
          </cell>
          <cell r="BQ1035">
            <v>0</v>
          </cell>
          <cell r="BR1035">
            <v>0</v>
          </cell>
          <cell r="BS1035">
            <v>0</v>
          </cell>
          <cell r="BT1035">
            <v>0</v>
          </cell>
          <cell r="BU1035">
            <v>0</v>
          </cell>
          <cell r="BV1035">
            <v>0</v>
          </cell>
          <cell r="BW1035">
            <v>0</v>
          </cell>
          <cell r="BX1035">
            <v>0</v>
          </cell>
          <cell r="BY1035">
            <v>0</v>
          </cell>
          <cell r="BZ1035">
            <v>0</v>
          </cell>
          <cell r="CA1035">
            <v>0</v>
          </cell>
          <cell r="CB1035">
            <v>0</v>
          </cell>
          <cell r="CC1035">
            <v>0</v>
          </cell>
          <cell r="CD1035">
            <v>0</v>
          </cell>
          <cell r="CE1035">
            <v>0</v>
          </cell>
          <cell r="CF1035">
            <v>0</v>
          </cell>
          <cell r="CG1035">
            <v>0</v>
          </cell>
          <cell r="CH1035">
            <v>0</v>
          </cell>
          <cell r="CI1035">
            <v>0</v>
          </cell>
          <cell r="CJ1035">
            <v>0</v>
          </cell>
          <cell r="CK1035">
            <v>0</v>
          </cell>
          <cell r="CL1035">
            <v>0</v>
          </cell>
          <cell r="CM1035">
            <v>0</v>
          </cell>
          <cell r="CN1035">
            <v>0</v>
          </cell>
          <cell r="CO1035">
            <v>0</v>
          </cell>
          <cell r="CP1035">
            <v>0</v>
          </cell>
          <cell r="CQ1035">
            <v>0</v>
          </cell>
          <cell r="CR1035">
            <v>0</v>
          </cell>
          <cell r="CS1035">
            <v>0</v>
          </cell>
          <cell r="CT1035">
            <v>0</v>
          </cell>
          <cell r="CU1035">
            <v>0</v>
          </cell>
          <cell r="CV1035">
            <v>0</v>
          </cell>
          <cell r="CW1035">
            <v>0</v>
          </cell>
          <cell r="CX1035">
            <v>0</v>
          </cell>
          <cell r="CY1035">
            <v>0</v>
          </cell>
          <cell r="CZ1035">
            <v>0</v>
          </cell>
          <cell r="DA1035">
            <v>0</v>
          </cell>
          <cell r="DB1035">
            <v>0</v>
          </cell>
          <cell r="DC1035">
            <v>0</v>
          </cell>
          <cell r="DD1035">
            <v>0</v>
          </cell>
          <cell r="DE1035">
            <v>0</v>
          </cell>
          <cell r="DF1035">
            <v>0</v>
          </cell>
          <cell r="DG1035">
            <v>0</v>
          </cell>
          <cell r="DH1035">
            <v>0</v>
          </cell>
          <cell r="DI1035">
            <v>0</v>
          </cell>
          <cell r="DJ1035">
            <v>0</v>
          </cell>
          <cell r="DK1035">
            <v>0</v>
          </cell>
          <cell r="DL1035">
            <v>0</v>
          </cell>
          <cell r="DM1035">
            <v>0</v>
          </cell>
          <cell r="DN1035">
            <v>0</v>
          </cell>
          <cell r="DO1035">
            <v>0</v>
          </cell>
          <cell r="DP1035">
            <v>0</v>
          </cell>
          <cell r="DQ1035">
            <v>0</v>
          </cell>
          <cell r="DR1035">
            <v>0</v>
          </cell>
          <cell r="DS1035">
            <v>0</v>
          </cell>
          <cell r="DT1035">
            <v>0</v>
          </cell>
          <cell r="DU1035">
            <v>0</v>
          </cell>
          <cell r="DV1035">
            <v>0</v>
          </cell>
          <cell r="DW1035">
            <v>0</v>
          </cell>
          <cell r="DX1035">
            <v>0</v>
          </cell>
          <cell r="DY1035">
            <v>0</v>
          </cell>
          <cell r="DZ1035">
            <v>0</v>
          </cell>
          <cell r="EA1035">
            <v>0</v>
          </cell>
          <cell r="EB1035">
            <v>0</v>
          </cell>
          <cell r="EC1035">
            <v>0</v>
          </cell>
          <cell r="ED1035">
            <v>0</v>
          </cell>
        </row>
        <row r="1036">
          <cell r="F1036">
            <v>0</v>
          </cell>
          <cell r="G1036">
            <v>0</v>
          </cell>
          <cell r="H1036">
            <v>0</v>
          </cell>
          <cell r="I1036">
            <v>0</v>
          </cell>
          <cell r="J1036">
            <v>0</v>
          </cell>
          <cell r="K1036">
            <v>0</v>
          </cell>
          <cell r="L1036">
            <v>0</v>
          </cell>
          <cell r="M1036">
            <v>0</v>
          </cell>
          <cell r="N1036">
            <v>0</v>
          </cell>
          <cell r="O1036">
            <v>0</v>
          </cell>
          <cell r="P1036">
            <v>0</v>
          </cell>
          <cell r="Q1036">
            <v>0</v>
          </cell>
          <cell r="R1036">
            <v>0</v>
          </cell>
          <cell r="S1036">
            <v>0</v>
          </cell>
          <cell r="T1036">
            <v>0</v>
          </cell>
          <cell r="U1036">
            <v>0</v>
          </cell>
          <cell r="V1036">
            <v>0</v>
          </cell>
          <cell r="W1036">
            <v>0</v>
          </cell>
          <cell r="X1036">
            <v>0</v>
          </cell>
          <cell r="Y1036">
            <v>0</v>
          </cell>
          <cell r="Z1036">
            <v>0</v>
          </cell>
          <cell r="AA1036">
            <v>0</v>
          </cell>
          <cell r="AB1036">
            <v>0</v>
          </cell>
          <cell r="AC1036">
            <v>0</v>
          </cell>
          <cell r="AD1036">
            <v>0</v>
          </cell>
          <cell r="AE1036">
            <v>0</v>
          </cell>
          <cell r="AF1036">
            <v>0</v>
          </cell>
          <cell r="AG1036">
            <v>0</v>
          </cell>
          <cell r="AH1036">
            <v>0</v>
          </cell>
          <cell r="AI1036">
            <v>0</v>
          </cell>
          <cell r="AJ1036">
            <v>0</v>
          </cell>
          <cell r="AK1036">
            <v>0</v>
          </cell>
          <cell r="AL1036">
            <v>0</v>
          </cell>
          <cell r="AM1036">
            <v>0</v>
          </cell>
          <cell r="AN1036">
            <v>0</v>
          </cell>
          <cell r="AO1036">
            <v>0</v>
          </cell>
          <cell r="AP1036">
            <v>0</v>
          </cell>
          <cell r="AQ1036">
            <v>0</v>
          </cell>
          <cell r="AR1036">
            <v>0</v>
          </cell>
          <cell r="AS1036">
            <v>0</v>
          </cell>
          <cell r="AT1036">
            <v>0</v>
          </cell>
          <cell r="AU1036">
            <v>0</v>
          </cell>
          <cell r="AV1036">
            <v>0</v>
          </cell>
          <cell r="AW1036">
            <v>0</v>
          </cell>
          <cell r="AX1036">
            <v>0</v>
          </cell>
          <cell r="AY1036">
            <v>0</v>
          </cell>
          <cell r="AZ1036">
            <v>0</v>
          </cell>
          <cell r="BA1036">
            <v>0</v>
          </cell>
          <cell r="BB1036">
            <v>0</v>
          </cell>
          <cell r="BC1036">
            <v>0</v>
          </cell>
          <cell r="BD1036">
            <v>0</v>
          </cell>
          <cell r="BE1036">
            <v>0</v>
          </cell>
          <cell r="BF1036">
            <v>0</v>
          </cell>
          <cell r="BG1036">
            <v>0</v>
          </cell>
          <cell r="BH1036">
            <v>0</v>
          </cell>
          <cell r="BI1036">
            <v>0</v>
          </cell>
          <cell r="BJ1036">
            <v>0</v>
          </cell>
          <cell r="BK1036">
            <v>0</v>
          </cell>
          <cell r="BL1036">
            <v>0</v>
          </cell>
          <cell r="BM1036">
            <v>0</v>
          </cell>
          <cell r="BN1036">
            <v>0</v>
          </cell>
          <cell r="BO1036">
            <v>0</v>
          </cell>
          <cell r="BP1036">
            <v>0</v>
          </cell>
          <cell r="BQ1036">
            <v>0</v>
          </cell>
          <cell r="BR1036">
            <v>0</v>
          </cell>
          <cell r="BS1036">
            <v>0</v>
          </cell>
          <cell r="BT1036">
            <v>0</v>
          </cell>
          <cell r="BU1036">
            <v>0</v>
          </cell>
          <cell r="BV1036">
            <v>0</v>
          </cell>
          <cell r="BW1036">
            <v>0</v>
          </cell>
          <cell r="BX1036">
            <v>0</v>
          </cell>
          <cell r="BY1036">
            <v>0</v>
          </cell>
          <cell r="BZ1036">
            <v>0</v>
          </cell>
          <cell r="CA1036">
            <v>0</v>
          </cell>
          <cell r="CB1036">
            <v>0</v>
          </cell>
          <cell r="CC1036">
            <v>0</v>
          </cell>
          <cell r="CD1036">
            <v>0</v>
          </cell>
          <cell r="CE1036">
            <v>0</v>
          </cell>
          <cell r="CF1036">
            <v>0</v>
          </cell>
          <cell r="CG1036">
            <v>0</v>
          </cell>
          <cell r="CH1036">
            <v>0</v>
          </cell>
          <cell r="CI1036">
            <v>0</v>
          </cell>
          <cell r="CJ1036">
            <v>0</v>
          </cell>
          <cell r="CK1036">
            <v>0</v>
          </cell>
          <cell r="CL1036">
            <v>0</v>
          </cell>
          <cell r="CM1036">
            <v>0</v>
          </cell>
          <cell r="CN1036">
            <v>0</v>
          </cell>
          <cell r="CO1036">
            <v>0</v>
          </cell>
          <cell r="CP1036">
            <v>0</v>
          </cell>
          <cell r="CQ1036">
            <v>0</v>
          </cell>
          <cell r="CR1036">
            <v>0</v>
          </cell>
          <cell r="CS1036">
            <v>0</v>
          </cell>
          <cell r="CT1036">
            <v>0</v>
          </cell>
          <cell r="CU1036">
            <v>0</v>
          </cell>
          <cell r="CV1036">
            <v>0</v>
          </cell>
          <cell r="CW1036">
            <v>0</v>
          </cell>
          <cell r="CX1036">
            <v>0</v>
          </cell>
          <cell r="CY1036">
            <v>0</v>
          </cell>
          <cell r="CZ1036">
            <v>0</v>
          </cell>
          <cell r="DA1036">
            <v>0</v>
          </cell>
          <cell r="DB1036">
            <v>0</v>
          </cell>
          <cell r="DC1036">
            <v>0</v>
          </cell>
          <cell r="DD1036">
            <v>0</v>
          </cell>
          <cell r="DE1036">
            <v>0</v>
          </cell>
          <cell r="DF1036">
            <v>0</v>
          </cell>
          <cell r="DG1036">
            <v>0</v>
          </cell>
          <cell r="DH1036">
            <v>0</v>
          </cell>
          <cell r="DI1036">
            <v>0</v>
          </cell>
          <cell r="DJ1036">
            <v>0</v>
          </cell>
          <cell r="DK1036">
            <v>0</v>
          </cell>
          <cell r="DL1036">
            <v>0</v>
          </cell>
          <cell r="DM1036">
            <v>0</v>
          </cell>
          <cell r="DN1036">
            <v>0</v>
          </cell>
          <cell r="DO1036">
            <v>0</v>
          </cell>
          <cell r="DP1036">
            <v>0</v>
          </cell>
          <cell r="DQ1036">
            <v>0</v>
          </cell>
          <cell r="DR1036">
            <v>0</v>
          </cell>
          <cell r="DS1036">
            <v>0</v>
          </cell>
          <cell r="DT1036">
            <v>0</v>
          </cell>
          <cell r="DU1036">
            <v>0</v>
          </cell>
          <cell r="DV1036">
            <v>0</v>
          </cell>
          <cell r="DW1036">
            <v>0</v>
          </cell>
          <cell r="DX1036">
            <v>0</v>
          </cell>
          <cell r="DY1036">
            <v>0</v>
          </cell>
          <cell r="DZ1036">
            <v>0</v>
          </cell>
          <cell r="EA1036">
            <v>0</v>
          </cell>
          <cell r="EB1036">
            <v>0</v>
          </cell>
          <cell r="EC1036">
            <v>0</v>
          </cell>
          <cell r="ED1036">
            <v>0</v>
          </cell>
        </row>
        <row r="1037">
          <cell r="F1037">
            <v>0</v>
          </cell>
          <cell r="G1037">
            <v>0</v>
          </cell>
          <cell r="H1037">
            <v>0</v>
          </cell>
          <cell r="I1037">
            <v>0</v>
          </cell>
          <cell r="J1037">
            <v>0</v>
          </cell>
          <cell r="K1037">
            <v>0</v>
          </cell>
          <cell r="L1037">
            <v>0</v>
          </cell>
          <cell r="M1037">
            <v>0</v>
          </cell>
          <cell r="N1037">
            <v>0</v>
          </cell>
          <cell r="O1037">
            <v>0</v>
          </cell>
          <cell r="P1037">
            <v>0</v>
          </cell>
          <cell r="Q1037">
            <v>0</v>
          </cell>
          <cell r="R1037">
            <v>0</v>
          </cell>
          <cell r="S1037">
            <v>0</v>
          </cell>
          <cell r="T1037">
            <v>0</v>
          </cell>
          <cell r="U1037">
            <v>0</v>
          </cell>
          <cell r="V1037">
            <v>0</v>
          </cell>
          <cell r="W1037">
            <v>0</v>
          </cell>
          <cell r="X1037">
            <v>0</v>
          </cell>
          <cell r="Y1037">
            <v>0</v>
          </cell>
          <cell r="Z1037">
            <v>0</v>
          </cell>
          <cell r="AA1037">
            <v>0</v>
          </cell>
          <cell r="AB1037">
            <v>0</v>
          </cell>
          <cell r="AC1037">
            <v>0</v>
          </cell>
          <cell r="AD1037">
            <v>0</v>
          </cell>
          <cell r="AE1037">
            <v>0</v>
          </cell>
          <cell r="AF1037">
            <v>0</v>
          </cell>
          <cell r="AG1037">
            <v>0</v>
          </cell>
          <cell r="AH1037">
            <v>0</v>
          </cell>
          <cell r="AI1037">
            <v>0</v>
          </cell>
          <cell r="AJ1037">
            <v>0</v>
          </cell>
          <cell r="AK1037">
            <v>0</v>
          </cell>
          <cell r="AL1037">
            <v>0</v>
          </cell>
          <cell r="AM1037">
            <v>0</v>
          </cell>
          <cell r="AN1037">
            <v>0</v>
          </cell>
          <cell r="AO1037">
            <v>0</v>
          </cell>
          <cell r="AP1037">
            <v>0</v>
          </cell>
          <cell r="AQ1037">
            <v>0</v>
          </cell>
          <cell r="AR1037">
            <v>0</v>
          </cell>
          <cell r="AS1037">
            <v>0</v>
          </cell>
          <cell r="AT1037">
            <v>0</v>
          </cell>
          <cell r="AU1037">
            <v>0</v>
          </cell>
          <cell r="AV1037">
            <v>0</v>
          </cell>
          <cell r="AW1037">
            <v>0</v>
          </cell>
          <cell r="AX1037">
            <v>0</v>
          </cell>
          <cell r="AY1037">
            <v>0</v>
          </cell>
          <cell r="AZ1037">
            <v>0</v>
          </cell>
          <cell r="BA1037">
            <v>0</v>
          </cell>
          <cell r="BB1037">
            <v>0</v>
          </cell>
          <cell r="BC1037">
            <v>0</v>
          </cell>
          <cell r="BD1037">
            <v>0</v>
          </cell>
          <cell r="BE1037">
            <v>0</v>
          </cell>
          <cell r="BF1037">
            <v>0</v>
          </cell>
          <cell r="BG1037">
            <v>0</v>
          </cell>
          <cell r="BH1037">
            <v>0</v>
          </cell>
          <cell r="BI1037">
            <v>0</v>
          </cell>
          <cell r="BJ1037">
            <v>0</v>
          </cell>
          <cell r="BK1037">
            <v>0</v>
          </cell>
          <cell r="BL1037">
            <v>0</v>
          </cell>
          <cell r="BM1037">
            <v>0</v>
          </cell>
          <cell r="BN1037">
            <v>0</v>
          </cell>
          <cell r="BO1037">
            <v>0</v>
          </cell>
          <cell r="BP1037">
            <v>0</v>
          </cell>
          <cell r="BQ1037">
            <v>0</v>
          </cell>
          <cell r="BR1037">
            <v>0</v>
          </cell>
          <cell r="BS1037">
            <v>0</v>
          </cell>
          <cell r="BT1037">
            <v>0</v>
          </cell>
          <cell r="BU1037">
            <v>0</v>
          </cell>
          <cell r="BV1037">
            <v>0</v>
          </cell>
          <cell r="BW1037">
            <v>0</v>
          </cell>
          <cell r="BX1037">
            <v>0</v>
          </cell>
          <cell r="BY1037">
            <v>0</v>
          </cell>
          <cell r="BZ1037">
            <v>0</v>
          </cell>
          <cell r="CA1037">
            <v>0</v>
          </cell>
          <cell r="CB1037">
            <v>0</v>
          </cell>
          <cell r="CC1037">
            <v>0</v>
          </cell>
          <cell r="CD1037">
            <v>0</v>
          </cell>
          <cell r="CE1037">
            <v>0</v>
          </cell>
          <cell r="CF1037">
            <v>0</v>
          </cell>
          <cell r="CG1037">
            <v>0</v>
          </cell>
          <cell r="CH1037">
            <v>0</v>
          </cell>
          <cell r="CI1037">
            <v>0</v>
          </cell>
          <cell r="CJ1037">
            <v>0</v>
          </cell>
          <cell r="CK1037">
            <v>0</v>
          </cell>
          <cell r="CL1037">
            <v>0</v>
          </cell>
          <cell r="CM1037">
            <v>0</v>
          </cell>
          <cell r="CN1037">
            <v>0</v>
          </cell>
          <cell r="CO1037">
            <v>0</v>
          </cell>
          <cell r="CP1037">
            <v>0</v>
          </cell>
          <cell r="CQ1037">
            <v>0</v>
          </cell>
          <cell r="CR1037">
            <v>0</v>
          </cell>
          <cell r="CS1037">
            <v>0</v>
          </cell>
          <cell r="CT1037">
            <v>0</v>
          </cell>
          <cell r="CU1037">
            <v>0</v>
          </cell>
          <cell r="CV1037">
            <v>0</v>
          </cell>
          <cell r="CW1037">
            <v>0</v>
          </cell>
          <cell r="CX1037">
            <v>0</v>
          </cell>
          <cell r="CY1037">
            <v>0</v>
          </cell>
          <cell r="CZ1037">
            <v>0</v>
          </cell>
          <cell r="DA1037">
            <v>0</v>
          </cell>
          <cell r="DB1037">
            <v>0</v>
          </cell>
          <cell r="DC1037">
            <v>0</v>
          </cell>
          <cell r="DD1037">
            <v>0</v>
          </cell>
          <cell r="DE1037">
            <v>0</v>
          </cell>
          <cell r="DF1037">
            <v>0</v>
          </cell>
          <cell r="DG1037">
            <v>0</v>
          </cell>
          <cell r="DH1037">
            <v>0</v>
          </cell>
          <cell r="DI1037">
            <v>0</v>
          </cell>
          <cell r="DJ1037">
            <v>0</v>
          </cell>
          <cell r="DK1037">
            <v>0</v>
          </cell>
          <cell r="DL1037">
            <v>0</v>
          </cell>
          <cell r="DM1037">
            <v>0</v>
          </cell>
          <cell r="DN1037">
            <v>0</v>
          </cell>
          <cell r="DO1037">
            <v>0</v>
          </cell>
          <cell r="DP1037">
            <v>0</v>
          </cell>
          <cell r="DQ1037">
            <v>0</v>
          </cell>
          <cell r="DR1037">
            <v>0</v>
          </cell>
          <cell r="DS1037">
            <v>0</v>
          </cell>
          <cell r="DT1037">
            <v>0</v>
          </cell>
          <cell r="DU1037">
            <v>0</v>
          </cell>
          <cell r="DV1037">
            <v>0</v>
          </cell>
          <cell r="DW1037">
            <v>0</v>
          </cell>
          <cell r="DX1037">
            <v>0</v>
          </cell>
          <cell r="DY1037">
            <v>0</v>
          </cell>
          <cell r="DZ1037">
            <v>0</v>
          </cell>
          <cell r="EA1037">
            <v>0</v>
          </cell>
          <cell r="EB1037">
            <v>0</v>
          </cell>
          <cell r="EC1037">
            <v>0</v>
          </cell>
          <cell r="ED1037">
            <v>0</v>
          </cell>
        </row>
        <row r="1038">
          <cell r="F1038">
            <v>0</v>
          </cell>
          <cell r="G1038">
            <v>0</v>
          </cell>
          <cell r="H1038">
            <v>0</v>
          </cell>
          <cell r="I1038">
            <v>0</v>
          </cell>
          <cell r="J1038">
            <v>0</v>
          </cell>
          <cell r="K1038">
            <v>0</v>
          </cell>
          <cell r="L1038">
            <v>0</v>
          </cell>
          <cell r="M1038">
            <v>0</v>
          </cell>
          <cell r="N1038">
            <v>0</v>
          </cell>
          <cell r="O1038">
            <v>0</v>
          </cell>
          <cell r="P1038">
            <v>0</v>
          </cell>
          <cell r="Q1038">
            <v>0</v>
          </cell>
          <cell r="R1038">
            <v>0</v>
          </cell>
          <cell r="S1038">
            <v>0</v>
          </cell>
          <cell r="T1038">
            <v>0</v>
          </cell>
          <cell r="U1038">
            <v>0</v>
          </cell>
          <cell r="V1038">
            <v>0</v>
          </cell>
          <cell r="W1038">
            <v>0</v>
          </cell>
          <cell r="X1038">
            <v>0</v>
          </cell>
          <cell r="Y1038">
            <v>0</v>
          </cell>
          <cell r="Z1038">
            <v>0</v>
          </cell>
          <cell r="AA1038">
            <v>0</v>
          </cell>
          <cell r="AB1038">
            <v>0</v>
          </cell>
          <cell r="AC1038">
            <v>0</v>
          </cell>
          <cell r="AD1038">
            <v>0</v>
          </cell>
          <cell r="AE1038">
            <v>0</v>
          </cell>
          <cell r="AF1038">
            <v>0</v>
          </cell>
          <cell r="AG1038">
            <v>0</v>
          </cell>
          <cell r="AH1038">
            <v>0</v>
          </cell>
          <cell r="AI1038">
            <v>0</v>
          </cell>
          <cell r="AJ1038">
            <v>0</v>
          </cell>
          <cell r="AK1038">
            <v>0</v>
          </cell>
          <cell r="AL1038">
            <v>0</v>
          </cell>
          <cell r="AM1038">
            <v>0</v>
          </cell>
          <cell r="AN1038">
            <v>0</v>
          </cell>
          <cell r="AO1038">
            <v>0</v>
          </cell>
          <cell r="AP1038">
            <v>0</v>
          </cell>
          <cell r="AQ1038">
            <v>0</v>
          </cell>
          <cell r="AR1038">
            <v>0</v>
          </cell>
          <cell r="AS1038">
            <v>0</v>
          </cell>
          <cell r="AT1038">
            <v>0</v>
          </cell>
          <cell r="AU1038">
            <v>0</v>
          </cell>
          <cell r="AV1038">
            <v>0</v>
          </cell>
          <cell r="AW1038">
            <v>0</v>
          </cell>
          <cell r="AX1038">
            <v>0</v>
          </cell>
          <cell r="AY1038">
            <v>0</v>
          </cell>
          <cell r="AZ1038">
            <v>0</v>
          </cell>
          <cell r="BA1038">
            <v>0</v>
          </cell>
          <cell r="BB1038">
            <v>0</v>
          </cell>
          <cell r="BC1038">
            <v>0</v>
          </cell>
          <cell r="BD1038">
            <v>0</v>
          </cell>
          <cell r="BE1038">
            <v>0</v>
          </cell>
          <cell r="BF1038">
            <v>0</v>
          </cell>
          <cell r="BG1038">
            <v>0</v>
          </cell>
          <cell r="BH1038">
            <v>0</v>
          </cell>
          <cell r="BI1038">
            <v>0</v>
          </cell>
          <cell r="BJ1038">
            <v>0</v>
          </cell>
          <cell r="BK1038">
            <v>0</v>
          </cell>
          <cell r="BL1038">
            <v>0</v>
          </cell>
          <cell r="BM1038">
            <v>0</v>
          </cell>
          <cell r="BN1038">
            <v>0</v>
          </cell>
          <cell r="BO1038">
            <v>0</v>
          </cell>
          <cell r="BP1038">
            <v>0</v>
          </cell>
          <cell r="BQ1038">
            <v>0</v>
          </cell>
          <cell r="BR1038">
            <v>0</v>
          </cell>
          <cell r="BS1038">
            <v>0</v>
          </cell>
          <cell r="BT1038">
            <v>0</v>
          </cell>
          <cell r="BU1038">
            <v>0</v>
          </cell>
          <cell r="BV1038">
            <v>0</v>
          </cell>
          <cell r="BW1038">
            <v>0</v>
          </cell>
          <cell r="BX1038">
            <v>0</v>
          </cell>
          <cell r="BY1038">
            <v>0</v>
          </cell>
          <cell r="BZ1038">
            <v>0</v>
          </cell>
          <cell r="CA1038">
            <v>0</v>
          </cell>
          <cell r="CB1038">
            <v>0</v>
          </cell>
          <cell r="CC1038">
            <v>0</v>
          </cell>
          <cell r="CD1038">
            <v>0</v>
          </cell>
          <cell r="CE1038">
            <v>0</v>
          </cell>
          <cell r="CF1038">
            <v>0</v>
          </cell>
          <cell r="CG1038">
            <v>0</v>
          </cell>
          <cell r="CH1038">
            <v>0</v>
          </cell>
          <cell r="CI1038">
            <v>0</v>
          </cell>
          <cell r="CJ1038">
            <v>0</v>
          </cell>
          <cell r="CK1038">
            <v>0</v>
          </cell>
          <cell r="CL1038">
            <v>0</v>
          </cell>
          <cell r="CM1038">
            <v>0</v>
          </cell>
          <cell r="CN1038">
            <v>0</v>
          </cell>
          <cell r="CO1038">
            <v>0</v>
          </cell>
          <cell r="CP1038">
            <v>0</v>
          </cell>
          <cell r="CQ1038">
            <v>0</v>
          </cell>
          <cell r="CR1038">
            <v>0</v>
          </cell>
          <cell r="CS1038">
            <v>0</v>
          </cell>
          <cell r="CT1038">
            <v>0</v>
          </cell>
          <cell r="CU1038">
            <v>0</v>
          </cell>
          <cell r="CV1038">
            <v>0</v>
          </cell>
          <cell r="CW1038">
            <v>0</v>
          </cell>
          <cell r="CX1038">
            <v>0</v>
          </cell>
          <cell r="CY1038">
            <v>0</v>
          </cell>
          <cell r="CZ1038">
            <v>0</v>
          </cell>
          <cell r="DA1038">
            <v>0</v>
          </cell>
          <cell r="DB1038">
            <v>0</v>
          </cell>
          <cell r="DC1038">
            <v>0</v>
          </cell>
          <cell r="DD1038">
            <v>0</v>
          </cell>
          <cell r="DE1038">
            <v>0</v>
          </cell>
          <cell r="DF1038">
            <v>0</v>
          </cell>
          <cell r="DG1038">
            <v>0</v>
          </cell>
          <cell r="DH1038">
            <v>0</v>
          </cell>
          <cell r="DI1038">
            <v>0</v>
          </cell>
          <cell r="DJ1038">
            <v>0</v>
          </cell>
          <cell r="DK1038">
            <v>0</v>
          </cell>
          <cell r="DL1038">
            <v>0</v>
          </cell>
          <cell r="DM1038">
            <v>0</v>
          </cell>
          <cell r="DN1038">
            <v>0</v>
          </cell>
          <cell r="DO1038">
            <v>0</v>
          </cell>
          <cell r="DP1038">
            <v>0</v>
          </cell>
          <cell r="DQ1038">
            <v>0</v>
          </cell>
          <cell r="DR1038">
            <v>0</v>
          </cell>
          <cell r="DS1038">
            <v>0</v>
          </cell>
          <cell r="DT1038">
            <v>0</v>
          </cell>
          <cell r="DU1038">
            <v>0</v>
          </cell>
          <cell r="DV1038">
            <v>0</v>
          </cell>
          <cell r="DW1038">
            <v>0</v>
          </cell>
          <cell r="DX1038">
            <v>0</v>
          </cell>
          <cell r="DY1038">
            <v>0</v>
          </cell>
          <cell r="DZ1038">
            <v>0</v>
          </cell>
          <cell r="EA1038">
            <v>0</v>
          </cell>
          <cell r="EB1038">
            <v>0</v>
          </cell>
          <cell r="EC1038">
            <v>0</v>
          </cell>
          <cell r="ED1038">
            <v>0</v>
          </cell>
        </row>
        <row r="1039">
          <cell r="F1039">
            <v>0</v>
          </cell>
          <cell r="G1039">
            <v>0</v>
          </cell>
          <cell r="H1039">
            <v>0</v>
          </cell>
          <cell r="I1039">
            <v>0</v>
          </cell>
          <cell r="J1039">
            <v>0</v>
          </cell>
          <cell r="K1039">
            <v>0</v>
          </cell>
          <cell r="L1039">
            <v>0</v>
          </cell>
          <cell r="M1039">
            <v>0</v>
          </cell>
          <cell r="N1039">
            <v>0</v>
          </cell>
          <cell r="O1039">
            <v>0</v>
          </cell>
          <cell r="P1039">
            <v>0</v>
          </cell>
          <cell r="Q1039">
            <v>0</v>
          </cell>
          <cell r="R1039">
            <v>0</v>
          </cell>
          <cell r="S1039">
            <v>0</v>
          </cell>
          <cell r="T1039">
            <v>0</v>
          </cell>
          <cell r="U1039">
            <v>0</v>
          </cell>
          <cell r="V1039">
            <v>0</v>
          </cell>
          <cell r="W1039">
            <v>0</v>
          </cell>
          <cell r="X1039">
            <v>0</v>
          </cell>
          <cell r="Y1039">
            <v>0</v>
          </cell>
          <cell r="Z1039">
            <v>0</v>
          </cell>
          <cell r="AA1039">
            <v>0</v>
          </cell>
          <cell r="AB1039">
            <v>0</v>
          </cell>
          <cell r="AC1039">
            <v>0</v>
          </cell>
          <cell r="AD1039">
            <v>0</v>
          </cell>
          <cell r="AE1039">
            <v>0</v>
          </cell>
          <cell r="AF1039">
            <v>0</v>
          </cell>
          <cell r="AG1039">
            <v>0</v>
          </cell>
          <cell r="AH1039">
            <v>0</v>
          </cell>
          <cell r="AI1039">
            <v>0</v>
          </cell>
          <cell r="AJ1039">
            <v>0</v>
          </cell>
          <cell r="AK1039">
            <v>0</v>
          </cell>
          <cell r="AL1039">
            <v>0</v>
          </cell>
          <cell r="AM1039">
            <v>0</v>
          </cell>
          <cell r="AN1039">
            <v>0</v>
          </cell>
          <cell r="AO1039">
            <v>0</v>
          </cell>
          <cell r="AP1039">
            <v>0</v>
          </cell>
          <cell r="AQ1039">
            <v>0</v>
          </cell>
          <cell r="AR1039">
            <v>0</v>
          </cell>
          <cell r="AS1039">
            <v>0</v>
          </cell>
          <cell r="AT1039">
            <v>0</v>
          </cell>
          <cell r="AU1039">
            <v>0</v>
          </cell>
          <cell r="AV1039">
            <v>0</v>
          </cell>
          <cell r="AW1039">
            <v>0</v>
          </cell>
          <cell r="AX1039">
            <v>0</v>
          </cell>
          <cell r="AY1039">
            <v>0</v>
          </cell>
          <cell r="AZ1039">
            <v>0</v>
          </cell>
          <cell r="BA1039">
            <v>0</v>
          </cell>
          <cell r="BB1039">
            <v>0</v>
          </cell>
          <cell r="BC1039">
            <v>0</v>
          </cell>
          <cell r="BD1039">
            <v>0</v>
          </cell>
          <cell r="BE1039">
            <v>0</v>
          </cell>
          <cell r="BF1039">
            <v>0</v>
          </cell>
          <cell r="BG1039">
            <v>0</v>
          </cell>
          <cell r="BH1039">
            <v>0</v>
          </cell>
          <cell r="BI1039">
            <v>0</v>
          </cell>
          <cell r="BJ1039">
            <v>0</v>
          </cell>
          <cell r="BK1039">
            <v>0</v>
          </cell>
          <cell r="BL1039">
            <v>0</v>
          </cell>
          <cell r="BM1039">
            <v>0</v>
          </cell>
          <cell r="BN1039">
            <v>0</v>
          </cell>
          <cell r="BO1039">
            <v>0</v>
          </cell>
          <cell r="BP1039">
            <v>0</v>
          </cell>
          <cell r="BQ1039">
            <v>0</v>
          </cell>
          <cell r="BR1039">
            <v>0</v>
          </cell>
          <cell r="BS1039">
            <v>0</v>
          </cell>
          <cell r="BT1039">
            <v>0</v>
          </cell>
          <cell r="BU1039">
            <v>0</v>
          </cell>
          <cell r="BV1039">
            <v>0</v>
          </cell>
          <cell r="BW1039">
            <v>0</v>
          </cell>
          <cell r="BX1039">
            <v>0</v>
          </cell>
          <cell r="BY1039">
            <v>0</v>
          </cell>
          <cell r="BZ1039">
            <v>0</v>
          </cell>
          <cell r="CA1039">
            <v>0</v>
          </cell>
          <cell r="CB1039">
            <v>0</v>
          </cell>
          <cell r="CC1039">
            <v>0</v>
          </cell>
          <cell r="CD1039">
            <v>0</v>
          </cell>
          <cell r="CE1039">
            <v>0</v>
          </cell>
          <cell r="CF1039">
            <v>0</v>
          </cell>
          <cell r="CG1039">
            <v>0</v>
          </cell>
          <cell r="CH1039">
            <v>0</v>
          </cell>
          <cell r="CI1039">
            <v>0</v>
          </cell>
          <cell r="CJ1039">
            <v>0</v>
          </cell>
          <cell r="CK1039">
            <v>0</v>
          </cell>
          <cell r="CL1039">
            <v>0</v>
          </cell>
          <cell r="CM1039">
            <v>0</v>
          </cell>
          <cell r="CN1039">
            <v>0</v>
          </cell>
          <cell r="CO1039">
            <v>0</v>
          </cell>
          <cell r="CP1039">
            <v>0</v>
          </cell>
          <cell r="CQ1039">
            <v>0</v>
          </cell>
          <cell r="CR1039">
            <v>0</v>
          </cell>
          <cell r="CS1039">
            <v>0</v>
          </cell>
          <cell r="CT1039">
            <v>0</v>
          </cell>
          <cell r="CU1039">
            <v>0</v>
          </cell>
          <cell r="CV1039">
            <v>0</v>
          </cell>
          <cell r="CW1039">
            <v>0</v>
          </cell>
          <cell r="CX1039">
            <v>0</v>
          </cell>
          <cell r="CY1039">
            <v>0</v>
          </cell>
          <cell r="CZ1039">
            <v>0</v>
          </cell>
          <cell r="DA1039">
            <v>0</v>
          </cell>
          <cell r="DB1039">
            <v>0</v>
          </cell>
          <cell r="DC1039">
            <v>0</v>
          </cell>
          <cell r="DD1039">
            <v>0</v>
          </cell>
          <cell r="DE1039">
            <v>0</v>
          </cell>
          <cell r="DF1039">
            <v>0</v>
          </cell>
          <cell r="DG1039">
            <v>0</v>
          </cell>
          <cell r="DH1039">
            <v>0</v>
          </cell>
          <cell r="DI1039">
            <v>0</v>
          </cell>
          <cell r="DJ1039">
            <v>0</v>
          </cell>
          <cell r="DK1039">
            <v>0</v>
          </cell>
          <cell r="DL1039">
            <v>0</v>
          </cell>
          <cell r="DM1039">
            <v>0</v>
          </cell>
          <cell r="DN1039">
            <v>0</v>
          </cell>
          <cell r="DO1039">
            <v>0</v>
          </cell>
          <cell r="DP1039">
            <v>0</v>
          </cell>
          <cell r="DQ1039">
            <v>0</v>
          </cell>
          <cell r="DR1039">
            <v>0</v>
          </cell>
          <cell r="DS1039">
            <v>0</v>
          </cell>
          <cell r="DT1039">
            <v>0</v>
          </cell>
          <cell r="DU1039">
            <v>0</v>
          </cell>
          <cell r="DV1039">
            <v>0</v>
          </cell>
          <cell r="DW1039">
            <v>0</v>
          </cell>
          <cell r="DX1039">
            <v>0</v>
          </cell>
          <cell r="DY1039">
            <v>0</v>
          </cell>
          <cell r="DZ1039">
            <v>0</v>
          </cell>
          <cell r="EA1039">
            <v>0</v>
          </cell>
          <cell r="EB1039">
            <v>0</v>
          </cell>
          <cell r="EC1039">
            <v>0</v>
          </cell>
          <cell r="ED1039">
            <v>0</v>
          </cell>
        </row>
        <row r="1040">
          <cell r="F1040">
            <v>0</v>
          </cell>
          <cell r="G1040">
            <v>0</v>
          </cell>
          <cell r="H1040">
            <v>0</v>
          </cell>
          <cell r="I1040">
            <v>0</v>
          </cell>
          <cell r="J1040">
            <v>0</v>
          </cell>
          <cell r="K1040">
            <v>0</v>
          </cell>
          <cell r="L1040">
            <v>0</v>
          </cell>
          <cell r="M1040">
            <v>0</v>
          </cell>
          <cell r="N1040">
            <v>0</v>
          </cell>
          <cell r="O1040">
            <v>0</v>
          </cell>
          <cell r="P1040">
            <v>0</v>
          </cell>
          <cell r="Q1040">
            <v>0</v>
          </cell>
          <cell r="R1040">
            <v>0</v>
          </cell>
          <cell r="S1040">
            <v>0</v>
          </cell>
          <cell r="T1040">
            <v>0</v>
          </cell>
          <cell r="U1040">
            <v>0</v>
          </cell>
          <cell r="V1040">
            <v>0</v>
          </cell>
          <cell r="W1040">
            <v>0</v>
          </cell>
          <cell r="X1040">
            <v>0</v>
          </cell>
          <cell r="Y1040">
            <v>0</v>
          </cell>
          <cell r="Z1040">
            <v>0</v>
          </cell>
          <cell r="AA1040">
            <v>0</v>
          </cell>
          <cell r="AB1040">
            <v>0</v>
          </cell>
          <cell r="AC1040">
            <v>0</v>
          </cell>
          <cell r="AD1040">
            <v>0</v>
          </cell>
          <cell r="AE1040">
            <v>0</v>
          </cell>
          <cell r="AF1040">
            <v>0</v>
          </cell>
          <cell r="AG1040">
            <v>0</v>
          </cell>
          <cell r="AH1040">
            <v>0</v>
          </cell>
          <cell r="AI1040">
            <v>0</v>
          </cell>
          <cell r="AJ1040">
            <v>0</v>
          </cell>
          <cell r="AK1040">
            <v>0</v>
          </cell>
          <cell r="AL1040">
            <v>0</v>
          </cell>
          <cell r="AM1040">
            <v>0</v>
          </cell>
          <cell r="AN1040">
            <v>0</v>
          </cell>
          <cell r="AO1040">
            <v>0</v>
          </cell>
          <cell r="AP1040">
            <v>0</v>
          </cell>
          <cell r="AQ1040">
            <v>0</v>
          </cell>
          <cell r="AR1040">
            <v>0</v>
          </cell>
          <cell r="AS1040">
            <v>0</v>
          </cell>
          <cell r="AT1040">
            <v>0</v>
          </cell>
          <cell r="AU1040">
            <v>0</v>
          </cell>
          <cell r="AV1040">
            <v>0</v>
          </cell>
          <cell r="AW1040">
            <v>0</v>
          </cell>
          <cell r="AX1040">
            <v>0</v>
          </cell>
          <cell r="AY1040">
            <v>0</v>
          </cell>
          <cell r="AZ1040">
            <v>0</v>
          </cell>
          <cell r="BA1040">
            <v>0</v>
          </cell>
          <cell r="BB1040">
            <v>0</v>
          </cell>
          <cell r="BC1040">
            <v>0</v>
          </cell>
          <cell r="BD1040">
            <v>0</v>
          </cell>
          <cell r="BE1040">
            <v>0</v>
          </cell>
          <cell r="BF1040">
            <v>0</v>
          </cell>
          <cell r="BG1040">
            <v>0</v>
          </cell>
          <cell r="BH1040">
            <v>0</v>
          </cell>
          <cell r="BI1040">
            <v>0</v>
          </cell>
          <cell r="BJ1040">
            <v>0</v>
          </cell>
          <cell r="BK1040">
            <v>0</v>
          </cell>
          <cell r="BL1040">
            <v>0</v>
          </cell>
          <cell r="BM1040">
            <v>0</v>
          </cell>
          <cell r="BN1040">
            <v>0</v>
          </cell>
          <cell r="BO1040">
            <v>0</v>
          </cell>
          <cell r="BP1040">
            <v>0</v>
          </cell>
          <cell r="BQ1040">
            <v>0</v>
          </cell>
          <cell r="BR1040">
            <v>0</v>
          </cell>
          <cell r="BS1040">
            <v>0</v>
          </cell>
          <cell r="BT1040">
            <v>0</v>
          </cell>
          <cell r="BU1040">
            <v>0</v>
          </cell>
          <cell r="BV1040">
            <v>0</v>
          </cell>
          <cell r="BW1040">
            <v>0</v>
          </cell>
          <cell r="BX1040">
            <v>0</v>
          </cell>
          <cell r="BY1040">
            <v>0</v>
          </cell>
          <cell r="BZ1040">
            <v>0</v>
          </cell>
          <cell r="CA1040">
            <v>0</v>
          </cell>
          <cell r="CB1040">
            <v>0</v>
          </cell>
          <cell r="CC1040">
            <v>0</v>
          </cell>
          <cell r="CD1040">
            <v>0</v>
          </cell>
          <cell r="CE1040">
            <v>0</v>
          </cell>
          <cell r="CF1040">
            <v>0</v>
          </cell>
          <cell r="CG1040">
            <v>0</v>
          </cell>
          <cell r="CH1040">
            <v>0</v>
          </cell>
          <cell r="CI1040">
            <v>0</v>
          </cell>
          <cell r="CJ1040">
            <v>0</v>
          </cell>
          <cell r="CK1040">
            <v>0</v>
          </cell>
          <cell r="CL1040">
            <v>0</v>
          </cell>
          <cell r="CM1040">
            <v>0</v>
          </cell>
          <cell r="CN1040">
            <v>0</v>
          </cell>
          <cell r="CO1040">
            <v>0</v>
          </cell>
          <cell r="CP1040">
            <v>0</v>
          </cell>
          <cell r="CQ1040">
            <v>0</v>
          </cell>
          <cell r="CR1040">
            <v>0</v>
          </cell>
          <cell r="CS1040">
            <v>0</v>
          </cell>
          <cell r="CT1040">
            <v>0</v>
          </cell>
          <cell r="CU1040">
            <v>0</v>
          </cell>
          <cell r="CV1040">
            <v>0</v>
          </cell>
          <cell r="CW1040">
            <v>0</v>
          </cell>
          <cell r="CX1040">
            <v>0</v>
          </cell>
          <cell r="CY1040">
            <v>0</v>
          </cell>
          <cell r="CZ1040">
            <v>0</v>
          </cell>
          <cell r="DA1040">
            <v>0</v>
          </cell>
          <cell r="DB1040">
            <v>0</v>
          </cell>
          <cell r="DC1040">
            <v>0</v>
          </cell>
          <cell r="DD1040">
            <v>0</v>
          </cell>
          <cell r="DE1040">
            <v>0</v>
          </cell>
          <cell r="DF1040">
            <v>0</v>
          </cell>
          <cell r="DG1040">
            <v>0</v>
          </cell>
          <cell r="DH1040">
            <v>0</v>
          </cell>
          <cell r="DI1040">
            <v>0</v>
          </cell>
          <cell r="DJ1040">
            <v>0</v>
          </cell>
          <cell r="DK1040">
            <v>0</v>
          </cell>
          <cell r="DL1040">
            <v>0</v>
          </cell>
          <cell r="DM1040">
            <v>0</v>
          </cell>
          <cell r="DN1040">
            <v>0</v>
          </cell>
          <cell r="DO1040">
            <v>0</v>
          </cell>
          <cell r="DP1040">
            <v>0</v>
          </cell>
          <cell r="DQ1040">
            <v>0</v>
          </cell>
          <cell r="DR1040">
            <v>0</v>
          </cell>
          <cell r="DS1040">
            <v>0</v>
          </cell>
          <cell r="DT1040">
            <v>0</v>
          </cell>
          <cell r="DU1040">
            <v>0</v>
          </cell>
          <cell r="DV1040">
            <v>0</v>
          </cell>
          <cell r="DW1040">
            <v>0</v>
          </cell>
          <cell r="DX1040">
            <v>0</v>
          </cell>
          <cell r="DY1040">
            <v>0</v>
          </cell>
          <cell r="DZ1040">
            <v>0</v>
          </cell>
          <cell r="EA1040">
            <v>0</v>
          </cell>
          <cell r="EB1040">
            <v>0</v>
          </cell>
          <cell r="EC1040">
            <v>0</v>
          </cell>
          <cell r="ED1040">
            <v>0</v>
          </cell>
        </row>
        <row r="1041">
          <cell r="F1041">
            <v>0</v>
          </cell>
          <cell r="G1041">
            <v>0</v>
          </cell>
          <cell r="H1041">
            <v>0</v>
          </cell>
          <cell r="I1041">
            <v>0</v>
          </cell>
          <cell r="J1041">
            <v>0</v>
          </cell>
          <cell r="K1041">
            <v>0</v>
          </cell>
          <cell r="L1041">
            <v>0</v>
          </cell>
          <cell r="M1041">
            <v>0</v>
          </cell>
          <cell r="N1041">
            <v>0</v>
          </cell>
          <cell r="O1041">
            <v>0</v>
          </cell>
          <cell r="P1041">
            <v>0</v>
          </cell>
          <cell r="Q1041">
            <v>0</v>
          </cell>
          <cell r="R1041">
            <v>0</v>
          </cell>
          <cell r="S1041">
            <v>0</v>
          </cell>
          <cell r="T1041">
            <v>0</v>
          </cell>
          <cell r="U1041">
            <v>0</v>
          </cell>
          <cell r="V1041">
            <v>0</v>
          </cell>
          <cell r="W1041">
            <v>0</v>
          </cell>
          <cell r="X1041">
            <v>0</v>
          </cell>
          <cell r="Y1041">
            <v>0</v>
          </cell>
          <cell r="Z1041">
            <v>0</v>
          </cell>
          <cell r="AA1041">
            <v>0</v>
          </cell>
          <cell r="AB1041">
            <v>0</v>
          </cell>
          <cell r="AC1041">
            <v>0</v>
          </cell>
          <cell r="AD1041">
            <v>0</v>
          </cell>
          <cell r="AE1041">
            <v>0</v>
          </cell>
          <cell r="AF1041">
            <v>0</v>
          </cell>
          <cell r="AG1041">
            <v>0</v>
          </cell>
          <cell r="AH1041">
            <v>0</v>
          </cell>
          <cell r="AI1041">
            <v>0</v>
          </cell>
          <cell r="AJ1041">
            <v>0</v>
          </cell>
          <cell r="AK1041">
            <v>0</v>
          </cell>
          <cell r="AL1041">
            <v>0</v>
          </cell>
          <cell r="AM1041">
            <v>0</v>
          </cell>
          <cell r="AN1041">
            <v>0</v>
          </cell>
          <cell r="AO1041">
            <v>0</v>
          </cell>
          <cell r="AP1041">
            <v>0</v>
          </cell>
          <cell r="AQ1041">
            <v>0</v>
          </cell>
          <cell r="AR1041">
            <v>0</v>
          </cell>
          <cell r="AS1041">
            <v>0</v>
          </cell>
          <cell r="AT1041">
            <v>0</v>
          </cell>
          <cell r="AU1041">
            <v>0</v>
          </cell>
          <cell r="AV1041">
            <v>0</v>
          </cell>
          <cell r="AW1041">
            <v>0</v>
          </cell>
          <cell r="AX1041">
            <v>0</v>
          </cell>
          <cell r="AY1041">
            <v>0</v>
          </cell>
          <cell r="AZ1041">
            <v>0</v>
          </cell>
          <cell r="BA1041">
            <v>0</v>
          </cell>
          <cell r="BB1041">
            <v>0</v>
          </cell>
          <cell r="BC1041">
            <v>0</v>
          </cell>
          <cell r="BD1041">
            <v>0</v>
          </cell>
          <cell r="BE1041">
            <v>0</v>
          </cell>
          <cell r="BF1041">
            <v>0</v>
          </cell>
          <cell r="BG1041">
            <v>0</v>
          </cell>
          <cell r="BH1041">
            <v>0</v>
          </cell>
          <cell r="BI1041">
            <v>0</v>
          </cell>
          <cell r="BJ1041">
            <v>0</v>
          </cell>
          <cell r="BK1041">
            <v>0</v>
          </cell>
          <cell r="BL1041">
            <v>0</v>
          </cell>
          <cell r="BM1041">
            <v>0</v>
          </cell>
          <cell r="BN1041">
            <v>0</v>
          </cell>
          <cell r="BO1041">
            <v>0</v>
          </cell>
          <cell r="BP1041">
            <v>0</v>
          </cell>
          <cell r="BQ1041">
            <v>0</v>
          </cell>
          <cell r="BR1041">
            <v>0</v>
          </cell>
          <cell r="BS1041">
            <v>0</v>
          </cell>
          <cell r="BT1041">
            <v>0</v>
          </cell>
          <cell r="BU1041">
            <v>0</v>
          </cell>
          <cell r="BV1041">
            <v>0</v>
          </cell>
          <cell r="BW1041">
            <v>0</v>
          </cell>
          <cell r="BX1041">
            <v>0</v>
          </cell>
          <cell r="BY1041">
            <v>0</v>
          </cell>
          <cell r="BZ1041">
            <v>0</v>
          </cell>
          <cell r="CA1041">
            <v>0</v>
          </cell>
          <cell r="CB1041">
            <v>0</v>
          </cell>
          <cell r="CC1041">
            <v>0</v>
          </cell>
          <cell r="CD1041">
            <v>0</v>
          </cell>
          <cell r="CE1041">
            <v>0</v>
          </cell>
          <cell r="CF1041">
            <v>0</v>
          </cell>
          <cell r="CG1041">
            <v>0</v>
          </cell>
          <cell r="CH1041">
            <v>0</v>
          </cell>
          <cell r="CI1041">
            <v>0</v>
          </cell>
          <cell r="CJ1041">
            <v>0</v>
          </cell>
          <cell r="CK1041">
            <v>0</v>
          </cell>
          <cell r="CL1041">
            <v>0</v>
          </cell>
          <cell r="CM1041">
            <v>0</v>
          </cell>
          <cell r="CN1041">
            <v>0</v>
          </cell>
          <cell r="CO1041">
            <v>0</v>
          </cell>
          <cell r="CP1041">
            <v>0</v>
          </cell>
          <cell r="CQ1041">
            <v>0</v>
          </cell>
          <cell r="CR1041">
            <v>0</v>
          </cell>
          <cell r="CS1041">
            <v>0</v>
          </cell>
          <cell r="CT1041">
            <v>0</v>
          </cell>
          <cell r="CU1041">
            <v>0</v>
          </cell>
          <cell r="CV1041">
            <v>0</v>
          </cell>
          <cell r="CW1041">
            <v>0</v>
          </cell>
          <cell r="CX1041">
            <v>0</v>
          </cell>
          <cell r="CY1041">
            <v>0</v>
          </cell>
          <cell r="CZ1041">
            <v>0</v>
          </cell>
          <cell r="DA1041">
            <v>0</v>
          </cell>
          <cell r="DB1041">
            <v>0</v>
          </cell>
          <cell r="DC1041">
            <v>0</v>
          </cell>
          <cell r="DD1041">
            <v>0</v>
          </cell>
          <cell r="DE1041">
            <v>0</v>
          </cell>
          <cell r="DF1041">
            <v>0</v>
          </cell>
          <cell r="DG1041">
            <v>0</v>
          </cell>
          <cell r="DH1041">
            <v>0</v>
          </cell>
          <cell r="DI1041">
            <v>0</v>
          </cell>
          <cell r="DJ1041">
            <v>0</v>
          </cell>
          <cell r="DK1041">
            <v>0</v>
          </cell>
          <cell r="DL1041">
            <v>0</v>
          </cell>
          <cell r="DM1041">
            <v>0</v>
          </cell>
          <cell r="DN1041">
            <v>0</v>
          </cell>
          <cell r="DO1041">
            <v>0</v>
          </cell>
          <cell r="DP1041">
            <v>0</v>
          </cell>
          <cell r="DQ1041">
            <v>0</v>
          </cell>
          <cell r="DR1041">
            <v>0</v>
          </cell>
          <cell r="DS1041">
            <v>0</v>
          </cell>
          <cell r="DT1041">
            <v>0</v>
          </cell>
          <cell r="DU1041">
            <v>0</v>
          </cell>
          <cell r="DV1041">
            <v>0</v>
          </cell>
          <cell r="DW1041">
            <v>0</v>
          </cell>
          <cell r="DX1041">
            <v>0</v>
          </cell>
          <cell r="DY1041">
            <v>0</v>
          </cell>
          <cell r="DZ1041">
            <v>0</v>
          </cell>
          <cell r="EA1041">
            <v>0</v>
          </cell>
          <cell r="EB1041">
            <v>0</v>
          </cell>
          <cell r="EC1041">
            <v>0</v>
          </cell>
          <cell r="ED1041">
            <v>0</v>
          </cell>
        </row>
        <row r="1042">
          <cell r="F1042">
            <v>0</v>
          </cell>
          <cell r="G1042">
            <v>0</v>
          </cell>
          <cell r="H1042">
            <v>0</v>
          </cell>
          <cell r="I1042">
            <v>0</v>
          </cell>
          <cell r="J1042">
            <v>0</v>
          </cell>
          <cell r="K1042">
            <v>0</v>
          </cell>
          <cell r="L1042">
            <v>0</v>
          </cell>
          <cell r="M1042">
            <v>0</v>
          </cell>
          <cell r="N1042">
            <v>0</v>
          </cell>
          <cell r="O1042">
            <v>0</v>
          </cell>
          <cell r="P1042">
            <v>0</v>
          </cell>
          <cell r="Q1042">
            <v>0</v>
          </cell>
          <cell r="R1042">
            <v>0</v>
          </cell>
          <cell r="S1042">
            <v>0</v>
          </cell>
          <cell r="T1042">
            <v>0</v>
          </cell>
          <cell r="U1042">
            <v>0</v>
          </cell>
          <cell r="V1042">
            <v>0</v>
          </cell>
          <cell r="W1042">
            <v>0</v>
          </cell>
          <cell r="X1042">
            <v>0</v>
          </cell>
          <cell r="Y1042">
            <v>0</v>
          </cell>
          <cell r="Z1042">
            <v>0</v>
          </cell>
          <cell r="AA1042">
            <v>0</v>
          </cell>
          <cell r="AB1042">
            <v>0</v>
          </cell>
          <cell r="AC1042">
            <v>0</v>
          </cell>
          <cell r="AD1042">
            <v>0</v>
          </cell>
          <cell r="AE1042">
            <v>0</v>
          </cell>
          <cell r="AF1042">
            <v>0</v>
          </cell>
          <cell r="AG1042">
            <v>0</v>
          </cell>
          <cell r="AH1042">
            <v>0</v>
          </cell>
          <cell r="AI1042">
            <v>0</v>
          </cell>
          <cell r="AJ1042">
            <v>0</v>
          </cell>
          <cell r="AK1042">
            <v>0</v>
          </cell>
          <cell r="AL1042">
            <v>0</v>
          </cell>
          <cell r="AM1042">
            <v>0</v>
          </cell>
          <cell r="AN1042">
            <v>0</v>
          </cell>
          <cell r="AO1042">
            <v>0</v>
          </cell>
          <cell r="AP1042">
            <v>0</v>
          </cell>
          <cell r="AQ1042">
            <v>0</v>
          </cell>
          <cell r="AR1042">
            <v>0</v>
          </cell>
          <cell r="AS1042">
            <v>0</v>
          </cell>
          <cell r="AT1042">
            <v>0</v>
          </cell>
          <cell r="AU1042">
            <v>0</v>
          </cell>
          <cell r="AV1042">
            <v>0</v>
          </cell>
          <cell r="AW1042">
            <v>0</v>
          </cell>
          <cell r="AX1042">
            <v>0</v>
          </cell>
          <cell r="AY1042">
            <v>0</v>
          </cell>
          <cell r="AZ1042">
            <v>0</v>
          </cell>
          <cell r="BA1042">
            <v>0</v>
          </cell>
          <cell r="BB1042">
            <v>0</v>
          </cell>
          <cell r="BC1042">
            <v>0</v>
          </cell>
          <cell r="BD1042">
            <v>0</v>
          </cell>
          <cell r="BE1042">
            <v>0</v>
          </cell>
          <cell r="BF1042">
            <v>0</v>
          </cell>
          <cell r="BG1042">
            <v>0</v>
          </cell>
          <cell r="BH1042">
            <v>0</v>
          </cell>
          <cell r="BI1042">
            <v>0</v>
          </cell>
          <cell r="BJ1042">
            <v>0</v>
          </cell>
          <cell r="BK1042">
            <v>0</v>
          </cell>
          <cell r="BL1042">
            <v>0</v>
          </cell>
          <cell r="BM1042">
            <v>0</v>
          </cell>
          <cell r="BN1042">
            <v>0</v>
          </cell>
          <cell r="BO1042">
            <v>0</v>
          </cell>
          <cell r="BP1042">
            <v>0</v>
          </cell>
          <cell r="BQ1042">
            <v>0</v>
          </cell>
          <cell r="BR1042">
            <v>0</v>
          </cell>
          <cell r="BS1042">
            <v>0</v>
          </cell>
          <cell r="BT1042">
            <v>0</v>
          </cell>
          <cell r="BU1042">
            <v>0</v>
          </cell>
          <cell r="BV1042">
            <v>0</v>
          </cell>
          <cell r="BW1042">
            <v>0</v>
          </cell>
          <cell r="BX1042">
            <v>0</v>
          </cell>
          <cell r="BY1042">
            <v>0</v>
          </cell>
          <cell r="BZ1042">
            <v>0</v>
          </cell>
          <cell r="CA1042">
            <v>0</v>
          </cell>
          <cell r="CB1042">
            <v>0</v>
          </cell>
          <cell r="CC1042">
            <v>0</v>
          </cell>
          <cell r="CD1042">
            <v>0</v>
          </cell>
          <cell r="CE1042">
            <v>0</v>
          </cell>
          <cell r="CF1042">
            <v>0</v>
          </cell>
          <cell r="CG1042">
            <v>0</v>
          </cell>
          <cell r="CH1042">
            <v>0</v>
          </cell>
          <cell r="CI1042">
            <v>0</v>
          </cell>
          <cell r="CJ1042">
            <v>0</v>
          </cell>
          <cell r="CK1042">
            <v>0</v>
          </cell>
          <cell r="CL1042">
            <v>0</v>
          </cell>
          <cell r="CM1042">
            <v>0</v>
          </cell>
          <cell r="CN1042">
            <v>0</v>
          </cell>
          <cell r="CO1042">
            <v>0</v>
          </cell>
          <cell r="CP1042">
            <v>0</v>
          </cell>
          <cell r="CQ1042">
            <v>0</v>
          </cell>
          <cell r="CR1042">
            <v>0</v>
          </cell>
          <cell r="CS1042">
            <v>0</v>
          </cell>
          <cell r="CT1042">
            <v>0</v>
          </cell>
          <cell r="CU1042">
            <v>0</v>
          </cell>
          <cell r="CV1042">
            <v>0</v>
          </cell>
          <cell r="CW1042">
            <v>0</v>
          </cell>
          <cell r="CX1042">
            <v>0</v>
          </cell>
          <cell r="CY1042">
            <v>0</v>
          </cell>
          <cell r="CZ1042">
            <v>0</v>
          </cell>
          <cell r="DA1042">
            <v>0</v>
          </cell>
          <cell r="DB1042">
            <v>0</v>
          </cell>
          <cell r="DC1042">
            <v>0</v>
          </cell>
          <cell r="DD1042">
            <v>0</v>
          </cell>
          <cell r="DE1042">
            <v>0</v>
          </cell>
          <cell r="DF1042">
            <v>0</v>
          </cell>
          <cell r="DG1042">
            <v>0</v>
          </cell>
          <cell r="DH1042">
            <v>0</v>
          </cell>
          <cell r="DI1042">
            <v>0</v>
          </cell>
          <cell r="DJ1042">
            <v>0</v>
          </cell>
          <cell r="DK1042">
            <v>0</v>
          </cell>
          <cell r="DL1042">
            <v>0</v>
          </cell>
          <cell r="DM1042">
            <v>0</v>
          </cell>
          <cell r="DN1042">
            <v>0</v>
          </cell>
          <cell r="DO1042">
            <v>0</v>
          </cell>
          <cell r="DP1042">
            <v>0</v>
          </cell>
          <cell r="DQ1042">
            <v>0</v>
          </cell>
          <cell r="DR1042">
            <v>0</v>
          </cell>
          <cell r="DS1042">
            <v>0</v>
          </cell>
          <cell r="DT1042">
            <v>0</v>
          </cell>
          <cell r="DU1042">
            <v>0</v>
          </cell>
          <cell r="DV1042">
            <v>0</v>
          </cell>
          <cell r="DW1042">
            <v>0</v>
          </cell>
          <cell r="DX1042">
            <v>0</v>
          </cell>
          <cell r="DY1042">
            <v>0</v>
          </cell>
          <cell r="DZ1042">
            <v>0</v>
          </cell>
          <cell r="EA1042">
            <v>0</v>
          </cell>
          <cell r="EB1042">
            <v>0</v>
          </cell>
          <cell r="EC1042">
            <v>0</v>
          </cell>
          <cell r="ED1042">
            <v>0</v>
          </cell>
        </row>
        <row r="1043">
          <cell r="F1043">
            <v>0</v>
          </cell>
          <cell r="G1043">
            <v>0</v>
          </cell>
          <cell r="H1043">
            <v>0</v>
          </cell>
          <cell r="I1043">
            <v>0</v>
          </cell>
          <cell r="J1043">
            <v>0</v>
          </cell>
          <cell r="K1043">
            <v>0</v>
          </cell>
          <cell r="L1043">
            <v>0</v>
          </cell>
          <cell r="M1043">
            <v>0</v>
          </cell>
          <cell r="N1043">
            <v>0</v>
          </cell>
          <cell r="O1043">
            <v>0</v>
          </cell>
          <cell r="P1043">
            <v>0</v>
          </cell>
          <cell r="Q1043">
            <v>0</v>
          </cell>
          <cell r="R1043">
            <v>0</v>
          </cell>
          <cell r="S1043">
            <v>0</v>
          </cell>
          <cell r="T1043">
            <v>0</v>
          </cell>
          <cell r="U1043">
            <v>0</v>
          </cell>
          <cell r="V1043">
            <v>0</v>
          </cell>
          <cell r="W1043">
            <v>0</v>
          </cell>
          <cell r="X1043">
            <v>0</v>
          </cell>
          <cell r="Y1043">
            <v>0</v>
          </cell>
          <cell r="Z1043">
            <v>0</v>
          </cell>
          <cell r="AA1043">
            <v>0</v>
          </cell>
          <cell r="AB1043">
            <v>0</v>
          </cell>
          <cell r="AC1043">
            <v>0</v>
          </cell>
          <cell r="AD1043">
            <v>0</v>
          </cell>
          <cell r="AE1043">
            <v>0</v>
          </cell>
          <cell r="AF1043">
            <v>0</v>
          </cell>
          <cell r="AG1043">
            <v>0</v>
          </cell>
          <cell r="AH1043">
            <v>0</v>
          </cell>
          <cell r="AI1043">
            <v>0</v>
          </cell>
          <cell r="AJ1043">
            <v>0</v>
          </cell>
          <cell r="AK1043">
            <v>0</v>
          </cell>
          <cell r="AL1043">
            <v>0</v>
          </cell>
          <cell r="AM1043">
            <v>0</v>
          </cell>
          <cell r="AN1043">
            <v>0</v>
          </cell>
          <cell r="AO1043">
            <v>0</v>
          </cell>
          <cell r="AP1043">
            <v>0</v>
          </cell>
          <cell r="AQ1043">
            <v>0</v>
          </cell>
          <cell r="AR1043">
            <v>0</v>
          </cell>
          <cell r="AS1043">
            <v>0</v>
          </cell>
          <cell r="AT1043">
            <v>0</v>
          </cell>
          <cell r="AU1043">
            <v>0</v>
          </cell>
          <cell r="AV1043">
            <v>0</v>
          </cell>
          <cell r="AW1043">
            <v>0</v>
          </cell>
          <cell r="AX1043">
            <v>0</v>
          </cell>
          <cell r="AY1043">
            <v>0</v>
          </cell>
          <cell r="AZ1043">
            <v>0</v>
          </cell>
          <cell r="BA1043">
            <v>0</v>
          </cell>
          <cell r="BB1043">
            <v>0</v>
          </cell>
          <cell r="BC1043">
            <v>0</v>
          </cell>
          <cell r="BD1043">
            <v>0</v>
          </cell>
          <cell r="BE1043">
            <v>0</v>
          </cell>
          <cell r="BF1043">
            <v>0</v>
          </cell>
          <cell r="BG1043">
            <v>0</v>
          </cell>
          <cell r="BH1043">
            <v>0</v>
          </cell>
          <cell r="BI1043">
            <v>0</v>
          </cell>
          <cell r="BJ1043">
            <v>0</v>
          </cell>
          <cell r="BK1043">
            <v>0</v>
          </cell>
          <cell r="BL1043">
            <v>0</v>
          </cell>
          <cell r="BM1043">
            <v>0</v>
          </cell>
          <cell r="BN1043">
            <v>0</v>
          </cell>
          <cell r="BO1043">
            <v>0</v>
          </cell>
          <cell r="BP1043">
            <v>0</v>
          </cell>
          <cell r="BQ1043">
            <v>0</v>
          </cell>
          <cell r="BR1043">
            <v>0</v>
          </cell>
          <cell r="BS1043">
            <v>0</v>
          </cell>
          <cell r="BT1043">
            <v>0</v>
          </cell>
          <cell r="BU1043">
            <v>0</v>
          </cell>
          <cell r="BV1043">
            <v>0</v>
          </cell>
          <cell r="BW1043">
            <v>0</v>
          </cell>
          <cell r="BX1043">
            <v>0</v>
          </cell>
          <cell r="BY1043">
            <v>0</v>
          </cell>
          <cell r="BZ1043">
            <v>0</v>
          </cell>
          <cell r="CA1043">
            <v>0</v>
          </cell>
          <cell r="CB1043">
            <v>0</v>
          </cell>
          <cell r="CC1043">
            <v>0</v>
          </cell>
          <cell r="CD1043">
            <v>0</v>
          </cell>
          <cell r="CE1043">
            <v>0</v>
          </cell>
          <cell r="CF1043">
            <v>0</v>
          </cell>
          <cell r="CG1043">
            <v>0</v>
          </cell>
          <cell r="CH1043">
            <v>0</v>
          </cell>
          <cell r="CI1043">
            <v>0</v>
          </cell>
          <cell r="CJ1043">
            <v>0</v>
          </cell>
          <cell r="CK1043">
            <v>0</v>
          </cell>
          <cell r="CL1043">
            <v>0</v>
          </cell>
          <cell r="CM1043">
            <v>0</v>
          </cell>
          <cell r="CN1043">
            <v>0</v>
          </cell>
          <cell r="CO1043">
            <v>0</v>
          </cell>
          <cell r="CP1043">
            <v>0</v>
          </cell>
          <cell r="CQ1043">
            <v>0</v>
          </cell>
          <cell r="CR1043">
            <v>0</v>
          </cell>
          <cell r="CS1043">
            <v>0</v>
          </cell>
          <cell r="CT1043">
            <v>0</v>
          </cell>
          <cell r="CU1043">
            <v>0</v>
          </cell>
          <cell r="CV1043">
            <v>0</v>
          </cell>
          <cell r="CW1043">
            <v>0</v>
          </cell>
          <cell r="CX1043">
            <v>0</v>
          </cell>
          <cell r="CY1043">
            <v>0</v>
          </cell>
          <cell r="CZ1043">
            <v>0</v>
          </cell>
          <cell r="DA1043">
            <v>0</v>
          </cell>
          <cell r="DB1043">
            <v>0</v>
          </cell>
          <cell r="DC1043">
            <v>0</v>
          </cell>
          <cell r="DD1043">
            <v>0</v>
          </cell>
          <cell r="DE1043">
            <v>0</v>
          </cell>
          <cell r="DF1043">
            <v>0</v>
          </cell>
          <cell r="DG1043">
            <v>0</v>
          </cell>
          <cell r="DH1043">
            <v>0</v>
          </cell>
          <cell r="DI1043">
            <v>0</v>
          </cell>
          <cell r="DJ1043">
            <v>0</v>
          </cell>
          <cell r="DK1043">
            <v>0</v>
          </cell>
          <cell r="DL1043">
            <v>0</v>
          </cell>
          <cell r="DM1043">
            <v>0</v>
          </cell>
          <cell r="DN1043">
            <v>0</v>
          </cell>
          <cell r="DO1043">
            <v>0</v>
          </cell>
          <cell r="DP1043">
            <v>0</v>
          </cell>
          <cell r="DQ1043">
            <v>0</v>
          </cell>
          <cell r="DR1043">
            <v>0</v>
          </cell>
          <cell r="DS1043">
            <v>0</v>
          </cell>
          <cell r="DT1043">
            <v>0</v>
          </cell>
          <cell r="DU1043">
            <v>0</v>
          </cell>
          <cell r="DV1043">
            <v>0</v>
          </cell>
          <cell r="DW1043">
            <v>0</v>
          </cell>
          <cell r="DX1043">
            <v>0</v>
          </cell>
          <cell r="DY1043">
            <v>0</v>
          </cell>
          <cell r="DZ1043">
            <v>0</v>
          </cell>
          <cell r="EA1043">
            <v>0</v>
          </cell>
          <cell r="EB1043">
            <v>0</v>
          </cell>
          <cell r="EC1043">
            <v>0</v>
          </cell>
          <cell r="ED1043">
            <v>0</v>
          </cell>
        </row>
        <row r="1044">
          <cell r="F1044">
            <v>0</v>
          </cell>
          <cell r="G1044">
            <v>0</v>
          </cell>
          <cell r="H1044">
            <v>0</v>
          </cell>
          <cell r="I1044">
            <v>0</v>
          </cell>
          <cell r="J1044">
            <v>0</v>
          </cell>
          <cell r="K1044">
            <v>0</v>
          </cell>
          <cell r="L1044">
            <v>0</v>
          </cell>
          <cell r="M1044">
            <v>0</v>
          </cell>
          <cell r="N1044">
            <v>0</v>
          </cell>
          <cell r="O1044">
            <v>0</v>
          </cell>
          <cell r="P1044">
            <v>0</v>
          </cell>
          <cell r="Q1044">
            <v>0</v>
          </cell>
          <cell r="R1044">
            <v>0</v>
          </cell>
          <cell r="S1044">
            <v>0</v>
          </cell>
          <cell r="T1044">
            <v>0</v>
          </cell>
          <cell r="U1044">
            <v>0</v>
          </cell>
          <cell r="V1044">
            <v>0</v>
          </cell>
          <cell r="W1044">
            <v>0</v>
          </cell>
          <cell r="X1044">
            <v>0</v>
          </cell>
          <cell r="Y1044">
            <v>0</v>
          </cell>
          <cell r="Z1044">
            <v>0</v>
          </cell>
          <cell r="AA1044">
            <v>0</v>
          </cell>
          <cell r="AB1044">
            <v>0</v>
          </cell>
          <cell r="AC1044">
            <v>0</v>
          </cell>
          <cell r="AD1044">
            <v>0</v>
          </cell>
          <cell r="AE1044">
            <v>0</v>
          </cell>
          <cell r="AF1044">
            <v>0</v>
          </cell>
          <cell r="AG1044">
            <v>0</v>
          </cell>
          <cell r="AH1044">
            <v>0</v>
          </cell>
          <cell r="AI1044">
            <v>0</v>
          </cell>
          <cell r="AJ1044">
            <v>0</v>
          </cell>
          <cell r="AK1044">
            <v>0</v>
          </cell>
          <cell r="AL1044">
            <v>0</v>
          </cell>
          <cell r="AM1044">
            <v>0</v>
          </cell>
          <cell r="AN1044">
            <v>0</v>
          </cell>
          <cell r="AO1044">
            <v>0</v>
          </cell>
          <cell r="AP1044">
            <v>0</v>
          </cell>
          <cell r="AQ1044">
            <v>0</v>
          </cell>
          <cell r="AR1044">
            <v>0</v>
          </cell>
          <cell r="AS1044">
            <v>0</v>
          </cell>
          <cell r="AT1044">
            <v>0</v>
          </cell>
          <cell r="AU1044">
            <v>0</v>
          </cell>
          <cell r="AV1044">
            <v>0</v>
          </cell>
          <cell r="AW1044">
            <v>0</v>
          </cell>
          <cell r="AX1044">
            <v>0</v>
          </cell>
          <cell r="AY1044">
            <v>0</v>
          </cell>
          <cell r="AZ1044">
            <v>0</v>
          </cell>
          <cell r="BA1044">
            <v>0</v>
          </cell>
          <cell r="BB1044">
            <v>0</v>
          </cell>
          <cell r="BC1044">
            <v>0</v>
          </cell>
          <cell r="BD1044">
            <v>0</v>
          </cell>
          <cell r="BE1044">
            <v>0</v>
          </cell>
          <cell r="BF1044">
            <v>0</v>
          </cell>
          <cell r="BG1044">
            <v>0</v>
          </cell>
          <cell r="BH1044">
            <v>0</v>
          </cell>
          <cell r="BI1044">
            <v>0</v>
          </cell>
          <cell r="BJ1044">
            <v>0</v>
          </cell>
          <cell r="BK1044">
            <v>0</v>
          </cell>
          <cell r="BL1044">
            <v>0</v>
          </cell>
          <cell r="BM1044">
            <v>0</v>
          </cell>
          <cell r="BN1044">
            <v>0</v>
          </cell>
          <cell r="BO1044">
            <v>0</v>
          </cell>
          <cell r="BP1044">
            <v>0</v>
          </cell>
          <cell r="BQ1044">
            <v>0</v>
          </cell>
          <cell r="BR1044">
            <v>0</v>
          </cell>
          <cell r="BS1044">
            <v>0</v>
          </cell>
          <cell r="BT1044">
            <v>0</v>
          </cell>
          <cell r="BU1044">
            <v>0</v>
          </cell>
          <cell r="BV1044">
            <v>0</v>
          </cell>
          <cell r="BW1044">
            <v>0</v>
          </cell>
          <cell r="BX1044">
            <v>0</v>
          </cell>
          <cell r="BY1044">
            <v>0</v>
          </cell>
          <cell r="BZ1044">
            <v>0</v>
          </cell>
          <cell r="CA1044">
            <v>0</v>
          </cell>
          <cell r="CB1044">
            <v>0</v>
          </cell>
          <cell r="CC1044">
            <v>0</v>
          </cell>
          <cell r="CD1044">
            <v>0</v>
          </cell>
          <cell r="CE1044">
            <v>0</v>
          </cell>
          <cell r="CF1044">
            <v>0</v>
          </cell>
          <cell r="CG1044">
            <v>0</v>
          </cell>
          <cell r="CH1044">
            <v>0</v>
          </cell>
          <cell r="CI1044">
            <v>0</v>
          </cell>
          <cell r="CJ1044">
            <v>0</v>
          </cell>
          <cell r="CK1044">
            <v>0</v>
          </cell>
          <cell r="CL1044">
            <v>0</v>
          </cell>
          <cell r="CM1044">
            <v>0</v>
          </cell>
          <cell r="CN1044">
            <v>0</v>
          </cell>
          <cell r="CO1044">
            <v>0</v>
          </cell>
          <cell r="CP1044">
            <v>0</v>
          </cell>
          <cell r="CQ1044">
            <v>0</v>
          </cell>
          <cell r="CR1044">
            <v>0</v>
          </cell>
          <cell r="CS1044">
            <v>0</v>
          </cell>
          <cell r="CT1044">
            <v>0</v>
          </cell>
          <cell r="CU1044">
            <v>0</v>
          </cell>
          <cell r="CV1044">
            <v>0</v>
          </cell>
          <cell r="CW1044">
            <v>0</v>
          </cell>
          <cell r="CX1044">
            <v>0</v>
          </cell>
          <cell r="CY1044">
            <v>0</v>
          </cell>
          <cell r="CZ1044">
            <v>0</v>
          </cell>
          <cell r="DA1044">
            <v>0</v>
          </cell>
          <cell r="DB1044">
            <v>0</v>
          </cell>
          <cell r="DC1044">
            <v>0</v>
          </cell>
          <cell r="DD1044">
            <v>0</v>
          </cell>
          <cell r="DE1044">
            <v>0</v>
          </cell>
          <cell r="DF1044">
            <v>0</v>
          </cell>
          <cell r="DG1044">
            <v>0</v>
          </cell>
          <cell r="DH1044">
            <v>0</v>
          </cell>
          <cell r="DI1044">
            <v>0</v>
          </cell>
          <cell r="DJ1044">
            <v>0</v>
          </cell>
          <cell r="DK1044">
            <v>0</v>
          </cell>
          <cell r="DL1044">
            <v>0</v>
          </cell>
          <cell r="DM1044">
            <v>0</v>
          </cell>
          <cell r="DN1044">
            <v>0</v>
          </cell>
          <cell r="DO1044">
            <v>0</v>
          </cell>
          <cell r="DP1044">
            <v>0</v>
          </cell>
          <cell r="DQ1044">
            <v>0</v>
          </cell>
          <cell r="DR1044">
            <v>0</v>
          </cell>
          <cell r="DS1044">
            <v>0</v>
          </cell>
          <cell r="DT1044">
            <v>0</v>
          </cell>
          <cell r="DU1044">
            <v>0</v>
          </cell>
          <cell r="DV1044">
            <v>0</v>
          </cell>
          <cell r="DW1044">
            <v>0</v>
          </cell>
          <cell r="DX1044">
            <v>0</v>
          </cell>
          <cell r="DY1044">
            <v>0</v>
          </cell>
          <cell r="DZ1044">
            <v>0</v>
          </cell>
          <cell r="EA1044">
            <v>0</v>
          </cell>
          <cell r="EB1044">
            <v>0</v>
          </cell>
          <cell r="EC1044">
            <v>0</v>
          </cell>
          <cell r="ED1044">
            <v>0</v>
          </cell>
        </row>
        <row r="1045">
          <cell r="F1045">
            <v>0</v>
          </cell>
          <cell r="G1045">
            <v>0</v>
          </cell>
          <cell r="H1045">
            <v>0</v>
          </cell>
          <cell r="I1045">
            <v>0</v>
          </cell>
          <cell r="J1045">
            <v>0</v>
          </cell>
          <cell r="K1045">
            <v>0</v>
          </cell>
          <cell r="L1045">
            <v>0</v>
          </cell>
          <cell r="M1045">
            <v>0</v>
          </cell>
          <cell r="N1045">
            <v>0</v>
          </cell>
          <cell r="O1045">
            <v>0</v>
          </cell>
          <cell r="P1045">
            <v>0</v>
          </cell>
          <cell r="Q1045">
            <v>0</v>
          </cell>
          <cell r="R1045">
            <v>0</v>
          </cell>
          <cell r="S1045">
            <v>0</v>
          </cell>
          <cell r="T1045">
            <v>0</v>
          </cell>
          <cell r="U1045">
            <v>0</v>
          </cell>
          <cell r="V1045">
            <v>0</v>
          </cell>
          <cell r="W1045">
            <v>0</v>
          </cell>
          <cell r="X1045">
            <v>0</v>
          </cell>
          <cell r="Y1045">
            <v>0</v>
          </cell>
          <cell r="Z1045">
            <v>0</v>
          </cell>
          <cell r="AA1045">
            <v>0</v>
          </cell>
          <cell r="AB1045">
            <v>0</v>
          </cell>
          <cell r="AC1045">
            <v>0</v>
          </cell>
          <cell r="AD1045">
            <v>0</v>
          </cell>
          <cell r="AE1045">
            <v>0</v>
          </cell>
          <cell r="AF1045">
            <v>0</v>
          </cell>
          <cell r="AG1045">
            <v>0</v>
          </cell>
          <cell r="AH1045">
            <v>0</v>
          </cell>
          <cell r="AI1045">
            <v>0</v>
          </cell>
          <cell r="AJ1045">
            <v>0</v>
          </cell>
          <cell r="AK1045">
            <v>0</v>
          </cell>
          <cell r="AL1045">
            <v>0</v>
          </cell>
          <cell r="AM1045">
            <v>0</v>
          </cell>
          <cell r="AN1045">
            <v>0</v>
          </cell>
          <cell r="AO1045">
            <v>0</v>
          </cell>
          <cell r="AP1045">
            <v>0</v>
          </cell>
          <cell r="AQ1045">
            <v>0</v>
          </cell>
          <cell r="AR1045">
            <v>0</v>
          </cell>
          <cell r="AS1045">
            <v>0</v>
          </cell>
          <cell r="AT1045">
            <v>0</v>
          </cell>
          <cell r="AU1045">
            <v>0</v>
          </cell>
          <cell r="AV1045">
            <v>0</v>
          </cell>
          <cell r="AW1045">
            <v>0</v>
          </cell>
          <cell r="AX1045">
            <v>0</v>
          </cell>
          <cell r="AY1045">
            <v>0</v>
          </cell>
          <cell r="AZ1045">
            <v>0</v>
          </cell>
          <cell r="BA1045">
            <v>0</v>
          </cell>
          <cell r="BB1045">
            <v>0</v>
          </cell>
          <cell r="BC1045">
            <v>0</v>
          </cell>
          <cell r="BD1045">
            <v>0</v>
          </cell>
          <cell r="BE1045">
            <v>0</v>
          </cell>
          <cell r="BF1045">
            <v>0</v>
          </cell>
          <cell r="BG1045">
            <v>0</v>
          </cell>
          <cell r="BH1045">
            <v>0</v>
          </cell>
          <cell r="BI1045">
            <v>0</v>
          </cell>
          <cell r="BJ1045">
            <v>0</v>
          </cell>
          <cell r="BK1045">
            <v>0</v>
          </cell>
          <cell r="BL1045">
            <v>0</v>
          </cell>
          <cell r="BM1045">
            <v>0</v>
          </cell>
          <cell r="BN1045">
            <v>0</v>
          </cell>
          <cell r="BO1045">
            <v>0</v>
          </cell>
          <cell r="BP1045">
            <v>0</v>
          </cell>
          <cell r="BQ1045">
            <v>0</v>
          </cell>
          <cell r="BR1045">
            <v>0</v>
          </cell>
          <cell r="BS1045">
            <v>0</v>
          </cell>
          <cell r="BT1045">
            <v>0</v>
          </cell>
          <cell r="BU1045">
            <v>0</v>
          </cell>
          <cell r="BV1045">
            <v>0</v>
          </cell>
          <cell r="BW1045">
            <v>0</v>
          </cell>
          <cell r="BX1045">
            <v>0</v>
          </cell>
          <cell r="BY1045">
            <v>0</v>
          </cell>
          <cell r="BZ1045">
            <v>0</v>
          </cell>
          <cell r="CA1045">
            <v>0</v>
          </cell>
          <cell r="CB1045">
            <v>0</v>
          </cell>
          <cell r="CC1045">
            <v>0</v>
          </cell>
          <cell r="CD1045">
            <v>0</v>
          </cell>
          <cell r="CE1045">
            <v>0</v>
          </cell>
          <cell r="CF1045">
            <v>0</v>
          </cell>
          <cell r="CG1045">
            <v>0</v>
          </cell>
          <cell r="CH1045">
            <v>0</v>
          </cell>
          <cell r="CI1045">
            <v>0</v>
          </cell>
          <cell r="CJ1045">
            <v>0</v>
          </cell>
          <cell r="CK1045">
            <v>0</v>
          </cell>
          <cell r="CL1045">
            <v>0</v>
          </cell>
          <cell r="CM1045">
            <v>0</v>
          </cell>
          <cell r="CN1045">
            <v>0</v>
          </cell>
          <cell r="CO1045">
            <v>0</v>
          </cell>
          <cell r="CP1045">
            <v>0</v>
          </cell>
          <cell r="CQ1045">
            <v>0</v>
          </cell>
          <cell r="CR1045">
            <v>0</v>
          </cell>
          <cell r="CS1045">
            <v>0</v>
          </cell>
          <cell r="CT1045">
            <v>0</v>
          </cell>
          <cell r="CU1045">
            <v>0</v>
          </cell>
          <cell r="CV1045">
            <v>0</v>
          </cell>
          <cell r="CW1045">
            <v>0</v>
          </cell>
          <cell r="CX1045">
            <v>0</v>
          </cell>
          <cell r="CY1045">
            <v>0</v>
          </cell>
          <cell r="CZ1045">
            <v>0</v>
          </cell>
          <cell r="DA1045">
            <v>0</v>
          </cell>
          <cell r="DB1045">
            <v>0</v>
          </cell>
          <cell r="DC1045">
            <v>0</v>
          </cell>
          <cell r="DD1045">
            <v>0</v>
          </cell>
          <cell r="DE1045">
            <v>0</v>
          </cell>
          <cell r="DF1045">
            <v>0</v>
          </cell>
          <cell r="DG1045">
            <v>0</v>
          </cell>
          <cell r="DH1045">
            <v>0</v>
          </cell>
          <cell r="DI1045">
            <v>0</v>
          </cell>
          <cell r="DJ1045">
            <v>0</v>
          </cell>
          <cell r="DK1045">
            <v>0</v>
          </cell>
          <cell r="DL1045">
            <v>0</v>
          </cell>
          <cell r="DM1045">
            <v>0</v>
          </cell>
          <cell r="DN1045">
            <v>0</v>
          </cell>
          <cell r="DO1045">
            <v>0</v>
          </cell>
          <cell r="DP1045">
            <v>0</v>
          </cell>
          <cell r="DQ1045">
            <v>0</v>
          </cell>
          <cell r="DR1045">
            <v>0</v>
          </cell>
          <cell r="DS1045">
            <v>0</v>
          </cell>
          <cell r="DT1045">
            <v>0</v>
          </cell>
          <cell r="DU1045">
            <v>0</v>
          </cell>
          <cell r="DV1045">
            <v>0</v>
          </cell>
          <cell r="DW1045">
            <v>0</v>
          </cell>
          <cell r="DX1045">
            <v>0</v>
          </cell>
          <cell r="DY1045">
            <v>0</v>
          </cell>
          <cell r="DZ1045">
            <v>0</v>
          </cell>
          <cell r="EA1045">
            <v>0</v>
          </cell>
          <cell r="EB1045">
            <v>0</v>
          </cell>
          <cell r="EC1045">
            <v>0</v>
          </cell>
          <cell r="ED1045">
            <v>0</v>
          </cell>
        </row>
        <row r="1046">
          <cell r="F1046">
            <v>0</v>
          </cell>
          <cell r="G1046">
            <v>0</v>
          </cell>
          <cell r="H1046">
            <v>0</v>
          </cell>
          <cell r="I1046">
            <v>0</v>
          </cell>
          <cell r="J1046">
            <v>0</v>
          </cell>
          <cell r="K1046">
            <v>0</v>
          </cell>
          <cell r="L1046">
            <v>0</v>
          </cell>
          <cell r="M1046">
            <v>0</v>
          </cell>
          <cell r="N1046">
            <v>0</v>
          </cell>
          <cell r="O1046">
            <v>0</v>
          </cell>
          <cell r="P1046">
            <v>0</v>
          </cell>
          <cell r="Q1046">
            <v>0</v>
          </cell>
          <cell r="R1046">
            <v>0</v>
          </cell>
          <cell r="S1046">
            <v>0</v>
          </cell>
          <cell r="T1046">
            <v>0</v>
          </cell>
          <cell r="U1046">
            <v>0</v>
          </cell>
          <cell r="V1046">
            <v>0</v>
          </cell>
          <cell r="W1046">
            <v>0</v>
          </cell>
          <cell r="X1046">
            <v>0</v>
          </cell>
          <cell r="Y1046">
            <v>0</v>
          </cell>
          <cell r="Z1046">
            <v>0</v>
          </cell>
          <cell r="AA1046">
            <v>0</v>
          </cell>
          <cell r="AB1046">
            <v>0</v>
          </cell>
          <cell r="AC1046">
            <v>0</v>
          </cell>
          <cell r="AD1046">
            <v>0</v>
          </cell>
          <cell r="AE1046">
            <v>0</v>
          </cell>
          <cell r="AF1046">
            <v>0</v>
          </cell>
          <cell r="AG1046">
            <v>0</v>
          </cell>
          <cell r="AH1046">
            <v>0</v>
          </cell>
          <cell r="AI1046">
            <v>0</v>
          </cell>
          <cell r="AJ1046">
            <v>0</v>
          </cell>
          <cell r="AK1046">
            <v>0</v>
          </cell>
          <cell r="AL1046">
            <v>0</v>
          </cell>
          <cell r="AM1046">
            <v>0</v>
          </cell>
          <cell r="AN1046">
            <v>0</v>
          </cell>
          <cell r="AO1046">
            <v>0</v>
          </cell>
          <cell r="AP1046">
            <v>0</v>
          </cell>
          <cell r="AQ1046">
            <v>0</v>
          </cell>
          <cell r="AR1046">
            <v>0</v>
          </cell>
          <cell r="AS1046">
            <v>0</v>
          </cell>
          <cell r="AT1046">
            <v>0</v>
          </cell>
          <cell r="AU1046">
            <v>0</v>
          </cell>
          <cell r="AV1046">
            <v>0</v>
          </cell>
          <cell r="AW1046">
            <v>0</v>
          </cell>
          <cell r="AX1046">
            <v>0</v>
          </cell>
          <cell r="AY1046">
            <v>0</v>
          </cell>
          <cell r="AZ1046">
            <v>0</v>
          </cell>
          <cell r="BA1046">
            <v>0</v>
          </cell>
          <cell r="BB1046">
            <v>0</v>
          </cell>
          <cell r="BC1046">
            <v>0</v>
          </cell>
          <cell r="BD1046">
            <v>0</v>
          </cell>
          <cell r="BE1046">
            <v>0</v>
          </cell>
          <cell r="BF1046">
            <v>0</v>
          </cell>
          <cell r="BG1046">
            <v>0</v>
          </cell>
          <cell r="BH1046">
            <v>0</v>
          </cell>
          <cell r="BI1046">
            <v>0</v>
          </cell>
          <cell r="BJ1046">
            <v>0</v>
          </cell>
          <cell r="BK1046">
            <v>0</v>
          </cell>
          <cell r="BL1046">
            <v>0</v>
          </cell>
          <cell r="BM1046">
            <v>0</v>
          </cell>
          <cell r="BN1046">
            <v>0</v>
          </cell>
          <cell r="BO1046">
            <v>0</v>
          </cell>
          <cell r="BP1046">
            <v>0</v>
          </cell>
          <cell r="BQ1046">
            <v>0</v>
          </cell>
          <cell r="BR1046">
            <v>0</v>
          </cell>
          <cell r="BS1046">
            <v>0</v>
          </cell>
          <cell r="BT1046">
            <v>0</v>
          </cell>
          <cell r="BU1046">
            <v>0</v>
          </cell>
          <cell r="BV1046">
            <v>0</v>
          </cell>
          <cell r="BW1046">
            <v>0</v>
          </cell>
          <cell r="BX1046">
            <v>0</v>
          </cell>
          <cell r="BY1046">
            <v>0</v>
          </cell>
          <cell r="BZ1046">
            <v>0</v>
          </cell>
          <cell r="CA1046">
            <v>0</v>
          </cell>
          <cell r="CB1046">
            <v>0</v>
          </cell>
          <cell r="CC1046">
            <v>0</v>
          </cell>
          <cell r="CD1046">
            <v>0</v>
          </cell>
          <cell r="CE1046">
            <v>0</v>
          </cell>
          <cell r="CF1046">
            <v>0</v>
          </cell>
          <cell r="CG1046">
            <v>0</v>
          </cell>
          <cell r="CH1046">
            <v>0</v>
          </cell>
          <cell r="CI1046">
            <v>0</v>
          </cell>
          <cell r="CJ1046">
            <v>0</v>
          </cell>
          <cell r="CK1046">
            <v>0</v>
          </cell>
          <cell r="CL1046">
            <v>0</v>
          </cell>
          <cell r="CM1046">
            <v>0</v>
          </cell>
          <cell r="CN1046">
            <v>0</v>
          </cell>
          <cell r="CO1046">
            <v>0</v>
          </cell>
          <cell r="CP1046">
            <v>0</v>
          </cell>
          <cell r="CQ1046">
            <v>0</v>
          </cell>
          <cell r="CR1046">
            <v>0</v>
          </cell>
          <cell r="CS1046">
            <v>0</v>
          </cell>
          <cell r="CT1046">
            <v>0</v>
          </cell>
          <cell r="CU1046">
            <v>0</v>
          </cell>
          <cell r="CV1046">
            <v>0</v>
          </cell>
          <cell r="CW1046">
            <v>0</v>
          </cell>
          <cell r="CX1046">
            <v>0</v>
          </cell>
          <cell r="CY1046">
            <v>0</v>
          </cell>
          <cell r="CZ1046">
            <v>0</v>
          </cell>
          <cell r="DA1046">
            <v>0</v>
          </cell>
          <cell r="DB1046">
            <v>0</v>
          </cell>
          <cell r="DC1046">
            <v>0</v>
          </cell>
          <cell r="DD1046">
            <v>0</v>
          </cell>
          <cell r="DE1046">
            <v>0</v>
          </cell>
          <cell r="DF1046">
            <v>0</v>
          </cell>
          <cell r="DG1046">
            <v>0</v>
          </cell>
          <cell r="DH1046">
            <v>0</v>
          </cell>
          <cell r="DI1046">
            <v>0</v>
          </cell>
          <cell r="DJ1046">
            <v>0</v>
          </cell>
          <cell r="DK1046">
            <v>0</v>
          </cell>
          <cell r="DL1046">
            <v>0</v>
          </cell>
          <cell r="DM1046">
            <v>0</v>
          </cell>
          <cell r="DN1046">
            <v>0</v>
          </cell>
          <cell r="DO1046">
            <v>0</v>
          </cell>
          <cell r="DP1046">
            <v>0</v>
          </cell>
          <cell r="DQ1046">
            <v>0</v>
          </cell>
          <cell r="DR1046">
            <v>0</v>
          </cell>
          <cell r="DS1046">
            <v>0</v>
          </cell>
          <cell r="DT1046">
            <v>0</v>
          </cell>
          <cell r="DU1046">
            <v>0</v>
          </cell>
          <cell r="DV1046">
            <v>0</v>
          </cell>
          <cell r="DW1046">
            <v>0</v>
          </cell>
          <cell r="DX1046">
            <v>0</v>
          </cell>
          <cell r="DY1046">
            <v>0</v>
          </cell>
          <cell r="DZ1046">
            <v>0</v>
          </cell>
          <cell r="EA1046">
            <v>0</v>
          </cell>
          <cell r="EB1046">
            <v>0</v>
          </cell>
          <cell r="EC1046">
            <v>0</v>
          </cell>
          <cell r="ED1046">
            <v>0</v>
          </cell>
        </row>
        <row r="1047">
          <cell r="F1047">
            <v>0</v>
          </cell>
          <cell r="G1047">
            <v>0</v>
          </cell>
          <cell r="H1047">
            <v>0</v>
          </cell>
          <cell r="I1047">
            <v>0</v>
          </cell>
          <cell r="J1047">
            <v>0</v>
          </cell>
          <cell r="K1047">
            <v>0</v>
          </cell>
          <cell r="L1047">
            <v>0</v>
          </cell>
          <cell r="M1047">
            <v>0</v>
          </cell>
          <cell r="N1047">
            <v>0</v>
          </cell>
          <cell r="O1047">
            <v>0</v>
          </cell>
          <cell r="P1047">
            <v>0</v>
          </cell>
          <cell r="Q1047">
            <v>0</v>
          </cell>
          <cell r="R1047">
            <v>0</v>
          </cell>
          <cell r="S1047">
            <v>0</v>
          </cell>
          <cell r="T1047">
            <v>0</v>
          </cell>
          <cell r="U1047">
            <v>0</v>
          </cell>
          <cell r="V1047">
            <v>0</v>
          </cell>
          <cell r="W1047">
            <v>0</v>
          </cell>
          <cell r="X1047">
            <v>0</v>
          </cell>
          <cell r="Y1047">
            <v>0</v>
          </cell>
          <cell r="Z1047">
            <v>0</v>
          </cell>
          <cell r="AA1047">
            <v>0</v>
          </cell>
          <cell r="AB1047">
            <v>0</v>
          </cell>
          <cell r="AC1047">
            <v>0</v>
          </cell>
          <cell r="AD1047">
            <v>0</v>
          </cell>
          <cell r="AE1047">
            <v>0</v>
          </cell>
          <cell r="AF1047">
            <v>0</v>
          </cell>
          <cell r="AG1047">
            <v>0</v>
          </cell>
          <cell r="AH1047">
            <v>0</v>
          </cell>
          <cell r="AI1047">
            <v>0</v>
          </cell>
          <cell r="AJ1047">
            <v>0</v>
          </cell>
          <cell r="AK1047">
            <v>0</v>
          </cell>
          <cell r="AL1047">
            <v>0</v>
          </cell>
          <cell r="AM1047">
            <v>0</v>
          </cell>
          <cell r="AN1047">
            <v>0</v>
          </cell>
          <cell r="AO1047">
            <v>0</v>
          </cell>
          <cell r="AP1047">
            <v>0</v>
          </cell>
          <cell r="AQ1047">
            <v>0</v>
          </cell>
          <cell r="AR1047">
            <v>0</v>
          </cell>
          <cell r="AS1047">
            <v>0</v>
          </cell>
          <cell r="AT1047">
            <v>0</v>
          </cell>
          <cell r="AU1047">
            <v>0</v>
          </cell>
          <cell r="AV1047">
            <v>0</v>
          </cell>
          <cell r="AW1047">
            <v>0</v>
          </cell>
          <cell r="AX1047">
            <v>0</v>
          </cell>
          <cell r="AY1047">
            <v>0</v>
          </cell>
          <cell r="AZ1047">
            <v>0</v>
          </cell>
          <cell r="BA1047">
            <v>0</v>
          </cell>
          <cell r="BB1047">
            <v>0</v>
          </cell>
          <cell r="BC1047">
            <v>0</v>
          </cell>
          <cell r="BD1047">
            <v>0</v>
          </cell>
          <cell r="BE1047">
            <v>0</v>
          </cell>
          <cell r="BF1047">
            <v>0</v>
          </cell>
          <cell r="BG1047">
            <v>0</v>
          </cell>
          <cell r="BH1047">
            <v>0</v>
          </cell>
          <cell r="BI1047">
            <v>0</v>
          </cell>
          <cell r="BJ1047">
            <v>0</v>
          </cell>
          <cell r="BK1047">
            <v>0</v>
          </cell>
          <cell r="BL1047">
            <v>0</v>
          </cell>
          <cell r="BM1047">
            <v>0</v>
          </cell>
          <cell r="BN1047">
            <v>0</v>
          </cell>
          <cell r="BO1047">
            <v>0</v>
          </cell>
          <cell r="BP1047">
            <v>0</v>
          </cell>
          <cell r="BQ1047">
            <v>0</v>
          </cell>
          <cell r="BR1047">
            <v>0</v>
          </cell>
          <cell r="BS1047">
            <v>0</v>
          </cell>
          <cell r="BT1047">
            <v>0</v>
          </cell>
          <cell r="BU1047">
            <v>0</v>
          </cell>
          <cell r="BV1047">
            <v>0</v>
          </cell>
          <cell r="BW1047">
            <v>0</v>
          </cell>
          <cell r="BX1047">
            <v>0</v>
          </cell>
          <cell r="BY1047">
            <v>0</v>
          </cell>
          <cell r="BZ1047">
            <v>0</v>
          </cell>
          <cell r="CA1047">
            <v>0</v>
          </cell>
          <cell r="CB1047">
            <v>0</v>
          </cell>
          <cell r="CC1047">
            <v>0</v>
          </cell>
          <cell r="CD1047">
            <v>0</v>
          </cell>
          <cell r="CE1047">
            <v>0</v>
          </cell>
          <cell r="CF1047">
            <v>0</v>
          </cell>
          <cell r="CG1047">
            <v>0</v>
          </cell>
          <cell r="CH1047">
            <v>0</v>
          </cell>
          <cell r="CI1047">
            <v>0</v>
          </cell>
          <cell r="CJ1047">
            <v>0</v>
          </cell>
          <cell r="CK1047">
            <v>0</v>
          </cell>
          <cell r="CL1047">
            <v>0</v>
          </cell>
          <cell r="CM1047">
            <v>0</v>
          </cell>
          <cell r="CN1047">
            <v>0</v>
          </cell>
          <cell r="CO1047">
            <v>0</v>
          </cell>
          <cell r="CP1047">
            <v>0</v>
          </cell>
          <cell r="CQ1047">
            <v>0</v>
          </cell>
          <cell r="CR1047">
            <v>0</v>
          </cell>
          <cell r="CS1047">
            <v>0</v>
          </cell>
          <cell r="CT1047">
            <v>0</v>
          </cell>
          <cell r="CU1047">
            <v>0</v>
          </cell>
          <cell r="CV1047">
            <v>0</v>
          </cell>
          <cell r="CW1047">
            <v>0</v>
          </cell>
          <cell r="CX1047">
            <v>0</v>
          </cell>
          <cell r="CY1047">
            <v>0</v>
          </cell>
          <cell r="CZ1047">
            <v>0</v>
          </cell>
          <cell r="DA1047">
            <v>0</v>
          </cell>
          <cell r="DB1047">
            <v>0</v>
          </cell>
          <cell r="DC1047">
            <v>0</v>
          </cell>
          <cell r="DD1047">
            <v>0</v>
          </cell>
          <cell r="DE1047">
            <v>0</v>
          </cell>
          <cell r="DF1047">
            <v>0</v>
          </cell>
          <cell r="DG1047">
            <v>0</v>
          </cell>
          <cell r="DH1047">
            <v>0</v>
          </cell>
          <cell r="DI1047">
            <v>0</v>
          </cell>
          <cell r="DJ1047">
            <v>0</v>
          </cell>
          <cell r="DK1047">
            <v>0</v>
          </cell>
          <cell r="DL1047">
            <v>0</v>
          </cell>
          <cell r="DM1047">
            <v>0</v>
          </cell>
          <cell r="DN1047">
            <v>0</v>
          </cell>
          <cell r="DO1047">
            <v>0</v>
          </cell>
          <cell r="DP1047">
            <v>0</v>
          </cell>
          <cell r="DQ1047">
            <v>0</v>
          </cell>
          <cell r="DR1047">
            <v>0</v>
          </cell>
          <cell r="DS1047">
            <v>0</v>
          </cell>
          <cell r="DT1047">
            <v>0</v>
          </cell>
          <cell r="DU1047">
            <v>0</v>
          </cell>
          <cell r="DV1047">
            <v>0</v>
          </cell>
          <cell r="DW1047">
            <v>0</v>
          </cell>
          <cell r="DX1047">
            <v>0</v>
          </cell>
          <cell r="DY1047">
            <v>0</v>
          </cell>
          <cell r="DZ1047">
            <v>0</v>
          </cell>
          <cell r="EA1047">
            <v>0</v>
          </cell>
          <cell r="EB1047">
            <v>0</v>
          </cell>
          <cell r="EC1047">
            <v>0</v>
          </cell>
          <cell r="ED1047">
            <v>0</v>
          </cell>
        </row>
        <row r="1048">
          <cell r="F1048">
            <v>0</v>
          </cell>
          <cell r="G1048">
            <v>0</v>
          </cell>
          <cell r="H1048">
            <v>0</v>
          </cell>
          <cell r="I1048">
            <v>0</v>
          </cell>
          <cell r="J1048">
            <v>0</v>
          </cell>
          <cell r="K1048">
            <v>0</v>
          </cell>
          <cell r="L1048">
            <v>0</v>
          </cell>
          <cell r="M1048">
            <v>0</v>
          </cell>
          <cell r="N1048">
            <v>0</v>
          </cell>
          <cell r="O1048">
            <v>0</v>
          </cell>
          <cell r="P1048">
            <v>0</v>
          </cell>
          <cell r="Q1048">
            <v>0</v>
          </cell>
          <cell r="R1048">
            <v>0</v>
          </cell>
          <cell r="S1048">
            <v>0</v>
          </cell>
          <cell r="T1048">
            <v>0</v>
          </cell>
          <cell r="U1048">
            <v>0</v>
          </cell>
          <cell r="V1048">
            <v>0</v>
          </cell>
          <cell r="W1048">
            <v>0</v>
          </cell>
          <cell r="X1048">
            <v>0</v>
          </cell>
          <cell r="Y1048">
            <v>0</v>
          </cell>
          <cell r="Z1048">
            <v>0</v>
          </cell>
          <cell r="AA1048">
            <v>0</v>
          </cell>
          <cell r="AB1048">
            <v>0</v>
          </cell>
          <cell r="AC1048">
            <v>0</v>
          </cell>
          <cell r="AD1048">
            <v>0</v>
          </cell>
          <cell r="AE1048">
            <v>0</v>
          </cell>
          <cell r="AF1048">
            <v>0</v>
          </cell>
          <cell r="AG1048">
            <v>0</v>
          </cell>
          <cell r="AH1048">
            <v>0</v>
          </cell>
          <cell r="AI1048">
            <v>0</v>
          </cell>
          <cell r="AJ1048">
            <v>0</v>
          </cell>
          <cell r="AK1048">
            <v>0</v>
          </cell>
          <cell r="AL1048">
            <v>0</v>
          </cell>
          <cell r="AM1048">
            <v>0</v>
          </cell>
          <cell r="AN1048">
            <v>0</v>
          </cell>
          <cell r="AO1048">
            <v>0</v>
          </cell>
          <cell r="AP1048">
            <v>0</v>
          </cell>
          <cell r="AQ1048">
            <v>0</v>
          </cell>
          <cell r="AR1048">
            <v>0</v>
          </cell>
          <cell r="AS1048">
            <v>0</v>
          </cell>
          <cell r="AT1048">
            <v>0</v>
          </cell>
          <cell r="AU1048">
            <v>0</v>
          </cell>
          <cell r="AV1048">
            <v>0</v>
          </cell>
          <cell r="AW1048">
            <v>0</v>
          </cell>
          <cell r="AX1048">
            <v>0</v>
          </cell>
          <cell r="AY1048">
            <v>0</v>
          </cell>
          <cell r="AZ1048">
            <v>0</v>
          </cell>
          <cell r="BA1048">
            <v>0</v>
          </cell>
          <cell r="BB1048">
            <v>0</v>
          </cell>
          <cell r="BC1048">
            <v>0</v>
          </cell>
          <cell r="BD1048">
            <v>0</v>
          </cell>
          <cell r="BE1048">
            <v>0</v>
          </cell>
          <cell r="BF1048">
            <v>0</v>
          </cell>
          <cell r="BG1048">
            <v>0</v>
          </cell>
          <cell r="BH1048">
            <v>0</v>
          </cell>
          <cell r="BI1048">
            <v>0</v>
          </cell>
          <cell r="BJ1048">
            <v>0</v>
          </cell>
          <cell r="BK1048">
            <v>0</v>
          </cell>
          <cell r="BL1048">
            <v>0</v>
          </cell>
          <cell r="BM1048">
            <v>0</v>
          </cell>
          <cell r="BN1048">
            <v>0</v>
          </cell>
          <cell r="BO1048">
            <v>0</v>
          </cell>
          <cell r="BP1048">
            <v>0</v>
          </cell>
          <cell r="BQ1048">
            <v>0</v>
          </cell>
          <cell r="BR1048">
            <v>0</v>
          </cell>
          <cell r="BS1048">
            <v>0</v>
          </cell>
          <cell r="BT1048">
            <v>0</v>
          </cell>
          <cell r="BU1048">
            <v>0</v>
          </cell>
          <cell r="BV1048">
            <v>0</v>
          </cell>
          <cell r="BW1048">
            <v>0</v>
          </cell>
          <cell r="BX1048">
            <v>0</v>
          </cell>
          <cell r="BY1048">
            <v>0</v>
          </cell>
          <cell r="BZ1048">
            <v>0</v>
          </cell>
          <cell r="CA1048">
            <v>0</v>
          </cell>
          <cell r="CB1048">
            <v>0</v>
          </cell>
          <cell r="CC1048">
            <v>0</v>
          </cell>
          <cell r="CD1048">
            <v>0</v>
          </cell>
          <cell r="CE1048">
            <v>0</v>
          </cell>
          <cell r="CF1048">
            <v>0</v>
          </cell>
          <cell r="CG1048">
            <v>0</v>
          </cell>
          <cell r="CH1048">
            <v>0</v>
          </cell>
          <cell r="CI1048">
            <v>0</v>
          </cell>
          <cell r="CJ1048">
            <v>0</v>
          </cell>
          <cell r="CK1048">
            <v>0</v>
          </cell>
          <cell r="CL1048">
            <v>0</v>
          </cell>
          <cell r="CM1048">
            <v>0</v>
          </cell>
          <cell r="CN1048">
            <v>0</v>
          </cell>
          <cell r="CO1048">
            <v>0</v>
          </cell>
          <cell r="CP1048">
            <v>0</v>
          </cell>
          <cell r="CQ1048">
            <v>0</v>
          </cell>
          <cell r="CR1048">
            <v>0</v>
          </cell>
          <cell r="CS1048">
            <v>0</v>
          </cell>
          <cell r="CT1048">
            <v>0</v>
          </cell>
          <cell r="CU1048">
            <v>0</v>
          </cell>
          <cell r="CV1048">
            <v>0</v>
          </cell>
          <cell r="CW1048">
            <v>0</v>
          </cell>
          <cell r="CX1048">
            <v>0</v>
          </cell>
          <cell r="CY1048">
            <v>0</v>
          </cell>
          <cell r="CZ1048">
            <v>0</v>
          </cell>
          <cell r="DA1048">
            <v>0</v>
          </cell>
          <cell r="DB1048">
            <v>0</v>
          </cell>
          <cell r="DC1048">
            <v>0</v>
          </cell>
          <cell r="DD1048">
            <v>0</v>
          </cell>
          <cell r="DE1048">
            <v>0</v>
          </cell>
          <cell r="DF1048">
            <v>0</v>
          </cell>
          <cell r="DG1048">
            <v>0</v>
          </cell>
          <cell r="DH1048">
            <v>0</v>
          </cell>
          <cell r="DI1048">
            <v>0</v>
          </cell>
          <cell r="DJ1048">
            <v>0</v>
          </cell>
          <cell r="DK1048">
            <v>0</v>
          </cell>
          <cell r="DL1048">
            <v>0</v>
          </cell>
          <cell r="DM1048">
            <v>0</v>
          </cell>
          <cell r="DN1048">
            <v>0</v>
          </cell>
          <cell r="DO1048">
            <v>0</v>
          </cell>
          <cell r="DP1048">
            <v>0</v>
          </cell>
          <cell r="DQ1048">
            <v>0</v>
          </cell>
          <cell r="DR1048">
            <v>0</v>
          </cell>
          <cell r="DS1048">
            <v>0</v>
          </cell>
          <cell r="DT1048">
            <v>0</v>
          </cell>
          <cell r="DU1048">
            <v>0</v>
          </cell>
          <cell r="DV1048">
            <v>0</v>
          </cell>
          <cell r="DW1048">
            <v>0</v>
          </cell>
          <cell r="DX1048">
            <v>0</v>
          </cell>
          <cell r="DY1048">
            <v>0</v>
          </cell>
          <cell r="DZ1048">
            <v>0</v>
          </cell>
          <cell r="EA1048">
            <v>0</v>
          </cell>
          <cell r="EB1048">
            <v>0</v>
          </cell>
          <cell r="EC1048">
            <v>0</v>
          </cell>
          <cell r="ED1048">
            <v>0</v>
          </cell>
        </row>
        <row r="1049">
          <cell r="F1049">
            <v>0</v>
          </cell>
          <cell r="G1049">
            <v>0</v>
          </cell>
          <cell r="H1049">
            <v>0</v>
          </cell>
          <cell r="I1049">
            <v>0</v>
          </cell>
          <cell r="J1049">
            <v>0</v>
          </cell>
          <cell r="K1049">
            <v>0</v>
          </cell>
          <cell r="L1049">
            <v>0</v>
          </cell>
          <cell r="M1049">
            <v>0</v>
          </cell>
          <cell r="N1049">
            <v>0</v>
          </cell>
          <cell r="O1049">
            <v>0</v>
          </cell>
          <cell r="P1049">
            <v>0</v>
          </cell>
          <cell r="Q1049">
            <v>0</v>
          </cell>
          <cell r="R1049">
            <v>0</v>
          </cell>
          <cell r="S1049">
            <v>0</v>
          </cell>
          <cell r="T1049">
            <v>0</v>
          </cell>
          <cell r="U1049">
            <v>0</v>
          </cell>
          <cell r="V1049">
            <v>0</v>
          </cell>
          <cell r="W1049">
            <v>0</v>
          </cell>
          <cell r="X1049">
            <v>0</v>
          </cell>
          <cell r="Y1049">
            <v>0</v>
          </cell>
          <cell r="Z1049">
            <v>0</v>
          </cell>
          <cell r="AA1049">
            <v>0</v>
          </cell>
          <cell r="AB1049">
            <v>0</v>
          </cell>
          <cell r="AC1049">
            <v>0</v>
          </cell>
          <cell r="AD1049">
            <v>0</v>
          </cell>
          <cell r="AE1049">
            <v>0</v>
          </cell>
          <cell r="AF1049">
            <v>0</v>
          </cell>
          <cell r="AG1049">
            <v>0</v>
          </cell>
          <cell r="AH1049">
            <v>0</v>
          </cell>
          <cell r="AI1049">
            <v>0</v>
          </cell>
          <cell r="AJ1049">
            <v>0</v>
          </cell>
          <cell r="AK1049">
            <v>0</v>
          </cell>
          <cell r="AL1049">
            <v>0</v>
          </cell>
          <cell r="AM1049">
            <v>0</v>
          </cell>
          <cell r="AN1049">
            <v>0</v>
          </cell>
          <cell r="AO1049">
            <v>0</v>
          </cell>
          <cell r="AP1049">
            <v>0</v>
          </cell>
          <cell r="AQ1049">
            <v>0</v>
          </cell>
          <cell r="AR1049">
            <v>0</v>
          </cell>
          <cell r="AS1049">
            <v>0</v>
          </cell>
          <cell r="AT1049">
            <v>0</v>
          </cell>
          <cell r="AU1049">
            <v>0</v>
          </cell>
          <cell r="AV1049">
            <v>0</v>
          </cell>
          <cell r="AW1049">
            <v>0</v>
          </cell>
          <cell r="AX1049">
            <v>0</v>
          </cell>
          <cell r="AY1049">
            <v>0</v>
          </cell>
          <cell r="AZ1049">
            <v>0</v>
          </cell>
          <cell r="BA1049">
            <v>0</v>
          </cell>
          <cell r="BB1049">
            <v>0</v>
          </cell>
          <cell r="BC1049">
            <v>0</v>
          </cell>
          <cell r="BD1049">
            <v>0</v>
          </cell>
          <cell r="BE1049">
            <v>0</v>
          </cell>
          <cell r="BF1049">
            <v>0</v>
          </cell>
          <cell r="BG1049">
            <v>0</v>
          </cell>
          <cell r="BH1049">
            <v>0</v>
          </cell>
          <cell r="BI1049">
            <v>0</v>
          </cell>
          <cell r="BJ1049">
            <v>0</v>
          </cell>
          <cell r="BK1049">
            <v>0</v>
          </cell>
          <cell r="BL1049">
            <v>0</v>
          </cell>
          <cell r="BM1049">
            <v>0</v>
          </cell>
          <cell r="BN1049">
            <v>0</v>
          </cell>
          <cell r="BO1049">
            <v>0</v>
          </cell>
          <cell r="BP1049">
            <v>0</v>
          </cell>
          <cell r="BQ1049">
            <v>0</v>
          </cell>
          <cell r="BR1049">
            <v>0</v>
          </cell>
          <cell r="BS1049">
            <v>0</v>
          </cell>
          <cell r="BT1049">
            <v>0</v>
          </cell>
          <cell r="BU1049">
            <v>0</v>
          </cell>
          <cell r="BV1049">
            <v>0</v>
          </cell>
          <cell r="BW1049">
            <v>0</v>
          </cell>
          <cell r="BX1049">
            <v>0</v>
          </cell>
          <cell r="BY1049">
            <v>0</v>
          </cell>
          <cell r="BZ1049">
            <v>0</v>
          </cell>
          <cell r="CA1049">
            <v>0</v>
          </cell>
          <cell r="CB1049">
            <v>0</v>
          </cell>
          <cell r="CC1049">
            <v>0</v>
          </cell>
          <cell r="CD1049">
            <v>0</v>
          </cell>
          <cell r="CE1049">
            <v>0</v>
          </cell>
          <cell r="CF1049">
            <v>0</v>
          </cell>
          <cell r="CG1049">
            <v>0</v>
          </cell>
          <cell r="CH1049">
            <v>0</v>
          </cell>
          <cell r="CI1049">
            <v>0</v>
          </cell>
          <cell r="CJ1049">
            <v>0</v>
          </cell>
          <cell r="CK1049">
            <v>0</v>
          </cell>
          <cell r="CL1049">
            <v>0</v>
          </cell>
          <cell r="CM1049">
            <v>0</v>
          </cell>
          <cell r="CN1049">
            <v>0</v>
          </cell>
          <cell r="CO1049">
            <v>0</v>
          </cell>
          <cell r="CP1049">
            <v>0</v>
          </cell>
          <cell r="CQ1049">
            <v>0</v>
          </cell>
          <cell r="CR1049">
            <v>0</v>
          </cell>
          <cell r="CS1049">
            <v>0</v>
          </cell>
          <cell r="CT1049">
            <v>0</v>
          </cell>
          <cell r="CU1049">
            <v>0</v>
          </cell>
          <cell r="CV1049">
            <v>0</v>
          </cell>
          <cell r="CW1049">
            <v>0</v>
          </cell>
          <cell r="CX1049">
            <v>0</v>
          </cell>
          <cell r="CY1049">
            <v>0</v>
          </cell>
          <cell r="CZ1049">
            <v>0</v>
          </cell>
          <cell r="DA1049">
            <v>0</v>
          </cell>
          <cell r="DB1049">
            <v>0</v>
          </cell>
          <cell r="DC1049">
            <v>0</v>
          </cell>
          <cell r="DD1049">
            <v>0</v>
          </cell>
          <cell r="DE1049">
            <v>0</v>
          </cell>
          <cell r="DF1049">
            <v>0</v>
          </cell>
          <cell r="DG1049">
            <v>0</v>
          </cell>
          <cell r="DH1049">
            <v>0</v>
          </cell>
          <cell r="DI1049">
            <v>0</v>
          </cell>
          <cell r="DJ1049">
            <v>0</v>
          </cell>
          <cell r="DK1049">
            <v>0</v>
          </cell>
          <cell r="DL1049">
            <v>0</v>
          </cell>
          <cell r="DM1049">
            <v>0</v>
          </cell>
          <cell r="DN1049">
            <v>0</v>
          </cell>
          <cell r="DO1049">
            <v>0</v>
          </cell>
          <cell r="DP1049">
            <v>0</v>
          </cell>
          <cell r="DQ1049">
            <v>0</v>
          </cell>
          <cell r="DR1049">
            <v>0</v>
          </cell>
          <cell r="DS1049">
            <v>0</v>
          </cell>
          <cell r="DT1049">
            <v>0</v>
          </cell>
          <cell r="DU1049">
            <v>0</v>
          </cell>
          <cell r="DV1049">
            <v>0</v>
          </cell>
          <cell r="DW1049">
            <v>0</v>
          </cell>
          <cell r="DX1049">
            <v>0</v>
          </cell>
          <cell r="DY1049">
            <v>0</v>
          </cell>
          <cell r="DZ1049">
            <v>0</v>
          </cell>
          <cell r="EA1049">
            <v>0</v>
          </cell>
          <cell r="EB1049">
            <v>0</v>
          </cell>
          <cell r="EC1049">
            <v>0</v>
          </cell>
          <cell r="ED1049">
            <v>0</v>
          </cell>
        </row>
        <row r="1050">
          <cell r="F1050">
            <v>0</v>
          </cell>
          <cell r="G1050">
            <v>0</v>
          </cell>
          <cell r="H1050">
            <v>0</v>
          </cell>
          <cell r="I1050">
            <v>0</v>
          </cell>
          <cell r="J1050">
            <v>0</v>
          </cell>
          <cell r="K1050">
            <v>0</v>
          </cell>
          <cell r="L1050">
            <v>0</v>
          </cell>
          <cell r="M1050">
            <v>0</v>
          </cell>
          <cell r="N1050">
            <v>0</v>
          </cell>
          <cell r="O1050">
            <v>0</v>
          </cell>
          <cell r="P1050">
            <v>0</v>
          </cell>
          <cell r="Q1050">
            <v>0</v>
          </cell>
          <cell r="R1050">
            <v>0</v>
          </cell>
          <cell r="S1050">
            <v>0</v>
          </cell>
          <cell r="T1050">
            <v>0</v>
          </cell>
          <cell r="U1050">
            <v>0</v>
          </cell>
          <cell r="V1050">
            <v>0</v>
          </cell>
          <cell r="W1050">
            <v>0</v>
          </cell>
          <cell r="X1050">
            <v>0</v>
          </cell>
          <cell r="Y1050">
            <v>0</v>
          </cell>
          <cell r="Z1050">
            <v>0</v>
          </cell>
          <cell r="AA1050">
            <v>0</v>
          </cell>
          <cell r="AB1050">
            <v>0</v>
          </cell>
          <cell r="AC1050">
            <v>0</v>
          </cell>
          <cell r="AD1050">
            <v>0</v>
          </cell>
          <cell r="AE1050">
            <v>0</v>
          </cell>
          <cell r="AF1050">
            <v>0</v>
          </cell>
          <cell r="AG1050">
            <v>0</v>
          </cell>
          <cell r="AH1050">
            <v>0</v>
          </cell>
          <cell r="AI1050">
            <v>0</v>
          </cell>
          <cell r="AJ1050">
            <v>0</v>
          </cell>
          <cell r="AK1050">
            <v>0</v>
          </cell>
          <cell r="AL1050">
            <v>0</v>
          </cell>
          <cell r="AM1050">
            <v>0</v>
          </cell>
          <cell r="AN1050">
            <v>0</v>
          </cell>
          <cell r="AO1050">
            <v>0</v>
          </cell>
          <cell r="AP1050">
            <v>0</v>
          </cell>
          <cell r="AQ1050">
            <v>0</v>
          </cell>
          <cell r="AR1050">
            <v>0</v>
          </cell>
          <cell r="AS1050">
            <v>0</v>
          </cell>
          <cell r="AT1050">
            <v>0</v>
          </cell>
          <cell r="AU1050">
            <v>0</v>
          </cell>
          <cell r="AV1050">
            <v>0</v>
          </cell>
          <cell r="AW1050">
            <v>0</v>
          </cell>
          <cell r="AX1050">
            <v>0</v>
          </cell>
          <cell r="AY1050">
            <v>0</v>
          </cell>
          <cell r="AZ1050">
            <v>0</v>
          </cell>
          <cell r="BA1050">
            <v>0</v>
          </cell>
          <cell r="BB1050">
            <v>0</v>
          </cell>
          <cell r="BC1050">
            <v>0</v>
          </cell>
          <cell r="BD1050">
            <v>0</v>
          </cell>
          <cell r="BE1050">
            <v>0</v>
          </cell>
          <cell r="BF1050">
            <v>0</v>
          </cell>
          <cell r="BG1050">
            <v>0</v>
          </cell>
          <cell r="BH1050">
            <v>0</v>
          </cell>
          <cell r="BI1050">
            <v>0</v>
          </cell>
          <cell r="BJ1050">
            <v>0</v>
          </cell>
          <cell r="BK1050">
            <v>0</v>
          </cell>
          <cell r="BL1050">
            <v>0</v>
          </cell>
          <cell r="BM1050">
            <v>0</v>
          </cell>
          <cell r="BN1050">
            <v>0</v>
          </cell>
          <cell r="BO1050">
            <v>0</v>
          </cell>
          <cell r="BP1050">
            <v>0</v>
          </cell>
          <cell r="BQ1050">
            <v>0</v>
          </cell>
          <cell r="BR1050">
            <v>0</v>
          </cell>
          <cell r="BS1050">
            <v>0</v>
          </cell>
          <cell r="BT1050">
            <v>0</v>
          </cell>
          <cell r="BU1050">
            <v>0</v>
          </cell>
          <cell r="BV1050">
            <v>0</v>
          </cell>
          <cell r="BW1050">
            <v>0</v>
          </cell>
          <cell r="BX1050">
            <v>0</v>
          </cell>
          <cell r="BY1050">
            <v>0</v>
          </cell>
          <cell r="BZ1050">
            <v>0</v>
          </cell>
          <cell r="CA1050">
            <v>0</v>
          </cell>
          <cell r="CB1050">
            <v>0</v>
          </cell>
          <cell r="CC1050">
            <v>0</v>
          </cell>
          <cell r="CD1050">
            <v>0</v>
          </cell>
          <cell r="CE1050">
            <v>0</v>
          </cell>
          <cell r="CF1050">
            <v>0</v>
          </cell>
          <cell r="CG1050">
            <v>0</v>
          </cell>
          <cell r="CH1050">
            <v>0</v>
          </cell>
          <cell r="CI1050">
            <v>0</v>
          </cell>
          <cell r="CJ1050">
            <v>0</v>
          </cell>
          <cell r="CK1050">
            <v>0</v>
          </cell>
          <cell r="CL1050">
            <v>0</v>
          </cell>
          <cell r="CM1050">
            <v>0</v>
          </cell>
          <cell r="CN1050">
            <v>0</v>
          </cell>
          <cell r="CO1050">
            <v>0</v>
          </cell>
          <cell r="CP1050">
            <v>0</v>
          </cell>
          <cell r="CQ1050">
            <v>0</v>
          </cell>
          <cell r="CR1050">
            <v>0</v>
          </cell>
          <cell r="CS1050">
            <v>0</v>
          </cell>
          <cell r="CT1050">
            <v>0</v>
          </cell>
          <cell r="CU1050">
            <v>0</v>
          </cell>
          <cell r="CV1050">
            <v>0</v>
          </cell>
          <cell r="CW1050">
            <v>0</v>
          </cell>
          <cell r="CX1050">
            <v>0</v>
          </cell>
          <cell r="CY1050">
            <v>0</v>
          </cell>
          <cell r="CZ1050">
            <v>0</v>
          </cell>
          <cell r="DA1050">
            <v>0</v>
          </cell>
          <cell r="DB1050">
            <v>0</v>
          </cell>
          <cell r="DC1050">
            <v>0</v>
          </cell>
          <cell r="DD1050">
            <v>0</v>
          </cell>
          <cell r="DE1050">
            <v>0</v>
          </cell>
          <cell r="DF1050">
            <v>0</v>
          </cell>
          <cell r="DG1050">
            <v>0</v>
          </cell>
          <cell r="DH1050">
            <v>0</v>
          </cell>
          <cell r="DI1050">
            <v>0</v>
          </cell>
          <cell r="DJ1050">
            <v>0</v>
          </cell>
          <cell r="DK1050">
            <v>0</v>
          </cell>
          <cell r="DL1050">
            <v>0</v>
          </cell>
          <cell r="DM1050">
            <v>0</v>
          </cell>
          <cell r="DN1050">
            <v>0</v>
          </cell>
          <cell r="DO1050">
            <v>0</v>
          </cell>
          <cell r="DP1050">
            <v>0</v>
          </cell>
          <cell r="DQ1050">
            <v>0</v>
          </cell>
          <cell r="DR1050">
            <v>0</v>
          </cell>
          <cell r="DS1050">
            <v>0</v>
          </cell>
          <cell r="DT1050">
            <v>0</v>
          </cell>
          <cell r="DU1050">
            <v>0</v>
          </cell>
          <cell r="DV1050">
            <v>0</v>
          </cell>
          <cell r="DW1050">
            <v>0</v>
          </cell>
          <cell r="DX1050">
            <v>0</v>
          </cell>
          <cell r="DY1050">
            <v>0</v>
          </cell>
          <cell r="DZ1050">
            <v>0</v>
          </cell>
          <cell r="EA1050">
            <v>0</v>
          </cell>
          <cell r="EB1050">
            <v>0</v>
          </cell>
          <cell r="EC1050">
            <v>0</v>
          </cell>
          <cell r="ED1050">
            <v>0</v>
          </cell>
        </row>
        <row r="1051">
          <cell r="F1051">
            <v>0</v>
          </cell>
          <cell r="G1051">
            <v>0</v>
          </cell>
          <cell r="H1051">
            <v>0</v>
          </cell>
          <cell r="I1051">
            <v>0</v>
          </cell>
          <cell r="J1051">
            <v>0</v>
          </cell>
          <cell r="K1051">
            <v>0</v>
          </cell>
          <cell r="L1051">
            <v>0</v>
          </cell>
          <cell r="M1051">
            <v>0</v>
          </cell>
          <cell r="N1051">
            <v>0</v>
          </cell>
          <cell r="O1051">
            <v>0</v>
          </cell>
          <cell r="P1051">
            <v>0</v>
          </cell>
          <cell r="Q1051">
            <v>0</v>
          </cell>
          <cell r="R1051">
            <v>0</v>
          </cell>
          <cell r="S1051">
            <v>0</v>
          </cell>
          <cell r="T1051">
            <v>0</v>
          </cell>
          <cell r="U1051">
            <v>0</v>
          </cell>
          <cell r="V1051">
            <v>0</v>
          </cell>
          <cell r="W1051">
            <v>0</v>
          </cell>
          <cell r="X1051">
            <v>0</v>
          </cell>
          <cell r="Y1051">
            <v>0</v>
          </cell>
          <cell r="Z1051">
            <v>0</v>
          </cell>
          <cell r="AA1051">
            <v>0</v>
          </cell>
          <cell r="AB1051">
            <v>0</v>
          </cell>
          <cell r="AC1051">
            <v>0</v>
          </cell>
          <cell r="AD1051">
            <v>0</v>
          </cell>
          <cell r="AE1051">
            <v>0</v>
          </cell>
          <cell r="AF1051">
            <v>0</v>
          </cell>
          <cell r="AG1051">
            <v>0</v>
          </cell>
          <cell r="AH1051">
            <v>0</v>
          </cell>
          <cell r="AI1051">
            <v>0</v>
          </cell>
          <cell r="AJ1051">
            <v>0</v>
          </cell>
          <cell r="AK1051">
            <v>0</v>
          </cell>
          <cell r="AL1051">
            <v>0</v>
          </cell>
          <cell r="AM1051">
            <v>0</v>
          </cell>
          <cell r="AN1051">
            <v>0</v>
          </cell>
          <cell r="AO1051">
            <v>0</v>
          </cell>
          <cell r="AP1051">
            <v>0</v>
          </cell>
          <cell r="AQ1051">
            <v>0</v>
          </cell>
          <cell r="AR1051">
            <v>0</v>
          </cell>
          <cell r="AS1051">
            <v>0</v>
          </cell>
          <cell r="AT1051">
            <v>0</v>
          </cell>
          <cell r="AU1051">
            <v>0</v>
          </cell>
          <cell r="AV1051">
            <v>0</v>
          </cell>
          <cell r="AW1051">
            <v>0</v>
          </cell>
          <cell r="AX1051">
            <v>0</v>
          </cell>
          <cell r="AY1051">
            <v>0</v>
          </cell>
          <cell r="AZ1051">
            <v>0</v>
          </cell>
          <cell r="BA1051">
            <v>0</v>
          </cell>
          <cell r="BB1051">
            <v>0</v>
          </cell>
          <cell r="BC1051">
            <v>0</v>
          </cell>
          <cell r="BD1051">
            <v>0</v>
          </cell>
          <cell r="BE1051">
            <v>0</v>
          </cell>
          <cell r="BF1051">
            <v>0</v>
          </cell>
          <cell r="BG1051">
            <v>0</v>
          </cell>
          <cell r="BH1051">
            <v>0</v>
          </cell>
          <cell r="BI1051">
            <v>0</v>
          </cell>
          <cell r="BJ1051">
            <v>0</v>
          </cell>
          <cell r="BK1051">
            <v>0</v>
          </cell>
          <cell r="BL1051">
            <v>0</v>
          </cell>
          <cell r="BM1051">
            <v>0</v>
          </cell>
          <cell r="BN1051">
            <v>0</v>
          </cell>
          <cell r="BO1051">
            <v>0</v>
          </cell>
          <cell r="BP1051">
            <v>0</v>
          </cell>
          <cell r="BQ1051">
            <v>0</v>
          </cell>
          <cell r="BR1051">
            <v>0</v>
          </cell>
          <cell r="BS1051">
            <v>0</v>
          </cell>
          <cell r="BT1051">
            <v>0</v>
          </cell>
          <cell r="BU1051">
            <v>0</v>
          </cell>
          <cell r="BV1051">
            <v>0</v>
          </cell>
          <cell r="BW1051">
            <v>0</v>
          </cell>
          <cell r="BX1051">
            <v>0</v>
          </cell>
          <cell r="BY1051">
            <v>0</v>
          </cell>
          <cell r="BZ1051">
            <v>0</v>
          </cell>
          <cell r="CA1051">
            <v>0</v>
          </cell>
          <cell r="CB1051">
            <v>0</v>
          </cell>
          <cell r="CC1051">
            <v>0</v>
          </cell>
          <cell r="CD1051">
            <v>0</v>
          </cell>
          <cell r="CE1051">
            <v>0</v>
          </cell>
          <cell r="CF1051">
            <v>0</v>
          </cell>
          <cell r="CG1051">
            <v>0</v>
          </cell>
          <cell r="CH1051">
            <v>0</v>
          </cell>
          <cell r="CI1051">
            <v>0</v>
          </cell>
          <cell r="CJ1051">
            <v>0</v>
          </cell>
          <cell r="CK1051">
            <v>0</v>
          </cell>
          <cell r="CL1051">
            <v>0</v>
          </cell>
          <cell r="CM1051">
            <v>0</v>
          </cell>
          <cell r="CN1051">
            <v>0</v>
          </cell>
          <cell r="CO1051">
            <v>0</v>
          </cell>
          <cell r="CP1051">
            <v>0</v>
          </cell>
          <cell r="CQ1051">
            <v>0</v>
          </cell>
          <cell r="CR1051">
            <v>0</v>
          </cell>
          <cell r="CS1051">
            <v>0</v>
          </cell>
          <cell r="CT1051">
            <v>0</v>
          </cell>
          <cell r="CU1051">
            <v>0</v>
          </cell>
          <cell r="CV1051">
            <v>0</v>
          </cell>
          <cell r="CW1051">
            <v>0</v>
          </cell>
          <cell r="CX1051">
            <v>0</v>
          </cell>
          <cell r="CY1051">
            <v>0</v>
          </cell>
          <cell r="CZ1051">
            <v>0</v>
          </cell>
          <cell r="DA1051">
            <v>0</v>
          </cell>
          <cell r="DB1051">
            <v>0</v>
          </cell>
          <cell r="DC1051">
            <v>0</v>
          </cell>
          <cell r="DD1051">
            <v>0</v>
          </cell>
          <cell r="DE1051">
            <v>0</v>
          </cell>
          <cell r="DF1051">
            <v>0</v>
          </cell>
          <cell r="DG1051">
            <v>0</v>
          </cell>
          <cell r="DH1051">
            <v>0</v>
          </cell>
          <cell r="DI1051">
            <v>0</v>
          </cell>
          <cell r="DJ1051">
            <v>0</v>
          </cell>
          <cell r="DK1051">
            <v>0</v>
          </cell>
          <cell r="DL1051">
            <v>0</v>
          </cell>
          <cell r="DM1051">
            <v>0</v>
          </cell>
          <cell r="DN1051">
            <v>0</v>
          </cell>
          <cell r="DO1051">
            <v>0</v>
          </cell>
          <cell r="DP1051">
            <v>0</v>
          </cell>
          <cell r="DQ1051">
            <v>0</v>
          </cell>
          <cell r="DR1051">
            <v>0</v>
          </cell>
          <cell r="DS1051">
            <v>0</v>
          </cell>
          <cell r="DT1051">
            <v>0</v>
          </cell>
          <cell r="DU1051">
            <v>0</v>
          </cell>
          <cell r="DV1051">
            <v>0</v>
          </cell>
          <cell r="DW1051">
            <v>0</v>
          </cell>
          <cell r="DX1051">
            <v>0</v>
          </cell>
          <cell r="DY1051">
            <v>0</v>
          </cell>
          <cell r="DZ1051">
            <v>0</v>
          </cell>
          <cell r="EA1051">
            <v>0</v>
          </cell>
          <cell r="EB1051">
            <v>0</v>
          </cell>
          <cell r="EC1051">
            <v>0</v>
          </cell>
          <cell r="ED1051">
            <v>0</v>
          </cell>
        </row>
        <row r="1052">
          <cell r="F1052">
            <v>0</v>
          </cell>
          <cell r="G1052">
            <v>0</v>
          </cell>
          <cell r="H1052">
            <v>0</v>
          </cell>
          <cell r="I1052">
            <v>0</v>
          </cell>
          <cell r="J1052">
            <v>0</v>
          </cell>
          <cell r="K1052">
            <v>-6.4177384416552741E-5</v>
          </cell>
          <cell r="L1052">
            <v>0</v>
          </cell>
          <cell r="M1052">
            <v>0</v>
          </cell>
          <cell r="N1052">
            <v>0</v>
          </cell>
          <cell r="O1052">
            <v>0</v>
          </cell>
          <cell r="P1052">
            <v>0</v>
          </cell>
          <cell r="Q1052">
            <v>0</v>
          </cell>
          <cell r="R1052">
            <v>0</v>
          </cell>
          <cell r="S1052">
            <v>0</v>
          </cell>
          <cell r="T1052">
            <v>0</v>
          </cell>
          <cell r="U1052">
            <v>0</v>
          </cell>
          <cell r="V1052">
            <v>0</v>
          </cell>
          <cell r="W1052">
            <v>0</v>
          </cell>
          <cell r="X1052">
            <v>0</v>
          </cell>
          <cell r="Y1052">
            <v>0</v>
          </cell>
          <cell r="Z1052">
            <v>0</v>
          </cell>
          <cell r="AA1052">
            <v>0</v>
          </cell>
          <cell r="AB1052">
            <v>0</v>
          </cell>
          <cell r="AC1052">
            <v>0</v>
          </cell>
          <cell r="AD1052">
            <v>0</v>
          </cell>
          <cell r="AE1052">
            <v>0</v>
          </cell>
          <cell r="AF1052">
            <v>0</v>
          </cell>
          <cell r="AG1052">
            <v>0</v>
          </cell>
          <cell r="AH1052">
            <v>0</v>
          </cell>
          <cell r="AI1052">
            <v>0</v>
          </cell>
          <cell r="AJ1052">
            <v>0</v>
          </cell>
          <cell r="AK1052">
            <v>0</v>
          </cell>
          <cell r="AL1052">
            <v>0</v>
          </cell>
          <cell r="AM1052">
            <v>0</v>
          </cell>
          <cell r="AN1052">
            <v>0</v>
          </cell>
          <cell r="AO1052">
            <v>0</v>
          </cell>
          <cell r="AP1052">
            <v>0</v>
          </cell>
          <cell r="AQ1052">
            <v>0</v>
          </cell>
          <cell r="AR1052">
            <v>0</v>
          </cell>
          <cell r="AS1052">
            <v>0</v>
          </cell>
          <cell r="AT1052">
            <v>0</v>
          </cell>
          <cell r="AU1052">
            <v>0</v>
          </cell>
          <cell r="AV1052">
            <v>0</v>
          </cell>
          <cell r="AW1052">
            <v>0</v>
          </cell>
          <cell r="AX1052">
            <v>0</v>
          </cell>
          <cell r="AY1052">
            <v>0</v>
          </cell>
          <cell r="AZ1052">
            <v>0</v>
          </cell>
          <cell r="BA1052">
            <v>0</v>
          </cell>
          <cell r="BB1052">
            <v>0</v>
          </cell>
          <cell r="BC1052">
            <v>0</v>
          </cell>
          <cell r="BD1052">
            <v>0</v>
          </cell>
          <cell r="BE1052">
            <v>0</v>
          </cell>
          <cell r="BF1052">
            <v>0</v>
          </cell>
          <cell r="BG1052">
            <v>0</v>
          </cell>
          <cell r="BH1052">
            <v>0</v>
          </cell>
          <cell r="BI1052">
            <v>0</v>
          </cell>
          <cell r="BJ1052">
            <v>0</v>
          </cell>
          <cell r="BK1052">
            <v>0</v>
          </cell>
          <cell r="BL1052">
            <v>0</v>
          </cell>
          <cell r="BM1052">
            <v>0</v>
          </cell>
          <cell r="BN1052">
            <v>0</v>
          </cell>
          <cell r="BO1052">
            <v>0</v>
          </cell>
          <cell r="BP1052">
            <v>0</v>
          </cell>
          <cell r="BQ1052">
            <v>0</v>
          </cell>
          <cell r="BR1052">
            <v>0</v>
          </cell>
          <cell r="BS1052">
            <v>0</v>
          </cell>
          <cell r="BT1052">
            <v>0</v>
          </cell>
          <cell r="BU1052">
            <v>0</v>
          </cell>
          <cell r="BV1052">
            <v>0</v>
          </cell>
          <cell r="BW1052">
            <v>0</v>
          </cell>
          <cell r="BX1052">
            <v>0</v>
          </cell>
          <cell r="BY1052">
            <v>0</v>
          </cell>
          <cell r="BZ1052">
            <v>0</v>
          </cell>
          <cell r="CA1052">
            <v>0</v>
          </cell>
          <cell r="CB1052">
            <v>0</v>
          </cell>
          <cell r="CC1052">
            <v>0</v>
          </cell>
          <cell r="CD1052">
            <v>0</v>
          </cell>
          <cell r="CE1052">
            <v>0</v>
          </cell>
          <cell r="CF1052">
            <v>0</v>
          </cell>
          <cell r="CG1052">
            <v>0</v>
          </cell>
          <cell r="CH1052">
            <v>0</v>
          </cell>
          <cell r="CI1052">
            <v>0</v>
          </cell>
          <cell r="CJ1052">
            <v>0</v>
          </cell>
          <cell r="CK1052">
            <v>0</v>
          </cell>
          <cell r="CL1052">
            <v>0</v>
          </cell>
          <cell r="CM1052">
            <v>0</v>
          </cell>
          <cell r="CN1052">
            <v>0</v>
          </cell>
          <cell r="CO1052">
            <v>0</v>
          </cell>
          <cell r="CP1052">
            <v>0</v>
          </cell>
          <cell r="CQ1052">
            <v>0</v>
          </cell>
          <cell r="CR1052">
            <v>0</v>
          </cell>
          <cell r="CS1052">
            <v>0</v>
          </cell>
          <cell r="CT1052">
            <v>0</v>
          </cell>
          <cell r="CU1052">
            <v>0</v>
          </cell>
          <cell r="CV1052">
            <v>0</v>
          </cell>
          <cell r="CW1052">
            <v>0</v>
          </cell>
          <cell r="CX1052">
            <v>0</v>
          </cell>
          <cell r="CY1052">
            <v>0</v>
          </cell>
          <cell r="CZ1052">
            <v>0</v>
          </cell>
          <cell r="DA1052">
            <v>0</v>
          </cell>
          <cell r="DB1052">
            <v>0</v>
          </cell>
          <cell r="DC1052">
            <v>0</v>
          </cell>
          <cell r="DD1052">
            <v>0</v>
          </cell>
          <cell r="DE1052">
            <v>0</v>
          </cell>
          <cell r="DF1052">
            <v>0</v>
          </cell>
          <cell r="DG1052">
            <v>0</v>
          </cell>
          <cell r="DH1052">
            <v>0</v>
          </cell>
          <cell r="DI1052">
            <v>0</v>
          </cell>
          <cell r="DJ1052">
            <v>0</v>
          </cell>
          <cell r="DK1052">
            <v>0</v>
          </cell>
          <cell r="DL1052">
            <v>0</v>
          </cell>
          <cell r="DM1052">
            <v>0</v>
          </cell>
          <cell r="DN1052">
            <v>0</v>
          </cell>
          <cell r="DO1052">
            <v>0</v>
          </cell>
          <cell r="DP1052">
            <v>0</v>
          </cell>
          <cell r="DQ1052">
            <v>0</v>
          </cell>
          <cell r="DR1052">
            <v>0</v>
          </cell>
          <cell r="DS1052">
            <v>0</v>
          </cell>
          <cell r="DT1052">
            <v>0</v>
          </cell>
          <cell r="DU1052">
            <v>0</v>
          </cell>
          <cell r="DV1052">
            <v>0</v>
          </cell>
          <cell r="DW1052">
            <v>0</v>
          </cell>
          <cell r="DX1052">
            <v>0</v>
          </cell>
          <cell r="DY1052">
            <v>0</v>
          </cell>
          <cell r="DZ1052">
            <v>0</v>
          </cell>
          <cell r="EA1052">
            <v>0</v>
          </cell>
          <cell r="EB1052">
            <v>0</v>
          </cell>
          <cell r="EC1052">
            <v>0</v>
          </cell>
          <cell r="ED1052">
            <v>0</v>
          </cell>
        </row>
        <row r="1053">
          <cell r="F1053">
            <v>0</v>
          </cell>
          <cell r="G1053">
            <v>0</v>
          </cell>
          <cell r="H1053">
            <v>0</v>
          </cell>
          <cell r="I1053">
            <v>0</v>
          </cell>
          <cell r="J1053">
            <v>0</v>
          </cell>
          <cell r="K1053">
            <v>0</v>
          </cell>
          <cell r="L1053">
            <v>0</v>
          </cell>
          <cell r="M1053">
            <v>0</v>
          </cell>
          <cell r="N1053">
            <v>0</v>
          </cell>
          <cell r="O1053">
            <v>0</v>
          </cell>
          <cell r="P1053">
            <v>0</v>
          </cell>
          <cell r="Q1053">
            <v>0</v>
          </cell>
          <cell r="R1053">
            <v>0</v>
          </cell>
          <cell r="S1053">
            <v>0</v>
          </cell>
          <cell r="T1053">
            <v>0</v>
          </cell>
          <cell r="U1053">
            <v>0</v>
          </cell>
          <cell r="V1053">
            <v>0</v>
          </cell>
          <cell r="W1053">
            <v>0</v>
          </cell>
          <cell r="X1053">
            <v>0</v>
          </cell>
          <cell r="Y1053">
            <v>0</v>
          </cell>
          <cell r="Z1053">
            <v>0</v>
          </cell>
          <cell r="AA1053">
            <v>0</v>
          </cell>
          <cell r="AB1053">
            <v>0</v>
          </cell>
          <cell r="AC1053">
            <v>0</v>
          </cell>
          <cell r="AD1053">
            <v>0</v>
          </cell>
          <cell r="AE1053">
            <v>0</v>
          </cell>
          <cell r="AF1053">
            <v>0</v>
          </cell>
          <cell r="AG1053">
            <v>0</v>
          </cell>
          <cell r="AH1053">
            <v>0</v>
          </cell>
          <cell r="AI1053">
            <v>0</v>
          </cell>
          <cell r="AJ1053">
            <v>0</v>
          </cell>
          <cell r="AK1053">
            <v>0</v>
          </cell>
          <cell r="AL1053">
            <v>0</v>
          </cell>
          <cell r="AM1053">
            <v>0</v>
          </cell>
          <cell r="AN1053">
            <v>0</v>
          </cell>
          <cell r="AO1053">
            <v>0</v>
          </cell>
          <cell r="AP1053">
            <v>0</v>
          </cell>
          <cell r="AQ1053">
            <v>0</v>
          </cell>
          <cell r="AR1053">
            <v>0</v>
          </cell>
          <cell r="AS1053">
            <v>0</v>
          </cell>
          <cell r="AT1053">
            <v>0</v>
          </cell>
          <cell r="AU1053">
            <v>0</v>
          </cell>
          <cell r="AV1053">
            <v>0</v>
          </cell>
          <cell r="AW1053">
            <v>0</v>
          </cell>
          <cell r="AX1053">
            <v>0</v>
          </cell>
          <cell r="AY1053">
            <v>0</v>
          </cell>
          <cell r="AZ1053">
            <v>0</v>
          </cell>
          <cell r="BA1053">
            <v>0</v>
          </cell>
          <cell r="BB1053">
            <v>0</v>
          </cell>
          <cell r="BC1053">
            <v>0</v>
          </cell>
          <cell r="BD1053">
            <v>0</v>
          </cell>
          <cell r="BE1053">
            <v>0</v>
          </cell>
          <cell r="BF1053">
            <v>0</v>
          </cell>
          <cell r="BG1053">
            <v>0</v>
          </cell>
          <cell r="BH1053">
            <v>0</v>
          </cell>
          <cell r="BI1053">
            <v>0</v>
          </cell>
          <cell r="BJ1053">
            <v>0</v>
          </cell>
          <cell r="BK1053">
            <v>0</v>
          </cell>
          <cell r="BL1053">
            <v>0</v>
          </cell>
          <cell r="BM1053">
            <v>0</v>
          </cell>
          <cell r="BN1053">
            <v>0</v>
          </cell>
          <cell r="BO1053">
            <v>0</v>
          </cell>
          <cell r="BP1053">
            <v>0</v>
          </cell>
          <cell r="BQ1053">
            <v>0</v>
          </cell>
          <cell r="BR1053">
            <v>0</v>
          </cell>
          <cell r="BS1053">
            <v>0</v>
          </cell>
          <cell r="BT1053">
            <v>0</v>
          </cell>
          <cell r="BU1053">
            <v>0</v>
          </cell>
          <cell r="BV1053">
            <v>0</v>
          </cell>
          <cell r="BW1053">
            <v>0</v>
          </cell>
          <cell r="BX1053">
            <v>0</v>
          </cell>
          <cell r="BY1053">
            <v>0</v>
          </cell>
          <cell r="BZ1053">
            <v>0</v>
          </cell>
          <cell r="CA1053">
            <v>0</v>
          </cell>
          <cell r="CB1053">
            <v>0</v>
          </cell>
          <cell r="CC1053">
            <v>0</v>
          </cell>
          <cell r="CD1053">
            <v>0</v>
          </cell>
          <cell r="CE1053">
            <v>0</v>
          </cell>
          <cell r="CF1053">
            <v>0</v>
          </cell>
          <cell r="CG1053">
            <v>0</v>
          </cell>
          <cell r="CH1053">
            <v>0</v>
          </cell>
          <cell r="CI1053">
            <v>0</v>
          </cell>
          <cell r="CJ1053">
            <v>0</v>
          </cell>
          <cell r="CK1053">
            <v>0</v>
          </cell>
          <cell r="CL1053">
            <v>0</v>
          </cell>
          <cell r="CM1053">
            <v>0</v>
          </cell>
          <cell r="CN1053">
            <v>0</v>
          </cell>
          <cell r="CO1053">
            <v>0</v>
          </cell>
          <cell r="CP1053">
            <v>0</v>
          </cell>
          <cell r="CQ1053">
            <v>0</v>
          </cell>
          <cell r="CR1053">
            <v>0</v>
          </cell>
          <cell r="CS1053">
            <v>0</v>
          </cell>
          <cell r="CT1053">
            <v>0</v>
          </cell>
          <cell r="CU1053">
            <v>0</v>
          </cell>
          <cell r="CV1053">
            <v>0</v>
          </cell>
          <cell r="CW1053">
            <v>0</v>
          </cell>
          <cell r="CX1053">
            <v>0</v>
          </cell>
          <cell r="CY1053">
            <v>0</v>
          </cell>
          <cell r="CZ1053">
            <v>0</v>
          </cell>
          <cell r="DA1053">
            <v>0</v>
          </cell>
          <cell r="DB1053">
            <v>0</v>
          </cell>
          <cell r="DC1053">
            <v>0</v>
          </cell>
          <cell r="DD1053">
            <v>0</v>
          </cell>
          <cell r="DE1053">
            <v>0</v>
          </cell>
          <cell r="DF1053">
            <v>0</v>
          </cell>
          <cell r="DG1053">
            <v>0</v>
          </cell>
          <cell r="DH1053">
            <v>0</v>
          </cell>
          <cell r="DI1053">
            <v>0</v>
          </cell>
          <cell r="DJ1053">
            <v>0</v>
          </cell>
          <cell r="DK1053">
            <v>0</v>
          </cell>
          <cell r="DL1053">
            <v>0</v>
          </cell>
          <cell r="DM1053">
            <v>0</v>
          </cell>
          <cell r="DN1053">
            <v>0</v>
          </cell>
          <cell r="DO1053">
            <v>0</v>
          </cell>
          <cell r="DP1053">
            <v>0</v>
          </cell>
          <cell r="DQ1053">
            <v>0</v>
          </cell>
          <cell r="DR1053">
            <v>0</v>
          </cell>
          <cell r="DS1053">
            <v>0</v>
          </cell>
          <cell r="DT1053">
            <v>0</v>
          </cell>
          <cell r="DU1053">
            <v>0</v>
          </cell>
          <cell r="DV1053">
            <v>0</v>
          </cell>
          <cell r="DW1053">
            <v>0</v>
          </cell>
          <cell r="DX1053">
            <v>0</v>
          </cell>
          <cell r="DY1053">
            <v>0</v>
          </cell>
          <cell r="DZ1053">
            <v>0</v>
          </cell>
          <cell r="EA1053">
            <v>0</v>
          </cell>
          <cell r="EB1053">
            <v>0</v>
          </cell>
          <cell r="EC1053">
            <v>0</v>
          </cell>
          <cell r="ED1053">
            <v>0</v>
          </cell>
        </row>
        <row r="1054">
          <cell r="F1054">
            <v>0</v>
          </cell>
          <cell r="G1054">
            <v>0</v>
          </cell>
          <cell r="H1054">
            <v>0</v>
          </cell>
          <cell r="I1054">
            <v>0</v>
          </cell>
          <cell r="J1054">
            <v>0</v>
          </cell>
          <cell r="K1054">
            <v>0</v>
          </cell>
          <cell r="L1054">
            <v>0</v>
          </cell>
          <cell r="M1054">
            <v>0</v>
          </cell>
          <cell r="N1054">
            <v>0</v>
          </cell>
          <cell r="O1054">
            <v>0</v>
          </cell>
          <cell r="P1054">
            <v>0</v>
          </cell>
          <cell r="Q1054">
            <v>0</v>
          </cell>
          <cell r="R1054">
            <v>0</v>
          </cell>
          <cell r="S1054">
            <v>0</v>
          </cell>
          <cell r="T1054">
            <v>0</v>
          </cell>
          <cell r="U1054">
            <v>0</v>
          </cell>
          <cell r="V1054">
            <v>0</v>
          </cell>
          <cell r="W1054">
            <v>0</v>
          </cell>
          <cell r="X1054">
            <v>0</v>
          </cell>
          <cell r="Y1054">
            <v>0</v>
          </cell>
          <cell r="Z1054">
            <v>0</v>
          </cell>
          <cell r="AA1054">
            <v>0</v>
          </cell>
          <cell r="AB1054">
            <v>0</v>
          </cell>
          <cell r="AC1054">
            <v>0</v>
          </cell>
          <cell r="AD1054">
            <v>0</v>
          </cell>
          <cell r="AE1054">
            <v>0</v>
          </cell>
          <cell r="AF1054">
            <v>0</v>
          </cell>
          <cell r="AG1054">
            <v>0</v>
          </cell>
          <cell r="AH1054">
            <v>0</v>
          </cell>
          <cell r="AI1054">
            <v>0</v>
          </cell>
          <cell r="AJ1054">
            <v>0</v>
          </cell>
          <cell r="AK1054">
            <v>0</v>
          </cell>
          <cell r="AL1054">
            <v>0</v>
          </cell>
          <cell r="AM1054">
            <v>0</v>
          </cell>
          <cell r="AN1054">
            <v>0</v>
          </cell>
          <cell r="AO1054">
            <v>0</v>
          </cell>
          <cell r="AP1054">
            <v>0</v>
          </cell>
          <cell r="AQ1054">
            <v>0</v>
          </cell>
          <cell r="AR1054">
            <v>0</v>
          </cell>
          <cell r="AS1054">
            <v>0</v>
          </cell>
          <cell r="AT1054">
            <v>0</v>
          </cell>
          <cell r="AU1054">
            <v>0</v>
          </cell>
          <cell r="AV1054">
            <v>0</v>
          </cell>
          <cell r="AW1054">
            <v>0</v>
          </cell>
          <cell r="AX1054">
            <v>0</v>
          </cell>
          <cell r="AY1054">
            <v>0</v>
          </cell>
          <cell r="AZ1054">
            <v>0</v>
          </cell>
          <cell r="BA1054">
            <v>0</v>
          </cell>
          <cell r="BB1054">
            <v>0</v>
          </cell>
          <cell r="BC1054">
            <v>0</v>
          </cell>
          <cell r="BD1054">
            <v>0</v>
          </cell>
          <cell r="BE1054">
            <v>0</v>
          </cell>
          <cell r="BF1054">
            <v>0</v>
          </cell>
          <cell r="BG1054">
            <v>0</v>
          </cell>
          <cell r="BH1054">
            <v>0</v>
          </cell>
          <cell r="BI1054">
            <v>0</v>
          </cell>
          <cell r="BJ1054">
            <v>0</v>
          </cell>
          <cell r="BK1054">
            <v>0</v>
          </cell>
          <cell r="BL1054">
            <v>0</v>
          </cell>
          <cell r="BM1054">
            <v>0</v>
          </cell>
          <cell r="BN1054">
            <v>0</v>
          </cell>
          <cell r="BO1054">
            <v>0</v>
          </cell>
          <cell r="BP1054">
            <v>0</v>
          </cell>
          <cell r="BQ1054">
            <v>0</v>
          </cell>
          <cell r="BR1054">
            <v>0</v>
          </cell>
          <cell r="BS1054">
            <v>0</v>
          </cell>
          <cell r="BT1054">
            <v>0</v>
          </cell>
          <cell r="BU1054">
            <v>0</v>
          </cell>
          <cell r="BV1054">
            <v>0</v>
          </cell>
          <cell r="BW1054">
            <v>0</v>
          </cell>
          <cell r="BX1054">
            <v>0</v>
          </cell>
          <cell r="BY1054">
            <v>0</v>
          </cell>
          <cell r="BZ1054">
            <v>0</v>
          </cell>
          <cell r="CA1054">
            <v>0</v>
          </cell>
          <cell r="CB1054">
            <v>0</v>
          </cell>
          <cell r="CC1054">
            <v>0</v>
          </cell>
          <cell r="CD1054">
            <v>0</v>
          </cell>
          <cell r="CE1054">
            <v>0</v>
          </cell>
          <cell r="CF1054">
            <v>0</v>
          </cell>
          <cell r="CG1054">
            <v>0</v>
          </cell>
          <cell r="CH1054">
            <v>0</v>
          </cell>
          <cell r="CI1054">
            <v>0</v>
          </cell>
          <cell r="CJ1054">
            <v>0</v>
          </cell>
          <cell r="CK1054">
            <v>0</v>
          </cell>
          <cell r="CL1054">
            <v>0</v>
          </cell>
          <cell r="CM1054">
            <v>0</v>
          </cell>
          <cell r="CN1054">
            <v>0</v>
          </cell>
          <cell r="CO1054">
            <v>0</v>
          </cell>
          <cell r="CP1054">
            <v>0</v>
          </cell>
          <cell r="CQ1054">
            <v>0</v>
          </cell>
          <cell r="CR1054">
            <v>0</v>
          </cell>
          <cell r="CS1054">
            <v>0</v>
          </cell>
          <cell r="CT1054">
            <v>0</v>
          </cell>
          <cell r="CU1054">
            <v>0</v>
          </cell>
          <cell r="CV1054">
            <v>0</v>
          </cell>
          <cell r="CW1054">
            <v>0</v>
          </cell>
          <cell r="CX1054">
            <v>0</v>
          </cell>
          <cell r="CY1054">
            <v>0</v>
          </cell>
          <cell r="CZ1054">
            <v>0</v>
          </cell>
          <cell r="DA1054">
            <v>0</v>
          </cell>
          <cell r="DB1054">
            <v>0</v>
          </cell>
          <cell r="DC1054">
            <v>0</v>
          </cell>
          <cell r="DD1054">
            <v>0</v>
          </cell>
          <cell r="DE1054">
            <v>0</v>
          </cell>
          <cell r="DF1054">
            <v>0</v>
          </cell>
          <cell r="DG1054">
            <v>0</v>
          </cell>
          <cell r="DH1054">
            <v>0</v>
          </cell>
          <cell r="DI1054">
            <v>0</v>
          </cell>
          <cell r="DJ1054">
            <v>0</v>
          </cell>
          <cell r="DK1054">
            <v>0</v>
          </cell>
          <cell r="DL1054">
            <v>0</v>
          </cell>
          <cell r="DM1054">
            <v>0</v>
          </cell>
          <cell r="DN1054">
            <v>0</v>
          </cell>
          <cell r="DO1054">
            <v>0</v>
          </cell>
          <cell r="DP1054">
            <v>0</v>
          </cell>
          <cell r="DQ1054">
            <v>0</v>
          </cell>
          <cell r="DR1054">
            <v>0</v>
          </cell>
          <cell r="DS1054">
            <v>0</v>
          </cell>
          <cell r="DT1054">
            <v>0</v>
          </cell>
          <cell r="DU1054">
            <v>0</v>
          </cell>
          <cell r="DV1054">
            <v>0</v>
          </cell>
          <cell r="DW1054">
            <v>0</v>
          </cell>
          <cell r="DX1054">
            <v>0</v>
          </cell>
          <cell r="DY1054">
            <v>0</v>
          </cell>
          <cell r="DZ1054">
            <v>0</v>
          </cell>
          <cell r="EA1054">
            <v>0</v>
          </cell>
          <cell r="EB1054">
            <v>0</v>
          </cell>
          <cell r="EC1054">
            <v>0</v>
          </cell>
          <cell r="ED1054">
            <v>0</v>
          </cell>
        </row>
        <row r="1055">
          <cell r="F1055">
            <v>0</v>
          </cell>
          <cell r="G1055">
            <v>0</v>
          </cell>
          <cell r="H1055">
            <v>0</v>
          </cell>
          <cell r="I1055">
            <v>0</v>
          </cell>
          <cell r="J1055">
            <v>0</v>
          </cell>
          <cell r="K1055">
            <v>0</v>
          </cell>
          <cell r="L1055">
            <v>0</v>
          </cell>
          <cell r="M1055">
            <v>0</v>
          </cell>
          <cell r="N1055">
            <v>0</v>
          </cell>
          <cell r="O1055">
            <v>0</v>
          </cell>
          <cell r="P1055">
            <v>0</v>
          </cell>
          <cell r="Q1055">
            <v>0</v>
          </cell>
          <cell r="R1055">
            <v>0</v>
          </cell>
          <cell r="S1055">
            <v>0</v>
          </cell>
          <cell r="T1055">
            <v>0</v>
          </cell>
          <cell r="U1055">
            <v>0</v>
          </cell>
          <cell r="V1055">
            <v>0</v>
          </cell>
          <cell r="W1055">
            <v>0</v>
          </cell>
          <cell r="X1055">
            <v>0</v>
          </cell>
          <cell r="Y1055">
            <v>0</v>
          </cell>
          <cell r="Z1055">
            <v>0</v>
          </cell>
          <cell r="AA1055">
            <v>0</v>
          </cell>
          <cell r="AB1055">
            <v>0</v>
          </cell>
          <cell r="AC1055">
            <v>0</v>
          </cell>
          <cell r="AD1055">
            <v>0</v>
          </cell>
          <cell r="AE1055">
            <v>0</v>
          </cell>
          <cell r="AF1055">
            <v>0</v>
          </cell>
          <cell r="AG1055">
            <v>0</v>
          </cell>
          <cell r="AH1055">
            <v>0</v>
          </cell>
          <cell r="AI1055">
            <v>0</v>
          </cell>
          <cell r="AJ1055">
            <v>0</v>
          </cell>
          <cell r="AK1055">
            <v>0</v>
          </cell>
          <cell r="AL1055">
            <v>0</v>
          </cell>
          <cell r="AM1055">
            <v>0</v>
          </cell>
          <cell r="AN1055">
            <v>0</v>
          </cell>
          <cell r="AO1055">
            <v>0</v>
          </cell>
          <cell r="AP1055">
            <v>0</v>
          </cell>
          <cell r="AQ1055">
            <v>0</v>
          </cell>
          <cell r="AR1055">
            <v>0</v>
          </cell>
          <cell r="AS1055">
            <v>0</v>
          </cell>
          <cell r="AT1055">
            <v>0</v>
          </cell>
          <cell r="AU1055">
            <v>0</v>
          </cell>
          <cell r="AV1055">
            <v>0</v>
          </cell>
          <cell r="AW1055">
            <v>0</v>
          </cell>
          <cell r="AX1055">
            <v>0</v>
          </cell>
          <cell r="AY1055">
            <v>0</v>
          </cell>
          <cell r="AZ1055">
            <v>0</v>
          </cell>
          <cell r="BA1055">
            <v>0</v>
          </cell>
          <cell r="BB1055">
            <v>0</v>
          </cell>
          <cell r="BC1055">
            <v>0</v>
          </cell>
          <cell r="BD1055">
            <v>0</v>
          </cell>
          <cell r="BE1055">
            <v>0</v>
          </cell>
          <cell r="BF1055">
            <v>0</v>
          </cell>
          <cell r="BG1055">
            <v>0</v>
          </cell>
          <cell r="BH1055">
            <v>0</v>
          </cell>
          <cell r="BI1055">
            <v>0</v>
          </cell>
          <cell r="BJ1055">
            <v>0</v>
          </cell>
          <cell r="BK1055">
            <v>0</v>
          </cell>
          <cell r="BL1055">
            <v>0</v>
          </cell>
          <cell r="BM1055">
            <v>0</v>
          </cell>
          <cell r="BN1055">
            <v>0</v>
          </cell>
          <cell r="BO1055">
            <v>0</v>
          </cell>
          <cell r="BP1055">
            <v>0</v>
          </cell>
          <cell r="BQ1055">
            <v>0</v>
          </cell>
          <cell r="BR1055">
            <v>0</v>
          </cell>
          <cell r="BS1055">
            <v>0</v>
          </cell>
          <cell r="BT1055">
            <v>0</v>
          </cell>
          <cell r="BU1055">
            <v>0</v>
          </cell>
          <cell r="BV1055">
            <v>0</v>
          </cell>
          <cell r="BW1055">
            <v>0</v>
          </cell>
          <cell r="BX1055">
            <v>0</v>
          </cell>
          <cell r="BY1055">
            <v>0</v>
          </cell>
          <cell r="BZ1055">
            <v>0</v>
          </cell>
          <cell r="CA1055">
            <v>0</v>
          </cell>
          <cell r="CB1055">
            <v>0</v>
          </cell>
          <cell r="CC1055">
            <v>0</v>
          </cell>
          <cell r="CD1055">
            <v>0</v>
          </cell>
          <cell r="CE1055">
            <v>0</v>
          </cell>
          <cell r="CF1055">
            <v>0</v>
          </cell>
          <cell r="CG1055">
            <v>0</v>
          </cell>
          <cell r="CH1055">
            <v>0</v>
          </cell>
          <cell r="CI1055">
            <v>0</v>
          </cell>
          <cell r="CJ1055">
            <v>0</v>
          </cell>
          <cell r="CK1055">
            <v>0</v>
          </cell>
          <cell r="CL1055">
            <v>0</v>
          </cell>
          <cell r="CM1055">
            <v>0</v>
          </cell>
          <cell r="CN1055">
            <v>0</v>
          </cell>
          <cell r="CO1055">
            <v>0</v>
          </cell>
          <cell r="CP1055">
            <v>0</v>
          </cell>
          <cell r="CQ1055">
            <v>0</v>
          </cell>
          <cell r="CR1055">
            <v>0</v>
          </cell>
          <cell r="CS1055">
            <v>0</v>
          </cell>
          <cell r="CT1055">
            <v>0</v>
          </cell>
          <cell r="CU1055">
            <v>0</v>
          </cell>
          <cell r="CV1055">
            <v>0</v>
          </cell>
          <cell r="CW1055">
            <v>0</v>
          </cell>
          <cell r="CX1055">
            <v>0</v>
          </cell>
          <cell r="CY1055">
            <v>0</v>
          </cell>
          <cell r="CZ1055">
            <v>0</v>
          </cell>
          <cell r="DA1055">
            <v>0</v>
          </cell>
          <cell r="DB1055">
            <v>0</v>
          </cell>
          <cell r="DC1055">
            <v>0</v>
          </cell>
          <cell r="DD1055">
            <v>0</v>
          </cell>
          <cell r="DE1055">
            <v>0</v>
          </cell>
          <cell r="DF1055">
            <v>0</v>
          </cell>
          <cell r="DG1055">
            <v>0</v>
          </cell>
          <cell r="DH1055">
            <v>0</v>
          </cell>
          <cell r="DI1055">
            <v>0</v>
          </cell>
          <cell r="DJ1055">
            <v>0</v>
          </cell>
          <cell r="DK1055">
            <v>0</v>
          </cell>
          <cell r="DL1055">
            <v>0</v>
          </cell>
          <cell r="DM1055">
            <v>0</v>
          </cell>
          <cell r="DN1055">
            <v>0</v>
          </cell>
          <cell r="DO1055">
            <v>0</v>
          </cell>
          <cell r="DP1055">
            <v>0</v>
          </cell>
          <cell r="DQ1055">
            <v>0</v>
          </cell>
          <cell r="DR1055">
            <v>0</v>
          </cell>
          <cell r="DS1055">
            <v>0</v>
          </cell>
          <cell r="DT1055">
            <v>0</v>
          </cell>
          <cell r="DU1055">
            <v>0</v>
          </cell>
          <cell r="DV1055">
            <v>0</v>
          </cell>
          <cell r="DW1055">
            <v>0</v>
          </cell>
          <cell r="DX1055">
            <v>0</v>
          </cell>
          <cell r="DY1055">
            <v>0</v>
          </cell>
          <cell r="DZ1055">
            <v>0</v>
          </cell>
          <cell r="EA1055">
            <v>0</v>
          </cell>
          <cell r="EB1055">
            <v>0</v>
          </cell>
          <cell r="EC1055">
            <v>0</v>
          </cell>
          <cell r="ED1055">
            <v>0</v>
          </cell>
        </row>
        <row r="1057">
          <cell r="F1057">
            <v>-2.0374974465653395E-4</v>
          </cell>
          <cell r="G1057">
            <v>1.5040906795746878E-3</v>
          </cell>
          <cell r="H1057">
            <v>-2.2834324553642205E-3</v>
          </cell>
          <cell r="I1057">
            <v>-4.9725244779637023E-3</v>
          </cell>
          <cell r="J1057">
            <v>4.4746958101136158E-3</v>
          </cell>
          <cell r="K1057">
            <v>-3.140636328211599E-4</v>
          </cell>
          <cell r="L1057">
            <v>-3.2975970184878634E-4</v>
          </cell>
          <cell r="M1057">
            <v>-1.3234014163643337E-4</v>
          </cell>
          <cell r="N1057">
            <v>3.2290426156649232E-3</v>
          </cell>
          <cell r="O1057">
            <v>-1.9208637567871278E-3</v>
          </cell>
          <cell r="P1057">
            <v>9.6330776395348039E-4</v>
          </cell>
          <cell r="Q1057">
            <v>-2.9053888813024287E-4</v>
          </cell>
          <cell r="R1057">
            <v>-5.672740896045525E-5</v>
          </cell>
          <cell r="S1057">
            <v>1.268135747530863E-2</v>
          </cell>
          <cell r="T1057">
            <v>-1.909376452410072E-3</v>
          </cell>
          <cell r="U1057">
            <v>-5.5955523769313231E-4</v>
          </cell>
          <cell r="V1057">
            <v>-2.0231021322558718E-4</v>
          </cell>
          <cell r="W1057">
            <v>9.2063998025082583E-7</v>
          </cell>
          <cell r="X1057">
            <v>-1.6143667039614229E-4</v>
          </cell>
          <cell r="Y1057">
            <v>0</v>
          </cell>
          <cell r="Z1057">
            <v>-7.9541981223485436E-4</v>
          </cell>
          <cell r="AA1057">
            <v>-3.5971577638775898E-3</v>
          </cell>
          <cell r="AB1057">
            <v>-4.5547772021947708E-3</v>
          </cell>
          <cell r="AC1057">
            <v>-2.0496491084287527E-4</v>
          </cell>
          <cell r="AD1057">
            <v>0</v>
          </cell>
          <cell r="AE1057">
            <v>-5.7245703776231949E-4</v>
          </cell>
          <cell r="AF1057">
            <v>-1.0829365073306008E-4</v>
          </cell>
          <cell r="AG1057">
            <v>-3.080467503195905E-4</v>
          </cell>
          <cell r="AH1057">
            <v>-6.2429810542568021E-3</v>
          </cell>
          <cell r="AI1057">
            <v>-6.3161245373066777E-4</v>
          </cell>
          <cell r="AJ1057">
            <v>5.5427584754852433E-4</v>
          </cell>
          <cell r="AK1057">
            <v>2.1713203607021114E-4</v>
          </cell>
          <cell r="AL1057">
            <v>0</v>
          </cell>
          <cell r="AM1057">
            <v>-1.5748064496534653E-4</v>
          </cell>
          <cell r="AN1057">
            <v>-1.4698302385696138E-4</v>
          </cell>
          <cell r="AO1057">
            <v>6.118401106220972E-4</v>
          </cell>
          <cell r="AP1057">
            <v>1.2822156773495408E-4</v>
          </cell>
          <cell r="AQ1057">
            <v>-8.8039832438369103E-4</v>
          </cell>
          <cell r="AR1057">
            <v>2.0603901016968962E-4</v>
          </cell>
          <cell r="AS1057">
            <v>0</v>
          </cell>
          <cell r="AT1057">
            <v>0</v>
          </cell>
          <cell r="AU1057">
            <v>0</v>
          </cell>
          <cell r="AV1057">
            <v>-1.8192189660126701E-4</v>
          </cell>
          <cell r="AW1057">
            <v>7.111305458664674E-4</v>
          </cell>
          <cell r="AX1057">
            <v>-1.387016318162182E-3</v>
          </cell>
          <cell r="AY1057">
            <v>-1.4155657287417966E-4</v>
          </cell>
          <cell r="AZ1057">
            <v>-2.006833048540102E-5</v>
          </cell>
          <cell r="BA1057">
            <v>-9.9367502638614269E-5</v>
          </cell>
          <cell r="BB1057">
            <v>4.0864016527137892E-3</v>
          </cell>
          <cell r="BC1057">
            <v>0</v>
          </cell>
          <cell r="BD1057">
            <v>0</v>
          </cell>
          <cell r="BE1057">
            <v>3.1135178932828467E-4</v>
          </cell>
          <cell r="BF1057">
            <v>0</v>
          </cell>
          <cell r="BG1057">
            <v>0</v>
          </cell>
          <cell r="BH1057">
            <v>0</v>
          </cell>
          <cell r="BI1057">
            <v>-3.0498220639429974E-4</v>
          </cell>
          <cell r="BJ1057">
            <v>0</v>
          </cell>
          <cell r="BK1057">
            <v>1.3835597742328787E-3</v>
          </cell>
          <cell r="BL1057">
            <v>-6.9421764543164954E-5</v>
          </cell>
          <cell r="BM1057">
            <v>-1.9663236968625597E-4</v>
          </cell>
          <cell r="BN1057">
            <v>2.4515409365051255E-3</v>
          </cell>
          <cell r="BO1057">
            <v>0</v>
          </cell>
          <cell r="BP1057">
            <v>0</v>
          </cell>
          <cell r="BQ1057">
            <v>0</v>
          </cell>
          <cell r="BR1057">
            <v>-1.0102127706801411E-4</v>
          </cell>
          <cell r="BS1057">
            <v>0</v>
          </cell>
          <cell r="BT1057">
            <v>0</v>
          </cell>
          <cell r="BU1057">
            <v>-2.3573290029332838E-5</v>
          </cell>
          <cell r="BV1057">
            <v>-9.0600389182071694E-5</v>
          </cell>
          <cell r="BW1057">
            <v>-1.2562417502692824E-5</v>
          </cell>
          <cell r="BX1057">
            <v>-8.0600891081772374E-4</v>
          </cell>
          <cell r="BY1057">
            <v>0</v>
          </cell>
          <cell r="BZ1057">
            <v>-5.7904128389907328E-5</v>
          </cell>
          <cell r="CA1057">
            <v>0</v>
          </cell>
          <cell r="CB1057">
            <v>0</v>
          </cell>
          <cell r="CC1057">
            <v>0</v>
          </cell>
          <cell r="CD1057">
            <v>0</v>
          </cell>
          <cell r="CE1057">
            <v>8.3923288819676145E-5</v>
          </cell>
          <cell r="CF1057">
            <v>0</v>
          </cell>
          <cell r="CG1057">
            <v>0</v>
          </cell>
          <cell r="CH1057">
            <v>0</v>
          </cell>
          <cell r="CI1057">
            <v>0</v>
          </cell>
          <cell r="CJ1057">
            <v>-5.3193250796113034E-5</v>
          </cell>
          <cell r="CK1057">
            <v>0</v>
          </cell>
          <cell r="CL1057">
            <v>9.1126633957827607E-4</v>
          </cell>
          <cell r="CM1057">
            <v>-9.8181994623303126E-6</v>
          </cell>
          <cell r="CN1057">
            <v>-6.2443963393832291E-5</v>
          </cell>
          <cell r="CO1057">
            <v>-1.4363519877491626E-5</v>
          </cell>
          <cell r="CP1057">
            <v>0</v>
          </cell>
          <cell r="CQ1057">
            <v>0</v>
          </cell>
          <cell r="CR1057">
            <v>-7.5604852261790256E-4</v>
          </cell>
          <cell r="CS1057">
            <v>0</v>
          </cell>
          <cell r="CT1057">
            <v>0</v>
          </cell>
          <cell r="CU1057">
            <v>0</v>
          </cell>
          <cell r="CV1057">
            <v>-1.4752850225647762E-3</v>
          </cell>
          <cell r="CW1057">
            <v>0</v>
          </cell>
          <cell r="CX1057">
            <v>0</v>
          </cell>
          <cell r="CY1057">
            <v>-1.0956268405948322E-4</v>
          </cell>
          <cell r="CZ1057">
            <v>0</v>
          </cell>
          <cell r="DA1057">
            <v>0</v>
          </cell>
          <cell r="DB1057">
            <v>0</v>
          </cell>
          <cell r="DC1057">
            <v>0</v>
          </cell>
          <cell r="DD1057">
            <v>0</v>
          </cell>
          <cell r="DE1057">
            <v>0</v>
          </cell>
          <cell r="DF1057">
            <v>0</v>
          </cell>
          <cell r="DG1057">
            <v>0</v>
          </cell>
          <cell r="DH1057">
            <v>0</v>
          </cell>
          <cell r="DI1057">
            <v>0</v>
          </cell>
          <cell r="DJ1057">
            <v>0</v>
          </cell>
          <cell r="DK1057">
            <v>0</v>
          </cell>
          <cell r="DL1057">
            <v>0</v>
          </cell>
          <cell r="DM1057">
            <v>0</v>
          </cell>
          <cell r="DN1057">
            <v>0</v>
          </cell>
          <cell r="DO1057">
            <v>0</v>
          </cell>
          <cell r="DP1057">
            <v>0</v>
          </cell>
          <cell r="DQ1057">
            <v>0</v>
          </cell>
          <cell r="DR1057">
            <v>0</v>
          </cell>
          <cell r="DS1057">
            <v>0</v>
          </cell>
          <cell r="DT1057">
            <v>0</v>
          </cell>
          <cell r="DU1057">
            <v>0</v>
          </cell>
          <cell r="DV1057">
            <v>0</v>
          </cell>
          <cell r="DW1057">
            <v>0</v>
          </cell>
          <cell r="DX1057">
            <v>0</v>
          </cell>
          <cell r="DY1057">
            <v>0</v>
          </cell>
          <cell r="DZ1057">
            <v>0</v>
          </cell>
          <cell r="EA1057">
            <v>0</v>
          </cell>
          <cell r="EB1057">
            <v>0</v>
          </cell>
          <cell r="EC1057">
            <v>0</v>
          </cell>
          <cell r="ED1057">
            <v>0</v>
          </cell>
        </row>
        <row r="1060">
          <cell r="F1060">
            <v>0</v>
          </cell>
          <cell r="G1060">
            <v>0</v>
          </cell>
          <cell r="H1060">
            <v>0</v>
          </cell>
          <cell r="I1060">
            <v>0</v>
          </cell>
          <cell r="J1060">
            <v>0</v>
          </cell>
          <cell r="K1060">
            <v>0</v>
          </cell>
          <cell r="L1060">
            <v>0</v>
          </cell>
          <cell r="M1060">
            <v>0</v>
          </cell>
          <cell r="N1060">
            <v>0</v>
          </cell>
          <cell r="O1060">
            <v>0</v>
          </cell>
          <cell r="P1060">
            <v>0</v>
          </cell>
          <cell r="Q1060">
            <v>0</v>
          </cell>
          <cell r="R1060">
            <v>0</v>
          </cell>
          <cell r="S1060">
            <v>0</v>
          </cell>
          <cell r="T1060">
            <v>0</v>
          </cell>
          <cell r="U1060">
            <v>0</v>
          </cell>
          <cell r="V1060">
            <v>0</v>
          </cell>
          <cell r="W1060">
            <v>0</v>
          </cell>
          <cell r="X1060">
            <v>0</v>
          </cell>
          <cell r="Y1060">
            <v>0</v>
          </cell>
          <cell r="Z1060">
            <v>0</v>
          </cell>
          <cell r="AA1060">
            <v>0</v>
          </cell>
          <cell r="AB1060">
            <v>0</v>
          </cell>
          <cell r="AC1060">
            <v>0</v>
          </cell>
          <cell r="AD1060">
            <v>0</v>
          </cell>
          <cell r="AE1060">
            <v>0</v>
          </cell>
          <cell r="AF1060">
            <v>0</v>
          </cell>
          <cell r="AG1060">
            <v>0</v>
          </cell>
          <cell r="AH1060">
            <v>0</v>
          </cell>
          <cell r="AI1060">
            <v>0</v>
          </cell>
          <cell r="AJ1060">
            <v>0</v>
          </cell>
          <cell r="AK1060">
            <v>0</v>
          </cell>
          <cell r="AL1060">
            <v>0</v>
          </cell>
          <cell r="AM1060">
            <v>0</v>
          </cell>
          <cell r="AN1060">
            <v>0</v>
          </cell>
          <cell r="AO1060">
            <v>0</v>
          </cell>
          <cell r="AP1060">
            <v>0</v>
          </cell>
          <cell r="AQ1060">
            <v>0</v>
          </cell>
          <cell r="AR1060">
            <v>0</v>
          </cell>
          <cell r="AS1060">
            <v>0</v>
          </cell>
          <cell r="AT1060">
            <v>0</v>
          </cell>
          <cell r="AU1060">
            <v>0</v>
          </cell>
          <cell r="AV1060">
            <v>0</v>
          </cell>
          <cell r="AW1060">
            <v>0</v>
          </cell>
          <cell r="AX1060">
            <v>0</v>
          </cell>
          <cell r="AY1060">
            <v>0</v>
          </cell>
          <cell r="AZ1060">
            <v>0</v>
          </cell>
          <cell r="BA1060">
            <v>0</v>
          </cell>
          <cell r="BB1060">
            <v>0</v>
          </cell>
          <cell r="BC1060">
            <v>0</v>
          </cell>
          <cell r="BD1060">
            <v>0</v>
          </cell>
          <cell r="BE1060">
            <v>0</v>
          </cell>
          <cell r="BF1060">
            <v>0</v>
          </cell>
          <cell r="BG1060">
            <v>0</v>
          </cell>
          <cell r="BH1060">
            <v>0</v>
          </cell>
          <cell r="BI1060">
            <v>0</v>
          </cell>
          <cell r="BJ1060">
            <v>0</v>
          </cell>
          <cell r="BK1060">
            <v>0</v>
          </cell>
          <cell r="BL1060">
            <v>0</v>
          </cell>
          <cell r="BM1060">
            <v>0</v>
          </cell>
          <cell r="BN1060">
            <v>0</v>
          </cell>
          <cell r="BO1060">
            <v>0</v>
          </cell>
          <cell r="BP1060">
            <v>0</v>
          </cell>
          <cell r="BQ1060">
            <v>0</v>
          </cell>
          <cell r="BR1060">
            <v>0</v>
          </cell>
          <cell r="BS1060">
            <v>0</v>
          </cell>
          <cell r="BT1060">
            <v>0</v>
          </cell>
          <cell r="BU1060">
            <v>0</v>
          </cell>
          <cell r="BV1060">
            <v>0</v>
          </cell>
          <cell r="BW1060">
            <v>0</v>
          </cell>
          <cell r="BX1060">
            <v>0</v>
          </cell>
          <cell r="BY1060">
            <v>0</v>
          </cell>
          <cell r="BZ1060">
            <v>0</v>
          </cell>
          <cell r="CA1060">
            <v>0</v>
          </cell>
          <cell r="CB1060">
            <v>0</v>
          </cell>
          <cell r="CC1060">
            <v>0</v>
          </cell>
          <cell r="CD1060">
            <v>0</v>
          </cell>
          <cell r="CE1060">
            <v>0</v>
          </cell>
          <cell r="CF1060">
            <v>0</v>
          </cell>
          <cell r="CG1060">
            <v>0</v>
          </cell>
          <cell r="CH1060">
            <v>0</v>
          </cell>
          <cell r="CI1060">
            <v>0</v>
          </cell>
          <cell r="CJ1060">
            <v>0</v>
          </cell>
          <cell r="CK1060">
            <v>0</v>
          </cell>
          <cell r="CL1060">
            <v>0</v>
          </cell>
          <cell r="CM1060">
            <v>0</v>
          </cell>
          <cell r="CN1060">
            <v>0</v>
          </cell>
          <cell r="CO1060">
            <v>0</v>
          </cell>
          <cell r="CP1060">
            <v>0</v>
          </cell>
          <cell r="CQ1060">
            <v>0</v>
          </cell>
          <cell r="CR1060">
            <v>0</v>
          </cell>
          <cell r="CS1060">
            <v>0</v>
          </cell>
          <cell r="CT1060">
            <v>0</v>
          </cell>
          <cell r="CU1060">
            <v>0</v>
          </cell>
          <cell r="CV1060">
            <v>0</v>
          </cell>
          <cell r="CW1060">
            <v>0</v>
          </cell>
          <cell r="CX1060">
            <v>0</v>
          </cell>
          <cell r="CY1060">
            <v>0</v>
          </cell>
          <cell r="CZ1060">
            <v>0</v>
          </cell>
          <cell r="DA1060">
            <v>0</v>
          </cell>
          <cell r="DB1060">
            <v>0</v>
          </cell>
          <cell r="DC1060">
            <v>0</v>
          </cell>
          <cell r="DD1060">
            <v>0</v>
          </cell>
          <cell r="DE1060">
            <v>0</v>
          </cell>
          <cell r="DF1060">
            <v>0</v>
          </cell>
          <cell r="DG1060">
            <v>0</v>
          </cell>
          <cell r="DH1060">
            <v>0</v>
          </cell>
          <cell r="DI1060">
            <v>0</v>
          </cell>
          <cell r="DJ1060">
            <v>0</v>
          </cell>
          <cell r="DK1060">
            <v>0</v>
          </cell>
          <cell r="DL1060">
            <v>0</v>
          </cell>
          <cell r="DM1060">
            <v>0</v>
          </cell>
          <cell r="DN1060">
            <v>0</v>
          </cell>
          <cell r="DO1060">
            <v>0</v>
          </cell>
          <cell r="DP1060">
            <v>0</v>
          </cell>
          <cell r="DQ1060">
            <v>0</v>
          </cell>
          <cell r="DR1060">
            <v>0</v>
          </cell>
          <cell r="DS1060">
            <v>0</v>
          </cell>
          <cell r="DT1060">
            <v>0</v>
          </cell>
          <cell r="DU1060">
            <v>0</v>
          </cell>
          <cell r="DV1060">
            <v>0</v>
          </cell>
          <cell r="DW1060">
            <v>0</v>
          </cell>
          <cell r="DX1060">
            <v>0</v>
          </cell>
          <cell r="DY1060">
            <v>0</v>
          </cell>
          <cell r="DZ1060">
            <v>0</v>
          </cell>
          <cell r="EA1060">
            <v>0</v>
          </cell>
          <cell r="EB1060">
            <v>0</v>
          </cell>
          <cell r="EC1060">
            <v>0</v>
          </cell>
          <cell r="ED1060">
            <v>0</v>
          </cell>
        </row>
        <row r="1061">
          <cell r="F1061">
            <v>0</v>
          </cell>
          <cell r="G1061">
            <v>0</v>
          </cell>
          <cell r="H1061">
            <v>0</v>
          </cell>
          <cell r="I1061">
            <v>0</v>
          </cell>
          <cell r="J1061">
            <v>0</v>
          </cell>
          <cell r="K1061">
            <v>0</v>
          </cell>
          <cell r="L1061">
            <v>0</v>
          </cell>
          <cell r="M1061">
            <v>0</v>
          </cell>
          <cell r="N1061">
            <v>0</v>
          </cell>
          <cell r="O1061">
            <v>0</v>
          </cell>
          <cell r="P1061">
            <v>0</v>
          </cell>
          <cell r="Q1061">
            <v>0</v>
          </cell>
          <cell r="R1061">
            <v>0</v>
          </cell>
          <cell r="S1061">
            <v>0</v>
          </cell>
          <cell r="T1061">
            <v>0</v>
          </cell>
          <cell r="U1061">
            <v>0</v>
          </cell>
          <cell r="V1061">
            <v>0</v>
          </cell>
          <cell r="W1061">
            <v>0</v>
          </cell>
          <cell r="X1061">
            <v>0</v>
          </cell>
          <cell r="Y1061">
            <v>0</v>
          </cell>
          <cell r="Z1061">
            <v>0</v>
          </cell>
          <cell r="AA1061">
            <v>0</v>
          </cell>
          <cell r="AB1061">
            <v>0</v>
          </cell>
          <cell r="AC1061">
            <v>0</v>
          </cell>
          <cell r="AD1061">
            <v>0</v>
          </cell>
          <cell r="AE1061">
            <v>0</v>
          </cell>
          <cell r="AF1061">
            <v>0</v>
          </cell>
          <cell r="AG1061">
            <v>0</v>
          </cell>
          <cell r="AH1061">
            <v>0</v>
          </cell>
          <cell r="AI1061">
            <v>0</v>
          </cell>
          <cell r="AJ1061">
            <v>0</v>
          </cell>
          <cell r="AK1061">
            <v>0</v>
          </cell>
          <cell r="AL1061">
            <v>0</v>
          </cell>
          <cell r="AM1061">
            <v>0</v>
          </cell>
          <cell r="AN1061">
            <v>0</v>
          </cell>
          <cell r="AO1061">
            <v>0</v>
          </cell>
          <cell r="AP1061">
            <v>0</v>
          </cell>
          <cell r="AQ1061">
            <v>0</v>
          </cell>
          <cell r="AR1061">
            <v>0</v>
          </cell>
          <cell r="AS1061">
            <v>0</v>
          </cell>
          <cell r="AT1061">
            <v>0</v>
          </cell>
          <cell r="AU1061">
            <v>0</v>
          </cell>
          <cell r="AV1061">
            <v>0</v>
          </cell>
          <cell r="AW1061">
            <v>0</v>
          </cell>
          <cell r="AX1061">
            <v>0</v>
          </cell>
          <cell r="AY1061">
            <v>0</v>
          </cell>
          <cell r="AZ1061">
            <v>0</v>
          </cell>
          <cell r="BA1061">
            <v>0</v>
          </cell>
          <cell r="BB1061">
            <v>0</v>
          </cell>
          <cell r="BC1061">
            <v>0</v>
          </cell>
          <cell r="BD1061">
            <v>0</v>
          </cell>
          <cell r="BE1061">
            <v>0</v>
          </cell>
          <cell r="BF1061">
            <v>0</v>
          </cell>
          <cell r="BG1061">
            <v>0</v>
          </cell>
          <cell r="BH1061">
            <v>0</v>
          </cell>
          <cell r="BI1061">
            <v>0</v>
          </cell>
          <cell r="BJ1061">
            <v>0</v>
          </cell>
          <cell r="BK1061">
            <v>0</v>
          </cell>
          <cell r="BL1061">
            <v>0</v>
          </cell>
          <cell r="BM1061">
            <v>0</v>
          </cell>
          <cell r="BN1061">
            <v>0</v>
          </cell>
          <cell r="BO1061">
            <v>0</v>
          </cell>
          <cell r="BP1061">
            <v>0</v>
          </cell>
          <cell r="BQ1061">
            <v>0</v>
          </cell>
          <cell r="BR1061">
            <v>0</v>
          </cell>
          <cell r="BS1061">
            <v>0</v>
          </cell>
          <cell r="BT1061">
            <v>0</v>
          </cell>
          <cell r="BU1061">
            <v>0</v>
          </cell>
          <cell r="BV1061">
            <v>0</v>
          </cell>
          <cell r="BW1061">
            <v>0</v>
          </cell>
          <cell r="BX1061">
            <v>0</v>
          </cell>
          <cell r="BY1061">
            <v>0</v>
          </cell>
          <cell r="BZ1061">
            <v>0</v>
          </cell>
          <cell r="CA1061">
            <v>0</v>
          </cell>
          <cell r="CB1061">
            <v>0</v>
          </cell>
          <cell r="CC1061">
            <v>0</v>
          </cell>
          <cell r="CD1061">
            <v>0</v>
          </cell>
          <cell r="CE1061">
            <v>0</v>
          </cell>
          <cell r="CF1061">
            <v>0</v>
          </cell>
          <cell r="CG1061">
            <v>0</v>
          </cell>
          <cell r="CH1061">
            <v>0</v>
          </cell>
          <cell r="CI1061">
            <v>0</v>
          </cell>
          <cell r="CJ1061">
            <v>0</v>
          </cell>
          <cell r="CK1061">
            <v>0</v>
          </cell>
          <cell r="CL1061">
            <v>0</v>
          </cell>
          <cell r="CM1061">
            <v>0</v>
          </cell>
          <cell r="CN1061">
            <v>0</v>
          </cell>
          <cell r="CO1061">
            <v>0</v>
          </cell>
          <cell r="CP1061">
            <v>0</v>
          </cell>
          <cell r="CQ1061">
            <v>0</v>
          </cell>
          <cell r="CR1061">
            <v>0</v>
          </cell>
          <cell r="CS1061">
            <v>0</v>
          </cell>
          <cell r="CT1061">
            <v>0</v>
          </cell>
          <cell r="CU1061">
            <v>0</v>
          </cell>
          <cell r="CV1061">
            <v>0</v>
          </cell>
          <cell r="CW1061">
            <v>0</v>
          </cell>
          <cell r="CX1061">
            <v>0</v>
          </cell>
          <cell r="CY1061">
            <v>0</v>
          </cell>
          <cell r="CZ1061">
            <v>0</v>
          </cell>
          <cell r="DA1061">
            <v>0</v>
          </cell>
          <cell r="DB1061">
            <v>0</v>
          </cell>
          <cell r="DC1061">
            <v>0</v>
          </cell>
          <cell r="DD1061">
            <v>0</v>
          </cell>
          <cell r="DE1061">
            <v>0</v>
          </cell>
          <cell r="DF1061">
            <v>0</v>
          </cell>
          <cell r="DG1061">
            <v>0</v>
          </cell>
          <cell r="DH1061">
            <v>0</v>
          </cell>
          <cell r="DI1061">
            <v>0</v>
          </cell>
          <cell r="DJ1061">
            <v>0</v>
          </cell>
          <cell r="DK1061">
            <v>0</v>
          </cell>
          <cell r="DL1061">
            <v>0</v>
          </cell>
          <cell r="DM1061">
            <v>0</v>
          </cell>
          <cell r="DN1061">
            <v>0</v>
          </cell>
          <cell r="DO1061">
            <v>0</v>
          </cell>
          <cell r="DP1061">
            <v>0</v>
          </cell>
          <cell r="DQ1061">
            <v>0</v>
          </cell>
          <cell r="DR1061">
            <v>0</v>
          </cell>
          <cell r="DS1061">
            <v>0</v>
          </cell>
          <cell r="DT1061">
            <v>0</v>
          </cell>
          <cell r="DU1061">
            <v>0</v>
          </cell>
          <cell r="DV1061">
            <v>0</v>
          </cell>
          <cell r="DW1061">
            <v>0</v>
          </cell>
          <cell r="DX1061">
            <v>0</v>
          </cell>
          <cell r="DY1061">
            <v>0</v>
          </cell>
          <cell r="DZ1061">
            <v>0</v>
          </cell>
          <cell r="EA1061">
            <v>0</v>
          </cell>
          <cell r="EB1061">
            <v>0</v>
          </cell>
          <cell r="EC1061">
            <v>0</v>
          </cell>
          <cell r="ED1061">
            <v>0</v>
          </cell>
        </row>
        <row r="1062">
          <cell r="F1062">
            <v>0</v>
          </cell>
          <cell r="G1062">
            <v>0</v>
          </cell>
          <cell r="H1062">
            <v>0</v>
          </cell>
          <cell r="I1062">
            <v>0</v>
          </cell>
          <cell r="J1062">
            <v>0</v>
          </cell>
          <cell r="K1062">
            <v>0</v>
          </cell>
          <cell r="L1062">
            <v>0</v>
          </cell>
          <cell r="M1062">
            <v>0</v>
          </cell>
          <cell r="N1062">
            <v>0</v>
          </cell>
          <cell r="O1062">
            <v>0</v>
          </cell>
          <cell r="P1062">
            <v>0</v>
          </cell>
          <cell r="Q1062">
            <v>0</v>
          </cell>
          <cell r="R1062">
            <v>0</v>
          </cell>
          <cell r="S1062">
            <v>0</v>
          </cell>
          <cell r="T1062">
            <v>0</v>
          </cell>
          <cell r="U1062">
            <v>0</v>
          </cell>
          <cell r="V1062">
            <v>0</v>
          </cell>
          <cell r="W1062">
            <v>0</v>
          </cell>
          <cell r="X1062">
            <v>0</v>
          </cell>
          <cell r="Y1062">
            <v>0</v>
          </cell>
          <cell r="Z1062">
            <v>0</v>
          </cell>
          <cell r="AA1062">
            <v>0</v>
          </cell>
          <cell r="AB1062">
            <v>0</v>
          </cell>
          <cell r="AC1062">
            <v>0</v>
          </cell>
          <cell r="AD1062">
            <v>0</v>
          </cell>
          <cell r="AE1062">
            <v>0</v>
          </cell>
          <cell r="AF1062">
            <v>0</v>
          </cell>
          <cell r="AG1062">
            <v>0</v>
          </cell>
          <cell r="AH1062">
            <v>0</v>
          </cell>
          <cell r="AI1062">
            <v>0</v>
          </cell>
          <cell r="AJ1062">
            <v>0</v>
          </cell>
          <cell r="AK1062">
            <v>0</v>
          </cell>
          <cell r="AL1062">
            <v>0</v>
          </cell>
          <cell r="AM1062">
            <v>0</v>
          </cell>
          <cell r="AN1062">
            <v>0</v>
          </cell>
          <cell r="AO1062">
            <v>0</v>
          </cell>
          <cell r="AP1062">
            <v>0</v>
          </cell>
          <cell r="AQ1062">
            <v>0</v>
          </cell>
          <cell r="AR1062">
            <v>0</v>
          </cell>
          <cell r="AS1062">
            <v>0</v>
          </cell>
          <cell r="AT1062">
            <v>0</v>
          </cell>
          <cell r="AU1062">
            <v>0</v>
          </cell>
          <cell r="AV1062">
            <v>0</v>
          </cell>
          <cell r="AW1062">
            <v>0</v>
          </cell>
          <cell r="AX1062">
            <v>0</v>
          </cell>
          <cell r="AY1062">
            <v>0</v>
          </cell>
          <cell r="AZ1062">
            <v>0</v>
          </cell>
          <cell r="BA1062">
            <v>0</v>
          </cell>
          <cell r="BB1062">
            <v>0</v>
          </cell>
          <cell r="BC1062">
            <v>0</v>
          </cell>
          <cell r="BD1062">
            <v>0</v>
          </cell>
          <cell r="BE1062">
            <v>0</v>
          </cell>
          <cell r="BF1062">
            <v>0</v>
          </cell>
          <cell r="BG1062">
            <v>0</v>
          </cell>
          <cell r="BH1062">
            <v>0</v>
          </cell>
          <cell r="BI1062">
            <v>0</v>
          </cell>
          <cell r="BJ1062">
            <v>0</v>
          </cell>
          <cell r="BK1062">
            <v>0</v>
          </cell>
          <cell r="BL1062">
            <v>0</v>
          </cell>
          <cell r="BM1062">
            <v>0</v>
          </cell>
          <cell r="BN1062">
            <v>0</v>
          </cell>
          <cell r="BO1062">
            <v>0</v>
          </cell>
          <cell r="BP1062">
            <v>0</v>
          </cell>
          <cell r="BQ1062">
            <v>0</v>
          </cell>
          <cell r="BR1062">
            <v>0</v>
          </cell>
          <cell r="BS1062">
            <v>0</v>
          </cell>
          <cell r="BT1062">
            <v>0</v>
          </cell>
          <cell r="BU1062">
            <v>0</v>
          </cell>
          <cell r="BV1062">
            <v>0</v>
          </cell>
          <cell r="BW1062">
            <v>0</v>
          </cell>
          <cell r="BX1062">
            <v>0</v>
          </cell>
          <cell r="BY1062">
            <v>0</v>
          </cell>
          <cell r="BZ1062">
            <v>0</v>
          </cell>
          <cell r="CA1062">
            <v>0</v>
          </cell>
          <cell r="CB1062">
            <v>0</v>
          </cell>
          <cell r="CC1062">
            <v>0</v>
          </cell>
          <cell r="CD1062">
            <v>0</v>
          </cell>
          <cell r="CE1062">
            <v>0</v>
          </cell>
          <cell r="CF1062">
            <v>0</v>
          </cell>
          <cell r="CG1062">
            <v>0</v>
          </cell>
          <cell r="CH1062">
            <v>0</v>
          </cell>
          <cell r="CI1062">
            <v>0</v>
          </cell>
          <cell r="CJ1062">
            <v>0</v>
          </cell>
          <cell r="CK1062">
            <v>0</v>
          </cell>
          <cell r="CL1062">
            <v>0</v>
          </cell>
          <cell r="CM1062">
            <v>0</v>
          </cell>
          <cell r="CN1062">
            <v>0</v>
          </cell>
          <cell r="CO1062">
            <v>0</v>
          </cell>
          <cell r="CP1062">
            <v>0</v>
          </cell>
          <cell r="CQ1062">
            <v>0</v>
          </cell>
          <cell r="CR1062">
            <v>0</v>
          </cell>
          <cell r="CS1062">
            <v>0</v>
          </cell>
          <cell r="CT1062">
            <v>0</v>
          </cell>
          <cell r="CU1062">
            <v>0</v>
          </cell>
          <cell r="CV1062">
            <v>0</v>
          </cell>
          <cell r="CW1062">
            <v>0</v>
          </cell>
          <cell r="CX1062">
            <v>0</v>
          </cell>
          <cell r="CY1062">
            <v>0</v>
          </cell>
          <cell r="CZ1062">
            <v>0</v>
          </cell>
          <cell r="DA1062">
            <v>0</v>
          </cell>
          <cell r="DB1062">
            <v>0</v>
          </cell>
          <cell r="DC1062">
            <v>0</v>
          </cell>
          <cell r="DD1062">
            <v>0</v>
          </cell>
          <cell r="DE1062">
            <v>0</v>
          </cell>
          <cell r="DF1062">
            <v>0</v>
          </cell>
          <cell r="DG1062">
            <v>0</v>
          </cell>
          <cell r="DH1062">
            <v>0</v>
          </cell>
          <cell r="DI1062">
            <v>0</v>
          </cell>
          <cell r="DJ1062">
            <v>0</v>
          </cell>
          <cell r="DK1062">
            <v>0</v>
          </cell>
          <cell r="DL1062">
            <v>0</v>
          </cell>
          <cell r="DM1062">
            <v>0</v>
          </cell>
          <cell r="DN1062">
            <v>0</v>
          </cell>
          <cell r="DO1062">
            <v>0</v>
          </cell>
          <cell r="DP1062">
            <v>0</v>
          </cell>
          <cell r="DQ1062">
            <v>0</v>
          </cell>
          <cell r="DR1062">
            <v>0</v>
          </cell>
          <cell r="DS1062">
            <v>0</v>
          </cell>
          <cell r="DT1062">
            <v>0</v>
          </cell>
          <cell r="DU1062">
            <v>0</v>
          </cell>
          <cell r="DV1062">
            <v>0</v>
          </cell>
          <cell r="DW1062">
            <v>0</v>
          </cell>
          <cell r="DX1062">
            <v>0</v>
          </cell>
          <cell r="DY1062">
            <v>0</v>
          </cell>
          <cell r="DZ1062">
            <v>0</v>
          </cell>
          <cell r="EA1062">
            <v>0</v>
          </cell>
          <cell r="EB1062">
            <v>0</v>
          </cell>
          <cell r="EC1062">
            <v>0</v>
          </cell>
          <cell r="ED1062">
            <v>0</v>
          </cell>
        </row>
        <row r="1063">
          <cell r="F1063">
            <v>0</v>
          </cell>
          <cell r="G1063">
            <v>0</v>
          </cell>
          <cell r="H1063">
            <v>0</v>
          </cell>
          <cell r="I1063">
            <v>0</v>
          </cell>
          <cell r="J1063">
            <v>0</v>
          </cell>
          <cell r="K1063">
            <v>0</v>
          </cell>
          <cell r="L1063">
            <v>0</v>
          </cell>
          <cell r="M1063">
            <v>0</v>
          </cell>
          <cell r="N1063">
            <v>0</v>
          </cell>
          <cell r="O1063">
            <v>0</v>
          </cell>
          <cell r="P1063">
            <v>0</v>
          </cell>
          <cell r="Q1063">
            <v>0</v>
          </cell>
          <cell r="R1063">
            <v>0</v>
          </cell>
          <cell r="S1063">
            <v>0</v>
          </cell>
          <cell r="T1063">
            <v>0</v>
          </cell>
          <cell r="U1063">
            <v>0</v>
          </cell>
          <cell r="V1063">
            <v>0</v>
          </cell>
          <cell r="W1063">
            <v>0</v>
          </cell>
          <cell r="X1063">
            <v>0</v>
          </cell>
          <cell r="Y1063">
            <v>0</v>
          </cell>
          <cell r="Z1063">
            <v>0</v>
          </cell>
          <cell r="AA1063">
            <v>0</v>
          </cell>
          <cell r="AB1063">
            <v>0</v>
          </cell>
          <cell r="AC1063">
            <v>0</v>
          </cell>
          <cell r="AD1063">
            <v>0</v>
          </cell>
          <cell r="AE1063">
            <v>0</v>
          </cell>
          <cell r="AF1063">
            <v>0</v>
          </cell>
          <cell r="AG1063">
            <v>0</v>
          </cell>
          <cell r="AH1063">
            <v>0</v>
          </cell>
          <cell r="AI1063">
            <v>0</v>
          </cell>
          <cell r="AJ1063">
            <v>0</v>
          </cell>
          <cell r="AK1063">
            <v>0</v>
          </cell>
          <cell r="AL1063">
            <v>0</v>
          </cell>
          <cell r="AM1063">
            <v>0</v>
          </cell>
          <cell r="AN1063">
            <v>0</v>
          </cell>
          <cell r="AO1063">
            <v>0</v>
          </cell>
          <cell r="AP1063">
            <v>0</v>
          </cell>
          <cell r="AQ1063">
            <v>0</v>
          </cell>
          <cell r="AR1063">
            <v>0</v>
          </cell>
          <cell r="AS1063">
            <v>0</v>
          </cell>
          <cell r="AT1063">
            <v>0</v>
          </cell>
          <cell r="AU1063">
            <v>0</v>
          </cell>
          <cell r="AV1063">
            <v>0</v>
          </cell>
          <cell r="AW1063">
            <v>0</v>
          </cell>
          <cell r="AX1063">
            <v>0</v>
          </cell>
          <cell r="AY1063">
            <v>0</v>
          </cell>
          <cell r="AZ1063">
            <v>0</v>
          </cell>
          <cell r="BA1063">
            <v>0</v>
          </cell>
          <cell r="BB1063">
            <v>0</v>
          </cell>
          <cell r="BC1063">
            <v>0</v>
          </cell>
          <cell r="BD1063">
            <v>0</v>
          </cell>
          <cell r="BE1063">
            <v>0</v>
          </cell>
          <cell r="BF1063">
            <v>0</v>
          </cell>
          <cell r="BG1063">
            <v>0</v>
          </cell>
          <cell r="BH1063">
            <v>0</v>
          </cell>
          <cell r="BI1063">
            <v>0</v>
          </cell>
          <cell r="BJ1063">
            <v>0</v>
          </cell>
          <cell r="BK1063">
            <v>0</v>
          </cell>
          <cell r="BL1063">
            <v>0</v>
          </cell>
          <cell r="BM1063">
            <v>0</v>
          </cell>
          <cell r="BN1063">
            <v>0</v>
          </cell>
          <cell r="BO1063">
            <v>0</v>
          </cell>
          <cell r="BP1063">
            <v>0</v>
          </cell>
          <cell r="BQ1063">
            <v>0</v>
          </cell>
          <cell r="BR1063">
            <v>0</v>
          </cell>
          <cell r="BS1063">
            <v>0</v>
          </cell>
          <cell r="BT1063">
            <v>0</v>
          </cell>
          <cell r="BU1063">
            <v>0</v>
          </cell>
          <cell r="BV1063">
            <v>0</v>
          </cell>
          <cell r="BW1063">
            <v>0</v>
          </cell>
          <cell r="BX1063">
            <v>0</v>
          </cell>
          <cell r="BY1063">
            <v>0</v>
          </cell>
          <cell r="BZ1063">
            <v>0</v>
          </cell>
          <cell r="CA1063">
            <v>0</v>
          </cell>
          <cell r="CB1063">
            <v>0</v>
          </cell>
          <cell r="CC1063">
            <v>0</v>
          </cell>
          <cell r="CD1063">
            <v>0</v>
          </cell>
          <cell r="CE1063">
            <v>0</v>
          </cell>
          <cell r="CF1063">
            <v>0</v>
          </cell>
          <cell r="CG1063">
            <v>0</v>
          </cell>
          <cell r="CH1063">
            <v>0</v>
          </cell>
          <cell r="CI1063">
            <v>0</v>
          </cell>
          <cell r="CJ1063">
            <v>0</v>
          </cell>
          <cell r="CK1063">
            <v>0</v>
          </cell>
          <cell r="CL1063">
            <v>0</v>
          </cell>
          <cell r="CM1063">
            <v>0</v>
          </cell>
          <cell r="CN1063">
            <v>0</v>
          </cell>
          <cell r="CO1063">
            <v>0</v>
          </cell>
          <cell r="CP1063">
            <v>0</v>
          </cell>
          <cell r="CQ1063">
            <v>0</v>
          </cell>
          <cell r="CR1063">
            <v>0</v>
          </cell>
          <cell r="CS1063">
            <v>0</v>
          </cell>
          <cell r="CT1063">
            <v>0</v>
          </cell>
          <cell r="CU1063">
            <v>0</v>
          </cell>
          <cell r="CV1063">
            <v>0</v>
          </cell>
          <cell r="CW1063">
            <v>0</v>
          </cell>
          <cell r="CX1063">
            <v>0</v>
          </cell>
          <cell r="CY1063">
            <v>0</v>
          </cell>
          <cell r="CZ1063">
            <v>0</v>
          </cell>
          <cell r="DA1063">
            <v>0</v>
          </cell>
          <cell r="DB1063">
            <v>0</v>
          </cell>
          <cell r="DC1063">
            <v>0</v>
          </cell>
          <cell r="DD1063">
            <v>0</v>
          </cell>
          <cell r="DE1063">
            <v>0</v>
          </cell>
          <cell r="DF1063">
            <v>0</v>
          </cell>
          <cell r="DG1063">
            <v>0</v>
          </cell>
          <cell r="DH1063">
            <v>0</v>
          </cell>
          <cell r="DI1063">
            <v>0</v>
          </cell>
          <cell r="DJ1063">
            <v>0</v>
          </cell>
          <cell r="DK1063">
            <v>0</v>
          </cell>
          <cell r="DL1063">
            <v>0</v>
          </cell>
          <cell r="DM1063">
            <v>0</v>
          </cell>
          <cell r="DN1063">
            <v>0</v>
          </cell>
          <cell r="DO1063">
            <v>0</v>
          </cell>
          <cell r="DP1063">
            <v>0</v>
          </cell>
          <cell r="DQ1063">
            <v>0</v>
          </cell>
          <cell r="DR1063">
            <v>0</v>
          </cell>
          <cell r="DS1063">
            <v>0</v>
          </cell>
          <cell r="DT1063">
            <v>0</v>
          </cell>
          <cell r="DU1063">
            <v>0</v>
          </cell>
          <cell r="DV1063">
            <v>0</v>
          </cell>
          <cell r="DW1063">
            <v>0</v>
          </cell>
          <cell r="DX1063">
            <v>0</v>
          </cell>
          <cell r="DY1063">
            <v>0</v>
          </cell>
          <cell r="DZ1063">
            <v>0</v>
          </cell>
          <cell r="EA1063">
            <v>0</v>
          </cell>
          <cell r="EB1063">
            <v>0</v>
          </cell>
          <cell r="EC1063">
            <v>0</v>
          </cell>
          <cell r="ED1063">
            <v>0</v>
          </cell>
        </row>
        <row r="1064">
          <cell r="F1064">
            <v>0</v>
          </cell>
          <cell r="G1064">
            <v>0</v>
          </cell>
          <cell r="H1064">
            <v>0</v>
          </cell>
          <cell r="I1064">
            <v>0</v>
          </cell>
          <cell r="J1064">
            <v>0</v>
          </cell>
          <cell r="K1064">
            <v>0</v>
          </cell>
          <cell r="L1064">
            <v>0</v>
          </cell>
          <cell r="M1064">
            <v>0</v>
          </cell>
          <cell r="N1064">
            <v>0</v>
          </cell>
          <cell r="O1064">
            <v>0</v>
          </cell>
          <cell r="P1064">
            <v>0</v>
          </cell>
          <cell r="Q1064">
            <v>0</v>
          </cell>
          <cell r="R1064">
            <v>0</v>
          </cell>
          <cell r="S1064">
            <v>0</v>
          </cell>
          <cell r="T1064">
            <v>0</v>
          </cell>
          <cell r="U1064">
            <v>0</v>
          </cell>
          <cell r="V1064">
            <v>0</v>
          </cell>
          <cell r="W1064">
            <v>0</v>
          </cell>
          <cell r="X1064">
            <v>0</v>
          </cell>
          <cell r="Y1064">
            <v>0</v>
          </cell>
          <cell r="Z1064">
            <v>0</v>
          </cell>
          <cell r="AA1064">
            <v>0</v>
          </cell>
          <cell r="AB1064">
            <v>0</v>
          </cell>
          <cell r="AC1064">
            <v>0</v>
          </cell>
          <cell r="AD1064">
            <v>0</v>
          </cell>
          <cell r="AE1064">
            <v>0</v>
          </cell>
          <cell r="AF1064">
            <v>0</v>
          </cell>
          <cell r="AG1064">
            <v>0</v>
          </cell>
          <cell r="AH1064">
            <v>0</v>
          </cell>
          <cell r="AI1064">
            <v>0</v>
          </cell>
          <cell r="AJ1064">
            <v>0</v>
          </cell>
          <cell r="AK1064">
            <v>0</v>
          </cell>
          <cell r="AL1064">
            <v>0</v>
          </cell>
          <cell r="AM1064">
            <v>0</v>
          </cell>
          <cell r="AN1064">
            <v>0</v>
          </cell>
          <cell r="AO1064">
            <v>0</v>
          </cell>
          <cell r="AP1064">
            <v>0</v>
          </cell>
          <cell r="AQ1064">
            <v>0</v>
          </cell>
          <cell r="AR1064">
            <v>0</v>
          </cell>
          <cell r="AS1064">
            <v>0</v>
          </cell>
          <cell r="AT1064">
            <v>0</v>
          </cell>
          <cell r="AU1064">
            <v>0</v>
          </cell>
          <cell r="AV1064">
            <v>0</v>
          </cell>
          <cell r="AW1064">
            <v>0</v>
          </cell>
          <cell r="AX1064">
            <v>0</v>
          </cell>
          <cell r="AY1064">
            <v>0</v>
          </cell>
          <cell r="AZ1064">
            <v>0</v>
          </cell>
          <cell r="BA1064">
            <v>0</v>
          </cell>
          <cell r="BB1064">
            <v>0</v>
          </cell>
          <cell r="BC1064">
            <v>0</v>
          </cell>
          <cell r="BD1064">
            <v>0</v>
          </cell>
          <cell r="BE1064">
            <v>0</v>
          </cell>
          <cell r="BF1064">
            <v>0</v>
          </cell>
          <cell r="BG1064">
            <v>0</v>
          </cell>
          <cell r="BH1064">
            <v>0</v>
          </cell>
          <cell r="BI1064">
            <v>0</v>
          </cell>
          <cell r="BJ1064">
            <v>0</v>
          </cell>
          <cell r="BK1064">
            <v>0</v>
          </cell>
          <cell r="BL1064">
            <v>0</v>
          </cell>
          <cell r="BM1064">
            <v>0</v>
          </cell>
          <cell r="BN1064">
            <v>0</v>
          </cell>
          <cell r="BO1064">
            <v>0</v>
          </cell>
          <cell r="BP1064">
            <v>0</v>
          </cell>
          <cell r="BQ1064">
            <v>0</v>
          </cell>
          <cell r="BR1064">
            <v>0</v>
          </cell>
          <cell r="BS1064">
            <v>0</v>
          </cell>
          <cell r="BT1064">
            <v>0</v>
          </cell>
          <cell r="BU1064">
            <v>0</v>
          </cell>
          <cell r="BV1064">
            <v>0</v>
          </cell>
          <cell r="BW1064">
            <v>0</v>
          </cell>
          <cell r="BX1064">
            <v>0</v>
          </cell>
          <cell r="BY1064">
            <v>0</v>
          </cell>
          <cell r="BZ1064">
            <v>0</v>
          </cell>
          <cell r="CA1064">
            <v>0</v>
          </cell>
          <cell r="CB1064">
            <v>0</v>
          </cell>
          <cell r="CC1064">
            <v>0</v>
          </cell>
          <cell r="CD1064">
            <v>0</v>
          </cell>
          <cell r="CE1064">
            <v>0</v>
          </cell>
          <cell r="CF1064">
            <v>0</v>
          </cell>
          <cell r="CG1064">
            <v>0</v>
          </cell>
          <cell r="CH1064">
            <v>0</v>
          </cell>
          <cell r="CI1064">
            <v>0</v>
          </cell>
          <cell r="CJ1064">
            <v>0</v>
          </cell>
          <cell r="CK1064">
            <v>0</v>
          </cell>
          <cell r="CL1064">
            <v>0</v>
          </cell>
          <cell r="CM1064">
            <v>0</v>
          </cell>
          <cell r="CN1064">
            <v>0</v>
          </cell>
          <cell r="CO1064">
            <v>0</v>
          </cell>
          <cell r="CP1064">
            <v>0</v>
          </cell>
          <cell r="CQ1064">
            <v>0</v>
          </cell>
          <cell r="CR1064">
            <v>0</v>
          </cell>
          <cell r="CS1064">
            <v>0</v>
          </cell>
          <cell r="CT1064">
            <v>0</v>
          </cell>
          <cell r="CU1064">
            <v>0</v>
          </cell>
          <cell r="CV1064">
            <v>0</v>
          </cell>
          <cell r="CW1064">
            <v>0</v>
          </cell>
          <cell r="CX1064">
            <v>0</v>
          </cell>
          <cell r="CY1064">
            <v>0</v>
          </cell>
          <cell r="CZ1064">
            <v>0</v>
          </cell>
          <cell r="DA1064">
            <v>0</v>
          </cell>
          <cell r="DB1064">
            <v>0</v>
          </cell>
          <cell r="DC1064">
            <v>0</v>
          </cell>
          <cell r="DD1064">
            <v>0</v>
          </cell>
          <cell r="DE1064">
            <v>0</v>
          </cell>
          <cell r="DF1064">
            <v>0</v>
          </cell>
          <cell r="DG1064">
            <v>0</v>
          </cell>
          <cell r="DH1064">
            <v>0</v>
          </cell>
          <cell r="DI1064">
            <v>0</v>
          </cell>
          <cell r="DJ1064">
            <v>0</v>
          </cell>
          <cell r="DK1064">
            <v>0</v>
          </cell>
          <cell r="DL1064">
            <v>0</v>
          </cell>
          <cell r="DM1064">
            <v>0</v>
          </cell>
          <cell r="DN1064">
            <v>0</v>
          </cell>
          <cell r="DO1064">
            <v>0</v>
          </cell>
          <cell r="DP1064">
            <v>0</v>
          </cell>
          <cell r="DQ1064">
            <v>0</v>
          </cell>
          <cell r="DR1064">
            <v>0</v>
          </cell>
          <cell r="DS1064">
            <v>0</v>
          </cell>
          <cell r="DT1064">
            <v>0</v>
          </cell>
          <cell r="DU1064">
            <v>0</v>
          </cell>
          <cell r="DV1064">
            <v>0</v>
          </cell>
          <cell r="DW1064">
            <v>0</v>
          </cell>
          <cell r="DX1064">
            <v>0</v>
          </cell>
          <cell r="DY1064">
            <v>0</v>
          </cell>
          <cell r="DZ1064">
            <v>0</v>
          </cell>
          <cell r="EA1064">
            <v>0</v>
          </cell>
          <cell r="EB1064">
            <v>0</v>
          </cell>
          <cell r="EC1064">
            <v>0</v>
          </cell>
          <cell r="ED1064">
            <v>0</v>
          </cell>
        </row>
        <row r="1065">
          <cell r="F1065">
            <v>0</v>
          </cell>
          <cell r="G1065">
            <v>0</v>
          </cell>
          <cell r="H1065">
            <v>0</v>
          </cell>
          <cell r="I1065">
            <v>0</v>
          </cell>
          <cell r="J1065">
            <v>0</v>
          </cell>
          <cell r="K1065">
            <v>0</v>
          </cell>
          <cell r="L1065">
            <v>0</v>
          </cell>
          <cell r="M1065">
            <v>0</v>
          </cell>
          <cell r="N1065">
            <v>0</v>
          </cell>
          <cell r="O1065">
            <v>0</v>
          </cell>
          <cell r="P1065">
            <v>0</v>
          </cell>
          <cell r="Q1065">
            <v>0</v>
          </cell>
          <cell r="R1065">
            <v>0</v>
          </cell>
          <cell r="S1065">
            <v>0</v>
          </cell>
          <cell r="T1065">
            <v>0</v>
          </cell>
          <cell r="U1065">
            <v>0</v>
          </cell>
          <cell r="V1065">
            <v>0</v>
          </cell>
          <cell r="W1065">
            <v>0</v>
          </cell>
          <cell r="X1065">
            <v>0</v>
          </cell>
          <cell r="Y1065">
            <v>0</v>
          </cell>
          <cell r="Z1065">
            <v>0</v>
          </cell>
          <cell r="AA1065">
            <v>0</v>
          </cell>
          <cell r="AB1065">
            <v>0</v>
          </cell>
          <cell r="AC1065">
            <v>0</v>
          </cell>
          <cell r="AD1065">
            <v>0</v>
          </cell>
          <cell r="AE1065">
            <v>0</v>
          </cell>
          <cell r="AF1065">
            <v>0</v>
          </cell>
          <cell r="AG1065">
            <v>0</v>
          </cell>
          <cell r="AH1065">
            <v>0</v>
          </cell>
          <cell r="AI1065">
            <v>0</v>
          </cell>
          <cell r="AJ1065">
            <v>0</v>
          </cell>
          <cell r="AK1065">
            <v>0</v>
          </cell>
          <cell r="AL1065">
            <v>0</v>
          </cell>
          <cell r="AM1065">
            <v>0</v>
          </cell>
          <cell r="AN1065">
            <v>0</v>
          </cell>
          <cell r="AO1065">
            <v>0</v>
          </cell>
          <cell r="AP1065">
            <v>0</v>
          </cell>
          <cell r="AQ1065">
            <v>0</v>
          </cell>
          <cell r="AR1065">
            <v>0</v>
          </cell>
          <cell r="AS1065">
            <v>0</v>
          </cell>
          <cell r="AT1065">
            <v>0</v>
          </cell>
          <cell r="AU1065">
            <v>0</v>
          </cell>
          <cell r="AV1065">
            <v>0</v>
          </cell>
          <cell r="AW1065">
            <v>0</v>
          </cell>
          <cell r="AX1065">
            <v>0</v>
          </cell>
          <cell r="AY1065">
            <v>0</v>
          </cell>
          <cell r="AZ1065">
            <v>0</v>
          </cell>
          <cell r="BA1065">
            <v>0</v>
          </cell>
          <cell r="BB1065">
            <v>0</v>
          </cell>
          <cell r="BC1065">
            <v>0</v>
          </cell>
          <cell r="BD1065">
            <v>0</v>
          </cell>
          <cell r="BE1065">
            <v>0</v>
          </cell>
          <cell r="BF1065">
            <v>0</v>
          </cell>
          <cell r="BG1065">
            <v>0</v>
          </cell>
          <cell r="BH1065">
            <v>0</v>
          </cell>
          <cell r="BI1065">
            <v>0</v>
          </cell>
          <cell r="BJ1065">
            <v>0</v>
          </cell>
          <cell r="BK1065">
            <v>0</v>
          </cell>
          <cell r="BL1065">
            <v>0</v>
          </cell>
          <cell r="BM1065">
            <v>0</v>
          </cell>
          <cell r="BN1065">
            <v>0</v>
          </cell>
          <cell r="BO1065">
            <v>0</v>
          </cell>
          <cell r="BP1065">
            <v>0</v>
          </cell>
          <cell r="BQ1065">
            <v>0</v>
          </cell>
          <cell r="BR1065">
            <v>0</v>
          </cell>
          <cell r="BS1065">
            <v>0</v>
          </cell>
          <cell r="BT1065">
            <v>0</v>
          </cell>
          <cell r="BU1065">
            <v>0</v>
          </cell>
          <cell r="BV1065">
            <v>0</v>
          </cell>
          <cell r="BW1065">
            <v>0</v>
          </cell>
          <cell r="BX1065">
            <v>0</v>
          </cell>
          <cell r="BY1065">
            <v>0</v>
          </cell>
          <cell r="BZ1065">
            <v>0</v>
          </cell>
          <cell r="CA1065">
            <v>0</v>
          </cell>
          <cell r="CB1065">
            <v>0</v>
          </cell>
          <cell r="CC1065">
            <v>0</v>
          </cell>
          <cell r="CD1065">
            <v>0</v>
          </cell>
          <cell r="CE1065">
            <v>0</v>
          </cell>
          <cell r="CF1065">
            <v>0</v>
          </cell>
          <cell r="CG1065">
            <v>0</v>
          </cell>
          <cell r="CH1065">
            <v>0</v>
          </cell>
          <cell r="CI1065">
            <v>0</v>
          </cell>
          <cell r="CJ1065">
            <v>0</v>
          </cell>
          <cell r="CK1065">
            <v>0</v>
          </cell>
          <cell r="CL1065">
            <v>0</v>
          </cell>
          <cell r="CM1065">
            <v>0</v>
          </cell>
          <cell r="CN1065">
            <v>0</v>
          </cell>
          <cell r="CO1065">
            <v>0</v>
          </cell>
          <cell r="CP1065">
            <v>0</v>
          </cell>
          <cell r="CQ1065">
            <v>0</v>
          </cell>
          <cell r="CR1065">
            <v>0</v>
          </cell>
          <cell r="CS1065">
            <v>0</v>
          </cell>
          <cell r="CT1065">
            <v>0</v>
          </cell>
          <cell r="CU1065">
            <v>0</v>
          </cell>
          <cell r="CV1065">
            <v>0</v>
          </cell>
          <cell r="CW1065">
            <v>0</v>
          </cell>
          <cell r="CX1065">
            <v>0</v>
          </cell>
          <cell r="CY1065">
            <v>0</v>
          </cell>
          <cell r="CZ1065">
            <v>0</v>
          </cell>
          <cell r="DA1065">
            <v>0</v>
          </cell>
          <cell r="DB1065">
            <v>0</v>
          </cell>
          <cell r="DC1065">
            <v>0</v>
          </cell>
          <cell r="DD1065">
            <v>0</v>
          </cell>
          <cell r="DE1065">
            <v>0</v>
          </cell>
          <cell r="DF1065">
            <v>0</v>
          </cell>
          <cell r="DG1065">
            <v>0</v>
          </cell>
          <cell r="DH1065">
            <v>0</v>
          </cell>
          <cell r="DI1065">
            <v>0</v>
          </cell>
          <cell r="DJ1065">
            <v>0</v>
          </cell>
          <cell r="DK1065">
            <v>0</v>
          </cell>
          <cell r="DL1065">
            <v>0</v>
          </cell>
          <cell r="DM1065">
            <v>0</v>
          </cell>
          <cell r="DN1065">
            <v>0</v>
          </cell>
          <cell r="DO1065">
            <v>0</v>
          </cell>
          <cell r="DP1065">
            <v>0</v>
          </cell>
          <cell r="DQ1065">
            <v>0</v>
          </cell>
          <cell r="DR1065">
            <v>0</v>
          </cell>
          <cell r="DS1065">
            <v>0</v>
          </cell>
          <cell r="DT1065">
            <v>0</v>
          </cell>
          <cell r="DU1065">
            <v>0</v>
          </cell>
          <cell r="DV1065">
            <v>0</v>
          </cell>
          <cell r="DW1065">
            <v>0</v>
          </cell>
          <cell r="DX1065">
            <v>0</v>
          </cell>
          <cell r="DY1065">
            <v>0</v>
          </cell>
          <cell r="DZ1065">
            <v>0</v>
          </cell>
          <cell r="EA1065">
            <v>0</v>
          </cell>
          <cell r="EB1065">
            <v>0</v>
          </cell>
          <cell r="EC1065">
            <v>0</v>
          </cell>
          <cell r="ED1065">
            <v>0</v>
          </cell>
        </row>
        <row r="1066">
          <cell r="F1066">
            <v>0</v>
          </cell>
          <cell r="G1066">
            <v>0</v>
          </cell>
          <cell r="H1066">
            <v>0</v>
          </cell>
          <cell r="I1066">
            <v>0</v>
          </cell>
          <cell r="J1066">
            <v>0</v>
          </cell>
          <cell r="K1066">
            <v>0</v>
          </cell>
          <cell r="L1066">
            <v>0</v>
          </cell>
          <cell r="M1066">
            <v>0</v>
          </cell>
          <cell r="N1066">
            <v>0</v>
          </cell>
          <cell r="O1066">
            <v>0</v>
          </cell>
          <cell r="P1066">
            <v>0</v>
          </cell>
          <cell r="Q1066">
            <v>0</v>
          </cell>
          <cell r="R1066">
            <v>0</v>
          </cell>
          <cell r="S1066">
            <v>0</v>
          </cell>
          <cell r="T1066">
            <v>0</v>
          </cell>
          <cell r="U1066">
            <v>0</v>
          </cell>
          <cell r="V1066">
            <v>0</v>
          </cell>
          <cell r="W1066">
            <v>0</v>
          </cell>
          <cell r="X1066">
            <v>0</v>
          </cell>
          <cell r="Y1066">
            <v>0</v>
          </cell>
          <cell r="Z1066">
            <v>0</v>
          </cell>
          <cell r="AA1066">
            <v>0</v>
          </cell>
          <cell r="AB1066">
            <v>0</v>
          </cell>
          <cell r="AC1066">
            <v>0</v>
          </cell>
          <cell r="AD1066">
            <v>0</v>
          </cell>
          <cell r="AE1066">
            <v>0</v>
          </cell>
          <cell r="AF1066">
            <v>0</v>
          </cell>
          <cell r="AG1066">
            <v>0</v>
          </cell>
          <cell r="AH1066">
            <v>0</v>
          </cell>
          <cell r="AI1066">
            <v>0</v>
          </cell>
          <cell r="AJ1066">
            <v>0</v>
          </cell>
          <cell r="AK1066">
            <v>0</v>
          </cell>
          <cell r="AL1066">
            <v>0</v>
          </cell>
          <cell r="AM1066">
            <v>0</v>
          </cell>
          <cell r="AN1066">
            <v>0</v>
          </cell>
          <cell r="AO1066">
            <v>0</v>
          </cell>
          <cell r="AP1066">
            <v>0</v>
          </cell>
          <cell r="AQ1066">
            <v>0</v>
          </cell>
          <cell r="AR1066">
            <v>0</v>
          </cell>
          <cell r="AS1066">
            <v>0</v>
          </cell>
          <cell r="AT1066">
            <v>0</v>
          </cell>
          <cell r="AU1066">
            <v>0</v>
          </cell>
          <cell r="AV1066">
            <v>0</v>
          </cell>
          <cell r="AW1066">
            <v>0</v>
          </cell>
          <cell r="AX1066">
            <v>0</v>
          </cell>
          <cell r="AY1066">
            <v>0</v>
          </cell>
          <cell r="AZ1066">
            <v>0</v>
          </cell>
          <cell r="BA1066">
            <v>0</v>
          </cell>
          <cell r="BB1066">
            <v>0</v>
          </cell>
          <cell r="BC1066">
            <v>0</v>
          </cell>
          <cell r="BD1066">
            <v>0</v>
          </cell>
          <cell r="BE1066">
            <v>0</v>
          </cell>
          <cell r="BF1066">
            <v>0</v>
          </cell>
          <cell r="BG1066">
            <v>0</v>
          </cell>
          <cell r="BH1066">
            <v>0</v>
          </cell>
          <cell r="BI1066">
            <v>0</v>
          </cell>
          <cell r="BJ1066">
            <v>0</v>
          </cell>
          <cell r="BK1066">
            <v>0</v>
          </cell>
          <cell r="BL1066">
            <v>0</v>
          </cell>
          <cell r="BM1066">
            <v>0</v>
          </cell>
          <cell r="BN1066">
            <v>0</v>
          </cell>
          <cell r="BO1066">
            <v>0</v>
          </cell>
          <cell r="BP1066">
            <v>0</v>
          </cell>
          <cell r="BQ1066">
            <v>0</v>
          </cell>
          <cell r="BR1066">
            <v>0</v>
          </cell>
          <cell r="BS1066">
            <v>0</v>
          </cell>
          <cell r="BT1066">
            <v>0</v>
          </cell>
          <cell r="BU1066">
            <v>0</v>
          </cell>
          <cell r="BV1066">
            <v>0</v>
          </cell>
          <cell r="BW1066">
            <v>0</v>
          </cell>
          <cell r="BX1066">
            <v>0</v>
          </cell>
          <cell r="BY1066">
            <v>0</v>
          </cell>
          <cell r="BZ1066">
            <v>0</v>
          </cell>
          <cell r="CA1066">
            <v>0</v>
          </cell>
          <cell r="CB1066">
            <v>0</v>
          </cell>
          <cell r="CC1066">
            <v>0</v>
          </cell>
          <cell r="CD1066">
            <v>0</v>
          </cell>
          <cell r="CE1066">
            <v>0</v>
          </cell>
          <cell r="CF1066">
            <v>0</v>
          </cell>
          <cell r="CG1066">
            <v>0</v>
          </cell>
          <cell r="CH1066">
            <v>0</v>
          </cell>
          <cell r="CI1066">
            <v>0</v>
          </cell>
          <cell r="CJ1066">
            <v>0</v>
          </cell>
          <cell r="CK1066">
            <v>0</v>
          </cell>
          <cell r="CL1066">
            <v>0</v>
          </cell>
          <cell r="CM1066">
            <v>0</v>
          </cell>
          <cell r="CN1066">
            <v>0</v>
          </cell>
          <cell r="CO1066">
            <v>0</v>
          </cell>
          <cell r="CP1066">
            <v>0</v>
          </cell>
          <cell r="CQ1066">
            <v>0</v>
          </cell>
          <cell r="CR1066">
            <v>0</v>
          </cell>
          <cell r="CS1066">
            <v>0</v>
          </cell>
          <cell r="CT1066">
            <v>0</v>
          </cell>
          <cell r="CU1066">
            <v>0</v>
          </cell>
          <cell r="CV1066">
            <v>0</v>
          </cell>
          <cell r="CW1066">
            <v>0</v>
          </cell>
          <cell r="CX1066">
            <v>0</v>
          </cell>
          <cell r="CY1066">
            <v>0</v>
          </cell>
          <cell r="CZ1066">
            <v>0</v>
          </cell>
          <cell r="DA1066">
            <v>0</v>
          </cell>
          <cell r="DB1066">
            <v>0</v>
          </cell>
          <cell r="DC1066">
            <v>0</v>
          </cell>
          <cell r="DD1066">
            <v>0</v>
          </cell>
          <cell r="DE1066">
            <v>0</v>
          </cell>
          <cell r="DF1066">
            <v>0</v>
          </cell>
          <cell r="DG1066">
            <v>0</v>
          </cell>
          <cell r="DH1066">
            <v>0</v>
          </cell>
          <cell r="DI1066">
            <v>0</v>
          </cell>
          <cell r="DJ1066">
            <v>0</v>
          </cell>
          <cell r="DK1066">
            <v>0</v>
          </cell>
          <cell r="DL1066">
            <v>0</v>
          </cell>
          <cell r="DM1066">
            <v>0</v>
          </cell>
          <cell r="DN1066">
            <v>0</v>
          </cell>
          <cell r="DO1066">
            <v>0</v>
          </cell>
          <cell r="DP1066">
            <v>0</v>
          </cell>
          <cell r="DQ1066">
            <v>0</v>
          </cell>
          <cell r="DR1066">
            <v>0</v>
          </cell>
          <cell r="DS1066">
            <v>0</v>
          </cell>
          <cell r="DT1066">
            <v>0</v>
          </cell>
          <cell r="DU1066">
            <v>0</v>
          </cell>
          <cell r="DV1066">
            <v>0</v>
          </cell>
          <cell r="DW1066">
            <v>0</v>
          </cell>
          <cell r="DX1066">
            <v>0</v>
          </cell>
          <cell r="DY1066">
            <v>0</v>
          </cell>
          <cell r="DZ1066">
            <v>0</v>
          </cell>
          <cell r="EA1066">
            <v>0</v>
          </cell>
          <cell r="EB1066">
            <v>0</v>
          </cell>
          <cell r="EC1066">
            <v>0</v>
          </cell>
          <cell r="ED1066">
            <v>0</v>
          </cell>
        </row>
        <row r="1068">
          <cell r="F1068">
            <v>0</v>
          </cell>
          <cell r="G1068">
            <v>0</v>
          </cell>
          <cell r="H1068">
            <v>0</v>
          </cell>
          <cell r="I1068">
            <v>0</v>
          </cell>
          <cell r="J1068">
            <v>0</v>
          </cell>
          <cell r="K1068">
            <v>0</v>
          </cell>
          <cell r="L1068">
            <v>0</v>
          </cell>
          <cell r="M1068">
            <v>0</v>
          </cell>
          <cell r="N1068">
            <v>0</v>
          </cell>
          <cell r="O1068">
            <v>0</v>
          </cell>
          <cell r="P1068">
            <v>0</v>
          </cell>
          <cell r="Q1068">
            <v>0</v>
          </cell>
          <cell r="R1068">
            <v>0</v>
          </cell>
          <cell r="S1068">
            <v>0</v>
          </cell>
          <cell r="T1068">
            <v>0</v>
          </cell>
          <cell r="U1068">
            <v>0</v>
          </cell>
          <cell r="V1068">
            <v>0</v>
          </cell>
          <cell r="W1068">
            <v>0</v>
          </cell>
          <cell r="X1068">
            <v>0</v>
          </cell>
          <cell r="Y1068">
            <v>0</v>
          </cell>
          <cell r="Z1068">
            <v>0</v>
          </cell>
          <cell r="AA1068">
            <v>0</v>
          </cell>
          <cell r="AB1068">
            <v>0</v>
          </cell>
          <cell r="AC1068">
            <v>0</v>
          </cell>
          <cell r="AD1068">
            <v>0</v>
          </cell>
          <cell r="AE1068">
            <v>0</v>
          </cell>
          <cell r="AF1068">
            <v>0</v>
          </cell>
          <cell r="AG1068">
            <v>0</v>
          </cell>
          <cell r="AH1068">
            <v>0</v>
          </cell>
          <cell r="AI1068">
            <v>0</v>
          </cell>
          <cell r="AJ1068">
            <v>0</v>
          </cell>
          <cell r="AK1068">
            <v>0</v>
          </cell>
          <cell r="AL1068">
            <v>0</v>
          </cell>
          <cell r="AM1068">
            <v>0</v>
          </cell>
          <cell r="AN1068">
            <v>0</v>
          </cell>
          <cell r="AO1068">
            <v>0</v>
          </cell>
          <cell r="AP1068">
            <v>0</v>
          </cell>
          <cell r="AQ1068">
            <v>0</v>
          </cell>
          <cell r="AR1068">
            <v>0</v>
          </cell>
          <cell r="AS1068">
            <v>0</v>
          </cell>
          <cell r="AT1068">
            <v>0</v>
          </cell>
          <cell r="AU1068">
            <v>0</v>
          </cell>
          <cell r="AV1068">
            <v>0</v>
          </cell>
          <cell r="AW1068">
            <v>0</v>
          </cell>
          <cell r="AX1068">
            <v>0</v>
          </cell>
          <cell r="AY1068">
            <v>0</v>
          </cell>
          <cell r="AZ1068">
            <v>0</v>
          </cell>
          <cell r="BA1068">
            <v>0</v>
          </cell>
          <cell r="BB1068">
            <v>0</v>
          </cell>
          <cell r="BC1068">
            <v>0</v>
          </cell>
          <cell r="BD1068">
            <v>0</v>
          </cell>
          <cell r="BE1068">
            <v>0</v>
          </cell>
          <cell r="BF1068">
            <v>0</v>
          </cell>
          <cell r="BG1068">
            <v>0</v>
          </cell>
          <cell r="BH1068">
            <v>0</v>
          </cell>
          <cell r="BI1068">
            <v>0</v>
          </cell>
          <cell r="BJ1068">
            <v>0</v>
          </cell>
          <cell r="BK1068">
            <v>0</v>
          </cell>
          <cell r="BL1068">
            <v>0</v>
          </cell>
          <cell r="BM1068">
            <v>0</v>
          </cell>
          <cell r="BN1068">
            <v>0</v>
          </cell>
          <cell r="BO1068">
            <v>0</v>
          </cell>
          <cell r="BP1068">
            <v>0</v>
          </cell>
          <cell r="BQ1068">
            <v>0</v>
          </cell>
          <cell r="BR1068">
            <v>0</v>
          </cell>
          <cell r="BS1068">
            <v>0</v>
          </cell>
          <cell r="BT1068">
            <v>0</v>
          </cell>
          <cell r="BU1068">
            <v>0</v>
          </cell>
          <cell r="BV1068">
            <v>0</v>
          </cell>
          <cell r="BW1068">
            <v>0</v>
          </cell>
          <cell r="BX1068">
            <v>0</v>
          </cell>
          <cell r="BY1068">
            <v>0</v>
          </cell>
          <cell r="BZ1068">
            <v>0</v>
          </cell>
          <cell r="CA1068">
            <v>0</v>
          </cell>
          <cell r="CB1068">
            <v>0</v>
          </cell>
          <cell r="CC1068">
            <v>0</v>
          </cell>
          <cell r="CD1068">
            <v>0</v>
          </cell>
          <cell r="CE1068">
            <v>0</v>
          </cell>
          <cell r="CF1068">
            <v>0</v>
          </cell>
          <cell r="CG1068">
            <v>0</v>
          </cell>
          <cell r="CH1068">
            <v>0</v>
          </cell>
          <cell r="CI1068">
            <v>0</v>
          </cell>
          <cell r="CJ1068">
            <v>0</v>
          </cell>
          <cell r="CK1068">
            <v>0</v>
          </cell>
          <cell r="CL1068">
            <v>0</v>
          </cell>
          <cell r="CM1068">
            <v>0</v>
          </cell>
          <cell r="CN1068">
            <v>0</v>
          </cell>
          <cell r="CO1068">
            <v>0</v>
          </cell>
          <cell r="CP1068">
            <v>0</v>
          </cell>
          <cell r="CQ1068">
            <v>0</v>
          </cell>
          <cell r="CR1068">
            <v>0</v>
          </cell>
          <cell r="CS1068">
            <v>0</v>
          </cell>
          <cell r="CT1068">
            <v>0</v>
          </cell>
          <cell r="CU1068">
            <v>0</v>
          </cell>
          <cell r="CV1068">
            <v>0</v>
          </cell>
          <cell r="CW1068">
            <v>0</v>
          </cell>
          <cell r="CX1068">
            <v>0</v>
          </cell>
          <cell r="CY1068">
            <v>0</v>
          </cell>
          <cell r="CZ1068">
            <v>0</v>
          </cell>
          <cell r="DA1068">
            <v>0</v>
          </cell>
          <cell r="DB1068">
            <v>0</v>
          </cell>
          <cell r="DC1068">
            <v>0</v>
          </cell>
          <cell r="DD1068">
            <v>0</v>
          </cell>
          <cell r="DE1068">
            <v>0</v>
          </cell>
          <cell r="DF1068">
            <v>0</v>
          </cell>
          <cell r="DG1068">
            <v>0</v>
          </cell>
          <cell r="DH1068">
            <v>0</v>
          </cell>
          <cell r="DI1068">
            <v>0</v>
          </cell>
          <cell r="DJ1068">
            <v>0</v>
          </cell>
          <cell r="DK1068">
            <v>0</v>
          </cell>
          <cell r="DL1068">
            <v>0</v>
          </cell>
          <cell r="DM1068">
            <v>0</v>
          </cell>
          <cell r="DN1068">
            <v>0</v>
          </cell>
          <cell r="DO1068">
            <v>0</v>
          </cell>
          <cell r="DP1068">
            <v>0</v>
          </cell>
          <cell r="DQ1068">
            <v>0</v>
          </cell>
          <cell r="DR1068">
            <v>0</v>
          </cell>
          <cell r="DS1068">
            <v>0</v>
          </cell>
          <cell r="DT1068">
            <v>0</v>
          </cell>
          <cell r="DU1068">
            <v>0</v>
          </cell>
          <cell r="DV1068">
            <v>0</v>
          </cell>
          <cell r="DW1068">
            <v>0</v>
          </cell>
          <cell r="DX1068">
            <v>0</v>
          </cell>
          <cell r="DY1068">
            <v>0</v>
          </cell>
          <cell r="DZ1068">
            <v>0</v>
          </cell>
          <cell r="EA1068">
            <v>0</v>
          </cell>
          <cell r="EB1068">
            <v>0</v>
          </cell>
          <cell r="EC1068">
            <v>0</v>
          </cell>
          <cell r="ED1068">
            <v>0</v>
          </cell>
        </row>
        <row r="1069">
          <cell r="F1069">
            <v>0</v>
          </cell>
          <cell r="G1069">
            <v>0</v>
          </cell>
          <cell r="H1069">
            <v>0</v>
          </cell>
          <cell r="I1069">
            <v>0</v>
          </cell>
          <cell r="J1069">
            <v>0</v>
          </cell>
          <cell r="K1069">
            <v>0</v>
          </cell>
          <cell r="L1069">
            <v>0</v>
          </cell>
          <cell r="M1069">
            <v>0</v>
          </cell>
          <cell r="N1069">
            <v>0</v>
          </cell>
          <cell r="O1069">
            <v>0</v>
          </cell>
          <cell r="P1069">
            <v>0</v>
          </cell>
          <cell r="Q1069">
            <v>0</v>
          </cell>
          <cell r="R1069">
            <v>0</v>
          </cell>
          <cell r="S1069">
            <v>0</v>
          </cell>
          <cell r="T1069">
            <v>0</v>
          </cell>
          <cell r="U1069">
            <v>0</v>
          </cell>
          <cell r="V1069">
            <v>0</v>
          </cell>
          <cell r="W1069">
            <v>0</v>
          </cell>
          <cell r="X1069">
            <v>0</v>
          </cell>
          <cell r="Y1069">
            <v>0</v>
          </cell>
          <cell r="Z1069">
            <v>0</v>
          </cell>
          <cell r="AA1069">
            <v>0</v>
          </cell>
          <cell r="AB1069">
            <v>0</v>
          </cell>
          <cell r="AC1069">
            <v>0</v>
          </cell>
          <cell r="AD1069">
            <v>0</v>
          </cell>
          <cell r="AE1069">
            <v>0</v>
          </cell>
          <cell r="AF1069">
            <v>0</v>
          </cell>
          <cell r="AG1069">
            <v>0</v>
          </cell>
          <cell r="AH1069">
            <v>0</v>
          </cell>
          <cell r="AI1069">
            <v>0</v>
          </cell>
          <cell r="AJ1069">
            <v>0</v>
          </cell>
          <cell r="AK1069">
            <v>0</v>
          </cell>
          <cell r="AL1069">
            <v>0</v>
          </cell>
          <cell r="AM1069">
            <v>0</v>
          </cell>
          <cell r="AN1069">
            <v>0</v>
          </cell>
          <cell r="AO1069">
            <v>0</v>
          </cell>
          <cell r="AP1069">
            <v>0</v>
          </cell>
          <cell r="AQ1069">
            <v>0</v>
          </cell>
          <cell r="AR1069">
            <v>0</v>
          </cell>
          <cell r="AS1069">
            <v>0</v>
          </cell>
          <cell r="AT1069">
            <v>0</v>
          </cell>
          <cell r="AU1069">
            <v>0</v>
          </cell>
          <cell r="AV1069">
            <v>0</v>
          </cell>
          <cell r="AW1069">
            <v>0</v>
          </cell>
          <cell r="AX1069">
            <v>0</v>
          </cell>
          <cell r="AY1069">
            <v>0</v>
          </cell>
          <cell r="AZ1069">
            <v>0</v>
          </cell>
          <cell r="BA1069">
            <v>0</v>
          </cell>
          <cell r="BB1069">
            <v>0</v>
          </cell>
          <cell r="BC1069">
            <v>0</v>
          </cell>
          <cell r="BD1069">
            <v>0</v>
          </cell>
          <cell r="BE1069">
            <v>0</v>
          </cell>
          <cell r="BF1069">
            <v>0</v>
          </cell>
          <cell r="BG1069">
            <v>0</v>
          </cell>
          <cell r="BH1069">
            <v>0</v>
          </cell>
          <cell r="BI1069">
            <v>0</v>
          </cell>
          <cell r="BJ1069">
            <v>0</v>
          </cell>
          <cell r="BK1069">
            <v>0</v>
          </cell>
          <cell r="BL1069">
            <v>0</v>
          </cell>
          <cell r="BM1069">
            <v>0</v>
          </cell>
          <cell r="BN1069">
            <v>0</v>
          </cell>
          <cell r="BO1069">
            <v>0</v>
          </cell>
          <cell r="BP1069">
            <v>0</v>
          </cell>
          <cell r="BQ1069">
            <v>0</v>
          </cell>
          <cell r="BR1069">
            <v>0</v>
          </cell>
          <cell r="BS1069">
            <v>0</v>
          </cell>
          <cell r="BT1069">
            <v>0</v>
          </cell>
          <cell r="BU1069">
            <v>0</v>
          </cell>
          <cell r="BV1069">
            <v>0</v>
          </cell>
          <cell r="BW1069">
            <v>0</v>
          </cell>
          <cell r="BX1069">
            <v>0</v>
          </cell>
          <cell r="BY1069">
            <v>0</v>
          </cell>
          <cell r="BZ1069">
            <v>0</v>
          </cell>
          <cell r="CA1069">
            <v>0</v>
          </cell>
          <cell r="CB1069">
            <v>0</v>
          </cell>
          <cell r="CC1069">
            <v>0</v>
          </cell>
          <cell r="CD1069">
            <v>0</v>
          </cell>
          <cell r="CE1069">
            <v>0</v>
          </cell>
          <cell r="CF1069">
            <v>0</v>
          </cell>
          <cell r="CG1069">
            <v>0</v>
          </cell>
          <cell r="CH1069">
            <v>0</v>
          </cell>
          <cell r="CI1069">
            <v>0</v>
          </cell>
          <cell r="CJ1069">
            <v>0</v>
          </cell>
          <cell r="CK1069">
            <v>0</v>
          </cell>
          <cell r="CL1069">
            <v>0</v>
          </cell>
          <cell r="CM1069">
            <v>0</v>
          </cell>
          <cell r="CN1069">
            <v>0</v>
          </cell>
          <cell r="CO1069">
            <v>0</v>
          </cell>
          <cell r="CP1069">
            <v>0</v>
          </cell>
          <cell r="CQ1069">
            <v>0</v>
          </cell>
          <cell r="CR1069">
            <v>0</v>
          </cell>
          <cell r="CS1069">
            <v>0</v>
          </cell>
          <cell r="CT1069">
            <v>0</v>
          </cell>
          <cell r="CU1069">
            <v>0</v>
          </cell>
          <cell r="CV1069">
            <v>0</v>
          </cell>
          <cell r="CW1069">
            <v>0</v>
          </cell>
          <cell r="CX1069">
            <v>0</v>
          </cell>
          <cell r="CY1069">
            <v>0</v>
          </cell>
          <cell r="CZ1069">
            <v>0</v>
          </cell>
          <cell r="DA1069">
            <v>0</v>
          </cell>
          <cell r="DB1069">
            <v>0</v>
          </cell>
          <cell r="DC1069">
            <v>0</v>
          </cell>
          <cell r="DD1069">
            <v>0</v>
          </cell>
          <cell r="DE1069">
            <v>0</v>
          </cell>
          <cell r="DF1069">
            <v>0</v>
          </cell>
          <cell r="DG1069">
            <v>0</v>
          </cell>
          <cell r="DH1069">
            <v>0</v>
          </cell>
          <cell r="DI1069">
            <v>0</v>
          </cell>
          <cell r="DJ1069">
            <v>0</v>
          </cell>
          <cell r="DK1069">
            <v>0</v>
          </cell>
          <cell r="DL1069">
            <v>0</v>
          </cell>
          <cell r="DM1069">
            <v>0</v>
          </cell>
          <cell r="DN1069">
            <v>0</v>
          </cell>
          <cell r="DO1069">
            <v>0</v>
          </cell>
          <cell r="DP1069">
            <v>0</v>
          </cell>
          <cell r="DQ1069">
            <v>0</v>
          </cell>
          <cell r="DR1069">
            <v>0</v>
          </cell>
          <cell r="DS1069">
            <v>0</v>
          </cell>
          <cell r="DT1069">
            <v>0</v>
          </cell>
          <cell r="DU1069">
            <v>0</v>
          </cell>
          <cell r="DV1069">
            <v>0</v>
          </cell>
          <cell r="DW1069">
            <v>0</v>
          </cell>
          <cell r="DX1069">
            <v>0</v>
          </cell>
          <cell r="DY1069">
            <v>0</v>
          </cell>
          <cell r="DZ1069">
            <v>0</v>
          </cell>
          <cell r="EA1069">
            <v>0</v>
          </cell>
          <cell r="EB1069">
            <v>0</v>
          </cell>
          <cell r="EC1069">
            <v>0</v>
          </cell>
          <cell r="ED1069">
            <v>0</v>
          </cell>
        </row>
        <row r="1070">
          <cell r="F1070">
            <v>0</v>
          </cell>
          <cell r="G1070">
            <v>0</v>
          </cell>
          <cell r="H1070">
            <v>0</v>
          </cell>
          <cell r="I1070">
            <v>0</v>
          </cell>
          <cell r="J1070">
            <v>0</v>
          </cell>
          <cell r="K1070">
            <v>0</v>
          </cell>
          <cell r="L1070">
            <v>0</v>
          </cell>
          <cell r="M1070">
            <v>0</v>
          </cell>
          <cell r="N1070">
            <v>0</v>
          </cell>
          <cell r="O1070">
            <v>0</v>
          </cell>
          <cell r="P1070">
            <v>0</v>
          </cell>
          <cell r="Q1070">
            <v>0</v>
          </cell>
          <cell r="R1070">
            <v>0</v>
          </cell>
          <cell r="S1070">
            <v>0</v>
          </cell>
          <cell r="T1070">
            <v>0</v>
          </cell>
          <cell r="U1070">
            <v>0</v>
          </cell>
          <cell r="V1070">
            <v>0</v>
          </cell>
          <cell r="W1070">
            <v>0</v>
          </cell>
          <cell r="X1070">
            <v>0</v>
          </cell>
          <cell r="Y1070">
            <v>0</v>
          </cell>
          <cell r="Z1070">
            <v>0</v>
          </cell>
          <cell r="AA1070">
            <v>0</v>
          </cell>
          <cell r="AB1070">
            <v>0</v>
          </cell>
          <cell r="AC1070">
            <v>0</v>
          </cell>
          <cell r="AD1070">
            <v>0</v>
          </cell>
          <cell r="AE1070">
            <v>0</v>
          </cell>
          <cell r="AF1070">
            <v>0</v>
          </cell>
          <cell r="AG1070">
            <v>0</v>
          </cell>
          <cell r="AH1070">
            <v>0</v>
          </cell>
          <cell r="AI1070">
            <v>0</v>
          </cell>
          <cell r="AJ1070">
            <v>0</v>
          </cell>
          <cell r="AK1070">
            <v>0</v>
          </cell>
          <cell r="AL1070">
            <v>0</v>
          </cell>
          <cell r="AM1070">
            <v>0</v>
          </cell>
          <cell r="AN1070">
            <v>0</v>
          </cell>
          <cell r="AO1070">
            <v>0</v>
          </cell>
          <cell r="AP1070">
            <v>0</v>
          </cell>
          <cell r="AQ1070">
            <v>0</v>
          </cell>
          <cell r="AR1070">
            <v>0</v>
          </cell>
          <cell r="AS1070">
            <v>0</v>
          </cell>
          <cell r="AT1070">
            <v>0</v>
          </cell>
          <cell r="AU1070">
            <v>0</v>
          </cell>
          <cell r="AV1070">
            <v>0</v>
          </cell>
          <cell r="AW1070">
            <v>0</v>
          </cell>
          <cell r="AX1070">
            <v>0</v>
          </cell>
          <cell r="AY1070">
            <v>0</v>
          </cell>
          <cell r="AZ1070">
            <v>0</v>
          </cell>
          <cell r="BA1070">
            <v>0</v>
          </cell>
          <cell r="BB1070">
            <v>0</v>
          </cell>
          <cell r="BC1070">
            <v>0</v>
          </cell>
          <cell r="BD1070">
            <v>0</v>
          </cell>
          <cell r="BE1070">
            <v>0</v>
          </cell>
          <cell r="BF1070">
            <v>0</v>
          </cell>
          <cell r="BG1070">
            <v>0</v>
          </cell>
          <cell r="BH1070">
            <v>0</v>
          </cell>
          <cell r="BI1070">
            <v>0</v>
          </cell>
          <cell r="BJ1070">
            <v>0</v>
          </cell>
          <cell r="BK1070">
            <v>0</v>
          </cell>
          <cell r="BL1070">
            <v>0</v>
          </cell>
          <cell r="BM1070">
            <v>0</v>
          </cell>
          <cell r="BN1070">
            <v>0</v>
          </cell>
          <cell r="BO1070">
            <v>0</v>
          </cell>
          <cell r="BP1070">
            <v>0</v>
          </cell>
          <cell r="BQ1070">
            <v>0</v>
          </cell>
          <cell r="BR1070">
            <v>0</v>
          </cell>
          <cell r="BS1070">
            <v>0</v>
          </cell>
          <cell r="BT1070">
            <v>0</v>
          </cell>
          <cell r="BU1070">
            <v>0</v>
          </cell>
          <cell r="BV1070">
            <v>0</v>
          </cell>
          <cell r="BW1070">
            <v>0</v>
          </cell>
          <cell r="BX1070">
            <v>0</v>
          </cell>
          <cell r="BY1070">
            <v>0</v>
          </cell>
          <cell r="BZ1070">
            <v>0</v>
          </cell>
          <cell r="CA1070">
            <v>0</v>
          </cell>
          <cell r="CB1070">
            <v>0</v>
          </cell>
          <cell r="CC1070">
            <v>0</v>
          </cell>
          <cell r="CD1070">
            <v>0</v>
          </cell>
          <cell r="CE1070">
            <v>0</v>
          </cell>
          <cell r="CF1070">
            <v>0</v>
          </cell>
          <cell r="CG1070">
            <v>0</v>
          </cell>
          <cell r="CH1070">
            <v>0</v>
          </cell>
          <cell r="CI1070">
            <v>0</v>
          </cell>
          <cell r="CJ1070">
            <v>0</v>
          </cell>
          <cell r="CK1070">
            <v>0</v>
          </cell>
          <cell r="CL1070">
            <v>0</v>
          </cell>
          <cell r="CM1070">
            <v>0</v>
          </cell>
          <cell r="CN1070">
            <v>0</v>
          </cell>
          <cell r="CO1070">
            <v>0</v>
          </cell>
          <cell r="CP1070">
            <v>0</v>
          </cell>
          <cell r="CQ1070">
            <v>0</v>
          </cell>
          <cell r="CR1070">
            <v>0</v>
          </cell>
          <cell r="CS1070">
            <v>0</v>
          </cell>
          <cell r="CT1070">
            <v>0</v>
          </cell>
          <cell r="CU1070">
            <v>0</v>
          </cell>
          <cell r="CV1070">
            <v>0</v>
          </cell>
          <cell r="CW1070">
            <v>0</v>
          </cell>
          <cell r="CX1070">
            <v>0</v>
          </cell>
          <cell r="CY1070">
            <v>0</v>
          </cell>
          <cell r="CZ1070">
            <v>0</v>
          </cell>
          <cell r="DA1070">
            <v>0</v>
          </cell>
          <cell r="DB1070">
            <v>0</v>
          </cell>
          <cell r="DC1070">
            <v>0</v>
          </cell>
          <cell r="DD1070">
            <v>0</v>
          </cell>
          <cell r="DE1070">
            <v>0</v>
          </cell>
          <cell r="DF1070">
            <v>0</v>
          </cell>
          <cell r="DG1070">
            <v>0</v>
          </cell>
          <cell r="DH1070">
            <v>0</v>
          </cell>
          <cell r="DI1070">
            <v>0</v>
          </cell>
          <cell r="DJ1070">
            <v>0</v>
          </cell>
          <cell r="DK1070">
            <v>0</v>
          </cell>
          <cell r="DL1070">
            <v>0</v>
          </cell>
          <cell r="DM1070">
            <v>0</v>
          </cell>
          <cell r="DN1070">
            <v>0</v>
          </cell>
          <cell r="DO1070">
            <v>0</v>
          </cell>
          <cell r="DP1070">
            <v>0</v>
          </cell>
          <cell r="DQ1070">
            <v>0</v>
          </cell>
          <cell r="DR1070">
            <v>0</v>
          </cell>
          <cell r="DS1070">
            <v>0</v>
          </cell>
          <cell r="DT1070">
            <v>0</v>
          </cell>
          <cell r="DU1070">
            <v>0</v>
          </cell>
          <cell r="DV1070">
            <v>0</v>
          </cell>
          <cell r="DW1070">
            <v>0</v>
          </cell>
          <cell r="DX1070">
            <v>0</v>
          </cell>
          <cell r="DY1070">
            <v>0</v>
          </cell>
          <cell r="DZ1070">
            <v>0</v>
          </cell>
          <cell r="EA1070">
            <v>0</v>
          </cell>
          <cell r="EB1070">
            <v>0</v>
          </cell>
          <cell r="EC1070">
            <v>0</v>
          </cell>
          <cell r="ED1070">
            <v>0</v>
          </cell>
        </row>
        <row r="1071">
          <cell r="F1071">
            <v>0</v>
          </cell>
          <cell r="G1071">
            <v>0</v>
          </cell>
          <cell r="H1071">
            <v>0</v>
          </cell>
          <cell r="I1071">
            <v>0</v>
          </cell>
          <cell r="J1071">
            <v>0</v>
          </cell>
          <cell r="K1071">
            <v>0</v>
          </cell>
          <cell r="L1071">
            <v>0</v>
          </cell>
          <cell r="M1071">
            <v>0</v>
          </cell>
          <cell r="N1071">
            <v>0</v>
          </cell>
          <cell r="O1071">
            <v>0</v>
          </cell>
          <cell r="P1071">
            <v>0</v>
          </cell>
          <cell r="Q1071">
            <v>0</v>
          </cell>
          <cell r="R1071">
            <v>0</v>
          </cell>
          <cell r="S1071">
            <v>0</v>
          </cell>
          <cell r="T1071">
            <v>0</v>
          </cell>
          <cell r="U1071">
            <v>0</v>
          </cell>
          <cell r="V1071">
            <v>0</v>
          </cell>
          <cell r="W1071">
            <v>0</v>
          </cell>
          <cell r="X1071">
            <v>0</v>
          </cell>
          <cell r="Y1071">
            <v>0</v>
          </cell>
          <cell r="Z1071">
            <v>0</v>
          </cell>
          <cell r="AA1071">
            <v>0</v>
          </cell>
          <cell r="AB1071">
            <v>0</v>
          </cell>
          <cell r="AC1071">
            <v>0</v>
          </cell>
          <cell r="AD1071">
            <v>0</v>
          </cell>
          <cell r="AE1071">
            <v>0</v>
          </cell>
          <cell r="AF1071">
            <v>0</v>
          </cell>
          <cell r="AG1071">
            <v>0</v>
          </cell>
          <cell r="AH1071">
            <v>0</v>
          </cell>
          <cell r="AI1071">
            <v>0</v>
          </cell>
          <cell r="AJ1071">
            <v>0</v>
          </cell>
          <cell r="AK1071">
            <v>0</v>
          </cell>
          <cell r="AL1071">
            <v>0</v>
          </cell>
          <cell r="AM1071">
            <v>0</v>
          </cell>
          <cell r="AN1071">
            <v>0</v>
          </cell>
          <cell r="AO1071">
            <v>0</v>
          </cell>
          <cell r="AP1071">
            <v>0</v>
          </cell>
          <cell r="AQ1071">
            <v>0</v>
          </cell>
          <cell r="AR1071">
            <v>0</v>
          </cell>
          <cell r="AS1071">
            <v>0</v>
          </cell>
          <cell r="AT1071">
            <v>0</v>
          </cell>
          <cell r="AU1071">
            <v>0</v>
          </cell>
          <cell r="AV1071">
            <v>0</v>
          </cell>
          <cell r="AW1071">
            <v>0</v>
          </cell>
          <cell r="AX1071">
            <v>0</v>
          </cell>
          <cell r="AY1071">
            <v>0</v>
          </cell>
          <cell r="AZ1071">
            <v>0</v>
          </cell>
          <cell r="BA1071">
            <v>0</v>
          </cell>
          <cell r="BB1071">
            <v>0</v>
          </cell>
          <cell r="BC1071">
            <v>0</v>
          </cell>
          <cell r="BD1071">
            <v>0</v>
          </cell>
          <cell r="BE1071">
            <v>0</v>
          </cell>
          <cell r="BF1071">
            <v>0</v>
          </cell>
          <cell r="BG1071">
            <v>0</v>
          </cell>
          <cell r="BH1071">
            <v>0</v>
          </cell>
          <cell r="BI1071">
            <v>0</v>
          </cell>
          <cell r="BJ1071">
            <v>0</v>
          </cell>
          <cell r="BK1071">
            <v>0</v>
          </cell>
          <cell r="BL1071">
            <v>0</v>
          </cell>
          <cell r="BM1071">
            <v>0</v>
          </cell>
          <cell r="BN1071">
            <v>0</v>
          </cell>
          <cell r="BO1071">
            <v>0</v>
          </cell>
          <cell r="BP1071">
            <v>0</v>
          </cell>
          <cell r="BQ1071">
            <v>0</v>
          </cell>
          <cell r="BR1071">
            <v>0</v>
          </cell>
          <cell r="BS1071">
            <v>0</v>
          </cell>
          <cell r="BT1071">
            <v>0</v>
          </cell>
          <cell r="BU1071">
            <v>0</v>
          </cell>
          <cell r="BV1071">
            <v>0</v>
          </cell>
          <cell r="BW1071">
            <v>0</v>
          </cell>
          <cell r="BX1071">
            <v>0</v>
          </cell>
          <cell r="BY1071">
            <v>0</v>
          </cell>
          <cell r="BZ1071">
            <v>0</v>
          </cell>
          <cell r="CA1071">
            <v>0</v>
          </cell>
          <cell r="CB1071">
            <v>0</v>
          </cell>
          <cell r="CC1071">
            <v>0</v>
          </cell>
          <cell r="CD1071">
            <v>0</v>
          </cell>
          <cell r="CE1071">
            <v>0</v>
          </cell>
          <cell r="CF1071">
            <v>0</v>
          </cell>
          <cell r="CG1071">
            <v>0</v>
          </cell>
          <cell r="CH1071">
            <v>0</v>
          </cell>
          <cell r="CI1071">
            <v>0</v>
          </cell>
          <cell r="CJ1071">
            <v>0</v>
          </cell>
          <cell r="CK1071">
            <v>0</v>
          </cell>
          <cell r="CL1071">
            <v>0</v>
          </cell>
          <cell r="CM1071">
            <v>0</v>
          </cell>
          <cell r="CN1071">
            <v>0</v>
          </cell>
          <cell r="CO1071">
            <v>0</v>
          </cell>
          <cell r="CP1071">
            <v>0</v>
          </cell>
          <cell r="CQ1071">
            <v>0</v>
          </cell>
          <cell r="CR1071">
            <v>0</v>
          </cell>
          <cell r="CS1071">
            <v>0</v>
          </cell>
          <cell r="CT1071">
            <v>0</v>
          </cell>
          <cell r="CU1071">
            <v>0</v>
          </cell>
          <cell r="CV1071">
            <v>0</v>
          </cell>
          <cell r="CW1071">
            <v>0</v>
          </cell>
          <cell r="CX1071">
            <v>0</v>
          </cell>
          <cell r="CY1071">
            <v>0</v>
          </cell>
          <cell r="CZ1071">
            <v>0</v>
          </cell>
          <cell r="DA1071">
            <v>0</v>
          </cell>
          <cell r="DB1071">
            <v>0</v>
          </cell>
          <cell r="DC1071">
            <v>0</v>
          </cell>
          <cell r="DD1071">
            <v>0</v>
          </cell>
          <cell r="DE1071">
            <v>0</v>
          </cell>
          <cell r="DF1071">
            <v>0</v>
          </cell>
          <cell r="DG1071">
            <v>0</v>
          </cell>
          <cell r="DH1071">
            <v>0</v>
          </cell>
          <cell r="DI1071">
            <v>0</v>
          </cell>
          <cell r="DJ1071">
            <v>0</v>
          </cell>
          <cell r="DK1071">
            <v>0</v>
          </cell>
          <cell r="DL1071">
            <v>0</v>
          </cell>
          <cell r="DM1071">
            <v>0</v>
          </cell>
          <cell r="DN1071">
            <v>0</v>
          </cell>
          <cell r="DO1071">
            <v>0</v>
          </cell>
          <cell r="DP1071">
            <v>0</v>
          </cell>
          <cell r="DQ1071">
            <v>0</v>
          </cell>
          <cell r="DR1071">
            <v>0</v>
          </cell>
          <cell r="DS1071">
            <v>0</v>
          </cell>
          <cell r="DT1071">
            <v>0</v>
          </cell>
          <cell r="DU1071">
            <v>0</v>
          </cell>
          <cell r="DV1071">
            <v>0</v>
          </cell>
          <cell r="DW1071">
            <v>0</v>
          </cell>
          <cell r="DX1071">
            <v>0</v>
          </cell>
          <cell r="DY1071">
            <v>0</v>
          </cell>
          <cell r="DZ1071">
            <v>0</v>
          </cell>
          <cell r="EA1071">
            <v>0</v>
          </cell>
          <cell r="EB1071">
            <v>0</v>
          </cell>
          <cell r="EC1071">
            <v>0</v>
          </cell>
          <cell r="ED1071">
            <v>0</v>
          </cell>
        </row>
        <row r="1072">
          <cell r="F1072">
            <v>0</v>
          </cell>
          <cell r="G1072">
            <v>0</v>
          </cell>
          <cell r="H1072">
            <v>0</v>
          </cell>
          <cell r="I1072">
            <v>0</v>
          </cell>
          <cell r="J1072">
            <v>0</v>
          </cell>
          <cell r="K1072">
            <v>0</v>
          </cell>
          <cell r="L1072">
            <v>0</v>
          </cell>
          <cell r="M1072">
            <v>0</v>
          </cell>
          <cell r="N1072">
            <v>0</v>
          </cell>
          <cell r="O1072">
            <v>0</v>
          </cell>
          <cell r="P1072">
            <v>0</v>
          </cell>
          <cell r="Q1072">
            <v>0</v>
          </cell>
          <cell r="R1072">
            <v>0</v>
          </cell>
          <cell r="S1072">
            <v>0</v>
          </cell>
          <cell r="T1072">
            <v>0</v>
          </cell>
          <cell r="U1072">
            <v>0</v>
          </cell>
          <cell r="V1072">
            <v>0</v>
          </cell>
          <cell r="W1072">
            <v>0</v>
          </cell>
          <cell r="X1072">
            <v>0</v>
          </cell>
          <cell r="Y1072">
            <v>0</v>
          </cell>
          <cell r="Z1072">
            <v>0</v>
          </cell>
          <cell r="AA1072">
            <v>0</v>
          </cell>
          <cell r="AB1072">
            <v>0</v>
          </cell>
          <cell r="AC1072">
            <v>0</v>
          </cell>
          <cell r="AD1072">
            <v>0</v>
          </cell>
          <cell r="AE1072">
            <v>0</v>
          </cell>
          <cell r="AF1072">
            <v>0</v>
          </cell>
          <cell r="AG1072">
            <v>0</v>
          </cell>
          <cell r="AH1072">
            <v>0</v>
          </cell>
          <cell r="AI1072">
            <v>0</v>
          </cell>
          <cell r="AJ1072">
            <v>0</v>
          </cell>
          <cell r="AK1072">
            <v>0</v>
          </cell>
          <cell r="AL1072">
            <v>0</v>
          </cell>
          <cell r="AM1072">
            <v>0</v>
          </cell>
          <cell r="AN1072">
            <v>0</v>
          </cell>
          <cell r="AO1072">
            <v>0</v>
          </cell>
          <cell r="AP1072">
            <v>0</v>
          </cell>
          <cell r="AQ1072">
            <v>0</v>
          </cell>
          <cell r="AR1072">
            <v>0</v>
          </cell>
          <cell r="AS1072">
            <v>0</v>
          </cell>
          <cell r="AT1072">
            <v>0</v>
          </cell>
          <cell r="AU1072">
            <v>0</v>
          </cell>
          <cell r="AV1072">
            <v>0</v>
          </cell>
          <cell r="AW1072">
            <v>0</v>
          </cell>
          <cell r="AX1072">
            <v>0</v>
          </cell>
          <cell r="AY1072">
            <v>0</v>
          </cell>
          <cell r="AZ1072">
            <v>0</v>
          </cell>
          <cell r="BA1072">
            <v>0</v>
          </cell>
          <cell r="BB1072">
            <v>0</v>
          </cell>
          <cell r="BC1072">
            <v>0</v>
          </cell>
          <cell r="BD1072">
            <v>0</v>
          </cell>
          <cell r="BE1072">
            <v>0</v>
          </cell>
          <cell r="BF1072">
            <v>0</v>
          </cell>
          <cell r="BG1072">
            <v>0</v>
          </cell>
          <cell r="BH1072">
            <v>0</v>
          </cell>
          <cell r="BI1072">
            <v>0</v>
          </cell>
          <cell r="BJ1072">
            <v>0</v>
          </cell>
          <cell r="BK1072">
            <v>0</v>
          </cell>
          <cell r="BL1072">
            <v>0</v>
          </cell>
          <cell r="BM1072">
            <v>0</v>
          </cell>
          <cell r="BN1072">
            <v>0</v>
          </cell>
          <cell r="BO1072">
            <v>0</v>
          </cell>
          <cell r="BP1072">
            <v>0</v>
          </cell>
          <cell r="BQ1072">
            <v>0</v>
          </cell>
          <cell r="BR1072">
            <v>0</v>
          </cell>
          <cell r="BS1072">
            <v>0</v>
          </cell>
          <cell r="BT1072">
            <v>0</v>
          </cell>
          <cell r="BU1072">
            <v>0</v>
          </cell>
          <cell r="BV1072">
            <v>0</v>
          </cell>
          <cell r="BW1072">
            <v>0</v>
          </cell>
          <cell r="BX1072">
            <v>0</v>
          </cell>
          <cell r="BY1072">
            <v>0</v>
          </cell>
          <cell r="BZ1072">
            <v>0</v>
          </cell>
          <cell r="CA1072">
            <v>0</v>
          </cell>
          <cell r="CB1072">
            <v>0</v>
          </cell>
          <cell r="CC1072">
            <v>0</v>
          </cell>
          <cell r="CD1072">
            <v>0</v>
          </cell>
          <cell r="CE1072">
            <v>0</v>
          </cell>
          <cell r="CF1072">
            <v>0</v>
          </cell>
          <cell r="CG1072">
            <v>0</v>
          </cell>
          <cell r="CH1072">
            <v>0</v>
          </cell>
          <cell r="CI1072">
            <v>0</v>
          </cell>
          <cell r="CJ1072">
            <v>0</v>
          </cell>
          <cell r="CK1072">
            <v>0</v>
          </cell>
          <cell r="CL1072">
            <v>0</v>
          </cell>
          <cell r="CM1072">
            <v>0</v>
          </cell>
          <cell r="CN1072">
            <v>0</v>
          </cell>
          <cell r="CO1072">
            <v>0</v>
          </cell>
          <cell r="CP1072">
            <v>0</v>
          </cell>
          <cell r="CQ1072">
            <v>0</v>
          </cell>
          <cell r="CR1072">
            <v>0</v>
          </cell>
          <cell r="CS1072">
            <v>0</v>
          </cell>
          <cell r="CT1072">
            <v>0</v>
          </cell>
          <cell r="CU1072">
            <v>0</v>
          </cell>
          <cell r="CV1072">
            <v>0</v>
          </cell>
          <cell r="CW1072">
            <v>0</v>
          </cell>
          <cell r="CX1072">
            <v>0</v>
          </cell>
          <cell r="CY1072">
            <v>0</v>
          </cell>
          <cell r="CZ1072">
            <v>0</v>
          </cell>
          <cell r="DA1072">
            <v>0</v>
          </cell>
          <cell r="DB1072">
            <v>0</v>
          </cell>
          <cell r="DC1072">
            <v>0</v>
          </cell>
          <cell r="DD1072">
            <v>0</v>
          </cell>
          <cell r="DE1072">
            <v>0</v>
          </cell>
          <cell r="DF1072">
            <v>0</v>
          </cell>
          <cell r="DG1072">
            <v>0</v>
          </cell>
          <cell r="DH1072">
            <v>0</v>
          </cell>
          <cell r="DI1072">
            <v>0</v>
          </cell>
          <cell r="DJ1072">
            <v>0</v>
          </cell>
          <cell r="DK1072">
            <v>0</v>
          </cell>
          <cell r="DL1072">
            <v>0</v>
          </cell>
          <cell r="DM1072">
            <v>0</v>
          </cell>
          <cell r="DN1072">
            <v>0</v>
          </cell>
          <cell r="DO1072">
            <v>0</v>
          </cell>
          <cell r="DP1072">
            <v>0</v>
          </cell>
          <cell r="DQ1072">
            <v>0</v>
          </cell>
          <cell r="DR1072">
            <v>0</v>
          </cell>
          <cell r="DS1072">
            <v>0</v>
          </cell>
          <cell r="DT1072">
            <v>0</v>
          </cell>
          <cell r="DU1072">
            <v>0</v>
          </cell>
          <cell r="DV1072">
            <v>0</v>
          </cell>
          <cell r="DW1072">
            <v>0</v>
          </cell>
          <cell r="DX1072">
            <v>0</v>
          </cell>
          <cell r="DY1072">
            <v>0</v>
          </cell>
          <cell r="DZ1072">
            <v>0</v>
          </cell>
          <cell r="EA1072">
            <v>0</v>
          </cell>
          <cell r="EB1072">
            <v>0</v>
          </cell>
          <cell r="EC1072">
            <v>0</v>
          </cell>
          <cell r="ED1072">
            <v>0</v>
          </cell>
        </row>
        <row r="1073">
          <cell r="F1073">
            <v>0</v>
          </cell>
          <cell r="G1073">
            <v>0</v>
          </cell>
          <cell r="H1073">
            <v>0</v>
          </cell>
          <cell r="I1073">
            <v>0</v>
          </cell>
          <cell r="J1073">
            <v>0</v>
          </cell>
          <cell r="K1073">
            <v>0</v>
          </cell>
          <cell r="L1073">
            <v>0</v>
          </cell>
          <cell r="M1073">
            <v>0</v>
          </cell>
          <cell r="N1073">
            <v>0</v>
          </cell>
          <cell r="O1073">
            <v>0</v>
          </cell>
          <cell r="P1073">
            <v>0</v>
          </cell>
          <cell r="Q1073">
            <v>0</v>
          </cell>
          <cell r="R1073">
            <v>0</v>
          </cell>
          <cell r="S1073">
            <v>0</v>
          </cell>
          <cell r="T1073">
            <v>0</v>
          </cell>
          <cell r="U1073">
            <v>0</v>
          </cell>
          <cell r="V1073">
            <v>0</v>
          </cell>
          <cell r="W1073">
            <v>0</v>
          </cell>
          <cell r="X1073">
            <v>0</v>
          </cell>
          <cell r="Y1073">
            <v>0</v>
          </cell>
          <cell r="Z1073">
            <v>0</v>
          </cell>
          <cell r="AA1073">
            <v>0</v>
          </cell>
          <cell r="AB1073">
            <v>0</v>
          </cell>
          <cell r="AC1073">
            <v>0</v>
          </cell>
          <cell r="AD1073">
            <v>0</v>
          </cell>
          <cell r="AE1073">
            <v>0</v>
          </cell>
          <cell r="AF1073">
            <v>0</v>
          </cell>
          <cell r="AG1073">
            <v>0</v>
          </cell>
          <cell r="AH1073">
            <v>0</v>
          </cell>
          <cell r="AI1073">
            <v>0</v>
          </cell>
          <cell r="AJ1073">
            <v>0</v>
          </cell>
          <cell r="AK1073">
            <v>0</v>
          </cell>
          <cell r="AL1073">
            <v>0</v>
          </cell>
          <cell r="AM1073">
            <v>0</v>
          </cell>
          <cell r="AN1073">
            <v>0</v>
          </cell>
          <cell r="AO1073">
            <v>0</v>
          </cell>
          <cell r="AP1073">
            <v>0</v>
          </cell>
          <cell r="AQ1073">
            <v>0</v>
          </cell>
          <cell r="AR1073">
            <v>0</v>
          </cell>
          <cell r="AS1073">
            <v>0</v>
          </cell>
          <cell r="AT1073">
            <v>0</v>
          </cell>
          <cell r="AU1073">
            <v>0</v>
          </cell>
          <cell r="AV1073">
            <v>0</v>
          </cell>
          <cell r="AW1073">
            <v>0</v>
          </cell>
          <cell r="AX1073">
            <v>0</v>
          </cell>
          <cell r="AY1073">
            <v>0</v>
          </cell>
          <cell r="AZ1073">
            <v>0</v>
          </cell>
          <cell r="BA1073">
            <v>0</v>
          </cell>
          <cell r="BB1073">
            <v>0</v>
          </cell>
          <cell r="BC1073">
            <v>0</v>
          </cell>
          <cell r="BD1073">
            <v>0</v>
          </cell>
          <cell r="BE1073">
            <v>0</v>
          </cell>
          <cell r="BF1073">
            <v>0</v>
          </cell>
          <cell r="BG1073">
            <v>0</v>
          </cell>
          <cell r="BH1073">
            <v>0</v>
          </cell>
          <cell r="BI1073">
            <v>0</v>
          </cell>
          <cell r="BJ1073">
            <v>0</v>
          </cell>
          <cell r="BK1073">
            <v>0</v>
          </cell>
          <cell r="BL1073">
            <v>0</v>
          </cell>
          <cell r="BM1073">
            <v>0</v>
          </cell>
          <cell r="BN1073">
            <v>0</v>
          </cell>
          <cell r="BO1073">
            <v>0</v>
          </cell>
          <cell r="BP1073">
            <v>0</v>
          </cell>
          <cell r="BQ1073">
            <v>0</v>
          </cell>
          <cell r="BR1073">
            <v>0</v>
          </cell>
          <cell r="BS1073">
            <v>0</v>
          </cell>
          <cell r="BT1073">
            <v>0</v>
          </cell>
          <cell r="BU1073">
            <v>0</v>
          </cell>
          <cell r="BV1073">
            <v>0</v>
          </cell>
          <cell r="BW1073">
            <v>0</v>
          </cell>
          <cell r="BX1073">
            <v>0</v>
          </cell>
          <cell r="BY1073">
            <v>0</v>
          </cell>
          <cell r="BZ1073">
            <v>0</v>
          </cell>
          <cell r="CA1073">
            <v>0</v>
          </cell>
          <cell r="CB1073">
            <v>0</v>
          </cell>
          <cell r="CC1073">
            <v>0</v>
          </cell>
          <cell r="CD1073">
            <v>0</v>
          </cell>
          <cell r="CE1073">
            <v>0</v>
          </cell>
          <cell r="CF1073">
            <v>0</v>
          </cell>
          <cell r="CG1073">
            <v>0</v>
          </cell>
          <cell r="CH1073">
            <v>0</v>
          </cell>
          <cell r="CI1073">
            <v>0</v>
          </cell>
          <cell r="CJ1073">
            <v>0</v>
          </cell>
          <cell r="CK1073">
            <v>0</v>
          </cell>
          <cell r="CL1073">
            <v>0</v>
          </cell>
          <cell r="CM1073">
            <v>0</v>
          </cell>
          <cell r="CN1073">
            <v>0</v>
          </cell>
          <cell r="CO1073">
            <v>0</v>
          </cell>
          <cell r="CP1073">
            <v>0</v>
          </cell>
          <cell r="CQ1073">
            <v>0</v>
          </cell>
          <cell r="CR1073">
            <v>0</v>
          </cell>
          <cell r="CS1073">
            <v>0</v>
          </cell>
          <cell r="CT1073">
            <v>0</v>
          </cell>
          <cell r="CU1073">
            <v>0</v>
          </cell>
          <cell r="CV1073">
            <v>0</v>
          </cell>
          <cell r="CW1073">
            <v>0</v>
          </cell>
          <cell r="CX1073">
            <v>0</v>
          </cell>
          <cell r="CY1073">
            <v>0</v>
          </cell>
          <cell r="CZ1073">
            <v>0</v>
          </cell>
          <cell r="DA1073">
            <v>0</v>
          </cell>
          <cell r="DB1073">
            <v>0</v>
          </cell>
          <cell r="DC1073">
            <v>0</v>
          </cell>
          <cell r="DD1073">
            <v>0</v>
          </cell>
          <cell r="DE1073">
            <v>0</v>
          </cell>
          <cell r="DF1073">
            <v>0</v>
          </cell>
          <cell r="DG1073">
            <v>0</v>
          </cell>
          <cell r="DH1073">
            <v>0</v>
          </cell>
          <cell r="DI1073">
            <v>0</v>
          </cell>
          <cell r="DJ1073">
            <v>0</v>
          </cell>
          <cell r="DK1073">
            <v>0</v>
          </cell>
          <cell r="DL1073">
            <v>0</v>
          </cell>
          <cell r="DM1073">
            <v>0</v>
          </cell>
          <cell r="DN1073">
            <v>0</v>
          </cell>
          <cell r="DO1073">
            <v>0</v>
          </cell>
          <cell r="DP1073">
            <v>0</v>
          </cell>
          <cell r="DQ1073">
            <v>0</v>
          </cell>
          <cell r="DR1073">
            <v>0</v>
          </cell>
          <cell r="DS1073">
            <v>0</v>
          </cell>
          <cell r="DT1073">
            <v>0</v>
          </cell>
          <cell r="DU1073">
            <v>0</v>
          </cell>
          <cell r="DV1073">
            <v>0</v>
          </cell>
          <cell r="DW1073">
            <v>0</v>
          </cell>
          <cell r="DX1073">
            <v>0</v>
          </cell>
          <cell r="DY1073">
            <v>0</v>
          </cell>
          <cell r="DZ1073">
            <v>0</v>
          </cell>
          <cell r="EA1073">
            <v>0</v>
          </cell>
          <cell r="EB1073">
            <v>0</v>
          </cell>
          <cell r="EC1073">
            <v>0</v>
          </cell>
          <cell r="ED1073">
            <v>0</v>
          </cell>
        </row>
        <row r="1074">
          <cell r="F1074">
            <v>0</v>
          </cell>
          <cell r="G1074">
            <v>0</v>
          </cell>
          <cell r="H1074">
            <v>0</v>
          </cell>
          <cell r="I1074">
            <v>0</v>
          </cell>
          <cell r="J1074">
            <v>0</v>
          </cell>
          <cell r="K1074">
            <v>0</v>
          </cell>
          <cell r="L1074">
            <v>0</v>
          </cell>
          <cell r="M1074">
            <v>0</v>
          </cell>
          <cell r="N1074">
            <v>0</v>
          </cell>
          <cell r="O1074">
            <v>0</v>
          </cell>
          <cell r="P1074">
            <v>0</v>
          </cell>
          <cell r="Q1074">
            <v>0</v>
          </cell>
          <cell r="R1074">
            <v>0</v>
          </cell>
          <cell r="S1074">
            <v>0</v>
          </cell>
          <cell r="T1074">
            <v>0</v>
          </cell>
          <cell r="U1074">
            <v>0</v>
          </cell>
          <cell r="V1074">
            <v>0</v>
          </cell>
          <cell r="W1074">
            <v>0</v>
          </cell>
          <cell r="X1074">
            <v>0</v>
          </cell>
          <cell r="Y1074">
            <v>0</v>
          </cell>
          <cell r="Z1074">
            <v>0</v>
          </cell>
          <cell r="AA1074">
            <v>0</v>
          </cell>
          <cell r="AB1074">
            <v>0</v>
          </cell>
          <cell r="AC1074">
            <v>0</v>
          </cell>
          <cell r="AD1074">
            <v>0</v>
          </cell>
          <cell r="AE1074">
            <v>0</v>
          </cell>
          <cell r="AF1074">
            <v>0</v>
          </cell>
          <cell r="AG1074">
            <v>0</v>
          </cell>
          <cell r="AH1074">
            <v>0</v>
          </cell>
          <cell r="AI1074">
            <v>0</v>
          </cell>
          <cell r="AJ1074">
            <v>0</v>
          </cell>
          <cell r="AK1074">
            <v>0</v>
          </cell>
          <cell r="AL1074">
            <v>0</v>
          </cell>
          <cell r="AM1074">
            <v>0</v>
          </cell>
          <cell r="AN1074">
            <v>0</v>
          </cell>
          <cell r="AO1074">
            <v>0</v>
          </cell>
          <cell r="AP1074">
            <v>0</v>
          </cell>
          <cell r="AQ1074">
            <v>0</v>
          </cell>
          <cell r="AR1074">
            <v>0</v>
          </cell>
          <cell r="AS1074">
            <v>0</v>
          </cell>
          <cell r="AT1074">
            <v>0</v>
          </cell>
          <cell r="AU1074">
            <v>0</v>
          </cell>
          <cell r="AV1074">
            <v>0</v>
          </cell>
          <cell r="AW1074">
            <v>0</v>
          </cell>
          <cell r="AX1074">
            <v>0</v>
          </cell>
          <cell r="AY1074">
            <v>0</v>
          </cell>
          <cell r="AZ1074">
            <v>0</v>
          </cell>
          <cell r="BA1074">
            <v>0</v>
          </cell>
          <cell r="BB1074">
            <v>0</v>
          </cell>
          <cell r="BC1074">
            <v>0</v>
          </cell>
          <cell r="BD1074">
            <v>0</v>
          </cell>
          <cell r="BE1074">
            <v>0</v>
          </cell>
          <cell r="BF1074">
            <v>0</v>
          </cell>
          <cell r="BG1074">
            <v>0</v>
          </cell>
          <cell r="BH1074">
            <v>0</v>
          </cell>
          <cell r="BI1074">
            <v>0</v>
          </cell>
          <cell r="BJ1074">
            <v>0</v>
          </cell>
          <cell r="BK1074">
            <v>0</v>
          </cell>
          <cell r="BL1074">
            <v>0</v>
          </cell>
          <cell r="BM1074">
            <v>0</v>
          </cell>
          <cell r="BN1074">
            <v>0</v>
          </cell>
          <cell r="BO1074">
            <v>0</v>
          </cell>
          <cell r="BP1074">
            <v>0</v>
          </cell>
          <cell r="BQ1074">
            <v>0</v>
          </cell>
          <cell r="BR1074">
            <v>0</v>
          </cell>
          <cell r="BS1074">
            <v>0</v>
          </cell>
          <cell r="BT1074">
            <v>0</v>
          </cell>
          <cell r="BU1074">
            <v>0</v>
          </cell>
          <cell r="BV1074">
            <v>0</v>
          </cell>
          <cell r="BW1074">
            <v>0</v>
          </cell>
          <cell r="BX1074">
            <v>0</v>
          </cell>
          <cell r="BY1074">
            <v>0</v>
          </cell>
          <cell r="BZ1074">
            <v>0</v>
          </cell>
          <cell r="CA1074">
            <v>0</v>
          </cell>
          <cell r="CB1074">
            <v>0</v>
          </cell>
          <cell r="CC1074">
            <v>0</v>
          </cell>
          <cell r="CD1074">
            <v>0</v>
          </cell>
          <cell r="CE1074">
            <v>0</v>
          </cell>
          <cell r="CF1074">
            <v>0</v>
          </cell>
          <cell r="CG1074">
            <v>0</v>
          </cell>
          <cell r="CH1074">
            <v>0</v>
          </cell>
          <cell r="CI1074">
            <v>0</v>
          </cell>
          <cell r="CJ1074">
            <v>0</v>
          </cell>
          <cell r="CK1074">
            <v>0</v>
          </cell>
          <cell r="CL1074">
            <v>0</v>
          </cell>
          <cell r="CM1074">
            <v>0</v>
          </cell>
          <cell r="CN1074">
            <v>0</v>
          </cell>
          <cell r="CO1074">
            <v>0</v>
          </cell>
          <cell r="CP1074">
            <v>0</v>
          </cell>
          <cell r="CQ1074">
            <v>0</v>
          </cell>
          <cell r="CR1074">
            <v>0</v>
          </cell>
          <cell r="CS1074">
            <v>0</v>
          </cell>
          <cell r="CT1074">
            <v>0</v>
          </cell>
          <cell r="CU1074">
            <v>0</v>
          </cell>
          <cell r="CV1074">
            <v>0</v>
          </cell>
          <cell r="CW1074">
            <v>0</v>
          </cell>
          <cell r="CX1074">
            <v>0</v>
          </cell>
          <cell r="CY1074">
            <v>0</v>
          </cell>
          <cell r="CZ1074">
            <v>0</v>
          </cell>
          <cell r="DA1074">
            <v>0</v>
          </cell>
          <cell r="DB1074">
            <v>0</v>
          </cell>
          <cell r="DC1074">
            <v>0</v>
          </cell>
          <cell r="DD1074">
            <v>0</v>
          </cell>
          <cell r="DE1074">
            <v>0</v>
          </cell>
          <cell r="DF1074">
            <v>0</v>
          </cell>
          <cell r="DG1074">
            <v>0</v>
          </cell>
          <cell r="DH1074">
            <v>0</v>
          </cell>
          <cell r="DI1074">
            <v>0</v>
          </cell>
          <cell r="DJ1074">
            <v>0</v>
          </cell>
          <cell r="DK1074">
            <v>0</v>
          </cell>
          <cell r="DL1074">
            <v>0</v>
          </cell>
          <cell r="DM1074">
            <v>0</v>
          </cell>
          <cell r="DN1074">
            <v>0</v>
          </cell>
          <cell r="DO1074">
            <v>0</v>
          </cell>
          <cell r="DP1074">
            <v>0</v>
          </cell>
          <cell r="DQ1074">
            <v>0</v>
          </cell>
          <cell r="DR1074">
            <v>0</v>
          </cell>
          <cell r="DS1074">
            <v>0</v>
          </cell>
          <cell r="DT1074">
            <v>0</v>
          </cell>
          <cell r="DU1074">
            <v>0</v>
          </cell>
          <cell r="DV1074">
            <v>0</v>
          </cell>
          <cell r="DW1074">
            <v>0</v>
          </cell>
          <cell r="DX1074">
            <v>0</v>
          </cell>
          <cell r="DY1074">
            <v>0</v>
          </cell>
          <cell r="DZ1074">
            <v>0</v>
          </cell>
          <cell r="EA1074">
            <v>0</v>
          </cell>
          <cell r="EB1074">
            <v>0</v>
          </cell>
          <cell r="EC1074">
            <v>0</v>
          </cell>
          <cell r="ED1074">
            <v>0</v>
          </cell>
        </row>
        <row r="1075">
          <cell r="F1075">
            <v>0</v>
          </cell>
          <cell r="G1075">
            <v>0</v>
          </cell>
          <cell r="H1075">
            <v>0</v>
          </cell>
          <cell r="I1075">
            <v>0</v>
          </cell>
          <cell r="J1075">
            <v>0</v>
          </cell>
          <cell r="K1075">
            <v>0</v>
          </cell>
          <cell r="L1075">
            <v>0</v>
          </cell>
          <cell r="M1075">
            <v>0</v>
          </cell>
          <cell r="N1075">
            <v>0</v>
          </cell>
          <cell r="O1075">
            <v>0</v>
          </cell>
          <cell r="P1075">
            <v>0</v>
          </cell>
          <cell r="Q1075">
            <v>0</v>
          </cell>
          <cell r="R1075">
            <v>0</v>
          </cell>
          <cell r="S1075">
            <v>0</v>
          </cell>
          <cell r="T1075">
            <v>0</v>
          </cell>
          <cell r="U1075">
            <v>0</v>
          </cell>
          <cell r="V1075">
            <v>0</v>
          </cell>
          <cell r="W1075">
            <v>0</v>
          </cell>
          <cell r="X1075">
            <v>0</v>
          </cell>
          <cell r="Y1075">
            <v>0</v>
          </cell>
          <cell r="Z1075">
            <v>0</v>
          </cell>
          <cell r="AA1075">
            <v>0</v>
          </cell>
          <cell r="AB1075">
            <v>0</v>
          </cell>
          <cell r="AC1075">
            <v>0</v>
          </cell>
          <cell r="AD1075">
            <v>0</v>
          </cell>
          <cell r="AE1075">
            <v>0</v>
          </cell>
          <cell r="AF1075">
            <v>0</v>
          </cell>
          <cell r="AG1075">
            <v>0</v>
          </cell>
          <cell r="AH1075">
            <v>0</v>
          </cell>
          <cell r="AI1075">
            <v>0</v>
          </cell>
          <cell r="AJ1075">
            <v>0</v>
          </cell>
          <cell r="AK1075">
            <v>0</v>
          </cell>
          <cell r="AL1075">
            <v>0</v>
          </cell>
          <cell r="AM1075">
            <v>0</v>
          </cell>
          <cell r="AN1075">
            <v>0</v>
          </cell>
          <cell r="AO1075">
            <v>0</v>
          </cell>
          <cell r="AP1075">
            <v>0</v>
          </cell>
          <cell r="AQ1075">
            <v>0</v>
          </cell>
          <cell r="AR1075">
            <v>0</v>
          </cell>
          <cell r="AS1075">
            <v>0</v>
          </cell>
          <cell r="AT1075">
            <v>0</v>
          </cell>
          <cell r="AU1075">
            <v>0</v>
          </cell>
          <cell r="AV1075">
            <v>0</v>
          </cell>
          <cell r="AW1075">
            <v>0</v>
          </cell>
          <cell r="AX1075">
            <v>0</v>
          </cell>
          <cell r="AY1075">
            <v>0</v>
          </cell>
          <cell r="AZ1075">
            <v>0</v>
          </cell>
          <cell r="BA1075">
            <v>0</v>
          </cell>
          <cell r="BB1075">
            <v>0</v>
          </cell>
          <cell r="BC1075">
            <v>0</v>
          </cell>
          <cell r="BD1075">
            <v>0</v>
          </cell>
          <cell r="BE1075">
            <v>0</v>
          </cell>
          <cell r="BF1075">
            <v>0</v>
          </cell>
          <cell r="BG1075">
            <v>0</v>
          </cell>
          <cell r="BH1075">
            <v>0</v>
          </cell>
          <cell r="BI1075">
            <v>0</v>
          </cell>
          <cell r="BJ1075">
            <v>0</v>
          </cell>
          <cell r="BK1075">
            <v>0</v>
          </cell>
          <cell r="BL1075">
            <v>0</v>
          </cell>
          <cell r="BM1075">
            <v>0</v>
          </cell>
          <cell r="BN1075">
            <v>0</v>
          </cell>
          <cell r="BO1075">
            <v>0</v>
          </cell>
          <cell r="BP1075">
            <v>0</v>
          </cell>
          <cell r="BQ1075">
            <v>0</v>
          </cell>
          <cell r="BR1075">
            <v>0</v>
          </cell>
          <cell r="BS1075">
            <v>0</v>
          </cell>
          <cell r="BT1075">
            <v>0</v>
          </cell>
          <cell r="BU1075">
            <v>0</v>
          </cell>
          <cell r="BV1075">
            <v>0</v>
          </cell>
          <cell r="BW1075">
            <v>0</v>
          </cell>
          <cell r="BX1075">
            <v>0</v>
          </cell>
          <cell r="BY1075">
            <v>0</v>
          </cell>
          <cell r="BZ1075">
            <v>0</v>
          </cell>
          <cell r="CA1075">
            <v>0</v>
          </cell>
          <cell r="CB1075">
            <v>0</v>
          </cell>
          <cell r="CC1075">
            <v>0</v>
          </cell>
          <cell r="CD1075">
            <v>0</v>
          </cell>
          <cell r="CE1075">
            <v>0</v>
          </cell>
          <cell r="CF1075">
            <v>0</v>
          </cell>
          <cell r="CG1075">
            <v>0</v>
          </cell>
          <cell r="CH1075">
            <v>0</v>
          </cell>
          <cell r="CI1075">
            <v>0</v>
          </cell>
          <cell r="CJ1075">
            <v>0</v>
          </cell>
          <cell r="CK1075">
            <v>0</v>
          </cell>
          <cell r="CL1075">
            <v>0</v>
          </cell>
          <cell r="CM1075">
            <v>0</v>
          </cell>
          <cell r="CN1075">
            <v>0</v>
          </cell>
          <cell r="CO1075">
            <v>0</v>
          </cell>
          <cell r="CP1075">
            <v>0</v>
          </cell>
          <cell r="CQ1075">
            <v>0</v>
          </cell>
          <cell r="CR1075">
            <v>0</v>
          </cell>
          <cell r="CS1075">
            <v>0</v>
          </cell>
          <cell r="CT1075">
            <v>0</v>
          </cell>
          <cell r="CU1075">
            <v>0</v>
          </cell>
          <cell r="CV1075">
            <v>0</v>
          </cell>
          <cell r="CW1075">
            <v>0</v>
          </cell>
          <cell r="CX1075">
            <v>0</v>
          </cell>
          <cell r="CY1075">
            <v>0</v>
          </cell>
          <cell r="CZ1075">
            <v>0</v>
          </cell>
          <cell r="DA1075">
            <v>0</v>
          </cell>
          <cell r="DB1075">
            <v>0</v>
          </cell>
          <cell r="DC1075">
            <v>0</v>
          </cell>
          <cell r="DD1075">
            <v>0</v>
          </cell>
          <cell r="DE1075">
            <v>0</v>
          </cell>
          <cell r="DF1075">
            <v>0</v>
          </cell>
          <cell r="DG1075">
            <v>0</v>
          </cell>
          <cell r="DH1075">
            <v>0</v>
          </cell>
          <cell r="DI1075">
            <v>0</v>
          </cell>
          <cell r="DJ1075">
            <v>0</v>
          </cell>
          <cell r="DK1075">
            <v>0</v>
          </cell>
          <cell r="DL1075">
            <v>0</v>
          </cell>
          <cell r="DM1075">
            <v>0</v>
          </cell>
          <cell r="DN1075">
            <v>0</v>
          </cell>
          <cell r="DO1075">
            <v>0</v>
          </cell>
          <cell r="DP1075">
            <v>0</v>
          </cell>
          <cell r="DQ1075">
            <v>0</v>
          </cell>
          <cell r="DR1075">
            <v>0</v>
          </cell>
          <cell r="DS1075">
            <v>0</v>
          </cell>
          <cell r="DT1075">
            <v>0</v>
          </cell>
          <cell r="DU1075">
            <v>0</v>
          </cell>
          <cell r="DV1075">
            <v>0</v>
          </cell>
          <cell r="DW1075">
            <v>0</v>
          </cell>
          <cell r="DX1075">
            <v>0</v>
          </cell>
          <cell r="DY1075">
            <v>0</v>
          </cell>
          <cell r="DZ1075">
            <v>0</v>
          </cell>
          <cell r="EA1075">
            <v>0</v>
          </cell>
          <cell r="EB1075">
            <v>0</v>
          </cell>
          <cell r="EC1075">
            <v>0</v>
          </cell>
          <cell r="ED1075">
            <v>0</v>
          </cell>
        </row>
        <row r="1076">
          <cell r="F1076">
            <v>0</v>
          </cell>
          <cell r="G1076">
            <v>0</v>
          </cell>
          <cell r="H1076">
            <v>0</v>
          </cell>
          <cell r="I1076">
            <v>0</v>
          </cell>
          <cell r="J1076">
            <v>0</v>
          </cell>
          <cell r="K1076">
            <v>0</v>
          </cell>
          <cell r="L1076">
            <v>0</v>
          </cell>
          <cell r="M1076">
            <v>0</v>
          </cell>
          <cell r="N1076">
            <v>0</v>
          </cell>
          <cell r="O1076">
            <v>0</v>
          </cell>
          <cell r="P1076">
            <v>0</v>
          </cell>
          <cell r="Q1076">
            <v>0</v>
          </cell>
          <cell r="R1076">
            <v>0</v>
          </cell>
          <cell r="S1076">
            <v>0</v>
          </cell>
          <cell r="T1076">
            <v>0</v>
          </cell>
          <cell r="U1076">
            <v>0</v>
          </cell>
          <cell r="V1076">
            <v>0</v>
          </cell>
          <cell r="W1076">
            <v>0</v>
          </cell>
          <cell r="X1076">
            <v>0</v>
          </cell>
          <cell r="Y1076">
            <v>0</v>
          </cell>
          <cell r="Z1076">
            <v>0</v>
          </cell>
          <cell r="AA1076">
            <v>0</v>
          </cell>
          <cell r="AB1076">
            <v>0</v>
          </cell>
          <cell r="AC1076">
            <v>0</v>
          </cell>
          <cell r="AD1076">
            <v>0</v>
          </cell>
          <cell r="AE1076">
            <v>0</v>
          </cell>
          <cell r="AF1076">
            <v>0</v>
          </cell>
          <cell r="AG1076">
            <v>0</v>
          </cell>
          <cell r="AH1076">
            <v>0</v>
          </cell>
          <cell r="AI1076">
            <v>0</v>
          </cell>
          <cell r="AJ1076">
            <v>0</v>
          </cell>
          <cell r="AK1076">
            <v>0</v>
          </cell>
          <cell r="AL1076">
            <v>0</v>
          </cell>
          <cell r="AM1076">
            <v>0</v>
          </cell>
          <cell r="AN1076">
            <v>0</v>
          </cell>
          <cell r="AO1076">
            <v>0</v>
          </cell>
          <cell r="AP1076">
            <v>0</v>
          </cell>
          <cell r="AQ1076">
            <v>0</v>
          </cell>
          <cell r="AR1076">
            <v>0</v>
          </cell>
          <cell r="AS1076">
            <v>0</v>
          </cell>
          <cell r="AT1076">
            <v>0</v>
          </cell>
          <cell r="AU1076">
            <v>0</v>
          </cell>
          <cell r="AV1076">
            <v>0</v>
          </cell>
          <cell r="AW1076">
            <v>0</v>
          </cell>
          <cell r="AX1076">
            <v>0</v>
          </cell>
          <cell r="AY1076">
            <v>0</v>
          </cell>
          <cell r="AZ1076">
            <v>0</v>
          </cell>
          <cell r="BA1076">
            <v>0</v>
          </cell>
          <cell r="BB1076">
            <v>0</v>
          </cell>
          <cell r="BC1076">
            <v>0</v>
          </cell>
          <cell r="BD1076">
            <v>0</v>
          </cell>
          <cell r="BE1076">
            <v>0</v>
          </cell>
          <cell r="BF1076">
            <v>0</v>
          </cell>
          <cell r="BG1076">
            <v>0</v>
          </cell>
          <cell r="BH1076">
            <v>0</v>
          </cell>
          <cell r="BI1076">
            <v>0</v>
          </cell>
          <cell r="BJ1076">
            <v>0</v>
          </cell>
          <cell r="BK1076">
            <v>0</v>
          </cell>
          <cell r="BL1076">
            <v>0</v>
          </cell>
          <cell r="BM1076">
            <v>0</v>
          </cell>
          <cell r="BN1076">
            <v>0</v>
          </cell>
          <cell r="BO1076">
            <v>0</v>
          </cell>
          <cell r="BP1076">
            <v>0</v>
          </cell>
          <cell r="BQ1076">
            <v>0</v>
          </cell>
          <cell r="BR1076">
            <v>0</v>
          </cell>
          <cell r="BS1076">
            <v>0</v>
          </cell>
          <cell r="BT1076">
            <v>0</v>
          </cell>
          <cell r="BU1076">
            <v>0</v>
          </cell>
          <cell r="BV1076">
            <v>0</v>
          </cell>
          <cell r="BW1076">
            <v>0</v>
          </cell>
          <cell r="BX1076">
            <v>0</v>
          </cell>
          <cell r="BY1076">
            <v>0</v>
          </cell>
          <cell r="BZ1076">
            <v>0</v>
          </cell>
          <cell r="CA1076">
            <v>0</v>
          </cell>
          <cell r="CB1076">
            <v>0</v>
          </cell>
          <cell r="CC1076">
            <v>0</v>
          </cell>
          <cell r="CD1076">
            <v>0</v>
          </cell>
          <cell r="CE1076">
            <v>0</v>
          </cell>
          <cell r="CF1076">
            <v>0</v>
          </cell>
          <cell r="CG1076">
            <v>0</v>
          </cell>
          <cell r="CH1076">
            <v>0</v>
          </cell>
          <cell r="CI1076">
            <v>0</v>
          </cell>
          <cell r="CJ1076">
            <v>0</v>
          </cell>
          <cell r="CK1076">
            <v>0</v>
          </cell>
          <cell r="CL1076">
            <v>0</v>
          </cell>
          <cell r="CM1076">
            <v>0</v>
          </cell>
          <cell r="CN1076">
            <v>0</v>
          </cell>
          <cell r="CO1076">
            <v>0</v>
          </cell>
          <cell r="CP1076">
            <v>0</v>
          </cell>
          <cell r="CQ1076">
            <v>0</v>
          </cell>
          <cell r="CR1076">
            <v>0</v>
          </cell>
          <cell r="CS1076">
            <v>0</v>
          </cell>
          <cell r="CT1076">
            <v>0</v>
          </cell>
          <cell r="CU1076">
            <v>0</v>
          </cell>
          <cell r="CV1076">
            <v>0</v>
          </cell>
          <cell r="CW1076">
            <v>0</v>
          </cell>
          <cell r="CX1076">
            <v>0</v>
          </cell>
          <cell r="CY1076">
            <v>0</v>
          </cell>
          <cell r="CZ1076">
            <v>0</v>
          </cell>
          <cell r="DA1076">
            <v>0</v>
          </cell>
          <cell r="DB1076">
            <v>0</v>
          </cell>
          <cell r="DC1076">
            <v>0</v>
          </cell>
          <cell r="DD1076">
            <v>0</v>
          </cell>
          <cell r="DE1076">
            <v>0</v>
          </cell>
          <cell r="DF1076">
            <v>0</v>
          </cell>
          <cell r="DG1076">
            <v>0</v>
          </cell>
          <cell r="DH1076">
            <v>0</v>
          </cell>
          <cell r="DI1076">
            <v>0</v>
          </cell>
          <cell r="DJ1076">
            <v>0</v>
          </cell>
          <cell r="DK1076">
            <v>0</v>
          </cell>
          <cell r="DL1076">
            <v>0</v>
          </cell>
          <cell r="DM1076">
            <v>0</v>
          </cell>
          <cell r="DN1076">
            <v>0</v>
          </cell>
          <cell r="DO1076">
            <v>0</v>
          </cell>
          <cell r="DP1076">
            <v>0</v>
          </cell>
          <cell r="DQ1076">
            <v>0</v>
          </cell>
          <cell r="DR1076">
            <v>0</v>
          </cell>
          <cell r="DS1076">
            <v>0</v>
          </cell>
          <cell r="DT1076">
            <v>0</v>
          </cell>
          <cell r="DU1076">
            <v>0</v>
          </cell>
          <cell r="DV1076">
            <v>0</v>
          </cell>
          <cell r="DW1076">
            <v>0</v>
          </cell>
          <cell r="DX1076">
            <v>0</v>
          </cell>
          <cell r="DY1076">
            <v>0</v>
          </cell>
          <cell r="DZ1076">
            <v>0</v>
          </cell>
          <cell r="EA1076">
            <v>0</v>
          </cell>
          <cell r="EB1076">
            <v>0</v>
          </cell>
          <cell r="EC1076">
            <v>0</v>
          </cell>
          <cell r="ED1076">
            <v>0</v>
          </cell>
        </row>
        <row r="1077">
          <cell r="F1077">
            <v>0</v>
          </cell>
          <cell r="G1077">
            <v>0</v>
          </cell>
          <cell r="H1077">
            <v>0</v>
          </cell>
          <cell r="I1077">
            <v>0</v>
          </cell>
          <cell r="J1077">
            <v>0</v>
          </cell>
          <cell r="K1077">
            <v>0</v>
          </cell>
          <cell r="L1077">
            <v>0</v>
          </cell>
          <cell r="M1077">
            <v>0</v>
          </cell>
          <cell r="N1077">
            <v>0</v>
          </cell>
          <cell r="O1077">
            <v>0</v>
          </cell>
          <cell r="P1077">
            <v>0</v>
          </cell>
          <cell r="Q1077">
            <v>0</v>
          </cell>
          <cell r="R1077">
            <v>0</v>
          </cell>
          <cell r="S1077">
            <v>0</v>
          </cell>
          <cell r="T1077">
            <v>0</v>
          </cell>
          <cell r="U1077">
            <v>0</v>
          </cell>
          <cell r="V1077">
            <v>0</v>
          </cell>
          <cell r="W1077">
            <v>0</v>
          </cell>
          <cell r="X1077">
            <v>0</v>
          </cell>
          <cell r="Y1077">
            <v>0</v>
          </cell>
          <cell r="Z1077">
            <v>0</v>
          </cell>
          <cell r="AA1077">
            <v>0</v>
          </cell>
          <cell r="AB1077">
            <v>0</v>
          </cell>
          <cell r="AC1077">
            <v>0</v>
          </cell>
          <cell r="AD1077">
            <v>0</v>
          </cell>
          <cell r="AE1077">
            <v>0</v>
          </cell>
          <cell r="AF1077">
            <v>0</v>
          </cell>
          <cell r="AG1077">
            <v>0</v>
          </cell>
          <cell r="AH1077">
            <v>0</v>
          </cell>
          <cell r="AI1077">
            <v>0</v>
          </cell>
          <cell r="AJ1077">
            <v>0</v>
          </cell>
          <cell r="AK1077">
            <v>0</v>
          </cell>
          <cell r="AL1077">
            <v>0</v>
          </cell>
          <cell r="AM1077">
            <v>0</v>
          </cell>
          <cell r="AN1077">
            <v>0</v>
          </cell>
          <cell r="AO1077">
            <v>0</v>
          </cell>
          <cell r="AP1077">
            <v>0</v>
          </cell>
          <cell r="AQ1077">
            <v>0</v>
          </cell>
          <cell r="AR1077">
            <v>0</v>
          </cell>
          <cell r="AS1077">
            <v>0</v>
          </cell>
          <cell r="AT1077">
            <v>0</v>
          </cell>
          <cell r="AU1077">
            <v>0</v>
          </cell>
          <cell r="AV1077">
            <v>0</v>
          </cell>
          <cell r="AW1077">
            <v>0</v>
          </cell>
          <cell r="AX1077">
            <v>0</v>
          </cell>
          <cell r="AY1077">
            <v>0</v>
          </cell>
          <cell r="AZ1077">
            <v>0</v>
          </cell>
          <cell r="BA1077">
            <v>0</v>
          </cell>
          <cell r="BB1077">
            <v>0</v>
          </cell>
          <cell r="BC1077">
            <v>0</v>
          </cell>
          <cell r="BD1077">
            <v>0</v>
          </cell>
          <cell r="BE1077">
            <v>0</v>
          </cell>
          <cell r="BF1077">
            <v>0</v>
          </cell>
          <cell r="BG1077">
            <v>0</v>
          </cell>
          <cell r="BH1077">
            <v>0</v>
          </cell>
          <cell r="BI1077">
            <v>0</v>
          </cell>
          <cell r="BJ1077">
            <v>0</v>
          </cell>
          <cell r="BK1077">
            <v>0</v>
          </cell>
          <cell r="BL1077">
            <v>0</v>
          </cell>
          <cell r="BM1077">
            <v>0</v>
          </cell>
          <cell r="BN1077">
            <v>0</v>
          </cell>
          <cell r="BO1077">
            <v>0</v>
          </cell>
          <cell r="BP1077">
            <v>0</v>
          </cell>
          <cell r="BQ1077">
            <v>0</v>
          </cell>
          <cell r="BR1077">
            <v>0</v>
          </cell>
          <cell r="BS1077">
            <v>0</v>
          </cell>
          <cell r="BT1077">
            <v>0</v>
          </cell>
          <cell r="BU1077">
            <v>0</v>
          </cell>
          <cell r="BV1077">
            <v>0</v>
          </cell>
          <cell r="BW1077">
            <v>0</v>
          </cell>
          <cell r="BX1077">
            <v>0</v>
          </cell>
          <cell r="BY1077">
            <v>0</v>
          </cell>
          <cell r="BZ1077">
            <v>0</v>
          </cell>
          <cell r="CA1077">
            <v>0</v>
          </cell>
          <cell r="CB1077">
            <v>0</v>
          </cell>
          <cell r="CC1077">
            <v>0</v>
          </cell>
          <cell r="CD1077">
            <v>0</v>
          </cell>
          <cell r="CE1077">
            <v>0</v>
          </cell>
          <cell r="CF1077">
            <v>0</v>
          </cell>
          <cell r="CG1077">
            <v>0</v>
          </cell>
          <cell r="CH1077">
            <v>0</v>
          </cell>
          <cell r="CI1077">
            <v>0</v>
          </cell>
          <cell r="CJ1077">
            <v>0</v>
          </cell>
          <cell r="CK1077">
            <v>0</v>
          </cell>
          <cell r="CL1077">
            <v>0</v>
          </cell>
          <cell r="CM1077">
            <v>0</v>
          </cell>
          <cell r="CN1077">
            <v>0</v>
          </cell>
          <cell r="CO1077">
            <v>0</v>
          </cell>
          <cell r="CP1077">
            <v>0</v>
          </cell>
          <cell r="CQ1077">
            <v>0</v>
          </cell>
          <cell r="CR1077">
            <v>0</v>
          </cell>
          <cell r="CS1077">
            <v>0</v>
          </cell>
          <cell r="CT1077">
            <v>0</v>
          </cell>
          <cell r="CU1077">
            <v>0</v>
          </cell>
          <cell r="CV1077">
            <v>0</v>
          </cell>
          <cell r="CW1077">
            <v>0</v>
          </cell>
          <cell r="CX1077">
            <v>0</v>
          </cell>
          <cell r="CY1077">
            <v>0</v>
          </cell>
          <cell r="CZ1077">
            <v>0</v>
          </cell>
          <cell r="DA1077">
            <v>0</v>
          </cell>
          <cell r="DB1077">
            <v>0</v>
          </cell>
          <cell r="DC1077">
            <v>0</v>
          </cell>
          <cell r="DD1077">
            <v>0</v>
          </cell>
          <cell r="DE1077">
            <v>0</v>
          </cell>
          <cell r="DF1077">
            <v>0</v>
          </cell>
          <cell r="DG1077">
            <v>0</v>
          </cell>
          <cell r="DH1077">
            <v>0</v>
          </cell>
          <cell r="DI1077">
            <v>0</v>
          </cell>
          <cell r="DJ1077">
            <v>0</v>
          </cell>
          <cell r="DK1077">
            <v>0</v>
          </cell>
          <cell r="DL1077">
            <v>0</v>
          </cell>
          <cell r="DM1077">
            <v>0</v>
          </cell>
          <cell r="DN1077">
            <v>0</v>
          </cell>
          <cell r="DO1077">
            <v>0</v>
          </cell>
          <cell r="DP1077">
            <v>0</v>
          </cell>
          <cell r="DQ1077">
            <v>0</v>
          </cell>
          <cell r="DR1077">
            <v>0</v>
          </cell>
          <cell r="DS1077">
            <v>0</v>
          </cell>
          <cell r="DT1077">
            <v>0</v>
          </cell>
          <cell r="DU1077">
            <v>0</v>
          </cell>
          <cell r="DV1077">
            <v>0</v>
          </cell>
          <cell r="DW1077">
            <v>0</v>
          </cell>
          <cell r="DX1077">
            <v>0</v>
          </cell>
          <cell r="DY1077">
            <v>0</v>
          </cell>
          <cell r="DZ1077">
            <v>0</v>
          </cell>
          <cell r="EA1077">
            <v>0</v>
          </cell>
          <cell r="EB1077">
            <v>0</v>
          </cell>
          <cell r="EC1077">
            <v>0</v>
          </cell>
          <cell r="ED1077">
            <v>0</v>
          </cell>
        </row>
        <row r="1078">
          <cell r="F1078">
            <v>0</v>
          </cell>
          <cell r="G1078">
            <v>0</v>
          </cell>
          <cell r="H1078">
            <v>0</v>
          </cell>
          <cell r="I1078">
            <v>0</v>
          </cell>
          <cell r="J1078">
            <v>0</v>
          </cell>
          <cell r="K1078">
            <v>0</v>
          </cell>
          <cell r="L1078">
            <v>0</v>
          </cell>
          <cell r="M1078">
            <v>0</v>
          </cell>
          <cell r="N1078">
            <v>0</v>
          </cell>
          <cell r="O1078">
            <v>0</v>
          </cell>
          <cell r="P1078">
            <v>0</v>
          </cell>
          <cell r="Q1078">
            <v>0</v>
          </cell>
          <cell r="R1078">
            <v>0</v>
          </cell>
          <cell r="S1078">
            <v>0</v>
          </cell>
          <cell r="T1078">
            <v>0</v>
          </cell>
          <cell r="U1078">
            <v>0</v>
          </cell>
          <cell r="V1078">
            <v>0</v>
          </cell>
          <cell r="W1078">
            <v>0</v>
          </cell>
          <cell r="X1078">
            <v>0</v>
          </cell>
          <cell r="Y1078">
            <v>0</v>
          </cell>
          <cell r="Z1078">
            <v>0</v>
          </cell>
          <cell r="AA1078">
            <v>0</v>
          </cell>
          <cell r="AB1078">
            <v>0</v>
          </cell>
          <cell r="AC1078">
            <v>0</v>
          </cell>
          <cell r="AD1078">
            <v>0</v>
          </cell>
          <cell r="AE1078">
            <v>0</v>
          </cell>
          <cell r="AF1078">
            <v>0</v>
          </cell>
          <cell r="AG1078">
            <v>0</v>
          </cell>
          <cell r="AH1078">
            <v>0</v>
          </cell>
          <cell r="AI1078">
            <v>0</v>
          </cell>
          <cell r="AJ1078">
            <v>0</v>
          </cell>
          <cell r="AK1078">
            <v>0</v>
          </cell>
          <cell r="AL1078">
            <v>0</v>
          </cell>
          <cell r="AM1078">
            <v>0</v>
          </cell>
          <cell r="AN1078">
            <v>0</v>
          </cell>
          <cell r="AO1078">
            <v>0</v>
          </cell>
          <cell r="AP1078">
            <v>0</v>
          </cell>
          <cell r="AQ1078">
            <v>0</v>
          </cell>
          <cell r="AR1078">
            <v>0</v>
          </cell>
          <cell r="AS1078">
            <v>0</v>
          </cell>
          <cell r="AT1078">
            <v>0</v>
          </cell>
          <cell r="AU1078">
            <v>0</v>
          </cell>
          <cell r="AV1078">
            <v>0</v>
          </cell>
          <cell r="AW1078">
            <v>0</v>
          </cell>
          <cell r="AX1078">
            <v>0</v>
          </cell>
          <cell r="AY1078">
            <v>0</v>
          </cell>
          <cell r="AZ1078">
            <v>0</v>
          </cell>
          <cell r="BA1078">
            <v>0</v>
          </cell>
          <cell r="BB1078">
            <v>0</v>
          </cell>
          <cell r="BC1078">
            <v>0</v>
          </cell>
          <cell r="BD1078">
            <v>0</v>
          </cell>
          <cell r="BE1078">
            <v>0</v>
          </cell>
          <cell r="BF1078">
            <v>0</v>
          </cell>
          <cell r="BG1078">
            <v>0</v>
          </cell>
          <cell r="BH1078">
            <v>0</v>
          </cell>
          <cell r="BI1078">
            <v>0</v>
          </cell>
          <cell r="BJ1078">
            <v>0</v>
          </cell>
          <cell r="BK1078">
            <v>0</v>
          </cell>
          <cell r="BL1078">
            <v>0</v>
          </cell>
          <cell r="BM1078">
            <v>0</v>
          </cell>
          <cell r="BN1078">
            <v>0</v>
          </cell>
          <cell r="BO1078">
            <v>0</v>
          </cell>
          <cell r="BP1078">
            <v>0</v>
          </cell>
          <cell r="BQ1078">
            <v>0</v>
          </cell>
          <cell r="BR1078">
            <v>0</v>
          </cell>
          <cell r="BS1078">
            <v>0</v>
          </cell>
          <cell r="BT1078">
            <v>0</v>
          </cell>
          <cell r="BU1078">
            <v>0</v>
          </cell>
          <cell r="BV1078">
            <v>0</v>
          </cell>
          <cell r="BW1078">
            <v>0</v>
          </cell>
          <cell r="BX1078">
            <v>0</v>
          </cell>
          <cell r="BY1078">
            <v>0</v>
          </cell>
          <cell r="BZ1078">
            <v>0</v>
          </cell>
          <cell r="CA1078">
            <v>0</v>
          </cell>
          <cell r="CB1078">
            <v>0</v>
          </cell>
          <cell r="CC1078">
            <v>0</v>
          </cell>
          <cell r="CD1078">
            <v>0</v>
          </cell>
          <cell r="CE1078">
            <v>0</v>
          </cell>
          <cell r="CF1078">
            <v>0</v>
          </cell>
          <cell r="CG1078">
            <v>0</v>
          </cell>
          <cell r="CH1078">
            <v>0</v>
          </cell>
          <cell r="CI1078">
            <v>0</v>
          </cell>
          <cell r="CJ1078">
            <v>0</v>
          </cell>
          <cell r="CK1078">
            <v>0</v>
          </cell>
          <cell r="CL1078">
            <v>0</v>
          </cell>
          <cell r="CM1078">
            <v>0</v>
          </cell>
          <cell r="CN1078">
            <v>0</v>
          </cell>
          <cell r="CO1078">
            <v>0</v>
          </cell>
          <cell r="CP1078">
            <v>0</v>
          </cell>
          <cell r="CQ1078">
            <v>0</v>
          </cell>
          <cell r="CR1078">
            <v>0</v>
          </cell>
          <cell r="CS1078">
            <v>0</v>
          </cell>
          <cell r="CT1078">
            <v>0</v>
          </cell>
          <cell r="CU1078">
            <v>0</v>
          </cell>
          <cell r="CV1078">
            <v>0</v>
          </cell>
          <cell r="CW1078">
            <v>0</v>
          </cell>
          <cell r="CX1078">
            <v>0</v>
          </cell>
          <cell r="CY1078">
            <v>0</v>
          </cell>
          <cell r="CZ1078">
            <v>0</v>
          </cell>
          <cell r="DA1078">
            <v>0</v>
          </cell>
          <cell r="DB1078">
            <v>0</v>
          </cell>
          <cell r="DC1078">
            <v>0</v>
          </cell>
          <cell r="DD1078">
            <v>0</v>
          </cell>
          <cell r="DE1078">
            <v>0</v>
          </cell>
          <cell r="DF1078">
            <v>0</v>
          </cell>
          <cell r="DG1078">
            <v>0</v>
          </cell>
          <cell r="DH1078">
            <v>0</v>
          </cell>
          <cell r="DI1078">
            <v>0</v>
          </cell>
          <cell r="DJ1078">
            <v>0</v>
          </cell>
          <cell r="DK1078">
            <v>0</v>
          </cell>
          <cell r="DL1078">
            <v>0</v>
          </cell>
          <cell r="DM1078">
            <v>0</v>
          </cell>
          <cell r="DN1078">
            <v>0</v>
          </cell>
          <cell r="DO1078">
            <v>0</v>
          </cell>
          <cell r="DP1078">
            <v>0</v>
          </cell>
          <cell r="DQ1078">
            <v>0</v>
          </cell>
          <cell r="DR1078">
            <v>0</v>
          </cell>
          <cell r="DS1078">
            <v>0</v>
          </cell>
          <cell r="DT1078">
            <v>0</v>
          </cell>
          <cell r="DU1078">
            <v>0</v>
          </cell>
          <cell r="DV1078">
            <v>0</v>
          </cell>
          <cell r="DW1078">
            <v>0</v>
          </cell>
          <cell r="DX1078">
            <v>0</v>
          </cell>
          <cell r="DY1078">
            <v>0</v>
          </cell>
          <cell r="DZ1078">
            <v>0</v>
          </cell>
          <cell r="EA1078">
            <v>0</v>
          </cell>
          <cell r="EB1078">
            <v>0</v>
          </cell>
          <cell r="EC1078">
            <v>0</v>
          </cell>
          <cell r="ED1078">
            <v>0</v>
          </cell>
        </row>
        <row r="1079">
          <cell r="F1079">
            <v>0</v>
          </cell>
          <cell r="G1079">
            <v>0</v>
          </cell>
          <cell r="H1079">
            <v>0</v>
          </cell>
          <cell r="I1079">
            <v>0</v>
          </cell>
          <cell r="J1079">
            <v>0</v>
          </cell>
          <cell r="K1079">
            <v>0</v>
          </cell>
          <cell r="L1079">
            <v>0</v>
          </cell>
          <cell r="M1079">
            <v>0</v>
          </cell>
          <cell r="N1079">
            <v>0</v>
          </cell>
          <cell r="O1079">
            <v>0</v>
          </cell>
          <cell r="P1079">
            <v>0</v>
          </cell>
          <cell r="Q1079">
            <v>0</v>
          </cell>
          <cell r="R1079">
            <v>0</v>
          </cell>
          <cell r="S1079">
            <v>0</v>
          </cell>
          <cell r="T1079">
            <v>0</v>
          </cell>
          <cell r="U1079">
            <v>0</v>
          </cell>
          <cell r="V1079">
            <v>0</v>
          </cell>
          <cell r="W1079">
            <v>0</v>
          </cell>
          <cell r="X1079">
            <v>0</v>
          </cell>
          <cell r="Y1079">
            <v>0</v>
          </cell>
          <cell r="Z1079">
            <v>0</v>
          </cell>
          <cell r="AA1079">
            <v>0</v>
          </cell>
          <cell r="AB1079">
            <v>0</v>
          </cell>
          <cell r="AC1079">
            <v>0</v>
          </cell>
          <cell r="AD1079">
            <v>0</v>
          </cell>
          <cell r="AE1079">
            <v>0</v>
          </cell>
          <cell r="AF1079">
            <v>0</v>
          </cell>
          <cell r="AG1079">
            <v>0</v>
          </cell>
          <cell r="AH1079">
            <v>0</v>
          </cell>
          <cell r="AI1079">
            <v>0</v>
          </cell>
          <cell r="AJ1079">
            <v>0</v>
          </cell>
          <cell r="AK1079">
            <v>0</v>
          </cell>
          <cell r="AL1079">
            <v>0</v>
          </cell>
          <cell r="AM1079">
            <v>0</v>
          </cell>
          <cell r="AN1079">
            <v>0</v>
          </cell>
          <cell r="AO1079">
            <v>0</v>
          </cell>
          <cell r="AP1079">
            <v>0</v>
          </cell>
          <cell r="AQ1079">
            <v>0</v>
          </cell>
          <cell r="AR1079">
            <v>0</v>
          </cell>
          <cell r="AS1079">
            <v>0</v>
          </cell>
          <cell r="AT1079">
            <v>0</v>
          </cell>
          <cell r="AU1079">
            <v>0</v>
          </cell>
          <cell r="AV1079">
            <v>0</v>
          </cell>
          <cell r="AW1079">
            <v>0</v>
          </cell>
          <cell r="AX1079">
            <v>0</v>
          </cell>
          <cell r="AY1079">
            <v>0</v>
          </cell>
          <cell r="AZ1079">
            <v>0</v>
          </cell>
          <cell r="BA1079">
            <v>0</v>
          </cell>
          <cell r="BB1079">
            <v>0</v>
          </cell>
          <cell r="BC1079">
            <v>0</v>
          </cell>
          <cell r="BD1079">
            <v>0</v>
          </cell>
          <cell r="BE1079">
            <v>0</v>
          </cell>
          <cell r="BF1079">
            <v>0</v>
          </cell>
          <cell r="BG1079">
            <v>0</v>
          </cell>
          <cell r="BH1079">
            <v>0</v>
          </cell>
          <cell r="BI1079">
            <v>0</v>
          </cell>
          <cell r="BJ1079">
            <v>0</v>
          </cell>
          <cell r="BK1079">
            <v>0</v>
          </cell>
          <cell r="BL1079">
            <v>0</v>
          </cell>
          <cell r="BM1079">
            <v>0</v>
          </cell>
          <cell r="BN1079">
            <v>0</v>
          </cell>
          <cell r="BO1079">
            <v>0</v>
          </cell>
          <cell r="BP1079">
            <v>0</v>
          </cell>
          <cell r="BQ1079">
            <v>0</v>
          </cell>
          <cell r="BR1079">
            <v>0</v>
          </cell>
          <cell r="BS1079">
            <v>0</v>
          </cell>
          <cell r="BT1079">
            <v>0</v>
          </cell>
          <cell r="BU1079">
            <v>0</v>
          </cell>
          <cell r="BV1079">
            <v>0</v>
          </cell>
          <cell r="BW1079">
            <v>0</v>
          </cell>
          <cell r="BX1079">
            <v>0</v>
          </cell>
          <cell r="BY1079">
            <v>0</v>
          </cell>
          <cell r="BZ1079">
            <v>0</v>
          </cell>
          <cell r="CA1079">
            <v>0</v>
          </cell>
          <cell r="CB1079">
            <v>0</v>
          </cell>
          <cell r="CC1079">
            <v>0</v>
          </cell>
          <cell r="CD1079">
            <v>0</v>
          </cell>
          <cell r="CE1079">
            <v>0</v>
          </cell>
          <cell r="CF1079">
            <v>0</v>
          </cell>
          <cell r="CG1079">
            <v>0</v>
          </cell>
          <cell r="CH1079">
            <v>0</v>
          </cell>
          <cell r="CI1079">
            <v>0</v>
          </cell>
          <cell r="CJ1079">
            <v>0</v>
          </cell>
          <cell r="CK1079">
            <v>0</v>
          </cell>
          <cell r="CL1079">
            <v>0</v>
          </cell>
          <cell r="CM1079">
            <v>0</v>
          </cell>
          <cell r="CN1079">
            <v>0</v>
          </cell>
          <cell r="CO1079">
            <v>0</v>
          </cell>
          <cell r="CP1079">
            <v>0</v>
          </cell>
          <cell r="CQ1079">
            <v>0</v>
          </cell>
          <cell r="CR1079">
            <v>0</v>
          </cell>
          <cell r="CS1079">
            <v>0</v>
          </cell>
          <cell r="CT1079">
            <v>0</v>
          </cell>
          <cell r="CU1079">
            <v>0</v>
          </cell>
          <cell r="CV1079">
            <v>0</v>
          </cell>
          <cell r="CW1079">
            <v>0</v>
          </cell>
          <cell r="CX1079">
            <v>0</v>
          </cell>
          <cell r="CY1079">
            <v>0</v>
          </cell>
          <cell r="CZ1079">
            <v>0</v>
          </cell>
          <cell r="DA1079">
            <v>0</v>
          </cell>
          <cell r="DB1079">
            <v>0</v>
          </cell>
          <cell r="DC1079">
            <v>0</v>
          </cell>
          <cell r="DD1079">
            <v>0</v>
          </cell>
          <cell r="DE1079">
            <v>0</v>
          </cell>
          <cell r="DF1079">
            <v>0</v>
          </cell>
          <cell r="DG1079">
            <v>0</v>
          </cell>
          <cell r="DH1079">
            <v>0</v>
          </cell>
          <cell r="DI1079">
            <v>0</v>
          </cell>
          <cell r="DJ1079">
            <v>0</v>
          </cell>
          <cell r="DK1079">
            <v>0</v>
          </cell>
          <cell r="DL1079">
            <v>0</v>
          </cell>
          <cell r="DM1079">
            <v>0</v>
          </cell>
          <cell r="DN1079">
            <v>0</v>
          </cell>
          <cell r="DO1079">
            <v>0</v>
          </cell>
          <cell r="DP1079">
            <v>0</v>
          </cell>
          <cell r="DQ1079">
            <v>0</v>
          </cell>
          <cell r="DR1079">
            <v>0</v>
          </cell>
          <cell r="DS1079">
            <v>0</v>
          </cell>
          <cell r="DT1079">
            <v>0</v>
          </cell>
          <cell r="DU1079">
            <v>0</v>
          </cell>
          <cell r="DV1079">
            <v>0</v>
          </cell>
          <cell r="DW1079">
            <v>0</v>
          </cell>
          <cell r="DX1079">
            <v>0</v>
          </cell>
          <cell r="DY1079">
            <v>0</v>
          </cell>
          <cell r="DZ1079">
            <v>0</v>
          </cell>
          <cell r="EA1079">
            <v>0</v>
          </cell>
          <cell r="EB1079">
            <v>0</v>
          </cell>
          <cell r="EC1079">
            <v>0</v>
          </cell>
          <cell r="ED1079">
            <v>0</v>
          </cell>
        </row>
        <row r="1080">
          <cell r="F1080">
            <v>0</v>
          </cell>
          <cell r="G1080">
            <v>0</v>
          </cell>
          <cell r="H1080">
            <v>0</v>
          </cell>
          <cell r="I1080">
            <v>0</v>
          </cell>
          <cell r="J1080">
            <v>0</v>
          </cell>
          <cell r="K1080">
            <v>0</v>
          </cell>
          <cell r="L1080">
            <v>0</v>
          </cell>
          <cell r="M1080">
            <v>0</v>
          </cell>
          <cell r="N1080">
            <v>0</v>
          </cell>
          <cell r="O1080">
            <v>0</v>
          </cell>
          <cell r="P1080">
            <v>0</v>
          </cell>
          <cell r="Q1080">
            <v>0</v>
          </cell>
          <cell r="R1080">
            <v>0</v>
          </cell>
          <cell r="S1080">
            <v>0</v>
          </cell>
          <cell r="T1080">
            <v>0</v>
          </cell>
          <cell r="U1080">
            <v>0</v>
          </cell>
          <cell r="V1080">
            <v>0</v>
          </cell>
          <cell r="W1080">
            <v>0</v>
          </cell>
          <cell r="X1080">
            <v>0</v>
          </cell>
          <cell r="Y1080">
            <v>0</v>
          </cell>
          <cell r="Z1080">
            <v>0</v>
          </cell>
          <cell r="AA1080">
            <v>0</v>
          </cell>
          <cell r="AB1080">
            <v>0</v>
          </cell>
          <cell r="AC1080">
            <v>0</v>
          </cell>
          <cell r="AD1080">
            <v>0</v>
          </cell>
          <cell r="AE1080">
            <v>0</v>
          </cell>
          <cell r="AF1080">
            <v>0</v>
          </cell>
          <cell r="AG1080">
            <v>0</v>
          </cell>
          <cell r="AH1080">
            <v>0</v>
          </cell>
          <cell r="AI1080">
            <v>0</v>
          </cell>
          <cell r="AJ1080">
            <v>0</v>
          </cell>
          <cell r="AK1080">
            <v>0</v>
          </cell>
          <cell r="AL1080">
            <v>0</v>
          </cell>
          <cell r="AM1080">
            <v>0</v>
          </cell>
          <cell r="AN1080">
            <v>0</v>
          </cell>
          <cell r="AO1080">
            <v>0</v>
          </cell>
          <cell r="AP1080">
            <v>0</v>
          </cell>
          <cell r="AQ1080">
            <v>0</v>
          </cell>
          <cell r="AR1080">
            <v>0</v>
          </cell>
          <cell r="AS1080">
            <v>0</v>
          </cell>
          <cell r="AT1080">
            <v>0</v>
          </cell>
          <cell r="AU1080">
            <v>0</v>
          </cell>
          <cell r="AV1080">
            <v>0</v>
          </cell>
          <cell r="AW1080">
            <v>0</v>
          </cell>
          <cell r="AX1080">
            <v>0</v>
          </cell>
          <cell r="AY1080">
            <v>0</v>
          </cell>
          <cell r="AZ1080">
            <v>0</v>
          </cell>
          <cell r="BA1080">
            <v>0</v>
          </cell>
          <cell r="BB1080">
            <v>0</v>
          </cell>
          <cell r="BC1080">
            <v>0</v>
          </cell>
          <cell r="BD1080">
            <v>0</v>
          </cell>
          <cell r="BE1080">
            <v>0</v>
          </cell>
          <cell r="BF1080">
            <v>0</v>
          </cell>
          <cell r="BG1080">
            <v>0</v>
          </cell>
          <cell r="BH1080">
            <v>0</v>
          </cell>
          <cell r="BI1080">
            <v>0</v>
          </cell>
          <cell r="BJ1080">
            <v>0</v>
          </cell>
          <cell r="BK1080">
            <v>0</v>
          </cell>
          <cell r="BL1080">
            <v>0</v>
          </cell>
          <cell r="BM1080">
            <v>0</v>
          </cell>
          <cell r="BN1080">
            <v>0</v>
          </cell>
          <cell r="BO1080">
            <v>0</v>
          </cell>
          <cell r="BP1080">
            <v>0</v>
          </cell>
          <cell r="BQ1080">
            <v>0</v>
          </cell>
          <cell r="BR1080">
            <v>0</v>
          </cell>
          <cell r="BS1080">
            <v>0</v>
          </cell>
          <cell r="BT1080">
            <v>0</v>
          </cell>
          <cell r="BU1080">
            <v>0</v>
          </cell>
          <cell r="BV1080">
            <v>0</v>
          </cell>
          <cell r="BW1080">
            <v>0</v>
          </cell>
          <cell r="BX1080">
            <v>0</v>
          </cell>
          <cell r="BY1080">
            <v>0</v>
          </cell>
          <cell r="BZ1080">
            <v>0</v>
          </cell>
          <cell r="CA1080">
            <v>0</v>
          </cell>
          <cell r="CB1080">
            <v>0</v>
          </cell>
          <cell r="CC1080">
            <v>0</v>
          </cell>
          <cell r="CD1080">
            <v>0</v>
          </cell>
          <cell r="CE1080">
            <v>0</v>
          </cell>
          <cell r="CF1080">
            <v>0</v>
          </cell>
          <cell r="CG1080">
            <v>0</v>
          </cell>
          <cell r="CH1080">
            <v>0</v>
          </cell>
          <cell r="CI1080">
            <v>0</v>
          </cell>
          <cell r="CJ1080">
            <v>0</v>
          </cell>
          <cell r="CK1080">
            <v>0</v>
          </cell>
          <cell r="CL1080">
            <v>0</v>
          </cell>
          <cell r="CM1080">
            <v>0</v>
          </cell>
          <cell r="CN1080">
            <v>0</v>
          </cell>
          <cell r="CO1080">
            <v>0</v>
          </cell>
          <cell r="CP1080">
            <v>0</v>
          </cell>
          <cell r="CQ1080">
            <v>0</v>
          </cell>
          <cell r="CR1080">
            <v>0</v>
          </cell>
          <cell r="CS1080">
            <v>0</v>
          </cell>
          <cell r="CT1080">
            <v>0</v>
          </cell>
          <cell r="CU1080">
            <v>0</v>
          </cell>
          <cell r="CV1080">
            <v>0</v>
          </cell>
          <cell r="CW1080">
            <v>0</v>
          </cell>
          <cell r="CX1080">
            <v>0</v>
          </cell>
          <cell r="CY1080">
            <v>0</v>
          </cell>
          <cell r="CZ1080">
            <v>0</v>
          </cell>
          <cell r="DA1080">
            <v>0</v>
          </cell>
          <cell r="DB1080">
            <v>0</v>
          </cell>
          <cell r="DC1080">
            <v>0</v>
          </cell>
          <cell r="DD1080">
            <v>0</v>
          </cell>
          <cell r="DE1080">
            <v>0</v>
          </cell>
          <cell r="DF1080">
            <v>0</v>
          </cell>
          <cell r="DG1080">
            <v>0</v>
          </cell>
          <cell r="DH1080">
            <v>0</v>
          </cell>
          <cell r="DI1080">
            <v>0</v>
          </cell>
          <cell r="DJ1080">
            <v>0</v>
          </cell>
          <cell r="DK1080">
            <v>0</v>
          </cell>
          <cell r="DL1080">
            <v>0</v>
          </cell>
          <cell r="DM1080">
            <v>0</v>
          </cell>
          <cell r="DN1080">
            <v>0</v>
          </cell>
          <cell r="DO1080">
            <v>0</v>
          </cell>
          <cell r="DP1080">
            <v>0</v>
          </cell>
          <cell r="DQ1080">
            <v>0</v>
          </cell>
          <cell r="DR1080">
            <v>0</v>
          </cell>
          <cell r="DS1080">
            <v>0</v>
          </cell>
          <cell r="DT1080">
            <v>0</v>
          </cell>
          <cell r="DU1080">
            <v>0</v>
          </cell>
          <cell r="DV1080">
            <v>0</v>
          </cell>
          <cell r="DW1080">
            <v>0</v>
          </cell>
          <cell r="DX1080">
            <v>0</v>
          </cell>
          <cell r="DY1080">
            <v>0</v>
          </cell>
          <cell r="DZ1080">
            <v>0</v>
          </cell>
          <cell r="EA1080">
            <v>0</v>
          </cell>
          <cell r="EB1080">
            <v>0</v>
          </cell>
          <cell r="EC1080">
            <v>0</v>
          </cell>
          <cell r="ED1080">
            <v>0</v>
          </cell>
        </row>
        <row r="1081">
          <cell r="F1081">
            <v>0</v>
          </cell>
          <cell r="G1081">
            <v>0</v>
          </cell>
          <cell r="H1081">
            <v>0</v>
          </cell>
          <cell r="I1081">
            <v>0</v>
          </cell>
          <cell r="J1081">
            <v>0</v>
          </cell>
          <cell r="K1081">
            <v>0</v>
          </cell>
          <cell r="L1081">
            <v>0</v>
          </cell>
          <cell r="M1081">
            <v>0</v>
          </cell>
          <cell r="N1081">
            <v>0</v>
          </cell>
          <cell r="O1081">
            <v>0</v>
          </cell>
          <cell r="P1081">
            <v>0</v>
          </cell>
          <cell r="Q1081">
            <v>0</v>
          </cell>
          <cell r="R1081">
            <v>0</v>
          </cell>
          <cell r="S1081">
            <v>0</v>
          </cell>
          <cell r="T1081">
            <v>0</v>
          </cell>
          <cell r="U1081">
            <v>0</v>
          </cell>
          <cell r="V1081">
            <v>0</v>
          </cell>
          <cell r="W1081">
            <v>0</v>
          </cell>
          <cell r="X1081">
            <v>0</v>
          </cell>
          <cell r="Y1081">
            <v>0</v>
          </cell>
          <cell r="Z1081">
            <v>0</v>
          </cell>
          <cell r="AA1081">
            <v>0</v>
          </cell>
          <cell r="AB1081">
            <v>0</v>
          </cell>
          <cell r="AC1081">
            <v>0</v>
          </cell>
          <cell r="AD1081">
            <v>0</v>
          </cell>
          <cell r="AE1081">
            <v>0</v>
          </cell>
          <cell r="AF1081">
            <v>0</v>
          </cell>
          <cell r="AG1081">
            <v>0</v>
          </cell>
          <cell r="AH1081">
            <v>0</v>
          </cell>
          <cell r="AI1081">
            <v>0</v>
          </cell>
          <cell r="AJ1081">
            <v>0</v>
          </cell>
          <cell r="AK1081">
            <v>0</v>
          </cell>
          <cell r="AL1081">
            <v>0</v>
          </cell>
          <cell r="AM1081">
            <v>0</v>
          </cell>
          <cell r="AN1081">
            <v>0</v>
          </cell>
          <cell r="AO1081">
            <v>0</v>
          </cell>
          <cell r="AP1081">
            <v>0</v>
          </cell>
          <cell r="AQ1081">
            <v>0</v>
          </cell>
          <cell r="AR1081">
            <v>0</v>
          </cell>
          <cell r="AS1081">
            <v>0</v>
          </cell>
          <cell r="AT1081">
            <v>0</v>
          </cell>
          <cell r="AU1081">
            <v>0</v>
          </cell>
          <cell r="AV1081">
            <v>0</v>
          </cell>
          <cell r="AW1081">
            <v>0</v>
          </cell>
          <cell r="AX1081">
            <v>0</v>
          </cell>
          <cell r="AY1081">
            <v>0</v>
          </cell>
          <cell r="AZ1081">
            <v>0</v>
          </cell>
          <cell r="BA1081">
            <v>0</v>
          </cell>
          <cell r="BB1081">
            <v>0</v>
          </cell>
          <cell r="BC1081">
            <v>0</v>
          </cell>
          <cell r="BD1081">
            <v>0</v>
          </cell>
          <cell r="BE1081">
            <v>0</v>
          </cell>
          <cell r="BF1081">
            <v>0</v>
          </cell>
          <cell r="BG1081">
            <v>0</v>
          </cell>
          <cell r="BH1081">
            <v>0</v>
          </cell>
          <cell r="BI1081">
            <v>0</v>
          </cell>
          <cell r="BJ1081">
            <v>0</v>
          </cell>
          <cell r="BK1081">
            <v>0</v>
          </cell>
          <cell r="BL1081">
            <v>0</v>
          </cell>
          <cell r="BM1081">
            <v>0</v>
          </cell>
          <cell r="BN1081">
            <v>0</v>
          </cell>
          <cell r="BO1081">
            <v>0</v>
          </cell>
          <cell r="BP1081">
            <v>0</v>
          </cell>
          <cell r="BQ1081">
            <v>0</v>
          </cell>
          <cell r="BR1081">
            <v>0</v>
          </cell>
          <cell r="BS1081">
            <v>0</v>
          </cell>
          <cell r="BT1081">
            <v>0</v>
          </cell>
          <cell r="BU1081">
            <v>0</v>
          </cell>
          <cell r="BV1081">
            <v>0</v>
          </cell>
          <cell r="BW1081">
            <v>0</v>
          </cell>
          <cell r="BX1081">
            <v>0</v>
          </cell>
          <cell r="BY1081">
            <v>0</v>
          </cell>
          <cell r="BZ1081">
            <v>0</v>
          </cell>
          <cell r="CA1081">
            <v>0</v>
          </cell>
          <cell r="CB1081">
            <v>0</v>
          </cell>
          <cell r="CC1081">
            <v>0</v>
          </cell>
          <cell r="CD1081">
            <v>0</v>
          </cell>
          <cell r="CE1081">
            <v>0</v>
          </cell>
          <cell r="CF1081">
            <v>0</v>
          </cell>
          <cell r="CG1081">
            <v>0</v>
          </cell>
          <cell r="CH1081">
            <v>0</v>
          </cell>
          <cell r="CI1081">
            <v>0</v>
          </cell>
          <cell r="CJ1081">
            <v>0</v>
          </cell>
          <cell r="CK1081">
            <v>0</v>
          </cell>
          <cell r="CL1081">
            <v>0</v>
          </cell>
          <cell r="CM1081">
            <v>0</v>
          </cell>
          <cell r="CN1081">
            <v>0</v>
          </cell>
          <cell r="CO1081">
            <v>0</v>
          </cell>
          <cell r="CP1081">
            <v>0</v>
          </cell>
          <cell r="CQ1081">
            <v>0</v>
          </cell>
          <cell r="CR1081">
            <v>0</v>
          </cell>
          <cell r="CS1081">
            <v>0</v>
          </cell>
          <cell r="CT1081">
            <v>0</v>
          </cell>
          <cell r="CU1081">
            <v>0</v>
          </cell>
          <cell r="CV1081">
            <v>0</v>
          </cell>
          <cell r="CW1081">
            <v>0</v>
          </cell>
          <cell r="CX1081">
            <v>0</v>
          </cell>
          <cell r="CY1081">
            <v>0</v>
          </cell>
          <cell r="CZ1081">
            <v>0</v>
          </cell>
          <cell r="DA1081">
            <v>0</v>
          </cell>
          <cell r="DB1081">
            <v>0</v>
          </cell>
          <cell r="DC1081">
            <v>0</v>
          </cell>
          <cell r="DD1081">
            <v>0</v>
          </cell>
          <cell r="DE1081">
            <v>0</v>
          </cell>
          <cell r="DF1081">
            <v>0</v>
          </cell>
          <cell r="DG1081">
            <v>0</v>
          </cell>
          <cell r="DH1081">
            <v>0</v>
          </cell>
          <cell r="DI1081">
            <v>0</v>
          </cell>
          <cell r="DJ1081">
            <v>0</v>
          </cell>
          <cell r="DK1081">
            <v>0</v>
          </cell>
          <cell r="DL1081">
            <v>0</v>
          </cell>
          <cell r="DM1081">
            <v>0</v>
          </cell>
          <cell r="DN1081">
            <v>0</v>
          </cell>
          <cell r="DO1081">
            <v>0</v>
          </cell>
          <cell r="DP1081">
            <v>0</v>
          </cell>
          <cell r="DQ1081">
            <v>0</v>
          </cell>
          <cell r="DR1081">
            <v>0</v>
          </cell>
          <cell r="DS1081">
            <v>0</v>
          </cell>
          <cell r="DT1081">
            <v>0</v>
          </cell>
          <cell r="DU1081">
            <v>0</v>
          </cell>
          <cell r="DV1081">
            <v>0</v>
          </cell>
          <cell r="DW1081">
            <v>0</v>
          </cell>
          <cell r="DX1081">
            <v>0</v>
          </cell>
          <cell r="DY1081">
            <v>0</v>
          </cell>
          <cell r="DZ1081">
            <v>0</v>
          </cell>
          <cell r="EA1081">
            <v>0</v>
          </cell>
          <cell r="EB1081">
            <v>0</v>
          </cell>
          <cell r="EC1081">
            <v>0</v>
          </cell>
          <cell r="ED1081">
            <v>0</v>
          </cell>
        </row>
        <row r="1082">
          <cell r="F1082">
            <v>0</v>
          </cell>
          <cell r="G1082">
            <v>0</v>
          </cell>
          <cell r="H1082">
            <v>0</v>
          </cell>
          <cell r="I1082">
            <v>0</v>
          </cell>
          <cell r="J1082">
            <v>0</v>
          </cell>
          <cell r="K1082">
            <v>0</v>
          </cell>
          <cell r="L1082">
            <v>0</v>
          </cell>
          <cell r="M1082">
            <v>0</v>
          </cell>
          <cell r="N1082">
            <v>0</v>
          </cell>
          <cell r="O1082">
            <v>0</v>
          </cell>
          <cell r="P1082">
            <v>0</v>
          </cell>
          <cell r="Q1082">
            <v>0</v>
          </cell>
          <cell r="R1082">
            <v>0</v>
          </cell>
          <cell r="S1082">
            <v>0</v>
          </cell>
          <cell r="T1082">
            <v>0</v>
          </cell>
          <cell r="U1082">
            <v>0</v>
          </cell>
          <cell r="V1082">
            <v>0</v>
          </cell>
          <cell r="W1082">
            <v>0</v>
          </cell>
          <cell r="X1082">
            <v>0</v>
          </cell>
          <cell r="Y1082">
            <v>0</v>
          </cell>
          <cell r="Z1082">
            <v>0</v>
          </cell>
          <cell r="AA1082">
            <v>0</v>
          </cell>
          <cell r="AB1082">
            <v>0</v>
          </cell>
          <cell r="AC1082">
            <v>0</v>
          </cell>
          <cell r="AD1082">
            <v>0</v>
          </cell>
          <cell r="AE1082">
            <v>0</v>
          </cell>
          <cell r="AF1082">
            <v>0</v>
          </cell>
          <cell r="AG1082">
            <v>0</v>
          </cell>
          <cell r="AH1082">
            <v>0</v>
          </cell>
          <cell r="AI1082">
            <v>0</v>
          </cell>
          <cell r="AJ1082">
            <v>0</v>
          </cell>
          <cell r="AK1082">
            <v>0</v>
          </cell>
          <cell r="AL1082">
            <v>0</v>
          </cell>
          <cell r="AM1082">
            <v>0</v>
          </cell>
          <cell r="AN1082">
            <v>0</v>
          </cell>
          <cell r="AO1082">
            <v>0</v>
          </cell>
          <cell r="AP1082">
            <v>0</v>
          </cell>
          <cell r="AQ1082">
            <v>0</v>
          </cell>
          <cell r="AR1082">
            <v>0</v>
          </cell>
          <cell r="AS1082">
            <v>0</v>
          </cell>
          <cell r="AT1082">
            <v>0</v>
          </cell>
          <cell r="AU1082">
            <v>0</v>
          </cell>
          <cell r="AV1082">
            <v>0</v>
          </cell>
          <cell r="AW1082">
            <v>0</v>
          </cell>
          <cell r="AX1082">
            <v>0</v>
          </cell>
          <cell r="AY1082">
            <v>0</v>
          </cell>
          <cell r="AZ1082">
            <v>0</v>
          </cell>
          <cell r="BA1082">
            <v>0</v>
          </cell>
          <cell r="BB1082">
            <v>0</v>
          </cell>
          <cell r="BC1082">
            <v>0</v>
          </cell>
          <cell r="BD1082">
            <v>0</v>
          </cell>
          <cell r="BE1082">
            <v>0</v>
          </cell>
          <cell r="BF1082">
            <v>0</v>
          </cell>
          <cell r="BG1082">
            <v>0</v>
          </cell>
          <cell r="BH1082">
            <v>0</v>
          </cell>
          <cell r="BI1082">
            <v>0</v>
          </cell>
          <cell r="BJ1082">
            <v>0</v>
          </cell>
          <cell r="BK1082">
            <v>0</v>
          </cell>
          <cell r="BL1082">
            <v>0</v>
          </cell>
          <cell r="BM1082">
            <v>0</v>
          </cell>
          <cell r="BN1082">
            <v>0</v>
          </cell>
          <cell r="BO1082">
            <v>0</v>
          </cell>
          <cell r="BP1082">
            <v>0</v>
          </cell>
          <cell r="BQ1082">
            <v>0</v>
          </cell>
          <cell r="BR1082">
            <v>0</v>
          </cell>
          <cell r="BS1082">
            <v>0</v>
          </cell>
          <cell r="BT1082">
            <v>0</v>
          </cell>
          <cell r="BU1082">
            <v>0</v>
          </cell>
          <cell r="BV1082">
            <v>0</v>
          </cell>
          <cell r="BW1082">
            <v>0</v>
          </cell>
          <cell r="BX1082">
            <v>0</v>
          </cell>
          <cell r="BY1082">
            <v>0</v>
          </cell>
          <cell r="BZ1082">
            <v>0</v>
          </cell>
          <cell r="CA1082">
            <v>0</v>
          </cell>
          <cell r="CB1082">
            <v>0</v>
          </cell>
          <cell r="CC1082">
            <v>0</v>
          </cell>
          <cell r="CD1082">
            <v>0</v>
          </cell>
          <cell r="CE1082">
            <v>0</v>
          </cell>
          <cell r="CF1082">
            <v>0</v>
          </cell>
          <cell r="CG1082">
            <v>0</v>
          </cell>
          <cell r="CH1082">
            <v>0</v>
          </cell>
          <cell r="CI1082">
            <v>0</v>
          </cell>
          <cell r="CJ1082">
            <v>0</v>
          </cell>
          <cell r="CK1082">
            <v>0</v>
          </cell>
          <cell r="CL1082">
            <v>0</v>
          </cell>
          <cell r="CM1082">
            <v>0</v>
          </cell>
          <cell r="CN1082">
            <v>0</v>
          </cell>
          <cell r="CO1082">
            <v>0</v>
          </cell>
          <cell r="CP1082">
            <v>0</v>
          </cell>
          <cell r="CQ1082">
            <v>0</v>
          </cell>
          <cell r="CR1082">
            <v>0</v>
          </cell>
          <cell r="CS1082">
            <v>0</v>
          </cell>
          <cell r="CT1082">
            <v>0</v>
          </cell>
          <cell r="CU1082">
            <v>0</v>
          </cell>
          <cell r="CV1082">
            <v>0</v>
          </cell>
          <cell r="CW1082">
            <v>0</v>
          </cell>
          <cell r="CX1082">
            <v>0</v>
          </cell>
          <cell r="CY1082">
            <v>0</v>
          </cell>
          <cell r="CZ1082">
            <v>0</v>
          </cell>
          <cell r="DA1082">
            <v>0</v>
          </cell>
          <cell r="DB1082">
            <v>0</v>
          </cell>
          <cell r="DC1082">
            <v>0</v>
          </cell>
          <cell r="DD1082">
            <v>0</v>
          </cell>
          <cell r="DE1082">
            <v>0</v>
          </cell>
          <cell r="DF1082">
            <v>0</v>
          </cell>
          <cell r="DG1082">
            <v>0</v>
          </cell>
          <cell r="DH1082">
            <v>0</v>
          </cell>
          <cell r="DI1082">
            <v>0</v>
          </cell>
          <cell r="DJ1082">
            <v>0</v>
          </cell>
          <cell r="DK1082">
            <v>0</v>
          </cell>
          <cell r="DL1082">
            <v>0</v>
          </cell>
          <cell r="DM1082">
            <v>0</v>
          </cell>
          <cell r="DN1082">
            <v>0</v>
          </cell>
          <cell r="DO1082">
            <v>0</v>
          </cell>
          <cell r="DP1082">
            <v>0</v>
          </cell>
          <cell r="DQ1082">
            <v>0</v>
          </cell>
          <cell r="DR1082">
            <v>0</v>
          </cell>
          <cell r="DS1082">
            <v>0</v>
          </cell>
          <cell r="DT1082">
            <v>0</v>
          </cell>
          <cell r="DU1082">
            <v>0</v>
          </cell>
          <cell r="DV1082">
            <v>0</v>
          </cell>
          <cell r="DW1082">
            <v>0</v>
          </cell>
          <cell r="DX1082">
            <v>0</v>
          </cell>
          <cell r="DY1082">
            <v>0</v>
          </cell>
          <cell r="DZ1082">
            <v>0</v>
          </cell>
          <cell r="EA1082">
            <v>0</v>
          </cell>
          <cell r="EB1082">
            <v>0</v>
          </cell>
          <cell r="EC1082">
            <v>0</v>
          </cell>
          <cell r="ED1082">
            <v>0</v>
          </cell>
        </row>
        <row r="1083">
          <cell r="F1083">
            <v>0</v>
          </cell>
          <cell r="G1083">
            <v>0</v>
          </cell>
          <cell r="H1083">
            <v>0</v>
          </cell>
          <cell r="I1083">
            <v>0</v>
          </cell>
          <cell r="J1083">
            <v>0</v>
          </cell>
          <cell r="K1083">
            <v>0</v>
          </cell>
          <cell r="L1083">
            <v>0</v>
          </cell>
          <cell r="M1083">
            <v>0</v>
          </cell>
          <cell r="N1083">
            <v>0</v>
          </cell>
          <cell r="O1083">
            <v>0</v>
          </cell>
          <cell r="P1083">
            <v>0</v>
          </cell>
          <cell r="Q1083">
            <v>0</v>
          </cell>
          <cell r="R1083">
            <v>0</v>
          </cell>
          <cell r="S1083">
            <v>0</v>
          </cell>
          <cell r="T1083">
            <v>0</v>
          </cell>
          <cell r="U1083">
            <v>0</v>
          </cell>
          <cell r="V1083">
            <v>0</v>
          </cell>
          <cell r="W1083">
            <v>0</v>
          </cell>
          <cell r="X1083">
            <v>0</v>
          </cell>
          <cell r="Y1083">
            <v>0</v>
          </cell>
          <cell r="Z1083">
            <v>0</v>
          </cell>
          <cell r="AA1083">
            <v>0</v>
          </cell>
          <cell r="AB1083">
            <v>0</v>
          </cell>
          <cell r="AC1083">
            <v>0</v>
          </cell>
          <cell r="AD1083">
            <v>0</v>
          </cell>
          <cell r="AE1083">
            <v>0</v>
          </cell>
          <cell r="AF1083">
            <v>0</v>
          </cell>
          <cell r="AG1083">
            <v>0</v>
          </cell>
          <cell r="AH1083">
            <v>0</v>
          </cell>
          <cell r="AI1083">
            <v>0</v>
          </cell>
          <cell r="AJ1083">
            <v>0</v>
          </cell>
          <cell r="AK1083">
            <v>0</v>
          </cell>
          <cell r="AL1083">
            <v>0</v>
          </cell>
          <cell r="AM1083">
            <v>0</v>
          </cell>
          <cell r="AN1083">
            <v>0</v>
          </cell>
          <cell r="AO1083">
            <v>0</v>
          </cell>
          <cell r="AP1083">
            <v>0</v>
          </cell>
          <cell r="AQ1083">
            <v>0</v>
          </cell>
          <cell r="AR1083">
            <v>0</v>
          </cell>
          <cell r="AS1083">
            <v>0</v>
          </cell>
          <cell r="AT1083">
            <v>0</v>
          </cell>
          <cell r="AU1083">
            <v>0</v>
          </cell>
          <cell r="AV1083">
            <v>0</v>
          </cell>
          <cell r="AW1083">
            <v>0</v>
          </cell>
          <cell r="AX1083">
            <v>0</v>
          </cell>
          <cell r="AY1083">
            <v>0</v>
          </cell>
          <cell r="AZ1083">
            <v>0</v>
          </cell>
          <cell r="BA1083">
            <v>0</v>
          </cell>
          <cell r="BB1083">
            <v>0</v>
          </cell>
          <cell r="BC1083">
            <v>0</v>
          </cell>
          <cell r="BD1083">
            <v>0</v>
          </cell>
          <cell r="BE1083">
            <v>0</v>
          </cell>
          <cell r="BF1083">
            <v>0</v>
          </cell>
          <cell r="BG1083">
            <v>0</v>
          </cell>
          <cell r="BH1083">
            <v>0</v>
          </cell>
          <cell r="BI1083">
            <v>0</v>
          </cell>
          <cell r="BJ1083">
            <v>0</v>
          </cell>
          <cell r="BK1083">
            <v>0</v>
          </cell>
          <cell r="BL1083">
            <v>0</v>
          </cell>
          <cell r="BM1083">
            <v>0</v>
          </cell>
          <cell r="BN1083">
            <v>0</v>
          </cell>
          <cell r="BO1083">
            <v>0</v>
          </cell>
          <cell r="BP1083">
            <v>0</v>
          </cell>
          <cell r="BQ1083">
            <v>0</v>
          </cell>
          <cell r="BR1083">
            <v>0</v>
          </cell>
          <cell r="BS1083">
            <v>0</v>
          </cell>
          <cell r="BT1083">
            <v>0</v>
          </cell>
          <cell r="BU1083">
            <v>0</v>
          </cell>
          <cell r="BV1083">
            <v>0</v>
          </cell>
          <cell r="BW1083">
            <v>0</v>
          </cell>
          <cell r="BX1083">
            <v>0</v>
          </cell>
          <cell r="BY1083">
            <v>0</v>
          </cell>
          <cell r="BZ1083">
            <v>0</v>
          </cell>
          <cell r="CA1083">
            <v>0</v>
          </cell>
          <cell r="CB1083">
            <v>0</v>
          </cell>
          <cell r="CC1083">
            <v>0</v>
          </cell>
          <cell r="CD1083">
            <v>0</v>
          </cell>
          <cell r="CE1083">
            <v>0</v>
          </cell>
          <cell r="CF1083">
            <v>0</v>
          </cell>
          <cell r="CG1083">
            <v>0</v>
          </cell>
          <cell r="CH1083">
            <v>0</v>
          </cell>
          <cell r="CI1083">
            <v>0</v>
          </cell>
          <cell r="CJ1083">
            <v>0</v>
          </cell>
          <cell r="CK1083">
            <v>0</v>
          </cell>
          <cell r="CL1083">
            <v>0</v>
          </cell>
          <cell r="CM1083">
            <v>0</v>
          </cell>
          <cell r="CN1083">
            <v>0</v>
          </cell>
          <cell r="CO1083">
            <v>0</v>
          </cell>
          <cell r="CP1083">
            <v>0</v>
          </cell>
          <cell r="CQ1083">
            <v>0</v>
          </cell>
          <cell r="CR1083">
            <v>0</v>
          </cell>
          <cell r="CS1083">
            <v>0</v>
          </cell>
          <cell r="CT1083">
            <v>0</v>
          </cell>
          <cell r="CU1083">
            <v>0</v>
          </cell>
          <cell r="CV1083">
            <v>0</v>
          </cell>
          <cell r="CW1083">
            <v>0</v>
          </cell>
          <cell r="CX1083">
            <v>0</v>
          </cell>
          <cell r="CY1083">
            <v>0</v>
          </cell>
          <cell r="CZ1083">
            <v>0</v>
          </cell>
          <cell r="DA1083">
            <v>0</v>
          </cell>
          <cell r="DB1083">
            <v>0</v>
          </cell>
          <cell r="DC1083">
            <v>0</v>
          </cell>
          <cell r="DD1083">
            <v>0</v>
          </cell>
          <cell r="DE1083">
            <v>0</v>
          </cell>
          <cell r="DF1083">
            <v>0</v>
          </cell>
          <cell r="DG1083">
            <v>0</v>
          </cell>
          <cell r="DH1083">
            <v>0</v>
          </cell>
          <cell r="DI1083">
            <v>0</v>
          </cell>
          <cell r="DJ1083">
            <v>0</v>
          </cell>
          <cell r="DK1083">
            <v>0</v>
          </cell>
          <cell r="DL1083">
            <v>0</v>
          </cell>
          <cell r="DM1083">
            <v>0</v>
          </cell>
          <cell r="DN1083">
            <v>0</v>
          </cell>
          <cell r="DO1083">
            <v>0</v>
          </cell>
          <cell r="DP1083">
            <v>0</v>
          </cell>
          <cell r="DQ1083">
            <v>0</v>
          </cell>
          <cell r="DR1083">
            <v>0</v>
          </cell>
          <cell r="DS1083">
            <v>0</v>
          </cell>
          <cell r="DT1083">
            <v>0</v>
          </cell>
          <cell r="DU1083">
            <v>0</v>
          </cell>
          <cell r="DV1083">
            <v>0</v>
          </cell>
          <cell r="DW1083">
            <v>0</v>
          </cell>
          <cell r="DX1083">
            <v>0</v>
          </cell>
          <cell r="DY1083">
            <v>0</v>
          </cell>
          <cell r="DZ1083">
            <v>0</v>
          </cell>
          <cell r="EA1083">
            <v>0</v>
          </cell>
          <cell r="EB1083">
            <v>0</v>
          </cell>
          <cell r="EC1083">
            <v>0</v>
          </cell>
          <cell r="ED1083">
            <v>0</v>
          </cell>
        </row>
        <row r="1084">
          <cell r="F1084">
            <v>0</v>
          </cell>
          <cell r="G1084">
            <v>0</v>
          </cell>
          <cell r="H1084">
            <v>0</v>
          </cell>
          <cell r="I1084">
            <v>0</v>
          </cell>
          <cell r="J1084">
            <v>0</v>
          </cell>
          <cell r="K1084">
            <v>0</v>
          </cell>
          <cell r="L1084">
            <v>0</v>
          </cell>
          <cell r="M1084">
            <v>0</v>
          </cell>
          <cell r="N1084">
            <v>0</v>
          </cell>
          <cell r="O1084">
            <v>0</v>
          </cell>
          <cell r="P1084">
            <v>0</v>
          </cell>
          <cell r="Q1084">
            <v>0</v>
          </cell>
          <cell r="R1084">
            <v>0</v>
          </cell>
          <cell r="S1084">
            <v>0</v>
          </cell>
          <cell r="T1084">
            <v>0</v>
          </cell>
          <cell r="U1084">
            <v>0</v>
          </cell>
          <cell r="V1084">
            <v>0</v>
          </cell>
          <cell r="W1084">
            <v>0</v>
          </cell>
          <cell r="X1084">
            <v>0</v>
          </cell>
          <cell r="Y1084">
            <v>0</v>
          </cell>
          <cell r="Z1084">
            <v>0</v>
          </cell>
          <cell r="AA1084">
            <v>0</v>
          </cell>
          <cell r="AB1084">
            <v>0</v>
          </cell>
          <cell r="AC1084">
            <v>0</v>
          </cell>
          <cell r="AD1084">
            <v>0</v>
          </cell>
          <cell r="AE1084">
            <v>0</v>
          </cell>
          <cell r="AF1084">
            <v>0</v>
          </cell>
          <cell r="AG1084">
            <v>0</v>
          </cell>
          <cell r="AH1084">
            <v>0</v>
          </cell>
          <cell r="AI1084">
            <v>0</v>
          </cell>
          <cell r="AJ1084">
            <v>0</v>
          </cell>
          <cell r="AK1084">
            <v>0</v>
          </cell>
          <cell r="AL1084">
            <v>0</v>
          </cell>
          <cell r="AM1084">
            <v>0</v>
          </cell>
          <cell r="AN1084">
            <v>0</v>
          </cell>
          <cell r="AO1084">
            <v>0</v>
          </cell>
          <cell r="AP1084">
            <v>0</v>
          </cell>
          <cell r="AQ1084">
            <v>0</v>
          </cell>
          <cell r="AR1084">
            <v>0</v>
          </cell>
          <cell r="AS1084">
            <v>0</v>
          </cell>
          <cell r="AT1084">
            <v>0</v>
          </cell>
          <cell r="AU1084">
            <v>0</v>
          </cell>
          <cell r="AV1084">
            <v>0</v>
          </cell>
          <cell r="AW1084">
            <v>0</v>
          </cell>
          <cell r="AX1084">
            <v>0</v>
          </cell>
          <cell r="AY1084">
            <v>0</v>
          </cell>
          <cell r="AZ1084">
            <v>0</v>
          </cell>
          <cell r="BA1084">
            <v>0</v>
          </cell>
          <cell r="BB1084">
            <v>0</v>
          </cell>
          <cell r="BC1084">
            <v>0</v>
          </cell>
          <cell r="BD1084">
            <v>0</v>
          </cell>
          <cell r="BE1084">
            <v>0</v>
          </cell>
          <cell r="BF1084">
            <v>0</v>
          </cell>
          <cell r="BG1084">
            <v>0</v>
          </cell>
          <cell r="BH1084">
            <v>0</v>
          </cell>
          <cell r="BI1084">
            <v>0</v>
          </cell>
          <cell r="BJ1084">
            <v>0</v>
          </cell>
          <cell r="BK1084">
            <v>0</v>
          </cell>
          <cell r="BL1084">
            <v>0</v>
          </cell>
          <cell r="BM1084">
            <v>0</v>
          </cell>
          <cell r="BN1084">
            <v>0</v>
          </cell>
          <cell r="BO1084">
            <v>0</v>
          </cell>
          <cell r="BP1084">
            <v>0</v>
          </cell>
          <cell r="BQ1084">
            <v>0</v>
          </cell>
          <cell r="BR1084">
            <v>0</v>
          </cell>
          <cell r="BS1084">
            <v>0</v>
          </cell>
          <cell r="BT1084">
            <v>0</v>
          </cell>
          <cell r="BU1084">
            <v>0</v>
          </cell>
          <cell r="BV1084">
            <v>0</v>
          </cell>
          <cell r="BW1084">
            <v>0</v>
          </cell>
          <cell r="BX1084">
            <v>0</v>
          </cell>
          <cell r="BY1084">
            <v>0</v>
          </cell>
          <cell r="BZ1084">
            <v>0</v>
          </cell>
          <cell r="CA1084">
            <v>0</v>
          </cell>
          <cell r="CB1084">
            <v>0</v>
          </cell>
          <cell r="CC1084">
            <v>0</v>
          </cell>
          <cell r="CD1084">
            <v>0</v>
          </cell>
          <cell r="CE1084">
            <v>0</v>
          </cell>
          <cell r="CF1084">
            <v>0</v>
          </cell>
          <cell r="CG1084">
            <v>0</v>
          </cell>
          <cell r="CH1084">
            <v>0</v>
          </cell>
          <cell r="CI1084">
            <v>0</v>
          </cell>
          <cell r="CJ1084">
            <v>0</v>
          </cell>
          <cell r="CK1084">
            <v>0</v>
          </cell>
          <cell r="CL1084">
            <v>0</v>
          </cell>
          <cell r="CM1084">
            <v>0</v>
          </cell>
          <cell r="CN1084">
            <v>0</v>
          </cell>
          <cell r="CO1084">
            <v>0</v>
          </cell>
          <cell r="CP1084">
            <v>0</v>
          </cell>
          <cell r="CQ1084">
            <v>0</v>
          </cell>
          <cell r="CR1084">
            <v>0</v>
          </cell>
          <cell r="CS1084">
            <v>0</v>
          </cell>
          <cell r="CT1084">
            <v>0</v>
          </cell>
          <cell r="CU1084">
            <v>0</v>
          </cell>
          <cell r="CV1084">
            <v>0</v>
          </cell>
          <cell r="CW1084">
            <v>0</v>
          </cell>
          <cell r="CX1084">
            <v>0</v>
          </cell>
          <cell r="CY1084">
            <v>0</v>
          </cell>
          <cell r="CZ1084">
            <v>0</v>
          </cell>
          <cell r="DA1084">
            <v>0</v>
          </cell>
          <cell r="DB1084">
            <v>0</v>
          </cell>
          <cell r="DC1084">
            <v>0</v>
          </cell>
          <cell r="DD1084">
            <v>0</v>
          </cell>
          <cell r="DE1084">
            <v>0</v>
          </cell>
          <cell r="DF1084">
            <v>0</v>
          </cell>
          <cell r="DG1084">
            <v>0</v>
          </cell>
          <cell r="DH1084">
            <v>0</v>
          </cell>
          <cell r="DI1084">
            <v>0</v>
          </cell>
          <cell r="DJ1084">
            <v>0</v>
          </cell>
          <cell r="DK1084">
            <v>0</v>
          </cell>
          <cell r="DL1084">
            <v>0</v>
          </cell>
          <cell r="DM1084">
            <v>0</v>
          </cell>
          <cell r="DN1084">
            <v>0</v>
          </cell>
          <cell r="DO1084">
            <v>0</v>
          </cell>
          <cell r="DP1084">
            <v>0</v>
          </cell>
          <cell r="DQ1084">
            <v>0</v>
          </cell>
          <cell r="DR1084">
            <v>0</v>
          </cell>
          <cell r="DS1084">
            <v>0</v>
          </cell>
          <cell r="DT1084">
            <v>0</v>
          </cell>
          <cell r="DU1084">
            <v>0</v>
          </cell>
          <cell r="DV1084">
            <v>0</v>
          </cell>
          <cell r="DW1084">
            <v>0</v>
          </cell>
          <cell r="DX1084">
            <v>0</v>
          </cell>
          <cell r="DY1084">
            <v>0</v>
          </cell>
          <cell r="DZ1084">
            <v>0</v>
          </cell>
          <cell r="EA1084">
            <v>0</v>
          </cell>
          <cell r="EB1084">
            <v>0</v>
          </cell>
          <cell r="EC1084">
            <v>0</v>
          </cell>
          <cell r="ED1084">
            <v>0</v>
          </cell>
        </row>
        <row r="1085">
          <cell r="F1085">
            <v>0</v>
          </cell>
          <cell r="G1085">
            <v>0</v>
          </cell>
          <cell r="H1085">
            <v>0</v>
          </cell>
          <cell r="I1085">
            <v>0</v>
          </cell>
          <cell r="J1085">
            <v>0</v>
          </cell>
          <cell r="K1085">
            <v>0</v>
          </cell>
          <cell r="L1085">
            <v>0</v>
          </cell>
          <cell r="M1085">
            <v>0</v>
          </cell>
          <cell r="N1085">
            <v>0</v>
          </cell>
          <cell r="O1085">
            <v>0</v>
          </cell>
          <cell r="P1085">
            <v>0</v>
          </cell>
          <cell r="Q1085">
            <v>0</v>
          </cell>
          <cell r="R1085">
            <v>0</v>
          </cell>
          <cell r="S1085">
            <v>0</v>
          </cell>
          <cell r="T1085">
            <v>0</v>
          </cell>
          <cell r="U1085">
            <v>0</v>
          </cell>
          <cell r="V1085">
            <v>0</v>
          </cell>
          <cell r="W1085">
            <v>0</v>
          </cell>
          <cell r="X1085">
            <v>0</v>
          </cell>
          <cell r="Y1085">
            <v>0</v>
          </cell>
          <cell r="Z1085">
            <v>0</v>
          </cell>
          <cell r="AA1085">
            <v>0</v>
          </cell>
          <cell r="AB1085">
            <v>0</v>
          </cell>
          <cell r="AC1085">
            <v>0</v>
          </cell>
          <cell r="AD1085">
            <v>0</v>
          </cell>
          <cell r="AE1085">
            <v>0</v>
          </cell>
          <cell r="AF1085">
            <v>0</v>
          </cell>
          <cell r="AG1085">
            <v>0</v>
          </cell>
          <cell r="AH1085">
            <v>0</v>
          </cell>
          <cell r="AI1085">
            <v>0</v>
          </cell>
          <cell r="AJ1085">
            <v>0</v>
          </cell>
          <cell r="AK1085">
            <v>0</v>
          </cell>
          <cell r="AL1085">
            <v>0</v>
          </cell>
          <cell r="AM1085">
            <v>0</v>
          </cell>
          <cell r="AN1085">
            <v>0</v>
          </cell>
          <cell r="AO1085">
            <v>0</v>
          </cell>
          <cell r="AP1085">
            <v>0</v>
          </cell>
          <cell r="AQ1085">
            <v>0</v>
          </cell>
          <cell r="AR1085">
            <v>0</v>
          </cell>
          <cell r="AS1085">
            <v>0</v>
          </cell>
          <cell r="AT1085">
            <v>0</v>
          </cell>
          <cell r="AU1085">
            <v>0</v>
          </cell>
          <cell r="AV1085">
            <v>0</v>
          </cell>
          <cell r="AW1085">
            <v>0</v>
          </cell>
          <cell r="AX1085">
            <v>0</v>
          </cell>
          <cell r="AY1085">
            <v>0</v>
          </cell>
          <cell r="AZ1085">
            <v>0</v>
          </cell>
          <cell r="BA1085">
            <v>0</v>
          </cell>
          <cell r="BB1085">
            <v>0</v>
          </cell>
          <cell r="BC1085">
            <v>0</v>
          </cell>
          <cell r="BD1085">
            <v>0</v>
          </cell>
          <cell r="BE1085">
            <v>0</v>
          </cell>
          <cell r="BF1085">
            <v>0</v>
          </cell>
          <cell r="BG1085">
            <v>0</v>
          </cell>
          <cell r="BH1085">
            <v>0</v>
          </cell>
          <cell r="BI1085">
            <v>0</v>
          </cell>
          <cell r="BJ1085">
            <v>0</v>
          </cell>
          <cell r="BK1085">
            <v>0</v>
          </cell>
          <cell r="BL1085">
            <v>0</v>
          </cell>
          <cell r="BM1085">
            <v>0</v>
          </cell>
          <cell r="BN1085">
            <v>0</v>
          </cell>
          <cell r="BO1085">
            <v>0</v>
          </cell>
          <cell r="BP1085">
            <v>0</v>
          </cell>
          <cell r="BQ1085">
            <v>0</v>
          </cell>
          <cell r="BR1085">
            <v>0</v>
          </cell>
          <cell r="BS1085">
            <v>0</v>
          </cell>
          <cell r="BT1085">
            <v>0</v>
          </cell>
          <cell r="BU1085">
            <v>0</v>
          </cell>
          <cell r="BV1085">
            <v>0</v>
          </cell>
          <cell r="BW1085">
            <v>0</v>
          </cell>
          <cell r="BX1085">
            <v>0</v>
          </cell>
          <cell r="BY1085">
            <v>0</v>
          </cell>
          <cell r="BZ1085">
            <v>0</v>
          </cell>
          <cell r="CA1085">
            <v>0</v>
          </cell>
          <cell r="CB1085">
            <v>0</v>
          </cell>
          <cell r="CC1085">
            <v>0</v>
          </cell>
          <cell r="CD1085">
            <v>0</v>
          </cell>
          <cell r="CE1085">
            <v>0</v>
          </cell>
          <cell r="CF1085">
            <v>0</v>
          </cell>
          <cell r="CG1085">
            <v>0</v>
          </cell>
          <cell r="CH1085">
            <v>0</v>
          </cell>
          <cell r="CI1085">
            <v>0</v>
          </cell>
          <cell r="CJ1085">
            <v>0</v>
          </cell>
          <cell r="CK1085">
            <v>0</v>
          </cell>
          <cell r="CL1085">
            <v>0</v>
          </cell>
          <cell r="CM1085">
            <v>0</v>
          </cell>
          <cell r="CN1085">
            <v>0</v>
          </cell>
          <cell r="CO1085">
            <v>0</v>
          </cell>
          <cell r="CP1085">
            <v>0</v>
          </cell>
          <cell r="CQ1085">
            <v>0</v>
          </cell>
          <cell r="CR1085">
            <v>0</v>
          </cell>
          <cell r="CS1085">
            <v>0</v>
          </cell>
          <cell r="CT1085">
            <v>0</v>
          </cell>
          <cell r="CU1085">
            <v>0</v>
          </cell>
          <cell r="CV1085">
            <v>0</v>
          </cell>
          <cell r="CW1085">
            <v>0</v>
          </cell>
          <cell r="CX1085">
            <v>0</v>
          </cell>
          <cell r="CY1085">
            <v>0</v>
          </cell>
          <cell r="CZ1085">
            <v>0</v>
          </cell>
          <cell r="DA1085">
            <v>0</v>
          </cell>
          <cell r="DB1085">
            <v>0</v>
          </cell>
          <cell r="DC1085">
            <v>0</v>
          </cell>
          <cell r="DD1085">
            <v>0</v>
          </cell>
          <cell r="DE1085">
            <v>0</v>
          </cell>
          <cell r="DF1085">
            <v>0</v>
          </cell>
          <cell r="DG1085">
            <v>0</v>
          </cell>
          <cell r="DH1085">
            <v>0</v>
          </cell>
          <cell r="DI1085">
            <v>0</v>
          </cell>
          <cell r="DJ1085">
            <v>0</v>
          </cell>
          <cell r="DK1085">
            <v>0</v>
          </cell>
          <cell r="DL1085">
            <v>0</v>
          </cell>
          <cell r="DM1085">
            <v>0</v>
          </cell>
          <cell r="DN1085">
            <v>0</v>
          </cell>
          <cell r="DO1085">
            <v>0</v>
          </cell>
          <cell r="DP1085">
            <v>0</v>
          </cell>
          <cell r="DQ1085">
            <v>0</v>
          </cell>
          <cell r="DR1085">
            <v>0</v>
          </cell>
          <cell r="DS1085">
            <v>0</v>
          </cell>
          <cell r="DT1085">
            <v>0</v>
          </cell>
          <cell r="DU1085">
            <v>0</v>
          </cell>
          <cell r="DV1085">
            <v>0</v>
          </cell>
          <cell r="DW1085">
            <v>0</v>
          </cell>
          <cell r="DX1085">
            <v>0</v>
          </cell>
          <cell r="DY1085">
            <v>0</v>
          </cell>
          <cell r="DZ1085">
            <v>0</v>
          </cell>
          <cell r="EA1085">
            <v>0</v>
          </cell>
          <cell r="EB1085">
            <v>0</v>
          </cell>
          <cell r="EC1085">
            <v>0</v>
          </cell>
          <cell r="ED1085">
            <v>0</v>
          </cell>
        </row>
        <row r="1086">
          <cell r="F1086">
            <v>0</v>
          </cell>
          <cell r="G1086">
            <v>0</v>
          </cell>
          <cell r="H1086">
            <v>0</v>
          </cell>
          <cell r="I1086">
            <v>0</v>
          </cell>
          <cell r="J1086">
            <v>0</v>
          </cell>
          <cell r="K1086">
            <v>0</v>
          </cell>
          <cell r="L1086">
            <v>0</v>
          </cell>
          <cell r="M1086">
            <v>0</v>
          </cell>
          <cell r="N1086">
            <v>0</v>
          </cell>
          <cell r="O1086">
            <v>0</v>
          </cell>
          <cell r="P1086">
            <v>0</v>
          </cell>
          <cell r="Q1086">
            <v>0</v>
          </cell>
          <cell r="R1086">
            <v>0</v>
          </cell>
          <cell r="S1086">
            <v>0</v>
          </cell>
          <cell r="T1086">
            <v>0</v>
          </cell>
          <cell r="U1086">
            <v>0</v>
          </cell>
          <cell r="V1086">
            <v>0</v>
          </cell>
          <cell r="W1086">
            <v>0</v>
          </cell>
          <cell r="X1086">
            <v>0</v>
          </cell>
          <cell r="Y1086">
            <v>0</v>
          </cell>
          <cell r="Z1086">
            <v>0</v>
          </cell>
          <cell r="AA1086">
            <v>0</v>
          </cell>
          <cell r="AB1086">
            <v>0</v>
          </cell>
          <cell r="AC1086">
            <v>0</v>
          </cell>
          <cell r="AD1086">
            <v>0</v>
          </cell>
          <cell r="AE1086">
            <v>0</v>
          </cell>
          <cell r="AF1086">
            <v>0</v>
          </cell>
          <cell r="AG1086">
            <v>0</v>
          </cell>
          <cell r="AH1086">
            <v>0</v>
          </cell>
          <cell r="AI1086">
            <v>0</v>
          </cell>
          <cell r="AJ1086">
            <v>0</v>
          </cell>
          <cell r="AK1086">
            <v>0</v>
          </cell>
          <cell r="AL1086">
            <v>0</v>
          </cell>
          <cell r="AM1086">
            <v>0</v>
          </cell>
          <cell r="AN1086">
            <v>0</v>
          </cell>
          <cell r="AO1086">
            <v>0</v>
          </cell>
          <cell r="AP1086">
            <v>0</v>
          </cell>
          <cell r="AQ1086">
            <v>0</v>
          </cell>
          <cell r="AR1086">
            <v>0</v>
          </cell>
          <cell r="AS1086">
            <v>0</v>
          </cell>
          <cell r="AT1086">
            <v>0</v>
          </cell>
          <cell r="AU1086">
            <v>0</v>
          </cell>
          <cell r="AV1086">
            <v>0</v>
          </cell>
          <cell r="AW1086">
            <v>0</v>
          </cell>
          <cell r="AX1086">
            <v>0</v>
          </cell>
          <cell r="AY1086">
            <v>0</v>
          </cell>
          <cell r="AZ1086">
            <v>0</v>
          </cell>
          <cell r="BA1086">
            <v>0</v>
          </cell>
          <cell r="BB1086">
            <v>0</v>
          </cell>
          <cell r="BC1086">
            <v>0</v>
          </cell>
          <cell r="BD1086">
            <v>0</v>
          </cell>
          <cell r="BE1086">
            <v>0</v>
          </cell>
          <cell r="BF1086">
            <v>0</v>
          </cell>
          <cell r="BG1086">
            <v>0</v>
          </cell>
          <cell r="BH1086">
            <v>0</v>
          </cell>
          <cell r="BI1086">
            <v>0</v>
          </cell>
          <cell r="BJ1086">
            <v>0</v>
          </cell>
          <cell r="BK1086">
            <v>0</v>
          </cell>
          <cell r="BL1086">
            <v>0</v>
          </cell>
          <cell r="BM1086">
            <v>0</v>
          </cell>
          <cell r="BN1086">
            <v>0</v>
          </cell>
          <cell r="BO1086">
            <v>0</v>
          </cell>
          <cell r="BP1086">
            <v>0</v>
          </cell>
          <cell r="BQ1086">
            <v>0</v>
          </cell>
          <cell r="BR1086">
            <v>0</v>
          </cell>
          <cell r="BS1086">
            <v>0</v>
          </cell>
          <cell r="BT1086">
            <v>0</v>
          </cell>
          <cell r="BU1086">
            <v>0</v>
          </cell>
          <cell r="BV1086">
            <v>0</v>
          </cell>
          <cell r="BW1086">
            <v>0</v>
          </cell>
          <cell r="BX1086">
            <v>0</v>
          </cell>
          <cell r="BY1086">
            <v>0</v>
          </cell>
          <cell r="BZ1086">
            <v>0</v>
          </cell>
          <cell r="CA1086">
            <v>0</v>
          </cell>
          <cell r="CB1086">
            <v>0</v>
          </cell>
          <cell r="CC1086">
            <v>0</v>
          </cell>
          <cell r="CD1086">
            <v>0</v>
          </cell>
          <cell r="CE1086">
            <v>0</v>
          </cell>
          <cell r="CF1086">
            <v>0</v>
          </cell>
          <cell r="CG1086">
            <v>0</v>
          </cell>
          <cell r="CH1086">
            <v>0</v>
          </cell>
          <cell r="CI1086">
            <v>0</v>
          </cell>
          <cell r="CJ1086">
            <v>0</v>
          </cell>
          <cell r="CK1086">
            <v>0</v>
          </cell>
          <cell r="CL1086">
            <v>0</v>
          </cell>
          <cell r="CM1086">
            <v>0</v>
          </cell>
          <cell r="CN1086">
            <v>0</v>
          </cell>
          <cell r="CO1086">
            <v>0</v>
          </cell>
          <cell r="CP1086">
            <v>0</v>
          </cell>
          <cell r="CQ1086">
            <v>0</v>
          </cell>
          <cell r="CR1086">
            <v>0</v>
          </cell>
          <cell r="CS1086">
            <v>0</v>
          </cell>
          <cell r="CT1086">
            <v>0</v>
          </cell>
          <cell r="CU1086">
            <v>0</v>
          </cell>
          <cell r="CV1086">
            <v>0</v>
          </cell>
          <cell r="CW1086">
            <v>0</v>
          </cell>
          <cell r="CX1086">
            <v>0</v>
          </cell>
          <cell r="CY1086">
            <v>0</v>
          </cell>
          <cell r="CZ1086">
            <v>0</v>
          </cell>
          <cell r="DA1086">
            <v>0</v>
          </cell>
          <cell r="DB1086">
            <v>0</v>
          </cell>
          <cell r="DC1086">
            <v>0</v>
          </cell>
          <cell r="DD1086">
            <v>0</v>
          </cell>
          <cell r="DE1086">
            <v>0</v>
          </cell>
          <cell r="DF1086">
            <v>0</v>
          </cell>
          <cell r="DG1086">
            <v>0</v>
          </cell>
          <cell r="DH1086">
            <v>0</v>
          </cell>
          <cell r="DI1086">
            <v>0</v>
          </cell>
          <cell r="DJ1086">
            <v>0</v>
          </cell>
          <cell r="DK1086">
            <v>0</v>
          </cell>
          <cell r="DL1086">
            <v>0</v>
          </cell>
          <cell r="DM1086">
            <v>0</v>
          </cell>
          <cell r="DN1086">
            <v>0</v>
          </cell>
          <cell r="DO1086">
            <v>0</v>
          </cell>
          <cell r="DP1086">
            <v>0</v>
          </cell>
          <cell r="DQ1086">
            <v>0</v>
          </cell>
          <cell r="DR1086">
            <v>0</v>
          </cell>
          <cell r="DS1086">
            <v>0</v>
          </cell>
          <cell r="DT1086">
            <v>0</v>
          </cell>
          <cell r="DU1086">
            <v>0</v>
          </cell>
          <cell r="DV1086">
            <v>0</v>
          </cell>
          <cell r="DW1086">
            <v>0</v>
          </cell>
          <cell r="DX1086">
            <v>0</v>
          </cell>
          <cell r="DY1086">
            <v>0</v>
          </cell>
          <cell r="DZ1086">
            <v>0</v>
          </cell>
          <cell r="EA1086">
            <v>0</v>
          </cell>
          <cell r="EB1086">
            <v>0</v>
          </cell>
          <cell r="EC1086">
            <v>0</v>
          </cell>
          <cell r="ED1086">
            <v>0</v>
          </cell>
        </row>
        <row r="1087">
          <cell r="F1087">
            <v>0</v>
          </cell>
          <cell r="G1087">
            <v>0</v>
          </cell>
          <cell r="H1087">
            <v>0</v>
          </cell>
          <cell r="I1087">
            <v>0</v>
          </cell>
          <cell r="J1087">
            <v>0</v>
          </cell>
          <cell r="K1087">
            <v>0</v>
          </cell>
          <cell r="L1087">
            <v>0</v>
          </cell>
          <cell r="M1087">
            <v>0</v>
          </cell>
          <cell r="N1087">
            <v>0</v>
          </cell>
          <cell r="O1087">
            <v>0</v>
          </cell>
          <cell r="P1087">
            <v>0</v>
          </cell>
          <cell r="Q1087">
            <v>0</v>
          </cell>
          <cell r="R1087">
            <v>0</v>
          </cell>
          <cell r="S1087">
            <v>0</v>
          </cell>
          <cell r="T1087">
            <v>0</v>
          </cell>
          <cell r="U1087">
            <v>0</v>
          </cell>
          <cell r="V1087">
            <v>0</v>
          </cell>
          <cell r="W1087">
            <v>0</v>
          </cell>
          <cell r="X1087">
            <v>0</v>
          </cell>
          <cell r="Y1087">
            <v>0</v>
          </cell>
          <cell r="Z1087">
            <v>0</v>
          </cell>
          <cell r="AA1087">
            <v>0</v>
          </cell>
          <cell r="AB1087">
            <v>0</v>
          </cell>
          <cell r="AC1087">
            <v>0</v>
          </cell>
          <cell r="AD1087">
            <v>0</v>
          </cell>
          <cell r="AE1087">
            <v>0</v>
          </cell>
          <cell r="AF1087">
            <v>0</v>
          </cell>
          <cell r="AG1087">
            <v>0</v>
          </cell>
          <cell r="AH1087">
            <v>0</v>
          </cell>
          <cell r="AI1087">
            <v>0</v>
          </cell>
          <cell r="AJ1087">
            <v>0</v>
          </cell>
          <cell r="AK1087">
            <v>0</v>
          </cell>
          <cell r="AL1087">
            <v>0</v>
          </cell>
          <cell r="AM1087">
            <v>0</v>
          </cell>
          <cell r="AN1087">
            <v>0</v>
          </cell>
          <cell r="AO1087">
            <v>0</v>
          </cell>
          <cell r="AP1087">
            <v>0</v>
          </cell>
          <cell r="AQ1087">
            <v>0</v>
          </cell>
          <cell r="AR1087">
            <v>0</v>
          </cell>
          <cell r="AS1087">
            <v>0</v>
          </cell>
          <cell r="AT1087">
            <v>0</v>
          </cell>
          <cell r="AU1087">
            <v>0</v>
          </cell>
          <cell r="AV1087">
            <v>0</v>
          </cell>
          <cell r="AW1087">
            <v>0</v>
          </cell>
          <cell r="AX1087">
            <v>0</v>
          </cell>
          <cell r="AY1087">
            <v>0</v>
          </cell>
          <cell r="AZ1087">
            <v>0</v>
          </cell>
          <cell r="BA1087">
            <v>0</v>
          </cell>
          <cell r="BB1087">
            <v>0</v>
          </cell>
          <cell r="BC1087">
            <v>0</v>
          </cell>
          <cell r="BD1087">
            <v>0</v>
          </cell>
          <cell r="BE1087">
            <v>0</v>
          </cell>
          <cell r="BF1087">
            <v>0</v>
          </cell>
          <cell r="BG1087">
            <v>0</v>
          </cell>
          <cell r="BH1087">
            <v>0</v>
          </cell>
          <cell r="BI1087">
            <v>0</v>
          </cell>
          <cell r="BJ1087">
            <v>0</v>
          </cell>
          <cell r="BK1087">
            <v>0</v>
          </cell>
          <cell r="BL1087">
            <v>0</v>
          </cell>
          <cell r="BM1087">
            <v>0</v>
          </cell>
          <cell r="BN1087">
            <v>0</v>
          </cell>
          <cell r="BO1087">
            <v>0</v>
          </cell>
          <cell r="BP1087">
            <v>0</v>
          </cell>
          <cell r="BQ1087">
            <v>0</v>
          </cell>
          <cell r="BR1087">
            <v>0</v>
          </cell>
          <cell r="BS1087">
            <v>0</v>
          </cell>
          <cell r="BT1087">
            <v>0</v>
          </cell>
          <cell r="BU1087">
            <v>0</v>
          </cell>
          <cell r="BV1087">
            <v>0</v>
          </cell>
          <cell r="BW1087">
            <v>0</v>
          </cell>
          <cell r="BX1087">
            <v>0</v>
          </cell>
          <cell r="BY1087">
            <v>0</v>
          </cell>
          <cell r="BZ1087">
            <v>0</v>
          </cell>
          <cell r="CA1087">
            <v>0</v>
          </cell>
          <cell r="CB1087">
            <v>0</v>
          </cell>
          <cell r="CC1087">
            <v>0</v>
          </cell>
          <cell r="CD1087">
            <v>0</v>
          </cell>
          <cell r="CE1087">
            <v>0</v>
          </cell>
          <cell r="CF1087">
            <v>0</v>
          </cell>
          <cell r="CG1087">
            <v>0</v>
          </cell>
          <cell r="CH1087">
            <v>0</v>
          </cell>
          <cell r="CI1087">
            <v>0</v>
          </cell>
          <cell r="CJ1087">
            <v>0</v>
          </cell>
          <cell r="CK1087">
            <v>0</v>
          </cell>
          <cell r="CL1087">
            <v>0</v>
          </cell>
          <cell r="CM1087">
            <v>0</v>
          </cell>
          <cell r="CN1087">
            <v>0</v>
          </cell>
          <cell r="CO1087">
            <v>0</v>
          </cell>
          <cell r="CP1087">
            <v>0</v>
          </cell>
          <cell r="CQ1087">
            <v>0</v>
          </cell>
          <cell r="CR1087">
            <v>0</v>
          </cell>
          <cell r="CS1087">
            <v>0</v>
          </cell>
          <cell r="CT1087">
            <v>0</v>
          </cell>
          <cell r="CU1087">
            <v>0</v>
          </cell>
          <cell r="CV1087">
            <v>0</v>
          </cell>
          <cell r="CW1087">
            <v>0</v>
          </cell>
          <cell r="CX1087">
            <v>0</v>
          </cell>
          <cell r="CY1087">
            <v>0</v>
          </cell>
          <cell r="CZ1087">
            <v>0</v>
          </cell>
          <cell r="DA1087">
            <v>0</v>
          </cell>
          <cell r="DB1087">
            <v>0</v>
          </cell>
          <cell r="DC1087">
            <v>0</v>
          </cell>
          <cell r="DD1087">
            <v>0</v>
          </cell>
          <cell r="DE1087">
            <v>0</v>
          </cell>
          <cell r="DF1087">
            <v>0</v>
          </cell>
          <cell r="DG1087">
            <v>0</v>
          </cell>
          <cell r="DH1087">
            <v>0</v>
          </cell>
          <cell r="DI1087">
            <v>0</v>
          </cell>
          <cell r="DJ1087">
            <v>0</v>
          </cell>
          <cell r="DK1087">
            <v>0</v>
          </cell>
          <cell r="DL1087">
            <v>0</v>
          </cell>
          <cell r="DM1087">
            <v>0</v>
          </cell>
          <cell r="DN1087">
            <v>0</v>
          </cell>
          <cell r="DO1087">
            <v>0</v>
          </cell>
          <cell r="DP1087">
            <v>0</v>
          </cell>
          <cell r="DQ1087">
            <v>0</v>
          </cell>
          <cell r="DR1087">
            <v>0</v>
          </cell>
          <cell r="DS1087">
            <v>0</v>
          </cell>
          <cell r="DT1087">
            <v>0</v>
          </cell>
          <cell r="DU1087">
            <v>0</v>
          </cell>
          <cell r="DV1087">
            <v>0</v>
          </cell>
          <cell r="DW1087">
            <v>0</v>
          </cell>
          <cell r="DX1087">
            <v>0</v>
          </cell>
          <cell r="DY1087">
            <v>0</v>
          </cell>
          <cell r="DZ1087">
            <v>0</v>
          </cell>
          <cell r="EA1087">
            <v>0</v>
          </cell>
          <cell r="EB1087">
            <v>0</v>
          </cell>
          <cell r="EC1087">
            <v>0</v>
          </cell>
          <cell r="ED1087">
            <v>0</v>
          </cell>
        </row>
        <row r="1088">
          <cell r="F1088">
            <v>0</v>
          </cell>
          <cell r="G1088">
            <v>0</v>
          </cell>
          <cell r="H1088">
            <v>0</v>
          </cell>
          <cell r="I1088">
            <v>0</v>
          </cell>
          <cell r="J1088">
            <v>0</v>
          </cell>
          <cell r="K1088">
            <v>0</v>
          </cell>
          <cell r="L1088">
            <v>0</v>
          </cell>
          <cell r="M1088">
            <v>0</v>
          </cell>
          <cell r="N1088">
            <v>0</v>
          </cell>
          <cell r="O1088">
            <v>0</v>
          </cell>
          <cell r="P1088">
            <v>0</v>
          </cell>
          <cell r="Q1088">
            <v>0</v>
          </cell>
          <cell r="R1088">
            <v>0</v>
          </cell>
          <cell r="S1088">
            <v>0</v>
          </cell>
          <cell r="T1088">
            <v>0</v>
          </cell>
          <cell r="U1088">
            <v>0</v>
          </cell>
          <cell r="V1088">
            <v>0</v>
          </cell>
          <cell r="W1088">
            <v>0</v>
          </cell>
          <cell r="X1088">
            <v>0</v>
          </cell>
          <cell r="Y1088">
            <v>0</v>
          </cell>
          <cell r="Z1088">
            <v>0</v>
          </cell>
          <cell r="AA1088">
            <v>0</v>
          </cell>
          <cell r="AB1088">
            <v>0</v>
          </cell>
          <cell r="AC1088">
            <v>0</v>
          </cell>
          <cell r="AD1088">
            <v>0</v>
          </cell>
          <cell r="AE1088">
            <v>0</v>
          </cell>
          <cell r="AF1088">
            <v>0</v>
          </cell>
          <cell r="AG1088">
            <v>0</v>
          </cell>
          <cell r="AH1088">
            <v>0</v>
          </cell>
          <cell r="AI1088">
            <v>0</v>
          </cell>
          <cell r="AJ1088">
            <v>0</v>
          </cell>
          <cell r="AK1088">
            <v>0</v>
          </cell>
          <cell r="AL1088">
            <v>0</v>
          </cell>
          <cell r="AM1088">
            <v>0</v>
          </cell>
          <cell r="AN1088">
            <v>0</v>
          </cell>
          <cell r="AO1088">
            <v>0</v>
          </cell>
          <cell r="AP1088">
            <v>0</v>
          </cell>
          <cell r="AQ1088">
            <v>0</v>
          </cell>
          <cell r="AR1088">
            <v>0</v>
          </cell>
          <cell r="AS1088">
            <v>0</v>
          </cell>
          <cell r="AT1088">
            <v>0</v>
          </cell>
          <cell r="AU1088">
            <v>0</v>
          </cell>
          <cell r="AV1088">
            <v>0</v>
          </cell>
          <cell r="AW1088">
            <v>0</v>
          </cell>
          <cell r="AX1088">
            <v>0</v>
          </cell>
          <cell r="AY1088">
            <v>0</v>
          </cell>
          <cell r="AZ1088">
            <v>0</v>
          </cell>
          <cell r="BA1088">
            <v>0</v>
          </cell>
          <cell r="BB1088">
            <v>0</v>
          </cell>
          <cell r="BC1088">
            <v>0</v>
          </cell>
          <cell r="BD1088">
            <v>0</v>
          </cell>
          <cell r="BE1088">
            <v>0</v>
          </cell>
          <cell r="BF1088">
            <v>0</v>
          </cell>
          <cell r="BG1088">
            <v>0</v>
          </cell>
          <cell r="BH1088">
            <v>0</v>
          </cell>
          <cell r="BI1088">
            <v>0</v>
          </cell>
          <cell r="BJ1088">
            <v>0</v>
          </cell>
          <cell r="BK1088">
            <v>0</v>
          </cell>
          <cell r="BL1088">
            <v>0</v>
          </cell>
          <cell r="BM1088">
            <v>0</v>
          </cell>
          <cell r="BN1088">
            <v>0</v>
          </cell>
          <cell r="BO1088">
            <v>0</v>
          </cell>
          <cell r="BP1088">
            <v>0</v>
          </cell>
          <cell r="BQ1088">
            <v>0</v>
          </cell>
          <cell r="BR1088">
            <v>0</v>
          </cell>
          <cell r="BS1088">
            <v>0</v>
          </cell>
          <cell r="BT1088">
            <v>0</v>
          </cell>
          <cell r="BU1088">
            <v>0</v>
          </cell>
          <cell r="BV1088">
            <v>0</v>
          </cell>
          <cell r="BW1088">
            <v>0</v>
          </cell>
          <cell r="BX1088">
            <v>0</v>
          </cell>
          <cell r="BY1088">
            <v>0</v>
          </cell>
          <cell r="BZ1088">
            <v>0</v>
          </cell>
          <cell r="CA1088">
            <v>0</v>
          </cell>
          <cell r="CB1088">
            <v>0</v>
          </cell>
          <cell r="CC1088">
            <v>0</v>
          </cell>
          <cell r="CD1088">
            <v>0</v>
          </cell>
          <cell r="CE1088">
            <v>0</v>
          </cell>
          <cell r="CF1088">
            <v>0</v>
          </cell>
          <cell r="CG1088">
            <v>0</v>
          </cell>
          <cell r="CH1088">
            <v>0</v>
          </cell>
          <cell r="CI1088">
            <v>0</v>
          </cell>
          <cell r="CJ1088">
            <v>0</v>
          </cell>
          <cell r="CK1088">
            <v>0</v>
          </cell>
          <cell r="CL1088">
            <v>0</v>
          </cell>
          <cell r="CM1088">
            <v>0</v>
          </cell>
          <cell r="CN1088">
            <v>0</v>
          </cell>
          <cell r="CO1088">
            <v>0</v>
          </cell>
          <cell r="CP1088">
            <v>0</v>
          </cell>
          <cell r="CQ1088">
            <v>0</v>
          </cell>
          <cell r="CR1088">
            <v>0</v>
          </cell>
          <cell r="CS1088">
            <v>0</v>
          </cell>
          <cell r="CT1088">
            <v>0</v>
          </cell>
          <cell r="CU1088">
            <v>0</v>
          </cell>
          <cell r="CV1088">
            <v>0</v>
          </cell>
          <cell r="CW1088">
            <v>0</v>
          </cell>
          <cell r="CX1088">
            <v>0</v>
          </cell>
          <cell r="CY1088">
            <v>0</v>
          </cell>
          <cell r="CZ1088">
            <v>0</v>
          </cell>
          <cell r="DA1088">
            <v>0</v>
          </cell>
          <cell r="DB1088">
            <v>0</v>
          </cell>
          <cell r="DC1088">
            <v>0</v>
          </cell>
          <cell r="DD1088">
            <v>0</v>
          </cell>
          <cell r="DE1088">
            <v>0</v>
          </cell>
          <cell r="DF1088">
            <v>0</v>
          </cell>
          <cell r="DG1088">
            <v>0</v>
          </cell>
          <cell r="DH1088">
            <v>0</v>
          </cell>
          <cell r="DI1088">
            <v>0</v>
          </cell>
          <cell r="DJ1088">
            <v>0</v>
          </cell>
          <cell r="DK1088">
            <v>0</v>
          </cell>
          <cell r="DL1088">
            <v>0</v>
          </cell>
          <cell r="DM1088">
            <v>0</v>
          </cell>
          <cell r="DN1088">
            <v>0</v>
          </cell>
          <cell r="DO1088">
            <v>0</v>
          </cell>
          <cell r="DP1088">
            <v>0</v>
          </cell>
          <cell r="DQ1088">
            <v>0</v>
          </cell>
          <cell r="DR1088">
            <v>0</v>
          </cell>
          <cell r="DS1088">
            <v>0</v>
          </cell>
          <cell r="DT1088">
            <v>0</v>
          </cell>
          <cell r="DU1088">
            <v>0</v>
          </cell>
          <cell r="DV1088">
            <v>0</v>
          </cell>
          <cell r="DW1088">
            <v>0</v>
          </cell>
          <cell r="DX1088">
            <v>0</v>
          </cell>
          <cell r="DY1088">
            <v>0</v>
          </cell>
          <cell r="DZ1088">
            <v>0</v>
          </cell>
          <cell r="EA1088">
            <v>0</v>
          </cell>
          <cell r="EB1088">
            <v>0</v>
          </cell>
          <cell r="EC1088">
            <v>0</v>
          </cell>
          <cell r="ED1088">
            <v>0</v>
          </cell>
        </row>
        <row r="1089">
          <cell r="F1089">
            <v>0</v>
          </cell>
          <cell r="G1089">
            <v>0</v>
          </cell>
          <cell r="H1089">
            <v>0</v>
          </cell>
          <cell r="I1089">
            <v>0</v>
          </cell>
          <cell r="J1089">
            <v>0</v>
          </cell>
          <cell r="K1089">
            <v>0</v>
          </cell>
          <cell r="L1089">
            <v>0</v>
          </cell>
          <cell r="M1089">
            <v>0</v>
          </cell>
          <cell r="N1089">
            <v>0</v>
          </cell>
          <cell r="O1089">
            <v>0</v>
          </cell>
          <cell r="P1089">
            <v>0</v>
          </cell>
          <cell r="Q1089">
            <v>0</v>
          </cell>
          <cell r="R1089">
            <v>0</v>
          </cell>
          <cell r="S1089">
            <v>0</v>
          </cell>
          <cell r="T1089">
            <v>0</v>
          </cell>
          <cell r="U1089">
            <v>0</v>
          </cell>
          <cell r="V1089">
            <v>0</v>
          </cell>
          <cell r="W1089">
            <v>0</v>
          </cell>
          <cell r="X1089">
            <v>0</v>
          </cell>
          <cell r="Y1089">
            <v>0</v>
          </cell>
          <cell r="Z1089">
            <v>0</v>
          </cell>
          <cell r="AA1089">
            <v>0</v>
          </cell>
          <cell r="AB1089">
            <v>0</v>
          </cell>
          <cell r="AC1089">
            <v>0</v>
          </cell>
          <cell r="AD1089">
            <v>0</v>
          </cell>
          <cell r="AE1089">
            <v>0</v>
          </cell>
          <cell r="AF1089">
            <v>0</v>
          </cell>
          <cell r="AG1089">
            <v>0</v>
          </cell>
          <cell r="AH1089">
            <v>0</v>
          </cell>
          <cell r="AI1089">
            <v>0</v>
          </cell>
          <cell r="AJ1089">
            <v>0</v>
          </cell>
          <cell r="AK1089">
            <v>0</v>
          </cell>
          <cell r="AL1089">
            <v>0</v>
          </cell>
          <cell r="AM1089">
            <v>0</v>
          </cell>
          <cell r="AN1089">
            <v>0</v>
          </cell>
          <cell r="AO1089">
            <v>0</v>
          </cell>
          <cell r="AP1089">
            <v>0</v>
          </cell>
          <cell r="AQ1089">
            <v>0</v>
          </cell>
          <cell r="AR1089">
            <v>0</v>
          </cell>
          <cell r="AS1089">
            <v>0</v>
          </cell>
          <cell r="AT1089">
            <v>0</v>
          </cell>
          <cell r="AU1089">
            <v>0</v>
          </cell>
          <cell r="AV1089">
            <v>0</v>
          </cell>
          <cell r="AW1089">
            <v>0</v>
          </cell>
          <cell r="AX1089">
            <v>0</v>
          </cell>
          <cell r="AY1089">
            <v>0</v>
          </cell>
          <cell r="AZ1089">
            <v>0</v>
          </cell>
          <cell r="BA1089">
            <v>0</v>
          </cell>
          <cell r="BB1089">
            <v>0</v>
          </cell>
          <cell r="BC1089">
            <v>0</v>
          </cell>
          <cell r="BD1089">
            <v>0</v>
          </cell>
          <cell r="BE1089">
            <v>0</v>
          </cell>
          <cell r="BF1089">
            <v>0</v>
          </cell>
          <cell r="BG1089">
            <v>0</v>
          </cell>
          <cell r="BH1089">
            <v>0</v>
          </cell>
          <cell r="BI1089">
            <v>0</v>
          </cell>
          <cell r="BJ1089">
            <v>0</v>
          </cell>
          <cell r="BK1089">
            <v>0</v>
          </cell>
          <cell r="BL1089">
            <v>0</v>
          </cell>
          <cell r="BM1089">
            <v>0</v>
          </cell>
          <cell r="BN1089">
            <v>0</v>
          </cell>
          <cell r="BO1089">
            <v>0</v>
          </cell>
          <cell r="BP1089">
            <v>0</v>
          </cell>
          <cell r="BQ1089">
            <v>0</v>
          </cell>
          <cell r="BR1089">
            <v>0</v>
          </cell>
          <cell r="BS1089">
            <v>0</v>
          </cell>
          <cell r="BT1089">
            <v>0</v>
          </cell>
          <cell r="BU1089">
            <v>0</v>
          </cell>
          <cell r="BV1089">
            <v>0</v>
          </cell>
          <cell r="BW1089">
            <v>0</v>
          </cell>
          <cell r="BX1089">
            <v>0</v>
          </cell>
          <cell r="BY1089">
            <v>0</v>
          </cell>
          <cell r="BZ1089">
            <v>0</v>
          </cell>
          <cell r="CA1089">
            <v>0</v>
          </cell>
          <cell r="CB1089">
            <v>0</v>
          </cell>
          <cell r="CC1089">
            <v>0</v>
          </cell>
          <cell r="CD1089">
            <v>0</v>
          </cell>
          <cell r="CE1089">
            <v>0</v>
          </cell>
          <cell r="CF1089">
            <v>0</v>
          </cell>
          <cell r="CG1089">
            <v>0</v>
          </cell>
          <cell r="CH1089">
            <v>0</v>
          </cell>
          <cell r="CI1089">
            <v>0</v>
          </cell>
          <cell r="CJ1089">
            <v>0</v>
          </cell>
          <cell r="CK1089">
            <v>0</v>
          </cell>
          <cell r="CL1089">
            <v>0</v>
          </cell>
          <cell r="CM1089">
            <v>0</v>
          </cell>
          <cell r="CN1089">
            <v>0</v>
          </cell>
          <cell r="CO1089">
            <v>0</v>
          </cell>
          <cell r="CP1089">
            <v>0</v>
          </cell>
          <cell r="CQ1089">
            <v>0</v>
          </cell>
          <cell r="CR1089">
            <v>0</v>
          </cell>
          <cell r="CS1089">
            <v>0</v>
          </cell>
          <cell r="CT1089">
            <v>0</v>
          </cell>
          <cell r="CU1089">
            <v>0</v>
          </cell>
          <cell r="CV1089">
            <v>0</v>
          </cell>
          <cell r="CW1089">
            <v>0</v>
          </cell>
          <cell r="CX1089">
            <v>0</v>
          </cell>
          <cell r="CY1089">
            <v>0</v>
          </cell>
          <cell r="CZ1089">
            <v>0</v>
          </cell>
          <cell r="DA1089">
            <v>0</v>
          </cell>
          <cell r="DB1089">
            <v>0</v>
          </cell>
          <cell r="DC1089">
            <v>0</v>
          </cell>
          <cell r="DD1089">
            <v>0</v>
          </cell>
          <cell r="DE1089">
            <v>0</v>
          </cell>
          <cell r="DF1089">
            <v>0</v>
          </cell>
          <cell r="DG1089">
            <v>0</v>
          </cell>
          <cell r="DH1089">
            <v>0</v>
          </cell>
          <cell r="DI1089">
            <v>0</v>
          </cell>
          <cell r="DJ1089">
            <v>0</v>
          </cell>
          <cell r="DK1089">
            <v>0</v>
          </cell>
          <cell r="DL1089">
            <v>0</v>
          </cell>
          <cell r="DM1089">
            <v>0</v>
          </cell>
          <cell r="DN1089">
            <v>0</v>
          </cell>
          <cell r="DO1089">
            <v>0</v>
          </cell>
          <cell r="DP1089">
            <v>0</v>
          </cell>
          <cell r="DQ1089">
            <v>0</v>
          </cell>
          <cell r="DR1089">
            <v>0</v>
          </cell>
          <cell r="DS1089">
            <v>0</v>
          </cell>
          <cell r="DT1089">
            <v>0</v>
          </cell>
          <cell r="DU1089">
            <v>0</v>
          </cell>
          <cell r="DV1089">
            <v>0</v>
          </cell>
          <cell r="DW1089">
            <v>0</v>
          </cell>
          <cell r="DX1089">
            <v>0</v>
          </cell>
          <cell r="DY1089">
            <v>0</v>
          </cell>
          <cell r="DZ1089">
            <v>0</v>
          </cell>
          <cell r="EA1089">
            <v>0</v>
          </cell>
          <cell r="EB1089">
            <v>0</v>
          </cell>
          <cell r="EC1089">
            <v>0</v>
          </cell>
          <cell r="ED1089">
            <v>0</v>
          </cell>
        </row>
        <row r="1090">
          <cell r="F1090">
            <v>0</v>
          </cell>
          <cell r="G1090">
            <v>0</v>
          </cell>
          <cell r="H1090">
            <v>0</v>
          </cell>
          <cell r="I1090">
            <v>0</v>
          </cell>
          <cell r="J1090">
            <v>0</v>
          </cell>
          <cell r="K1090">
            <v>0</v>
          </cell>
          <cell r="L1090">
            <v>0</v>
          </cell>
          <cell r="M1090">
            <v>0</v>
          </cell>
          <cell r="N1090">
            <v>0</v>
          </cell>
          <cell r="O1090">
            <v>0</v>
          </cell>
          <cell r="P1090">
            <v>0</v>
          </cell>
          <cell r="Q1090">
            <v>0</v>
          </cell>
          <cell r="R1090">
            <v>0</v>
          </cell>
          <cell r="S1090">
            <v>0</v>
          </cell>
          <cell r="T1090">
            <v>0</v>
          </cell>
          <cell r="U1090">
            <v>0</v>
          </cell>
          <cell r="V1090">
            <v>0</v>
          </cell>
          <cell r="W1090">
            <v>0</v>
          </cell>
          <cell r="X1090">
            <v>0</v>
          </cell>
          <cell r="Y1090">
            <v>0</v>
          </cell>
          <cell r="Z1090">
            <v>0</v>
          </cell>
          <cell r="AA1090">
            <v>0</v>
          </cell>
          <cell r="AB1090">
            <v>0</v>
          </cell>
          <cell r="AC1090">
            <v>0</v>
          </cell>
          <cell r="AD1090">
            <v>0</v>
          </cell>
          <cell r="AE1090">
            <v>0</v>
          </cell>
          <cell r="AF1090">
            <v>0</v>
          </cell>
          <cell r="AG1090">
            <v>0</v>
          </cell>
          <cell r="AH1090">
            <v>0</v>
          </cell>
          <cell r="AI1090">
            <v>0</v>
          </cell>
          <cell r="AJ1090">
            <v>0</v>
          </cell>
          <cell r="AK1090">
            <v>0</v>
          </cell>
          <cell r="AL1090">
            <v>0</v>
          </cell>
          <cell r="AM1090">
            <v>0</v>
          </cell>
          <cell r="AN1090">
            <v>0</v>
          </cell>
          <cell r="AO1090">
            <v>0</v>
          </cell>
          <cell r="AP1090">
            <v>0</v>
          </cell>
          <cell r="AQ1090">
            <v>0</v>
          </cell>
          <cell r="AR1090">
            <v>0</v>
          </cell>
          <cell r="AS1090">
            <v>0</v>
          </cell>
          <cell r="AT1090">
            <v>0</v>
          </cell>
          <cell r="AU1090">
            <v>0</v>
          </cell>
          <cell r="AV1090">
            <v>0</v>
          </cell>
          <cell r="AW1090">
            <v>0</v>
          </cell>
          <cell r="AX1090">
            <v>0</v>
          </cell>
          <cell r="AY1090">
            <v>0</v>
          </cell>
          <cell r="AZ1090">
            <v>0</v>
          </cell>
          <cell r="BA1090">
            <v>0</v>
          </cell>
          <cell r="BB1090">
            <v>0</v>
          </cell>
          <cell r="BC1090">
            <v>0</v>
          </cell>
          <cell r="BD1090">
            <v>0</v>
          </cell>
          <cell r="BE1090">
            <v>0</v>
          </cell>
          <cell r="BF1090">
            <v>0</v>
          </cell>
          <cell r="BG1090">
            <v>0</v>
          </cell>
          <cell r="BH1090">
            <v>0</v>
          </cell>
          <cell r="BI1090">
            <v>0</v>
          </cell>
          <cell r="BJ1090">
            <v>0</v>
          </cell>
          <cell r="BK1090">
            <v>0</v>
          </cell>
          <cell r="BL1090">
            <v>0</v>
          </cell>
          <cell r="BM1090">
            <v>0</v>
          </cell>
          <cell r="BN1090">
            <v>0</v>
          </cell>
          <cell r="BO1090">
            <v>0</v>
          </cell>
          <cell r="BP1090">
            <v>0</v>
          </cell>
          <cell r="BQ1090">
            <v>0</v>
          </cell>
          <cell r="BR1090">
            <v>0</v>
          </cell>
          <cell r="BS1090">
            <v>0</v>
          </cell>
          <cell r="BT1090">
            <v>0</v>
          </cell>
          <cell r="BU1090">
            <v>0</v>
          </cell>
          <cell r="BV1090">
            <v>0</v>
          </cell>
          <cell r="BW1090">
            <v>0</v>
          </cell>
          <cell r="BX1090">
            <v>0</v>
          </cell>
          <cell r="BY1090">
            <v>0</v>
          </cell>
          <cell r="BZ1090">
            <v>0</v>
          </cell>
          <cell r="CA1090">
            <v>0</v>
          </cell>
          <cell r="CB1090">
            <v>0</v>
          </cell>
          <cell r="CC1090">
            <v>0</v>
          </cell>
          <cell r="CD1090">
            <v>0</v>
          </cell>
          <cell r="CE1090">
            <v>0</v>
          </cell>
          <cell r="CF1090">
            <v>0</v>
          </cell>
          <cell r="CG1090">
            <v>0</v>
          </cell>
          <cell r="CH1090">
            <v>0</v>
          </cell>
          <cell r="CI1090">
            <v>0</v>
          </cell>
          <cell r="CJ1090">
            <v>0</v>
          </cell>
          <cell r="CK1090">
            <v>0</v>
          </cell>
          <cell r="CL1090">
            <v>0</v>
          </cell>
          <cell r="CM1090">
            <v>0</v>
          </cell>
          <cell r="CN1090">
            <v>0</v>
          </cell>
          <cell r="CO1090">
            <v>0</v>
          </cell>
          <cell r="CP1090">
            <v>0</v>
          </cell>
          <cell r="CQ1090">
            <v>0</v>
          </cell>
          <cell r="CR1090">
            <v>0</v>
          </cell>
          <cell r="CS1090">
            <v>0</v>
          </cell>
          <cell r="CT1090">
            <v>0</v>
          </cell>
          <cell r="CU1090">
            <v>0</v>
          </cell>
          <cell r="CV1090">
            <v>0</v>
          </cell>
          <cell r="CW1090">
            <v>0</v>
          </cell>
          <cell r="CX1090">
            <v>0</v>
          </cell>
          <cell r="CY1090">
            <v>0</v>
          </cell>
          <cell r="CZ1090">
            <v>0</v>
          </cell>
          <cell r="DA1090">
            <v>0</v>
          </cell>
          <cell r="DB1090">
            <v>0</v>
          </cell>
          <cell r="DC1090">
            <v>0</v>
          </cell>
          <cell r="DD1090">
            <v>0</v>
          </cell>
          <cell r="DE1090">
            <v>0</v>
          </cell>
          <cell r="DF1090">
            <v>0</v>
          </cell>
          <cell r="DG1090">
            <v>0</v>
          </cell>
          <cell r="DH1090">
            <v>0</v>
          </cell>
          <cell r="DI1090">
            <v>0</v>
          </cell>
          <cell r="DJ1090">
            <v>0</v>
          </cell>
          <cell r="DK1090">
            <v>0</v>
          </cell>
          <cell r="DL1090">
            <v>0</v>
          </cell>
          <cell r="DM1090">
            <v>0</v>
          </cell>
          <cell r="DN1090">
            <v>0</v>
          </cell>
          <cell r="DO1090">
            <v>0</v>
          </cell>
          <cell r="DP1090">
            <v>0</v>
          </cell>
          <cell r="DQ1090">
            <v>0</v>
          </cell>
          <cell r="DR1090">
            <v>0</v>
          </cell>
          <cell r="DS1090">
            <v>0</v>
          </cell>
          <cell r="DT1090">
            <v>0</v>
          </cell>
          <cell r="DU1090">
            <v>0</v>
          </cell>
          <cell r="DV1090">
            <v>0</v>
          </cell>
          <cell r="DW1090">
            <v>0</v>
          </cell>
          <cell r="DX1090">
            <v>0</v>
          </cell>
          <cell r="DY1090">
            <v>0</v>
          </cell>
          <cell r="DZ1090">
            <v>0</v>
          </cell>
          <cell r="EA1090">
            <v>0</v>
          </cell>
          <cell r="EB1090">
            <v>0</v>
          </cell>
          <cell r="EC1090">
            <v>0</v>
          </cell>
          <cell r="ED1090">
            <v>0</v>
          </cell>
        </row>
        <row r="1091">
          <cell r="F1091">
            <v>0</v>
          </cell>
          <cell r="G1091">
            <v>0</v>
          </cell>
          <cell r="H1091">
            <v>0</v>
          </cell>
          <cell r="I1091">
            <v>0</v>
          </cell>
          <cell r="J1091">
            <v>0</v>
          </cell>
          <cell r="K1091">
            <v>0</v>
          </cell>
          <cell r="L1091">
            <v>0</v>
          </cell>
          <cell r="M1091">
            <v>0</v>
          </cell>
          <cell r="N1091">
            <v>0</v>
          </cell>
          <cell r="O1091">
            <v>0</v>
          </cell>
          <cell r="P1091">
            <v>0</v>
          </cell>
          <cell r="Q1091">
            <v>0</v>
          </cell>
          <cell r="R1091">
            <v>0</v>
          </cell>
          <cell r="S1091">
            <v>0</v>
          </cell>
          <cell r="T1091">
            <v>0</v>
          </cell>
          <cell r="U1091">
            <v>0</v>
          </cell>
          <cell r="V1091">
            <v>0</v>
          </cell>
          <cell r="W1091">
            <v>0</v>
          </cell>
          <cell r="X1091">
            <v>0</v>
          </cell>
          <cell r="Y1091">
            <v>0</v>
          </cell>
          <cell r="Z1091">
            <v>0</v>
          </cell>
          <cell r="AA1091">
            <v>0</v>
          </cell>
          <cell r="AB1091">
            <v>0</v>
          </cell>
          <cell r="AC1091">
            <v>0</v>
          </cell>
          <cell r="AD1091">
            <v>0</v>
          </cell>
          <cell r="AE1091">
            <v>0</v>
          </cell>
          <cell r="AF1091">
            <v>0</v>
          </cell>
          <cell r="AG1091">
            <v>0</v>
          </cell>
          <cell r="AH1091">
            <v>0</v>
          </cell>
          <cell r="AI1091">
            <v>0</v>
          </cell>
          <cell r="AJ1091">
            <v>0</v>
          </cell>
          <cell r="AK1091">
            <v>0</v>
          </cell>
          <cell r="AL1091">
            <v>0</v>
          </cell>
          <cell r="AM1091">
            <v>0</v>
          </cell>
          <cell r="AN1091">
            <v>0</v>
          </cell>
          <cell r="AO1091">
            <v>0</v>
          </cell>
          <cell r="AP1091">
            <v>0</v>
          </cell>
          <cell r="AQ1091">
            <v>0</v>
          </cell>
          <cell r="AR1091">
            <v>0</v>
          </cell>
          <cell r="AS1091">
            <v>0</v>
          </cell>
          <cell r="AT1091">
            <v>0</v>
          </cell>
          <cell r="AU1091">
            <v>0</v>
          </cell>
          <cell r="AV1091">
            <v>0</v>
          </cell>
          <cell r="AW1091">
            <v>0</v>
          </cell>
          <cell r="AX1091">
            <v>0</v>
          </cell>
          <cell r="AY1091">
            <v>0</v>
          </cell>
          <cell r="AZ1091">
            <v>0</v>
          </cell>
          <cell r="BA1091">
            <v>0</v>
          </cell>
          <cell r="BB1091">
            <v>0</v>
          </cell>
          <cell r="BC1091">
            <v>0</v>
          </cell>
          <cell r="BD1091">
            <v>0</v>
          </cell>
          <cell r="BE1091">
            <v>0</v>
          </cell>
          <cell r="BF1091">
            <v>0</v>
          </cell>
          <cell r="BG1091">
            <v>0</v>
          </cell>
          <cell r="BH1091">
            <v>0</v>
          </cell>
          <cell r="BI1091">
            <v>0</v>
          </cell>
          <cell r="BJ1091">
            <v>0</v>
          </cell>
          <cell r="BK1091">
            <v>0</v>
          </cell>
          <cell r="BL1091">
            <v>0</v>
          </cell>
          <cell r="BM1091">
            <v>0</v>
          </cell>
          <cell r="BN1091">
            <v>0</v>
          </cell>
          <cell r="BO1091">
            <v>0</v>
          </cell>
          <cell r="BP1091">
            <v>0</v>
          </cell>
          <cell r="BQ1091">
            <v>0</v>
          </cell>
          <cell r="BR1091">
            <v>0</v>
          </cell>
          <cell r="BS1091">
            <v>0</v>
          </cell>
          <cell r="BT1091">
            <v>0</v>
          </cell>
          <cell r="BU1091">
            <v>0</v>
          </cell>
          <cell r="BV1091">
            <v>0</v>
          </cell>
          <cell r="BW1091">
            <v>0</v>
          </cell>
          <cell r="BX1091">
            <v>0</v>
          </cell>
          <cell r="BY1091">
            <v>0</v>
          </cell>
          <cell r="BZ1091">
            <v>0</v>
          </cell>
          <cell r="CA1091">
            <v>0</v>
          </cell>
          <cell r="CB1091">
            <v>0</v>
          </cell>
          <cell r="CC1091">
            <v>0</v>
          </cell>
          <cell r="CD1091">
            <v>0</v>
          </cell>
          <cell r="CE1091">
            <v>0</v>
          </cell>
          <cell r="CF1091">
            <v>0</v>
          </cell>
          <cell r="CG1091">
            <v>0</v>
          </cell>
          <cell r="CH1091">
            <v>0</v>
          </cell>
          <cell r="CI1091">
            <v>0</v>
          </cell>
          <cell r="CJ1091">
            <v>0</v>
          </cell>
          <cell r="CK1091">
            <v>0</v>
          </cell>
          <cell r="CL1091">
            <v>0</v>
          </cell>
          <cell r="CM1091">
            <v>0</v>
          </cell>
          <cell r="CN1091">
            <v>0</v>
          </cell>
          <cell r="CO1091">
            <v>0</v>
          </cell>
          <cell r="CP1091">
            <v>0</v>
          </cell>
          <cell r="CQ1091">
            <v>0</v>
          </cell>
          <cell r="CR1091">
            <v>0</v>
          </cell>
          <cell r="CS1091">
            <v>0</v>
          </cell>
          <cell r="CT1091">
            <v>0</v>
          </cell>
          <cell r="CU1091">
            <v>0</v>
          </cell>
          <cell r="CV1091">
            <v>0</v>
          </cell>
          <cell r="CW1091">
            <v>0</v>
          </cell>
          <cell r="CX1091">
            <v>0</v>
          </cell>
          <cell r="CY1091">
            <v>0</v>
          </cell>
          <cell r="CZ1091">
            <v>0</v>
          </cell>
          <cell r="DA1091">
            <v>0</v>
          </cell>
          <cell r="DB1091">
            <v>0</v>
          </cell>
          <cell r="DC1091">
            <v>0</v>
          </cell>
          <cell r="DD1091">
            <v>0</v>
          </cell>
          <cell r="DE1091">
            <v>0</v>
          </cell>
          <cell r="DF1091">
            <v>0</v>
          </cell>
          <cell r="DG1091">
            <v>0</v>
          </cell>
          <cell r="DH1091">
            <v>0</v>
          </cell>
          <cell r="DI1091">
            <v>0</v>
          </cell>
          <cell r="DJ1091">
            <v>0</v>
          </cell>
          <cell r="DK1091">
            <v>0</v>
          </cell>
          <cell r="DL1091">
            <v>0</v>
          </cell>
          <cell r="DM1091">
            <v>0</v>
          </cell>
          <cell r="DN1091">
            <v>0</v>
          </cell>
          <cell r="DO1091">
            <v>0</v>
          </cell>
          <cell r="DP1091">
            <v>0</v>
          </cell>
          <cell r="DQ1091">
            <v>0</v>
          </cell>
          <cell r="DR1091">
            <v>0</v>
          </cell>
          <cell r="DS1091">
            <v>0</v>
          </cell>
          <cell r="DT1091">
            <v>0</v>
          </cell>
          <cell r="DU1091">
            <v>0</v>
          </cell>
          <cell r="DV1091">
            <v>0</v>
          </cell>
          <cell r="DW1091">
            <v>0</v>
          </cell>
          <cell r="DX1091">
            <v>0</v>
          </cell>
          <cell r="DY1091">
            <v>0</v>
          </cell>
          <cell r="DZ1091">
            <v>0</v>
          </cell>
          <cell r="EA1091">
            <v>0</v>
          </cell>
          <cell r="EB1091">
            <v>0</v>
          </cell>
          <cell r="EC1091">
            <v>0</v>
          </cell>
          <cell r="ED1091">
            <v>0</v>
          </cell>
        </row>
        <row r="1092">
          <cell r="F1092">
            <v>0</v>
          </cell>
          <cell r="G1092">
            <v>0</v>
          </cell>
          <cell r="H1092">
            <v>0</v>
          </cell>
          <cell r="I1092">
            <v>0</v>
          </cell>
          <cell r="J1092">
            <v>0</v>
          </cell>
          <cell r="K1092">
            <v>0</v>
          </cell>
          <cell r="L1092">
            <v>0</v>
          </cell>
          <cell r="M1092">
            <v>0</v>
          </cell>
          <cell r="N1092">
            <v>0</v>
          </cell>
          <cell r="O1092">
            <v>0</v>
          </cell>
          <cell r="P1092">
            <v>0</v>
          </cell>
          <cell r="Q1092">
            <v>0</v>
          </cell>
          <cell r="R1092">
            <v>0</v>
          </cell>
          <cell r="S1092">
            <v>0</v>
          </cell>
          <cell r="T1092">
            <v>0</v>
          </cell>
          <cell r="U1092">
            <v>0</v>
          </cell>
          <cell r="V1092">
            <v>0</v>
          </cell>
          <cell r="W1092">
            <v>0</v>
          </cell>
          <cell r="X1092">
            <v>0</v>
          </cell>
          <cell r="Y1092">
            <v>0</v>
          </cell>
          <cell r="Z1092">
            <v>0</v>
          </cell>
          <cell r="AA1092">
            <v>0</v>
          </cell>
          <cell r="AB1092">
            <v>0</v>
          </cell>
          <cell r="AC1092">
            <v>0</v>
          </cell>
          <cell r="AD1092">
            <v>0</v>
          </cell>
          <cell r="AE1092">
            <v>0</v>
          </cell>
          <cell r="AF1092">
            <v>0</v>
          </cell>
          <cell r="AG1092">
            <v>0</v>
          </cell>
          <cell r="AH1092">
            <v>0</v>
          </cell>
          <cell r="AI1092">
            <v>0</v>
          </cell>
          <cell r="AJ1092">
            <v>0</v>
          </cell>
          <cell r="AK1092">
            <v>0</v>
          </cell>
          <cell r="AL1092">
            <v>0</v>
          </cell>
          <cell r="AM1092">
            <v>0</v>
          </cell>
          <cell r="AN1092">
            <v>0</v>
          </cell>
          <cell r="AO1092">
            <v>0</v>
          </cell>
          <cell r="AP1092">
            <v>0</v>
          </cell>
          <cell r="AQ1092">
            <v>0</v>
          </cell>
          <cell r="AR1092">
            <v>0</v>
          </cell>
          <cell r="AS1092">
            <v>0</v>
          </cell>
          <cell r="AT1092">
            <v>0</v>
          </cell>
          <cell r="AU1092">
            <v>0</v>
          </cell>
          <cell r="AV1092">
            <v>0</v>
          </cell>
          <cell r="AW1092">
            <v>0</v>
          </cell>
          <cell r="AX1092">
            <v>0</v>
          </cell>
          <cell r="AY1092">
            <v>0</v>
          </cell>
          <cell r="AZ1092">
            <v>0</v>
          </cell>
          <cell r="BA1092">
            <v>0</v>
          </cell>
          <cell r="BB1092">
            <v>0</v>
          </cell>
          <cell r="BC1092">
            <v>0</v>
          </cell>
          <cell r="BD1092">
            <v>0</v>
          </cell>
          <cell r="BE1092">
            <v>0</v>
          </cell>
          <cell r="BF1092">
            <v>0</v>
          </cell>
          <cell r="BG1092">
            <v>0</v>
          </cell>
          <cell r="BH1092">
            <v>0</v>
          </cell>
          <cell r="BI1092">
            <v>0</v>
          </cell>
          <cell r="BJ1092">
            <v>0</v>
          </cell>
          <cell r="BK1092">
            <v>0</v>
          </cell>
          <cell r="BL1092">
            <v>0</v>
          </cell>
          <cell r="BM1092">
            <v>0</v>
          </cell>
          <cell r="BN1092">
            <v>0</v>
          </cell>
          <cell r="BO1092">
            <v>0</v>
          </cell>
          <cell r="BP1092">
            <v>0</v>
          </cell>
          <cell r="BQ1092">
            <v>0</v>
          </cell>
          <cell r="BR1092">
            <v>0</v>
          </cell>
          <cell r="BS1092">
            <v>0</v>
          </cell>
          <cell r="BT1092">
            <v>0</v>
          </cell>
          <cell r="BU1092">
            <v>0</v>
          </cell>
          <cell r="BV1092">
            <v>0</v>
          </cell>
          <cell r="BW1092">
            <v>0</v>
          </cell>
          <cell r="BX1092">
            <v>0</v>
          </cell>
          <cell r="BY1092">
            <v>0</v>
          </cell>
          <cell r="BZ1092">
            <v>0</v>
          </cell>
          <cell r="CA1092">
            <v>0</v>
          </cell>
          <cell r="CB1092">
            <v>0</v>
          </cell>
          <cell r="CC1092">
            <v>0</v>
          </cell>
          <cell r="CD1092">
            <v>0</v>
          </cell>
          <cell r="CE1092">
            <v>0</v>
          </cell>
          <cell r="CF1092">
            <v>0</v>
          </cell>
          <cell r="CG1092">
            <v>0</v>
          </cell>
          <cell r="CH1092">
            <v>0</v>
          </cell>
          <cell r="CI1092">
            <v>0</v>
          </cell>
          <cell r="CJ1092">
            <v>0</v>
          </cell>
          <cell r="CK1092">
            <v>0</v>
          </cell>
          <cell r="CL1092">
            <v>0</v>
          </cell>
          <cell r="CM1092">
            <v>0</v>
          </cell>
          <cell r="CN1092">
            <v>0</v>
          </cell>
          <cell r="CO1092">
            <v>0</v>
          </cell>
          <cell r="CP1092">
            <v>0</v>
          </cell>
          <cell r="CQ1092">
            <v>0</v>
          </cell>
          <cell r="CR1092">
            <v>0</v>
          </cell>
          <cell r="CS1092">
            <v>0</v>
          </cell>
          <cell r="CT1092">
            <v>0</v>
          </cell>
          <cell r="CU1092">
            <v>0</v>
          </cell>
          <cell r="CV1092">
            <v>0</v>
          </cell>
          <cell r="CW1092">
            <v>0</v>
          </cell>
          <cell r="CX1092">
            <v>0</v>
          </cell>
          <cell r="CY1092">
            <v>0</v>
          </cell>
          <cell r="CZ1092">
            <v>0</v>
          </cell>
          <cell r="DA1092">
            <v>0</v>
          </cell>
          <cell r="DB1092">
            <v>0</v>
          </cell>
          <cell r="DC1092">
            <v>0</v>
          </cell>
          <cell r="DD1092">
            <v>0</v>
          </cell>
          <cell r="DE1092">
            <v>0</v>
          </cell>
          <cell r="DF1092">
            <v>0</v>
          </cell>
          <cell r="DG1092">
            <v>0</v>
          </cell>
          <cell r="DH1092">
            <v>0</v>
          </cell>
          <cell r="DI1092">
            <v>0</v>
          </cell>
          <cell r="DJ1092">
            <v>0</v>
          </cell>
          <cell r="DK1092">
            <v>0</v>
          </cell>
          <cell r="DL1092">
            <v>0</v>
          </cell>
          <cell r="DM1092">
            <v>0</v>
          </cell>
          <cell r="DN1092">
            <v>0</v>
          </cell>
          <cell r="DO1092">
            <v>0</v>
          </cell>
          <cell r="DP1092">
            <v>0</v>
          </cell>
          <cell r="DQ1092">
            <v>0</v>
          </cell>
          <cell r="DR1092">
            <v>0</v>
          </cell>
          <cell r="DS1092">
            <v>0</v>
          </cell>
          <cell r="DT1092">
            <v>0</v>
          </cell>
          <cell r="DU1092">
            <v>0</v>
          </cell>
          <cell r="DV1092">
            <v>0</v>
          </cell>
          <cell r="DW1092">
            <v>0</v>
          </cell>
          <cell r="DX1092">
            <v>0</v>
          </cell>
          <cell r="DY1092">
            <v>0</v>
          </cell>
          <cell r="DZ1092">
            <v>0</v>
          </cell>
          <cell r="EA1092">
            <v>0</v>
          </cell>
          <cell r="EB1092">
            <v>0</v>
          </cell>
          <cell r="EC1092">
            <v>0</v>
          </cell>
          <cell r="ED1092">
            <v>0</v>
          </cell>
        </row>
        <row r="1093">
          <cell r="F1093">
            <v>0</v>
          </cell>
          <cell r="G1093">
            <v>0</v>
          </cell>
          <cell r="H1093">
            <v>0</v>
          </cell>
          <cell r="I1093">
            <v>0</v>
          </cell>
          <cell r="J1093">
            <v>0</v>
          </cell>
          <cell r="K1093">
            <v>0</v>
          </cell>
          <cell r="L1093">
            <v>0</v>
          </cell>
          <cell r="M1093">
            <v>0</v>
          </cell>
          <cell r="N1093">
            <v>0</v>
          </cell>
          <cell r="O1093">
            <v>0</v>
          </cell>
          <cell r="P1093">
            <v>0</v>
          </cell>
          <cell r="Q1093">
            <v>0</v>
          </cell>
          <cell r="R1093">
            <v>0</v>
          </cell>
          <cell r="S1093">
            <v>0</v>
          </cell>
          <cell r="T1093">
            <v>0</v>
          </cell>
          <cell r="U1093">
            <v>0</v>
          </cell>
          <cell r="V1093">
            <v>0</v>
          </cell>
          <cell r="W1093">
            <v>0</v>
          </cell>
          <cell r="X1093">
            <v>0</v>
          </cell>
          <cell r="Y1093">
            <v>0</v>
          </cell>
          <cell r="Z1093">
            <v>0</v>
          </cell>
          <cell r="AA1093">
            <v>0</v>
          </cell>
          <cell r="AB1093">
            <v>0</v>
          </cell>
          <cell r="AC1093">
            <v>0</v>
          </cell>
          <cell r="AD1093">
            <v>0</v>
          </cell>
          <cell r="AE1093">
            <v>0</v>
          </cell>
          <cell r="AF1093">
            <v>0</v>
          </cell>
          <cell r="AG1093">
            <v>0</v>
          </cell>
          <cell r="AH1093">
            <v>0</v>
          </cell>
          <cell r="AI1093">
            <v>0</v>
          </cell>
          <cell r="AJ1093">
            <v>0</v>
          </cell>
          <cell r="AK1093">
            <v>0</v>
          </cell>
          <cell r="AL1093">
            <v>0</v>
          </cell>
          <cell r="AM1093">
            <v>0</v>
          </cell>
          <cell r="AN1093">
            <v>0</v>
          </cell>
          <cell r="AO1093">
            <v>0</v>
          </cell>
          <cell r="AP1093">
            <v>0</v>
          </cell>
          <cell r="AQ1093">
            <v>0</v>
          </cell>
          <cell r="AR1093">
            <v>0</v>
          </cell>
          <cell r="AS1093">
            <v>0</v>
          </cell>
          <cell r="AT1093">
            <v>0</v>
          </cell>
          <cell r="AU1093">
            <v>0</v>
          </cell>
          <cell r="AV1093">
            <v>0</v>
          </cell>
          <cell r="AW1093">
            <v>0</v>
          </cell>
          <cell r="AX1093">
            <v>0</v>
          </cell>
          <cell r="AY1093">
            <v>0</v>
          </cell>
          <cell r="AZ1093">
            <v>0</v>
          </cell>
          <cell r="BA1093">
            <v>0</v>
          </cell>
          <cell r="BB1093">
            <v>0</v>
          </cell>
          <cell r="BC1093">
            <v>0</v>
          </cell>
          <cell r="BD1093">
            <v>0</v>
          </cell>
          <cell r="BE1093">
            <v>0</v>
          </cell>
          <cell r="BF1093">
            <v>0</v>
          </cell>
          <cell r="BG1093">
            <v>0</v>
          </cell>
          <cell r="BH1093">
            <v>0</v>
          </cell>
          <cell r="BI1093">
            <v>0</v>
          </cell>
          <cell r="BJ1093">
            <v>0</v>
          </cell>
          <cell r="BK1093">
            <v>0</v>
          </cell>
          <cell r="BL1093">
            <v>0</v>
          </cell>
          <cell r="BM1093">
            <v>0</v>
          </cell>
          <cell r="BN1093">
            <v>0</v>
          </cell>
          <cell r="BO1093">
            <v>0</v>
          </cell>
          <cell r="BP1093">
            <v>0</v>
          </cell>
          <cell r="BQ1093">
            <v>0</v>
          </cell>
          <cell r="BR1093">
            <v>0</v>
          </cell>
          <cell r="BS1093">
            <v>0</v>
          </cell>
          <cell r="BT1093">
            <v>0</v>
          </cell>
          <cell r="BU1093">
            <v>0</v>
          </cell>
          <cell r="BV1093">
            <v>0</v>
          </cell>
          <cell r="BW1093">
            <v>0</v>
          </cell>
          <cell r="BX1093">
            <v>0</v>
          </cell>
          <cell r="BY1093">
            <v>0</v>
          </cell>
          <cell r="BZ1093">
            <v>0</v>
          </cell>
          <cell r="CA1093">
            <v>0</v>
          </cell>
          <cell r="CB1093">
            <v>0</v>
          </cell>
          <cell r="CC1093">
            <v>0</v>
          </cell>
          <cell r="CD1093">
            <v>0</v>
          </cell>
          <cell r="CE1093">
            <v>0</v>
          </cell>
          <cell r="CF1093">
            <v>0</v>
          </cell>
          <cell r="CG1093">
            <v>0</v>
          </cell>
          <cell r="CH1093">
            <v>0</v>
          </cell>
          <cell r="CI1093">
            <v>0</v>
          </cell>
          <cell r="CJ1093">
            <v>0</v>
          </cell>
          <cell r="CK1093">
            <v>0</v>
          </cell>
          <cell r="CL1093">
            <v>0</v>
          </cell>
          <cell r="CM1093">
            <v>0</v>
          </cell>
          <cell r="CN1093">
            <v>0</v>
          </cell>
          <cell r="CO1093">
            <v>0</v>
          </cell>
          <cell r="CP1093">
            <v>0</v>
          </cell>
          <cell r="CQ1093">
            <v>0</v>
          </cell>
          <cell r="CR1093">
            <v>0</v>
          </cell>
          <cell r="CS1093">
            <v>0</v>
          </cell>
          <cell r="CT1093">
            <v>0</v>
          </cell>
          <cell r="CU1093">
            <v>0</v>
          </cell>
          <cell r="CV1093">
            <v>0</v>
          </cell>
          <cell r="CW1093">
            <v>0</v>
          </cell>
          <cell r="CX1093">
            <v>0</v>
          </cell>
          <cell r="CY1093">
            <v>0</v>
          </cell>
          <cell r="CZ1093">
            <v>0</v>
          </cell>
          <cell r="DA1093">
            <v>0</v>
          </cell>
          <cell r="DB1093">
            <v>0</v>
          </cell>
          <cell r="DC1093">
            <v>0</v>
          </cell>
          <cell r="DD1093">
            <v>0</v>
          </cell>
          <cell r="DE1093">
            <v>0</v>
          </cell>
          <cell r="DF1093">
            <v>0</v>
          </cell>
          <cell r="DG1093">
            <v>0</v>
          </cell>
          <cell r="DH1093">
            <v>0</v>
          </cell>
          <cell r="DI1093">
            <v>0</v>
          </cell>
          <cell r="DJ1093">
            <v>0</v>
          </cell>
          <cell r="DK1093">
            <v>0</v>
          </cell>
          <cell r="DL1093">
            <v>0</v>
          </cell>
          <cell r="DM1093">
            <v>0</v>
          </cell>
          <cell r="DN1093">
            <v>0</v>
          </cell>
          <cell r="DO1093">
            <v>0</v>
          </cell>
          <cell r="DP1093">
            <v>0</v>
          </cell>
          <cell r="DQ1093">
            <v>0</v>
          </cell>
          <cell r="DR1093">
            <v>0</v>
          </cell>
          <cell r="DS1093">
            <v>0</v>
          </cell>
          <cell r="DT1093">
            <v>0</v>
          </cell>
          <cell r="DU1093">
            <v>0</v>
          </cell>
          <cell r="DV1093">
            <v>0</v>
          </cell>
          <cell r="DW1093">
            <v>0</v>
          </cell>
          <cell r="DX1093">
            <v>0</v>
          </cell>
          <cell r="DY1093">
            <v>0</v>
          </cell>
          <cell r="DZ1093">
            <v>0</v>
          </cell>
          <cell r="EA1093">
            <v>0</v>
          </cell>
          <cell r="EB1093">
            <v>0</v>
          </cell>
          <cell r="EC1093">
            <v>0</v>
          </cell>
          <cell r="ED1093">
            <v>0</v>
          </cell>
        </row>
        <row r="1094">
          <cell r="F1094">
            <v>0</v>
          </cell>
          <cell r="G1094">
            <v>0</v>
          </cell>
          <cell r="H1094">
            <v>0</v>
          </cell>
          <cell r="I1094">
            <v>0</v>
          </cell>
          <cell r="J1094">
            <v>0</v>
          </cell>
          <cell r="K1094">
            <v>0</v>
          </cell>
          <cell r="L1094">
            <v>0</v>
          </cell>
          <cell r="M1094">
            <v>0</v>
          </cell>
          <cell r="N1094">
            <v>0</v>
          </cell>
          <cell r="O1094">
            <v>0</v>
          </cell>
          <cell r="P1094">
            <v>0</v>
          </cell>
          <cell r="Q1094">
            <v>0</v>
          </cell>
          <cell r="R1094">
            <v>0</v>
          </cell>
          <cell r="S1094">
            <v>0</v>
          </cell>
          <cell r="T1094">
            <v>0</v>
          </cell>
          <cell r="U1094">
            <v>0</v>
          </cell>
          <cell r="V1094">
            <v>0</v>
          </cell>
          <cell r="W1094">
            <v>0</v>
          </cell>
          <cell r="X1094">
            <v>0</v>
          </cell>
          <cell r="Y1094">
            <v>0</v>
          </cell>
          <cell r="Z1094">
            <v>0</v>
          </cell>
          <cell r="AA1094">
            <v>0</v>
          </cell>
          <cell r="AB1094">
            <v>0</v>
          </cell>
          <cell r="AC1094">
            <v>0</v>
          </cell>
          <cell r="AD1094">
            <v>0</v>
          </cell>
          <cell r="AE1094">
            <v>0</v>
          </cell>
          <cell r="AF1094">
            <v>0</v>
          </cell>
          <cell r="AG1094">
            <v>0</v>
          </cell>
          <cell r="AH1094">
            <v>0</v>
          </cell>
          <cell r="AI1094">
            <v>0</v>
          </cell>
          <cell r="AJ1094">
            <v>0</v>
          </cell>
          <cell r="AK1094">
            <v>0</v>
          </cell>
          <cell r="AL1094">
            <v>0</v>
          </cell>
          <cell r="AM1094">
            <v>0</v>
          </cell>
          <cell r="AN1094">
            <v>0</v>
          </cell>
          <cell r="AO1094">
            <v>0</v>
          </cell>
          <cell r="AP1094">
            <v>0</v>
          </cell>
          <cell r="AQ1094">
            <v>0</v>
          </cell>
          <cell r="AR1094">
            <v>0</v>
          </cell>
          <cell r="AS1094">
            <v>0</v>
          </cell>
          <cell r="AT1094">
            <v>0</v>
          </cell>
          <cell r="AU1094">
            <v>0</v>
          </cell>
          <cell r="AV1094">
            <v>0</v>
          </cell>
          <cell r="AW1094">
            <v>0</v>
          </cell>
          <cell r="AX1094">
            <v>0</v>
          </cell>
          <cell r="AY1094">
            <v>0</v>
          </cell>
          <cell r="AZ1094">
            <v>0</v>
          </cell>
          <cell r="BA1094">
            <v>0</v>
          </cell>
          <cell r="BB1094">
            <v>0</v>
          </cell>
          <cell r="BC1094">
            <v>0</v>
          </cell>
          <cell r="BD1094">
            <v>0</v>
          </cell>
          <cell r="BE1094">
            <v>0</v>
          </cell>
          <cell r="BF1094">
            <v>0</v>
          </cell>
          <cell r="BG1094">
            <v>0</v>
          </cell>
          <cell r="BH1094">
            <v>0</v>
          </cell>
          <cell r="BI1094">
            <v>0</v>
          </cell>
          <cell r="BJ1094">
            <v>0</v>
          </cell>
          <cell r="BK1094">
            <v>0</v>
          </cell>
          <cell r="BL1094">
            <v>0</v>
          </cell>
          <cell r="BM1094">
            <v>0</v>
          </cell>
          <cell r="BN1094">
            <v>0</v>
          </cell>
          <cell r="BO1094">
            <v>0</v>
          </cell>
          <cell r="BP1094">
            <v>0</v>
          </cell>
          <cell r="BQ1094">
            <v>0</v>
          </cell>
          <cell r="BR1094">
            <v>0</v>
          </cell>
          <cell r="BS1094">
            <v>0</v>
          </cell>
          <cell r="BT1094">
            <v>0</v>
          </cell>
          <cell r="BU1094">
            <v>0</v>
          </cell>
          <cell r="BV1094">
            <v>0</v>
          </cell>
          <cell r="BW1094">
            <v>0</v>
          </cell>
          <cell r="BX1094">
            <v>0</v>
          </cell>
          <cell r="BY1094">
            <v>0</v>
          </cell>
          <cell r="BZ1094">
            <v>0</v>
          </cell>
          <cell r="CA1094">
            <v>0</v>
          </cell>
          <cell r="CB1094">
            <v>0</v>
          </cell>
          <cell r="CC1094">
            <v>0</v>
          </cell>
          <cell r="CD1094">
            <v>0</v>
          </cell>
          <cell r="CE1094">
            <v>0</v>
          </cell>
          <cell r="CF1094">
            <v>0</v>
          </cell>
          <cell r="CG1094">
            <v>0</v>
          </cell>
          <cell r="CH1094">
            <v>0</v>
          </cell>
          <cell r="CI1094">
            <v>0</v>
          </cell>
          <cell r="CJ1094">
            <v>0</v>
          </cell>
          <cell r="CK1094">
            <v>0</v>
          </cell>
          <cell r="CL1094">
            <v>0</v>
          </cell>
          <cell r="CM1094">
            <v>0</v>
          </cell>
          <cell r="CN1094">
            <v>0</v>
          </cell>
          <cell r="CO1094">
            <v>0</v>
          </cell>
          <cell r="CP1094">
            <v>0</v>
          </cell>
          <cell r="CQ1094">
            <v>0</v>
          </cell>
          <cell r="CR1094">
            <v>0</v>
          </cell>
          <cell r="CS1094">
            <v>0</v>
          </cell>
          <cell r="CT1094">
            <v>0</v>
          </cell>
          <cell r="CU1094">
            <v>0</v>
          </cell>
          <cell r="CV1094">
            <v>0</v>
          </cell>
          <cell r="CW1094">
            <v>0</v>
          </cell>
          <cell r="CX1094">
            <v>0</v>
          </cell>
          <cell r="CY1094">
            <v>0</v>
          </cell>
          <cell r="CZ1094">
            <v>0</v>
          </cell>
          <cell r="DA1094">
            <v>0</v>
          </cell>
          <cell r="DB1094">
            <v>0</v>
          </cell>
          <cell r="DC1094">
            <v>0</v>
          </cell>
          <cell r="DD1094">
            <v>0</v>
          </cell>
          <cell r="DE1094">
            <v>0</v>
          </cell>
          <cell r="DF1094">
            <v>0</v>
          </cell>
          <cell r="DG1094">
            <v>0</v>
          </cell>
          <cell r="DH1094">
            <v>0</v>
          </cell>
          <cell r="DI1094">
            <v>0</v>
          </cell>
          <cell r="DJ1094">
            <v>0</v>
          </cell>
          <cell r="DK1094">
            <v>0</v>
          </cell>
          <cell r="DL1094">
            <v>0</v>
          </cell>
          <cell r="DM1094">
            <v>0</v>
          </cell>
          <cell r="DN1094">
            <v>0</v>
          </cell>
          <cell r="DO1094">
            <v>0</v>
          </cell>
          <cell r="DP1094">
            <v>0</v>
          </cell>
          <cell r="DQ1094">
            <v>0</v>
          </cell>
          <cell r="DR1094">
            <v>0</v>
          </cell>
          <cell r="DS1094">
            <v>0</v>
          </cell>
          <cell r="DT1094">
            <v>0</v>
          </cell>
          <cell r="DU1094">
            <v>0</v>
          </cell>
          <cell r="DV1094">
            <v>0</v>
          </cell>
          <cell r="DW1094">
            <v>0</v>
          </cell>
          <cell r="DX1094">
            <v>0</v>
          </cell>
          <cell r="DY1094">
            <v>0</v>
          </cell>
          <cell r="DZ1094">
            <v>0</v>
          </cell>
          <cell r="EA1094">
            <v>0</v>
          </cell>
          <cell r="EB1094">
            <v>0</v>
          </cell>
          <cell r="EC1094">
            <v>0</v>
          </cell>
          <cell r="ED1094">
            <v>0</v>
          </cell>
        </row>
        <row r="1095">
          <cell r="F1095">
            <v>0</v>
          </cell>
          <cell r="G1095">
            <v>0</v>
          </cell>
          <cell r="H1095">
            <v>0</v>
          </cell>
          <cell r="I1095">
            <v>0</v>
          </cell>
          <cell r="J1095">
            <v>0</v>
          </cell>
          <cell r="K1095">
            <v>0</v>
          </cell>
          <cell r="L1095">
            <v>0</v>
          </cell>
          <cell r="M1095">
            <v>0</v>
          </cell>
          <cell r="N1095">
            <v>0</v>
          </cell>
          <cell r="O1095">
            <v>0</v>
          </cell>
          <cell r="P1095">
            <v>0</v>
          </cell>
          <cell r="Q1095">
            <v>0</v>
          </cell>
          <cell r="R1095">
            <v>0</v>
          </cell>
          <cell r="S1095">
            <v>0</v>
          </cell>
          <cell r="T1095">
            <v>0</v>
          </cell>
          <cell r="U1095">
            <v>0</v>
          </cell>
          <cell r="V1095">
            <v>0</v>
          </cell>
          <cell r="W1095">
            <v>0</v>
          </cell>
          <cell r="X1095">
            <v>0</v>
          </cell>
          <cell r="Y1095">
            <v>0</v>
          </cell>
          <cell r="Z1095">
            <v>0</v>
          </cell>
          <cell r="AA1095">
            <v>0</v>
          </cell>
          <cell r="AB1095">
            <v>0</v>
          </cell>
          <cell r="AC1095">
            <v>0</v>
          </cell>
          <cell r="AD1095">
            <v>0</v>
          </cell>
          <cell r="AE1095">
            <v>0</v>
          </cell>
          <cell r="AF1095">
            <v>0</v>
          </cell>
          <cell r="AG1095">
            <v>0</v>
          </cell>
          <cell r="AH1095">
            <v>0</v>
          </cell>
          <cell r="AI1095">
            <v>0</v>
          </cell>
          <cell r="AJ1095">
            <v>0</v>
          </cell>
          <cell r="AK1095">
            <v>0</v>
          </cell>
          <cell r="AL1095">
            <v>0</v>
          </cell>
          <cell r="AM1095">
            <v>0</v>
          </cell>
          <cell r="AN1095">
            <v>0</v>
          </cell>
          <cell r="AO1095">
            <v>0</v>
          </cell>
          <cell r="AP1095">
            <v>0</v>
          </cell>
          <cell r="AQ1095">
            <v>0</v>
          </cell>
          <cell r="AR1095">
            <v>0</v>
          </cell>
          <cell r="AS1095">
            <v>0</v>
          </cell>
          <cell r="AT1095">
            <v>0</v>
          </cell>
          <cell r="AU1095">
            <v>0</v>
          </cell>
          <cell r="AV1095">
            <v>0</v>
          </cell>
          <cell r="AW1095">
            <v>0</v>
          </cell>
          <cell r="AX1095">
            <v>0</v>
          </cell>
          <cell r="AY1095">
            <v>0</v>
          </cell>
          <cell r="AZ1095">
            <v>0</v>
          </cell>
          <cell r="BA1095">
            <v>0</v>
          </cell>
          <cell r="BB1095">
            <v>0</v>
          </cell>
          <cell r="BC1095">
            <v>0</v>
          </cell>
          <cell r="BD1095">
            <v>0</v>
          </cell>
          <cell r="BE1095">
            <v>0</v>
          </cell>
          <cell r="BF1095">
            <v>0</v>
          </cell>
          <cell r="BG1095">
            <v>0</v>
          </cell>
          <cell r="BH1095">
            <v>0</v>
          </cell>
          <cell r="BI1095">
            <v>0</v>
          </cell>
          <cell r="BJ1095">
            <v>0</v>
          </cell>
          <cell r="BK1095">
            <v>0</v>
          </cell>
          <cell r="BL1095">
            <v>0</v>
          </cell>
          <cell r="BM1095">
            <v>0</v>
          </cell>
          <cell r="BN1095">
            <v>0</v>
          </cell>
          <cell r="BO1095">
            <v>0</v>
          </cell>
          <cell r="BP1095">
            <v>0</v>
          </cell>
          <cell r="BQ1095">
            <v>0</v>
          </cell>
          <cell r="BR1095">
            <v>0</v>
          </cell>
          <cell r="BS1095">
            <v>0</v>
          </cell>
          <cell r="BT1095">
            <v>0</v>
          </cell>
          <cell r="BU1095">
            <v>0</v>
          </cell>
          <cell r="BV1095">
            <v>0</v>
          </cell>
          <cell r="BW1095">
            <v>0</v>
          </cell>
          <cell r="BX1095">
            <v>0</v>
          </cell>
          <cell r="BY1095">
            <v>0</v>
          </cell>
          <cell r="BZ1095">
            <v>0</v>
          </cell>
          <cell r="CA1095">
            <v>0</v>
          </cell>
          <cell r="CB1095">
            <v>0</v>
          </cell>
          <cell r="CC1095">
            <v>0</v>
          </cell>
          <cell r="CD1095">
            <v>0</v>
          </cell>
          <cell r="CE1095">
            <v>0</v>
          </cell>
          <cell r="CF1095">
            <v>0</v>
          </cell>
          <cell r="CG1095">
            <v>0</v>
          </cell>
          <cell r="CH1095">
            <v>0</v>
          </cell>
          <cell r="CI1095">
            <v>0</v>
          </cell>
          <cell r="CJ1095">
            <v>0</v>
          </cell>
          <cell r="CK1095">
            <v>0</v>
          </cell>
          <cell r="CL1095">
            <v>0</v>
          </cell>
          <cell r="CM1095">
            <v>0</v>
          </cell>
          <cell r="CN1095">
            <v>0</v>
          </cell>
          <cell r="CO1095">
            <v>0</v>
          </cell>
          <cell r="CP1095">
            <v>0</v>
          </cell>
          <cell r="CQ1095">
            <v>0</v>
          </cell>
          <cell r="CR1095">
            <v>0</v>
          </cell>
          <cell r="CS1095">
            <v>0</v>
          </cell>
          <cell r="CT1095">
            <v>0</v>
          </cell>
          <cell r="CU1095">
            <v>0</v>
          </cell>
          <cell r="CV1095">
            <v>0</v>
          </cell>
          <cell r="CW1095">
            <v>0</v>
          </cell>
          <cell r="CX1095">
            <v>0</v>
          </cell>
          <cell r="CY1095">
            <v>0</v>
          </cell>
          <cell r="CZ1095">
            <v>0</v>
          </cell>
          <cell r="DA1095">
            <v>0</v>
          </cell>
          <cell r="DB1095">
            <v>0</v>
          </cell>
          <cell r="DC1095">
            <v>0</v>
          </cell>
          <cell r="DD1095">
            <v>0</v>
          </cell>
          <cell r="DE1095">
            <v>0</v>
          </cell>
          <cell r="DF1095">
            <v>0</v>
          </cell>
          <cell r="DG1095">
            <v>0</v>
          </cell>
          <cell r="DH1095">
            <v>0</v>
          </cell>
          <cell r="DI1095">
            <v>0</v>
          </cell>
          <cell r="DJ1095">
            <v>0</v>
          </cell>
          <cell r="DK1095">
            <v>0</v>
          </cell>
          <cell r="DL1095">
            <v>0</v>
          </cell>
          <cell r="DM1095">
            <v>0</v>
          </cell>
          <cell r="DN1095">
            <v>0</v>
          </cell>
          <cell r="DO1095">
            <v>0</v>
          </cell>
          <cell r="DP1095">
            <v>0</v>
          </cell>
          <cell r="DQ1095">
            <v>0</v>
          </cell>
          <cell r="DR1095">
            <v>0</v>
          </cell>
          <cell r="DS1095">
            <v>0</v>
          </cell>
          <cell r="DT1095">
            <v>0</v>
          </cell>
          <cell r="DU1095">
            <v>0</v>
          </cell>
          <cell r="DV1095">
            <v>0</v>
          </cell>
          <cell r="DW1095">
            <v>0</v>
          </cell>
          <cell r="DX1095">
            <v>0</v>
          </cell>
          <cell r="DY1095">
            <v>0</v>
          </cell>
          <cell r="DZ1095">
            <v>0</v>
          </cell>
          <cell r="EA1095">
            <v>0</v>
          </cell>
          <cell r="EB1095">
            <v>0</v>
          </cell>
          <cell r="EC1095">
            <v>0</v>
          </cell>
          <cell r="ED1095">
            <v>0</v>
          </cell>
        </row>
        <row r="1096">
          <cell r="F1096">
            <v>0</v>
          </cell>
          <cell r="G1096">
            <v>0</v>
          </cell>
          <cell r="H1096">
            <v>0</v>
          </cell>
          <cell r="I1096">
            <v>0</v>
          </cell>
          <cell r="J1096">
            <v>0</v>
          </cell>
          <cell r="K1096">
            <v>0</v>
          </cell>
          <cell r="L1096">
            <v>0</v>
          </cell>
          <cell r="M1096">
            <v>0</v>
          </cell>
          <cell r="N1096">
            <v>0</v>
          </cell>
          <cell r="O1096">
            <v>0</v>
          </cell>
          <cell r="P1096">
            <v>0</v>
          </cell>
          <cell r="Q1096">
            <v>0</v>
          </cell>
          <cell r="R1096">
            <v>0</v>
          </cell>
          <cell r="S1096">
            <v>0</v>
          </cell>
          <cell r="T1096">
            <v>0</v>
          </cell>
          <cell r="U1096">
            <v>0</v>
          </cell>
          <cell r="V1096">
            <v>0</v>
          </cell>
          <cell r="W1096">
            <v>0</v>
          </cell>
          <cell r="X1096">
            <v>0</v>
          </cell>
          <cell r="Y1096">
            <v>0</v>
          </cell>
          <cell r="Z1096">
            <v>0</v>
          </cell>
          <cell r="AA1096">
            <v>0</v>
          </cell>
          <cell r="AB1096">
            <v>0</v>
          </cell>
          <cell r="AC1096">
            <v>0</v>
          </cell>
          <cell r="AD1096">
            <v>0</v>
          </cell>
          <cell r="AE1096">
            <v>0</v>
          </cell>
          <cell r="AF1096">
            <v>0</v>
          </cell>
          <cell r="AG1096">
            <v>0</v>
          </cell>
          <cell r="AH1096">
            <v>0</v>
          </cell>
          <cell r="AI1096">
            <v>0</v>
          </cell>
          <cell r="AJ1096">
            <v>0</v>
          </cell>
          <cell r="AK1096">
            <v>0</v>
          </cell>
          <cell r="AL1096">
            <v>0</v>
          </cell>
          <cell r="AM1096">
            <v>0</v>
          </cell>
          <cell r="AN1096">
            <v>0</v>
          </cell>
          <cell r="AO1096">
            <v>0</v>
          </cell>
          <cell r="AP1096">
            <v>0</v>
          </cell>
          <cell r="AQ1096">
            <v>0</v>
          </cell>
          <cell r="AR1096">
            <v>0</v>
          </cell>
          <cell r="AS1096">
            <v>0</v>
          </cell>
          <cell r="AT1096">
            <v>0</v>
          </cell>
          <cell r="AU1096">
            <v>0</v>
          </cell>
          <cell r="AV1096">
            <v>0</v>
          </cell>
          <cell r="AW1096">
            <v>0</v>
          </cell>
          <cell r="AX1096">
            <v>0</v>
          </cell>
          <cell r="AY1096">
            <v>0</v>
          </cell>
          <cell r="AZ1096">
            <v>0</v>
          </cell>
          <cell r="BA1096">
            <v>0</v>
          </cell>
          <cell r="BB1096">
            <v>0</v>
          </cell>
          <cell r="BC1096">
            <v>0</v>
          </cell>
          <cell r="BD1096">
            <v>0</v>
          </cell>
          <cell r="BE1096">
            <v>0</v>
          </cell>
          <cell r="BF1096">
            <v>0</v>
          </cell>
          <cell r="BG1096">
            <v>0</v>
          </cell>
          <cell r="BH1096">
            <v>0</v>
          </cell>
          <cell r="BI1096">
            <v>0</v>
          </cell>
          <cell r="BJ1096">
            <v>0</v>
          </cell>
          <cell r="BK1096">
            <v>0</v>
          </cell>
          <cell r="BL1096">
            <v>0</v>
          </cell>
          <cell r="BM1096">
            <v>0</v>
          </cell>
          <cell r="BN1096">
            <v>0</v>
          </cell>
          <cell r="BO1096">
            <v>0</v>
          </cell>
          <cell r="BP1096">
            <v>0</v>
          </cell>
          <cell r="BQ1096">
            <v>0</v>
          </cell>
          <cell r="BR1096">
            <v>0</v>
          </cell>
          <cell r="BS1096">
            <v>0</v>
          </cell>
          <cell r="BT1096">
            <v>0</v>
          </cell>
          <cell r="BU1096">
            <v>0</v>
          </cell>
          <cell r="BV1096">
            <v>0</v>
          </cell>
          <cell r="BW1096">
            <v>0</v>
          </cell>
          <cell r="BX1096">
            <v>0</v>
          </cell>
          <cell r="BY1096">
            <v>0</v>
          </cell>
          <cell r="BZ1096">
            <v>0</v>
          </cell>
          <cell r="CA1096">
            <v>0</v>
          </cell>
          <cell r="CB1096">
            <v>0</v>
          </cell>
          <cell r="CC1096">
            <v>0</v>
          </cell>
          <cell r="CD1096">
            <v>0</v>
          </cell>
          <cell r="CE1096">
            <v>0</v>
          </cell>
          <cell r="CF1096">
            <v>0</v>
          </cell>
          <cell r="CG1096">
            <v>0</v>
          </cell>
          <cell r="CH1096">
            <v>0</v>
          </cell>
          <cell r="CI1096">
            <v>0</v>
          </cell>
          <cell r="CJ1096">
            <v>0</v>
          </cell>
          <cell r="CK1096">
            <v>0</v>
          </cell>
          <cell r="CL1096">
            <v>0</v>
          </cell>
          <cell r="CM1096">
            <v>0</v>
          </cell>
          <cell r="CN1096">
            <v>0</v>
          </cell>
          <cell r="CO1096">
            <v>0</v>
          </cell>
          <cell r="CP1096">
            <v>0</v>
          </cell>
          <cell r="CQ1096">
            <v>0</v>
          </cell>
          <cell r="CR1096">
            <v>0</v>
          </cell>
          <cell r="CS1096">
            <v>0</v>
          </cell>
          <cell r="CT1096">
            <v>0</v>
          </cell>
          <cell r="CU1096">
            <v>0</v>
          </cell>
          <cell r="CV1096">
            <v>0</v>
          </cell>
          <cell r="CW1096">
            <v>0</v>
          </cell>
          <cell r="CX1096">
            <v>0</v>
          </cell>
          <cell r="CY1096">
            <v>0</v>
          </cell>
          <cell r="CZ1096">
            <v>0</v>
          </cell>
          <cell r="DA1096">
            <v>0</v>
          </cell>
          <cell r="DB1096">
            <v>0</v>
          </cell>
          <cell r="DC1096">
            <v>0</v>
          </cell>
          <cell r="DD1096">
            <v>0</v>
          </cell>
          <cell r="DE1096">
            <v>0</v>
          </cell>
          <cell r="DF1096">
            <v>0</v>
          </cell>
          <cell r="DG1096">
            <v>0</v>
          </cell>
          <cell r="DH1096">
            <v>0</v>
          </cell>
          <cell r="DI1096">
            <v>0</v>
          </cell>
          <cell r="DJ1096">
            <v>0</v>
          </cell>
          <cell r="DK1096">
            <v>0</v>
          </cell>
          <cell r="DL1096">
            <v>0</v>
          </cell>
          <cell r="DM1096">
            <v>0</v>
          </cell>
          <cell r="DN1096">
            <v>0</v>
          </cell>
          <cell r="DO1096">
            <v>0</v>
          </cell>
          <cell r="DP1096">
            <v>0</v>
          </cell>
          <cell r="DQ1096">
            <v>0</v>
          </cell>
          <cell r="DR1096">
            <v>0</v>
          </cell>
          <cell r="DS1096">
            <v>0</v>
          </cell>
          <cell r="DT1096">
            <v>0</v>
          </cell>
          <cell r="DU1096">
            <v>0</v>
          </cell>
          <cell r="DV1096">
            <v>0</v>
          </cell>
          <cell r="DW1096">
            <v>0</v>
          </cell>
          <cell r="DX1096">
            <v>0</v>
          </cell>
          <cell r="DY1096">
            <v>0</v>
          </cell>
          <cell r="DZ1096">
            <v>0</v>
          </cell>
          <cell r="EA1096">
            <v>0</v>
          </cell>
          <cell r="EB1096">
            <v>0</v>
          </cell>
          <cell r="EC1096">
            <v>0</v>
          </cell>
          <cell r="ED1096">
            <v>0</v>
          </cell>
        </row>
        <row r="1097">
          <cell r="F1097">
            <v>0</v>
          </cell>
          <cell r="G1097">
            <v>0</v>
          </cell>
          <cell r="H1097">
            <v>0</v>
          </cell>
          <cell r="I1097">
            <v>0</v>
          </cell>
          <cell r="J1097">
            <v>0</v>
          </cell>
          <cell r="K1097">
            <v>0</v>
          </cell>
          <cell r="L1097">
            <v>0</v>
          </cell>
          <cell r="M1097">
            <v>0</v>
          </cell>
          <cell r="N1097">
            <v>0</v>
          </cell>
          <cell r="O1097">
            <v>0</v>
          </cell>
          <cell r="P1097">
            <v>0</v>
          </cell>
          <cell r="Q1097">
            <v>0</v>
          </cell>
          <cell r="R1097">
            <v>0</v>
          </cell>
          <cell r="S1097">
            <v>0</v>
          </cell>
          <cell r="T1097">
            <v>0</v>
          </cell>
          <cell r="U1097">
            <v>0</v>
          </cell>
          <cell r="V1097">
            <v>0</v>
          </cell>
          <cell r="W1097">
            <v>0</v>
          </cell>
          <cell r="X1097">
            <v>0</v>
          </cell>
          <cell r="Y1097">
            <v>0</v>
          </cell>
          <cell r="Z1097">
            <v>0</v>
          </cell>
          <cell r="AA1097">
            <v>0</v>
          </cell>
          <cell r="AB1097">
            <v>0</v>
          </cell>
          <cell r="AC1097">
            <v>0</v>
          </cell>
          <cell r="AD1097">
            <v>0</v>
          </cell>
          <cell r="AE1097">
            <v>0</v>
          </cell>
          <cell r="AF1097">
            <v>0</v>
          </cell>
          <cell r="AG1097">
            <v>0</v>
          </cell>
          <cell r="AH1097">
            <v>0</v>
          </cell>
          <cell r="AI1097">
            <v>0</v>
          </cell>
          <cell r="AJ1097">
            <v>0</v>
          </cell>
          <cell r="AK1097">
            <v>0</v>
          </cell>
          <cell r="AL1097">
            <v>0</v>
          </cell>
          <cell r="AM1097">
            <v>0</v>
          </cell>
          <cell r="AN1097">
            <v>0</v>
          </cell>
          <cell r="AO1097">
            <v>0</v>
          </cell>
          <cell r="AP1097">
            <v>0</v>
          </cell>
          <cell r="AQ1097">
            <v>0</v>
          </cell>
          <cell r="AR1097">
            <v>0</v>
          </cell>
          <cell r="AS1097">
            <v>0</v>
          </cell>
          <cell r="AT1097">
            <v>0</v>
          </cell>
          <cell r="AU1097">
            <v>0</v>
          </cell>
          <cell r="AV1097">
            <v>0</v>
          </cell>
          <cell r="AW1097">
            <v>0</v>
          </cell>
          <cell r="AX1097">
            <v>0</v>
          </cell>
          <cell r="AY1097">
            <v>0</v>
          </cell>
          <cell r="AZ1097">
            <v>0</v>
          </cell>
          <cell r="BA1097">
            <v>0</v>
          </cell>
          <cell r="BB1097">
            <v>0</v>
          </cell>
          <cell r="BC1097">
            <v>0</v>
          </cell>
          <cell r="BD1097">
            <v>0</v>
          </cell>
          <cell r="BE1097">
            <v>0</v>
          </cell>
          <cell r="BF1097">
            <v>0</v>
          </cell>
          <cell r="BG1097">
            <v>0</v>
          </cell>
          <cell r="BH1097">
            <v>0</v>
          </cell>
          <cell r="BI1097">
            <v>0</v>
          </cell>
          <cell r="BJ1097">
            <v>0</v>
          </cell>
          <cell r="BK1097">
            <v>0</v>
          </cell>
          <cell r="BL1097">
            <v>0</v>
          </cell>
          <cell r="BM1097">
            <v>0</v>
          </cell>
          <cell r="BN1097">
            <v>0</v>
          </cell>
          <cell r="BO1097">
            <v>0</v>
          </cell>
          <cell r="BP1097">
            <v>0</v>
          </cell>
          <cell r="BQ1097">
            <v>0</v>
          </cell>
          <cell r="BR1097">
            <v>0</v>
          </cell>
          <cell r="BS1097">
            <v>0</v>
          </cell>
          <cell r="BT1097">
            <v>0</v>
          </cell>
          <cell r="BU1097">
            <v>0</v>
          </cell>
          <cell r="BV1097">
            <v>0</v>
          </cell>
          <cell r="BW1097">
            <v>0</v>
          </cell>
          <cell r="BX1097">
            <v>0</v>
          </cell>
          <cell r="BY1097">
            <v>0</v>
          </cell>
          <cell r="BZ1097">
            <v>0</v>
          </cell>
          <cell r="CA1097">
            <v>0</v>
          </cell>
          <cell r="CB1097">
            <v>0</v>
          </cell>
          <cell r="CC1097">
            <v>0</v>
          </cell>
          <cell r="CD1097">
            <v>0</v>
          </cell>
          <cell r="CE1097">
            <v>0</v>
          </cell>
          <cell r="CF1097">
            <v>0</v>
          </cell>
          <cell r="CG1097">
            <v>0</v>
          </cell>
          <cell r="CH1097">
            <v>0</v>
          </cell>
          <cell r="CI1097">
            <v>0</v>
          </cell>
          <cell r="CJ1097">
            <v>0</v>
          </cell>
          <cell r="CK1097">
            <v>0</v>
          </cell>
          <cell r="CL1097">
            <v>0</v>
          </cell>
          <cell r="CM1097">
            <v>0</v>
          </cell>
          <cell r="CN1097">
            <v>0</v>
          </cell>
          <cell r="CO1097">
            <v>0</v>
          </cell>
          <cell r="CP1097">
            <v>0</v>
          </cell>
          <cell r="CQ1097">
            <v>0</v>
          </cell>
          <cell r="CR1097">
            <v>0</v>
          </cell>
          <cell r="CS1097">
            <v>0</v>
          </cell>
          <cell r="CT1097">
            <v>0</v>
          </cell>
          <cell r="CU1097">
            <v>0</v>
          </cell>
          <cell r="CV1097">
            <v>0</v>
          </cell>
          <cell r="CW1097">
            <v>0</v>
          </cell>
          <cell r="CX1097">
            <v>0</v>
          </cell>
          <cell r="CY1097">
            <v>0</v>
          </cell>
          <cell r="CZ1097">
            <v>0</v>
          </cell>
          <cell r="DA1097">
            <v>0</v>
          </cell>
          <cell r="DB1097">
            <v>0</v>
          </cell>
          <cell r="DC1097">
            <v>0</v>
          </cell>
          <cell r="DD1097">
            <v>0</v>
          </cell>
          <cell r="DE1097">
            <v>0</v>
          </cell>
          <cell r="DF1097">
            <v>0</v>
          </cell>
          <cell r="DG1097">
            <v>0</v>
          </cell>
          <cell r="DH1097">
            <v>0</v>
          </cell>
          <cell r="DI1097">
            <v>0</v>
          </cell>
          <cell r="DJ1097">
            <v>0</v>
          </cell>
          <cell r="DK1097">
            <v>0</v>
          </cell>
          <cell r="DL1097">
            <v>0</v>
          </cell>
          <cell r="DM1097">
            <v>0</v>
          </cell>
          <cell r="DN1097">
            <v>0</v>
          </cell>
          <cell r="DO1097">
            <v>0</v>
          </cell>
          <cell r="DP1097">
            <v>0</v>
          </cell>
          <cell r="DQ1097">
            <v>0</v>
          </cell>
          <cell r="DR1097">
            <v>0</v>
          </cell>
          <cell r="DS1097">
            <v>0</v>
          </cell>
          <cell r="DT1097">
            <v>0</v>
          </cell>
          <cell r="DU1097">
            <v>0</v>
          </cell>
          <cell r="DV1097">
            <v>0</v>
          </cell>
          <cell r="DW1097">
            <v>0</v>
          </cell>
          <cell r="DX1097">
            <v>0</v>
          </cell>
          <cell r="DY1097">
            <v>0</v>
          </cell>
          <cell r="DZ1097">
            <v>0</v>
          </cell>
          <cell r="EA1097">
            <v>0</v>
          </cell>
          <cell r="EB1097">
            <v>0</v>
          </cell>
          <cell r="EC1097">
            <v>0</v>
          </cell>
          <cell r="ED1097">
            <v>0</v>
          </cell>
        </row>
        <row r="1098">
          <cell r="F1098">
            <v>0</v>
          </cell>
          <cell r="G1098">
            <v>0</v>
          </cell>
          <cell r="H1098">
            <v>0</v>
          </cell>
          <cell r="I1098">
            <v>0</v>
          </cell>
          <cell r="J1098">
            <v>0</v>
          </cell>
          <cell r="K1098">
            <v>0</v>
          </cell>
          <cell r="L1098">
            <v>0</v>
          </cell>
          <cell r="M1098">
            <v>0</v>
          </cell>
          <cell r="N1098">
            <v>0</v>
          </cell>
          <cell r="O1098">
            <v>0</v>
          </cell>
          <cell r="P1098">
            <v>0</v>
          </cell>
          <cell r="Q1098">
            <v>0</v>
          </cell>
          <cell r="R1098">
            <v>0</v>
          </cell>
          <cell r="S1098">
            <v>0</v>
          </cell>
          <cell r="T1098">
            <v>0</v>
          </cell>
          <cell r="U1098">
            <v>0</v>
          </cell>
          <cell r="V1098">
            <v>0</v>
          </cell>
          <cell r="W1098">
            <v>0</v>
          </cell>
          <cell r="X1098">
            <v>0</v>
          </cell>
          <cell r="Y1098">
            <v>0</v>
          </cell>
          <cell r="Z1098">
            <v>0</v>
          </cell>
          <cell r="AA1098">
            <v>0</v>
          </cell>
          <cell r="AB1098">
            <v>0</v>
          </cell>
          <cell r="AC1098">
            <v>0</v>
          </cell>
          <cell r="AD1098">
            <v>0</v>
          </cell>
          <cell r="AE1098">
            <v>0</v>
          </cell>
          <cell r="AF1098">
            <v>0</v>
          </cell>
          <cell r="AG1098">
            <v>0</v>
          </cell>
          <cell r="AH1098">
            <v>0</v>
          </cell>
          <cell r="AI1098">
            <v>0</v>
          </cell>
          <cell r="AJ1098">
            <v>0</v>
          </cell>
          <cell r="AK1098">
            <v>0</v>
          </cell>
          <cell r="AL1098">
            <v>0</v>
          </cell>
          <cell r="AM1098">
            <v>0</v>
          </cell>
          <cell r="AN1098">
            <v>0</v>
          </cell>
          <cell r="AO1098">
            <v>0</v>
          </cell>
          <cell r="AP1098">
            <v>0</v>
          </cell>
          <cell r="AQ1098">
            <v>0</v>
          </cell>
          <cell r="AR1098">
            <v>0</v>
          </cell>
          <cell r="AS1098">
            <v>0</v>
          </cell>
          <cell r="AT1098">
            <v>0</v>
          </cell>
          <cell r="AU1098">
            <v>0</v>
          </cell>
          <cell r="AV1098">
            <v>0</v>
          </cell>
          <cell r="AW1098">
            <v>0</v>
          </cell>
          <cell r="AX1098">
            <v>0</v>
          </cell>
          <cell r="AY1098">
            <v>0</v>
          </cell>
          <cell r="AZ1098">
            <v>0</v>
          </cell>
          <cell r="BA1098">
            <v>0</v>
          </cell>
          <cell r="BB1098">
            <v>0</v>
          </cell>
          <cell r="BC1098">
            <v>0</v>
          </cell>
          <cell r="BD1098">
            <v>0</v>
          </cell>
          <cell r="BE1098">
            <v>0</v>
          </cell>
          <cell r="BF1098">
            <v>0</v>
          </cell>
          <cell r="BG1098">
            <v>0</v>
          </cell>
          <cell r="BH1098">
            <v>0</v>
          </cell>
          <cell r="BI1098">
            <v>0</v>
          </cell>
          <cell r="BJ1098">
            <v>0</v>
          </cell>
          <cell r="BK1098">
            <v>0</v>
          </cell>
          <cell r="BL1098">
            <v>0</v>
          </cell>
          <cell r="BM1098">
            <v>0</v>
          </cell>
          <cell r="BN1098">
            <v>0</v>
          </cell>
          <cell r="BO1098">
            <v>0</v>
          </cell>
          <cell r="BP1098">
            <v>0</v>
          </cell>
          <cell r="BQ1098">
            <v>0</v>
          </cell>
          <cell r="BR1098">
            <v>0</v>
          </cell>
          <cell r="BS1098">
            <v>0</v>
          </cell>
          <cell r="BT1098">
            <v>0</v>
          </cell>
          <cell r="BU1098">
            <v>0</v>
          </cell>
          <cell r="BV1098">
            <v>0</v>
          </cell>
          <cell r="BW1098">
            <v>0</v>
          </cell>
          <cell r="BX1098">
            <v>0</v>
          </cell>
          <cell r="BY1098">
            <v>0</v>
          </cell>
          <cell r="BZ1098">
            <v>0</v>
          </cell>
          <cell r="CA1098">
            <v>0</v>
          </cell>
          <cell r="CB1098">
            <v>0</v>
          </cell>
          <cell r="CC1098">
            <v>0</v>
          </cell>
          <cell r="CD1098">
            <v>0</v>
          </cell>
          <cell r="CE1098">
            <v>0</v>
          </cell>
          <cell r="CF1098">
            <v>0</v>
          </cell>
          <cell r="CG1098">
            <v>0</v>
          </cell>
          <cell r="CH1098">
            <v>0</v>
          </cell>
          <cell r="CI1098">
            <v>0</v>
          </cell>
          <cell r="CJ1098">
            <v>0</v>
          </cell>
          <cell r="CK1098">
            <v>0</v>
          </cell>
          <cell r="CL1098">
            <v>0</v>
          </cell>
          <cell r="CM1098">
            <v>0</v>
          </cell>
          <cell r="CN1098">
            <v>0</v>
          </cell>
          <cell r="CO1098">
            <v>0</v>
          </cell>
          <cell r="CP1098">
            <v>0</v>
          </cell>
          <cell r="CQ1098">
            <v>0</v>
          </cell>
          <cell r="CR1098">
            <v>0</v>
          </cell>
          <cell r="CS1098">
            <v>0</v>
          </cell>
          <cell r="CT1098">
            <v>0</v>
          </cell>
          <cell r="CU1098">
            <v>0</v>
          </cell>
          <cell r="CV1098">
            <v>0</v>
          </cell>
          <cell r="CW1098">
            <v>0</v>
          </cell>
          <cell r="CX1098">
            <v>0</v>
          </cell>
          <cell r="CY1098">
            <v>0</v>
          </cell>
          <cell r="CZ1098">
            <v>0</v>
          </cell>
          <cell r="DA1098">
            <v>0</v>
          </cell>
          <cell r="DB1098">
            <v>0</v>
          </cell>
          <cell r="DC1098">
            <v>0</v>
          </cell>
          <cell r="DD1098">
            <v>0</v>
          </cell>
          <cell r="DE1098">
            <v>0</v>
          </cell>
          <cell r="DF1098">
            <v>0</v>
          </cell>
          <cell r="DG1098">
            <v>0</v>
          </cell>
          <cell r="DH1098">
            <v>0</v>
          </cell>
          <cell r="DI1098">
            <v>0</v>
          </cell>
          <cell r="DJ1098">
            <v>0</v>
          </cell>
          <cell r="DK1098">
            <v>0</v>
          </cell>
          <cell r="DL1098">
            <v>0</v>
          </cell>
          <cell r="DM1098">
            <v>0</v>
          </cell>
          <cell r="DN1098">
            <v>0</v>
          </cell>
          <cell r="DO1098">
            <v>0</v>
          </cell>
          <cell r="DP1098">
            <v>0</v>
          </cell>
          <cell r="DQ1098">
            <v>0</v>
          </cell>
          <cell r="DR1098">
            <v>0</v>
          </cell>
          <cell r="DS1098">
            <v>0</v>
          </cell>
          <cell r="DT1098">
            <v>0</v>
          </cell>
          <cell r="DU1098">
            <v>0</v>
          </cell>
          <cell r="DV1098">
            <v>0</v>
          </cell>
          <cell r="DW1098">
            <v>0</v>
          </cell>
          <cell r="DX1098">
            <v>0</v>
          </cell>
          <cell r="DY1098">
            <v>0</v>
          </cell>
          <cell r="DZ1098">
            <v>0</v>
          </cell>
          <cell r="EA1098">
            <v>0</v>
          </cell>
          <cell r="EB1098">
            <v>0</v>
          </cell>
          <cell r="EC1098">
            <v>0</v>
          </cell>
          <cell r="ED1098">
            <v>0</v>
          </cell>
        </row>
        <row r="1099">
          <cell r="F1099">
            <v>0</v>
          </cell>
          <cell r="G1099">
            <v>0</v>
          </cell>
          <cell r="H1099">
            <v>0</v>
          </cell>
          <cell r="I1099">
            <v>0</v>
          </cell>
          <cell r="J1099">
            <v>0</v>
          </cell>
          <cell r="K1099">
            <v>0</v>
          </cell>
          <cell r="L1099">
            <v>0</v>
          </cell>
          <cell r="M1099">
            <v>0</v>
          </cell>
          <cell r="N1099">
            <v>0</v>
          </cell>
          <cell r="O1099">
            <v>0</v>
          </cell>
          <cell r="P1099">
            <v>0</v>
          </cell>
          <cell r="Q1099">
            <v>0</v>
          </cell>
          <cell r="R1099">
            <v>0</v>
          </cell>
          <cell r="S1099">
            <v>0</v>
          </cell>
          <cell r="T1099">
            <v>0</v>
          </cell>
          <cell r="U1099">
            <v>0</v>
          </cell>
          <cell r="V1099">
            <v>0</v>
          </cell>
          <cell r="W1099">
            <v>0</v>
          </cell>
          <cell r="X1099">
            <v>0</v>
          </cell>
          <cell r="Y1099">
            <v>0</v>
          </cell>
          <cell r="Z1099">
            <v>0</v>
          </cell>
          <cell r="AA1099">
            <v>0</v>
          </cell>
          <cell r="AB1099">
            <v>0</v>
          </cell>
          <cell r="AC1099">
            <v>0</v>
          </cell>
          <cell r="AD1099">
            <v>0</v>
          </cell>
          <cell r="AE1099">
            <v>0</v>
          </cell>
          <cell r="AF1099">
            <v>0</v>
          </cell>
          <cell r="AG1099">
            <v>0</v>
          </cell>
          <cell r="AH1099">
            <v>0</v>
          </cell>
          <cell r="AI1099">
            <v>0</v>
          </cell>
          <cell r="AJ1099">
            <v>0</v>
          </cell>
          <cell r="AK1099">
            <v>0</v>
          </cell>
          <cell r="AL1099">
            <v>0</v>
          </cell>
          <cell r="AM1099">
            <v>0</v>
          </cell>
          <cell r="AN1099">
            <v>0</v>
          </cell>
          <cell r="AO1099">
            <v>0</v>
          </cell>
          <cell r="AP1099">
            <v>0</v>
          </cell>
          <cell r="AQ1099">
            <v>0</v>
          </cell>
          <cell r="AR1099">
            <v>0</v>
          </cell>
          <cell r="AS1099">
            <v>0</v>
          </cell>
          <cell r="AT1099">
            <v>0</v>
          </cell>
          <cell r="AU1099">
            <v>0</v>
          </cell>
          <cell r="AV1099">
            <v>0</v>
          </cell>
          <cell r="AW1099">
            <v>0</v>
          </cell>
          <cell r="AX1099">
            <v>0</v>
          </cell>
          <cell r="AY1099">
            <v>0</v>
          </cell>
          <cell r="AZ1099">
            <v>0</v>
          </cell>
          <cell r="BA1099">
            <v>0</v>
          </cell>
          <cell r="BB1099">
            <v>0</v>
          </cell>
          <cell r="BC1099">
            <v>0</v>
          </cell>
          <cell r="BD1099">
            <v>0</v>
          </cell>
          <cell r="BE1099">
            <v>0</v>
          </cell>
          <cell r="BF1099">
            <v>0</v>
          </cell>
          <cell r="BG1099">
            <v>0</v>
          </cell>
          <cell r="BH1099">
            <v>0</v>
          </cell>
          <cell r="BI1099">
            <v>0</v>
          </cell>
          <cell r="BJ1099">
            <v>0</v>
          </cell>
          <cell r="BK1099">
            <v>0</v>
          </cell>
          <cell r="BL1099">
            <v>0</v>
          </cell>
          <cell r="BM1099">
            <v>0</v>
          </cell>
          <cell r="BN1099">
            <v>0</v>
          </cell>
          <cell r="BO1099">
            <v>0</v>
          </cell>
          <cell r="BP1099">
            <v>0</v>
          </cell>
          <cell r="BQ1099">
            <v>0</v>
          </cell>
          <cell r="BR1099">
            <v>0</v>
          </cell>
          <cell r="BS1099">
            <v>0</v>
          </cell>
          <cell r="BT1099">
            <v>0</v>
          </cell>
          <cell r="BU1099">
            <v>0</v>
          </cell>
          <cell r="BV1099">
            <v>0</v>
          </cell>
          <cell r="BW1099">
            <v>0</v>
          </cell>
          <cell r="BX1099">
            <v>0</v>
          </cell>
          <cell r="BY1099">
            <v>0</v>
          </cell>
          <cell r="BZ1099">
            <v>0</v>
          </cell>
          <cell r="CA1099">
            <v>0</v>
          </cell>
          <cell r="CB1099">
            <v>0</v>
          </cell>
          <cell r="CC1099">
            <v>0</v>
          </cell>
          <cell r="CD1099">
            <v>0</v>
          </cell>
          <cell r="CE1099">
            <v>0</v>
          </cell>
          <cell r="CF1099">
            <v>0</v>
          </cell>
          <cell r="CG1099">
            <v>0</v>
          </cell>
          <cell r="CH1099">
            <v>0</v>
          </cell>
          <cell r="CI1099">
            <v>0</v>
          </cell>
          <cell r="CJ1099">
            <v>0</v>
          </cell>
          <cell r="CK1099">
            <v>0</v>
          </cell>
          <cell r="CL1099">
            <v>0</v>
          </cell>
          <cell r="CM1099">
            <v>0</v>
          </cell>
          <cell r="CN1099">
            <v>0</v>
          </cell>
          <cell r="CO1099">
            <v>0</v>
          </cell>
          <cell r="CP1099">
            <v>0</v>
          </cell>
          <cell r="CQ1099">
            <v>0</v>
          </cell>
          <cell r="CR1099">
            <v>0</v>
          </cell>
          <cell r="CS1099">
            <v>0</v>
          </cell>
          <cell r="CT1099">
            <v>0</v>
          </cell>
          <cell r="CU1099">
            <v>0</v>
          </cell>
          <cell r="CV1099">
            <v>0</v>
          </cell>
          <cell r="CW1099">
            <v>0</v>
          </cell>
          <cell r="CX1099">
            <v>0</v>
          </cell>
          <cell r="CY1099">
            <v>0</v>
          </cell>
          <cell r="CZ1099">
            <v>0</v>
          </cell>
          <cell r="DA1099">
            <v>0</v>
          </cell>
          <cell r="DB1099">
            <v>0</v>
          </cell>
          <cell r="DC1099">
            <v>0</v>
          </cell>
          <cell r="DD1099">
            <v>0</v>
          </cell>
          <cell r="DE1099">
            <v>0</v>
          </cell>
          <cell r="DF1099">
            <v>0</v>
          </cell>
          <cell r="DG1099">
            <v>0</v>
          </cell>
          <cell r="DH1099">
            <v>0</v>
          </cell>
          <cell r="DI1099">
            <v>0</v>
          </cell>
          <cell r="DJ1099">
            <v>0</v>
          </cell>
          <cell r="DK1099">
            <v>0</v>
          </cell>
          <cell r="DL1099">
            <v>0</v>
          </cell>
          <cell r="DM1099">
            <v>0</v>
          </cell>
          <cell r="DN1099">
            <v>0</v>
          </cell>
          <cell r="DO1099">
            <v>0</v>
          </cell>
          <cell r="DP1099">
            <v>0</v>
          </cell>
          <cell r="DQ1099">
            <v>0</v>
          </cell>
          <cell r="DR1099">
            <v>0</v>
          </cell>
          <cell r="DS1099">
            <v>0</v>
          </cell>
          <cell r="DT1099">
            <v>0</v>
          </cell>
          <cell r="DU1099">
            <v>0</v>
          </cell>
          <cell r="DV1099">
            <v>0</v>
          </cell>
          <cell r="DW1099">
            <v>0</v>
          </cell>
          <cell r="DX1099">
            <v>0</v>
          </cell>
          <cell r="DY1099">
            <v>0</v>
          </cell>
          <cell r="DZ1099">
            <v>0</v>
          </cell>
          <cell r="EA1099">
            <v>0</v>
          </cell>
          <cell r="EB1099">
            <v>0</v>
          </cell>
          <cell r="EC1099">
            <v>0</v>
          </cell>
          <cell r="ED1099">
            <v>0</v>
          </cell>
        </row>
        <row r="1100">
          <cell r="F1100">
            <v>0</v>
          </cell>
          <cell r="G1100">
            <v>0</v>
          </cell>
          <cell r="H1100">
            <v>0</v>
          </cell>
          <cell r="I1100">
            <v>0</v>
          </cell>
          <cell r="J1100">
            <v>0</v>
          </cell>
          <cell r="K1100">
            <v>0</v>
          </cell>
          <cell r="L1100">
            <v>0</v>
          </cell>
          <cell r="M1100">
            <v>0</v>
          </cell>
          <cell r="N1100">
            <v>0</v>
          </cell>
          <cell r="O1100">
            <v>0</v>
          </cell>
          <cell r="P1100">
            <v>0</v>
          </cell>
          <cell r="Q1100">
            <v>0</v>
          </cell>
          <cell r="R1100">
            <v>0</v>
          </cell>
          <cell r="S1100">
            <v>0</v>
          </cell>
          <cell r="T1100">
            <v>0</v>
          </cell>
          <cell r="U1100">
            <v>0</v>
          </cell>
          <cell r="V1100">
            <v>0</v>
          </cell>
          <cell r="W1100">
            <v>0</v>
          </cell>
          <cell r="X1100">
            <v>0</v>
          </cell>
          <cell r="Y1100">
            <v>0</v>
          </cell>
          <cell r="Z1100">
            <v>0</v>
          </cell>
          <cell r="AA1100">
            <v>0</v>
          </cell>
          <cell r="AB1100">
            <v>0</v>
          </cell>
          <cell r="AC1100">
            <v>0</v>
          </cell>
          <cell r="AD1100">
            <v>0</v>
          </cell>
          <cell r="AE1100">
            <v>0</v>
          </cell>
          <cell r="AF1100">
            <v>0</v>
          </cell>
          <cell r="AG1100">
            <v>0</v>
          </cell>
          <cell r="AH1100">
            <v>0</v>
          </cell>
          <cell r="AI1100">
            <v>0</v>
          </cell>
          <cell r="AJ1100">
            <v>0</v>
          </cell>
          <cell r="AK1100">
            <v>0</v>
          </cell>
          <cell r="AL1100">
            <v>0</v>
          </cell>
          <cell r="AM1100">
            <v>0</v>
          </cell>
          <cell r="AN1100">
            <v>0</v>
          </cell>
          <cell r="AO1100">
            <v>0</v>
          </cell>
          <cell r="AP1100">
            <v>0</v>
          </cell>
          <cell r="AQ1100">
            <v>0</v>
          </cell>
          <cell r="AR1100">
            <v>0</v>
          </cell>
          <cell r="AS1100">
            <v>0</v>
          </cell>
          <cell r="AT1100">
            <v>0</v>
          </cell>
          <cell r="AU1100">
            <v>0</v>
          </cell>
          <cell r="AV1100">
            <v>0</v>
          </cell>
          <cell r="AW1100">
            <v>0</v>
          </cell>
          <cell r="AX1100">
            <v>0</v>
          </cell>
          <cell r="AY1100">
            <v>0</v>
          </cell>
          <cell r="AZ1100">
            <v>0</v>
          </cell>
          <cell r="BA1100">
            <v>0</v>
          </cell>
          <cell r="BB1100">
            <v>0</v>
          </cell>
          <cell r="BC1100">
            <v>0</v>
          </cell>
          <cell r="BD1100">
            <v>0</v>
          </cell>
          <cell r="BE1100">
            <v>0</v>
          </cell>
          <cell r="BF1100">
            <v>0</v>
          </cell>
          <cell r="BG1100">
            <v>0</v>
          </cell>
          <cell r="BH1100">
            <v>0</v>
          </cell>
          <cell r="BI1100">
            <v>0</v>
          </cell>
          <cell r="BJ1100">
            <v>0</v>
          </cell>
          <cell r="BK1100">
            <v>0</v>
          </cell>
          <cell r="BL1100">
            <v>0</v>
          </cell>
          <cell r="BM1100">
            <v>0</v>
          </cell>
          <cell r="BN1100">
            <v>0</v>
          </cell>
          <cell r="BO1100">
            <v>0</v>
          </cell>
          <cell r="BP1100">
            <v>0</v>
          </cell>
          <cell r="BQ1100">
            <v>0</v>
          </cell>
          <cell r="BR1100">
            <v>0</v>
          </cell>
          <cell r="BS1100">
            <v>0</v>
          </cell>
          <cell r="BT1100">
            <v>0</v>
          </cell>
          <cell r="BU1100">
            <v>0</v>
          </cell>
          <cell r="BV1100">
            <v>0</v>
          </cell>
          <cell r="BW1100">
            <v>0</v>
          </cell>
          <cell r="BX1100">
            <v>0</v>
          </cell>
          <cell r="BY1100">
            <v>0</v>
          </cell>
          <cell r="BZ1100">
            <v>0</v>
          </cell>
          <cell r="CA1100">
            <v>0</v>
          </cell>
          <cell r="CB1100">
            <v>0</v>
          </cell>
          <cell r="CC1100">
            <v>0</v>
          </cell>
          <cell r="CD1100">
            <v>0</v>
          </cell>
          <cell r="CE1100">
            <v>0</v>
          </cell>
          <cell r="CF1100">
            <v>0</v>
          </cell>
          <cell r="CG1100">
            <v>0</v>
          </cell>
          <cell r="CH1100">
            <v>0</v>
          </cell>
          <cell r="CI1100">
            <v>0</v>
          </cell>
          <cell r="CJ1100">
            <v>0</v>
          </cell>
          <cell r="CK1100">
            <v>0</v>
          </cell>
          <cell r="CL1100">
            <v>0</v>
          </cell>
          <cell r="CM1100">
            <v>0</v>
          </cell>
          <cell r="CN1100">
            <v>0</v>
          </cell>
          <cell r="CO1100">
            <v>0</v>
          </cell>
          <cell r="CP1100">
            <v>0</v>
          </cell>
          <cell r="CQ1100">
            <v>0</v>
          </cell>
          <cell r="CR1100">
            <v>0</v>
          </cell>
          <cell r="CS1100">
            <v>0</v>
          </cell>
          <cell r="CT1100">
            <v>0</v>
          </cell>
          <cell r="CU1100">
            <v>0</v>
          </cell>
          <cell r="CV1100">
            <v>0</v>
          </cell>
          <cell r="CW1100">
            <v>0</v>
          </cell>
          <cell r="CX1100">
            <v>0</v>
          </cell>
          <cell r="CY1100">
            <v>0</v>
          </cell>
          <cell r="CZ1100">
            <v>0</v>
          </cell>
          <cell r="DA1100">
            <v>0</v>
          </cell>
          <cell r="DB1100">
            <v>0</v>
          </cell>
          <cell r="DC1100">
            <v>0</v>
          </cell>
          <cell r="DD1100">
            <v>0</v>
          </cell>
          <cell r="DE1100">
            <v>0</v>
          </cell>
          <cell r="DF1100">
            <v>0</v>
          </cell>
          <cell r="DG1100">
            <v>0</v>
          </cell>
          <cell r="DH1100">
            <v>0</v>
          </cell>
          <cell r="DI1100">
            <v>0</v>
          </cell>
          <cell r="DJ1100">
            <v>0</v>
          </cell>
          <cell r="DK1100">
            <v>0</v>
          </cell>
          <cell r="DL1100">
            <v>0</v>
          </cell>
          <cell r="DM1100">
            <v>0</v>
          </cell>
          <cell r="DN1100">
            <v>0</v>
          </cell>
          <cell r="DO1100">
            <v>0</v>
          </cell>
          <cell r="DP1100">
            <v>0</v>
          </cell>
          <cell r="DQ1100">
            <v>0</v>
          </cell>
          <cell r="DR1100">
            <v>0</v>
          </cell>
          <cell r="DS1100">
            <v>0</v>
          </cell>
          <cell r="DT1100">
            <v>0</v>
          </cell>
          <cell r="DU1100">
            <v>0</v>
          </cell>
          <cell r="DV1100">
            <v>0</v>
          </cell>
          <cell r="DW1100">
            <v>0</v>
          </cell>
          <cell r="DX1100">
            <v>0</v>
          </cell>
          <cell r="DY1100">
            <v>0</v>
          </cell>
          <cell r="DZ1100">
            <v>0</v>
          </cell>
          <cell r="EA1100">
            <v>0</v>
          </cell>
          <cell r="EB1100">
            <v>0</v>
          </cell>
          <cell r="EC1100">
            <v>0</v>
          </cell>
          <cell r="ED1100">
            <v>0</v>
          </cell>
        </row>
        <row r="1101">
          <cell r="F1101">
            <v>0</v>
          </cell>
          <cell r="G1101">
            <v>0</v>
          </cell>
          <cell r="H1101">
            <v>0</v>
          </cell>
          <cell r="I1101">
            <v>0</v>
          </cell>
          <cell r="J1101">
            <v>0</v>
          </cell>
          <cell r="K1101">
            <v>0</v>
          </cell>
          <cell r="L1101">
            <v>0</v>
          </cell>
          <cell r="M1101">
            <v>0</v>
          </cell>
          <cell r="N1101">
            <v>0</v>
          </cell>
          <cell r="O1101">
            <v>0</v>
          </cell>
          <cell r="P1101">
            <v>0</v>
          </cell>
          <cell r="Q1101">
            <v>0</v>
          </cell>
          <cell r="R1101">
            <v>0</v>
          </cell>
          <cell r="S1101">
            <v>0</v>
          </cell>
          <cell r="T1101">
            <v>0</v>
          </cell>
          <cell r="U1101">
            <v>0</v>
          </cell>
          <cell r="V1101">
            <v>0</v>
          </cell>
          <cell r="W1101">
            <v>0</v>
          </cell>
          <cell r="X1101">
            <v>0</v>
          </cell>
          <cell r="Y1101">
            <v>0</v>
          </cell>
          <cell r="Z1101">
            <v>0</v>
          </cell>
          <cell r="AA1101">
            <v>0</v>
          </cell>
          <cell r="AB1101">
            <v>0</v>
          </cell>
          <cell r="AC1101">
            <v>0</v>
          </cell>
          <cell r="AD1101">
            <v>0</v>
          </cell>
          <cell r="AE1101">
            <v>0</v>
          </cell>
          <cell r="AF1101">
            <v>0</v>
          </cell>
          <cell r="AG1101">
            <v>0</v>
          </cell>
          <cell r="AH1101">
            <v>0</v>
          </cell>
          <cell r="AI1101">
            <v>0</v>
          </cell>
          <cell r="AJ1101">
            <v>0</v>
          </cell>
          <cell r="AK1101">
            <v>0</v>
          </cell>
          <cell r="AL1101">
            <v>0</v>
          </cell>
          <cell r="AM1101">
            <v>0</v>
          </cell>
          <cell r="AN1101">
            <v>0</v>
          </cell>
          <cell r="AO1101">
            <v>0</v>
          </cell>
          <cell r="AP1101">
            <v>0</v>
          </cell>
          <cell r="AQ1101">
            <v>0</v>
          </cell>
          <cell r="AR1101">
            <v>0</v>
          </cell>
          <cell r="AS1101">
            <v>0</v>
          </cell>
          <cell r="AT1101">
            <v>0</v>
          </cell>
          <cell r="AU1101">
            <v>0</v>
          </cell>
          <cell r="AV1101">
            <v>0</v>
          </cell>
          <cell r="AW1101">
            <v>0</v>
          </cell>
          <cell r="AX1101">
            <v>0</v>
          </cell>
          <cell r="AY1101">
            <v>0</v>
          </cell>
          <cell r="AZ1101">
            <v>0</v>
          </cell>
          <cell r="BA1101">
            <v>0</v>
          </cell>
          <cell r="BB1101">
            <v>0</v>
          </cell>
          <cell r="BC1101">
            <v>0</v>
          </cell>
          <cell r="BD1101">
            <v>0</v>
          </cell>
          <cell r="BE1101">
            <v>0</v>
          </cell>
          <cell r="BF1101">
            <v>0</v>
          </cell>
          <cell r="BG1101">
            <v>0</v>
          </cell>
          <cell r="BH1101">
            <v>0</v>
          </cell>
          <cell r="BI1101">
            <v>0</v>
          </cell>
          <cell r="BJ1101">
            <v>0</v>
          </cell>
          <cell r="BK1101">
            <v>0</v>
          </cell>
          <cell r="BL1101">
            <v>0</v>
          </cell>
          <cell r="BM1101">
            <v>0</v>
          </cell>
          <cell r="BN1101">
            <v>0</v>
          </cell>
          <cell r="BO1101">
            <v>0</v>
          </cell>
          <cell r="BP1101">
            <v>0</v>
          </cell>
          <cell r="BQ1101">
            <v>0</v>
          </cell>
          <cell r="BR1101">
            <v>0</v>
          </cell>
          <cell r="BS1101">
            <v>0</v>
          </cell>
          <cell r="BT1101">
            <v>0</v>
          </cell>
          <cell r="BU1101">
            <v>0</v>
          </cell>
          <cell r="BV1101">
            <v>0</v>
          </cell>
          <cell r="BW1101">
            <v>0</v>
          </cell>
          <cell r="BX1101">
            <v>0</v>
          </cell>
          <cell r="BY1101">
            <v>0</v>
          </cell>
          <cell r="BZ1101">
            <v>0</v>
          </cell>
          <cell r="CA1101">
            <v>0</v>
          </cell>
          <cell r="CB1101">
            <v>0</v>
          </cell>
          <cell r="CC1101">
            <v>0</v>
          </cell>
          <cell r="CD1101">
            <v>0</v>
          </cell>
          <cell r="CE1101">
            <v>0</v>
          </cell>
          <cell r="CF1101">
            <v>0</v>
          </cell>
          <cell r="CG1101">
            <v>0</v>
          </cell>
          <cell r="CH1101">
            <v>0</v>
          </cell>
          <cell r="CI1101">
            <v>0</v>
          </cell>
          <cell r="CJ1101">
            <v>0</v>
          </cell>
          <cell r="CK1101">
            <v>0</v>
          </cell>
          <cell r="CL1101">
            <v>0</v>
          </cell>
          <cell r="CM1101">
            <v>0</v>
          </cell>
          <cell r="CN1101">
            <v>0</v>
          </cell>
          <cell r="CO1101">
            <v>0</v>
          </cell>
          <cell r="CP1101">
            <v>0</v>
          </cell>
          <cell r="CQ1101">
            <v>0</v>
          </cell>
          <cell r="CR1101">
            <v>0</v>
          </cell>
          <cell r="CS1101">
            <v>0</v>
          </cell>
          <cell r="CT1101">
            <v>0</v>
          </cell>
          <cell r="CU1101">
            <v>0</v>
          </cell>
          <cell r="CV1101">
            <v>0</v>
          </cell>
          <cell r="CW1101">
            <v>0</v>
          </cell>
          <cell r="CX1101">
            <v>0</v>
          </cell>
          <cell r="CY1101">
            <v>0</v>
          </cell>
          <cell r="CZ1101">
            <v>0</v>
          </cell>
          <cell r="DA1101">
            <v>0</v>
          </cell>
          <cell r="DB1101">
            <v>0</v>
          </cell>
          <cell r="DC1101">
            <v>0</v>
          </cell>
          <cell r="DD1101">
            <v>0</v>
          </cell>
          <cell r="DE1101">
            <v>0</v>
          </cell>
          <cell r="DF1101">
            <v>0</v>
          </cell>
          <cell r="DG1101">
            <v>0</v>
          </cell>
          <cell r="DH1101">
            <v>0</v>
          </cell>
          <cell r="DI1101">
            <v>0</v>
          </cell>
          <cell r="DJ1101">
            <v>0</v>
          </cell>
          <cell r="DK1101">
            <v>0</v>
          </cell>
          <cell r="DL1101">
            <v>0</v>
          </cell>
          <cell r="DM1101">
            <v>0</v>
          </cell>
          <cell r="DN1101">
            <v>0</v>
          </cell>
          <cell r="DO1101">
            <v>0</v>
          </cell>
          <cell r="DP1101">
            <v>0</v>
          </cell>
          <cell r="DQ1101">
            <v>0</v>
          </cell>
          <cell r="DR1101">
            <v>0</v>
          </cell>
          <cell r="DS1101">
            <v>0</v>
          </cell>
          <cell r="DT1101">
            <v>0</v>
          </cell>
          <cell r="DU1101">
            <v>0</v>
          </cell>
          <cell r="DV1101">
            <v>0</v>
          </cell>
          <cell r="DW1101">
            <v>0</v>
          </cell>
          <cell r="DX1101">
            <v>0</v>
          </cell>
          <cell r="DY1101">
            <v>0</v>
          </cell>
          <cell r="DZ1101">
            <v>0</v>
          </cell>
          <cell r="EA1101">
            <v>0</v>
          </cell>
          <cell r="EB1101">
            <v>0</v>
          </cell>
          <cell r="EC1101">
            <v>0</v>
          </cell>
          <cell r="ED1101">
            <v>0</v>
          </cell>
        </row>
        <row r="1102">
          <cell r="F1102">
            <v>0</v>
          </cell>
          <cell r="G1102">
            <v>0</v>
          </cell>
          <cell r="H1102">
            <v>0</v>
          </cell>
          <cell r="I1102">
            <v>0</v>
          </cell>
          <cell r="J1102">
            <v>0</v>
          </cell>
          <cell r="K1102">
            <v>0</v>
          </cell>
          <cell r="L1102">
            <v>0</v>
          </cell>
          <cell r="M1102">
            <v>0</v>
          </cell>
          <cell r="N1102">
            <v>0</v>
          </cell>
          <cell r="O1102">
            <v>0</v>
          </cell>
          <cell r="P1102">
            <v>0</v>
          </cell>
          <cell r="Q1102">
            <v>0</v>
          </cell>
          <cell r="R1102">
            <v>0</v>
          </cell>
          <cell r="S1102">
            <v>0</v>
          </cell>
          <cell r="T1102">
            <v>0</v>
          </cell>
          <cell r="U1102">
            <v>0</v>
          </cell>
          <cell r="V1102">
            <v>0</v>
          </cell>
          <cell r="W1102">
            <v>0</v>
          </cell>
          <cell r="X1102">
            <v>0</v>
          </cell>
          <cell r="Y1102">
            <v>0</v>
          </cell>
          <cell r="Z1102">
            <v>0</v>
          </cell>
          <cell r="AA1102">
            <v>0</v>
          </cell>
          <cell r="AB1102">
            <v>0</v>
          </cell>
          <cell r="AC1102">
            <v>0</v>
          </cell>
          <cell r="AD1102">
            <v>0</v>
          </cell>
          <cell r="AE1102">
            <v>0</v>
          </cell>
          <cell r="AF1102">
            <v>0</v>
          </cell>
          <cell r="AG1102">
            <v>0</v>
          </cell>
          <cell r="AH1102">
            <v>0</v>
          </cell>
          <cell r="AI1102">
            <v>0</v>
          </cell>
          <cell r="AJ1102">
            <v>0</v>
          </cell>
          <cell r="AK1102">
            <v>0</v>
          </cell>
          <cell r="AL1102">
            <v>0</v>
          </cell>
          <cell r="AM1102">
            <v>0</v>
          </cell>
          <cell r="AN1102">
            <v>0</v>
          </cell>
          <cell r="AO1102">
            <v>0</v>
          </cell>
          <cell r="AP1102">
            <v>0</v>
          </cell>
          <cell r="AQ1102">
            <v>0</v>
          </cell>
          <cell r="AR1102">
            <v>0</v>
          </cell>
          <cell r="AS1102">
            <v>0</v>
          </cell>
          <cell r="AT1102">
            <v>0</v>
          </cell>
          <cell r="AU1102">
            <v>0</v>
          </cell>
          <cell r="AV1102">
            <v>0</v>
          </cell>
          <cell r="AW1102">
            <v>0</v>
          </cell>
          <cell r="AX1102">
            <v>0</v>
          </cell>
          <cell r="AY1102">
            <v>0</v>
          </cell>
          <cell r="AZ1102">
            <v>0</v>
          </cell>
          <cell r="BA1102">
            <v>0</v>
          </cell>
          <cell r="BB1102">
            <v>0</v>
          </cell>
          <cell r="BC1102">
            <v>0</v>
          </cell>
          <cell r="BD1102">
            <v>0</v>
          </cell>
          <cell r="BE1102">
            <v>0</v>
          </cell>
          <cell r="BF1102">
            <v>0</v>
          </cell>
          <cell r="BG1102">
            <v>0</v>
          </cell>
          <cell r="BH1102">
            <v>0</v>
          </cell>
          <cell r="BI1102">
            <v>0</v>
          </cell>
          <cell r="BJ1102">
            <v>0</v>
          </cell>
          <cell r="BK1102">
            <v>0</v>
          </cell>
          <cell r="BL1102">
            <v>0</v>
          </cell>
          <cell r="BM1102">
            <v>0</v>
          </cell>
          <cell r="BN1102">
            <v>0</v>
          </cell>
          <cell r="BO1102">
            <v>0</v>
          </cell>
          <cell r="BP1102">
            <v>0</v>
          </cell>
          <cell r="BQ1102">
            <v>0</v>
          </cell>
          <cell r="BR1102">
            <v>0</v>
          </cell>
          <cell r="BS1102">
            <v>0</v>
          </cell>
          <cell r="BT1102">
            <v>0</v>
          </cell>
          <cell r="BU1102">
            <v>0</v>
          </cell>
          <cell r="BV1102">
            <v>0</v>
          </cell>
          <cell r="BW1102">
            <v>0</v>
          </cell>
          <cell r="BX1102">
            <v>0</v>
          </cell>
          <cell r="BY1102">
            <v>0</v>
          </cell>
          <cell r="BZ1102">
            <v>0</v>
          </cell>
          <cell r="CA1102">
            <v>0</v>
          </cell>
          <cell r="CB1102">
            <v>0</v>
          </cell>
          <cell r="CC1102">
            <v>0</v>
          </cell>
          <cell r="CD1102">
            <v>0</v>
          </cell>
          <cell r="CE1102">
            <v>0</v>
          </cell>
          <cell r="CF1102">
            <v>0</v>
          </cell>
          <cell r="CG1102">
            <v>0</v>
          </cell>
          <cell r="CH1102">
            <v>0</v>
          </cell>
          <cell r="CI1102">
            <v>0</v>
          </cell>
          <cell r="CJ1102">
            <v>0</v>
          </cell>
          <cell r="CK1102">
            <v>0</v>
          </cell>
          <cell r="CL1102">
            <v>0</v>
          </cell>
          <cell r="CM1102">
            <v>0</v>
          </cell>
          <cell r="CN1102">
            <v>0</v>
          </cell>
          <cell r="CO1102">
            <v>0</v>
          </cell>
          <cell r="CP1102">
            <v>0</v>
          </cell>
          <cell r="CQ1102">
            <v>0</v>
          </cell>
          <cell r="CR1102">
            <v>0</v>
          </cell>
          <cell r="CS1102">
            <v>0</v>
          </cell>
          <cell r="CT1102">
            <v>0</v>
          </cell>
          <cell r="CU1102">
            <v>0</v>
          </cell>
          <cell r="CV1102">
            <v>0</v>
          </cell>
          <cell r="CW1102">
            <v>0</v>
          </cell>
          <cell r="CX1102">
            <v>0</v>
          </cell>
          <cell r="CY1102">
            <v>0</v>
          </cell>
          <cell r="CZ1102">
            <v>0</v>
          </cell>
          <cell r="DA1102">
            <v>0</v>
          </cell>
          <cell r="DB1102">
            <v>0</v>
          </cell>
          <cell r="DC1102">
            <v>0</v>
          </cell>
          <cell r="DD1102">
            <v>0</v>
          </cell>
          <cell r="DE1102">
            <v>0</v>
          </cell>
          <cell r="DF1102">
            <v>0</v>
          </cell>
          <cell r="DG1102">
            <v>0</v>
          </cell>
          <cell r="DH1102">
            <v>0</v>
          </cell>
          <cell r="DI1102">
            <v>0</v>
          </cell>
          <cell r="DJ1102">
            <v>0</v>
          </cell>
          <cell r="DK1102">
            <v>0</v>
          </cell>
          <cell r="DL1102">
            <v>0</v>
          </cell>
          <cell r="DM1102">
            <v>0</v>
          </cell>
          <cell r="DN1102">
            <v>0</v>
          </cell>
          <cell r="DO1102">
            <v>0</v>
          </cell>
          <cell r="DP1102">
            <v>0</v>
          </cell>
          <cell r="DQ1102">
            <v>0</v>
          </cell>
          <cell r="DR1102">
            <v>0</v>
          </cell>
          <cell r="DS1102">
            <v>0</v>
          </cell>
          <cell r="DT1102">
            <v>0</v>
          </cell>
          <cell r="DU1102">
            <v>0</v>
          </cell>
          <cell r="DV1102">
            <v>0</v>
          </cell>
          <cell r="DW1102">
            <v>0</v>
          </cell>
          <cell r="DX1102">
            <v>0</v>
          </cell>
          <cell r="DY1102">
            <v>0</v>
          </cell>
          <cell r="DZ1102">
            <v>0</v>
          </cell>
          <cell r="EA1102">
            <v>0</v>
          </cell>
          <cell r="EB1102">
            <v>0</v>
          </cell>
          <cell r="EC1102">
            <v>0</v>
          </cell>
          <cell r="ED1102">
            <v>0</v>
          </cell>
        </row>
        <row r="1103">
          <cell r="F1103">
            <v>0</v>
          </cell>
          <cell r="G1103">
            <v>0</v>
          </cell>
          <cell r="H1103">
            <v>0</v>
          </cell>
          <cell r="I1103">
            <v>0</v>
          </cell>
          <cell r="J1103">
            <v>0</v>
          </cell>
          <cell r="K1103">
            <v>0</v>
          </cell>
          <cell r="L1103">
            <v>0</v>
          </cell>
          <cell r="M1103">
            <v>0</v>
          </cell>
          <cell r="N1103">
            <v>0</v>
          </cell>
          <cell r="O1103">
            <v>0</v>
          </cell>
          <cell r="P1103">
            <v>0</v>
          </cell>
          <cell r="Q1103">
            <v>0</v>
          </cell>
          <cell r="R1103">
            <v>0</v>
          </cell>
          <cell r="S1103">
            <v>0</v>
          </cell>
          <cell r="T1103">
            <v>0</v>
          </cell>
          <cell r="U1103">
            <v>0</v>
          </cell>
          <cell r="V1103">
            <v>0</v>
          </cell>
          <cell r="W1103">
            <v>0</v>
          </cell>
          <cell r="X1103">
            <v>0</v>
          </cell>
          <cell r="Y1103">
            <v>0</v>
          </cell>
          <cell r="Z1103">
            <v>0</v>
          </cell>
          <cell r="AA1103">
            <v>0</v>
          </cell>
          <cell r="AB1103">
            <v>0</v>
          </cell>
          <cell r="AC1103">
            <v>0</v>
          </cell>
          <cell r="AD1103">
            <v>0</v>
          </cell>
          <cell r="AE1103">
            <v>0</v>
          </cell>
          <cell r="AF1103">
            <v>0</v>
          </cell>
          <cell r="AG1103">
            <v>0</v>
          </cell>
          <cell r="AH1103">
            <v>0</v>
          </cell>
          <cell r="AI1103">
            <v>0</v>
          </cell>
          <cell r="AJ1103">
            <v>0</v>
          </cell>
          <cell r="AK1103">
            <v>0</v>
          </cell>
          <cell r="AL1103">
            <v>0</v>
          </cell>
          <cell r="AM1103">
            <v>0</v>
          </cell>
          <cell r="AN1103">
            <v>0</v>
          </cell>
          <cell r="AO1103">
            <v>0</v>
          </cell>
          <cell r="AP1103">
            <v>0</v>
          </cell>
          <cell r="AQ1103">
            <v>0</v>
          </cell>
          <cell r="AR1103">
            <v>0</v>
          </cell>
          <cell r="AS1103">
            <v>0</v>
          </cell>
          <cell r="AT1103">
            <v>0</v>
          </cell>
          <cell r="AU1103">
            <v>0</v>
          </cell>
          <cell r="AV1103">
            <v>0</v>
          </cell>
          <cell r="AW1103">
            <v>0</v>
          </cell>
          <cell r="AX1103">
            <v>0</v>
          </cell>
          <cell r="AY1103">
            <v>0</v>
          </cell>
          <cell r="AZ1103">
            <v>0</v>
          </cell>
          <cell r="BA1103">
            <v>0</v>
          </cell>
          <cell r="BB1103">
            <v>0</v>
          </cell>
          <cell r="BC1103">
            <v>0</v>
          </cell>
          <cell r="BD1103">
            <v>0</v>
          </cell>
          <cell r="BE1103">
            <v>0</v>
          </cell>
          <cell r="BF1103">
            <v>0</v>
          </cell>
          <cell r="BG1103">
            <v>0</v>
          </cell>
          <cell r="BH1103">
            <v>0</v>
          </cell>
          <cell r="BI1103">
            <v>0</v>
          </cell>
          <cell r="BJ1103">
            <v>0</v>
          </cell>
          <cell r="BK1103">
            <v>0</v>
          </cell>
          <cell r="BL1103">
            <v>0</v>
          </cell>
          <cell r="BM1103">
            <v>0</v>
          </cell>
          <cell r="BN1103">
            <v>0</v>
          </cell>
          <cell r="BO1103">
            <v>0</v>
          </cell>
          <cell r="BP1103">
            <v>0</v>
          </cell>
          <cell r="BQ1103">
            <v>0</v>
          </cell>
          <cell r="BR1103">
            <v>0</v>
          </cell>
          <cell r="BS1103">
            <v>0</v>
          </cell>
          <cell r="BT1103">
            <v>0</v>
          </cell>
          <cell r="BU1103">
            <v>0</v>
          </cell>
          <cell r="BV1103">
            <v>0</v>
          </cell>
          <cell r="BW1103">
            <v>0</v>
          </cell>
          <cell r="BX1103">
            <v>0</v>
          </cell>
          <cell r="BY1103">
            <v>0</v>
          </cell>
          <cell r="BZ1103">
            <v>0</v>
          </cell>
          <cell r="CA1103">
            <v>0</v>
          </cell>
          <cell r="CB1103">
            <v>0</v>
          </cell>
          <cell r="CC1103">
            <v>0</v>
          </cell>
          <cell r="CD1103">
            <v>0</v>
          </cell>
          <cell r="CE1103">
            <v>0</v>
          </cell>
          <cell r="CF1103">
            <v>0</v>
          </cell>
          <cell r="CG1103">
            <v>0</v>
          </cell>
          <cell r="CH1103">
            <v>0</v>
          </cell>
          <cell r="CI1103">
            <v>0</v>
          </cell>
          <cell r="CJ1103">
            <v>0</v>
          </cell>
          <cell r="CK1103">
            <v>0</v>
          </cell>
          <cell r="CL1103">
            <v>0</v>
          </cell>
          <cell r="CM1103">
            <v>0</v>
          </cell>
          <cell r="CN1103">
            <v>0</v>
          </cell>
          <cell r="CO1103">
            <v>0</v>
          </cell>
          <cell r="CP1103">
            <v>0</v>
          </cell>
          <cell r="CQ1103">
            <v>0</v>
          </cell>
          <cell r="CR1103">
            <v>0</v>
          </cell>
          <cell r="CS1103">
            <v>0</v>
          </cell>
          <cell r="CT1103">
            <v>0</v>
          </cell>
          <cell r="CU1103">
            <v>0</v>
          </cell>
          <cell r="CV1103">
            <v>0</v>
          </cell>
          <cell r="CW1103">
            <v>0</v>
          </cell>
          <cell r="CX1103">
            <v>0</v>
          </cell>
          <cell r="CY1103">
            <v>0</v>
          </cell>
          <cell r="CZ1103">
            <v>0</v>
          </cell>
          <cell r="DA1103">
            <v>0</v>
          </cell>
          <cell r="DB1103">
            <v>0</v>
          </cell>
          <cell r="DC1103">
            <v>0</v>
          </cell>
          <cell r="DD1103">
            <v>0</v>
          </cell>
          <cell r="DE1103">
            <v>0</v>
          </cell>
          <cell r="DF1103">
            <v>0</v>
          </cell>
          <cell r="DG1103">
            <v>0</v>
          </cell>
          <cell r="DH1103">
            <v>0</v>
          </cell>
          <cell r="DI1103">
            <v>0</v>
          </cell>
          <cell r="DJ1103">
            <v>0</v>
          </cell>
          <cell r="DK1103">
            <v>0</v>
          </cell>
          <cell r="DL1103">
            <v>0</v>
          </cell>
          <cell r="DM1103">
            <v>0</v>
          </cell>
          <cell r="DN1103">
            <v>0</v>
          </cell>
          <cell r="DO1103">
            <v>0</v>
          </cell>
          <cell r="DP1103">
            <v>0</v>
          </cell>
          <cell r="DQ1103">
            <v>0</v>
          </cell>
          <cell r="DR1103">
            <v>0</v>
          </cell>
          <cell r="DS1103">
            <v>0</v>
          </cell>
          <cell r="DT1103">
            <v>0</v>
          </cell>
          <cell r="DU1103">
            <v>0</v>
          </cell>
          <cell r="DV1103">
            <v>0</v>
          </cell>
          <cell r="DW1103">
            <v>0</v>
          </cell>
          <cell r="DX1103">
            <v>0</v>
          </cell>
          <cell r="DY1103">
            <v>0</v>
          </cell>
          <cell r="DZ1103">
            <v>0</v>
          </cell>
          <cell r="EA1103">
            <v>0</v>
          </cell>
          <cell r="EB1103">
            <v>0</v>
          </cell>
          <cell r="EC1103">
            <v>0</v>
          </cell>
          <cell r="ED1103">
            <v>0</v>
          </cell>
        </row>
        <row r="1104">
          <cell r="F1104">
            <v>0</v>
          </cell>
          <cell r="G1104">
            <v>0</v>
          </cell>
          <cell r="H1104">
            <v>0</v>
          </cell>
          <cell r="I1104">
            <v>0</v>
          </cell>
          <cell r="J1104">
            <v>0</v>
          </cell>
          <cell r="K1104">
            <v>0</v>
          </cell>
          <cell r="L1104">
            <v>0</v>
          </cell>
          <cell r="M1104">
            <v>0</v>
          </cell>
          <cell r="N1104">
            <v>0</v>
          </cell>
          <cell r="O1104">
            <v>0</v>
          </cell>
          <cell r="P1104">
            <v>0</v>
          </cell>
          <cell r="Q1104">
            <v>0</v>
          </cell>
          <cell r="R1104">
            <v>0</v>
          </cell>
          <cell r="S1104">
            <v>0</v>
          </cell>
          <cell r="T1104">
            <v>0</v>
          </cell>
          <cell r="U1104">
            <v>0</v>
          </cell>
          <cell r="V1104">
            <v>0</v>
          </cell>
          <cell r="W1104">
            <v>0</v>
          </cell>
          <cell r="X1104">
            <v>0</v>
          </cell>
          <cell r="Y1104">
            <v>0</v>
          </cell>
          <cell r="Z1104">
            <v>0</v>
          </cell>
          <cell r="AA1104">
            <v>0</v>
          </cell>
          <cell r="AB1104">
            <v>0</v>
          </cell>
          <cell r="AC1104">
            <v>0</v>
          </cell>
          <cell r="AD1104">
            <v>0</v>
          </cell>
          <cell r="AE1104">
            <v>0</v>
          </cell>
          <cell r="AF1104">
            <v>0</v>
          </cell>
          <cell r="AG1104">
            <v>0</v>
          </cell>
          <cell r="AH1104">
            <v>0</v>
          </cell>
          <cell r="AI1104">
            <v>0</v>
          </cell>
          <cell r="AJ1104">
            <v>0</v>
          </cell>
          <cell r="AK1104">
            <v>0</v>
          </cell>
          <cell r="AL1104">
            <v>0</v>
          </cell>
          <cell r="AM1104">
            <v>0</v>
          </cell>
          <cell r="AN1104">
            <v>0</v>
          </cell>
          <cell r="AO1104">
            <v>0</v>
          </cell>
          <cell r="AP1104">
            <v>0</v>
          </cell>
          <cell r="AQ1104">
            <v>0</v>
          </cell>
          <cell r="AR1104">
            <v>0</v>
          </cell>
          <cell r="AS1104">
            <v>0</v>
          </cell>
          <cell r="AT1104">
            <v>0</v>
          </cell>
          <cell r="AU1104">
            <v>0</v>
          </cell>
          <cell r="AV1104">
            <v>0</v>
          </cell>
          <cell r="AW1104">
            <v>0</v>
          </cell>
          <cell r="AX1104">
            <v>0</v>
          </cell>
          <cell r="AY1104">
            <v>0</v>
          </cell>
          <cell r="AZ1104">
            <v>0</v>
          </cell>
          <cell r="BA1104">
            <v>0</v>
          </cell>
          <cell r="BB1104">
            <v>0</v>
          </cell>
          <cell r="BC1104">
            <v>0</v>
          </cell>
          <cell r="BD1104">
            <v>0</v>
          </cell>
          <cell r="BE1104">
            <v>0</v>
          </cell>
          <cell r="BF1104">
            <v>0</v>
          </cell>
          <cell r="BG1104">
            <v>0</v>
          </cell>
          <cell r="BH1104">
            <v>0</v>
          </cell>
          <cell r="BI1104">
            <v>0</v>
          </cell>
          <cell r="BJ1104">
            <v>0</v>
          </cell>
          <cell r="BK1104">
            <v>0</v>
          </cell>
          <cell r="BL1104">
            <v>0</v>
          </cell>
          <cell r="BM1104">
            <v>0</v>
          </cell>
          <cell r="BN1104">
            <v>0</v>
          </cell>
          <cell r="BO1104">
            <v>0</v>
          </cell>
          <cell r="BP1104">
            <v>0</v>
          </cell>
          <cell r="BQ1104">
            <v>0</v>
          </cell>
          <cell r="BR1104">
            <v>0</v>
          </cell>
          <cell r="BS1104">
            <v>0</v>
          </cell>
          <cell r="BT1104">
            <v>0</v>
          </cell>
          <cell r="BU1104">
            <v>0</v>
          </cell>
          <cell r="BV1104">
            <v>0</v>
          </cell>
          <cell r="BW1104">
            <v>0</v>
          </cell>
          <cell r="BX1104">
            <v>0</v>
          </cell>
          <cell r="BY1104">
            <v>0</v>
          </cell>
          <cell r="BZ1104">
            <v>0</v>
          </cell>
          <cell r="CA1104">
            <v>0</v>
          </cell>
          <cell r="CB1104">
            <v>0</v>
          </cell>
          <cell r="CC1104">
            <v>0</v>
          </cell>
          <cell r="CD1104">
            <v>0</v>
          </cell>
          <cell r="CE1104">
            <v>0</v>
          </cell>
          <cell r="CF1104">
            <v>0</v>
          </cell>
          <cell r="CG1104">
            <v>0</v>
          </cell>
          <cell r="CH1104">
            <v>0</v>
          </cell>
          <cell r="CI1104">
            <v>0</v>
          </cell>
          <cell r="CJ1104">
            <v>0</v>
          </cell>
          <cell r="CK1104">
            <v>0</v>
          </cell>
          <cell r="CL1104">
            <v>0</v>
          </cell>
          <cell r="CM1104">
            <v>0</v>
          </cell>
          <cell r="CN1104">
            <v>0</v>
          </cell>
          <cell r="CO1104">
            <v>0</v>
          </cell>
          <cell r="CP1104">
            <v>0</v>
          </cell>
          <cell r="CQ1104">
            <v>0</v>
          </cell>
          <cell r="CR1104">
            <v>0</v>
          </cell>
          <cell r="CS1104">
            <v>0</v>
          </cell>
          <cell r="CT1104">
            <v>0</v>
          </cell>
          <cell r="CU1104">
            <v>0</v>
          </cell>
          <cell r="CV1104">
            <v>0</v>
          </cell>
          <cell r="CW1104">
            <v>0</v>
          </cell>
          <cell r="CX1104">
            <v>0</v>
          </cell>
          <cell r="CY1104">
            <v>0</v>
          </cell>
          <cell r="CZ1104">
            <v>0</v>
          </cell>
          <cell r="DA1104">
            <v>0</v>
          </cell>
          <cell r="DB1104">
            <v>0</v>
          </cell>
          <cell r="DC1104">
            <v>0</v>
          </cell>
          <cell r="DD1104">
            <v>0</v>
          </cell>
          <cell r="DE1104">
            <v>0</v>
          </cell>
          <cell r="DF1104">
            <v>0</v>
          </cell>
          <cell r="DG1104">
            <v>0</v>
          </cell>
          <cell r="DH1104">
            <v>0</v>
          </cell>
          <cell r="DI1104">
            <v>0</v>
          </cell>
          <cell r="DJ1104">
            <v>0</v>
          </cell>
          <cell r="DK1104">
            <v>0</v>
          </cell>
          <cell r="DL1104">
            <v>0</v>
          </cell>
          <cell r="DM1104">
            <v>0</v>
          </cell>
          <cell r="DN1104">
            <v>0</v>
          </cell>
          <cell r="DO1104">
            <v>0</v>
          </cell>
          <cell r="DP1104">
            <v>0</v>
          </cell>
          <cell r="DQ1104">
            <v>0</v>
          </cell>
          <cell r="DR1104">
            <v>0</v>
          </cell>
          <cell r="DS1104">
            <v>0</v>
          </cell>
          <cell r="DT1104">
            <v>0</v>
          </cell>
          <cell r="DU1104">
            <v>0</v>
          </cell>
          <cell r="DV1104">
            <v>0</v>
          </cell>
          <cell r="DW1104">
            <v>0</v>
          </cell>
          <cell r="DX1104">
            <v>0</v>
          </cell>
          <cell r="DY1104">
            <v>0</v>
          </cell>
          <cell r="DZ1104">
            <v>0</v>
          </cell>
          <cell r="EA1104">
            <v>0</v>
          </cell>
          <cell r="EB1104">
            <v>0</v>
          </cell>
          <cell r="EC1104">
            <v>0</v>
          </cell>
          <cell r="ED1104">
            <v>0</v>
          </cell>
        </row>
        <row r="1105">
          <cell r="F1105">
            <v>0</v>
          </cell>
          <cell r="G1105">
            <v>0</v>
          </cell>
          <cell r="H1105">
            <v>0</v>
          </cell>
          <cell r="I1105">
            <v>0</v>
          </cell>
          <cell r="J1105">
            <v>0</v>
          </cell>
          <cell r="K1105">
            <v>0</v>
          </cell>
          <cell r="L1105">
            <v>0</v>
          </cell>
          <cell r="M1105">
            <v>0</v>
          </cell>
          <cell r="N1105">
            <v>0</v>
          </cell>
          <cell r="O1105">
            <v>0</v>
          </cell>
          <cell r="P1105">
            <v>0</v>
          </cell>
          <cell r="Q1105">
            <v>0</v>
          </cell>
          <cell r="R1105">
            <v>0</v>
          </cell>
          <cell r="S1105">
            <v>0</v>
          </cell>
          <cell r="T1105">
            <v>0</v>
          </cell>
          <cell r="U1105">
            <v>0</v>
          </cell>
          <cell r="V1105">
            <v>0</v>
          </cell>
          <cell r="W1105">
            <v>0</v>
          </cell>
          <cell r="X1105">
            <v>0</v>
          </cell>
          <cell r="Y1105">
            <v>0</v>
          </cell>
          <cell r="Z1105">
            <v>0</v>
          </cell>
          <cell r="AA1105">
            <v>0</v>
          </cell>
          <cell r="AB1105">
            <v>0</v>
          </cell>
          <cell r="AC1105">
            <v>0</v>
          </cell>
          <cell r="AD1105">
            <v>0</v>
          </cell>
          <cell r="AE1105">
            <v>0</v>
          </cell>
          <cell r="AF1105">
            <v>0</v>
          </cell>
          <cell r="AG1105">
            <v>0</v>
          </cell>
          <cell r="AH1105">
            <v>0</v>
          </cell>
          <cell r="AI1105">
            <v>0</v>
          </cell>
          <cell r="AJ1105">
            <v>0</v>
          </cell>
          <cell r="AK1105">
            <v>0</v>
          </cell>
          <cell r="AL1105">
            <v>0</v>
          </cell>
          <cell r="AM1105">
            <v>0</v>
          </cell>
          <cell r="AN1105">
            <v>0</v>
          </cell>
          <cell r="AO1105">
            <v>0</v>
          </cell>
          <cell r="AP1105">
            <v>0</v>
          </cell>
          <cell r="AQ1105">
            <v>0</v>
          </cell>
          <cell r="AR1105">
            <v>0</v>
          </cell>
          <cell r="AS1105">
            <v>0</v>
          </cell>
          <cell r="AT1105">
            <v>0</v>
          </cell>
          <cell r="AU1105">
            <v>0</v>
          </cell>
          <cell r="AV1105">
            <v>0</v>
          </cell>
          <cell r="AW1105">
            <v>0</v>
          </cell>
          <cell r="AX1105">
            <v>0</v>
          </cell>
          <cell r="AY1105">
            <v>0</v>
          </cell>
          <cell r="AZ1105">
            <v>0</v>
          </cell>
          <cell r="BA1105">
            <v>0</v>
          </cell>
          <cell r="BB1105">
            <v>0</v>
          </cell>
          <cell r="BC1105">
            <v>0</v>
          </cell>
          <cell r="BD1105">
            <v>0</v>
          </cell>
          <cell r="BE1105">
            <v>0</v>
          </cell>
          <cell r="BF1105">
            <v>0</v>
          </cell>
          <cell r="BG1105">
            <v>0</v>
          </cell>
          <cell r="BH1105">
            <v>0</v>
          </cell>
          <cell r="BI1105">
            <v>0</v>
          </cell>
          <cell r="BJ1105">
            <v>0</v>
          </cell>
          <cell r="BK1105">
            <v>0</v>
          </cell>
          <cell r="BL1105">
            <v>0</v>
          </cell>
          <cell r="BM1105">
            <v>0</v>
          </cell>
          <cell r="BN1105">
            <v>0</v>
          </cell>
          <cell r="BO1105">
            <v>0</v>
          </cell>
          <cell r="BP1105">
            <v>0</v>
          </cell>
          <cell r="BQ1105">
            <v>0</v>
          </cell>
          <cell r="BR1105">
            <v>0</v>
          </cell>
          <cell r="BS1105">
            <v>0</v>
          </cell>
          <cell r="BT1105">
            <v>0</v>
          </cell>
          <cell r="BU1105">
            <v>0</v>
          </cell>
          <cell r="BV1105">
            <v>0</v>
          </cell>
          <cell r="BW1105">
            <v>0</v>
          </cell>
          <cell r="BX1105">
            <v>0</v>
          </cell>
          <cell r="BY1105">
            <v>0</v>
          </cell>
          <cell r="BZ1105">
            <v>0</v>
          </cell>
          <cell r="CA1105">
            <v>0</v>
          </cell>
          <cell r="CB1105">
            <v>0</v>
          </cell>
          <cell r="CC1105">
            <v>0</v>
          </cell>
          <cell r="CD1105">
            <v>0</v>
          </cell>
          <cell r="CE1105">
            <v>0</v>
          </cell>
          <cell r="CF1105">
            <v>0</v>
          </cell>
          <cell r="CG1105">
            <v>0</v>
          </cell>
          <cell r="CH1105">
            <v>0</v>
          </cell>
          <cell r="CI1105">
            <v>0</v>
          </cell>
          <cell r="CJ1105">
            <v>0</v>
          </cell>
          <cell r="CK1105">
            <v>0</v>
          </cell>
          <cell r="CL1105">
            <v>0</v>
          </cell>
          <cell r="CM1105">
            <v>0</v>
          </cell>
          <cell r="CN1105">
            <v>0</v>
          </cell>
          <cell r="CO1105">
            <v>0</v>
          </cell>
          <cell r="CP1105">
            <v>0</v>
          </cell>
          <cell r="CQ1105">
            <v>0</v>
          </cell>
          <cell r="CR1105">
            <v>0</v>
          </cell>
          <cell r="CS1105">
            <v>0</v>
          </cell>
          <cell r="CT1105">
            <v>0</v>
          </cell>
          <cell r="CU1105">
            <v>0</v>
          </cell>
          <cell r="CV1105">
            <v>0</v>
          </cell>
          <cell r="CW1105">
            <v>0</v>
          </cell>
          <cell r="CX1105">
            <v>0</v>
          </cell>
          <cell r="CY1105">
            <v>0</v>
          </cell>
          <cell r="CZ1105">
            <v>0</v>
          </cell>
          <cell r="DA1105">
            <v>0</v>
          </cell>
          <cell r="DB1105">
            <v>0</v>
          </cell>
          <cell r="DC1105">
            <v>0</v>
          </cell>
          <cell r="DD1105">
            <v>0</v>
          </cell>
          <cell r="DE1105">
            <v>0</v>
          </cell>
          <cell r="DF1105">
            <v>0</v>
          </cell>
          <cell r="DG1105">
            <v>0</v>
          </cell>
          <cell r="DH1105">
            <v>0</v>
          </cell>
          <cell r="DI1105">
            <v>0</v>
          </cell>
          <cell r="DJ1105">
            <v>0</v>
          </cell>
          <cell r="DK1105">
            <v>0</v>
          </cell>
          <cell r="DL1105">
            <v>0</v>
          </cell>
          <cell r="DM1105">
            <v>0</v>
          </cell>
          <cell r="DN1105">
            <v>0</v>
          </cell>
          <cell r="DO1105">
            <v>0</v>
          </cell>
          <cell r="DP1105">
            <v>0</v>
          </cell>
          <cell r="DQ1105">
            <v>0</v>
          </cell>
          <cell r="DR1105">
            <v>0</v>
          </cell>
          <cell r="DS1105">
            <v>0</v>
          </cell>
          <cell r="DT1105">
            <v>0</v>
          </cell>
          <cell r="DU1105">
            <v>0</v>
          </cell>
          <cell r="DV1105">
            <v>0</v>
          </cell>
          <cell r="DW1105">
            <v>0</v>
          </cell>
          <cell r="DX1105">
            <v>0</v>
          </cell>
          <cell r="DY1105">
            <v>0</v>
          </cell>
          <cell r="DZ1105">
            <v>0</v>
          </cell>
          <cell r="EA1105">
            <v>0</v>
          </cell>
          <cell r="EB1105">
            <v>0</v>
          </cell>
          <cell r="EC1105">
            <v>0</v>
          </cell>
          <cell r="ED1105">
            <v>0</v>
          </cell>
        </row>
        <row r="1106">
          <cell r="F1106">
            <v>0</v>
          </cell>
          <cell r="G1106">
            <v>0</v>
          </cell>
          <cell r="H1106">
            <v>0</v>
          </cell>
          <cell r="I1106">
            <v>0</v>
          </cell>
          <cell r="J1106">
            <v>0</v>
          </cell>
          <cell r="K1106">
            <v>0</v>
          </cell>
          <cell r="L1106">
            <v>0</v>
          </cell>
          <cell r="M1106">
            <v>0</v>
          </cell>
          <cell r="N1106">
            <v>0</v>
          </cell>
          <cell r="O1106">
            <v>0</v>
          </cell>
          <cell r="P1106">
            <v>0</v>
          </cell>
          <cell r="Q1106">
            <v>0</v>
          </cell>
          <cell r="R1106">
            <v>0</v>
          </cell>
          <cell r="S1106">
            <v>0</v>
          </cell>
          <cell r="T1106">
            <v>0</v>
          </cell>
          <cell r="U1106">
            <v>0</v>
          </cell>
          <cell r="V1106">
            <v>0</v>
          </cell>
          <cell r="W1106">
            <v>0</v>
          </cell>
          <cell r="X1106">
            <v>0</v>
          </cell>
          <cell r="Y1106">
            <v>0</v>
          </cell>
          <cell r="Z1106">
            <v>0</v>
          </cell>
          <cell r="AA1106">
            <v>0</v>
          </cell>
          <cell r="AB1106">
            <v>0</v>
          </cell>
          <cell r="AC1106">
            <v>0</v>
          </cell>
          <cell r="AD1106">
            <v>0</v>
          </cell>
          <cell r="AE1106">
            <v>0</v>
          </cell>
          <cell r="AF1106">
            <v>0</v>
          </cell>
          <cell r="AG1106">
            <v>0</v>
          </cell>
          <cell r="AH1106">
            <v>0</v>
          </cell>
          <cell r="AI1106">
            <v>0</v>
          </cell>
          <cell r="AJ1106">
            <v>0</v>
          </cell>
          <cell r="AK1106">
            <v>0</v>
          </cell>
          <cell r="AL1106">
            <v>0</v>
          </cell>
          <cell r="AM1106">
            <v>0</v>
          </cell>
          <cell r="AN1106">
            <v>0</v>
          </cell>
          <cell r="AO1106">
            <v>0</v>
          </cell>
          <cell r="AP1106">
            <v>0</v>
          </cell>
          <cell r="AQ1106">
            <v>0</v>
          </cell>
          <cell r="AR1106">
            <v>0</v>
          </cell>
          <cell r="AS1106">
            <v>0</v>
          </cell>
          <cell r="AT1106">
            <v>0</v>
          </cell>
          <cell r="AU1106">
            <v>0</v>
          </cell>
          <cell r="AV1106">
            <v>0</v>
          </cell>
          <cell r="AW1106">
            <v>0</v>
          </cell>
          <cell r="AX1106">
            <v>0</v>
          </cell>
          <cell r="AY1106">
            <v>0</v>
          </cell>
          <cell r="AZ1106">
            <v>0</v>
          </cell>
          <cell r="BA1106">
            <v>0</v>
          </cell>
          <cell r="BB1106">
            <v>0</v>
          </cell>
          <cell r="BC1106">
            <v>0</v>
          </cell>
          <cell r="BD1106">
            <v>0</v>
          </cell>
          <cell r="BE1106">
            <v>0</v>
          </cell>
          <cell r="BF1106">
            <v>0</v>
          </cell>
          <cell r="BG1106">
            <v>0</v>
          </cell>
          <cell r="BH1106">
            <v>0</v>
          </cell>
          <cell r="BI1106">
            <v>0</v>
          </cell>
          <cell r="BJ1106">
            <v>0</v>
          </cell>
          <cell r="BK1106">
            <v>0</v>
          </cell>
          <cell r="BL1106">
            <v>0</v>
          </cell>
          <cell r="BM1106">
            <v>0</v>
          </cell>
          <cell r="BN1106">
            <v>0</v>
          </cell>
          <cell r="BO1106">
            <v>0</v>
          </cell>
          <cell r="BP1106">
            <v>0</v>
          </cell>
          <cell r="BQ1106">
            <v>0</v>
          </cell>
          <cell r="BR1106">
            <v>0</v>
          </cell>
          <cell r="BS1106">
            <v>0</v>
          </cell>
          <cell r="BT1106">
            <v>0</v>
          </cell>
          <cell r="BU1106">
            <v>0</v>
          </cell>
          <cell r="BV1106">
            <v>0</v>
          </cell>
          <cell r="BW1106">
            <v>0</v>
          </cell>
          <cell r="BX1106">
            <v>0</v>
          </cell>
          <cell r="BY1106">
            <v>0</v>
          </cell>
          <cell r="BZ1106">
            <v>0</v>
          </cell>
          <cell r="CA1106">
            <v>0</v>
          </cell>
          <cell r="CB1106">
            <v>0</v>
          </cell>
          <cell r="CC1106">
            <v>0</v>
          </cell>
          <cell r="CD1106">
            <v>0</v>
          </cell>
          <cell r="CE1106">
            <v>0</v>
          </cell>
          <cell r="CF1106">
            <v>0</v>
          </cell>
          <cell r="CG1106">
            <v>0</v>
          </cell>
          <cell r="CH1106">
            <v>0</v>
          </cell>
          <cell r="CI1106">
            <v>0</v>
          </cell>
          <cell r="CJ1106">
            <v>0</v>
          </cell>
          <cell r="CK1106">
            <v>0</v>
          </cell>
          <cell r="CL1106">
            <v>0</v>
          </cell>
          <cell r="CM1106">
            <v>0</v>
          </cell>
          <cell r="CN1106">
            <v>0</v>
          </cell>
          <cell r="CO1106">
            <v>0</v>
          </cell>
          <cell r="CP1106">
            <v>0</v>
          </cell>
          <cell r="CQ1106">
            <v>0</v>
          </cell>
          <cell r="CR1106">
            <v>0</v>
          </cell>
          <cell r="CS1106">
            <v>0</v>
          </cell>
          <cell r="CT1106">
            <v>0</v>
          </cell>
          <cell r="CU1106">
            <v>0</v>
          </cell>
          <cell r="CV1106">
            <v>0</v>
          </cell>
          <cell r="CW1106">
            <v>0</v>
          </cell>
          <cell r="CX1106">
            <v>0</v>
          </cell>
          <cell r="CY1106">
            <v>0</v>
          </cell>
          <cell r="CZ1106">
            <v>0</v>
          </cell>
          <cell r="DA1106">
            <v>0</v>
          </cell>
          <cell r="DB1106">
            <v>0</v>
          </cell>
          <cell r="DC1106">
            <v>0</v>
          </cell>
          <cell r="DD1106">
            <v>0</v>
          </cell>
          <cell r="DE1106">
            <v>0</v>
          </cell>
          <cell r="DF1106">
            <v>0</v>
          </cell>
          <cell r="DG1106">
            <v>0</v>
          </cell>
          <cell r="DH1106">
            <v>0</v>
          </cell>
          <cell r="DI1106">
            <v>0</v>
          </cell>
          <cell r="DJ1106">
            <v>0</v>
          </cell>
          <cell r="DK1106">
            <v>0</v>
          </cell>
          <cell r="DL1106">
            <v>0</v>
          </cell>
          <cell r="DM1106">
            <v>0</v>
          </cell>
          <cell r="DN1106">
            <v>0</v>
          </cell>
          <cell r="DO1106">
            <v>0</v>
          </cell>
          <cell r="DP1106">
            <v>0</v>
          </cell>
          <cell r="DQ1106">
            <v>0</v>
          </cell>
          <cell r="DR1106">
            <v>0</v>
          </cell>
          <cell r="DS1106">
            <v>0</v>
          </cell>
          <cell r="DT1106">
            <v>0</v>
          </cell>
          <cell r="DU1106">
            <v>0</v>
          </cell>
          <cell r="DV1106">
            <v>0</v>
          </cell>
          <cell r="DW1106">
            <v>0</v>
          </cell>
          <cell r="DX1106">
            <v>0</v>
          </cell>
          <cell r="DY1106">
            <v>0</v>
          </cell>
          <cell r="DZ1106">
            <v>0</v>
          </cell>
          <cell r="EA1106">
            <v>0</v>
          </cell>
          <cell r="EB1106">
            <v>0</v>
          </cell>
          <cell r="EC1106">
            <v>0</v>
          </cell>
          <cell r="ED1106">
            <v>0</v>
          </cell>
        </row>
        <row r="1107">
          <cell r="F1107">
            <v>0</v>
          </cell>
          <cell r="G1107">
            <v>0</v>
          </cell>
          <cell r="H1107">
            <v>0</v>
          </cell>
          <cell r="I1107">
            <v>0</v>
          </cell>
          <cell r="J1107">
            <v>0</v>
          </cell>
          <cell r="K1107">
            <v>0</v>
          </cell>
          <cell r="L1107">
            <v>0</v>
          </cell>
          <cell r="M1107">
            <v>0</v>
          </cell>
          <cell r="N1107">
            <v>0</v>
          </cell>
          <cell r="O1107">
            <v>0</v>
          </cell>
          <cell r="P1107">
            <v>0</v>
          </cell>
          <cell r="Q1107">
            <v>0</v>
          </cell>
          <cell r="R1107">
            <v>0</v>
          </cell>
          <cell r="S1107">
            <v>0</v>
          </cell>
          <cell r="T1107">
            <v>0</v>
          </cell>
          <cell r="U1107">
            <v>0</v>
          </cell>
          <cell r="V1107">
            <v>0</v>
          </cell>
          <cell r="W1107">
            <v>0</v>
          </cell>
          <cell r="X1107">
            <v>0</v>
          </cell>
          <cell r="Y1107">
            <v>0</v>
          </cell>
          <cell r="Z1107">
            <v>0</v>
          </cell>
          <cell r="AA1107">
            <v>0</v>
          </cell>
          <cell r="AB1107">
            <v>0</v>
          </cell>
          <cell r="AC1107">
            <v>0</v>
          </cell>
          <cell r="AD1107">
            <v>0</v>
          </cell>
          <cell r="AE1107">
            <v>0</v>
          </cell>
          <cell r="AF1107">
            <v>0</v>
          </cell>
          <cell r="AG1107">
            <v>0</v>
          </cell>
          <cell r="AH1107">
            <v>0</v>
          </cell>
          <cell r="AI1107">
            <v>0</v>
          </cell>
          <cell r="AJ1107">
            <v>0</v>
          </cell>
          <cell r="AK1107">
            <v>0</v>
          </cell>
          <cell r="AL1107">
            <v>0</v>
          </cell>
          <cell r="AM1107">
            <v>0</v>
          </cell>
          <cell r="AN1107">
            <v>0</v>
          </cell>
          <cell r="AO1107">
            <v>0</v>
          </cell>
          <cell r="AP1107">
            <v>0</v>
          </cell>
          <cell r="AQ1107">
            <v>0</v>
          </cell>
          <cell r="AR1107">
            <v>0</v>
          </cell>
          <cell r="AS1107">
            <v>0</v>
          </cell>
          <cell r="AT1107">
            <v>0</v>
          </cell>
          <cell r="AU1107">
            <v>0</v>
          </cell>
          <cell r="AV1107">
            <v>0</v>
          </cell>
          <cell r="AW1107">
            <v>0</v>
          </cell>
          <cell r="AX1107">
            <v>0</v>
          </cell>
          <cell r="AY1107">
            <v>0</v>
          </cell>
          <cell r="AZ1107">
            <v>0</v>
          </cell>
          <cell r="BA1107">
            <v>0</v>
          </cell>
          <cell r="BB1107">
            <v>0</v>
          </cell>
          <cell r="BC1107">
            <v>0</v>
          </cell>
          <cell r="BD1107">
            <v>0</v>
          </cell>
          <cell r="BE1107">
            <v>0</v>
          </cell>
          <cell r="BF1107">
            <v>0</v>
          </cell>
          <cell r="BG1107">
            <v>0</v>
          </cell>
          <cell r="BH1107">
            <v>0</v>
          </cell>
          <cell r="BI1107">
            <v>0</v>
          </cell>
          <cell r="BJ1107">
            <v>0</v>
          </cell>
          <cell r="BK1107">
            <v>0</v>
          </cell>
          <cell r="BL1107">
            <v>0</v>
          </cell>
          <cell r="BM1107">
            <v>0</v>
          </cell>
          <cell r="BN1107">
            <v>0</v>
          </cell>
          <cell r="BO1107">
            <v>0</v>
          </cell>
          <cell r="BP1107">
            <v>0</v>
          </cell>
          <cell r="BQ1107">
            <v>0</v>
          </cell>
          <cell r="BR1107">
            <v>0</v>
          </cell>
          <cell r="BS1107">
            <v>0</v>
          </cell>
          <cell r="BT1107">
            <v>0</v>
          </cell>
          <cell r="BU1107">
            <v>0</v>
          </cell>
          <cell r="BV1107">
            <v>0</v>
          </cell>
          <cell r="BW1107">
            <v>0</v>
          </cell>
          <cell r="BX1107">
            <v>0</v>
          </cell>
          <cell r="BY1107">
            <v>0</v>
          </cell>
          <cell r="BZ1107">
            <v>0</v>
          </cell>
          <cell r="CA1107">
            <v>0</v>
          </cell>
          <cell r="CB1107">
            <v>0</v>
          </cell>
          <cell r="CC1107">
            <v>0</v>
          </cell>
          <cell r="CD1107">
            <v>0</v>
          </cell>
          <cell r="CE1107">
            <v>0</v>
          </cell>
          <cell r="CF1107">
            <v>0</v>
          </cell>
          <cell r="CG1107">
            <v>0</v>
          </cell>
          <cell r="CH1107">
            <v>0</v>
          </cell>
          <cell r="CI1107">
            <v>0</v>
          </cell>
          <cell r="CJ1107">
            <v>0</v>
          </cell>
          <cell r="CK1107">
            <v>0</v>
          </cell>
          <cell r="CL1107">
            <v>0</v>
          </cell>
          <cell r="CM1107">
            <v>0</v>
          </cell>
          <cell r="CN1107">
            <v>0</v>
          </cell>
          <cell r="CO1107">
            <v>0</v>
          </cell>
          <cell r="CP1107">
            <v>0</v>
          </cell>
          <cell r="CQ1107">
            <v>0</v>
          </cell>
          <cell r="CR1107">
            <v>0</v>
          </cell>
          <cell r="CS1107">
            <v>0</v>
          </cell>
          <cell r="CT1107">
            <v>0</v>
          </cell>
          <cell r="CU1107">
            <v>0</v>
          </cell>
          <cell r="CV1107">
            <v>0</v>
          </cell>
          <cell r="CW1107">
            <v>0</v>
          </cell>
          <cell r="CX1107">
            <v>0</v>
          </cell>
          <cell r="CY1107">
            <v>0</v>
          </cell>
          <cell r="CZ1107">
            <v>0</v>
          </cell>
          <cell r="DA1107">
            <v>0</v>
          </cell>
          <cell r="DB1107">
            <v>0</v>
          </cell>
          <cell r="DC1107">
            <v>0</v>
          </cell>
          <cell r="DD1107">
            <v>0</v>
          </cell>
          <cell r="DE1107">
            <v>0</v>
          </cell>
          <cell r="DF1107">
            <v>0</v>
          </cell>
          <cell r="DG1107">
            <v>0</v>
          </cell>
          <cell r="DH1107">
            <v>0</v>
          </cell>
          <cell r="DI1107">
            <v>0</v>
          </cell>
          <cell r="DJ1107">
            <v>0</v>
          </cell>
          <cell r="DK1107">
            <v>0</v>
          </cell>
          <cell r="DL1107">
            <v>0</v>
          </cell>
          <cell r="DM1107">
            <v>0</v>
          </cell>
          <cell r="DN1107">
            <v>0</v>
          </cell>
          <cell r="DO1107">
            <v>0</v>
          </cell>
          <cell r="DP1107">
            <v>0</v>
          </cell>
          <cell r="DQ1107">
            <v>0</v>
          </cell>
          <cell r="DR1107">
            <v>0</v>
          </cell>
          <cell r="DS1107">
            <v>0</v>
          </cell>
          <cell r="DT1107">
            <v>0</v>
          </cell>
          <cell r="DU1107">
            <v>0</v>
          </cell>
          <cell r="DV1107">
            <v>0</v>
          </cell>
          <cell r="DW1107">
            <v>0</v>
          </cell>
          <cell r="DX1107">
            <v>0</v>
          </cell>
          <cell r="DY1107">
            <v>0</v>
          </cell>
          <cell r="DZ1107">
            <v>0</v>
          </cell>
          <cell r="EA1107">
            <v>0</v>
          </cell>
          <cell r="EB1107">
            <v>0</v>
          </cell>
          <cell r="EC1107">
            <v>0</v>
          </cell>
          <cell r="ED1107">
            <v>0</v>
          </cell>
        </row>
        <row r="1108">
          <cell r="F1108">
            <v>0</v>
          </cell>
          <cell r="G1108">
            <v>0</v>
          </cell>
          <cell r="H1108">
            <v>0</v>
          </cell>
          <cell r="I1108">
            <v>0</v>
          </cell>
          <cell r="J1108">
            <v>0</v>
          </cell>
          <cell r="K1108">
            <v>0</v>
          </cell>
          <cell r="L1108">
            <v>0</v>
          </cell>
          <cell r="M1108">
            <v>0</v>
          </cell>
          <cell r="N1108">
            <v>0</v>
          </cell>
          <cell r="O1108">
            <v>0</v>
          </cell>
          <cell r="P1108">
            <v>0</v>
          </cell>
          <cell r="Q1108">
            <v>0</v>
          </cell>
          <cell r="R1108">
            <v>0</v>
          </cell>
          <cell r="S1108">
            <v>0</v>
          </cell>
          <cell r="T1108">
            <v>0</v>
          </cell>
          <cell r="U1108">
            <v>0</v>
          </cell>
          <cell r="V1108">
            <v>0</v>
          </cell>
          <cell r="W1108">
            <v>0</v>
          </cell>
          <cell r="X1108">
            <v>0</v>
          </cell>
          <cell r="Y1108">
            <v>0</v>
          </cell>
          <cell r="Z1108">
            <v>0</v>
          </cell>
          <cell r="AA1108">
            <v>0</v>
          </cell>
          <cell r="AB1108">
            <v>0</v>
          </cell>
          <cell r="AC1108">
            <v>0</v>
          </cell>
          <cell r="AD1108">
            <v>0</v>
          </cell>
          <cell r="AE1108">
            <v>0</v>
          </cell>
          <cell r="AF1108">
            <v>0</v>
          </cell>
          <cell r="AG1108">
            <v>0</v>
          </cell>
          <cell r="AH1108">
            <v>0</v>
          </cell>
          <cell r="AI1108">
            <v>0</v>
          </cell>
          <cell r="AJ1108">
            <v>0</v>
          </cell>
          <cell r="AK1108">
            <v>0</v>
          </cell>
          <cell r="AL1108">
            <v>0</v>
          </cell>
          <cell r="AM1108">
            <v>0</v>
          </cell>
          <cell r="AN1108">
            <v>0</v>
          </cell>
          <cell r="AO1108">
            <v>0</v>
          </cell>
          <cell r="AP1108">
            <v>0</v>
          </cell>
          <cell r="AQ1108">
            <v>0</v>
          </cell>
          <cell r="AR1108">
            <v>0</v>
          </cell>
          <cell r="AS1108">
            <v>0</v>
          </cell>
          <cell r="AT1108">
            <v>0</v>
          </cell>
          <cell r="AU1108">
            <v>0</v>
          </cell>
          <cell r="AV1108">
            <v>0</v>
          </cell>
          <cell r="AW1108">
            <v>0</v>
          </cell>
          <cell r="AX1108">
            <v>0</v>
          </cell>
          <cell r="AY1108">
            <v>0</v>
          </cell>
          <cell r="AZ1108">
            <v>0</v>
          </cell>
          <cell r="BA1108">
            <v>0</v>
          </cell>
          <cell r="BB1108">
            <v>0</v>
          </cell>
          <cell r="BC1108">
            <v>0</v>
          </cell>
          <cell r="BD1108">
            <v>0</v>
          </cell>
          <cell r="BE1108">
            <v>0</v>
          </cell>
          <cell r="BF1108">
            <v>0</v>
          </cell>
          <cell r="BG1108">
            <v>0</v>
          </cell>
          <cell r="BH1108">
            <v>0</v>
          </cell>
          <cell r="BI1108">
            <v>0</v>
          </cell>
          <cell r="BJ1108">
            <v>0</v>
          </cell>
          <cell r="BK1108">
            <v>0</v>
          </cell>
          <cell r="BL1108">
            <v>0</v>
          </cell>
          <cell r="BM1108">
            <v>0</v>
          </cell>
          <cell r="BN1108">
            <v>0</v>
          </cell>
          <cell r="BO1108">
            <v>0</v>
          </cell>
          <cell r="BP1108">
            <v>0</v>
          </cell>
          <cell r="BQ1108">
            <v>0</v>
          </cell>
          <cell r="BR1108">
            <v>0</v>
          </cell>
          <cell r="BS1108">
            <v>0</v>
          </cell>
          <cell r="BT1108">
            <v>0</v>
          </cell>
          <cell r="BU1108">
            <v>0</v>
          </cell>
          <cell r="BV1108">
            <v>0</v>
          </cell>
          <cell r="BW1108">
            <v>0</v>
          </cell>
          <cell r="BX1108">
            <v>0</v>
          </cell>
          <cell r="BY1108">
            <v>0</v>
          </cell>
          <cell r="BZ1108">
            <v>0</v>
          </cell>
          <cell r="CA1108">
            <v>0</v>
          </cell>
          <cell r="CB1108">
            <v>0</v>
          </cell>
          <cell r="CC1108">
            <v>0</v>
          </cell>
          <cell r="CD1108">
            <v>0</v>
          </cell>
          <cell r="CE1108">
            <v>0</v>
          </cell>
          <cell r="CF1108">
            <v>0</v>
          </cell>
          <cell r="CG1108">
            <v>0</v>
          </cell>
          <cell r="CH1108">
            <v>0</v>
          </cell>
          <cell r="CI1108">
            <v>0</v>
          </cell>
          <cell r="CJ1108">
            <v>0</v>
          </cell>
          <cell r="CK1108">
            <v>0</v>
          </cell>
          <cell r="CL1108">
            <v>0</v>
          </cell>
          <cell r="CM1108">
            <v>0</v>
          </cell>
          <cell r="CN1108">
            <v>0</v>
          </cell>
          <cell r="CO1108">
            <v>0</v>
          </cell>
          <cell r="CP1108">
            <v>0</v>
          </cell>
          <cell r="CQ1108">
            <v>0</v>
          </cell>
          <cell r="CR1108">
            <v>0</v>
          </cell>
          <cell r="CS1108">
            <v>0</v>
          </cell>
          <cell r="CT1108">
            <v>0</v>
          </cell>
          <cell r="CU1108">
            <v>0</v>
          </cell>
          <cell r="CV1108">
            <v>0</v>
          </cell>
          <cell r="CW1108">
            <v>0</v>
          </cell>
          <cell r="CX1108">
            <v>0</v>
          </cell>
          <cell r="CY1108">
            <v>0</v>
          </cell>
          <cell r="CZ1108">
            <v>0</v>
          </cell>
          <cell r="DA1108">
            <v>0</v>
          </cell>
          <cell r="DB1108">
            <v>0</v>
          </cell>
          <cell r="DC1108">
            <v>0</v>
          </cell>
          <cell r="DD1108">
            <v>0</v>
          </cell>
          <cell r="DE1108">
            <v>0</v>
          </cell>
          <cell r="DF1108">
            <v>0</v>
          </cell>
          <cell r="DG1108">
            <v>0</v>
          </cell>
          <cell r="DH1108">
            <v>0</v>
          </cell>
          <cell r="DI1108">
            <v>0</v>
          </cell>
          <cell r="DJ1108">
            <v>0</v>
          </cell>
          <cell r="DK1108">
            <v>0</v>
          </cell>
          <cell r="DL1108">
            <v>0</v>
          </cell>
          <cell r="DM1108">
            <v>0</v>
          </cell>
          <cell r="DN1108">
            <v>0</v>
          </cell>
          <cell r="DO1108">
            <v>0</v>
          </cell>
          <cell r="DP1108">
            <v>0</v>
          </cell>
          <cell r="DQ1108">
            <v>0</v>
          </cell>
          <cell r="DR1108">
            <v>0</v>
          </cell>
          <cell r="DS1108">
            <v>0</v>
          </cell>
          <cell r="DT1108">
            <v>0</v>
          </cell>
          <cell r="DU1108">
            <v>0</v>
          </cell>
          <cell r="DV1108">
            <v>0</v>
          </cell>
          <cell r="DW1108">
            <v>0</v>
          </cell>
          <cell r="DX1108">
            <v>0</v>
          </cell>
          <cell r="DY1108">
            <v>0</v>
          </cell>
          <cell r="DZ1108">
            <v>0</v>
          </cell>
          <cell r="EA1108">
            <v>0</v>
          </cell>
          <cell r="EB1108">
            <v>0</v>
          </cell>
          <cell r="EC1108">
            <v>0</v>
          </cell>
          <cell r="ED1108">
            <v>0</v>
          </cell>
        </row>
        <row r="1111">
          <cell r="F1111">
            <v>0</v>
          </cell>
          <cell r="G1111">
            <v>0</v>
          </cell>
          <cell r="H1111">
            <v>0</v>
          </cell>
          <cell r="I1111">
            <v>0</v>
          </cell>
          <cell r="J1111">
            <v>0</v>
          </cell>
          <cell r="K1111">
            <v>0</v>
          </cell>
          <cell r="L1111">
            <v>0</v>
          </cell>
          <cell r="M1111">
            <v>0</v>
          </cell>
          <cell r="N1111">
            <v>0</v>
          </cell>
          <cell r="O1111">
            <v>0</v>
          </cell>
          <cell r="P1111">
            <v>0</v>
          </cell>
          <cell r="Q1111">
            <v>0</v>
          </cell>
          <cell r="R1111">
            <v>0</v>
          </cell>
          <cell r="S1111">
            <v>0</v>
          </cell>
          <cell r="T1111">
            <v>0</v>
          </cell>
          <cell r="U1111">
            <v>0</v>
          </cell>
          <cell r="V1111">
            <v>0</v>
          </cell>
          <cell r="W1111">
            <v>0</v>
          </cell>
          <cell r="X1111">
            <v>0</v>
          </cell>
          <cell r="Y1111">
            <v>0</v>
          </cell>
          <cell r="Z1111">
            <v>0</v>
          </cell>
          <cell r="AA1111">
            <v>0</v>
          </cell>
          <cell r="AB1111">
            <v>0</v>
          </cell>
          <cell r="AC1111">
            <v>0</v>
          </cell>
          <cell r="AD1111">
            <v>0</v>
          </cell>
          <cell r="AE1111">
            <v>0</v>
          </cell>
          <cell r="AF1111">
            <v>0</v>
          </cell>
          <cell r="AG1111">
            <v>0</v>
          </cell>
          <cell r="AH1111">
            <v>0</v>
          </cell>
          <cell r="AI1111">
            <v>0</v>
          </cell>
          <cell r="AJ1111">
            <v>0</v>
          </cell>
          <cell r="AK1111">
            <v>0</v>
          </cell>
          <cell r="AL1111">
            <v>0</v>
          </cell>
          <cell r="AM1111">
            <v>0</v>
          </cell>
          <cell r="AN1111">
            <v>0</v>
          </cell>
          <cell r="AO1111">
            <v>0</v>
          </cell>
          <cell r="AP1111">
            <v>0</v>
          </cell>
          <cell r="AQ1111">
            <v>0</v>
          </cell>
          <cell r="AR1111">
            <v>0</v>
          </cell>
          <cell r="AS1111">
            <v>0</v>
          </cell>
          <cell r="AT1111">
            <v>0</v>
          </cell>
          <cell r="AU1111">
            <v>0</v>
          </cell>
          <cell r="AV1111">
            <v>0</v>
          </cell>
          <cell r="AW1111">
            <v>0</v>
          </cell>
          <cell r="AX1111">
            <v>0</v>
          </cell>
          <cell r="AY1111">
            <v>0</v>
          </cell>
          <cell r="AZ1111">
            <v>0</v>
          </cell>
          <cell r="BA1111">
            <v>0</v>
          </cell>
          <cell r="BB1111">
            <v>0</v>
          </cell>
          <cell r="BC1111">
            <v>0</v>
          </cell>
          <cell r="BD1111">
            <v>0</v>
          </cell>
          <cell r="BE1111">
            <v>0</v>
          </cell>
          <cell r="BF1111">
            <v>0</v>
          </cell>
          <cell r="BG1111">
            <v>0</v>
          </cell>
          <cell r="BH1111">
            <v>0</v>
          </cell>
          <cell r="BI1111">
            <v>0</v>
          </cell>
          <cell r="BJ1111">
            <v>0</v>
          </cell>
          <cell r="BK1111">
            <v>0</v>
          </cell>
          <cell r="BL1111">
            <v>0</v>
          </cell>
          <cell r="BM1111">
            <v>0</v>
          </cell>
          <cell r="BN1111">
            <v>0</v>
          </cell>
          <cell r="BO1111">
            <v>0</v>
          </cell>
          <cell r="BP1111">
            <v>0</v>
          </cell>
          <cell r="BQ1111">
            <v>0</v>
          </cell>
          <cell r="BR1111">
            <v>0</v>
          </cell>
          <cell r="BS1111">
            <v>0</v>
          </cell>
          <cell r="BT1111">
            <v>0</v>
          </cell>
          <cell r="BU1111">
            <v>0</v>
          </cell>
          <cell r="BV1111">
            <v>0</v>
          </cell>
          <cell r="BW1111">
            <v>0</v>
          </cell>
          <cell r="BX1111">
            <v>0</v>
          </cell>
          <cell r="BY1111">
            <v>0</v>
          </cell>
          <cell r="BZ1111">
            <v>0</v>
          </cell>
          <cell r="CA1111">
            <v>0</v>
          </cell>
          <cell r="CB1111">
            <v>0</v>
          </cell>
          <cell r="CC1111">
            <v>0</v>
          </cell>
          <cell r="CD1111">
            <v>0</v>
          </cell>
          <cell r="CE1111">
            <v>0</v>
          </cell>
          <cell r="CF1111">
            <v>0</v>
          </cell>
          <cell r="CG1111">
            <v>0</v>
          </cell>
          <cell r="CH1111">
            <v>0</v>
          </cell>
          <cell r="CI1111">
            <v>0</v>
          </cell>
          <cell r="CJ1111">
            <v>0</v>
          </cell>
          <cell r="CK1111">
            <v>0</v>
          </cell>
          <cell r="CL1111">
            <v>0</v>
          </cell>
          <cell r="CM1111">
            <v>0</v>
          </cell>
          <cell r="CN1111">
            <v>0</v>
          </cell>
          <cell r="CO1111">
            <v>0</v>
          </cell>
          <cell r="CP1111">
            <v>0</v>
          </cell>
          <cell r="CQ1111">
            <v>0</v>
          </cell>
          <cell r="CR1111">
            <v>0</v>
          </cell>
          <cell r="CS1111">
            <v>0</v>
          </cell>
          <cell r="CT1111">
            <v>0</v>
          </cell>
          <cell r="CU1111">
            <v>0</v>
          </cell>
          <cell r="CV1111">
            <v>0</v>
          </cell>
          <cell r="CW1111">
            <v>0</v>
          </cell>
          <cell r="CX1111">
            <v>0</v>
          </cell>
          <cell r="CY1111">
            <v>0</v>
          </cell>
          <cell r="CZ1111">
            <v>0</v>
          </cell>
          <cell r="DA1111">
            <v>0</v>
          </cell>
          <cell r="DB1111">
            <v>0</v>
          </cell>
          <cell r="DC1111">
            <v>0</v>
          </cell>
          <cell r="DD1111">
            <v>0</v>
          </cell>
          <cell r="DE1111">
            <v>0</v>
          </cell>
          <cell r="DF1111">
            <v>0</v>
          </cell>
          <cell r="DG1111">
            <v>0</v>
          </cell>
          <cell r="DH1111">
            <v>0</v>
          </cell>
          <cell r="DI1111">
            <v>0</v>
          </cell>
          <cell r="DJ1111">
            <v>0</v>
          </cell>
          <cell r="DK1111">
            <v>0</v>
          </cell>
          <cell r="DL1111">
            <v>0</v>
          </cell>
          <cell r="DM1111">
            <v>0</v>
          </cell>
          <cell r="DN1111">
            <v>0</v>
          </cell>
          <cell r="DO1111">
            <v>0</v>
          </cell>
          <cell r="DP1111">
            <v>0</v>
          </cell>
          <cell r="DQ1111">
            <v>0</v>
          </cell>
          <cell r="DR1111">
            <v>0</v>
          </cell>
          <cell r="DS1111">
            <v>0</v>
          </cell>
          <cell r="DT1111">
            <v>0</v>
          </cell>
          <cell r="DU1111">
            <v>0</v>
          </cell>
          <cell r="DV1111">
            <v>0</v>
          </cell>
          <cell r="DW1111">
            <v>0</v>
          </cell>
          <cell r="DX1111">
            <v>0</v>
          </cell>
          <cell r="DY1111">
            <v>0</v>
          </cell>
          <cell r="DZ1111">
            <v>0</v>
          </cell>
          <cell r="EA1111">
            <v>0</v>
          </cell>
          <cell r="EB1111">
            <v>0</v>
          </cell>
          <cell r="EC1111">
            <v>0</v>
          </cell>
          <cell r="ED1111">
            <v>0</v>
          </cell>
        </row>
        <row r="1112">
          <cell r="F1112">
            <v>0</v>
          </cell>
          <cell r="G1112">
            <v>0</v>
          </cell>
          <cell r="H1112">
            <v>0</v>
          </cell>
          <cell r="I1112">
            <v>0</v>
          </cell>
          <cell r="J1112">
            <v>0</v>
          </cell>
          <cell r="K1112">
            <v>0</v>
          </cell>
          <cell r="L1112">
            <v>0</v>
          </cell>
          <cell r="M1112">
            <v>0</v>
          </cell>
          <cell r="N1112">
            <v>0</v>
          </cell>
          <cell r="O1112">
            <v>0</v>
          </cell>
          <cell r="P1112">
            <v>0</v>
          </cell>
          <cell r="Q1112">
            <v>0</v>
          </cell>
          <cell r="R1112">
            <v>0</v>
          </cell>
          <cell r="S1112">
            <v>0</v>
          </cell>
          <cell r="T1112">
            <v>0</v>
          </cell>
          <cell r="U1112">
            <v>0</v>
          </cell>
          <cell r="V1112">
            <v>0</v>
          </cell>
          <cell r="W1112">
            <v>0</v>
          </cell>
          <cell r="X1112">
            <v>0</v>
          </cell>
          <cell r="Y1112">
            <v>0</v>
          </cell>
          <cell r="Z1112">
            <v>0</v>
          </cell>
          <cell r="AA1112">
            <v>0</v>
          </cell>
          <cell r="AB1112">
            <v>0</v>
          </cell>
          <cell r="AC1112">
            <v>0</v>
          </cell>
          <cell r="AD1112">
            <v>0</v>
          </cell>
          <cell r="AE1112">
            <v>0</v>
          </cell>
          <cell r="AF1112">
            <v>0</v>
          </cell>
          <cell r="AG1112">
            <v>0</v>
          </cell>
          <cell r="AH1112">
            <v>0</v>
          </cell>
          <cell r="AI1112">
            <v>0</v>
          </cell>
          <cell r="AJ1112">
            <v>0</v>
          </cell>
          <cell r="AK1112">
            <v>0</v>
          </cell>
          <cell r="AL1112">
            <v>0</v>
          </cell>
          <cell r="AM1112">
            <v>0</v>
          </cell>
          <cell r="AN1112">
            <v>0</v>
          </cell>
          <cell r="AO1112">
            <v>0</v>
          </cell>
          <cell r="AP1112">
            <v>0</v>
          </cell>
          <cell r="AQ1112">
            <v>0</v>
          </cell>
          <cell r="AR1112">
            <v>0</v>
          </cell>
          <cell r="AS1112">
            <v>0</v>
          </cell>
          <cell r="AT1112">
            <v>0</v>
          </cell>
          <cell r="AU1112">
            <v>0</v>
          </cell>
          <cell r="AV1112">
            <v>0</v>
          </cell>
          <cell r="AW1112">
            <v>0</v>
          </cell>
          <cell r="AX1112">
            <v>0</v>
          </cell>
          <cell r="AY1112">
            <v>0</v>
          </cell>
          <cell r="AZ1112">
            <v>0</v>
          </cell>
          <cell r="BA1112">
            <v>0</v>
          </cell>
          <cell r="BB1112">
            <v>0</v>
          </cell>
          <cell r="BC1112">
            <v>0</v>
          </cell>
          <cell r="BD1112">
            <v>0</v>
          </cell>
          <cell r="BE1112">
            <v>0</v>
          </cell>
          <cell r="BF1112">
            <v>0</v>
          </cell>
          <cell r="BG1112">
            <v>0</v>
          </cell>
          <cell r="BH1112">
            <v>0</v>
          </cell>
          <cell r="BI1112">
            <v>0</v>
          </cell>
          <cell r="BJ1112">
            <v>0</v>
          </cell>
          <cell r="BK1112">
            <v>0</v>
          </cell>
          <cell r="BL1112">
            <v>0</v>
          </cell>
          <cell r="BM1112">
            <v>0</v>
          </cell>
          <cell r="BN1112">
            <v>0</v>
          </cell>
          <cell r="BO1112">
            <v>0</v>
          </cell>
          <cell r="BP1112">
            <v>0</v>
          </cell>
          <cell r="BQ1112">
            <v>0</v>
          </cell>
          <cell r="BR1112">
            <v>0</v>
          </cell>
          <cell r="BS1112">
            <v>0</v>
          </cell>
          <cell r="BT1112">
            <v>0</v>
          </cell>
          <cell r="BU1112">
            <v>0</v>
          </cell>
          <cell r="BV1112">
            <v>0</v>
          </cell>
          <cell r="BW1112">
            <v>0</v>
          </cell>
          <cell r="BX1112">
            <v>0</v>
          </cell>
          <cell r="BY1112">
            <v>0</v>
          </cell>
          <cell r="BZ1112">
            <v>0</v>
          </cell>
          <cell r="CA1112">
            <v>0</v>
          </cell>
          <cell r="CB1112">
            <v>0</v>
          </cell>
          <cell r="CC1112">
            <v>0</v>
          </cell>
          <cell r="CD1112">
            <v>0</v>
          </cell>
          <cell r="CE1112">
            <v>0</v>
          </cell>
          <cell r="CF1112">
            <v>0</v>
          </cell>
          <cell r="CG1112">
            <v>0</v>
          </cell>
          <cell r="CH1112">
            <v>0</v>
          </cell>
          <cell r="CI1112">
            <v>0</v>
          </cell>
          <cell r="CJ1112">
            <v>0</v>
          </cell>
          <cell r="CK1112">
            <v>0</v>
          </cell>
          <cell r="CL1112">
            <v>0</v>
          </cell>
          <cell r="CM1112">
            <v>0</v>
          </cell>
          <cell r="CN1112">
            <v>0</v>
          </cell>
          <cell r="CO1112">
            <v>0</v>
          </cell>
          <cell r="CP1112">
            <v>0</v>
          </cell>
          <cell r="CQ1112">
            <v>0</v>
          </cell>
          <cell r="CR1112">
            <v>0</v>
          </cell>
          <cell r="CS1112">
            <v>0</v>
          </cell>
          <cell r="CT1112">
            <v>0</v>
          </cell>
          <cell r="CU1112">
            <v>0</v>
          </cell>
          <cell r="CV1112">
            <v>0</v>
          </cell>
          <cell r="CW1112">
            <v>0</v>
          </cell>
          <cell r="CX1112">
            <v>0</v>
          </cell>
          <cell r="CY1112">
            <v>0</v>
          </cell>
          <cell r="CZ1112">
            <v>0</v>
          </cell>
          <cell r="DA1112">
            <v>0</v>
          </cell>
          <cell r="DB1112">
            <v>0</v>
          </cell>
          <cell r="DC1112">
            <v>0</v>
          </cell>
          <cell r="DD1112">
            <v>0</v>
          </cell>
          <cell r="DE1112">
            <v>0</v>
          </cell>
          <cell r="DF1112">
            <v>0</v>
          </cell>
          <cell r="DG1112">
            <v>0</v>
          </cell>
          <cell r="DH1112">
            <v>0</v>
          </cell>
          <cell r="DI1112">
            <v>0</v>
          </cell>
          <cell r="DJ1112">
            <v>0</v>
          </cell>
          <cell r="DK1112">
            <v>0</v>
          </cell>
          <cell r="DL1112">
            <v>0</v>
          </cell>
          <cell r="DM1112">
            <v>0</v>
          </cell>
          <cell r="DN1112">
            <v>0</v>
          </cell>
          <cell r="DO1112">
            <v>0</v>
          </cell>
          <cell r="DP1112">
            <v>0</v>
          </cell>
          <cell r="DQ1112">
            <v>0</v>
          </cell>
          <cell r="DR1112">
            <v>0</v>
          </cell>
          <cell r="DS1112">
            <v>0</v>
          </cell>
          <cell r="DT1112">
            <v>0</v>
          </cell>
          <cell r="DU1112">
            <v>0</v>
          </cell>
          <cell r="DV1112">
            <v>0</v>
          </cell>
          <cell r="DW1112">
            <v>0</v>
          </cell>
          <cell r="DX1112">
            <v>0</v>
          </cell>
          <cell r="DY1112">
            <v>0</v>
          </cell>
          <cell r="DZ1112">
            <v>0</v>
          </cell>
          <cell r="EA1112">
            <v>0</v>
          </cell>
          <cell r="EB1112">
            <v>0</v>
          </cell>
          <cell r="EC1112">
            <v>0</v>
          </cell>
          <cell r="ED1112">
            <v>0</v>
          </cell>
        </row>
        <row r="1113">
          <cell r="F1113">
            <v>0</v>
          </cell>
          <cell r="G1113">
            <v>0</v>
          </cell>
          <cell r="H1113">
            <v>0</v>
          </cell>
          <cell r="I1113">
            <v>0</v>
          </cell>
          <cell r="J1113">
            <v>0</v>
          </cell>
          <cell r="K1113">
            <v>0</v>
          </cell>
          <cell r="L1113">
            <v>0</v>
          </cell>
          <cell r="M1113">
            <v>0</v>
          </cell>
          <cell r="N1113">
            <v>0</v>
          </cell>
          <cell r="O1113">
            <v>0</v>
          </cell>
          <cell r="P1113">
            <v>0</v>
          </cell>
          <cell r="Q1113">
            <v>0</v>
          </cell>
          <cell r="R1113">
            <v>0</v>
          </cell>
          <cell r="S1113">
            <v>0</v>
          </cell>
          <cell r="T1113">
            <v>0</v>
          </cell>
          <cell r="U1113">
            <v>0</v>
          </cell>
          <cell r="V1113">
            <v>0</v>
          </cell>
          <cell r="W1113">
            <v>0</v>
          </cell>
          <cell r="X1113">
            <v>0</v>
          </cell>
          <cell r="Y1113">
            <v>0</v>
          </cell>
          <cell r="Z1113">
            <v>0</v>
          </cell>
          <cell r="AA1113">
            <v>0</v>
          </cell>
          <cell r="AB1113">
            <v>0</v>
          </cell>
          <cell r="AC1113">
            <v>0</v>
          </cell>
          <cell r="AD1113">
            <v>0</v>
          </cell>
          <cell r="AE1113">
            <v>0</v>
          </cell>
          <cell r="AF1113">
            <v>0</v>
          </cell>
          <cell r="AG1113">
            <v>0</v>
          </cell>
          <cell r="AH1113">
            <v>0</v>
          </cell>
          <cell r="AI1113">
            <v>0</v>
          </cell>
          <cell r="AJ1113">
            <v>0</v>
          </cell>
          <cell r="AK1113">
            <v>0</v>
          </cell>
          <cell r="AL1113">
            <v>0</v>
          </cell>
          <cell r="AM1113">
            <v>0</v>
          </cell>
          <cell r="AN1113">
            <v>0</v>
          </cell>
          <cell r="AO1113">
            <v>0</v>
          </cell>
          <cell r="AP1113">
            <v>0</v>
          </cell>
          <cell r="AQ1113">
            <v>0</v>
          </cell>
          <cell r="AR1113">
            <v>0</v>
          </cell>
          <cell r="AS1113">
            <v>0</v>
          </cell>
          <cell r="AT1113">
            <v>0</v>
          </cell>
          <cell r="AU1113">
            <v>0</v>
          </cell>
          <cell r="AV1113">
            <v>0</v>
          </cell>
          <cell r="AW1113">
            <v>0</v>
          </cell>
          <cell r="AX1113">
            <v>0</v>
          </cell>
          <cell r="AY1113">
            <v>0</v>
          </cell>
          <cell r="AZ1113">
            <v>0</v>
          </cell>
          <cell r="BA1113">
            <v>0</v>
          </cell>
          <cell r="BB1113">
            <v>0</v>
          </cell>
          <cell r="BC1113">
            <v>0</v>
          </cell>
          <cell r="BD1113">
            <v>0</v>
          </cell>
          <cell r="BE1113">
            <v>0</v>
          </cell>
          <cell r="BF1113">
            <v>0</v>
          </cell>
          <cell r="BG1113">
            <v>0</v>
          </cell>
          <cell r="BH1113">
            <v>0</v>
          </cell>
          <cell r="BI1113">
            <v>0</v>
          </cell>
          <cell r="BJ1113">
            <v>0</v>
          </cell>
          <cell r="BK1113">
            <v>0</v>
          </cell>
          <cell r="BL1113">
            <v>0</v>
          </cell>
          <cell r="BM1113">
            <v>0</v>
          </cell>
          <cell r="BN1113">
            <v>0</v>
          </cell>
          <cell r="BO1113">
            <v>0</v>
          </cell>
          <cell r="BP1113">
            <v>0</v>
          </cell>
          <cell r="BQ1113">
            <v>0</v>
          </cell>
          <cell r="BR1113">
            <v>0</v>
          </cell>
          <cell r="BS1113">
            <v>0</v>
          </cell>
          <cell r="BT1113">
            <v>0</v>
          </cell>
          <cell r="BU1113">
            <v>0</v>
          </cell>
          <cell r="BV1113">
            <v>0</v>
          </cell>
          <cell r="BW1113">
            <v>0</v>
          </cell>
          <cell r="BX1113">
            <v>0</v>
          </cell>
          <cell r="BY1113">
            <v>0</v>
          </cell>
          <cell r="BZ1113">
            <v>0</v>
          </cell>
          <cell r="CA1113">
            <v>0</v>
          </cell>
          <cell r="CB1113">
            <v>0</v>
          </cell>
          <cell r="CC1113">
            <v>0</v>
          </cell>
          <cell r="CD1113">
            <v>0</v>
          </cell>
          <cell r="CE1113">
            <v>0</v>
          </cell>
          <cell r="CF1113">
            <v>0</v>
          </cell>
          <cell r="CG1113">
            <v>0</v>
          </cell>
          <cell r="CH1113">
            <v>0</v>
          </cell>
          <cell r="CI1113">
            <v>0</v>
          </cell>
          <cell r="CJ1113">
            <v>0</v>
          </cell>
          <cell r="CK1113">
            <v>0</v>
          </cell>
          <cell r="CL1113">
            <v>0</v>
          </cell>
          <cell r="CM1113">
            <v>0</v>
          </cell>
          <cell r="CN1113">
            <v>0</v>
          </cell>
          <cell r="CO1113">
            <v>0</v>
          </cell>
          <cell r="CP1113">
            <v>0</v>
          </cell>
          <cell r="CQ1113">
            <v>0</v>
          </cell>
          <cell r="CR1113">
            <v>0</v>
          </cell>
          <cell r="CS1113">
            <v>0</v>
          </cell>
          <cell r="CT1113">
            <v>0</v>
          </cell>
          <cell r="CU1113">
            <v>0</v>
          </cell>
          <cell r="CV1113">
            <v>0</v>
          </cell>
          <cell r="CW1113">
            <v>0</v>
          </cell>
          <cell r="CX1113">
            <v>0</v>
          </cell>
          <cell r="CY1113">
            <v>0</v>
          </cell>
          <cell r="CZ1113">
            <v>0</v>
          </cell>
          <cell r="DA1113">
            <v>0</v>
          </cell>
          <cell r="DB1113">
            <v>0</v>
          </cell>
          <cell r="DC1113">
            <v>0</v>
          </cell>
          <cell r="DD1113">
            <v>0</v>
          </cell>
          <cell r="DE1113">
            <v>0</v>
          </cell>
          <cell r="DF1113">
            <v>0</v>
          </cell>
          <cell r="DG1113">
            <v>0</v>
          </cell>
          <cell r="DH1113">
            <v>0</v>
          </cell>
          <cell r="DI1113">
            <v>0</v>
          </cell>
          <cell r="DJ1113">
            <v>0</v>
          </cell>
          <cell r="DK1113">
            <v>0</v>
          </cell>
          <cell r="DL1113">
            <v>0</v>
          </cell>
          <cell r="DM1113">
            <v>0</v>
          </cell>
          <cell r="DN1113">
            <v>0</v>
          </cell>
          <cell r="DO1113">
            <v>0</v>
          </cell>
          <cell r="DP1113">
            <v>0</v>
          </cell>
          <cell r="DQ1113">
            <v>0</v>
          </cell>
          <cell r="DR1113">
            <v>0</v>
          </cell>
          <cell r="DS1113">
            <v>0</v>
          </cell>
          <cell r="DT1113">
            <v>0</v>
          </cell>
          <cell r="DU1113">
            <v>0</v>
          </cell>
          <cell r="DV1113">
            <v>0</v>
          </cell>
          <cell r="DW1113">
            <v>0</v>
          </cell>
          <cell r="DX1113">
            <v>0</v>
          </cell>
          <cell r="DY1113">
            <v>0</v>
          </cell>
          <cell r="DZ1113">
            <v>0</v>
          </cell>
          <cell r="EA1113">
            <v>0</v>
          </cell>
          <cell r="EB1113">
            <v>0</v>
          </cell>
          <cell r="EC1113">
            <v>0</v>
          </cell>
          <cell r="ED1113">
            <v>0</v>
          </cell>
        </row>
        <row r="1114">
          <cell r="F1114">
            <v>0</v>
          </cell>
          <cell r="G1114">
            <v>0</v>
          </cell>
          <cell r="H1114">
            <v>0</v>
          </cell>
          <cell r="I1114">
            <v>0</v>
          </cell>
          <cell r="J1114">
            <v>0</v>
          </cell>
          <cell r="K1114">
            <v>0</v>
          </cell>
          <cell r="L1114">
            <v>0</v>
          </cell>
          <cell r="M1114">
            <v>0</v>
          </cell>
          <cell r="N1114">
            <v>0</v>
          </cell>
          <cell r="O1114">
            <v>0</v>
          </cell>
          <cell r="P1114">
            <v>0</v>
          </cell>
          <cell r="Q1114">
            <v>0</v>
          </cell>
          <cell r="R1114">
            <v>0</v>
          </cell>
          <cell r="S1114">
            <v>0</v>
          </cell>
          <cell r="T1114">
            <v>0</v>
          </cell>
          <cell r="U1114">
            <v>0</v>
          </cell>
          <cell r="V1114">
            <v>0</v>
          </cell>
          <cell r="W1114">
            <v>0</v>
          </cell>
          <cell r="X1114">
            <v>0</v>
          </cell>
          <cell r="Y1114">
            <v>0</v>
          </cell>
          <cell r="Z1114">
            <v>0</v>
          </cell>
          <cell r="AA1114">
            <v>0</v>
          </cell>
          <cell r="AB1114">
            <v>0</v>
          </cell>
          <cell r="AC1114">
            <v>0</v>
          </cell>
          <cell r="AD1114">
            <v>0</v>
          </cell>
          <cell r="AE1114">
            <v>0</v>
          </cell>
          <cell r="AF1114">
            <v>0</v>
          </cell>
          <cell r="AG1114">
            <v>0</v>
          </cell>
          <cell r="AH1114">
            <v>0</v>
          </cell>
          <cell r="AI1114">
            <v>0</v>
          </cell>
          <cell r="AJ1114">
            <v>0</v>
          </cell>
          <cell r="AK1114">
            <v>0</v>
          </cell>
          <cell r="AL1114">
            <v>0</v>
          </cell>
          <cell r="AM1114">
            <v>0</v>
          </cell>
          <cell r="AN1114">
            <v>0</v>
          </cell>
          <cell r="AO1114">
            <v>0</v>
          </cell>
          <cell r="AP1114">
            <v>0</v>
          </cell>
          <cell r="AQ1114">
            <v>0</v>
          </cell>
          <cell r="AR1114">
            <v>0</v>
          </cell>
          <cell r="AS1114">
            <v>0</v>
          </cell>
          <cell r="AT1114">
            <v>0</v>
          </cell>
          <cell r="AU1114">
            <v>0</v>
          </cell>
          <cell r="AV1114">
            <v>0</v>
          </cell>
          <cell r="AW1114">
            <v>0</v>
          </cell>
          <cell r="AX1114">
            <v>0</v>
          </cell>
          <cell r="AY1114">
            <v>0</v>
          </cell>
          <cell r="AZ1114">
            <v>0</v>
          </cell>
          <cell r="BA1114">
            <v>0</v>
          </cell>
          <cell r="BB1114">
            <v>0</v>
          </cell>
          <cell r="BC1114">
            <v>0</v>
          </cell>
          <cell r="BD1114">
            <v>0</v>
          </cell>
          <cell r="BE1114">
            <v>0</v>
          </cell>
          <cell r="BF1114">
            <v>0</v>
          </cell>
          <cell r="BG1114">
            <v>0</v>
          </cell>
          <cell r="BH1114">
            <v>0</v>
          </cell>
          <cell r="BI1114">
            <v>0</v>
          </cell>
          <cell r="BJ1114">
            <v>0</v>
          </cell>
          <cell r="BK1114">
            <v>0</v>
          </cell>
          <cell r="BL1114">
            <v>0</v>
          </cell>
          <cell r="BM1114">
            <v>0</v>
          </cell>
          <cell r="BN1114">
            <v>0</v>
          </cell>
          <cell r="BO1114">
            <v>0</v>
          </cell>
          <cell r="BP1114">
            <v>0</v>
          </cell>
          <cell r="BQ1114">
            <v>0</v>
          </cell>
          <cell r="BR1114">
            <v>0</v>
          </cell>
          <cell r="BS1114">
            <v>0</v>
          </cell>
          <cell r="BT1114">
            <v>0</v>
          </cell>
          <cell r="BU1114">
            <v>0</v>
          </cell>
          <cell r="BV1114">
            <v>0</v>
          </cell>
          <cell r="BW1114">
            <v>0</v>
          </cell>
          <cell r="BX1114">
            <v>0</v>
          </cell>
          <cell r="BY1114">
            <v>0</v>
          </cell>
          <cell r="BZ1114">
            <v>0</v>
          </cell>
          <cell r="CA1114">
            <v>0</v>
          </cell>
          <cell r="CB1114">
            <v>0</v>
          </cell>
          <cell r="CC1114">
            <v>0</v>
          </cell>
          <cell r="CD1114">
            <v>0</v>
          </cell>
          <cell r="CE1114">
            <v>0</v>
          </cell>
          <cell r="CF1114">
            <v>0</v>
          </cell>
          <cell r="CG1114">
            <v>0</v>
          </cell>
          <cell r="CH1114">
            <v>0</v>
          </cell>
          <cell r="CI1114">
            <v>0</v>
          </cell>
          <cell r="CJ1114">
            <v>0</v>
          </cell>
          <cell r="CK1114">
            <v>0</v>
          </cell>
          <cell r="CL1114">
            <v>0</v>
          </cell>
          <cell r="CM1114">
            <v>0</v>
          </cell>
          <cell r="CN1114">
            <v>0</v>
          </cell>
          <cell r="CO1114">
            <v>0</v>
          </cell>
          <cell r="CP1114">
            <v>0</v>
          </cell>
          <cell r="CQ1114">
            <v>0</v>
          </cell>
          <cell r="CR1114">
            <v>0</v>
          </cell>
          <cell r="CS1114">
            <v>0</v>
          </cell>
          <cell r="CT1114">
            <v>0</v>
          </cell>
          <cell r="CU1114">
            <v>0</v>
          </cell>
          <cell r="CV1114">
            <v>0</v>
          </cell>
          <cell r="CW1114">
            <v>0</v>
          </cell>
          <cell r="CX1114">
            <v>0</v>
          </cell>
          <cell r="CY1114">
            <v>0</v>
          </cell>
          <cell r="CZ1114">
            <v>0</v>
          </cell>
          <cell r="DA1114">
            <v>0</v>
          </cell>
          <cell r="DB1114">
            <v>0</v>
          </cell>
          <cell r="DC1114">
            <v>0</v>
          </cell>
          <cell r="DD1114">
            <v>0</v>
          </cell>
          <cell r="DE1114">
            <v>0</v>
          </cell>
          <cell r="DF1114">
            <v>0</v>
          </cell>
          <cell r="DG1114">
            <v>0</v>
          </cell>
          <cell r="DH1114">
            <v>0</v>
          </cell>
          <cell r="DI1114">
            <v>0</v>
          </cell>
          <cell r="DJ1114">
            <v>0</v>
          </cell>
          <cell r="DK1114">
            <v>0</v>
          </cell>
          <cell r="DL1114">
            <v>0</v>
          </cell>
          <cell r="DM1114">
            <v>0</v>
          </cell>
          <cell r="DN1114">
            <v>0</v>
          </cell>
          <cell r="DO1114">
            <v>0</v>
          </cell>
          <cell r="DP1114">
            <v>0</v>
          </cell>
          <cell r="DQ1114">
            <v>0</v>
          </cell>
          <cell r="DR1114">
            <v>0</v>
          </cell>
          <cell r="DS1114">
            <v>0</v>
          </cell>
          <cell r="DT1114">
            <v>0</v>
          </cell>
          <cell r="DU1114">
            <v>0</v>
          </cell>
          <cell r="DV1114">
            <v>0</v>
          </cell>
          <cell r="DW1114">
            <v>0</v>
          </cell>
          <cell r="DX1114">
            <v>0</v>
          </cell>
          <cell r="DY1114">
            <v>0</v>
          </cell>
          <cell r="DZ1114">
            <v>0</v>
          </cell>
          <cell r="EA1114">
            <v>0</v>
          </cell>
          <cell r="EB1114">
            <v>0</v>
          </cell>
          <cell r="EC1114">
            <v>0</v>
          </cell>
          <cell r="ED1114">
            <v>0</v>
          </cell>
        </row>
        <row r="1118">
          <cell r="F1118">
            <v>0</v>
          </cell>
          <cell r="G1118">
            <v>0</v>
          </cell>
          <cell r="H1118">
            <v>0</v>
          </cell>
          <cell r="I1118">
            <v>0</v>
          </cell>
          <cell r="J1118">
            <v>0</v>
          </cell>
          <cell r="K1118">
            <v>0</v>
          </cell>
          <cell r="L1118">
            <v>0</v>
          </cell>
          <cell r="M1118">
            <v>0</v>
          </cell>
          <cell r="N1118">
            <v>0</v>
          </cell>
          <cell r="O1118">
            <v>0</v>
          </cell>
          <cell r="P1118">
            <v>0</v>
          </cell>
          <cell r="Q1118">
            <v>0</v>
          </cell>
          <cell r="R1118">
            <v>0</v>
          </cell>
          <cell r="S1118">
            <v>0</v>
          </cell>
          <cell r="T1118">
            <v>0</v>
          </cell>
          <cell r="U1118">
            <v>0</v>
          </cell>
          <cell r="V1118">
            <v>0</v>
          </cell>
          <cell r="W1118">
            <v>0</v>
          </cell>
          <cell r="X1118">
            <v>0</v>
          </cell>
          <cell r="Y1118">
            <v>0</v>
          </cell>
          <cell r="Z1118">
            <v>0</v>
          </cell>
          <cell r="AA1118">
            <v>0</v>
          </cell>
          <cell r="AB1118">
            <v>0</v>
          </cell>
          <cell r="AC1118">
            <v>0</v>
          </cell>
          <cell r="AD1118">
            <v>0</v>
          </cell>
          <cell r="AE1118">
            <v>0</v>
          </cell>
          <cell r="AF1118">
            <v>0</v>
          </cell>
          <cell r="AG1118">
            <v>0</v>
          </cell>
          <cell r="AH1118">
            <v>0</v>
          </cell>
          <cell r="AI1118">
            <v>0</v>
          </cell>
          <cell r="AJ1118">
            <v>0</v>
          </cell>
          <cell r="AK1118">
            <v>0</v>
          </cell>
          <cell r="AL1118">
            <v>0</v>
          </cell>
          <cell r="AM1118">
            <v>0</v>
          </cell>
          <cell r="AN1118">
            <v>0</v>
          </cell>
          <cell r="AO1118">
            <v>0</v>
          </cell>
          <cell r="AP1118">
            <v>0</v>
          </cell>
          <cell r="AQ1118">
            <v>0</v>
          </cell>
          <cell r="AR1118">
            <v>0</v>
          </cell>
          <cell r="AS1118">
            <v>0</v>
          </cell>
          <cell r="AT1118">
            <v>0</v>
          </cell>
          <cell r="AU1118">
            <v>0</v>
          </cell>
          <cell r="AV1118">
            <v>0</v>
          </cell>
          <cell r="AW1118">
            <v>0</v>
          </cell>
          <cell r="AX1118">
            <v>0</v>
          </cell>
          <cell r="AY1118">
            <v>0</v>
          </cell>
          <cell r="AZ1118">
            <v>0</v>
          </cell>
          <cell r="BA1118">
            <v>0</v>
          </cell>
          <cell r="BB1118">
            <v>0</v>
          </cell>
          <cell r="BC1118">
            <v>0</v>
          </cell>
          <cell r="BD1118">
            <v>0</v>
          </cell>
          <cell r="BE1118">
            <v>0</v>
          </cell>
          <cell r="BF1118">
            <v>0</v>
          </cell>
          <cell r="BG1118">
            <v>0</v>
          </cell>
          <cell r="BH1118">
            <v>0</v>
          </cell>
          <cell r="BI1118">
            <v>0</v>
          </cell>
          <cell r="BJ1118">
            <v>0</v>
          </cell>
          <cell r="BK1118">
            <v>0</v>
          </cell>
          <cell r="BL1118">
            <v>0</v>
          </cell>
          <cell r="BM1118">
            <v>0</v>
          </cell>
          <cell r="BN1118">
            <v>0</v>
          </cell>
          <cell r="BO1118">
            <v>0</v>
          </cell>
          <cell r="BP1118">
            <v>0</v>
          </cell>
          <cell r="BQ1118">
            <v>0</v>
          </cell>
          <cell r="BR1118">
            <v>0</v>
          </cell>
          <cell r="BS1118">
            <v>0</v>
          </cell>
          <cell r="BT1118">
            <v>0</v>
          </cell>
          <cell r="BU1118">
            <v>0</v>
          </cell>
          <cell r="BV1118">
            <v>0</v>
          </cell>
          <cell r="BW1118">
            <v>0</v>
          </cell>
          <cell r="BX1118">
            <v>0</v>
          </cell>
          <cell r="BY1118">
            <v>0</v>
          </cell>
          <cell r="BZ1118">
            <v>0</v>
          </cell>
          <cell r="CA1118">
            <v>0</v>
          </cell>
          <cell r="CB1118">
            <v>0</v>
          </cell>
          <cell r="CC1118">
            <v>0</v>
          </cell>
          <cell r="CD1118">
            <v>0</v>
          </cell>
          <cell r="CE1118">
            <v>0</v>
          </cell>
          <cell r="CF1118">
            <v>0</v>
          </cell>
          <cell r="CG1118">
            <v>0</v>
          </cell>
          <cell r="CH1118">
            <v>0</v>
          </cell>
          <cell r="CI1118">
            <v>0</v>
          </cell>
          <cell r="CJ1118">
            <v>0</v>
          </cell>
          <cell r="CK1118">
            <v>0</v>
          </cell>
          <cell r="CL1118">
            <v>0</v>
          </cell>
          <cell r="CM1118">
            <v>0</v>
          </cell>
          <cell r="CN1118">
            <v>0</v>
          </cell>
          <cell r="CO1118">
            <v>0</v>
          </cell>
          <cell r="CP1118">
            <v>0</v>
          </cell>
          <cell r="CQ1118">
            <v>0</v>
          </cell>
          <cell r="CR1118">
            <v>0</v>
          </cell>
          <cell r="CS1118">
            <v>0</v>
          </cell>
          <cell r="CT1118">
            <v>0</v>
          </cell>
          <cell r="CU1118">
            <v>0</v>
          </cell>
          <cell r="CV1118">
            <v>0</v>
          </cell>
          <cell r="CW1118">
            <v>0</v>
          </cell>
          <cell r="CX1118">
            <v>0</v>
          </cell>
          <cell r="CY1118">
            <v>0</v>
          </cell>
          <cell r="CZ1118">
            <v>0</v>
          </cell>
          <cell r="DA1118">
            <v>0</v>
          </cell>
          <cell r="DB1118">
            <v>0</v>
          </cell>
          <cell r="DC1118">
            <v>0</v>
          </cell>
          <cell r="DD1118">
            <v>0</v>
          </cell>
          <cell r="DE1118">
            <v>0</v>
          </cell>
          <cell r="DF1118">
            <v>0</v>
          </cell>
          <cell r="DG1118">
            <v>0</v>
          </cell>
          <cell r="DH1118">
            <v>0</v>
          </cell>
          <cell r="DI1118">
            <v>0</v>
          </cell>
          <cell r="DJ1118">
            <v>0</v>
          </cell>
          <cell r="DK1118">
            <v>0</v>
          </cell>
          <cell r="DL1118">
            <v>0</v>
          </cell>
          <cell r="DM1118">
            <v>0</v>
          </cell>
          <cell r="DN1118">
            <v>0</v>
          </cell>
          <cell r="DO1118">
            <v>0</v>
          </cell>
          <cell r="DP1118">
            <v>0</v>
          </cell>
          <cell r="DQ1118">
            <v>0</v>
          </cell>
          <cell r="DR1118">
            <v>0</v>
          </cell>
          <cell r="DS1118">
            <v>0</v>
          </cell>
          <cell r="DT1118">
            <v>0</v>
          </cell>
          <cell r="DU1118">
            <v>0</v>
          </cell>
          <cell r="DV1118">
            <v>0</v>
          </cell>
          <cell r="DW1118">
            <v>0</v>
          </cell>
          <cell r="DX1118">
            <v>0</v>
          </cell>
          <cell r="DY1118">
            <v>0</v>
          </cell>
          <cell r="DZ1118">
            <v>0</v>
          </cell>
          <cell r="EA1118">
            <v>0</v>
          </cell>
          <cell r="EB1118">
            <v>0</v>
          </cell>
          <cell r="EC1118">
            <v>0</v>
          </cell>
          <cell r="ED1118">
            <v>0</v>
          </cell>
        </row>
        <row r="1119">
          <cell r="F1119">
            <v>0</v>
          </cell>
          <cell r="G1119">
            <v>0</v>
          </cell>
          <cell r="H1119">
            <v>0</v>
          </cell>
          <cell r="I1119">
            <v>0</v>
          </cell>
          <cell r="J1119">
            <v>0</v>
          </cell>
          <cell r="K1119">
            <v>0</v>
          </cell>
          <cell r="L1119">
            <v>0</v>
          </cell>
          <cell r="M1119">
            <v>0</v>
          </cell>
          <cell r="N1119">
            <v>0</v>
          </cell>
          <cell r="O1119">
            <v>0</v>
          </cell>
          <cell r="P1119">
            <v>0</v>
          </cell>
          <cell r="Q1119">
            <v>0</v>
          </cell>
          <cell r="R1119">
            <v>0</v>
          </cell>
          <cell r="S1119">
            <v>0</v>
          </cell>
          <cell r="T1119">
            <v>0</v>
          </cell>
          <cell r="U1119">
            <v>0</v>
          </cell>
          <cell r="V1119">
            <v>0</v>
          </cell>
          <cell r="W1119">
            <v>0</v>
          </cell>
          <cell r="X1119">
            <v>0</v>
          </cell>
          <cell r="Y1119">
            <v>0</v>
          </cell>
          <cell r="Z1119">
            <v>0</v>
          </cell>
          <cell r="AA1119">
            <v>0</v>
          </cell>
          <cell r="AB1119">
            <v>0</v>
          </cell>
          <cell r="AC1119">
            <v>0</v>
          </cell>
          <cell r="AD1119">
            <v>0</v>
          </cell>
          <cell r="AE1119">
            <v>0</v>
          </cell>
          <cell r="AF1119">
            <v>0</v>
          </cell>
          <cell r="AG1119">
            <v>0</v>
          </cell>
          <cell r="AH1119">
            <v>0</v>
          </cell>
          <cell r="AI1119">
            <v>0</v>
          </cell>
          <cell r="AJ1119">
            <v>0</v>
          </cell>
          <cell r="AK1119">
            <v>0</v>
          </cell>
          <cell r="AL1119">
            <v>0</v>
          </cell>
          <cell r="AM1119">
            <v>0</v>
          </cell>
          <cell r="AN1119">
            <v>0</v>
          </cell>
          <cell r="AO1119">
            <v>0</v>
          </cell>
          <cell r="AP1119">
            <v>0</v>
          </cell>
          <cell r="AQ1119">
            <v>0</v>
          </cell>
          <cell r="AR1119">
            <v>0</v>
          </cell>
          <cell r="AS1119">
            <v>0</v>
          </cell>
          <cell r="AT1119">
            <v>0</v>
          </cell>
          <cell r="AU1119">
            <v>0</v>
          </cell>
          <cell r="AV1119">
            <v>0</v>
          </cell>
          <cell r="AW1119">
            <v>0</v>
          </cell>
          <cell r="AX1119">
            <v>0</v>
          </cell>
          <cell r="AY1119">
            <v>0</v>
          </cell>
          <cell r="AZ1119">
            <v>0</v>
          </cell>
          <cell r="BA1119">
            <v>0</v>
          </cell>
          <cell r="BB1119">
            <v>0</v>
          </cell>
          <cell r="BC1119">
            <v>0</v>
          </cell>
          <cell r="BD1119">
            <v>0</v>
          </cell>
          <cell r="BE1119">
            <v>0</v>
          </cell>
          <cell r="BF1119">
            <v>0</v>
          </cell>
          <cell r="BG1119">
            <v>0</v>
          </cell>
          <cell r="BH1119">
            <v>0</v>
          </cell>
          <cell r="BI1119">
            <v>0</v>
          </cell>
          <cell r="BJ1119">
            <v>0</v>
          </cell>
          <cell r="BK1119">
            <v>0</v>
          </cell>
          <cell r="BL1119">
            <v>0</v>
          </cell>
          <cell r="BM1119">
            <v>0</v>
          </cell>
          <cell r="BN1119">
            <v>0</v>
          </cell>
          <cell r="BO1119">
            <v>0</v>
          </cell>
          <cell r="BP1119">
            <v>0</v>
          </cell>
          <cell r="BQ1119">
            <v>0</v>
          </cell>
          <cell r="BR1119">
            <v>0</v>
          </cell>
          <cell r="BS1119">
            <v>0</v>
          </cell>
          <cell r="BT1119">
            <v>0</v>
          </cell>
          <cell r="BU1119">
            <v>0</v>
          </cell>
          <cell r="BV1119">
            <v>0</v>
          </cell>
          <cell r="BW1119">
            <v>0</v>
          </cell>
          <cell r="BX1119">
            <v>0</v>
          </cell>
          <cell r="BY1119">
            <v>0</v>
          </cell>
          <cell r="BZ1119">
            <v>0</v>
          </cell>
          <cell r="CA1119">
            <v>0</v>
          </cell>
          <cell r="CB1119">
            <v>0</v>
          </cell>
          <cell r="CC1119">
            <v>0</v>
          </cell>
          <cell r="CD1119">
            <v>0</v>
          </cell>
          <cell r="CE1119">
            <v>0</v>
          </cell>
          <cell r="CF1119">
            <v>0</v>
          </cell>
          <cell r="CG1119">
            <v>0</v>
          </cell>
          <cell r="CH1119">
            <v>0</v>
          </cell>
          <cell r="CI1119">
            <v>0</v>
          </cell>
          <cell r="CJ1119">
            <v>0</v>
          </cell>
          <cell r="CK1119">
            <v>0</v>
          </cell>
          <cell r="CL1119">
            <v>0</v>
          </cell>
          <cell r="CM1119">
            <v>0</v>
          </cell>
          <cell r="CN1119">
            <v>0</v>
          </cell>
          <cell r="CO1119">
            <v>0</v>
          </cell>
          <cell r="CP1119">
            <v>0</v>
          </cell>
          <cell r="CQ1119">
            <v>0</v>
          </cell>
          <cell r="CR1119">
            <v>0</v>
          </cell>
          <cell r="CS1119">
            <v>0</v>
          </cell>
          <cell r="CT1119">
            <v>0</v>
          </cell>
          <cell r="CU1119">
            <v>0</v>
          </cell>
          <cell r="CV1119">
            <v>0</v>
          </cell>
          <cell r="CW1119">
            <v>0</v>
          </cell>
          <cell r="CX1119">
            <v>0</v>
          </cell>
          <cell r="CY1119">
            <v>0</v>
          </cell>
          <cell r="CZ1119">
            <v>0</v>
          </cell>
          <cell r="DA1119">
            <v>0</v>
          </cell>
          <cell r="DB1119">
            <v>0</v>
          </cell>
          <cell r="DC1119">
            <v>0</v>
          </cell>
          <cell r="DD1119">
            <v>0</v>
          </cell>
          <cell r="DE1119">
            <v>0</v>
          </cell>
          <cell r="DF1119">
            <v>0</v>
          </cell>
          <cell r="DG1119">
            <v>0</v>
          </cell>
          <cell r="DH1119">
            <v>0</v>
          </cell>
          <cell r="DI1119">
            <v>0</v>
          </cell>
          <cell r="DJ1119">
            <v>0</v>
          </cell>
          <cell r="DK1119">
            <v>0</v>
          </cell>
          <cell r="DL1119">
            <v>0</v>
          </cell>
          <cell r="DM1119">
            <v>0</v>
          </cell>
          <cell r="DN1119">
            <v>0</v>
          </cell>
          <cell r="DO1119">
            <v>0</v>
          </cell>
          <cell r="DP1119">
            <v>0</v>
          </cell>
          <cell r="DQ1119">
            <v>0</v>
          </cell>
          <cell r="DR1119">
            <v>0</v>
          </cell>
          <cell r="DS1119">
            <v>0</v>
          </cell>
          <cell r="DT1119">
            <v>0</v>
          </cell>
          <cell r="DU1119">
            <v>0</v>
          </cell>
          <cell r="DV1119">
            <v>0</v>
          </cell>
          <cell r="DW1119">
            <v>0</v>
          </cell>
          <cell r="DX1119">
            <v>0</v>
          </cell>
          <cell r="DY1119">
            <v>0</v>
          </cell>
          <cell r="DZ1119">
            <v>0</v>
          </cell>
          <cell r="EA1119">
            <v>0</v>
          </cell>
          <cell r="EB1119">
            <v>0</v>
          </cell>
          <cell r="EC1119">
            <v>0</v>
          </cell>
          <cell r="ED1119">
            <v>0</v>
          </cell>
        </row>
        <row r="1120">
          <cell r="F1120">
            <v>0</v>
          </cell>
          <cell r="G1120">
            <v>0</v>
          </cell>
          <cell r="H1120">
            <v>0</v>
          </cell>
          <cell r="I1120">
            <v>0</v>
          </cell>
          <cell r="J1120">
            <v>0</v>
          </cell>
          <cell r="K1120">
            <v>0</v>
          </cell>
          <cell r="L1120">
            <v>0</v>
          </cell>
          <cell r="M1120">
            <v>0</v>
          </cell>
          <cell r="N1120">
            <v>0</v>
          </cell>
          <cell r="O1120">
            <v>0</v>
          </cell>
          <cell r="P1120">
            <v>0</v>
          </cell>
          <cell r="Q1120">
            <v>0</v>
          </cell>
          <cell r="R1120">
            <v>0</v>
          </cell>
          <cell r="S1120">
            <v>0</v>
          </cell>
          <cell r="T1120">
            <v>0</v>
          </cell>
          <cell r="U1120">
            <v>0</v>
          </cell>
          <cell r="V1120">
            <v>0</v>
          </cell>
          <cell r="W1120">
            <v>0</v>
          </cell>
          <cell r="X1120">
            <v>0</v>
          </cell>
          <cell r="Y1120">
            <v>0</v>
          </cell>
          <cell r="Z1120">
            <v>0</v>
          </cell>
          <cell r="AA1120">
            <v>0</v>
          </cell>
          <cell r="AB1120">
            <v>0</v>
          </cell>
          <cell r="AC1120">
            <v>0</v>
          </cell>
          <cell r="AD1120">
            <v>0</v>
          </cell>
          <cell r="AE1120">
            <v>0</v>
          </cell>
          <cell r="AF1120">
            <v>0</v>
          </cell>
          <cell r="AG1120">
            <v>0</v>
          </cell>
          <cell r="AH1120">
            <v>0</v>
          </cell>
          <cell r="AI1120">
            <v>0</v>
          </cell>
          <cell r="AJ1120">
            <v>0</v>
          </cell>
          <cell r="AK1120">
            <v>0</v>
          </cell>
          <cell r="AL1120">
            <v>0</v>
          </cell>
          <cell r="AM1120">
            <v>0</v>
          </cell>
          <cell r="AN1120">
            <v>0</v>
          </cell>
          <cell r="AO1120">
            <v>0</v>
          </cell>
          <cell r="AP1120">
            <v>0</v>
          </cell>
          <cell r="AQ1120">
            <v>0</v>
          </cell>
          <cell r="AR1120">
            <v>0</v>
          </cell>
          <cell r="AS1120">
            <v>0</v>
          </cell>
          <cell r="AT1120">
            <v>0</v>
          </cell>
          <cell r="AU1120">
            <v>0</v>
          </cell>
          <cell r="AV1120">
            <v>0</v>
          </cell>
          <cell r="AW1120">
            <v>0</v>
          </cell>
          <cell r="AX1120">
            <v>0</v>
          </cell>
          <cell r="AY1120">
            <v>0</v>
          </cell>
          <cell r="AZ1120">
            <v>0</v>
          </cell>
          <cell r="BA1120">
            <v>0</v>
          </cell>
          <cell r="BB1120">
            <v>0</v>
          </cell>
          <cell r="BC1120">
            <v>0</v>
          </cell>
          <cell r="BD1120">
            <v>0</v>
          </cell>
          <cell r="BE1120">
            <v>0</v>
          </cell>
          <cell r="BF1120">
            <v>0</v>
          </cell>
          <cell r="BG1120">
            <v>0</v>
          </cell>
          <cell r="BH1120">
            <v>0</v>
          </cell>
          <cell r="BI1120">
            <v>0</v>
          </cell>
          <cell r="BJ1120">
            <v>0</v>
          </cell>
          <cell r="BK1120">
            <v>0</v>
          </cell>
          <cell r="BL1120">
            <v>0</v>
          </cell>
          <cell r="BM1120">
            <v>0</v>
          </cell>
          <cell r="BN1120">
            <v>0</v>
          </cell>
          <cell r="BO1120">
            <v>0</v>
          </cell>
          <cell r="BP1120">
            <v>0</v>
          </cell>
          <cell r="BQ1120">
            <v>0</v>
          </cell>
          <cell r="BR1120">
            <v>0</v>
          </cell>
          <cell r="BS1120">
            <v>0</v>
          </cell>
          <cell r="BT1120">
            <v>0</v>
          </cell>
          <cell r="BU1120">
            <v>0</v>
          </cell>
          <cell r="BV1120">
            <v>0</v>
          </cell>
          <cell r="BW1120">
            <v>0</v>
          </cell>
          <cell r="BX1120">
            <v>0</v>
          </cell>
          <cell r="BY1120">
            <v>0</v>
          </cell>
          <cell r="BZ1120">
            <v>0</v>
          </cell>
          <cell r="CA1120">
            <v>0</v>
          </cell>
          <cell r="CB1120">
            <v>0</v>
          </cell>
          <cell r="CC1120">
            <v>0</v>
          </cell>
          <cell r="CD1120">
            <v>0</v>
          </cell>
          <cell r="CE1120">
            <v>0</v>
          </cell>
          <cell r="CF1120">
            <v>0</v>
          </cell>
          <cell r="CG1120">
            <v>0</v>
          </cell>
          <cell r="CH1120">
            <v>0</v>
          </cell>
          <cell r="CI1120">
            <v>0</v>
          </cell>
          <cell r="CJ1120">
            <v>0</v>
          </cell>
          <cell r="CK1120">
            <v>0</v>
          </cell>
          <cell r="CL1120">
            <v>0</v>
          </cell>
          <cell r="CM1120">
            <v>0</v>
          </cell>
          <cell r="CN1120">
            <v>0</v>
          </cell>
          <cell r="CO1120">
            <v>0</v>
          </cell>
          <cell r="CP1120">
            <v>0</v>
          </cell>
          <cell r="CQ1120">
            <v>0</v>
          </cell>
          <cell r="CR1120">
            <v>0</v>
          </cell>
          <cell r="CS1120">
            <v>0</v>
          </cell>
          <cell r="CT1120">
            <v>0</v>
          </cell>
          <cell r="CU1120">
            <v>0</v>
          </cell>
          <cell r="CV1120">
            <v>0</v>
          </cell>
          <cell r="CW1120">
            <v>0</v>
          </cell>
          <cell r="CX1120">
            <v>0</v>
          </cell>
          <cell r="CY1120">
            <v>0</v>
          </cell>
          <cell r="CZ1120">
            <v>0</v>
          </cell>
          <cell r="DA1120">
            <v>0</v>
          </cell>
          <cell r="DB1120">
            <v>0</v>
          </cell>
          <cell r="DC1120">
            <v>0</v>
          </cell>
          <cell r="DD1120">
            <v>0</v>
          </cell>
          <cell r="DE1120">
            <v>0</v>
          </cell>
          <cell r="DF1120">
            <v>0</v>
          </cell>
          <cell r="DG1120">
            <v>0</v>
          </cell>
          <cell r="DH1120">
            <v>0</v>
          </cell>
          <cell r="DI1120">
            <v>0</v>
          </cell>
          <cell r="DJ1120">
            <v>0</v>
          </cell>
          <cell r="DK1120">
            <v>0</v>
          </cell>
          <cell r="DL1120">
            <v>0</v>
          </cell>
          <cell r="DM1120">
            <v>0</v>
          </cell>
          <cell r="DN1120">
            <v>0</v>
          </cell>
          <cell r="DO1120">
            <v>0</v>
          </cell>
          <cell r="DP1120">
            <v>0</v>
          </cell>
          <cell r="DQ1120">
            <v>0</v>
          </cell>
          <cell r="DR1120">
            <v>0</v>
          </cell>
          <cell r="DS1120">
            <v>0</v>
          </cell>
          <cell r="DT1120">
            <v>0</v>
          </cell>
          <cell r="DU1120">
            <v>0</v>
          </cell>
          <cell r="DV1120">
            <v>0</v>
          </cell>
          <cell r="DW1120">
            <v>0</v>
          </cell>
          <cell r="DX1120">
            <v>0</v>
          </cell>
          <cell r="DY1120">
            <v>0</v>
          </cell>
          <cell r="DZ1120">
            <v>0</v>
          </cell>
          <cell r="EA1120">
            <v>0</v>
          </cell>
          <cell r="EB1120">
            <v>0</v>
          </cell>
          <cell r="EC1120">
            <v>0</v>
          </cell>
          <cell r="ED1120">
            <v>0</v>
          </cell>
        </row>
        <row r="1121">
          <cell r="F1121">
            <v>0</v>
          </cell>
          <cell r="G1121">
            <v>0</v>
          </cell>
          <cell r="H1121">
            <v>0</v>
          </cell>
          <cell r="I1121">
            <v>0</v>
          </cell>
          <cell r="J1121">
            <v>0</v>
          </cell>
          <cell r="K1121">
            <v>0</v>
          </cell>
          <cell r="L1121">
            <v>0</v>
          </cell>
          <cell r="M1121">
            <v>0</v>
          </cell>
          <cell r="N1121">
            <v>0</v>
          </cell>
          <cell r="O1121">
            <v>0</v>
          </cell>
          <cell r="P1121">
            <v>0</v>
          </cell>
          <cell r="Q1121">
            <v>0</v>
          </cell>
          <cell r="R1121">
            <v>0</v>
          </cell>
          <cell r="S1121">
            <v>0</v>
          </cell>
          <cell r="T1121">
            <v>0</v>
          </cell>
          <cell r="U1121">
            <v>0</v>
          </cell>
          <cell r="V1121">
            <v>0</v>
          </cell>
          <cell r="W1121">
            <v>0</v>
          </cell>
          <cell r="X1121">
            <v>0</v>
          </cell>
          <cell r="Y1121">
            <v>0</v>
          </cell>
          <cell r="Z1121">
            <v>0</v>
          </cell>
          <cell r="AA1121">
            <v>0</v>
          </cell>
          <cell r="AB1121">
            <v>0</v>
          </cell>
          <cell r="AC1121">
            <v>0</v>
          </cell>
          <cell r="AD1121">
            <v>0</v>
          </cell>
          <cell r="AE1121">
            <v>0</v>
          </cell>
          <cell r="AF1121">
            <v>0</v>
          </cell>
          <cell r="AG1121">
            <v>0</v>
          </cell>
          <cell r="AH1121">
            <v>0</v>
          </cell>
          <cell r="AI1121">
            <v>0</v>
          </cell>
          <cell r="AJ1121">
            <v>0</v>
          </cell>
          <cell r="AK1121">
            <v>0</v>
          </cell>
          <cell r="AL1121">
            <v>0</v>
          </cell>
          <cell r="AM1121">
            <v>0</v>
          </cell>
          <cell r="AN1121">
            <v>0</v>
          </cell>
          <cell r="AO1121">
            <v>0</v>
          </cell>
          <cell r="AP1121">
            <v>0</v>
          </cell>
          <cell r="AQ1121">
            <v>0</v>
          </cell>
          <cell r="AR1121">
            <v>0</v>
          </cell>
          <cell r="AS1121">
            <v>0</v>
          </cell>
          <cell r="AT1121">
            <v>0</v>
          </cell>
          <cell r="AU1121">
            <v>0</v>
          </cell>
          <cell r="AV1121">
            <v>0</v>
          </cell>
          <cell r="AW1121">
            <v>0</v>
          </cell>
          <cell r="AX1121">
            <v>0</v>
          </cell>
          <cell r="AY1121">
            <v>0</v>
          </cell>
          <cell r="AZ1121">
            <v>0</v>
          </cell>
          <cell r="BA1121">
            <v>0</v>
          </cell>
          <cell r="BB1121">
            <v>0</v>
          </cell>
          <cell r="BC1121">
            <v>0</v>
          </cell>
          <cell r="BD1121">
            <v>0</v>
          </cell>
          <cell r="BE1121">
            <v>0</v>
          </cell>
          <cell r="BF1121">
            <v>0</v>
          </cell>
          <cell r="BG1121">
            <v>0</v>
          </cell>
          <cell r="BH1121">
            <v>0</v>
          </cell>
          <cell r="BI1121">
            <v>0</v>
          </cell>
          <cell r="BJ1121">
            <v>0</v>
          </cell>
          <cell r="BK1121">
            <v>0</v>
          </cell>
          <cell r="BL1121">
            <v>0</v>
          </cell>
          <cell r="BM1121">
            <v>0</v>
          </cell>
          <cell r="BN1121">
            <v>0</v>
          </cell>
          <cell r="BO1121">
            <v>0</v>
          </cell>
          <cell r="BP1121">
            <v>0</v>
          </cell>
          <cell r="BQ1121">
            <v>0</v>
          </cell>
          <cell r="BR1121">
            <v>0</v>
          </cell>
          <cell r="BS1121">
            <v>0</v>
          </cell>
          <cell r="BT1121">
            <v>0</v>
          </cell>
          <cell r="BU1121">
            <v>0</v>
          </cell>
          <cell r="BV1121">
            <v>0</v>
          </cell>
          <cell r="BW1121">
            <v>0</v>
          </cell>
          <cell r="BX1121">
            <v>0</v>
          </cell>
          <cell r="BY1121">
            <v>0</v>
          </cell>
          <cell r="BZ1121">
            <v>0</v>
          </cell>
          <cell r="CA1121">
            <v>0</v>
          </cell>
          <cell r="CB1121">
            <v>0</v>
          </cell>
          <cell r="CC1121">
            <v>0</v>
          </cell>
          <cell r="CD1121">
            <v>0</v>
          </cell>
          <cell r="CE1121">
            <v>0</v>
          </cell>
          <cell r="CF1121">
            <v>0</v>
          </cell>
          <cell r="CG1121">
            <v>0</v>
          </cell>
          <cell r="CH1121">
            <v>0</v>
          </cell>
          <cell r="CI1121">
            <v>0</v>
          </cell>
          <cell r="CJ1121">
            <v>0</v>
          </cell>
          <cell r="CK1121">
            <v>0</v>
          </cell>
          <cell r="CL1121">
            <v>0</v>
          </cell>
          <cell r="CM1121">
            <v>0</v>
          </cell>
          <cell r="CN1121">
            <v>0</v>
          </cell>
          <cell r="CO1121">
            <v>0</v>
          </cell>
          <cell r="CP1121">
            <v>0</v>
          </cell>
          <cell r="CQ1121">
            <v>0</v>
          </cell>
          <cell r="CR1121">
            <v>0</v>
          </cell>
          <cell r="CS1121">
            <v>0</v>
          </cell>
          <cell r="CT1121">
            <v>0</v>
          </cell>
          <cell r="CU1121">
            <v>0</v>
          </cell>
          <cell r="CV1121">
            <v>0</v>
          </cell>
          <cell r="CW1121">
            <v>0</v>
          </cell>
          <cell r="CX1121">
            <v>0</v>
          </cell>
          <cell r="CY1121">
            <v>0</v>
          </cell>
          <cell r="CZ1121">
            <v>0</v>
          </cell>
          <cell r="DA1121">
            <v>0</v>
          </cell>
          <cell r="DB1121">
            <v>0</v>
          </cell>
          <cell r="DC1121">
            <v>0</v>
          </cell>
          <cell r="DD1121">
            <v>0</v>
          </cell>
          <cell r="DE1121">
            <v>0</v>
          </cell>
          <cell r="DF1121">
            <v>0</v>
          </cell>
          <cell r="DG1121">
            <v>0</v>
          </cell>
          <cell r="DH1121">
            <v>0</v>
          </cell>
          <cell r="DI1121">
            <v>0</v>
          </cell>
          <cell r="DJ1121">
            <v>0</v>
          </cell>
          <cell r="DK1121">
            <v>0</v>
          </cell>
          <cell r="DL1121">
            <v>0</v>
          </cell>
          <cell r="DM1121">
            <v>0</v>
          </cell>
          <cell r="DN1121">
            <v>0</v>
          </cell>
          <cell r="DO1121">
            <v>0</v>
          </cell>
          <cell r="DP1121">
            <v>0</v>
          </cell>
          <cell r="DQ1121">
            <v>0</v>
          </cell>
          <cell r="DR1121">
            <v>0</v>
          </cell>
          <cell r="DS1121">
            <v>0</v>
          </cell>
          <cell r="DT1121">
            <v>0</v>
          </cell>
          <cell r="DU1121">
            <v>0</v>
          </cell>
          <cell r="DV1121">
            <v>0</v>
          </cell>
          <cell r="DW1121">
            <v>0</v>
          </cell>
          <cell r="DX1121">
            <v>0</v>
          </cell>
          <cell r="DY1121">
            <v>0</v>
          </cell>
          <cell r="DZ1121">
            <v>0</v>
          </cell>
          <cell r="EA1121">
            <v>0</v>
          </cell>
          <cell r="EB1121">
            <v>0</v>
          </cell>
          <cell r="EC1121">
            <v>0</v>
          </cell>
          <cell r="ED1121">
            <v>0</v>
          </cell>
        </row>
        <row r="1122">
          <cell r="F1122">
            <v>0</v>
          </cell>
          <cell r="G1122">
            <v>0</v>
          </cell>
          <cell r="H1122">
            <v>0</v>
          </cell>
          <cell r="I1122">
            <v>0</v>
          </cell>
          <cell r="J1122">
            <v>0</v>
          </cell>
          <cell r="K1122">
            <v>0</v>
          </cell>
          <cell r="L1122">
            <v>0</v>
          </cell>
          <cell r="M1122">
            <v>0</v>
          </cell>
          <cell r="N1122">
            <v>0</v>
          </cell>
          <cell r="O1122">
            <v>0</v>
          </cell>
          <cell r="P1122">
            <v>0</v>
          </cell>
          <cell r="Q1122">
            <v>0</v>
          </cell>
          <cell r="R1122">
            <v>0</v>
          </cell>
          <cell r="S1122">
            <v>0</v>
          </cell>
          <cell r="T1122">
            <v>0</v>
          </cell>
          <cell r="U1122">
            <v>0</v>
          </cell>
          <cell r="V1122">
            <v>0</v>
          </cell>
          <cell r="W1122">
            <v>0</v>
          </cell>
          <cell r="X1122">
            <v>0</v>
          </cell>
          <cell r="Y1122">
            <v>0</v>
          </cell>
          <cell r="Z1122">
            <v>0</v>
          </cell>
          <cell r="AA1122">
            <v>0</v>
          </cell>
          <cell r="AB1122">
            <v>0</v>
          </cell>
          <cell r="AC1122">
            <v>0</v>
          </cell>
          <cell r="AD1122">
            <v>0</v>
          </cell>
          <cell r="AE1122">
            <v>0</v>
          </cell>
          <cell r="AF1122">
            <v>0</v>
          </cell>
          <cell r="AG1122">
            <v>0</v>
          </cell>
          <cell r="AH1122">
            <v>0</v>
          </cell>
          <cell r="AI1122">
            <v>0</v>
          </cell>
          <cell r="AJ1122">
            <v>0</v>
          </cell>
          <cell r="AK1122">
            <v>0</v>
          </cell>
          <cell r="AL1122">
            <v>0</v>
          </cell>
          <cell r="AM1122">
            <v>0</v>
          </cell>
          <cell r="AN1122">
            <v>0</v>
          </cell>
          <cell r="AO1122">
            <v>0</v>
          </cell>
          <cell r="AP1122">
            <v>0</v>
          </cell>
          <cell r="AQ1122">
            <v>0</v>
          </cell>
          <cell r="AR1122">
            <v>0</v>
          </cell>
          <cell r="AS1122">
            <v>0</v>
          </cell>
          <cell r="AT1122">
            <v>0</v>
          </cell>
          <cell r="AU1122">
            <v>0</v>
          </cell>
          <cell r="AV1122">
            <v>0</v>
          </cell>
          <cell r="AW1122">
            <v>0</v>
          </cell>
          <cell r="AX1122">
            <v>0</v>
          </cell>
          <cell r="AY1122">
            <v>0</v>
          </cell>
          <cell r="AZ1122">
            <v>0</v>
          </cell>
          <cell r="BA1122">
            <v>0</v>
          </cell>
          <cell r="BB1122">
            <v>0</v>
          </cell>
          <cell r="BC1122">
            <v>0</v>
          </cell>
          <cell r="BD1122">
            <v>0</v>
          </cell>
          <cell r="BE1122">
            <v>0</v>
          </cell>
          <cell r="BF1122">
            <v>0</v>
          </cell>
          <cell r="BG1122">
            <v>0</v>
          </cell>
          <cell r="BH1122">
            <v>0</v>
          </cell>
          <cell r="BI1122">
            <v>0</v>
          </cell>
          <cell r="BJ1122">
            <v>0</v>
          </cell>
          <cell r="BK1122">
            <v>0</v>
          </cell>
          <cell r="BL1122">
            <v>0</v>
          </cell>
          <cell r="BM1122">
            <v>0</v>
          </cell>
          <cell r="BN1122">
            <v>0</v>
          </cell>
          <cell r="BO1122">
            <v>0</v>
          </cell>
          <cell r="BP1122">
            <v>0</v>
          </cell>
          <cell r="BQ1122">
            <v>0</v>
          </cell>
          <cell r="BR1122">
            <v>0</v>
          </cell>
          <cell r="BS1122">
            <v>0</v>
          </cell>
          <cell r="BT1122">
            <v>0</v>
          </cell>
          <cell r="BU1122">
            <v>0</v>
          </cell>
          <cell r="BV1122">
            <v>0</v>
          </cell>
          <cell r="BW1122">
            <v>0</v>
          </cell>
          <cell r="BX1122">
            <v>0</v>
          </cell>
          <cell r="BY1122">
            <v>0</v>
          </cell>
          <cell r="BZ1122">
            <v>0</v>
          </cell>
          <cell r="CA1122">
            <v>0</v>
          </cell>
          <cell r="CB1122">
            <v>0</v>
          </cell>
          <cell r="CC1122">
            <v>0</v>
          </cell>
          <cell r="CD1122">
            <v>0</v>
          </cell>
          <cell r="CE1122">
            <v>0</v>
          </cell>
          <cell r="CF1122">
            <v>0</v>
          </cell>
          <cell r="CG1122">
            <v>0</v>
          </cell>
          <cell r="CH1122">
            <v>0</v>
          </cell>
          <cell r="CI1122">
            <v>0</v>
          </cell>
          <cell r="CJ1122">
            <v>0</v>
          </cell>
          <cell r="CK1122">
            <v>0</v>
          </cell>
          <cell r="CL1122">
            <v>0</v>
          </cell>
          <cell r="CM1122">
            <v>0</v>
          </cell>
          <cell r="CN1122">
            <v>0</v>
          </cell>
          <cell r="CO1122">
            <v>0</v>
          </cell>
          <cell r="CP1122">
            <v>0</v>
          </cell>
          <cell r="CQ1122">
            <v>0</v>
          </cell>
          <cell r="CR1122">
            <v>0</v>
          </cell>
          <cell r="CS1122">
            <v>0</v>
          </cell>
          <cell r="CT1122">
            <v>0</v>
          </cell>
          <cell r="CU1122">
            <v>0</v>
          </cell>
          <cell r="CV1122">
            <v>0</v>
          </cell>
          <cell r="CW1122">
            <v>0</v>
          </cell>
          <cell r="CX1122">
            <v>0</v>
          </cell>
          <cell r="CY1122">
            <v>0</v>
          </cell>
          <cell r="CZ1122">
            <v>0</v>
          </cell>
          <cell r="DA1122">
            <v>0</v>
          </cell>
          <cell r="DB1122">
            <v>0</v>
          </cell>
          <cell r="DC1122">
            <v>0</v>
          </cell>
          <cell r="DD1122">
            <v>0</v>
          </cell>
          <cell r="DE1122">
            <v>0</v>
          </cell>
          <cell r="DF1122">
            <v>0</v>
          </cell>
          <cell r="DG1122">
            <v>0</v>
          </cell>
          <cell r="DH1122">
            <v>0</v>
          </cell>
          <cell r="DI1122">
            <v>0</v>
          </cell>
          <cell r="DJ1122">
            <v>0</v>
          </cell>
          <cell r="DK1122">
            <v>0</v>
          </cell>
          <cell r="DL1122">
            <v>0</v>
          </cell>
          <cell r="DM1122">
            <v>0</v>
          </cell>
          <cell r="DN1122">
            <v>0</v>
          </cell>
          <cell r="DO1122">
            <v>0</v>
          </cell>
          <cell r="DP1122">
            <v>0</v>
          </cell>
          <cell r="DQ1122">
            <v>0</v>
          </cell>
          <cell r="DR1122">
            <v>0</v>
          </cell>
          <cell r="DS1122">
            <v>0</v>
          </cell>
          <cell r="DT1122">
            <v>0</v>
          </cell>
          <cell r="DU1122">
            <v>0</v>
          </cell>
          <cell r="DV1122">
            <v>0</v>
          </cell>
          <cell r="DW1122">
            <v>0</v>
          </cell>
          <cell r="DX1122">
            <v>0</v>
          </cell>
          <cell r="DY1122">
            <v>0</v>
          </cell>
          <cell r="DZ1122">
            <v>0</v>
          </cell>
          <cell r="EA1122">
            <v>0</v>
          </cell>
          <cell r="EB1122">
            <v>0</v>
          </cell>
          <cell r="EC1122">
            <v>0</v>
          </cell>
          <cell r="ED1122">
            <v>0</v>
          </cell>
        </row>
        <row r="1123">
          <cell r="F1123">
            <v>0</v>
          </cell>
          <cell r="G1123">
            <v>0</v>
          </cell>
          <cell r="H1123">
            <v>0</v>
          </cell>
          <cell r="I1123">
            <v>0</v>
          </cell>
          <cell r="J1123">
            <v>0</v>
          </cell>
          <cell r="K1123">
            <v>0</v>
          </cell>
          <cell r="L1123">
            <v>0</v>
          </cell>
          <cell r="M1123">
            <v>0</v>
          </cell>
          <cell r="N1123">
            <v>0</v>
          </cell>
          <cell r="O1123">
            <v>0</v>
          </cell>
          <cell r="P1123">
            <v>0</v>
          </cell>
          <cell r="Q1123">
            <v>0</v>
          </cell>
          <cell r="R1123">
            <v>0</v>
          </cell>
          <cell r="S1123">
            <v>0</v>
          </cell>
          <cell r="T1123">
            <v>0</v>
          </cell>
          <cell r="U1123">
            <v>0</v>
          </cell>
          <cell r="V1123">
            <v>0</v>
          </cell>
          <cell r="W1123">
            <v>0</v>
          </cell>
          <cell r="X1123">
            <v>0</v>
          </cell>
          <cell r="Y1123">
            <v>0</v>
          </cell>
          <cell r="Z1123">
            <v>0</v>
          </cell>
          <cell r="AA1123">
            <v>0</v>
          </cell>
          <cell r="AB1123">
            <v>0</v>
          </cell>
          <cell r="AC1123">
            <v>0</v>
          </cell>
          <cell r="AD1123">
            <v>0</v>
          </cell>
          <cell r="AE1123">
            <v>0</v>
          </cell>
          <cell r="AF1123">
            <v>0</v>
          </cell>
          <cell r="AG1123">
            <v>0</v>
          </cell>
          <cell r="AH1123">
            <v>0</v>
          </cell>
          <cell r="AI1123">
            <v>0</v>
          </cell>
          <cell r="AJ1123">
            <v>0</v>
          </cell>
          <cell r="AK1123">
            <v>0</v>
          </cell>
          <cell r="AL1123">
            <v>0</v>
          </cell>
          <cell r="AM1123">
            <v>0</v>
          </cell>
          <cell r="AN1123">
            <v>0</v>
          </cell>
          <cell r="AO1123">
            <v>0</v>
          </cell>
          <cell r="AP1123">
            <v>0</v>
          </cell>
          <cell r="AQ1123">
            <v>0</v>
          </cell>
          <cell r="AR1123">
            <v>0</v>
          </cell>
          <cell r="AS1123">
            <v>0</v>
          </cell>
          <cell r="AT1123">
            <v>0</v>
          </cell>
          <cell r="AU1123">
            <v>0</v>
          </cell>
          <cell r="AV1123">
            <v>0</v>
          </cell>
          <cell r="AW1123">
            <v>0</v>
          </cell>
          <cell r="AX1123">
            <v>0</v>
          </cell>
          <cell r="AY1123">
            <v>0</v>
          </cell>
          <cell r="AZ1123">
            <v>0</v>
          </cell>
          <cell r="BA1123">
            <v>0</v>
          </cell>
          <cell r="BB1123">
            <v>0</v>
          </cell>
          <cell r="BC1123">
            <v>0</v>
          </cell>
          <cell r="BD1123">
            <v>0</v>
          </cell>
          <cell r="BE1123">
            <v>0</v>
          </cell>
          <cell r="BF1123">
            <v>0</v>
          </cell>
          <cell r="BG1123">
            <v>0</v>
          </cell>
          <cell r="BH1123">
            <v>0</v>
          </cell>
          <cell r="BI1123">
            <v>0</v>
          </cell>
          <cell r="BJ1123">
            <v>0</v>
          </cell>
          <cell r="BK1123">
            <v>0</v>
          </cell>
          <cell r="BL1123">
            <v>0</v>
          </cell>
          <cell r="BM1123">
            <v>0</v>
          </cell>
          <cell r="BN1123">
            <v>0</v>
          </cell>
          <cell r="BO1123">
            <v>0</v>
          </cell>
          <cell r="BP1123">
            <v>0</v>
          </cell>
          <cell r="BQ1123">
            <v>0</v>
          </cell>
          <cell r="BR1123">
            <v>0</v>
          </cell>
          <cell r="BS1123">
            <v>0</v>
          </cell>
          <cell r="BT1123">
            <v>0</v>
          </cell>
          <cell r="BU1123">
            <v>0</v>
          </cell>
          <cell r="BV1123">
            <v>0</v>
          </cell>
          <cell r="BW1123">
            <v>0</v>
          </cell>
          <cell r="BX1123">
            <v>0</v>
          </cell>
          <cell r="BY1123">
            <v>0</v>
          </cell>
          <cell r="BZ1123">
            <v>0</v>
          </cell>
          <cell r="CA1123">
            <v>0</v>
          </cell>
          <cell r="CB1123">
            <v>0</v>
          </cell>
          <cell r="CC1123">
            <v>0</v>
          </cell>
          <cell r="CD1123">
            <v>0</v>
          </cell>
          <cell r="CE1123">
            <v>0</v>
          </cell>
          <cell r="CF1123">
            <v>0</v>
          </cell>
          <cell r="CG1123">
            <v>0</v>
          </cell>
          <cell r="CH1123">
            <v>0</v>
          </cell>
          <cell r="CI1123">
            <v>0</v>
          </cell>
          <cell r="CJ1123">
            <v>0</v>
          </cell>
          <cell r="CK1123">
            <v>0</v>
          </cell>
          <cell r="CL1123">
            <v>0</v>
          </cell>
          <cell r="CM1123">
            <v>0</v>
          </cell>
          <cell r="CN1123">
            <v>0</v>
          </cell>
          <cell r="CO1123">
            <v>0</v>
          </cell>
          <cell r="CP1123">
            <v>0</v>
          </cell>
          <cell r="CQ1123">
            <v>0</v>
          </cell>
          <cell r="CR1123">
            <v>0</v>
          </cell>
          <cell r="CS1123">
            <v>0</v>
          </cell>
          <cell r="CT1123">
            <v>0</v>
          </cell>
          <cell r="CU1123">
            <v>0</v>
          </cell>
          <cell r="CV1123">
            <v>0</v>
          </cell>
          <cell r="CW1123">
            <v>0</v>
          </cell>
          <cell r="CX1123">
            <v>0</v>
          </cell>
          <cell r="CY1123">
            <v>0</v>
          </cell>
          <cell r="CZ1123">
            <v>0</v>
          </cell>
          <cell r="DA1123">
            <v>0</v>
          </cell>
          <cell r="DB1123">
            <v>0</v>
          </cell>
          <cell r="DC1123">
            <v>0</v>
          </cell>
          <cell r="DD1123">
            <v>0</v>
          </cell>
          <cell r="DE1123">
            <v>0</v>
          </cell>
          <cell r="DF1123">
            <v>0</v>
          </cell>
          <cell r="DG1123">
            <v>0</v>
          </cell>
          <cell r="DH1123">
            <v>0</v>
          </cell>
          <cell r="DI1123">
            <v>0</v>
          </cell>
          <cell r="DJ1123">
            <v>0</v>
          </cell>
          <cell r="DK1123">
            <v>0</v>
          </cell>
          <cell r="DL1123">
            <v>0</v>
          </cell>
          <cell r="DM1123">
            <v>0</v>
          </cell>
          <cell r="DN1123">
            <v>0</v>
          </cell>
          <cell r="DO1123">
            <v>0</v>
          </cell>
          <cell r="DP1123">
            <v>0</v>
          </cell>
          <cell r="DQ1123">
            <v>0</v>
          </cell>
          <cell r="DR1123">
            <v>0</v>
          </cell>
          <cell r="DS1123">
            <v>0</v>
          </cell>
          <cell r="DT1123">
            <v>0</v>
          </cell>
          <cell r="DU1123">
            <v>0</v>
          </cell>
          <cell r="DV1123">
            <v>0</v>
          </cell>
          <cell r="DW1123">
            <v>0</v>
          </cell>
          <cell r="DX1123">
            <v>0</v>
          </cell>
          <cell r="DY1123">
            <v>0</v>
          </cell>
          <cell r="DZ1123">
            <v>0</v>
          </cell>
          <cell r="EA1123">
            <v>0</v>
          </cell>
          <cell r="EB1123">
            <v>0</v>
          </cell>
          <cell r="EC1123">
            <v>0</v>
          </cell>
          <cell r="ED1123">
            <v>0</v>
          </cell>
        </row>
        <row r="1124">
          <cell r="F1124">
            <v>0</v>
          </cell>
          <cell r="G1124">
            <v>0</v>
          </cell>
          <cell r="H1124">
            <v>0</v>
          </cell>
          <cell r="I1124">
            <v>0</v>
          </cell>
          <cell r="J1124">
            <v>0</v>
          </cell>
          <cell r="K1124">
            <v>0</v>
          </cell>
          <cell r="L1124">
            <v>0</v>
          </cell>
          <cell r="M1124">
            <v>0</v>
          </cell>
          <cell r="N1124">
            <v>0</v>
          </cell>
          <cell r="O1124">
            <v>0</v>
          </cell>
          <cell r="P1124">
            <v>0</v>
          </cell>
          <cell r="Q1124">
            <v>0</v>
          </cell>
          <cell r="R1124">
            <v>0</v>
          </cell>
          <cell r="S1124">
            <v>0</v>
          </cell>
          <cell r="T1124">
            <v>0</v>
          </cell>
          <cell r="U1124">
            <v>0</v>
          </cell>
          <cell r="V1124">
            <v>0</v>
          </cell>
          <cell r="W1124">
            <v>0</v>
          </cell>
          <cell r="X1124">
            <v>0</v>
          </cell>
          <cell r="Y1124">
            <v>0</v>
          </cell>
          <cell r="Z1124">
            <v>0</v>
          </cell>
          <cell r="AA1124">
            <v>0</v>
          </cell>
          <cell r="AB1124">
            <v>0</v>
          </cell>
          <cell r="AC1124">
            <v>0</v>
          </cell>
          <cell r="AD1124">
            <v>0</v>
          </cell>
          <cell r="AE1124">
            <v>0</v>
          </cell>
          <cell r="AF1124">
            <v>0</v>
          </cell>
          <cell r="AG1124">
            <v>0</v>
          </cell>
          <cell r="AH1124">
            <v>0</v>
          </cell>
          <cell r="AI1124">
            <v>0</v>
          </cell>
          <cell r="AJ1124">
            <v>0</v>
          </cell>
          <cell r="AK1124">
            <v>0</v>
          </cell>
          <cell r="AL1124">
            <v>0</v>
          </cell>
          <cell r="AM1124">
            <v>0</v>
          </cell>
          <cell r="AN1124">
            <v>0</v>
          </cell>
          <cell r="AO1124">
            <v>0</v>
          </cell>
          <cell r="AP1124">
            <v>0</v>
          </cell>
          <cell r="AQ1124">
            <v>0</v>
          </cell>
          <cell r="AR1124">
            <v>0</v>
          </cell>
          <cell r="AS1124">
            <v>0</v>
          </cell>
          <cell r="AT1124">
            <v>0</v>
          </cell>
          <cell r="AU1124">
            <v>0</v>
          </cell>
          <cell r="AV1124">
            <v>0</v>
          </cell>
          <cell r="AW1124">
            <v>0</v>
          </cell>
          <cell r="AX1124">
            <v>0</v>
          </cell>
          <cell r="AY1124">
            <v>0</v>
          </cell>
          <cell r="AZ1124">
            <v>0</v>
          </cell>
          <cell r="BA1124">
            <v>0</v>
          </cell>
          <cell r="BB1124">
            <v>0</v>
          </cell>
          <cell r="BC1124">
            <v>0</v>
          </cell>
          <cell r="BD1124">
            <v>0</v>
          </cell>
          <cell r="BE1124">
            <v>0</v>
          </cell>
          <cell r="BF1124">
            <v>0</v>
          </cell>
          <cell r="BG1124">
            <v>0</v>
          </cell>
          <cell r="BH1124">
            <v>0</v>
          </cell>
          <cell r="BI1124">
            <v>0</v>
          </cell>
          <cell r="BJ1124">
            <v>0</v>
          </cell>
          <cell r="BK1124">
            <v>0</v>
          </cell>
          <cell r="BL1124">
            <v>0</v>
          </cell>
          <cell r="BM1124">
            <v>0</v>
          </cell>
          <cell r="BN1124">
            <v>0</v>
          </cell>
          <cell r="BO1124">
            <v>0</v>
          </cell>
          <cell r="BP1124">
            <v>0</v>
          </cell>
          <cell r="BQ1124">
            <v>0</v>
          </cell>
          <cell r="BR1124">
            <v>0</v>
          </cell>
          <cell r="BS1124">
            <v>0</v>
          </cell>
          <cell r="BT1124">
            <v>0</v>
          </cell>
          <cell r="BU1124">
            <v>0</v>
          </cell>
          <cell r="BV1124">
            <v>0</v>
          </cell>
          <cell r="BW1124">
            <v>0</v>
          </cell>
          <cell r="BX1124">
            <v>0</v>
          </cell>
          <cell r="BY1124">
            <v>0</v>
          </cell>
          <cell r="BZ1124">
            <v>0</v>
          </cell>
          <cell r="CA1124">
            <v>0</v>
          </cell>
          <cell r="CB1124">
            <v>0</v>
          </cell>
          <cell r="CC1124">
            <v>0</v>
          </cell>
          <cell r="CD1124">
            <v>0</v>
          </cell>
          <cell r="CE1124">
            <v>0</v>
          </cell>
          <cell r="CF1124">
            <v>0</v>
          </cell>
          <cell r="CG1124">
            <v>0</v>
          </cell>
          <cell r="CH1124">
            <v>0</v>
          </cell>
          <cell r="CI1124">
            <v>0</v>
          </cell>
          <cell r="CJ1124">
            <v>0</v>
          </cell>
          <cell r="CK1124">
            <v>0</v>
          </cell>
          <cell r="CL1124">
            <v>0</v>
          </cell>
          <cell r="CM1124">
            <v>0</v>
          </cell>
          <cell r="CN1124">
            <v>0</v>
          </cell>
          <cell r="CO1124">
            <v>0</v>
          </cell>
          <cell r="CP1124">
            <v>0</v>
          </cell>
          <cell r="CQ1124">
            <v>0</v>
          </cell>
          <cell r="CR1124">
            <v>0</v>
          </cell>
          <cell r="CS1124">
            <v>0</v>
          </cell>
          <cell r="CT1124">
            <v>0</v>
          </cell>
          <cell r="CU1124">
            <v>0</v>
          </cell>
          <cell r="CV1124">
            <v>0</v>
          </cell>
          <cell r="CW1124">
            <v>0</v>
          </cell>
          <cell r="CX1124">
            <v>0</v>
          </cell>
          <cell r="CY1124">
            <v>0</v>
          </cell>
          <cell r="CZ1124">
            <v>0</v>
          </cell>
          <cell r="DA1124">
            <v>0</v>
          </cell>
          <cell r="DB1124">
            <v>0</v>
          </cell>
          <cell r="DC1124">
            <v>0</v>
          </cell>
          <cell r="DD1124">
            <v>0</v>
          </cell>
          <cell r="DE1124">
            <v>0</v>
          </cell>
          <cell r="DF1124">
            <v>0</v>
          </cell>
          <cell r="DG1124">
            <v>0</v>
          </cell>
          <cell r="DH1124">
            <v>0</v>
          </cell>
          <cell r="DI1124">
            <v>0</v>
          </cell>
          <cell r="DJ1124">
            <v>0</v>
          </cell>
          <cell r="DK1124">
            <v>0</v>
          </cell>
          <cell r="DL1124">
            <v>0</v>
          </cell>
          <cell r="DM1124">
            <v>0</v>
          </cell>
          <cell r="DN1124">
            <v>0</v>
          </cell>
          <cell r="DO1124">
            <v>0</v>
          </cell>
          <cell r="DP1124">
            <v>0</v>
          </cell>
          <cell r="DQ1124">
            <v>0</v>
          </cell>
          <cell r="DR1124">
            <v>0</v>
          </cell>
          <cell r="DS1124">
            <v>0</v>
          </cell>
          <cell r="DT1124">
            <v>0</v>
          </cell>
          <cell r="DU1124">
            <v>0</v>
          </cell>
          <cell r="DV1124">
            <v>0</v>
          </cell>
          <cell r="DW1124">
            <v>0</v>
          </cell>
          <cell r="DX1124">
            <v>0</v>
          </cell>
          <cell r="DY1124">
            <v>0</v>
          </cell>
          <cell r="DZ1124">
            <v>0</v>
          </cell>
          <cell r="EA1124">
            <v>0</v>
          </cell>
          <cell r="EB1124">
            <v>0</v>
          </cell>
          <cell r="EC1124">
            <v>0</v>
          </cell>
          <cell r="ED1124">
            <v>0</v>
          </cell>
        </row>
        <row r="1125">
          <cell r="F1125">
            <v>0</v>
          </cell>
          <cell r="G1125">
            <v>0</v>
          </cell>
          <cell r="H1125">
            <v>0</v>
          </cell>
          <cell r="I1125">
            <v>0</v>
          </cell>
          <cell r="J1125">
            <v>0</v>
          </cell>
          <cell r="K1125">
            <v>0</v>
          </cell>
          <cell r="L1125">
            <v>0</v>
          </cell>
          <cell r="M1125">
            <v>0</v>
          </cell>
          <cell r="N1125">
            <v>0</v>
          </cell>
          <cell r="O1125">
            <v>0</v>
          </cell>
          <cell r="P1125">
            <v>0</v>
          </cell>
          <cell r="Q1125">
            <v>0</v>
          </cell>
          <cell r="R1125">
            <v>0</v>
          </cell>
          <cell r="S1125">
            <v>0</v>
          </cell>
          <cell r="T1125">
            <v>0</v>
          </cell>
          <cell r="U1125">
            <v>0</v>
          </cell>
          <cell r="V1125">
            <v>0</v>
          </cell>
          <cell r="W1125">
            <v>0</v>
          </cell>
          <cell r="X1125">
            <v>0</v>
          </cell>
          <cell r="Y1125">
            <v>0</v>
          </cell>
          <cell r="Z1125">
            <v>0</v>
          </cell>
          <cell r="AA1125">
            <v>0</v>
          </cell>
          <cell r="AB1125">
            <v>0</v>
          </cell>
          <cell r="AC1125">
            <v>0</v>
          </cell>
          <cell r="AD1125">
            <v>0</v>
          </cell>
          <cell r="AE1125">
            <v>0</v>
          </cell>
          <cell r="AF1125">
            <v>0</v>
          </cell>
          <cell r="AG1125">
            <v>0</v>
          </cell>
          <cell r="AH1125">
            <v>0</v>
          </cell>
          <cell r="AI1125">
            <v>0</v>
          </cell>
          <cell r="AJ1125">
            <v>0</v>
          </cell>
          <cell r="AK1125">
            <v>0</v>
          </cell>
          <cell r="AL1125">
            <v>0</v>
          </cell>
          <cell r="AM1125">
            <v>0</v>
          </cell>
          <cell r="AN1125">
            <v>0</v>
          </cell>
          <cell r="AO1125">
            <v>0</v>
          </cell>
          <cell r="AP1125">
            <v>0</v>
          </cell>
          <cell r="AQ1125">
            <v>0</v>
          </cell>
          <cell r="AR1125">
            <v>0</v>
          </cell>
          <cell r="AS1125">
            <v>0</v>
          </cell>
          <cell r="AT1125">
            <v>0</v>
          </cell>
          <cell r="AU1125">
            <v>0</v>
          </cell>
          <cell r="AV1125">
            <v>0</v>
          </cell>
          <cell r="AW1125">
            <v>0</v>
          </cell>
          <cell r="AX1125">
            <v>0</v>
          </cell>
          <cell r="AY1125">
            <v>0</v>
          </cell>
          <cell r="AZ1125">
            <v>0</v>
          </cell>
          <cell r="BA1125">
            <v>0</v>
          </cell>
          <cell r="BB1125">
            <v>0</v>
          </cell>
          <cell r="BC1125">
            <v>0</v>
          </cell>
          <cell r="BD1125">
            <v>0</v>
          </cell>
          <cell r="BE1125">
            <v>0</v>
          </cell>
          <cell r="BF1125">
            <v>0</v>
          </cell>
          <cell r="BG1125">
            <v>0</v>
          </cell>
          <cell r="BH1125">
            <v>0</v>
          </cell>
          <cell r="BI1125">
            <v>0</v>
          </cell>
          <cell r="BJ1125">
            <v>0</v>
          </cell>
          <cell r="BK1125">
            <v>0</v>
          </cell>
          <cell r="BL1125">
            <v>0</v>
          </cell>
          <cell r="BM1125">
            <v>0</v>
          </cell>
          <cell r="BN1125">
            <v>0</v>
          </cell>
          <cell r="BO1125">
            <v>0</v>
          </cell>
          <cell r="BP1125">
            <v>0</v>
          </cell>
          <cell r="BQ1125">
            <v>0</v>
          </cell>
          <cell r="BR1125">
            <v>0</v>
          </cell>
          <cell r="BS1125">
            <v>0</v>
          </cell>
          <cell r="BT1125">
            <v>0</v>
          </cell>
          <cell r="BU1125">
            <v>0</v>
          </cell>
          <cell r="BV1125">
            <v>0</v>
          </cell>
          <cell r="BW1125">
            <v>0</v>
          </cell>
          <cell r="BX1125">
            <v>0</v>
          </cell>
          <cell r="BY1125">
            <v>0</v>
          </cell>
          <cell r="BZ1125">
            <v>0</v>
          </cell>
          <cell r="CA1125">
            <v>0</v>
          </cell>
          <cell r="CB1125">
            <v>0</v>
          </cell>
          <cell r="CC1125">
            <v>0</v>
          </cell>
          <cell r="CD1125">
            <v>0</v>
          </cell>
          <cell r="CE1125">
            <v>0</v>
          </cell>
          <cell r="CF1125">
            <v>0</v>
          </cell>
          <cell r="CG1125">
            <v>0</v>
          </cell>
          <cell r="CH1125">
            <v>0</v>
          </cell>
          <cell r="CI1125">
            <v>0</v>
          </cell>
          <cell r="CJ1125">
            <v>0</v>
          </cell>
          <cell r="CK1125">
            <v>0</v>
          </cell>
          <cell r="CL1125">
            <v>0</v>
          </cell>
          <cell r="CM1125">
            <v>0</v>
          </cell>
          <cell r="CN1125">
            <v>0</v>
          </cell>
          <cell r="CO1125">
            <v>0</v>
          </cell>
          <cell r="CP1125">
            <v>0</v>
          </cell>
          <cell r="CQ1125">
            <v>0</v>
          </cell>
          <cell r="CR1125">
            <v>0</v>
          </cell>
          <cell r="CS1125">
            <v>0</v>
          </cell>
          <cell r="CT1125">
            <v>0</v>
          </cell>
          <cell r="CU1125">
            <v>0</v>
          </cell>
          <cell r="CV1125">
            <v>0</v>
          </cell>
          <cell r="CW1125">
            <v>0</v>
          </cell>
          <cell r="CX1125">
            <v>0</v>
          </cell>
          <cell r="CY1125">
            <v>0</v>
          </cell>
          <cell r="CZ1125">
            <v>0</v>
          </cell>
          <cell r="DA1125">
            <v>0</v>
          </cell>
          <cell r="DB1125">
            <v>0</v>
          </cell>
          <cell r="DC1125">
            <v>0</v>
          </cell>
          <cell r="DD1125">
            <v>0</v>
          </cell>
          <cell r="DE1125">
            <v>0</v>
          </cell>
          <cell r="DF1125">
            <v>0</v>
          </cell>
          <cell r="DG1125">
            <v>0</v>
          </cell>
          <cell r="DH1125">
            <v>0</v>
          </cell>
          <cell r="DI1125">
            <v>0</v>
          </cell>
          <cell r="DJ1125">
            <v>0</v>
          </cell>
          <cell r="DK1125">
            <v>0</v>
          </cell>
          <cell r="DL1125">
            <v>0</v>
          </cell>
          <cell r="DM1125">
            <v>0</v>
          </cell>
          <cell r="DN1125">
            <v>0</v>
          </cell>
          <cell r="DO1125">
            <v>0</v>
          </cell>
          <cell r="DP1125">
            <v>0</v>
          </cell>
          <cell r="DQ1125">
            <v>0</v>
          </cell>
          <cell r="DR1125">
            <v>0</v>
          </cell>
          <cell r="DS1125">
            <v>0</v>
          </cell>
          <cell r="DT1125">
            <v>0</v>
          </cell>
          <cell r="DU1125">
            <v>0</v>
          </cell>
          <cell r="DV1125">
            <v>0</v>
          </cell>
          <cell r="DW1125">
            <v>0</v>
          </cell>
          <cell r="DX1125">
            <v>0</v>
          </cell>
          <cell r="DY1125">
            <v>0</v>
          </cell>
          <cell r="DZ1125">
            <v>0</v>
          </cell>
          <cell r="EA1125">
            <v>0</v>
          </cell>
          <cell r="EB1125">
            <v>0</v>
          </cell>
          <cell r="EC1125">
            <v>0</v>
          </cell>
          <cell r="ED1125">
            <v>0</v>
          </cell>
        </row>
        <row r="1128">
          <cell r="F1128">
            <v>0</v>
          </cell>
          <cell r="G1128">
            <v>0</v>
          </cell>
          <cell r="H1128">
            <v>-0.05</v>
          </cell>
          <cell r="I1128">
            <v>-0.02</v>
          </cell>
          <cell r="J1128">
            <v>-0.01</v>
          </cell>
          <cell r="K1128">
            <v>-0.03</v>
          </cell>
          <cell r="L1128">
            <v>-0.14000000000000001</v>
          </cell>
          <cell r="M1128">
            <v>0.52</v>
          </cell>
          <cell r="N1128">
            <v>-0.01</v>
          </cell>
          <cell r="O1128">
            <v>0</v>
          </cell>
          <cell r="P1128">
            <v>0</v>
          </cell>
          <cell r="Q1128">
            <v>0</v>
          </cell>
          <cell r="R1128">
            <v>-0.09</v>
          </cell>
          <cell r="S1128">
            <v>-1.1000000000000001</v>
          </cell>
          <cell r="T1128">
            <v>0</v>
          </cell>
          <cell r="U1128">
            <v>-0.03</v>
          </cell>
          <cell r="V1128">
            <v>-0.04</v>
          </cell>
          <cell r="W1128">
            <v>-0.01</v>
          </cell>
          <cell r="X1128">
            <v>0.04</v>
          </cell>
          <cell r="Y1128">
            <v>-0.04</v>
          </cell>
          <cell r="Z1128">
            <v>-0.4</v>
          </cell>
          <cell r="AA1128">
            <v>-0.47</v>
          </cell>
          <cell r="AB1128">
            <v>0</v>
          </cell>
          <cell r="AC1128">
            <v>0.02</v>
          </cell>
          <cell r="AD1128">
            <v>0.02</v>
          </cell>
          <cell r="AE1128">
            <v>-0.09</v>
          </cell>
          <cell r="AF1128">
            <v>0</v>
          </cell>
          <cell r="AG1128">
            <v>-0.19</v>
          </cell>
          <cell r="AH1128">
            <v>0</v>
          </cell>
          <cell r="AI1128">
            <v>-0.01</v>
          </cell>
          <cell r="AJ1128">
            <v>-0.01</v>
          </cell>
          <cell r="AK1128">
            <v>-0.14000000000000001</v>
          </cell>
          <cell r="AL1128">
            <v>0.3</v>
          </cell>
          <cell r="AM1128">
            <v>0.09</v>
          </cell>
          <cell r="AN1128">
            <v>-0.01</v>
          </cell>
          <cell r="AO1128">
            <v>0.05</v>
          </cell>
          <cell r="AP1128">
            <v>-0.38</v>
          </cell>
          <cell r="AQ1128">
            <v>-0.02</v>
          </cell>
          <cell r="AR1128">
            <v>-0.05</v>
          </cell>
          <cell r="AS1128">
            <v>-0.16</v>
          </cell>
          <cell r="AT1128">
            <v>0.16</v>
          </cell>
          <cell r="AU1128">
            <v>-0.02</v>
          </cell>
          <cell r="AV1128">
            <v>0</v>
          </cell>
          <cell r="AW1128">
            <v>-0.01</v>
          </cell>
          <cell r="AX1128">
            <v>-0.09</v>
          </cell>
          <cell r="AY1128">
            <v>0.27</v>
          </cell>
          <cell r="AZ1128">
            <v>0.22</v>
          </cell>
          <cell r="BA1128">
            <v>0.01</v>
          </cell>
          <cell r="BB1128">
            <v>0</v>
          </cell>
          <cell r="BC1128">
            <v>-0.02</v>
          </cell>
          <cell r="BD1128">
            <v>0</v>
          </cell>
          <cell r="BE1128">
            <v>-0.12</v>
          </cell>
          <cell r="BF1128">
            <v>0</v>
          </cell>
          <cell r="BG1128">
            <v>0</v>
          </cell>
          <cell r="BH1128">
            <v>-0.04</v>
          </cell>
          <cell r="BI1128">
            <v>0</v>
          </cell>
          <cell r="BJ1128">
            <v>-0.01</v>
          </cell>
          <cell r="BK1128">
            <v>-0.04</v>
          </cell>
          <cell r="BL1128">
            <v>-0.35</v>
          </cell>
          <cell r="BM1128">
            <v>-0.34</v>
          </cell>
          <cell r="BN1128">
            <v>-0.91</v>
          </cell>
          <cell r="BO1128">
            <v>-0.06</v>
          </cell>
          <cell r="BP1128">
            <v>-0.3</v>
          </cell>
          <cell r="BQ1128">
            <v>-0.03</v>
          </cell>
          <cell r="BR1128">
            <v>-0.05</v>
          </cell>
          <cell r="BS1128">
            <v>-0.16</v>
          </cell>
          <cell r="BT1128">
            <v>-0.06</v>
          </cell>
          <cell r="BU1128">
            <v>-0.04</v>
          </cell>
          <cell r="BV1128">
            <v>0</v>
          </cell>
          <cell r="BW1128">
            <v>-0.01</v>
          </cell>
          <cell r="BX1128">
            <v>0.03</v>
          </cell>
          <cell r="BY1128">
            <v>-0.18</v>
          </cell>
          <cell r="BZ1128">
            <v>-0.08</v>
          </cell>
          <cell r="CA1128">
            <v>0.01</v>
          </cell>
          <cell r="CB1128">
            <v>0.06</v>
          </cell>
          <cell r="CC1128">
            <v>-0.1</v>
          </cell>
          <cell r="CD1128">
            <v>-0.04</v>
          </cell>
          <cell r="CE1128">
            <v>-0.06</v>
          </cell>
          <cell r="CF1128">
            <v>0.11</v>
          </cell>
          <cell r="CG1128">
            <v>-0.05</v>
          </cell>
          <cell r="CH1128">
            <v>-0.05</v>
          </cell>
          <cell r="CI1128">
            <v>-0.01</v>
          </cell>
          <cell r="CJ1128">
            <v>-0.01</v>
          </cell>
          <cell r="CK1128">
            <v>-0.02</v>
          </cell>
          <cell r="CL1128">
            <v>0.01</v>
          </cell>
          <cell r="CM1128">
            <v>-0.37</v>
          </cell>
          <cell r="CN1128">
            <v>-0.03</v>
          </cell>
          <cell r="CO1128">
            <v>-0.04</v>
          </cell>
          <cell r="CP1128">
            <v>-0.03</v>
          </cell>
          <cell r="CQ1128">
            <v>0</v>
          </cell>
          <cell r="CR1128">
            <v>-0.02</v>
          </cell>
          <cell r="CS1128">
            <v>0</v>
          </cell>
          <cell r="CT1128">
            <v>0</v>
          </cell>
          <cell r="CU1128">
            <v>0</v>
          </cell>
          <cell r="CV1128">
            <v>-0.02</v>
          </cell>
          <cell r="CW1128">
            <v>0</v>
          </cell>
          <cell r="CX1128">
            <v>-0.02</v>
          </cell>
          <cell r="CY1128">
            <v>-0.04</v>
          </cell>
          <cell r="CZ1128">
            <v>0.02</v>
          </cell>
          <cell r="DA1128">
            <v>0</v>
          </cell>
          <cell r="DB1128">
            <v>0</v>
          </cell>
          <cell r="DC1128">
            <v>0.01</v>
          </cell>
          <cell r="DD1128">
            <v>0</v>
          </cell>
          <cell r="DE1128">
            <v>0</v>
          </cell>
          <cell r="DF1128">
            <v>0</v>
          </cell>
          <cell r="DG1128">
            <v>0</v>
          </cell>
          <cell r="DH1128">
            <v>0</v>
          </cell>
          <cell r="DI1128">
            <v>0</v>
          </cell>
          <cell r="DJ1128">
            <v>0</v>
          </cell>
          <cell r="DK1128">
            <v>0</v>
          </cell>
          <cell r="DL1128">
            <v>0</v>
          </cell>
          <cell r="DM1128">
            <v>0</v>
          </cell>
          <cell r="DN1128">
            <v>0</v>
          </cell>
          <cell r="DO1128">
            <v>0</v>
          </cell>
          <cell r="DP1128">
            <v>0</v>
          </cell>
          <cell r="DQ1128">
            <v>0</v>
          </cell>
          <cell r="DR1128">
            <v>0</v>
          </cell>
          <cell r="DS1128">
            <v>0</v>
          </cell>
          <cell r="DT1128">
            <v>0</v>
          </cell>
          <cell r="DU1128">
            <v>0</v>
          </cell>
          <cell r="DV1128">
            <v>0</v>
          </cell>
          <cell r="DW1128">
            <v>0</v>
          </cell>
          <cell r="DX1128">
            <v>0</v>
          </cell>
          <cell r="DY1128">
            <v>0</v>
          </cell>
          <cell r="DZ1128">
            <v>0</v>
          </cell>
          <cell r="EA1128">
            <v>0</v>
          </cell>
          <cell r="EB1128">
            <v>0</v>
          </cell>
          <cell r="EC1128">
            <v>0</v>
          </cell>
          <cell r="ED1128">
            <v>0</v>
          </cell>
        </row>
        <row r="1129">
          <cell r="F1129">
            <v>-0.01</v>
          </cell>
          <cell r="G1129">
            <v>-0.06</v>
          </cell>
          <cell r="H1129">
            <v>-0.06</v>
          </cell>
          <cell r="I1129">
            <v>-0.02</v>
          </cell>
          <cell r="J1129">
            <v>-0.09</v>
          </cell>
          <cell r="K1129">
            <v>0.01</v>
          </cell>
          <cell r="L1129">
            <v>0.17</v>
          </cell>
          <cell r="M1129">
            <v>-1.85</v>
          </cell>
          <cell r="N1129">
            <v>-0.39</v>
          </cell>
          <cell r="O1129">
            <v>-0.05</v>
          </cell>
          <cell r="P1129">
            <v>0.13</v>
          </cell>
          <cell r="Q1129">
            <v>-0.06</v>
          </cell>
          <cell r="R1129">
            <v>-0.2</v>
          </cell>
          <cell r="S1129">
            <v>-0.02</v>
          </cell>
          <cell r="T1129">
            <v>-0.03</v>
          </cell>
          <cell r="U1129">
            <v>-0.03</v>
          </cell>
          <cell r="V1129">
            <v>-0.02</v>
          </cell>
          <cell r="W1129">
            <v>-0.09</v>
          </cell>
          <cell r="X1129">
            <v>0.22</v>
          </cell>
          <cell r="Y1129">
            <v>-0.31</v>
          </cell>
          <cell r="Z1129">
            <v>0.08</v>
          </cell>
          <cell r="AA1129">
            <v>-0.06</v>
          </cell>
          <cell r="AB1129">
            <v>-7.0000000000000007E-2</v>
          </cell>
          <cell r="AC1129">
            <v>-0.01</v>
          </cell>
          <cell r="AD1129">
            <v>-0.09</v>
          </cell>
          <cell r="AE1129">
            <v>-0.32</v>
          </cell>
          <cell r="AF1129">
            <v>-0.02</v>
          </cell>
          <cell r="AG1129">
            <v>-0.04</v>
          </cell>
          <cell r="AH1129">
            <v>-0.11</v>
          </cell>
          <cell r="AI1129">
            <v>-7.0000000000000007E-2</v>
          </cell>
          <cell r="AJ1129">
            <v>-0.11</v>
          </cell>
          <cell r="AK1129">
            <v>0.04</v>
          </cell>
          <cell r="AL1129">
            <v>0.01</v>
          </cell>
          <cell r="AM1129">
            <v>-0.16</v>
          </cell>
          <cell r="AN1129">
            <v>-0.4</v>
          </cell>
          <cell r="AO1129">
            <v>-0.14000000000000001</v>
          </cell>
          <cell r="AP1129">
            <v>-0.01</v>
          </cell>
          <cell r="AQ1129">
            <v>-7.0000000000000007E-2</v>
          </cell>
          <cell r="AR1129">
            <v>-0.38</v>
          </cell>
          <cell r="AS1129">
            <v>-0.02</v>
          </cell>
          <cell r="AT1129">
            <v>-0.03</v>
          </cell>
          <cell r="AU1129">
            <v>-0.1</v>
          </cell>
          <cell r="AV1129">
            <v>-0.06</v>
          </cell>
          <cell r="AW1129">
            <v>-0.04</v>
          </cell>
          <cell r="AX1129">
            <v>-0.02</v>
          </cell>
          <cell r="AY1129">
            <v>0.28999999999999998</v>
          </cell>
          <cell r="AZ1129">
            <v>0.41</v>
          </cell>
          <cell r="BA1129">
            <v>-0.35</v>
          </cell>
          <cell r="BB1129">
            <v>-0.13</v>
          </cell>
          <cell r="BC1129">
            <v>-0.01</v>
          </cell>
          <cell r="BD1129">
            <v>-0.11</v>
          </cell>
          <cell r="BE1129">
            <v>-0.41</v>
          </cell>
          <cell r="BF1129">
            <v>-0.03</v>
          </cell>
          <cell r="BG1129">
            <v>-0.11</v>
          </cell>
          <cell r="BH1129">
            <v>-0.04</v>
          </cell>
          <cell r="BI1129">
            <v>-0.03</v>
          </cell>
          <cell r="BJ1129">
            <v>-0.08</v>
          </cell>
          <cell r="BK1129">
            <v>0.65</v>
          </cell>
          <cell r="BL1129">
            <v>0.13</v>
          </cell>
          <cell r="BM1129">
            <v>0.64</v>
          </cell>
          <cell r="BN1129">
            <v>-0.34</v>
          </cell>
          <cell r="BO1129">
            <v>-0.2</v>
          </cell>
          <cell r="BP1129">
            <v>0</v>
          </cell>
          <cell r="BQ1129">
            <v>-0.05</v>
          </cell>
          <cell r="BR1129">
            <v>-0.33</v>
          </cell>
          <cell r="BS1129">
            <v>-0.03</v>
          </cell>
          <cell r="BT1129">
            <v>-0.1</v>
          </cell>
          <cell r="BU1129">
            <v>-0.05</v>
          </cell>
          <cell r="BV1129">
            <v>-0.08</v>
          </cell>
          <cell r="BW1129">
            <v>-0.08</v>
          </cell>
          <cell r="BX1129">
            <v>0.11</v>
          </cell>
          <cell r="BY1129">
            <v>-0.48</v>
          </cell>
          <cell r="BZ1129">
            <v>-0.06</v>
          </cell>
          <cell r="CA1129">
            <v>-0.01</v>
          </cell>
          <cell r="CB1129">
            <v>-0.08</v>
          </cell>
          <cell r="CC1129">
            <v>-0.05</v>
          </cell>
          <cell r="CD1129">
            <v>-0.08</v>
          </cell>
          <cell r="CE1129">
            <v>-0.22</v>
          </cell>
          <cell r="CF1129">
            <v>0.01</v>
          </cell>
          <cell r="CG1129">
            <v>-0.04</v>
          </cell>
          <cell r="CH1129">
            <v>-7.0000000000000007E-2</v>
          </cell>
          <cell r="CI1129">
            <v>-0.05</v>
          </cell>
          <cell r="CJ1129">
            <v>-0.05</v>
          </cell>
          <cell r="CK1129">
            <v>-0.26</v>
          </cell>
          <cell r="CL1129">
            <v>-0.21</v>
          </cell>
          <cell r="CM1129">
            <v>-0.43</v>
          </cell>
          <cell r="CN1129">
            <v>-0.18</v>
          </cell>
          <cell r="CO1129">
            <v>-0.04</v>
          </cell>
          <cell r="CP1129">
            <v>0</v>
          </cell>
          <cell r="CQ1129">
            <v>-0.09</v>
          </cell>
          <cell r="CR1129">
            <v>-0.19</v>
          </cell>
          <cell r="CS1129">
            <v>0.01</v>
          </cell>
          <cell r="CT1129">
            <v>-0.02</v>
          </cell>
          <cell r="CU1129">
            <v>-0.03</v>
          </cell>
          <cell r="CV1129">
            <v>-0.01</v>
          </cell>
          <cell r="CW1129">
            <v>-0.05</v>
          </cell>
          <cell r="CX1129">
            <v>-0.04</v>
          </cell>
          <cell r="CY1129">
            <v>-0.69</v>
          </cell>
          <cell r="CZ1129">
            <v>-0.49</v>
          </cell>
          <cell r="DA1129">
            <v>-0.19</v>
          </cell>
          <cell r="DB1129">
            <v>0</v>
          </cell>
          <cell r="DC1129">
            <v>-0.04</v>
          </cell>
          <cell r="DD1129">
            <v>-0.05</v>
          </cell>
          <cell r="DE1129">
            <v>0</v>
          </cell>
          <cell r="DF1129">
            <v>0</v>
          </cell>
          <cell r="DG1129">
            <v>0</v>
          </cell>
          <cell r="DH1129">
            <v>0</v>
          </cell>
          <cell r="DI1129">
            <v>0</v>
          </cell>
          <cell r="DJ1129">
            <v>0</v>
          </cell>
          <cell r="DK1129">
            <v>0</v>
          </cell>
          <cell r="DL1129">
            <v>0</v>
          </cell>
          <cell r="DM1129">
            <v>0</v>
          </cell>
          <cell r="DN1129">
            <v>0</v>
          </cell>
          <cell r="DO1129">
            <v>0</v>
          </cell>
          <cell r="DP1129">
            <v>0</v>
          </cell>
          <cell r="DQ1129">
            <v>0</v>
          </cell>
          <cell r="DR1129">
            <v>0</v>
          </cell>
          <cell r="DS1129">
            <v>0</v>
          </cell>
          <cell r="DT1129">
            <v>0</v>
          </cell>
          <cell r="DU1129">
            <v>0</v>
          </cell>
          <cell r="DV1129">
            <v>0</v>
          </cell>
          <cell r="DW1129">
            <v>0</v>
          </cell>
          <cell r="DX1129">
            <v>0</v>
          </cell>
          <cell r="DY1129">
            <v>0</v>
          </cell>
          <cell r="DZ1129">
            <v>0</v>
          </cell>
          <cell r="EA1129">
            <v>0</v>
          </cell>
          <cell r="EB1129">
            <v>0</v>
          </cell>
          <cell r="EC1129">
            <v>0</v>
          </cell>
          <cell r="ED1129">
            <v>0</v>
          </cell>
        </row>
        <row r="1130">
          <cell r="F1130">
            <v>-0.06</v>
          </cell>
          <cell r="G1130">
            <v>-0.11</v>
          </cell>
          <cell r="H1130">
            <v>-0.02</v>
          </cell>
          <cell r="I1130">
            <v>-0.02</v>
          </cell>
          <cell r="J1130">
            <v>-0.01</v>
          </cell>
          <cell r="K1130">
            <v>-0.03</v>
          </cell>
          <cell r="L1130">
            <v>-0.02</v>
          </cell>
          <cell r="M1130">
            <v>-7.0000000000000007E-2</v>
          </cell>
          <cell r="N1130">
            <v>-0.06</v>
          </cell>
          <cell r="O1130">
            <v>-0.08</v>
          </cell>
          <cell r="P1130">
            <v>-0.06</v>
          </cell>
          <cell r="Q1130">
            <v>-0.03</v>
          </cell>
          <cell r="R1130">
            <v>-0.08</v>
          </cell>
          <cell r="S1130">
            <v>-0.03</v>
          </cell>
          <cell r="T1130">
            <v>-7.0000000000000007E-2</v>
          </cell>
          <cell r="U1130">
            <v>-0.04</v>
          </cell>
          <cell r="V1130">
            <v>-0.01</v>
          </cell>
          <cell r="W1130">
            <v>0</v>
          </cell>
          <cell r="X1130">
            <v>-0.03</v>
          </cell>
          <cell r="Y1130">
            <v>-0.05</v>
          </cell>
          <cell r="Z1130">
            <v>-0.26</v>
          </cell>
          <cell r="AA1130">
            <v>0</v>
          </cell>
          <cell r="AB1130">
            <v>-0.05</v>
          </cell>
          <cell r="AC1130">
            <v>-7.0000000000000007E-2</v>
          </cell>
          <cell r="AD1130">
            <v>-0.04</v>
          </cell>
          <cell r="AE1130">
            <v>-0.08</v>
          </cell>
          <cell r="AF1130">
            <v>-0.09</v>
          </cell>
          <cell r="AG1130">
            <v>-7.0000000000000007E-2</v>
          </cell>
          <cell r="AH1130">
            <v>-0.03</v>
          </cell>
          <cell r="AI1130">
            <v>-0.01</v>
          </cell>
          <cell r="AJ1130">
            <v>0</v>
          </cell>
          <cell r="AK1130">
            <v>-0.05</v>
          </cell>
          <cell r="AL1130">
            <v>-0.03</v>
          </cell>
          <cell r="AM1130">
            <v>-0.23</v>
          </cell>
          <cell r="AN1130">
            <v>-0.04</v>
          </cell>
          <cell r="AO1130">
            <v>-0.03</v>
          </cell>
          <cell r="AP1130">
            <v>-0.03</v>
          </cell>
          <cell r="AQ1130">
            <v>-0.06</v>
          </cell>
          <cell r="AR1130">
            <v>-0.09</v>
          </cell>
          <cell r="AS1130">
            <v>-7.0000000000000007E-2</v>
          </cell>
          <cell r="AT1130">
            <v>-7.0000000000000007E-2</v>
          </cell>
          <cell r="AU1130">
            <v>-0.03</v>
          </cell>
          <cell r="AV1130">
            <v>-0.01</v>
          </cell>
          <cell r="AW1130">
            <v>0</v>
          </cell>
          <cell r="AX1130">
            <v>-0.05</v>
          </cell>
          <cell r="AY1130">
            <v>-0.01</v>
          </cell>
          <cell r="AZ1130">
            <v>-0.37</v>
          </cell>
          <cell r="BA1130">
            <v>-0.05</v>
          </cell>
          <cell r="BB1130">
            <v>-0.04</v>
          </cell>
          <cell r="BC1130">
            <v>-0.04</v>
          </cell>
          <cell r="BD1130">
            <v>-0.05</v>
          </cell>
          <cell r="BE1130">
            <v>-0.08</v>
          </cell>
          <cell r="BF1130">
            <v>-0.08</v>
          </cell>
          <cell r="BG1130">
            <v>-0.05</v>
          </cell>
          <cell r="BH1130">
            <v>-0.03</v>
          </cell>
          <cell r="BI1130">
            <v>-0.02</v>
          </cell>
          <cell r="BJ1130">
            <v>0</v>
          </cell>
          <cell r="BK1130">
            <v>-0.03</v>
          </cell>
          <cell r="BL1130">
            <v>-0.01</v>
          </cell>
          <cell r="BM1130">
            <v>-0.17</v>
          </cell>
          <cell r="BN1130">
            <v>-7.0000000000000007E-2</v>
          </cell>
          <cell r="BO1130">
            <v>0</v>
          </cell>
          <cell r="BP1130">
            <v>-0.04</v>
          </cell>
          <cell r="BQ1130">
            <v>-0.05</v>
          </cell>
          <cell r="BR1130">
            <v>-0.09</v>
          </cell>
          <cell r="BS1130">
            <v>-0.1</v>
          </cell>
          <cell r="BT1130">
            <v>-0.05</v>
          </cell>
          <cell r="BU1130">
            <v>-0.03</v>
          </cell>
          <cell r="BV1130">
            <v>-0.01</v>
          </cell>
          <cell r="BW1130">
            <v>0</v>
          </cell>
          <cell r="BX1130">
            <v>-0.02</v>
          </cell>
          <cell r="BY1130">
            <v>-0.05</v>
          </cell>
          <cell r="BZ1130">
            <v>-0.24</v>
          </cell>
          <cell r="CA1130">
            <v>-0.05</v>
          </cell>
          <cell r="CB1130">
            <v>-0.1</v>
          </cell>
          <cell r="CC1130">
            <v>-0.01</v>
          </cell>
          <cell r="CD1130">
            <v>-0.04</v>
          </cell>
          <cell r="CE1130">
            <v>-0.04</v>
          </cell>
          <cell r="CF1130">
            <v>-0.04</v>
          </cell>
          <cell r="CG1130">
            <v>-0.05</v>
          </cell>
          <cell r="CH1130">
            <v>-0.01</v>
          </cell>
          <cell r="CI1130">
            <v>0</v>
          </cell>
          <cell r="CJ1130">
            <v>0</v>
          </cell>
          <cell r="CK1130">
            <v>-0.01</v>
          </cell>
          <cell r="CL1130">
            <v>-0.01</v>
          </cell>
          <cell r="CM1130">
            <v>-0.17</v>
          </cell>
          <cell r="CN1130">
            <v>-0.02</v>
          </cell>
          <cell r="CO1130">
            <v>-0.04</v>
          </cell>
          <cell r="CP1130">
            <v>-0.02</v>
          </cell>
          <cell r="CQ1130">
            <v>-0.02</v>
          </cell>
          <cell r="CR1130">
            <v>-0.04</v>
          </cell>
          <cell r="CS1130">
            <v>-0.03</v>
          </cell>
          <cell r="CT1130">
            <v>0.01</v>
          </cell>
          <cell r="CU1130">
            <v>0</v>
          </cell>
          <cell r="CV1130">
            <v>0</v>
          </cell>
          <cell r="CW1130">
            <v>0</v>
          </cell>
          <cell r="CX1130">
            <v>-0.02</v>
          </cell>
          <cell r="CY1130">
            <v>-0.03</v>
          </cell>
          <cell r="CZ1130">
            <v>-0.31</v>
          </cell>
          <cell r="DA1130">
            <v>-0.02</v>
          </cell>
          <cell r="DB1130">
            <v>-0.01</v>
          </cell>
          <cell r="DC1130">
            <v>-0.01</v>
          </cell>
          <cell r="DD1130">
            <v>-0.02</v>
          </cell>
          <cell r="DE1130">
            <v>0</v>
          </cell>
          <cell r="DF1130">
            <v>0</v>
          </cell>
          <cell r="DG1130">
            <v>0</v>
          </cell>
          <cell r="DH1130">
            <v>0</v>
          </cell>
          <cell r="DI1130">
            <v>0</v>
          </cell>
          <cell r="DJ1130">
            <v>0</v>
          </cell>
          <cell r="DK1130">
            <v>0</v>
          </cell>
          <cell r="DL1130">
            <v>0</v>
          </cell>
          <cell r="DM1130">
            <v>0</v>
          </cell>
          <cell r="DN1130">
            <v>0</v>
          </cell>
          <cell r="DO1130">
            <v>0</v>
          </cell>
          <cell r="DP1130">
            <v>0</v>
          </cell>
          <cell r="DQ1130">
            <v>0</v>
          </cell>
          <cell r="DR1130">
            <v>0</v>
          </cell>
          <cell r="DS1130">
            <v>0</v>
          </cell>
          <cell r="DT1130">
            <v>0</v>
          </cell>
          <cell r="DU1130">
            <v>0</v>
          </cell>
          <cell r="DV1130">
            <v>0</v>
          </cell>
          <cell r="DW1130">
            <v>0</v>
          </cell>
          <cell r="DX1130">
            <v>0</v>
          </cell>
          <cell r="DY1130">
            <v>0</v>
          </cell>
          <cell r="DZ1130">
            <v>0</v>
          </cell>
          <cell r="EA1130">
            <v>0</v>
          </cell>
          <cell r="EB1130">
            <v>0</v>
          </cell>
          <cell r="EC1130">
            <v>0</v>
          </cell>
          <cell r="ED1130">
            <v>0</v>
          </cell>
        </row>
        <row r="1131">
          <cell r="F1131">
            <v>0.11</v>
          </cell>
          <cell r="G1131">
            <v>0</v>
          </cell>
          <cell r="H1131">
            <v>-0.01</v>
          </cell>
          <cell r="I1131">
            <v>-0.06</v>
          </cell>
          <cell r="J1131">
            <v>0.01</v>
          </cell>
          <cell r="K1131">
            <v>-0.16</v>
          </cell>
          <cell r="L1131">
            <v>-0.02</v>
          </cell>
          <cell r="M1131">
            <v>-0.01</v>
          </cell>
          <cell r="N1131">
            <v>-0.01</v>
          </cell>
          <cell r="O1131">
            <v>-0.01</v>
          </cell>
          <cell r="P1131">
            <v>-0.02</v>
          </cell>
          <cell r="Q1131">
            <v>0</v>
          </cell>
          <cell r="R1131">
            <v>-0.02</v>
          </cell>
          <cell r="S1131">
            <v>0.04</v>
          </cell>
          <cell r="T1131">
            <v>0</v>
          </cell>
          <cell r="U1131">
            <v>0.51</v>
          </cell>
          <cell r="V1131">
            <v>-0.06</v>
          </cell>
          <cell r="W1131">
            <v>-0.01</v>
          </cell>
          <cell r="X1131">
            <v>0.32</v>
          </cell>
          <cell r="Y1131">
            <v>0</v>
          </cell>
          <cell r="Z1131">
            <v>-0.03</v>
          </cell>
          <cell r="AA1131">
            <v>0.01</v>
          </cell>
          <cell r="AB1131">
            <v>-0.09</v>
          </cell>
          <cell r="AC1131">
            <v>-7.0000000000000007E-2</v>
          </cell>
          <cell r="AD1131">
            <v>-0.19</v>
          </cell>
          <cell r="AE1131">
            <v>0.03</v>
          </cell>
          <cell r="AF1131">
            <v>-0.12</v>
          </cell>
          <cell r="AG1131">
            <v>-0.05</v>
          </cell>
          <cell r="AH1131">
            <v>0</v>
          </cell>
          <cell r="AI1131">
            <v>-0.01</v>
          </cell>
          <cell r="AJ1131">
            <v>-0.2</v>
          </cell>
          <cell r="AK1131">
            <v>0.17</v>
          </cell>
          <cell r="AL1131">
            <v>-0.04</v>
          </cell>
          <cell r="AM1131">
            <v>-0.01</v>
          </cell>
          <cell r="AN1131">
            <v>-0.02</v>
          </cell>
          <cell r="AO1131">
            <v>-0.02</v>
          </cell>
          <cell r="AP1131">
            <v>0</v>
          </cell>
          <cell r="AQ1131">
            <v>0</v>
          </cell>
          <cell r="AR1131">
            <v>0.08</v>
          </cell>
          <cell r="AS1131">
            <v>-0.08</v>
          </cell>
          <cell r="AT1131">
            <v>-7.0000000000000007E-2</v>
          </cell>
          <cell r="AU1131">
            <v>-0.31</v>
          </cell>
          <cell r="AV1131">
            <v>-0.05</v>
          </cell>
          <cell r="AW1131">
            <v>-0.28999999999999998</v>
          </cell>
          <cell r="AX1131">
            <v>-0.76</v>
          </cell>
          <cell r="AY1131">
            <v>-0.09</v>
          </cell>
          <cell r="AZ1131">
            <v>0</v>
          </cell>
          <cell r="BA1131">
            <v>-0.01</v>
          </cell>
          <cell r="BB1131">
            <v>0</v>
          </cell>
          <cell r="BC1131">
            <v>-0.03</v>
          </cell>
          <cell r="BD1131">
            <v>0.08</v>
          </cell>
          <cell r="BE1131">
            <v>0.02</v>
          </cell>
          <cell r="BF1131">
            <v>0.01</v>
          </cell>
          <cell r="BG1131">
            <v>0</v>
          </cell>
          <cell r="BH1131">
            <v>-0.02</v>
          </cell>
          <cell r="BI1131">
            <v>0</v>
          </cell>
          <cell r="BJ1131">
            <v>-0.11</v>
          </cell>
          <cell r="BK1131">
            <v>-0.46</v>
          </cell>
          <cell r="BL1131">
            <v>-0.13</v>
          </cell>
          <cell r="BM1131">
            <v>0.24</v>
          </cell>
          <cell r="BN1131">
            <v>0</v>
          </cell>
          <cell r="BO1131">
            <v>-0.09</v>
          </cell>
          <cell r="BP1131">
            <v>0</v>
          </cell>
          <cell r="BQ1131">
            <v>-0.1</v>
          </cell>
          <cell r="BR1131">
            <v>-0.01</v>
          </cell>
          <cell r="BS1131">
            <v>0</v>
          </cell>
          <cell r="BT1131">
            <v>0</v>
          </cell>
          <cell r="BU1131">
            <v>-0.02</v>
          </cell>
          <cell r="BV1131">
            <v>-0.15</v>
          </cell>
          <cell r="BW1131">
            <v>-0.03</v>
          </cell>
          <cell r="BX1131">
            <v>-0.21</v>
          </cell>
          <cell r="BY1131">
            <v>-0.01</v>
          </cell>
          <cell r="BZ1131">
            <v>-0.24</v>
          </cell>
          <cell r="CA1131">
            <v>-0.01</v>
          </cell>
          <cell r="CB1131">
            <v>-0.28000000000000003</v>
          </cell>
          <cell r="CC1131">
            <v>-0.01</v>
          </cell>
          <cell r="CD1131">
            <v>-0.24</v>
          </cell>
          <cell r="CE1131">
            <v>0.03</v>
          </cell>
          <cell r="CF1131">
            <v>-0.09</v>
          </cell>
          <cell r="CG1131">
            <v>0.01</v>
          </cell>
          <cell r="CH1131">
            <v>-0.17</v>
          </cell>
          <cell r="CI1131">
            <v>-0.04</v>
          </cell>
          <cell r="CJ1131">
            <v>-0.1</v>
          </cell>
          <cell r="CK1131">
            <v>-0.24</v>
          </cell>
          <cell r="CL1131">
            <v>0.03</v>
          </cell>
          <cell r="CM1131">
            <v>-0.04</v>
          </cell>
          <cell r="CN1131">
            <v>0.02</v>
          </cell>
          <cell r="CO1131">
            <v>-0.03</v>
          </cell>
          <cell r="CP1131">
            <v>0.01</v>
          </cell>
          <cell r="CQ1131">
            <v>0.24</v>
          </cell>
          <cell r="CR1131">
            <v>-0.16</v>
          </cell>
          <cell r="CS1131">
            <v>-0.16</v>
          </cell>
          <cell r="CT1131">
            <v>-0.02</v>
          </cell>
          <cell r="CU1131">
            <v>0.04</v>
          </cell>
          <cell r="CV1131">
            <v>-0.03</v>
          </cell>
          <cell r="CW1131">
            <v>-0.01</v>
          </cell>
          <cell r="CX1131">
            <v>0</v>
          </cell>
          <cell r="CY1131">
            <v>-0.25</v>
          </cell>
          <cell r="CZ1131">
            <v>-0.96</v>
          </cell>
          <cell r="DA1131">
            <v>0.05</v>
          </cell>
          <cell r="DB1131">
            <v>0</v>
          </cell>
          <cell r="DC1131">
            <v>0.01</v>
          </cell>
          <cell r="DD1131">
            <v>0.1</v>
          </cell>
          <cell r="DE1131">
            <v>0</v>
          </cell>
          <cell r="DF1131">
            <v>0</v>
          </cell>
          <cell r="DG1131">
            <v>0</v>
          </cell>
          <cell r="DH1131">
            <v>0</v>
          </cell>
          <cell r="DI1131">
            <v>0</v>
          </cell>
          <cell r="DJ1131">
            <v>0</v>
          </cell>
          <cell r="DK1131">
            <v>0</v>
          </cell>
          <cell r="DL1131">
            <v>0</v>
          </cell>
          <cell r="DM1131">
            <v>0</v>
          </cell>
          <cell r="DN1131">
            <v>0</v>
          </cell>
          <cell r="DO1131">
            <v>0</v>
          </cell>
          <cell r="DP1131">
            <v>0</v>
          </cell>
          <cell r="DQ1131">
            <v>0</v>
          </cell>
          <cell r="DR1131">
            <v>0</v>
          </cell>
          <cell r="DS1131">
            <v>0</v>
          </cell>
          <cell r="DT1131">
            <v>0</v>
          </cell>
          <cell r="DU1131">
            <v>0</v>
          </cell>
          <cell r="DV1131">
            <v>0</v>
          </cell>
          <cell r="DW1131">
            <v>0</v>
          </cell>
          <cell r="DX1131">
            <v>0</v>
          </cell>
          <cell r="DY1131">
            <v>0</v>
          </cell>
          <cell r="DZ1131">
            <v>0</v>
          </cell>
          <cell r="EA1131">
            <v>0</v>
          </cell>
          <cell r="EB1131">
            <v>0</v>
          </cell>
          <cell r="EC1131">
            <v>0</v>
          </cell>
          <cell r="ED1131">
            <v>0</v>
          </cell>
        </row>
        <row r="1132">
          <cell r="F1132">
            <v>0</v>
          </cell>
          <cell r="G1132">
            <v>0</v>
          </cell>
          <cell r="H1132">
            <v>0</v>
          </cell>
          <cell r="I1132">
            <v>0</v>
          </cell>
          <cell r="J1132">
            <v>0</v>
          </cell>
          <cell r="K1132">
            <v>0</v>
          </cell>
          <cell r="L1132">
            <v>0</v>
          </cell>
          <cell r="M1132">
            <v>0</v>
          </cell>
          <cell r="N1132">
            <v>0</v>
          </cell>
          <cell r="O1132">
            <v>0</v>
          </cell>
          <cell r="P1132">
            <v>0</v>
          </cell>
          <cell r="Q1132">
            <v>0</v>
          </cell>
          <cell r="R1132">
            <v>0</v>
          </cell>
          <cell r="S1132">
            <v>0</v>
          </cell>
          <cell r="T1132">
            <v>0</v>
          </cell>
          <cell r="U1132">
            <v>0</v>
          </cell>
          <cell r="V1132">
            <v>0</v>
          </cell>
          <cell r="W1132">
            <v>0</v>
          </cell>
          <cell r="X1132">
            <v>0</v>
          </cell>
          <cell r="Y1132">
            <v>0</v>
          </cell>
          <cell r="Z1132">
            <v>0</v>
          </cell>
          <cell r="AA1132">
            <v>0</v>
          </cell>
          <cell r="AB1132">
            <v>0</v>
          </cell>
          <cell r="AC1132">
            <v>0</v>
          </cell>
          <cell r="AD1132">
            <v>0</v>
          </cell>
          <cell r="AE1132">
            <v>0</v>
          </cell>
          <cell r="AF1132">
            <v>0</v>
          </cell>
          <cell r="AG1132">
            <v>0</v>
          </cell>
          <cell r="AH1132">
            <v>0</v>
          </cell>
          <cell r="AI1132">
            <v>0</v>
          </cell>
          <cell r="AJ1132">
            <v>0</v>
          </cell>
          <cell r="AK1132">
            <v>0</v>
          </cell>
          <cell r="AL1132">
            <v>0</v>
          </cell>
          <cell r="AM1132">
            <v>0</v>
          </cell>
          <cell r="AN1132">
            <v>0</v>
          </cell>
          <cell r="AO1132">
            <v>0</v>
          </cell>
          <cell r="AP1132">
            <v>0</v>
          </cell>
          <cell r="AQ1132">
            <v>0</v>
          </cell>
          <cell r="AR1132">
            <v>0</v>
          </cell>
          <cell r="AS1132">
            <v>0</v>
          </cell>
          <cell r="AT1132">
            <v>0</v>
          </cell>
          <cell r="AU1132">
            <v>0</v>
          </cell>
          <cell r="AV1132">
            <v>0</v>
          </cell>
          <cell r="AW1132">
            <v>0</v>
          </cell>
          <cell r="AX1132">
            <v>0</v>
          </cell>
          <cell r="AY1132">
            <v>0</v>
          </cell>
          <cell r="AZ1132">
            <v>0</v>
          </cell>
          <cell r="BA1132">
            <v>0</v>
          </cell>
          <cell r="BB1132">
            <v>0</v>
          </cell>
          <cell r="BC1132">
            <v>0</v>
          </cell>
          <cell r="BD1132">
            <v>0</v>
          </cell>
          <cell r="BE1132">
            <v>0</v>
          </cell>
          <cell r="BF1132">
            <v>0</v>
          </cell>
          <cell r="BG1132">
            <v>0</v>
          </cell>
          <cell r="BH1132">
            <v>0</v>
          </cell>
          <cell r="BI1132">
            <v>0</v>
          </cell>
          <cell r="BJ1132">
            <v>0</v>
          </cell>
          <cell r="BK1132">
            <v>0</v>
          </cell>
          <cell r="BL1132">
            <v>0</v>
          </cell>
          <cell r="BM1132">
            <v>0</v>
          </cell>
          <cell r="BN1132">
            <v>0</v>
          </cell>
          <cell r="BO1132">
            <v>0</v>
          </cell>
          <cell r="BP1132">
            <v>0</v>
          </cell>
          <cell r="BQ1132">
            <v>0</v>
          </cell>
          <cell r="BR1132">
            <v>0</v>
          </cell>
          <cell r="BS1132">
            <v>0</v>
          </cell>
          <cell r="BT1132">
            <v>0</v>
          </cell>
          <cell r="BU1132">
            <v>0</v>
          </cell>
          <cell r="BV1132">
            <v>0</v>
          </cell>
          <cell r="BW1132">
            <v>0</v>
          </cell>
          <cell r="BX1132">
            <v>0</v>
          </cell>
          <cell r="BY1132">
            <v>0</v>
          </cell>
          <cell r="BZ1132">
            <v>0</v>
          </cell>
          <cell r="CA1132">
            <v>0</v>
          </cell>
          <cell r="CB1132">
            <v>0</v>
          </cell>
          <cell r="CC1132">
            <v>0</v>
          </cell>
          <cell r="CD1132">
            <v>0</v>
          </cell>
          <cell r="CE1132">
            <v>0</v>
          </cell>
          <cell r="CF1132">
            <v>0</v>
          </cell>
          <cell r="CG1132">
            <v>0</v>
          </cell>
          <cell r="CH1132">
            <v>0</v>
          </cell>
          <cell r="CI1132">
            <v>0</v>
          </cell>
          <cell r="CJ1132">
            <v>0</v>
          </cell>
          <cell r="CK1132">
            <v>0</v>
          </cell>
          <cell r="CL1132">
            <v>0</v>
          </cell>
          <cell r="CM1132">
            <v>0</v>
          </cell>
          <cell r="CN1132">
            <v>0</v>
          </cell>
          <cell r="CO1132">
            <v>0</v>
          </cell>
          <cell r="CP1132">
            <v>0</v>
          </cell>
          <cell r="CQ1132">
            <v>0</v>
          </cell>
          <cell r="CR1132">
            <v>0</v>
          </cell>
          <cell r="CS1132">
            <v>0</v>
          </cell>
          <cell r="CT1132">
            <v>0</v>
          </cell>
          <cell r="CU1132">
            <v>0</v>
          </cell>
          <cell r="CV1132">
            <v>0</v>
          </cell>
          <cell r="CW1132">
            <v>0</v>
          </cell>
          <cell r="CX1132">
            <v>0</v>
          </cell>
          <cell r="CY1132">
            <v>0</v>
          </cell>
          <cell r="CZ1132">
            <v>0</v>
          </cell>
          <cell r="DA1132">
            <v>0</v>
          </cell>
          <cell r="DB1132">
            <v>0</v>
          </cell>
          <cell r="DC1132">
            <v>0</v>
          </cell>
          <cell r="DD1132">
            <v>0</v>
          </cell>
          <cell r="DE1132">
            <v>0</v>
          </cell>
          <cell r="DF1132">
            <v>0</v>
          </cell>
          <cell r="DG1132">
            <v>0</v>
          </cell>
          <cell r="DH1132">
            <v>0</v>
          </cell>
          <cell r="DI1132">
            <v>0</v>
          </cell>
          <cell r="DJ1132">
            <v>0</v>
          </cell>
          <cell r="DK1132">
            <v>0</v>
          </cell>
          <cell r="DL1132">
            <v>0</v>
          </cell>
          <cell r="DM1132">
            <v>0</v>
          </cell>
          <cell r="DN1132">
            <v>0</v>
          </cell>
          <cell r="DO1132">
            <v>0</v>
          </cell>
          <cell r="DP1132">
            <v>0</v>
          </cell>
          <cell r="DQ1132">
            <v>0</v>
          </cell>
          <cell r="DR1132">
            <v>0</v>
          </cell>
          <cell r="DS1132">
            <v>0</v>
          </cell>
          <cell r="DT1132">
            <v>0</v>
          </cell>
          <cell r="DU1132">
            <v>0</v>
          </cell>
          <cell r="DV1132">
            <v>0</v>
          </cell>
          <cell r="DW1132">
            <v>0</v>
          </cell>
          <cell r="DX1132">
            <v>0</v>
          </cell>
          <cell r="DY1132">
            <v>0</v>
          </cell>
          <cell r="DZ1132">
            <v>0</v>
          </cell>
          <cell r="EA1132">
            <v>0</v>
          </cell>
          <cell r="EB1132">
            <v>0</v>
          </cell>
          <cell r="EC1132">
            <v>0</v>
          </cell>
          <cell r="ED1132">
            <v>0</v>
          </cell>
        </row>
        <row r="1133">
          <cell r="F1133">
            <v>0</v>
          </cell>
          <cell r="G1133">
            <v>0</v>
          </cell>
          <cell r="H1133">
            <v>0</v>
          </cell>
          <cell r="I1133">
            <v>0</v>
          </cell>
          <cell r="J1133">
            <v>0</v>
          </cell>
          <cell r="K1133">
            <v>0</v>
          </cell>
          <cell r="L1133">
            <v>0</v>
          </cell>
          <cell r="M1133">
            <v>0</v>
          </cell>
          <cell r="N1133">
            <v>0</v>
          </cell>
          <cell r="O1133">
            <v>0</v>
          </cell>
          <cell r="P1133">
            <v>0</v>
          </cell>
          <cell r="Q1133">
            <v>0</v>
          </cell>
          <cell r="R1133">
            <v>0</v>
          </cell>
          <cell r="S1133">
            <v>0</v>
          </cell>
          <cell r="T1133">
            <v>0</v>
          </cell>
          <cell r="U1133">
            <v>0</v>
          </cell>
          <cell r="V1133">
            <v>0</v>
          </cell>
          <cell r="W1133">
            <v>0</v>
          </cell>
          <cell r="X1133">
            <v>0</v>
          </cell>
          <cell r="Y1133">
            <v>0</v>
          </cell>
          <cell r="Z1133">
            <v>0</v>
          </cell>
          <cell r="AA1133">
            <v>0</v>
          </cell>
          <cell r="AB1133">
            <v>0</v>
          </cell>
          <cell r="AC1133">
            <v>0</v>
          </cell>
          <cell r="AD1133">
            <v>0</v>
          </cell>
          <cell r="AE1133">
            <v>0</v>
          </cell>
          <cell r="AF1133">
            <v>0</v>
          </cell>
          <cell r="AG1133">
            <v>0</v>
          </cell>
          <cell r="AH1133">
            <v>0</v>
          </cell>
          <cell r="AI1133">
            <v>0</v>
          </cell>
          <cell r="AJ1133">
            <v>0</v>
          </cell>
          <cell r="AK1133">
            <v>0</v>
          </cell>
          <cell r="AL1133">
            <v>0</v>
          </cell>
          <cell r="AM1133">
            <v>0</v>
          </cell>
          <cell r="AN1133">
            <v>0</v>
          </cell>
          <cell r="AO1133">
            <v>0</v>
          </cell>
          <cell r="AP1133">
            <v>0</v>
          </cell>
          <cell r="AQ1133">
            <v>0</v>
          </cell>
          <cell r="AR1133">
            <v>0</v>
          </cell>
          <cell r="AS1133">
            <v>0</v>
          </cell>
          <cell r="AT1133">
            <v>0</v>
          </cell>
          <cell r="AU1133">
            <v>0</v>
          </cell>
          <cell r="AV1133">
            <v>0</v>
          </cell>
          <cell r="AW1133">
            <v>0</v>
          </cell>
          <cell r="AX1133">
            <v>0</v>
          </cell>
          <cell r="AY1133">
            <v>0</v>
          </cell>
          <cell r="AZ1133">
            <v>0</v>
          </cell>
          <cell r="BA1133">
            <v>0</v>
          </cell>
          <cell r="BB1133">
            <v>0</v>
          </cell>
          <cell r="BC1133">
            <v>0</v>
          </cell>
          <cell r="BD1133">
            <v>0</v>
          </cell>
          <cell r="BE1133">
            <v>0</v>
          </cell>
          <cell r="BF1133">
            <v>0</v>
          </cell>
          <cell r="BG1133">
            <v>0</v>
          </cell>
          <cell r="BH1133">
            <v>0</v>
          </cell>
          <cell r="BI1133">
            <v>0</v>
          </cell>
          <cell r="BJ1133">
            <v>0</v>
          </cell>
          <cell r="BK1133">
            <v>0</v>
          </cell>
          <cell r="BL1133">
            <v>0</v>
          </cell>
          <cell r="BM1133">
            <v>0</v>
          </cell>
          <cell r="BN1133">
            <v>0</v>
          </cell>
          <cell r="BO1133">
            <v>0</v>
          </cell>
          <cell r="BP1133">
            <v>0</v>
          </cell>
          <cell r="BQ1133">
            <v>0</v>
          </cell>
          <cell r="BR1133">
            <v>0</v>
          </cell>
          <cell r="BS1133">
            <v>0</v>
          </cell>
          <cell r="BT1133">
            <v>0</v>
          </cell>
          <cell r="BU1133">
            <v>0</v>
          </cell>
          <cell r="BV1133">
            <v>0</v>
          </cell>
          <cell r="BW1133">
            <v>0</v>
          </cell>
          <cell r="BX1133">
            <v>0</v>
          </cell>
          <cell r="BY1133">
            <v>0</v>
          </cell>
          <cell r="BZ1133">
            <v>0</v>
          </cell>
          <cell r="CA1133">
            <v>0</v>
          </cell>
          <cell r="CB1133">
            <v>0</v>
          </cell>
          <cell r="CC1133">
            <v>0</v>
          </cell>
          <cell r="CD1133">
            <v>0</v>
          </cell>
          <cell r="CE1133">
            <v>0</v>
          </cell>
          <cell r="CF1133">
            <v>0</v>
          </cell>
          <cell r="CG1133">
            <v>0</v>
          </cell>
          <cell r="CH1133">
            <v>0</v>
          </cell>
          <cell r="CI1133">
            <v>0</v>
          </cell>
          <cell r="CJ1133">
            <v>0</v>
          </cell>
          <cell r="CK1133">
            <v>0</v>
          </cell>
          <cell r="CL1133">
            <v>0</v>
          </cell>
          <cell r="CM1133">
            <v>0</v>
          </cell>
          <cell r="CN1133">
            <v>0</v>
          </cell>
          <cell r="CO1133">
            <v>0</v>
          </cell>
          <cell r="CP1133">
            <v>0</v>
          </cell>
          <cell r="CQ1133">
            <v>0</v>
          </cell>
          <cell r="CR1133">
            <v>0</v>
          </cell>
          <cell r="CS1133">
            <v>0</v>
          </cell>
          <cell r="CT1133">
            <v>0</v>
          </cell>
          <cell r="CU1133">
            <v>0</v>
          </cell>
          <cell r="CV1133">
            <v>0</v>
          </cell>
          <cell r="CW1133">
            <v>0</v>
          </cell>
          <cell r="CX1133">
            <v>0</v>
          </cell>
          <cell r="CY1133">
            <v>0</v>
          </cell>
          <cell r="CZ1133">
            <v>0</v>
          </cell>
          <cell r="DA1133">
            <v>0</v>
          </cell>
          <cell r="DB1133">
            <v>0</v>
          </cell>
          <cell r="DC1133">
            <v>0</v>
          </cell>
          <cell r="DD1133">
            <v>0</v>
          </cell>
          <cell r="DE1133">
            <v>0</v>
          </cell>
          <cell r="DF1133">
            <v>0</v>
          </cell>
          <cell r="DG1133">
            <v>0</v>
          </cell>
          <cell r="DH1133">
            <v>0</v>
          </cell>
          <cell r="DI1133">
            <v>0</v>
          </cell>
          <cell r="DJ1133">
            <v>0</v>
          </cell>
          <cell r="DK1133">
            <v>0</v>
          </cell>
          <cell r="DL1133">
            <v>0</v>
          </cell>
          <cell r="DM1133">
            <v>0</v>
          </cell>
          <cell r="DN1133">
            <v>0</v>
          </cell>
          <cell r="DO1133">
            <v>0</v>
          </cell>
          <cell r="DP1133">
            <v>0</v>
          </cell>
          <cell r="DQ1133">
            <v>0</v>
          </cell>
          <cell r="DR1133">
            <v>0</v>
          </cell>
          <cell r="DS1133">
            <v>0</v>
          </cell>
          <cell r="DT1133">
            <v>0</v>
          </cell>
          <cell r="DU1133">
            <v>0</v>
          </cell>
          <cell r="DV1133">
            <v>0</v>
          </cell>
          <cell r="DW1133">
            <v>0</v>
          </cell>
          <cell r="DX1133">
            <v>0</v>
          </cell>
          <cell r="DY1133">
            <v>0</v>
          </cell>
          <cell r="DZ1133">
            <v>0</v>
          </cell>
          <cell r="EA1133">
            <v>0</v>
          </cell>
          <cell r="EB1133">
            <v>0</v>
          </cell>
          <cell r="EC1133">
            <v>0</v>
          </cell>
          <cell r="ED1133">
            <v>0</v>
          </cell>
        </row>
        <row r="1134">
          <cell r="F1134">
            <v>0</v>
          </cell>
          <cell r="G1134">
            <v>0</v>
          </cell>
          <cell r="H1134">
            <v>0</v>
          </cell>
          <cell r="I1134">
            <v>0</v>
          </cell>
          <cell r="J1134">
            <v>0</v>
          </cell>
          <cell r="K1134">
            <v>0</v>
          </cell>
          <cell r="L1134">
            <v>0</v>
          </cell>
          <cell r="M1134">
            <v>0</v>
          </cell>
          <cell r="N1134">
            <v>0</v>
          </cell>
          <cell r="O1134">
            <v>0</v>
          </cell>
          <cell r="P1134">
            <v>0</v>
          </cell>
          <cell r="Q1134">
            <v>0</v>
          </cell>
          <cell r="R1134">
            <v>0</v>
          </cell>
          <cell r="S1134">
            <v>0</v>
          </cell>
          <cell r="T1134">
            <v>0</v>
          </cell>
          <cell r="U1134">
            <v>0</v>
          </cell>
          <cell r="V1134">
            <v>0</v>
          </cell>
          <cell r="W1134">
            <v>0</v>
          </cell>
          <cell r="X1134">
            <v>0</v>
          </cell>
          <cell r="Y1134">
            <v>0</v>
          </cell>
          <cell r="Z1134">
            <v>0</v>
          </cell>
          <cell r="AA1134">
            <v>0</v>
          </cell>
          <cell r="AB1134">
            <v>0</v>
          </cell>
          <cell r="AC1134">
            <v>0</v>
          </cell>
          <cell r="AD1134">
            <v>0</v>
          </cell>
          <cell r="AE1134">
            <v>0</v>
          </cell>
          <cell r="AF1134">
            <v>0</v>
          </cell>
          <cell r="AG1134">
            <v>0</v>
          </cell>
          <cell r="AH1134">
            <v>0</v>
          </cell>
          <cell r="AI1134">
            <v>0</v>
          </cell>
          <cell r="AJ1134">
            <v>0</v>
          </cell>
          <cell r="AK1134">
            <v>0</v>
          </cell>
          <cell r="AL1134">
            <v>0</v>
          </cell>
          <cell r="AM1134">
            <v>0</v>
          </cell>
          <cell r="AN1134">
            <v>0</v>
          </cell>
          <cell r="AO1134">
            <v>0</v>
          </cell>
          <cell r="AP1134">
            <v>0</v>
          </cell>
          <cell r="AQ1134">
            <v>0</v>
          </cell>
          <cell r="AR1134">
            <v>0</v>
          </cell>
          <cell r="AS1134">
            <v>0</v>
          </cell>
          <cell r="AT1134">
            <v>0</v>
          </cell>
          <cell r="AU1134">
            <v>0</v>
          </cell>
          <cell r="AV1134">
            <v>0</v>
          </cell>
          <cell r="AW1134">
            <v>0</v>
          </cell>
          <cell r="AX1134">
            <v>0</v>
          </cell>
          <cell r="AY1134">
            <v>0</v>
          </cell>
          <cell r="AZ1134">
            <v>0</v>
          </cell>
          <cell r="BA1134">
            <v>0</v>
          </cell>
          <cell r="BB1134">
            <v>0</v>
          </cell>
          <cell r="BC1134">
            <v>0</v>
          </cell>
          <cell r="BD1134">
            <v>0</v>
          </cell>
          <cell r="BE1134">
            <v>0</v>
          </cell>
          <cell r="BF1134">
            <v>0</v>
          </cell>
          <cell r="BG1134">
            <v>0</v>
          </cell>
          <cell r="BH1134">
            <v>0</v>
          </cell>
          <cell r="BI1134">
            <v>0</v>
          </cell>
          <cell r="BJ1134">
            <v>0</v>
          </cell>
          <cell r="BK1134">
            <v>0</v>
          </cell>
          <cell r="BL1134">
            <v>0</v>
          </cell>
          <cell r="BM1134">
            <v>0</v>
          </cell>
          <cell r="BN1134">
            <v>0</v>
          </cell>
          <cell r="BO1134">
            <v>0</v>
          </cell>
          <cell r="BP1134">
            <v>0</v>
          </cell>
          <cell r="BQ1134">
            <v>0</v>
          </cell>
          <cell r="BR1134">
            <v>0</v>
          </cell>
          <cell r="BS1134">
            <v>0</v>
          </cell>
          <cell r="BT1134">
            <v>0</v>
          </cell>
          <cell r="BU1134">
            <v>0</v>
          </cell>
          <cell r="BV1134">
            <v>0</v>
          </cell>
          <cell r="BW1134">
            <v>0</v>
          </cell>
          <cell r="BX1134">
            <v>0</v>
          </cell>
          <cell r="BY1134">
            <v>0</v>
          </cell>
          <cell r="BZ1134">
            <v>0</v>
          </cell>
          <cell r="CA1134">
            <v>0</v>
          </cell>
          <cell r="CB1134">
            <v>0</v>
          </cell>
          <cell r="CC1134">
            <v>0</v>
          </cell>
          <cell r="CD1134">
            <v>0</v>
          </cell>
          <cell r="CE1134">
            <v>0</v>
          </cell>
          <cell r="CF1134">
            <v>0</v>
          </cell>
          <cell r="CG1134">
            <v>0</v>
          </cell>
          <cell r="CH1134">
            <v>0</v>
          </cell>
          <cell r="CI1134">
            <v>0</v>
          </cell>
          <cell r="CJ1134">
            <v>0</v>
          </cell>
          <cell r="CK1134">
            <v>0</v>
          </cell>
          <cell r="CL1134">
            <v>0</v>
          </cell>
          <cell r="CM1134">
            <v>0</v>
          </cell>
          <cell r="CN1134">
            <v>0</v>
          </cell>
          <cell r="CO1134">
            <v>0</v>
          </cell>
          <cell r="CP1134">
            <v>0</v>
          </cell>
          <cell r="CQ1134">
            <v>0</v>
          </cell>
          <cell r="CR1134">
            <v>0</v>
          </cell>
          <cell r="CS1134">
            <v>0</v>
          </cell>
          <cell r="CT1134">
            <v>0</v>
          </cell>
          <cell r="CU1134">
            <v>0</v>
          </cell>
          <cell r="CV1134">
            <v>0</v>
          </cell>
          <cell r="CW1134">
            <v>0</v>
          </cell>
          <cell r="CX1134">
            <v>0</v>
          </cell>
          <cell r="CY1134">
            <v>0</v>
          </cell>
          <cell r="CZ1134">
            <v>0</v>
          </cell>
          <cell r="DA1134">
            <v>0</v>
          </cell>
          <cell r="DB1134">
            <v>0</v>
          </cell>
          <cell r="DC1134">
            <v>0</v>
          </cell>
          <cell r="DD1134">
            <v>0</v>
          </cell>
          <cell r="DE1134">
            <v>0</v>
          </cell>
          <cell r="DF1134">
            <v>0</v>
          </cell>
          <cell r="DG1134">
            <v>0</v>
          </cell>
          <cell r="DH1134">
            <v>0</v>
          </cell>
          <cell r="DI1134">
            <v>0</v>
          </cell>
          <cell r="DJ1134">
            <v>0</v>
          </cell>
          <cell r="DK1134">
            <v>0</v>
          </cell>
          <cell r="DL1134">
            <v>0</v>
          </cell>
          <cell r="DM1134">
            <v>0</v>
          </cell>
          <cell r="DN1134">
            <v>0</v>
          </cell>
          <cell r="DO1134">
            <v>0</v>
          </cell>
          <cell r="DP1134">
            <v>0</v>
          </cell>
          <cell r="DQ1134">
            <v>0</v>
          </cell>
          <cell r="DR1134">
            <v>0</v>
          </cell>
          <cell r="DS1134">
            <v>0</v>
          </cell>
          <cell r="DT1134">
            <v>0</v>
          </cell>
          <cell r="DU1134">
            <v>0</v>
          </cell>
          <cell r="DV1134">
            <v>0</v>
          </cell>
          <cell r="DW1134">
            <v>0</v>
          </cell>
          <cell r="DX1134">
            <v>0</v>
          </cell>
          <cell r="DY1134">
            <v>0</v>
          </cell>
          <cell r="DZ1134">
            <v>0</v>
          </cell>
          <cell r="EA1134">
            <v>0</v>
          </cell>
          <cell r="EB1134">
            <v>0</v>
          </cell>
          <cell r="EC1134">
            <v>0</v>
          </cell>
          <cell r="ED1134">
            <v>0</v>
          </cell>
        </row>
        <row r="1135">
          <cell r="F1135">
            <v>-0.06</v>
          </cell>
          <cell r="G1135">
            <v>-0.14000000000000001</v>
          </cell>
          <cell r="H1135">
            <v>-0.03</v>
          </cell>
          <cell r="I1135">
            <v>-0.02</v>
          </cell>
          <cell r="J1135">
            <v>-0.01</v>
          </cell>
          <cell r="K1135">
            <v>-0.03</v>
          </cell>
          <cell r="L1135">
            <v>-0.28000000000000003</v>
          </cell>
          <cell r="M1135">
            <v>-0.19</v>
          </cell>
          <cell r="N1135">
            <v>-0.05</v>
          </cell>
          <cell r="O1135">
            <v>-0.08</v>
          </cell>
          <cell r="P1135">
            <v>-0.12</v>
          </cell>
          <cell r="Q1135">
            <v>-0.04</v>
          </cell>
          <cell r="R1135">
            <v>-0.09</v>
          </cell>
          <cell r="S1135">
            <v>-0.03</v>
          </cell>
          <cell r="T1135">
            <v>-7.0000000000000007E-2</v>
          </cell>
          <cell r="U1135">
            <v>-0.04</v>
          </cell>
          <cell r="V1135">
            <v>-0.02</v>
          </cell>
          <cell r="W1135">
            <v>-0.01</v>
          </cell>
          <cell r="X1135">
            <v>-0.03</v>
          </cell>
          <cell r="Y1135">
            <v>-0.14000000000000001</v>
          </cell>
          <cell r="Z1135">
            <v>-0.32</v>
          </cell>
          <cell r="AA1135">
            <v>0.08</v>
          </cell>
          <cell r="AB1135">
            <v>-7.0000000000000007E-2</v>
          </cell>
          <cell r="AC1135">
            <v>-7.0000000000000007E-2</v>
          </cell>
          <cell r="AD1135">
            <v>-0.06</v>
          </cell>
          <cell r="AE1135">
            <v>-0.1</v>
          </cell>
          <cell r="AF1135">
            <v>-0.09</v>
          </cell>
          <cell r="AG1135">
            <v>-0.08</v>
          </cell>
          <cell r="AH1135">
            <v>-0.04</v>
          </cell>
          <cell r="AI1135">
            <v>-0.02</v>
          </cell>
          <cell r="AJ1135">
            <v>-0.01</v>
          </cell>
          <cell r="AK1135">
            <v>-7.0000000000000007E-2</v>
          </cell>
          <cell r="AL1135">
            <v>-0.17</v>
          </cell>
          <cell r="AM1135">
            <v>-0.3</v>
          </cell>
          <cell r="AN1135">
            <v>-0.03</v>
          </cell>
          <cell r="AO1135">
            <v>-0.05</v>
          </cell>
          <cell r="AP1135">
            <v>-0.04</v>
          </cell>
          <cell r="AQ1135">
            <v>-7.0000000000000007E-2</v>
          </cell>
          <cell r="AR1135">
            <v>-0.12</v>
          </cell>
          <cell r="AS1135">
            <v>-7.0000000000000007E-2</v>
          </cell>
          <cell r="AT1135">
            <v>-7.0000000000000007E-2</v>
          </cell>
          <cell r="AU1135">
            <v>-0.04</v>
          </cell>
          <cell r="AV1135">
            <v>-0.01</v>
          </cell>
          <cell r="AW1135">
            <v>-0.01</v>
          </cell>
          <cell r="AX1135">
            <v>-0.06</v>
          </cell>
          <cell r="AY1135">
            <v>-0.18</v>
          </cell>
          <cell r="AZ1135">
            <v>-0.47</v>
          </cell>
          <cell r="BA1135">
            <v>-0.05</v>
          </cell>
          <cell r="BB1135">
            <v>-0.05</v>
          </cell>
          <cell r="BC1135">
            <v>-0.06</v>
          </cell>
          <cell r="BD1135">
            <v>-7.0000000000000007E-2</v>
          </cell>
          <cell r="BE1135">
            <v>-0.12</v>
          </cell>
          <cell r="BF1135">
            <v>-0.09</v>
          </cell>
          <cell r="BG1135">
            <v>-7.0000000000000007E-2</v>
          </cell>
          <cell r="BH1135">
            <v>-0.04</v>
          </cell>
          <cell r="BI1135">
            <v>-0.02</v>
          </cell>
          <cell r="BJ1135">
            <v>-0.01</v>
          </cell>
          <cell r="BK1135">
            <v>-0.04</v>
          </cell>
          <cell r="BL1135">
            <v>-0.23</v>
          </cell>
          <cell r="BM1135">
            <v>-0.33</v>
          </cell>
          <cell r="BN1135">
            <v>-0.08</v>
          </cell>
          <cell r="BO1135">
            <v>-0.06</v>
          </cell>
          <cell r="BP1135">
            <v>-0.04</v>
          </cell>
          <cell r="BQ1135">
            <v>-0.04</v>
          </cell>
          <cell r="BR1135">
            <v>-0.12</v>
          </cell>
          <cell r="BS1135">
            <v>-0.08</v>
          </cell>
          <cell r="BT1135">
            <v>-7.0000000000000007E-2</v>
          </cell>
          <cell r="BU1135">
            <v>-0.04</v>
          </cell>
          <cell r="BV1135">
            <v>-0.02</v>
          </cell>
          <cell r="BW1135">
            <v>-0.01</v>
          </cell>
          <cell r="BX1135">
            <v>-0.04</v>
          </cell>
          <cell r="BY1135">
            <v>-0.41</v>
          </cell>
          <cell r="BZ1135">
            <v>-0.24</v>
          </cell>
          <cell r="CA1135">
            <v>-0.06</v>
          </cell>
          <cell r="CB1135">
            <v>-0.11</v>
          </cell>
          <cell r="CC1135">
            <v>-0.02</v>
          </cell>
          <cell r="CD1135">
            <v>-0.04</v>
          </cell>
          <cell r="CE1135">
            <v>-7.0000000000000007E-2</v>
          </cell>
          <cell r="CF1135">
            <v>-0.02</v>
          </cell>
          <cell r="CG1135">
            <v>-0.04</v>
          </cell>
          <cell r="CH1135">
            <v>-0.03</v>
          </cell>
          <cell r="CI1135">
            <v>-0.01</v>
          </cell>
          <cell r="CJ1135">
            <v>-0.01</v>
          </cell>
          <cell r="CK1135">
            <v>-0.02</v>
          </cell>
          <cell r="CL1135">
            <v>-0.21</v>
          </cell>
          <cell r="CM1135">
            <v>-0.34</v>
          </cell>
          <cell r="CN1135">
            <v>-0.03</v>
          </cell>
          <cell r="CO1135">
            <v>-0.03</v>
          </cell>
          <cell r="CP1135">
            <v>-0.02</v>
          </cell>
          <cell r="CQ1135">
            <v>-0.03</v>
          </cell>
          <cell r="CR1135">
            <v>-7.0000000000000007E-2</v>
          </cell>
          <cell r="CS1135">
            <v>-0.02</v>
          </cell>
          <cell r="CT1135">
            <v>0</v>
          </cell>
          <cell r="CU1135">
            <v>-0.01</v>
          </cell>
          <cell r="CV1135">
            <v>-0.01</v>
          </cell>
          <cell r="CW1135">
            <v>-0.01</v>
          </cell>
          <cell r="CX1135">
            <v>-0.03</v>
          </cell>
          <cell r="CY1135">
            <v>-0.22</v>
          </cell>
          <cell r="CZ1135">
            <v>-0.46</v>
          </cell>
          <cell r="DA1135">
            <v>-0.03</v>
          </cell>
          <cell r="DB1135">
            <v>-0.01</v>
          </cell>
          <cell r="DC1135">
            <v>-0.01</v>
          </cell>
          <cell r="DD1135">
            <v>-0.03</v>
          </cell>
          <cell r="DE1135">
            <v>0</v>
          </cell>
          <cell r="DF1135">
            <v>0</v>
          </cell>
          <cell r="DG1135">
            <v>0</v>
          </cell>
          <cell r="DH1135">
            <v>0</v>
          </cell>
          <cell r="DI1135">
            <v>0</v>
          </cell>
          <cell r="DJ1135">
            <v>0</v>
          </cell>
          <cell r="DK1135">
            <v>0</v>
          </cell>
          <cell r="DL1135">
            <v>0</v>
          </cell>
          <cell r="DM1135">
            <v>0</v>
          </cell>
          <cell r="DN1135">
            <v>0</v>
          </cell>
          <cell r="DO1135">
            <v>0</v>
          </cell>
          <cell r="DP1135">
            <v>0</v>
          </cell>
          <cell r="DQ1135">
            <v>0</v>
          </cell>
          <cell r="DR1135">
            <v>0</v>
          </cell>
          <cell r="DS1135">
            <v>0</v>
          </cell>
          <cell r="DT1135">
            <v>0</v>
          </cell>
          <cell r="DU1135">
            <v>0</v>
          </cell>
          <cell r="DV1135">
            <v>0</v>
          </cell>
          <cell r="DW1135">
            <v>0</v>
          </cell>
          <cell r="DX1135">
            <v>0</v>
          </cell>
          <cell r="DY1135">
            <v>0</v>
          </cell>
          <cell r="DZ1135">
            <v>0</v>
          </cell>
          <cell r="EA1135">
            <v>0</v>
          </cell>
          <cell r="EB1135">
            <v>0</v>
          </cell>
          <cell r="EC1135">
            <v>0</v>
          </cell>
          <cell r="ED1135">
            <v>0</v>
          </cell>
        </row>
        <row r="1138">
          <cell r="F1138">
            <v>0</v>
          </cell>
          <cell r="G1138">
            <v>0</v>
          </cell>
          <cell r="H1138">
            <v>0</v>
          </cell>
          <cell r="I1138">
            <v>0</v>
          </cell>
          <cell r="J1138">
            <v>0</v>
          </cell>
          <cell r="K1138">
            <v>0</v>
          </cell>
          <cell r="L1138">
            <v>0</v>
          </cell>
          <cell r="M1138">
            <v>0</v>
          </cell>
          <cell r="N1138">
            <v>0</v>
          </cell>
          <cell r="O1138">
            <v>0</v>
          </cell>
          <cell r="P1138">
            <v>0</v>
          </cell>
          <cell r="Q1138">
            <v>0</v>
          </cell>
          <cell r="R1138">
            <v>0</v>
          </cell>
          <cell r="S1138">
            <v>0</v>
          </cell>
          <cell r="T1138">
            <v>0</v>
          </cell>
          <cell r="U1138">
            <v>0</v>
          </cell>
          <cell r="V1138">
            <v>0</v>
          </cell>
          <cell r="W1138">
            <v>0</v>
          </cell>
          <cell r="X1138">
            <v>0</v>
          </cell>
          <cell r="Y1138">
            <v>0</v>
          </cell>
          <cell r="Z1138">
            <v>0</v>
          </cell>
          <cell r="AA1138">
            <v>0</v>
          </cell>
          <cell r="AB1138">
            <v>0</v>
          </cell>
          <cell r="AC1138">
            <v>0</v>
          </cell>
          <cell r="AD1138">
            <v>0</v>
          </cell>
          <cell r="AE1138">
            <v>0</v>
          </cell>
          <cell r="AF1138">
            <v>0</v>
          </cell>
          <cell r="AG1138">
            <v>0</v>
          </cell>
          <cell r="AH1138">
            <v>0</v>
          </cell>
          <cell r="AI1138">
            <v>0</v>
          </cell>
          <cell r="AJ1138">
            <v>0</v>
          </cell>
          <cell r="AK1138">
            <v>0</v>
          </cell>
          <cell r="AL1138">
            <v>0</v>
          </cell>
          <cell r="AM1138">
            <v>0</v>
          </cell>
          <cell r="AN1138">
            <v>0</v>
          </cell>
          <cell r="AO1138">
            <v>0</v>
          </cell>
          <cell r="AP1138">
            <v>0</v>
          </cell>
          <cell r="AQ1138">
            <v>0</v>
          </cell>
          <cell r="AR1138">
            <v>0</v>
          </cell>
          <cell r="AS1138">
            <v>0</v>
          </cell>
          <cell r="AT1138">
            <v>0</v>
          </cell>
          <cell r="AU1138">
            <v>0</v>
          </cell>
          <cell r="AV1138">
            <v>0</v>
          </cell>
          <cell r="AW1138">
            <v>0</v>
          </cell>
          <cell r="AX1138">
            <v>0</v>
          </cell>
          <cell r="AY1138">
            <v>0</v>
          </cell>
          <cell r="AZ1138">
            <v>0</v>
          </cell>
          <cell r="BA1138">
            <v>0</v>
          </cell>
          <cell r="BB1138">
            <v>0</v>
          </cell>
          <cell r="BC1138">
            <v>0</v>
          </cell>
          <cell r="BD1138">
            <v>0</v>
          </cell>
          <cell r="BE1138">
            <v>0</v>
          </cell>
          <cell r="BF1138">
            <v>0</v>
          </cell>
          <cell r="BG1138">
            <v>0</v>
          </cell>
          <cell r="BH1138">
            <v>0</v>
          </cell>
          <cell r="BI1138">
            <v>0</v>
          </cell>
          <cell r="BJ1138">
            <v>0</v>
          </cell>
          <cell r="BK1138">
            <v>0</v>
          </cell>
          <cell r="BL1138">
            <v>0</v>
          </cell>
          <cell r="BM1138">
            <v>0</v>
          </cell>
          <cell r="BN1138">
            <v>0</v>
          </cell>
          <cell r="BO1138">
            <v>0</v>
          </cell>
          <cell r="BP1138">
            <v>0</v>
          </cell>
          <cell r="BQ1138">
            <v>0</v>
          </cell>
          <cell r="BR1138">
            <v>0</v>
          </cell>
          <cell r="BS1138">
            <v>0</v>
          </cell>
          <cell r="BT1138">
            <v>0</v>
          </cell>
          <cell r="BU1138">
            <v>0</v>
          </cell>
          <cell r="BV1138">
            <v>0</v>
          </cell>
          <cell r="BW1138">
            <v>0</v>
          </cell>
          <cell r="BX1138">
            <v>0</v>
          </cell>
          <cell r="BY1138">
            <v>0</v>
          </cell>
          <cell r="BZ1138">
            <v>0</v>
          </cell>
          <cell r="CA1138">
            <v>0</v>
          </cell>
          <cell r="CB1138">
            <v>0</v>
          </cell>
          <cell r="CC1138">
            <v>0</v>
          </cell>
          <cell r="CD1138">
            <v>0</v>
          </cell>
          <cell r="CE1138">
            <v>0</v>
          </cell>
          <cell r="CF1138">
            <v>0</v>
          </cell>
          <cell r="CG1138">
            <v>0</v>
          </cell>
          <cell r="CH1138">
            <v>0</v>
          </cell>
          <cell r="CI1138">
            <v>0</v>
          </cell>
          <cell r="CJ1138">
            <v>0</v>
          </cell>
          <cell r="CK1138">
            <v>0</v>
          </cell>
          <cell r="CL1138">
            <v>0</v>
          </cell>
          <cell r="CM1138">
            <v>0</v>
          </cell>
          <cell r="CN1138">
            <v>0</v>
          </cell>
          <cell r="CO1138">
            <v>0</v>
          </cell>
          <cell r="CP1138">
            <v>0</v>
          </cell>
          <cell r="CQ1138">
            <v>0</v>
          </cell>
          <cell r="CR1138">
            <v>0</v>
          </cell>
          <cell r="CS1138">
            <v>0</v>
          </cell>
          <cell r="CT1138">
            <v>0</v>
          </cell>
          <cell r="CU1138">
            <v>0</v>
          </cell>
          <cell r="CV1138">
            <v>0</v>
          </cell>
          <cell r="CW1138">
            <v>0</v>
          </cell>
          <cell r="CX1138">
            <v>0</v>
          </cell>
          <cell r="CY1138">
            <v>0</v>
          </cell>
          <cell r="CZ1138">
            <v>0</v>
          </cell>
          <cell r="DA1138">
            <v>0</v>
          </cell>
          <cell r="DB1138">
            <v>0</v>
          </cell>
          <cell r="DC1138">
            <v>0</v>
          </cell>
          <cell r="DD1138">
            <v>0</v>
          </cell>
          <cell r="DE1138">
            <v>0</v>
          </cell>
          <cell r="DF1138">
            <v>0</v>
          </cell>
          <cell r="DG1138">
            <v>0</v>
          </cell>
          <cell r="DH1138">
            <v>0</v>
          </cell>
          <cell r="DI1138">
            <v>0</v>
          </cell>
          <cell r="DJ1138">
            <v>0</v>
          </cell>
          <cell r="DK1138">
            <v>0</v>
          </cell>
          <cell r="DL1138">
            <v>0</v>
          </cell>
          <cell r="DM1138">
            <v>0</v>
          </cell>
          <cell r="DN1138">
            <v>0</v>
          </cell>
          <cell r="DO1138">
            <v>0</v>
          </cell>
          <cell r="DP1138">
            <v>0</v>
          </cell>
          <cell r="DQ1138">
            <v>0</v>
          </cell>
          <cell r="DR1138">
            <v>0</v>
          </cell>
          <cell r="DS1138">
            <v>0</v>
          </cell>
          <cell r="DT1138">
            <v>0</v>
          </cell>
          <cell r="DU1138">
            <v>0</v>
          </cell>
          <cell r="DV1138">
            <v>0</v>
          </cell>
          <cell r="DW1138">
            <v>0</v>
          </cell>
          <cell r="DX1138">
            <v>0</v>
          </cell>
          <cell r="DY1138">
            <v>0</v>
          </cell>
          <cell r="DZ1138">
            <v>0</v>
          </cell>
          <cell r="EA1138">
            <v>0</v>
          </cell>
          <cell r="EB1138">
            <v>0</v>
          </cell>
          <cell r="EC1138">
            <v>0</v>
          </cell>
          <cell r="ED1138">
            <v>0</v>
          </cell>
        </row>
        <row r="1140">
          <cell r="F1140">
            <v>0</v>
          </cell>
          <cell r="G1140">
            <v>0</v>
          </cell>
          <cell r="H1140">
            <v>0</v>
          </cell>
          <cell r="I1140">
            <v>0</v>
          </cell>
          <cell r="J1140">
            <v>0</v>
          </cell>
          <cell r="K1140">
            <v>0</v>
          </cell>
          <cell r="L1140">
            <v>0</v>
          </cell>
          <cell r="M1140">
            <v>0</v>
          </cell>
          <cell r="N1140">
            <v>0</v>
          </cell>
          <cell r="O1140">
            <v>0</v>
          </cell>
          <cell r="P1140">
            <v>0</v>
          </cell>
          <cell r="Q1140">
            <v>0</v>
          </cell>
          <cell r="R1140">
            <v>0</v>
          </cell>
          <cell r="S1140">
            <v>0</v>
          </cell>
          <cell r="T1140">
            <v>0</v>
          </cell>
          <cell r="U1140">
            <v>0</v>
          </cell>
          <cell r="V1140">
            <v>0</v>
          </cell>
          <cell r="W1140">
            <v>0</v>
          </cell>
          <cell r="X1140">
            <v>0</v>
          </cell>
          <cell r="Y1140">
            <v>0</v>
          </cell>
          <cell r="Z1140">
            <v>0</v>
          </cell>
          <cell r="AA1140">
            <v>0</v>
          </cell>
          <cell r="AB1140">
            <v>0</v>
          </cell>
          <cell r="AC1140">
            <v>0</v>
          </cell>
          <cell r="AD1140">
            <v>0</v>
          </cell>
          <cell r="AE1140">
            <v>0</v>
          </cell>
          <cell r="AF1140">
            <v>0</v>
          </cell>
          <cell r="AG1140">
            <v>0</v>
          </cell>
          <cell r="AH1140">
            <v>0</v>
          </cell>
          <cell r="AI1140">
            <v>0</v>
          </cell>
          <cell r="AJ1140">
            <v>0</v>
          </cell>
          <cell r="AK1140">
            <v>0</v>
          </cell>
          <cell r="AL1140">
            <v>0</v>
          </cell>
          <cell r="AM1140">
            <v>0</v>
          </cell>
          <cell r="AN1140">
            <v>0</v>
          </cell>
          <cell r="AO1140">
            <v>0</v>
          </cell>
          <cell r="AP1140">
            <v>0</v>
          </cell>
          <cell r="AQ1140">
            <v>0</v>
          </cell>
          <cell r="AR1140">
            <v>0</v>
          </cell>
          <cell r="AS1140">
            <v>0</v>
          </cell>
          <cell r="AT1140">
            <v>0</v>
          </cell>
          <cell r="AU1140">
            <v>0</v>
          </cell>
          <cell r="AV1140">
            <v>0</v>
          </cell>
          <cell r="AW1140">
            <v>0</v>
          </cell>
          <cell r="AX1140">
            <v>0</v>
          </cell>
          <cell r="AY1140">
            <v>0</v>
          </cell>
          <cell r="AZ1140">
            <v>0</v>
          </cell>
          <cell r="BA1140">
            <v>0</v>
          </cell>
          <cell r="BB1140">
            <v>0</v>
          </cell>
          <cell r="BC1140">
            <v>0</v>
          </cell>
          <cell r="BD1140">
            <v>0</v>
          </cell>
          <cell r="BE1140">
            <v>0</v>
          </cell>
          <cell r="BF1140">
            <v>0</v>
          </cell>
          <cell r="BG1140">
            <v>0</v>
          </cell>
          <cell r="BH1140">
            <v>0</v>
          </cell>
          <cell r="BI1140">
            <v>0</v>
          </cell>
          <cell r="BJ1140">
            <v>0</v>
          </cell>
          <cell r="BK1140">
            <v>0</v>
          </cell>
          <cell r="BL1140">
            <v>0</v>
          </cell>
          <cell r="BM1140">
            <v>0</v>
          </cell>
          <cell r="BN1140">
            <v>0</v>
          </cell>
          <cell r="BO1140">
            <v>0</v>
          </cell>
          <cell r="BP1140">
            <v>0</v>
          </cell>
          <cell r="BQ1140">
            <v>0</v>
          </cell>
          <cell r="BR1140">
            <v>0</v>
          </cell>
          <cell r="BS1140">
            <v>0</v>
          </cell>
          <cell r="BT1140">
            <v>0</v>
          </cell>
          <cell r="BU1140">
            <v>0</v>
          </cell>
          <cell r="BV1140">
            <v>0</v>
          </cell>
          <cell r="BW1140">
            <v>0</v>
          </cell>
          <cell r="BX1140">
            <v>0</v>
          </cell>
          <cell r="BY1140">
            <v>0</v>
          </cell>
          <cell r="BZ1140">
            <v>0</v>
          </cell>
          <cell r="CA1140">
            <v>0</v>
          </cell>
          <cell r="CB1140">
            <v>0</v>
          </cell>
          <cell r="CC1140">
            <v>0</v>
          </cell>
          <cell r="CD1140">
            <v>0</v>
          </cell>
          <cell r="CE1140">
            <v>0</v>
          </cell>
          <cell r="CF1140">
            <v>0</v>
          </cell>
          <cell r="CG1140">
            <v>0</v>
          </cell>
          <cell r="CH1140">
            <v>0</v>
          </cell>
          <cell r="CI1140">
            <v>0</v>
          </cell>
          <cell r="CJ1140">
            <v>0</v>
          </cell>
          <cell r="CK1140">
            <v>0</v>
          </cell>
          <cell r="CL1140">
            <v>0</v>
          </cell>
          <cell r="CM1140">
            <v>0</v>
          </cell>
          <cell r="CN1140">
            <v>0</v>
          </cell>
          <cell r="CO1140">
            <v>0</v>
          </cell>
          <cell r="CP1140">
            <v>0</v>
          </cell>
          <cell r="CQ1140">
            <v>0</v>
          </cell>
          <cell r="CR1140">
            <v>0</v>
          </cell>
          <cell r="CS1140">
            <v>0</v>
          </cell>
          <cell r="CT1140">
            <v>0</v>
          </cell>
          <cell r="CU1140">
            <v>0</v>
          </cell>
          <cell r="CV1140">
            <v>0</v>
          </cell>
          <cell r="CW1140">
            <v>0</v>
          </cell>
          <cell r="CX1140">
            <v>0</v>
          </cell>
          <cell r="CY1140">
            <v>0</v>
          </cell>
          <cell r="CZ1140">
            <v>0</v>
          </cell>
          <cell r="DA1140">
            <v>0</v>
          </cell>
          <cell r="DB1140">
            <v>0</v>
          </cell>
          <cell r="DC1140">
            <v>0</v>
          </cell>
          <cell r="DD1140">
            <v>0</v>
          </cell>
          <cell r="DE1140">
            <v>0</v>
          </cell>
          <cell r="DF1140">
            <v>0</v>
          </cell>
          <cell r="DG1140">
            <v>0</v>
          </cell>
          <cell r="DH1140">
            <v>0</v>
          </cell>
          <cell r="DI1140">
            <v>0</v>
          </cell>
          <cell r="DJ1140">
            <v>0</v>
          </cell>
          <cell r="DK1140">
            <v>0</v>
          </cell>
          <cell r="DL1140">
            <v>0</v>
          </cell>
          <cell r="DM1140">
            <v>0</v>
          </cell>
          <cell r="DN1140">
            <v>0</v>
          </cell>
          <cell r="DO1140">
            <v>0</v>
          </cell>
          <cell r="DP1140">
            <v>0</v>
          </cell>
          <cell r="DQ1140">
            <v>0</v>
          </cell>
          <cell r="DR1140">
            <v>0</v>
          </cell>
          <cell r="DS1140">
            <v>0</v>
          </cell>
          <cell r="DT1140">
            <v>0</v>
          </cell>
          <cell r="DU1140">
            <v>0</v>
          </cell>
          <cell r="DV1140">
            <v>0</v>
          </cell>
          <cell r="DW1140">
            <v>0</v>
          </cell>
          <cell r="DX1140">
            <v>0</v>
          </cell>
          <cell r="DY1140">
            <v>0</v>
          </cell>
          <cell r="DZ1140">
            <v>0</v>
          </cell>
          <cell r="EA1140">
            <v>0</v>
          </cell>
          <cell r="EB1140">
            <v>0</v>
          </cell>
          <cell r="EC1140">
            <v>0</v>
          </cell>
          <cell r="ED1140">
            <v>0</v>
          </cell>
        </row>
        <row r="1141">
          <cell r="F1141">
            <v>0</v>
          </cell>
          <cell r="G1141">
            <v>0</v>
          </cell>
          <cell r="H1141">
            <v>0</v>
          </cell>
          <cell r="I1141">
            <v>0</v>
          </cell>
          <cell r="J1141">
            <v>0</v>
          </cell>
          <cell r="K1141">
            <v>0</v>
          </cell>
          <cell r="L1141">
            <v>0</v>
          </cell>
          <cell r="M1141">
            <v>0</v>
          </cell>
          <cell r="N1141">
            <v>0</v>
          </cell>
          <cell r="O1141">
            <v>0</v>
          </cell>
          <cell r="P1141">
            <v>0</v>
          </cell>
          <cell r="Q1141">
            <v>0</v>
          </cell>
          <cell r="R1141">
            <v>0</v>
          </cell>
          <cell r="S1141">
            <v>0</v>
          </cell>
          <cell r="T1141">
            <v>0</v>
          </cell>
          <cell r="U1141">
            <v>0</v>
          </cell>
          <cell r="V1141">
            <v>0</v>
          </cell>
          <cell r="W1141">
            <v>0</v>
          </cell>
          <cell r="X1141">
            <v>0</v>
          </cell>
          <cell r="Y1141">
            <v>0</v>
          </cell>
          <cell r="Z1141">
            <v>0</v>
          </cell>
          <cell r="AA1141">
            <v>0</v>
          </cell>
          <cell r="AB1141">
            <v>0</v>
          </cell>
          <cell r="AC1141">
            <v>0</v>
          </cell>
          <cell r="AD1141">
            <v>0</v>
          </cell>
          <cell r="AE1141">
            <v>0</v>
          </cell>
          <cell r="AF1141">
            <v>0</v>
          </cell>
          <cell r="AG1141">
            <v>0</v>
          </cell>
          <cell r="AH1141">
            <v>0</v>
          </cell>
          <cell r="AI1141">
            <v>0</v>
          </cell>
          <cell r="AJ1141">
            <v>0</v>
          </cell>
          <cell r="AK1141">
            <v>0</v>
          </cell>
          <cell r="AL1141">
            <v>0</v>
          </cell>
          <cell r="AM1141">
            <v>0</v>
          </cell>
          <cell r="AN1141">
            <v>0</v>
          </cell>
          <cell r="AO1141">
            <v>0</v>
          </cell>
          <cell r="AP1141">
            <v>0</v>
          </cell>
          <cell r="AQ1141">
            <v>0</v>
          </cell>
          <cell r="AR1141">
            <v>0</v>
          </cell>
          <cell r="AS1141">
            <v>0</v>
          </cell>
          <cell r="AT1141">
            <v>0</v>
          </cell>
          <cell r="AU1141">
            <v>0</v>
          </cell>
          <cell r="AV1141">
            <v>0</v>
          </cell>
          <cell r="AW1141">
            <v>0</v>
          </cell>
          <cell r="AX1141">
            <v>0</v>
          </cell>
          <cell r="AY1141">
            <v>0</v>
          </cell>
          <cell r="AZ1141">
            <v>0</v>
          </cell>
          <cell r="BA1141">
            <v>0</v>
          </cell>
          <cell r="BB1141">
            <v>0</v>
          </cell>
          <cell r="BC1141">
            <v>0</v>
          </cell>
          <cell r="BD1141">
            <v>0</v>
          </cell>
          <cell r="BE1141">
            <v>0</v>
          </cell>
          <cell r="BF1141">
            <v>0</v>
          </cell>
          <cell r="BG1141">
            <v>0</v>
          </cell>
          <cell r="BH1141">
            <v>0</v>
          </cell>
          <cell r="BI1141">
            <v>0</v>
          </cell>
          <cell r="BJ1141">
            <v>0</v>
          </cell>
          <cell r="BK1141">
            <v>0</v>
          </cell>
          <cell r="BL1141">
            <v>0</v>
          </cell>
          <cell r="BM1141">
            <v>0</v>
          </cell>
          <cell r="BN1141">
            <v>0</v>
          </cell>
          <cell r="BO1141">
            <v>0</v>
          </cell>
          <cell r="BP1141">
            <v>0</v>
          </cell>
          <cell r="BQ1141">
            <v>0</v>
          </cell>
          <cell r="BR1141">
            <v>0</v>
          </cell>
          <cell r="BS1141">
            <v>0</v>
          </cell>
          <cell r="BT1141">
            <v>0</v>
          </cell>
          <cell r="BU1141">
            <v>0</v>
          </cell>
          <cell r="BV1141">
            <v>0</v>
          </cell>
          <cell r="BW1141">
            <v>0</v>
          </cell>
          <cell r="BX1141">
            <v>0</v>
          </cell>
          <cell r="BY1141">
            <v>0</v>
          </cell>
          <cell r="BZ1141">
            <v>0</v>
          </cell>
          <cell r="CA1141">
            <v>0</v>
          </cell>
          <cell r="CB1141">
            <v>0</v>
          </cell>
          <cell r="CC1141">
            <v>0</v>
          </cell>
          <cell r="CD1141">
            <v>0</v>
          </cell>
          <cell r="CE1141">
            <v>0</v>
          </cell>
          <cell r="CF1141">
            <v>0</v>
          </cell>
          <cell r="CG1141">
            <v>0</v>
          </cell>
          <cell r="CH1141">
            <v>0</v>
          </cell>
          <cell r="CI1141">
            <v>0</v>
          </cell>
          <cell r="CJ1141">
            <v>0</v>
          </cell>
          <cell r="CK1141">
            <v>0</v>
          </cell>
          <cell r="CL1141">
            <v>0</v>
          </cell>
          <cell r="CM1141">
            <v>0</v>
          </cell>
          <cell r="CN1141">
            <v>0</v>
          </cell>
          <cell r="CO1141">
            <v>0</v>
          </cell>
          <cell r="CP1141">
            <v>0</v>
          </cell>
          <cell r="CQ1141">
            <v>0</v>
          </cell>
          <cell r="CR1141">
            <v>0</v>
          </cell>
          <cell r="CS1141">
            <v>0</v>
          </cell>
          <cell r="CT1141">
            <v>0</v>
          </cell>
          <cell r="CU1141">
            <v>0</v>
          </cell>
          <cell r="CV1141">
            <v>0</v>
          </cell>
          <cell r="CW1141">
            <v>0</v>
          </cell>
          <cell r="CX1141">
            <v>0</v>
          </cell>
          <cell r="CY1141">
            <v>0</v>
          </cell>
          <cell r="CZ1141">
            <v>0</v>
          </cell>
          <cell r="DA1141">
            <v>0</v>
          </cell>
          <cell r="DB1141">
            <v>0</v>
          </cell>
          <cell r="DC1141">
            <v>0</v>
          </cell>
          <cell r="DD1141">
            <v>0</v>
          </cell>
          <cell r="DE1141">
            <v>0</v>
          </cell>
          <cell r="DF1141">
            <v>0</v>
          </cell>
          <cell r="DG1141">
            <v>0</v>
          </cell>
          <cell r="DH1141">
            <v>0</v>
          </cell>
          <cell r="DI1141">
            <v>0</v>
          </cell>
          <cell r="DJ1141">
            <v>0</v>
          </cell>
          <cell r="DK1141">
            <v>0</v>
          </cell>
          <cell r="DL1141">
            <v>0</v>
          </cell>
          <cell r="DM1141">
            <v>0</v>
          </cell>
          <cell r="DN1141">
            <v>0</v>
          </cell>
          <cell r="DO1141">
            <v>0</v>
          </cell>
          <cell r="DP1141">
            <v>0</v>
          </cell>
          <cell r="DQ1141">
            <v>0</v>
          </cell>
          <cell r="DR1141">
            <v>0</v>
          </cell>
          <cell r="DS1141">
            <v>0</v>
          </cell>
          <cell r="DT1141">
            <v>0</v>
          </cell>
          <cell r="DU1141">
            <v>0</v>
          </cell>
          <cell r="DV1141">
            <v>0</v>
          </cell>
          <cell r="DW1141">
            <v>0</v>
          </cell>
          <cell r="DX1141">
            <v>0</v>
          </cell>
          <cell r="DY1141">
            <v>0</v>
          </cell>
          <cell r="DZ1141">
            <v>0</v>
          </cell>
          <cell r="EA1141">
            <v>0</v>
          </cell>
          <cell r="EB1141">
            <v>0</v>
          </cell>
          <cell r="EC1141">
            <v>0</v>
          </cell>
          <cell r="ED1141">
            <v>0</v>
          </cell>
        </row>
        <row r="1142">
          <cell r="F1142">
            <v>0</v>
          </cell>
          <cell r="G1142">
            <v>0</v>
          </cell>
          <cell r="H1142">
            <v>0</v>
          </cell>
          <cell r="I1142">
            <v>0</v>
          </cell>
          <cell r="J1142">
            <v>0</v>
          </cell>
          <cell r="K1142">
            <v>0</v>
          </cell>
          <cell r="L1142">
            <v>0</v>
          </cell>
          <cell r="M1142">
            <v>0</v>
          </cell>
          <cell r="N1142">
            <v>0</v>
          </cell>
          <cell r="O1142">
            <v>0</v>
          </cell>
          <cell r="P1142">
            <v>0</v>
          </cell>
          <cell r="Q1142">
            <v>0</v>
          </cell>
          <cell r="R1142">
            <v>0</v>
          </cell>
          <cell r="S1142">
            <v>0</v>
          </cell>
          <cell r="T1142">
            <v>0</v>
          </cell>
          <cell r="U1142">
            <v>0</v>
          </cell>
          <cell r="V1142">
            <v>0</v>
          </cell>
          <cell r="W1142">
            <v>0</v>
          </cell>
          <cell r="X1142">
            <v>0</v>
          </cell>
          <cell r="Y1142">
            <v>0</v>
          </cell>
          <cell r="Z1142">
            <v>0</v>
          </cell>
          <cell r="AA1142">
            <v>0</v>
          </cell>
          <cell r="AB1142">
            <v>0</v>
          </cell>
          <cell r="AC1142">
            <v>0</v>
          </cell>
          <cell r="AD1142">
            <v>0</v>
          </cell>
          <cell r="AE1142">
            <v>0</v>
          </cell>
          <cell r="AF1142">
            <v>0</v>
          </cell>
          <cell r="AG1142">
            <v>0</v>
          </cell>
          <cell r="AH1142">
            <v>0</v>
          </cell>
          <cell r="AI1142">
            <v>0</v>
          </cell>
          <cell r="AJ1142">
            <v>0</v>
          </cell>
          <cell r="AK1142">
            <v>0</v>
          </cell>
          <cell r="AL1142">
            <v>0</v>
          </cell>
          <cell r="AM1142">
            <v>0</v>
          </cell>
          <cell r="AN1142">
            <v>0</v>
          </cell>
          <cell r="AO1142">
            <v>0</v>
          </cell>
          <cell r="AP1142">
            <v>0</v>
          </cell>
          <cell r="AQ1142">
            <v>0</v>
          </cell>
          <cell r="AR1142">
            <v>0</v>
          </cell>
          <cell r="AS1142">
            <v>0</v>
          </cell>
          <cell r="AT1142">
            <v>0</v>
          </cell>
          <cell r="AU1142">
            <v>0</v>
          </cell>
          <cell r="AV1142">
            <v>0</v>
          </cell>
          <cell r="AW1142">
            <v>0</v>
          </cell>
          <cell r="AX1142">
            <v>0</v>
          </cell>
          <cell r="AY1142">
            <v>0</v>
          </cell>
          <cell r="AZ1142">
            <v>0</v>
          </cell>
          <cell r="BA1142">
            <v>0</v>
          </cell>
          <cell r="BB1142">
            <v>0</v>
          </cell>
          <cell r="BC1142">
            <v>0</v>
          </cell>
          <cell r="BD1142">
            <v>0</v>
          </cell>
          <cell r="BE1142">
            <v>0</v>
          </cell>
          <cell r="BF1142">
            <v>0</v>
          </cell>
          <cell r="BG1142">
            <v>0</v>
          </cell>
          <cell r="BH1142">
            <v>0</v>
          </cell>
          <cell r="BI1142">
            <v>0</v>
          </cell>
          <cell r="BJ1142">
            <v>0</v>
          </cell>
          <cell r="BK1142">
            <v>0</v>
          </cell>
          <cell r="BL1142">
            <v>0</v>
          </cell>
          <cell r="BM1142">
            <v>0</v>
          </cell>
          <cell r="BN1142">
            <v>0</v>
          </cell>
          <cell r="BO1142">
            <v>0</v>
          </cell>
          <cell r="BP1142">
            <v>0</v>
          </cell>
          <cell r="BQ1142">
            <v>0</v>
          </cell>
          <cell r="BR1142">
            <v>0</v>
          </cell>
          <cell r="BS1142">
            <v>0</v>
          </cell>
          <cell r="BT1142">
            <v>0</v>
          </cell>
          <cell r="BU1142">
            <v>0</v>
          </cell>
          <cell r="BV1142">
            <v>0</v>
          </cell>
          <cell r="BW1142">
            <v>0</v>
          </cell>
          <cell r="BX1142">
            <v>0</v>
          </cell>
          <cell r="BY1142">
            <v>0</v>
          </cell>
          <cell r="BZ1142">
            <v>0</v>
          </cell>
          <cell r="CA1142">
            <v>0</v>
          </cell>
          <cell r="CB1142">
            <v>0</v>
          </cell>
          <cell r="CC1142">
            <v>0</v>
          </cell>
          <cell r="CD1142">
            <v>0</v>
          </cell>
          <cell r="CE1142">
            <v>0</v>
          </cell>
          <cell r="CF1142">
            <v>0</v>
          </cell>
          <cell r="CG1142">
            <v>0</v>
          </cell>
          <cell r="CH1142">
            <v>0</v>
          </cell>
          <cell r="CI1142">
            <v>0</v>
          </cell>
          <cell r="CJ1142">
            <v>0</v>
          </cell>
          <cell r="CK1142">
            <v>0</v>
          </cell>
          <cell r="CL1142">
            <v>0</v>
          </cell>
          <cell r="CM1142">
            <v>0</v>
          </cell>
          <cell r="CN1142">
            <v>0</v>
          </cell>
          <cell r="CO1142">
            <v>0</v>
          </cell>
          <cell r="CP1142">
            <v>0</v>
          </cell>
          <cell r="CQ1142">
            <v>0</v>
          </cell>
          <cell r="CR1142">
            <v>0</v>
          </cell>
          <cell r="CS1142">
            <v>0</v>
          </cell>
          <cell r="CT1142">
            <v>0</v>
          </cell>
          <cell r="CU1142">
            <v>0</v>
          </cell>
          <cell r="CV1142">
            <v>0</v>
          </cell>
          <cell r="CW1142">
            <v>0</v>
          </cell>
          <cell r="CX1142">
            <v>0</v>
          </cell>
          <cell r="CY1142">
            <v>0</v>
          </cell>
          <cell r="CZ1142">
            <v>0</v>
          </cell>
          <cell r="DA1142">
            <v>0</v>
          </cell>
          <cell r="DB1142">
            <v>0</v>
          </cell>
          <cell r="DC1142">
            <v>0</v>
          </cell>
          <cell r="DD1142">
            <v>0</v>
          </cell>
          <cell r="DE1142">
            <v>0</v>
          </cell>
          <cell r="DF1142">
            <v>0</v>
          </cell>
          <cell r="DG1142">
            <v>0</v>
          </cell>
          <cell r="DH1142">
            <v>0</v>
          </cell>
          <cell r="DI1142">
            <v>0</v>
          </cell>
          <cell r="DJ1142">
            <v>0</v>
          </cell>
          <cell r="DK1142">
            <v>0</v>
          </cell>
          <cell r="DL1142">
            <v>0</v>
          </cell>
          <cell r="DM1142">
            <v>0</v>
          </cell>
          <cell r="DN1142">
            <v>0</v>
          </cell>
          <cell r="DO1142">
            <v>0</v>
          </cell>
          <cell r="DP1142">
            <v>0</v>
          </cell>
          <cell r="DQ1142">
            <v>0</v>
          </cell>
          <cell r="DR1142">
            <v>0</v>
          </cell>
          <cell r="DS1142">
            <v>0</v>
          </cell>
          <cell r="DT1142">
            <v>0</v>
          </cell>
          <cell r="DU1142">
            <v>0</v>
          </cell>
          <cell r="DV1142">
            <v>0</v>
          </cell>
          <cell r="DW1142">
            <v>0</v>
          </cell>
          <cell r="DX1142">
            <v>0</v>
          </cell>
          <cell r="DY1142">
            <v>0</v>
          </cell>
          <cell r="DZ1142">
            <v>0</v>
          </cell>
          <cell r="EA1142">
            <v>0</v>
          </cell>
          <cell r="EB1142">
            <v>0</v>
          </cell>
          <cell r="EC1142">
            <v>0</v>
          </cell>
          <cell r="ED1142">
            <v>0</v>
          </cell>
        </row>
        <row r="1143">
          <cell r="F1143">
            <v>0</v>
          </cell>
          <cell r="G1143">
            <v>0</v>
          </cell>
          <cell r="H1143">
            <v>0</v>
          </cell>
          <cell r="I1143">
            <v>0</v>
          </cell>
          <cell r="J1143">
            <v>0</v>
          </cell>
          <cell r="K1143">
            <v>0</v>
          </cell>
          <cell r="L1143">
            <v>0</v>
          </cell>
          <cell r="M1143">
            <v>0</v>
          </cell>
          <cell r="N1143">
            <v>0</v>
          </cell>
          <cell r="O1143">
            <v>0</v>
          </cell>
          <cell r="P1143">
            <v>0</v>
          </cell>
          <cell r="Q1143">
            <v>0</v>
          </cell>
          <cell r="R1143">
            <v>0</v>
          </cell>
          <cell r="S1143">
            <v>0</v>
          </cell>
          <cell r="T1143">
            <v>0</v>
          </cell>
          <cell r="U1143">
            <v>0</v>
          </cell>
          <cell r="V1143">
            <v>0</v>
          </cell>
          <cell r="W1143">
            <v>0</v>
          </cell>
          <cell r="X1143">
            <v>0</v>
          </cell>
          <cell r="Y1143">
            <v>0</v>
          </cell>
          <cell r="Z1143">
            <v>0</v>
          </cell>
          <cell r="AA1143">
            <v>0</v>
          </cell>
          <cell r="AB1143">
            <v>0</v>
          </cell>
          <cell r="AC1143">
            <v>0</v>
          </cell>
          <cell r="AD1143">
            <v>0</v>
          </cell>
          <cell r="AE1143">
            <v>0</v>
          </cell>
          <cell r="AF1143">
            <v>0</v>
          </cell>
          <cell r="AG1143">
            <v>0</v>
          </cell>
          <cell r="AH1143">
            <v>0</v>
          </cell>
          <cell r="AI1143">
            <v>0</v>
          </cell>
          <cell r="AJ1143">
            <v>0</v>
          </cell>
          <cell r="AK1143">
            <v>0</v>
          </cell>
          <cell r="AL1143">
            <v>0</v>
          </cell>
          <cell r="AM1143">
            <v>0</v>
          </cell>
          <cell r="AN1143">
            <v>0</v>
          </cell>
          <cell r="AO1143">
            <v>0</v>
          </cell>
          <cell r="AP1143">
            <v>0</v>
          </cell>
          <cell r="AQ1143">
            <v>0</v>
          </cell>
          <cell r="AR1143">
            <v>0</v>
          </cell>
          <cell r="AS1143">
            <v>0</v>
          </cell>
          <cell r="AT1143">
            <v>0</v>
          </cell>
          <cell r="AU1143">
            <v>0</v>
          </cell>
          <cell r="AV1143">
            <v>0</v>
          </cell>
          <cell r="AW1143">
            <v>0</v>
          </cell>
          <cell r="AX1143">
            <v>0</v>
          </cell>
          <cell r="AY1143">
            <v>0</v>
          </cell>
          <cell r="AZ1143">
            <v>0</v>
          </cell>
          <cell r="BA1143">
            <v>0</v>
          </cell>
          <cell r="BB1143">
            <v>0</v>
          </cell>
          <cell r="BC1143">
            <v>0</v>
          </cell>
          <cell r="BD1143">
            <v>0</v>
          </cell>
          <cell r="BE1143">
            <v>0</v>
          </cell>
          <cell r="BF1143">
            <v>0</v>
          </cell>
          <cell r="BG1143">
            <v>0</v>
          </cell>
          <cell r="BH1143">
            <v>0</v>
          </cell>
          <cell r="BI1143">
            <v>0</v>
          </cell>
          <cell r="BJ1143">
            <v>0</v>
          </cell>
          <cell r="BK1143">
            <v>0</v>
          </cell>
          <cell r="BL1143">
            <v>0</v>
          </cell>
          <cell r="BM1143">
            <v>0</v>
          </cell>
          <cell r="BN1143">
            <v>0</v>
          </cell>
          <cell r="BO1143">
            <v>0</v>
          </cell>
          <cell r="BP1143">
            <v>0</v>
          </cell>
          <cell r="BQ1143">
            <v>0</v>
          </cell>
          <cell r="BR1143">
            <v>0</v>
          </cell>
          <cell r="BS1143">
            <v>0</v>
          </cell>
          <cell r="BT1143">
            <v>0</v>
          </cell>
          <cell r="BU1143">
            <v>0</v>
          </cell>
          <cell r="BV1143">
            <v>0</v>
          </cell>
          <cell r="BW1143">
            <v>0</v>
          </cell>
          <cell r="BX1143">
            <v>0</v>
          </cell>
          <cell r="BY1143">
            <v>0</v>
          </cell>
          <cell r="BZ1143">
            <v>0</v>
          </cell>
          <cell r="CA1143">
            <v>0</v>
          </cell>
          <cell r="CB1143">
            <v>0</v>
          </cell>
          <cell r="CC1143">
            <v>0</v>
          </cell>
          <cell r="CD1143">
            <v>0</v>
          </cell>
          <cell r="CE1143">
            <v>0</v>
          </cell>
          <cell r="CF1143">
            <v>0</v>
          </cell>
          <cell r="CG1143">
            <v>0</v>
          </cell>
          <cell r="CH1143">
            <v>0</v>
          </cell>
          <cell r="CI1143">
            <v>0</v>
          </cell>
          <cell r="CJ1143">
            <v>0</v>
          </cell>
          <cell r="CK1143">
            <v>0</v>
          </cell>
          <cell r="CL1143">
            <v>0</v>
          </cell>
          <cell r="CM1143">
            <v>0</v>
          </cell>
          <cell r="CN1143">
            <v>0</v>
          </cell>
          <cell r="CO1143">
            <v>0</v>
          </cell>
          <cell r="CP1143">
            <v>0</v>
          </cell>
          <cell r="CQ1143">
            <v>0</v>
          </cell>
          <cell r="CR1143">
            <v>0</v>
          </cell>
          <cell r="CS1143">
            <v>0</v>
          </cell>
          <cell r="CT1143">
            <v>0</v>
          </cell>
          <cell r="CU1143">
            <v>0</v>
          </cell>
          <cell r="CV1143">
            <v>0</v>
          </cell>
          <cell r="CW1143">
            <v>0</v>
          </cell>
          <cell r="CX1143">
            <v>0</v>
          </cell>
          <cell r="CY1143">
            <v>0</v>
          </cell>
          <cell r="CZ1143">
            <v>0</v>
          </cell>
          <cell r="DA1143">
            <v>0</v>
          </cell>
          <cell r="DB1143">
            <v>0</v>
          </cell>
          <cell r="DC1143">
            <v>0</v>
          </cell>
          <cell r="DD1143">
            <v>0</v>
          </cell>
          <cell r="DE1143">
            <v>0</v>
          </cell>
          <cell r="DF1143">
            <v>0</v>
          </cell>
          <cell r="DG1143">
            <v>0</v>
          </cell>
          <cell r="DH1143">
            <v>0</v>
          </cell>
          <cell r="DI1143">
            <v>0</v>
          </cell>
          <cell r="DJ1143">
            <v>0</v>
          </cell>
          <cell r="DK1143">
            <v>0</v>
          </cell>
          <cell r="DL1143">
            <v>0</v>
          </cell>
          <cell r="DM1143">
            <v>0</v>
          </cell>
          <cell r="DN1143">
            <v>0</v>
          </cell>
          <cell r="DO1143">
            <v>0</v>
          </cell>
          <cell r="DP1143">
            <v>0</v>
          </cell>
          <cell r="DQ1143">
            <v>0</v>
          </cell>
          <cell r="DR1143">
            <v>0</v>
          </cell>
          <cell r="DS1143">
            <v>0</v>
          </cell>
          <cell r="DT1143">
            <v>0</v>
          </cell>
          <cell r="DU1143">
            <v>0</v>
          </cell>
          <cell r="DV1143">
            <v>0</v>
          </cell>
          <cell r="DW1143">
            <v>0</v>
          </cell>
          <cell r="DX1143">
            <v>0</v>
          </cell>
          <cell r="DY1143">
            <v>0</v>
          </cell>
          <cell r="DZ1143">
            <v>0</v>
          </cell>
          <cell r="EA1143">
            <v>0</v>
          </cell>
          <cell r="EB1143">
            <v>0</v>
          </cell>
          <cell r="EC1143">
            <v>0</v>
          </cell>
          <cell r="ED1143">
            <v>0</v>
          </cell>
        </row>
        <row r="1144">
          <cell r="F1144">
            <v>0</v>
          </cell>
          <cell r="G1144">
            <v>0</v>
          </cell>
          <cell r="H1144">
            <v>0</v>
          </cell>
          <cell r="I1144">
            <v>0</v>
          </cell>
          <cell r="J1144">
            <v>0</v>
          </cell>
          <cell r="K1144">
            <v>0</v>
          </cell>
          <cell r="L1144">
            <v>0</v>
          </cell>
          <cell r="M1144">
            <v>0</v>
          </cell>
          <cell r="N1144">
            <v>0</v>
          </cell>
          <cell r="O1144">
            <v>0</v>
          </cell>
          <cell r="P1144">
            <v>0</v>
          </cell>
          <cell r="Q1144">
            <v>0</v>
          </cell>
          <cell r="R1144">
            <v>0</v>
          </cell>
          <cell r="S1144">
            <v>0</v>
          </cell>
          <cell r="T1144">
            <v>0</v>
          </cell>
          <cell r="U1144">
            <v>0</v>
          </cell>
          <cell r="V1144">
            <v>0</v>
          </cell>
          <cell r="W1144">
            <v>0</v>
          </cell>
          <cell r="X1144">
            <v>0</v>
          </cell>
          <cell r="Y1144">
            <v>0</v>
          </cell>
          <cell r="Z1144">
            <v>0</v>
          </cell>
          <cell r="AA1144">
            <v>0</v>
          </cell>
          <cell r="AB1144">
            <v>0</v>
          </cell>
          <cell r="AC1144">
            <v>0</v>
          </cell>
          <cell r="AD1144">
            <v>0</v>
          </cell>
          <cell r="AE1144">
            <v>0</v>
          </cell>
          <cell r="AF1144">
            <v>0</v>
          </cell>
          <cell r="AG1144">
            <v>0</v>
          </cell>
          <cell r="AH1144">
            <v>0</v>
          </cell>
          <cell r="AI1144">
            <v>0</v>
          </cell>
          <cell r="AJ1144">
            <v>0</v>
          </cell>
          <cell r="AK1144">
            <v>0</v>
          </cell>
          <cell r="AL1144">
            <v>0</v>
          </cell>
          <cell r="AM1144">
            <v>0</v>
          </cell>
          <cell r="AN1144">
            <v>0</v>
          </cell>
          <cell r="AO1144">
            <v>0</v>
          </cell>
          <cell r="AP1144">
            <v>0</v>
          </cell>
          <cell r="AQ1144">
            <v>0</v>
          </cell>
          <cell r="AR1144">
            <v>0</v>
          </cell>
          <cell r="AS1144">
            <v>0</v>
          </cell>
          <cell r="AT1144">
            <v>0</v>
          </cell>
          <cell r="AU1144">
            <v>0</v>
          </cell>
          <cell r="AV1144">
            <v>0</v>
          </cell>
          <cell r="AW1144">
            <v>0</v>
          </cell>
          <cell r="AX1144">
            <v>0</v>
          </cell>
          <cell r="AY1144">
            <v>0</v>
          </cell>
          <cell r="AZ1144">
            <v>0</v>
          </cell>
          <cell r="BA1144">
            <v>0</v>
          </cell>
          <cell r="BB1144">
            <v>0</v>
          </cell>
          <cell r="BC1144">
            <v>0</v>
          </cell>
          <cell r="BD1144">
            <v>0</v>
          </cell>
          <cell r="BE1144">
            <v>0</v>
          </cell>
          <cell r="BF1144">
            <v>0</v>
          </cell>
          <cell r="BG1144">
            <v>0</v>
          </cell>
          <cell r="BH1144">
            <v>0</v>
          </cell>
          <cell r="BI1144">
            <v>0</v>
          </cell>
          <cell r="BJ1144">
            <v>0</v>
          </cell>
          <cell r="BK1144">
            <v>0</v>
          </cell>
          <cell r="BL1144">
            <v>0</v>
          </cell>
          <cell r="BM1144">
            <v>0</v>
          </cell>
          <cell r="BN1144">
            <v>0</v>
          </cell>
          <cell r="BO1144">
            <v>0</v>
          </cell>
          <cell r="BP1144">
            <v>0</v>
          </cell>
          <cell r="BQ1144">
            <v>0</v>
          </cell>
          <cell r="BR1144">
            <v>0</v>
          </cell>
          <cell r="BS1144">
            <v>0</v>
          </cell>
          <cell r="BT1144">
            <v>0</v>
          </cell>
          <cell r="BU1144">
            <v>0</v>
          </cell>
          <cell r="BV1144">
            <v>0</v>
          </cell>
          <cell r="BW1144">
            <v>0</v>
          </cell>
          <cell r="BX1144">
            <v>0</v>
          </cell>
          <cell r="BY1144">
            <v>0</v>
          </cell>
          <cell r="BZ1144">
            <v>0</v>
          </cell>
          <cell r="CA1144">
            <v>0</v>
          </cell>
          <cell r="CB1144">
            <v>0</v>
          </cell>
          <cell r="CC1144">
            <v>0</v>
          </cell>
          <cell r="CD1144">
            <v>0</v>
          </cell>
          <cell r="CE1144">
            <v>0</v>
          </cell>
          <cell r="CF1144">
            <v>0</v>
          </cell>
          <cell r="CG1144">
            <v>0</v>
          </cell>
          <cell r="CH1144">
            <v>0</v>
          </cell>
          <cell r="CI1144">
            <v>0</v>
          </cell>
          <cell r="CJ1144">
            <v>0</v>
          </cell>
          <cell r="CK1144">
            <v>0</v>
          </cell>
          <cell r="CL1144">
            <v>0</v>
          </cell>
          <cell r="CM1144">
            <v>0</v>
          </cell>
          <cell r="CN1144">
            <v>0</v>
          </cell>
          <cell r="CO1144">
            <v>0</v>
          </cell>
          <cell r="CP1144">
            <v>0</v>
          </cell>
          <cell r="CQ1144">
            <v>0</v>
          </cell>
          <cell r="CR1144">
            <v>0</v>
          </cell>
          <cell r="CS1144">
            <v>0</v>
          </cell>
          <cell r="CT1144">
            <v>0</v>
          </cell>
          <cell r="CU1144">
            <v>0</v>
          </cell>
          <cell r="CV1144">
            <v>0</v>
          </cell>
          <cell r="CW1144">
            <v>0</v>
          </cell>
          <cell r="CX1144">
            <v>0</v>
          </cell>
          <cell r="CY1144">
            <v>0</v>
          </cell>
          <cell r="CZ1144">
            <v>0</v>
          </cell>
          <cell r="DA1144">
            <v>0</v>
          </cell>
          <cell r="DB1144">
            <v>0</v>
          </cell>
          <cell r="DC1144">
            <v>0</v>
          </cell>
          <cell r="DD1144">
            <v>0</v>
          </cell>
          <cell r="DE1144">
            <v>0</v>
          </cell>
          <cell r="DF1144">
            <v>0</v>
          </cell>
          <cell r="DG1144">
            <v>0</v>
          </cell>
          <cell r="DH1144">
            <v>0</v>
          </cell>
          <cell r="DI1144">
            <v>0</v>
          </cell>
          <cell r="DJ1144">
            <v>0</v>
          </cell>
          <cell r="DK1144">
            <v>0</v>
          </cell>
          <cell r="DL1144">
            <v>0</v>
          </cell>
          <cell r="DM1144">
            <v>0</v>
          </cell>
          <cell r="DN1144">
            <v>0</v>
          </cell>
          <cell r="DO1144">
            <v>0</v>
          </cell>
          <cell r="DP1144">
            <v>0</v>
          </cell>
          <cell r="DQ1144">
            <v>0</v>
          </cell>
          <cell r="DR1144">
            <v>0</v>
          </cell>
          <cell r="DS1144">
            <v>0</v>
          </cell>
          <cell r="DT1144">
            <v>0</v>
          </cell>
          <cell r="DU1144">
            <v>0</v>
          </cell>
          <cell r="DV1144">
            <v>0</v>
          </cell>
          <cell r="DW1144">
            <v>0</v>
          </cell>
          <cell r="DX1144">
            <v>0</v>
          </cell>
          <cell r="DY1144">
            <v>0</v>
          </cell>
          <cell r="DZ1144">
            <v>0</v>
          </cell>
          <cell r="EA1144">
            <v>0</v>
          </cell>
          <cell r="EB1144">
            <v>0</v>
          </cell>
          <cell r="EC1144">
            <v>0</v>
          </cell>
          <cell r="ED1144">
            <v>0</v>
          </cell>
        </row>
        <row r="1145">
          <cell r="F1145">
            <v>0</v>
          </cell>
          <cell r="G1145">
            <v>0</v>
          </cell>
          <cell r="H1145">
            <v>0</v>
          </cell>
          <cell r="I1145">
            <v>0</v>
          </cell>
          <cell r="J1145">
            <v>0</v>
          </cell>
          <cell r="K1145">
            <v>0</v>
          </cell>
          <cell r="L1145">
            <v>0</v>
          </cell>
          <cell r="M1145">
            <v>0</v>
          </cell>
          <cell r="N1145">
            <v>0</v>
          </cell>
          <cell r="O1145">
            <v>0</v>
          </cell>
          <cell r="P1145">
            <v>0</v>
          </cell>
          <cell r="Q1145">
            <v>0</v>
          </cell>
          <cell r="R1145">
            <v>0</v>
          </cell>
          <cell r="S1145">
            <v>0</v>
          </cell>
          <cell r="T1145">
            <v>0</v>
          </cell>
          <cell r="U1145">
            <v>0</v>
          </cell>
          <cell r="V1145">
            <v>0</v>
          </cell>
          <cell r="W1145">
            <v>0</v>
          </cell>
          <cell r="X1145">
            <v>0</v>
          </cell>
          <cell r="Y1145">
            <v>0</v>
          </cell>
          <cell r="Z1145">
            <v>0</v>
          </cell>
          <cell r="AA1145">
            <v>0</v>
          </cell>
          <cell r="AB1145">
            <v>0</v>
          </cell>
          <cell r="AC1145">
            <v>0</v>
          </cell>
          <cell r="AD1145">
            <v>0</v>
          </cell>
          <cell r="AE1145">
            <v>0</v>
          </cell>
          <cell r="AF1145">
            <v>0</v>
          </cell>
          <cell r="AG1145">
            <v>0</v>
          </cell>
          <cell r="AH1145">
            <v>0</v>
          </cell>
          <cell r="AI1145">
            <v>0</v>
          </cell>
          <cell r="AJ1145">
            <v>0</v>
          </cell>
          <cell r="AK1145">
            <v>0</v>
          </cell>
          <cell r="AL1145">
            <v>0</v>
          </cell>
          <cell r="AM1145">
            <v>0</v>
          </cell>
          <cell r="AN1145">
            <v>0</v>
          </cell>
          <cell r="AO1145">
            <v>0</v>
          </cell>
          <cell r="AP1145">
            <v>0</v>
          </cell>
          <cell r="AQ1145">
            <v>0</v>
          </cell>
          <cell r="AR1145">
            <v>0</v>
          </cell>
          <cell r="AS1145">
            <v>0</v>
          </cell>
          <cell r="AT1145">
            <v>0</v>
          </cell>
          <cell r="AU1145">
            <v>0</v>
          </cell>
          <cell r="AV1145">
            <v>0</v>
          </cell>
          <cell r="AW1145">
            <v>0</v>
          </cell>
          <cell r="AX1145">
            <v>0</v>
          </cell>
          <cell r="AY1145">
            <v>0</v>
          </cell>
          <cell r="AZ1145">
            <v>0</v>
          </cell>
          <cell r="BA1145">
            <v>0</v>
          </cell>
          <cell r="BB1145">
            <v>0</v>
          </cell>
          <cell r="BC1145">
            <v>0</v>
          </cell>
          <cell r="BD1145">
            <v>0</v>
          </cell>
          <cell r="BE1145">
            <v>0</v>
          </cell>
          <cell r="BF1145">
            <v>0</v>
          </cell>
          <cell r="BG1145">
            <v>0</v>
          </cell>
          <cell r="BH1145">
            <v>0</v>
          </cell>
          <cell r="BI1145">
            <v>0</v>
          </cell>
          <cell r="BJ1145">
            <v>0</v>
          </cell>
          <cell r="BK1145">
            <v>0</v>
          </cell>
          <cell r="BL1145">
            <v>0</v>
          </cell>
          <cell r="BM1145">
            <v>0</v>
          </cell>
          <cell r="BN1145">
            <v>0</v>
          </cell>
          <cell r="BO1145">
            <v>0</v>
          </cell>
          <cell r="BP1145">
            <v>0</v>
          </cell>
          <cell r="BQ1145">
            <v>0</v>
          </cell>
          <cell r="BR1145">
            <v>0</v>
          </cell>
          <cell r="BS1145">
            <v>0</v>
          </cell>
          <cell r="BT1145">
            <v>0</v>
          </cell>
          <cell r="BU1145">
            <v>0</v>
          </cell>
          <cell r="BV1145">
            <v>0</v>
          </cell>
          <cell r="BW1145">
            <v>0</v>
          </cell>
          <cell r="BX1145">
            <v>0</v>
          </cell>
          <cell r="BY1145">
            <v>0</v>
          </cell>
          <cell r="BZ1145">
            <v>0</v>
          </cell>
          <cell r="CA1145">
            <v>0</v>
          </cell>
          <cell r="CB1145">
            <v>0</v>
          </cell>
          <cell r="CC1145">
            <v>0</v>
          </cell>
          <cell r="CD1145">
            <v>0</v>
          </cell>
          <cell r="CE1145">
            <v>0</v>
          </cell>
          <cell r="CF1145">
            <v>0</v>
          </cell>
          <cell r="CG1145">
            <v>0</v>
          </cell>
          <cell r="CH1145">
            <v>0</v>
          </cell>
          <cell r="CI1145">
            <v>0</v>
          </cell>
          <cell r="CJ1145">
            <v>0</v>
          </cell>
          <cell r="CK1145">
            <v>0</v>
          </cell>
          <cell r="CL1145">
            <v>0</v>
          </cell>
          <cell r="CM1145">
            <v>0</v>
          </cell>
          <cell r="CN1145">
            <v>0</v>
          </cell>
          <cell r="CO1145">
            <v>0</v>
          </cell>
          <cell r="CP1145">
            <v>0</v>
          </cell>
          <cell r="CQ1145">
            <v>0</v>
          </cell>
          <cell r="CR1145">
            <v>0</v>
          </cell>
          <cell r="CS1145">
            <v>0</v>
          </cell>
          <cell r="CT1145">
            <v>0</v>
          </cell>
          <cell r="CU1145">
            <v>0</v>
          </cell>
          <cell r="CV1145">
            <v>0</v>
          </cell>
          <cell r="CW1145">
            <v>0</v>
          </cell>
          <cell r="CX1145">
            <v>0</v>
          </cell>
          <cell r="CY1145">
            <v>0</v>
          </cell>
          <cell r="CZ1145">
            <v>0</v>
          </cell>
          <cell r="DA1145">
            <v>0</v>
          </cell>
          <cell r="DB1145">
            <v>0</v>
          </cell>
          <cell r="DC1145">
            <v>0</v>
          </cell>
          <cell r="DD1145">
            <v>0</v>
          </cell>
          <cell r="DE1145">
            <v>0</v>
          </cell>
          <cell r="DF1145">
            <v>0</v>
          </cell>
          <cell r="DG1145">
            <v>0</v>
          </cell>
          <cell r="DH1145">
            <v>0</v>
          </cell>
          <cell r="DI1145">
            <v>0</v>
          </cell>
          <cell r="DJ1145">
            <v>0</v>
          </cell>
          <cell r="DK1145">
            <v>0</v>
          </cell>
          <cell r="DL1145">
            <v>0</v>
          </cell>
          <cell r="DM1145">
            <v>0</v>
          </cell>
          <cell r="DN1145">
            <v>0</v>
          </cell>
          <cell r="DO1145">
            <v>0</v>
          </cell>
          <cell r="DP1145">
            <v>0</v>
          </cell>
          <cell r="DQ1145">
            <v>0</v>
          </cell>
          <cell r="DR1145">
            <v>0</v>
          </cell>
          <cell r="DS1145">
            <v>0</v>
          </cell>
          <cell r="DT1145">
            <v>0</v>
          </cell>
          <cell r="DU1145">
            <v>0</v>
          </cell>
          <cell r="DV1145">
            <v>0</v>
          </cell>
          <cell r="DW1145">
            <v>0</v>
          </cell>
          <cell r="DX1145">
            <v>0</v>
          </cell>
          <cell r="DY1145">
            <v>0</v>
          </cell>
          <cell r="DZ1145">
            <v>0</v>
          </cell>
          <cell r="EA1145">
            <v>0</v>
          </cell>
          <cell r="EB1145">
            <v>0</v>
          </cell>
          <cell r="EC1145">
            <v>0</v>
          </cell>
          <cell r="ED1145">
            <v>0</v>
          </cell>
        </row>
        <row r="1146">
          <cell r="F1146">
            <v>0</v>
          </cell>
          <cell r="G1146">
            <v>0</v>
          </cell>
          <cell r="H1146">
            <v>0</v>
          </cell>
          <cell r="I1146">
            <v>-0.01</v>
          </cell>
          <cell r="J1146">
            <v>0</v>
          </cell>
          <cell r="K1146">
            <v>0</v>
          </cell>
          <cell r="L1146">
            <v>0</v>
          </cell>
          <cell r="M1146">
            <v>0</v>
          </cell>
          <cell r="N1146">
            <v>0</v>
          </cell>
          <cell r="O1146">
            <v>0.01</v>
          </cell>
          <cell r="P1146">
            <v>0</v>
          </cell>
          <cell r="Q1146">
            <v>0</v>
          </cell>
          <cell r="R1146">
            <v>0</v>
          </cell>
          <cell r="S1146">
            <v>0</v>
          </cell>
          <cell r="T1146">
            <v>0</v>
          </cell>
          <cell r="U1146">
            <v>0</v>
          </cell>
          <cell r="V1146">
            <v>0</v>
          </cell>
          <cell r="W1146">
            <v>0</v>
          </cell>
          <cell r="X1146">
            <v>0</v>
          </cell>
          <cell r="Y1146">
            <v>0</v>
          </cell>
          <cell r="Z1146">
            <v>0</v>
          </cell>
          <cell r="AA1146">
            <v>0</v>
          </cell>
          <cell r="AB1146">
            <v>0</v>
          </cell>
          <cell r="AC1146">
            <v>0</v>
          </cell>
          <cell r="AD1146">
            <v>0</v>
          </cell>
          <cell r="AE1146">
            <v>0</v>
          </cell>
          <cell r="AF1146">
            <v>0</v>
          </cell>
          <cell r="AG1146">
            <v>0</v>
          </cell>
          <cell r="AH1146">
            <v>0</v>
          </cell>
          <cell r="AI1146">
            <v>0</v>
          </cell>
          <cell r="AJ1146">
            <v>0</v>
          </cell>
          <cell r="AK1146">
            <v>0</v>
          </cell>
          <cell r="AL1146">
            <v>0</v>
          </cell>
          <cell r="AM1146">
            <v>0</v>
          </cell>
          <cell r="AN1146">
            <v>0</v>
          </cell>
          <cell r="AO1146">
            <v>0</v>
          </cell>
          <cell r="AP1146">
            <v>0</v>
          </cell>
          <cell r="AQ1146">
            <v>0</v>
          </cell>
          <cell r="AR1146">
            <v>0</v>
          </cell>
          <cell r="AS1146">
            <v>0</v>
          </cell>
          <cell r="AT1146">
            <v>0</v>
          </cell>
          <cell r="AU1146">
            <v>0</v>
          </cell>
          <cell r="AV1146">
            <v>0</v>
          </cell>
          <cell r="AW1146">
            <v>0</v>
          </cell>
          <cell r="AX1146">
            <v>0</v>
          </cell>
          <cell r="AY1146">
            <v>0</v>
          </cell>
          <cell r="AZ1146">
            <v>0</v>
          </cell>
          <cell r="BA1146">
            <v>0</v>
          </cell>
          <cell r="BB1146">
            <v>0</v>
          </cell>
          <cell r="BC1146">
            <v>0</v>
          </cell>
          <cell r="BD1146">
            <v>0</v>
          </cell>
          <cell r="BE1146">
            <v>0</v>
          </cell>
          <cell r="BF1146">
            <v>0</v>
          </cell>
          <cell r="BG1146">
            <v>0</v>
          </cell>
          <cell r="BH1146">
            <v>0</v>
          </cell>
          <cell r="BI1146">
            <v>0</v>
          </cell>
          <cell r="BJ1146">
            <v>0</v>
          </cell>
          <cell r="BK1146">
            <v>0</v>
          </cell>
          <cell r="BL1146">
            <v>0</v>
          </cell>
          <cell r="BM1146">
            <v>0</v>
          </cell>
          <cell r="BN1146">
            <v>0</v>
          </cell>
          <cell r="BO1146">
            <v>0</v>
          </cell>
          <cell r="BP1146">
            <v>0</v>
          </cell>
          <cell r="BQ1146">
            <v>0</v>
          </cell>
          <cell r="BR1146">
            <v>0</v>
          </cell>
          <cell r="BS1146">
            <v>0</v>
          </cell>
          <cell r="BT1146">
            <v>0</v>
          </cell>
          <cell r="BU1146">
            <v>0</v>
          </cell>
          <cell r="BV1146">
            <v>0</v>
          </cell>
          <cell r="BW1146">
            <v>0</v>
          </cell>
          <cell r="BX1146">
            <v>0</v>
          </cell>
          <cell r="BY1146">
            <v>0</v>
          </cell>
          <cell r="BZ1146">
            <v>0</v>
          </cell>
          <cell r="CA1146">
            <v>0</v>
          </cell>
          <cell r="CB1146">
            <v>0</v>
          </cell>
          <cell r="CC1146">
            <v>0</v>
          </cell>
          <cell r="CD1146">
            <v>0</v>
          </cell>
          <cell r="CE1146">
            <v>0</v>
          </cell>
          <cell r="CF1146">
            <v>0</v>
          </cell>
          <cell r="CG1146">
            <v>0</v>
          </cell>
          <cell r="CH1146">
            <v>0</v>
          </cell>
          <cell r="CI1146">
            <v>0</v>
          </cell>
          <cell r="CJ1146">
            <v>0</v>
          </cell>
          <cell r="CK1146">
            <v>0</v>
          </cell>
          <cell r="CL1146">
            <v>0</v>
          </cell>
          <cell r="CM1146">
            <v>0</v>
          </cell>
          <cell r="CN1146">
            <v>0</v>
          </cell>
          <cell r="CO1146">
            <v>0</v>
          </cell>
          <cell r="CP1146">
            <v>0</v>
          </cell>
          <cell r="CQ1146">
            <v>0</v>
          </cell>
          <cell r="CR1146">
            <v>0</v>
          </cell>
          <cell r="CS1146">
            <v>0</v>
          </cell>
          <cell r="CT1146">
            <v>0</v>
          </cell>
          <cell r="CU1146">
            <v>0</v>
          </cell>
          <cell r="CV1146">
            <v>0</v>
          </cell>
          <cell r="CW1146">
            <v>0</v>
          </cell>
          <cell r="CX1146">
            <v>0</v>
          </cell>
          <cell r="CY1146">
            <v>0</v>
          </cell>
          <cell r="CZ1146">
            <v>0</v>
          </cell>
          <cell r="DA1146">
            <v>0</v>
          </cell>
          <cell r="DB1146">
            <v>0</v>
          </cell>
          <cell r="DC1146">
            <v>0</v>
          </cell>
          <cell r="DD1146">
            <v>0</v>
          </cell>
          <cell r="DE1146">
            <v>0</v>
          </cell>
          <cell r="DF1146">
            <v>0</v>
          </cell>
          <cell r="DG1146">
            <v>0</v>
          </cell>
          <cell r="DH1146">
            <v>0</v>
          </cell>
          <cell r="DI1146">
            <v>0</v>
          </cell>
          <cell r="DJ1146">
            <v>0</v>
          </cell>
          <cell r="DK1146">
            <v>0</v>
          </cell>
          <cell r="DL1146">
            <v>0</v>
          </cell>
          <cell r="DM1146">
            <v>0</v>
          </cell>
          <cell r="DN1146">
            <v>0</v>
          </cell>
          <cell r="DO1146">
            <v>0</v>
          </cell>
          <cell r="DP1146">
            <v>0</v>
          </cell>
          <cell r="DQ1146">
            <v>0</v>
          </cell>
          <cell r="DR1146">
            <v>0</v>
          </cell>
          <cell r="DS1146">
            <v>0</v>
          </cell>
          <cell r="DT1146">
            <v>0</v>
          </cell>
          <cell r="DU1146">
            <v>0</v>
          </cell>
          <cell r="DV1146">
            <v>0</v>
          </cell>
          <cell r="DW1146">
            <v>0</v>
          </cell>
          <cell r="DX1146">
            <v>0</v>
          </cell>
          <cell r="DY1146">
            <v>0</v>
          </cell>
          <cell r="DZ1146">
            <v>0</v>
          </cell>
          <cell r="EA1146">
            <v>0</v>
          </cell>
          <cell r="EB1146">
            <v>0</v>
          </cell>
          <cell r="EC1146">
            <v>0</v>
          </cell>
          <cell r="ED1146">
            <v>0</v>
          </cell>
        </row>
        <row r="1147">
          <cell r="F1147">
            <v>0</v>
          </cell>
          <cell r="G1147">
            <v>0</v>
          </cell>
          <cell r="H1147">
            <v>0</v>
          </cell>
          <cell r="I1147">
            <v>0.01</v>
          </cell>
          <cell r="J1147">
            <v>0</v>
          </cell>
          <cell r="K1147">
            <v>0</v>
          </cell>
          <cell r="L1147">
            <v>0</v>
          </cell>
          <cell r="M1147">
            <v>0</v>
          </cell>
          <cell r="N1147">
            <v>0</v>
          </cell>
          <cell r="O1147">
            <v>0</v>
          </cell>
          <cell r="P1147">
            <v>0</v>
          </cell>
          <cell r="Q1147">
            <v>0</v>
          </cell>
          <cell r="R1147">
            <v>0</v>
          </cell>
          <cell r="S1147">
            <v>0</v>
          </cell>
          <cell r="T1147">
            <v>0</v>
          </cell>
          <cell r="U1147">
            <v>0.01</v>
          </cell>
          <cell r="V1147">
            <v>0</v>
          </cell>
          <cell r="W1147">
            <v>0.01</v>
          </cell>
          <cell r="X1147">
            <v>0.01</v>
          </cell>
          <cell r="Y1147">
            <v>0</v>
          </cell>
          <cell r="Z1147">
            <v>0</v>
          </cell>
          <cell r="AA1147">
            <v>0</v>
          </cell>
          <cell r="AB1147">
            <v>0</v>
          </cell>
          <cell r="AC1147">
            <v>0</v>
          </cell>
          <cell r="AD1147">
            <v>0</v>
          </cell>
          <cell r="AE1147">
            <v>0</v>
          </cell>
          <cell r="AF1147">
            <v>0</v>
          </cell>
          <cell r="AG1147">
            <v>0.01</v>
          </cell>
          <cell r="AH1147">
            <v>0.01</v>
          </cell>
          <cell r="AI1147">
            <v>0.01</v>
          </cell>
          <cell r="AJ1147">
            <v>0.01</v>
          </cell>
          <cell r="AK1147">
            <v>0.01</v>
          </cell>
          <cell r="AL1147">
            <v>0</v>
          </cell>
          <cell r="AM1147">
            <v>0</v>
          </cell>
          <cell r="AN1147">
            <v>0.01</v>
          </cell>
          <cell r="AO1147">
            <v>0</v>
          </cell>
          <cell r="AP1147">
            <v>0.01</v>
          </cell>
          <cell r="AQ1147">
            <v>0</v>
          </cell>
          <cell r="AR1147">
            <v>0</v>
          </cell>
          <cell r="AS1147">
            <v>0</v>
          </cell>
          <cell r="AT1147">
            <v>0</v>
          </cell>
          <cell r="AU1147">
            <v>0.01</v>
          </cell>
          <cell r="AV1147">
            <v>0.01</v>
          </cell>
          <cell r="AW1147">
            <v>0.02</v>
          </cell>
          <cell r="AX1147">
            <v>0.01</v>
          </cell>
          <cell r="AY1147">
            <v>0</v>
          </cell>
          <cell r="AZ1147">
            <v>0</v>
          </cell>
          <cell r="BA1147">
            <v>0</v>
          </cell>
          <cell r="BB1147">
            <v>0</v>
          </cell>
          <cell r="BC1147">
            <v>0.01</v>
          </cell>
          <cell r="BD1147">
            <v>0</v>
          </cell>
          <cell r="BE1147">
            <v>0</v>
          </cell>
          <cell r="BF1147">
            <v>0</v>
          </cell>
          <cell r="BG1147">
            <v>0</v>
          </cell>
          <cell r="BH1147">
            <v>0.01</v>
          </cell>
          <cell r="BI1147">
            <v>0.01</v>
          </cell>
          <cell r="BJ1147">
            <v>0.02</v>
          </cell>
          <cell r="BK1147">
            <v>0</v>
          </cell>
          <cell r="BL1147">
            <v>0</v>
          </cell>
          <cell r="BM1147">
            <v>0</v>
          </cell>
          <cell r="BN1147">
            <v>0</v>
          </cell>
          <cell r="BO1147">
            <v>0</v>
          </cell>
          <cell r="BP1147">
            <v>0</v>
          </cell>
          <cell r="BQ1147">
            <v>0</v>
          </cell>
          <cell r="BR1147">
            <v>0</v>
          </cell>
          <cell r="BS1147">
            <v>0</v>
          </cell>
          <cell r="BT1147">
            <v>0.01</v>
          </cell>
          <cell r="BU1147">
            <v>0.01</v>
          </cell>
          <cell r="BV1147">
            <v>0.01</v>
          </cell>
          <cell r="BW1147">
            <v>0.01</v>
          </cell>
          <cell r="BX1147">
            <v>0.01</v>
          </cell>
          <cell r="BY1147">
            <v>0</v>
          </cell>
          <cell r="BZ1147">
            <v>0</v>
          </cell>
          <cell r="CA1147">
            <v>0</v>
          </cell>
          <cell r="CB1147">
            <v>0</v>
          </cell>
          <cell r="CC1147">
            <v>0</v>
          </cell>
          <cell r="CD1147">
            <v>0</v>
          </cell>
          <cell r="CE1147">
            <v>0</v>
          </cell>
          <cell r="CF1147">
            <v>0</v>
          </cell>
          <cell r="CG1147">
            <v>0</v>
          </cell>
          <cell r="CH1147">
            <v>0</v>
          </cell>
          <cell r="CI1147">
            <v>0</v>
          </cell>
          <cell r="CJ1147">
            <v>0.01</v>
          </cell>
          <cell r="CK1147">
            <v>0</v>
          </cell>
          <cell r="CL1147">
            <v>0</v>
          </cell>
          <cell r="CM1147">
            <v>0</v>
          </cell>
          <cell r="CN1147">
            <v>0</v>
          </cell>
          <cell r="CO1147">
            <v>0</v>
          </cell>
          <cell r="CP1147">
            <v>0</v>
          </cell>
          <cell r="CQ1147">
            <v>0</v>
          </cell>
          <cell r="CR1147">
            <v>0</v>
          </cell>
          <cell r="CS1147">
            <v>0</v>
          </cell>
          <cell r="CT1147">
            <v>0</v>
          </cell>
          <cell r="CU1147">
            <v>0</v>
          </cell>
          <cell r="CV1147">
            <v>0</v>
          </cell>
          <cell r="CW1147">
            <v>0</v>
          </cell>
          <cell r="CX1147">
            <v>0</v>
          </cell>
          <cell r="CY1147">
            <v>0</v>
          </cell>
          <cell r="CZ1147">
            <v>0</v>
          </cell>
          <cell r="DA1147">
            <v>0</v>
          </cell>
          <cell r="DB1147">
            <v>0</v>
          </cell>
          <cell r="DC1147">
            <v>0</v>
          </cell>
          <cell r="DD1147">
            <v>0</v>
          </cell>
          <cell r="DE1147">
            <v>0</v>
          </cell>
          <cell r="DF1147">
            <v>0</v>
          </cell>
          <cell r="DG1147">
            <v>0</v>
          </cell>
          <cell r="DH1147">
            <v>0</v>
          </cell>
          <cell r="DI1147">
            <v>0</v>
          </cell>
          <cell r="DJ1147">
            <v>0</v>
          </cell>
          <cell r="DK1147">
            <v>0</v>
          </cell>
          <cell r="DL1147">
            <v>0</v>
          </cell>
          <cell r="DM1147">
            <v>0</v>
          </cell>
          <cell r="DN1147">
            <v>0</v>
          </cell>
          <cell r="DO1147">
            <v>0</v>
          </cell>
          <cell r="DP1147">
            <v>0</v>
          </cell>
          <cell r="DQ1147">
            <v>0</v>
          </cell>
          <cell r="DR1147">
            <v>0</v>
          </cell>
          <cell r="DS1147">
            <v>0</v>
          </cell>
          <cell r="DT1147">
            <v>0</v>
          </cell>
          <cell r="DU1147">
            <v>0</v>
          </cell>
          <cell r="DV1147">
            <v>0</v>
          </cell>
          <cell r="DW1147">
            <v>0</v>
          </cell>
          <cell r="DX1147">
            <v>0</v>
          </cell>
          <cell r="DY1147">
            <v>0</v>
          </cell>
          <cell r="DZ1147">
            <v>0</v>
          </cell>
          <cell r="EA1147">
            <v>0</v>
          </cell>
          <cell r="EB1147">
            <v>0</v>
          </cell>
          <cell r="EC1147">
            <v>0</v>
          </cell>
          <cell r="ED1147">
            <v>0</v>
          </cell>
        </row>
        <row r="1148">
          <cell r="F1148">
            <v>0</v>
          </cell>
          <cell r="G1148">
            <v>0</v>
          </cell>
          <cell r="H1148">
            <v>0</v>
          </cell>
          <cell r="I1148">
            <v>0</v>
          </cell>
          <cell r="J1148">
            <v>0</v>
          </cell>
          <cell r="K1148">
            <v>0</v>
          </cell>
          <cell r="L1148">
            <v>0</v>
          </cell>
          <cell r="M1148">
            <v>0</v>
          </cell>
          <cell r="N1148">
            <v>0</v>
          </cell>
          <cell r="O1148">
            <v>0</v>
          </cell>
          <cell r="P1148">
            <v>0</v>
          </cell>
          <cell r="Q1148">
            <v>0</v>
          </cell>
          <cell r="R1148">
            <v>0</v>
          </cell>
          <cell r="S1148">
            <v>0</v>
          </cell>
          <cell r="T1148">
            <v>0</v>
          </cell>
          <cell r="U1148">
            <v>0</v>
          </cell>
          <cell r="V1148">
            <v>0</v>
          </cell>
          <cell r="W1148">
            <v>0</v>
          </cell>
          <cell r="X1148">
            <v>0</v>
          </cell>
          <cell r="Y1148">
            <v>0</v>
          </cell>
          <cell r="Z1148">
            <v>0</v>
          </cell>
          <cell r="AA1148">
            <v>0</v>
          </cell>
          <cell r="AB1148">
            <v>0</v>
          </cell>
          <cell r="AC1148">
            <v>0</v>
          </cell>
          <cell r="AD1148">
            <v>0</v>
          </cell>
          <cell r="AE1148">
            <v>0</v>
          </cell>
          <cell r="AF1148">
            <v>0</v>
          </cell>
          <cell r="AG1148">
            <v>0</v>
          </cell>
          <cell r="AH1148">
            <v>0</v>
          </cell>
          <cell r="AI1148">
            <v>0</v>
          </cell>
          <cell r="AJ1148">
            <v>0</v>
          </cell>
          <cell r="AK1148">
            <v>0</v>
          </cell>
          <cell r="AL1148">
            <v>0</v>
          </cell>
          <cell r="AM1148">
            <v>0</v>
          </cell>
          <cell r="AN1148">
            <v>0</v>
          </cell>
          <cell r="AO1148">
            <v>0</v>
          </cell>
          <cell r="AP1148">
            <v>0</v>
          </cell>
          <cell r="AQ1148">
            <v>0</v>
          </cell>
          <cell r="AR1148">
            <v>0</v>
          </cell>
          <cell r="AS1148">
            <v>0</v>
          </cell>
          <cell r="AT1148">
            <v>0</v>
          </cell>
          <cell r="AU1148">
            <v>0</v>
          </cell>
          <cell r="AV1148">
            <v>0</v>
          </cell>
          <cell r="AW1148">
            <v>0</v>
          </cell>
          <cell r="AX1148">
            <v>0</v>
          </cell>
          <cell r="AY1148">
            <v>0</v>
          </cell>
          <cell r="AZ1148">
            <v>0</v>
          </cell>
          <cell r="BA1148">
            <v>0</v>
          </cell>
          <cell r="BB1148">
            <v>0</v>
          </cell>
          <cell r="BC1148">
            <v>0</v>
          </cell>
          <cell r="BD1148">
            <v>0</v>
          </cell>
          <cell r="BE1148">
            <v>0</v>
          </cell>
          <cell r="BF1148">
            <v>0</v>
          </cell>
          <cell r="BG1148">
            <v>0</v>
          </cell>
          <cell r="BH1148">
            <v>0</v>
          </cell>
          <cell r="BI1148">
            <v>0</v>
          </cell>
          <cell r="BJ1148">
            <v>0</v>
          </cell>
          <cell r="BK1148">
            <v>0</v>
          </cell>
          <cell r="BL1148">
            <v>0</v>
          </cell>
          <cell r="BM1148">
            <v>0</v>
          </cell>
          <cell r="BN1148">
            <v>0</v>
          </cell>
          <cell r="BO1148">
            <v>0</v>
          </cell>
          <cell r="BP1148">
            <v>0</v>
          </cell>
          <cell r="BQ1148">
            <v>0</v>
          </cell>
          <cell r="BR1148">
            <v>0</v>
          </cell>
          <cell r="BS1148">
            <v>0</v>
          </cell>
          <cell r="BT1148">
            <v>0</v>
          </cell>
          <cell r="BU1148">
            <v>0</v>
          </cell>
          <cell r="BV1148">
            <v>0</v>
          </cell>
          <cell r="BW1148">
            <v>0</v>
          </cell>
          <cell r="BX1148">
            <v>0</v>
          </cell>
          <cell r="BY1148">
            <v>0</v>
          </cell>
          <cell r="BZ1148">
            <v>0</v>
          </cell>
          <cell r="CA1148">
            <v>0</v>
          </cell>
          <cell r="CB1148">
            <v>0</v>
          </cell>
          <cell r="CC1148">
            <v>0</v>
          </cell>
          <cell r="CD1148">
            <v>0</v>
          </cell>
          <cell r="CE1148">
            <v>0</v>
          </cell>
          <cell r="CF1148">
            <v>0</v>
          </cell>
          <cell r="CG1148">
            <v>0</v>
          </cell>
          <cell r="CH1148">
            <v>0</v>
          </cell>
          <cell r="CI1148">
            <v>0</v>
          </cell>
          <cell r="CJ1148">
            <v>0</v>
          </cell>
          <cell r="CK1148">
            <v>0</v>
          </cell>
          <cell r="CL1148">
            <v>0</v>
          </cell>
          <cell r="CM1148">
            <v>0</v>
          </cell>
          <cell r="CN1148">
            <v>0</v>
          </cell>
          <cell r="CO1148">
            <v>0</v>
          </cell>
          <cell r="CP1148">
            <v>0</v>
          </cell>
          <cell r="CQ1148">
            <v>0</v>
          </cell>
          <cell r="CR1148">
            <v>0</v>
          </cell>
          <cell r="CS1148">
            <v>0</v>
          </cell>
          <cell r="CT1148">
            <v>0</v>
          </cell>
          <cell r="CU1148">
            <v>0</v>
          </cell>
          <cell r="CV1148">
            <v>0</v>
          </cell>
          <cell r="CW1148">
            <v>0</v>
          </cell>
          <cell r="CX1148">
            <v>0</v>
          </cell>
          <cell r="CY1148">
            <v>0</v>
          </cell>
          <cell r="CZ1148">
            <v>0</v>
          </cell>
          <cell r="DA1148">
            <v>0</v>
          </cell>
          <cell r="DB1148">
            <v>0</v>
          </cell>
          <cell r="DC1148">
            <v>0</v>
          </cell>
          <cell r="DD1148">
            <v>0</v>
          </cell>
          <cell r="DE1148">
            <v>0</v>
          </cell>
          <cell r="DF1148">
            <v>0</v>
          </cell>
          <cell r="DG1148">
            <v>0</v>
          </cell>
          <cell r="DH1148">
            <v>0</v>
          </cell>
          <cell r="DI1148">
            <v>0</v>
          </cell>
          <cell r="DJ1148">
            <v>0</v>
          </cell>
          <cell r="DK1148">
            <v>0</v>
          </cell>
          <cell r="DL1148">
            <v>0</v>
          </cell>
          <cell r="DM1148">
            <v>0</v>
          </cell>
          <cell r="DN1148">
            <v>0</v>
          </cell>
          <cell r="DO1148">
            <v>0</v>
          </cell>
          <cell r="DP1148">
            <v>0</v>
          </cell>
          <cell r="DQ1148">
            <v>0</v>
          </cell>
          <cell r="DR1148">
            <v>0</v>
          </cell>
          <cell r="DS1148">
            <v>0</v>
          </cell>
          <cell r="DT1148">
            <v>0</v>
          </cell>
          <cell r="DU1148">
            <v>0</v>
          </cell>
          <cell r="DV1148">
            <v>0</v>
          </cell>
          <cell r="DW1148">
            <v>0</v>
          </cell>
          <cell r="DX1148">
            <v>0</v>
          </cell>
          <cell r="DY1148">
            <v>0</v>
          </cell>
          <cell r="DZ1148">
            <v>0</v>
          </cell>
          <cell r="EA1148">
            <v>0</v>
          </cell>
          <cell r="EB1148">
            <v>0</v>
          </cell>
          <cell r="EC1148">
            <v>0</v>
          </cell>
          <cell r="ED1148">
            <v>0</v>
          </cell>
        </row>
        <row r="1149">
          <cell r="F1149">
            <v>0</v>
          </cell>
          <cell r="G1149">
            <v>0</v>
          </cell>
          <cell r="H1149">
            <v>0</v>
          </cell>
          <cell r="I1149">
            <v>0</v>
          </cell>
          <cell r="J1149">
            <v>0</v>
          </cell>
          <cell r="K1149">
            <v>0</v>
          </cell>
          <cell r="L1149">
            <v>0</v>
          </cell>
          <cell r="M1149">
            <v>0</v>
          </cell>
          <cell r="N1149">
            <v>0</v>
          </cell>
          <cell r="O1149">
            <v>0</v>
          </cell>
          <cell r="P1149">
            <v>0</v>
          </cell>
          <cell r="Q1149">
            <v>0</v>
          </cell>
          <cell r="R1149">
            <v>0</v>
          </cell>
          <cell r="S1149">
            <v>0</v>
          </cell>
          <cell r="T1149">
            <v>0</v>
          </cell>
          <cell r="U1149">
            <v>0</v>
          </cell>
          <cell r="V1149">
            <v>0</v>
          </cell>
          <cell r="W1149">
            <v>0</v>
          </cell>
          <cell r="X1149">
            <v>0</v>
          </cell>
          <cell r="Y1149">
            <v>0</v>
          </cell>
          <cell r="Z1149">
            <v>0</v>
          </cell>
          <cell r="AA1149">
            <v>0</v>
          </cell>
          <cell r="AB1149">
            <v>0</v>
          </cell>
          <cell r="AC1149">
            <v>0</v>
          </cell>
          <cell r="AD1149">
            <v>0</v>
          </cell>
          <cell r="AE1149">
            <v>0</v>
          </cell>
          <cell r="AF1149">
            <v>0</v>
          </cell>
          <cell r="AG1149">
            <v>0</v>
          </cell>
          <cell r="AH1149">
            <v>0</v>
          </cell>
          <cell r="AI1149">
            <v>0</v>
          </cell>
          <cell r="AJ1149">
            <v>0</v>
          </cell>
          <cell r="AK1149">
            <v>0</v>
          </cell>
          <cell r="AL1149">
            <v>0</v>
          </cell>
          <cell r="AM1149">
            <v>0</v>
          </cell>
          <cell r="AN1149">
            <v>0</v>
          </cell>
          <cell r="AO1149">
            <v>0</v>
          </cell>
          <cell r="AP1149">
            <v>0</v>
          </cell>
          <cell r="AQ1149">
            <v>0</v>
          </cell>
          <cell r="AR1149">
            <v>0</v>
          </cell>
          <cell r="AS1149">
            <v>0</v>
          </cell>
          <cell r="AT1149">
            <v>0</v>
          </cell>
          <cell r="AU1149">
            <v>0</v>
          </cell>
          <cell r="AV1149">
            <v>0</v>
          </cell>
          <cell r="AW1149">
            <v>0</v>
          </cell>
          <cell r="AX1149">
            <v>0</v>
          </cell>
          <cell r="AY1149">
            <v>0</v>
          </cell>
          <cell r="AZ1149">
            <v>0</v>
          </cell>
          <cell r="BA1149">
            <v>0</v>
          </cell>
          <cell r="BB1149">
            <v>0</v>
          </cell>
          <cell r="BC1149">
            <v>0</v>
          </cell>
          <cell r="BD1149">
            <v>0</v>
          </cell>
          <cell r="BE1149">
            <v>0</v>
          </cell>
          <cell r="BF1149">
            <v>0</v>
          </cell>
          <cell r="BG1149">
            <v>0</v>
          </cell>
          <cell r="BH1149">
            <v>0</v>
          </cell>
          <cell r="BI1149">
            <v>0</v>
          </cell>
          <cell r="BJ1149">
            <v>0</v>
          </cell>
          <cell r="BK1149">
            <v>0</v>
          </cell>
          <cell r="BL1149">
            <v>0</v>
          </cell>
          <cell r="BM1149">
            <v>0</v>
          </cell>
          <cell r="BN1149">
            <v>0</v>
          </cell>
          <cell r="BO1149">
            <v>0</v>
          </cell>
          <cell r="BP1149">
            <v>0</v>
          </cell>
          <cell r="BQ1149">
            <v>0</v>
          </cell>
          <cell r="BR1149">
            <v>0</v>
          </cell>
          <cell r="BS1149">
            <v>0</v>
          </cell>
          <cell r="BT1149">
            <v>0</v>
          </cell>
          <cell r="BU1149">
            <v>0</v>
          </cell>
          <cell r="BV1149">
            <v>0</v>
          </cell>
          <cell r="BW1149">
            <v>0</v>
          </cell>
          <cell r="BX1149">
            <v>0</v>
          </cell>
          <cell r="BY1149">
            <v>0</v>
          </cell>
          <cell r="BZ1149">
            <v>0</v>
          </cell>
          <cell r="CA1149">
            <v>0</v>
          </cell>
          <cell r="CB1149">
            <v>0</v>
          </cell>
          <cell r="CC1149">
            <v>0</v>
          </cell>
          <cell r="CD1149">
            <v>0</v>
          </cell>
          <cell r="CE1149">
            <v>0</v>
          </cell>
          <cell r="CF1149">
            <v>0</v>
          </cell>
          <cell r="CG1149">
            <v>0</v>
          </cell>
          <cell r="CH1149">
            <v>0</v>
          </cell>
          <cell r="CI1149">
            <v>0</v>
          </cell>
          <cell r="CJ1149">
            <v>0</v>
          </cell>
          <cell r="CK1149">
            <v>0</v>
          </cell>
          <cell r="CL1149">
            <v>0</v>
          </cell>
          <cell r="CM1149">
            <v>0</v>
          </cell>
          <cell r="CN1149">
            <v>0</v>
          </cell>
          <cell r="CO1149">
            <v>0</v>
          </cell>
          <cell r="CP1149">
            <v>0</v>
          </cell>
          <cell r="CQ1149">
            <v>0</v>
          </cell>
          <cell r="CR1149">
            <v>0</v>
          </cell>
          <cell r="CS1149">
            <v>0</v>
          </cell>
          <cell r="CT1149">
            <v>0</v>
          </cell>
          <cell r="CU1149">
            <v>0</v>
          </cell>
          <cell r="CV1149">
            <v>0</v>
          </cell>
          <cell r="CW1149">
            <v>0</v>
          </cell>
          <cell r="CX1149">
            <v>0</v>
          </cell>
          <cell r="CY1149">
            <v>0</v>
          </cell>
          <cell r="CZ1149">
            <v>0</v>
          </cell>
          <cell r="DA1149">
            <v>0</v>
          </cell>
          <cell r="DB1149">
            <v>0</v>
          </cell>
          <cell r="DC1149">
            <v>0</v>
          </cell>
          <cell r="DD1149">
            <v>0</v>
          </cell>
          <cell r="DE1149">
            <v>0</v>
          </cell>
          <cell r="DF1149">
            <v>0</v>
          </cell>
          <cell r="DG1149">
            <v>0</v>
          </cell>
          <cell r="DH1149">
            <v>0</v>
          </cell>
          <cell r="DI1149">
            <v>0</v>
          </cell>
          <cell r="DJ1149">
            <v>0</v>
          </cell>
          <cell r="DK1149">
            <v>0</v>
          </cell>
          <cell r="DL1149">
            <v>0</v>
          </cell>
          <cell r="DM1149">
            <v>0</v>
          </cell>
          <cell r="DN1149">
            <v>0</v>
          </cell>
          <cell r="DO1149">
            <v>0</v>
          </cell>
          <cell r="DP1149">
            <v>0</v>
          </cell>
          <cell r="DQ1149">
            <v>0</v>
          </cell>
          <cell r="DR1149">
            <v>0</v>
          </cell>
          <cell r="DS1149">
            <v>0</v>
          </cell>
          <cell r="DT1149">
            <v>0</v>
          </cell>
          <cell r="DU1149">
            <v>0</v>
          </cell>
          <cell r="DV1149">
            <v>0</v>
          </cell>
          <cell r="DW1149">
            <v>0</v>
          </cell>
          <cell r="DX1149">
            <v>0</v>
          </cell>
          <cell r="DY1149">
            <v>0</v>
          </cell>
          <cell r="DZ1149">
            <v>0</v>
          </cell>
          <cell r="EA1149">
            <v>0</v>
          </cell>
          <cell r="EB1149">
            <v>0</v>
          </cell>
          <cell r="EC1149">
            <v>0</v>
          </cell>
          <cell r="ED1149">
            <v>0</v>
          </cell>
        </row>
        <row r="1151">
          <cell r="F1151">
            <v>0</v>
          </cell>
          <cell r="G1151">
            <v>0</v>
          </cell>
          <cell r="H1151">
            <v>0</v>
          </cell>
          <cell r="I1151">
            <v>0</v>
          </cell>
          <cell r="J1151">
            <v>0</v>
          </cell>
          <cell r="K1151">
            <v>0</v>
          </cell>
          <cell r="L1151">
            <v>0</v>
          </cell>
          <cell r="M1151">
            <v>0</v>
          </cell>
          <cell r="N1151">
            <v>0</v>
          </cell>
          <cell r="O1151">
            <v>0</v>
          </cell>
          <cell r="P1151">
            <v>0</v>
          </cell>
          <cell r="Q1151">
            <v>0</v>
          </cell>
          <cell r="R1151">
            <v>0</v>
          </cell>
          <cell r="S1151">
            <v>0</v>
          </cell>
          <cell r="T1151">
            <v>0</v>
          </cell>
          <cell r="U1151">
            <v>0</v>
          </cell>
          <cell r="V1151">
            <v>0</v>
          </cell>
          <cell r="W1151">
            <v>0</v>
          </cell>
          <cell r="X1151">
            <v>0</v>
          </cell>
          <cell r="Y1151">
            <v>0</v>
          </cell>
          <cell r="Z1151">
            <v>0</v>
          </cell>
          <cell r="AA1151">
            <v>-0.01</v>
          </cell>
          <cell r="AB1151">
            <v>0</v>
          </cell>
          <cell r="AC1151">
            <v>0</v>
          </cell>
          <cell r="AD1151">
            <v>0</v>
          </cell>
          <cell r="AE1151">
            <v>0</v>
          </cell>
          <cell r="AF1151">
            <v>0</v>
          </cell>
          <cell r="AG1151">
            <v>0</v>
          </cell>
          <cell r="AH1151">
            <v>0</v>
          </cell>
          <cell r="AI1151">
            <v>0</v>
          </cell>
          <cell r="AJ1151">
            <v>0</v>
          </cell>
          <cell r="AK1151">
            <v>0</v>
          </cell>
          <cell r="AL1151">
            <v>0</v>
          </cell>
          <cell r="AM1151">
            <v>0</v>
          </cell>
          <cell r="AN1151">
            <v>0</v>
          </cell>
          <cell r="AO1151">
            <v>0</v>
          </cell>
          <cell r="AP1151">
            <v>0</v>
          </cell>
          <cell r="AQ1151">
            <v>0</v>
          </cell>
          <cell r="AR1151">
            <v>0</v>
          </cell>
          <cell r="AS1151">
            <v>0</v>
          </cell>
          <cell r="AT1151">
            <v>0</v>
          </cell>
          <cell r="AU1151">
            <v>0</v>
          </cell>
          <cell r="AV1151">
            <v>0</v>
          </cell>
          <cell r="AW1151">
            <v>0</v>
          </cell>
          <cell r="AX1151">
            <v>0</v>
          </cell>
          <cell r="AY1151">
            <v>0</v>
          </cell>
          <cell r="AZ1151">
            <v>0</v>
          </cell>
          <cell r="BA1151">
            <v>0</v>
          </cell>
          <cell r="BB1151">
            <v>0</v>
          </cell>
          <cell r="BC1151">
            <v>0</v>
          </cell>
          <cell r="BD1151">
            <v>0</v>
          </cell>
          <cell r="BE1151">
            <v>0</v>
          </cell>
          <cell r="BF1151">
            <v>0</v>
          </cell>
          <cell r="BG1151">
            <v>0</v>
          </cell>
          <cell r="BH1151">
            <v>0</v>
          </cell>
          <cell r="BI1151">
            <v>0</v>
          </cell>
          <cell r="BJ1151">
            <v>0</v>
          </cell>
          <cell r="BK1151">
            <v>0</v>
          </cell>
          <cell r="BL1151">
            <v>0</v>
          </cell>
          <cell r="BM1151">
            <v>0</v>
          </cell>
          <cell r="BN1151">
            <v>0</v>
          </cell>
          <cell r="BO1151">
            <v>0</v>
          </cell>
          <cell r="BP1151">
            <v>0</v>
          </cell>
          <cell r="BQ1151">
            <v>0</v>
          </cell>
          <cell r="BR1151">
            <v>0</v>
          </cell>
          <cell r="BS1151">
            <v>0</v>
          </cell>
          <cell r="BT1151">
            <v>0</v>
          </cell>
          <cell r="BU1151">
            <v>0</v>
          </cell>
          <cell r="BV1151">
            <v>0</v>
          </cell>
          <cell r="BW1151">
            <v>0</v>
          </cell>
          <cell r="BX1151">
            <v>0</v>
          </cell>
          <cell r="BY1151">
            <v>0</v>
          </cell>
          <cell r="BZ1151">
            <v>0</v>
          </cell>
          <cell r="CA1151">
            <v>0</v>
          </cell>
          <cell r="CB1151">
            <v>0</v>
          </cell>
          <cell r="CC1151">
            <v>0</v>
          </cell>
          <cell r="CD1151">
            <v>0</v>
          </cell>
          <cell r="CE1151">
            <v>0</v>
          </cell>
          <cell r="CF1151">
            <v>0</v>
          </cell>
          <cell r="CG1151">
            <v>0</v>
          </cell>
          <cell r="CH1151">
            <v>0</v>
          </cell>
          <cell r="CI1151">
            <v>0</v>
          </cell>
          <cell r="CJ1151">
            <v>0</v>
          </cell>
          <cell r="CK1151">
            <v>0</v>
          </cell>
          <cell r="CL1151">
            <v>0</v>
          </cell>
          <cell r="CM1151">
            <v>0</v>
          </cell>
          <cell r="CN1151">
            <v>0</v>
          </cell>
          <cell r="CO1151">
            <v>0</v>
          </cell>
          <cell r="CP1151">
            <v>0</v>
          </cell>
          <cell r="CQ1151">
            <v>0</v>
          </cell>
          <cell r="CR1151">
            <v>0</v>
          </cell>
          <cell r="CS1151">
            <v>0</v>
          </cell>
          <cell r="CT1151">
            <v>0</v>
          </cell>
          <cell r="CU1151">
            <v>0</v>
          </cell>
          <cell r="CV1151">
            <v>0</v>
          </cell>
          <cell r="CW1151">
            <v>0</v>
          </cell>
          <cell r="CX1151">
            <v>0</v>
          </cell>
          <cell r="CY1151">
            <v>0</v>
          </cell>
          <cell r="CZ1151">
            <v>0</v>
          </cell>
          <cell r="DA1151">
            <v>0</v>
          </cell>
          <cell r="DB1151">
            <v>0</v>
          </cell>
          <cell r="DC1151">
            <v>0</v>
          </cell>
          <cell r="DD1151">
            <v>0</v>
          </cell>
          <cell r="DE1151">
            <v>0</v>
          </cell>
          <cell r="DF1151">
            <v>0</v>
          </cell>
          <cell r="DG1151">
            <v>0</v>
          </cell>
          <cell r="DH1151">
            <v>0</v>
          </cell>
          <cell r="DI1151">
            <v>0</v>
          </cell>
          <cell r="DJ1151">
            <v>0</v>
          </cell>
          <cell r="DK1151">
            <v>0</v>
          </cell>
          <cell r="DL1151">
            <v>0</v>
          </cell>
          <cell r="DM1151">
            <v>0</v>
          </cell>
          <cell r="DN1151">
            <v>0</v>
          </cell>
          <cell r="DO1151">
            <v>0</v>
          </cell>
          <cell r="DP1151">
            <v>0</v>
          </cell>
          <cell r="DQ1151">
            <v>0</v>
          </cell>
          <cell r="DR1151">
            <v>0</v>
          </cell>
          <cell r="DS1151">
            <v>0</v>
          </cell>
          <cell r="DT1151">
            <v>0</v>
          </cell>
          <cell r="DU1151">
            <v>0</v>
          </cell>
          <cell r="DV1151">
            <v>0</v>
          </cell>
          <cell r="DW1151">
            <v>0</v>
          </cell>
          <cell r="DX1151">
            <v>0</v>
          </cell>
          <cell r="DY1151">
            <v>0</v>
          </cell>
          <cell r="DZ1151">
            <v>0</v>
          </cell>
          <cell r="EA1151">
            <v>0</v>
          </cell>
          <cell r="EB1151">
            <v>0</v>
          </cell>
          <cell r="EC1151">
            <v>0</v>
          </cell>
          <cell r="ED1151">
            <v>0</v>
          </cell>
        </row>
        <row r="1153">
          <cell r="F1153">
            <v>0</v>
          </cell>
          <cell r="G1153">
            <v>0</v>
          </cell>
          <cell r="H1153">
            <v>0</v>
          </cell>
          <cell r="I1153">
            <v>0</v>
          </cell>
          <cell r="J1153">
            <v>0</v>
          </cell>
          <cell r="K1153">
            <v>0.01</v>
          </cell>
          <cell r="L1153">
            <v>0</v>
          </cell>
          <cell r="M1153">
            <v>0</v>
          </cell>
          <cell r="N1153">
            <v>0</v>
          </cell>
          <cell r="O1153">
            <v>0</v>
          </cell>
          <cell r="P1153">
            <v>0</v>
          </cell>
          <cell r="Q1153">
            <v>0</v>
          </cell>
          <cell r="R1153">
            <v>0</v>
          </cell>
          <cell r="S1153">
            <v>0</v>
          </cell>
          <cell r="T1153">
            <v>0</v>
          </cell>
          <cell r="U1153">
            <v>0.02</v>
          </cell>
          <cell r="V1153">
            <v>0</v>
          </cell>
          <cell r="W1153">
            <v>0</v>
          </cell>
          <cell r="X1153">
            <v>0.01</v>
          </cell>
          <cell r="Y1153">
            <v>0</v>
          </cell>
          <cell r="Z1153">
            <v>0</v>
          </cell>
          <cell r="AA1153">
            <v>0</v>
          </cell>
          <cell r="AB1153">
            <v>0</v>
          </cell>
          <cell r="AC1153">
            <v>0</v>
          </cell>
          <cell r="AD1153">
            <v>0</v>
          </cell>
          <cell r="AE1153">
            <v>0</v>
          </cell>
          <cell r="AF1153">
            <v>0</v>
          </cell>
          <cell r="AG1153">
            <v>0</v>
          </cell>
          <cell r="AH1153">
            <v>0.01</v>
          </cell>
          <cell r="AI1153">
            <v>0</v>
          </cell>
          <cell r="AJ1153">
            <v>0</v>
          </cell>
          <cell r="AK1153">
            <v>-0.01</v>
          </cell>
          <cell r="AL1153">
            <v>0</v>
          </cell>
          <cell r="AM1153">
            <v>0</v>
          </cell>
          <cell r="AN1153">
            <v>0</v>
          </cell>
          <cell r="AO1153">
            <v>0</v>
          </cell>
          <cell r="AP1153">
            <v>0</v>
          </cell>
          <cell r="AQ1153">
            <v>0</v>
          </cell>
          <cell r="AR1153">
            <v>0</v>
          </cell>
          <cell r="AS1153">
            <v>0</v>
          </cell>
          <cell r="AT1153">
            <v>0</v>
          </cell>
          <cell r="AU1153">
            <v>0</v>
          </cell>
          <cell r="AV1153">
            <v>0</v>
          </cell>
          <cell r="AW1153">
            <v>0</v>
          </cell>
          <cell r="AX1153">
            <v>0</v>
          </cell>
          <cell r="AY1153">
            <v>0</v>
          </cell>
          <cell r="AZ1153">
            <v>0</v>
          </cell>
          <cell r="BA1153">
            <v>0</v>
          </cell>
          <cell r="BB1153">
            <v>0</v>
          </cell>
          <cell r="BC1153">
            <v>0</v>
          </cell>
          <cell r="BD1153">
            <v>0.01</v>
          </cell>
          <cell r="BE1153">
            <v>0</v>
          </cell>
          <cell r="BF1153">
            <v>0</v>
          </cell>
          <cell r="BG1153">
            <v>0</v>
          </cell>
          <cell r="BH1153">
            <v>0</v>
          </cell>
          <cell r="BI1153">
            <v>0</v>
          </cell>
          <cell r="BJ1153">
            <v>0</v>
          </cell>
          <cell r="BK1153">
            <v>0</v>
          </cell>
          <cell r="BL1153">
            <v>0</v>
          </cell>
          <cell r="BM1153">
            <v>0</v>
          </cell>
          <cell r="BN1153">
            <v>0</v>
          </cell>
          <cell r="BO1153">
            <v>0</v>
          </cell>
          <cell r="BP1153">
            <v>0</v>
          </cell>
          <cell r="BQ1153">
            <v>0.01</v>
          </cell>
          <cell r="BR1153">
            <v>0</v>
          </cell>
          <cell r="BS1153">
            <v>0</v>
          </cell>
          <cell r="BT1153">
            <v>0</v>
          </cell>
          <cell r="BU1153">
            <v>0</v>
          </cell>
          <cell r="BV1153">
            <v>0</v>
          </cell>
          <cell r="BW1153">
            <v>0</v>
          </cell>
          <cell r="BX1153">
            <v>0</v>
          </cell>
          <cell r="BY1153">
            <v>0</v>
          </cell>
          <cell r="BZ1153">
            <v>0</v>
          </cell>
          <cell r="CA1153">
            <v>0</v>
          </cell>
          <cell r="CB1153">
            <v>0</v>
          </cell>
          <cell r="CC1153">
            <v>0</v>
          </cell>
          <cell r="CD1153">
            <v>0</v>
          </cell>
          <cell r="CE1153">
            <v>0</v>
          </cell>
          <cell r="CF1153">
            <v>0</v>
          </cell>
          <cell r="CG1153">
            <v>0</v>
          </cell>
          <cell r="CH1153">
            <v>0</v>
          </cell>
          <cell r="CI1153">
            <v>0</v>
          </cell>
          <cell r="CJ1153">
            <v>0</v>
          </cell>
          <cell r="CK1153">
            <v>0</v>
          </cell>
          <cell r="CL1153">
            <v>0</v>
          </cell>
          <cell r="CM1153">
            <v>0</v>
          </cell>
          <cell r="CN1153">
            <v>0</v>
          </cell>
          <cell r="CO1153">
            <v>0</v>
          </cell>
          <cell r="CP1153">
            <v>0</v>
          </cell>
          <cell r="CQ1153">
            <v>0</v>
          </cell>
          <cell r="CR1153">
            <v>0</v>
          </cell>
          <cell r="CS1153">
            <v>0</v>
          </cell>
          <cell r="CT1153">
            <v>0</v>
          </cell>
          <cell r="CU1153">
            <v>0</v>
          </cell>
          <cell r="CV1153">
            <v>0</v>
          </cell>
          <cell r="CW1153">
            <v>0</v>
          </cell>
          <cell r="CX1153">
            <v>0</v>
          </cell>
          <cell r="CY1153">
            <v>0</v>
          </cell>
          <cell r="CZ1153">
            <v>0</v>
          </cell>
          <cell r="DA1153">
            <v>0</v>
          </cell>
          <cell r="DB1153">
            <v>0</v>
          </cell>
          <cell r="DC1153">
            <v>0</v>
          </cell>
          <cell r="DD1153">
            <v>0</v>
          </cell>
          <cell r="DE1153">
            <v>0</v>
          </cell>
          <cell r="DF1153">
            <v>0</v>
          </cell>
          <cell r="DG1153">
            <v>0</v>
          </cell>
          <cell r="DH1153">
            <v>0</v>
          </cell>
          <cell r="DI1153">
            <v>0</v>
          </cell>
          <cell r="DJ1153">
            <v>0</v>
          </cell>
          <cell r="DK1153">
            <v>0</v>
          </cell>
          <cell r="DL1153">
            <v>0</v>
          </cell>
          <cell r="DM1153">
            <v>0</v>
          </cell>
          <cell r="DN1153">
            <v>0</v>
          </cell>
          <cell r="DO1153">
            <v>0</v>
          </cell>
          <cell r="DP1153">
            <v>0</v>
          </cell>
          <cell r="DQ1153">
            <v>0</v>
          </cell>
          <cell r="DR1153">
            <v>0</v>
          </cell>
          <cell r="DS1153">
            <v>0</v>
          </cell>
          <cell r="DT1153">
            <v>0</v>
          </cell>
          <cell r="DU1153">
            <v>0</v>
          </cell>
          <cell r="DV1153">
            <v>0</v>
          </cell>
          <cell r="DW1153">
            <v>0</v>
          </cell>
          <cell r="DX1153">
            <v>0</v>
          </cell>
          <cell r="DY1153">
            <v>0</v>
          </cell>
          <cell r="DZ1153">
            <v>0</v>
          </cell>
          <cell r="EA1153">
            <v>0</v>
          </cell>
          <cell r="EB1153">
            <v>0</v>
          </cell>
          <cell r="EC1153">
            <v>0</v>
          </cell>
          <cell r="ED1153">
            <v>0</v>
          </cell>
        </row>
        <row r="1154">
          <cell r="F1154">
            <v>0</v>
          </cell>
          <cell r="G1154">
            <v>0</v>
          </cell>
          <cell r="H1154">
            <v>0</v>
          </cell>
          <cell r="I1154">
            <v>0</v>
          </cell>
          <cell r="J1154">
            <v>0</v>
          </cell>
          <cell r="K1154">
            <v>0</v>
          </cell>
          <cell r="L1154">
            <v>0</v>
          </cell>
          <cell r="M1154">
            <v>0</v>
          </cell>
          <cell r="N1154">
            <v>0</v>
          </cell>
          <cell r="O1154">
            <v>0</v>
          </cell>
          <cell r="P1154">
            <v>0</v>
          </cell>
          <cell r="Q1154">
            <v>0</v>
          </cell>
          <cell r="R1154">
            <v>0</v>
          </cell>
          <cell r="S1154">
            <v>0</v>
          </cell>
          <cell r="T1154">
            <v>0</v>
          </cell>
          <cell r="U1154">
            <v>0</v>
          </cell>
          <cell r="V1154">
            <v>0</v>
          </cell>
          <cell r="W1154">
            <v>0</v>
          </cell>
          <cell r="X1154">
            <v>0</v>
          </cell>
          <cell r="Y1154">
            <v>0</v>
          </cell>
          <cell r="Z1154">
            <v>0</v>
          </cell>
          <cell r="AA1154">
            <v>0</v>
          </cell>
          <cell r="AB1154">
            <v>0</v>
          </cell>
          <cell r="AC1154">
            <v>0</v>
          </cell>
          <cell r="AD1154">
            <v>0</v>
          </cell>
          <cell r="AE1154">
            <v>0</v>
          </cell>
          <cell r="AF1154">
            <v>0</v>
          </cell>
          <cell r="AG1154">
            <v>0</v>
          </cell>
          <cell r="AH1154">
            <v>0</v>
          </cell>
          <cell r="AI1154">
            <v>0</v>
          </cell>
          <cell r="AJ1154">
            <v>0</v>
          </cell>
          <cell r="AK1154">
            <v>0</v>
          </cell>
          <cell r="AL1154">
            <v>0</v>
          </cell>
          <cell r="AM1154">
            <v>0</v>
          </cell>
          <cell r="AN1154">
            <v>0</v>
          </cell>
          <cell r="AO1154">
            <v>0</v>
          </cell>
          <cell r="AP1154">
            <v>0</v>
          </cell>
          <cell r="AQ1154">
            <v>0</v>
          </cell>
          <cell r="AR1154">
            <v>0</v>
          </cell>
          <cell r="AS1154">
            <v>0</v>
          </cell>
          <cell r="AT1154">
            <v>0</v>
          </cell>
          <cell r="AU1154">
            <v>0</v>
          </cell>
          <cell r="AV1154">
            <v>0</v>
          </cell>
          <cell r="AW1154">
            <v>0</v>
          </cell>
          <cell r="AX1154">
            <v>0</v>
          </cell>
          <cell r="AY1154">
            <v>0</v>
          </cell>
          <cell r="AZ1154">
            <v>0</v>
          </cell>
          <cell r="BA1154">
            <v>0</v>
          </cell>
          <cell r="BB1154">
            <v>0</v>
          </cell>
          <cell r="BC1154">
            <v>0</v>
          </cell>
          <cell r="BD1154">
            <v>0</v>
          </cell>
          <cell r="BE1154">
            <v>0</v>
          </cell>
          <cell r="BF1154">
            <v>0</v>
          </cell>
          <cell r="BG1154">
            <v>0</v>
          </cell>
          <cell r="BH1154">
            <v>0</v>
          </cell>
          <cell r="BI1154">
            <v>0</v>
          </cell>
          <cell r="BJ1154">
            <v>0</v>
          </cell>
          <cell r="BK1154">
            <v>0</v>
          </cell>
          <cell r="BL1154">
            <v>0</v>
          </cell>
          <cell r="BM1154">
            <v>0</v>
          </cell>
          <cell r="BN1154">
            <v>0</v>
          </cell>
          <cell r="BO1154">
            <v>0</v>
          </cell>
          <cell r="BP1154">
            <v>0</v>
          </cell>
          <cell r="BQ1154">
            <v>0</v>
          </cell>
          <cell r="BR1154">
            <v>0</v>
          </cell>
          <cell r="BS1154">
            <v>0</v>
          </cell>
          <cell r="BT1154">
            <v>0</v>
          </cell>
          <cell r="BU1154">
            <v>0</v>
          </cell>
          <cell r="BV1154">
            <v>0</v>
          </cell>
          <cell r="BW1154">
            <v>0</v>
          </cell>
          <cell r="BX1154">
            <v>0</v>
          </cell>
          <cell r="BY1154">
            <v>0</v>
          </cell>
          <cell r="BZ1154">
            <v>0</v>
          </cell>
          <cell r="CA1154">
            <v>0</v>
          </cell>
          <cell r="CB1154">
            <v>0</v>
          </cell>
          <cell r="CC1154">
            <v>0</v>
          </cell>
          <cell r="CD1154">
            <v>0</v>
          </cell>
          <cell r="CE1154">
            <v>0</v>
          </cell>
          <cell r="CF1154">
            <v>0</v>
          </cell>
          <cell r="CG1154">
            <v>0</v>
          </cell>
          <cell r="CH1154">
            <v>0</v>
          </cell>
          <cell r="CI1154">
            <v>0</v>
          </cell>
          <cell r="CJ1154">
            <v>0</v>
          </cell>
          <cell r="CK1154">
            <v>0</v>
          </cell>
          <cell r="CL1154">
            <v>0</v>
          </cell>
          <cell r="CM1154">
            <v>0</v>
          </cell>
          <cell r="CN1154">
            <v>0</v>
          </cell>
          <cell r="CO1154">
            <v>0</v>
          </cell>
          <cell r="CP1154">
            <v>0</v>
          </cell>
          <cell r="CQ1154">
            <v>0</v>
          </cell>
          <cell r="CR1154">
            <v>0</v>
          </cell>
          <cell r="CS1154">
            <v>0</v>
          </cell>
          <cell r="CT1154">
            <v>0</v>
          </cell>
          <cell r="CU1154">
            <v>0</v>
          </cell>
          <cell r="CV1154">
            <v>0</v>
          </cell>
          <cell r="CW1154">
            <v>0</v>
          </cell>
          <cell r="CX1154">
            <v>0</v>
          </cell>
          <cell r="CY1154">
            <v>0</v>
          </cell>
          <cell r="CZ1154">
            <v>0</v>
          </cell>
          <cell r="DA1154">
            <v>0</v>
          </cell>
          <cell r="DB1154">
            <v>0</v>
          </cell>
          <cell r="DC1154">
            <v>0</v>
          </cell>
          <cell r="DD1154">
            <v>0</v>
          </cell>
          <cell r="DE1154">
            <v>0</v>
          </cell>
          <cell r="DF1154">
            <v>0</v>
          </cell>
          <cell r="DG1154">
            <v>0</v>
          </cell>
          <cell r="DH1154">
            <v>0</v>
          </cell>
          <cell r="DI1154">
            <v>0</v>
          </cell>
          <cell r="DJ1154">
            <v>0</v>
          </cell>
          <cell r="DK1154">
            <v>0</v>
          </cell>
          <cell r="DL1154">
            <v>0</v>
          </cell>
          <cell r="DM1154">
            <v>0</v>
          </cell>
          <cell r="DN1154">
            <v>0</v>
          </cell>
          <cell r="DO1154">
            <v>0</v>
          </cell>
          <cell r="DP1154">
            <v>0</v>
          </cell>
          <cell r="DQ1154">
            <v>0</v>
          </cell>
          <cell r="DR1154">
            <v>0</v>
          </cell>
          <cell r="DS1154">
            <v>0</v>
          </cell>
          <cell r="DT1154">
            <v>0</v>
          </cell>
          <cell r="DU1154">
            <v>0</v>
          </cell>
          <cell r="DV1154">
            <v>0</v>
          </cell>
          <cell r="DW1154">
            <v>0</v>
          </cell>
          <cell r="DX1154">
            <v>0</v>
          </cell>
          <cell r="DY1154">
            <v>0</v>
          </cell>
          <cell r="DZ1154">
            <v>0</v>
          </cell>
          <cell r="EA1154">
            <v>0</v>
          </cell>
          <cell r="EB1154">
            <v>0</v>
          </cell>
          <cell r="EC1154">
            <v>0</v>
          </cell>
          <cell r="ED1154">
            <v>0</v>
          </cell>
        </row>
        <row r="1155">
          <cell r="F1155">
            <v>0</v>
          </cell>
          <cell r="G1155">
            <v>0</v>
          </cell>
          <cell r="H1155">
            <v>0</v>
          </cell>
          <cell r="I1155">
            <v>0</v>
          </cell>
          <cell r="J1155">
            <v>0</v>
          </cell>
          <cell r="K1155">
            <v>0</v>
          </cell>
          <cell r="L1155">
            <v>0</v>
          </cell>
          <cell r="M1155">
            <v>0</v>
          </cell>
          <cell r="N1155">
            <v>0</v>
          </cell>
          <cell r="O1155">
            <v>0</v>
          </cell>
          <cell r="P1155">
            <v>0</v>
          </cell>
          <cell r="Q1155">
            <v>0</v>
          </cell>
          <cell r="R1155">
            <v>0</v>
          </cell>
          <cell r="S1155">
            <v>0</v>
          </cell>
          <cell r="T1155">
            <v>0</v>
          </cell>
          <cell r="U1155">
            <v>0</v>
          </cell>
          <cell r="V1155">
            <v>0</v>
          </cell>
          <cell r="W1155">
            <v>0</v>
          </cell>
          <cell r="X1155">
            <v>0</v>
          </cell>
          <cell r="Y1155">
            <v>0</v>
          </cell>
          <cell r="Z1155">
            <v>0</v>
          </cell>
          <cell r="AA1155">
            <v>0</v>
          </cell>
          <cell r="AB1155">
            <v>0</v>
          </cell>
          <cell r="AC1155">
            <v>0</v>
          </cell>
          <cell r="AD1155">
            <v>0</v>
          </cell>
          <cell r="AE1155">
            <v>0</v>
          </cell>
          <cell r="AF1155">
            <v>0</v>
          </cell>
          <cell r="AG1155">
            <v>0</v>
          </cell>
          <cell r="AH1155">
            <v>0</v>
          </cell>
          <cell r="AI1155">
            <v>0</v>
          </cell>
          <cell r="AJ1155">
            <v>0</v>
          </cell>
          <cell r="AK1155">
            <v>0</v>
          </cell>
          <cell r="AL1155">
            <v>0</v>
          </cell>
          <cell r="AM1155">
            <v>0</v>
          </cell>
          <cell r="AN1155">
            <v>0</v>
          </cell>
          <cell r="AO1155">
            <v>0</v>
          </cell>
          <cell r="AP1155">
            <v>0</v>
          </cell>
          <cell r="AQ1155">
            <v>0</v>
          </cell>
          <cell r="AR1155">
            <v>0</v>
          </cell>
          <cell r="AS1155">
            <v>0</v>
          </cell>
          <cell r="AT1155">
            <v>0</v>
          </cell>
          <cell r="AU1155">
            <v>0</v>
          </cell>
          <cell r="AV1155">
            <v>0</v>
          </cell>
          <cell r="AW1155">
            <v>0</v>
          </cell>
          <cell r="AX1155">
            <v>0</v>
          </cell>
          <cell r="AY1155">
            <v>0</v>
          </cell>
          <cell r="AZ1155">
            <v>0</v>
          </cell>
          <cell r="BA1155">
            <v>0</v>
          </cell>
          <cell r="BB1155">
            <v>0</v>
          </cell>
          <cell r="BC1155">
            <v>0</v>
          </cell>
          <cell r="BD1155">
            <v>0</v>
          </cell>
          <cell r="BE1155">
            <v>0</v>
          </cell>
          <cell r="BF1155">
            <v>0</v>
          </cell>
          <cell r="BG1155">
            <v>0</v>
          </cell>
          <cell r="BH1155">
            <v>0</v>
          </cell>
          <cell r="BI1155">
            <v>0</v>
          </cell>
          <cell r="BJ1155">
            <v>0</v>
          </cell>
          <cell r="BK1155">
            <v>0</v>
          </cell>
          <cell r="BL1155">
            <v>0</v>
          </cell>
          <cell r="BM1155">
            <v>0</v>
          </cell>
          <cell r="BN1155">
            <v>0</v>
          </cell>
          <cell r="BO1155">
            <v>0</v>
          </cell>
          <cell r="BP1155">
            <v>0</v>
          </cell>
          <cell r="BQ1155">
            <v>0</v>
          </cell>
          <cell r="BR1155">
            <v>0</v>
          </cell>
          <cell r="BS1155">
            <v>0</v>
          </cell>
          <cell r="BT1155">
            <v>0</v>
          </cell>
          <cell r="BU1155">
            <v>0</v>
          </cell>
          <cell r="BV1155">
            <v>0</v>
          </cell>
          <cell r="BW1155">
            <v>0</v>
          </cell>
          <cell r="BX1155">
            <v>0</v>
          </cell>
          <cell r="BY1155">
            <v>0</v>
          </cell>
          <cell r="BZ1155">
            <v>0</v>
          </cell>
          <cell r="CA1155">
            <v>0</v>
          </cell>
          <cell r="CB1155">
            <v>0</v>
          </cell>
          <cell r="CC1155">
            <v>0</v>
          </cell>
          <cell r="CD1155">
            <v>0</v>
          </cell>
          <cell r="CE1155">
            <v>0</v>
          </cell>
          <cell r="CF1155">
            <v>0</v>
          </cell>
          <cell r="CG1155">
            <v>0</v>
          </cell>
          <cell r="CH1155">
            <v>0</v>
          </cell>
          <cell r="CI1155">
            <v>0</v>
          </cell>
          <cell r="CJ1155">
            <v>0</v>
          </cell>
          <cell r="CK1155">
            <v>0</v>
          </cell>
          <cell r="CL1155">
            <v>0</v>
          </cell>
          <cell r="CM1155">
            <v>0</v>
          </cell>
          <cell r="CN1155">
            <v>0</v>
          </cell>
          <cell r="CO1155">
            <v>0</v>
          </cell>
          <cell r="CP1155">
            <v>0</v>
          </cell>
          <cell r="CQ1155">
            <v>0</v>
          </cell>
          <cell r="CR1155">
            <v>0</v>
          </cell>
          <cell r="CS1155">
            <v>0</v>
          </cell>
          <cell r="CT1155">
            <v>0</v>
          </cell>
          <cell r="CU1155">
            <v>0</v>
          </cell>
          <cell r="CV1155">
            <v>0</v>
          </cell>
          <cell r="CW1155">
            <v>0</v>
          </cell>
          <cell r="CX1155">
            <v>0</v>
          </cell>
          <cell r="CY1155">
            <v>0</v>
          </cell>
          <cell r="CZ1155">
            <v>0</v>
          </cell>
          <cell r="DA1155">
            <v>0</v>
          </cell>
          <cell r="DB1155">
            <v>0</v>
          </cell>
          <cell r="DC1155">
            <v>0</v>
          </cell>
          <cell r="DD1155">
            <v>0</v>
          </cell>
          <cell r="DE1155">
            <v>0</v>
          </cell>
          <cell r="DF1155">
            <v>0</v>
          </cell>
          <cell r="DG1155">
            <v>0</v>
          </cell>
          <cell r="DH1155">
            <v>0</v>
          </cell>
          <cell r="DI1155">
            <v>0</v>
          </cell>
          <cell r="DJ1155">
            <v>0</v>
          </cell>
          <cell r="DK1155">
            <v>0</v>
          </cell>
          <cell r="DL1155">
            <v>0</v>
          </cell>
          <cell r="DM1155">
            <v>0</v>
          </cell>
          <cell r="DN1155">
            <v>0</v>
          </cell>
          <cell r="DO1155">
            <v>0</v>
          </cell>
          <cell r="DP1155">
            <v>0</v>
          </cell>
          <cell r="DQ1155">
            <v>0</v>
          </cell>
          <cell r="DR1155">
            <v>0</v>
          </cell>
          <cell r="DS1155">
            <v>0</v>
          </cell>
          <cell r="DT1155">
            <v>0</v>
          </cell>
          <cell r="DU1155">
            <v>0</v>
          </cell>
          <cell r="DV1155">
            <v>0</v>
          </cell>
          <cell r="DW1155">
            <v>0</v>
          </cell>
          <cell r="DX1155">
            <v>0</v>
          </cell>
          <cell r="DY1155">
            <v>0</v>
          </cell>
          <cell r="DZ1155">
            <v>0</v>
          </cell>
          <cell r="EA1155">
            <v>0</v>
          </cell>
          <cell r="EB1155">
            <v>0</v>
          </cell>
          <cell r="EC1155">
            <v>0</v>
          </cell>
          <cell r="ED1155">
            <v>0</v>
          </cell>
        </row>
        <row r="1156">
          <cell r="F1156">
            <v>0.02</v>
          </cell>
          <cell r="G1156">
            <v>-0.02</v>
          </cell>
          <cell r="H1156">
            <v>0</v>
          </cell>
          <cell r="I1156">
            <v>0.01</v>
          </cell>
          <cell r="J1156">
            <v>0</v>
          </cell>
          <cell r="K1156">
            <v>0</v>
          </cell>
          <cell r="L1156">
            <v>0</v>
          </cell>
          <cell r="M1156">
            <v>0.01</v>
          </cell>
          <cell r="N1156">
            <v>0</v>
          </cell>
          <cell r="O1156">
            <v>0</v>
          </cell>
          <cell r="P1156">
            <v>0</v>
          </cell>
          <cell r="Q1156">
            <v>0</v>
          </cell>
          <cell r="R1156">
            <v>0</v>
          </cell>
          <cell r="S1156">
            <v>-0.01</v>
          </cell>
          <cell r="T1156">
            <v>-0.03</v>
          </cell>
          <cell r="U1156">
            <v>0</v>
          </cell>
          <cell r="V1156">
            <v>0</v>
          </cell>
          <cell r="W1156">
            <v>0</v>
          </cell>
          <cell r="X1156">
            <v>0</v>
          </cell>
          <cell r="Y1156">
            <v>0</v>
          </cell>
          <cell r="Z1156">
            <v>-0.01</v>
          </cell>
          <cell r="AA1156">
            <v>0</v>
          </cell>
          <cell r="AB1156">
            <v>0</v>
          </cell>
          <cell r="AC1156">
            <v>0</v>
          </cell>
          <cell r="AD1156">
            <v>0</v>
          </cell>
          <cell r="AE1156">
            <v>0</v>
          </cell>
          <cell r="AF1156">
            <v>0</v>
          </cell>
          <cell r="AG1156">
            <v>0</v>
          </cell>
          <cell r="AH1156">
            <v>0</v>
          </cell>
          <cell r="AI1156">
            <v>0</v>
          </cell>
          <cell r="AJ1156">
            <v>0</v>
          </cell>
          <cell r="AK1156">
            <v>0</v>
          </cell>
          <cell r="AL1156">
            <v>0</v>
          </cell>
          <cell r="AM1156">
            <v>0</v>
          </cell>
          <cell r="AN1156">
            <v>0</v>
          </cell>
          <cell r="AO1156">
            <v>0</v>
          </cell>
          <cell r="AP1156">
            <v>0</v>
          </cell>
          <cell r="AQ1156">
            <v>0</v>
          </cell>
          <cell r="AR1156">
            <v>0</v>
          </cell>
          <cell r="AS1156">
            <v>0</v>
          </cell>
          <cell r="AT1156">
            <v>0</v>
          </cell>
          <cell r="AU1156">
            <v>0</v>
          </cell>
          <cell r="AV1156">
            <v>0</v>
          </cell>
          <cell r="AW1156">
            <v>0</v>
          </cell>
          <cell r="AX1156">
            <v>0</v>
          </cell>
          <cell r="AY1156">
            <v>0</v>
          </cell>
          <cell r="AZ1156">
            <v>0</v>
          </cell>
          <cell r="BA1156">
            <v>0</v>
          </cell>
          <cell r="BB1156">
            <v>0</v>
          </cell>
          <cell r="BC1156">
            <v>0</v>
          </cell>
          <cell r="BD1156">
            <v>0</v>
          </cell>
          <cell r="BE1156">
            <v>0</v>
          </cell>
          <cell r="BF1156">
            <v>0</v>
          </cell>
          <cell r="BG1156">
            <v>0</v>
          </cell>
          <cell r="BH1156">
            <v>0</v>
          </cell>
          <cell r="BI1156">
            <v>0</v>
          </cell>
          <cell r="BJ1156">
            <v>0</v>
          </cell>
          <cell r="BK1156">
            <v>0</v>
          </cell>
          <cell r="BL1156">
            <v>0</v>
          </cell>
          <cell r="BM1156">
            <v>0</v>
          </cell>
          <cell r="BN1156">
            <v>0</v>
          </cell>
          <cell r="BO1156">
            <v>0</v>
          </cell>
          <cell r="BP1156">
            <v>0</v>
          </cell>
          <cell r="BQ1156">
            <v>0</v>
          </cell>
          <cell r="BR1156">
            <v>0</v>
          </cell>
          <cell r="BS1156">
            <v>0</v>
          </cell>
          <cell r="BT1156">
            <v>0</v>
          </cell>
          <cell r="BU1156">
            <v>0</v>
          </cell>
          <cell r="BV1156">
            <v>0</v>
          </cell>
          <cell r="BW1156">
            <v>0</v>
          </cell>
          <cell r="BX1156">
            <v>0</v>
          </cell>
          <cell r="BY1156">
            <v>0</v>
          </cell>
          <cell r="BZ1156">
            <v>0</v>
          </cell>
          <cell r="CA1156">
            <v>0</v>
          </cell>
          <cell r="CB1156">
            <v>0</v>
          </cell>
          <cell r="CC1156">
            <v>0</v>
          </cell>
          <cell r="CD1156">
            <v>0</v>
          </cell>
          <cell r="CE1156">
            <v>0</v>
          </cell>
          <cell r="CF1156">
            <v>0</v>
          </cell>
          <cell r="CG1156">
            <v>0</v>
          </cell>
          <cell r="CH1156">
            <v>0</v>
          </cell>
          <cell r="CI1156">
            <v>0</v>
          </cell>
          <cell r="CJ1156">
            <v>0</v>
          </cell>
          <cell r="CK1156">
            <v>0</v>
          </cell>
          <cell r="CL1156">
            <v>0</v>
          </cell>
          <cell r="CM1156">
            <v>0</v>
          </cell>
          <cell r="CN1156">
            <v>0</v>
          </cell>
          <cell r="CO1156">
            <v>0</v>
          </cell>
          <cell r="CP1156">
            <v>0</v>
          </cell>
          <cell r="CQ1156">
            <v>0</v>
          </cell>
          <cell r="CR1156">
            <v>0</v>
          </cell>
          <cell r="CS1156">
            <v>0</v>
          </cell>
          <cell r="CT1156">
            <v>0</v>
          </cell>
          <cell r="CU1156">
            <v>0</v>
          </cell>
          <cell r="CV1156">
            <v>0</v>
          </cell>
          <cell r="CW1156">
            <v>0</v>
          </cell>
          <cell r="CX1156">
            <v>0</v>
          </cell>
          <cell r="CY1156">
            <v>0</v>
          </cell>
          <cell r="CZ1156">
            <v>0</v>
          </cell>
          <cell r="DA1156">
            <v>0</v>
          </cell>
          <cell r="DB1156">
            <v>0</v>
          </cell>
          <cell r="DC1156">
            <v>0</v>
          </cell>
          <cell r="DD1156">
            <v>0</v>
          </cell>
          <cell r="DE1156">
            <v>0</v>
          </cell>
          <cell r="DF1156">
            <v>0</v>
          </cell>
          <cell r="DG1156">
            <v>0</v>
          </cell>
          <cell r="DH1156">
            <v>0</v>
          </cell>
          <cell r="DI1156">
            <v>0</v>
          </cell>
          <cell r="DJ1156">
            <v>0</v>
          </cell>
          <cell r="DK1156">
            <v>0</v>
          </cell>
          <cell r="DL1156">
            <v>0</v>
          </cell>
          <cell r="DM1156">
            <v>0</v>
          </cell>
          <cell r="DN1156">
            <v>0</v>
          </cell>
          <cell r="DO1156">
            <v>0</v>
          </cell>
          <cell r="DP1156">
            <v>0</v>
          </cell>
          <cell r="DQ1156">
            <v>0</v>
          </cell>
          <cell r="DR1156">
            <v>0</v>
          </cell>
          <cell r="DS1156">
            <v>0</v>
          </cell>
          <cell r="DT1156">
            <v>0</v>
          </cell>
          <cell r="DU1156">
            <v>0</v>
          </cell>
          <cell r="DV1156">
            <v>0</v>
          </cell>
          <cell r="DW1156">
            <v>0</v>
          </cell>
          <cell r="DX1156">
            <v>0</v>
          </cell>
          <cell r="DY1156">
            <v>0</v>
          </cell>
          <cell r="DZ1156">
            <v>0</v>
          </cell>
          <cell r="EA1156">
            <v>0</v>
          </cell>
          <cell r="EB1156">
            <v>0</v>
          </cell>
          <cell r="EC1156">
            <v>0</v>
          </cell>
          <cell r="ED1156">
            <v>0</v>
          </cell>
        </row>
        <row r="1157">
          <cell r="F1157">
            <v>-0.06</v>
          </cell>
          <cell r="G1157">
            <v>-0.1</v>
          </cell>
          <cell r="H1157">
            <v>0.01</v>
          </cell>
          <cell r="I1157">
            <v>-0.09</v>
          </cell>
          <cell r="J1157">
            <v>0</v>
          </cell>
          <cell r="K1157">
            <v>-0.03</v>
          </cell>
          <cell r="L1157">
            <v>-0.04</v>
          </cell>
          <cell r="M1157">
            <v>-0.04</v>
          </cell>
          <cell r="N1157">
            <v>-0.03</v>
          </cell>
          <cell r="O1157">
            <v>0.1</v>
          </cell>
          <cell r="P1157">
            <v>-0.22</v>
          </cell>
          <cell r="Q1157">
            <v>-0.13</v>
          </cell>
          <cell r="R1157">
            <v>-0.11</v>
          </cell>
          <cell r="S1157">
            <v>-0.09</v>
          </cell>
          <cell r="T1157">
            <v>-0.15</v>
          </cell>
          <cell r="U1157">
            <v>-0.33</v>
          </cell>
          <cell r="V1157">
            <v>-0.01</v>
          </cell>
          <cell r="W1157">
            <v>0</v>
          </cell>
          <cell r="X1157">
            <v>-0.04</v>
          </cell>
          <cell r="Y1157">
            <v>-0.03</v>
          </cell>
          <cell r="Z1157">
            <v>-0.09</v>
          </cell>
          <cell r="AA1157">
            <v>-7.0000000000000007E-2</v>
          </cell>
          <cell r="AB1157">
            <v>-0.13</v>
          </cell>
          <cell r="AC1157">
            <v>-0.28000000000000003</v>
          </cell>
          <cell r="AD1157">
            <v>-0.19</v>
          </cell>
          <cell r="AE1157">
            <v>0</v>
          </cell>
          <cell r="AF1157">
            <v>0</v>
          </cell>
          <cell r="AG1157">
            <v>0</v>
          </cell>
          <cell r="AH1157">
            <v>0</v>
          </cell>
          <cell r="AI1157">
            <v>0</v>
          </cell>
          <cell r="AJ1157">
            <v>0</v>
          </cell>
          <cell r="AK1157">
            <v>0</v>
          </cell>
          <cell r="AL1157">
            <v>0</v>
          </cell>
          <cell r="AM1157">
            <v>0</v>
          </cell>
          <cell r="AN1157">
            <v>0</v>
          </cell>
          <cell r="AO1157">
            <v>0</v>
          </cell>
          <cell r="AP1157">
            <v>0</v>
          </cell>
          <cell r="AQ1157">
            <v>0</v>
          </cell>
          <cell r="AR1157">
            <v>0</v>
          </cell>
          <cell r="AS1157">
            <v>0</v>
          </cell>
          <cell r="AT1157">
            <v>0</v>
          </cell>
          <cell r="AU1157">
            <v>0</v>
          </cell>
          <cell r="AV1157">
            <v>0</v>
          </cell>
          <cell r="AW1157">
            <v>0</v>
          </cell>
          <cell r="AX1157">
            <v>0</v>
          </cell>
          <cell r="AY1157">
            <v>0</v>
          </cell>
          <cell r="AZ1157">
            <v>0</v>
          </cell>
          <cell r="BA1157">
            <v>0</v>
          </cell>
          <cell r="BB1157">
            <v>0</v>
          </cell>
          <cell r="BC1157">
            <v>0</v>
          </cell>
          <cell r="BD1157">
            <v>0</v>
          </cell>
          <cell r="BE1157">
            <v>0</v>
          </cell>
          <cell r="BF1157">
            <v>0</v>
          </cell>
          <cell r="BG1157">
            <v>0</v>
          </cell>
          <cell r="BH1157">
            <v>0</v>
          </cell>
          <cell r="BI1157">
            <v>0</v>
          </cell>
          <cell r="BJ1157">
            <v>0</v>
          </cell>
          <cell r="BK1157">
            <v>0</v>
          </cell>
          <cell r="BL1157">
            <v>0</v>
          </cell>
          <cell r="BM1157">
            <v>0</v>
          </cell>
          <cell r="BN1157">
            <v>0</v>
          </cell>
          <cell r="BO1157">
            <v>0</v>
          </cell>
          <cell r="BP1157">
            <v>0</v>
          </cell>
          <cell r="BQ1157">
            <v>0</v>
          </cell>
          <cell r="BR1157">
            <v>0</v>
          </cell>
          <cell r="BS1157">
            <v>0</v>
          </cell>
          <cell r="BT1157">
            <v>0</v>
          </cell>
          <cell r="BU1157">
            <v>0</v>
          </cell>
          <cell r="BV1157">
            <v>0</v>
          </cell>
          <cell r="BW1157">
            <v>0</v>
          </cell>
          <cell r="BX1157">
            <v>0</v>
          </cell>
          <cell r="BY1157">
            <v>0</v>
          </cell>
          <cell r="BZ1157">
            <v>0</v>
          </cell>
          <cell r="CA1157">
            <v>0</v>
          </cell>
          <cell r="CB1157">
            <v>0</v>
          </cell>
          <cell r="CC1157">
            <v>0</v>
          </cell>
          <cell r="CD1157">
            <v>0</v>
          </cell>
          <cell r="CE1157">
            <v>0</v>
          </cell>
          <cell r="CF1157">
            <v>0</v>
          </cell>
          <cell r="CG1157">
            <v>0</v>
          </cell>
          <cell r="CH1157">
            <v>0</v>
          </cell>
          <cell r="CI1157">
            <v>0</v>
          </cell>
          <cell r="CJ1157">
            <v>0</v>
          </cell>
          <cell r="CK1157">
            <v>0</v>
          </cell>
          <cell r="CL1157">
            <v>0</v>
          </cell>
          <cell r="CM1157">
            <v>0</v>
          </cell>
          <cell r="CN1157">
            <v>0</v>
          </cell>
          <cell r="CO1157">
            <v>0</v>
          </cell>
          <cell r="CP1157">
            <v>0</v>
          </cell>
          <cell r="CQ1157">
            <v>0</v>
          </cell>
          <cell r="CR1157">
            <v>0</v>
          </cell>
          <cell r="CS1157">
            <v>0</v>
          </cell>
          <cell r="CT1157">
            <v>0</v>
          </cell>
          <cell r="CU1157">
            <v>0</v>
          </cell>
          <cell r="CV1157">
            <v>0</v>
          </cell>
          <cell r="CW1157">
            <v>0</v>
          </cell>
          <cell r="CX1157">
            <v>0</v>
          </cell>
          <cell r="CY1157">
            <v>0</v>
          </cell>
          <cell r="CZ1157">
            <v>0</v>
          </cell>
          <cell r="DA1157">
            <v>0</v>
          </cell>
          <cell r="DB1157">
            <v>0</v>
          </cell>
          <cell r="DC1157">
            <v>0</v>
          </cell>
          <cell r="DD1157">
            <v>0</v>
          </cell>
          <cell r="DE1157">
            <v>0</v>
          </cell>
          <cell r="DF1157">
            <v>0</v>
          </cell>
          <cell r="DG1157">
            <v>0</v>
          </cell>
          <cell r="DH1157">
            <v>0</v>
          </cell>
          <cell r="DI1157">
            <v>0</v>
          </cell>
          <cell r="DJ1157">
            <v>0</v>
          </cell>
          <cell r="DK1157">
            <v>0</v>
          </cell>
          <cell r="DL1157">
            <v>0</v>
          </cell>
          <cell r="DM1157">
            <v>0</v>
          </cell>
          <cell r="DN1157">
            <v>0</v>
          </cell>
          <cell r="DO1157">
            <v>0</v>
          </cell>
          <cell r="DP1157">
            <v>0</v>
          </cell>
          <cell r="DQ1157">
            <v>0</v>
          </cell>
          <cell r="DR1157">
            <v>0</v>
          </cell>
          <cell r="DS1157">
            <v>0</v>
          </cell>
          <cell r="DT1157">
            <v>0</v>
          </cell>
          <cell r="DU1157">
            <v>0</v>
          </cell>
          <cell r="DV1157">
            <v>0</v>
          </cell>
          <cell r="DW1157">
            <v>0</v>
          </cell>
          <cell r="DX1157">
            <v>0</v>
          </cell>
          <cell r="DY1157">
            <v>0</v>
          </cell>
          <cell r="DZ1157">
            <v>0</v>
          </cell>
          <cell r="EA1157">
            <v>0</v>
          </cell>
          <cell r="EB1157">
            <v>0</v>
          </cell>
          <cell r="EC1157">
            <v>0</v>
          </cell>
          <cell r="ED1157">
            <v>0</v>
          </cell>
        </row>
        <row r="1158">
          <cell r="F1158">
            <v>0</v>
          </cell>
          <cell r="G1158">
            <v>0</v>
          </cell>
          <cell r="H1158">
            <v>0</v>
          </cell>
          <cell r="I1158">
            <v>0</v>
          </cell>
          <cell r="J1158">
            <v>0</v>
          </cell>
          <cell r="K1158">
            <v>0.01</v>
          </cell>
          <cell r="L1158">
            <v>0</v>
          </cell>
          <cell r="M1158">
            <v>0</v>
          </cell>
          <cell r="N1158">
            <v>0</v>
          </cell>
          <cell r="O1158">
            <v>0</v>
          </cell>
          <cell r="P1158">
            <v>0</v>
          </cell>
          <cell r="Q1158">
            <v>0</v>
          </cell>
          <cell r="R1158">
            <v>0</v>
          </cell>
          <cell r="S1158">
            <v>0</v>
          </cell>
          <cell r="T1158">
            <v>0.01</v>
          </cell>
          <cell r="U1158">
            <v>0</v>
          </cell>
          <cell r="V1158">
            <v>0</v>
          </cell>
          <cell r="W1158">
            <v>0</v>
          </cell>
          <cell r="X1158">
            <v>0</v>
          </cell>
          <cell r="Y1158">
            <v>0</v>
          </cell>
          <cell r="Z1158">
            <v>0</v>
          </cell>
          <cell r="AA1158">
            <v>0</v>
          </cell>
          <cell r="AB1158">
            <v>0</v>
          </cell>
          <cell r="AC1158">
            <v>0</v>
          </cell>
          <cell r="AD1158">
            <v>0</v>
          </cell>
          <cell r="AE1158">
            <v>0</v>
          </cell>
          <cell r="AF1158">
            <v>0</v>
          </cell>
          <cell r="AG1158">
            <v>0</v>
          </cell>
          <cell r="AH1158">
            <v>0</v>
          </cell>
          <cell r="AI1158">
            <v>0</v>
          </cell>
          <cell r="AJ1158">
            <v>0</v>
          </cell>
          <cell r="AK1158">
            <v>0</v>
          </cell>
          <cell r="AL1158">
            <v>0</v>
          </cell>
          <cell r="AM1158">
            <v>0</v>
          </cell>
          <cell r="AN1158">
            <v>0</v>
          </cell>
          <cell r="AO1158">
            <v>0</v>
          </cell>
          <cell r="AP1158">
            <v>0</v>
          </cell>
          <cell r="AQ1158">
            <v>0</v>
          </cell>
          <cell r="AR1158">
            <v>0</v>
          </cell>
          <cell r="AS1158">
            <v>0</v>
          </cell>
          <cell r="AT1158">
            <v>0</v>
          </cell>
          <cell r="AU1158">
            <v>0</v>
          </cell>
          <cell r="AV1158">
            <v>0</v>
          </cell>
          <cell r="AW1158">
            <v>0</v>
          </cell>
          <cell r="AX1158">
            <v>0</v>
          </cell>
          <cell r="AY1158">
            <v>0</v>
          </cell>
          <cell r="AZ1158">
            <v>0</v>
          </cell>
          <cell r="BA1158">
            <v>0</v>
          </cell>
          <cell r="BB1158">
            <v>0</v>
          </cell>
          <cell r="BC1158">
            <v>0</v>
          </cell>
          <cell r="BD1158">
            <v>0</v>
          </cell>
          <cell r="BE1158">
            <v>0</v>
          </cell>
          <cell r="BF1158">
            <v>0</v>
          </cell>
          <cell r="BG1158">
            <v>0</v>
          </cell>
          <cell r="BH1158">
            <v>0</v>
          </cell>
          <cell r="BI1158">
            <v>0</v>
          </cell>
          <cell r="BJ1158">
            <v>0</v>
          </cell>
          <cell r="BK1158">
            <v>0</v>
          </cell>
          <cell r="BL1158">
            <v>0</v>
          </cell>
          <cell r="BM1158">
            <v>0</v>
          </cell>
          <cell r="BN1158">
            <v>0</v>
          </cell>
          <cell r="BO1158">
            <v>0</v>
          </cell>
          <cell r="BP1158">
            <v>0</v>
          </cell>
          <cell r="BQ1158">
            <v>0</v>
          </cell>
          <cell r="BR1158">
            <v>0</v>
          </cell>
          <cell r="BS1158">
            <v>0</v>
          </cell>
          <cell r="BT1158">
            <v>0</v>
          </cell>
          <cell r="BU1158">
            <v>0</v>
          </cell>
          <cell r="BV1158">
            <v>0</v>
          </cell>
          <cell r="BW1158">
            <v>0</v>
          </cell>
          <cell r="BX1158">
            <v>0</v>
          </cell>
          <cell r="BY1158">
            <v>0</v>
          </cell>
          <cell r="BZ1158">
            <v>0</v>
          </cell>
          <cell r="CA1158">
            <v>0</v>
          </cell>
          <cell r="CB1158">
            <v>0</v>
          </cell>
          <cell r="CC1158">
            <v>0</v>
          </cell>
          <cell r="CD1158">
            <v>0</v>
          </cell>
          <cell r="CE1158">
            <v>0</v>
          </cell>
          <cell r="CF1158">
            <v>0</v>
          </cell>
          <cell r="CG1158">
            <v>0</v>
          </cell>
          <cell r="CH1158">
            <v>0</v>
          </cell>
          <cell r="CI1158">
            <v>0</v>
          </cell>
          <cell r="CJ1158">
            <v>0</v>
          </cell>
          <cell r="CK1158">
            <v>0</v>
          </cell>
          <cell r="CL1158">
            <v>0</v>
          </cell>
          <cell r="CM1158">
            <v>0</v>
          </cell>
          <cell r="CN1158">
            <v>0</v>
          </cell>
          <cell r="CO1158">
            <v>0</v>
          </cell>
          <cell r="CP1158">
            <v>0</v>
          </cell>
          <cell r="CQ1158">
            <v>0</v>
          </cell>
          <cell r="CR1158">
            <v>0</v>
          </cell>
          <cell r="CS1158">
            <v>0</v>
          </cell>
          <cell r="CT1158">
            <v>0</v>
          </cell>
          <cell r="CU1158">
            <v>0</v>
          </cell>
          <cell r="CV1158">
            <v>0</v>
          </cell>
          <cell r="CW1158">
            <v>0</v>
          </cell>
          <cell r="CX1158">
            <v>0</v>
          </cell>
          <cell r="CY1158">
            <v>0</v>
          </cell>
          <cell r="CZ1158">
            <v>0</v>
          </cell>
          <cell r="DA1158">
            <v>0</v>
          </cell>
          <cell r="DB1158">
            <v>0</v>
          </cell>
          <cell r="DC1158">
            <v>0</v>
          </cell>
          <cell r="DD1158">
            <v>0</v>
          </cell>
          <cell r="DE1158">
            <v>0</v>
          </cell>
          <cell r="DF1158">
            <v>0</v>
          </cell>
          <cell r="DG1158">
            <v>0</v>
          </cell>
          <cell r="DH1158">
            <v>0</v>
          </cell>
          <cell r="DI1158">
            <v>0</v>
          </cell>
          <cell r="DJ1158">
            <v>0</v>
          </cell>
          <cell r="DK1158">
            <v>0</v>
          </cell>
          <cell r="DL1158">
            <v>0</v>
          </cell>
          <cell r="DM1158">
            <v>0</v>
          </cell>
          <cell r="DN1158">
            <v>0</v>
          </cell>
          <cell r="DO1158">
            <v>0</v>
          </cell>
          <cell r="DP1158">
            <v>0</v>
          </cell>
          <cell r="DQ1158">
            <v>0</v>
          </cell>
          <cell r="DR1158">
            <v>0</v>
          </cell>
          <cell r="DS1158">
            <v>0</v>
          </cell>
          <cell r="DT1158">
            <v>0</v>
          </cell>
          <cell r="DU1158">
            <v>0</v>
          </cell>
          <cell r="DV1158">
            <v>0</v>
          </cell>
          <cell r="DW1158">
            <v>0</v>
          </cell>
          <cell r="DX1158">
            <v>0</v>
          </cell>
          <cell r="DY1158">
            <v>0</v>
          </cell>
          <cell r="DZ1158">
            <v>0</v>
          </cell>
          <cell r="EA1158">
            <v>0</v>
          </cell>
          <cell r="EB1158">
            <v>0</v>
          </cell>
          <cell r="EC1158">
            <v>0</v>
          </cell>
          <cell r="ED1158">
            <v>0</v>
          </cell>
        </row>
        <row r="1159">
          <cell r="F1159">
            <v>0</v>
          </cell>
          <cell r="G1159">
            <v>0</v>
          </cell>
          <cell r="H1159">
            <v>0</v>
          </cell>
          <cell r="I1159">
            <v>0</v>
          </cell>
          <cell r="J1159">
            <v>0</v>
          </cell>
          <cell r="K1159">
            <v>0</v>
          </cell>
          <cell r="L1159">
            <v>0</v>
          </cell>
          <cell r="M1159">
            <v>0</v>
          </cell>
          <cell r="N1159">
            <v>0</v>
          </cell>
          <cell r="O1159">
            <v>0</v>
          </cell>
          <cell r="P1159">
            <v>0</v>
          </cell>
          <cell r="Q1159">
            <v>0</v>
          </cell>
          <cell r="R1159">
            <v>0</v>
          </cell>
          <cell r="S1159">
            <v>0</v>
          </cell>
          <cell r="T1159">
            <v>0</v>
          </cell>
          <cell r="U1159">
            <v>0</v>
          </cell>
          <cell r="V1159">
            <v>0</v>
          </cell>
          <cell r="W1159">
            <v>0</v>
          </cell>
          <cell r="X1159">
            <v>0</v>
          </cell>
          <cell r="Y1159">
            <v>0</v>
          </cell>
          <cell r="Z1159">
            <v>0</v>
          </cell>
          <cell r="AA1159">
            <v>0</v>
          </cell>
          <cell r="AB1159">
            <v>0</v>
          </cell>
          <cell r="AC1159">
            <v>0</v>
          </cell>
          <cell r="AD1159">
            <v>0</v>
          </cell>
          <cell r="AE1159">
            <v>0</v>
          </cell>
          <cell r="AF1159">
            <v>0</v>
          </cell>
          <cell r="AG1159">
            <v>0</v>
          </cell>
          <cell r="AH1159">
            <v>-0.01</v>
          </cell>
          <cell r="AI1159">
            <v>-0.01</v>
          </cell>
          <cell r="AJ1159">
            <v>0</v>
          </cell>
          <cell r="AK1159">
            <v>-0.01</v>
          </cell>
          <cell r="AL1159">
            <v>-0.01</v>
          </cell>
          <cell r="AM1159">
            <v>0</v>
          </cell>
          <cell r="AN1159">
            <v>0</v>
          </cell>
          <cell r="AO1159">
            <v>0</v>
          </cell>
          <cell r="AP1159">
            <v>0</v>
          </cell>
          <cell r="AQ1159">
            <v>0</v>
          </cell>
          <cell r="AR1159">
            <v>0</v>
          </cell>
          <cell r="AS1159">
            <v>0</v>
          </cell>
          <cell r="AT1159">
            <v>0</v>
          </cell>
          <cell r="AU1159">
            <v>0</v>
          </cell>
          <cell r="AV1159">
            <v>0</v>
          </cell>
          <cell r="AW1159">
            <v>0</v>
          </cell>
          <cell r="AX1159">
            <v>-0.01</v>
          </cell>
          <cell r="AY1159">
            <v>0</v>
          </cell>
          <cell r="AZ1159">
            <v>0</v>
          </cell>
          <cell r="BA1159">
            <v>0</v>
          </cell>
          <cell r="BB1159">
            <v>0</v>
          </cell>
          <cell r="BC1159">
            <v>0</v>
          </cell>
          <cell r="BD1159">
            <v>0</v>
          </cell>
          <cell r="BE1159">
            <v>0</v>
          </cell>
          <cell r="BF1159">
            <v>0</v>
          </cell>
          <cell r="BG1159">
            <v>0</v>
          </cell>
          <cell r="BH1159">
            <v>0</v>
          </cell>
          <cell r="BI1159">
            <v>-0.01</v>
          </cell>
          <cell r="BJ1159">
            <v>0</v>
          </cell>
          <cell r="BK1159">
            <v>-0.01</v>
          </cell>
          <cell r="BL1159">
            <v>-0.01</v>
          </cell>
          <cell r="BM1159">
            <v>0</v>
          </cell>
          <cell r="BN1159">
            <v>0</v>
          </cell>
          <cell r="BO1159">
            <v>0</v>
          </cell>
          <cell r="BP1159">
            <v>0</v>
          </cell>
          <cell r="BQ1159">
            <v>-0.01</v>
          </cell>
          <cell r="BR1159">
            <v>0</v>
          </cell>
          <cell r="BS1159">
            <v>0</v>
          </cell>
          <cell r="BT1159">
            <v>0</v>
          </cell>
          <cell r="BU1159">
            <v>-0.01</v>
          </cell>
          <cell r="BV1159">
            <v>-0.01</v>
          </cell>
          <cell r="BW1159">
            <v>0</v>
          </cell>
          <cell r="BX1159">
            <v>0</v>
          </cell>
          <cell r="BY1159">
            <v>-0.01</v>
          </cell>
          <cell r="BZ1159">
            <v>0</v>
          </cell>
          <cell r="CA1159">
            <v>0</v>
          </cell>
          <cell r="CB1159">
            <v>0</v>
          </cell>
          <cell r="CC1159">
            <v>0</v>
          </cell>
          <cell r="CD1159">
            <v>0</v>
          </cell>
          <cell r="CE1159">
            <v>0</v>
          </cell>
          <cell r="CF1159">
            <v>0</v>
          </cell>
          <cell r="CG1159">
            <v>0</v>
          </cell>
          <cell r="CH1159">
            <v>0</v>
          </cell>
          <cell r="CI1159">
            <v>-0.01</v>
          </cell>
          <cell r="CJ1159">
            <v>-0.01</v>
          </cell>
          <cell r="CK1159">
            <v>0</v>
          </cell>
          <cell r="CL1159">
            <v>0</v>
          </cell>
          <cell r="CM1159">
            <v>0</v>
          </cell>
          <cell r="CN1159">
            <v>0</v>
          </cell>
          <cell r="CO1159">
            <v>0</v>
          </cell>
          <cell r="CP1159">
            <v>0</v>
          </cell>
          <cell r="CQ1159">
            <v>0</v>
          </cell>
          <cell r="CR1159">
            <v>0</v>
          </cell>
          <cell r="CS1159">
            <v>0</v>
          </cell>
          <cell r="CT1159">
            <v>0</v>
          </cell>
          <cell r="CU1159">
            <v>0</v>
          </cell>
          <cell r="CV1159">
            <v>0</v>
          </cell>
          <cell r="CW1159">
            <v>0</v>
          </cell>
          <cell r="CX1159">
            <v>0</v>
          </cell>
          <cell r="CY1159">
            <v>0</v>
          </cell>
          <cell r="CZ1159">
            <v>0</v>
          </cell>
          <cell r="DA1159">
            <v>0</v>
          </cell>
          <cell r="DB1159">
            <v>0</v>
          </cell>
          <cell r="DC1159">
            <v>0</v>
          </cell>
          <cell r="DD1159">
            <v>0</v>
          </cell>
          <cell r="DE1159">
            <v>0</v>
          </cell>
          <cell r="DF1159">
            <v>0</v>
          </cell>
          <cell r="DG1159">
            <v>0</v>
          </cell>
          <cell r="DH1159">
            <v>0</v>
          </cell>
          <cell r="DI1159">
            <v>0</v>
          </cell>
          <cell r="DJ1159">
            <v>0</v>
          </cell>
          <cell r="DK1159">
            <v>0</v>
          </cell>
          <cell r="DL1159">
            <v>0</v>
          </cell>
          <cell r="DM1159">
            <v>0</v>
          </cell>
          <cell r="DN1159">
            <v>0</v>
          </cell>
          <cell r="DO1159">
            <v>0</v>
          </cell>
          <cell r="DP1159">
            <v>0</v>
          </cell>
          <cell r="DQ1159">
            <v>0</v>
          </cell>
          <cell r="DR1159">
            <v>0</v>
          </cell>
          <cell r="DS1159">
            <v>0</v>
          </cell>
          <cell r="DT1159">
            <v>0</v>
          </cell>
          <cell r="DU1159">
            <v>0</v>
          </cell>
          <cell r="DV1159">
            <v>0</v>
          </cell>
          <cell r="DW1159">
            <v>0</v>
          </cell>
          <cell r="DX1159">
            <v>0</v>
          </cell>
          <cell r="DY1159">
            <v>0</v>
          </cell>
          <cell r="DZ1159">
            <v>0</v>
          </cell>
          <cell r="EA1159">
            <v>0</v>
          </cell>
          <cell r="EB1159">
            <v>0</v>
          </cell>
          <cell r="EC1159">
            <v>0</v>
          </cell>
          <cell r="ED1159">
            <v>0</v>
          </cell>
        </row>
        <row r="1160">
          <cell r="F1160">
            <v>0</v>
          </cell>
          <cell r="G1160">
            <v>0</v>
          </cell>
          <cell r="H1160">
            <v>-0.01</v>
          </cell>
          <cell r="I1160">
            <v>0</v>
          </cell>
          <cell r="J1160">
            <v>0</v>
          </cell>
          <cell r="K1160">
            <v>0</v>
          </cell>
          <cell r="L1160">
            <v>0</v>
          </cell>
          <cell r="M1160">
            <v>0</v>
          </cell>
          <cell r="N1160">
            <v>0</v>
          </cell>
          <cell r="O1160">
            <v>-0.01</v>
          </cell>
          <cell r="P1160">
            <v>0</v>
          </cell>
          <cell r="Q1160">
            <v>0</v>
          </cell>
          <cell r="R1160">
            <v>0</v>
          </cell>
          <cell r="S1160">
            <v>-0.01</v>
          </cell>
          <cell r="T1160">
            <v>0</v>
          </cell>
          <cell r="U1160">
            <v>0</v>
          </cell>
          <cell r="V1160">
            <v>0</v>
          </cell>
          <cell r="W1160">
            <v>0</v>
          </cell>
          <cell r="X1160">
            <v>0</v>
          </cell>
          <cell r="Y1160">
            <v>0</v>
          </cell>
          <cell r="Z1160">
            <v>0</v>
          </cell>
          <cell r="AA1160">
            <v>0</v>
          </cell>
          <cell r="AB1160">
            <v>0</v>
          </cell>
          <cell r="AC1160">
            <v>0</v>
          </cell>
          <cell r="AD1160">
            <v>0</v>
          </cell>
          <cell r="AE1160">
            <v>0</v>
          </cell>
          <cell r="AF1160">
            <v>0</v>
          </cell>
          <cell r="AG1160">
            <v>0</v>
          </cell>
          <cell r="AH1160">
            <v>0</v>
          </cell>
          <cell r="AI1160">
            <v>0</v>
          </cell>
          <cell r="AJ1160">
            <v>0</v>
          </cell>
          <cell r="AK1160">
            <v>0</v>
          </cell>
          <cell r="AL1160">
            <v>0</v>
          </cell>
          <cell r="AM1160">
            <v>0</v>
          </cell>
          <cell r="AN1160">
            <v>-0.01</v>
          </cell>
          <cell r="AO1160">
            <v>0</v>
          </cell>
          <cell r="AP1160">
            <v>0</v>
          </cell>
          <cell r="AQ1160">
            <v>0</v>
          </cell>
          <cell r="AR1160">
            <v>0</v>
          </cell>
          <cell r="AS1160">
            <v>0</v>
          </cell>
          <cell r="AT1160">
            <v>0</v>
          </cell>
          <cell r="AU1160">
            <v>0</v>
          </cell>
          <cell r="AV1160">
            <v>0</v>
          </cell>
          <cell r="AW1160">
            <v>0</v>
          </cell>
          <cell r="AX1160">
            <v>0</v>
          </cell>
          <cell r="AY1160">
            <v>0</v>
          </cell>
          <cell r="AZ1160">
            <v>0</v>
          </cell>
          <cell r="BA1160">
            <v>0</v>
          </cell>
          <cell r="BB1160">
            <v>0</v>
          </cell>
          <cell r="BC1160">
            <v>-0.01</v>
          </cell>
          <cell r="BD1160">
            <v>0</v>
          </cell>
          <cell r="BE1160">
            <v>0</v>
          </cell>
          <cell r="BF1160">
            <v>0</v>
          </cell>
          <cell r="BG1160">
            <v>0</v>
          </cell>
          <cell r="BH1160">
            <v>0</v>
          </cell>
          <cell r="BI1160">
            <v>0</v>
          </cell>
          <cell r="BJ1160">
            <v>0</v>
          </cell>
          <cell r="BK1160">
            <v>0</v>
          </cell>
          <cell r="BL1160">
            <v>0</v>
          </cell>
          <cell r="BM1160">
            <v>0</v>
          </cell>
          <cell r="BN1160">
            <v>0</v>
          </cell>
          <cell r="BO1160">
            <v>0</v>
          </cell>
          <cell r="BP1160">
            <v>0</v>
          </cell>
          <cell r="BQ1160">
            <v>0</v>
          </cell>
          <cell r="BR1160">
            <v>0</v>
          </cell>
          <cell r="BS1160">
            <v>0</v>
          </cell>
          <cell r="BT1160">
            <v>0</v>
          </cell>
          <cell r="BU1160">
            <v>0</v>
          </cell>
          <cell r="BV1160">
            <v>0</v>
          </cell>
          <cell r="BW1160">
            <v>0</v>
          </cell>
          <cell r="BX1160">
            <v>-0.01</v>
          </cell>
          <cell r="BY1160">
            <v>0</v>
          </cell>
          <cell r="BZ1160">
            <v>0</v>
          </cell>
          <cell r="CA1160">
            <v>0</v>
          </cell>
          <cell r="CB1160">
            <v>0</v>
          </cell>
          <cell r="CC1160">
            <v>0</v>
          </cell>
          <cell r="CD1160">
            <v>0</v>
          </cell>
          <cell r="CE1160">
            <v>0</v>
          </cell>
          <cell r="CF1160">
            <v>0</v>
          </cell>
          <cell r="CG1160">
            <v>0</v>
          </cell>
          <cell r="CH1160">
            <v>-0.01</v>
          </cell>
          <cell r="CI1160">
            <v>0</v>
          </cell>
          <cell r="CJ1160">
            <v>-0.01</v>
          </cell>
          <cell r="CK1160">
            <v>0</v>
          </cell>
          <cell r="CL1160">
            <v>0</v>
          </cell>
          <cell r="CM1160">
            <v>0</v>
          </cell>
          <cell r="CN1160">
            <v>0</v>
          </cell>
          <cell r="CO1160">
            <v>-0.01</v>
          </cell>
          <cell r="CP1160">
            <v>0</v>
          </cell>
          <cell r="CQ1160">
            <v>0</v>
          </cell>
          <cell r="CR1160">
            <v>0</v>
          </cell>
          <cell r="CS1160">
            <v>0</v>
          </cell>
          <cell r="CT1160">
            <v>0</v>
          </cell>
          <cell r="CU1160">
            <v>0</v>
          </cell>
          <cell r="CV1160">
            <v>0</v>
          </cell>
          <cell r="CW1160">
            <v>0</v>
          </cell>
          <cell r="CX1160">
            <v>0</v>
          </cell>
          <cell r="CY1160">
            <v>0</v>
          </cell>
          <cell r="CZ1160">
            <v>0</v>
          </cell>
          <cell r="DA1160">
            <v>0</v>
          </cell>
          <cell r="DB1160">
            <v>-0.01</v>
          </cell>
          <cell r="DC1160">
            <v>0</v>
          </cell>
          <cell r="DD1160">
            <v>0.01</v>
          </cell>
          <cell r="DE1160">
            <v>0</v>
          </cell>
          <cell r="DF1160">
            <v>0</v>
          </cell>
          <cell r="DG1160">
            <v>0</v>
          </cell>
          <cell r="DH1160">
            <v>0</v>
          </cell>
          <cell r="DI1160">
            <v>0</v>
          </cell>
          <cell r="DJ1160">
            <v>0</v>
          </cell>
          <cell r="DK1160">
            <v>0</v>
          </cell>
          <cell r="DL1160">
            <v>0</v>
          </cell>
          <cell r="DM1160">
            <v>0</v>
          </cell>
          <cell r="DN1160">
            <v>0</v>
          </cell>
          <cell r="DO1160">
            <v>0</v>
          </cell>
          <cell r="DP1160">
            <v>0</v>
          </cell>
          <cell r="DQ1160">
            <v>0</v>
          </cell>
          <cell r="DR1160">
            <v>0</v>
          </cell>
          <cell r="DS1160">
            <v>0</v>
          </cell>
          <cell r="DT1160">
            <v>0</v>
          </cell>
          <cell r="DU1160">
            <v>0</v>
          </cell>
          <cell r="DV1160">
            <v>0</v>
          </cell>
          <cell r="DW1160">
            <v>0</v>
          </cell>
          <cell r="DX1160">
            <v>0</v>
          </cell>
          <cell r="DY1160">
            <v>0</v>
          </cell>
          <cell r="DZ1160">
            <v>0</v>
          </cell>
          <cell r="EA1160">
            <v>0</v>
          </cell>
          <cell r="EB1160">
            <v>0</v>
          </cell>
          <cell r="EC1160">
            <v>0</v>
          </cell>
          <cell r="ED1160">
            <v>0</v>
          </cell>
        </row>
        <row r="1161">
          <cell r="F1161">
            <v>0</v>
          </cell>
          <cell r="G1161">
            <v>0</v>
          </cell>
          <cell r="H1161">
            <v>0</v>
          </cell>
          <cell r="I1161">
            <v>0</v>
          </cell>
          <cell r="J1161">
            <v>0</v>
          </cell>
          <cell r="K1161">
            <v>0</v>
          </cell>
          <cell r="L1161">
            <v>0</v>
          </cell>
          <cell r="M1161">
            <v>0</v>
          </cell>
          <cell r="N1161">
            <v>0</v>
          </cell>
          <cell r="O1161">
            <v>0</v>
          </cell>
          <cell r="P1161">
            <v>0</v>
          </cell>
          <cell r="Q1161">
            <v>0</v>
          </cell>
          <cell r="R1161">
            <v>0</v>
          </cell>
          <cell r="S1161">
            <v>0</v>
          </cell>
          <cell r="T1161">
            <v>0</v>
          </cell>
          <cell r="U1161">
            <v>0</v>
          </cell>
          <cell r="V1161">
            <v>0</v>
          </cell>
          <cell r="W1161">
            <v>0</v>
          </cell>
          <cell r="X1161">
            <v>0</v>
          </cell>
          <cell r="Y1161">
            <v>0</v>
          </cell>
          <cell r="Z1161">
            <v>0</v>
          </cell>
          <cell r="AA1161">
            <v>0</v>
          </cell>
          <cell r="AB1161">
            <v>0</v>
          </cell>
          <cell r="AC1161">
            <v>0</v>
          </cell>
          <cell r="AD1161">
            <v>0</v>
          </cell>
          <cell r="AE1161">
            <v>0</v>
          </cell>
          <cell r="AF1161">
            <v>0</v>
          </cell>
          <cell r="AG1161">
            <v>0</v>
          </cell>
          <cell r="AH1161">
            <v>0</v>
          </cell>
          <cell r="AI1161">
            <v>0</v>
          </cell>
          <cell r="AJ1161">
            <v>0</v>
          </cell>
          <cell r="AK1161">
            <v>0</v>
          </cell>
          <cell r="AL1161">
            <v>0</v>
          </cell>
          <cell r="AM1161">
            <v>0</v>
          </cell>
          <cell r="AN1161">
            <v>0</v>
          </cell>
          <cell r="AO1161">
            <v>0</v>
          </cell>
          <cell r="AP1161">
            <v>0</v>
          </cell>
          <cell r="AQ1161">
            <v>0</v>
          </cell>
          <cell r="AR1161">
            <v>0</v>
          </cell>
          <cell r="AS1161">
            <v>0</v>
          </cell>
          <cell r="AT1161">
            <v>0</v>
          </cell>
          <cell r="AU1161">
            <v>0</v>
          </cell>
          <cell r="AV1161">
            <v>0</v>
          </cell>
          <cell r="AW1161">
            <v>0</v>
          </cell>
          <cell r="AX1161">
            <v>0</v>
          </cell>
          <cell r="AY1161">
            <v>0</v>
          </cell>
          <cell r="AZ1161">
            <v>0</v>
          </cell>
          <cell r="BA1161">
            <v>0</v>
          </cell>
          <cell r="BB1161">
            <v>0</v>
          </cell>
          <cell r="BC1161">
            <v>0</v>
          </cell>
          <cell r="BD1161">
            <v>0</v>
          </cell>
          <cell r="BE1161">
            <v>0</v>
          </cell>
          <cell r="BF1161">
            <v>0</v>
          </cell>
          <cell r="BG1161">
            <v>0</v>
          </cell>
          <cell r="BH1161">
            <v>0</v>
          </cell>
          <cell r="BI1161">
            <v>0</v>
          </cell>
          <cell r="BJ1161">
            <v>0</v>
          </cell>
          <cell r="BK1161">
            <v>0</v>
          </cell>
          <cell r="BL1161">
            <v>0</v>
          </cell>
          <cell r="BM1161">
            <v>0</v>
          </cell>
          <cell r="BN1161">
            <v>0</v>
          </cell>
          <cell r="BO1161">
            <v>0</v>
          </cell>
          <cell r="BP1161">
            <v>0</v>
          </cell>
          <cell r="BQ1161">
            <v>0</v>
          </cell>
          <cell r="BR1161">
            <v>0</v>
          </cell>
          <cell r="BS1161">
            <v>0</v>
          </cell>
          <cell r="BT1161">
            <v>0</v>
          </cell>
          <cell r="BU1161">
            <v>0</v>
          </cell>
          <cell r="BV1161">
            <v>0</v>
          </cell>
          <cell r="BW1161">
            <v>0</v>
          </cell>
          <cell r="BX1161">
            <v>0</v>
          </cell>
          <cell r="BY1161">
            <v>0</v>
          </cell>
          <cell r="BZ1161">
            <v>0</v>
          </cell>
          <cell r="CA1161">
            <v>0</v>
          </cell>
          <cell r="CB1161">
            <v>0</v>
          </cell>
          <cell r="CC1161">
            <v>0</v>
          </cell>
          <cell r="CD1161">
            <v>0</v>
          </cell>
          <cell r="CE1161">
            <v>0</v>
          </cell>
          <cell r="CF1161">
            <v>0</v>
          </cell>
          <cell r="CG1161">
            <v>0</v>
          </cell>
          <cell r="CH1161">
            <v>0</v>
          </cell>
          <cell r="CI1161">
            <v>0</v>
          </cell>
          <cell r="CJ1161">
            <v>0</v>
          </cell>
          <cell r="CK1161">
            <v>0</v>
          </cell>
          <cell r="CL1161">
            <v>0</v>
          </cell>
          <cell r="CM1161">
            <v>0</v>
          </cell>
          <cell r="CN1161">
            <v>0</v>
          </cell>
          <cell r="CO1161">
            <v>0</v>
          </cell>
          <cell r="CP1161">
            <v>0</v>
          </cell>
          <cell r="CQ1161">
            <v>0</v>
          </cell>
          <cell r="CR1161">
            <v>0</v>
          </cell>
          <cell r="CS1161">
            <v>0</v>
          </cell>
          <cell r="CT1161">
            <v>0</v>
          </cell>
          <cell r="CU1161">
            <v>0</v>
          </cell>
          <cell r="CV1161">
            <v>0</v>
          </cell>
          <cell r="CW1161">
            <v>0</v>
          </cell>
          <cell r="CX1161">
            <v>0</v>
          </cell>
          <cell r="CY1161">
            <v>0</v>
          </cell>
          <cell r="CZ1161">
            <v>0</v>
          </cell>
          <cell r="DA1161">
            <v>0</v>
          </cell>
          <cell r="DB1161">
            <v>0</v>
          </cell>
          <cell r="DC1161">
            <v>0</v>
          </cell>
          <cell r="DD1161">
            <v>0</v>
          </cell>
          <cell r="DE1161">
            <v>0</v>
          </cell>
          <cell r="DF1161">
            <v>0</v>
          </cell>
          <cell r="DG1161">
            <v>0</v>
          </cell>
          <cell r="DH1161">
            <v>0</v>
          </cell>
          <cell r="DI1161">
            <v>0</v>
          </cell>
          <cell r="DJ1161">
            <v>0</v>
          </cell>
          <cell r="DK1161">
            <v>0</v>
          </cell>
          <cell r="DL1161">
            <v>0</v>
          </cell>
          <cell r="DM1161">
            <v>0</v>
          </cell>
          <cell r="DN1161">
            <v>0</v>
          </cell>
          <cell r="DO1161">
            <v>0</v>
          </cell>
          <cell r="DP1161">
            <v>0</v>
          </cell>
          <cell r="DQ1161">
            <v>0</v>
          </cell>
          <cell r="DR1161">
            <v>0</v>
          </cell>
          <cell r="DS1161">
            <v>0</v>
          </cell>
          <cell r="DT1161">
            <v>0</v>
          </cell>
          <cell r="DU1161">
            <v>0</v>
          </cell>
          <cell r="DV1161">
            <v>0</v>
          </cell>
          <cell r="DW1161">
            <v>0</v>
          </cell>
          <cell r="DX1161">
            <v>0</v>
          </cell>
          <cell r="DY1161">
            <v>0</v>
          </cell>
          <cell r="DZ1161">
            <v>0</v>
          </cell>
          <cell r="EA1161">
            <v>0</v>
          </cell>
          <cell r="EB1161">
            <v>0</v>
          </cell>
          <cell r="EC1161">
            <v>0</v>
          </cell>
          <cell r="ED1161">
            <v>0</v>
          </cell>
        </row>
        <row r="1162">
          <cell r="F1162">
            <v>0</v>
          </cell>
          <cell r="G1162">
            <v>0</v>
          </cell>
          <cell r="H1162">
            <v>0</v>
          </cell>
          <cell r="I1162">
            <v>0</v>
          </cell>
          <cell r="J1162">
            <v>0</v>
          </cell>
          <cell r="K1162">
            <v>0</v>
          </cell>
          <cell r="L1162">
            <v>0</v>
          </cell>
          <cell r="M1162">
            <v>0</v>
          </cell>
          <cell r="N1162">
            <v>0</v>
          </cell>
          <cell r="O1162">
            <v>0</v>
          </cell>
          <cell r="P1162">
            <v>0</v>
          </cell>
          <cell r="Q1162">
            <v>0</v>
          </cell>
          <cell r="R1162">
            <v>0</v>
          </cell>
          <cell r="S1162">
            <v>0</v>
          </cell>
          <cell r="T1162">
            <v>0</v>
          </cell>
          <cell r="U1162">
            <v>0</v>
          </cell>
          <cell r="V1162">
            <v>0</v>
          </cell>
          <cell r="W1162">
            <v>0</v>
          </cell>
          <cell r="X1162">
            <v>0</v>
          </cell>
          <cell r="Y1162">
            <v>0</v>
          </cell>
          <cell r="Z1162">
            <v>0</v>
          </cell>
          <cell r="AA1162">
            <v>0</v>
          </cell>
          <cell r="AB1162">
            <v>0</v>
          </cell>
          <cell r="AC1162">
            <v>0</v>
          </cell>
          <cell r="AD1162">
            <v>0</v>
          </cell>
          <cell r="AE1162">
            <v>0</v>
          </cell>
          <cell r="AF1162">
            <v>0</v>
          </cell>
          <cell r="AG1162">
            <v>0</v>
          </cell>
          <cell r="AH1162">
            <v>0</v>
          </cell>
          <cell r="AI1162">
            <v>0</v>
          </cell>
          <cell r="AJ1162">
            <v>0</v>
          </cell>
          <cell r="AK1162">
            <v>0</v>
          </cell>
          <cell r="AL1162">
            <v>0</v>
          </cell>
          <cell r="AM1162">
            <v>0</v>
          </cell>
          <cell r="AN1162">
            <v>0</v>
          </cell>
          <cell r="AO1162">
            <v>0</v>
          </cell>
          <cell r="AP1162">
            <v>0</v>
          </cell>
          <cell r="AQ1162">
            <v>0</v>
          </cell>
          <cell r="AR1162">
            <v>0</v>
          </cell>
          <cell r="AS1162">
            <v>0</v>
          </cell>
          <cell r="AT1162">
            <v>0</v>
          </cell>
          <cell r="AU1162">
            <v>0</v>
          </cell>
          <cell r="AV1162">
            <v>0</v>
          </cell>
          <cell r="AW1162">
            <v>0</v>
          </cell>
          <cell r="AX1162">
            <v>0</v>
          </cell>
          <cell r="AY1162">
            <v>0</v>
          </cell>
          <cell r="AZ1162">
            <v>0</v>
          </cell>
          <cell r="BA1162">
            <v>0</v>
          </cell>
          <cell r="BB1162">
            <v>0</v>
          </cell>
          <cell r="BC1162">
            <v>0</v>
          </cell>
          <cell r="BD1162">
            <v>0</v>
          </cell>
          <cell r="BE1162">
            <v>0</v>
          </cell>
          <cell r="BF1162">
            <v>0</v>
          </cell>
          <cell r="BG1162">
            <v>0</v>
          </cell>
          <cell r="BH1162">
            <v>0</v>
          </cell>
          <cell r="BI1162">
            <v>0</v>
          </cell>
          <cell r="BJ1162">
            <v>0</v>
          </cell>
          <cell r="BK1162">
            <v>0</v>
          </cell>
          <cell r="BL1162">
            <v>0</v>
          </cell>
          <cell r="BM1162">
            <v>0</v>
          </cell>
          <cell r="BN1162">
            <v>0</v>
          </cell>
          <cell r="BO1162">
            <v>0</v>
          </cell>
          <cell r="BP1162">
            <v>0</v>
          </cell>
          <cell r="BQ1162">
            <v>0</v>
          </cell>
          <cell r="BR1162">
            <v>0</v>
          </cell>
          <cell r="BS1162">
            <v>0</v>
          </cell>
          <cell r="BT1162">
            <v>0</v>
          </cell>
          <cell r="BU1162">
            <v>0</v>
          </cell>
          <cell r="BV1162">
            <v>0</v>
          </cell>
          <cell r="BW1162">
            <v>0</v>
          </cell>
          <cell r="BX1162">
            <v>0</v>
          </cell>
          <cell r="BY1162">
            <v>0</v>
          </cell>
          <cell r="BZ1162">
            <v>0</v>
          </cell>
          <cell r="CA1162">
            <v>0</v>
          </cell>
          <cell r="CB1162">
            <v>0</v>
          </cell>
          <cell r="CC1162">
            <v>0</v>
          </cell>
          <cell r="CD1162">
            <v>0</v>
          </cell>
          <cell r="CE1162">
            <v>0</v>
          </cell>
          <cell r="CF1162">
            <v>0</v>
          </cell>
          <cell r="CG1162">
            <v>0</v>
          </cell>
          <cell r="CH1162">
            <v>0</v>
          </cell>
          <cell r="CI1162">
            <v>0</v>
          </cell>
          <cell r="CJ1162">
            <v>0</v>
          </cell>
          <cell r="CK1162">
            <v>0</v>
          </cell>
          <cell r="CL1162">
            <v>0</v>
          </cell>
          <cell r="CM1162">
            <v>0</v>
          </cell>
          <cell r="CN1162">
            <v>0</v>
          </cell>
          <cell r="CO1162">
            <v>0</v>
          </cell>
          <cell r="CP1162">
            <v>0</v>
          </cell>
          <cell r="CQ1162">
            <v>0</v>
          </cell>
          <cell r="CR1162">
            <v>0</v>
          </cell>
          <cell r="CS1162">
            <v>0</v>
          </cell>
          <cell r="CT1162">
            <v>0</v>
          </cell>
          <cell r="CU1162">
            <v>0</v>
          </cell>
          <cell r="CV1162">
            <v>0</v>
          </cell>
          <cell r="CW1162">
            <v>0</v>
          </cell>
          <cell r="CX1162">
            <v>0</v>
          </cell>
          <cell r="CY1162">
            <v>0</v>
          </cell>
          <cell r="CZ1162">
            <v>0</v>
          </cell>
          <cell r="DA1162">
            <v>0</v>
          </cell>
          <cell r="DB1162">
            <v>0</v>
          </cell>
          <cell r="DC1162">
            <v>0</v>
          </cell>
          <cell r="DD1162">
            <v>0</v>
          </cell>
          <cell r="DE1162">
            <v>0</v>
          </cell>
          <cell r="DF1162">
            <v>0</v>
          </cell>
          <cell r="DG1162">
            <v>0</v>
          </cell>
          <cell r="DH1162">
            <v>0</v>
          </cell>
          <cell r="DI1162">
            <v>0</v>
          </cell>
          <cell r="DJ1162">
            <v>0</v>
          </cell>
          <cell r="DK1162">
            <v>0</v>
          </cell>
          <cell r="DL1162">
            <v>0</v>
          </cell>
          <cell r="DM1162">
            <v>0</v>
          </cell>
          <cell r="DN1162">
            <v>0</v>
          </cell>
          <cell r="DO1162">
            <v>0</v>
          </cell>
          <cell r="DP1162">
            <v>0</v>
          </cell>
          <cell r="DQ1162">
            <v>0</v>
          </cell>
          <cell r="DR1162">
            <v>0</v>
          </cell>
          <cell r="DS1162">
            <v>0</v>
          </cell>
          <cell r="DT1162">
            <v>0</v>
          </cell>
          <cell r="DU1162">
            <v>0</v>
          </cell>
          <cell r="DV1162">
            <v>0</v>
          </cell>
          <cell r="DW1162">
            <v>0</v>
          </cell>
          <cell r="DX1162">
            <v>0</v>
          </cell>
          <cell r="DY1162">
            <v>0</v>
          </cell>
          <cell r="DZ1162">
            <v>0</v>
          </cell>
          <cell r="EA1162">
            <v>0</v>
          </cell>
          <cell r="EB1162">
            <v>0</v>
          </cell>
          <cell r="EC1162">
            <v>0</v>
          </cell>
          <cell r="ED1162">
            <v>0</v>
          </cell>
        </row>
        <row r="1163">
          <cell r="F1163">
            <v>0</v>
          </cell>
          <cell r="G1163">
            <v>0</v>
          </cell>
          <cell r="H1163">
            <v>0</v>
          </cell>
          <cell r="I1163">
            <v>0</v>
          </cell>
          <cell r="J1163">
            <v>0</v>
          </cell>
          <cell r="K1163">
            <v>0</v>
          </cell>
          <cell r="L1163">
            <v>0</v>
          </cell>
          <cell r="M1163">
            <v>0</v>
          </cell>
          <cell r="N1163">
            <v>0</v>
          </cell>
          <cell r="O1163">
            <v>0</v>
          </cell>
          <cell r="P1163">
            <v>0</v>
          </cell>
          <cell r="Q1163">
            <v>0</v>
          </cell>
          <cell r="R1163">
            <v>0</v>
          </cell>
          <cell r="S1163">
            <v>0</v>
          </cell>
          <cell r="T1163">
            <v>0</v>
          </cell>
          <cell r="U1163">
            <v>0</v>
          </cell>
          <cell r="V1163">
            <v>0</v>
          </cell>
          <cell r="W1163">
            <v>0</v>
          </cell>
          <cell r="X1163">
            <v>0</v>
          </cell>
          <cell r="Y1163">
            <v>0</v>
          </cell>
          <cell r="Z1163">
            <v>0</v>
          </cell>
          <cell r="AA1163">
            <v>0</v>
          </cell>
          <cell r="AB1163">
            <v>0</v>
          </cell>
          <cell r="AC1163">
            <v>0</v>
          </cell>
          <cell r="AD1163">
            <v>0</v>
          </cell>
          <cell r="AE1163">
            <v>0</v>
          </cell>
          <cell r="AF1163">
            <v>0</v>
          </cell>
          <cell r="AG1163">
            <v>0</v>
          </cell>
          <cell r="AH1163">
            <v>0</v>
          </cell>
          <cell r="AI1163">
            <v>0</v>
          </cell>
          <cell r="AJ1163">
            <v>0</v>
          </cell>
          <cell r="AK1163">
            <v>0</v>
          </cell>
          <cell r="AL1163">
            <v>0</v>
          </cell>
          <cell r="AM1163">
            <v>0</v>
          </cell>
          <cell r="AN1163">
            <v>0</v>
          </cell>
          <cell r="AO1163">
            <v>0</v>
          </cell>
          <cell r="AP1163">
            <v>0</v>
          </cell>
          <cell r="AQ1163">
            <v>0</v>
          </cell>
          <cell r="AR1163">
            <v>0</v>
          </cell>
          <cell r="AS1163">
            <v>0</v>
          </cell>
          <cell r="AT1163">
            <v>0</v>
          </cell>
          <cell r="AU1163">
            <v>0</v>
          </cell>
          <cell r="AV1163">
            <v>0</v>
          </cell>
          <cell r="AW1163">
            <v>0</v>
          </cell>
          <cell r="AX1163">
            <v>0</v>
          </cell>
          <cell r="AY1163">
            <v>0</v>
          </cell>
          <cell r="AZ1163">
            <v>0</v>
          </cell>
          <cell r="BA1163">
            <v>0</v>
          </cell>
          <cell r="BB1163">
            <v>0</v>
          </cell>
          <cell r="BC1163">
            <v>0</v>
          </cell>
          <cell r="BD1163">
            <v>0</v>
          </cell>
          <cell r="BE1163">
            <v>0</v>
          </cell>
          <cell r="BF1163">
            <v>0</v>
          </cell>
          <cell r="BG1163">
            <v>0</v>
          </cell>
          <cell r="BH1163">
            <v>0</v>
          </cell>
          <cell r="BI1163">
            <v>0</v>
          </cell>
          <cell r="BJ1163">
            <v>0</v>
          </cell>
          <cell r="BK1163">
            <v>0</v>
          </cell>
          <cell r="BL1163">
            <v>0</v>
          </cell>
          <cell r="BM1163">
            <v>0</v>
          </cell>
          <cell r="BN1163">
            <v>0</v>
          </cell>
          <cell r="BO1163">
            <v>0</v>
          </cell>
          <cell r="BP1163">
            <v>0</v>
          </cell>
          <cell r="BQ1163">
            <v>0</v>
          </cell>
          <cell r="BR1163">
            <v>0</v>
          </cell>
          <cell r="BS1163">
            <v>0</v>
          </cell>
          <cell r="BT1163">
            <v>0</v>
          </cell>
          <cell r="BU1163">
            <v>0</v>
          </cell>
          <cell r="BV1163">
            <v>0</v>
          </cell>
          <cell r="BW1163">
            <v>0</v>
          </cell>
          <cell r="BX1163">
            <v>0</v>
          </cell>
          <cell r="BY1163">
            <v>0</v>
          </cell>
          <cell r="BZ1163">
            <v>0</v>
          </cell>
          <cell r="CA1163">
            <v>0</v>
          </cell>
          <cell r="CB1163">
            <v>0</v>
          </cell>
          <cell r="CC1163">
            <v>0</v>
          </cell>
          <cell r="CD1163">
            <v>0</v>
          </cell>
          <cell r="CE1163">
            <v>0</v>
          </cell>
          <cell r="CF1163">
            <v>0</v>
          </cell>
          <cell r="CG1163">
            <v>0</v>
          </cell>
          <cell r="CH1163">
            <v>0</v>
          </cell>
          <cell r="CI1163">
            <v>0</v>
          </cell>
          <cell r="CJ1163">
            <v>0</v>
          </cell>
          <cell r="CK1163">
            <v>0</v>
          </cell>
          <cell r="CL1163">
            <v>0</v>
          </cell>
          <cell r="CM1163">
            <v>0</v>
          </cell>
          <cell r="CN1163">
            <v>0</v>
          </cell>
          <cell r="CO1163">
            <v>0</v>
          </cell>
          <cell r="CP1163">
            <v>0</v>
          </cell>
          <cell r="CQ1163">
            <v>0</v>
          </cell>
          <cell r="CR1163">
            <v>0</v>
          </cell>
          <cell r="CS1163">
            <v>0</v>
          </cell>
          <cell r="CT1163">
            <v>0</v>
          </cell>
          <cell r="CU1163">
            <v>0</v>
          </cell>
          <cell r="CV1163">
            <v>0</v>
          </cell>
          <cell r="CW1163">
            <v>0</v>
          </cell>
          <cell r="CX1163">
            <v>0</v>
          </cell>
          <cell r="CY1163">
            <v>0</v>
          </cell>
          <cell r="CZ1163">
            <v>0</v>
          </cell>
          <cell r="DA1163">
            <v>0</v>
          </cell>
          <cell r="DB1163">
            <v>0</v>
          </cell>
          <cell r="DC1163">
            <v>0</v>
          </cell>
          <cell r="DD1163">
            <v>0</v>
          </cell>
          <cell r="DE1163">
            <v>0</v>
          </cell>
          <cell r="DF1163">
            <v>0</v>
          </cell>
          <cell r="DG1163">
            <v>0</v>
          </cell>
          <cell r="DH1163">
            <v>0</v>
          </cell>
          <cell r="DI1163">
            <v>0</v>
          </cell>
          <cell r="DJ1163">
            <v>0</v>
          </cell>
          <cell r="DK1163">
            <v>0</v>
          </cell>
          <cell r="DL1163">
            <v>0</v>
          </cell>
          <cell r="DM1163">
            <v>0</v>
          </cell>
          <cell r="DN1163">
            <v>0</v>
          </cell>
          <cell r="DO1163">
            <v>0</v>
          </cell>
          <cell r="DP1163">
            <v>0</v>
          </cell>
          <cell r="DQ1163">
            <v>0</v>
          </cell>
          <cell r="DR1163">
            <v>0</v>
          </cell>
          <cell r="DS1163">
            <v>0</v>
          </cell>
          <cell r="DT1163">
            <v>0</v>
          </cell>
          <cell r="DU1163">
            <v>0</v>
          </cell>
          <cell r="DV1163">
            <v>0</v>
          </cell>
          <cell r="DW1163">
            <v>0</v>
          </cell>
          <cell r="DX1163">
            <v>0</v>
          </cell>
          <cell r="DY1163">
            <v>0</v>
          </cell>
          <cell r="DZ1163">
            <v>0</v>
          </cell>
          <cell r="EA1163">
            <v>0</v>
          </cell>
          <cell r="EB1163">
            <v>0</v>
          </cell>
          <cell r="EC1163">
            <v>0</v>
          </cell>
          <cell r="ED1163">
            <v>0</v>
          </cell>
        </row>
        <row r="1164">
          <cell r="F1164">
            <v>0</v>
          </cell>
          <cell r="G1164">
            <v>0</v>
          </cell>
          <cell r="H1164">
            <v>0</v>
          </cell>
          <cell r="I1164">
            <v>0</v>
          </cell>
          <cell r="J1164">
            <v>0</v>
          </cell>
          <cell r="K1164">
            <v>0</v>
          </cell>
          <cell r="L1164">
            <v>0</v>
          </cell>
          <cell r="M1164">
            <v>0</v>
          </cell>
          <cell r="N1164">
            <v>0</v>
          </cell>
          <cell r="O1164">
            <v>0</v>
          </cell>
          <cell r="P1164">
            <v>0</v>
          </cell>
          <cell r="Q1164">
            <v>0</v>
          </cell>
          <cell r="R1164">
            <v>0</v>
          </cell>
          <cell r="S1164">
            <v>0</v>
          </cell>
          <cell r="T1164">
            <v>0</v>
          </cell>
          <cell r="U1164">
            <v>0</v>
          </cell>
          <cell r="V1164">
            <v>0</v>
          </cell>
          <cell r="W1164">
            <v>0</v>
          </cell>
          <cell r="X1164">
            <v>0</v>
          </cell>
          <cell r="Y1164">
            <v>0</v>
          </cell>
          <cell r="Z1164">
            <v>0</v>
          </cell>
          <cell r="AA1164">
            <v>0</v>
          </cell>
          <cell r="AB1164">
            <v>0</v>
          </cell>
          <cell r="AC1164">
            <v>0</v>
          </cell>
          <cell r="AD1164">
            <v>0</v>
          </cell>
          <cell r="AE1164">
            <v>0</v>
          </cell>
          <cell r="AF1164">
            <v>0</v>
          </cell>
          <cell r="AG1164">
            <v>0</v>
          </cell>
          <cell r="AH1164">
            <v>0</v>
          </cell>
          <cell r="AI1164">
            <v>0</v>
          </cell>
          <cell r="AJ1164">
            <v>0</v>
          </cell>
          <cell r="AK1164">
            <v>0</v>
          </cell>
          <cell r="AL1164">
            <v>0</v>
          </cell>
          <cell r="AM1164">
            <v>0</v>
          </cell>
          <cell r="AN1164">
            <v>0</v>
          </cell>
          <cell r="AO1164">
            <v>0</v>
          </cell>
          <cell r="AP1164">
            <v>0</v>
          </cell>
          <cell r="AQ1164">
            <v>0</v>
          </cell>
          <cell r="AR1164">
            <v>0</v>
          </cell>
          <cell r="AS1164">
            <v>0</v>
          </cell>
          <cell r="AT1164">
            <v>0</v>
          </cell>
          <cell r="AU1164">
            <v>0</v>
          </cell>
          <cell r="AV1164">
            <v>0</v>
          </cell>
          <cell r="AW1164">
            <v>0</v>
          </cell>
          <cell r="AX1164">
            <v>0</v>
          </cell>
          <cell r="AY1164">
            <v>0</v>
          </cell>
          <cell r="AZ1164">
            <v>0</v>
          </cell>
          <cell r="BA1164">
            <v>0</v>
          </cell>
          <cell r="BB1164">
            <v>0</v>
          </cell>
          <cell r="BC1164">
            <v>0</v>
          </cell>
          <cell r="BD1164">
            <v>0</v>
          </cell>
          <cell r="BE1164">
            <v>0</v>
          </cell>
          <cell r="BF1164">
            <v>0</v>
          </cell>
          <cell r="BG1164">
            <v>0</v>
          </cell>
          <cell r="BH1164">
            <v>0</v>
          </cell>
          <cell r="BI1164">
            <v>0</v>
          </cell>
          <cell r="BJ1164">
            <v>0</v>
          </cell>
          <cell r="BK1164">
            <v>0</v>
          </cell>
          <cell r="BL1164">
            <v>0</v>
          </cell>
          <cell r="BM1164">
            <v>0</v>
          </cell>
          <cell r="BN1164">
            <v>0</v>
          </cell>
          <cell r="BO1164">
            <v>0</v>
          </cell>
          <cell r="BP1164">
            <v>0</v>
          </cell>
          <cell r="BQ1164">
            <v>0</v>
          </cell>
          <cell r="BR1164">
            <v>0</v>
          </cell>
          <cell r="BS1164">
            <v>0</v>
          </cell>
          <cell r="BT1164">
            <v>0</v>
          </cell>
          <cell r="BU1164">
            <v>0</v>
          </cell>
          <cell r="BV1164">
            <v>0</v>
          </cell>
          <cell r="BW1164">
            <v>0</v>
          </cell>
          <cell r="BX1164">
            <v>0</v>
          </cell>
          <cell r="BY1164">
            <v>0</v>
          </cell>
          <cell r="BZ1164">
            <v>0</v>
          </cell>
          <cell r="CA1164">
            <v>0</v>
          </cell>
          <cell r="CB1164">
            <v>0</v>
          </cell>
          <cell r="CC1164">
            <v>0</v>
          </cell>
          <cell r="CD1164">
            <v>0</v>
          </cell>
          <cell r="CE1164">
            <v>0</v>
          </cell>
          <cell r="CF1164">
            <v>0</v>
          </cell>
          <cell r="CG1164">
            <v>0</v>
          </cell>
          <cell r="CH1164">
            <v>0</v>
          </cell>
          <cell r="CI1164">
            <v>0</v>
          </cell>
          <cell r="CJ1164">
            <v>0</v>
          </cell>
          <cell r="CK1164">
            <v>0</v>
          </cell>
          <cell r="CL1164">
            <v>0</v>
          </cell>
          <cell r="CM1164">
            <v>0</v>
          </cell>
          <cell r="CN1164">
            <v>0</v>
          </cell>
          <cell r="CO1164">
            <v>0</v>
          </cell>
          <cell r="CP1164">
            <v>0</v>
          </cell>
          <cell r="CQ1164">
            <v>0</v>
          </cell>
          <cell r="CR1164">
            <v>0</v>
          </cell>
          <cell r="CS1164">
            <v>0</v>
          </cell>
          <cell r="CT1164">
            <v>0</v>
          </cell>
          <cell r="CU1164">
            <v>0</v>
          </cell>
          <cell r="CV1164">
            <v>0</v>
          </cell>
          <cell r="CW1164">
            <v>0</v>
          </cell>
          <cell r="CX1164">
            <v>0</v>
          </cell>
          <cell r="CY1164">
            <v>0</v>
          </cell>
          <cell r="CZ1164">
            <v>0</v>
          </cell>
          <cell r="DA1164">
            <v>0</v>
          </cell>
          <cell r="DB1164">
            <v>0</v>
          </cell>
          <cell r="DC1164">
            <v>0</v>
          </cell>
          <cell r="DD1164">
            <v>0</v>
          </cell>
          <cell r="DE1164">
            <v>0</v>
          </cell>
          <cell r="DF1164">
            <v>0</v>
          </cell>
          <cell r="DG1164">
            <v>0</v>
          </cell>
          <cell r="DH1164">
            <v>0</v>
          </cell>
          <cell r="DI1164">
            <v>0</v>
          </cell>
          <cell r="DJ1164">
            <v>0</v>
          </cell>
          <cell r="DK1164">
            <v>0</v>
          </cell>
          <cell r="DL1164">
            <v>0</v>
          </cell>
          <cell r="DM1164">
            <v>0</v>
          </cell>
          <cell r="DN1164">
            <v>0</v>
          </cell>
          <cell r="DO1164">
            <v>0</v>
          </cell>
          <cell r="DP1164">
            <v>0</v>
          </cell>
          <cell r="DQ1164">
            <v>0</v>
          </cell>
          <cell r="DR1164">
            <v>0</v>
          </cell>
          <cell r="DS1164">
            <v>0</v>
          </cell>
          <cell r="DT1164">
            <v>0</v>
          </cell>
          <cell r="DU1164">
            <v>0</v>
          </cell>
          <cell r="DV1164">
            <v>0</v>
          </cell>
          <cell r="DW1164">
            <v>0</v>
          </cell>
          <cell r="DX1164">
            <v>0</v>
          </cell>
          <cell r="DY1164">
            <v>0</v>
          </cell>
          <cell r="DZ1164">
            <v>0</v>
          </cell>
          <cell r="EA1164">
            <v>0</v>
          </cell>
          <cell r="EB1164">
            <v>0</v>
          </cell>
          <cell r="EC1164">
            <v>0</v>
          </cell>
          <cell r="ED1164">
            <v>0</v>
          </cell>
        </row>
        <row r="1165">
          <cell r="F1165">
            <v>0</v>
          </cell>
          <cell r="G1165">
            <v>0</v>
          </cell>
          <cell r="H1165">
            <v>0</v>
          </cell>
          <cell r="I1165">
            <v>0</v>
          </cell>
          <cell r="J1165">
            <v>0</v>
          </cell>
          <cell r="K1165">
            <v>0</v>
          </cell>
          <cell r="L1165">
            <v>0</v>
          </cell>
          <cell r="M1165">
            <v>0</v>
          </cell>
          <cell r="N1165">
            <v>0</v>
          </cell>
          <cell r="O1165">
            <v>0</v>
          </cell>
          <cell r="P1165">
            <v>0</v>
          </cell>
          <cell r="Q1165">
            <v>0</v>
          </cell>
          <cell r="R1165">
            <v>0</v>
          </cell>
          <cell r="S1165">
            <v>0</v>
          </cell>
          <cell r="T1165">
            <v>0</v>
          </cell>
          <cell r="U1165">
            <v>0</v>
          </cell>
          <cell r="V1165">
            <v>0</v>
          </cell>
          <cell r="W1165">
            <v>0</v>
          </cell>
          <cell r="X1165">
            <v>0</v>
          </cell>
          <cell r="Y1165">
            <v>0</v>
          </cell>
          <cell r="Z1165">
            <v>0</v>
          </cell>
          <cell r="AA1165">
            <v>0</v>
          </cell>
          <cell r="AB1165">
            <v>0</v>
          </cell>
          <cell r="AC1165">
            <v>0</v>
          </cell>
          <cell r="AD1165">
            <v>0</v>
          </cell>
          <cell r="AE1165">
            <v>0</v>
          </cell>
          <cell r="AF1165">
            <v>0</v>
          </cell>
          <cell r="AG1165">
            <v>0</v>
          </cell>
          <cell r="AH1165">
            <v>0</v>
          </cell>
          <cell r="AI1165">
            <v>0</v>
          </cell>
          <cell r="AJ1165">
            <v>0</v>
          </cell>
          <cell r="AK1165">
            <v>0</v>
          </cell>
          <cell r="AL1165">
            <v>0</v>
          </cell>
          <cell r="AM1165">
            <v>0</v>
          </cell>
          <cell r="AN1165">
            <v>0</v>
          </cell>
          <cell r="AO1165">
            <v>0</v>
          </cell>
          <cell r="AP1165">
            <v>0</v>
          </cell>
          <cell r="AQ1165">
            <v>0</v>
          </cell>
          <cell r="AR1165">
            <v>0</v>
          </cell>
          <cell r="AS1165">
            <v>0</v>
          </cell>
          <cell r="AT1165">
            <v>0</v>
          </cell>
          <cell r="AU1165">
            <v>0</v>
          </cell>
          <cell r="AV1165">
            <v>0</v>
          </cell>
          <cell r="AW1165">
            <v>0</v>
          </cell>
          <cell r="AX1165">
            <v>0</v>
          </cell>
          <cell r="AY1165">
            <v>0</v>
          </cell>
          <cell r="AZ1165">
            <v>0</v>
          </cell>
          <cell r="BA1165">
            <v>0</v>
          </cell>
          <cell r="BB1165">
            <v>0</v>
          </cell>
          <cell r="BC1165">
            <v>0</v>
          </cell>
          <cell r="BD1165">
            <v>0</v>
          </cell>
          <cell r="BE1165">
            <v>0</v>
          </cell>
          <cell r="BF1165">
            <v>0</v>
          </cell>
          <cell r="BG1165">
            <v>0</v>
          </cell>
          <cell r="BH1165">
            <v>0</v>
          </cell>
          <cell r="BI1165">
            <v>0</v>
          </cell>
          <cell r="BJ1165">
            <v>0</v>
          </cell>
          <cell r="BK1165">
            <v>0</v>
          </cell>
          <cell r="BL1165">
            <v>0</v>
          </cell>
          <cell r="BM1165">
            <v>0</v>
          </cell>
          <cell r="BN1165">
            <v>0</v>
          </cell>
          <cell r="BO1165">
            <v>0</v>
          </cell>
          <cell r="BP1165">
            <v>0</v>
          </cell>
          <cell r="BQ1165">
            <v>0</v>
          </cell>
          <cell r="BR1165">
            <v>0</v>
          </cell>
          <cell r="BS1165">
            <v>0</v>
          </cell>
          <cell r="BT1165">
            <v>0</v>
          </cell>
          <cell r="BU1165">
            <v>0</v>
          </cell>
          <cell r="BV1165">
            <v>0</v>
          </cell>
          <cell r="BW1165">
            <v>0</v>
          </cell>
          <cell r="BX1165">
            <v>0</v>
          </cell>
          <cell r="BY1165">
            <v>0</v>
          </cell>
          <cell r="BZ1165">
            <v>0</v>
          </cell>
          <cell r="CA1165">
            <v>0</v>
          </cell>
          <cell r="CB1165">
            <v>0</v>
          </cell>
          <cell r="CC1165">
            <v>0</v>
          </cell>
          <cell r="CD1165">
            <v>0</v>
          </cell>
          <cell r="CE1165">
            <v>0</v>
          </cell>
          <cell r="CF1165">
            <v>0</v>
          </cell>
          <cell r="CG1165">
            <v>0</v>
          </cell>
          <cell r="CH1165">
            <v>0</v>
          </cell>
          <cell r="CI1165">
            <v>0</v>
          </cell>
          <cell r="CJ1165">
            <v>0</v>
          </cell>
          <cell r="CK1165">
            <v>0</v>
          </cell>
          <cell r="CL1165">
            <v>0</v>
          </cell>
          <cell r="CM1165">
            <v>0</v>
          </cell>
          <cell r="CN1165">
            <v>0</v>
          </cell>
          <cell r="CO1165">
            <v>0</v>
          </cell>
          <cell r="CP1165">
            <v>0</v>
          </cell>
          <cell r="CQ1165">
            <v>0</v>
          </cell>
          <cell r="CR1165">
            <v>0</v>
          </cell>
          <cell r="CS1165">
            <v>0</v>
          </cell>
          <cell r="CT1165">
            <v>0</v>
          </cell>
          <cell r="CU1165">
            <v>0</v>
          </cell>
          <cell r="CV1165">
            <v>0</v>
          </cell>
          <cell r="CW1165">
            <v>0</v>
          </cell>
          <cell r="CX1165">
            <v>0</v>
          </cell>
          <cell r="CY1165">
            <v>0</v>
          </cell>
          <cell r="CZ1165">
            <v>0</v>
          </cell>
          <cell r="DA1165">
            <v>0</v>
          </cell>
          <cell r="DB1165">
            <v>0</v>
          </cell>
          <cell r="DC1165">
            <v>0</v>
          </cell>
          <cell r="DD1165">
            <v>0</v>
          </cell>
          <cell r="DE1165">
            <v>0</v>
          </cell>
          <cell r="DF1165">
            <v>0</v>
          </cell>
          <cell r="DG1165">
            <v>0</v>
          </cell>
          <cell r="DH1165">
            <v>0</v>
          </cell>
          <cell r="DI1165">
            <v>0</v>
          </cell>
          <cell r="DJ1165">
            <v>0</v>
          </cell>
          <cell r="DK1165">
            <v>0</v>
          </cell>
          <cell r="DL1165">
            <v>0</v>
          </cell>
          <cell r="DM1165">
            <v>0</v>
          </cell>
          <cell r="DN1165">
            <v>0</v>
          </cell>
          <cell r="DO1165">
            <v>0</v>
          </cell>
          <cell r="DP1165">
            <v>0</v>
          </cell>
          <cell r="DQ1165">
            <v>0</v>
          </cell>
          <cell r="DR1165">
            <v>0</v>
          </cell>
          <cell r="DS1165">
            <v>0</v>
          </cell>
          <cell r="DT1165">
            <v>0</v>
          </cell>
          <cell r="DU1165">
            <v>0</v>
          </cell>
          <cell r="DV1165">
            <v>0</v>
          </cell>
          <cell r="DW1165">
            <v>0</v>
          </cell>
          <cell r="DX1165">
            <v>0</v>
          </cell>
          <cell r="DY1165">
            <v>0</v>
          </cell>
          <cell r="DZ1165">
            <v>0</v>
          </cell>
          <cell r="EA1165">
            <v>0</v>
          </cell>
          <cell r="EB1165">
            <v>0</v>
          </cell>
          <cell r="EC1165">
            <v>0</v>
          </cell>
          <cell r="ED1165">
            <v>0</v>
          </cell>
        </row>
        <row r="1166">
          <cell r="F1166">
            <v>0</v>
          </cell>
          <cell r="G1166">
            <v>0</v>
          </cell>
          <cell r="H1166">
            <v>0</v>
          </cell>
          <cell r="I1166">
            <v>0</v>
          </cell>
          <cell r="J1166">
            <v>0</v>
          </cell>
          <cell r="K1166">
            <v>0</v>
          </cell>
          <cell r="L1166">
            <v>0</v>
          </cell>
          <cell r="M1166">
            <v>0</v>
          </cell>
          <cell r="N1166">
            <v>0</v>
          </cell>
          <cell r="O1166">
            <v>0</v>
          </cell>
          <cell r="P1166">
            <v>0</v>
          </cell>
          <cell r="Q1166">
            <v>0</v>
          </cell>
          <cell r="R1166">
            <v>0</v>
          </cell>
          <cell r="S1166">
            <v>0</v>
          </cell>
          <cell r="T1166">
            <v>0</v>
          </cell>
          <cell r="U1166">
            <v>0</v>
          </cell>
          <cell r="V1166">
            <v>0</v>
          </cell>
          <cell r="W1166">
            <v>0</v>
          </cell>
          <cell r="X1166">
            <v>0</v>
          </cell>
          <cell r="Y1166">
            <v>0</v>
          </cell>
          <cell r="Z1166">
            <v>0</v>
          </cell>
          <cell r="AA1166">
            <v>0</v>
          </cell>
          <cell r="AB1166">
            <v>0</v>
          </cell>
          <cell r="AC1166">
            <v>0</v>
          </cell>
          <cell r="AD1166">
            <v>0</v>
          </cell>
          <cell r="AE1166">
            <v>0</v>
          </cell>
          <cell r="AF1166">
            <v>0</v>
          </cell>
          <cell r="AG1166">
            <v>0</v>
          </cell>
          <cell r="AH1166">
            <v>0</v>
          </cell>
          <cell r="AI1166">
            <v>0</v>
          </cell>
          <cell r="AJ1166">
            <v>0</v>
          </cell>
          <cell r="AK1166">
            <v>0</v>
          </cell>
          <cell r="AL1166">
            <v>0</v>
          </cell>
          <cell r="AM1166">
            <v>0</v>
          </cell>
          <cell r="AN1166">
            <v>0</v>
          </cell>
          <cell r="AO1166">
            <v>0</v>
          </cell>
          <cell r="AP1166">
            <v>0</v>
          </cell>
          <cell r="AQ1166">
            <v>0</v>
          </cell>
          <cell r="AR1166">
            <v>0</v>
          </cell>
          <cell r="AS1166">
            <v>0</v>
          </cell>
          <cell r="AT1166">
            <v>0</v>
          </cell>
          <cell r="AU1166">
            <v>0</v>
          </cell>
          <cell r="AV1166">
            <v>0</v>
          </cell>
          <cell r="AW1166">
            <v>0</v>
          </cell>
          <cell r="AX1166">
            <v>0</v>
          </cell>
          <cell r="AY1166">
            <v>0</v>
          </cell>
          <cell r="AZ1166">
            <v>0</v>
          </cell>
          <cell r="BA1166">
            <v>0</v>
          </cell>
          <cell r="BB1166">
            <v>0</v>
          </cell>
          <cell r="BC1166">
            <v>0</v>
          </cell>
          <cell r="BD1166">
            <v>0</v>
          </cell>
          <cell r="BE1166">
            <v>0</v>
          </cell>
          <cell r="BF1166">
            <v>0</v>
          </cell>
          <cell r="BG1166">
            <v>0</v>
          </cell>
          <cell r="BH1166">
            <v>0</v>
          </cell>
          <cell r="BI1166">
            <v>0</v>
          </cell>
          <cell r="BJ1166">
            <v>0</v>
          </cell>
          <cell r="BK1166">
            <v>0</v>
          </cell>
          <cell r="BL1166">
            <v>0</v>
          </cell>
          <cell r="BM1166">
            <v>0</v>
          </cell>
          <cell r="BN1166">
            <v>0</v>
          </cell>
          <cell r="BO1166">
            <v>0</v>
          </cell>
          <cell r="BP1166">
            <v>0</v>
          </cell>
          <cell r="BQ1166">
            <v>0</v>
          </cell>
          <cell r="BR1166">
            <v>0</v>
          </cell>
          <cell r="BS1166">
            <v>0</v>
          </cell>
          <cell r="BT1166">
            <v>0</v>
          </cell>
          <cell r="BU1166">
            <v>0</v>
          </cell>
          <cell r="BV1166">
            <v>0</v>
          </cell>
          <cell r="BW1166">
            <v>0</v>
          </cell>
          <cell r="BX1166">
            <v>0</v>
          </cell>
          <cell r="BY1166">
            <v>0</v>
          </cell>
          <cell r="BZ1166">
            <v>0</v>
          </cell>
          <cell r="CA1166">
            <v>0</v>
          </cell>
          <cell r="CB1166">
            <v>0</v>
          </cell>
          <cell r="CC1166">
            <v>0</v>
          </cell>
          <cell r="CD1166">
            <v>0</v>
          </cell>
          <cell r="CE1166">
            <v>0</v>
          </cell>
          <cell r="CF1166">
            <v>0</v>
          </cell>
          <cell r="CG1166">
            <v>0</v>
          </cell>
          <cell r="CH1166">
            <v>0</v>
          </cell>
          <cell r="CI1166">
            <v>0</v>
          </cell>
          <cell r="CJ1166">
            <v>0</v>
          </cell>
          <cell r="CK1166">
            <v>0</v>
          </cell>
          <cell r="CL1166">
            <v>0</v>
          </cell>
          <cell r="CM1166">
            <v>0</v>
          </cell>
          <cell r="CN1166">
            <v>0</v>
          </cell>
          <cell r="CO1166">
            <v>0</v>
          </cell>
          <cell r="CP1166">
            <v>0</v>
          </cell>
          <cell r="CQ1166">
            <v>0</v>
          </cell>
          <cell r="CR1166">
            <v>0</v>
          </cell>
          <cell r="CS1166">
            <v>0</v>
          </cell>
          <cell r="CT1166">
            <v>0</v>
          </cell>
          <cell r="CU1166">
            <v>0</v>
          </cell>
          <cell r="CV1166">
            <v>0</v>
          </cell>
          <cell r="CW1166">
            <v>0</v>
          </cell>
          <cell r="CX1166">
            <v>0</v>
          </cell>
          <cell r="CY1166">
            <v>0</v>
          </cell>
          <cell r="CZ1166">
            <v>0</v>
          </cell>
          <cell r="DA1166">
            <v>0</v>
          </cell>
          <cell r="DB1166">
            <v>0</v>
          </cell>
          <cell r="DC1166">
            <v>0</v>
          </cell>
          <cell r="DD1166">
            <v>0</v>
          </cell>
          <cell r="DE1166">
            <v>0</v>
          </cell>
          <cell r="DF1166">
            <v>0</v>
          </cell>
          <cell r="DG1166">
            <v>0</v>
          </cell>
          <cell r="DH1166">
            <v>0</v>
          </cell>
          <cell r="DI1166">
            <v>0</v>
          </cell>
          <cell r="DJ1166">
            <v>0</v>
          </cell>
          <cell r="DK1166">
            <v>0</v>
          </cell>
          <cell r="DL1166">
            <v>0</v>
          </cell>
          <cell r="DM1166">
            <v>0</v>
          </cell>
          <cell r="DN1166">
            <v>0</v>
          </cell>
          <cell r="DO1166">
            <v>0</v>
          </cell>
          <cell r="DP1166">
            <v>0</v>
          </cell>
          <cell r="DQ1166">
            <v>0</v>
          </cell>
          <cell r="DR1166">
            <v>0</v>
          </cell>
          <cell r="DS1166">
            <v>0</v>
          </cell>
          <cell r="DT1166">
            <v>0</v>
          </cell>
          <cell r="DU1166">
            <v>0</v>
          </cell>
          <cell r="DV1166">
            <v>0</v>
          </cell>
          <cell r="DW1166">
            <v>0</v>
          </cell>
          <cell r="DX1166">
            <v>0</v>
          </cell>
          <cell r="DY1166">
            <v>0</v>
          </cell>
          <cell r="DZ1166">
            <v>0</v>
          </cell>
          <cell r="EA1166">
            <v>0</v>
          </cell>
          <cell r="EB1166">
            <v>0</v>
          </cell>
          <cell r="EC1166">
            <v>0</v>
          </cell>
          <cell r="ED1166">
            <v>0</v>
          </cell>
        </row>
        <row r="1167">
          <cell r="F1167">
            <v>0</v>
          </cell>
          <cell r="G1167">
            <v>0</v>
          </cell>
          <cell r="H1167">
            <v>0</v>
          </cell>
          <cell r="I1167">
            <v>0</v>
          </cell>
          <cell r="J1167">
            <v>0</v>
          </cell>
          <cell r="K1167">
            <v>0</v>
          </cell>
          <cell r="L1167">
            <v>0</v>
          </cell>
          <cell r="M1167">
            <v>0</v>
          </cell>
          <cell r="N1167">
            <v>0</v>
          </cell>
          <cell r="O1167">
            <v>0</v>
          </cell>
          <cell r="P1167">
            <v>0</v>
          </cell>
          <cell r="Q1167">
            <v>0</v>
          </cell>
          <cell r="R1167">
            <v>0</v>
          </cell>
          <cell r="S1167">
            <v>0</v>
          </cell>
          <cell r="T1167">
            <v>0</v>
          </cell>
          <cell r="U1167">
            <v>0</v>
          </cell>
          <cell r="V1167">
            <v>0</v>
          </cell>
          <cell r="W1167">
            <v>0</v>
          </cell>
          <cell r="X1167">
            <v>0</v>
          </cell>
          <cell r="Y1167">
            <v>0</v>
          </cell>
          <cell r="Z1167">
            <v>0</v>
          </cell>
          <cell r="AA1167">
            <v>0</v>
          </cell>
          <cell r="AB1167">
            <v>0</v>
          </cell>
          <cell r="AC1167">
            <v>0</v>
          </cell>
          <cell r="AD1167">
            <v>0</v>
          </cell>
          <cell r="AE1167">
            <v>0</v>
          </cell>
          <cell r="AF1167">
            <v>0</v>
          </cell>
          <cell r="AG1167">
            <v>0</v>
          </cell>
          <cell r="AH1167">
            <v>0</v>
          </cell>
          <cell r="AI1167">
            <v>0</v>
          </cell>
          <cell r="AJ1167">
            <v>0</v>
          </cell>
          <cell r="AK1167">
            <v>0</v>
          </cell>
          <cell r="AL1167">
            <v>0</v>
          </cell>
          <cell r="AM1167">
            <v>0</v>
          </cell>
          <cell r="AN1167">
            <v>0</v>
          </cell>
          <cell r="AO1167">
            <v>0</v>
          </cell>
          <cell r="AP1167">
            <v>0</v>
          </cell>
          <cell r="AQ1167">
            <v>0</v>
          </cell>
          <cell r="AR1167">
            <v>0</v>
          </cell>
          <cell r="AS1167">
            <v>0</v>
          </cell>
          <cell r="AT1167">
            <v>0</v>
          </cell>
          <cell r="AU1167">
            <v>0</v>
          </cell>
          <cell r="AV1167">
            <v>0</v>
          </cell>
          <cell r="AW1167">
            <v>0</v>
          </cell>
          <cell r="AX1167">
            <v>0</v>
          </cell>
          <cell r="AY1167">
            <v>0</v>
          </cell>
          <cell r="AZ1167">
            <v>0</v>
          </cell>
          <cell r="BA1167">
            <v>0</v>
          </cell>
          <cell r="BB1167">
            <v>0</v>
          </cell>
          <cell r="BC1167">
            <v>0</v>
          </cell>
          <cell r="BD1167">
            <v>0</v>
          </cell>
          <cell r="BE1167">
            <v>0</v>
          </cell>
          <cell r="BF1167">
            <v>0</v>
          </cell>
          <cell r="BG1167">
            <v>0</v>
          </cell>
          <cell r="BH1167">
            <v>0</v>
          </cell>
          <cell r="BI1167">
            <v>0</v>
          </cell>
          <cell r="BJ1167">
            <v>0</v>
          </cell>
          <cell r="BK1167">
            <v>0</v>
          </cell>
          <cell r="BL1167">
            <v>0</v>
          </cell>
          <cell r="BM1167">
            <v>0</v>
          </cell>
          <cell r="BN1167">
            <v>0</v>
          </cell>
          <cell r="BO1167">
            <v>0</v>
          </cell>
          <cell r="BP1167">
            <v>0</v>
          </cell>
          <cell r="BQ1167">
            <v>0</v>
          </cell>
          <cell r="BR1167">
            <v>0</v>
          </cell>
          <cell r="BS1167">
            <v>0</v>
          </cell>
          <cell r="BT1167">
            <v>0</v>
          </cell>
          <cell r="BU1167">
            <v>0</v>
          </cell>
          <cell r="BV1167">
            <v>0</v>
          </cell>
          <cell r="BW1167">
            <v>0</v>
          </cell>
          <cell r="BX1167">
            <v>0</v>
          </cell>
          <cell r="BY1167">
            <v>0</v>
          </cell>
          <cell r="BZ1167">
            <v>0</v>
          </cell>
          <cell r="CA1167">
            <v>0</v>
          </cell>
          <cell r="CB1167">
            <v>0</v>
          </cell>
          <cell r="CC1167">
            <v>0</v>
          </cell>
          <cell r="CD1167">
            <v>0</v>
          </cell>
          <cell r="CE1167">
            <v>0</v>
          </cell>
          <cell r="CF1167">
            <v>0</v>
          </cell>
          <cell r="CG1167">
            <v>0</v>
          </cell>
          <cell r="CH1167">
            <v>0</v>
          </cell>
          <cell r="CI1167">
            <v>0</v>
          </cell>
          <cell r="CJ1167">
            <v>0</v>
          </cell>
          <cell r="CK1167">
            <v>0</v>
          </cell>
          <cell r="CL1167">
            <v>0</v>
          </cell>
          <cell r="CM1167">
            <v>0</v>
          </cell>
          <cell r="CN1167">
            <v>0</v>
          </cell>
          <cell r="CO1167">
            <v>0</v>
          </cell>
          <cell r="CP1167">
            <v>0</v>
          </cell>
          <cell r="CQ1167">
            <v>0</v>
          </cell>
          <cell r="CR1167">
            <v>0</v>
          </cell>
          <cell r="CS1167">
            <v>0</v>
          </cell>
          <cell r="CT1167">
            <v>0</v>
          </cell>
          <cell r="CU1167">
            <v>0</v>
          </cell>
          <cell r="CV1167">
            <v>0</v>
          </cell>
          <cell r="CW1167">
            <v>0</v>
          </cell>
          <cell r="CX1167">
            <v>0</v>
          </cell>
          <cell r="CY1167">
            <v>0</v>
          </cell>
          <cell r="CZ1167">
            <v>0</v>
          </cell>
          <cell r="DA1167">
            <v>0</v>
          </cell>
          <cell r="DB1167">
            <v>0</v>
          </cell>
          <cell r="DC1167">
            <v>0</v>
          </cell>
          <cell r="DD1167">
            <v>0</v>
          </cell>
          <cell r="DE1167">
            <v>0</v>
          </cell>
          <cell r="DF1167">
            <v>0</v>
          </cell>
          <cell r="DG1167">
            <v>0</v>
          </cell>
          <cell r="DH1167">
            <v>0</v>
          </cell>
          <cell r="DI1167">
            <v>0</v>
          </cell>
          <cell r="DJ1167">
            <v>0</v>
          </cell>
          <cell r="DK1167">
            <v>0</v>
          </cell>
          <cell r="DL1167">
            <v>0</v>
          </cell>
          <cell r="DM1167">
            <v>0</v>
          </cell>
          <cell r="DN1167">
            <v>0</v>
          </cell>
          <cell r="DO1167">
            <v>0</v>
          </cell>
          <cell r="DP1167">
            <v>0</v>
          </cell>
          <cell r="DQ1167">
            <v>0</v>
          </cell>
          <cell r="DR1167">
            <v>0</v>
          </cell>
          <cell r="DS1167">
            <v>0</v>
          </cell>
          <cell r="DT1167">
            <v>0</v>
          </cell>
          <cell r="DU1167">
            <v>0</v>
          </cell>
          <cell r="DV1167">
            <v>0</v>
          </cell>
          <cell r="DW1167">
            <v>0</v>
          </cell>
          <cell r="DX1167">
            <v>0</v>
          </cell>
          <cell r="DY1167">
            <v>0</v>
          </cell>
          <cell r="DZ1167">
            <v>0</v>
          </cell>
          <cell r="EA1167">
            <v>0</v>
          </cell>
          <cell r="EB1167">
            <v>0</v>
          </cell>
          <cell r="EC1167">
            <v>0</v>
          </cell>
          <cell r="ED1167">
            <v>0</v>
          </cell>
        </row>
        <row r="1168">
          <cell r="F1168">
            <v>0</v>
          </cell>
          <cell r="G1168">
            <v>0</v>
          </cell>
          <cell r="H1168">
            <v>0</v>
          </cell>
          <cell r="I1168">
            <v>0</v>
          </cell>
          <cell r="J1168">
            <v>0</v>
          </cell>
          <cell r="K1168">
            <v>0</v>
          </cell>
          <cell r="L1168">
            <v>0</v>
          </cell>
          <cell r="M1168">
            <v>0</v>
          </cell>
          <cell r="N1168">
            <v>0</v>
          </cell>
          <cell r="O1168">
            <v>0</v>
          </cell>
          <cell r="P1168">
            <v>0</v>
          </cell>
          <cell r="Q1168">
            <v>0</v>
          </cell>
          <cell r="R1168">
            <v>0</v>
          </cell>
          <cell r="S1168">
            <v>0</v>
          </cell>
          <cell r="T1168">
            <v>0</v>
          </cell>
          <cell r="U1168">
            <v>0</v>
          </cell>
          <cell r="V1168">
            <v>0</v>
          </cell>
          <cell r="W1168">
            <v>0</v>
          </cell>
          <cell r="X1168">
            <v>0</v>
          </cell>
          <cell r="Y1168">
            <v>0</v>
          </cell>
          <cell r="Z1168">
            <v>0</v>
          </cell>
          <cell r="AA1168">
            <v>0</v>
          </cell>
          <cell r="AB1168">
            <v>0</v>
          </cell>
          <cell r="AC1168">
            <v>0</v>
          </cell>
          <cell r="AD1168">
            <v>0</v>
          </cell>
          <cell r="AE1168">
            <v>0</v>
          </cell>
          <cell r="AF1168">
            <v>0</v>
          </cell>
          <cell r="AG1168">
            <v>0</v>
          </cell>
          <cell r="AH1168">
            <v>0</v>
          </cell>
          <cell r="AI1168">
            <v>0</v>
          </cell>
          <cell r="AJ1168">
            <v>0</v>
          </cell>
          <cell r="AK1168">
            <v>0</v>
          </cell>
          <cell r="AL1168">
            <v>0</v>
          </cell>
          <cell r="AM1168">
            <v>0</v>
          </cell>
          <cell r="AN1168">
            <v>0</v>
          </cell>
          <cell r="AO1168">
            <v>0</v>
          </cell>
          <cell r="AP1168">
            <v>0</v>
          </cell>
          <cell r="AQ1168">
            <v>0</v>
          </cell>
          <cell r="AR1168">
            <v>0</v>
          </cell>
          <cell r="AS1168">
            <v>0</v>
          </cell>
          <cell r="AT1168">
            <v>0</v>
          </cell>
          <cell r="AU1168">
            <v>0</v>
          </cell>
          <cell r="AV1168">
            <v>0</v>
          </cell>
          <cell r="AW1168">
            <v>0</v>
          </cell>
          <cell r="AX1168">
            <v>0</v>
          </cell>
          <cell r="AY1168">
            <v>0</v>
          </cell>
          <cell r="AZ1168">
            <v>0</v>
          </cell>
          <cell r="BA1168">
            <v>0</v>
          </cell>
          <cell r="BB1168">
            <v>0</v>
          </cell>
          <cell r="BC1168">
            <v>0</v>
          </cell>
          <cell r="BD1168">
            <v>0</v>
          </cell>
          <cell r="BE1168">
            <v>0</v>
          </cell>
          <cell r="BF1168">
            <v>0</v>
          </cell>
          <cell r="BG1168">
            <v>0</v>
          </cell>
          <cell r="BH1168">
            <v>0</v>
          </cell>
          <cell r="BI1168">
            <v>0</v>
          </cell>
          <cell r="BJ1168">
            <v>0</v>
          </cell>
          <cell r="BK1168">
            <v>0</v>
          </cell>
          <cell r="BL1168">
            <v>0</v>
          </cell>
          <cell r="BM1168">
            <v>0</v>
          </cell>
          <cell r="BN1168">
            <v>0</v>
          </cell>
          <cell r="BO1168">
            <v>0</v>
          </cell>
          <cell r="BP1168">
            <v>0</v>
          </cell>
          <cell r="BQ1168">
            <v>0</v>
          </cell>
          <cell r="BR1168">
            <v>0</v>
          </cell>
          <cell r="BS1168">
            <v>0</v>
          </cell>
          <cell r="BT1168">
            <v>0</v>
          </cell>
          <cell r="BU1168">
            <v>0</v>
          </cell>
          <cell r="BV1168">
            <v>0</v>
          </cell>
          <cell r="BW1168">
            <v>0</v>
          </cell>
          <cell r="BX1168">
            <v>0</v>
          </cell>
          <cell r="BY1168">
            <v>0</v>
          </cell>
          <cell r="BZ1168">
            <v>0</v>
          </cell>
          <cell r="CA1168">
            <v>0</v>
          </cell>
          <cell r="CB1168">
            <v>0</v>
          </cell>
          <cell r="CC1168">
            <v>0</v>
          </cell>
          <cell r="CD1168">
            <v>0</v>
          </cell>
          <cell r="CE1168">
            <v>0</v>
          </cell>
          <cell r="CF1168">
            <v>0</v>
          </cell>
          <cell r="CG1168">
            <v>0</v>
          </cell>
          <cell r="CH1168">
            <v>0</v>
          </cell>
          <cell r="CI1168">
            <v>0</v>
          </cell>
          <cell r="CJ1168">
            <v>0</v>
          </cell>
          <cell r="CK1168">
            <v>0</v>
          </cell>
          <cell r="CL1168">
            <v>0</v>
          </cell>
          <cell r="CM1168">
            <v>0</v>
          </cell>
          <cell r="CN1168">
            <v>0</v>
          </cell>
          <cell r="CO1168">
            <v>0</v>
          </cell>
          <cell r="CP1168">
            <v>0</v>
          </cell>
          <cell r="CQ1168">
            <v>0</v>
          </cell>
          <cell r="CR1168">
            <v>0</v>
          </cell>
          <cell r="CS1168">
            <v>0</v>
          </cell>
          <cell r="CT1168">
            <v>0</v>
          </cell>
          <cell r="CU1168">
            <v>0</v>
          </cell>
          <cell r="CV1168">
            <v>0</v>
          </cell>
          <cell r="CW1168">
            <v>0</v>
          </cell>
          <cell r="CX1168">
            <v>0</v>
          </cell>
          <cell r="CY1168">
            <v>0</v>
          </cell>
          <cell r="CZ1168">
            <v>0</v>
          </cell>
          <cell r="DA1168">
            <v>0</v>
          </cell>
          <cell r="DB1168">
            <v>0</v>
          </cell>
          <cell r="DC1168">
            <v>0</v>
          </cell>
          <cell r="DD1168">
            <v>0</v>
          </cell>
          <cell r="DE1168">
            <v>0</v>
          </cell>
          <cell r="DF1168">
            <v>0</v>
          </cell>
          <cell r="DG1168">
            <v>0</v>
          </cell>
          <cell r="DH1168">
            <v>0</v>
          </cell>
          <cell r="DI1168">
            <v>0</v>
          </cell>
          <cell r="DJ1168">
            <v>0</v>
          </cell>
          <cell r="DK1168">
            <v>0</v>
          </cell>
          <cell r="DL1168">
            <v>0</v>
          </cell>
          <cell r="DM1168">
            <v>0</v>
          </cell>
          <cell r="DN1168">
            <v>0</v>
          </cell>
          <cell r="DO1168">
            <v>0</v>
          </cell>
          <cell r="DP1168">
            <v>0</v>
          </cell>
          <cell r="DQ1168">
            <v>0</v>
          </cell>
          <cell r="DR1168">
            <v>0</v>
          </cell>
          <cell r="DS1168">
            <v>0</v>
          </cell>
          <cell r="DT1168">
            <v>0</v>
          </cell>
          <cell r="DU1168">
            <v>0</v>
          </cell>
          <cell r="DV1168">
            <v>0</v>
          </cell>
          <cell r="DW1168">
            <v>0</v>
          </cell>
          <cell r="DX1168">
            <v>0</v>
          </cell>
          <cell r="DY1168">
            <v>0</v>
          </cell>
          <cell r="DZ1168">
            <v>0</v>
          </cell>
          <cell r="EA1168">
            <v>0</v>
          </cell>
          <cell r="EB1168">
            <v>0</v>
          </cell>
          <cell r="EC1168">
            <v>0</v>
          </cell>
          <cell r="ED1168">
            <v>0</v>
          </cell>
        </row>
        <row r="1169">
          <cell r="F1169">
            <v>0</v>
          </cell>
          <cell r="G1169">
            <v>0</v>
          </cell>
          <cell r="H1169">
            <v>0</v>
          </cell>
          <cell r="I1169">
            <v>0</v>
          </cell>
          <cell r="J1169">
            <v>0</v>
          </cell>
          <cell r="K1169">
            <v>0</v>
          </cell>
          <cell r="L1169">
            <v>0</v>
          </cell>
          <cell r="M1169">
            <v>0</v>
          </cell>
          <cell r="N1169">
            <v>0</v>
          </cell>
          <cell r="O1169">
            <v>0</v>
          </cell>
          <cell r="P1169">
            <v>0</v>
          </cell>
          <cell r="Q1169">
            <v>0</v>
          </cell>
          <cell r="R1169">
            <v>0</v>
          </cell>
          <cell r="S1169">
            <v>0</v>
          </cell>
          <cell r="T1169">
            <v>0</v>
          </cell>
          <cell r="U1169">
            <v>0</v>
          </cell>
          <cell r="V1169">
            <v>0</v>
          </cell>
          <cell r="W1169">
            <v>0</v>
          </cell>
          <cell r="X1169">
            <v>0</v>
          </cell>
          <cell r="Y1169">
            <v>0</v>
          </cell>
          <cell r="Z1169">
            <v>0</v>
          </cell>
          <cell r="AA1169">
            <v>0</v>
          </cell>
          <cell r="AB1169">
            <v>0</v>
          </cell>
          <cell r="AC1169">
            <v>0</v>
          </cell>
          <cell r="AD1169">
            <v>0</v>
          </cell>
          <cell r="AE1169">
            <v>0</v>
          </cell>
          <cell r="AF1169">
            <v>0</v>
          </cell>
          <cell r="AG1169">
            <v>0</v>
          </cell>
          <cell r="AH1169">
            <v>0</v>
          </cell>
          <cell r="AI1169">
            <v>0</v>
          </cell>
          <cell r="AJ1169">
            <v>0</v>
          </cell>
          <cell r="AK1169">
            <v>0</v>
          </cell>
          <cell r="AL1169">
            <v>0</v>
          </cell>
          <cell r="AM1169">
            <v>0</v>
          </cell>
          <cell r="AN1169">
            <v>0</v>
          </cell>
          <cell r="AO1169">
            <v>0</v>
          </cell>
          <cell r="AP1169">
            <v>0</v>
          </cell>
          <cell r="AQ1169">
            <v>0</v>
          </cell>
          <cell r="AR1169">
            <v>0</v>
          </cell>
          <cell r="AS1169">
            <v>0</v>
          </cell>
          <cell r="AT1169">
            <v>0</v>
          </cell>
          <cell r="AU1169">
            <v>0</v>
          </cell>
          <cell r="AV1169">
            <v>0</v>
          </cell>
          <cell r="AW1169">
            <v>0</v>
          </cell>
          <cell r="AX1169">
            <v>0</v>
          </cell>
          <cell r="AY1169">
            <v>0</v>
          </cell>
          <cell r="AZ1169">
            <v>0</v>
          </cell>
          <cell r="BA1169">
            <v>0</v>
          </cell>
          <cell r="BB1169">
            <v>0</v>
          </cell>
          <cell r="BC1169">
            <v>0</v>
          </cell>
          <cell r="BD1169">
            <v>0</v>
          </cell>
          <cell r="BE1169">
            <v>0</v>
          </cell>
          <cell r="BF1169">
            <v>0</v>
          </cell>
          <cell r="BG1169">
            <v>0</v>
          </cell>
          <cell r="BH1169">
            <v>0</v>
          </cell>
          <cell r="BI1169">
            <v>0</v>
          </cell>
          <cell r="BJ1169">
            <v>0</v>
          </cell>
          <cell r="BK1169">
            <v>0</v>
          </cell>
          <cell r="BL1169">
            <v>0</v>
          </cell>
          <cell r="BM1169">
            <v>0</v>
          </cell>
          <cell r="BN1169">
            <v>0</v>
          </cell>
          <cell r="BO1169">
            <v>0</v>
          </cell>
          <cell r="BP1169">
            <v>0</v>
          </cell>
          <cell r="BQ1169">
            <v>0</v>
          </cell>
          <cell r="BR1169">
            <v>0</v>
          </cell>
          <cell r="BS1169">
            <v>0</v>
          </cell>
          <cell r="BT1169">
            <v>0</v>
          </cell>
          <cell r="BU1169">
            <v>0</v>
          </cell>
          <cell r="BV1169">
            <v>0</v>
          </cell>
          <cell r="BW1169">
            <v>0</v>
          </cell>
          <cell r="BX1169">
            <v>0</v>
          </cell>
          <cell r="BY1169">
            <v>0</v>
          </cell>
          <cell r="BZ1169">
            <v>0</v>
          </cell>
          <cell r="CA1169">
            <v>0</v>
          </cell>
          <cell r="CB1169">
            <v>0</v>
          </cell>
          <cell r="CC1169">
            <v>0</v>
          </cell>
          <cell r="CD1169">
            <v>0</v>
          </cell>
          <cell r="CE1169">
            <v>0</v>
          </cell>
          <cell r="CF1169">
            <v>0</v>
          </cell>
          <cell r="CG1169">
            <v>0</v>
          </cell>
          <cell r="CH1169">
            <v>0</v>
          </cell>
          <cell r="CI1169">
            <v>0</v>
          </cell>
          <cell r="CJ1169">
            <v>0</v>
          </cell>
          <cell r="CK1169">
            <v>0</v>
          </cell>
          <cell r="CL1169">
            <v>0</v>
          </cell>
          <cell r="CM1169">
            <v>0</v>
          </cell>
          <cell r="CN1169">
            <v>0</v>
          </cell>
          <cell r="CO1169">
            <v>0</v>
          </cell>
          <cell r="CP1169">
            <v>0</v>
          </cell>
          <cell r="CQ1169">
            <v>0</v>
          </cell>
          <cell r="CR1169">
            <v>0</v>
          </cell>
          <cell r="CS1169">
            <v>0</v>
          </cell>
          <cell r="CT1169">
            <v>0</v>
          </cell>
          <cell r="CU1169">
            <v>0</v>
          </cell>
          <cell r="CV1169">
            <v>0</v>
          </cell>
          <cell r="CW1169">
            <v>0</v>
          </cell>
          <cell r="CX1169">
            <v>0</v>
          </cell>
          <cell r="CY1169">
            <v>0</v>
          </cell>
          <cell r="CZ1169">
            <v>0</v>
          </cell>
          <cell r="DA1169">
            <v>0</v>
          </cell>
          <cell r="DB1169">
            <v>0</v>
          </cell>
          <cell r="DC1169">
            <v>0</v>
          </cell>
          <cell r="DD1169">
            <v>0</v>
          </cell>
          <cell r="DE1169">
            <v>0</v>
          </cell>
          <cell r="DF1169">
            <v>0</v>
          </cell>
          <cell r="DG1169">
            <v>0</v>
          </cell>
          <cell r="DH1169">
            <v>0</v>
          </cell>
          <cell r="DI1169">
            <v>0</v>
          </cell>
          <cell r="DJ1169">
            <v>0</v>
          </cell>
          <cell r="DK1169">
            <v>0</v>
          </cell>
          <cell r="DL1169">
            <v>0</v>
          </cell>
          <cell r="DM1169">
            <v>0</v>
          </cell>
          <cell r="DN1169">
            <v>0</v>
          </cell>
          <cell r="DO1169">
            <v>0</v>
          </cell>
          <cell r="DP1169">
            <v>0</v>
          </cell>
          <cell r="DQ1169">
            <v>0</v>
          </cell>
          <cell r="DR1169">
            <v>0</v>
          </cell>
          <cell r="DS1169">
            <v>0</v>
          </cell>
          <cell r="DT1169">
            <v>0</v>
          </cell>
          <cell r="DU1169">
            <v>0</v>
          </cell>
          <cell r="DV1169">
            <v>0</v>
          </cell>
          <cell r="DW1169">
            <v>0</v>
          </cell>
          <cell r="DX1169">
            <v>0</v>
          </cell>
          <cell r="DY1169">
            <v>0</v>
          </cell>
          <cell r="DZ1169">
            <v>0</v>
          </cell>
          <cell r="EA1169">
            <v>0</v>
          </cell>
          <cell r="EB1169">
            <v>0</v>
          </cell>
          <cell r="EC1169">
            <v>0</v>
          </cell>
          <cell r="ED1169">
            <v>0</v>
          </cell>
        </row>
        <row r="1170">
          <cell r="F1170">
            <v>-0.17</v>
          </cell>
          <cell r="G1170">
            <v>-0.08</v>
          </cell>
          <cell r="H1170">
            <v>0.13</v>
          </cell>
          <cell r="I1170">
            <v>-0.06</v>
          </cell>
          <cell r="J1170">
            <v>0</v>
          </cell>
          <cell r="K1170">
            <v>-0.09</v>
          </cell>
          <cell r="L1170">
            <v>-0.02</v>
          </cell>
          <cell r="M1170">
            <v>-0.03</v>
          </cell>
          <cell r="N1170">
            <v>-0.05</v>
          </cell>
          <cell r="O1170">
            <v>-0.04</v>
          </cell>
          <cell r="P1170">
            <v>-0.06</v>
          </cell>
          <cell r="Q1170">
            <v>-0.05</v>
          </cell>
          <cell r="R1170">
            <v>-0.06</v>
          </cell>
          <cell r="S1170">
            <v>0</v>
          </cell>
          <cell r="T1170">
            <v>-0.08</v>
          </cell>
          <cell r="U1170">
            <v>-0.09</v>
          </cell>
          <cell r="V1170">
            <v>-0.1</v>
          </cell>
          <cell r="W1170">
            <v>0</v>
          </cell>
          <cell r="X1170">
            <v>-0.06</v>
          </cell>
          <cell r="Y1170">
            <v>-7.0000000000000007E-2</v>
          </cell>
          <cell r="Z1170">
            <v>-0.06</v>
          </cell>
          <cell r="AA1170">
            <v>0.01</v>
          </cell>
          <cell r="AB1170">
            <v>-7.0000000000000007E-2</v>
          </cell>
          <cell r="AC1170">
            <v>-0.04</v>
          </cell>
          <cell r="AD1170">
            <v>-0.12</v>
          </cell>
          <cell r="AE1170">
            <v>-0.05</v>
          </cell>
          <cell r="AF1170">
            <v>-0.06</v>
          </cell>
          <cell r="AG1170">
            <v>-0.06</v>
          </cell>
          <cell r="AH1170">
            <v>0</v>
          </cell>
          <cell r="AI1170">
            <v>-0.04</v>
          </cell>
          <cell r="AJ1170">
            <v>0</v>
          </cell>
          <cell r="AK1170">
            <v>-0.03</v>
          </cell>
          <cell r="AL1170">
            <v>-0.05</v>
          </cell>
          <cell r="AM1170">
            <v>-0.02</v>
          </cell>
          <cell r="AN1170">
            <v>-0.05</v>
          </cell>
          <cell r="AO1170">
            <v>-0.03</v>
          </cell>
          <cell r="AP1170">
            <v>-0.06</v>
          </cell>
          <cell r="AQ1170">
            <v>-0.15</v>
          </cell>
          <cell r="AR1170">
            <v>-0.03</v>
          </cell>
          <cell r="AS1170">
            <v>-0.03</v>
          </cell>
          <cell r="AT1170">
            <v>-0.08</v>
          </cell>
          <cell r="AU1170">
            <v>0.09</v>
          </cell>
          <cell r="AV1170">
            <v>0</v>
          </cell>
          <cell r="AW1170">
            <v>0</v>
          </cell>
          <cell r="AX1170">
            <v>-0.03</v>
          </cell>
          <cell r="AY1170">
            <v>0</v>
          </cell>
          <cell r="AZ1170">
            <v>-0.03</v>
          </cell>
          <cell r="BA1170">
            <v>-0.04</v>
          </cell>
          <cell r="BB1170">
            <v>-0.04</v>
          </cell>
          <cell r="BC1170">
            <v>-0.05</v>
          </cell>
          <cell r="BD1170">
            <v>-0.09</v>
          </cell>
          <cell r="BE1170">
            <v>-0.05</v>
          </cell>
          <cell r="BF1170">
            <v>-0.1</v>
          </cell>
          <cell r="BG1170">
            <v>-0.09</v>
          </cell>
          <cell r="BH1170">
            <v>-0.12</v>
          </cell>
          <cell r="BI1170">
            <v>-0.1</v>
          </cell>
          <cell r="BJ1170">
            <v>0</v>
          </cell>
          <cell r="BK1170">
            <v>-0.02</v>
          </cell>
          <cell r="BL1170">
            <v>-0.02</v>
          </cell>
          <cell r="BM1170">
            <v>-0.05</v>
          </cell>
          <cell r="BN1170">
            <v>-0.03</v>
          </cell>
          <cell r="BO1170">
            <v>-0.04</v>
          </cell>
          <cell r="BP1170">
            <v>-0.05</v>
          </cell>
          <cell r="BQ1170">
            <v>-0.14000000000000001</v>
          </cell>
          <cell r="BR1170">
            <v>-0.05</v>
          </cell>
          <cell r="BS1170">
            <v>-0.11</v>
          </cell>
          <cell r="BT1170">
            <v>-0.11</v>
          </cell>
          <cell r="BU1170">
            <v>-0.22</v>
          </cell>
          <cell r="BV1170">
            <v>-0.05</v>
          </cell>
          <cell r="BW1170">
            <v>0</v>
          </cell>
          <cell r="BX1170">
            <v>-0.05</v>
          </cell>
          <cell r="BY1170">
            <v>-0.02</v>
          </cell>
          <cell r="BZ1170">
            <v>-0.04</v>
          </cell>
          <cell r="CA1170">
            <v>-0.05</v>
          </cell>
          <cell r="CB1170">
            <v>-0.04</v>
          </cell>
          <cell r="CC1170">
            <v>-0.03</v>
          </cell>
          <cell r="CD1170">
            <v>-0.11</v>
          </cell>
          <cell r="CE1170">
            <v>-0.03</v>
          </cell>
          <cell r="CF1170">
            <v>-0.03</v>
          </cell>
          <cell r="CG1170">
            <v>-0.01</v>
          </cell>
          <cell r="CH1170">
            <v>-0.33</v>
          </cell>
          <cell r="CI1170">
            <v>0</v>
          </cell>
          <cell r="CJ1170">
            <v>-0.04</v>
          </cell>
          <cell r="CK1170">
            <v>-0.08</v>
          </cell>
          <cell r="CL1170">
            <v>-0.05</v>
          </cell>
          <cell r="CM1170">
            <v>-0.02</v>
          </cell>
          <cell r="CN1170">
            <v>-0.03</v>
          </cell>
          <cell r="CO1170">
            <v>-0.03</v>
          </cell>
          <cell r="CP1170">
            <v>-0.01</v>
          </cell>
          <cell r="CQ1170">
            <v>-0.01</v>
          </cell>
          <cell r="CR1170">
            <v>-0.02</v>
          </cell>
          <cell r="CS1170">
            <v>-0.05</v>
          </cell>
          <cell r="CT1170">
            <v>0</v>
          </cell>
          <cell r="CU1170">
            <v>-0.01</v>
          </cell>
          <cell r="CV1170">
            <v>0</v>
          </cell>
          <cell r="CW1170">
            <v>0</v>
          </cell>
          <cell r="CX1170">
            <v>-0.02</v>
          </cell>
          <cell r="CY1170">
            <v>-0.01</v>
          </cell>
          <cell r="CZ1170">
            <v>-0.02</v>
          </cell>
          <cell r="DA1170">
            <v>-0.02</v>
          </cell>
          <cell r="DB1170">
            <v>-0.02</v>
          </cell>
          <cell r="DC1170">
            <v>-0.02</v>
          </cell>
          <cell r="DD1170">
            <v>-0.04</v>
          </cell>
          <cell r="DE1170">
            <v>0</v>
          </cell>
          <cell r="DF1170">
            <v>0</v>
          </cell>
          <cell r="DG1170">
            <v>0</v>
          </cell>
          <cell r="DH1170">
            <v>0</v>
          </cell>
          <cell r="DI1170">
            <v>0</v>
          </cell>
          <cell r="DJ1170">
            <v>0</v>
          </cell>
          <cell r="DK1170">
            <v>0</v>
          </cell>
          <cell r="DL1170">
            <v>0</v>
          </cell>
          <cell r="DM1170">
            <v>0</v>
          </cell>
          <cell r="DN1170">
            <v>0</v>
          </cell>
          <cell r="DO1170">
            <v>0</v>
          </cell>
          <cell r="DP1170">
            <v>0</v>
          </cell>
          <cell r="DQ1170">
            <v>0</v>
          </cell>
          <cell r="DR1170">
            <v>0</v>
          </cell>
          <cell r="DS1170">
            <v>0</v>
          </cell>
          <cell r="DT1170">
            <v>0</v>
          </cell>
          <cell r="DU1170">
            <v>0</v>
          </cell>
          <cell r="DV1170">
            <v>0</v>
          </cell>
          <cell r="DW1170">
            <v>0</v>
          </cell>
          <cell r="DX1170">
            <v>0</v>
          </cell>
          <cell r="DY1170">
            <v>0</v>
          </cell>
          <cell r="DZ1170">
            <v>0</v>
          </cell>
          <cell r="EA1170">
            <v>0</v>
          </cell>
          <cell r="EB1170">
            <v>0</v>
          </cell>
          <cell r="EC1170">
            <v>0</v>
          </cell>
          <cell r="ED1170">
            <v>0</v>
          </cell>
        </row>
        <row r="1171">
          <cell r="F1171">
            <v>0.02</v>
          </cell>
          <cell r="G1171">
            <v>-0.08</v>
          </cell>
          <cell r="H1171">
            <v>0.2</v>
          </cell>
          <cell r="I1171">
            <v>-0.06</v>
          </cell>
          <cell r="J1171">
            <v>0</v>
          </cell>
          <cell r="K1171">
            <v>-0.06</v>
          </cell>
          <cell r="L1171">
            <v>-0.03</v>
          </cell>
          <cell r="M1171">
            <v>-7.0000000000000007E-2</v>
          </cell>
          <cell r="N1171">
            <v>-0.05</v>
          </cell>
          <cell r="O1171">
            <v>-0.06</v>
          </cell>
          <cell r="P1171">
            <v>-0.03</v>
          </cell>
          <cell r="Q1171">
            <v>-0.11</v>
          </cell>
          <cell r="R1171">
            <v>-0.05</v>
          </cell>
          <cell r="S1171">
            <v>0.05</v>
          </cell>
          <cell r="T1171">
            <v>-0.04</v>
          </cell>
          <cell r="U1171">
            <v>-0.1</v>
          </cell>
          <cell r="V1171">
            <v>-0.13</v>
          </cell>
          <cell r="W1171">
            <v>0</v>
          </cell>
          <cell r="X1171">
            <v>-0.03</v>
          </cell>
          <cell r="Y1171">
            <v>-0.06</v>
          </cell>
          <cell r="Z1171">
            <v>-0.04</v>
          </cell>
          <cell r="AA1171">
            <v>0.02</v>
          </cell>
          <cell r="AB1171">
            <v>-0.02</v>
          </cell>
          <cell r="AC1171">
            <v>-0.05</v>
          </cell>
          <cell r="AD1171">
            <v>-0.17</v>
          </cell>
          <cell r="AE1171">
            <v>-0.03</v>
          </cell>
          <cell r="AF1171">
            <v>-0.04</v>
          </cell>
          <cell r="AG1171">
            <v>-7.0000000000000007E-2</v>
          </cell>
          <cell r="AH1171">
            <v>-0.05</v>
          </cell>
          <cell r="AI1171">
            <v>0</v>
          </cell>
          <cell r="AJ1171">
            <v>0</v>
          </cell>
          <cell r="AK1171">
            <v>0</v>
          </cell>
          <cell r="AL1171">
            <v>-0.03</v>
          </cell>
          <cell r="AM1171">
            <v>-0.01</v>
          </cell>
          <cell r="AN1171">
            <v>-0.02</v>
          </cell>
          <cell r="AO1171">
            <v>-0.04</v>
          </cell>
          <cell r="AP1171">
            <v>-0.1</v>
          </cell>
          <cell r="AQ1171">
            <v>-0.05</v>
          </cell>
          <cell r="AR1171">
            <v>-0.02</v>
          </cell>
          <cell r="AS1171">
            <v>-0.06</v>
          </cell>
          <cell r="AT1171">
            <v>-7.0000000000000007E-2</v>
          </cell>
          <cell r="AU1171">
            <v>-0.09</v>
          </cell>
          <cell r="AV1171">
            <v>0</v>
          </cell>
          <cell r="AW1171">
            <v>0</v>
          </cell>
          <cell r="AX1171">
            <v>0.01</v>
          </cell>
          <cell r="AY1171">
            <v>0</v>
          </cell>
          <cell r="AZ1171">
            <v>-0.02</v>
          </cell>
          <cell r="BA1171">
            <v>0.04</v>
          </cell>
          <cell r="BB1171">
            <v>0.01</v>
          </cell>
          <cell r="BC1171">
            <v>-7.0000000000000007E-2</v>
          </cell>
          <cell r="BD1171">
            <v>-0.03</v>
          </cell>
          <cell r="BE1171">
            <v>-0.04</v>
          </cell>
          <cell r="BF1171">
            <v>-0.02</v>
          </cell>
          <cell r="BG1171">
            <v>-0.05</v>
          </cell>
          <cell r="BH1171">
            <v>-0.05</v>
          </cell>
          <cell r="BI1171">
            <v>-0.05</v>
          </cell>
          <cell r="BJ1171">
            <v>0</v>
          </cell>
          <cell r="BK1171">
            <v>0</v>
          </cell>
          <cell r="BL1171">
            <v>-0.03</v>
          </cell>
          <cell r="BM1171">
            <v>-0.03</v>
          </cell>
          <cell r="BN1171">
            <v>0.02</v>
          </cell>
          <cell r="BO1171">
            <v>-0.04</v>
          </cell>
          <cell r="BP1171">
            <v>-0.05</v>
          </cell>
          <cell r="BQ1171">
            <v>-0.13</v>
          </cell>
          <cell r="BR1171">
            <v>-0.04</v>
          </cell>
          <cell r="BS1171">
            <v>-0.02</v>
          </cell>
          <cell r="BT1171">
            <v>-0.05</v>
          </cell>
          <cell r="BU1171">
            <v>-0.06</v>
          </cell>
          <cell r="BV1171">
            <v>-0.06</v>
          </cell>
          <cell r="BW1171">
            <v>0</v>
          </cell>
          <cell r="BX1171">
            <v>-0.01</v>
          </cell>
          <cell r="BY1171">
            <v>-0.01</v>
          </cell>
          <cell r="BZ1171">
            <v>-0.03</v>
          </cell>
          <cell r="CA1171">
            <v>-0.03</v>
          </cell>
          <cell r="CB1171">
            <v>-0.03</v>
          </cell>
          <cell r="CC1171">
            <v>-0.15</v>
          </cell>
          <cell r="CD1171">
            <v>-0.06</v>
          </cell>
          <cell r="CE1171">
            <v>-0.06</v>
          </cell>
          <cell r="CF1171">
            <v>-0.09</v>
          </cell>
          <cell r="CG1171">
            <v>-7.0000000000000007E-2</v>
          </cell>
          <cell r="CH1171">
            <v>-0.3</v>
          </cell>
          <cell r="CI1171">
            <v>0</v>
          </cell>
          <cell r="CJ1171">
            <v>0</v>
          </cell>
          <cell r="CK1171">
            <v>-7.0000000000000007E-2</v>
          </cell>
          <cell r="CL1171">
            <v>-0.05</v>
          </cell>
          <cell r="CM1171">
            <v>-0.04</v>
          </cell>
          <cell r="CN1171">
            <v>-0.08</v>
          </cell>
          <cell r="CO1171">
            <v>-0.04</v>
          </cell>
          <cell r="CP1171">
            <v>-0.09</v>
          </cell>
          <cell r="CQ1171">
            <v>-0.1</v>
          </cell>
          <cell r="CR1171">
            <v>-0.06</v>
          </cell>
          <cell r="CS1171">
            <v>-0.04</v>
          </cell>
          <cell r="CT1171">
            <v>-0.05</v>
          </cell>
          <cell r="CU1171">
            <v>-0.18</v>
          </cell>
          <cell r="CV1171">
            <v>-0.1</v>
          </cell>
          <cell r="CW1171">
            <v>0</v>
          </cell>
          <cell r="CX1171">
            <v>-0.09</v>
          </cell>
          <cell r="CY1171">
            <v>-0.06</v>
          </cell>
          <cell r="CZ1171">
            <v>-0.05</v>
          </cell>
          <cell r="DA1171">
            <v>-0.1</v>
          </cell>
          <cell r="DB1171">
            <v>-0.04</v>
          </cell>
          <cell r="DC1171">
            <v>-0.01</v>
          </cell>
          <cell r="DD1171">
            <v>-0.02</v>
          </cell>
          <cell r="DE1171">
            <v>0</v>
          </cell>
          <cell r="DF1171">
            <v>0</v>
          </cell>
          <cell r="DG1171">
            <v>0</v>
          </cell>
          <cell r="DH1171">
            <v>0</v>
          </cell>
          <cell r="DI1171">
            <v>0</v>
          </cell>
          <cell r="DJ1171">
            <v>0</v>
          </cell>
          <cell r="DK1171">
            <v>0</v>
          </cell>
          <cell r="DL1171">
            <v>0</v>
          </cell>
          <cell r="DM1171">
            <v>0</v>
          </cell>
          <cell r="DN1171">
            <v>0</v>
          </cell>
          <cell r="DO1171">
            <v>0</v>
          </cell>
          <cell r="DP1171">
            <v>0</v>
          </cell>
          <cell r="DQ1171">
            <v>0</v>
          </cell>
          <cell r="DR1171">
            <v>0</v>
          </cell>
          <cell r="DS1171">
            <v>0</v>
          </cell>
          <cell r="DT1171">
            <v>0</v>
          </cell>
          <cell r="DU1171">
            <v>0</v>
          </cell>
          <cell r="DV1171">
            <v>0</v>
          </cell>
          <cell r="DW1171">
            <v>0</v>
          </cell>
          <cell r="DX1171">
            <v>0</v>
          </cell>
          <cell r="DY1171">
            <v>0</v>
          </cell>
          <cell r="DZ1171">
            <v>0</v>
          </cell>
          <cell r="EA1171">
            <v>0</v>
          </cell>
          <cell r="EB1171">
            <v>0</v>
          </cell>
          <cell r="EC1171">
            <v>0</v>
          </cell>
          <cell r="ED1171">
            <v>0</v>
          </cell>
        </row>
        <row r="1172">
          <cell r="F1172">
            <v>0.03</v>
          </cell>
          <cell r="G1172">
            <v>-0.03</v>
          </cell>
          <cell r="H1172">
            <v>-0.05</v>
          </cell>
          <cell r="I1172">
            <v>-0.01</v>
          </cell>
          <cell r="J1172">
            <v>0</v>
          </cell>
          <cell r="K1172">
            <v>-0.03</v>
          </cell>
          <cell r="L1172">
            <v>-0.04</v>
          </cell>
          <cell r="M1172">
            <v>-0.02</v>
          </cell>
          <cell r="N1172">
            <v>-0.02</v>
          </cell>
          <cell r="O1172">
            <v>-0.04</v>
          </cell>
          <cell r="P1172">
            <v>-0.01</v>
          </cell>
          <cell r="Q1172">
            <v>-0.04</v>
          </cell>
          <cell r="R1172">
            <v>-0.05</v>
          </cell>
          <cell r="S1172">
            <v>-0.05</v>
          </cell>
          <cell r="T1172">
            <v>-0.01</v>
          </cell>
          <cell r="U1172">
            <v>-0.06</v>
          </cell>
          <cell r="V1172">
            <v>-0.03</v>
          </cell>
          <cell r="W1172">
            <v>0</v>
          </cell>
          <cell r="X1172">
            <v>-0.06</v>
          </cell>
          <cell r="Y1172">
            <v>-0.06</v>
          </cell>
          <cell r="Z1172">
            <v>-0.05</v>
          </cell>
          <cell r="AA1172">
            <v>-0.04</v>
          </cell>
          <cell r="AB1172">
            <v>-7.0000000000000007E-2</v>
          </cell>
          <cell r="AC1172">
            <v>-0.03</v>
          </cell>
          <cell r="AD1172">
            <v>-0.09</v>
          </cell>
          <cell r="AE1172">
            <v>-0.03</v>
          </cell>
          <cell r="AF1172">
            <v>-0.03</v>
          </cell>
          <cell r="AG1172">
            <v>-0.06</v>
          </cell>
          <cell r="AH1172">
            <v>-0.04</v>
          </cell>
          <cell r="AI1172">
            <v>-0.01</v>
          </cell>
          <cell r="AJ1172">
            <v>0</v>
          </cell>
          <cell r="AK1172">
            <v>-0.01</v>
          </cell>
          <cell r="AL1172">
            <v>-0.02</v>
          </cell>
          <cell r="AM1172">
            <v>-0.05</v>
          </cell>
          <cell r="AN1172">
            <v>-0.01</v>
          </cell>
          <cell r="AO1172">
            <v>-0.03</v>
          </cell>
          <cell r="AP1172">
            <v>-0.04</v>
          </cell>
          <cell r="AQ1172">
            <v>-7.0000000000000007E-2</v>
          </cell>
          <cell r="AR1172">
            <v>-0.04</v>
          </cell>
          <cell r="AS1172">
            <v>-0.04</v>
          </cell>
          <cell r="AT1172">
            <v>-0.04</v>
          </cell>
          <cell r="AU1172">
            <v>-0.02</v>
          </cell>
          <cell r="AV1172">
            <v>-0.01</v>
          </cell>
          <cell r="AW1172">
            <v>0</v>
          </cell>
          <cell r="AX1172">
            <v>-0.01</v>
          </cell>
          <cell r="AY1172">
            <v>-0.06</v>
          </cell>
          <cell r="AZ1172">
            <v>-0.06</v>
          </cell>
          <cell r="BA1172">
            <v>-0.02</v>
          </cell>
          <cell r="BB1172">
            <v>-0.06</v>
          </cell>
          <cell r="BC1172">
            <v>-0.05</v>
          </cell>
          <cell r="BD1172">
            <v>-0.08</v>
          </cell>
          <cell r="BE1172">
            <v>-0.04</v>
          </cell>
          <cell r="BF1172">
            <v>-0.03</v>
          </cell>
          <cell r="BG1172">
            <v>-0.06</v>
          </cell>
          <cell r="BH1172">
            <v>-0.04</v>
          </cell>
          <cell r="BI1172">
            <v>-0.03</v>
          </cell>
          <cell r="BJ1172">
            <v>0</v>
          </cell>
          <cell r="BK1172">
            <v>0</v>
          </cell>
          <cell r="BL1172">
            <v>-7.0000000000000007E-2</v>
          </cell>
          <cell r="BM1172">
            <v>-0.02</v>
          </cell>
          <cell r="BN1172">
            <v>-0.03</v>
          </cell>
          <cell r="BO1172">
            <v>-0.03</v>
          </cell>
          <cell r="BP1172">
            <v>-0.05</v>
          </cell>
          <cell r="BQ1172">
            <v>-0.09</v>
          </cell>
          <cell r="BR1172">
            <v>-0.03</v>
          </cell>
          <cell r="BS1172">
            <v>-0.03</v>
          </cell>
          <cell r="BT1172">
            <v>-0.06</v>
          </cell>
          <cell r="BU1172">
            <v>-0.02</v>
          </cell>
          <cell r="BV1172">
            <v>-0.01</v>
          </cell>
          <cell r="BW1172">
            <v>0</v>
          </cell>
          <cell r="BX1172">
            <v>0</v>
          </cell>
          <cell r="BY1172">
            <v>-0.03</v>
          </cell>
          <cell r="BZ1172">
            <v>-0.01</v>
          </cell>
          <cell r="CA1172">
            <v>-0.03</v>
          </cell>
          <cell r="CB1172">
            <v>-0.04</v>
          </cell>
          <cell r="CC1172">
            <v>-7.0000000000000007E-2</v>
          </cell>
          <cell r="CD1172">
            <v>-0.05</v>
          </cell>
          <cell r="CE1172">
            <v>-0.05</v>
          </cell>
          <cell r="CF1172">
            <v>-0.04</v>
          </cell>
          <cell r="CG1172">
            <v>-0.06</v>
          </cell>
          <cell r="CH1172">
            <v>-0.1</v>
          </cell>
          <cell r="CI1172">
            <v>-0.03</v>
          </cell>
          <cell r="CJ1172">
            <v>-0.02</v>
          </cell>
          <cell r="CK1172">
            <v>-0.03</v>
          </cell>
          <cell r="CL1172">
            <v>-0.05</v>
          </cell>
          <cell r="CM1172">
            <v>-0.06</v>
          </cell>
          <cell r="CN1172">
            <v>-0.04</v>
          </cell>
          <cell r="CO1172">
            <v>-0.03</v>
          </cell>
          <cell r="CP1172">
            <v>-0.03</v>
          </cell>
          <cell r="CQ1172">
            <v>-0.08</v>
          </cell>
          <cell r="CR1172">
            <v>-0.03</v>
          </cell>
          <cell r="CS1172">
            <v>-0.04</v>
          </cell>
          <cell r="CT1172">
            <v>-0.03</v>
          </cell>
          <cell r="CU1172">
            <v>-0.01</v>
          </cell>
          <cell r="CV1172">
            <v>-0.03</v>
          </cell>
          <cell r="CW1172">
            <v>-0.02</v>
          </cell>
          <cell r="CX1172">
            <v>-0.05</v>
          </cell>
          <cell r="CY1172">
            <v>-0.04</v>
          </cell>
          <cell r="CZ1172">
            <v>-0.02</v>
          </cell>
          <cell r="DA1172">
            <v>-0.05</v>
          </cell>
          <cell r="DB1172">
            <v>-0.02</v>
          </cell>
          <cell r="DC1172">
            <v>-0.02</v>
          </cell>
          <cell r="DD1172">
            <v>-0.02</v>
          </cell>
          <cell r="DE1172">
            <v>0</v>
          </cell>
          <cell r="DF1172">
            <v>0</v>
          </cell>
          <cell r="DG1172">
            <v>0</v>
          </cell>
          <cell r="DH1172">
            <v>0</v>
          </cell>
          <cell r="DI1172">
            <v>0</v>
          </cell>
          <cell r="DJ1172">
            <v>0</v>
          </cell>
          <cell r="DK1172">
            <v>0</v>
          </cell>
          <cell r="DL1172">
            <v>0</v>
          </cell>
          <cell r="DM1172">
            <v>0</v>
          </cell>
          <cell r="DN1172">
            <v>0</v>
          </cell>
          <cell r="DO1172">
            <v>0</v>
          </cell>
          <cell r="DP1172">
            <v>0</v>
          </cell>
          <cell r="DQ1172">
            <v>0</v>
          </cell>
          <cell r="DR1172">
            <v>0</v>
          </cell>
          <cell r="DS1172">
            <v>0</v>
          </cell>
          <cell r="DT1172">
            <v>0</v>
          </cell>
          <cell r="DU1172">
            <v>0</v>
          </cell>
          <cell r="DV1172">
            <v>0</v>
          </cell>
          <cell r="DW1172">
            <v>0</v>
          </cell>
          <cell r="DX1172">
            <v>0</v>
          </cell>
          <cell r="DY1172">
            <v>0</v>
          </cell>
          <cell r="DZ1172">
            <v>0</v>
          </cell>
          <cell r="EA1172">
            <v>0</v>
          </cell>
          <cell r="EB1172">
            <v>0</v>
          </cell>
          <cell r="EC1172">
            <v>0</v>
          </cell>
          <cell r="ED1172">
            <v>0</v>
          </cell>
        </row>
        <row r="1173">
          <cell r="F1173">
            <v>0</v>
          </cell>
          <cell r="G1173">
            <v>0</v>
          </cell>
          <cell r="H1173">
            <v>0</v>
          </cell>
          <cell r="I1173">
            <v>0</v>
          </cell>
          <cell r="J1173">
            <v>0</v>
          </cell>
          <cell r="K1173">
            <v>0</v>
          </cell>
          <cell r="L1173">
            <v>0</v>
          </cell>
          <cell r="M1173">
            <v>0</v>
          </cell>
          <cell r="N1173">
            <v>0</v>
          </cell>
          <cell r="O1173">
            <v>0</v>
          </cell>
          <cell r="P1173">
            <v>0</v>
          </cell>
          <cell r="Q1173">
            <v>0</v>
          </cell>
          <cell r="R1173">
            <v>0</v>
          </cell>
          <cell r="S1173">
            <v>0</v>
          </cell>
          <cell r="T1173">
            <v>0</v>
          </cell>
          <cell r="U1173">
            <v>0</v>
          </cell>
          <cell r="V1173">
            <v>0</v>
          </cell>
          <cell r="W1173">
            <v>0</v>
          </cell>
          <cell r="X1173">
            <v>0</v>
          </cell>
          <cell r="Y1173">
            <v>0</v>
          </cell>
          <cell r="Z1173">
            <v>0</v>
          </cell>
          <cell r="AA1173">
            <v>0</v>
          </cell>
          <cell r="AB1173">
            <v>0</v>
          </cell>
          <cell r="AC1173">
            <v>0</v>
          </cell>
          <cell r="AD1173">
            <v>0</v>
          </cell>
          <cell r="AE1173">
            <v>0</v>
          </cell>
          <cell r="AF1173">
            <v>0</v>
          </cell>
          <cell r="AG1173">
            <v>0</v>
          </cell>
          <cell r="AH1173">
            <v>0</v>
          </cell>
          <cell r="AI1173">
            <v>0</v>
          </cell>
          <cell r="AJ1173">
            <v>0</v>
          </cell>
          <cell r="AK1173">
            <v>0</v>
          </cell>
          <cell r="AL1173">
            <v>0</v>
          </cell>
          <cell r="AM1173">
            <v>0</v>
          </cell>
          <cell r="AN1173">
            <v>0</v>
          </cell>
          <cell r="AO1173">
            <v>0</v>
          </cell>
          <cell r="AP1173">
            <v>0</v>
          </cell>
          <cell r="AQ1173">
            <v>0</v>
          </cell>
          <cell r="AR1173">
            <v>0</v>
          </cell>
          <cell r="AS1173">
            <v>0</v>
          </cell>
          <cell r="AT1173">
            <v>0</v>
          </cell>
          <cell r="AU1173">
            <v>0</v>
          </cell>
          <cell r="AV1173">
            <v>0</v>
          </cell>
          <cell r="AW1173">
            <v>0</v>
          </cell>
          <cell r="AX1173">
            <v>0</v>
          </cell>
          <cell r="AY1173">
            <v>0</v>
          </cell>
          <cell r="AZ1173">
            <v>0</v>
          </cell>
          <cell r="BA1173">
            <v>0</v>
          </cell>
          <cell r="BB1173">
            <v>0</v>
          </cell>
          <cell r="BC1173">
            <v>0</v>
          </cell>
          <cell r="BD1173">
            <v>0</v>
          </cell>
          <cell r="BE1173">
            <v>0</v>
          </cell>
          <cell r="BF1173">
            <v>0</v>
          </cell>
          <cell r="BG1173">
            <v>0</v>
          </cell>
          <cell r="BH1173">
            <v>0</v>
          </cell>
          <cell r="BI1173">
            <v>0</v>
          </cell>
          <cell r="BJ1173">
            <v>0</v>
          </cell>
          <cell r="BK1173">
            <v>0</v>
          </cell>
          <cell r="BL1173">
            <v>0</v>
          </cell>
          <cell r="BM1173">
            <v>0</v>
          </cell>
          <cell r="BN1173">
            <v>0</v>
          </cell>
          <cell r="BO1173">
            <v>0</v>
          </cell>
          <cell r="BP1173">
            <v>0</v>
          </cell>
          <cell r="BQ1173">
            <v>0</v>
          </cell>
          <cell r="BR1173">
            <v>0</v>
          </cell>
          <cell r="BS1173">
            <v>0</v>
          </cell>
          <cell r="BT1173">
            <v>0</v>
          </cell>
          <cell r="BU1173">
            <v>0</v>
          </cell>
          <cell r="BV1173">
            <v>0</v>
          </cell>
          <cell r="BW1173">
            <v>0</v>
          </cell>
          <cell r="BX1173">
            <v>0</v>
          </cell>
          <cell r="BY1173">
            <v>0</v>
          </cell>
          <cell r="BZ1173">
            <v>0</v>
          </cell>
          <cell r="CA1173">
            <v>0</v>
          </cell>
          <cell r="CB1173">
            <v>0</v>
          </cell>
          <cell r="CC1173">
            <v>0</v>
          </cell>
          <cell r="CD1173">
            <v>0</v>
          </cell>
          <cell r="CE1173">
            <v>-7.0000000000000007E-2</v>
          </cell>
          <cell r="CF1173">
            <v>-0.05</v>
          </cell>
          <cell r="CG1173">
            <v>-0.03</v>
          </cell>
          <cell r="CH1173">
            <v>-0.02</v>
          </cell>
          <cell r="CI1173">
            <v>0</v>
          </cell>
          <cell r="CJ1173">
            <v>0</v>
          </cell>
          <cell r="CK1173">
            <v>-0.13</v>
          </cell>
          <cell r="CL1173">
            <v>-0.08</v>
          </cell>
          <cell r="CM1173">
            <v>-0.05</v>
          </cell>
          <cell r="CN1173">
            <v>-0.13</v>
          </cell>
          <cell r="CO1173">
            <v>-0.05</v>
          </cell>
          <cell r="CP1173">
            <v>-0.06</v>
          </cell>
          <cell r="CQ1173">
            <v>-0.06</v>
          </cell>
          <cell r="CR1173">
            <v>-0.03</v>
          </cell>
          <cell r="CS1173">
            <v>-0.05</v>
          </cell>
          <cell r="CT1173">
            <v>-0.03</v>
          </cell>
          <cell r="CU1173">
            <v>-0.04</v>
          </cell>
          <cell r="CV1173">
            <v>-0.02</v>
          </cell>
          <cell r="CW1173">
            <v>0</v>
          </cell>
          <cell r="CX1173">
            <v>-0.01</v>
          </cell>
          <cell r="CY1173">
            <v>-0.04</v>
          </cell>
          <cell r="CZ1173">
            <v>-0.03</v>
          </cell>
          <cell r="DA1173">
            <v>0.01</v>
          </cell>
          <cell r="DB1173">
            <v>-0.02</v>
          </cell>
          <cell r="DC1173">
            <v>0.02</v>
          </cell>
          <cell r="DD1173">
            <v>-0.03</v>
          </cell>
          <cell r="DE1173">
            <v>0</v>
          </cell>
          <cell r="DF1173">
            <v>0</v>
          </cell>
          <cell r="DG1173">
            <v>0</v>
          </cell>
          <cell r="DH1173">
            <v>0</v>
          </cell>
          <cell r="DI1173">
            <v>0</v>
          </cell>
          <cell r="DJ1173">
            <v>0</v>
          </cell>
          <cell r="DK1173">
            <v>0</v>
          </cell>
          <cell r="DL1173">
            <v>0</v>
          </cell>
          <cell r="DM1173">
            <v>0</v>
          </cell>
          <cell r="DN1173">
            <v>0</v>
          </cell>
          <cell r="DO1173">
            <v>0</v>
          </cell>
          <cell r="DP1173">
            <v>0</v>
          </cell>
          <cell r="DQ1173">
            <v>0</v>
          </cell>
          <cell r="DR1173">
            <v>0</v>
          </cell>
          <cell r="DS1173">
            <v>0</v>
          </cell>
          <cell r="DT1173">
            <v>0</v>
          </cell>
          <cell r="DU1173">
            <v>0</v>
          </cell>
          <cell r="DV1173">
            <v>0</v>
          </cell>
          <cell r="DW1173">
            <v>0</v>
          </cell>
          <cell r="DX1173">
            <v>0</v>
          </cell>
          <cell r="DY1173">
            <v>0</v>
          </cell>
          <cell r="DZ1173">
            <v>0</v>
          </cell>
          <cell r="EA1173">
            <v>0</v>
          </cell>
          <cell r="EB1173">
            <v>0</v>
          </cell>
          <cell r="EC1173">
            <v>0</v>
          </cell>
          <cell r="ED1173">
            <v>0</v>
          </cell>
        </row>
        <row r="1174">
          <cell r="F1174">
            <v>0</v>
          </cell>
          <cell r="G1174">
            <v>0</v>
          </cell>
          <cell r="H1174">
            <v>0</v>
          </cell>
          <cell r="I1174">
            <v>0</v>
          </cell>
          <cell r="J1174">
            <v>0</v>
          </cell>
          <cell r="K1174">
            <v>0</v>
          </cell>
          <cell r="L1174">
            <v>0</v>
          </cell>
          <cell r="M1174">
            <v>0</v>
          </cell>
          <cell r="N1174">
            <v>0</v>
          </cell>
          <cell r="O1174">
            <v>0</v>
          </cell>
          <cell r="P1174">
            <v>0</v>
          </cell>
          <cell r="Q1174">
            <v>0</v>
          </cell>
          <cell r="R1174">
            <v>0</v>
          </cell>
          <cell r="S1174">
            <v>0</v>
          </cell>
          <cell r="T1174">
            <v>0</v>
          </cell>
          <cell r="U1174">
            <v>0</v>
          </cell>
          <cell r="V1174">
            <v>0</v>
          </cell>
          <cell r="W1174">
            <v>0</v>
          </cell>
          <cell r="X1174">
            <v>0</v>
          </cell>
          <cell r="Y1174">
            <v>0</v>
          </cell>
          <cell r="Z1174">
            <v>0</v>
          </cell>
          <cell r="AA1174">
            <v>0</v>
          </cell>
          <cell r="AB1174">
            <v>0</v>
          </cell>
          <cell r="AC1174">
            <v>0</v>
          </cell>
          <cell r="AD1174">
            <v>0</v>
          </cell>
          <cell r="AE1174">
            <v>0</v>
          </cell>
          <cell r="AF1174">
            <v>0</v>
          </cell>
          <cell r="AG1174">
            <v>0</v>
          </cell>
          <cell r="AH1174">
            <v>0</v>
          </cell>
          <cell r="AI1174">
            <v>0</v>
          </cell>
          <cell r="AJ1174">
            <v>0</v>
          </cell>
          <cell r="AK1174">
            <v>0</v>
          </cell>
          <cell r="AL1174">
            <v>0</v>
          </cell>
          <cell r="AM1174">
            <v>0</v>
          </cell>
          <cell r="AN1174">
            <v>0</v>
          </cell>
          <cell r="AO1174">
            <v>0</v>
          </cell>
          <cell r="AP1174">
            <v>0</v>
          </cell>
          <cell r="AQ1174">
            <v>0</v>
          </cell>
          <cell r="AR1174">
            <v>0</v>
          </cell>
          <cell r="AS1174">
            <v>0</v>
          </cell>
          <cell r="AT1174">
            <v>0</v>
          </cell>
          <cell r="AU1174">
            <v>0</v>
          </cell>
          <cell r="AV1174">
            <v>0</v>
          </cell>
          <cell r="AW1174">
            <v>0</v>
          </cell>
          <cell r="AX1174">
            <v>0</v>
          </cell>
          <cell r="AY1174">
            <v>0</v>
          </cell>
          <cell r="AZ1174">
            <v>0</v>
          </cell>
          <cell r="BA1174">
            <v>0</v>
          </cell>
          <cell r="BB1174">
            <v>0</v>
          </cell>
          <cell r="BC1174">
            <v>0</v>
          </cell>
          <cell r="BD1174">
            <v>0</v>
          </cell>
          <cell r="BE1174">
            <v>0</v>
          </cell>
          <cell r="BF1174">
            <v>0</v>
          </cell>
          <cell r="BG1174">
            <v>0</v>
          </cell>
          <cell r="BH1174">
            <v>0</v>
          </cell>
          <cell r="BI1174">
            <v>0</v>
          </cell>
          <cell r="BJ1174">
            <v>0</v>
          </cell>
          <cell r="BK1174">
            <v>0</v>
          </cell>
          <cell r="BL1174">
            <v>0</v>
          </cell>
          <cell r="BM1174">
            <v>0</v>
          </cell>
          <cell r="BN1174">
            <v>0</v>
          </cell>
          <cell r="BO1174">
            <v>0</v>
          </cell>
          <cell r="BP1174">
            <v>0</v>
          </cell>
          <cell r="BQ1174">
            <v>0</v>
          </cell>
          <cell r="BR1174">
            <v>0</v>
          </cell>
          <cell r="BS1174">
            <v>0</v>
          </cell>
          <cell r="BT1174">
            <v>0</v>
          </cell>
          <cell r="BU1174">
            <v>0</v>
          </cell>
          <cell r="BV1174">
            <v>0</v>
          </cell>
          <cell r="BW1174">
            <v>0</v>
          </cell>
          <cell r="BX1174">
            <v>0</v>
          </cell>
          <cell r="BY1174">
            <v>0</v>
          </cell>
          <cell r="BZ1174">
            <v>0</v>
          </cell>
          <cell r="CA1174">
            <v>0</v>
          </cell>
          <cell r="CB1174">
            <v>0</v>
          </cell>
          <cell r="CC1174">
            <v>0</v>
          </cell>
          <cell r="CD1174">
            <v>0</v>
          </cell>
          <cell r="CE1174">
            <v>-0.02</v>
          </cell>
          <cell r="CF1174">
            <v>0</v>
          </cell>
          <cell r="CG1174">
            <v>-0.02</v>
          </cell>
          <cell r="CH1174">
            <v>0.05</v>
          </cell>
          <cell r="CI1174">
            <v>0</v>
          </cell>
          <cell r="CJ1174">
            <v>0</v>
          </cell>
          <cell r="CK1174">
            <v>-0.1</v>
          </cell>
          <cell r="CL1174">
            <v>-7.0000000000000007E-2</v>
          </cell>
          <cell r="CM1174">
            <v>-0.02</v>
          </cell>
          <cell r="CN1174">
            <v>-0.01</v>
          </cell>
          <cell r="CO1174">
            <v>0.02</v>
          </cell>
          <cell r="CP1174">
            <v>0.05</v>
          </cell>
          <cell r="CQ1174">
            <v>-0.05</v>
          </cell>
          <cell r="CR1174">
            <v>-0.02</v>
          </cell>
          <cell r="CS1174">
            <v>0.05</v>
          </cell>
          <cell r="CT1174">
            <v>0.03</v>
          </cell>
          <cell r="CU1174">
            <v>-0.03</v>
          </cell>
          <cell r="CV1174">
            <v>0.03</v>
          </cell>
          <cell r="CW1174">
            <v>-0.32</v>
          </cell>
          <cell r="CX1174">
            <v>-0.09</v>
          </cell>
          <cell r="CY1174">
            <v>-0.02</v>
          </cell>
          <cell r="CZ1174">
            <v>-0.01</v>
          </cell>
          <cell r="DA1174">
            <v>-0.05</v>
          </cell>
          <cell r="DB1174">
            <v>-0.02</v>
          </cell>
          <cell r="DC1174">
            <v>0.04</v>
          </cell>
          <cell r="DD1174">
            <v>-0.02</v>
          </cell>
          <cell r="DE1174">
            <v>0</v>
          </cell>
          <cell r="DF1174">
            <v>0</v>
          </cell>
          <cell r="DG1174">
            <v>0</v>
          </cell>
          <cell r="DH1174">
            <v>0</v>
          </cell>
          <cell r="DI1174">
            <v>0</v>
          </cell>
          <cell r="DJ1174">
            <v>0</v>
          </cell>
          <cell r="DK1174">
            <v>0</v>
          </cell>
          <cell r="DL1174">
            <v>0</v>
          </cell>
          <cell r="DM1174">
            <v>0</v>
          </cell>
          <cell r="DN1174">
            <v>0</v>
          </cell>
          <cell r="DO1174">
            <v>0</v>
          </cell>
          <cell r="DP1174">
            <v>0</v>
          </cell>
          <cell r="DQ1174">
            <v>0</v>
          </cell>
          <cell r="DR1174">
            <v>0</v>
          </cell>
          <cell r="DS1174">
            <v>0</v>
          </cell>
          <cell r="DT1174">
            <v>0</v>
          </cell>
          <cell r="DU1174">
            <v>0</v>
          </cell>
          <cell r="DV1174">
            <v>0</v>
          </cell>
          <cell r="DW1174">
            <v>0</v>
          </cell>
          <cell r="DX1174">
            <v>0</v>
          </cell>
          <cell r="DY1174">
            <v>0</v>
          </cell>
          <cell r="DZ1174">
            <v>0</v>
          </cell>
          <cell r="EA1174">
            <v>0</v>
          </cell>
          <cell r="EB1174">
            <v>0</v>
          </cell>
          <cell r="EC1174">
            <v>0</v>
          </cell>
          <cell r="ED1174">
            <v>0</v>
          </cell>
        </row>
        <row r="1175">
          <cell r="F1175">
            <v>0</v>
          </cell>
          <cell r="G1175">
            <v>0</v>
          </cell>
          <cell r="H1175">
            <v>0</v>
          </cell>
          <cell r="I1175">
            <v>0</v>
          </cell>
          <cell r="J1175">
            <v>0</v>
          </cell>
          <cell r="K1175">
            <v>0</v>
          </cell>
          <cell r="L1175">
            <v>0</v>
          </cell>
          <cell r="M1175">
            <v>0</v>
          </cell>
          <cell r="N1175">
            <v>0</v>
          </cell>
          <cell r="O1175">
            <v>0</v>
          </cell>
          <cell r="P1175">
            <v>0</v>
          </cell>
          <cell r="Q1175">
            <v>0</v>
          </cell>
          <cell r="R1175">
            <v>0</v>
          </cell>
          <cell r="S1175">
            <v>0</v>
          </cell>
          <cell r="T1175">
            <v>0</v>
          </cell>
          <cell r="U1175">
            <v>0</v>
          </cell>
          <cell r="V1175">
            <v>0</v>
          </cell>
          <cell r="W1175">
            <v>0</v>
          </cell>
          <cell r="X1175">
            <v>0</v>
          </cell>
          <cell r="Y1175">
            <v>0</v>
          </cell>
          <cell r="Z1175">
            <v>0</v>
          </cell>
          <cell r="AA1175">
            <v>0</v>
          </cell>
          <cell r="AB1175">
            <v>0</v>
          </cell>
          <cell r="AC1175">
            <v>0</v>
          </cell>
          <cell r="AD1175">
            <v>0</v>
          </cell>
          <cell r="AE1175">
            <v>0</v>
          </cell>
          <cell r="AF1175">
            <v>0</v>
          </cell>
          <cell r="AG1175">
            <v>0</v>
          </cell>
          <cell r="AH1175">
            <v>0</v>
          </cell>
          <cell r="AI1175">
            <v>0</v>
          </cell>
          <cell r="AJ1175">
            <v>0</v>
          </cell>
          <cell r="AK1175">
            <v>0</v>
          </cell>
          <cell r="AL1175">
            <v>0</v>
          </cell>
          <cell r="AM1175">
            <v>0</v>
          </cell>
          <cell r="AN1175">
            <v>0</v>
          </cell>
          <cell r="AO1175">
            <v>0</v>
          </cell>
          <cell r="AP1175">
            <v>0</v>
          </cell>
          <cell r="AQ1175">
            <v>0</v>
          </cell>
          <cell r="AR1175">
            <v>0</v>
          </cell>
          <cell r="AS1175">
            <v>0</v>
          </cell>
          <cell r="AT1175">
            <v>0</v>
          </cell>
          <cell r="AU1175">
            <v>0</v>
          </cell>
          <cell r="AV1175">
            <v>0</v>
          </cell>
          <cell r="AW1175">
            <v>0</v>
          </cell>
          <cell r="AX1175">
            <v>0</v>
          </cell>
          <cell r="AY1175">
            <v>0</v>
          </cell>
          <cell r="AZ1175">
            <v>0</v>
          </cell>
          <cell r="BA1175">
            <v>0</v>
          </cell>
          <cell r="BB1175">
            <v>0</v>
          </cell>
          <cell r="BC1175">
            <v>0</v>
          </cell>
          <cell r="BD1175">
            <v>0</v>
          </cell>
          <cell r="BE1175">
            <v>0</v>
          </cell>
          <cell r="BF1175">
            <v>0</v>
          </cell>
          <cell r="BG1175">
            <v>0</v>
          </cell>
          <cell r="BH1175">
            <v>0</v>
          </cell>
          <cell r="BI1175">
            <v>0</v>
          </cell>
          <cell r="BJ1175">
            <v>0</v>
          </cell>
          <cell r="BK1175">
            <v>0</v>
          </cell>
          <cell r="BL1175">
            <v>0</v>
          </cell>
          <cell r="BM1175">
            <v>0</v>
          </cell>
          <cell r="BN1175">
            <v>0</v>
          </cell>
          <cell r="BO1175">
            <v>0</v>
          </cell>
          <cell r="BP1175">
            <v>0</v>
          </cell>
          <cell r="BQ1175">
            <v>0</v>
          </cell>
          <cell r="BR1175">
            <v>0</v>
          </cell>
          <cell r="BS1175">
            <v>0</v>
          </cell>
          <cell r="BT1175">
            <v>0</v>
          </cell>
          <cell r="BU1175">
            <v>0</v>
          </cell>
          <cell r="BV1175">
            <v>0</v>
          </cell>
          <cell r="BW1175">
            <v>0</v>
          </cell>
          <cell r="BX1175">
            <v>0</v>
          </cell>
          <cell r="BY1175">
            <v>0</v>
          </cell>
          <cell r="BZ1175">
            <v>0</v>
          </cell>
          <cell r="CA1175">
            <v>0</v>
          </cell>
          <cell r="CB1175">
            <v>0</v>
          </cell>
          <cell r="CC1175">
            <v>0</v>
          </cell>
          <cell r="CD1175">
            <v>0</v>
          </cell>
          <cell r="CE1175">
            <v>0</v>
          </cell>
          <cell r="CF1175">
            <v>0.01</v>
          </cell>
          <cell r="CG1175">
            <v>0</v>
          </cell>
          <cell r="CH1175">
            <v>0</v>
          </cell>
          <cell r="CI1175">
            <v>0</v>
          </cell>
          <cell r="CJ1175">
            <v>0</v>
          </cell>
          <cell r="CK1175">
            <v>0</v>
          </cell>
          <cell r="CL1175">
            <v>-0.01</v>
          </cell>
          <cell r="CM1175">
            <v>0</v>
          </cell>
          <cell r="CN1175">
            <v>0.01</v>
          </cell>
          <cell r="CO1175">
            <v>0.01</v>
          </cell>
          <cell r="CP1175">
            <v>0</v>
          </cell>
          <cell r="CQ1175">
            <v>0</v>
          </cell>
          <cell r="CR1175">
            <v>0</v>
          </cell>
          <cell r="CS1175">
            <v>0.01</v>
          </cell>
          <cell r="CT1175">
            <v>-0.02</v>
          </cell>
          <cell r="CU1175">
            <v>-0.1</v>
          </cell>
          <cell r="CV1175">
            <v>0</v>
          </cell>
          <cell r="CW1175">
            <v>0</v>
          </cell>
          <cell r="CX1175">
            <v>0</v>
          </cell>
          <cell r="CY1175">
            <v>0</v>
          </cell>
          <cell r="CZ1175">
            <v>0</v>
          </cell>
          <cell r="DA1175">
            <v>0</v>
          </cell>
          <cell r="DB1175">
            <v>-0.01</v>
          </cell>
          <cell r="DC1175">
            <v>0</v>
          </cell>
          <cell r="DD1175">
            <v>0</v>
          </cell>
          <cell r="DE1175">
            <v>0</v>
          </cell>
          <cell r="DF1175">
            <v>0</v>
          </cell>
          <cell r="DG1175">
            <v>0</v>
          </cell>
          <cell r="DH1175">
            <v>0</v>
          </cell>
          <cell r="DI1175">
            <v>0</v>
          </cell>
          <cell r="DJ1175">
            <v>0</v>
          </cell>
          <cell r="DK1175">
            <v>0</v>
          </cell>
          <cell r="DL1175">
            <v>0</v>
          </cell>
          <cell r="DM1175">
            <v>0</v>
          </cell>
          <cell r="DN1175">
            <v>0</v>
          </cell>
          <cell r="DO1175">
            <v>0</v>
          </cell>
          <cell r="DP1175">
            <v>0</v>
          </cell>
          <cell r="DQ1175">
            <v>0</v>
          </cell>
          <cell r="DR1175">
            <v>0</v>
          </cell>
          <cell r="DS1175">
            <v>0</v>
          </cell>
          <cell r="DT1175">
            <v>0</v>
          </cell>
          <cell r="DU1175">
            <v>0</v>
          </cell>
          <cell r="DV1175">
            <v>0</v>
          </cell>
          <cell r="DW1175">
            <v>0</v>
          </cell>
          <cell r="DX1175">
            <v>0</v>
          </cell>
          <cell r="DY1175">
            <v>0</v>
          </cell>
          <cell r="DZ1175">
            <v>0</v>
          </cell>
          <cell r="EA1175">
            <v>0</v>
          </cell>
          <cell r="EB1175">
            <v>0</v>
          </cell>
          <cell r="EC1175">
            <v>0</v>
          </cell>
          <cell r="ED1175">
            <v>0</v>
          </cell>
        </row>
        <row r="1176">
          <cell r="F1176">
            <v>0</v>
          </cell>
          <cell r="G1176">
            <v>0</v>
          </cell>
          <cell r="H1176">
            <v>0</v>
          </cell>
          <cell r="I1176">
            <v>0</v>
          </cell>
          <cell r="J1176">
            <v>0</v>
          </cell>
          <cell r="K1176">
            <v>0</v>
          </cell>
          <cell r="L1176">
            <v>0</v>
          </cell>
          <cell r="M1176">
            <v>0</v>
          </cell>
          <cell r="N1176">
            <v>0</v>
          </cell>
          <cell r="O1176">
            <v>0</v>
          </cell>
          <cell r="P1176">
            <v>0</v>
          </cell>
          <cell r="Q1176">
            <v>0</v>
          </cell>
          <cell r="R1176">
            <v>0</v>
          </cell>
          <cell r="S1176">
            <v>0</v>
          </cell>
          <cell r="T1176">
            <v>0</v>
          </cell>
          <cell r="U1176">
            <v>0</v>
          </cell>
          <cell r="V1176">
            <v>0</v>
          </cell>
          <cell r="W1176">
            <v>0</v>
          </cell>
          <cell r="X1176">
            <v>0</v>
          </cell>
          <cell r="Y1176">
            <v>0</v>
          </cell>
          <cell r="Z1176">
            <v>0</v>
          </cell>
          <cell r="AA1176">
            <v>0</v>
          </cell>
          <cell r="AB1176">
            <v>0</v>
          </cell>
          <cell r="AC1176">
            <v>0</v>
          </cell>
          <cell r="AD1176">
            <v>0</v>
          </cell>
          <cell r="AE1176">
            <v>0</v>
          </cell>
          <cell r="AF1176">
            <v>0</v>
          </cell>
          <cell r="AG1176">
            <v>0</v>
          </cell>
          <cell r="AH1176">
            <v>0</v>
          </cell>
          <cell r="AI1176">
            <v>0</v>
          </cell>
          <cell r="AJ1176">
            <v>0</v>
          </cell>
          <cell r="AK1176">
            <v>0</v>
          </cell>
          <cell r="AL1176">
            <v>0</v>
          </cell>
          <cell r="AM1176">
            <v>0</v>
          </cell>
          <cell r="AN1176">
            <v>0</v>
          </cell>
          <cell r="AO1176">
            <v>0</v>
          </cell>
          <cell r="AP1176">
            <v>0</v>
          </cell>
          <cell r="AQ1176">
            <v>0</v>
          </cell>
          <cell r="AR1176">
            <v>0</v>
          </cell>
          <cell r="AS1176">
            <v>0</v>
          </cell>
          <cell r="AT1176">
            <v>0</v>
          </cell>
          <cell r="AU1176">
            <v>0</v>
          </cell>
          <cell r="AV1176">
            <v>0</v>
          </cell>
          <cell r="AW1176">
            <v>0</v>
          </cell>
          <cell r="AX1176">
            <v>0</v>
          </cell>
          <cell r="AY1176">
            <v>0</v>
          </cell>
          <cell r="AZ1176">
            <v>0</v>
          </cell>
          <cell r="BA1176">
            <v>0</v>
          </cell>
          <cell r="BB1176">
            <v>0</v>
          </cell>
          <cell r="BC1176">
            <v>0</v>
          </cell>
          <cell r="BD1176">
            <v>0</v>
          </cell>
          <cell r="BE1176">
            <v>0</v>
          </cell>
          <cell r="BF1176">
            <v>0</v>
          </cell>
          <cell r="BG1176">
            <v>0</v>
          </cell>
          <cell r="BH1176">
            <v>0</v>
          </cell>
          <cell r="BI1176">
            <v>0</v>
          </cell>
          <cell r="BJ1176">
            <v>0</v>
          </cell>
          <cell r="BK1176">
            <v>0</v>
          </cell>
          <cell r="BL1176">
            <v>0</v>
          </cell>
          <cell r="BM1176">
            <v>0</v>
          </cell>
          <cell r="BN1176">
            <v>0</v>
          </cell>
          <cell r="BO1176">
            <v>0</v>
          </cell>
          <cell r="BP1176">
            <v>0</v>
          </cell>
          <cell r="BQ1176">
            <v>0</v>
          </cell>
          <cell r="BR1176">
            <v>0</v>
          </cell>
          <cell r="BS1176">
            <v>0</v>
          </cell>
          <cell r="BT1176">
            <v>0</v>
          </cell>
          <cell r="BU1176">
            <v>0</v>
          </cell>
          <cell r="BV1176">
            <v>0</v>
          </cell>
          <cell r="BW1176">
            <v>0</v>
          </cell>
          <cell r="BX1176">
            <v>0</v>
          </cell>
          <cell r="BY1176">
            <v>0</v>
          </cell>
          <cell r="BZ1176">
            <v>0</v>
          </cell>
          <cell r="CA1176">
            <v>0</v>
          </cell>
          <cell r="CB1176">
            <v>0</v>
          </cell>
          <cell r="CC1176">
            <v>0</v>
          </cell>
          <cell r="CD1176">
            <v>0</v>
          </cell>
          <cell r="CE1176">
            <v>0</v>
          </cell>
          <cell r="CF1176">
            <v>0.03</v>
          </cell>
          <cell r="CG1176">
            <v>0</v>
          </cell>
          <cell r="CH1176">
            <v>0</v>
          </cell>
          <cell r="CI1176">
            <v>0</v>
          </cell>
          <cell r="CJ1176">
            <v>0</v>
          </cell>
          <cell r="CK1176">
            <v>0</v>
          </cell>
          <cell r="CL1176">
            <v>0</v>
          </cell>
          <cell r="CM1176">
            <v>0</v>
          </cell>
          <cell r="CN1176">
            <v>0.01</v>
          </cell>
          <cell r="CO1176">
            <v>-0.01</v>
          </cell>
          <cell r="CP1176">
            <v>0</v>
          </cell>
          <cell r="CQ1176">
            <v>0</v>
          </cell>
          <cell r="CR1176">
            <v>0</v>
          </cell>
          <cell r="CS1176">
            <v>-0.01</v>
          </cell>
          <cell r="CT1176">
            <v>-0.01</v>
          </cell>
          <cell r="CU1176">
            <v>0</v>
          </cell>
          <cell r="CV1176">
            <v>0</v>
          </cell>
          <cell r="CW1176">
            <v>0</v>
          </cell>
          <cell r="CX1176">
            <v>0</v>
          </cell>
          <cell r="CY1176">
            <v>0</v>
          </cell>
          <cell r="CZ1176">
            <v>0</v>
          </cell>
          <cell r="DA1176">
            <v>0</v>
          </cell>
          <cell r="DB1176">
            <v>0</v>
          </cell>
          <cell r="DC1176">
            <v>0</v>
          </cell>
          <cell r="DD1176">
            <v>0</v>
          </cell>
          <cell r="DE1176">
            <v>0</v>
          </cell>
          <cell r="DF1176">
            <v>0</v>
          </cell>
          <cell r="DG1176">
            <v>0</v>
          </cell>
          <cell r="DH1176">
            <v>0</v>
          </cell>
          <cell r="DI1176">
            <v>0</v>
          </cell>
          <cell r="DJ1176">
            <v>0</v>
          </cell>
          <cell r="DK1176">
            <v>0</v>
          </cell>
          <cell r="DL1176">
            <v>0</v>
          </cell>
          <cell r="DM1176">
            <v>0</v>
          </cell>
          <cell r="DN1176">
            <v>0</v>
          </cell>
          <cell r="DO1176">
            <v>0</v>
          </cell>
          <cell r="DP1176">
            <v>0</v>
          </cell>
          <cell r="DQ1176">
            <v>0</v>
          </cell>
          <cell r="DR1176">
            <v>0</v>
          </cell>
          <cell r="DS1176">
            <v>0</v>
          </cell>
          <cell r="DT1176">
            <v>0</v>
          </cell>
          <cell r="DU1176">
            <v>0</v>
          </cell>
          <cell r="DV1176">
            <v>0</v>
          </cell>
          <cell r="DW1176">
            <v>0</v>
          </cell>
          <cell r="DX1176">
            <v>0</v>
          </cell>
          <cell r="DY1176">
            <v>0</v>
          </cell>
          <cell r="DZ1176">
            <v>0</v>
          </cell>
          <cell r="EA1176">
            <v>0</v>
          </cell>
          <cell r="EB1176">
            <v>0</v>
          </cell>
          <cell r="EC1176">
            <v>0</v>
          </cell>
          <cell r="ED1176">
            <v>0</v>
          </cell>
        </row>
        <row r="1177">
          <cell r="F1177">
            <v>0</v>
          </cell>
          <cell r="G1177">
            <v>0</v>
          </cell>
          <cell r="H1177">
            <v>0</v>
          </cell>
          <cell r="I1177">
            <v>0</v>
          </cell>
          <cell r="J1177">
            <v>0</v>
          </cell>
          <cell r="K1177">
            <v>0</v>
          </cell>
          <cell r="L1177">
            <v>0</v>
          </cell>
          <cell r="M1177">
            <v>0</v>
          </cell>
          <cell r="N1177">
            <v>0</v>
          </cell>
          <cell r="O1177">
            <v>0</v>
          </cell>
          <cell r="P1177">
            <v>0</v>
          </cell>
          <cell r="Q1177">
            <v>0</v>
          </cell>
          <cell r="R1177">
            <v>0</v>
          </cell>
          <cell r="S1177">
            <v>0</v>
          </cell>
          <cell r="T1177">
            <v>0</v>
          </cell>
          <cell r="U1177">
            <v>0</v>
          </cell>
          <cell r="V1177">
            <v>0</v>
          </cell>
          <cell r="W1177">
            <v>0</v>
          </cell>
          <cell r="X1177">
            <v>0</v>
          </cell>
          <cell r="Y1177">
            <v>0</v>
          </cell>
          <cell r="Z1177">
            <v>0</v>
          </cell>
          <cell r="AA1177">
            <v>0</v>
          </cell>
          <cell r="AB1177">
            <v>0</v>
          </cell>
          <cell r="AC1177">
            <v>0</v>
          </cell>
          <cell r="AD1177">
            <v>0</v>
          </cell>
          <cell r="AE1177">
            <v>0</v>
          </cell>
          <cell r="AF1177">
            <v>0</v>
          </cell>
          <cell r="AG1177">
            <v>0</v>
          </cell>
          <cell r="AH1177">
            <v>0</v>
          </cell>
          <cell r="AI1177">
            <v>0</v>
          </cell>
          <cell r="AJ1177">
            <v>0</v>
          </cell>
          <cell r="AK1177">
            <v>0</v>
          </cell>
          <cell r="AL1177">
            <v>0</v>
          </cell>
          <cell r="AM1177">
            <v>0</v>
          </cell>
          <cell r="AN1177">
            <v>0</v>
          </cell>
          <cell r="AO1177">
            <v>0</v>
          </cell>
          <cell r="AP1177">
            <v>0</v>
          </cell>
          <cell r="AQ1177">
            <v>0</v>
          </cell>
          <cell r="AR1177">
            <v>0</v>
          </cell>
          <cell r="AS1177">
            <v>0</v>
          </cell>
          <cell r="AT1177">
            <v>0</v>
          </cell>
          <cell r="AU1177">
            <v>0</v>
          </cell>
          <cell r="AV1177">
            <v>0</v>
          </cell>
          <cell r="AW1177">
            <v>0</v>
          </cell>
          <cell r="AX1177">
            <v>0</v>
          </cell>
          <cell r="AY1177">
            <v>0</v>
          </cell>
          <cell r="AZ1177">
            <v>0</v>
          </cell>
          <cell r="BA1177">
            <v>0</v>
          </cell>
          <cell r="BB1177">
            <v>0</v>
          </cell>
          <cell r="BC1177">
            <v>0</v>
          </cell>
          <cell r="BD1177">
            <v>0</v>
          </cell>
          <cell r="BE1177">
            <v>0</v>
          </cell>
          <cell r="BF1177">
            <v>0</v>
          </cell>
          <cell r="BG1177">
            <v>0</v>
          </cell>
          <cell r="BH1177">
            <v>0</v>
          </cell>
          <cell r="BI1177">
            <v>0</v>
          </cell>
          <cell r="BJ1177">
            <v>0</v>
          </cell>
          <cell r="BK1177">
            <v>0</v>
          </cell>
          <cell r="BL1177">
            <v>0</v>
          </cell>
          <cell r="BM1177">
            <v>0</v>
          </cell>
          <cell r="BN1177">
            <v>0</v>
          </cell>
          <cell r="BO1177">
            <v>0</v>
          </cell>
          <cell r="BP1177">
            <v>0</v>
          </cell>
          <cell r="BQ1177">
            <v>0</v>
          </cell>
          <cell r="BR1177">
            <v>0</v>
          </cell>
          <cell r="BS1177">
            <v>0</v>
          </cell>
          <cell r="BT1177">
            <v>0</v>
          </cell>
          <cell r="BU1177">
            <v>0</v>
          </cell>
          <cell r="BV1177">
            <v>0</v>
          </cell>
          <cell r="BW1177">
            <v>0</v>
          </cell>
          <cell r="BX1177">
            <v>0</v>
          </cell>
          <cell r="BY1177">
            <v>0</v>
          </cell>
          <cell r="BZ1177">
            <v>0</v>
          </cell>
          <cell r="CA1177">
            <v>0</v>
          </cell>
          <cell r="CB1177">
            <v>0</v>
          </cell>
          <cell r="CC1177">
            <v>0</v>
          </cell>
          <cell r="CD1177">
            <v>0</v>
          </cell>
          <cell r="CE1177">
            <v>0</v>
          </cell>
          <cell r="CF1177">
            <v>0</v>
          </cell>
          <cell r="CG1177">
            <v>0</v>
          </cell>
          <cell r="CH1177">
            <v>0</v>
          </cell>
          <cell r="CI1177">
            <v>0</v>
          </cell>
          <cell r="CJ1177">
            <v>0</v>
          </cell>
          <cell r="CK1177">
            <v>0</v>
          </cell>
          <cell r="CL1177">
            <v>0</v>
          </cell>
          <cell r="CM1177">
            <v>0</v>
          </cell>
          <cell r="CN1177">
            <v>0</v>
          </cell>
          <cell r="CO1177">
            <v>0</v>
          </cell>
          <cell r="CP1177">
            <v>0</v>
          </cell>
          <cell r="CQ1177">
            <v>0</v>
          </cell>
          <cell r="CR1177">
            <v>0</v>
          </cell>
          <cell r="CS1177">
            <v>0</v>
          </cell>
          <cell r="CT1177">
            <v>0</v>
          </cell>
          <cell r="CU1177">
            <v>0</v>
          </cell>
          <cell r="CV1177">
            <v>0.01</v>
          </cell>
          <cell r="CW1177">
            <v>0</v>
          </cell>
          <cell r="CX1177">
            <v>0</v>
          </cell>
          <cell r="CY1177">
            <v>0</v>
          </cell>
          <cell r="CZ1177">
            <v>0</v>
          </cell>
          <cell r="DA1177">
            <v>0</v>
          </cell>
          <cell r="DB1177">
            <v>0</v>
          </cell>
          <cell r="DC1177">
            <v>0</v>
          </cell>
          <cell r="DD1177">
            <v>0</v>
          </cell>
          <cell r="DE1177">
            <v>0</v>
          </cell>
          <cell r="DF1177">
            <v>0</v>
          </cell>
          <cell r="DG1177">
            <v>0</v>
          </cell>
          <cell r="DH1177">
            <v>0</v>
          </cell>
          <cell r="DI1177">
            <v>0</v>
          </cell>
          <cell r="DJ1177">
            <v>0</v>
          </cell>
          <cell r="DK1177">
            <v>0</v>
          </cell>
          <cell r="DL1177">
            <v>0</v>
          </cell>
          <cell r="DM1177">
            <v>0</v>
          </cell>
          <cell r="DN1177">
            <v>0</v>
          </cell>
          <cell r="DO1177">
            <v>0</v>
          </cell>
          <cell r="DP1177">
            <v>0</v>
          </cell>
          <cell r="DQ1177">
            <v>0</v>
          </cell>
          <cell r="DR1177">
            <v>0</v>
          </cell>
          <cell r="DS1177">
            <v>0</v>
          </cell>
          <cell r="DT1177">
            <v>0</v>
          </cell>
          <cell r="DU1177">
            <v>0</v>
          </cell>
          <cell r="DV1177">
            <v>0</v>
          </cell>
          <cell r="DW1177">
            <v>0</v>
          </cell>
          <cell r="DX1177">
            <v>0</v>
          </cell>
          <cell r="DY1177">
            <v>0</v>
          </cell>
          <cell r="DZ1177">
            <v>0</v>
          </cell>
          <cell r="EA1177">
            <v>0</v>
          </cell>
          <cell r="EB1177">
            <v>0</v>
          </cell>
          <cell r="EC1177">
            <v>0</v>
          </cell>
          <cell r="ED1177">
            <v>0</v>
          </cell>
        </row>
        <row r="1178">
          <cell r="F1178">
            <v>0</v>
          </cell>
          <cell r="G1178">
            <v>0</v>
          </cell>
          <cell r="H1178">
            <v>0</v>
          </cell>
          <cell r="I1178">
            <v>0</v>
          </cell>
          <cell r="J1178">
            <v>0</v>
          </cell>
          <cell r="K1178">
            <v>0</v>
          </cell>
          <cell r="L1178">
            <v>0</v>
          </cell>
          <cell r="M1178">
            <v>0</v>
          </cell>
          <cell r="N1178">
            <v>0</v>
          </cell>
          <cell r="O1178">
            <v>0</v>
          </cell>
          <cell r="P1178">
            <v>0</v>
          </cell>
          <cell r="Q1178">
            <v>0</v>
          </cell>
          <cell r="R1178">
            <v>0</v>
          </cell>
          <cell r="S1178">
            <v>0</v>
          </cell>
          <cell r="T1178">
            <v>0</v>
          </cell>
          <cell r="U1178">
            <v>0</v>
          </cell>
          <cell r="V1178">
            <v>0</v>
          </cell>
          <cell r="W1178">
            <v>0</v>
          </cell>
          <cell r="X1178">
            <v>0</v>
          </cell>
          <cell r="Y1178">
            <v>0</v>
          </cell>
          <cell r="Z1178">
            <v>0</v>
          </cell>
          <cell r="AA1178">
            <v>0</v>
          </cell>
          <cell r="AB1178">
            <v>0</v>
          </cell>
          <cell r="AC1178">
            <v>0</v>
          </cell>
          <cell r="AD1178">
            <v>0</v>
          </cell>
          <cell r="AE1178">
            <v>0</v>
          </cell>
          <cell r="AF1178">
            <v>0</v>
          </cell>
          <cell r="AG1178">
            <v>0</v>
          </cell>
          <cell r="AH1178">
            <v>0</v>
          </cell>
          <cell r="AI1178">
            <v>0</v>
          </cell>
          <cell r="AJ1178">
            <v>0</v>
          </cell>
          <cell r="AK1178">
            <v>0</v>
          </cell>
          <cell r="AL1178">
            <v>0</v>
          </cell>
          <cell r="AM1178">
            <v>0</v>
          </cell>
          <cell r="AN1178">
            <v>0</v>
          </cell>
          <cell r="AO1178">
            <v>0</v>
          </cell>
          <cell r="AP1178">
            <v>0</v>
          </cell>
          <cell r="AQ1178">
            <v>0</v>
          </cell>
          <cell r="AR1178">
            <v>0</v>
          </cell>
          <cell r="AS1178">
            <v>0</v>
          </cell>
          <cell r="AT1178">
            <v>0</v>
          </cell>
          <cell r="AU1178">
            <v>0</v>
          </cell>
          <cell r="AV1178">
            <v>0</v>
          </cell>
          <cell r="AW1178">
            <v>0</v>
          </cell>
          <cell r="AX1178">
            <v>0</v>
          </cell>
          <cell r="AY1178">
            <v>0</v>
          </cell>
          <cell r="AZ1178">
            <v>0</v>
          </cell>
          <cell r="BA1178">
            <v>0</v>
          </cell>
          <cell r="BB1178">
            <v>0</v>
          </cell>
          <cell r="BC1178">
            <v>0</v>
          </cell>
          <cell r="BD1178">
            <v>0</v>
          </cell>
          <cell r="BE1178">
            <v>0</v>
          </cell>
          <cell r="BF1178">
            <v>0</v>
          </cell>
          <cell r="BG1178">
            <v>0</v>
          </cell>
          <cell r="BH1178">
            <v>0</v>
          </cell>
          <cell r="BI1178">
            <v>0</v>
          </cell>
          <cell r="BJ1178">
            <v>0</v>
          </cell>
          <cell r="BK1178">
            <v>0</v>
          </cell>
          <cell r="BL1178">
            <v>0</v>
          </cell>
          <cell r="BM1178">
            <v>0</v>
          </cell>
          <cell r="BN1178">
            <v>0</v>
          </cell>
          <cell r="BO1178">
            <v>0</v>
          </cell>
          <cell r="BP1178">
            <v>0</v>
          </cell>
          <cell r="BQ1178">
            <v>0</v>
          </cell>
          <cell r="BR1178">
            <v>0</v>
          </cell>
          <cell r="BS1178">
            <v>0</v>
          </cell>
          <cell r="BT1178">
            <v>0</v>
          </cell>
          <cell r="BU1178">
            <v>0</v>
          </cell>
          <cell r="BV1178">
            <v>0</v>
          </cell>
          <cell r="BW1178">
            <v>0</v>
          </cell>
          <cell r="BX1178">
            <v>0</v>
          </cell>
          <cell r="BY1178">
            <v>0</v>
          </cell>
          <cell r="BZ1178">
            <v>0</v>
          </cell>
          <cell r="CA1178">
            <v>0</v>
          </cell>
          <cell r="CB1178">
            <v>0</v>
          </cell>
          <cell r="CC1178">
            <v>0</v>
          </cell>
          <cell r="CD1178">
            <v>0</v>
          </cell>
          <cell r="CE1178">
            <v>0</v>
          </cell>
          <cell r="CF1178">
            <v>0</v>
          </cell>
          <cell r="CG1178">
            <v>0</v>
          </cell>
          <cell r="CH1178">
            <v>0</v>
          </cell>
          <cell r="CI1178">
            <v>0</v>
          </cell>
          <cell r="CJ1178">
            <v>0</v>
          </cell>
          <cell r="CK1178">
            <v>0</v>
          </cell>
          <cell r="CL1178">
            <v>0</v>
          </cell>
          <cell r="CM1178">
            <v>0</v>
          </cell>
          <cell r="CN1178">
            <v>0</v>
          </cell>
          <cell r="CO1178">
            <v>0</v>
          </cell>
          <cell r="CP1178">
            <v>0</v>
          </cell>
          <cell r="CQ1178">
            <v>0</v>
          </cell>
          <cell r="CR1178">
            <v>0</v>
          </cell>
          <cell r="CS1178">
            <v>0</v>
          </cell>
          <cell r="CT1178">
            <v>0</v>
          </cell>
          <cell r="CU1178">
            <v>0</v>
          </cell>
          <cell r="CV1178">
            <v>0</v>
          </cell>
          <cell r="CW1178">
            <v>0</v>
          </cell>
          <cell r="CX1178">
            <v>0</v>
          </cell>
          <cell r="CY1178">
            <v>0</v>
          </cell>
          <cell r="CZ1178">
            <v>0</v>
          </cell>
          <cell r="DA1178">
            <v>0</v>
          </cell>
          <cell r="DB1178">
            <v>0</v>
          </cell>
          <cell r="DC1178">
            <v>0</v>
          </cell>
          <cell r="DD1178">
            <v>0</v>
          </cell>
          <cell r="DE1178">
            <v>0</v>
          </cell>
          <cell r="DF1178">
            <v>0</v>
          </cell>
          <cell r="DG1178">
            <v>0</v>
          </cell>
          <cell r="DH1178">
            <v>0</v>
          </cell>
          <cell r="DI1178">
            <v>0</v>
          </cell>
          <cell r="DJ1178">
            <v>0</v>
          </cell>
          <cell r="DK1178">
            <v>0</v>
          </cell>
          <cell r="DL1178">
            <v>0</v>
          </cell>
          <cell r="DM1178">
            <v>0</v>
          </cell>
          <cell r="DN1178">
            <v>0</v>
          </cell>
          <cell r="DO1178">
            <v>0</v>
          </cell>
          <cell r="DP1178">
            <v>0</v>
          </cell>
          <cell r="DQ1178">
            <v>0</v>
          </cell>
          <cell r="DR1178">
            <v>0</v>
          </cell>
          <cell r="DS1178">
            <v>0</v>
          </cell>
          <cell r="DT1178">
            <v>0</v>
          </cell>
          <cell r="DU1178">
            <v>0</v>
          </cell>
          <cell r="DV1178">
            <v>0</v>
          </cell>
          <cell r="DW1178">
            <v>0</v>
          </cell>
          <cell r="DX1178">
            <v>0</v>
          </cell>
          <cell r="DY1178">
            <v>0</v>
          </cell>
          <cell r="DZ1178">
            <v>0</v>
          </cell>
          <cell r="EA1178">
            <v>0</v>
          </cell>
          <cell r="EB1178">
            <v>0</v>
          </cell>
          <cell r="EC1178">
            <v>0</v>
          </cell>
          <cell r="ED1178">
            <v>0</v>
          </cell>
        </row>
        <row r="1179">
          <cell r="F1179">
            <v>0</v>
          </cell>
          <cell r="G1179">
            <v>0</v>
          </cell>
          <cell r="H1179">
            <v>0</v>
          </cell>
          <cell r="I1179">
            <v>0</v>
          </cell>
          <cell r="J1179">
            <v>0</v>
          </cell>
          <cell r="K1179">
            <v>0</v>
          </cell>
          <cell r="L1179">
            <v>0</v>
          </cell>
          <cell r="M1179">
            <v>0</v>
          </cell>
          <cell r="N1179">
            <v>0</v>
          </cell>
          <cell r="O1179">
            <v>0</v>
          </cell>
          <cell r="P1179">
            <v>0</v>
          </cell>
          <cell r="Q1179">
            <v>0</v>
          </cell>
          <cell r="R1179">
            <v>0</v>
          </cell>
          <cell r="S1179">
            <v>0</v>
          </cell>
          <cell r="T1179">
            <v>0</v>
          </cell>
          <cell r="U1179">
            <v>0</v>
          </cell>
          <cell r="V1179">
            <v>0</v>
          </cell>
          <cell r="W1179">
            <v>0</v>
          </cell>
          <cell r="X1179">
            <v>0</v>
          </cell>
          <cell r="Y1179">
            <v>0</v>
          </cell>
          <cell r="Z1179">
            <v>0</v>
          </cell>
          <cell r="AA1179">
            <v>0</v>
          </cell>
          <cell r="AB1179">
            <v>0</v>
          </cell>
          <cell r="AC1179">
            <v>0</v>
          </cell>
          <cell r="AD1179">
            <v>0</v>
          </cell>
          <cell r="AE1179">
            <v>0</v>
          </cell>
          <cell r="AF1179">
            <v>0</v>
          </cell>
          <cell r="AG1179">
            <v>0</v>
          </cell>
          <cell r="AH1179">
            <v>0</v>
          </cell>
          <cell r="AI1179">
            <v>0</v>
          </cell>
          <cell r="AJ1179">
            <v>0</v>
          </cell>
          <cell r="AK1179">
            <v>0</v>
          </cell>
          <cell r="AL1179">
            <v>0</v>
          </cell>
          <cell r="AM1179">
            <v>0</v>
          </cell>
          <cell r="AN1179">
            <v>0</v>
          </cell>
          <cell r="AO1179">
            <v>0</v>
          </cell>
          <cell r="AP1179">
            <v>0</v>
          </cell>
          <cell r="AQ1179">
            <v>0</v>
          </cell>
          <cell r="AR1179">
            <v>0</v>
          </cell>
          <cell r="AS1179">
            <v>0</v>
          </cell>
          <cell r="AT1179">
            <v>0</v>
          </cell>
          <cell r="AU1179">
            <v>0</v>
          </cell>
          <cell r="AV1179">
            <v>0</v>
          </cell>
          <cell r="AW1179">
            <v>0</v>
          </cell>
          <cell r="AX1179">
            <v>0</v>
          </cell>
          <cell r="AY1179">
            <v>0</v>
          </cell>
          <cell r="AZ1179">
            <v>0</v>
          </cell>
          <cell r="BA1179">
            <v>0</v>
          </cell>
          <cell r="BB1179">
            <v>0</v>
          </cell>
          <cell r="BC1179">
            <v>0</v>
          </cell>
          <cell r="BD1179">
            <v>0</v>
          </cell>
          <cell r="BE1179">
            <v>0</v>
          </cell>
          <cell r="BF1179">
            <v>0</v>
          </cell>
          <cell r="BG1179">
            <v>0</v>
          </cell>
          <cell r="BH1179">
            <v>0</v>
          </cell>
          <cell r="BI1179">
            <v>0</v>
          </cell>
          <cell r="BJ1179">
            <v>0</v>
          </cell>
          <cell r="BK1179">
            <v>0</v>
          </cell>
          <cell r="BL1179">
            <v>0</v>
          </cell>
          <cell r="BM1179">
            <v>0</v>
          </cell>
          <cell r="BN1179">
            <v>0</v>
          </cell>
          <cell r="BO1179">
            <v>0</v>
          </cell>
          <cell r="BP1179">
            <v>0</v>
          </cell>
          <cell r="BQ1179">
            <v>0</v>
          </cell>
          <cell r="BR1179">
            <v>0</v>
          </cell>
          <cell r="BS1179">
            <v>0</v>
          </cell>
          <cell r="BT1179">
            <v>0</v>
          </cell>
          <cell r="BU1179">
            <v>0</v>
          </cell>
          <cell r="BV1179">
            <v>0</v>
          </cell>
          <cell r="BW1179">
            <v>0</v>
          </cell>
          <cell r="BX1179">
            <v>0</v>
          </cell>
          <cell r="BY1179">
            <v>0</v>
          </cell>
          <cell r="BZ1179">
            <v>0</v>
          </cell>
          <cell r="CA1179">
            <v>0</v>
          </cell>
          <cell r="CB1179">
            <v>0</v>
          </cell>
          <cell r="CC1179">
            <v>0</v>
          </cell>
          <cell r="CD1179">
            <v>0</v>
          </cell>
          <cell r="CE1179">
            <v>0</v>
          </cell>
          <cell r="CF1179">
            <v>0</v>
          </cell>
          <cell r="CG1179">
            <v>0</v>
          </cell>
          <cell r="CH1179">
            <v>0</v>
          </cell>
          <cell r="CI1179">
            <v>0</v>
          </cell>
          <cell r="CJ1179">
            <v>0</v>
          </cell>
          <cell r="CK1179">
            <v>0</v>
          </cell>
          <cell r="CL1179">
            <v>0</v>
          </cell>
          <cell r="CM1179">
            <v>0</v>
          </cell>
          <cell r="CN1179">
            <v>0</v>
          </cell>
          <cell r="CO1179">
            <v>0</v>
          </cell>
          <cell r="CP1179">
            <v>0</v>
          </cell>
          <cell r="CQ1179">
            <v>0</v>
          </cell>
          <cell r="CR1179">
            <v>0</v>
          </cell>
          <cell r="CS1179">
            <v>0</v>
          </cell>
          <cell r="CT1179">
            <v>0</v>
          </cell>
          <cell r="CU1179">
            <v>0</v>
          </cell>
          <cell r="CV1179">
            <v>0</v>
          </cell>
          <cell r="CW1179">
            <v>0</v>
          </cell>
          <cell r="CX1179">
            <v>0</v>
          </cell>
          <cell r="CY1179">
            <v>0</v>
          </cell>
          <cell r="CZ1179">
            <v>0</v>
          </cell>
          <cell r="DA1179">
            <v>0</v>
          </cell>
          <cell r="DB1179">
            <v>0</v>
          </cell>
          <cell r="DC1179">
            <v>0</v>
          </cell>
          <cell r="DD1179">
            <v>0</v>
          </cell>
          <cell r="DE1179">
            <v>0</v>
          </cell>
          <cell r="DF1179">
            <v>0</v>
          </cell>
          <cell r="DG1179">
            <v>0</v>
          </cell>
          <cell r="DH1179">
            <v>0</v>
          </cell>
          <cell r="DI1179">
            <v>0</v>
          </cell>
          <cell r="DJ1179">
            <v>0</v>
          </cell>
          <cell r="DK1179">
            <v>0</v>
          </cell>
          <cell r="DL1179">
            <v>0</v>
          </cell>
          <cell r="DM1179">
            <v>0</v>
          </cell>
          <cell r="DN1179">
            <v>0</v>
          </cell>
          <cell r="DO1179">
            <v>0</v>
          </cell>
          <cell r="DP1179">
            <v>0</v>
          </cell>
          <cell r="DQ1179">
            <v>0</v>
          </cell>
          <cell r="DR1179">
            <v>0</v>
          </cell>
          <cell r="DS1179">
            <v>0</v>
          </cell>
          <cell r="DT1179">
            <v>0</v>
          </cell>
          <cell r="DU1179">
            <v>0</v>
          </cell>
          <cell r="DV1179">
            <v>0</v>
          </cell>
          <cell r="DW1179">
            <v>0</v>
          </cell>
          <cell r="DX1179">
            <v>0</v>
          </cell>
          <cell r="DY1179">
            <v>0</v>
          </cell>
          <cell r="DZ1179">
            <v>0</v>
          </cell>
          <cell r="EA1179">
            <v>0</v>
          </cell>
          <cell r="EB1179">
            <v>0</v>
          </cell>
          <cell r="EC1179">
            <v>0</v>
          </cell>
          <cell r="ED1179">
            <v>0</v>
          </cell>
        </row>
        <row r="1180">
          <cell r="F1180">
            <v>0</v>
          </cell>
          <cell r="G1180">
            <v>0</v>
          </cell>
          <cell r="H1180">
            <v>0</v>
          </cell>
          <cell r="I1180">
            <v>0</v>
          </cell>
          <cell r="J1180">
            <v>0</v>
          </cell>
          <cell r="K1180">
            <v>0</v>
          </cell>
          <cell r="L1180">
            <v>0</v>
          </cell>
          <cell r="M1180">
            <v>0</v>
          </cell>
          <cell r="N1180">
            <v>0</v>
          </cell>
          <cell r="O1180">
            <v>0</v>
          </cell>
          <cell r="P1180">
            <v>0</v>
          </cell>
          <cell r="Q1180">
            <v>0</v>
          </cell>
          <cell r="R1180">
            <v>0</v>
          </cell>
          <cell r="S1180">
            <v>0</v>
          </cell>
          <cell r="T1180">
            <v>0</v>
          </cell>
          <cell r="U1180">
            <v>0</v>
          </cell>
          <cell r="V1180">
            <v>0</v>
          </cell>
          <cell r="W1180">
            <v>0</v>
          </cell>
          <cell r="X1180">
            <v>0</v>
          </cell>
          <cell r="Y1180">
            <v>0</v>
          </cell>
          <cell r="Z1180">
            <v>0</v>
          </cell>
          <cell r="AA1180">
            <v>0</v>
          </cell>
          <cell r="AB1180">
            <v>0</v>
          </cell>
          <cell r="AC1180">
            <v>0</v>
          </cell>
          <cell r="AD1180">
            <v>0</v>
          </cell>
          <cell r="AE1180">
            <v>0</v>
          </cell>
          <cell r="AF1180">
            <v>0</v>
          </cell>
          <cell r="AG1180">
            <v>0</v>
          </cell>
          <cell r="AH1180">
            <v>0</v>
          </cell>
          <cell r="AI1180">
            <v>0</v>
          </cell>
          <cell r="AJ1180">
            <v>0</v>
          </cell>
          <cell r="AK1180">
            <v>0</v>
          </cell>
          <cell r="AL1180">
            <v>0</v>
          </cell>
          <cell r="AM1180">
            <v>0</v>
          </cell>
          <cell r="AN1180">
            <v>0</v>
          </cell>
          <cell r="AO1180">
            <v>0</v>
          </cell>
          <cell r="AP1180">
            <v>0</v>
          </cell>
          <cell r="AQ1180">
            <v>0</v>
          </cell>
          <cell r="AR1180">
            <v>0</v>
          </cell>
          <cell r="AS1180">
            <v>0</v>
          </cell>
          <cell r="AT1180">
            <v>0</v>
          </cell>
          <cell r="AU1180">
            <v>0</v>
          </cell>
          <cell r="AV1180">
            <v>0</v>
          </cell>
          <cell r="AW1180">
            <v>0</v>
          </cell>
          <cell r="AX1180">
            <v>0</v>
          </cell>
          <cell r="AY1180">
            <v>0</v>
          </cell>
          <cell r="AZ1180">
            <v>0</v>
          </cell>
          <cell r="BA1180">
            <v>0</v>
          </cell>
          <cell r="BB1180">
            <v>0</v>
          </cell>
          <cell r="BC1180">
            <v>0</v>
          </cell>
          <cell r="BD1180">
            <v>0</v>
          </cell>
          <cell r="BE1180">
            <v>0</v>
          </cell>
          <cell r="BF1180">
            <v>0</v>
          </cell>
          <cell r="BG1180">
            <v>0</v>
          </cell>
          <cell r="BH1180">
            <v>0</v>
          </cell>
          <cell r="BI1180">
            <v>0</v>
          </cell>
          <cell r="BJ1180">
            <v>0</v>
          </cell>
          <cell r="BK1180">
            <v>0</v>
          </cell>
          <cell r="BL1180">
            <v>0</v>
          </cell>
          <cell r="BM1180">
            <v>0</v>
          </cell>
          <cell r="BN1180">
            <v>0</v>
          </cell>
          <cell r="BO1180">
            <v>0</v>
          </cell>
          <cell r="BP1180">
            <v>0</v>
          </cell>
          <cell r="BQ1180">
            <v>0</v>
          </cell>
          <cell r="BR1180">
            <v>0</v>
          </cell>
          <cell r="BS1180">
            <v>0</v>
          </cell>
          <cell r="BT1180">
            <v>0</v>
          </cell>
          <cell r="BU1180">
            <v>0</v>
          </cell>
          <cell r="BV1180">
            <v>0</v>
          </cell>
          <cell r="BW1180">
            <v>0</v>
          </cell>
          <cell r="BX1180">
            <v>0</v>
          </cell>
          <cell r="BY1180">
            <v>0</v>
          </cell>
          <cell r="BZ1180">
            <v>0</v>
          </cell>
          <cell r="CA1180">
            <v>0</v>
          </cell>
          <cell r="CB1180">
            <v>0</v>
          </cell>
          <cell r="CC1180">
            <v>0</v>
          </cell>
          <cell r="CD1180">
            <v>0</v>
          </cell>
          <cell r="CE1180">
            <v>0</v>
          </cell>
          <cell r="CF1180">
            <v>0</v>
          </cell>
          <cell r="CG1180">
            <v>0</v>
          </cell>
          <cell r="CH1180">
            <v>0</v>
          </cell>
          <cell r="CI1180">
            <v>0</v>
          </cell>
          <cell r="CJ1180">
            <v>0</v>
          </cell>
          <cell r="CK1180">
            <v>0</v>
          </cell>
          <cell r="CL1180">
            <v>0</v>
          </cell>
          <cell r="CM1180">
            <v>0</v>
          </cell>
          <cell r="CN1180">
            <v>0</v>
          </cell>
          <cell r="CO1180">
            <v>0</v>
          </cell>
          <cell r="CP1180">
            <v>0</v>
          </cell>
          <cell r="CQ1180">
            <v>0</v>
          </cell>
          <cell r="CR1180">
            <v>0</v>
          </cell>
          <cell r="CS1180">
            <v>0</v>
          </cell>
          <cell r="CT1180">
            <v>0</v>
          </cell>
          <cell r="CU1180">
            <v>0</v>
          </cell>
          <cell r="CV1180">
            <v>0</v>
          </cell>
          <cell r="CW1180">
            <v>0</v>
          </cell>
          <cell r="CX1180">
            <v>0</v>
          </cell>
          <cell r="CY1180">
            <v>0</v>
          </cell>
          <cell r="CZ1180">
            <v>0</v>
          </cell>
          <cell r="DA1180">
            <v>0</v>
          </cell>
          <cell r="DB1180">
            <v>0</v>
          </cell>
          <cell r="DC1180">
            <v>0</v>
          </cell>
          <cell r="DD1180">
            <v>0</v>
          </cell>
          <cell r="DE1180">
            <v>0</v>
          </cell>
          <cell r="DF1180">
            <v>0</v>
          </cell>
          <cell r="DG1180">
            <v>0</v>
          </cell>
          <cell r="DH1180">
            <v>0</v>
          </cell>
          <cell r="DI1180">
            <v>0</v>
          </cell>
          <cell r="DJ1180">
            <v>0</v>
          </cell>
          <cell r="DK1180">
            <v>0</v>
          </cell>
          <cell r="DL1180">
            <v>0</v>
          </cell>
          <cell r="DM1180">
            <v>0</v>
          </cell>
          <cell r="DN1180">
            <v>0</v>
          </cell>
          <cell r="DO1180">
            <v>0</v>
          </cell>
          <cell r="DP1180">
            <v>0</v>
          </cell>
          <cell r="DQ1180">
            <v>0</v>
          </cell>
          <cell r="DR1180">
            <v>0</v>
          </cell>
          <cell r="DS1180">
            <v>0</v>
          </cell>
          <cell r="DT1180">
            <v>0</v>
          </cell>
          <cell r="DU1180">
            <v>0</v>
          </cell>
          <cell r="DV1180">
            <v>0</v>
          </cell>
          <cell r="DW1180">
            <v>0</v>
          </cell>
          <cell r="DX1180">
            <v>0</v>
          </cell>
          <cell r="DY1180">
            <v>0</v>
          </cell>
          <cell r="DZ1180">
            <v>0</v>
          </cell>
          <cell r="EA1180">
            <v>0</v>
          </cell>
          <cell r="EB1180">
            <v>0</v>
          </cell>
          <cell r="EC1180">
            <v>0</v>
          </cell>
          <cell r="ED1180">
            <v>0</v>
          </cell>
        </row>
        <row r="1181">
          <cell r="F1181">
            <v>0</v>
          </cell>
          <cell r="G1181">
            <v>0</v>
          </cell>
          <cell r="H1181">
            <v>0</v>
          </cell>
          <cell r="I1181">
            <v>0</v>
          </cell>
          <cell r="J1181">
            <v>0</v>
          </cell>
          <cell r="K1181">
            <v>0</v>
          </cell>
          <cell r="L1181">
            <v>0</v>
          </cell>
          <cell r="M1181">
            <v>0</v>
          </cell>
          <cell r="N1181">
            <v>0</v>
          </cell>
          <cell r="O1181">
            <v>0</v>
          </cell>
          <cell r="P1181">
            <v>0</v>
          </cell>
          <cell r="Q1181">
            <v>0</v>
          </cell>
          <cell r="R1181">
            <v>0</v>
          </cell>
          <cell r="S1181">
            <v>0</v>
          </cell>
          <cell r="T1181">
            <v>0</v>
          </cell>
          <cell r="U1181">
            <v>0</v>
          </cell>
          <cell r="V1181">
            <v>0</v>
          </cell>
          <cell r="W1181">
            <v>0</v>
          </cell>
          <cell r="X1181">
            <v>0</v>
          </cell>
          <cell r="Y1181">
            <v>0</v>
          </cell>
          <cell r="Z1181">
            <v>0</v>
          </cell>
          <cell r="AA1181">
            <v>0</v>
          </cell>
          <cell r="AB1181">
            <v>0</v>
          </cell>
          <cell r="AC1181">
            <v>0</v>
          </cell>
          <cell r="AD1181">
            <v>0</v>
          </cell>
          <cell r="AE1181">
            <v>0</v>
          </cell>
          <cell r="AF1181">
            <v>0</v>
          </cell>
          <cell r="AG1181">
            <v>0</v>
          </cell>
          <cell r="AH1181">
            <v>0</v>
          </cell>
          <cell r="AI1181">
            <v>0</v>
          </cell>
          <cell r="AJ1181">
            <v>0</v>
          </cell>
          <cell r="AK1181">
            <v>0</v>
          </cell>
          <cell r="AL1181">
            <v>0</v>
          </cell>
          <cell r="AM1181">
            <v>0</v>
          </cell>
          <cell r="AN1181">
            <v>0</v>
          </cell>
          <cell r="AO1181">
            <v>0</v>
          </cell>
          <cell r="AP1181">
            <v>0</v>
          </cell>
          <cell r="AQ1181">
            <v>0</v>
          </cell>
          <cell r="AR1181">
            <v>0</v>
          </cell>
          <cell r="AS1181">
            <v>0</v>
          </cell>
          <cell r="AT1181">
            <v>0</v>
          </cell>
          <cell r="AU1181">
            <v>0</v>
          </cell>
          <cell r="AV1181">
            <v>0</v>
          </cell>
          <cell r="AW1181">
            <v>0</v>
          </cell>
          <cell r="AX1181">
            <v>0</v>
          </cell>
          <cell r="AY1181">
            <v>0</v>
          </cell>
          <cell r="AZ1181">
            <v>0</v>
          </cell>
          <cell r="BA1181">
            <v>0</v>
          </cell>
          <cell r="BB1181">
            <v>0</v>
          </cell>
          <cell r="BC1181">
            <v>0</v>
          </cell>
          <cell r="BD1181">
            <v>0</v>
          </cell>
          <cell r="BE1181">
            <v>0</v>
          </cell>
          <cell r="BF1181">
            <v>0</v>
          </cell>
          <cell r="BG1181">
            <v>0</v>
          </cell>
          <cell r="BH1181">
            <v>0</v>
          </cell>
          <cell r="BI1181">
            <v>0</v>
          </cell>
          <cell r="BJ1181">
            <v>0</v>
          </cell>
          <cell r="BK1181">
            <v>0</v>
          </cell>
          <cell r="BL1181">
            <v>0</v>
          </cell>
          <cell r="BM1181">
            <v>0</v>
          </cell>
          <cell r="BN1181">
            <v>0</v>
          </cell>
          <cell r="BO1181">
            <v>0</v>
          </cell>
          <cell r="BP1181">
            <v>0</v>
          </cell>
          <cell r="BQ1181">
            <v>0</v>
          </cell>
          <cell r="BR1181">
            <v>0</v>
          </cell>
          <cell r="BS1181">
            <v>0</v>
          </cell>
          <cell r="BT1181">
            <v>0</v>
          </cell>
          <cell r="BU1181">
            <v>0</v>
          </cell>
          <cell r="BV1181">
            <v>0</v>
          </cell>
          <cell r="BW1181">
            <v>0</v>
          </cell>
          <cell r="BX1181">
            <v>0</v>
          </cell>
          <cell r="BY1181">
            <v>0</v>
          </cell>
          <cell r="BZ1181">
            <v>0</v>
          </cell>
          <cell r="CA1181">
            <v>0</v>
          </cell>
          <cell r="CB1181">
            <v>0</v>
          </cell>
          <cell r="CC1181">
            <v>0</v>
          </cell>
          <cell r="CD1181">
            <v>0</v>
          </cell>
          <cell r="CE1181">
            <v>0</v>
          </cell>
          <cell r="CF1181">
            <v>0</v>
          </cell>
          <cell r="CG1181">
            <v>0</v>
          </cell>
          <cell r="CH1181">
            <v>0</v>
          </cell>
          <cell r="CI1181">
            <v>0</v>
          </cell>
          <cell r="CJ1181">
            <v>0</v>
          </cell>
          <cell r="CK1181">
            <v>0</v>
          </cell>
          <cell r="CL1181">
            <v>0</v>
          </cell>
          <cell r="CM1181">
            <v>0</v>
          </cell>
          <cell r="CN1181">
            <v>0</v>
          </cell>
          <cell r="CO1181">
            <v>0</v>
          </cell>
          <cell r="CP1181">
            <v>0</v>
          </cell>
          <cell r="CQ1181">
            <v>0</v>
          </cell>
          <cell r="CR1181">
            <v>0</v>
          </cell>
          <cell r="CS1181">
            <v>0</v>
          </cell>
          <cell r="CT1181">
            <v>0</v>
          </cell>
          <cell r="CU1181">
            <v>0</v>
          </cell>
          <cell r="CV1181">
            <v>0</v>
          </cell>
          <cell r="CW1181">
            <v>0</v>
          </cell>
          <cell r="CX1181">
            <v>0</v>
          </cell>
          <cell r="CY1181">
            <v>0</v>
          </cell>
          <cell r="CZ1181">
            <v>0</v>
          </cell>
          <cell r="DA1181">
            <v>0</v>
          </cell>
          <cell r="DB1181">
            <v>0</v>
          </cell>
          <cell r="DC1181">
            <v>0</v>
          </cell>
          <cell r="DD1181">
            <v>0</v>
          </cell>
          <cell r="DE1181">
            <v>0</v>
          </cell>
          <cell r="DF1181">
            <v>0</v>
          </cell>
          <cell r="DG1181">
            <v>0</v>
          </cell>
          <cell r="DH1181">
            <v>0</v>
          </cell>
          <cell r="DI1181">
            <v>0</v>
          </cell>
          <cell r="DJ1181">
            <v>0</v>
          </cell>
          <cell r="DK1181">
            <v>0</v>
          </cell>
          <cell r="DL1181">
            <v>0</v>
          </cell>
          <cell r="DM1181">
            <v>0</v>
          </cell>
          <cell r="DN1181">
            <v>0</v>
          </cell>
          <cell r="DO1181">
            <v>0</v>
          </cell>
          <cell r="DP1181">
            <v>0</v>
          </cell>
          <cell r="DQ1181">
            <v>0</v>
          </cell>
          <cell r="DR1181">
            <v>0</v>
          </cell>
          <cell r="DS1181">
            <v>0</v>
          </cell>
          <cell r="DT1181">
            <v>0</v>
          </cell>
          <cell r="DU1181">
            <v>0</v>
          </cell>
          <cell r="DV1181">
            <v>0</v>
          </cell>
          <cell r="DW1181">
            <v>0</v>
          </cell>
          <cell r="DX1181">
            <v>0</v>
          </cell>
          <cell r="DY1181">
            <v>0</v>
          </cell>
          <cell r="DZ1181">
            <v>0</v>
          </cell>
          <cell r="EA1181">
            <v>0</v>
          </cell>
          <cell r="EB1181">
            <v>0</v>
          </cell>
          <cell r="EC1181">
            <v>0</v>
          </cell>
          <cell r="ED1181">
            <v>0</v>
          </cell>
        </row>
        <row r="1182">
          <cell r="F1182">
            <v>0</v>
          </cell>
          <cell r="G1182">
            <v>0</v>
          </cell>
          <cell r="H1182">
            <v>0</v>
          </cell>
          <cell r="I1182">
            <v>0</v>
          </cell>
          <cell r="J1182">
            <v>0</v>
          </cell>
          <cell r="K1182">
            <v>0</v>
          </cell>
          <cell r="L1182">
            <v>0</v>
          </cell>
          <cell r="M1182">
            <v>0</v>
          </cell>
          <cell r="N1182">
            <v>0</v>
          </cell>
          <cell r="O1182">
            <v>0</v>
          </cell>
          <cell r="P1182">
            <v>0</v>
          </cell>
          <cell r="Q1182">
            <v>0</v>
          </cell>
          <cell r="R1182">
            <v>0</v>
          </cell>
          <cell r="S1182">
            <v>0</v>
          </cell>
          <cell r="T1182">
            <v>0</v>
          </cell>
          <cell r="U1182">
            <v>0</v>
          </cell>
          <cell r="V1182">
            <v>0</v>
          </cell>
          <cell r="W1182">
            <v>0</v>
          </cell>
          <cell r="X1182">
            <v>0</v>
          </cell>
          <cell r="Y1182">
            <v>0</v>
          </cell>
          <cell r="Z1182">
            <v>0</v>
          </cell>
          <cell r="AA1182">
            <v>0</v>
          </cell>
          <cell r="AB1182">
            <v>0</v>
          </cell>
          <cell r="AC1182">
            <v>0</v>
          </cell>
          <cell r="AD1182">
            <v>0</v>
          </cell>
          <cell r="AE1182">
            <v>0</v>
          </cell>
          <cell r="AF1182">
            <v>0</v>
          </cell>
          <cell r="AG1182">
            <v>0</v>
          </cell>
          <cell r="AH1182">
            <v>0</v>
          </cell>
          <cell r="AI1182">
            <v>0</v>
          </cell>
          <cell r="AJ1182">
            <v>0</v>
          </cell>
          <cell r="AK1182">
            <v>0</v>
          </cell>
          <cell r="AL1182">
            <v>0</v>
          </cell>
          <cell r="AM1182">
            <v>0</v>
          </cell>
          <cell r="AN1182">
            <v>0</v>
          </cell>
          <cell r="AO1182">
            <v>0</v>
          </cell>
          <cell r="AP1182">
            <v>0</v>
          </cell>
          <cell r="AQ1182">
            <v>0</v>
          </cell>
          <cell r="AR1182">
            <v>0</v>
          </cell>
          <cell r="AS1182">
            <v>0</v>
          </cell>
          <cell r="AT1182">
            <v>0</v>
          </cell>
          <cell r="AU1182">
            <v>0</v>
          </cell>
          <cell r="AV1182">
            <v>0</v>
          </cell>
          <cell r="AW1182">
            <v>0</v>
          </cell>
          <cell r="AX1182">
            <v>0</v>
          </cell>
          <cell r="AY1182">
            <v>0</v>
          </cell>
          <cell r="AZ1182">
            <v>0</v>
          </cell>
          <cell r="BA1182">
            <v>0</v>
          </cell>
          <cell r="BB1182">
            <v>0</v>
          </cell>
          <cell r="BC1182">
            <v>0</v>
          </cell>
          <cell r="BD1182">
            <v>0</v>
          </cell>
          <cell r="BE1182">
            <v>0</v>
          </cell>
          <cell r="BF1182">
            <v>0</v>
          </cell>
          <cell r="BG1182">
            <v>0</v>
          </cell>
          <cell r="BH1182">
            <v>0</v>
          </cell>
          <cell r="BI1182">
            <v>0</v>
          </cell>
          <cell r="BJ1182">
            <v>0</v>
          </cell>
          <cell r="BK1182">
            <v>0</v>
          </cell>
          <cell r="BL1182">
            <v>0</v>
          </cell>
          <cell r="BM1182">
            <v>0</v>
          </cell>
          <cell r="BN1182">
            <v>0</v>
          </cell>
          <cell r="BO1182">
            <v>0</v>
          </cell>
          <cell r="BP1182">
            <v>0</v>
          </cell>
          <cell r="BQ1182">
            <v>0</v>
          </cell>
          <cell r="BR1182">
            <v>0</v>
          </cell>
          <cell r="BS1182">
            <v>0</v>
          </cell>
          <cell r="BT1182">
            <v>0</v>
          </cell>
          <cell r="BU1182">
            <v>0</v>
          </cell>
          <cell r="BV1182">
            <v>0</v>
          </cell>
          <cell r="BW1182">
            <v>0</v>
          </cell>
          <cell r="BX1182">
            <v>0</v>
          </cell>
          <cell r="BY1182">
            <v>0</v>
          </cell>
          <cell r="BZ1182">
            <v>0</v>
          </cell>
          <cell r="CA1182">
            <v>0</v>
          </cell>
          <cell r="CB1182">
            <v>0</v>
          </cell>
          <cell r="CC1182">
            <v>0</v>
          </cell>
          <cell r="CD1182">
            <v>0</v>
          </cell>
          <cell r="CE1182">
            <v>0</v>
          </cell>
          <cell r="CF1182">
            <v>0</v>
          </cell>
          <cell r="CG1182">
            <v>0</v>
          </cell>
          <cell r="CH1182">
            <v>0</v>
          </cell>
          <cell r="CI1182">
            <v>0</v>
          </cell>
          <cell r="CJ1182">
            <v>0</v>
          </cell>
          <cell r="CK1182">
            <v>0</v>
          </cell>
          <cell r="CL1182">
            <v>0</v>
          </cell>
          <cell r="CM1182">
            <v>0</v>
          </cell>
          <cell r="CN1182">
            <v>0</v>
          </cell>
          <cell r="CO1182">
            <v>0</v>
          </cell>
          <cell r="CP1182">
            <v>0</v>
          </cell>
          <cell r="CQ1182">
            <v>0</v>
          </cell>
          <cell r="CR1182">
            <v>0</v>
          </cell>
          <cell r="CS1182">
            <v>0</v>
          </cell>
          <cell r="CT1182">
            <v>0</v>
          </cell>
          <cell r="CU1182">
            <v>0</v>
          </cell>
          <cell r="CV1182">
            <v>0</v>
          </cell>
          <cell r="CW1182">
            <v>0</v>
          </cell>
          <cell r="CX1182">
            <v>0</v>
          </cell>
          <cell r="CY1182">
            <v>0</v>
          </cell>
          <cell r="CZ1182">
            <v>0</v>
          </cell>
          <cell r="DA1182">
            <v>0</v>
          </cell>
          <cell r="DB1182">
            <v>0</v>
          </cell>
          <cell r="DC1182">
            <v>0</v>
          </cell>
          <cell r="DD1182">
            <v>0</v>
          </cell>
          <cell r="DE1182">
            <v>0</v>
          </cell>
          <cell r="DF1182">
            <v>0</v>
          </cell>
          <cell r="DG1182">
            <v>0</v>
          </cell>
          <cell r="DH1182">
            <v>0</v>
          </cell>
          <cell r="DI1182">
            <v>0</v>
          </cell>
          <cell r="DJ1182">
            <v>0</v>
          </cell>
          <cell r="DK1182">
            <v>0</v>
          </cell>
          <cell r="DL1182">
            <v>0</v>
          </cell>
          <cell r="DM1182">
            <v>0</v>
          </cell>
          <cell r="DN1182">
            <v>0</v>
          </cell>
          <cell r="DO1182">
            <v>0</v>
          </cell>
          <cell r="DP1182">
            <v>0</v>
          </cell>
          <cell r="DQ1182">
            <v>0</v>
          </cell>
          <cell r="DR1182">
            <v>0</v>
          </cell>
          <cell r="DS1182">
            <v>0</v>
          </cell>
          <cell r="DT1182">
            <v>0</v>
          </cell>
          <cell r="DU1182">
            <v>0</v>
          </cell>
          <cell r="DV1182">
            <v>0</v>
          </cell>
          <cell r="DW1182">
            <v>0</v>
          </cell>
          <cell r="DX1182">
            <v>0</v>
          </cell>
          <cell r="DY1182">
            <v>0</v>
          </cell>
          <cell r="DZ1182">
            <v>0</v>
          </cell>
          <cell r="EA1182">
            <v>0</v>
          </cell>
          <cell r="EB1182">
            <v>0</v>
          </cell>
          <cell r="EC1182">
            <v>0</v>
          </cell>
          <cell r="ED1182">
            <v>0</v>
          </cell>
        </row>
        <row r="1183">
          <cell r="F1183">
            <v>0</v>
          </cell>
          <cell r="G1183">
            <v>0</v>
          </cell>
          <cell r="H1183">
            <v>0</v>
          </cell>
          <cell r="I1183">
            <v>0</v>
          </cell>
          <cell r="J1183">
            <v>0</v>
          </cell>
          <cell r="K1183">
            <v>0</v>
          </cell>
          <cell r="L1183">
            <v>0</v>
          </cell>
          <cell r="M1183">
            <v>0</v>
          </cell>
          <cell r="N1183">
            <v>0</v>
          </cell>
          <cell r="O1183">
            <v>0</v>
          </cell>
          <cell r="P1183">
            <v>0</v>
          </cell>
          <cell r="Q1183">
            <v>0</v>
          </cell>
          <cell r="R1183">
            <v>0</v>
          </cell>
          <cell r="S1183">
            <v>0</v>
          </cell>
          <cell r="T1183">
            <v>0</v>
          </cell>
          <cell r="U1183">
            <v>0</v>
          </cell>
          <cell r="V1183">
            <v>0</v>
          </cell>
          <cell r="W1183">
            <v>0</v>
          </cell>
          <cell r="X1183">
            <v>0</v>
          </cell>
          <cell r="Y1183">
            <v>0</v>
          </cell>
          <cell r="Z1183">
            <v>0</v>
          </cell>
          <cell r="AA1183">
            <v>0</v>
          </cell>
          <cell r="AB1183">
            <v>0</v>
          </cell>
          <cell r="AC1183">
            <v>0</v>
          </cell>
          <cell r="AD1183">
            <v>0</v>
          </cell>
          <cell r="AE1183">
            <v>0</v>
          </cell>
          <cell r="AF1183">
            <v>0</v>
          </cell>
          <cell r="AG1183">
            <v>0</v>
          </cell>
          <cell r="AH1183">
            <v>0</v>
          </cell>
          <cell r="AI1183">
            <v>0</v>
          </cell>
          <cell r="AJ1183">
            <v>0</v>
          </cell>
          <cell r="AK1183">
            <v>0</v>
          </cell>
          <cell r="AL1183">
            <v>0</v>
          </cell>
          <cell r="AM1183">
            <v>0</v>
          </cell>
          <cell r="AN1183">
            <v>0</v>
          </cell>
          <cell r="AO1183">
            <v>0</v>
          </cell>
          <cell r="AP1183">
            <v>0</v>
          </cell>
          <cell r="AQ1183">
            <v>0</v>
          </cell>
          <cell r="AR1183">
            <v>0</v>
          </cell>
          <cell r="AS1183">
            <v>0</v>
          </cell>
          <cell r="AT1183">
            <v>0</v>
          </cell>
          <cell r="AU1183">
            <v>0</v>
          </cell>
          <cell r="AV1183">
            <v>0</v>
          </cell>
          <cell r="AW1183">
            <v>0</v>
          </cell>
          <cell r="AX1183">
            <v>0</v>
          </cell>
          <cell r="AY1183">
            <v>0</v>
          </cell>
          <cell r="AZ1183">
            <v>0</v>
          </cell>
          <cell r="BA1183">
            <v>0</v>
          </cell>
          <cell r="BB1183">
            <v>0</v>
          </cell>
          <cell r="BC1183">
            <v>0</v>
          </cell>
          <cell r="BD1183">
            <v>0</v>
          </cell>
          <cell r="BE1183">
            <v>0</v>
          </cell>
          <cell r="BF1183">
            <v>0</v>
          </cell>
          <cell r="BG1183">
            <v>0</v>
          </cell>
          <cell r="BH1183">
            <v>0</v>
          </cell>
          <cell r="BI1183">
            <v>0</v>
          </cell>
          <cell r="BJ1183">
            <v>0</v>
          </cell>
          <cell r="BK1183">
            <v>0</v>
          </cell>
          <cell r="BL1183">
            <v>0</v>
          </cell>
          <cell r="BM1183">
            <v>0</v>
          </cell>
          <cell r="BN1183">
            <v>0</v>
          </cell>
          <cell r="BO1183">
            <v>0</v>
          </cell>
          <cell r="BP1183">
            <v>0</v>
          </cell>
          <cell r="BQ1183">
            <v>0</v>
          </cell>
          <cell r="BR1183">
            <v>0</v>
          </cell>
          <cell r="BS1183">
            <v>0</v>
          </cell>
          <cell r="BT1183">
            <v>0</v>
          </cell>
          <cell r="BU1183">
            <v>0</v>
          </cell>
          <cell r="BV1183">
            <v>0</v>
          </cell>
          <cell r="BW1183">
            <v>0</v>
          </cell>
          <cell r="BX1183">
            <v>0</v>
          </cell>
          <cell r="BY1183">
            <v>0</v>
          </cell>
          <cell r="BZ1183">
            <v>0</v>
          </cell>
          <cell r="CA1183">
            <v>0</v>
          </cell>
          <cell r="CB1183">
            <v>0</v>
          </cell>
          <cell r="CC1183">
            <v>0</v>
          </cell>
          <cell r="CD1183">
            <v>0</v>
          </cell>
          <cell r="CE1183">
            <v>0</v>
          </cell>
          <cell r="CF1183">
            <v>0</v>
          </cell>
          <cell r="CG1183">
            <v>0</v>
          </cell>
          <cell r="CH1183">
            <v>0</v>
          </cell>
          <cell r="CI1183">
            <v>0</v>
          </cell>
          <cell r="CJ1183">
            <v>0</v>
          </cell>
          <cell r="CK1183">
            <v>0</v>
          </cell>
          <cell r="CL1183">
            <v>0</v>
          </cell>
          <cell r="CM1183">
            <v>0</v>
          </cell>
          <cell r="CN1183">
            <v>0</v>
          </cell>
          <cell r="CO1183">
            <v>0</v>
          </cell>
          <cell r="CP1183">
            <v>0</v>
          </cell>
          <cell r="CQ1183">
            <v>0</v>
          </cell>
          <cell r="CR1183">
            <v>0</v>
          </cell>
          <cell r="CS1183">
            <v>0</v>
          </cell>
          <cell r="CT1183">
            <v>0</v>
          </cell>
          <cell r="CU1183">
            <v>0</v>
          </cell>
          <cell r="CV1183">
            <v>0</v>
          </cell>
          <cell r="CW1183">
            <v>0</v>
          </cell>
          <cell r="CX1183">
            <v>0</v>
          </cell>
          <cell r="CY1183">
            <v>0</v>
          </cell>
          <cell r="CZ1183">
            <v>0</v>
          </cell>
          <cell r="DA1183">
            <v>0</v>
          </cell>
          <cell r="DB1183">
            <v>0</v>
          </cell>
          <cell r="DC1183">
            <v>0</v>
          </cell>
          <cell r="DD1183">
            <v>0</v>
          </cell>
          <cell r="DE1183">
            <v>0</v>
          </cell>
          <cell r="DF1183">
            <v>0</v>
          </cell>
          <cell r="DG1183">
            <v>0</v>
          </cell>
          <cell r="DH1183">
            <v>0</v>
          </cell>
          <cell r="DI1183">
            <v>0</v>
          </cell>
          <cell r="DJ1183">
            <v>0</v>
          </cell>
          <cell r="DK1183">
            <v>0</v>
          </cell>
          <cell r="DL1183">
            <v>0</v>
          </cell>
          <cell r="DM1183">
            <v>0</v>
          </cell>
          <cell r="DN1183">
            <v>0</v>
          </cell>
          <cell r="DO1183">
            <v>0</v>
          </cell>
          <cell r="DP1183">
            <v>0</v>
          </cell>
          <cell r="DQ1183">
            <v>0</v>
          </cell>
          <cell r="DR1183">
            <v>0</v>
          </cell>
          <cell r="DS1183">
            <v>0</v>
          </cell>
          <cell r="DT1183">
            <v>0</v>
          </cell>
          <cell r="DU1183">
            <v>0</v>
          </cell>
          <cell r="DV1183">
            <v>0</v>
          </cell>
          <cell r="DW1183">
            <v>0</v>
          </cell>
          <cell r="DX1183">
            <v>0</v>
          </cell>
          <cell r="DY1183">
            <v>0</v>
          </cell>
          <cell r="DZ1183">
            <v>0</v>
          </cell>
          <cell r="EA1183">
            <v>0</v>
          </cell>
          <cell r="EB1183">
            <v>0</v>
          </cell>
          <cell r="EC1183">
            <v>0</v>
          </cell>
          <cell r="ED1183">
            <v>0</v>
          </cell>
        </row>
        <row r="1184">
          <cell r="F1184">
            <v>1215598.8799999999</v>
          </cell>
          <cell r="G1184">
            <v>1215712.02</v>
          </cell>
          <cell r="H1184">
            <v>1215797.5</v>
          </cell>
          <cell r="I1184">
            <v>1215672.53</v>
          </cell>
          <cell r="J1184">
            <v>1215795.6599999999</v>
          </cell>
          <cell r="K1184">
            <v>1215657.3600000001</v>
          </cell>
          <cell r="L1184">
            <v>1215387.04</v>
          </cell>
          <cell r="M1184">
            <v>1215971.74</v>
          </cell>
          <cell r="N1184">
            <v>1216108.52</v>
          </cell>
          <cell r="O1184">
            <v>1215642.03</v>
          </cell>
          <cell r="P1184">
            <v>1215758.1000000001</v>
          </cell>
          <cell r="Q1184">
            <v>1215852.7</v>
          </cell>
          <cell r="R1184">
            <v>1254773.05</v>
          </cell>
          <cell r="S1184">
            <v>1254630.52</v>
          </cell>
          <cell r="T1184">
            <v>1254756.54</v>
          </cell>
          <cell r="U1184">
            <v>1254835.51</v>
          </cell>
          <cell r="V1184">
            <v>1254706.53</v>
          </cell>
          <cell r="W1184">
            <v>1254833.6200000001</v>
          </cell>
          <cell r="X1184">
            <v>1254690.8700000001</v>
          </cell>
          <cell r="Y1184">
            <v>1254411.8700000001</v>
          </cell>
          <cell r="Z1184">
            <v>1255015.3400000001</v>
          </cell>
          <cell r="AA1184">
            <v>1255156.52</v>
          </cell>
          <cell r="AB1184">
            <v>1254675.05</v>
          </cell>
          <cell r="AC1184">
            <v>1254794.8500000001</v>
          </cell>
          <cell r="AD1184">
            <v>1254892.48</v>
          </cell>
          <cell r="AE1184">
            <v>0</v>
          </cell>
          <cell r="AF1184">
            <v>0</v>
          </cell>
          <cell r="AG1184">
            <v>0</v>
          </cell>
          <cell r="AH1184">
            <v>0</v>
          </cell>
          <cell r="AI1184">
            <v>0</v>
          </cell>
          <cell r="AJ1184">
            <v>0</v>
          </cell>
          <cell r="AK1184">
            <v>0</v>
          </cell>
          <cell r="AL1184">
            <v>0</v>
          </cell>
          <cell r="AM1184">
            <v>0</v>
          </cell>
          <cell r="AN1184">
            <v>0</v>
          </cell>
          <cell r="AO1184">
            <v>0</v>
          </cell>
          <cell r="AP1184">
            <v>0</v>
          </cell>
          <cell r="AQ1184">
            <v>0</v>
          </cell>
          <cell r="AR1184">
            <v>0</v>
          </cell>
          <cell r="AS1184">
            <v>0</v>
          </cell>
          <cell r="AT1184">
            <v>0</v>
          </cell>
          <cell r="AU1184">
            <v>0</v>
          </cell>
          <cell r="AV1184">
            <v>0</v>
          </cell>
          <cell r="AW1184">
            <v>0</v>
          </cell>
          <cell r="AX1184">
            <v>0</v>
          </cell>
          <cell r="AY1184">
            <v>0</v>
          </cell>
          <cell r="AZ1184">
            <v>0</v>
          </cell>
          <cell r="BA1184">
            <v>0</v>
          </cell>
          <cell r="BB1184">
            <v>0</v>
          </cell>
          <cell r="BC1184">
            <v>0</v>
          </cell>
          <cell r="BD1184">
            <v>0</v>
          </cell>
          <cell r="BE1184">
            <v>0</v>
          </cell>
          <cell r="BF1184">
            <v>0</v>
          </cell>
          <cell r="BG1184">
            <v>0</v>
          </cell>
          <cell r="BH1184">
            <v>0</v>
          </cell>
          <cell r="BI1184">
            <v>0</v>
          </cell>
          <cell r="BJ1184">
            <v>0</v>
          </cell>
          <cell r="BK1184">
            <v>0</v>
          </cell>
          <cell r="BL1184">
            <v>0</v>
          </cell>
          <cell r="BM1184">
            <v>0</v>
          </cell>
          <cell r="BN1184">
            <v>0</v>
          </cell>
          <cell r="BO1184">
            <v>0</v>
          </cell>
          <cell r="BP1184">
            <v>0</v>
          </cell>
          <cell r="BQ1184">
            <v>0</v>
          </cell>
          <cell r="BR1184">
            <v>0</v>
          </cell>
          <cell r="BS1184">
            <v>0</v>
          </cell>
          <cell r="BT1184">
            <v>0</v>
          </cell>
          <cell r="BU1184">
            <v>0</v>
          </cell>
          <cell r="BV1184">
            <v>0</v>
          </cell>
          <cell r="BW1184">
            <v>0</v>
          </cell>
          <cell r="BX1184">
            <v>0</v>
          </cell>
          <cell r="BY1184">
            <v>0</v>
          </cell>
          <cell r="BZ1184">
            <v>0</v>
          </cell>
          <cell r="CA1184">
            <v>0</v>
          </cell>
          <cell r="CB1184">
            <v>0</v>
          </cell>
          <cell r="CC1184">
            <v>0</v>
          </cell>
          <cell r="CD1184">
            <v>0</v>
          </cell>
          <cell r="CE1184">
            <v>0</v>
          </cell>
          <cell r="CF1184">
            <v>0</v>
          </cell>
          <cell r="CG1184">
            <v>0</v>
          </cell>
          <cell r="CH1184">
            <v>0</v>
          </cell>
          <cell r="CI1184">
            <v>0</v>
          </cell>
          <cell r="CJ1184">
            <v>0</v>
          </cell>
          <cell r="CK1184">
            <v>0</v>
          </cell>
          <cell r="CL1184">
            <v>0</v>
          </cell>
          <cell r="CM1184">
            <v>0</v>
          </cell>
          <cell r="CN1184">
            <v>0</v>
          </cell>
          <cell r="CO1184">
            <v>0</v>
          </cell>
          <cell r="CP1184">
            <v>0</v>
          </cell>
          <cell r="CQ1184">
            <v>0</v>
          </cell>
          <cell r="CR1184">
            <v>0</v>
          </cell>
          <cell r="CS1184">
            <v>0</v>
          </cell>
          <cell r="CT1184">
            <v>0</v>
          </cell>
          <cell r="CU1184">
            <v>0</v>
          </cell>
          <cell r="CV1184">
            <v>0</v>
          </cell>
          <cell r="CW1184">
            <v>0</v>
          </cell>
          <cell r="CX1184">
            <v>0</v>
          </cell>
          <cell r="CY1184">
            <v>0</v>
          </cell>
          <cell r="CZ1184">
            <v>0</v>
          </cell>
          <cell r="DA1184">
            <v>0</v>
          </cell>
          <cell r="DB1184">
            <v>0</v>
          </cell>
          <cell r="DC1184">
            <v>0</v>
          </cell>
          <cell r="DD1184">
            <v>0</v>
          </cell>
          <cell r="DE1184">
            <v>0</v>
          </cell>
          <cell r="DF1184">
            <v>0</v>
          </cell>
          <cell r="DG1184">
            <v>0</v>
          </cell>
          <cell r="DH1184">
            <v>0</v>
          </cell>
          <cell r="DI1184">
            <v>0</v>
          </cell>
          <cell r="DJ1184">
            <v>0</v>
          </cell>
          <cell r="DK1184">
            <v>0</v>
          </cell>
          <cell r="DL1184">
            <v>0</v>
          </cell>
          <cell r="DM1184">
            <v>0</v>
          </cell>
          <cell r="DN1184">
            <v>0</v>
          </cell>
          <cell r="DO1184">
            <v>0</v>
          </cell>
          <cell r="DP1184">
            <v>0</v>
          </cell>
          <cell r="DQ1184">
            <v>0</v>
          </cell>
          <cell r="DR1184">
            <v>0</v>
          </cell>
          <cell r="DS1184">
            <v>0</v>
          </cell>
          <cell r="DT1184">
            <v>0</v>
          </cell>
          <cell r="DU1184">
            <v>0</v>
          </cell>
          <cell r="DV1184">
            <v>0</v>
          </cell>
          <cell r="DW1184">
            <v>0</v>
          </cell>
          <cell r="DX1184">
            <v>0</v>
          </cell>
          <cell r="DY1184">
            <v>0</v>
          </cell>
          <cell r="DZ1184">
            <v>0</v>
          </cell>
          <cell r="EA1184">
            <v>0</v>
          </cell>
          <cell r="EB1184">
            <v>0</v>
          </cell>
          <cell r="EC1184">
            <v>0</v>
          </cell>
          <cell r="ED1184">
            <v>0</v>
          </cell>
        </row>
        <row r="1188">
          <cell r="F1188">
            <v>0</v>
          </cell>
          <cell r="G1188">
            <v>0</v>
          </cell>
          <cell r="H1188">
            <v>0</v>
          </cell>
          <cell r="I1188">
            <v>0</v>
          </cell>
          <cell r="J1188">
            <v>0</v>
          </cell>
          <cell r="K1188">
            <v>0</v>
          </cell>
          <cell r="L1188">
            <v>0</v>
          </cell>
          <cell r="M1188">
            <v>0</v>
          </cell>
          <cell r="N1188">
            <v>0</v>
          </cell>
          <cell r="O1188">
            <v>0</v>
          </cell>
          <cell r="P1188">
            <v>0</v>
          </cell>
          <cell r="Q1188">
            <v>0</v>
          </cell>
          <cell r="R1188">
            <v>0</v>
          </cell>
          <cell r="S1188">
            <v>0</v>
          </cell>
          <cell r="T1188">
            <v>0</v>
          </cell>
          <cell r="U1188">
            <v>0</v>
          </cell>
          <cell r="V1188">
            <v>0</v>
          </cell>
          <cell r="W1188">
            <v>0</v>
          </cell>
          <cell r="X1188">
            <v>0</v>
          </cell>
          <cell r="Y1188">
            <v>0</v>
          </cell>
          <cell r="Z1188">
            <v>0</v>
          </cell>
          <cell r="AA1188">
            <v>0</v>
          </cell>
          <cell r="AB1188">
            <v>0</v>
          </cell>
          <cell r="AC1188">
            <v>0</v>
          </cell>
          <cell r="AD1188">
            <v>0</v>
          </cell>
          <cell r="AE1188">
            <v>0</v>
          </cell>
          <cell r="AF1188">
            <v>0</v>
          </cell>
          <cell r="AG1188">
            <v>0</v>
          </cell>
          <cell r="AH1188">
            <v>0</v>
          </cell>
          <cell r="AI1188">
            <v>0</v>
          </cell>
          <cell r="AJ1188">
            <v>0</v>
          </cell>
          <cell r="AK1188">
            <v>0</v>
          </cell>
          <cell r="AL1188">
            <v>0</v>
          </cell>
          <cell r="AM1188">
            <v>0</v>
          </cell>
          <cell r="AN1188">
            <v>0</v>
          </cell>
          <cell r="AO1188">
            <v>0</v>
          </cell>
          <cell r="AP1188">
            <v>0</v>
          </cell>
          <cell r="AQ1188">
            <v>0</v>
          </cell>
          <cell r="AR1188">
            <v>0</v>
          </cell>
          <cell r="AS1188">
            <v>0</v>
          </cell>
          <cell r="AT1188">
            <v>0</v>
          </cell>
          <cell r="AU1188">
            <v>0</v>
          </cell>
          <cell r="AV1188">
            <v>0</v>
          </cell>
          <cell r="AW1188">
            <v>0</v>
          </cell>
          <cell r="AX1188">
            <v>0</v>
          </cell>
          <cell r="AY1188">
            <v>0</v>
          </cell>
          <cell r="AZ1188">
            <v>0</v>
          </cell>
          <cell r="BA1188">
            <v>0</v>
          </cell>
          <cell r="BB1188">
            <v>0</v>
          </cell>
          <cell r="BC1188">
            <v>0</v>
          </cell>
          <cell r="BD1188">
            <v>0</v>
          </cell>
          <cell r="BE1188">
            <v>0</v>
          </cell>
          <cell r="BF1188">
            <v>0</v>
          </cell>
          <cell r="BG1188">
            <v>0</v>
          </cell>
          <cell r="BH1188">
            <v>0</v>
          </cell>
          <cell r="BI1188">
            <v>0</v>
          </cell>
          <cell r="BJ1188">
            <v>0</v>
          </cell>
          <cell r="BK1188">
            <v>0</v>
          </cell>
          <cell r="BL1188">
            <v>0</v>
          </cell>
          <cell r="BM1188">
            <v>0</v>
          </cell>
          <cell r="BN1188">
            <v>0</v>
          </cell>
          <cell r="BO1188">
            <v>0</v>
          </cell>
          <cell r="BP1188">
            <v>0</v>
          </cell>
          <cell r="BQ1188">
            <v>0</v>
          </cell>
          <cell r="BR1188">
            <v>0</v>
          </cell>
          <cell r="BS1188">
            <v>0</v>
          </cell>
          <cell r="BT1188">
            <v>0</v>
          </cell>
          <cell r="BU1188">
            <v>0</v>
          </cell>
          <cell r="BV1188">
            <v>0</v>
          </cell>
          <cell r="BW1188">
            <v>0</v>
          </cell>
          <cell r="BX1188">
            <v>0</v>
          </cell>
          <cell r="BY1188">
            <v>0</v>
          </cell>
          <cell r="BZ1188">
            <v>0</v>
          </cell>
          <cell r="CA1188">
            <v>0</v>
          </cell>
          <cell r="CB1188">
            <v>0</v>
          </cell>
          <cell r="CC1188">
            <v>0</v>
          </cell>
          <cell r="CD1188">
            <v>0</v>
          </cell>
          <cell r="CE1188">
            <v>0</v>
          </cell>
          <cell r="CF1188">
            <v>0</v>
          </cell>
          <cell r="CG1188">
            <v>0</v>
          </cell>
          <cell r="CH1188">
            <v>0</v>
          </cell>
          <cell r="CI1188">
            <v>0</v>
          </cell>
          <cell r="CJ1188">
            <v>0</v>
          </cell>
          <cell r="CK1188">
            <v>0</v>
          </cell>
          <cell r="CL1188">
            <v>0</v>
          </cell>
          <cell r="CM1188">
            <v>0</v>
          </cell>
          <cell r="CN1188">
            <v>0</v>
          </cell>
          <cell r="CO1188">
            <v>0</v>
          </cell>
          <cell r="CP1188">
            <v>0</v>
          </cell>
          <cell r="CQ1188">
            <v>0</v>
          </cell>
          <cell r="CR1188">
            <v>0</v>
          </cell>
          <cell r="CS1188">
            <v>0</v>
          </cell>
          <cell r="CT1188">
            <v>0</v>
          </cell>
          <cell r="CU1188">
            <v>0</v>
          </cell>
          <cell r="CV1188">
            <v>0</v>
          </cell>
          <cell r="CW1188">
            <v>0</v>
          </cell>
          <cell r="CX1188">
            <v>0</v>
          </cell>
          <cell r="CY1188">
            <v>0</v>
          </cell>
          <cell r="CZ1188">
            <v>0</v>
          </cell>
          <cell r="DA1188">
            <v>0</v>
          </cell>
          <cell r="DB1188">
            <v>0</v>
          </cell>
          <cell r="DC1188">
            <v>0</v>
          </cell>
          <cell r="DD1188">
            <v>0</v>
          </cell>
          <cell r="DE1188">
            <v>0</v>
          </cell>
          <cell r="DF1188">
            <v>0</v>
          </cell>
          <cell r="DG1188">
            <v>0</v>
          </cell>
          <cell r="DH1188">
            <v>0</v>
          </cell>
          <cell r="DI1188">
            <v>0</v>
          </cell>
          <cell r="DJ1188">
            <v>0</v>
          </cell>
          <cell r="DK1188">
            <v>0</v>
          </cell>
          <cell r="DL1188">
            <v>0</v>
          </cell>
          <cell r="DM1188">
            <v>0</v>
          </cell>
          <cell r="DN1188">
            <v>0</v>
          </cell>
          <cell r="DO1188">
            <v>0</v>
          </cell>
          <cell r="DP1188">
            <v>0</v>
          </cell>
          <cell r="DQ1188">
            <v>0</v>
          </cell>
          <cell r="DR1188">
            <v>0</v>
          </cell>
          <cell r="DS1188">
            <v>0</v>
          </cell>
          <cell r="DT1188">
            <v>0</v>
          </cell>
          <cell r="DU1188">
            <v>0</v>
          </cell>
          <cell r="DV1188">
            <v>0</v>
          </cell>
          <cell r="DW1188">
            <v>0</v>
          </cell>
          <cell r="DX1188">
            <v>0</v>
          </cell>
          <cell r="DY1188">
            <v>0</v>
          </cell>
          <cell r="DZ1188">
            <v>0</v>
          </cell>
          <cell r="EA1188">
            <v>0</v>
          </cell>
          <cell r="EB1188">
            <v>0</v>
          </cell>
          <cell r="EC1188">
            <v>0</v>
          </cell>
          <cell r="ED1188">
            <v>0</v>
          </cell>
        </row>
        <row r="1191">
          <cell r="F1191">
            <v>0</v>
          </cell>
          <cell r="G1191">
            <v>0</v>
          </cell>
          <cell r="H1191">
            <v>0</v>
          </cell>
          <cell r="I1191">
            <v>0</v>
          </cell>
          <cell r="J1191">
            <v>0</v>
          </cell>
          <cell r="K1191">
            <v>0</v>
          </cell>
          <cell r="L1191">
            <v>0</v>
          </cell>
          <cell r="M1191">
            <v>0</v>
          </cell>
          <cell r="N1191">
            <v>0</v>
          </cell>
          <cell r="O1191">
            <v>0</v>
          </cell>
          <cell r="P1191">
            <v>0</v>
          </cell>
          <cell r="Q1191">
            <v>0</v>
          </cell>
          <cell r="R1191">
            <v>0</v>
          </cell>
          <cell r="S1191">
            <v>0</v>
          </cell>
          <cell r="T1191">
            <v>0</v>
          </cell>
          <cell r="U1191">
            <v>0</v>
          </cell>
          <cell r="V1191">
            <v>0</v>
          </cell>
          <cell r="W1191">
            <v>0</v>
          </cell>
          <cell r="X1191">
            <v>0</v>
          </cell>
          <cell r="Y1191">
            <v>0</v>
          </cell>
          <cell r="Z1191">
            <v>0</v>
          </cell>
          <cell r="AA1191">
            <v>0</v>
          </cell>
          <cell r="AB1191">
            <v>0</v>
          </cell>
          <cell r="AC1191">
            <v>0</v>
          </cell>
          <cell r="AD1191">
            <v>0</v>
          </cell>
          <cell r="AE1191">
            <v>0</v>
          </cell>
          <cell r="AF1191">
            <v>0</v>
          </cell>
          <cell r="AG1191">
            <v>0</v>
          </cell>
          <cell r="AH1191">
            <v>0</v>
          </cell>
          <cell r="AI1191">
            <v>0</v>
          </cell>
          <cell r="AJ1191">
            <v>0</v>
          </cell>
          <cell r="AK1191">
            <v>0</v>
          </cell>
          <cell r="AL1191">
            <v>0</v>
          </cell>
          <cell r="AM1191">
            <v>0</v>
          </cell>
          <cell r="AN1191">
            <v>0</v>
          </cell>
          <cell r="AO1191">
            <v>0</v>
          </cell>
          <cell r="AP1191">
            <v>0</v>
          </cell>
          <cell r="AQ1191">
            <v>0</v>
          </cell>
          <cell r="AR1191">
            <v>0</v>
          </cell>
          <cell r="AS1191">
            <v>0</v>
          </cell>
          <cell r="AT1191">
            <v>0</v>
          </cell>
          <cell r="AU1191">
            <v>0</v>
          </cell>
          <cell r="AV1191">
            <v>0</v>
          </cell>
          <cell r="AW1191">
            <v>0</v>
          </cell>
          <cell r="AX1191">
            <v>0</v>
          </cell>
          <cell r="AY1191">
            <v>0</v>
          </cell>
          <cell r="AZ1191">
            <v>0</v>
          </cell>
          <cell r="BA1191">
            <v>0</v>
          </cell>
          <cell r="BB1191">
            <v>0</v>
          </cell>
          <cell r="BC1191">
            <v>0</v>
          </cell>
          <cell r="BD1191">
            <v>0</v>
          </cell>
          <cell r="BE1191">
            <v>0</v>
          </cell>
          <cell r="BF1191">
            <v>0</v>
          </cell>
          <cell r="BG1191">
            <v>0</v>
          </cell>
          <cell r="BH1191">
            <v>0</v>
          </cell>
          <cell r="BI1191">
            <v>0</v>
          </cell>
          <cell r="BJ1191">
            <v>0</v>
          </cell>
          <cell r="BK1191">
            <v>0</v>
          </cell>
          <cell r="BL1191">
            <v>0</v>
          </cell>
          <cell r="BM1191">
            <v>0</v>
          </cell>
          <cell r="BN1191">
            <v>0</v>
          </cell>
          <cell r="BO1191">
            <v>0</v>
          </cell>
          <cell r="BP1191">
            <v>0</v>
          </cell>
          <cell r="BQ1191">
            <v>0</v>
          </cell>
          <cell r="BR1191">
            <v>0</v>
          </cell>
          <cell r="BS1191">
            <v>0</v>
          </cell>
          <cell r="BT1191">
            <v>0</v>
          </cell>
          <cell r="BU1191">
            <v>0</v>
          </cell>
          <cell r="BV1191">
            <v>0</v>
          </cell>
          <cell r="BW1191">
            <v>0</v>
          </cell>
          <cell r="BX1191">
            <v>0</v>
          </cell>
          <cell r="BY1191">
            <v>0</v>
          </cell>
          <cell r="BZ1191">
            <v>0</v>
          </cell>
          <cell r="CA1191">
            <v>0</v>
          </cell>
          <cell r="CB1191">
            <v>0</v>
          </cell>
          <cell r="CC1191">
            <v>0</v>
          </cell>
          <cell r="CD1191">
            <v>0</v>
          </cell>
          <cell r="CE1191">
            <v>0</v>
          </cell>
          <cell r="CF1191">
            <v>0</v>
          </cell>
          <cell r="CG1191">
            <v>0</v>
          </cell>
          <cell r="CH1191">
            <v>0</v>
          </cell>
          <cell r="CI1191">
            <v>0</v>
          </cell>
          <cell r="CJ1191">
            <v>0</v>
          </cell>
          <cell r="CK1191">
            <v>0</v>
          </cell>
          <cell r="CL1191">
            <v>0</v>
          </cell>
          <cell r="CM1191">
            <v>0</v>
          </cell>
          <cell r="CN1191">
            <v>0</v>
          </cell>
          <cell r="CO1191">
            <v>0</v>
          </cell>
          <cell r="CP1191">
            <v>0</v>
          </cell>
          <cell r="CQ1191">
            <v>0</v>
          </cell>
          <cell r="CR1191">
            <v>0</v>
          </cell>
          <cell r="CS1191">
            <v>0</v>
          </cell>
          <cell r="CT1191">
            <v>0</v>
          </cell>
          <cell r="CU1191">
            <v>0</v>
          </cell>
          <cell r="CV1191">
            <v>0</v>
          </cell>
          <cell r="CW1191">
            <v>0</v>
          </cell>
          <cell r="CX1191">
            <v>0</v>
          </cell>
          <cell r="CY1191">
            <v>0</v>
          </cell>
          <cell r="CZ1191">
            <v>0</v>
          </cell>
          <cell r="DA1191">
            <v>0</v>
          </cell>
          <cell r="DB1191">
            <v>0</v>
          </cell>
          <cell r="DC1191">
            <v>0</v>
          </cell>
          <cell r="DD1191">
            <v>0</v>
          </cell>
          <cell r="DE1191">
            <v>0</v>
          </cell>
          <cell r="DF1191">
            <v>0</v>
          </cell>
          <cell r="DG1191">
            <v>0</v>
          </cell>
          <cell r="DH1191">
            <v>0</v>
          </cell>
          <cell r="DI1191">
            <v>0</v>
          </cell>
          <cell r="DJ1191">
            <v>0</v>
          </cell>
          <cell r="DK1191">
            <v>0</v>
          </cell>
          <cell r="DL1191">
            <v>0</v>
          </cell>
          <cell r="DM1191">
            <v>0</v>
          </cell>
          <cell r="DN1191">
            <v>0</v>
          </cell>
          <cell r="DO1191">
            <v>0</v>
          </cell>
          <cell r="DP1191">
            <v>0</v>
          </cell>
          <cell r="DQ1191">
            <v>0</v>
          </cell>
          <cell r="DR1191">
            <v>0</v>
          </cell>
          <cell r="DS1191">
            <v>0</v>
          </cell>
          <cell r="DT1191">
            <v>0</v>
          </cell>
          <cell r="DU1191">
            <v>0</v>
          </cell>
          <cell r="DV1191">
            <v>0</v>
          </cell>
          <cell r="DW1191">
            <v>0</v>
          </cell>
          <cell r="DX1191">
            <v>0</v>
          </cell>
          <cell r="DY1191">
            <v>0</v>
          </cell>
          <cell r="DZ1191">
            <v>0</v>
          </cell>
          <cell r="EA1191">
            <v>0</v>
          </cell>
          <cell r="EB1191">
            <v>0</v>
          </cell>
          <cell r="EC1191">
            <v>0</v>
          </cell>
          <cell r="ED1191">
            <v>0</v>
          </cell>
        </row>
        <row r="1192">
          <cell r="F1192">
            <v>0</v>
          </cell>
          <cell r="G1192">
            <v>0</v>
          </cell>
          <cell r="H1192">
            <v>0</v>
          </cell>
          <cell r="I1192">
            <v>0</v>
          </cell>
          <cell r="J1192">
            <v>0</v>
          </cell>
          <cell r="K1192">
            <v>0</v>
          </cell>
          <cell r="L1192">
            <v>0</v>
          </cell>
          <cell r="M1192">
            <v>0</v>
          </cell>
          <cell r="N1192">
            <v>0</v>
          </cell>
          <cell r="O1192">
            <v>0</v>
          </cell>
          <cell r="P1192">
            <v>0</v>
          </cell>
          <cell r="Q1192">
            <v>0</v>
          </cell>
          <cell r="R1192">
            <v>0</v>
          </cell>
          <cell r="S1192">
            <v>0</v>
          </cell>
          <cell r="T1192">
            <v>0</v>
          </cell>
          <cell r="U1192">
            <v>0</v>
          </cell>
          <cell r="V1192">
            <v>0</v>
          </cell>
          <cell r="W1192">
            <v>0</v>
          </cell>
          <cell r="X1192">
            <v>0</v>
          </cell>
          <cell r="Y1192">
            <v>0</v>
          </cell>
          <cell r="Z1192">
            <v>0</v>
          </cell>
          <cell r="AA1192">
            <v>0</v>
          </cell>
          <cell r="AB1192">
            <v>0</v>
          </cell>
          <cell r="AC1192">
            <v>0</v>
          </cell>
          <cell r="AD1192">
            <v>0</v>
          </cell>
          <cell r="AE1192">
            <v>0</v>
          </cell>
          <cell r="AF1192">
            <v>0</v>
          </cell>
          <cell r="AG1192">
            <v>0</v>
          </cell>
          <cell r="AH1192">
            <v>0</v>
          </cell>
          <cell r="AI1192">
            <v>0</v>
          </cell>
          <cell r="AJ1192">
            <v>0</v>
          </cell>
          <cell r="AK1192">
            <v>0</v>
          </cell>
          <cell r="AL1192">
            <v>0</v>
          </cell>
          <cell r="AM1192">
            <v>0</v>
          </cell>
          <cell r="AN1192">
            <v>0</v>
          </cell>
          <cell r="AO1192">
            <v>0</v>
          </cell>
          <cell r="AP1192">
            <v>0</v>
          </cell>
          <cell r="AQ1192">
            <v>0</v>
          </cell>
          <cell r="AR1192">
            <v>0</v>
          </cell>
          <cell r="AS1192">
            <v>0</v>
          </cell>
          <cell r="AT1192">
            <v>0</v>
          </cell>
          <cell r="AU1192">
            <v>0</v>
          </cell>
          <cell r="AV1192">
            <v>0</v>
          </cell>
          <cell r="AW1192">
            <v>0</v>
          </cell>
          <cell r="AX1192">
            <v>0</v>
          </cell>
          <cell r="AY1192">
            <v>0</v>
          </cell>
          <cell r="AZ1192">
            <v>0</v>
          </cell>
          <cell r="BA1192">
            <v>0</v>
          </cell>
          <cell r="BB1192">
            <v>0</v>
          </cell>
          <cell r="BC1192">
            <v>0</v>
          </cell>
          <cell r="BD1192">
            <v>0</v>
          </cell>
          <cell r="BE1192">
            <v>0</v>
          </cell>
          <cell r="BF1192">
            <v>0</v>
          </cell>
          <cell r="BG1192">
            <v>0</v>
          </cell>
          <cell r="BH1192">
            <v>0</v>
          </cell>
          <cell r="BI1192">
            <v>0</v>
          </cell>
          <cell r="BJ1192">
            <v>0</v>
          </cell>
          <cell r="BK1192">
            <v>0</v>
          </cell>
          <cell r="BL1192">
            <v>0</v>
          </cell>
          <cell r="BM1192">
            <v>0</v>
          </cell>
          <cell r="BN1192">
            <v>0</v>
          </cell>
          <cell r="BO1192">
            <v>0</v>
          </cell>
          <cell r="BP1192">
            <v>0</v>
          </cell>
          <cell r="BQ1192">
            <v>0</v>
          </cell>
          <cell r="BR1192">
            <v>0</v>
          </cell>
          <cell r="BS1192">
            <v>0</v>
          </cell>
          <cell r="BT1192">
            <v>0</v>
          </cell>
          <cell r="BU1192">
            <v>0</v>
          </cell>
          <cell r="BV1192">
            <v>0</v>
          </cell>
          <cell r="BW1192">
            <v>0</v>
          </cell>
          <cell r="BX1192">
            <v>0</v>
          </cell>
          <cell r="BY1192">
            <v>0</v>
          </cell>
          <cell r="BZ1192">
            <v>0</v>
          </cell>
          <cell r="CA1192">
            <v>0</v>
          </cell>
          <cell r="CB1192">
            <v>0</v>
          </cell>
          <cell r="CC1192">
            <v>0</v>
          </cell>
          <cell r="CD1192">
            <v>0</v>
          </cell>
          <cell r="CE1192">
            <v>0</v>
          </cell>
          <cell r="CF1192">
            <v>0</v>
          </cell>
          <cell r="CG1192">
            <v>0</v>
          </cell>
          <cell r="CH1192">
            <v>0</v>
          </cell>
          <cell r="CI1192">
            <v>0</v>
          </cell>
          <cell r="CJ1192">
            <v>0</v>
          </cell>
          <cell r="CK1192">
            <v>0</v>
          </cell>
          <cell r="CL1192">
            <v>0</v>
          </cell>
          <cell r="CM1192">
            <v>0</v>
          </cell>
          <cell r="CN1192">
            <v>0</v>
          </cell>
          <cell r="CO1192">
            <v>0</v>
          </cell>
          <cell r="CP1192">
            <v>0</v>
          </cell>
          <cell r="CQ1192">
            <v>0</v>
          </cell>
          <cell r="CR1192">
            <v>0</v>
          </cell>
          <cell r="CS1192">
            <v>0</v>
          </cell>
          <cell r="CT1192">
            <v>0</v>
          </cell>
          <cell r="CU1192">
            <v>0</v>
          </cell>
          <cell r="CV1192">
            <v>0</v>
          </cell>
          <cell r="CW1192">
            <v>0</v>
          </cell>
          <cell r="CX1192">
            <v>0</v>
          </cell>
          <cell r="CY1192">
            <v>0</v>
          </cell>
          <cell r="CZ1192">
            <v>0</v>
          </cell>
          <cell r="DA1192">
            <v>0</v>
          </cell>
          <cell r="DB1192">
            <v>0</v>
          </cell>
          <cell r="DC1192">
            <v>0</v>
          </cell>
          <cell r="DD1192">
            <v>0</v>
          </cell>
          <cell r="DE1192">
            <v>0</v>
          </cell>
          <cell r="DF1192">
            <v>0</v>
          </cell>
          <cell r="DG1192">
            <v>0</v>
          </cell>
          <cell r="DH1192">
            <v>0</v>
          </cell>
          <cell r="DI1192">
            <v>0</v>
          </cell>
          <cell r="DJ1192">
            <v>0</v>
          </cell>
          <cell r="DK1192">
            <v>0</v>
          </cell>
          <cell r="DL1192">
            <v>0</v>
          </cell>
          <cell r="DM1192">
            <v>0</v>
          </cell>
          <cell r="DN1192">
            <v>0</v>
          </cell>
          <cell r="DO1192">
            <v>0</v>
          </cell>
          <cell r="DP1192">
            <v>0</v>
          </cell>
          <cell r="DQ1192">
            <v>0</v>
          </cell>
          <cell r="DR1192">
            <v>0</v>
          </cell>
          <cell r="DS1192">
            <v>0</v>
          </cell>
          <cell r="DT1192">
            <v>0</v>
          </cell>
          <cell r="DU1192">
            <v>0</v>
          </cell>
          <cell r="DV1192">
            <v>0</v>
          </cell>
          <cell r="DW1192">
            <v>0</v>
          </cell>
          <cell r="DX1192">
            <v>0</v>
          </cell>
          <cell r="DY1192">
            <v>0</v>
          </cell>
          <cell r="DZ1192">
            <v>0</v>
          </cell>
          <cell r="EA1192">
            <v>0</v>
          </cell>
          <cell r="EB1192">
            <v>0</v>
          </cell>
          <cell r="EC1192">
            <v>0</v>
          </cell>
          <cell r="ED1192">
            <v>0</v>
          </cell>
        </row>
        <row r="1193">
          <cell r="F1193">
            <v>0</v>
          </cell>
          <cell r="G1193">
            <v>0</v>
          </cell>
          <cell r="H1193">
            <v>0</v>
          </cell>
          <cell r="I1193">
            <v>0</v>
          </cell>
          <cell r="J1193">
            <v>0</v>
          </cell>
          <cell r="K1193">
            <v>0</v>
          </cell>
          <cell r="L1193">
            <v>0</v>
          </cell>
          <cell r="M1193">
            <v>0</v>
          </cell>
          <cell r="N1193">
            <v>0</v>
          </cell>
          <cell r="O1193">
            <v>0</v>
          </cell>
          <cell r="P1193">
            <v>0</v>
          </cell>
          <cell r="Q1193">
            <v>0</v>
          </cell>
          <cell r="R1193">
            <v>0</v>
          </cell>
          <cell r="S1193">
            <v>0</v>
          </cell>
          <cell r="T1193">
            <v>0</v>
          </cell>
          <cell r="U1193">
            <v>0</v>
          </cell>
          <cell r="V1193">
            <v>0</v>
          </cell>
          <cell r="W1193">
            <v>0</v>
          </cell>
          <cell r="X1193">
            <v>0</v>
          </cell>
          <cell r="Y1193">
            <v>0</v>
          </cell>
          <cell r="Z1193">
            <v>0</v>
          </cell>
          <cell r="AA1193">
            <v>0</v>
          </cell>
          <cell r="AB1193">
            <v>0</v>
          </cell>
          <cell r="AC1193">
            <v>0</v>
          </cell>
          <cell r="AD1193">
            <v>0</v>
          </cell>
          <cell r="AE1193">
            <v>0</v>
          </cell>
          <cell r="AF1193">
            <v>0</v>
          </cell>
          <cell r="AG1193">
            <v>0</v>
          </cell>
          <cell r="AH1193">
            <v>0</v>
          </cell>
          <cell r="AI1193">
            <v>0</v>
          </cell>
          <cell r="AJ1193">
            <v>0</v>
          </cell>
          <cell r="AK1193">
            <v>0</v>
          </cell>
          <cell r="AL1193">
            <v>0</v>
          </cell>
          <cell r="AM1193">
            <v>0</v>
          </cell>
          <cell r="AN1193">
            <v>0</v>
          </cell>
          <cell r="AO1193">
            <v>0</v>
          </cell>
          <cell r="AP1193">
            <v>0</v>
          </cell>
          <cell r="AQ1193">
            <v>0</v>
          </cell>
          <cell r="AR1193">
            <v>0</v>
          </cell>
          <cell r="AS1193">
            <v>0</v>
          </cell>
          <cell r="AT1193">
            <v>0</v>
          </cell>
          <cell r="AU1193">
            <v>0</v>
          </cell>
          <cell r="AV1193">
            <v>0</v>
          </cell>
          <cell r="AW1193">
            <v>0</v>
          </cell>
          <cell r="AX1193">
            <v>0</v>
          </cell>
          <cell r="AY1193">
            <v>0</v>
          </cell>
          <cell r="AZ1193">
            <v>0</v>
          </cell>
          <cell r="BA1193">
            <v>0</v>
          </cell>
          <cell r="BB1193">
            <v>0</v>
          </cell>
          <cell r="BC1193">
            <v>0</v>
          </cell>
          <cell r="BD1193">
            <v>0</v>
          </cell>
          <cell r="BE1193">
            <v>0</v>
          </cell>
          <cell r="BF1193">
            <v>0</v>
          </cell>
          <cell r="BG1193">
            <v>0</v>
          </cell>
          <cell r="BH1193">
            <v>0</v>
          </cell>
          <cell r="BI1193">
            <v>0</v>
          </cell>
          <cell r="BJ1193">
            <v>0</v>
          </cell>
          <cell r="BK1193">
            <v>0</v>
          </cell>
          <cell r="BL1193">
            <v>0</v>
          </cell>
          <cell r="BM1193">
            <v>0</v>
          </cell>
          <cell r="BN1193">
            <v>0</v>
          </cell>
          <cell r="BO1193">
            <v>0</v>
          </cell>
          <cell r="BP1193">
            <v>0</v>
          </cell>
          <cell r="BQ1193">
            <v>0</v>
          </cell>
          <cell r="BR1193">
            <v>0</v>
          </cell>
          <cell r="BS1193">
            <v>0</v>
          </cell>
          <cell r="BT1193">
            <v>0</v>
          </cell>
          <cell r="BU1193">
            <v>0</v>
          </cell>
          <cell r="BV1193">
            <v>0</v>
          </cell>
          <cell r="BW1193">
            <v>0</v>
          </cell>
          <cell r="BX1193">
            <v>0</v>
          </cell>
          <cell r="BY1193">
            <v>0</v>
          </cell>
          <cell r="BZ1193">
            <v>0</v>
          </cell>
          <cell r="CA1193">
            <v>0</v>
          </cell>
          <cell r="CB1193">
            <v>0</v>
          </cell>
          <cell r="CC1193">
            <v>0</v>
          </cell>
          <cell r="CD1193">
            <v>0</v>
          </cell>
          <cell r="CE1193">
            <v>0</v>
          </cell>
          <cell r="CF1193">
            <v>0</v>
          </cell>
          <cell r="CG1193">
            <v>0</v>
          </cell>
          <cell r="CH1193">
            <v>0</v>
          </cell>
          <cell r="CI1193">
            <v>0</v>
          </cell>
          <cell r="CJ1193">
            <v>0</v>
          </cell>
          <cell r="CK1193">
            <v>0</v>
          </cell>
          <cell r="CL1193">
            <v>0</v>
          </cell>
          <cell r="CM1193">
            <v>0</v>
          </cell>
          <cell r="CN1193">
            <v>0</v>
          </cell>
          <cell r="CO1193">
            <v>0</v>
          </cell>
          <cell r="CP1193">
            <v>0</v>
          </cell>
          <cell r="CQ1193">
            <v>0</v>
          </cell>
          <cell r="CR1193">
            <v>0</v>
          </cell>
          <cell r="CS1193">
            <v>0</v>
          </cell>
          <cell r="CT1193">
            <v>0</v>
          </cell>
          <cell r="CU1193">
            <v>0</v>
          </cell>
          <cell r="CV1193">
            <v>0</v>
          </cell>
          <cell r="CW1193">
            <v>0</v>
          </cell>
          <cell r="CX1193">
            <v>0</v>
          </cell>
          <cell r="CY1193">
            <v>0</v>
          </cell>
          <cell r="CZ1193">
            <v>0</v>
          </cell>
          <cell r="DA1193">
            <v>0</v>
          </cell>
          <cell r="DB1193">
            <v>0</v>
          </cell>
          <cell r="DC1193">
            <v>0</v>
          </cell>
          <cell r="DD1193">
            <v>0</v>
          </cell>
          <cell r="DE1193">
            <v>0</v>
          </cell>
          <cell r="DF1193">
            <v>0</v>
          </cell>
          <cell r="DG1193">
            <v>0</v>
          </cell>
          <cell r="DH1193">
            <v>0</v>
          </cell>
          <cell r="DI1193">
            <v>0</v>
          </cell>
          <cell r="DJ1193">
            <v>0</v>
          </cell>
          <cell r="DK1193">
            <v>0</v>
          </cell>
          <cell r="DL1193">
            <v>0</v>
          </cell>
          <cell r="DM1193">
            <v>0</v>
          </cell>
          <cell r="DN1193">
            <v>0</v>
          </cell>
          <cell r="DO1193">
            <v>0</v>
          </cell>
          <cell r="DP1193">
            <v>0</v>
          </cell>
          <cell r="DQ1193">
            <v>0</v>
          </cell>
          <cell r="DR1193">
            <v>0</v>
          </cell>
          <cell r="DS1193">
            <v>0</v>
          </cell>
          <cell r="DT1193">
            <v>0</v>
          </cell>
          <cell r="DU1193">
            <v>0</v>
          </cell>
          <cell r="DV1193">
            <v>0</v>
          </cell>
          <cell r="DW1193">
            <v>0</v>
          </cell>
          <cell r="DX1193">
            <v>0</v>
          </cell>
          <cell r="DY1193">
            <v>0</v>
          </cell>
          <cell r="DZ1193">
            <v>0</v>
          </cell>
          <cell r="EA1193">
            <v>0</v>
          </cell>
          <cell r="EB1193">
            <v>0</v>
          </cell>
          <cell r="EC1193">
            <v>0</v>
          </cell>
          <cell r="ED1193">
            <v>0</v>
          </cell>
        </row>
        <row r="1194">
          <cell r="F1194">
            <v>0</v>
          </cell>
          <cell r="G1194">
            <v>0</v>
          </cell>
          <cell r="H1194">
            <v>0</v>
          </cell>
          <cell r="I1194">
            <v>0</v>
          </cell>
          <cell r="J1194">
            <v>0</v>
          </cell>
          <cell r="K1194">
            <v>0</v>
          </cell>
          <cell r="L1194">
            <v>0</v>
          </cell>
          <cell r="M1194">
            <v>0</v>
          </cell>
          <cell r="N1194">
            <v>0</v>
          </cell>
          <cell r="O1194">
            <v>0</v>
          </cell>
          <cell r="P1194">
            <v>0</v>
          </cell>
          <cell r="Q1194">
            <v>0</v>
          </cell>
          <cell r="R1194">
            <v>0</v>
          </cell>
          <cell r="S1194">
            <v>0</v>
          </cell>
          <cell r="T1194">
            <v>0</v>
          </cell>
          <cell r="U1194">
            <v>0</v>
          </cell>
          <cell r="V1194">
            <v>0</v>
          </cell>
          <cell r="W1194">
            <v>0</v>
          </cell>
          <cell r="X1194">
            <v>0</v>
          </cell>
          <cell r="Y1194">
            <v>0</v>
          </cell>
          <cell r="Z1194">
            <v>0</v>
          </cell>
          <cell r="AA1194">
            <v>0</v>
          </cell>
          <cell r="AB1194">
            <v>0</v>
          </cell>
          <cell r="AC1194">
            <v>0</v>
          </cell>
          <cell r="AD1194">
            <v>0</v>
          </cell>
          <cell r="AE1194">
            <v>0</v>
          </cell>
          <cell r="AF1194">
            <v>0</v>
          </cell>
          <cell r="AG1194">
            <v>0</v>
          </cell>
          <cell r="AH1194">
            <v>0</v>
          </cell>
          <cell r="AI1194">
            <v>0</v>
          </cell>
          <cell r="AJ1194">
            <v>0</v>
          </cell>
          <cell r="AK1194">
            <v>0</v>
          </cell>
          <cell r="AL1194">
            <v>0</v>
          </cell>
          <cell r="AM1194">
            <v>0</v>
          </cell>
          <cell r="AN1194">
            <v>0</v>
          </cell>
          <cell r="AO1194">
            <v>0</v>
          </cell>
          <cell r="AP1194">
            <v>0</v>
          </cell>
          <cell r="AQ1194">
            <v>0</v>
          </cell>
          <cell r="AR1194">
            <v>0</v>
          </cell>
          <cell r="AS1194">
            <v>0</v>
          </cell>
          <cell r="AT1194">
            <v>0</v>
          </cell>
          <cell r="AU1194">
            <v>0</v>
          </cell>
          <cell r="AV1194">
            <v>0</v>
          </cell>
          <cell r="AW1194">
            <v>0</v>
          </cell>
          <cell r="AX1194">
            <v>0</v>
          </cell>
          <cell r="AY1194">
            <v>0</v>
          </cell>
          <cell r="AZ1194">
            <v>0</v>
          </cell>
          <cell r="BA1194">
            <v>0</v>
          </cell>
          <cell r="BB1194">
            <v>0</v>
          </cell>
          <cell r="BC1194">
            <v>0</v>
          </cell>
          <cell r="BD1194">
            <v>0</v>
          </cell>
          <cell r="BE1194">
            <v>0</v>
          </cell>
          <cell r="BF1194">
            <v>0</v>
          </cell>
          <cell r="BG1194">
            <v>0</v>
          </cell>
          <cell r="BH1194">
            <v>0</v>
          </cell>
          <cell r="BI1194">
            <v>0</v>
          </cell>
          <cell r="BJ1194">
            <v>0</v>
          </cell>
          <cell r="BK1194">
            <v>0</v>
          </cell>
          <cell r="BL1194">
            <v>0</v>
          </cell>
          <cell r="BM1194">
            <v>0</v>
          </cell>
          <cell r="BN1194">
            <v>0</v>
          </cell>
          <cell r="BO1194">
            <v>0</v>
          </cell>
          <cell r="BP1194">
            <v>0</v>
          </cell>
          <cell r="BQ1194">
            <v>0</v>
          </cell>
          <cell r="BR1194">
            <v>0</v>
          </cell>
          <cell r="BS1194">
            <v>0</v>
          </cell>
          <cell r="BT1194">
            <v>0</v>
          </cell>
          <cell r="BU1194">
            <v>0</v>
          </cell>
          <cell r="BV1194">
            <v>0</v>
          </cell>
          <cell r="BW1194">
            <v>0</v>
          </cell>
          <cell r="BX1194">
            <v>0</v>
          </cell>
          <cell r="BY1194">
            <v>0</v>
          </cell>
          <cell r="BZ1194">
            <v>0</v>
          </cell>
          <cell r="CA1194">
            <v>0</v>
          </cell>
          <cell r="CB1194">
            <v>0</v>
          </cell>
          <cell r="CC1194">
            <v>0</v>
          </cell>
          <cell r="CD1194">
            <v>0</v>
          </cell>
          <cell r="CE1194">
            <v>0</v>
          </cell>
          <cell r="CF1194">
            <v>0</v>
          </cell>
          <cell r="CG1194">
            <v>0</v>
          </cell>
          <cell r="CH1194">
            <v>0</v>
          </cell>
          <cell r="CI1194">
            <v>0</v>
          </cell>
          <cell r="CJ1194">
            <v>0</v>
          </cell>
          <cell r="CK1194">
            <v>0</v>
          </cell>
          <cell r="CL1194">
            <v>0</v>
          </cell>
          <cell r="CM1194">
            <v>0</v>
          </cell>
          <cell r="CN1194">
            <v>0</v>
          </cell>
          <cell r="CO1194">
            <v>0</v>
          </cell>
          <cell r="CP1194">
            <v>0</v>
          </cell>
          <cell r="CQ1194">
            <v>0</v>
          </cell>
          <cell r="CR1194">
            <v>0</v>
          </cell>
          <cell r="CS1194">
            <v>0</v>
          </cell>
          <cell r="CT1194">
            <v>0</v>
          </cell>
          <cell r="CU1194">
            <v>0</v>
          </cell>
          <cell r="CV1194">
            <v>0</v>
          </cell>
          <cell r="CW1194">
            <v>0</v>
          </cell>
          <cell r="CX1194">
            <v>0</v>
          </cell>
          <cell r="CY1194">
            <v>0</v>
          </cell>
          <cell r="CZ1194">
            <v>0</v>
          </cell>
          <cell r="DA1194">
            <v>0</v>
          </cell>
          <cell r="DB1194">
            <v>0</v>
          </cell>
          <cell r="DC1194">
            <v>0</v>
          </cell>
          <cell r="DD1194">
            <v>0</v>
          </cell>
          <cell r="DE1194">
            <v>0</v>
          </cell>
          <cell r="DF1194">
            <v>0</v>
          </cell>
          <cell r="DG1194">
            <v>0</v>
          </cell>
          <cell r="DH1194">
            <v>0</v>
          </cell>
          <cell r="DI1194">
            <v>0</v>
          </cell>
          <cell r="DJ1194">
            <v>0</v>
          </cell>
          <cell r="DK1194">
            <v>0</v>
          </cell>
          <cell r="DL1194">
            <v>0</v>
          </cell>
          <cell r="DM1194">
            <v>0</v>
          </cell>
          <cell r="DN1194">
            <v>0</v>
          </cell>
          <cell r="DO1194">
            <v>0</v>
          </cell>
          <cell r="DP1194">
            <v>0</v>
          </cell>
          <cell r="DQ1194">
            <v>0</v>
          </cell>
          <cell r="DR1194">
            <v>0</v>
          </cell>
          <cell r="DS1194">
            <v>0</v>
          </cell>
          <cell r="DT1194">
            <v>0</v>
          </cell>
          <cell r="DU1194">
            <v>0</v>
          </cell>
          <cell r="DV1194">
            <v>0</v>
          </cell>
          <cell r="DW1194">
            <v>0</v>
          </cell>
          <cell r="DX1194">
            <v>0</v>
          </cell>
          <cell r="DY1194">
            <v>0</v>
          </cell>
          <cell r="DZ1194">
            <v>0</v>
          </cell>
          <cell r="EA1194">
            <v>0</v>
          </cell>
          <cell r="EB1194">
            <v>0</v>
          </cell>
          <cell r="EC1194">
            <v>0</v>
          </cell>
          <cell r="ED1194">
            <v>0</v>
          </cell>
        </row>
        <row r="1195">
          <cell r="F1195">
            <v>0</v>
          </cell>
          <cell r="G1195">
            <v>0</v>
          </cell>
          <cell r="H1195">
            <v>0</v>
          </cell>
          <cell r="I1195">
            <v>0</v>
          </cell>
          <cell r="J1195">
            <v>0</v>
          </cell>
          <cell r="K1195">
            <v>0</v>
          </cell>
          <cell r="L1195">
            <v>0</v>
          </cell>
          <cell r="M1195">
            <v>0</v>
          </cell>
          <cell r="N1195">
            <v>0</v>
          </cell>
          <cell r="O1195">
            <v>0</v>
          </cell>
          <cell r="P1195">
            <v>0</v>
          </cell>
          <cell r="Q1195">
            <v>0</v>
          </cell>
          <cell r="R1195">
            <v>-0.33</v>
          </cell>
          <cell r="S1195">
            <v>0</v>
          </cell>
          <cell r="T1195">
            <v>0</v>
          </cell>
          <cell r="U1195">
            <v>0</v>
          </cell>
          <cell r="V1195">
            <v>-0.01</v>
          </cell>
          <cell r="W1195">
            <v>0</v>
          </cell>
          <cell r="X1195">
            <v>0</v>
          </cell>
          <cell r="Y1195">
            <v>-0.08</v>
          </cell>
          <cell r="Z1195">
            <v>0</v>
          </cell>
          <cell r="AA1195">
            <v>0</v>
          </cell>
          <cell r="AB1195">
            <v>0</v>
          </cell>
          <cell r="AC1195">
            <v>0</v>
          </cell>
          <cell r="AD1195">
            <v>0</v>
          </cell>
          <cell r="AE1195">
            <v>-0.7</v>
          </cell>
          <cell r="AF1195">
            <v>0</v>
          </cell>
          <cell r="AG1195">
            <v>0</v>
          </cell>
          <cell r="AH1195">
            <v>0</v>
          </cell>
          <cell r="AI1195">
            <v>0.01</v>
          </cell>
          <cell r="AJ1195">
            <v>0</v>
          </cell>
          <cell r="AK1195">
            <v>0</v>
          </cell>
          <cell r="AL1195">
            <v>0.03</v>
          </cell>
          <cell r="AM1195">
            <v>1.93</v>
          </cell>
          <cell r="AN1195">
            <v>0</v>
          </cell>
          <cell r="AO1195">
            <v>0</v>
          </cell>
          <cell r="AP1195">
            <v>0</v>
          </cell>
          <cell r="AQ1195">
            <v>0</v>
          </cell>
          <cell r="AR1195">
            <v>-1.05</v>
          </cell>
          <cell r="AS1195">
            <v>0</v>
          </cell>
          <cell r="AT1195">
            <v>0</v>
          </cell>
          <cell r="AU1195">
            <v>0.06</v>
          </cell>
          <cell r="AV1195">
            <v>0</v>
          </cell>
          <cell r="AW1195">
            <v>0</v>
          </cell>
          <cell r="AX1195">
            <v>0.1</v>
          </cell>
          <cell r="AY1195">
            <v>1.17</v>
          </cell>
          <cell r="AZ1195">
            <v>0.44</v>
          </cell>
          <cell r="BA1195">
            <v>0</v>
          </cell>
          <cell r="BB1195">
            <v>0</v>
          </cell>
          <cell r="BC1195">
            <v>0</v>
          </cell>
          <cell r="BD1195">
            <v>0</v>
          </cell>
          <cell r="BE1195">
            <v>-0.17</v>
          </cell>
          <cell r="BF1195">
            <v>0</v>
          </cell>
          <cell r="BG1195">
            <v>0</v>
          </cell>
          <cell r="BH1195">
            <v>-0.05</v>
          </cell>
          <cell r="BI1195">
            <v>-0.01</v>
          </cell>
          <cell r="BJ1195">
            <v>0</v>
          </cell>
          <cell r="BK1195">
            <v>0</v>
          </cell>
          <cell r="BL1195">
            <v>-0.11</v>
          </cell>
          <cell r="BM1195">
            <v>1.81</v>
          </cell>
          <cell r="BN1195">
            <v>0</v>
          </cell>
          <cell r="BO1195">
            <v>0</v>
          </cell>
          <cell r="BP1195">
            <v>0</v>
          </cell>
          <cell r="BQ1195">
            <v>0</v>
          </cell>
          <cell r="BR1195">
            <v>0.05</v>
          </cell>
          <cell r="BS1195">
            <v>0</v>
          </cell>
          <cell r="BT1195">
            <v>0</v>
          </cell>
          <cell r="BU1195">
            <v>-0.2</v>
          </cell>
          <cell r="BV1195">
            <v>-0.01</v>
          </cell>
          <cell r="BW1195">
            <v>-0.05</v>
          </cell>
          <cell r="BX1195">
            <v>-0.14000000000000001</v>
          </cell>
          <cell r="BY1195">
            <v>-0.05</v>
          </cell>
          <cell r="BZ1195">
            <v>1.07</v>
          </cell>
          <cell r="CA1195">
            <v>0</v>
          </cell>
          <cell r="CB1195">
            <v>0</v>
          </cell>
          <cell r="CC1195">
            <v>0</v>
          </cell>
          <cell r="CD1195">
            <v>0</v>
          </cell>
          <cell r="CE1195">
            <v>-0.41</v>
          </cell>
          <cell r="CF1195">
            <v>0</v>
          </cell>
          <cell r="CG1195">
            <v>0</v>
          </cell>
          <cell r="CH1195">
            <v>0.02</v>
          </cell>
          <cell r="CI1195">
            <v>-0.04</v>
          </cell>
          <cell r="CJ1195">
            <v>0.02</v>
          </cell>
          <cell r="CK1195">
            <v>0.13</v>
          </cell>
          <cell r="CL1195">
            <v>0.76</v>
          </cell>
          <cell r="CM1195">
            <v>0.38</v>
          </cell>
          <cell r="CN1195">
            <v>0</v>
          </cell>
          <cell r="CO1195">
            <v>0</v>
          </cell>
          <cell r="CP1195">
            <v>0</v>
          </cell>
          <cell r="CQ1195">
            <v>0</v>
          </cell>
          <cell r="CR1195">
            <v>-0.3</v>
          </cell>
          <cell r="CS1195">
            <v>0</v>
          </cell>
          <cell r="CT1195">
            <v>0.01</v>
          </cell>
          <cell r="CU1195">
            <v>-0.01</v>
          </cell>
          <cell r="CV1195">
            <v>-0.01</v>
          </cell>
          <cell r="CW1195">
            <v>-0.04</v>
          </cell>
          <cell r="CX1195">
            <v>0.1</v>
          </cell>
          <cell r="CY1195">
            <v>-0.3</v>
          </cell>
          <cell r="CZ1195">
            <v>-0.2</v>
          </cell>
          <cell r="DA1195">
            <v>0.7</v>
          </cell>
          <cell r="DB1195">
            <v>-0.41</v>
          </cell>
          <cell r="DC1195">
            <v>0.01</v>
          </cell>
          <cell r="DD1195">
            <v>0.03</v>
          </cell>
          <cell r="DE1195">
            <v>0</v>
          </cell>
          <cell r="DF1195">
            <v>0</v>
          </cell>
          <cell r="DG1195">
            <v>0</v>
          </cell>
          <cell r="DH1195">
            <v>0</v>
          </cell>
          <cell r="DI1195">
            <v>0</v>
          </cell>
          <cell r="DJ1195">
            <v>0</v>
          </cell>
          <cell r="DK1195">
            <v>0</v>
          </cell>
          <cell r="DL1195">
            <v>0</v>
          </cell>
          <cell r="DM1195">
            <v>0</v>
          </cell>
          <cell r="DN1195">
            <v>0</v>
          </cell>
          <cell r="DO1195">
            <v>0</v>
          </cell>
          <cell r="DP1195">
            <v>0</v>
          </cell>
          <cell r="DQ1195">
            <v>0</v>
          </cell>
          <cell r="DR1195">
            <v>0</v>
          </cell>
          <cell r="DS1195">
            <v>0</v>
          </cell>
          <cell r="DT1195">
            <v>0</v>
          </cell>
          <cell r="DU1195">
            <v>0</v>
          </cell>
          <cell r="DV1195">
            <v>0</v>
          </cell>
          <cell r="DW1195">
            <v>0</v>
          </cell>
          <cell r="DX1195">
            <v>0</v>
          </cell>
          <cell r="DY1195">
            <v>0</v>
          </cell>
          <cell r="DZ1195">
            <v>0</v>
          </cell>
          <cell r="EA1195">
            <v>0</v>
          </cell>
          <cell r="EB1195">
            <v>0</v>
          </cell>
          <cell r="EC1195">
            <v>0</v>
          </cell>
          <cell r="ED1195">
            <v>0</v>
          </cell>
        </row>
        <row r="1196">
          <cell r="F1196">
            <v>0</v>
          </cell>
          <cell r="G1196">
            <v>0</v>
          </cell>
          <cell r="H1196">
            <v>0</v>
          </cell>
          <cell r="I1196">
            <v>0</v>
          </cell>
          <cell r="J1196">
            <v>0</v>
          </cell>
          <cell r="K1196">
            <v>0</v>
          </cell>
          <cell r="L1196">
            <v>0</v>
          </cell>
          <cell r="M1196">
            <v>5.84</v>
          </cell>
          <cell r="N1196">
            <v>0</v>
          </cell>
          <cell r="O1196">
            <v>0</v>
          </cell>
          <cell r="P1196">
            <v>0</v>
          </cell>
          <cell r="Q1196">
            <v>0</v>
          </cell>
          <cell r="R1196">
            <v>-0.94</v>
          </cell>
          <cell r="S1196">
            <v>0</v>
          </cell>
          <cell r="T1196">
            <v>-0.01</v>
          </cell>
          <cell r="U1196">
            <v>0</v>
          </cell>
          <cell r="V1196">
            <v>0</v>
          </cell>
          <cell r="W1196">
            <v>0</v>
          </cell>
          <cell r="X1196">
            <v>0</v>
          </cell>
          <cell r="Y1196">
            <v>-1.69</v>
          </cell>
          <cell r="Z1196">
            <v>0</v>
          </cell>
          <cell r="AA1196">
            <v>0</v>
          </cell>
          <cell r="AB1196">
            <v>0</v>
          </cell>
          <cell r="AC1196">
            <v>0</v>
          </cell>
          <cell r="AD1196">
            <v>0</v>
          </cell>
          <cell r="AE1196">
            <v>-0.56000000000000005</v>
          </cell>
          <cell r="AF1196">
            <v>0</v>
          </cell>
          <cell r="AG1196">
            <v>0</v>
          </cell>
          <cell r="AH1196">
            <v>0</v>
          </cell>
          <cell r="AI1196">
            <v>0</v>
          </cell>
          <cell r="AJ1196">
            <v>0</v>
          </cell>
          <cell r="AK1196">
            <v>0</v>
          </cell>
          <cell r="AL1196">
            <v>-0.95</v>
          </cell>
          <cell r="AM1196">
            <v>1.1499999999999999</v>
          </cell>
          <cell r="AN1196">
            <v>0</v>
          </cell>
          <cell r="AO1196">
            <v>0</v>
          </cell>
          <cell r="AP1196">
            <v>0</v>
          </cell>
          <cell r="AQ1196">
            <v>0</v>
          </cell>
          <cell r="AR1196">
            <v>0.11</v>
          </cell>
          <cell r="AS1196">
            <v>0</v>
          </cell>
          <cell r="AT1196">
            <v>0</v>
          </cell>
          <cell r="AU1196">
            <v>0</v>
          </cell>
          <cell r="AV1196">
            <v>-0.43</v>
          </cell>
          <cell r="AW1196">
            <v>0</v>
          </cell>
          <cell r="AX1196">
            <v>0</v>
          </cell>
          <cell r="AY1196">
            <v>1.41</v>
          </cell>
          <cell r="AZ1196">
            <v>1.47</v>
          </cell>
          <cell r="BA1196">
            <v>0</v>
          </cell>
          <cell r="BB1196">
            <v>0</v>
          </cell>
          <cell r="BC1196">
            <v>0</v>
          </cell>
          <cell r="BD1196">
            <v>0</v>
          </cell>
          <cell r="BE1196">
            <v>0.56000000000000005</v>
          </cell>
          <cell r="BF1196">
            <v>0</v>
          </cell>
          <cell r="BG1196">
            <v>0</v>
          </cell>
          <cell r="BH1196">
            <v>0.03</v>
          </cell>
          <cell r="BI1196">
            <v>7.0000000000000007E-2</v>
          </cell>
          <cell r="BJ1196">
            <v>0</v>
          </cell>
          <cell r="BK1196">
            <v>0</v>
          </cell>
          <cell r="BL1196">
            <v>0.02</v>
          </cell>
          <cell r="BM1196">
            <v>1.04</v>
          </cell>
          <cell r="BN1196">
            <v>0</v>
          </cell>
          <cell r="BO1196">
            <v>0</v>
          </cell>
          <cell r="BP1196">
            <v>0</v>
          </cell>
          <cell r="BQ1196">
            <v>0</v>
          </cell>
          <cell r="BR1196">
            <v>-1.51</v>
          </cell>
          <cell r="BS1196">
            <v>0</v>
          </cell>
          <cell r="BT1196">
            <v>0</v>
          </cell>
          <cell r="BU1196">
            <v>-0.46</v>
          </cell>
          <cell r="BV1196">
            <v>0</v>
          </cell>
          <cell r="BW1196">
            <v>0</v>
          </cell>
          <cell r="BX1196">
            <v>0</v>
          </cell>
          <cell r="BY1196">
            <v>-1.05</v>
          </cell>
          <cell r="BZ1196">
            <v>-0.86</v>
          </cell>
          <cell r="CA1196">
            <v>1.59</v>
          </cell>
          <cell r="CB1196">
            <v>0</v>
          </cell>
          <cell r="CC1196">
            <v>0</v>
          </cell>
          <cell r="CD1196">
            <v>0</v>
          </cell>
          <cell r="CE1196">
            <v>0.63</v>
          </cell>
          <cell r="CF1196">
            <v>0</v>
          </cell>
          <cell r="CG1196">
            <v>0</v>
          </cell>
          <cell r="CH1196">
            <v>0.24</v>
          </cell>
          <cell r="CI1196">
            <v>0.03</v>
          </cell>
          <cell r="CJ1196">
            <v>-0.01</v>
          </cell>
          <cell r="CK1196">
            <v>0</v>
          </cell>
          <cell r="CL1196">
            <v>2.09</v>
          </cell>
          <cell r="CM1196">
            <v>0</v>
          </cell>
          <cell r="CN1196">
            <v>0</v>
          </cell>
          <cell r="CO1196">
            <v>0</v>
          </cell>
          <cell r="CP1196">
            <v>0</v>
          </cell>
          <cell r="CQ1196">
            <v>0</v>
          </cell>
          <cell r="CR1196">
            <v>0.03</v>
          </cell>
          <cell r="CS1196">
            <v>0</v>
          </cell>
          <cell r="CT1196">
            <v>-0.04</v>
          </cell>
          <cell r="CU1196">
            <v>0</v>
          </cell>
          <cell r="CV1196">
            <v>-0.03</v>
          </cell>
          <cell r="CW1196">
            <v>-0.02</v>
          </cell>
          <cell r="CX1196">
            <v>0</v>
          </cell>
          <cell r="CY1196">
            <v>1.88</v>
          </cell>
          <cell r="CZ1196">
            <v>1.32</v>
          </cell>
          <cell r="DA1196">
            <v>1.77</v>
          </cell>
          <cell r="DB1196">
            <v>0</v>
          </cell>
          <cell r="DC1196">
            <v>-0.03</v>
          </cell>
          <cell r="DD1196">
            <v>-0.19</v>
          </cell>
          <cell r="DE1196">
            <v>0</v>
          </cell>
          <cell r="DF1196">
            <v>0</v>
          </cell>
          <cell r="DG1196">
            <v>0</v>
          </cell>
          <cell r="DH1196">
            <v>0</v>
          </cell>
          <cell r="DI1196">
            <v>0</v>
          </cell>
          <cell r="DJ1196">
            <v>0</v>
          </cell>
          <cell r="DK1196">
            <v>0</v>
          </cell>
          <cell r="DL1196">
            <v>0</v>
          </cell>
          <cell r="DM1196">
            <v>0</v>
          </cell>
          <cell r="DN1196">
            <v>0</v>
          </cell>
          <cell r="DO1196">
            <v>0</v>
          </cell>
          <cell r="DP1196">
            <v>0</v>
          </cell>
          <cell r="DQ1196">
            <v>0</v>
          </cell>
          <cell r="DR1196">
            <v>0</v>
          </cell>
          <cell r="DS1196">
            <v>0</v>
          </cell>
          <cell r="DT1196">
            <v>0</v>
          </cell>
          <cell r="DU1196">
            <v>0</v>
          </cell>
          <cell r="DV1196">
            <v>0</v>
          </cell>
          <cell r="DW1196">
            <v>0</v>
          </cell>
          <cell r="DX1196">
            <v>0</v>
          </cell>
          <cell r="DY1196">
            <v>0</v>
          </cell>
          <cell r="DZ1196">
            <v>0</v>
          </cell>
          <cell r="EA1196">
            <v>0</v>
          </cell>
          <cell r="EB1196">
            <v>0</v>
          </cell>
          <cell r="EC1196">
            <v>0</v>
          </cell>
          <cell r="ED1196">
            <v>0</v>
          </cell>
        </row>
        <row r="1197">
          <cell r="F1197">
            <v>0</v>
          </cell>
          <cell r="G1197">
            <v>0</v>
          </cell>
          <cell r="H1197">
            <v>0</v>
          </cell>
          <cell r="I1197">
            <v>0</v>
          </cell>
          <cell r="J1197">
            <v>0</v>
          </cell>
          <cell r="K1197">
            <v>0</v>
          </cell>
          <cell r="L1197">
            <v>0</v>
          </cell>
          <cell r="M1197">
            <v>0</v>
          </cell>
          <cell r="N1197">
            <v>0</v>
          </cell>
          <cell r="O1197">
            <v>0</v>
          </cell>
          <cell r="P1197">
            <v>0</v>
          </cell>
          <cell r="Q1197">
            <v>0</v>
          </cell>
          <cell r="R1197">
            <v>0</v>
          </cell>
          <cell r="S1197">
            <v>0</v>
          </cell>
          <cell r="T1197">
            <v>0</v>
          </cell>
          <cell r="U1197">
            <v>0</v>
          </cell>
          <cell r="V1197">
            <v>0</v>
          </cell>
          <cell r="W1197">
            <v>0</v>
          </cell>
          <cell r="X1197">
            <v>0</v>
          </cell>
          <cell r="Y1197">
            <v>0</v>
          </cell>
          <cell r="Z1197">
            <v>0</v>
          </cell>
          <cell r="AA1197">
            <v>0</v>
          </cell>
          <cell r="AB1197">
            <v>0</v>
          </cell>
          <cell r="AC1197">
            <v>0</v>
          </cell>
          <cell r="AD1197">
            <v>0</v>
          </cell>
          <cell r="AE1197">
            <v>0</v>
          </cell>
          <cell r="AF1197">
            <v>0</v>
          </cell>
          <cell r="AG1197">
            <v>0</v>
          </cell>
          <cell r="AH1197">
            <v>0</v>
          </cell>
          <cell r="AI1197">
            <v>0</v>
          </cell>
          <cell r="AJ1197">
            <v>0</v>
          </cell>
          <cell r="AK1197">
            <v>0</v>
          </cell>
          <cell r="AL1197">
            <v>0</v>
          </cell>
          <cell r="AM1197">
            <v>0</v>
          </cell>
          <cell r="AN1197">
            <v>0</v>
          </cell>
          <cell r="AO1197">
            <v>0</v>
          </cell>
          <cell r="AP1197">
            <v>0</v>
          </cell>
          <cell r="AQ1197">
            <v>0</v>
          </cell>
          <cell r="AR1197">
            <v>0</v>
          </cell>
          <cell r="AS1197">
            <v>0</v>
          </cell>
          <cell r="AT1197">
            <v>0</v>
          </cell>
          <cell r="AU1197">
            <v>0</v>
          </cell>
          <cell r="AV1197">
            <v>0</v>
          </cell>
          <cell r="AW1197">
            <v>0</v>
          </cell>
          <cell r="AX1197">
            <v>0</v>
          </cell>
          <cell r="AY1197">
            <v>0</v>
          </cell>
          <cell r="AZ1197">
            <v>0</v>
          </cell>
          <cell r="BA1197">
            <v>0</v>
          </cell>
          <cell r="BB1197">
            <v>0</v>
          </cell>
          <cell r="BC1197">
            <v>0</v>
          </cell>
          <cell r="BD1197">
            <v>0</v>
          </cell>
          <cell r="BE1197">
            <v>0</v>
          </cell>
          <cell r="BF1197">
            <v>0</v>
          </cell>
          <cell r="BG1197">
            <v>0</v>
          </cell>
          <cell r="BH1197">
            <v>0</v>
          </cell>
          <cell r="BI1197">
            <v>0</v>
          </cell>
          <cell r="BJ1197">
            <v>0</v>
          </cell>
          <cell r="BK1197">
            <v>0</v>
          </cell>
          <cell r="BL1197">
            <v>0</v>
          </cell>
          <cell r="BM1197">
            <v>0</v>
          </cell>
          <cell r="BN1197">
            <v>0</v>
          </cell>
          <cell r="BO1197">
            <v>0</v>
          </cell>
          <cell r="BP1197">
            <v>0</v>
          </cell>
          <cell r="BQ1197">
            <v>0</v>
          </cell>
          <cell r="BR1197">
            <v>0.28999999999999998</v>
          </cell>
          <cell r="BS1197">
            <v>0</v>
          </cell>
          <cell r="BT1197">
            <v>0</v>
          </cell>
          <cell r="BU1197">
            <v>0</v>
          </cell>
          <cell r="BV1197">
            <v>0</v>
          </cell>
          <cell r="BW1197">
            <v>0</v>
          </cell>
          <cell r="BX1197">
            <v>0</v>
          </cell>
          <cell r="BY1197">
            <v>0</v>
          </cell>
          <cell r="BZ1197">
            <v>0</v>
          </cell>
          <cell r="CA1197">
            <v>0</v>
          </cell>
          <cell r="CB1197">
            <v>0</v>
          </cell>
          <cell r="CC1197">
            <v>0</v>
          </cell>
          <cell r="CD1197">
            <v>0</v>
          </cell>
          <cell r="CE1197">
            <v>0.76</v>
          </cell>
          <cell r="CF1197">
            <v>0</v>
          </cell>
          <cell r="CG1197">
            <v>0</v>
          </cell>
          <cell r="CH1197">
            <v>0</v>
          </cell>
          <cell r="CI1197">
            <v>0</v>
          </cell>
          <cell r="CJ1197">
            <v>0</v>
          </cell>
          <cell r="CK1197">
            <v>0</v>
          </cell>
          <cell r="CL1197">
            <v>0</v>
          </cell>
          <cell r="CM1197">
            <v>0</v>
          </cell>
          <cell r="CN1197">
            <v>0</v>
          </cell>
          <cell r="CO1197">
            <v>0</v>
          </cell>
          <cell r="CP1197">
            <v>0</v>
          </cell>
          <cell r="CQ1197">
            <v>0</v>
          </cell>
          <cell r="CR1197">
            <v>0.13</v>
          </cell>
          <cell r="CS1197">
            <v>0</v>
          </cell>
          <cell r="CT1197">
            <v>-0.01</v>
          </cell>
          <cell r="CU1197">
            <v>0</v>
          </cell>
          <cell r="CV1197">
            <v>0.46</v>
          </cell>
          <cell r="CW1197">
            <v>0</v>
          </cell>
          <cell r="CX1197">
            <v>0</v>
          </cell>
          <cell r="CY1197">
            <v>0</v>
          </cell>
          <cell r="CZ1197">
            <v>0</v>
          </cell>
          <cell r="DA1197">
            <v>0</v>
          </cell>
          <cell r="DB1197">
            <v>0</v>
          </cell>
          <cell r="DC1197">
            <v>0</v>
          </cell>
          <cell r="DD1197">
            <v>0</v>
          </cell>
          <cell r="DE1197">
            <v>0</v>
          </cell>
          <cell r="DF1197">
            <v>0</v>
          </cell>
          <cell r="DG1197">
            <v>0</v>
          </cell>
          <cell r="DH1197">
            <v>0</v>
          </cell>
          <cell r="DI1197">
            <v>0</v>
          </cell>
          <cell r="DJ1197">
            <v>0</v>
          </cell>
          <cell r="DK1197">
            <v>0</v>
          </cell>
          <cell r="DL1197">
            <v>0</v>
          </cell>
          <cell r="DM1197">
            <v>0</v>
          </cell>
          <cell r="DN1197">
            <v>0</v>
          </cell>
          <cell r="DO1197">
            <v>0</v>
          </cell>
          <cell r="DP1197">
            <v>0</v>
          </cell>
          <cell r="DQ1197">
            <v>0</v>
          </cell>
          <cell r="DR1197">
            <v>0</v>
          </cell>
          <cell r="DS1197">
            <v>0</v>
          </cell>
          <cell r="DT1197">
            <v>0</v>
          </cell>
          <cell r="DU1197">
            <v>0</v>
          </cell>
          <cell r="DV1197">
            <v>0</v>
          </cell>
          <cell r="DW1197">
            <v>0</v>
          </cell>
          <cell r="DX1197">
            <v>0</v>
          </cell>
          <cell r="DY1197">
            <v>0</v>
          </cell>
          <cell r="DZ1197">
            <v>0</v>
          </cell>
          <cell r="EA1197">
            <v>0</v>
          </cell>
          <cell r="EB1197">
            <v>0</v>
          </cell>
          <cell r="EC1197">
            <v>0</v>
          </cell>
          <cell r="ED1197">
            <v>0</v>
          </cell>
        </row>
        <row r="1200">
          <cell r="R1200">
            <v>2032</v>
          </cell>
          <cell r="AE1200">
            <v>2033</v>
          </cell>
          <cell r="AR1200">
            <v>2034</v>
          </cell>
          <cell r="BE1200">
            <v>2035</v>
          </cell>
          <cell r="BR1200">
            <v>2036</v>
          </cell>
          <cell r="CE1200">
            <v>2037</v>
          </cell>
          <cell r="CR1200">
            <v>2038</v>
          </cell>
          <cell r="DE1200">
            <v>2039</v>
          </cell>
          <cell r="DR1200">
            <v>2040</v>
          </cell>
        </row>
        <row r="1202">
          <cell r="DS1202">
            <v>0</v>
          </cell>
          <cell r="DT1202">
            <v>0</v>
          </cell>
          <cell r="DU1202">
            <v>0</v>
          </cell>
          <cell r="DV1202">
            <v>0</v>
          </cell>
          <cell r="DW1202">
            <v>0</v>
          </cell>
          <cell r="DX1202">
            <v>0</v>
          </cell>
          <cell r="DY1202">
            <v>0</v>
          </cell>
          <cell r="DZ1202">
            <v>0</v>
          </cell>
          <cell r="EA1202">
            <v>0</v>
          </cell>
          <cell r="EB1202">
            <v>0</v>
          </cell>
          <cell r="EC1202">
            <v>0</v>
          </cell>
          <cell r="ED1202">
            <v>0</v>
          </cell>
        </row>
        <row r="1203">
          <cell r="DS1203">
            <v>0</v>
          </cell>
          <cell r="DT1203">
            <v>0</v>
          </cell>
          <cell r="DU1203">
            <v>0</v>
          </cell>
          <cell r="DV1203">
            <v>0</v>
          </cell>
          <cell r="DW1203">
            <v>0</v>
          </cell>
          <cell r="DX1203">
            <v>0</v>
          </cell>
          <cell r="DY1203">
            <v>0</v>
          </cell>
          <cell r="DZ1203">
            <v>0</v>
          </cell>
          <cell r="EA1203">
            <v>0</v>
          </cell>
          <cell r="EB1203">
            <v>0</v>
          </cell>
          <cell r="EC1203">
            <v>0</v>
          </cell>
          <cell r="ED1203">
            <v>0</v>
          </cell>
        </row>
        <row r="1204">
          <cell r="DS1204">
            <v>0</v>
          </cell>
          <cell r="DT1204">
            <v>0</v>
          </cell>
          <cell r="DU1204">
            <v>0</v>
          </cell>
          <cell r="DV1204">
            <v>0</v>
          </cell>
          <cell r="DW1204">
            <v>0</v>
          </cell>
          <cell r="DX1204">
            <v>0</v>
          </cell>
          <cell r="DY1204">
            <v>0</v>
          </cell>
          <cell r="DZ1204">
            <v>0</v>
          </cell>
          <cell r="EA1204">
            <v>0</v>
          </cell>
          <cell r="EB1204">
            <v>0</v>
          </cell>
          <cell r="EC1204">
            <v>0</v>
          </cell>
          <cell r="ED1204">
            <v>0</v>
          </cell>
        </row>
        <row r="1205">
          <cell r="DS1205">
            <v>0</v>
          </cell>
          <cell r="DT1205">
            <v>0</v>
          </cell>
          <cell r="DU1205">
            <v>0</v>
          </cell>
          <cell r="DV1205">
            <v>0</v>
          </cell>
          <cell r="DW1205">
            <v>0</v>
          </cell>
          <cell r="DX1205">
            <v>0</v>
          </cell>
          <cell r="DY1205">
            <v>0</v>
          </cell>
          <cell r="DZ1205">
            <v>0</v>
          </cell>
          <cell r="EA1205">
            <v>0</v>
          </cell>
          <cell r="EB1205">
            <v>0</v>
          </cell>
          <cell r="EC1205">
            <v>0</v>
          </cell>
          <cell r="ED1205">
            <v>0</v>
          </cell>
        </row>
        <row r="1206">
          <cell r="F1206">
            <v>0</v>
          </cell>
          <cell r="G1206">
            <v>0</v>
          </cell>
          <cell r="H1206">
            <v>0</v>
          </cell>
          <cell r="I1206">
            <v>0</v>
          </cell>
          <cell r="J1206">
            <v>0</v>
          </cell>
          <cell r="K1206">
            <v>0</v>
          </cell>
          <cell r="L1206">
            <v>0</v>
          </cell>
          <cell r="M1206">
            <v>0</v>
          </cell>
          <cell r="N1206">
            <v>0</v>
          </cell>
          <cell r="O1206">
            <v>0</v>
          </cell>
          <cell r="P1206">
            <v>0</v>
          </cell>
          <cell r="Q1206">
            <v>0</v>
          </cell>
          <cell r="R1206">
            <v>0</v>
          </cell>
          <cell r="S1206">
            <v>0</v>
          </cell>
          <cell r="T1206">
            <v>0</v>
          </cell>
          <cell r="U1206">
            <v>0</v>
          </cell>
          <cell r="V1206">
            <v>0</v>
          </cell>
          <cell r="W1206">
            <v>0</v>
          </cell>
          <cell r="X1206">
            <v>0</v>
          </cell>
          <cell r="Y1206">
            <v>0</v>
          </cell>
          <cell r="Z1206">
            <v>0</v>
          </cell>
          <cell r="AA1206">
            <v>0</v>
          </cell>
          <cell r="AB1206">
            <v>0</v>
          </cell>
          <cell r="AC1206">
            <v>0</v>
          </cell>
          <cell r="AD1206">
            <v>0</v>
          </cell>
          <cell r="AE1206">
            <v>0</v>
          </cell>
          <cell r="AF1206">
            <v>0</v>
          </cell>
          <cell r="AG1206">
            <v>0</v>
          </cell>
          <cell r="AH1206">
            <v>0</v>
          </cell>
          <cell r="AI1206">
            <v>0</v>
          </cell>
          <cell r="AJ1206">
            <v>0</v>
          </cell>
          <cell r="AK1206">
            <v>0</v>
          </cell>
          <cell r="AL1206">
            <v>0</v>
          </cell>
          <cell r="AM1206">
            <v>0</v>
          </cell>
          <cell r="AN1206">
            <v>0</v>
          </cell>
          <cell r="AO1206">
            <v>0</v>
          </cell>
          <cell r="AP1206">
            <v>0</v>
          </cell>
          <cell r="AQ1206">
            <v>0</v>
          </cell>
          <cell r="AR1206">
            <v>0</v>
          </cell>
          <cell r="AS1206">
            <v>0</v>
          </cell>
          <cell r="AT1206">
            <v>0</v>
          </cell>
          <cell r="AU1206">
            <v>0</v>
          </cell>
          <cell r="AV1206">
            <v>0</v>
          </cell>
          <cell r="AW1206">
            <v>0</v>
          </cell>
          <cell r="AX1206">
            <v>0</v>
          </cell>
          <cell r="AY1206">
            <v>0</v>
          </cell>
          <cell r="AZ1206">
            <v>0</v>
          </cell>
          <cell r="BA1206">
            <v>0</v>
          </cell>
          <cell r="BB1206">
            <v>0</v>
          </cell>
          <cell r="BC1206">
            <v>0</v>
          </cell>
          <cell r="BD1206">
            <v>0</v>
          </cell>
          <cell r="BE1206">
            <v>0</v>
          </cell>
          <cell r="BF1206">
            <v>0</v>
          </cell>
          <cell r="BG1206">
            <v>0</v>
          </cell>
          <cell r="BH1206">
            <v>0</v>
          </cell>
          <cell r="BI1206">
            <v>0</v>
          </cell>
          <cell r="BJ1206">
            <v>0</v>
          </cell>
          <cell r="BK1206">
            <v>0</v>
          </cell>
          <cell r="BL1206">
            <v>0</v>
          </cell>
          <cell r="BM1206">
            <v>0</v>
          </cell>
          <cell r="BN1206">
            <v>0</v>
          </cell>
          <cell r="BO1206">
            <v>0</v>
          </cell>
          <cell r="BP1206">
            <v>0</v>
          </cell>
          <cell r="BQ1206">
            <v>0</v>
          </cell>
          <cell r="BR1206">
            <v>0</v>
          </cell>
          <cell r="BS1206">
            <v>0</v>
          </cell>
          <cell r="BT1206">
            <v>0</v>
          </cell>
          <cell r="BU1206">
            <v>0</v>
          </cell>
          <cell r="BV1206">
            <v>0</v>
          </cell>
          <cell r="BW1206">
            <v>0</v>
          </cell>
          <cell r="BX1206">
            <v>0</v>
          </cell>
          <cell r="BY1206">
            <v>0</v>
          </cell>
          <cell r="BZ1206">
            <v>0</v>
          </cell>
          <cell r="CA1206">
            <v>0</v>
          </cell>
          <cell r="CB1206">
            <v>0</v>
          </cell>
          <cell r="CC1206">
            <v>0</v>
          </cell>
          <cell r="CD1206">
            <v>0</v>
          </cell>
          <cell r="CE1206">
            <v>0</v>
          </cell>
          <cell r="CF1206">
            <v>0</v>
          </cell>
          <cell r="CG1206">
            <v>0</v>
          </cell>
          <cell r="CH1206">
            <v>0</v>
          </cell>
          <cell r="CI1206">
            <v>0</v>
          </cell>
          <cell r="CJ1206">
            <v>0</v>
          </cell>
          <cell r="CK1206">
            <v>0</v>
          </cell>
          <cell r="CL1206">
            <v>0</v>
          </cell>
          <cell r="CM1206">
            <v>0</v>
          </cell>
          <cell r="CN1206">
            <v>0</v>
          </cell>
          <cell r="CO1206">
            <v>0</v>
          </cell>
          <cell r="CP1206">
            <v>0</v>
          </cell>
          <cell r="CQ1206">
            <v>0</v>
          </cell>
          <cell r="CR1206">
            <v>0</v>
          </cell>
          <cell r="CS1206">
            <v>0</v>
          </cell>
          <cell r="CT1206">
            <v>0</v>
          </cell>
          <cell r="CU1206">
            <v>0</v>
          </cell>
          <cell r="CV1206">
            <v>0</v>
          </cell>
          <cell r="CW1206">
            <v>0</v>
          </cell>
          <cell r="CX1206">
            <v>0</v>
          </cell>
          <cell r="CY1206">
            <v>0</v>
          </cell>
          <cell r="CZ1206">
            <v>0</v>
          </cell>
          <cell r="DA1206">
            <v>0</v>
          </cell>
          <cell r="DB1206">
            <v>0</v>
          </cell>
          <cell r="DC1206">
            <v>0</v>
          </cell>
          <cell r="DD1206">
            <v>0</v>
          </cell>
          <cell r="DE1206">
            <v>0</v>
          </cell>
          <cell r="DF1206">
            <v>0</v>
          </cell>
          <cell r="DG1206">
            <v>0</v>
          </cell>
          <cell r="DH1206">
            <v>0</v>
          </cell>
          <cell r="DI1206">
            <v>0</v>
          </cell>
          <cell r="DJ1206">
            <v>0</v>
          </cell>
          <cell r="DK1206">
            <v>0</v>
          </cell>
          <cell r="DL1206">
            <v>0</v>
          </cell>
          <cell r="DM1206">
            <v>0</v>
          </cell>
          <cell r="DN1206">
            <v>0</v>
          </cell>
          <cell r="DO1206">
            <v>0</v>
          </cell>
          <cell r="DP1206">
            <v>0</v>
          </cell>
          <cell r="DQ1206">
            <v>0</v>
          </cell>
          <cell r="DR1206">
            <v>0</v>
          </cell>
          <cell r="DS1206">
            <v>0</v>
          </cell>
          <cell r="DT1206">
            <v>0</v>
          </cell>
          <cell r="DU1206">
            <v>0</v>
          </cell>
          <cell r="DV1206">
            <v>0</v>
          </cell>
          <cell r="DW1206">
            <v>0</v>
          </cell>
          <cell r="DX1206">
            <v>0</v>
          </cell>
          <cell r="DY1206">
            <v>0</v>
          </cell>
          <cell r="DZ1206">
            <v>0</v>
          </cell>
          <cell r="EA1206">
            <v>0</v>
          </cell>
          <cell r="EB1206">
            <v>0</v>
          </cell>
          <cell r="EC1206">
            <v>0</v>
          </cell>
          <cell r="ED1206">
            <v>0</v>
          </cell>
        </row>
        <row r="1207">
          <cell r="F1207">
            <v>0</v>
          </cell>
          <cell r="G1207">
            <v>0</v>
          </cell>
          <cell r="H1207">
            <v>0</v>
          </cell>
          <cell r="I1207">
            <v>0</v>
          </cell>
          <cell r="J1207">
            <v>0</v>
          </cell>
          <cell r="K1207">
            <v>0</v>
          </cell>
          <cell r="L1207">
            <v>0</v>
          </cell>
          <cell r="M1207">
            <v>0</v>
          </cell>
          <cell r="N1207">
            <v>0</v>
          </cell>
          <cell r="O1207">
            <v>0</v>
          </cell>
          <cell r="P1207">
            <v>0</v>
          </cell>
          <cell r="Q1207">
            <v>0</v>
          </cell>
          <cell r="R1207">
            <v>0</v>
          </cell>
          <cell r="S1207">
            <v>0</v>
          </cell>
          <cell r="T1207">
            <v>0</v>
          </cell>
          <cell r="U1207">
            <v>0</v>
          </cell>
          <cell r="V1207">
            <v>0</v>
          </cell>
          <cell r="W1207">
            <v>0</v>
          </cell>
          <cell r="X1207">
            <v>0</v>
          </cell>
          <cell r="Y1207">
            <v>0</v>
          </cell>
          <cell r="Z1207">
            <v>0</v>
          </cell>
          <cell r="AA1207">
            <v>0</v>
          </cell>
          <cell r="AB1207">
            <v>0</v>
          </cell>
          <cell r="AC1207">
            <v>0</v>
          </cell>
          <cell r="AD1207">
            <v>0</v>
          </cell>
          <cell r="AE1207">
            <v>0</v>
          </cell>
          <cell r="AF1207">
            <v>0</v>
          </cell>
          <cell r="AG1207">
            <v>0</v>
          </cell>
          <cell r="AH1207">
            <v>0</v>
          </cell>
          <cell r="AI1207">
            <v>0</v>
          </cell>
          <cell r="AJ1207">
            <v>0</v>
          </cell>
          <cell r="AK1207">
            <v>0</v>
          </cell>
          <cell r="AL1207">
            <v>0</v>
          </cell>
          <cell r="AM1207">
            <v>0</v>
          </cell>
          <cell r="AN1207">
            <v>0</v>
          </cell>
          <cell r="AO1207">
            <v>0</v>
          </cell>
          <cell r="AP1207">
            <v>0</v>
          </cell>
          <cell r="AQ1207">
            <v>0</v>
          </cell>
          <cell r="AR1207">
            <v>0</v>
          </cell>
          <cell r="AS1207">
            <v>0</v>
          </cell>
          <cell r="AT1207">
            <v>0</v>
          </cell>
          <cell r="AU1207">
            <v>0</v>
          </cell>
          <cell r="AV1207">
            <v>0</v>
          </cell>
          <cell r="AW1207">
            <v>0</v>
          </cell>
          <cell r="AX1207">
            <v>0</v>
          </cell>
          <cell r="AY1207">
            <v>0</v>
          </cell>
          <cell r="AZ1207">
            <v>0</v>
          </cell>
          <cell r="BA1207">
            <v>0</v>
          </cell>
          <cell r="BB1207">
            <v>0</v>
          </cell>
          <cell r="BC1207">
            <v>0</v>
          </cell>
          <cell r="BD1207">
            <v>0</v>
          </cell>
          <cell r="BE1207">
            <v>0</v>
          </cell>
          <cell r="BF1207">
            <v>0</v>
          </cell>
          <cell r="BG1207">
            <v>0</v>
          </cell>
          <cell r="BH1207">
            <v>0</v>
          </cell>
          <cell r="BI1207">
            <v>0</v>
          </cell>
          <cell r="BJ1207">
            <v>0</v>
          </cell>
          <cell r="BK1207">
            <v>0</v>
          </cell>
          <cell r="BL1207">
            <v>0</v>
          </cell>
          <cell r="BM1207">
            <v>0</v>
          </cell>
          <cell r="BN1207">
            <v>0</v>
          </cell>
          <cell r="BO1207">
            <v>0</v>
          </cell>
          <cell r="BP1207">
            <v>0</v>
          </cell>
          <cell r="BQ1207">
            <v>0</v>
          </cell>
          <cell r="BR1207">
            <v>0</v>
          </cell>
          <cell r="BS1207">
            <v>0</v>
          </cell>
          <cell r="BT1207">
            <v>0</v>
          </cell>
          <cell r="BU1207">
            <v>0</v>
          </cell>
          <cell r="BV1207">
            <v>0</v>
          </cell>
          <cell r="BW1207">
            <v>0</v>
          </cell>
          <cell r="BX1207">
            <v>0</v>
          </cell>
          <cell r="BY1207">
            <v>0</v>
          </cell>
          <cell r="BZ1207">
            <v>0</v>
          </cell>
          <cell r="CA1207">
            <v>0</v>
          </cell>
          <cell r="CB1207">
            <v>0</v>
          </cell>
          <cell r="CC1207">
            <v>0</v>
          </cell>
          <cell r="CD1207">
            <v>0</v>
          </cell>
          <cell r="CE1207">
            <v>0</v>
          </cell>
          <cell r="CF1207">
            <v>0</v>
          </cell>
          <cell r="CG1207">
            <v>0</v>
          </cell>
          <cell r="CH1207">
            <v>0</v>
          </cell>
          <cell r="CI1207">
            <v>0</v>
          </cell>
          <cell r="CJ1207">
            <v>0</v>
          </cell>
          <cell r="CK1207">
            <v>0</v>
          </cell>
          <cell r="CL1207">
            <v>0</v>
          </cell>
          <cell r="CM1207">
            <v>0</v>
          </cell>
          <cell r="CN1207">
            <v>0</v>
          </cell>
          <cell r="CO1207">
            <v>0</v>
          </cell>
          <cell r="CP1207">
            <v>0</v>
          </cell>
          <cell r="CQ1207">
            <v>0</v>
          </cell>
          <cell r="CR1207">
            <v>0</v>
          </cell>
          <cell r="CS1207">
            <v>0</v>
          </cell>
          <cell r="CT1207">
            <v>0</v>
          </cell>
          <cell r="CU1207">
            <v>0</v>
          </cell>
          <cell r="CV1207">
            <v>0</v>
          </cell>
          <cell r="CW1207">
            <v>0</v>
          </cell>
          <cell r="CX1207">
            <v>0</v>
          </cell>
          <cell r="CY1207">
            <v>0</v>
          </cell>
          <cell r="CZ1207">
            <v>0</v>
          </cell>
          <cell r="DA1207">
            <v>0</v>
          </cell>
          <cell r="DB1207">
            <v>0</v>
          </cell>
          <cell r="DC1207">
            <v>0</v>
          </cell>
          <cell r="DD1207">
            <v>0</v>
          </cell>
          <cell r="DE1207">
            <v>0</v>
          </cell>
          <cell r="DF1207">
            <v>0</v>
          </cell>
          <cell r="DG1207">
            <v>0</v>
          </cell>
          <cell r="DH1207">
            <v>0</v>
          </cell>
          <cell r="DI1207">
            <v>0</v>
          </cell>
          <cell r="DJ1207">
            <v>0</v>
          </cell>
          <cell r="DK1207">
            <v>0</v>
          </cell>
          <cell r="DL1207">
            <v>0</v>
          </cell>
          <cell r="DM1207">
            <v>0</v>
          </cell>
          <cell r="DN1207">
            <v>0</v>
          </cell>
          <cell r="DO1207">
            <v>0</v>
          </cell>
          <cell r="DP1207">
            <v>0</v>
          </cell>
          <cell r="DQ1207">
            <v>0</v>
          </cell>
          <cell r="DR1207">
            <v>0</v>
          </cell>
          <cell r="DS1207">
            <v>0</v>
          </cell>
          <cell r="DT1207">
            <v>0</v>
          </cell>
          <cell r="DU1207">
            <v>0</v>
          </cell>
          <cell r="DV1207">
            <v>0</v>
          </cell>
          <cell r="DW1207">
            <v>0</v>
          </cell>
          <cell r="DX1207">
            <v>0</v>
          </cell>
          <cell r="DY1207">
            <v>0</v>
          </cell>
          <cell r="DZ1207">
            <v>0</v>
          </cell>
          <cell r="EA1207">
            <v>0</v>
          </cell>
          <cell r="EB1207">
            <v>0</v>
          </cell>
          <cell r="EC1207">
            <v>0</v>
          </cell>
          <cell r="ED1207">
            <v>0</v>
          </cell>
        </row>
        <row r="1208">
          <cell r="F1208">
            <v>0</v>
          </cell>
          <cell r="G1208">
            <v>0</v>
          </cell>
          <cell r="H1208">
            <v>0</v>
          </cell>
          <cell r="I1208">
            <v>0</v>
          </cell>
          <cell r="J1208">
            <v>0</v>
          </cell>
          <cell r="K1208">
            <v>0</v>
          </cell>
          <cell r="L1208">
            <v>0</v>
          </cell>
          <cell r="M1208">
            <v>0</v>
          </cell>
          <cell r="N1208">
            <v>0</v>
          </cell>
          <cell r="O1208">
            <v>0</v>
          </cell>
          <cell r="P1208">
            <v>0</v>
          </cell>
          <cell r="Q1208">
            <v>0</v>
          </cell>
          <cell r="R1208">
            <v>0</v>
          </cell>
          <cell r="S1208">
            <v>0</v>
          </cell>
          <cell r="T1208">
            <v>0</v>
          </cell>
          <cell r="U1208">
            <v>0</v>
          </cell>
          <cell r="V1208">
            <v>0</v>
          </cell>
          <cell r="W1208">
            <v>0</v>
          </cell>
          <cell r="X1208">
            <v>0</v>
          </cell>
          <cell r="Y1208">
            <v>0</v>
          </cell>
          <cell r="Z1208">
            <v>0</v>
          </cell>
          <cell r="AA1208">
            <v>0</v>
          </cell>
          <cell r="AB1208">
            <v>0</v>
          </cell>
          <cell r="AC1208">
            <v>0</v>
          </cell>
          <cell r="AD1208">
            <v>0</v>
          </cell>
          <cell r="AE1208">
            <v>0</v>
          </cell>
          <cell r="AF1208">
            <v>0</v>
          </cell>
          <cell r="AG1208">
            <v>0</v>
          </cell>
          <cell r="AH1208">
            <v>0</v>
          </cell>
          <cell r="AI1208">
            <v>0</v>
          </cell>
          <cell r="AJ1208">
            <v>0</v>
          </cell>
          <cell r="AK1208">
            <v>0</v>
          </cell>
          <cell r="AL1208">
            <v>0</v>
          </cell>
          <cell r="AM1208">
            <v>0</v>
          </cell>
          <cell r="AN1208">
            <v>0</v>
          </cell>
          <cell r="AO1208">
            <v>0</v>
          </cell>
          <cell r="AP1208">
            <v>0</v>
          </cell>
          <cell r="AQ1208">
            <v>0</v>
          </cell>
          <cell r="AR1208">
            <v>0</v>
          </cell>
          <cell r="AS1208">
            <v>0</v>
          </cell>
          <cell r="AT1208">
            <v>0</v>
          </cell>
          <cell r="AU1208">
            <v>0</v>
          </cell>
          <cell r="AV1208">
            <v>0</v>
          </cell>
          <cell r="AW1208">
            <v>0</v>
          </cell>
          <cell r="AX1208">
            <v>0</v>
          </cell>
          <cell r="AY1208">
            <v>0</v>
          </cell>
          <cell r="AZ1208">
            <v>0</v>
          </cell>
          <cell r="BA1208">
            <v>0</v>
          </cell>
          <cell r="BB1208">
            <v>0</v>
          </cell>
          <cell r="BC1208">
            <v>0</v>
          </cell>
          <cell r="BD1208">
            <v>0</v>
          </cell>
          <cell r="BE1208">
            <v>0</v>
          </cell>
          <cell r="BF1208">
            <v>0</v>
          </cell>
          <cell r="BG1208">
            <v>0</v>
          </cell>
          <cell r="BH1208">
            <v>0</v>
          </cell>
          <cell r="BI1208">
            <v>0</v>
          </cell>
          <cell r="BJ1208">
            <v>0</v>
          </cell>
          <cell r="BK1208">
            <v>0</v>
          </cell>
          <cell r="BL1208">
            <v>0</v>
          </cell>
          <cell r="BM1208">
            <v>0</v>
          </cell>
          <cell r="BN1208">
            <v>0</v>
          </cell>
          <cell r="BO1208">
            <v>0</v>
          </cell>
          <cell r="BP1208">
            <v>0</v>
          </cell>
          <cell r="BQ1208">
            <v>0</v>
          </cell>
          <cell r="BR1208">
            <v>0</v>
          </cell>
          <cell r="BS1208">
            <v>0</v>
          </cell>
          <cell r="BT1208">
            <v>0</v>
          </cell>
          <cell r="BU1208">
            <v>0</v>
          </cell>
          <cell r="BV1208">
            <v>0</v>
          </cell>
          <cell r="BW1208">
            <v>0</v>
          </cell>
          <cell r="BX1208">
            <v>0</v>
          </cell>
          <cell r="BY1208">
            <v>0</v>
          </cell>
          <cell r="BZ1208">
            <v>0</v>
          </cell>
          <cell r="CA1208">
            <v>0</v>
          </cell>
          <cell r="CB1208">
            <v>0</v>
          </cell>
          <cell r="CC1208">
            <v>0</v>
          </cell>
          <cell r="CD1208">
            <v>0</v>
          </cell>
          <cell r="CE1208">
            <v>0</v>
          </cell>
          <cell r="CF1208">
            <v>0</v>
          </cell>
          <cell r="CG1208">
            <v>0</v>
          </cell>
          <cell r="CH1208">
            <v>0</v>
          </cell>
          <cell r="CI1208">
            <v>0</v>
          </cell>
          <cell r="CJ1208">
            <v>0</v>
          </cell>
          <cell r="CK1208">
            <v>0</v>
          </cell>
          <cell r="CL1208">
            <v>0</v>
          </cell>
          <cell r="CM1208">
            <v>0</v>
          </cell>
          <cell r="CN1208">
            <v>0</v>
          </cell>
          <cell r="CO1208">
            <v>0</v>
          </cell>
          <cell r="CP1208">
            <v>0</v>
          </cell>
          <cell r="CQ1208">
            <v>0</v>
          </cell>
          <cell r="CR1208">
            <v>0</v>
          </cell>
          <cell r="CS1208">
            <v>0</v>
          </cell>
          <cell r="CT1208">
            <v>0</v>
          </cell>
          <cell r="CU1208">
            <v>0</v>
          </cell>
          <cell r="CV1208">
            <v>0</v>
          </cell>
          <cell r="CW1208">
            <v>0</v>
          </cell>
          <cell r="CX1208">
            <v>0</v>
          </cell>
          <cell r="CY1208">
            <v>0</v>
          </cell>
          <cell r="CZ1208">
            <v>0</v>
          </cell>
          <cell r="DA1208">
            <v>0</v>
          </cell>
          <cell r="DB1208">
            <v>0</v>
          </cell>
          <cell r="DC1208">
            <v>0</v>
          </cell>
          <cell r="DD1208">
            <v>0</v>
          </cell>
          <cell r="DE1208">
            <v>0</v>
          </cell>
          <cell r="DF1208">
            <v>0</v>
          </cell>
          <cell r="DG1208">
            <v>0</v>
          </cell>
          <cell r="DH1208">
            <v>0</v>
          </cell>
          <cell r="DI1208">
            <v>0</v>
          </cell>
          <cell r="DJ1208">
            <v>0</v>
          </cell>
          <cell r="DK1208">
            <v>0</v>
          </cell>
          <cell r="DL1208">
            <v>0</v>
          </cell>
          <cell r="DM1208">
            <v>0</v>
          </cell>
          <cell r="DN1208">
            <v>0</v>
          </cell>
          <cell r="DO1208">
            <v>0</v>
          </cell>
          <cell r="DP1208">
            <v>0</v>
          </cell>
          <cell r="DQ1208">
            <v>0</v>
          </cell>
          <cell r="DR1208">
            <v>0</v>
          </cell>
          <cell r="DS1208">
            <v>0</v>
          </cell>
          <cell r="DT1208">
            <v>0</v>
          </cell>
          <cell r="DU1208">
            <v>0</v>
          </cell>
          <cell r="DV1208">
            <v>0</v>
          </cell>
          <cell r="DW1208">
            <v>0</v>
          </cell>
          <cell r="DX1208">
            <v>0</v>
          </cell>
          <cell r="DY1208">
            <v>0</v>
          </cell>
          <cell r="DZ1208">
            <v>0</v>
          </cell>
          <cell r="EA1208">
            <v>0</v>
          </cell>
          <cell r="EB1208">
            <v>0</v>
          </cell>
          <cell r="EC1208">
            <v>0</v>
          </cell>
          <cell r="ED1208">
            <v>0</v>
          </cell>
        </row>
        <row r="1209">
          <cell r="F1209">
            <v>0</v>
          </cell>
          <cell r="G1209">
            <v>0</v>
          </cell>
          <cell r="H1209">
            <v>0</v>
          </cell>
          <cell r="I1209">
            <v>0</v>
          </cell>
          <cell r="J1209">
            <v>0</v>
          </cell>
          <cell r="K1209">
            <v>0</v>
          </cell>
          <cell r="L1209">
            <v>0</v>
          </cell>
          <cell r="M1209">
            <v>0</v>
          </cell>
          <cell r="N1209">
            <v>0</v>
          </cell>
          <cell r="O1209">
            <v>0</v>
          </cell>
          <cell r="P1209">
            <v>0</v>
          </cell>
          <cell r="Q1209">
            <v>0</v>
          </cell>
          <cell r="R1209">
            <v>0</v>
          </cell>
          <cell r="S1209">
            <v>0</v>
          </cell>
          <cell r="T1209">
            <v>0</v>
          </cell>
          <cell r="U1209">
            <v>0</v>
          </cell>
          <cell r="V1209">
            <v>0</v>
          </cell>
          <cell r="W1209">
            <v>0</v>
          </cell>
          <cell r="X1209">
            <v>0</v>
          </cell>
          <cell r="Y1209">
            <v>0</v>
          </cell>
          <cell r="Z1209">
            <v>0</v>
          </cell>
          <cell r="AA1209">
            <v>0</v>
          </cell>
          <cell r="AB1209">
            <v>0</v>
          </cell>
          <cell r="AC1209">
            <v>0</v>
          </cell>
          <cell r="AD1209">
            <v>0</v>
          </cell>
          <cell r="AE1209">
            <v>0</v>
          </cell>
          <cell r="AF1209">
            <v>0</v>
          </cell>
          <cell r="AG1209">
            <v>0</v>
          </cell>
          <cell r="AH1209">
            <v>0</v>
          </cell>
          <cell r="AI1209">
            <v>0</v>
          </cell>
          <cell r="AJ1209">
            <v>0</v>
          </cell>
          <cell r="AK1209">
            <v>0</v>
          </cell>
          <cell r="AL1209">
            <v>0</v>
          </cell>
          <cell r="AM1209">
            <v>0</v>
          </cell>
          <cell r="AN1209">
            <v>0</v>
          </cell>
          <cell r="AO1209">
            <v>0</v>
          </cell>
          <cell r="AP1209">
            <v>0</v>
          </cell>
          <cell r="AQ1209">
            <v>0</v>
          </cell>
          <cell r="AR1209">
            <v>0</v>
          </cell>
          <cell r="AS1209">
            <v>0</v>
          </cell>
          <cell r="AT1209">
            <v>0</v>
          </cell>
          <cell r="AU1209">
            <v>0</v>
          </cell>
          <cell r="AV1209">
            <v>0</v>
          </cell>
          <cell r="AW1209">
            <v>0</v>
          </cell>
          <cell r="AX1209">
            <v>0</v>
          </cell>
          <cell r="AY1209">
            <v>0</v>
          </cell>
          <cell r="AZ1209">
            <v>0</v>
          </cell>
          <cell r="BA1209">
            <v>0</v>
          </cell>
          <cell r="BB1209">
            <v>0</v>
          </cell>
          <cell r="BC1209">
            <v>0</v>
          </cell>
          <cell r="BD1209">
            <v>0</v>
          </cell>
          <cell r="BE1209">
            <v>0</v>
          </cell>
          <cell r="BF1209">
            <v>0</v>
          </cell>
          <cell r="BG1209">
            <v>0</v>
          </cell>
          <cell r="BH1209">
            <v>0</v>
          </cell>
          <cell r="BI1209">
            <v>0</v>
          </cell>
          <cell r="BJ1209">
            <v>0</v>
          </cell>
          <cell r="BK1209">
            <v>0</v>
          </cell>
          <cell r="BL1209">
            <v>0</v>
          </cell>
          <cell r="BM1209">
            <v>0</v>
          </cell>
          <cell r="BN1209">
            <v>0</v>
          </cell>
          <cell r="BO1209">
            <v>0</v>
          </cell>
          <cell r="BP1209">
            <v>0</v>
          </cell>
          <cell r="BQ1209">
            <v>0</v>
          </cell>
          <cell r="BR1209">
            <v>0</v>
          </cell>
          <cell r="BS1209">
            <v>0</v>
          </cell>
          <cell r="BT1209">
            <v>0</v>
          </cell>
          <cell r="BU1209">
            <v>0</v>
          </cell>
          <cell r="BV1209">
            <v>0</v>
          </cell>
          <cell r="BW1209">
            <v>0</v>
          </cell>
          <cell r="BX1209">
            <v>0</v>
          </cell>
          <cell r="BY1209">
            <v>0</v>
          </cell>
          <cell r="BZ1209">
            <v>0</v>
          </cell>
          <cell r="CA1209">
            <v>0</v>
          </cell>
          <cell r="CB1209">
            <v>0</v>
          </cell>
          <cell r="CC1209">
            <v>0</v>
          </cell>
          <cell r="CD1209">
            <v>0</v>
          </cell>
          <cell r="CE1209">
            <v>0</v>
          </cell>
          <cell r="CF1209">
            <v>0</v>
          </cell>
          <cell r="CG1209">
            <v>0</v>
          </cell>
          <cell r="CH1209">
            <v>0</v>
          </cell>
          <cell r="CI1209">
            <v>0</v>
          </cell>
          <cell r="CJ1209">
            <v>0</v>
          </cell>
          <cell r="CK1209">
            <v>0</v>
          </cell>
          <cell r="CL1209">
            <v>0</v>
          </cell>
          <cell r="CM1209">
            <v>0</v>
          </cell>
          <cell r="CN1209">
            <v>0</v>
          </cell>
          <cell r="CO1209">
            <v>0</v>
          </cell>
          <cell r="CP1209">
            <v>0</v>
          </cell>
          <cell r="CQ1209">
            <v>0</v>
          </cell>
          <cell r="CR1209">
            <v>0</v>
          </cell>
          <cell r="CS1209">
            <v>0</v>
          </cell>
          <cell r="CT1209">
            <v>0</v>
          </cell>
          <cell r="CU1209">
            <v>0</v>
          </cell>
          <cell r="CV1209">
            <v>0</v>
          </cell>
          <cell r="CW1209">
            <v>0</v>
          </cell>
          <cell r="CX1209">
            <v>0</v>
          </cell>
          <cell r="CY1209">
            <v>0</v>
          </cell>
          <cell r="CZ1209">
            <v>0</v>
          </cell>
          <cell r="DA1209">
            <v>0</v>
          </cell>
          <cell r="DB1209">
            <v>0</v>
          </cell>
          <cell r="DC1209">
            <v>0</v>
          </cell>
          <cell r="DD1209">
            <v>0</v>
          </cell>
          <cell r="DE1209">
            <v>0</v>
          </cell>
          <cell r="DF1209">
            <v>0</v>
          </cell>
          <cell r="DG1209">
            <v>0</v>
          </cell>
          <cell r="DH1209">
            <v>0</v>
          </cell>
          <cell r="DI1209">
            <v>0</v>
          </cell>
          <cell r="DJ1209">
            <v>0</v>
          </cell>
          <cell r="DK1209">
            <v>0</v>
          </cell>
          <cell r="DL1209">
            <v>0</v>
          </cell>
          <cell r="DM1209">
            <v>0</v>
          </cell>
          <cell r="DN1209">
            <v>0</v>
          </cell>
          <cell r="DO1209">
            <v>0</v>
          </cell>
          <cell r="DP1209">
            <v>0</v>
          </cell>
          <cell r="DQ1209">
            <v>0</v>
          </cell>
          <cell r="DR1209">
            <v>0</v>
          </cell>
          <cell r="DS1209">
            <v>0</v>
          </cell>
          <cell r="DT1209">
            <v>0</v>
          </cell>
          <cell r="DU1209">
            <v>0</v>
          </cell>
          <cell r="DV1209">
            <v>0</v>
          </cell>
          <cell r="DW1209">
            <v>0</v>
          </cell>
          <cell r="DX1209">
            <v>0</v>
          </cell>
          <cell r="DY1209">
            <v>0</v>
          </cell>
          <cell r="DZ1209">
            <v>0</v>
          </cell>
          <cell r="EA1209">
            <v>0</v>
          </cell>
          <cell r="EB1209">
            <v>0</v>
          </cell>
          <cell r="EC1209">
            <v>0</v>
          </cell>
          <cell r="ED1209">
            <v>0</v>
          </cell>
        </row>
        <row r="1210">
          <cell r="F1210">
            <v>0</v>
          </cell>
          <cell r="G1210">
            <v>0</v>
          </cell>
          <cell r="H1210">
            <v>0</v>
          </cell>
          <cell r="I1210">
            <v>0</v>
          </cell>
          <cell r="J1210">
            <v>0</v>
          </cell>
          <cell r="K1210">
            <v>0</v>
          </cell>
          <cell r="L1210">
            <v>0</v>
          </cell>
          <cell r="M1210">
            <v>0</v>
          </cell>
          <cell r="N1210">
            <v>0</v>
          </cell>
          <cell r="O1210">
            <v>0</v>
          </cell>
          <cell r="P1210">
            <v>0</v>
          </cell>
          <cell r="Q1210">
            <v>0</v>
          </cell>
          <cell r="R1210">
            <v>0</v>
          </cell>
          <cell r="S1210">
            <v>0</v>
          </cell>
          <cell r="T1210">
            <v>0</v>
          </cell>
          <cell r="U1210">
            <v>0</v>
          </cell>
          <cell r="V1210">
            <v>0</v>
          </cell>
          <cell r="W1210">
            <v>0</v>
          </cell>
          <cell r="X1210">
            <v>0</v>
          </cell>
          <cell r="Y1210">
            <v>0</v>
          </cell>
          <cell r="Z1210">
            <v>0</v>
          </cell>
          <cell r="AA1210">
            <v>0</v>
          </cell>
          <cell r="AB1210">
            <v>0</v>
          </cell>
          <cell r="AC1210">
            <v>0</v>
          </cell>
          <cell r="AD1210">
            <v>0</v>
          </cell>
          <cell r="AE1210">
            <v>0</v>
          </cell>
          <cell r="AF1210">
            <v>0</v>
          </cell>
          <cell r="AG1210">
            <v>0</v>
          </cell>
          <cell r="AH1210">
            <v>0</v>
          </cell>
          <cell r="AI1210">
            <v>0</v>
          </cell>
          <cell r="AJ1210">
            <v>0</v>
          </cell>
          <cell r="AK1210">
            <v>0</v>
          </cell>
          <cell r="AL1210">
            <v>0</v>
          </cell>
          <cell r="AM1210">
            <v>0</v>
          </cell>
          <cell r="AN1210">
            <v>0</v>
          </cell>
          <cell r="AO1210">
            <v>0</v>
          </cell>
          <cell r="AP1210">
            <v>0</v>
          </cell>
          <cell r="AQ1210">
            <v>0</v>
          </cell>
          <cell r="AR1210">
            <v>0</v>
          </cell>
          <cell r="AS1210">
            <v>0</v>
          </cell>
          <cell r="AT1210">
            <v>0</v>
          </cell>
          <cell r="AU1210">
            <v>0</v>
          </cell>
          <cell r="AV1210">
            <v>0</v>
          </cell>
          <cell r="AW1210">
            <v>0</v>
          </cell>
          <cell r="AX1210">
            <v>0</v>
          </cell>
          <cell r="AY1210">
            <v>0</v>
          </cell>
          <cell r="AZ1210">
            <v>0</v>
          </cell>
          <cell r="BA1210">
            <v>0</v>
          </cell>
          <cell r="BB1210">
            <v>0</v>
          </cell>
          <cell r="BC1210">
            <v>0</v>
          </cell>
          <cell r="BD1210">
            <v>0</v>
          </cell>
          <cell r="BE1210">
            <v>0</v>
          </cell>
          <cell r="BF1210">
            <v>0</v>
          </cell>
          <cell r="BG1210">
            <v>0</v>
          </cell>
          <cell r="BH1210">
            <v>0</v>
          </cell>
          <cell r="BI1210">
            <v>0</v>
          </cell>
          <cell r="BJ1210">
            <v>0</v>
          </cell>
          <cell r="BK1210">
            <v>0</v>
          </cell>
          <cell r="BL1210">
            <v>0</v>
          </cell>
          <cell r="BM1210">
            <v>0</v>
          </cell>
          <cell r="BN1210">
            <v>0</v>
          </cell>
          <cell r="BO1210">
            <v>0</v>
          </cell>
          <cell r="BP1210">
            <v>0</v>
          </cell>
          <cell r="BQ1210">
            <v>0</v>
          </cell>
          <cell r="BR1210">
            <v>0</v>
          </cell>
          <cell r="BS1210">
            <v>0</v>
          </cell>
          <cell r="BT1210">
            <v>0</v>
          </cell>
          <cell r="BU1210">
            <v>0</v>
          </cell>
          <cell r="BV1210">
            <v>0</v>
          </cell>
          <cell r="BW1210">
            <v>0</v>
          </cell>
          <cell r="BX1210">
            <v>0</v>
          </cell>
          <cell r="BY1210">
            <v>0</v>
          </cell>
          <cell r="BZ1210">
            <v>0</v>
          </cell>
          <cell r="CA1210">
            <v>0</v>
          </cell>
          <cell r="CB1210">
            <v>0</v>
          </cell>
          <cell r="CC1210">
            <v>0</v>
          </cell>
          <cell r="CD1210">
            <v>0</v>
          </cell>
          <cell r="CE1210">
            <v>0</v>
          </cell>
          <cell r="CF1210">
            <v>0</v>
          </cell>
          <cell r="CG1210">
            <v>0</v>
          </cell>
          <cell r="CH1210">
            <v>0</v>
          </cell>
          <cell r="CI1210">
            <v>0</v>
          </cell>
          <cell r="CJ1210">
            <v>0</v>
          </cell>
          <cell r="CK1210">
            <v>0</v>
          </cell>
          <cell r="CL1210">
            <v>0</v>
          </cell>
          <cell r="CM1210">
            <v>0</v>
          </cell>
          <cell r="CN1210">
            <v>0</v>
          </cell>
          <cell r="CO1210">
            <v>0</v>
          </cell>
          <cell r="CP1210">
            <v>0</v>
          </cell>
          <cell r="CQ1210">
            <v>0</v>
          </cell>
          <cell r="CR1210">
            <v>0</v>
          </cell>
          <cell r="CS1210">
            <v>0</v>
          </cell>
          <cell r="CT1210">
            <v>0</v>
          </cell>
          <cell r="CU1210">
            <v>0</v>
          </cell>
          <cell r="CV1210">
            <v>0</v>
          </cell>
          <cell r="CW1210">
            <v>0</v>
          </cell>
          <cell r="CX1210">
            <v>0</v>
          </cell>
          <cell r="CY1210">
            <v>0</v>
          </cell>
          <cell r="CZ1210">
            <v>0</v>
          </cell>
          <cell r="DA1210">
            <v>0</v>
          </cell>
          <cell r="DB1210">
            <v>0</v>
          </cell>
          <cell r="DC1210">
            <v>0</v>
          </cell>
          <cell r="DD1210">
            <v>0</v>
          </cell>
          <cell r="DE1210">
            <v>0</v>
          </cell>
          <cell r="DF1210">
            <v>0</v>
          </cell>
          <cell r="DG1210">
            <v>0</v>
          </cell>
          <cell r="DH1210">
            <v>0</v>
          </cell>
          <cell r="DI1210">
            <v>0</v>
          </cell>
          <cell r="DJ1210">
            <v>0</v>
          </cell>
          <cell r="DK1210">
            <v>0</v>
          </cell>
          <cell r="DL1210">
            <v>0</v>
          </cell>
          <cell r="DM1210">
            <v>0</v>
          </cell>
          <cell r="DN1210">
            <v>0</v>
          </cell>
          <cell r="DO1210">
            <v>0</v>
          </cell>
          <cell r="DP1210">
            <v>0</v>
          </cell>
          <cell r="DQ1210">
            <v>0</v>
          </cell>
          <cell r="DR1210">
            <v>0</v>
          </cell>
          <cell r="DS1210">
            <v>0</v>
          </cell>
          <cell r="DT1210">
            <v>0</v>
          </cell>
          <cell r="DU1210">
            <v>0</v>
          </cell>
          <cell r="DV1210">
            <v>0</v>
          </cell>
          <cell r="DW1210">
            <v>0</v>
          </cell>
          <cell r="DX1210">
            <v>0</v>
          </cell>
          <cell r="DY1210">
            <v>0</v>
          </cell>
          <cell r="DZ1210">
            <v>0</v>
          </cell>
          <cell r="EA1210">
            <v>0</v>
          </cell>
          <cell r="EB1210">
            <v>0</v>
          </cell>
          <cell r="EC1210">
            <v>0</v>
          </cell>
          <cell r="ED1210">
            <v>0</v>
          </cell>
        </row>
        <row r="1211">
          <cell r="F1211">
            <v>141.34</v>
          </cell>
          <cell r="G1211">
            <v>128.19</v>
          </cell>
          <cell r="H1211">
            <v>555.41</v>
          </cell>
          <cell r="I1211">
            <v>177.67</v>
          </cell>
          <cell r="J1211">
            <v>-111.34</v>
          </cell>
          <cell r="K1211">
            <v>46.16</v>
          </cell>
          <cell r="L1211">
            <v>204.95</v>
          </cell>
          <cell r="M1211">
            <v>53.12</v>
          </cell>
          <cell r="N1211">
            <v>21.02</v>
          </cell>
          <cell r="O1211">
            <v>395.97</v>
          </cell>
          <cell r="P1211">
            <v>176.22</v>
          </cell>
          <cell r="Q1211">
            <v>283.94</v>
          </cell>
          <cell r="R1211">
            <v>3376.33</v>
          </cell>
          <cell r="S1211">
            <v>278.87</v>
          </cell>
          <cell r="T1211">
            <v>270.89999999999998</v>
          </cell>
          <cell r="U1211">
            <v>655.37</v>
          </cell>
          <cell r="V1211">
            <v>257.92</v>
          </cell>
          <cell r="W1211">
            <v>403.59</v>
          </cell>
          <cell r="X1211">
            <v>113.52</v>
          </cell>
          <cell r="Y1211">
            <v>125.56</v>
          </cell>
          <cell r="Z1211">
            <v>29.15</v>
          </cell>
          <cell r="AA1211">
            <v>509.45</v>
          </cell>
          <cell r="AB1211">
            <v>273.77999999999997</v>
          </cell>
          <cell r="AC1211">
            <v>304.72000000000003</v>
          </cell>
          <cell r="AD1211">
            <v>153.5</v>
          </cell>
          <cell r="AE1211">
            <v>3515.5</v>
          </cell>
          <cell r="AF1211">
            <v>337.24</v>
          </cell>
          <cell r="AG1211">
            <v>439.15</v>
          </cell>
          <cell r="AH1211">
            <v>634.95000000000005</v>
          </cell>
          <cell r="AI1211">
            <v>260.35000000000002</v>
          </cell>
          <cell r="AJ1211">
            <v>393.54</v>
          </cell>
          <cell r="AK1211">
            <v>90.11</v>
          </cell>
          <cell r="AL1211">
            <v>165.21</v>
          </cell>
          <cell r="AM1211">
            <v>114.32</v>
          </cell>
          <cell r="AN1211">
            <v>83.21</v>
          </cell>
          <cell r="AO1211">
            <v>136.63999999999999</v>
          </cell>
          <cell r="AP1211">
            <v>477.05</v>
          </cell>
          <cell r="AQ1211">
            <v>383.73</v>
          </cell>
          <cell r="AR1211">
            <v>3692.3</v>
          </cell>
          <cell r="AS1211">
            <v>175.86</v>
          </cell>
          <cell r="AT1211">
            <v>323.20999999999998</v>
          </cell>
          <cell r="AU1211">
            <v>539.82000000000005</v>
          </cell>
          <cell r="AV1211">
            <v>263.79000000000002</v>
          </cell>
          <cell r="AW1211">
            <v>387.74</v>
          </cell>
          <cell r="AX1211">
            <v>85.1</v>
          </cell>
          <cell r="AY1211">
            <v>177.08</v>
          </cell>
          <cell r="AZ1211">
            <v>162.53</v>
          </cell>
          <cell r="BA1211">
            <v>147.16999999999999</v>
          </cell>
          <cell r="BB1211">
            <v>202.61</v>
          </cell>
          <cell r="BC1211">
            <v>607.59</v>
          </cell>
          <cell r="BD1211">
            <v>619.79999999999995</v>
          </cell>
          <cell r="BE1211">
            <v>3665.96</v>
          </cell>
          <cell r="BF1211">
            <v>129.22</v>
          </cell>
          <cell r="BG1211">
            <v>339.68</v>
          </cell>
          <cell r="BH1211">
            <v>610.63</v>
          </cell>
          <cell r="BI1211">
            <v>309.83</v>
          </cell>
          <cell r="BJ1211">
            <v>487.97</v>
          </cell>
          <cell r="BK1211">
            <v>114.34</v>
          </cell>
          <cell r="BL1211">
            <v>82.96</v>
          </cell>
          <cell r="BM1211">
            <v>424.03</v>
          </cell>
          <cell r="BN1211">
            <v>95.53</v>
          </cell>
          <cell r="BO1211">
            <v>249.16</v>
          </cell>
          <cell r="BP1211">
            <v>221.51</v>
          </cell>
          <cell r="BQ1211">
            <v>601.1</v>
          </cell>
          <cell r="BR1211">
            <v>2591.52</v>
          </cell>
          <cell r="BS1211">
            <v>-105.33</v>
          </cell>
          <cell r="BT1211">
            <v>166.76</v>
          </cell>
          <cell r="BU1211">
            <v>543.59</v>
          </cell>
          <cell r="BV1211">
            <v>376.68</v>
          </cell>
          <cell r="BW1211">
            <v>413.06</v>
          </cell>
          <cell r="BX1211">
            <v>174.35</v>
          </cell>
          <cell r="BY1211">
            <v>140.01</v>
          </cell>
          <cell r="BZ1211">
            <v>116.89</v>
          </cell>
          <cell r="CA1211">
            <v>106.87</v>
          </cell>
          <cell r="CB1211">
            <v>198.38</v>
          </cell>
          <cell r="CC1211">
            <v>124.37</v>
          </cell>
          <cell r="CD1211">
            <v>335.89</v>
          </cell>
          <cell r="CE1211">
            <v>1036.02</v>
          </cell>
          <cell r="CF1211">
            <v>-3.07</v>
          </cell>
          <cell r="CG1211">
            <v>70.260000000000005</v>
          </cell>
          <cell r="CH1211">
            <v>129.5</v>
          </cell>
          <cell r="CI1211">
            <v>269.83</v>
          </cell>
          <cell r="CJ1211">
            <v>374.44</v>
          </cell>
          <cell r="CK1211">
            <v>44.69</v>
          </cell>
          <cell r="CL1211">
            <v>63.24</v>
          </cell>
          <cell r="CM1211">
            <v>41.93</v>
          </cell>
          <cell r="CN1211">
            <v>29.6</v>
          </cell>
          <cell r="CO1211">
            <v>-39.1</v>
          </cell>
          <cell r="CP1211">
            <v>32.729999999999997</v>
          </cell>
          <cell r="CQ1211">
            <v>21.96</v>
          </cell>
          <cell r="CR1211">
            <v>876.91</v>
          </cell>
          <cell r="CS1211">
            <v>97.17</v>
          </cell>
          <cell r="CT1211">
            <v>136.63999999999999</v>
          </cell>
          <cell r="CU1211">
            <v>21.96</v>
          </cell>
          <cell r="CV1211">
            <v>136.38</v>
          </cell>
          <cell r="CW1211">
            <v>84.74</v>
          </cell>
          <cell r="CX1211">
            <v>78.75</v>
          </cell>
          <cell r="CY1211">
            <v>38.69</v>
          </cell>
          <cell r="CZ1211">
            <v>13.36</v>
          </cell>
          <cell r="DA1211">
            <v>77.05</v>
          </cell>
          <cell r="DB1211">
            <v>64.3</v>
          </cell>
          <cell r="DC1211">
            <v>56.53</v>
          </cell>
          <cell r="DD1211">
            <v>71.349999999999994</v>
          </cell>
          <cell r="DE1211">
            <v>0</v>
          </cell>
          <cell r="DF1211">
            <v>0</v>
          </cell>
          <cell r="DG1211">
            <v>0</v>
          </cell>
          <cell r="DH1211">
            <v>0</v>
          </cell>
          <cell r="DI1211">
            <v>0</v>
          </cell>
          <cell r="DJ1211">
            <v>0</v>
          </cell>
          <cell r="DK1211">
            <v>0</v>
          </cell>
          <cell r="DL1211">
            <v>0</v>
          </cell>
          <cell r="DM1211">
            <v>0</v>
          </cell>
          <cell r="DN1211">
            <v>0</v>
          </cell>
          <cell r="DO1211">
            <v>0</v>
          </cell>
          <cell r="DP1211">
            <v>0</v>
          </cell>
          <cell r="DQ1211">
            <v>0</v>
          </cell>
          <cell r="DR1211">
            <v>0</v>
          </cell>
          <cell r="DS1211">
            <v>0</v>
          </cell>
          <cell r="DT1211">
            <v>0</v>
          </cell>
          <cell r="DU1211">
            <v>0</v>
          </cell>
          <cell r="DV1211">
            <v>0</v>
          </cell>
          <cell r="DW1211">
            <v>0</v>
          </cell>
          <cell r="DX1211">
            <v>0</v>
          </cell>
          <cell r="DY1211">
            <v>0</v>
          </cell>
          <cell r="DZ1211">
            <v>0</v>
          </cell>
          <cell r="EA1211">
            <v>0</v>
          </cell>
          <cell r="EB1211">
            <v>0</v>
          </cell>
          <cell r="EC1211">
            <v>0</v>
          </cell>
          <cell r="ED1211">
            <v>0</v>
          </cell>
        </row>
        <row r="1212">
          <cell r="F1212">
            <v>157.93</v>
          </cell>
          <cell r="G1212">
            <v>-34.549999999999997</v>
          </cell>
          <cell r="H1212">
            <v>172.79</v>
          </cell>
          <cell r="I1212">
            <v>233.23</v>
          </cell>
          <cell r="J1212">
            <v>73.040000000000006</v>
          </cell>
          <cell r="K1212">
            <v>23.06</v>
          </cell>
          <cell r="L1212">
            <v>42.35</v>
          </cell>
          <cell r="M1212">
            <v>-19.29</v>
          </cell>
          <cell r="N1212">
            <v>38.03</v>
          </cell>
          <cell r="O1212">
            <v>-204.74</v>
          </cell>
          <cell r="P1212">
            <v>50.7</v>
          </cell>
          <cell r="Q1212">
            <v>7.53</v>
          </cell>
          <cell r="R1212">
            <v>1631.84</v>
          </cell>
          <cell r="S1212">
            <v>165.81</v>
          </cell>
          <cell r="T1212">
            <v>144.68</v>
          </cell>
          <cell r="U1212">
            <v>152.16</v>
          </cell>
          <cell r="V1212">
            <v>87.88</v>
          </cell>
          <cell r="W1212">
            <v>55.34</v>
          </cell>
          <cell r="X1212">
            <v>176.22</v>
          </cell>
          <cell r="Y1212">
            <v>26.6</v>
          </cell>
          <cell r="Z1212">
            <v>25.52</v>
          </cell>
          <cell r="AA1212">
            <v>713.11</v>
          </cell>
          <cell r="AB1212">
            <v>22.35</v>
          </cell>
          <cell r="AC1212">
            <v>113.83</v>
          </cell>
          <cell r="AD1212">
            <v>-51.66</v>
          </cell>
          <cell r="AE1212">
            <v>878.62</v>
          </cell>
          <cell r="AF1212">
            <v>39.78</v>
          </cell>
          <cell r="AG1212">
            <v>131.13</v>
          </cell>
          <cell r="AH1212">
            <v>162.44</v>
          </cell>
          <cell r="AI1212">
            <v>97.08</v>
          </cell>
          <cell r="AJ1212">
            <v>64.63</v>
          </cell>
          <cell r="AK1212">
            <v>128.63999999999999</v>
          </cell>
          <cell r="AL1212">
            <v>0.31</v>
          </cell>
          <cell r="AM1212">
            <v>5.79</v>
          </cell>
          <cell r="AN1212">
            <v>134.87</v>
          </cell>
          <cell r="AO1212">
            <v>86.08</v>
          </cell>
          <cell r="AP1212">
            <v>-6.74</v>
          </cell>
          <cell r="AQ1212">
            <v>34.619999999999997</v>
          </cell>
          <cell r="AR1212">
            <v>673.95</v>
          </cell>
          <cell r="AS1212">
            <v>26.07</v>
          </cell>
          <cell r="AT1212">
            <v>161.96</v>
          </cell>
          <cell r="AU1212">
            <v>18.02</v>
          </cell>
          <cell r="AV1212">
            <v>222.95</v>
          </cell>
          <cell r="AW1212">
            <v>68.739999999999995</v>
          </cell>
          <cell r="AX1212">
            <v>48.48</v>
          </cell>
          <cell r="AY1212">
            <v>17.73</v>
          </cell>
          <cell r="AZ1212">
            <v>25.13</v>
          </cell>
          <cell r="BA1212">
            <v>-6.55</v>
          </cell>
          <cell r="BB1212">
            <v>41.27</v>
          </cell>
          <cell r="BC1212">
            <v>36.11</v>
          </cell>
          <cell r="BD1212">
            <v>14.04</v>
          </cell>
          <cell r="BE1212">
            <v>934</v>
          </cell>
          <cell r="BF1212">
            <v>21.03</v>
          </cell>
          <cell r="BG1212">
            <v>183.73</v>
          </cell>
          <cell r="BH1212">
            <v>201.56</v>
          </cell>
          <cell r="BI1212">
            <v>327.11</v>
          </cell>
          <cell r="BJ1212">
            <v>3.99</v>
          </cell>
          <cell r="BK1212">
            <v>39.68</v>
          </cell>
          <cell r="BL1212">
            <v>98.91</v>
          </cell>
          <cell r="BM1212">
            <v>10.66</v>
          </cell>
          <cell r="BN1212">
            <v>15.05</v>
          </cell>
          <cell r="BO1212">
            <v>7.0000000000000007E-2</v>
          </cell>
          <cell r="BP1212">
            <v>32.950000000000003</v>
          </cell>
          <cell r="BQ1212">
            <v>-0.74</v>
          </cell>
          <cell r="BR1212">
            <v>552.39</v>
          </cell>
          <cell r="BS1212">
            <v>8.5399999999999991</v>
          </cell>
          <cell r="BT1212">
            <v>28.41</v>
          </cell>
          <cell r="BU1212">
            <v>263.42</v>
          </cell>
          <cell r="BV1212">
            <v>225.27</v>
          </cell>
          <cell r="BW1212">
            <v>22.72</v>
          </cell>
          <cell r="BX1212">
            <v>1.95</v>
          </cell>
          <cell r="BY1212">
            <v>13.59</v>
          </cell>
          <cell r="BZ1212">
            <v>-17.39</v>
          </cell>
          <cell r="CA1212">
            <v>-19.7</v>
          </cell>
          <cell r="CB1212">
            <v>1.98</v>
          </cell>
          <cell r="CC1212">
            <v>-20.09</v>
          </cell>
          <cell r="CD1212">
            <v>43.69</v>
          </cell>
          <cell r="CE1212">
            <v>0</v>
          </cell>
          <cell r="CF1212">
            <v>0</v>
          </cell>
          <cell r="CG1212">
            <v>0</v>
          </cell>
          <cell r="CH1212">
            <v>0</v>
          </cell>
          <cell r="CI1212">
            <v>0</v>
          </cell>
          <cell r="CJ1212">
            <v>0</v>
          </cell>
          <cell r="CK1212">
            <v>0</v>
          </cell>
          <cell r="CL1212">
            <v>0</v>
          </cell>
          <cell r="CM1212">
            <v>0</v>
          </cell>
          <cell r="CN1212">
            <v>0</v>
          </cell>
          <cell r="CO1212">
            <v>0</v>
          </cell>
          <cell r="CP1212">
            <v>0</v>
          </cell>
          <cell r="CQ1212">
            <v>0</v>
          </cell>
          <cell r="CR1212">
            <v>0</v>
          </cell>
          <cell r="CS1212">
            <v>0</v>
          </cell>
          <cell r="CT1212">
            <v>0</v>
          </cell>
          <cell r="CU1212">
            <v>0</v>
          </cell>
          <cell r="CV1212">
            <v>0</v>
          </cell>
          <cell r="CW1212">
            <v>0</v>
          </cell>
          <cell r="CX1212">
            <v>0</v>
          </cell>
          <cell r="CY1212">
            <v>0</v>
          </cell>
          <cell r="CZ1212">
            <v>0</v>
          </cell>
          <cell r="DA1212">
            <v>0</v>
          </cell>
          <cell r="DB1212">
            <v>0</v>
          </cell>
          <cell r="DC1212">
            <v>0</v>
          </cell>
          <cell r="DD1212">
            <v>0</v>
          </cell>
          <cell r="DE1212">
            <v>0</v>
          </cell>
          <cell r="DF1212">
            <v>0</v>
          </cell>
          <cell r="DG1212">
            <v>0</v>
          </cell>
          <cell r="DH1212">
            <v>0</v>
          </cell>
          <cell r="DI1212">
            <v>0</v>
          </cell>
          <cell r="DJ1212">
            <v>0</v>
          </cell>
          <cell r="DK1212">
            <v>0</v>
          </cell>
          <cell r="DL1212">
            <v>0</v>
          </cell>
          <cell r="DM1212">
            <v>0</v>
          </cell>
          <cell r="DN1212">
            <v>0</v>
          </cell>
          <cell r="DO1212">
            <v>0</v>
          </cell>
          <cell r="DP1212">
            <v>0</v>
          </cell>
          <cell r="DQ1212">
            <v>0</v>
          </cell>
          <cell r="DR1212">
            <v>0</v>
          </cell>
          <cell r="DS1212">
            <v>0</v>
          </cell>
          <cell r="DT1212">
            <v>0</v>
          </cell>
          <cell r="DU1212">
            <v>0</v>
          </cell>
          <cell r="DV1212">
            <v>0</v>
          </cell>
          <cell r="DW1212">
            <v>0</v>
          </cell>
          <cell r="DX1212">
            <v>0</v>
          </cell>
          <cell r="DY1212">
            <v>0</v>
          </cell>
          <cell r="DZ1212">
            <v>0</v>
          </cell>
          <cell r="EA1212">
            <v>0</v>
          </cell>
          <cell r="EB1212">
            <v>0</v>
          </cell>
          <cell r="EC1212">
            <v>0</v>
          </cell>
          <cell r="ED1212">
            <v>0</v>
          </cell>
        </row>
        <row r="1213">
          <cell r="F1213">
            <v>5.35</v>
          </cell>
          <cell r="G1213">
            <v>-141.91</v>
          </cell>
          <cell r="H1213">
            <v>-215.29</v>
          </cell>
          <cell r="I1213">
            <v>-192.45</v>
          </cell>
          <cell r="J1213">
            <v>-53.94</v>
          </cell>
          <cell r="K1213">
            <v>-104.4</v>
          </cell>
          <cell r="L1213">
            <v>-365.04</v>
          </cell>
          <cell r="M1213">
            <v>-492.12</v>
          </cell>
          <cell r="N1213">
            <v>-135.30000000000001</v>
          </cell>
          <cell r="O1213">
            <v>-207.64</v>
          </cell>
          <cell r="P1213">
            <v>-227.49</v>
          </cell>
          <cell r="Q1213">
            <v>-55.96</v>
          </cell>
          <cell r="R1213">
            <v>-1940.11</v>
          </cell>
          <cell r="S1213">
            <v>-31.42</v>
          </cell>
          <cell r="T1213">
            <v>-177.96</v>
          </cell>
          <cell r="U1213">
            <v>-304.83999999999997</v>
          </cell>
          <cell r="V1213">
            <v>-86.67</v>
          </cell>
          <cell r="W1213">
            <v>-110.56</v>
          </cell>
          <cell r="X1213">
            <v>-213.72</v>
          </cell>
          <cell r="Y1213">
            <v>-208.06</v>
          </cell>
          <cell r="Z1213">
            <v>-141.08000000000001</v>
          </cell>
          <cell r="AA1213">
            <v>-257.22000000000003</v>
          </cell>
          <cell r="AB1213">
            <v>-233.26</v>
          </cell>
          <cell r="AC1213">
            <v>-206.28</v>
          </cell>
          <cell r="AD1213">
            <v>30.95</v>
          </cell>
          <cell r="AE1213">
            <v>-2785.96</v>
          </cell>
          <cell r="AF1213">
            <v>-223.1</v>
          </cell>
          <cell r="AG1213">
            <v>-305.39999999999998</v>
          </cell>
          <cell r="AH1213">
            <v>-299.66000000000003</v>
          </cell>
          <cell r="AI1213">
            <v>-234.1</v>
          </cell>
          <cell r="AJ1213">
            <v>-145.22</v>
          </cell>
          <cell r="AK1213">
            <v>-139.79</v>
          </cell>
          <cell r="AL1213">
            <v>-100.03</v>
          </cell>
          <cell r="AM1213">
            <v>-98.37</v>
          </cell>
          <cell r="AN1213">
            <v>-331.98</v>
          </cell>
          <cell r="AO1213">
            <v>-222.15</v>
          </cell>
          <cell r="AP1213">
            <v>-383.35</v>
          </cell>
          <cell r="AQ1213">
            <v>-302.81</v>
          </cell>
          <cell r="AR1213">
            <v>-3296.59</v>
          </cell>
          <cell r="AS1213">
            <v>-76.2</v>
          </cell>
          <cell r="AT1213">
            <v>-167.67</v>
          </cell>
          <cell r="AU1213">
            <v>-389.84</v>
          </cell>
          <cell r="AV1213">
            <v>-261.98</v>
          </cell>
          <cell r="AW1213">
            <v>-223.55</v>
          </cell>
          <cell r="AX1213">
            <v>-182.82</v>
          </cell>
          <cell r="AY1213">
            <v>-166.61</v>
          </cell>
          <cell r="AZ1213">
            <v>-336.59</v>
          </cell>
          <cell r="BA1213">
            <v>-254.82</v>
          </cell>
          <cell r="BB1213">
            <v>-221.56</v>
          </cell>
          <cell r="BC1213">
            <v>-537.71</v>
          </cell>
          <cell r="BD1213">
            <v>-477.24</v>
          </cell>
          <cell r="BE1213">
            <v>-2412.35</v>
          </cell>
          <cell r="BF1213">
            <v>-208.07</v>
          </cell>
          <cell r="BG1213">
            <v>-234.53</v>
          </cell>
          <cell r="BH1213">
            <v>-263.17</v>
          </cell>
          <cell r="BI1213">
            <v>-264.95999999999998</v>
          </cell>
          <cell r="BJ1213">
            <v>-268.27</v>
          </cell>
          <cell r="BK1213">
            <v>-168.52</v>
          </cell>
          <cell r="BL1213">
            <v>-59.36</v>
          </cell>
          <cell r="BM1213">
            <v>-125.19</v>
          </cell>
          <cell r="BN1213">
            <v>-181.66</v>
          </cell>
          <cell r="BO1213">
            <v>-164.76</v>
          </cell>
          <cell r="BP1213">
            <v>-175.37</v>
          </cell>
          <cell r="BQ1213">
            <v>-298.47000000000003</v>
          </cell>
          <cell r="BR1213">
            <v>-2355.39</v>
          </cell>
          <cell r="BS1213">
            <v>-112.09</v>
          </cell>
          <cell r="BT1213">
            <v>-378.65</v>
          </cell>
          <cell r="BU1213">
            <v>-348.34</v>
          </cell>
          <cell r="BV1213">
            <v>-226.85</v>
          </cell>
          <cell r="BW1213">
            <v>-187.11</v>
          </cell>
          <cell r="BX1213">
            <v>-207.2</v>
          </cell>
          <cell r="BY1213">
            <v>-33.18</v>
          </cell>
          <cell r="BZ1213">
            <v>-131.19999999999999</v>
          </cell>
          <cell r="CA1213">
            <v>-199.34</v>
          </cell>
          <cell r="CB1213">
            <v>-152.68</v>
          </cell>
          <cell r="CC1213">
            <v>-178.35</v>
          </cell>
          <cell r="CD1213">
            <v>-200.4</v>
          </cell>
          <cell r="CE1213">
            <v>-1361.17</v>
          </cell>
          <cell r="CF1213">
            <v>-327.22000000000003</v>
          </cell>
          <cell r="CG1213">
            <v>-100.74</v>
          </cell>
          <cell r="CH1213">
            <v>-55.43</v>
          </cell>
          <cell r="CI1213">
            <v>-205.11</v>
          </cell>
          <cell r="CJ1213">
            <v>-334.13</v>
          </cell>
          <cell r="CK1213">
            <v>-25.53</v>
          </cell>
          <cell r="CL1213">
            <v>4.92</v>
          </cell>
          <cell r="CM1213">
            <v>-43.88</v>
          </cell>
          <cell r="CN1213">
            <v>102.18</v>
          </cell>
          <cell r="CO1213">
            <v>-123.93</v>
          </cell>
          <cell r="CP1213">
            <v>-163.07</v>
          </cell>
          <cell r="CQ1213">
            <v>-89.21</v>
          </cell>
          <cell r="CR1213">
            <v>0</v>
          </cell>
          <cell r="CS1213">
            <v>0</v>
          </cell>
          <cell r="CT1213">
            <v>0</v>
          </cell>
          <cell r="CU1213">
            <v>0</v>
          </cell>
          <cell r="CV1213">
            <v>0</v>
          </cell>
          <cell r="CW1213">
            <v>0</v>
          </cell>
          <cell r="CX1213">
            <v>0</v>
          </cell>
          <cell r="CY1213">
            <v>0</v>
          </cell>
          <cell r="CZ1213">
            <v>0</v>
          </cell>
          <cell r="DA1213">
            <v>0</v>
          </cell>
          <cell r="DB1213">
            <v>0</v>
          </cell>
          <cell r="DC1213">
            <v>0</v>
          </cell>
          <cell r="DD1213">
            <v>0</v>
          </cell>
          <cell r="DE1213">
            <v>0</v>
          </cell>
          <cell r="DF1213">
            <v>0</v>
          </cell>
          <cell r="DG1213">
            <v>0</v>
          </cell>
          <cell r="DH1213">
            <v>0</v>
          </cell>
          <cell r="DI1213">
            <v>0</v>
          </cell>
          <cell r="DJ1213">
            <v>0</v>
          </cell>
          <cell r="DK1213">
            <v>0</v>
          </cell>
          <cell r="DL1213">
            <v>0</v>
          </cell>
          <cell r="DM1213">
            <v>0</v>
          </cell>
          <cell r="DN1213">
            <v>0</v>
          </cell>
          <cell r="DO1213">
            <v>0</v>
          </cell>
          <cell r="DP1213">
            <v>0</v>
          </cell>
          <cell r="DQ1213">
            <v>0</v>
          </cell>
          <cell r="DR1213">
            <v>0</v>
          </cell>
          <cell r="DS1213">
            <v>0</v>
          </cell>
          <cell r="DT1213">
            <v>0</v>
          </cell>
          <cell r="DU1213">
            <v>0</v>
          </cell>
          <cell r="DV1213">
            <v>0</v>
          </cell>
          <cell r="DW1213">
            <v>0</v>
          </cell>
          <cell r="DX1213">
            <v>0</v>
          </cell>
          <cell r="DY1213">
            <v>0</v>
          </cell>
          <cell r="DZ1213">
            <v>0</v>
          </cell>
          <cell r="EA1213">
            <v>0</v>
          </cell>
          <cell r="EB1213">
            <v>0</v>
          </cell>
          <cell r="EC1213">
            <v>0</v>
          </cell>
          <cell r="ED1213">
            <v>0</v>
          </cell>
        </row>
        <row r="1214">
          <cell r="F1214">
            <v>0</v>
          </cell>
          <cell r="G1214">
            <v>0</v>
          </cell>
          <cell r="H1214">
            <v>0</v>
          </cell>
          <cell r="I1214">
            <v>0</v>
          </cell>
          <cell r="J1214">
            <v>0</v>
          </cell>
          <cell r="K1214">
            <v>0</v>
          </cell>
          <cell r="L1214">
            <v>0</v>
          </cell>
          <cell r="M1214">
            <v>0</v>
          </cell>
          <cell r="N1214">
            <v>0</v>
          </cell>
          <cell r="O1214">
            <v>0</v>
          </cell>
          <cell r="P1214">
            <v>0</v>
          </cell>
          <cell r="Q1214">
            <v>0</v>
          </cell>
          <cell r="R1214">
            <v>0</v>
          </cell>
          <cell r="S1214">
            <v>0</v>
          </cell>
          <cell r="T1214">
            <v>0</v>
          </cell>
          <cell r="U1214">
            <v>0</v>
          </cell>
          <cell r="V1214">
            <v>0</v>
          </cell>
          <cell r="W1214">
            <v>0</v>
          </cell>
          <cell r="X1214">
            <v>0</v>
          </cell>
          <cell r="Y1214">
            <v>0</v>
          </cell>
          <cell r="Z1214">
            <v>0</v>
          </cell>
          <cell r="AA1214">
            <v>0</v>
          </cell>
          <cell r="AB1214">
            <v>0</v>
          </cell>
          <cell r="AC1214">
            <v>0</v>
          </cell>
          <cell r="AD1214">
            <v>0</v>
          </cell>
          <cell r="AE1214">
            <v>0</v>
          </cell>
          <cell r="AF1214">
            <v>0</v>
          </cell>
          <cell r="AG1214">
            <v>0</v>
          </cell>
          <cell r="AH1214">
            <v>0</v>
          </cell>
          <cell r="AI1214">
            <v>0</v>
          </cell>
          <cell r="AJ1214">
            <v>0</v>
          </cell>
          <cell r="AK1214">
            <v>0</v>
          </cell>
          <cell r="AL1214">
            <v>0</v>
          </cell>
          <cell r="AM1214">
            <v>0</v>
          </cell>
          <cell r="AN1214">
            <v>0</v>
          </cell>
          <cell r="AO1214">
            <v>0</v>
          </cell>
          <cell r="AP1214">
            <v>0</v>
          </cell>
          <cell r="AQ1214">
            <v>0</v>
          </cell>
          <cell r="AR1214">
            <v>0</v>
          </cell>
          <cell r="AS1214">
            <v>0</v>
          </cell>
          <cell r="AT1214">
            <v>0</v>
          </cell>
          <cell r="AU1214">
            <v>0</v>
          </cell>
          <cell r="AV1214">
            <v>0</v>
          </cell>
          <cell r="AW1214">
            <v>0</v>
          </cell>
          <cell r="AX1214">
            <v>0</v>
          </cell>
          <cell r="AY1214">
            <v>0</v>
          </cell>
          <cell r="AZ1214">
            <v>0</v>
          </cell>
          <cell r="BA1214">
            <v>0</v>
          </cell>
          <cell r="BB1214">
            <v>0</v>
          </cell>
          <cell r="BC1214">
            <v>0</v>
          </cell>
          <cell r="BD1214">
            <v>0</v>
          </cell>
          <cell r="BE1214">
            <v>0</v>
          </cell>
          <cell r="BF1214">
            <v>0</v>
          </cell>
          <cell r="BG1214">
            <v>0</v>
          </cell>
          <cell r="BH1214">
            <v>0</v>
          </cell>
          <cell r="BI1214">
            <v>0</v>
          </cell>
          <cell r="BJ1214">
            <v>0</v>
          </cell>
          <cell r="BK1214">
            <v>0</v>
          </cell>
          <cell r="BL1214">
            <v>0</v>
          </cell>
          <cell r="BM1214">
            <v>0</v>
          </cell>
          <cell r="BN1214">
            <v>0</v>
          </cell>
          <cell r="BO1214">
            <v>0</v>
          </cell>
          <cell r="BP1214">
            <v>0</v>
          </cell>
          <cell r="BQ1214">
            <v>0</v>
          </cell>
          <cell r="BR1214">
            <v>0</v>
          </cell>
          <cell r="BS1214">
            <v>0</v>
          </cell>
          <cell r="BT1214">
            <v>0</v>
          </cell>
          <cell r="BU1214">
            <v>0</v>
          </cell>
          <cell r="BV1214">
            <v>0</v>
          </cell>
          <cell r="BW1214">
            <v>0</v>
          </cell>
          <cell r="BX1214">
            <v>0</v>
          </cell>
          <cell r="BY1214">
            <v>0</v>
          </cell>
          <cell r="BZ1214">
            <v>0</v>
          </cell>
          <cell r="CA1214">
            <v>0</v>
          </cell>
          <cell r="CB1214">
            <v>0</v>
          </cell>
          <cell r="CC1214">
            <v>0</v>
          </cell>
          <cell r="CD1214">
            <v>0</v>
          </cell>
          <cell r="CE1214">
            <v>0</v>
          </cell>
          <cell r="CF1214">
            <v>0</v>
          </cell>
          <cell r="CG1214">
            <v>0</v>
          </cell>
          <cell r="CH1214">
            <v>0</v>
          </cell>
          <cell r="CI1214">
            <v>0</v>
          </cell>
          <cell r="CJ1214">
            <v>0</v>
          </cell>
          <cell r="CK1214">
            <v>0</v>
          </cell>
          <cell r="CL1214">
            <v>0</v>
          </cell>
          <cell r="CM1214">
            <v>0</v>
          </cell>
          <cell r="CN1214">
            <v>0</v>
          </cell>
          <cell r="CO1214">
            <v>0</v>
          </cell>
          <cell r="CP1214">
            <v>0</v>
          </cell>
          <cell r="CQ1214">
            <v>0</v>
          </cell>
          <cell r="CR1214">
            <v>0</v>
          </cell>
          <cell r="CS1214">
            <v>0</v>
          </cell>
          <cell r="CT1214">
            <v>0</v>
          </cell>
          <cell r="CU1214">
            <v>0</v>
          </cell>
          <cell r="CV1214">
            <v>0</v>
          </cell>
          <cell r="CW1214">
            <v>0</v>
          </cell>
          <cell r="CX1214">
            <v>0</v>
          </cell>
          <cell r="CY1214">
            <v>0</v>
          </cell>
          <cell r="CZ1214">
            <v>0</v>
          </cell>
          <cell r="DA1214">
            <v>0</v>
          </cell>
          <cell r="DB1214">
            <v>0</v>
          </cell>
          <cell r="DC1214">
            <v>0</v>
          </cell>
          <cell r="DD1214">
            <v>0</v>
          </cell>
          <cell r="DE1214">
            <v>0</v>
          </cell>
          <cell r="DF1214">
            <v>0</v>
          </cell>
          <cell r="DG1214">
            <v>0</v>
          </cell>
          <cell r="DH1214">
            <v>0</v>
          </cell>
          <cell r="DI1214">
            <v>0</v>
          </cell>
          <cell r="DJ1214">
            <v>0</v>
          </cell>
          <cell r="DK1214">
            <v>0</v>
          </cell>
          <cell r="DL1214">
            <v>0</v>
          </cell>
          <cell r="DM1214">
            <v>0</v>
          </cell>
          <cell r="DN1214">
            <v>0</v>
          </cell>
          <cell r="DO1214">
            <v>0</v>
          </cell>
          <cell r="DP1214">
            <v>0</v>
          </cell>
          <cell r="DQ1214">
            <v>0</v>
          </cell>
          <cell r="DR1214">
            <v>0</v>
          </cell>
          <cell r="DS1214">
            <v>0</v>
          </cell>
          <cell r="DT1214">
            <v>0</v>
          </cell>
          <cell r="DU1214">
            <v>0</v>
          </cell>
          <cell r="DV1214">
            <v>0</v>
          </cell>
          <cell r="DW1214">
            <v>0</v>
          </cell>
          <cell r="DX1214">
            <v>0</v>
          </cell>
          <cell r="DY1214">
            <v>0</v>
          </cell>
          <cell r="DZ1214">
            <v>0</v>
          </cell>
          <cell r="EA1214">
            <v>0</v>
          </cell>
          <cell r="EB1214">
            <v>0</v>
          </cell>
          <cell r="EC1214">
            <v>0</v>
          </cell>
          <cell r="ED1214">
            <v>0</v>
          </cell>
        </row>
        <row r="1215">
          <cell r="F1215">
            <v>31.16</v>
          </cell>
          <cell r="G1215">
            <v>-166.19</v>
          </cell>
          <cell r="H1215">
            <v>87.83</v>
          </cell>
          <cell r="I1215">
            <v>105.7</v>
          </cell>
          <cell r="J1215">
            <v>99.65</v>
          </cell>
          <cell r="K1215">
            <v>17.41</v>
          </cell>
          <cell r="L1215">
            <v>2.54</v>
          </cell>
          <cell r="M1215">
            <v>1.45</v>
          </cell>
          <cell r="N1215">
            <v>-3.77</v>
          </cell>
          <cell r="O1215">
            <v>15.08</v>
          </cell>
          <cell r="P1215">
            <v>7.44</v>
          </cell>
          <cell r="Q1215">
            <v>2.96</v>
          </cell>
          <cell r="R1215">
            <v>488.01</v>
          </cell>
          <cell r="S1215">
            <v>37.43</v>
          </cell>
          <cell r="T1215">
            <v>-43.93</v>
          </cell>
          <cell r="U1215">
            <v>70.400000000000006</v>
          </cell>
          <cell r="V1215">
            <v>72.61</v>
          </cell>
          <cell r="W1215">
            <v>11.57</v>
          </cell>
          <cell r="X1215">
            <v>8.1999999999999993</v>
          </cell>
          <cell r="Y1215">
            <v>4.05</v>
          </cell>
          <cell r="Z1215">
            <v>1.57</v>
          </cell>
          <cell r="AA1215">
            <v>322.08</v>
          </cell>
          <cell r="AB1215">
            <v>3.36</v>
          </cell>
          <cell r="AC1215">
            <v>-0.18</v>
          </cell>
          <cell r="AD1215">
            <v>0.86</v>
          </cell>
          <cell r="AE1215">
            <v>174.98</v>
          </cell>
          <cell r="AF1215">
            <v>-7.07</v>
          </cell>
          <cell r="AG1215">
            <v>12.51</v>
          </cell>
          <cell r="AH1215">
            <v>119.09</v>
          </cell>
          <cell r="AI1215">
            <v>19.34</v>
          </cell>
          <cell r="AJ1215">
            <v>24.46</v>
          </cell>
          <cell r="AK1215">
            <v>3.01</v>
          </cell>
          <cell r="AL1215">
            <v>3.18</v>
          </cell>
          <cell r="AM1215">
            <v>3.05</v>
          </cell>
          <cell r="AN1215">
            <v>4.0999999999999996</v>
          </cell>
          <cell r="AO1215">
            <v>15.44</v>
          </cell>
          <cell r="AP1215">
            <v>-23.42</v>
          </cell>
          <cell r="AQ1215">
            <v>1.29</v>
          </cell>
          <cell r="AR1215">
            <v>325.3</v>
          </cell>
          <cell r="AS1215">
            <v>-2.87</v>
          </cell>
          <cell r="AT1215">
            <v>42.54</v>
          </cell>
          <cell r="AU1215">
            <v>127.22</v>
          </cell>
          <cell r="AV1215">
            <v>46.59</v>
          </cell>
          <cell r="AW1215">
            <v>19.350000000000001</v>
          </cell>
          <cell r="AX1215">
            <v>22.08</v>
          </cell>
          <cell r="AY1215">
            <v>24.21</v>
          </cell>
          <cell r="AZ1215">
            <v>16.48</v>
          </cell>
          <cell r="BA1215">
            <v>24.38</v>
          </cell>
          <cell r="BB1215">
            <v>15.34</v>
          </cell>
          <cell r="BC1215">
            <v>-11.46</v>
          </cell>
          <cell r="BD1215">
            <v>1.43</v>
          </cell>
          <cell r="BE1215">
            <v>207.32</v>
          </cell>
          <cell r="BF1215">
            <v>-58.89</v>
          </cell>
          <cell r="BG1215">
            <v>3.83</v>
          </cell>
          <cell r="BH1215">
            <v>164.05</v>
          </cell>
          <cell r="BI1215">
            <v>50.44</v>
          </cell>
          <cell r="BJ1215">
            <v>19.87</v>
          </cell>
          <cell r="BK1215">
            <v>21.37</v>
          </cell>
          <cell r="BL1215">
            <v>8.5299999999999994</v>
          </cell>
          <cell r="BM1215">
            <v>4.57</v>
          </cell>
          <cell r="BN1215">
            <v>5.19</v>
          </cell>
          <cell r="BO1215">
            <v>6.87</v>
          </cell>
          <cell r="BP1215">
            <v>-19.98</v>
          </cell>
          <cell r="BQ1215">
            <v>1.46</v>
          </cell>
          <cell r="BR1215">
            <v>335.2</v>
          </cell>
          <cell r="BS1215">
            <v>4.95</v>
          </cell>
          <cell r="BT1215">
            <v>35.49</v>
          </cell>
          <cell r="BU1215">
            <v>111.99</v>
          </cell>
          <cell r="BV1215">
            <v>60.48</v>
          </cell>
          <cell r="BW1215">
            <v>55.17</v>
          </cell>
          <cell r="BX1215">
            <v>20.46</v>
          </cell>
          <cell r="BY1215">
            <v>3.66</v>
          </cell>
          <cell r="BZ1215">
            <v>0.25</v>
          </cell>
          <cell r="CA1215">
            <v>-9.61</v>
          </cell>
          <cell r="CB1215">
            <v>38.42</v>
          </cell>
          <cell r="CC1215">
            <v>13.58</v>
          </cell>
          <cell r="CD1215">
            <v>0.38</v>
          </cell>
          <cell r="CE1215">
            <v>46.92</v>
          </cell>
          <cell r="CF1215">
            <v>-17.89</v>
          </cell>
          <cell r="CG1215">
            <v>5.76</v>
          </cell>
          <cell r="CH1215">
            <v>1.23</v>
          </cell>
          <cell r="CI1215">
            <v>32.380000000000003</v>
          </cell>
          <cell r="CJ1215">
            <v>-1.3</v>
          </cell>
          <cell r="CK1215">
            <v>6.88</v>
          </cell>
          <cell r="CL1215">
            <v>1.1599999999999999</v>
          </cell>
          <cell r="CM1215">
            <v>2.31</v>
          </cell>
          <cell r="CN1215">
            <v>1.47</v>
          </cell>
          <cell r="CO1215">
            <v>5.51</v>
          </cell>
          <cell r="CP1215">
            <v>9.1</v>
          </cell>
          <cell r="CQ1215">
            <v>0.32</v>
          </cell>
          <cell r="CR1215">
            <v>63.08</v>
          </cell>
          <cell r="CS1215">
            <v>1.92</v>
          </cell>
          <cell r="CT1215">
            <v>-27.1</v>
          </cell>
          <cell r="CU1215">
            <v>3.77</v>
          </cell>
          <cell r="CV1215">
            <v>3.96</v>
          </cell>
          <cell r="CW1215">
            <v>1.92</v>
          </cell>
          <cell r="CX1215">
            <v>49.78</v>
          </cell>
          <cell r="CY1215">
            <v>0.18</v>
          </cell>
          <cell r="CZ1215">
            <v>14.9</v>
          </cell>
          <cell r="DA1215">
            <v>3.5</v>
          </cell>
          <cell r="DB1215">
            <v>3.34</v>
          </cell>
          <cell r="DC1215">
            <v>6.91</v>
          </cell>
          <cell r="DD1215">
            <v>0</v>
          </cell>
          <cell r="DE1215">
            <v>0</v>
          </cell>
          <cell r="DF1215">
            <v>0</v>
          </cell>
          <cell r="DG1215">
            <v>0</v>
          </cell>
          <cell r="DH1215">
            <v>0</v>
          </cell>
          <cell r="DI1215">
            <v>0</v>
          </cell>
          <cell r="DJ1215">
            <v>0</v>
          </cell>
          <cell r="DK1215">
            <v>0</v>
          </cell>
          <cell r="DL1215">
            <v>0</v>
          </cell>
          <cell r="DM1215">
            <v>0</v>
          </cell>
          <cell r="DN1215">
            <v>0</v>
          </cell>
          <cell r="DO1215">
            <v>0</v>
          </cell>
          <cell r="DP1215">
            <v>0</v>
          </cell>
          <cell r="DQ1215">
            <v>0</v>
          </cell>
          <cell r="DR1215">
            <v>0</v>
          </cell>
          <cell r="DS1215">
            <v>0</v>
          </cell>
          <cell r="DT1215">
            <v>0</v>
          </cell>
          <cell r="DU1215">
            <v>0</v>
          </cell>
          <cell r="DV1215">
            <v>0</v>
          </cell>
          <cell r="DW1215">
            <v>0</v>
          </cell>
          <cell r="DX1215">
            <v>0</v>
          </cell>
          <cell r="DY1215">
            <v>0</v>
          </cell>
          <cell r="DZ1215">
            <v>0</v>
          </cell>
          <cell r="EA1215">
            <v>0</v>
          </cell>
          <cell r="EB1215">
            <v>0</v>
          </cell>
          <cell r="EC1215">
            <v>0</v>
          </cell>
          <cell r="ED1215">
            <v>0</v>
          </cell>
        </row>
        <row r="1216">
          <cell r="F1216">
            <v>0</v>
          </cell>
          <cell r="G1216">
            <v>0</v>
          </cell>
          <cell r="H1216">
            <v>0</v>
          </cell>
          <cell r="I1216">
            <v>0</v>
          </cell>
          <cell r="J1216">
            <v>0</v>
          </cell>
          <cell r="K1216">
            <v>0</v>
          </cell>
          <cell r="L1216">
            <v>0</v>
          </cell>
          <cell r="M1216">
            <v>0</v>
          </cell>
          <cell r="N1216">
            <v>0</v>
          </cell>
          <cell r="O1216">
            <v>0</v>
          </cell>
          <cell r="P1216">
            <v>0</v>
          </cell>
          <cell r="Q1216">
            <v>0</v>
          </cell>
          <cell r="R1216">
            <v>0</v>
          </cell>
          <cell r="S1216">
            <v>0</v>
          </cell>
          <cell r="T1216">
            <v>0</v>
          </cell>
          <cell r="U1216">
            <v>0</v>
          </cell>
          <cell r="V1216">
            <v>0</v>
          </cell>
          <cell r="W1216">
            <v>0</v>
          </cell>
          <cell r="X1216">
            <v>0</v>
          </cell>
          <cell r="Y1216">
            <v>0</v>
          </cell>
          <cell r="Z1216">
            <v>0</v>
          </cell>
          <cell r="AA1216">
            <v>0</v>
          </cell>
          <cell r="AB1216">
            <v>0</v>
          </cell>
          <cell r="AC1216">
            <v>0</v>
          </cell>
          <cell r="AD1216">
            <v>0</v>
          </cell>
          <cell r="AE1216">
            <v>0</v>
          </cell>
          <cell r="AF1216">
            <v>0</v>
          </cell>
          <cell r="AG1216">
            <v>0</v>
          </cell>
          <cell r="AH1216">
            <v>0</v>
          </cell>
          <cell r="AI1216">
            <v>0</v>
          </cell>
          <cell r="AJ1216">
            <v>0</v>
          </cell>
          <cell r="AK1216">
            <v>0</v>
          </cell>
          <cell r="AL1216">
            <v>0</v>
          </cell>
          <cell r="AM1216">
            <v>0</v>
          </cell>
          <cell r="AN1216">
            <v>0</v>
          </cell>
          <cell r="AO1216">
            <v>0</v>
          </cell>
          <cell r="AP1216">
            <v>0</v>
          </cell>
          <cell r="AQ1216">
            <v>0</v>
          </cell>
          <cell r="AR1216">
            <v>0</v>
          </cell>
          <cell r="AS1216">
            <v>0</v>
          </cell>
          <cell r="AT1216">
            <v>0</v>
          </cell>
          <cell r="AU1216">
            <v>0</v>
          </cell>
          <cell r="AV1216">
            <v>0</v>
          </cell>
          <cell r="AW1216">
            <v>0</v>
          </cell>
          <cell r="AX1216">
            <v>0</v>
          </cell>
          <cell r="AY1216">
            <v>0</v>
          </cell>
          <cell r="AZ1216">
            <v>0</v>
          </cell>
          <cell r="BA1216">
            <v>0</v>
          </cell>
          <cell r="BB1216">
            <v>0</v>
          </cell>
          <cell r="BC1216">
            <v>0</v>
          </cell>
          <cell r="BD1216">
            <v>0</v>
          </cell>
          <cell r="BE1216">
            <v>0</v>
          </cell>
          <cell r="BF1216">
            <v>0</v>
          </cell>
          <cell r="BG1216">
            <v>0</v>
          </cell>
          <cell r="BH1216">
            <v>0</v>
          </cell>
          <cell r="BI1216">
            <v>0</v>
          </cell>
          <cell r="BJ1216">
            <v>0</v>
          </cell>
          <cell r="BK1216">
            <v>0</v>
          </cell>
          <cell r="BL1216">
            <v>0</v>
          </cell>
          <cell r="BM1216">
            <v>0</v>
          </cell>
          <cell r="BN1216">
            <v>0</v>
          </cell>
          <cell r="BO1216">
            <v>0</v>
          </cell>
          <cell r="BP1216">
            <v>0</v>
          </cell>
          <cell r="BQ1216">
            <v>0</v>
          </cell>
          <cell r="BR1216">
            <v>0</v>
          </cell>
          <cell r="BS1216">
            <v>0</v>
          </cell>
          <cell r="BT1216">
            <v>0</v>
          </cell>
          <cell r="BU1216">
            <v>0</v>
          </cell>
          <cell r="BV1216">
            <v>0</v>
          </cell>
          <cell r="BW1216">
            <v>0</v>
          </cell>
          <cell r="BX1216">
            <v>0</v>
          </cell>
          <cell r="BY1216">
            <v>0</v>
          </cell>
          <cell r="BZ1216">
            <v>0</v>
          </cell>
          <cell r="CA1216">
            <v>0</v>
          </cell>
          <cell r="CB1216">
            <v>0</v>
          </cell>
          <cell r="CC1216">
            <v>0</v>
          </cell>
          <cell r="CD1216">
            <v>0</v>
          </cell>
          <cell r="CE1216">
            <v>0</v>
          </cell>
          <cell r="CF1216">
            <v>0</v>
          </cell>
          <cell r="CG1216">
            <v>0</v>
          </cell>
          <cell r="CH1216">
            <v>0</v>
          </cell>
          <cell r="CI1216">
            <v>0</v>
          </cell>
          <cell r="CJ1216">
            <v>0</v>
          </cell>
          <cell r="CK1216">
            <v>0</v>
          </cell>
          <cell r="CL1216">
            <v>0</v>
          </cell>
          <cell r="CM1216">
            <v>0</v>
          </cell>
          <cell r="CN1216">
            <v>0</v>
          </cell>
          <cell r="CO1216">
            <v>0</v>
          </cell>
          <cell r="CP1216">
            <v>0</v>
          </cell>
          <cell r="CQ1216">
            <v>0</v>
          </cell>
          <cell r="CR1216">
            <v>0</v>
          </cell>
          <cell r="CS1216">
            <v>0</v>
          </cell>
          <cell r="CT1216">
            <v>0</v>
          </cell>
          <cell r="CU1216">
            <v>0</v>
          </cell>
          <cell r="CV1216">
            <v>0</v>
          </cell>
          <cell r="CW1216">
            <v>0</v>
          </cell>
          <cell r="CX1216">
            <v>0</v>
          </cell>
          <cell r="CY1216">
            <v>0</v>
          </cell>
          <cell r="CZ1216">
            <v>0</v>
          </cell>
          <cell r="DA1216">
            <v>0</v>
          </cell>
          <cell r="DB1216">
            <v>0</v>
          </cell>
          <cell r="DC1216">
            <v>0</v>
          </cell>
          <cell r="DD1216">
            <v>0</v>
          </cell>
          <cell r="DE1216">
            <v>0</v>
          </cell>
          <cell r="DF1216">
            <v>0</v>
          </cell>
          <cell r="DG1216">
            <v>0</v>
          </cell>
          <cell r="DH1216">
            <v>0</v>
          </cell>
          <cell r="DI1216">
            <v>0</v>
          </cell>
          <cell r="DJ1216">
            <v>0</v>
          </cell>
          <cell r="DK1216">
            <v>0</v>
          </cell>
          <cell r="DL1216">
            <v>0</v>
          </cell>
          <cell r="DM1216">
            <v>0</v>
          </cell>
          <cell r="DN1216">
            <v>0</v>
          </cell>
          <cell r="DO1216">
            <v>0</v>
          </cell>
          <cell r="DP1216">
            <v>0</v>
          </cell>
          <cell r="DQ1216">
            <v>0</v>
          </cell>
          <cell r="DR1216">
            <v>0</v>
          </cell>
          <cell r="DS1216">
            <v>0</v>
          </cell>
          <cell r="DT1216">
            <v>0</v>
          </cell>
          <cell r="DU1216">
            <v>0</v>
          </cell>
          <cell r="DV1216">
            <v>0</v>
          </cell>
          <cell r="DW1216">
            <v>0</v>
          </cell>
          <cell r="DX1216">
            <v>0</v>
          </cell>
          <cell r="DY1216">
            <v>0</v>
          </cell>
          <cell r="DZ1216">
            <v>0</v>
          </cell>
          <cell r="EA1216">
            <v>0</v>
          </cell>
          <cell r="EB1216">
            <v>0</v>
          </cell>
          <cell r="EC1216">
            <v>0</v>
          </cell>
          <cell r="ED1216">
            <v>0</v>
          </cell>
        </row>
        <row r="1217">
          <cell r="F1217">
            <v>-34.270000000000003</v>
          </cell>
          <cell r="G1217">
            <v>-11.43</v>
          </cell>
          <cell r="H1217">
            <v>-3.88</v>
          </cell>
          <cell r="I1217">
            <v>0</v>
          </cell>
          <cell r="J1217">
            <v>0</v>
          </cell>
          <cell r="K1217">
            <v>0.45</v>
          </cell>
          <cell r="L1217">
            <v>21.66</v>
          </cell>
          <cell r="M1217">
            <v>49.4</v>
          </cell>
          <cell r="N1217">
            <v>6.58</v>
          </cell>
          <cell r="O1217">
            <v>-20.62</v>
          </cell>
          <cell r="P1217">
            <v>-14.85</v>
          </cell>
          <cell r="Q1217">
            <v>-29.81</v>
          </cell>
          <cell r="R1217">
            <v>-134.49</v>
          </cell>
          <cell r="S1217">
            <v>-40.26</v>
          </cell>
          <cell r="T1217">
            <v>-24.15</v>
          </cell>
          <cell r="U1217">
            <v>-24.51</v>
          </cell>
          <cell r="V1217">
            <v>0</v>
          </cell>
          <cell r="W1217">
            <v>0</v>
          </cell>
          <cell r="X1217">
            <v>-3.6</v>
          </cell>
          <cell r="Y1217">
            <v>-22.89</v>
          </cell>
          <cell r="Z1217">
            <v>-2.3199999999999998</v>
          </cell>
          <cell r="AA1217">
            <v>18.73</v>
          </cell>
          <cell r="AB1217">
            <v>-16.440000000000001</v>
          </cell>
          <cell r="AC1217">
            <v>-13.84</v>
          </cell>
          <cell r="AD1217">
            <v>-5.2</v>
          </cell>
          <cell r="AE1217">
            <v>-114.69</v>
          </cell>
          <cell r="AF1217">
            <v>-47.92</v>
          </cell>
          <cell r="AG1217">
            <v>-7.63</v>
          </cell>
          <cell r="AH1217">
            <v>-6.85</v>
          </cell>
          <cell r="AI1217">
            <v>0</v>
          </cell>
          <cell r="AJ1217">
            <v>0</v>
          </cell>
          <cell r="AK1217">
            <v>2.86</v>
          </cell>
          <cell r="AL1217">
            <v>11.81</v>
          </cell>
          <cell r="AM1217">
            <v>13.33</v>
          </cell>
          <cell r="AN1217">
            <v>-0.32</v>
          </cell>
          <cell r="AO1217">
            <v>-28.75</v>
          </cell>
          <cell r="AP1217">
            <v>-20.97</v>
          </cell>
          <cell r="AQ1217">
            <v>-30.26</v>
          </cell>
          <cell r="AR1217">
            <v>-152.78</v>
          </cell>
          <cell r="AS1217">
            <v>-4.7300000000000004</v>
          </cell>
          <cell r="AT1217">
            <v>-4.3499999999999996</v>
          </cell>
          <cell r="AU1217">
            <v>0.27</v>
          </cell>
          <cell r="AV1217">
            <v>0</v>
          </cell>
          <cell r="AW1217">
            <v>0</v>
          </cell>
          <cell r="AX1217">
            <v>0</v>
          </cell>
          <cell r="AY1217">
            <v>2.2200000000000002</v>
          </cell>
          <cell r="AZ1217">
            <v>-3.92</v>
          </cell>
          <cell r="BA1217">
            <v>-1.49</v>
          </cell>
          <cell r="BB1217">
            <v>-16.670000000000002</v>
          </cell>
          <cell r="BC1217">
            <v>-41.14</v>
          </cell>
          <cell r="BD1217">
            <v>-82.98</v>
          </cell>
          <cell r="BE1217">
            <v>-195.8</v>
          </cell>
          <cell r="BF1217">
            <v>-15.75</v>
          </cell>
          <cell r="BG1217">
            <v>-20.81</v>
          </cell>
          <cell r="BH1217">
            <v>-6.56</v>
          </cell>
          <cell r="BI1217">
            <v>0</v>
          </cell>
          <cell r="BJ1217">
            <v>0</v>
          </cell>
          <cell r="BK1217">
            <v>0</v>
          </cell>
          <cell r="BL1217">
            <v>-4.12</v>
          </cell>
          <cell r="BM1217">
            <v>1.32</v>
          </cell>
          <cell r="BN1217">
            <v>0.23</v>
          </cell>
          <cell r="BO1217">
            <v>-36.29</v>
          </cell>
          <cell r="BP1217">
            <v>-13.44</v>
          </cell>
          <cell r="BQ1217">
            <v>-100.37</v>
          </cell>
          <cell r="BR1217">
            <v>-145.41999999999999</v>
          </cell>
          <cell r="BS1217">
            <v>-54.58</v>
          </cell>
          <cell r="BT1217">
            <v>-19.760000000000002</v>
          </cell>
          <cell r="BU1217">
            <v>0.01</v>
          </cell>
          <cell r="BV1217">
            <v>0</v>
          </cell>
          <cell r="BW1217">
            <v>0</v>
          </cell>
          <cell r="BX1217">
            <v>0</v>
          </cell>
          <cell r="BY1217">
            <v>16.170000000000002</v>
          </cell>
          <cell r="BZ1217">
            <v>-1.99</v>
          </cell>
          <cell r="CA1217">
            <v>-8.8000000000000007</v>
          </cell>
          <cell r="CB1217">
            <v>-2.37</v>
          </cell>
          <cell r="CC1217">
            <v>-27.42</v>
          </cell>
          <cell r="CD1217">
            <v>-46.68</v>
          </cell>
          <cell r="CE1217">
            <v>-50.36</v>
          </cell>
          <cell r="CF1217">
            <v>-12.05</v>
          </cell>
          <cell r="CG1217">
            <v>2.1800000000000002</v>
          </cell>
          <cell r="CH1217">
            <v>7.0000000000000007E-2</v>
          </cell>
          <cell r="CI1217">
            <v>0</v>
          </cell>
          <cell r="CJ1217">
            <v>0</v>
          </cell>
          <cell r="CK1217">
            <v>0</v>
          </cell>
          <cell r="CL1217">
            <v>1.65</v>
          </cell>
          <cell r="CM1217">
            <v>61.02</v>
          </cell>
          <cell r="CN1217">
            <v>4.34</v>
          </cell>
          <cell r="CO1217">
            <v>-84.43</v>
          </cell>
          <cell r="CP1217">
            <v>15.23</v>
          </cell>
          <cell r="CQ1217">
            <v>-38.36</v>
          </cell>
          <cell r="CR1217">
            <v>20.84</v>
          </cell>
          <cell r="CS1217">
            <v>4.7699999999999996</v>
          </cell>
          <cell r="CT1217">
            <v>-9.25</v>
          </cell>
          <cell r="CU1217">
            <v>3.37</v>
          </cell>
          <cell r="CV1217">
            <v>0</v>
          </cell>
          <cell r="CW1217">
            <v>0</v>
          </cell>
          <cell r="CX1217">
            <v>0.01</v>
          </cell>
          <cell r="CY1217">
            <v>2.23</v>
          </cell>
          <cell r="CZ1217">
            <v>5.25</v>
          </cell>
          <cell r="DA1217">
            <v>8.92</v>
          </cell>
          <cell r="DB1217">
            <v>9.07</v>
          </cell>
          <cell r="DC1217">
            <v>-18.37</v>
          </cell>
          <cell r="DD1217">
            <v>14.84</v>
          </cell>
          <cell r="DE1217">
            <v>0</v>
          </cell>
          <cell r="DF1217">
            <v>0</v>
          </cell>
          <cell r="DG1217">
            <v>0</v>
          </cell>
          <cell r="DH1217">
            <v>0</v>
          </cell>
          <cell r="DI1217">
            <v>0</v>
          </cell>
          <cell r="DJ1217">
            <v>0</v>
          </cell>
          <cell r="DK1217">
            <v>0</v>
          </cell>
          <cell r="DL1217">
            <v>0</v>
          </cell>
          <cell r="DM1217">
            <v>0</v>
          </cell>
          <cell r="DN1217">
            <v>0</v>
          </cell>
          <cell r="DO1217">
            <v>0</v>
          </cell>
          <cell r="DP1217">
            <v>0</v>
          </cell>
          <cell r="DQ1217">
            <v>0</v>
          </cell>
          <cell r="DR1217">
            <v>0</v>
          </cell>
          <cell r="DS1217">
            <v>0</v>
          </cell>
          <cell r="DT1217">
            <v>0</v>
          </cell>
          <cell r="DU1217">
            <v>0</v>
          </cell>
          <cell r="DV1217">
            <v>0</v>
          </cell>
          <cell r="DW1217">
            <v>0</v>
          </cell>
          <cell r="DX1217">
            <v>0</v>
          </cell>
          <cell r="DY1217">
            <v>0</v>
          </cell>
          <cell r="DZ1217">
            <v>0</v>
          </cell>
          <cell r="EA1217">
            <v>0</v>
          </cell>
          <cell r="EB1217">
            <v>0</v>
          </cell>
          <cell r="EC1217">
            <v>0</v>
          </cell>
          <cell r="ED1217">
            <v>0</v>
          </cell>
        </row>
        <row r="1218">
          <cell r="F1218">
            <v>0</v>
          </cell>
          <cell r="G1218">
            <v>0</v>
          </cell>
          <cell r="H1218">
            <v>0</v>
          </cell>
          <cell r="I1218">
            <v>0</v>
          </cell>
          <cell r="J1218">
            <v>0</v>
          </cell>
          <cell r="K1218">
            <v>0</v>
          </cell>
          <cell r="L1218">
            <v>0</v>
          </cell>
          <cell r="M1218">
            <v>0</v>
          </cell>
          <cell r="N1218">
            <v>0</v>
          </cell>
          <cell r="O1218">
            <v>0</v>
          </cell>
          <cell r="P1218">
            <v>0</v>
          </cell>
          <cell r="Q1218">
            <v>0</v>
          </cell>
          <cell r="R1218">
            <v>0</v>
          </cell>
          <cell r="S1218">
            <v>0</v>
          </cell>
          <cell r="T1218">
            <v>0</v>
          </cell>
          <cell r="U1218">
            <v>0</v>
          </cell>
          <cell r="V1218">
            <v>0</v>
          </cell>
          <cell r="W1218">
            <v>0</v>
          </cell>
          <cell r="X1218">
            <v>0</v>
          </cell>
          <cell r="Y1218">
            <v>0</v>
          </cell>
          <cell r="Z1218">
            <v>0</v>
          </cell>
          <cell r="AA1218">
            <v>0</v>
          </cell>
          <cell r="AB1218">
            <v>0</v>
          </cell>
          <cell r="AC1218">
            <v>0</v>
          </cell>
          <cell r="AD1218">
            <v>0</v>
          </cell>
          <cell r="AE1218">
            <v>0</v>
          </cell>
          <cell r="AF1218">
            <v>0</v>
          </cell>
          <cell r="AG1218">
            <v>0</v>
          </cell>
          <cell r="AH1218">
            <v>0</v>
          </cell>
          <cell r="AI1218">
            <v>0</v>
          </cell>
          <cell r="AJ1218">
            <v>0</v>
          </cell>
          <cell r="AK1218">
            <v>0</v>
          </cell>
          <cell r="AL1218">
            <v>0</v>
          </cell>
          <cell r="AM1218">
            <v>0</v>
          </cell>
          <cell r="AN1218">
            <v>0</v>
          </cell>
          <cell r="AO1218">
            <v>0</v>
          </cell>
          <cell r="AP1218">
            <v>0</v>
          </cell>
          <cell r="AQ1218">
            <v>0</v>
          </cell>
          <cell r="AR1218">
            <v>0</v>
          </cell>
          <cell r="AS1218">
            <v>0</v>
          </cell>
          <cell r="AT1218">
            <v>0</v>
          </cell>
          <cell r="AU1218">
            <v>0</v>
          </cell>
          <cell r="AV1218">
            <v>0</v>
          </cell>
          <cell r="AW1218">
            <v>0</v>
          </cell>
          <cell r="AX1218">
            <v>0</v>
          </cell>
          <cell r="AY1218">
            <v>0</v>
          </cell>
          <cell r="AZ1218">
            <v>0</v>
          </cell>
          <cell r="BA1218">
            <v>0</v>
          </cell>
          <cell r="BB1218">
            <v>0</v>
          </cell>
          <cell r="BC1218">
            <v>0</v>
          </cell>
          <cell r="BD1218">
            <v>0</v>
          </cell>
          <cell r="BE1218">
            <v>0</v>
          </cell>
          <cell r="BF1218">
            <v>0</v>
          </cell>
          <cell r="BG1218">
            <v>0</v>
          </cell>
          <cell r="BH1218">
            <v>0</v>
          </cell>
          <cell r="BI1218">
            <v>0</v>
          </cell>
          <cell r="BJ1218">
            <v>0</v>
          </cell>
          <cell r="BK1218">
            <v>0</v>
          </cell>
          <cell r="BL1218">
            <v>0</v>
          </cell>
          <cell r="BM1218">
            <v>0</v>
          </cell>
          <cell r="BN1218">
            <v>0</v>
          </cell>
          <cell r="BO1218">
            <v>0</v>
          </cell>
          <cell r="BP1218">
            <v>0</v>
          </cell>
          <cell r="BQ1218">
            <v>0</v>
          </cell>
          <cell r="BR1218">
            <v>0</v>
          </cell>
          <cell r="BS1218">
            <v>0</v>
          </cell>
          <cell r="BT1218">
            <v>0</v>
          </cell>
          <cell r="BU1218">
            <v>0</v>
          </cell>
          <cell r="BV1218">
            <v>0</v>
          </cell>
          <cell r="BW1218">
            <v>0</v>
          </cell>
          <cell r="BX1218">
            <v>0</v>
          </cell>
          <cell r="BY1218">
            <v>0</v>
          </cell>
          <cell r="BZ1218">
            <v>0</v>
          </cell>
          <cell r="CA1218">
            <v>0</v>
          </cell>
          <cell r="CB1218">
            <v>0</v>
          </cell>
          <cell r="CC1218">
            <v>0</v>
          </cell>
          <cell r="CD1218">
            <v>0</v>
          </cell>
          <cell r="CE1218">
            <v>0</v>
          </cell>
          <cell r="CF1218">
            <v>0</v>
          </cell>
          <cell r="CG1218">
            <v>0</v>
          </cell>
          <cell r="CH1218">
            <v>0</v>
          </cell>
          <cell r="CI1218">
            <v>0</v>
          </cell>
          <cell r="CJ1218">
            <v>0</v>
          </cell>
          <cell r="CK1218">
            <v>0</v>
          </cell>
          <cell r="CL1218">
            <v>0</v>
          </cell>
          <cell r="CM1218">
            <v>0</v>
          </cell>
          <cell r="CN1218">
            <v>0</v>
          </cell>
          <cell r="CO1218">
            <v>0</v>
          </cell>
          <cell r="CP1218">
            <v>0</v>
          </cell>
          <cell r="CQ1218">
            <v>0</v>
          </cell>
          <cell r="CR1218">
            <v>0</v>
          </cell>
          <cell r="CS1218">
            <v>0</v>
          </cell>
          <cell r="CT1218">
            <v>0</v>
          </cell>
          <cell r="CU1218">
            <v>0</v>
          </cell>
          <cell r="CV1218">
            <v>0</v>
          </cell>
          <cell r="CW1218">
            <v>0</v>
          </cell>
          <cell r="CX1218">
            <v>0</v>
          </cell>
          <cell r="CY1218">
            <v>0</v>
          </cell>
          <cell r="CZ1218">
            <v>0</v>
          </cell>
          <cell r="DA1218">
            <v>0</v>
          </cell>
          <cell r="DB1218">
            <v>0</v>
          </cell>
          <cell r="DC1218">
            <v>0</v>
          </cell>
          <cell r="DD1218">
            <v>0</v>
          </cell>
          <cell r="DE1218">
            <v>0</v>
          </cell>
          <cell r="DF1218">
            <v>0</v>
          </cell>
          <cell r="DG1218">
            <v>0</v>
          </cell>
          <cell r="DH1218">
            <v>0</v>
          </cell>
          <cell r="DI1218">
            <v>0</v>
          </cell>
          <cell r="DJ1218">
            <v>0</v>
          </cell>
          <cell r="DK1218">
            <v>0</v>
          </cell>
          <cell r="DL1218">
            <v>0</v>
          </cell>
          <cell r="DM1218">
            <v>0</v>
          </cell>
          <cell r="DN1218">
            <v>0</v>
          </cell>
          <cell r="DO1218">
            <v>0</v>
          </cell>
          <cell r="DP1218">
            <v>0</v>
          </cell>
          <cell r="DQ1218">
            <v>0</v>
          </cell>
          <cell r="DR1218">
            <v>0</v>
          </cell>
          <cell r="DS1218">
            <v>0</v>
          </cell>
          <cell r="DT1218">
            <v>0</v>
          </cell>
          <cell r="DU1218">
            <v>0</v>
          </cell>
          <cell r="DV1218">
            <v>0</v>
          </cell>
          <cell r="DW1218">
            <v>0</v>
          </cell>
          <cell r="DX1218">
            <v>0</v>
          </cell>
          <cell r="DY1218">
            <v>0</v>
          </cell>
          <cell r="DZ1218">
            <v>0</v>
          </cell>
          <cell r="EA1218">
            <v>0</v>
          </cell>
          <cell r="EB1218">
            <v>0</v>
          </cell>
          <cell r="EC1218">
            <v>0</v>
          </cell>
          <cell r="ED1218">
            <v>0</v>
          </cell>
        </row>
        <row r="1219">
          <cell r="F1219">
            <v>52.57</v>
          </cell>
          <cell r="G1219">
            <v>43.05</v>
          </cell>
          <cell r="H1219">
            <v>39.03</v>
          </cell>
          <cell r="I1219">
            <v>13.34</v>
          </cell>
          <cell r="J1219">
            <v>33.18</v>
          </cell>
          <cell r="K1219">
            <v>26.7</v>
          </cell>
          <cell r="L1219">
            <v>87.49</v>
          </cell>
          <cell r="M1219">
            <v>55.78</v>
          </cell>
          <cell r="N1219">
            <v>51.16</v>
          </cell>
          <cell r="O1219">
            <v>13.38</v>
          </cell>
          <cell r="P1219">
            <v>42.67</v>
          </cell>
          <cell r="Q1219">
            <v>72.69</v>
          </cell>
          <cell r="R1219">
            <v>564.78</v>
          </cell>
          <cell r="S1219">
            <v>83.75</v>
          </cell>
          <cell r="T1219">
            <v>81.819999999999993</v>
          </cell>
          <cell r="U1219">
            <v>29.07</v>
          </cell>
          <cell r="V1219">
            <v>14.45</v>
          </cell>
          <cell r="W1219">
            <v>0</v>
          </cell>
          <cell r="X1219">
            <v>35.299999999999997</v>
          </cell>
          <cell r="Y1219">
            <v>116.35</v>
          </cell>
          <cell r="Z1219">
            <v>66.81</v>
          </cell>
          <cell r="AA1219">
            <v>1.82</v>
          </cell>
          <cell r="AB1219">
            <v>57.81</v>
          </cell>
          <cell r="AC1219">
            <v>41.38</v>
          </cell>
          <cell r="AD1219">
            <v>36.229999999999997</v>
          </cell>
          <cell r="AE1219">
            <v>987.19</v>
          </cell>
          <cell r="AF1219">
            <v>56.06</v>
          </cell>
          <cell r="AG1219">
            <v>27.19</v>
          </cell>
          <cell r="AH1219">
            <v>56.98</v>
          </cell>
          <cell r="AI1219">
            <v>3.19</v>
          </cell>
          <cell r="AJ1219">
            <v>0</v>
          </cell>
          <cell r="AK1219">
            <v>121.46</v>
          </cell>
          <cell r="AL1219">
            <v>232.17</v>
          </cell>
          <cell r="AM1219">
            <v>100.04</v>
          </cell>
          <cell r="AN1219">
            <v>95.23</v>
          </cell>
          <cell r="AO1219">
            <v>82.18</v>
          </cell>
          <cell r="AP1219">
            <v>94.71</v>
          </cell>
          <cell r="AQ1219">
            <v>117.98</v>
          </cell>
          <cell r="AR1219">
            <v>1115.03</v>
          </cell>
          <cell r="AS1219">
            <v>69.48</v>
          </cell>
          <cell r="AT1219">
            <v>50.43</v>
          </cell>
          <cell r="AU1219">
            <v>71.11</v>
          </cell>
          <cell r="AV1219">
            <v>5.38</v>
          </cell>
          <cell r="AW1219">
            <v>9.42</v>
          </cell>
          <cell r="AX1219">
            <v>97.43</v>
          </cell>
          <cell r="AY1219">
            <v>251.66</v>
          </cell>
          <cell r="AZ1219">
            <v>123.42</v>
          </cell>
          <cell r="BA1219">
            <v>120.89</v>
          </cell>
          <cell r="BB1219">
            <v>55.54</v>
          </cell>
          <cell r="BC1219">
            <v>113.15</v>
          </cell>
          <cell r="BD1219">
            <v>147.1</v>
          </cell>
          <cell r="BE1219">
            <v>1160.21</v>
          </cell>
          <cell r="BF1219">
            <v>75.75</v>
          </cell>
          <cell r="BG1219">
            <v>65.45</v>
          </cell>
          <cell r="BH1219">
            <v>71.28</v>
          </cell>
          <cell r="BI1219">
            <v>42.19</v>
          </cell>
          <cell r="BJ1219">
            <v>2.56</v>
          </cell>
          <cell r="BK1219">
            <v>95.54</v>
          </cell>
          <cell r="BL1219">
            <v>166.29</v>
          </cell>
          <cell r="BM1219">
            <v>132.19999999999999</v>
          </cell>
          <cell r="BN1219">
            <v>169.5</v>
          </cell>
          <cell r="BO1219">
            <v>71.92</v>
          </cell>
          <cell r="BP1219">
            <v>100.17</v>
          </cell>
          <cell r="BQ1219">
            <v>167.36</v>
          </cell>
          <cell r="BR1219">
            <v>1274.32</v>
          </cell>
          <cell r="BS1219">
            <v>155.6</v>
          </cell>
          <cell r="BT1219">
            <v>87.44</v>
          </cell>
          <cell r="BU1219">
            <v>89.01</v>
          </cell>
          <cell r="BV1219">
            <v>7.83</v>
          </cell>
          <cell r="BW1219">
            <v>0</v>
          </cell>
          <cell r="BX1219">
            <v>83.23</v>
          </cell>
          <cell r="BY1219">
            <v>173.82</v>
          </cell>
          <cell r="BZ1219">
            <v>122.6</v>
          </cell>
          <cell r="CA1219">
            <v>160.94999999999999</v>
          </cell>
          <cell r="CB1219">
            <v>95.09</v>
          </cell>
          <cell r="CC1219">
            <v>115.45</v>
          </cell>
          <cell r="CD1219">
            <v>183.3</v>
          </cell>
          <cell r="CE1219">
            <v>880.34</v>
          </cell>
          <cell r="CF1219">
            <v>178.87</v>
          </cell>
          <cell r="CG1219">
            <v>90.04</v>
          </cell>
          <cell r="CH1219">
            <v>76.22</v>
          </cell>
          <cell r="CI1219">
            <v>3.22</v>
          </cell>
          <cell r="CJ1219">
            <v>3.05</v>
          </cell>
          <cell r="CK1219">
            <v>16.27</v>
          </cell>
          <cell r="CL1219">
            <v>109.54</v>
          </cell>
          <cell r="CM1219">
            <v>101.46</v>
          </cell>
          <cell r="CN1219">
            <v>19.899999999999999</v>
          </cell>
          <cell r="CO1219">
            <v>65.36</v>
          </cell>
          <cell r="CP1219">
            <v>56.06</v>
          </cell>
          <cell r="CQ1219">
            <v>160.34</v>
          </cell>
          <cell r="CR1219">
            <v>384.85</v>
          </cell>
          <cell r="CS1219">
            <v>17.63</v>
          </cell>
          <cell r="CT1219">
            <v>46.37</v>
          </cell>
          <cell r="CU1219">
            <v>-5.32</v>
          </cell>
          <cell r="CV1219">
            <v>6.57</v>
          </cell>
          <cell r="CW1219">
            <v>-12.76</v>
          </cell>
          <cell r="CX1219">
            <v>26.04</v>
          </cell>
          <cell r="CY1219">
            <v>49.37</v>
          </cell>
          <cell r="CZ1219">
            <v>77.89</v>
          </cell>
          <cell r="DA1219">
            <v>25.62</v>
          </cell>
          <cell r="DB1219">
            <v>64.38</v>
          </cell>
          <cell r="DC1219">
            <v>65.05</v>
          </cell>
          <cell r="DD1219">
            <v>24</v>
          </cell>
          <cell r="DE1219">
            <v>0</v>
          </cell>
          <cell r="DF1219">
            <v>0</v>
          </cell>
          <cell r="DG1219">
            <v>0</v>
          </cell>
          <cell r="DH1219">
            <v>0</v>
          </cell>
          <cell r="DI1219">
            <v>0</v>
          </cell>
          <cell r="DJ1219">
            <v>0</v>
          </cell>
          <cell r="DK1219">
            <v>0</v>
          </cell>
          <cell r="DL1219">
            <v>0</v>
          </cell>
          <cell r="DM1219">
            <v>0</v>
          </cell>
          <cell r="DN1219">
            <v>0</v>
          </cell>
          <cell r="DO1219">
            <v>0</v>
          </cell>
          <cell r="DP1219">
            <v>0</v>
          </cell>
          <cell r="DQ1219">
            <v>0</v>
          </cell>
          <cell r="DR1219">
            <v>0</v>
          </cell>
          <cell r="DS1219">
            <v>0</v>
          </cell>
          <cell r="DT1219">
            <v>0</v>
          </cell>
          <cell r="DU1219">
            <v>0</v>
          </cell>
          <cell r="DV1219">
            <v>0</v>
          </cell>
          <cell r="DW1219">
            <v>0</v>
          </cell>
          <cell r="DX1219">
            <v>0</v>
          </cell>
          <cell r="DY1219">
            <v>0</v>
          </cell>
          <cell r="DZ1219">
            <v>0</v>
          </cell>
          <cell r="EA1219">
            <v>0</v>
          </cell>
          <cell r="EB1219">
            <v>0</v>
          </cell>
          <cell r="EC1219">
            <v>0</v>
          </cell>
          <cell r="ED1219">
            <v>0</v>
          </cell>
        </row>
        <row r="1220">
          <cell r="F1220">
            <v>-2.92</v>
          </cell>
          <cell r="G1220">
            <v>4.1500000000000004</v>
          </cell>
          <cell r="H1220">
            <v>0</v>
          </cell>
          <cell r="I1220">
            <v>0</v>
          </cell>
          <cell r="J1220">
            <v>0</v>
          </cell>
          <cell r="K1220">
            <v>0</v>
          </cell>
          <cell r="L1220">
            <v>0</v>
          </cell>
          <cell r="M1220">
            <v>-15.38</v>
          </cell>
          <cell r="N1220">
            <v>0</v>
          </cell>
          <cell r="O1220">
            <v>0</v>
          </cell>
          <cell r="P1220">
            <v>0</v>
          </cell>
          <cell r="Q1220">
            <v>0</v>
          </cell>
          <cell r="R1220">
            <v>26.29</v>
          </cell>
          <cell r="S1220">
            <v>2.61</v>
          </cell>
          <cell r="T1220">
            <v>12.88</v>
          </cell>
          <cell r="U1220">
            <v>0</v>
          </cell>
          <cell r="V1220">
            <v>0</v>
          </cell>
          <cell r="W1220">
            <v>0</v>
          </cell>
          <cell r="X1220">
            <v>0</v>
          </cell>
          <cell r="Y1220">
            <v>0</v>
          </cell>
          <cell r="Z1220">
            <v>10.8</v>
          </cell>
          <cell r="AA1220">
            <v>0</v>
          </cell>
          <cell r="AB1220">
            <v>0</v>
          </cell>
          <cell r="AC1220">
            <v>0</v>
          </cell>
          <cell r="AD1220">
            <v>0</v>
          </cell>
          <cell r="AE1220">
            <v>0</v>
          </cell>
          <cell r="AF1220">
            <v>0</v>
          </cell>
          <cell r="AG1220">
            <v>0</v>
          </cell>
          <cell r="AH1220">
            <v>0</v>
          </cell>
          <cell r="AI1220">
            <v>0</v>
          </cell>
          <cell r="AJ1220">
            <v>0</v>
          </cell>
          <cell r="AK1220">
            <v>0</v>
          </cell>
          <cell r="AL1220">
            <v>0</v>
          </cell>
          <cell r="AM1220">
            <v>0</v>
          </cell>
          <cell r="AN1220">
            <v>0</v>
          </cell>
          <cell r="AO1220">
            <v>0</v>
          </cell>
          <cell r="AP1220">
            <v>0</v>
          </cell>
          <cell r="AQ1220">
            <v>0</v>
          </cell>
          <cell r="AR1220">
            <v>0</v>
          </cell>
          <cell r="AS1220">
            <v>0</v>
          </cell>
          <cell r="AT1220">
            <v>0</v>
          </cell>
          <cell r="AU1220">
            <v>0</v>
          </cell>
          <cell r="AV1220">
            <v>0</v>
          </cell>
          <cell r="AW1220">
            <v>0</v>
          </cell>
          <cell r="AX1220">
            <v>0</v>
          </cell>
          <cell r="AY1220">
            <v>0</v>
          </cell>
          <cell r="AZ1220">
            <v>0</v>
          </cell>
          <cell r="BA1220">
            <v>0</v>
          </cell>
          <cell r="BB1220">
            <v>0</v>
          </cell>
          <cell r="BC1220">
            <v>0</v>
          </cell>
          <cell r="BD1220">
            <v>0</v>
          </cell>
          <cell r="BE1220">
            <v>0</v>
          </cell>
          <cell r="BF1220">
            <v>0</v>
          </cell>
          <cell r="BG1220">
            <v>0</v>
          </cell>
          <cell r="BH1220">
            <v>0</v>
          </cell>
          <cell r="BI1220">
            <v>0</v>
          </cell>
          <cell r="BJ1220">
            <v>0</v>
          </cell>
          <cell r="BK1220">
            <v>0</v>
          </cell>
          <cell r="BL1220">
            <v>0</v>
          </cell>
          <cell r="BM1220">
            <v>0</v>
          </cell>
          <cell r="BN1220">
            <v>0</v>
          </cell>
          <cell r="BO1220">
            <v>0</v>
          </cell>
          <cell r="BP1220">
            <v>0</v>
          </cell>
          <cell r="BQ1220">
            <v>0</v>
          </cell>
          <cell r="BR1220">
            <v>0</v>
          </cell>
          <cell r="BS1220">
            <v>0</v>
          </cell>
          <cell r="BT1220">
            <v>0</v>
          </cell>
          <cell r="BU1220">
            <v>0</v>
          </cell>
          <cell r="BV1220">
            <v>0</v>
          </cell>
          <cell r="BW1220">
            <v>0</v>
          </cell>
          <cell r="BX1220">
            <v>0</v>
          </cell>
          <cell r="BY1220">
            <v>0</v>
          </cell>
          <cell r="BZ1220">
            <v>0</v>
          </cell>
          <cell r="CA1220">
            <v>0</v>
          </cell>
          <cell r="CB1220">
            <v>0</v>
          </cell>
          <cell r="CC1220">
            <v>0</v>
          </cell>
          <cell r="CD1220">
            <v>0</v>
          </cell>
          <cell r="CE1220">
            <v>0</v>
          </cell>
          <cell r="CF1220">
            <v>0</v>
          </cell>
          <cell r="CG1220">
            <v>0</v>
          </cell>
          <cell r="CH1220">
            <v>0</v>
          </cell>
          <cell r="CI1220">
            <v>0</v>
          </cell>
          <cell r="CJ1220">
            <v>0</v>
          </cell>
          <cell r="CK1220">
            <v>0</v>
          </cell>
          <cell r="CL1220">
            <v>0</v>
          </cell>
          <cell r="CM1220">
            <v>0</v>
          </cell>
          <cell r="CN1220">
            <v>0</v>
          </cell>
          <cell r="CO1220">
            <v>0</v>
          </cell>
          <cell r="CP1220">
            <v>0</v>
          </cell>
          <cell r="CQ1220">
            <v>0</v>
          </cell>
          <cell r="CR1220">
            <v>0</v>
          </cell>
          <cell r="CS1220">
            <v>0</v>
          </cell>
          <cell r="CT1220">
            <v>0</v>
          </cell>
          <cell r="CU1220">
            <v>0</v>
          </cell>
          <cell r="CV1220">
            <v>0</v>
          </cell>
          <cell r="CW1220">
            <v>0</v>
          </cell>
          <cell r="CX1220">
            <v>0</v>
          </cell>
          <cell r="CY1220">
            <v>0</v>
          </cell>
          <cell r="CZ1220">
            <v>0</v>
          </cell>
          <cell r="DA1220">
            <v>0</v>
          </cell>
          <cell r="DB1220">
            <v>0</v>
          </cell>
          <cell r="DC1220">
            <v>0</v>
          </cell>
          <cell r="DD1220">
            <v>0</v>
          </cell>
          <cell r="DE1220">
            <v>0</v>
          </cell>
          <cell r="DF1220">
            <v>0</v>
          </cell>
          <cell r="DG1220">
            <v>0</v>
          </cell>
          <cell r="DH1220">
            <v>0</v>
          </cell>
          <cell r="DI1220">
            <v>0</v>
          </cell>
          <cell r="DJ1220">
            <v>0</v>
          </cell>
          <cell r="DK1220">
            <v>0</v>
          </cell>
          <cell r="DL1220">
            <v>0</v>
          </cell>
          <cell r="DM1220">
            <v>0</v>
          </cell>
          <cell r="DN1220">
            <v>0</v>
          </cell>
          <cell r="DO1220">
            <v>0</v>
          </cell>
          <cell r="DP1220">
            <v>0</v>
          </cell>
          <cell r="DQ1220">
            <v>0</v>
          </cell>
          <cell r="DR1220">
            <v>0</v>
          </cell>
          <cell r="DS1220">
            <v>0</v>
          </cell>
          <cell r="DT1220">
            <v>0</v>
          </cell>
          <cell r="DU1220">
            <v>0</v>
          </cell>
          <cell r="DV1220">
            <v>0</v>
          </cell>
          <cell r="DW1220">
            <v>0</v>
          </cell>
          <cell r="DX1220">
            <v>0</v>
          </cell>
          <cell r="DY1220">
            <v>0</v>
          </cell>
          <cell r="DZ1220">
            <v>0</v>
          </cell>
          <cell r="EA1220">
            <v>0</v>
          </cell>
          <cell r="EB1220">
            <v>0</v>
          </cell>
          <cell r="EC1220">
            <v>0</v>
          </cell>
          <cell r="ED1220">
            <v>0</v>
          </cell>
        </row>
        <row r="1221">
          <cell r="F1221">
            <v>7.44</v>
          </cell>
          <cell r="G1221">
            <v>16.66</v>
          </cell>
          <cell r="H1221">
            <v>0</v>
          </cell>
          <cell r="I1221">
            <v>7.89</v>
          </cell>
          <cell r="J1221">
            <v>0</v>
          </cell>
          <cell r="K1221">
            <v>5.36</v>
          </cell>
          <cell r="L1221">
            <v>14.03</v>
          </cell>
          <cell r="M1221">
            <v>26.16</v>
          </cell>
          <cell r="N1221">
            <v>4.8499999999999996</v>
          </cell>
          <cell r="O1221">
            <v>-15.51</v>
          </cell>
          <cell r="P1221">
            <v>38.94</v>
          </cell>
          <cell r="Q1221">
            <v>17.03</v>
          </cell>
          <cell r="R1221">
            <v>264.19</v>
          </cell>
          <cell r="S1221">
            <v>13.62</v>
          </cell>
          <cell r="T1221">
            <v>29.07</v>
          </cell>
          <cell r="U1221">
            <v>40.15</v>
          </cell>
          <cell r="V1221">
            <v>1.48</v>
          </cell>
          <cell r="W1221">
            <v>0</v>
          </cell>
          <cell r="X1221">
            <v>6.97</v>
          </cell>
          <cell r="Y1221">
            <v>9.8800000000000008</v>
          </cell>
          <cell r="Z1221">
            <v>49.43</v>
          </cell>
          <cell r="AA1221">
            <v>10.17</v>
          </cell>
          <cell r="AB1221">
            <v>23.13</v>
          </cell>
          <cell r="AC1221">
            <v>56.91</v>
          </cell>
          <cell r="AD1221">
            <v>23.38</v>
          </cell>
          <cell r="AE1221">
            <v>0</v>
          </cell>
          <cell r="AF1221">
            <v>0</v>
          </cell>
          <cell r="AG1221">
            <v>0</v>
          </cell>
          <cell r="AH1221">
            <v>0</v>
          </cell>
          <cell r="AI1221">
            <v>0</v>
          </cell>
          <cell r="AJ1221">
            <v>0</v>
          </cell>
          <cell r="AK1221">
            <v>0</v>
          </cell>
          <cell r="AL1221">
            <v>0</v>
          </cell>
          <cell r="AM1221">
            <v>0</v>
          </cell>
          <cell r="AN1221">
            <v>0</v>
          </cell>
          <cell r="AO1221">
            <v>0</v>
          </cell>
          <cell r="AP1221">
            <v>0</v>
          </cell>
          <cell r="AQ1221">
            <v>0</v>
          </cell>
          <cell r="AR1221">
            <v>0</v>
          </cell>
          <cell r="AS1221">
            <v>0</v>
          </cell>
          <cell r="AT1221">
            <v>0</v>
          </cell>
          <cell r="AU1221">
            <v>0</v>
          </cell>
          <cell r="AV1221">
            <v>0</v>
          </cell>
          <cell r="AW1221">
            <v>0</v>
          </cell>
          <cell r="AX1221">
            <v>0</v>
          </cell>
          <cell r="AY1221">
            <v>0</v>
          </cell>
          <cell r="AZ1221">
            <v>0</v>
          </cell>
          <cell r="BA1221">
            <v>0</v>
          </cell>
          <cell r="BB1221">
            <v>0</v>
          </cell>
          <cell r="BC1221">
            <v>0</v>
          </cell>
          <cell r="BD1221">
            <v>0</v>
          </cell>
          <cell r="BE1221">
            <v>0</v>
          </cell>
          <cell r="BF1221">
            <v>0</v>
          </cell>
          <cell r="BG1221">
            <v>0</v>
          </cell>
          <cell r="BH1221">
            <v>0</v>
          </cell>
          <cell r="BI1221">
            <v>0</v>
          </cell>
          <cell r="BJ1221">
            <v>0</v>
          </cell>
          <cell r="BK1221">
            <v>0</v>
          </cell>
          <cell r="BL1221">
            <v>0</v>
          </cell>
          <cell r="BM1221">
            <v>0</v>
          </cell>
          <cell r="BN1221">
            <v>0</v>
          </cell>
          <cell r="BO1221">
            <v>0</v>
          </cell>
          <cell r="BP1221">
            <v>0</v>
          </cell>
          <cell r="BQ1221">
            <v>0</v>
          </cell>
          <cell r="BR1221">
            <v>0</v>
          </cell>
          <cell r="BS1221">
            <v>0</v>
          </cell>
          <cell r="BT1221">
            <v>0</v>
          </cell>
          <cell r="BU1221">
            <v>0</v>
          </cell>
          <cell r="BV1221">
            <v>0</v>
          </cell>
          <cell r="BW1221">
            <v>0</v>
          </cell>
          <cell r="BX1221">
            <v>0</v>
          </cell>
          <cell r="BY1221">
            <v>0</v>
          </cell>
          <cell r="BZ1221">
            <v>0</v>
          </cell>
          <cell r="CA1221">
            <v>0</v>
          </cell>
          <cell r="CB1221">
            <v>0</v>
          </cell>
          <cell r="CC1221">
            <v>0</v>
          </cell>
          <cell r="CD1221">
            <v>0</v>
          </cell>
          <cell r="CE1221">
            <v>0</v>
          </cell>
          <cell r="CF1221">
            <v>0</v>
          </cell>
          <cell r="CG1221">
            <v>0</v>
          </cell>
          <cell r="CH1221">
            <v>0</v>
          </cell>
          <cell r="CI1221">
            <v>0</v>
          </cell>
          <cell r="CJ1221">
            <v>0</v>
          </cell>
          <cell r="CK1221">
            <v>0</v>
          </cell>
          <cell r="CL1221">
            <v>0</v>
          </cell>
          <cell r="CM1221">
            <v>0</v>
          </cell>
          <cell r="CN1221">
            <v>0</v>
          </cell>
          <cell r="CO1221">
            <v>0</v>
          </cell>
          <cell r="CP1221">
            <v>0</v>
          </cell>
          <cell r="CQ1221">
            <v>0</v>
          </cell>
          <cell r="CR1221">
            <v>0</v>
          </cell>
          <cell r="CS1221">
            <v>0</v>
          </cell>
          <cell r="CT1221">
            <v>0</v>
          </cell>
          <cell r="CU1221">
            <v>0</v>
          </cell>
          <cell r="CV1221">
            <v>0</v>
          </cell>
          <cell r="CW1221">
            <v>0</v>
          </cell>
          <cell r="CX1221">
            <v>0</v>
          </cell>
          <cell r="CY1221">
            <v>0</v>
          </cell>
          <cell r="CZ1221">
            <v>0</v>
          </cell>
          <cell r="DA1221">
            <v>0</v>
          </cell>
          <cell r="DB1221">
            <v>0</v>
          </cell>
          <cell r="DC1221">
            <v>0</v>
          </cell>
          <cell r="DD1221">
            <v>0</v>
          </cell>
          <cell r="DE1221">
            <v>0</v>
          </cell>
          <cell r="DF1221">
            <v>0</v>
          </cell>
          <cell r="DG1221">
            <v>0</v>
          </cell>
          <cell r="DH1221">
            <v>0</v>
          </cell>
          <cell r="DI1221">
            <v>0</v>
          </cell>
          <cell r="DJ1221">
            <v>0</v>
          </cell>
          <cell r="DK1221">
            <v>0</v>
          </cell>
          <cell r="DL1221">
            <v>0</v>
          </cell>
          <cell r="DM1221">
            <v>0</v>
          </cell>
          <cell r="DN1221">
            <v>0</v>
          </cell>
          <cell r="DO1221">
            <v>0</v>
          </cell>
          <cell r="DP1221">
            <v>0</v>
          </cell>
          <cell r="DQ1221">
            <v>0</v>
          </cell>
          <cell r="DR1221">
            <v>0</v>
          </cell>
          <cell r="DS1221">
            <v>0</v>
          </cell>
          <cell r="DT1221">
            <v>0</v>
          </cell>
          <cell r="DU1221">
            <v>0</v>
          </cell>
          <cell r="DV1221">
            <v>0</v>
          </cell>
          <cell r="DW1221">
            <v>0</v>
          </cell>
          <cell r="DX1221">
            <v>0</v>
          </cell>
          <cell r="DY1221">
            <v>0</v>
          </cell>
          <cell r="DZ1221">
            <v>0</v>
          </cell>
          <cell r="EA1221">
            <v>0</v>
          </cell>
          <cell r="EB1221">
            <v>0</v>
          </cell>
          <cell r="EC1221">
            <v>0</v>
          </cell>
          <cell r="ED1221">
            <v>0</v>
          </cell>
        </row>
        <row r="1222">
          <cell r="F1222">
            <v>1.07</v>
          </cell>
          <cell r="G1222">
            <v>0.37</v>
          </cell>
          <cell r="H1222">
            <v>0</v>
          </cell>
          <cell r="I1222">
            <v>0</v>
          </cell>
          <cell r="J1222">
            <v>0</v>
          </cell>
          <cell r="K1222">
            <v>0</v>
          </cell>
          <cell r="L1222">
            <v>16.34</v>
          </cell>
          <cell r="M1222">
            <v>14.1</v>
          </cell>
          <cell r="N1222">
            <v>-0.41</v>
          </cell>
          <cell r="O1222">
            <v>-7.48</v>
          </cell>
          <cell r="P1222">
            <v>0.69</v>
          </cell>
          <cell r="Q1222">
            <v>-9.6199999999999992</v>
          </cell>
          <cell r="R1222">
            <v>-13.88</v>
          </cell>
          <cell r="S1222">
            <v>1.33</v>
          </cell>
          <cell r="T1222">
            <v>-13.85</v>
          </cell>
          <cell r="U1222">
            <v>1.04</v>
          </cell>
          <cell r="V1222">
            <v>0.1</v>
          </cell>
          <cell r="W1222">
            <v>0</v>
          </cell>
          <cell r="X1222">
            <v>-2.42</v>
          </cell>
          <cell r="Y1222">
            <v>3.62</v>
          </cell>
          <cell r="Z1222">
            <v>-0.37</v>
          </cell>
          <cell r="AA1222">
            <v>0.28999999999999998</v>
          </cell>
          <cell r="AB1222">
            <v>0</v>
          </cell>
          <cell r="AC1222">
            <v>0</v>
          </cell>
          <cell r="AD1222">
            <v>-3.61</v>
          </cell>
          <cell r="AE1222">
            <v>-13.49</v>
          </cell>
          <cell r="AF1222">
            <v>-10.53</v>
          </cell>
          <cell r="AG1222">
            <v>1.79</v>
          </cell>
          <cell r="AH1222">
            <v>0.01</v>
          </cell>
          <cell r="AI1222">
            <v>2.33</v>
          </cell>
          <cell r="AJ1222">
            <v>0</v>
          </cell>
          <cell r="AK1222">
            <v>-3.18</v>
          </cell>
          <cell r="AL1222">
            <v>-0.03</v>
          </cell>
          <cell r="AM1222">
            <v>3.27</v>
          </cell>
          <cell r="AN1222">
            <v>-1.5</v>
          </cell>
          <cell r="AO1222">
            <v>0</v>
          </cell>
          <cell r="AP1222">
            <v>0</v>
          </cell>
          <cell r="AQ1222">
            <v>-5.65</v>
          </cell>
          <cell r="AR1222">
            <v>-13.67</v>
          </cell>
          <cell r="AS1222">
            <v>3.11</v>
          </cell>
          <cell r="AT1222">
            <v>-6.75</v>
          </cell>
          <cell r="AU1222">
            <v>-4.41</v>
          </cell>
          <cell r="AV1222">
            <v>4.22</v>
          </cell>
          <cell r="AW1222">
            <v>-0.02</v>
          </cell>
          <cell r="AX1222">
            <v>0</v>
          </cell>
          <cell r="AY1222">
            <v>0.96</v>
          </cell>
          <cell r="AZ1222">
            <v>-4.21</v>
          </cell>
          <cell r="BA1222">
            <v>-1.53</v>
          </cell>
          <cell r="BB1222">
            <v>0</v>
          </cell>
          <cell r="BC1222">
            <v>0</v>
          </cell>
          <cell r="BD1222">
            <v>-5.03</v>
          </cell>
          <cell r="BE1222">
            <v>-11.66</v>
          </cell>
          <cell r="BF1222">
            <v>1.37</v>
          </cell>
          <cell r="BG1222">
            <v>-9.3000000000000007</v>
          </cell>
          <cell r="BH1222">
            <v>0.02</v>
          </cell>
          <cell r="BI1222">
            <v>0.83</v>
          </cell>
          <cell r="BJ1222">
            <v>0.23</v>
          </cell>
          <cell r="BK1222">
            <v>0.12</v>
          </cell>
          <cell r="BL1222">
            <v>0.22</v>
          </cell>
          <cell r="BM1222">
            <v>-1.32</v>
          </cell>
          <cell r="BN1222">
            <v>0.31</v>
          </cell>
          <cell r="BO1222">
            <v>0</v>
          </cell>
          <cell r="BP1222">
            <v>0</v>
          </cell>
          <cell r="BQ1222">
            <v>-4.1500000000000004</v>
          </cell>
          <cell r="BR1222">
            <v>-10.75</v>
          </cell>
          <cell r="BS1222">
            <v>-4.2</v>
          </cell>
          <cell r="BT1222">
            <v>-0.41</v>
          </cell>
          <cell r="BU1222">
            <v>-0.26</v>
          </cell>
          <cell r="BV1222">
            <v>0.37</v>
          </cell>
          <cell r="BW1222">
            <v>0</v>
          </cell>
          <cell r="BX1222">
            <v>0.99</v>
          </cell>
          <cell r="BY1222">
            <v>0.28000000000000003</v>
          </cell>
          <cell r="BZ1222">
            <v>1.34</v>
          </cell>
          <cell r="CA1222">
            <v>-1.67</v>
          </cell>
          <cell r="CB1222">
            <v>0</v>
          </cell>
          <cell r="CC1222">
            <v>0</v>
          </cell>
          <cell r="CD1222">
            <v>-7.21</v>
          </cell>
          <cell r="CE1222">
            <v>0</v>
          </cell>
          <cell r="CF1222">
            <v>0</v>
          </cell>
          <cell r="CG1222">
            <v>0</v>
          </cell>
          <cell r="CH1222">
            <v>0</v>
          </cell>
          <cell r="CI1222">
            <v>0</v>
          </cell>
          <cell r="CJ1222">
            <v>0</v>
          </cell>
          <cell r="CK1222">
            <v>0</v>
          </cell>
          <cell r="CL1222">
            <v>0</v>
          </cell>
          <cell r="CM1222">
            <v>0</v>
          </cell>
          <cell r="CN1222">
            <v>0</v>
          </cell>
          <cell r="CO1222">
            <v>0</v>
          </cell>
          <cell r="CP1222">
            <v>0</v>
          </cell>
          <cell r="CQ1222">
            <v>0</v>
          </cell>
          <cell r="CR1222">
            <v>0</v>
          </cell>
          <cell r="CS1222">
            <v>0</v>
          </cell>
          <cell r="CT1222">
            <v>0</v>
          </cell>
          <cell r="CU1222">
            <v>0</v>
          </cell>
          <cell r="CV1222">
            <v>0</v>
          </cell>
          <cell r="CW1222">
            <v>0</v>
          </cell>
          <cell r="CX1222">
            <v>0</v>
          </cell>
          <cell r="CY1222">
            <v>0</v>
          </cell>
          <cell r="CZ1222">
            <v>0</v>
          </cell>
          <cell r="DA1222">
            <v>0</v>
          </cell>
          <cell r="DB1222">
            <v>0</v>
          </cell>
          <cell r="DC1222">
            <v>0</v>
          </cell>
          <cell r="DD1222">
            <v>0</v>
          </cell>
          <cell r="DE1222">
            <v>0</v>
          </cell>
          <cell r="DF1222">
            <v>0</v>
          </cell>
          <cell r="DG1222">
            <v>0</v>
          </cell>
          <cell r="DH1222">
            <v>0</v>
          </cell>
          <cell r="DI1222">
            <v>0</v>
          </cell>
          <cell r="DJ1222">
            <v>0</v>
          </cell>
          <cell r="DK1222">
            <v>0</v>
          </cell>
          <cell r="DL1222">
            <v>0</v>
          </cell>
          <cell r="DM1222">
            <v>0</v>
          </cell>
          <cell r="DN1222">
            <v>0</v>
          </cell>
          <cell r="DO1222">
            <v>0</v>
          </cell>
          <cell r="DP1222">
            <v>0</v>
          </cell>
          <cell r="DQ1222">
            <v>0</v>
          </cell>
          <cell r="DR1222">
            <v>0</v>
          </cell>
          <cell r="DS1222">
            <v>0</v>
          </cell>
          <cell r="DT1222">
            <v>0</v>
          </cell>
          <cell r="DU1222">
            <v>0</v>
          </cell>
          <cell r="DV1222">
            <v>0</v>
          </cell>
          <cell r="DW1222">
            <v>0</v>
          </cell>
          <cell r="DX1222">
            <v>0</v>
          </cell>
          <cell r="DY1222">
            <v>0</v>
          </cell>
          <cell r="DZ1222">
            <v>0</v>
          </cell>
          <cell r="EA1222">
            <v>0</v>
          </cell>
          <cell r="EB1222">
            <v>0</v>
          </cell>
          <cell r="EC1222">
            <v>0</v>
          </cell>
          <cell r="ED1222">
            <v>0</v>
          </cell>
        </row>
        <row r="1223">
          <cell r="F1223">
            <v>12.35</v>
          </cell>
          <cell r="G1223">
            <v>18.66</v>
          </cell>
          <cell r="H1223">
            <v>75.84</v>
          </cell>
          <cell r="I1223">
            <v>78.97</v>
          </cell>
          <cell r="J1223">
            <v>27.4</v>
          </cell>
          <cell r="K1223">
            <v>-3.93</v>
          </cell>
          <cell r="L1223">
            <v>30.89</v>
          </cell>
          <cell r="M1223">
            <v>66.12</v>
          </cell>
          <cell r="N1223">
            <v>51.95</v>
          </cell>
          <cell r="O1223">
            <v>10.83</v>
          </cell>
          <cell r="P1223">
            <v>11.61</v>
          </cell>
          <cell r="Q1223">
            <v>22.82</v>
          </cell>
          <cell r="R1223">
            <v>155.47999999999999</v>
          </cell>
          <cell r="S1223">
            <v>3.19</v>
          </cell>
          <cell r="T1223">
            <v>-22.4</v>
          </cell>
          <cell r="U1223">
            <v>59.82</v>
          </cell>
          <cell r="V1223">
            <v>30.13</v>
          </cell>
          <cell r="W1223">
            <v>18.47</v>
          </cell>
          <cell r="X1223">
            <v>32.51</v>
          </cell>
          <cell r="Y1223">
            <v>32.479999999999997</v>
          </cell>
          <cell r="Z1223">
            <v>49.25</v>
          </cell>
          <cell r="AA1223">
            <v>-41.04</v>
          </cell>
          <cell r="AB1223">
            <v>-19.7</v>
          </cell>
          <cell r="AC1223">
            <v>-13.47</v>
          </cell>
          <cell r="AD1223">
            <v>26.24</v>
          </cell>
          <cell r="AE1223">
            <v>967.73</v>
          </cell>
          <cell r="AF1223">
            <v>81.239999999999995</v>
          </cell>
          <cell r="AG1223">
            <v>14.19</v>
          </cell>
          <cell r="AH1223">
            <v>118.49</v>
          </cell>
          <cell r="AI1223">
            <v>132.79</v>
          </cell>
          <cell r="AJ1223">
            <v>39.799999999999997</v>
          </cell>
          <cell r="AK1223">
            <v>132.84</v>
          </cell>
          <cell r="AL1223">
            <v>150.35</v>
          </cell>
          <cell r="AM1223">
            <v>94.32</v>
          </cell>
          <cell r="AN1223">
            <v>84.8</v>
          </cell>
          <cell r="AO1223">
            <v>42.82</v>
          </cell>
          <cell r="AP1223">
            <v>22.6</v>
          </cell>
          <cell r="AQ1223">
            <v>53.49</v>
          </cell>
          <cell r="AR1223">
            <v>692.19</v>
          </cell>
          <cell r="AS1223">
            <v>35.25</v>
          </cell>
          <cell r="AT1223">
            <v>-62.57</v>
          </cell>
          <cell r="AU1223">
            <v>123.97</v>
          </cell>
          <cell r="AV1223">
            <v>79.400000000000006</v>
          </cell>
          <cell r="AW1223">
            <v>57.78</v>
          </cell>
          <cell r="AX1223">
            <v>112.36</v>
          </cell>
          <cell r="AY1223">
            <v>118.53</v>
          </cell>
          <cell r="AZ1223">
            <v>99.77</v>
          </cell>
          <cell r="BA1223">
            <v>65.150000000000006</v>
          </cell>
          <cell r="BB1223">
            <v>23.15</v>
          </cell>
          <cell r="BC1223">
            <v>-23.32</v>
          </cell>
          <cell r="BD1223">
            <v>62.72</v>
          </cell>
          <cell r="BE1223">
            <v>913.69</v>
          </cell>
          <cell r="BF1223">
            <v>68.510000000000005</v>
          </cell>
          <cell r="BG1223">
            <v>1.42</v>
          </cell>
          <cell r="BH1223">
            <v>90.62</v>
          </cell>
          <cell r="BI1223">
            <v>117.61</v>
          </cell>
          <cell r="BJ1223">
            <v>52.13</v>
          </cell>
          <cell r="BK1223">
            <v>103.66</v>
          </cell>
          <cell r="BL1223">
            <v>172.41</v>
          </cell>
          <cell r="BM1223">
            <v>31.65</v>
          </cell>
          <cell r="BN1223">
            <v>64.930000000000007</v>
          </cell>
          <cell r="BO1223">
            <v>33.33</v>
          </cell>
          <cell r="BP1223">
            <v>58.71</v>
          </cell>
          <cell r="BQ1223">
            <v>118.72</v>
          </cell>
          <cell r="BR1223">
            <v>904.32</v>
          </cell>
          <cell r="BS1223">
            <v>70.459999999999994</v>
          </cell>
          <cell r="BT1223">
            <v>28.9</v>
          </cell>
          <cell r="BU1223">
            <v>146.94999999999999</v>
          </cell>
          <cell r="BV1223">
            <v>97.93</v>
          </cell>
          <cell r="BW1223">
            <v>53.26</v>
          </cell>
          <cell r="BX1223">
            <v>32.08</v>
          </cell>
          <cell r="BY1223">
            <v>144.07</v>
          </cell>
          <cell r="BZ1223">
            <v>74.56</v>
          </cell>
          <cell r="CA1223">
            <v>50.97</v>
          </cell>
          <cell r="CB1223">
            <v>39.840000000000003</v>
          </cell>
          <cell r="CC1223">
            <v>67.23</v>
          </cell>
          <cell r="CD1223">
            <v>98.06</v>
          </cell>
          <cell r="CE1223">
            <v>555.62</v>
          </cell>
          <cell r="CF1223">
            <v>-4.18</v>
          </cell>
          <cell r="CG1223">
            <v>29.1</v>
          </cell>
          <cell r="CH1223">
            <v>120.35</v>
          </cell>
          <cell r="CI1223">
            <v>107.72</v>
          </cell>
          <cell r="CJ1223">
            <v>107.99</v>
          </cell>
          <cell r="CK1223">
            <v>22.02</v>
          </cell>
          <cell r="CL1223">
            <v>48.04</v>
          </cell>
          <cell r="CM1223">
            <v>19.940000000000001</v>
          </cell>
          <cell r="CN1223">
            <v>-13.48</v>
          </cell>
          <cell r="CO1223">
            <v>16.43</v>
          </cell>
          <cell r="CP1223">
            <v>20.81</v>
          </cell>
          <cell r="CQ1223">
            <v>80.88</v>
          </cell>
          <cell r="CR1223">
            <v>124.27</v>
          </cell>
          <cell r="CS1223">
            <v>-15.34</v>
          </cell>
          <cell r="CT1223">
            <v>16.600000000000001</v>
          </cell>
          <cell r="CU1223">
            <v>12.1</v>
          </cell>
          <cell r="CV1223">
            <v>40.46</v>
          </cell>
          <cell r="CW1223">
            <v>52.3</v>
          </cell>
          <cell r="CX1223">
            <v>7.35</v>
          </cell>
          <cell r="CY1223">
            <v>9.2799999999999994</v>
          </cell>
          <cell r="CZ1223">
            <v>9.4600000000000009</v>
          </cell>
          <cell r="DA1223">
            <v>10.92</v>
          </cell>
          <cell r="DB1223">
            <v>8.43</v>
          </cell>
          <cell r="DC1223">
            <v>-20.77</v>
          </cell>
          <cell r="DD1223">
            <v>-6.53</v>
          </cell>
          <cell r="DE1223">
            <v>0</v>
          </cell>
          <cell r="DF1223">
            <v>0</v>
          </cell>
          <cell r="DG1223">
            <v>0</v>
          </cell>
          <cell r="DH1223">
            <v>0</v>
          </cell>
          <cell r="DI1223">
            <v>0</v>
          </cell>
          <cell r="DJ1223">
            <v>0</v>
          </cell>
          <cell r="DK1223">
            <v>0</v>
          </cell>
          <cell r="DL1223">
            <v>0</v>
          </cell>
          <cell r="DM1223">
            <v>0</v>
          </cell>
          <cell r="DN1223">
            <v>0</v>
          </cell>
          <cell r="DO1223">
            <v>0</v>
          </cell>
          <cell r="DP1223">
            <v>0</v>
          </cell>
          <cell r="DQ1223">
            <v>0</v>
          </cell>
          <cell r="DR1223">
            <v>0</v>
          </cell>
          <cell r="DS1223">
            <v>0</v>
          </cell>
          <cell r="DT1223">
            <v>0</v>
          </cell>
          <cell r="DU1223">
            <v>0</v>
          </cell>
          <cell r="DV1223">
            <v>0</v>
          </cell>
          <cell r="DW1223">
            <v>0</v>
          </cell>
          <cell r="DX1223">
            <v>0</v>
          </cell>
          <cell r="DY1223">
            <v>0</v>
          </cell>
          <cell r="DZ1223">
            <v>0</v>
          </cell>
          <cell r="EA1223">
            <v>0</v>
          </cell>
          <cell r="EB1223">
            <v>0</v>
          </cell>
          <cell r="EC1223">
            <v>0</v>
          </cell>
          <cell r="ED1223">
            <v>0</v>
          </cell>
        </row>
        <row r="1224">
          <cell r="F1224">
            <v>29.99</v>
          </cell>
          <cell r="G1224">
            <v>33.57</v>
          </cell>
          <cell r="H1224">
            <v>134.06</v>
          </cell>
          <cell r="I1224">
            <v>114.48</v>
          </cell>
          <cell r="J1224">
            <v>23.72</v>
          </cell>
          <cell r="K1224">
            <v>132.76</v>
          </cell>
          <cell r="L1224">
            <v>211.64</v>
          </cell>
          <cell r="M1224">
            <v>147.88999999999999</v>
          </cell>
          <cell r="N1224">
            <v>116.62</v>
          </cell>
          <cell r="O1224">
            <v>36.83</v>
          </cell>
          <cell r="P1224">
            <v>65.05</v>
          </cell>
          <cell r="Q1224">
            <v>43.78</v>
          </cell>
          <cell r="R1224">
            <v>1070.07</v>
          </cell>
          <cell r="S1224">
            <v>32.619999999999997</v>
          </cell>
          <cell r="T1224">
            <v>83.74</v>
          </cell>
          <cell r="U1224">
            <v>48.27</v>
          </cell>
          <cell r="V1224">
            <v>84.31</v>
          </cell>
          <cell r="W1224">
            <v>2.59</v>
          </cell>
          <cell r="X1224">
            <v>124.39</v>
          </cell>
          <cell r="Y1224">
            <v>241.3</v>
          </cell>
          <cell r="Z1224">
            <v>161.11000000000001</v>
          </cell>
          <cell r="AA1224">
            <v>84.67</v>
          </cell>
          <cell r="AB1224">
            <v>49.09</v>
          </cell>
          <cell r="AC1224">
            <v>57.04</v>
          </cell>
          <cell r="AD1224">
            <v>100.96</v>
          </cell>
          <cell r="AE1224">
            <v>1426.3</v>
          </cell>
          <cell r="AF1224">
            <v>52.56</v>
          </cell>
          <cell r="AG1224">
            <v>93.09</v>
          </cell>
          <cell r="AH1224">
            <v>90.35</v>
          </cell>
          <cell r="AI1224">
            <v>76.86</v>
          </cell>
          <cell r="AJ1224">
            <v>6.66</v>
          </cell>
          <cell r="AK1224">
            <v>114.64</v>
          </cell>
          <cell r="AL1224">
            <v>154.74</v>
          </cell>
          <cell r="AM1224">
            <v>198.75</v>
          </cell>
          <cell r="AN1224">
            <v>216.8</v>
          </cell>
          <cell r="AO1224">
            <v>134.22999999999999</v>
          </cell>
          <cell r="AP1224">
            <v>92.6</v>
          </cell>
          <cell r="AQ1224">
            <v>195.01</v>
          </cell>
          <cell r="AR1224">
            <v>1527</v>
          </cell>
          <cell r="AS1224">
            <v>60.12</v>
          </cell>
          <cell r="AT1224">
            <v>85.38</v>
          </cell>
          <cell r="AU1224">
            <v>155.26</v>
          </cell>
          <cell r="AV1224">
            <v>74.16</v>
          </cell>
          <cell r="AW1224">
            <v>-0.4</v>
          </cell>
          <cell r="AX1224">
            <v>114.29</v>
          </cell>
          <cell r="AY1224">
            <v>151.80000000000001</v>
          </cell>
          <cell r="AZ1224">
            <v>264.75</v>
          </cell>
          <cell r="BA1224">
            <v>181.78</v>
          </cell>
          <cell r="BB1224">
            <v>121.87</v>
          </cell>
          <cell r="BC1224">
            <v>87.06</v>
          </cell>
          <cell r="BD1224">
            <v>230.92</v>
          </cell>
          <cell r="BE1224">
            <v>1382.37</v>
          </cell>
          <cell r="BF1224">
            <v>41.21</v>
          </cell>
          <cell r="BG1224">
            <v>76.73</v>
          </cell>
          <cell r="BH1224">
            <v>118.02</v>
          </cell>
          <cell r="BI1224">
            <v>98.6</v>
          </cell>
          <cell r="BJ1224">
            <v>11.84</v>
          </cell>
          <cell r="BK1224">
            <v>86.86</v>
          </cell>
          <cell r="BL1224">
            <v>165.81</v>
          </cell>
          <cell r="BM1224">
            <v>219.73</v>
          </cell>
          <cell r="BN1224">
            <v>147.6</v>
          </cell>
          <cell r="BO1224">
            <v>90.78</v>
          </cell>
          <cell r="BP1224">
            <v>108.24</v>
          </cell>
          <cell r="BQ1224">
            <v>216.94</v>
          </cell>
          <cell r="BR1224">
            <v>1614.27</v>
          </cell>
          <cell r="BS1224">
            <v>70.86</v>
          </cell>
          <cell r="BT1224">
            <v>135.58000000000001</v>
          </cell>
          <cell r="BU1224">
            <v>116.24</v>
          </cell>
          <cell r="BV1224">
            <v>87.39</v>
          </cell>
          <cell r="BW1224">
            <v>4.3600000000000003</v>
          </cell>
          <cell r="BX1224">
            <v>156.44</v>
          </cell>
          <cell r="BY1224">
            <v>118.99</v>
          </cell>
          <cell r="BZ1224">
            <v>336.13</v>
          </cell>
          <cell r="CA1224">
            <v>140.77000000000001</v>
          </cell>
          <cell r="CB1224">
            <v>138.91999999999999</v>
          </cell>
          <cell r="CC1224">
            <v>77.77</v>
          </cell>
          <cell r="CD1224">
            <v>230.81</v>
          </cell>
          <cell r="CE1224">
            <v>954.98</v>
          </cell>
          <cell r="CF1224">
            <v>93.17</v>
          </cell>
          <cell r="CG1224">
            <v>74.540000000000006</v>
          </cell>
          <cell r="CH1224">
            <v>92.83</v>
          </cell>
          <cell r="CI1224">
            <v>112.81</v>
          </cell>
          <cell r="CJ1224">
            <v>69.81</v>
          </cell>
          <cell r="CK1224">
            <v>51.64</v>
          </cell>
          <cell r="CL1224">
            <v>170.16</v>
          </cell>
          <cell r="CM1224">
            <v>39.549999999999997</v>
          </cell>
          <cell r="CN1224">
            <v>59.86</v>
          </cell>
          <cell r="CO1224">
            <v>-1.94</v>
          </cell>
          <cell r="CP1224">
            <v>99.72</v>
          </cell>
          <cell r="CQ1224">
            <v>92.82</v>
          </cell>
          <cell r="CR1224">
            <v>207.05</v>
          </cell>
          <cell r="CS1224">
            <v>34.659999999999997</v>
          </cell>
          <cell r="CT1224">
            <v>0.63</v>
          </cell>
          <cell r="CU1224">
            <v>12.37</v>
          </cell>
          <cell r="CV1224">
            <v>5.83</v>
          </cell>
          <cell r="CW1224">
            <v>83.29</v>
          </cell>
          <cell r="CX1224">
            <v>-16.649999999999999</v>
          </cell>
          <cell r="CY1224">
            <v>60.93</v>
          </cell>
          <cell r="CZ1224">
            <v>87.24</v>
          </cell>
          <cell r="DA1224">
            <v>12.93</v>
          </cell>
          <cell r="DB1224">
            <v>-50.15</v>
          </cell>
          <cell r="DC1224">
            <v>9.17</v>
          </cell>
          <cell r="DD1224">
            <v>-33.21</v>
          </cell>
          <cell r="DE1224">
            <v>0</v>
          </cell>
          <cell r="DF1224">
            <v>0</v>
          </cell>
          <cell r="DG1224">
            <v>0</v>
          </cell>
          <cell r="DH1224">
            <v>0</v>
          </cell>
          <cell r="DI1224">
            <v>0</v>
          </cell>
          <cell r="DJ1224">
            <v>0</v>
          </cell>
          <cell r="DK1224">
            <v>0</v>
          </cell>
          <cell r="DL1224">
            <v>0</v>
          </cell>
          <cell r="DM1224">
            <v>0</v>
          </cell>
          <cell r="DN1224">
            <v>0</v>
          </cell>
          <cell r="DO1224">
            <v>0</v>
          </cell>
          <cell r="DP1224">
            <v>0</v>
          </cell>
          <cell r="DQ1224">
            <v>0</v>
          </cell>
          <cell r="DR1224">
            <v>0</v>
          </cell>
          <cell r="DS1224">
            <v>0</v>
          </cell>
          <cell r="DT1224">
            <v>0</v>
          </cell>
          <cell r="DU1224">
            <v>0</v>
          </cell>
          <cell r="DV1224">
            <v>0</v>
          </cell>
          <cell r="DW1224">
            <v>0</v>
          </cell>
          <cell r="DX1224">
            <v>0</v>
          </cell>
          <cell r="DY1224">
            <v>0</v>
          </cell>
          <cell r="DZ1224">
            <v>0</v>
          </cell>
          <cell r="EA1224">
            <v>0</v>
          </cell>
          <cell r="EB1224">
            <v>0</v>
          </cell>
          <cell r="EC1224">
            <v>0</v>
          </cell>
          <cell r="ED1224">
            <v>0</v>
          </cell>
        </row>
        <row r="1225">
          <cell r="F1225">
            <v>0</v>
          </cell>
          <cell r="G1225">
            <v>0</v>
          </cell>
          <cell r="H1225">
            <v>0</v>
          </cell>
          <cell r="I1225">
            <v>0</v>
          </cell>
          <cell r="J1225">
            <v>0</v>
          </cell>
          <cell r="K1225">
            <v>0</v>
          </cell>
          <cell r="L1225">
            <v>0</v>
          </cell>
          <cell r="M1225">
            <v>0</v>
          </cell>
          <cell r="N1225">
            <v>0</v>
          </cell>
          <cell r="O1225">
            <v>0</v>
          </cell>
          <cell r="P1225">
            <v>0</v>
          </cell>
          <cell r="Q1225">
            <v>0</v>
          </cell>
          <cell r="R1225">
            <v>0</v>
          </cell>
          <cell r="S1225">
            <v>0</v>
          </cell>
          <cell r="T1225">
            <v>0</v>
          </cell>
          <cell r="U1225">
            <v>0</v>
          </cell>
          <cell r="V1225">
            <v>0</v>
          </cell>
          <cell r="W1225">
            <v>0</v>
          </cell>
          <cell r="X1225">
            <v>0</v>
          </cell>
          <cell r="Y1225">
            <v>0</v>
          </cell>
          <cell r="Z1225">
            <v>0</v>
          </cell>
          <cell r="AA1225">
            <v>0</v>
          </cell>
          <cell r="AB1225">
            <v>0</v>
          </cell>
          <cell r="AC1225">
            <v>0</v>
          </cell>
          <cell r="AD1225">
            <v>0</v>
          </cell>
          <cell r="AE1225">
            <v>0</v>
          </cell>
          <cell r="AF1225">
            <v>0</v>
          </cell>
          <cell r="AG1225">
            <v>0</v>
          </cell>
          <cell r="AH1225">
            <v>0</v>
          </cell>
          <cell r="AI1225">
            <v>0</v>
          </cell>
          <cell r="AJ1225">
            <v>0</v>
          </cell>
          <cell r="AK1225">
            <v>0</v>
          </cell>
          <cell r="AL1225">
            <v>0</v>
          </cell>
          <cell r="AM1225">
            <v>0</v>
          </cell>
          <cell r="AN1225">
            <v>0</v>
          </cell>
          <cell r="AO1225">
            <v>0</v>
          </cell>
          <cell r="AP1225">
            <v>0</v>
          </cell>
          <cell r="AQ1225">
            <v>0</v>
          </cell>
          <cell r="AR1225">
            <v>0</v>
          </cell>
          <cell r="AS1225">
            <v>0</v>
          </cell>
          <cell r="AT1225">
            <v>0</v>
          </cell>
          <cell r="AU1225">
            <v>0</v>
          </cell>
          <cell r="AV1225">
            <v>0</v>
          </cell>
          <cell r="AW1225">
            <v>0</v>
          </cell>
          <cell r="AX1225">
            <v>0</v>
          </cell>
          <cell r="AY1225">
            <v>0</v>
          </cell>
          <cell r="AZ1225">
            <v>0</v>
          </cell>
          <cell r="BA1225">
            <v>0</v>
          </cell>
          <cell r="BB1225">
            <v>0</v>
          </cell>
          <cell r="BC1225">
            <v>0</v>
          </cell>
          <cell r="BD1225">
            <v>0</v>
          </cell>
          <cell r="BE1225">
            <v>0</v>
          </cell>
          <cell r="BF1225">
            <v>0</v>
          </cell>
          <cell r="BG1225">
            <v>0</v>
          </cell>
          <cell r="BH1225">
            <v>0</v>
          </cell>
          <cell r="BI1225">
            <v>0</v>
          </cell>
          <cell r="BJ1225">
            <v>0</v>
          </cell>
          <cell r="BK1225">
            <v>0</v>
          </cell>
          <cell r="BL1225">
            <v>0</v>
          </cell>
          <cell r="BM1225">
            <v>0</v>
          </cell>
          <cell r="BN1225">
            <v>0</v>
          </cell>
          <cell r="BO1225">
            <v>0</v>
          </cell>
          <cell r="BP1225">
            <v>0</v>
          </cell>
          <cell r="BQ1225">
            <v>0</v>
          </cell>
          <cell r="BR1225">
            <v>0</v>
          </cell>
          <cell r="BS1225">
            <v>0</v>
          </cell>
          <cell r="BT1225">
            <v>0</v>
          </cell>
          <cell r="BU1225">
            <v>0</v>
          </cell>
          <cell r="BV1225">
            <v>0</v>
          </cell>
          <cell r="BW1225">
            <v>0</v>
          </cell>
          <cell r="BX1225">
            <v>0</v>
          </cell>
          <cell r="BY1225">
            <v>0</v>
          </cell>
          <cell r="BZ1225">
            <v>0</v>
          </cell>
          <cell r="CA1225">
            <v>0</v>
          </cell>
          <cell r="CB1225">
            <v>0</v>
          </cell>
          <cell r="CC1225">
            <v>0</v>
          </cell>
          <cell r="CD1225">
            <v>0</v>
          </cell>
          <cell r="CE1225">
            <v>0</v>
          </cell>
          <cell r="CF1225">
            <v>0</v>
          </cell>
          <cell r="CG1225">
            <v>0</v>
          </cell>
          <cell r="CH1225">
            <v>0</v>
          </cell>
          <cell r="CI1225">
            <v>0</v>
          </cell>
          <cell r="CJ1225">
            <v>0</v>
          </cell>
          <cell r="CK1225">
            <v>0</v>
          </cell>
          <cell r="CL1225">
            <v>0</v>
          </cell>
          <cell r="CM1225">
            <v>0</v>
          </cell>
          <cell r="CN1225">
            <v>0</v>
          </cell>
          <cell r="CO1225">
            <v>0</v>
          </cell>
          <cell r="CP1225">
            <v>0</v>
          </cell>
          <cell r="CQ1225">
            <v>0</v>
          </cell>
          <cell r="CR1225">
            <v>0</v>
          </cell>
          <cell r="CS1225">
            <v>0</v>
          </cell>
          <cell r="CT1225">
            <v>0</v>
          </cell>
          <cell r="CU1225">
            <v>0</v>
          </cell>
          <cell r="CV1225">
            <v>0</v>
          </cell>
          <cell r="CW1225">
            <v>0</v>
          </cell>
          <cell r="CX1225">
            <v>0</v>
          </cell>
          <cell r="CY1225">
            <v>0</v>
          </cell>
          <cell r="CZ1225">
            <v>0</v>
          </cell>
          <cell r="DA1225">
            <v>0</v>
          </cell>
          <cell r="DB1225">
            <v>0</v>
          </cell>
          <cell r="DC1225">
            <v>0</v>
          </cell>
          <cell r="DD1225">
            <v>0</v>
          </cell>
          <cell r="DE1225">
            <v>0</v>
          </cell>
          <cell r="DF1225">
            <v>0</v>
          </cell>
          <cell r="DG1225">
            <v>0</v>
          </cell>
          <cell r="DH1225">
            <v>0</v>
          </cell>
          <cell r="DI1225">
            <v>0</v>
          </cell>
          <cell r="DJ1225">
            <v>0</v>
          </cell>
          <cell r="DK1225">
            <v>0</v>
          </cell>
          <cell r="DL1225">
            <v>0</v>
          </cell>
          <cell r="DM1225">
            <v>0</v>
          </cell>
          <cell r="DN1225">
            <v>0</v>
          </cell>
          <cell r="DO1225">
            <v>0</v>
          </cell>
          <cell r="DP1225">
            <v>0</v>
          </cell>
          <cell r="DQ1225">
            <v>0</v>
          </cell>
          <cell r="DR1225">
            <v>0</v>
          </cell>
          <cell r="DS1225">
            <v>0</v>
          </cell>
          <cell r="DT1225">
            <v>0</v>
          </cell>
          <cell r="DU1225">
            <v>0</v>
          </cell>
          <cell r="DV1225">
            <v>0</v>
          </cell>
          <cell r="DW1225">
            <v>0</v>
          </cell>
          <cell r="DX1225">
            <v>0</v>
          </cell>
          <cell r="DY1225">
            <v>0</v>
          </cell>
          <cell r="DZ1225">
            <v>0</v>
          </cell>
          <cell r="EA1225">
            <v>0</v>
          </cell>
          <cell r="EB1225">
            <v>0</v>
          </cell>
          <cell r="EC1225">
            <v>0</v>
          </cell>
          <cell r="ED1225">
            <v>0</v>
          </cell>
        </row>
        <row r="1227">
          <cell r="F1227">
            <v>73.430000000000007</v>
          </cell>
          <cell r="G1227">
            <v>43.4</v>
          </cell>
          <cell r="H1227">
            <v>-4.53</v>
          </cell>
          <cell r="I1227">
            <v>4.53</v>
          </cell>
          <cell r="J1227">
            <v>0</v>
          </cell>
          <cell r="K1227">
            <v>76.13</v>
          </cell>
          <cell r="L1227">
            <v>35.28</v>
          </cell>
          <cell r="M1227">
            <v>64.73</v>
          </cell>
          <cell r="N1227">
            <v>35.53</v>
          </cell>
          <cell r="O1227">
            <v>36.47</v>
          </cell>
          <cell r="P1227">
            <v>30.26</v>
          </cell>
          <cell r="Q1227">
            <v>39.42</v>
          </cell>
          <cell r="R1227">
            <v>534.85</v>
          </cell>
          <cell r="S1227">
            <v>-1.69</v>
          </cell>
          <cell r="T1227">
            <v>46.12</v>
          </cell>
          <cell r="U1227">
            <v>15.18</v>
          </cell>
          <cell r="V1227">
            <v>30.34</v>
          </cell>
          <cell r="W1227">
            <v>0</v>
          </cell>
          <cell r="X1227">
            <v>46.92</v>
          </cell>
          <cell r="Y1227">
            <v>122.2</v>
          </cell>
          <cell r="Z1227">
            <v>110.51</v>
          </cell>
          <cell r="AA1227">
            <v>-8.3699999999999992</v>
          </cell>
          <cell r="AB1227">
            <v>71.03</v>
          </cell>
          <cell r="AC1227">
            <v>29.45</v>
          </cell>
          <cell r="AD1227">
            <v>73.150000000000006</v>
          </cell>
          <cell r="AE1227">
            <v>377.46</v>
          </cell>
          <cell r="AF1227">
            <v>27.75</v>
          </cell>
          <cell r="AG1227">
            <v>33.049999999999997</v>
          </cell>
          <cell r="AH1227">
            <v>0</v>
          </cell>
          <cell r="AI1227">
            <v>1.93</v>
          </cell>
          <cell r="AJ1227">
            <v>0</v>
          </cell>
          <cell r="AK1227">
            <v>20.6</v>
          </cell>
          <cell r="AL1227">
            <v>62.54</v>
          </cell>
          <cell r="AM1227">
            <v>42.69</v>
          </cell>
          <cell r="AN1227">
            <v>28.59</v>
          </cell>
          <cell r="AO1227">
            <v>37.380000000000003</v>
          </cell>
          <cell r="AP1227">
            <v>27.62</v>
          </cell>
          <cell r="AQ1227">
            <v>95.32</v>
          </cell>
          <cell r="AR1227">
            <v>273.24</v>
          </cell>
          <cell r="AS1227">
            <v>14.07</v>
          </cell>
          <cell r="AT1227">
            <v>43.99</v>
          </cell>
          <cell r="AU1227">
            <v>-2.9</v>
          </cell>
          <cell r="AV1227">
            <v>0</v>
          </cell>
          <cell r="AW1227">
            <v>0</v>
          </cell>
          <cell r="AX1227">
            <v>17.73</v>
          </cell>
          <cell r="AY1227">
            <v>3.12</v>
          </cell>
          <cell r="AZ1227">
            <v>49.79</v>
          </cell>
          <cell r="BA1227">
            <v>19.97</v>
          </cell>
          <cell r="BB1227">
            <v>37.54</v>
          </cell>
          <cell r="BC1227">
            <v>24.58</v>
          </cell>
          <cell r="BD1227">
            <v>65.349999999999994</v>
          </cell>
          <cell r="BE1227">
            <v>468.23</v>
          </cell>
          <cell r="BF1227">
            <v>46.17</v>
          </cell>
          <cell r="BG1227">
            <v>57.68</v>
          </cell>
          <cell r="BH1227">
            <v>26.69</v>
          </cell>
          <cell r="BI1227">
            <v>6.48</v>
          </cell>
          <cell r="BJ1227">
            <v>0</v>
          </cell>
          <cell r="BK1227">
            <v>8.11</v>
          </cell>
          <cell r="BL1227">
            <v>29.41</v>
          </cell>
          <cell r="BM1227">
            <v>86.46</v>
          </cell>
          <cell r="BN1227">
            <v>17.53</v>
          </cell>
          <cell r="BO1227">
            <v>47.29</v>
          </cell>
          <cell r="BP1227">
            <v>38.909999999999997</v>
          </cell>
          <cell r="BQ1227">
            <v>103.49</v>
          </cell>
          <cell r="BR1227">
            <v>473.42</v>
          </cell>
          <cell r="BS1227">
            <v>67.06</v>
          </cell>
          <cell r="BT1227">
            <v>68.010000000000005</v>
          </cell>
          <cell r="BU1227">
            <v>13.24</v>
          </cell>
          <cell r="BV1227">
            <v>3.12</v>
          </cell>
          <cell r="BW1227">
            <v>0</v>
          </cell>
          <cell r="BX1227">
            <v>24.24</v>
          </cell>
          <cell r="BY1227">
            <v>20.78</v>
          </cell>
          <cell r="BZ1227">
            <v>69.25</v>
          </cell>
          <cell r="CA1227">
            <v>31.43</v>
          </cell>
          <cell r="CB1227">
            <v>57.15</v>
          </cell>
          <cell r="CC1227">
            <v>11.1</v>
          </cell>
          <cell r="CD1227">
            <v>108.05</v>
          </cell>
          <cell r="CE1227">
            <v>338.95</v>
          </cell>
          <cell r="CF1227">
            <v>28.24</v>
          </cell>
          <cell r="CG1227">
            <v>8.92</v>
          </cell>
          <cell r="CH1227">
            <v>15.33</v>
          </cell>
          <cell r="CI1227">
            <v>0</v>
          </cell>
          <cell r="CJ1227">
            <v>1.72</v>
          </cell>
          <cell r="CK1227">
            <v>58.84</v>
          </cell>
          <cell r="CL1227">
            <v>101.73</v>
          </cell>
          <cell r="CM1227">
            <v>46.64</v>
          </cell>
          <cell r="CN1227">
            <v>25.97</v>
          </cell>
          <cell r="CO1227">
            <v>33.25</v>
          </cell>
          <cell r="CP1227">
            <v>6.99</v>
          </cell>
          <cell r="CQ1227">
            <v>11.31</v>
          </cell>
          <cell r="CR1227">
            <v>231.14</v>
          </cell>
          <cell r="CS1227">
            <v>38.25</v>
          </cell>
          <cell r="CT1227">
            <v>-1.31</v>
          </cell>
          <cell r="CU1227">
            <v>3.4</v>
          </cell>
          <cell r="CV1227">
            <v>0.09</v>
          </cell>
          <cell r="CW1227">
            <v>0</v>
          </cell>
          <cell r="CX1227">
            <v>14.41</v>
          </cell>
          <cell r="CY1227">
            <v>17.3</v>
          </cell>
          <cell r="CZ1227">
            <v>42.69</v>
          </cell>
          <cell r="DA1227">
            <v>15.64</v>
          </cell>
          <cell r="DB1227">
            <v>27.58</v>
          </cell>
          <cell r="DC1227">
            <v>14.1</v>
          </cell>
          <cell r="DD1227">
            <v>58.98</v>
          </cell>
          <cell r="DE1227">
            <v>0</v>
          </cell>
          <cell r="DF1227">
            <v>0</v>
          </cell>
          <cell r="DG1227">
            <v>0</v>
          </cell>
          <cell r="DH1227">
            <v>0</v>
          </cell>
          <cell r="DI1227">
            <v>0</v>
          </cell>
          <cell r="DJ1227">
            <v>0</v>
          </cell>
          <cell r="DK1227">
            <v>0</v>
          </cell>
          <cell r="DL1227">
            <v>0</v>
          </cell>
          <cell r="DM1227">
            <v>0</v>
          </cell>
          <cell r="DN1227">
            <v>0</v>
          </cell>
          <cell r="DO1227">
            <v>0</v>
          </cell>
          <cell r="DP1227">
            <v>0</v>
          </cell>
          <cell r="DQ1227">
            <v>0</v>
          </cell>
          <cell r="DR1227">
            <v>0</v>
          </cell>
          <cell r="DS1227">
            <v>0</v>
          </cell>
          <cell r="DT1227">
            <v>0</v>
          </cell>
          <cell r="DU1227">
            <v>0</v>
          </cell>
          <cell r="DV1227">
            <v>0</v>
          </cell>
          <cell r="DW1227">
            <v>0</v>
          </cell>
          <cell r="DX1227">
            <v>0</v>
          </cell>
          <cell r="DY1227">
            <v>0</v>
          </cell>
          <cell r="DZ1227">
            <v>0</v>
          </cell>
          <cell r="EA1227">
            <v>0</v>
          </cell>
          <cell r="EB1227">
            <v>0</v>
          </cell>
          <cell r="EC1227">
            <v>0</v>
          </cell>
          <cell r="ED1227">
            <v>0</v>
          </cell>
        </row>
        <row r="1228">
          <cell r="F1228">
            <v>-9.84</v>
          </cell>
          <cell r="G1228">
            <v>51.9</v>
          </cell>
          <cell r="H1228">
            <v>-11.69</v>
          </cell>
          <cell r="I1228">
            <v>3.63</v>
          </cell>
          <cell r="J1228">
            <v>0</v>
          </cell>
          <cell r="K1228">
            <v>39.67</v>
          </cell>
          <cell r="L1228">
            <v>40.03</v>
          </cell>
          <cell r="M1228">
            <v>114.4</v>
          </cell>
          <cell r="N1228">
            <v>27.19</v>
          </cell>
          <cell r="O1228">
            <v>51.81</v>
          </cell>
          <cell r="P1228">
            <v>17.170000000000002</v>
          </cell>
          <cell r="Q1228">
            <v>70.92</v>
          </cell>
          <cell r="R1228">
            <v>398.33</v>
          </cell>
          <cell r="S1228">
            <v>-25.3</v>
          </cell>
          <cell r="T1228">
            <v>31.22</v>
          </cell>
          <cell r="U1228">
            <v>31.65</v>
          </cell>
          <cell r="V1228">
            <v>29.15</v>
          </cell>
          <cell r="W1228">
            <v>0</v>
          </cell>
          <cell r="X1228">
            <v>17.53</v>
          </cell>
          <cell r="Y1228">
            <v>82.13</v>
          </cell>
          <cell r="Z1228">
            <v>71.64</v>
          </cell>
          <cell r="AA1228">
            <v>-12.56</v>
          </cell>
          <cell r="AB1228">
            <v>18.96</v>
          </cell>
          <cell r="AC1228">
            <v>39.03</v>
          </cell>
          <cell r="AD1228">
            <v>114.91</v>
          </cell>
          <cell r="AE1228">
            <v>234.49</v>
          </cell>
          <cell r="AF1228">
            <v>17.71</v>
          </cell>
          <cell r="AG1228">
            <v>30.89</v>
          </cell>
          <cell r="AH1228">
            <v>3.47</v>
          </cell>
          <cell r="AI1228">
            <v>0</v>
          </cell>
          <cell r="AJ1228">
            <v>0</v>
          </cell>
          <cell r="AK1228">
            <v>0</v>
          </cell>
          <cell r="AL1228">
            <v>35.299999999999997</v>
          </cell>
          <cell r="AM1228">
            <v>20.25</v>
          </cell>
          <cell r="AN1228">
            <v>12.89</v>
          </cell>
          <cell r="AO1228">
            <v>35.58</v>
          </cell>
          <cell r="AP1228">
            <v>55.27</v>
          </cell>
          <cell r="AQ1228">
            <v>23.12</v>
          </cell>
          <cell r="AR1228">
            <v>131.26</v>
          </cell>
          <cell r="AS1228">
            <v>29.41</v>
          </cell>
          <cell r="AT1228">
            <v>45</v>
          </cell>
          <cell r="AU1228">
            <v>6.39</v>
          </cell>
          <cell r="AV1228">
            <v>0</v>
          </cell>
          <cell r="AW1228">
            <v>0</v>
          </cell>
          <cell r="AX1228">
            <v>-5.94</v>
          </cell>
          <cell r="AY1228">
            <v>5.9</v>
          </cell>
          <cell r="AZ1228">
            <v>21.48</v>
          </cell>
          <cell r="BA1228">
            <v>-20.69</v>
          </cell>
          <cell r="BB1228">
            <v>-6.77</v>
          </cell>
          <cell r="BC1228">
            <v>38.08</v>
          </cell>
          <cell r="BD1228">
            <v>18.420000000000002</v>
          </cell>
          <cell r="BE1228">
            <v>280.10000000000002</v>
          </cell>
          <cell r="BF1228">
            <v>6.48</v>
          </cell>
          <cell r="BG1228">
            <v>25.97</v>
          </cell>
          <cell r="BH1228">
            <v>14.74</v>
          </cell>
          <cell r="BI1228">
            <v>2.41</v>
          </cell>
          <cell r="BJ1228">
            <v>0</v>
          </cell>
          <cell r="BK1228">
            <v>0.59</v>
          </cell>
          <cell r="BL1228">
            <v>39.340000000000003</v>
          </cell>
          <cell r="BM1228">
            <v>50.02</v>
          </cell>
          <cell r="BN1228">
            <v>-10.7</v>
          </cell>
          <cell r="BO1228">
            <v>34.35</v>
          </cell>
          <cell r="BP1228">
            <v>41.97</v>
          </cell>
          <cell r="BQ1228">
            <v>74.94</v>
          </cell>
          <cell r="BR1228">
            <v>275.67</v>
          </cell>
          <cell r="BS1228">
            <v>11</v>
          </cell>
          <cell r="BT1228">
            <v>25.48</v>
          </cell>
          <cell r="BU1228">
            <v>5.7</v>
          </cell>
          <cell r="BV1228">
            <v>2.4700000000000002</v>
          </cell>
          <cell r="BW1228">
            <v>0</v>
          </cell>
          <cell r="BX1228">
            <v>6.53</v>
          </cell>
          <cell r="BY1228">
            <v>13.11</v>
          </cell>
          <cell r="BZ1228">
            <v>40.549999999999997</v>
          </cell>
          <cell r="CA1228">
            <v>17.52</v>
          </cell>
          <cell r="CB1228">
            <v>35.06</v>
          </cell>
          <cell r="CC1228">
            <v>76.12</v>
          </cell>
          <cell r="CD1228">
            <v>42.13</v>
          </cell>
          <cell r="CE1228">
            <v>500.08</v>
          </cell>
          <cell r="CF1228">
            <v>50.27</v>
          </cell>
          <cell r="CG1228">
            <v>40.39</v>
          </cell>
          <cell r="CH1228">
            <v>28.24</v>
          </cell>
          <cell r="CI1228">
            <v>0</v>
          </cell>
          <cell r="CJ1228">
            <v>0</v>
          </cell>
          <cell r="CK1228">
            <v>31.31</v>
          </cell>
          <cell r="CL1228">
            <v>71</v>
          </cell>
          <cell r="CM1228">
            <v>70.010000000000005</v>
          </cell>
          <cell r="CN1228">
            <v>42.03</v>
          </cell>
          <cell r="CO1228">
            <v>39.799999999999997</v>
          </cell>
          <cell r="CP1228">
            <v>59.43</v>
          </cell>
          <cell r="CQ1228">
            <v>67.59</v>
          </cell>
          <cell r="CR1228">
            <v>547.41</v>
          </cell>
          <cell r="CS1228">
            <v>29.55</v>
          </cell>
          <cell r="CT1228">
            <v>33.409999999999997</v>
          </cell>
          <cell r="CU1228">
            <v>93.38</v>
          </cell>
          <cell r="CV1228">
            <v>6.47</v>
          </cell>
          <cell r="CW1228">
            <v>0.16</v>
          </cell>
          <cell r="CX1228">
            <v>52.74</v>
          </cell>
          <cell r="CY1228">
            <v>93.88</v>
          </cell>
          <cell r="CZ1228">
            <v>102.71</v>
          </cell>
          <cell r="DA1228">
            <v>59.99</v>
          </cell>
          <cell r="DB1228">
            <v>48.57</v>
          </cell>
          <cell r="DC1228">
            <v>7.34</v>
          </cell>
          <cell r="DD1228">
            <v>19.2</v>
          </cell>
          <cell r="DE1228">
            <v>0</v>
          </cell>
          <cell r="DF1228">
            <v>0</v>
          </cell>
          <cell r="DG1228">
            <v>0</v>
          </cell>
          <cell r="DH1228">
            <v>0</v>
          </cell>
          <cell r="DI1228">
            <v>0</v>
          </cell>
          <cell r="DJ1228">
            <v>0</v>
          </cell>
          <cell r="DK1228">
            <v>0</v>
          </cell>
          <cell r="DL1228">
            <v>0</v>
          </cell>
          <cell r="DM1228">
            <v>0</v>
          </cell>
          <cell r="DN1228">
            <v>0</v>
          </cell>
          <cell r="DO1228">
            <v>0</v>
          </cell>
          <cell r="DP1228">
            <v>0</v>
          </cell>
          <cell r="DQ1228">
            <v>0</v>
          </cell>
          <cell r="DR1228">
            <v>0</v>
          </cell>
          <cell r="DS1228">
            <v>0</v>
          </cell>
          <cell r="DT1228">
            <v>0</v>
          </cell>
          <cell r="DU1228">
            <v>0</v>
          </cell>
          <cell r="DV1228">
            <v>0</v>
          </cell>
          <cell r="DW1228">
            <v>0</v>
          </cell>
          <cell r="DX1228">
            <v>0</v>
          </cell>
          <cell r="DY1228">
            <v>0</v>
          </cell>
          <cell r="DZ1228">
            <v>0</v>
          </cell>
          <cell r="EA1228">
            <v>0</v>
          </cell>
          <cell r="EB1228">
            <v>0</v>
          </cell>
          <cell r="EC1228">
            <v>0</v>
          </cell>
          <cell r="ED1228">
            <v>0</v>
          </cell>
        </row>
        <row r="1229">
          <cell r="F1229">
            <v>-30.81</v>
          </cell>
          <cell r="G1229">
            <v>45.24</v>
          </cell>
          <cell r="H1229">
            <v>52.44</v>
          </cell>
          <cell r="I1229">
            <v>16.420000000000002</v>
          </cell>
          <cell r="J1229">
            <v>0</v>
          </cell>
          <cell r="K1229">
            <v>37.11</v>
          </cell>
          <cell r="L1229">
            <v>57.75</v>
          </cell>
          <cell r="M1229">
            <v>42.27</v>
          </cell>
          <cell r="N1229">
            <v>19.87</v>
          </cell>
          <cell r="O1229">
            <v>61.26</v>
          </cell>
          <cell r="P1229">
            <v>15.91</v>
          </cell>
          <cell r="Q1229">
            <v>59.28</v>
          </cell>
          <cell r="R1229">
            <v>785.08</v>
          </cell>
          <cell r="S1229">
            <v>59.18</v>
          </cell>
          <cell r="T1229">
            <v>18.72</v>
          </cell>
          <cell r="U1229">
            <v>69.8</v>
          </cell>
          <cell r="V1229">
            <v>33.86</v>
          </cell>
          <cell r="W1229">
            <v>0</v>
          </cell>
          <cell r="X1229">
            <v>69.23</v>
          </cell>
          <cell r="Y1229">
            <v>90.67</v>
          </cell>
          <cell r="Z1229">
            <v>99.03</v>
          </cell>
          <cell r="AA1229">
            <v>42.93</v>
          </cell>
          <cell r="AB1229">
            <v>110.59</v>
          </cell>
          <cell r="AC1229">
            <v>51</v>
          </cell>
          <cell r="AD1229">
            <v>140.07</v>
          </cell>
          <cell r="AE1229">
            <v>483.26</v>
          </cell>
          <cell r="AF1229">
            <v>28.02</v>
          </cell>
          <cell r="AG1229">
            <v>72.239999999999995</v>
          </cell>
          <cell r="AH1229">
            <v>39.14</v>
          </cell>
          <cell r="AI1229">
            <v>15.77</v>
          </cell>
          <cell r="AJ1229">
            <v>0</v>
          </cell>
          <cell r="AK1229">
            <v>14.55</v>
          </cell>
          <cell r="AL1229">
            <v>29.11</v>
          </cell>
          <cell r="AM1229">
            <v>85.91</v>
          </cell>
          <cell r="AN1229">
            <v>12.84</v>
          </cell>
          <cell r="AO1229">
            <v>37.520000000000003</v>
          </cell>
          <cell r="AP1229">
            <v>63.53</v>
          </cell>
          <cell r="AQ1229">
            <v>84.62</v>
          </cell>
          <cell r="AR1229">
            <v>579.84</v>
          </cell>
          <cell r="AS1229">
            <v>47.12</v>
          </cell>
          <cell r="AT1229">
            <v>56.45</v>
          </cell>
          <cell r="AU1229">
            <v>20.58</v>
          </cell>
          <cell r="AV1229">
            <v>11.33</v>
          </cell>
          <cell r="AW1229">
            <v>0.1</v>
          </cell>
          <cell r="AX1229">
            <v>6.41</v>
          </cell>
          <cell r="AY1229">
            <v>78.28</v>
          </cell>
          <cell r="AZ1229">
            <v>92.75</v>
          </cell>
          <cell r="BA1229">
            <v>18.41</v>
          </cell>
          <cell r="BB1229">
            <v>84.69</v>
          </cell>
          <cell r="BC1229">
            <v>66.37</v>
          </cell>
          <cell r="BD1229">
            <v>97.34</v>
          </cell>
          <cell r="BE1229">
            <v>562.21</v>
          </cell>
          <cell r="BF1229">
            <v>28.65</v>
          </cell>
          <cell r="BG1229">
            <v>69.58</v>
          </cell>
          <cell r="BH1229">
            <v>40.03</v>
          </cell>
          <cell r="BI1229">
            <v>37.57</v>
          </cell>
          <cell r="BJ1229">
            <v>0</v>
          </cell>
          <cell r="BK1229">
            <v>4.4400000000000004</v>
          </cell>
          <cell r="BL1229">
            <v>90.7</v>
          </cell>
          <cell r="BM1229">
            <v>32.270000000000003</v>
          </cell>
          <cell r="BN1229">
            <v>32.25</v>
          </cell>
          <cell r="BO1229">
            <v>43.91</v>
          </cell>
          <cell r="BP1229">
            <v>60.76</v>
          </cell>
          <cell r="BQ1229">
            <v>122.03</v>
          </cell>
          <cell r="BR1229">
            <v>447.27</v>
          </cell>
          <cell r="BS1229">
            <v>33.07</v>
          </cell>
          <cell r="BT1229">
            <v>75.25</v>
          </cell>
          <cell r="BU1229">
            <v>20.73</v>
          </cell>
          <cell r="BV1229">
            <v>13.28</v>
          </cell>
          <cell r="BW1229">
            <v>0</v>
          </cell>
          <cell r="BX1229">
            <v>1.56</v>
          </cell>
          <cell r="BY1229">
            <v>40.57</v>
          </cell>
          <cell r="BZ1229">
            <v>20.55</v>
          </cell>
          <cell r="CA1229">
            <v>34.39</v>
          </cell>
          <cell r="CB1229">
            <v>57.28</v>
          </cell>
          <cell r="CC1229">
            <v>86.9</v>
          </cell>
          <cell r="CD1229">
            <v>63.69</v>
          </cell>
          <cell r="CE1229">
            <v>834.65</v>
          </cell>
          <cell r="CF1229">
            <v>53.13</v>
          </cell>
          <cell r="CG1229">
            <v>83.47</v>
          </cell>
          <cell r="CH1229">
            <v>133.65</v>
          </cell>
          <cell r="CI1229">
            <v>44.96</v>
          </cell>
          <cell r="CJ1229">
            <v>26.95</v>
          </cell>
          <cell r="CK1229">
            <v>33.369999999999997</v>
          </cell>
          <cell r="CL1229">
            <v>73.98</v>
          </cell>
          <cell r="CM1229">
            <v>106.13</v>
          </cell>
          <cell r="CN1229">
            <v>56.66</v>
          </cell>
          <cell r="CO1229">
            <v>53.97</v>
          </cell>
          <cell r="CP1229">
            <v>42.21</v>
          </cell>
          <cell r="CQ1229">
            <v>126.17</v>
          </cell>
          <cell r="CR1229">
            <v>577.98</v>
          </cell>
          <cell r="CS1229">
            <v>78.92</v>
          </cell>
          <cell r="CT1229">
            <v>48.34</v>
          </cell>
          <cell r="CU1229">
            <v>14.65</v>
          </cell>
          <cell r="CV1229">
            <v>40.21</v>
          </cell>
          <cell r="CW1229">
            <v>24.22</v>
          </cell>
          <cell r="CX1229">
            <v>75.319999999999993</v>
          </cell>
          <cell r="CY1229">
            <v>74.849999999999994</v>
          </cell>
          <cell r="CZ1229">
            <v>39.06</v>
          </cell>
          <cell r="DA1229">
            <v>68.739999999999995</v>
          </cell>
          <cell r="DB1229">
            <v>32.65</v>
          </cell>
          <cell r="DC1229">
            <v>37.369999999999997</v>
          </cell>
          <cell r="DD1229">
            <v>43.64</v>
          </cell>
          <cell r="DE1229">
            <v>0</v>
          </cell>
          <cell r="DF1229">
            <v>0</v>
          </cell>
          <cell r="DG1229">
            <v>0</v>
          </cell>
          <cell r="DH1229">
            <v>0</v>
          </cell>
          <cell r="DI1229">
            <v>0</v>
          </cell>
          <cell r="DJ1229">
            <v>0</v>
          </cell>
          <cell r="DK1229">
            <v>0</v>
          </cell>
          <cell r="DL1229">
            <v>0</v>
          </cell>
          <cell r="DM1229">
            <v>0</v>
          </cell>
          <cell r="DN1229">
            <v>0</v>
          </cell>
          <cell r="DO1229">
            <v>0</v>
          </cell>
          <cell r="DP1229">
            <v>0</v>
          </cell>
          <cell r="DQ1229">
            <v>0</v>
          </cell>
          <cell r="DR1229">
            <v>0</v>
          </cell>
          <cell r="DS1229">
            <v>0</v>
          </cell>
          <cell r="DT1229">
            <v>0</v>
          </cell>
          <cell r="DU1229">
            <v>0</v>
          </cell>
          <cell r="DV1229">
            <v>0</v>
          </cell>
          <cell r="DW1229">
            <v>0</v>
          </cell>
          <cell r="DX1229">
            <v>0</v>
          </cell>
          <cell r="DY1229">
            <v>0</v>
          </cell>
          <cell r="DZ1229">
            <v>0</v>
          </cell>
          <cell r="EA1229">
            <v>0</v>
          </cell>
          <cell r="EB1229">
            <v>0</v>
          </cell>
          <cell r="EC1229">
            <v>0</v>
          </cell>
          <cell r="ED1229">
            <v>0</v>
          </cell>
        </row>
        <row r="1230">
          <cell r="F1230">
            <v>0</v>
          </cell>
          <cell r="G1230">
            <v>0</v>
          </cell>
          <cell r="H1230">
            <v>0</v>
          </cell>
          <cell r="I1230">
            <v>0</v>
          </cell>
          <cell r="J1230">
            <v>0</v>
          </cell>
          <cell r="K1230">
            <v>0</v>
          </cell>
          <cell r="L1230">
            <v>0</v>
          </cell>
          <cell r="M1230">
            <v>0</v>
          </cell>
          <cell r="N1230">
            <v>0</v>
          </cell>
          <cell r="O1230">
            <v>0</v>
          </cell>
          <cell r="P1230">
            <v>0</v>
          </cell>
          <cell r="Q1230">
            <v>0</v>
          </cell>
          <cell r="R1230">
            <v>0</v>
          </cell>
          <cell r="S1230">
            <v>0</v>
          </cell>
          <cell r="T1230">
            <v>0</v>
          </cell>
          <cell r="U1230">
            <v>0</v>
          </cell>
          <cell r="V1230">
            <v>0</v>
          </cell>
          <cell r="W1230">
            <v>0</v>
          </cell>
          <cell r="X1230">
            <v>0</v>
          </cell>
          <cell r="Y1230">
            <v>0</v>
          </cell>
          <cell r="Z1230">
            <v>0</v>
          </cell>
          <cell r="AA1230">
            <v>0</v>
          </cell>
          <cell r="AB1230">
            <v>0</v>
          </cell>
          <cell r="AC1230">
            <v>0</v>
          </cell>
          <cell r="AD1230">
            <v>0</v>
          </cell>
          <cell r="AE1230">
            <v>0</v>
          </cell>
          <cell r="AF1230">
            <v>0</v>
          </cell>
          <cell r="AG1230">
            <v>0</v>
          </cell>
          <cell r="AH1230">
            <v>0</v>
          </cell>
          <cell r="AI1230">
            <v>0</v>
          </cell>
          <cell r="AJ1230">
            <v>0</v>
          </cell>
          <cell r="AK1230">
            <v>0</v>
          </cell>
          <cell r="AL1230">
            <v>0</v>
          </cell>
          <cell r="AM1230">
            <v>0</v>
          </cell>
          <cell r="AN1230">
            <v>0</v>
          </cell>
          <cell r="AO1230">
            <v>0</v>
          </cell>
          <cell r="AP1230">
            <v>0</v>
          </cell>
          <cell r="AQ1230">
            <v>0</v>
          </cell>
          <cell r="AR1230">
            <v>0</v>
          </cell>
          <cell r="AS1230">
            <v>0</v>
          </cell>
          <cell r="AT1230">
            <v>0</v>
          </cell>
          <cell r="AU1230">
            <v>0</v>
          </cell>
          <cell r="AV1230">
            <v>0</v>
          </cell>
          <cell r="AW1230">
            <v>0</v>
          </cell>
          <cell r="AX1230">
            <v>0</v>
          </cell>
          <cell r="AY1230">
            <v>0</v>
          </cell>
          <cell r="AZ1230">
            <v>0</v>
          </cell>
          <cell r="BA1230">
            <v>0</v>
          </cell>
          <cell r="BB1230">
            <v>0</v>
          </cell>
          <cell r="BC1230">
            <v>0</v>
          </cell>
          <cell r="BD1230">
            <v>0</v>
          </cell>
          <cell r="BE1230">
            <v>0</v>
          </cell>
          <cell r="BF1230">
            <v>0</v>
          </cell>
          <cell r="BG1230">
            <v>0</v>
          </cell>
          <cell r="BH1230">
            <v>0</v>
          </cell>
          <cell r="BI1230">
            <v>0</v>
          </cell>
          <cell r="BJ1230">
            <v>0</v>
          </cell>
          <cell r="BK1230">
            <v>0</v>
          </cell>
          <cell r="BL1230">
            <v>0</v>
          </cell>
          <cell r="BM1230">
            <v>0</v>
          </cell>
          <cell r="BN1230">
            <v>0</v>
          </cell>
          <cell r="BO1230">
            <v>0</v>
          </cell>
          <cell r="BP1230">
            <v>0</v>
          </cell>
          <cell r="BQ1230">
            <v>0</v>
          </cell>
          <cell r="BR1230">
            <v>0</v>
          </cell>
          <cell r="BS1230">
            <v>0</v>
          </cell>
          <cell r="BT1230">
            <v>0</v>
          </cell>
          <cell r="BU1230">
            <v>0</v>
          </cell>
          <cell r="BV1230">
            <v>0</v>
          </cell>
          <cell r="BW1230">
            <v>0</v>
          </cell>
          <cell r="BX1230">
            <v>0</v>
          </cell>
          <cell r="BY1230">
            <v>0</v>
          </cell>
          <cell r="BZ1230">
            <v>0</v>
          </cell>
          <cell r="CA1230">
            <v>0</v>
          </cell>
          <cell r="CB1230">
            <v>0</v>
          </cell>
          <cell r="CC1230">
            <v>0</v>
          </cell>
          <cell r="CD1230">
            <v>0</v>
          </cell>
          <cell r="CE1230">
            <v>601.25</v>
          </cell>
          <cell r="CF1230">
            <v>30.49</v>
          </cell>
          <cell r="CG1230">
            <v>22.63</v>
          </cell>
          <cell r="CH1230">
            <v>2.82</v>
          </cell>
          <cell r="CI1230">
            <v>0</v>
          </cell>
          <cell r="CJ1230">
            <v>0</v>
          </cell>
          <cell r="CK1230">
            <v>77.83</v>
          </cell>
          <cell r="CL1230">
            <v>131.08000000000001</v>
          </cell>
          <cell r="CM1230">
            <v>97.67</v>
          </cell>
          <cell r="CN1230">
            <v>88.4</v>
          </cell>
          <cell r="CO1230">
            <v>57.51</v>
          </cell>
          <cell r="CP1230">
            <v>42.53</v>
          </cell>
          <cell r="CQ1230">
            <v>50.28</v>
          </cell>
          <cell r="CR1230">
            <v>309.87</v>
          </cell>
          <cell r="CS1230">
            <v>48.61</v>
          </cell>
          <cell r="CT1230">
            <v>27.98</v>
          </cell>
          <cell r="CU1230">
            <v>29.31</v>
          </cell>
          <cell r="CV1230">
            <v>1.77</v>
          </cell>
          <cell r="CW1230">
            <v>0</v>
          </cell>
          <cell r="CX1230">
            <v>11.94</v>
          </cell>
          <cell r="CY1230">
            <v>79.05</v>
          </cell>
          <cell r="CZ1230">
            <v>78.930000000000007</v>
          </cell>
          <cell r="DA1230">
            <v>-10.5</v>
          </cell>
          <cell r="DB1230">
            <v>24.77</v>
          </cell>
          <cell r="DC1230">
            <v>-17</v>
          </cell>
          <cell r="DD1230">
            <v>34.99</v>
          </cell>
          <cell r="DE1230">
            <v>0</v>
          </cell>
          <cell r="DF1230">
            <v>0</v>
          </cell>
          <cell r="DG1230">
            <v>0</v>
          </cell>
          <cell r="DH1230">
            <v>0</v>
          </cell>
          <cell r="DI1230">
            <v>0</v>
          </cell>
          <cell r="DJ1230">
            <v>0</v>
          </cell>
          <cell r="DK1230">
            <v>0</v>
          </cell>
          <cell r="DL1230">
            <v>0</v>
          </cell>
          <cell r="DM1230">
            <v>0</v>
          </cell>
          <cell r="DN1230">
            <v>0</v>
          </cell>
          <cell r="DO1230">
            <v>0</v>
          </cell>
          <cell r="DP1230">
            <v>0</v>
          </cell>
          <cell r="DQ1230">
            <v>0</v>
          </cell>
          <cell r="DR1230">
            <v>0</v>
          </cell>
          <cell r="DS1230">
            <v>0</v>
          </cell>
          <cell r="DT1230">
            <v>0</v>
          </cell>
          <cell r="DU1230">
            <v>0</v>
          </cell>
          <cell r="DV1230">
            <v>0</v>
          </cell>
          <cell r="DW1230">
            <v>0</v>
          </cell>
          <cell r="DX1230">
            <v>0</v>
          </cell>
          <cell r="DY1230">
            <v>0</v>
          </cell>
          <cell r="DZ1230">
            <v>0</v>
          </cell>
          <cell r="EA1230">
            <v>0</v>
          </cell>
          <cell r="EB1230">
            <v>0</v>
          </cell>
          <cell r="EC1230">
            <v>0</v>
          </cell>
          <cell r="ED1230">
            <v>0</v>
          </cell>
        </row>
        <row r="1231">
          <cell r="F1231">
            <v>0</v>
          </cell>
          <cell r="G1231">
            <v>0</v>
          </cell>
          <cell r="H1231">
            <v>0</v>
          </cell>
          <cell r="I1231">
            <v>0</v>
          </cell>
          <cell r="J1231">
            <v>0</v>
          </cell>
          <cell r="K1231">
            <v>0</v>
          </cell>
          <cell r="L1231">
            <v>0</v>
          </cell>
          <cell r="M1231">
            <v>0</v>
          </cell>
          <cell r="N1231">
            <v>0</v>
          </cell>
          <cell r="O1231">
            <v>0</v>
          </cell>
          <cell r="P1231">
            <v>0</v>
          </cell>
          <cell r="Q1231">
            <v>0</v>
          </cell>
          <cell r="R1231">
            <v>0</v>
          </cell>
          <cell r="S1231">
            <v>0</v>
          </cell>
          <cell r="T1231">
            <v>0</v>
          </cell>
          <cell r="U1231">
            <v>0</v>
          </cell>
          <cell r="V1231">
            <v>0</v>
          </cell>
          <cell r="W1231">
            <v>0</v>
          </cell>
          <cell r="X1231">
            <v>0</v>
          </cell>
          <cell r="Y1231">
            <v>0</v>
          </cell>
          <cell r="Z1231">
            <v>0</v>
          </cell>
          <cell r="AA1231">
            <v>0</v>
          </cell>
          <cell r="AB1231">
            <v>0</v>
          </cell>
          <cell r="AC1231">
            <v>0</v>
          </cell>
          <cell r="AD1231">
            <v>0</v>
          </cell>
          <cell r="AE1231">
            <v>0</v>
          </cell>
          <cell r="AF1231">
            <v>0</v>
          </cell>
          <cell r="AG1231">
            <v>0</v>
          </cell>
          <cell r="AH1231">
            <v>0</v>
          </cell>
          <cell r="AI1231">
            <v>0</v>
          </cell>
          <cell r="AJ1231">
            <v>0</v>
          </cell>
          <cell r="AK1231">
            <v>0</v>
          </cell>
          <cell r="AL1231">
            <v>0</v>
          </cell>
          <cell r="AM1231">
            <v>0</v>
          </cell>
          <cell r="AN1231">
            <v>0</v>
          </cell>
          <cell r="AO1231">
            <v>0</v>
          </cell>
          <cell r="AP1231">
            <v>0</v>
          </cell>
          <cell r="AQ1231">
            <v>0</v>
          </cell>
          <cell r="AR1231">
            <v>0</v>
          </cell>
          <cell r="AS1231">
            <v>0</v>
          </cell>
          <cell r="AT1231">
            <v>0</v>
          </cell>
          <cell r="AU1231">
            <v>0</v>
          </cell>
          <cell r="AV1231">
            <v>0</v>
          </cell>
          <cell r="AW1231">
            <v>0</v>
          </cell>
          <cell r="AX1231">
            <v>0</v>
          </cell>
          <cell r="AY1231">
            <v>0</v>
          </cell>
          <cell r="AZ1231">
            <v>0</v>
          </cell>
          <cell r="BA1231">
            <v>0</v>
          </cell>
          <cell r="BB1231">
            <v>0</v>
          </cell>
          <cell r="BC1231">
            <v>0</v>
          </cell>
          <cell r="BD1231">
            <v>0</v>
          </cell>
          <cell r="BE1231">
            <v>0</v>
          </cell>
          <cell r="BF1231">
            <v>0</v>
          </cell>
          <cell r="BG1231">
            <v>0</v>
          </cell>
          <cell r="BH1231">
            <v>0</v>
          </cell>
          <cell r="BI1231">
            <v>0</v>
          </cell>
          <cell r="BJ1231">
            <v>0</v>
          </cell>
          <cell r="BK1231">
            <v>0</v>
          </cell>
          <cell r="BL1231">
            <v>0</v>
          </cell>
          <cell r="BM1231">
            <v>0</v>
          </cell>
          <cell r="BN1231">
            <v>0</v>
          </cell>
          <cell r="BO1231">
            <v>0</v>
          </cell>
          <cell r="BP1231">
            <v>0</v>
          </cell>
          <cell r="BQ1231">
            <v>0</v>
          </cell>
          <cell r="BR1231">
            <v>0</v>
          </cell>
          <cell r="BS1231">
            <v>0</v>
          </cell>
          <cell r="BT1231">
            <v>0</v>
          </cell>
          <cell r="BU1231">
            <v>0</v>
          </cell>
          <cell r="BV1231">
            <v>0</v>
          </cell>
          <cell r="BW1231">
            <v>0</v>
          </cell>
          <cell r="BX1231">
            <v>0</v>
          </cell>
          <cell r="BY1231">
            <v>0</v>
          </cell>
          <cell r="BZ1231">
            <v>0</v>
          </cell>
          <cell r="CA1231">
            <v>0</v>
          </cell>
          <cell r="CB1231">
            <v>0</v>
          </cell>
          <cell r="CC1231">
            <v>0</v>
          </cell>
          <cell r="CD1231">
            <v>0</v>
          </cell>
          <cell r="CE1231">
            <v>216.93</v>
          </cell>
          <cell r="CF1231">
            <v>0.32</v>
          </cell>
          <cell r="CG1231">
            <v>13.38</v>
          </cell>
          <cell r="CH1231">
            <v>-6.73</v>
          </cell>
          <cell r="CI1231">
            <v>0</v>
          </cell>
          <cell r="CJ1231">
            <v>0</v>
          </cell>
          <cell r="CK1231">
            <v>61.73</v>
          </cell>
          <cell r="CL1231">
            <v>117.49</v>
          </cell>
          <cell r="CM1231">
            <v>48.42</v>
          </cell>
          <cell r="CN1231">
            <v>5.87</v>
          </cell>
          <cell r="CO1231">
            <v>-24.22</v>
          </cell>
          <cell r="CP1231">
            <v>-38.049999999999997</v>
          </cell>
          <cell r="CQ1231">
            <v>38.74</v>
          </cell>
          <cell r="CR1231">
            <v>166.66</v>
          </cell>
          <cell r="CS1231">
            <v>-48.98</v>
          </cell>
          <cell r="CT1231">
            <v>-22.17</v>
          </cell>
          <cell r="CU1231">
            <v>20.92</v>
          </cell>
          <cell r="CV1231">
            <v>-2.82</v>
          </cell>
          <cell r="CW1231">
            <v>10.67</v>
          </cell>
          <cell r="CX1231">
            <v>75.209999999999994</v>
          </cell>
          <cell r="CY1231">
            <v>44.54</v>
          </cell>
          <cell r="CZ1231">
            <v>31.01</v>
          </cell>
          <cell r="DA1231">
            <v>39.31</v>
          </cell>
          <cell r="DB1231">
            <v>20.99</v>
          </cell>
          <cell r="DC1231">
            <v>-28.12</v>
          </cell>
          <cell r="DD1231">
            <v>26.09</v>
          </cell>
          <cell r="DE1231">
            <v>0</v>
          </cell>
          <cell r="DF1231">
            <v>0</v>
          </cell>
          <cell r="DG1231">
            <v>0</v>
          </cell>
          <cell r="DH1231">
            <v>0</v>
          </cell>
          <cell r="DI1231">
            <v>0</v>
          </cell>
          <cell r="DJ1231">
            <v>0</v>
          </cell>
          <cell r="DK1231">
            <v>0</v>
          </cell>
          <cell r="DL1231">
            <v>0</v>
          </cell>
          <cell r="DM1231">
            <v>0</v>
          </cell>
          <cell r="DN1231">
            <v>0</v>
          </cell>
          <cell r="DO1231">
            <v>0</v>
          </cell>
          <cell r="DP1231">
            <v>0</v>
          </cell>
          <cell r="DQ1231">
            <v>0</v>
          </cell>
          <cell r="DR1231">
            <v>0</v>
          </cell>
          <cell r="DS1231">
            <v>0</v>
          </cell>
          <cell r="DT1231">
            <v>0</v>
          </cell>
          <cell r="DU1231">
            <v>0</v>
          </cell>
          <cell r="DV1231">
            <v>0</v>
          </cell>
          <cell r="DW1231">
            <v>0</v>
          </cell>
          <cell r="DX1231">
            <v>0</v>
          </cell>
          <cell r="DY1231">
            <v>0</v>
          </cell>
          <cell r="DZ1231">
            <v>0</v>
          </cell>
          <cell r="EA1231">
            <v>0</v>
          </cell>
          <cell r="EB1231">
            <v>0</v>
          </cell>
          <cell r="EC1231">
            <v>0</v>
          </cell>
          <cell r="ED1231">
            <v>0</v>
          </cell>
        </row>
        <row r="1232">
          <cell r="F1232">
            <v>0</v>
          </cell>
          <cell r="G1232">
            <v>0</v>
          </cell>
          <cell r="H1232">
            <v>0</v>
          </cell>
          <cell r="I1232">
            <v>0</v>
          </cell>
          <cell r="J1232">
            <v>0</v>
          </cell>
          <cell r="K1232">
            <v>0</v>
          </cell>
          <cell r="L1232">
            <v>0</v>
          </cell>
          <cell r="M1232">
            <v>0</v>
          </cell>
          <cell r="N1232">
            <v>0</v>
          </cell>
          <cell r="O1232">
            <v>0</v>
          </cell>
          <cell r="P1232">
            <v>0</v>
          </cell>
          <cell r="Q1232">
            <v>0</v>
          </cell>
          <cell r="R1232">
            <v>0</v>
          </cell>
          <cell r="S1232">
            <v>0</v>
          </cell>
          <cell r="T1232">
            <v>0</v>
          </cell>
          <cell r="U1232">
            <v>0</v>
          </cell>
          <cell r="V1232">
            <v>0</v>
          </cell>
          <cell r="W1232">
            <v>0</v>
          </cell>
          <cell r="X1232">
            <v>0</v>
          </cell>
          <cell r="Y1232">
            <v>0</v>
          </cell>
          <cell r="Z1232">
            <v>0</v>
          </cell>
          <cell r="AA1232">
            <v>0</v>
          </cell>
          <cell r="AB1232">
            <v>0</v>
          </cell>
          <cell r="AC1232">
            <v>0</v>
          </cell>
          <cell r="AD1232">
            <v>0</v>
          </cell>
          <cell r="AE1232">
            <v>0</v>
          </cell>
          <cell r="AF1232">
            <v>0</v>
          </cell>
          <cell r="AG1232">
            <v>0</v>
          </cell>
          <cell r="AH1232">
            <v>0</v>
          </cell>
          <cell r="AI1232">
            <v>0</v>
          </cell>
          <cell r="AJ1232">
            <v>0</v>
          </cell>
          <cell r="AK1232">
            <v>0</v>
          </cell>
          <cell r="AL1232">
            <v>0</v>
          </cell>
          <cell r="AM1232">
            <v>0</v>
          </cell>
          <cell r="AN1232">
            <v>0</v>
          </cell>
          <cell r="AO1232">
            <v>0</v>
          </cell>
          <cell r="AP1232">
            <v>0</v>
          </cell>
          <cell r="AQ1232">
            <v>0</v>
          </cell>
          <cell r="AR1232">
            <v>0</v>
          </cell>
          <cell r="AS1232">
            <v>0</v>
          </cell>
          <cell r="AT1232">
            <v>0</v>
          </cell>
          <cell r="AU1232">
            <v>0</v>
          </cell>
          <cell r="AV1232">
            <v>0</v>
          </cell>
          <cell r="AW1232">
            <v>0</v>
          </cell>
          <cell r="AX1232">
            <v>0</v>
          </cell>
          <cell r="AY1232">
            <v>0</v>
          </cell>
          <cell r="AZ1232">
            <v>0</v>
          </cell>
          <cell r="BA1232">
            <v>0</v>
          </cell>
          <cell r="BB1232">
            <v>0</v>
          </cell>
          <cell r="BC1232">
            <v>0</v>
          </cell>
          <cell r="BD1232">
            <v>0</v>
          </cell>
          <cell r="BE1232">
            <v>0</v>
          </cell>
          <cell r="BF1232">
            <v>0</v>
          </cell>
          <cell r="BG1232">
            <v>0</v>
          </cell>
          <cell r="BH1232">
            <v>0</v>
          </cell>
          <cell r="BI1232">
            <v>0</v>
          </cell>
          <cell r="BJ1232">
            <v>0</v>
          </cell>
          <cell r="BK1232">
            <v>0</v>
          </cell>
          <cell r="BL1232">
            <v>0</v>
          </cell>
          <cell r="BM1232">
            <v>0</v>
          </cell>
          <cell r="BN1232">
            <v>0</v>
          </cell>
          <cell r="BO1232">
            <v>0</v>
          </cell>
          <cell r="BP1232">
            <v>0</v>
          </cell>
          <cell r="BQ1232">
            <v>0</v>
          </cell>
          <cell r="BR1232">
            <v>0</v>
          </cell>
          <cell r="BS1232">
            <v>0</v>
          </cell>
          <cell r="BT1232">
            <v>0</v>
          </cell>
          <cell r="BU1232">
            <v>0</v>
          </cell>
          <cell r="BV1232">
            <v>0</v>
          </cell>
          <cell r="BW1232">
            <v>0</v>
          </cell>
          <cell r="BX1232">
            <v>0</v>
          </cell>
          <cell r="BY1232">
            <v>0</v>
          </cell>
          <cell r="BZ1232">
            <v>0</v>
          </cell>
          <cell r="CA1232">
            <v>0</v>
          </cell>
          <cell r="CB1232">
            <v>0</v>
          </cell>
          <cell r="CC1232">
            <v>0</v>
          </cell>
          <cell r="CD1232">
            <v>0</v>
          </cell>
          <cell r="CE1232">
            <v>-12.22</v>
          </cell>
          <cell r="CF1232">
            <v>-5.41</v>
          </cell>
          <cell r="CG1232">
            <v>0</v>
          </cell>
          <cell r="CH1232">
            <v>0</v>
          </cell>
          <cell r="CI1232">
            <v>0</v>
          </cell>
          <cell r="CJ1232">
            <v>0</v>
          </cell>
          <cell r="CK1232">
            <v>0</v>
          </cell>
          <cell r="CL1232">
            <v>9.23</v>
          </cell>
          <cell r="CM1232">
            <v>-4.26</v>
          </cell>
          <cell r="CN1232">
            <v>-6.31</v>
          </cell>
          <cell r="CO1232">
            <v>-6.23</v>
          </cell>
          <cell r="CP1232">
            <v>0.23</v>
          </cell>
          <cell r="CQ1232">
            <v>0.54</v>
          </cell>
          <cell r="CR1232">
            <v>34.44</v>
          </cell>
          <cell r="CS1232">
            <v>-15.63</v>
          </cell>
          <cell r="CT1232">
            <v>23.04</v>
          </cell>
          <cell r="CU1232">
            <v>12.21</v>
          </cell>
          <cell r="CV1232">
            <v>0</v>
          </cell>
          <cell r="CW1232">
            <v>0</v>
          </cell>
          <cell r="CX1232">
            <v>0</v>
          </cell>
          <cell r="CY1232">
            <v>2.94</v>
          </cell>
          <cell r="CZ1232">
            <v>1.54</v>
          </cell>
          <cell r="DA1232">
            <v>0.23</v>
          </cell>
          <cell r="DB1232">
            <v>10.119999999999999</v>
          </cell>
          <cell r="DC1232">
            <v>0</v>
          </cell>
          <cell r="DD1232">
            <v>0</v>
          </cell>
          <cell r="DE1232">
            <v>0</v>
          </cell>
          <cell r="DF1232">
            <v>0</v>
          </cell>
          <cell r="DG1232">
            <v>0</v>
          </cell>
          <cell r="DH1232">
            <v>0</v>
          </cell>
          <cell r="DI1232">
            <v>0</v>
          </cell>
          <cell r="DJ1232">
            <v>0</v>
          </cell>
          <cell r="DK1232">
            <v>0</v>
          </cell>
          <cell r="DL1232">
            <v>0</v>
          </cell>
          <cell r="DM1232">
            <v>0</v>
          </cell>
          <cell r="DN1232">
            <v>0</v>
          </cell>
          <cell r="DO1232">
            <v>0</v>
          </cell>
          <cell r="DP1232">
            <v>0</v>
          </cell>
          <cell r="DQ1232">
            <v>0</v>
          </cell>
          <cell r="DR1232">
            <v>0</v>
          </cell>
          <cell r="DS1232">
            <v>0</v>
          </cell>
          <cell r="DT1232">
            <v>0</v>
          </cell>
          <cell r="DU1232">
            <v>0</v>
          </cell>
          <cell r="DV1232">
            <v>0</v>
          </cell>
          <cell r="DW1232">
            <v>0</v>
          </cell>
          <cell r="DX1232">
            <v>0</v>
          </cell>
          <cell r="DY1232">
            <v>0</v>
          </cell>
          <cell r="DZ1232">
            <v>0</v>
          </cell>
          <cell r="EA1232">
            <v>0</v>
          </cell>
          <cell r="EB1232">
            <v>0</v>
          </cell>
          <cell r="EC1232">
            <v>0</v>
          </cell>
          <cell r="ED1232">
            <v>0</v>
          </cell>
        </row>
        <row r="1233">
          <cell r="F1233">
            <v>0</v>
          </cell>
          <cell r="G1233">
            <v>0</v>
          </cell>
          <cell r="H1233">
            <v>0</v>
          </cell>
          <cell r="I1233">
            <v>0</v>
          </cell>
          <cell r="J1233">
            <v>0</v>
          </cell>
          <cell r="K1233">
            <v>0</v>
          </cell>
          <cell r="L1233">
            <v>0</v>
          </cell>
          <cell r="M1233">
            <v>0</v>
          </cell>
          <cell r="N1233">
            <v>0</v>
          </cell>
          <cell r="O1233">
            <v>0</v>
          </cell>
          <cell r="P1233">
            <v>0</v>
          </cell>
          <cell r="Q1233">
            <v>0</v>
          </cell>
          <cell r="R1233">
            <v>0</v>
          </cell>
          <cell r="S1233">
            <v>0</v>
          </cell>
          <cell r="T1233">
            <v>0</v>
          </cell>
          <cell r="U1233">
            <v>0</v>
          </cell>
          <cell r="V1233">
            <v>0</v>
          </cell>
          <cell r="W1233">
            <v>0</v>
          </cell>
          <cell r="X1233">
            <v>0</v>
          </cell>
          <cell r="Y1233">
            <v>0</v>
          </cell>
          <cell r="Z1233">
            <v>0</v>
          </cell>
          <cell r="AA1233">
            <v>0</v>
          </cell>
          <cell r="AB1233">
            <v>0</v>
          </cell>
          <cell r="AC1233">
            <v>0</v>
          </cell>
          <cell r="AD1233">
            <v>0</v>
          </cell>
          <cell r="AE1233">
            <v>0</v>
          </cell>
          <cell r="AF1233">
            <v>0</v>
          </cell>
          <cell r="AG1233">
            <v>0</v>
          </cell>
          <cell r="AH1233">
            <v>0</v>
          </cell>
          <cell r="AI1233">
            <v>0</v>
          </cell>
          <cell r="AJ1233">
            <v>0</v>
          </cell>
          <cell r="AK1233">
            <v>0</v>
          </cell>
          <cell r="AL1233">
            <v>0</v>
          </cell>
          <cell r="AM1233">
            <v>0</v>
          </cell>
          <cell r="AN1233">
            <v>0</v>
          </cell>
          <cell r="AO1233">
            <v>0</v>
          </cell>
          <cell r="AP1233">
            <v>0</v>
          </cell>
          <cell r="AQ1233">
            <v>0</v>
          </cell>
          <cell r="AR1233">
            <v>0</v>
          </cell>
          <cell r="AS1233">
            <v>0</v>
          </cell>
          <cell r="AT1233">
            <v>0</v>
          </cell>
          <cell r="AU1233">
            <v>0</v>
          </cell>
          <cell r="AV1233">
            <v>0</v>
          </cell>
          <cell r="AW1233">
            <v>0</v>
          </cell>
          <cell r="AX1233">
            <v>0</v>
          </cell>
          <cell r="AY1233">
            <v>0</v>
          </cell>
          <cell r="AZ1233">
            <v>0</v>
          </cell>
          <cell r="BA1233">
            <v>0</v>
          </cell>
          <cell r="BB1233">
            <v>0</v>
          </cell>
          <cell r="BC1233">
            <v>0</v>
          </cell>
          <cell r="BD1233">
            <v>0</v>
          </cell>
          <cell r="BE1233">
            <v>0</v>
          </cell>
          <cell r="BF1233">
            <v>0</v>
          </cell>
          <cell r="BG1233">
            <v>0</v>
          </cell>
          <cell r="BH1233">
            <v>0</v>
          </cell>
          <cell r="BI1233">
            <v>0</v>
          </cell>
          <cell r="BJ1233">
            <v>0</v>
          </cell>
          <cell r="BK1233">
            <v>0</v>
          </cell>
          <cell r="BL1233">
            <v>0</v>
          </cell>
          <cell r="BM1233">
            <v>0</v>
          </cell>
          <cell r="BN1233">
            <v>0</v>
          </cell>
          <cell r="BO1233">
            <v>0</v>
          </cell>
          <cell r="BP1233">
            <v>0</v>
          </cell>
          <cell r="BQ1233">
            <v>0</v>
          </cell>
          <cell r="BR1233">
            <v>0</v>
          </cell>
          <cell r="BS1233">
            <v>0</v>
          </cell>
          <cell r="BT1233">
            <v>0</v>
          </cell>
          <cell r="BU1233">
            <v>0</v>
          </cell>
          <cell r="BV1233">
            <v>0</v>
          </cell>
          <cell r="BW1233">
            <v>0</v>
          </cell>
          <cell r="BX1233">
            <v>0</v>
          </cell>
          <cell r="BY1233">
            <v>0</v>
          </cell>
          <cell r="BZ1233">
            <v>0</v>
          </cell>
          <cell r="CA1233">
            <v>0</v>
          </cell>
          <cell r="CB1233">
            <v>0</v>
          </cell>
          <cell r="CC1233">
            <v>0</v>
          </cell>
          <cell r="CD1233">
            <v>0</v>
          </cell>
          <cell r="CE1233">
            <v>-20.12</v>
          </cell>
          <cell r="CF1233">
            <v>-16.09</v>
          </cell>
          <cell r="CG1233">
            <v>0.39</v>
          </cell>
          <cell r="CH1233">
            <v>0</v>
          </cell>
          <cell r="CI1233">
            <v>0</v>
          </cell>
          <cell r="CJ1233">
            <v>0</v>
          </cell>
          <cell r="CK1233">
            <v>0</v>
          </cell>
          <cell r="CL1233">
            <v>-4.16</v>
          </cell>
          <cell r="CM1233">
            <v>1.63</v>
          </cell>
          <cell r="CN1233">
            <v>-7.52</v>
          </cell>
          <cell r="CO1233">
            <v>9.09</v>
          </cell>
          <cell r="CP1233">
            <v>0</v>
          </cell>
          <cell r="CQ1233">
            <v>-3.46</v>
          </cell>
          <cell r="CR1233">
            <v>16.440000000000001</v>
          </cell>
          <cell r="CS1233">
            <v>6.15</v>
          </cell>
          <cell r="CT1233">
            <v>5.96</v>
          </cell>
          <cell r="CU1233">
            <v>0</v>
          </cell>
          <cell r="CV1233">
            <v>0</v>
          </cell>
          <cell r="CW1233">
            <v>0</v>
          </cell>
          <cell r="CX1233">
            <v>0</v>
          </cell>
          <cell r="CY1233">
            <v>-0.31</v>
          </cell>
          <cell r="CZ1233">
            <v>2.81</v>
          </cell>
          <cell r="DA1233">
            <v>0.59</v>
          </cell>
          <cell r="DB1233">
            <v>0.52</v>
          </cell>
          <cell r="DC1233">
            <v>0.13</v>
          </cell>
          <cell r="DD1233">
            <v>0.6</v>
          </cell>
          <cell r="DE1233">
            <v>0</v>
          </cell>
          <cell r="DF1233">
            <v>0</v>
          </cell>
          <cell r="DG1233">
            <v>0</v>
          </cell>
          <cell r="DH1233">
            <v>0</v>
          </cell>
          <cell r="DI1233">
            <v>0</v>
          </cell>
          <cell r="DJ1233">
            <v>0</v>
          </cell>
          <cell r="DK1233">
            <v>0</v>
          </cell>
          <cell r="DL1233">
            <v>0</v>
          </cell>
          <cell r="DM1233">
            <v>0</v>
          </cell>
          <cell r="DN1233">
            <v>0</v>
          </cell>
          <cell r="DO1233">
            <v>0</v>
          </cell>
          <cell r="DP1233">
            <v>0</v>
          </cell>
          <cell r="DQ1233">
            <v>0</v>
          </cell>
          <cell r="DR1233">
            <v>0</v>
          </cell>
          <cell r="DS1233">
            <v>0</v>
          </cell>
          <cell r="DT1233">
            <v>0</v>
          </cell>
          <cell r="DU1233">
            <v>0</v>
          </cell>
          <cell r="DV1233">
            <v>0</v>
          </cell>
          <cell r="DW1233">
            <v>0</v>
          </cell>
          <cell r="DX1233">
            <v>0</v>
          </cell>
          <cell r="DY1233">
            <v>0</v>
          </cell>
          <cell r="DZ1233">
            <v>0</v>
          </cell>
          <cell r="EA1233">
            <v>0</v>
          </cell>
          <cell r="EB1233">
            <v>0</v>
          </cell>
          <cell r="EC1233">
            <v>0</v>
          </cell>
          <cell r="ED1233">
            <v>0</v>
          </cell>
        </row>
        <row r="1234">
          <cell r="F1234">
            <v>0</v>
          </cell>
          <cell r="G1234">
            <v>0</v>
          </cell>
          <cell r="H1234">
            <v>0</v>
          </cell>
          <cell r="I1234">
            <v>0</v>
          </cell>
          <cell r="J1234">
            <v>0</v>
          </cell>
          <cell r="K1234">
            <v>0</v>
          </cell>
          <cell r="L1234">
            <v>0</v>
          </cell>
          <cell r="M1234">
            <v>0</v>
          </cell>
          <cell r="N1234">
            <v>0</v>
          </cell>
          <cell r="O1234">
            <v>0</v>
          </cell>
          <cell r="P1234">
            <v>0</v>
          </cell>
          <cell r="Q1234">
            <v>0</v>
          </cell>
          <cell r="R1234">
            <v>0</v>
          </cell>
          <cell r="S1234">
            <v>0</v>
          </cell>
          <cell r="T1234">
            <v>0</v>
          </cell>
          <cell r="U1234">
            <v>0</v>
          </cell>
          <cell r="V1234">
            <v>0</v>
          </cell>
          <cell r="W1234">
            <v>0</v>
          </cell>
          <cell r="X1234">
            <v>0</v>
          </cell>
          <cell r="Y1234">
            <v>0</v>
          </cell>
          <cell r="Z1234">
            <v>0</v>
          </cell>
          <cell r="AA1234">
            <v>0</v>
          </cell>
          <cell r="AB1234">
            <v>0</v>
          </cell>
          <cell r="AC1234">
            <v>0</v>
          </cell>
          <cell r="AD1234">
            <v>0</v>
          </cell>
          <cell r="AE1234">
            <v>0</v>
          </cell>
          <cell r="AF1234">
            <v>0</v>
          </cell>
          <cell r="AG1234">
            <v>0</v>
          </cell>
          <cell r="AH1234">
            <v>0</v>
          </cell>
          <cell r="AI1234">
            <v>0</v>
          </cell>
          <cell r="AJ1234">
            <v>0</v>
          </cell>
          <cell r="AK1234">
            <v>0</v>
          </cell>
          <cell r="AL1234">
            <v>0</v>
          </cell>
          <cell r="AM1234">
            <v>0</v>
          </cell>
          <cell r="AN1234">
            <v>0</v>
          </cell>
          <cell r="AO1234">
            <v>0</v>
          </cell>
          <cell r="AP1234">
            <v>0</v>
          </cell>
          <cell r="AQ1234">
            <v>0</v>
          </cell>
          <cell r="AR1234">
            <v>0</v>
          </cell>
          <cell r="AS1234">
            <v>0</v>
          </cell>
          <cell r="AT1234">
            <v>0</v>
          </cell>
          <cell r="AU1234">
            <v>0</v>
          </cell>
          <cell r="AV1234">
            <v>0</v>
          </cell>
          <cell r="AW1234">
            <v>0</v>
          </cell>
          <cell r="AX1234">
            <v>0</v>
          </cell>
          <cell r="AY1234">
            <v>0</v>
          </cell>
          <cell r="AZ1234">
            <v>0</v>
          </cell>
          <cell r="BA1234">
            <v>0</v>
          </cell>
          <cell r="BB1234">
            <v>0</v>
          </cell>
          <cell r="BC1234">
            <v>0</v>
          </cell>
          <cell r="BD1234">
            <v>0</v>
          </cell>
          <cell r="BE1234">
            <v>0</v>
          </cell>
          <cell r="BF1234">
            <v>0</v>
          </cell>
          <cell r="BG1234">
            <v>0</v>
          </cell>
          <cell r="BH1234">
            <v>0</v>
          </cell>
          <cell r="BI1234">
            <v>0</v>
          </cell>
          <cell r="BJ1234">
            <v>0</v>
          </cell>
          <cell r="BK1234">
            <v>0</v>
          </cell>
          <cell r="BL1234">
            <v>0</v>
          </cell>
          <cell r="BM1234">
            <v>0</v>
          </cell>
          <cell r="BN1234">
            <v>0</v>
          </cell>
          <cell r="BO1234">
            <v>0</v>
          </cell>
          <cell r="BP1234">
            <v>0</v>
          </cell>
          <cell r="BQ1234">
            <v>0</v>
          </cell>
          <cell r="BR1234">
            <v>0</v>
          </cell>
          <cell r="BS1234">
            <v>0</v>
          </cell>
          <cell r="BT1234">
            <v>0</v>
          </cell>
          <cell r="BU1234">
            <v>0</v>
          </cell>
          <cell r="BV1234">
            <v>0</v>
          </cell>
          <cell r="BW1234">
            <v>0</v>
          </cell>
          <cell r="BX1234">
            <v>0</v>
          </cell>
          <cell r="BY1234">
            <v>0</v>
          </cell>
          <cell r="BZ1234">
            <v>0</v>
          </cell>
          <cell r="CA1234">
            <v>0</v>
          </cell>
          <cell r="CB1234">
            <v>0</v>
          </cell>
          <cell r="CC1234">
            <v>0</v>
          </cell>
          <cell r="CD1234">
            <v>0</v>
          </cell>
          <cell r="CE1234">
            <v>390.62</v>
          </cell>
          <cell r="CF1234">
            <v>24.5</v>
          </cell>
          <cell r="CG1234">
            <v>25.25</v>
          </cell>
          <cell r="CH1234">
            <v>66.849999999999994</v>
          </cell>
          <cell r="CI1234">
            <v>22.25</v>
          </cell>
          <cell r="CJ1234">
            <v>6.3</v>
          </cell>
          <cell r="CK1234">
            <v>14.89</v>
          </cell>
          <cell r="CL1234">
            <v>55.11</v>
          </cell>
          <cell r="CM1234">
            <v>59.47</v>
          </cell>
          <cell r="CN1234">
            <v>18.57</v>
          </cell>
          <cell r="CO1234">
            <v>26.79</v>
          </cell>
          <cell r="CP1234">
            <v>20.399999999999999</v>
          </cell>
          <cell r="CQ1234">
            <v>50.23</v>
          </cell>
          <cell r="CR1234">
            <v>567.76</v>
          </cell>
          <cell r="CS1234">
            <v>90.08</v>
          </cell>
          <cell r="CT1234">
            <v>31.4</v>
          </cell>
          <cell r="CU1234">
            <v>22.72</v>
          </cell>
          <cell r="CV1234">
            <v>35.68</v>
          </cell>
          <cell r="CW1234">
            <v>6.64</v>
          </cell>
          <cell r="CX1234">
            <v>41.42</v>
          </cell>
          <cell r="CY1234">
            <v>66.930000000000007</v>
          </cell>
          <cell r="CZ1234">
            <v>46.27</v>
          </cell>
          <cell r="DA1234">
            <v>17.989999999999998</v>
          </cell>
          <cell r="DB1234">
            <v>37.590000000000003</v>
          </cell>
          <cell r="DC1234">
            <v>8.76</v>
          </cell>
          <cell r="DD1234">
            <v>162.28</v>
          </cell>
          <cell r="DE1234">
            <v>0</v>
          </cell>
          <cell r="DF1234">
            <v>0</v>
          </cell>
          <cell r="DG1234">
            <v>0</v>
          </cell>
          <cell r="DH1234">
            <v>0</v>
          </cell>
          <cell r="DI1234">
            <v>0</v>
          </cell>
          <cell r="DJ1234">
            <v>0</v>
          </cell>
          <cell r="DK1234">
            <v>0</v>
          </cell>
          <cell r="DL1234">
            <v>0</v>
          </cell>
          <cell r="DM1234">
            <v>0</v>
          </cell>
          <cell r="DN1234">
            <v>0</v>
          </cell>
          <cell r="DO1234">
            <v>0</v>
          </cell>
          <cell r="DP1234">
            <v>0</v>
          </cell>
          <cell r="DQ1234">
            <v>0</v>
          </cell>
          <cell r="DR1234">
            <v>0</v>
          </cell>
          <cell r="DS1234">
            <v>0</v>
          </cell>
          <cell r="DT1234">
            <v>0</v>
          </cell>
          <cell r="DU1234">
            <v>0</v>
          </cell>
          <cell r="DV1234">
            <v>0</v>
          </cell>
          <cell r="DW1234">
            <v>0</v>
          </cell>
          <cell r="DX1234">
            <v>0</v>
          </cell>
          <cell r="DY1234">
            <v>0</v>
          </cell>
          <cell r="DZ1234">
            <v>0</v>
          </cell>
          <cell r="EA1234">
            <v>0</v>
          </cell>
          <cell r="EB1234">
            <v>0</v>
          </cell>
          <cell r="EC1234">
            <v>0</v>
          </cell>
          <cell r="ED1234">
            <v>0</v>
          </cell>
        </row>
        <row r="1235">
          <cell r="F1235">
            <v>0</v>
          </cell>
          <cell r="G1235">
            <v>0</v>
          </cell>
          <cell r="H1235">
            <v>0</v>
          </cell>
          <cell r="I1235">
            <v>0</v>
          </cell>
          <cell r="J1235">
            <v>0</v>
          </cell>
          <cell r="K1235">
            <v>0</v>
          </cell>
          <cell r="L1235">
            <v>0</v>
          </cell>
          <cell r="M1235">
            <v>0</v>
          </cell>
          <cell r="N1235">
            <v>0</v>
          </cell>
          <cell r="O1235">
            <v>0</v>
          </cell>
          <cell r="P1235">
            <v>0</v>
          </cell>
          <cell r="Q1235">
            <v>0</v>
          </cell>
          <cell r="R1235">
            <v>0</v>
          </cell>
          <cell r="S1235">
            <v>0</v>
          </cell>
          <cell r="T1235">
            <v>0</v>
          </cell>
          <cell r="U1235">
            <v>0</v>
          </cell>
          <cell r="V1235">
            <v>0</v>
          </cell>
          <cell r="W1235">
            <v>0</v>
          </cell>
          <cell r="X1235">
            <v>0</v>
          </cell>
          <cell r="Y1235">
            <v>0</v>
          </cell>
          <cell r="Z1235">
            <v>0</v>
          </cell>
          <cell r="AA1235">
            <v>0</v>
          </cell>
          <cell r="AB1235">
            <v>0</v>
          </cell>
          <cell r="AC1235">
            <v>0</v>
          </cell>
          <cell r="AD1235">
            <v>0</v>
          </cell>
          <cell r="AE1235">
            <v>0</v>
          </cell>
          <cell r="AF1235">
            <v>0</v>
          </cell>
          <cell r="AG1235">
            <v>0</v>
          </cell>
          <cell r="AH1235">
            <v>0</v>
          </cell>
          <cell r="AI1235">
            <v>0</v>
          </cell>
          <cell r="AJ1235">
            <v>0</v>
          </cell>
          <cell r="AK1235">
            <v>0</v>
          </cell>
          <cell r="AL1235">
            <v>0</v>
          </cell>
          <cell r="AM1235">
            <v>0</v>
          </cell>
          <cell r="AN1235">
            <v>0</v>
          </cell>
          <cell r="AO1235">
            <v>0</v>
          </cell>
          <cell r="AP1235">
            <v>0</v>
          </cell>
          <cell r="AQ1235">
            <v>0</v>
          </cell>
          <cell r="AR1235">
            <v>0</v>
          </cell>
          <cell r="AS1235">
            <v>0</v>
          </cell>
          <cell r="AT1235">
            <v>0</v>
          </cell>
          <cell r="AU1235">
            <v>0</v>
          </cell>
          <cell r="AV1235">
            <v>0</v>
          </cell>
          <cell r="AW1235">
            <v>0</v>
          </cell>
          <cell r="AX1235">
            <v>0</v>
          </cell>
          <cell r="AY1235">
            <v>0</v>
          </cell>
          <cell r="AZ1235">
            <v>0</v>
          </cell>
          <cell r="BA1235">
            <v>0</v>
          </cell>
          <cell r="BB1235">
            <v>0</v>
          </cell>
          <cell r="BC1235">
            <v>0</v>
          </cell>
          <cell r="BD1235">
            <v>0</v>
          </cell>
          <cell r="BE1235">
            <v>0</v>
          </cell>
          <cell r="BF1235">
            <v>0</v>
          </cell>
          <cell r="BG1235">
            <v>0</v>
          </cell>
          <cell r="BH1235">
            <v>0</v>
          </cell>
          <cell r="BI1235">
            <v>0</v>
          </cell>
          <cell r="BJ1235">
            <v>0</v>
          </cell>
          <cell r="BK1235">
            <v>0</v>
          </cell>
          <cell r="BL1235">
            <v>0</v>
          </cell>
          <cell r="BM1235">
            <v>0</v>
          </cell>
          <cell r="BN1235">
            <v>0</v>
          </cell>
          <cell r="BO1235">
            <v>0</v>
          </cell>
          <cell r="BP1235">
            <v>0</v>
          </cell>
          <cell r="BQ1235">
            <v>0</v>
          </cell>
          <cell r="BR1235">
            <v>0</v>
          </cell>
          <cell r="BS1235">
            <v>0</v>
          </cell>
          <cell r="BT1235">
            <v>0</v>
          </cell>
          <cell r="BU1235">
            <v>0</v>
          </cell>
          <cell r="BV1235">
            <v>0</v>
          </cell>
          <cell r="BW1235">
            <v>0</v>
          </cell>
          <cell r="BX1235">
            <v>0</v>
          </cell>
          <cell r="BY1235">
            <v>0</v>
          </cell>
          <cell r="BZ1235">
            <v>0</v>
          </cell>
          <cell r="CA1235">
            <v>0</v>
          </cell>
          <cell r="CB1235">
            <v>0</v>
          </cell>
          <cell r="CC1235">
            <v>0</v>
          </cell>
          <cell r="CD1235">
            <v>0</v>
          </cell>
          <cell r="CE1235">
            <v>0</v>
          </cell>
          <cell r="CF1235">
            <v>0</v>
          </cell>
          <cell r="CG1235">
            <v>0</v>
          </cell>
          <cell r="CH1235">
            <v>0</v>
          </cell>
          <cell r="CI1235">
            <v>0</v>
          </cell>
          <cell r="CJ1235">
            <v>0</v>
          </cell>
          <cell r="CK1235">
            <v>0</v>
          </cell>
          <cell r="CL1235">
            <v>0</v>
          </cell>
          <cell r="CM1235">
            <v>0</v>
          </cell>
          <cell r="CN1235">
            <v>0</v>
          </cell>
          <cell r="CO1235">
            <v>0</v>
          </cell>
          <cell r="CP1235">
            <v>0</v>
          </cell>
          <cell r="CQ1235">
            <v>0</v>
          </cell>
          <cell r="CR1235">
            <v>0</v>
          </cell>
          <cell r="CS1235">
            <v>0</v>
          </cell>
          <cell r="CT1235">
            <v>0</v>
          </cell>
          <cell r="CU1235">
            <v>0</v>
          </cell>
          <cell r="CV1235">
            <v>0</v>
          </cell>
          <cell r="CW1235">
            <v>0</v>
          </cell>
          <cell r="CX1235">
            <v>0</v>
          </cell>
          <cell r="CY1235">
            <v>0</v>
          </cell>
          <cell r="CZ1235">
            <v>0</v>
          </cell>
          <cell r="DA1235">
            <v>0</v>
          </cell>
          <cell r="DB1235">
            <v>0</v>
          </cell>
          <cell r="DC1235">
            <v>0</v>
          </cell>
          <cell r="DD1235">
            <v>0</v>
          </cell>
          <cell r="DE1235">
            <v>0</v>
          </cell>
          <cell r="DF1235">
            <v>0</v>
          </cell>
          <cell r="DG1235">
            <v>0</v>
          </cell>
          <cell r="DH1235">
            <v>0</v>
          </cell>
          <cell r="DI1235">
            <v>0</v>
          </cell>
          <cell r="DJ1235">
            <v>0</v>
          </cell>
          <cell r="DK1235">
            <v>0</v>
          </cell>
          <cell r="DL1235">
            <v>0</v>
          </cell>
          <cell r="DM1235">
            <v>0</v>
          </cell>
          <cell r="DN1235">
            <v>0</v>
          </cell>
          <cell r="DO1235">
            <v>0</v>
          </cell>
          <cell r="DP1235">
            <v>0</v>
          </cell>
          <cell r="DQ1235">
            <v>0</v>
          </cell>
          <cell r="DR1235">
            <v>0</v>
          </cell>
          <cell r="DS1235">
            <v>0</v>
          </cell>
          <cell r="DT1235">
            <v>0</v>
          </cell>
          <cell r="DU1235">
            <v>0</v>
          </cell>
          <cell r="DV1235">
            <v>0</v>
          </cell>
          <cell r="DW1235">
            <v>0</v>
          </cell>
          <cell r="DX1235">
            <v>0</v>
          </cell>
          <cell r="DY1235">
            <v>0</v>
          </cell>
          <cell r="DZ1235">
            <v>0</v>
          </cell>
          <cell r="EA1235">
            <v>0</v>
          </cell>
          <cell r="EB1235">
            <v>0</v>
          </cell>
          <cell r="EC1235">
            <v>0</v>
          </cell>
          <cell r="ED1235">
            <v>0</v>
          </cell>
        </row>
        <row r="1236">
          <cell r="F1236">
            <v>0</v>
          </cell>
          <cell r="G1236">
            <v>0</v>
          </cell>
          <cell r="H1236">
            <v>0</v>
          </cell>
          <cell r="I1236">
            <v>0</v>
          </cell>
          <cell r="J1236">
            <v>0</v>
          </cell>
          <cell r="K1236">
            <v>0</v>
          </cell>
          <cell r="L1236">
            <v>0</v>
          </cell>
          <cell r="M1236">
            <v>0</v>
          </cell>
          <cell r="N1236">
            <v>0</v>
          </cell>
          <cell r="O1236">
            <v>0</v>
          </cell>
          <cell r="P1236">
            <v>0</v>
          </cell>
          <cell r="Q1236">
            <v>0</v>
          </cell>
          <cell r="R1236">
            <v>0</v>
          </cell>
          <cell r="S1236">
            <v>0</v>
          </cell>
          <cell r="T1236">
            <v>0</v>
          </cell>
          <cell r="U1236">
            <v>0</v>
          </cell>
          <cell r="V1236">
            <v>0</v>
          </cell>
          <cell r="W1236">
            <v>0</v>
          </cell>
          <cell r="X1236">
            <v>0</v>
          </cell>
          <cell r="Y1236">
            <v>0</v>
          </cell>
          <cell r="Z1236">
            <v>0</v>
          </cell>
          <cell r="AA1236">
            <v>0</v>
          </cell>
          <cell r="AB1236">
            <v>0</v>
          </cell>
          <cell r="AC1236">
            <v>0</v>
          </cell>
          <cell r="AD1236">
            <v>0</v>
          </cell>
          <cell r="AE1236">
            <v>0</v>
          </cell>
          <cell r="AF1236">
            <v>0</v>
          </cell>
          <cell r="AG1236">
            <v>0</v>
          </cell>
          <cell r="AH1236">
            <v>0</v>
          </cell>
          <cell r="AI1236">
            <v>0</v>
          </cell>
          <cell r="AJ1236">
            <v>0</v>
          </cell>
          <cell r="AK1236">
            <v>0</v>
          </cell>
          <cell r="AL1236">
            <v>0</v>
          </cell>
          <cell r="AM1236">
            <v>0</v>
          </cell>
          <cell r="AN1236">
            <v>0</v>
          </cell>
          <cell r="AO1236">
            <v>0</v>
          </cell>
          <cell r="AP1236">
            <v>0</v>
          </cell>
          <cell r="AQ1236">
            <v>0</v>
          </cell>
          <cell r="AR1236">
            <v>0</v>
          </cell>
          <cell r="AS1236">
            <v>0</v>
          </cell>
          <cell r="AT1236">
            <v>0</v>
          </cell>
          <cell r="AU1236">
            <v>0</v>
          </cell>
          <cell r="AV1236">
            <v>0</v>
          </cell>
          <cell r="AW1236">
            <v>0</v>
          </cell>
          <cell r="AX1236">
            <v>0</v>
          </cell>
          <cell r="AY1236">
            <v>0</v>
          </cell>
          <cell r="AZ1236">
            <v>0</v>
          </cell>
          <cell r="BA1236">
            <v>0</v>
          </cell>
          <cell r="BB1236">
            <v>0</v>
          </cell>
          <cell r="BC1236">
            <v>0</v>
          </cell>
          <cell r="BD1236">
            <v>0</v>
          </cell>
          <cell r="BE1236">
            <v>0</v>
          </cell>
          <cell r="BF1236">
            <v>0</v>
          </cell>
          <cell r="BG1236">
            <v>0</v>
          </cell>
          <cell r="BH1236">
            <v>0</v>
          </cell>
          <cell r="BI1236">
            <v>0</v>
          </cell>
          <cell r="BJ1236">
            <v>0</v>
          </cell>
          <cell r="BK1236">
            <v>0</v>
          </cell>
          <cell r="BL1236">
            <v>0</v>
          </cell>
          <cell r="BM1236">
            <v>0</v>
          </cell>
          <cell r="BN1236">
            <v>0</v>
          </cell>
          <cell r="BO1236">
            <v>0</v>
          </cell>
          <cell r="BP1236">
            <v>0</v>
          </cell>
          <cell r="BQ1236">
            <v>0</v>
          </cell>
          <cell r="BR1236">
            <v>0</v>
          </cell>
          <cell r="BS1236">
            <v>0</v>
          </cell>
          <cell r="BT1236">
            <v>0</v>
          </cell>
          <cell r="BU1236">
            <v>0</v>
          </cell>
          <cell r="BV1236">
            <v>0</v>
          </cell>
          <cell r="BW1236">
            <v>0</v>
          </cell>
          <cell r="BX1236">
            <v>0</v>
          </cell>
          <cell r="BY1236">
            <v>0</v>
          </cell>
          <cell r="BZ1236">
            <v>0</v>
          </cell>
          <cell r="CA1236">
            <v>0</v>
          </cell>
          <cell r="CB1236">
            <v>0</v>
          </cell>
          <cell r="CC1236">
            <v>0</v>
          </cell>
          <cell r="CD1236">
            <v>0</v>
          </cell>
          <cell r="CE1236">
            <v>0</v>
          </cell>
          <cell r="CF1236">
            <v>0</v>
          </cell>
          <cell r="CG1236">
            <v>0</v>
          </cell>
          <cell r="CH1236">
            <v>0</v>
          </cell>
          <cell r="CI1236">
            <v>0</v>
          </cell>
          <cell r="CJ1236">
            <v>0</v>
          </cell>
          <cell r="CK1236">
            <v>0</v>
          </cell>
          <cell r="CL1236">
            <v>0</v>
          </cell>
          <cell r="CM1236">
            <v>0</v>
          </cell>
          <cell r="CN1236">
            <v>0</v>
          </cell>
          <cell r="CO1236">
            <v>0</v>
          </cell>
          <cell r="CP1236">
            <v>0</v>
          </cell>
          <cell r="CQ1236">
            <v>0</v>
          </cell>
          <cell r="CR1236">
            <v>0</v>
          </cell>
          <cell r="CS1236">
            <v>0</v>
          </cell>
          <cell r="CT1236">
            <v>0</v>
          </cell>
          <cell r="CU1236">
            <v>0</v>
          </cell>
          <cell r="CV1236">
            <v>0</v>
          </cell>
          <cell r="CW1236">
            <v>0</v>
          </cell>
          <cell r="CX1236">
            <v>0</v>
          </cell>
          <cell r="CY1236">
            <v>0</v>
          </cell>
          <cell r="CZ1236">
            <v>0</v>
          </cell>
          <cell r="DA1236">
            <v>0</v>
          </cell>
          <cell r="DB1236">
            <v>0</v>
          </cell>
          <cell r="DC1236">
            <v>0</v>
          </cell>
          <cell r="DD1236">
            <v>0</v>
          </cell>
          <cell r="DE1236">
            <v>0</v>
          </cell>
          <cell r="DF1236">
            <v>0</v>
          </cell>
          <cell r="DG1236">
            <v>0</v>
          </cell>
          <cell r="DH1236">
            <v>0</v>
          </cell>
          <cell r="DI1236">
            <v>0</v>
          </cell>
          <cell r="DJ1236">
            <v>0</v>
          </cell>
          <cell r="DK1236">
            <v>0</v>
          </cell>
          <cell r="DL1236">
            <v>0</v>
          </cell>
          <cell r="DM1236">
            <v>0</v>
          </cell>
          <cell r="DN1236">
            <v>0</v>
          </cell>
          <cell r="DO1236">
            <v>0</v>
          </cell>
          <cell r="DP1236">
            <v>0</v>
          </cell>
          <cell r="DQ1236">
            <v>0</v>
          </cell>
          <cell r="DR1236">
            <v>0</v>
          </cell>
          <cell r="DS1236">
            <v>0</v>
          </cell>
          <cell r="DT1236">
            <v>0</v>
          </cell>
          <cell r="DU1236">
            <v>0</v>
          </cell>
          <cell r="DV1236">
            <v>0</v>
          </cell>
          <cell r="DW1236">
            <v>0</v>
          </cell>
          <cell r="DX1236">
            <v>0</v>
          </cell>
          <cell r="DY1236">
            <v>0</v>
          </cell>
          <cell r="DZ1236">
            <v>0</v>
          </cell>
          <cell r="EA1236">
            <v>0</v>
          </cell>
          <cell r="EB1236">
            <v>0</v>
          </cell>
          <cell r="EC1236">
            <v>0</v>
          </cell>
          <cell r="ED1236">
            <v>0</v>
          </cell>
        </row>
        <row r="1237">
          <cell r="F1237">
            <v>335.79</v>
          </cell>
          <cell r="G1237">
            <v>-214.47</v>
          </cell>
          <cell r="H1237">
            <v>600.74</v>
          </cell>
          <cell r="I1237">
            <v>324.14999999999998</v>
          </cell>
          <cell r="J1237">
            <v>7.42</v>
          </cell>
          <cell r="K1237">
            <v>-17.760000000000002</v>
          </cell>
          <cell r="L1237">
            <v>-115.19</v>
          </cell>
          <cell r="M1237">
            <v>-456.85</v>
          </cell>
          <cell r="N1237">
            <v>-80.03</v>
          </cell>
          <cell r="O1237">
            <v>-1.34</v>
          </cell>
          <cell r="P1237">
            <v>6.87</v>
          </cell>
          <cell r="Q1237">
            <v>238.48</v>
          </cell>
          <cell r="R1237">
            <v>3556.07</v>
          </cell>
          <cell r="S1237">
            <v>450.7</v>
          </cell>
          <cell r="T1237">
            <v>193.69</v>
          </cell>
          <cell r="U1237">
            <v>573.08000000000004</v>
          </cell>
          <cell r="V1237">
            <v>331.75</v>
          </cell>
          <cell r="W1237">
            <v>359.94</v>
          </cell>
          <cell r="X1237">
            <v>84.22</v>
          </cell>
          <cell r="Y1237">
            <v>-51.86</v>
          </cell>
          <cell r="Z1237">
            <v>-84.83</v>
          </cell>
          <cell r="AA1237">
            <v>1287.42</v>
          </cell>
          <cell r="AB1237">
            <v>66.22</v>
          </cell>
          <cell r="AC1237">
            <v>212.08</v>
          </cell>
          <cell r="AD1237">
            <v>133.66</v>
          </cell>
          <cell r="AE1237">
            <v>1783.14</v>
          </cell>
          <cell r="AF1237">
            <v>146.85</v>
          </cell>
          <cell r="AG1237">
            <v>277.38</v>
          </cell>
          <cell r="AH1237">
            <v>616.83000000000004</v>
          </cell>
          <cell r="AI1237">
            <v>142.66999999999999</v>
          </cell>
          <cell r="AJ1237">
            <v>337.4</v>
          </cell>
          <cell r="AK1237">
            <v>81.98</v>
          </cell>
          <cell r="AL1237">
            <v>68.66</v>
          </cell>
          <cell r="AM1237">
            <v>24.79</v>
          </cell>
          <cell r="AN1237">
            <v>-109.8</v>
          </cell>
          <cell r="AO1237">
            <v>16</v>
          </cell>
          <cell r="AP1237">
            <v>63.53</v>
          </cell>
          <cell r="AQ1237">
            <v>116.84</v>
          </cell>
          <cell r="AR1237">
            <v>1394.96</v>
          </cell>
          <cell r="AS1237">
            <v>122.86</v>
          </cell>
          <cell r="AT1237">
            <v>360.04</v>
          </cell>
          <cell r="AU1237">
            <v>295.20999999999998</v>
          </cell>
          <cell r="AV1237">
            <v>271.35000000000002</v>
          </cell>
          <cell r="AW1237">
            <v>252.27</v>
          </cell>
          <cell r="AX1237">
            <v>-27.16</v>
          </cell>
          <cell r="AY1237">
            <v>52.41</v>
          </cell>
          <cell r="AZ1237">
            <v>-132.44999999999999</v>
          </cell>
          <cell r="BA1237">
            <v>-89.81</v>
          </cell>
          <cell r="BB1237">
            <v>37.659999999999997</v>
          </cell>
          <cell r="BC1237">
            <v>94.54</v>
          </cell>
          <cell r="BD1237">
            <v>158.03</v>
          </cell>
          <cell r="BE1237">
            <v>2394.9299999999998</v>
          </cell>
          <cell r="BF1237">
            <v>-116.7</v>
          </cell>
          <cell r="BG1237">
            <v>292.70999999999998</v>
          </cell>
          <cell r="BH1237">
            <v>713.07</v>
          </cell>
          <cell r="BI1237">
            <v>422.41</v>
          </cell>
          <cell r="BJ1237">
            <v>243.56</v>
          </cell>
          <cell r="BK1237">
            <v>6.87</v>
          </cell>
          <cell r="BL1237">
            <v>131.04</v>
          </cell>
          <cell r="BM1237">
            <v>314.07</v>
          </cell>
          <cell r="BN1237">
            <v>-65.900000000000006</v>
          </cell>
          <cell r="BO1237">
            <v>91.33</v>
          </cell>
          <cell r="BP1237">
            <v>59.12</v>
          </cell>
          <cell r="BQ1237">
            <v>303.33999999999997</v>
          </cell>
          <cell r="BR1237">
            <v>1123.72</v>
          </cell>
          <cell r="BS1237">
            <v>-203.93</v>
          </cell>
          <cell r="BT1237">
            <v>-148</v>
          </cell>
          <cell r="BU1237">
            <v>570.66</v>
          </cell>
          <cell r="BV1237">
            <v>435.57</v>
          </cell>
          <cell r="BW1237">
            <v>303.83999999999997</v>
          </cell>
          <cell r="BX1237">
            <v>-10.44</v>
          </cell>
          <cell r="BY1237">
            <v>124.08</v>
          </cell>
          <cell r="BZ1237">
            <v>-31.46</v>
          </cell>
          <cell r="CA1237">
            <v>-121.79</v>
          </cell>
          <cell r="CB1237">
            <v>86.1</v>
          </cell>
          <cell r="CC1237">
            <v>-60.49</v>
          </cell>
          <cell r="CD1237">
            <v>179.56</v>
          </cell>
          <cell r="CE1237">
            <v>-278.22000000000003</v>
          </cell>
          <cell r="CF1237">
            <v>-348.17</v>
          </cell>
          <cell r="CG1237">
            <v>-24.72</v>
          </cell>
          <cell r="CH1237">
            <v>75.3</v>
          </cell>
          <cell r="CI1237">
            <v>97.1</v>
          </cell>
          <cell r="CJ1237">
            <v>39.01</v>
          </cell>
          <cell r="CK1237">
            <v>26.04</v>
          </cell>
          <cell r="CL1237">
            <v>69.319999999999993</v>
          </cell>
          <cell r="CM1237">
            <v>0.35</v>
          </cell>
          <cell r="CN1237">
            <v>133.25</v>
          </cell>
          <cell r="CO1237">
            <v>-157.52000000000001</v>
          </cell>
          <cell r="CP1237">
            <v>-121.24</v>
          </cell>
          <cell r="CQ1237">
            <v>-66.930000000000007</v>
          </cell>
          <cell r="CR1237">
            <v>939.99</v>
          </cell>
          <cell r="CS1237">
            <v>99.09</v>
          </cell>
          <cell r="CT1237">
            <v>109.53</v>
          </cell>
          <cell r="CU1237">
            <v>25.73</v>
          </cell>
          <cell r="CV1237">
            <v>140.34</v>
          </cell>
          <cell r="CW1237">
            <v>86.66</v>
          </cell>
          <cell r="CX1237">
            <v>128.54</v>
          </cell>
          <cell r="CY1237">
            <v>38.869999999999997</v>
          </cell>
          <cell r="CZ1237">
            <v>28.26</v>
          </cell>
          <cell r="DA1237">
            <v>80.540000000000006</v>
          </cell>
          <cell r="DB1237">
            <v>67.64</v>
          </cell>
          <cell r="DC1237">
            <v>63.44</v>
          </cell>
          <cell r="DD1237">
            <v>71.349999999999994</v>
          </cell>
          <cell r="DE1237">
            <v>0</v>
          </cell>
          <cell r="DF1237">
            <v>0</v>
          </cell>
          <cell r="DG1237">
            <v>0</v>
          </cell>
          <cell r="DH1237">
            <v>0</v>
          </cell>
          <cell r="DI1237">
            <v>0</v>
          </cell>
          <cell r="DJ1237">
            <v>0</v>
          </cell>
          <cell r="DK1237">
            <v>0</v>
          </cell>
          <cell r="DL1237">
            <v>0</v>
          </cell>
          <cell r="DM1237">
            <v>0</v>
          </cell>
          <cell r="DN1237">
            <v>0</v>
          </cell>
          <cell r="DO1237">
            <v>0</v>
          </cell>
          <cell r="DP1237">
            <v>0</v>
          </cell>
          <cell r="DQ1237">
            <v>0</v>
          </cell>
          <cell r="DR1237">
            <v>0</v>
          </cell>
          <cell r="DS1237">
            <v>0</v>
          </cell>
          <cell r="DT1237">
            <v>0</v>
          </cell>
          <cell r="DU1237">
            <v>0</v>
          </cell>
          <cell r="DV1237">
            <v>0</v>
          </cell>
          <cell r="DW1237">
            <v>0</v>
          </cell>
          <cell r="DX1237">
            <v>0</v>
          </cell>
          <cell r="DY1237">
            <v>0</v>
          </cell>
          <cell r="DZ1237">
            <v>0</v>
          </cell>
          <cell r="EA1237">
            <v>0</v>
          </cell>
          <cell r="EB1237">
            <v>0</v>
          </cell>
          <cell r="EC1237">
            <v>0</v>
          </cell>
          <cell r="ED1237">
            <v>0</v>
          </cell>
        </row>
        <row r="1238">
          <cell r="F1238">
            <v>99.01</v>
          </cell>
          <cell r="G1238">
            <v>245.58</v>
          </cell>
          <cell r="H1238">
            <v>281.27999999999997</v>
          </cell>
          <cell r="I1238">
            <v>239.27</v>
          </cell>
          <cell r="J1238">
            <v>84.3</v>
          </cell>
          <cell r="K1238">
            <v>314.25</v>
          </cell>
          <cell r="L1238">
            <v>515.1</v>
          </cell>
          <cell r="M1238">
            <v>565.46</v>
          </cell>
          <cell r="N1238">
            <v>313.33999999999997</v>
          </cell>
          <cell r="O1238">
            <v>166.98</v>
          </cell>
          <cell r="P1238">
            <v>207.44</v>
          </cell>
          <cell r="Q1238">
            <v>286.52999999999997</v>
          </cell>
          <cell r="R1238">
            <v>3650.71</v>
          </cell>
          <cell r="S1238">
            <v>129.06</v>
          </cell>
          <cell r="T1238">
            <v>243.15</v>
          </cell>
          <cell r="U1238">
            <v>270.45</v>
          </cell>
          <cell r="V1238">
            <v>223.81</v>
          </cell>
          <cell r="W1238">
            <v>21.05</v>
          </cell>
          <cell r="X1238">
            <v>326.85000000000002</v>
          </cell>
          <cell r="Y1238">
            <v>675.74</v>
          </cell>
          <cell r="Z1238">
            <v>615.88</v>
          </cell>
          <cell r="AA1238">
            <v>96.63</v>
          </cell>
          <cell r="AB1238">
            <v>294.45999999999998</v>
          </cell>
          <cell r="AC1238">
            <v>247.5</v>
          </cell>
          <cell r="AD1238">
            <v>506.12</v>
          </cell>
          <cell r="AE1238">
            <v>4348.26</v>
          </cell>
          <cell r="AF1238">
            <v>204.89</v>
          </cell>
          <cell r="AG1238">
            <v>264.81</v>
          </cell>
          <cell r="AH1238">
            <v>301.60000000000002</v>
          </cell>
          <cell r="AI1238">
            <v>232.87</v>
          </cell>
          <cell r="AJ1238">
            <v>46.45</v>
          </cell>
          <cell r="AK1238">
            <v>403.79</v>
          </cell>
          <cell r="AL1238">
            <v>675.98</v>
          </cell>
          <cell r="AM1238">
            <v>558.55999999999995</v>
          </cell>
          <cell r="AN1238">
            <v>449.32</v>
          </cell>
          <cell r="AO1238">
            <v>340.96</v>
          </cell>
          <cell r="AP1238">
            <v>335.37</v>
          </cell>
          <cell r="AQ1238">
            <v>533.66</v>
          </cell>
          <cell r="AR1238">
            <v>4152.1000000000004</v>
          </cell>
          <cell r="AS1238">
            <v>253.84</v>
          </cell>
          <cell r="AT1238">
            <v>207.6</v>
          </cell>
          <cell r="AU1238">
            <v>370.27</v>
          </cell>
          <cell r="AV1238">
            <v>174.49</v>
          </cell>
          <cell r="AW1238">
            <v>66.88</v>
          </cell>
          <cell r="AX1238">
            <v>342.28</v>
          </cell>
          <cell r="AY1238">
            <v>612.47</v>
          </cell>
          <cell r="AZ1238">
            <v>643.82000000000005</v>
          </cell>
          <cell r="BA1238">
            <v>382.5</v>
          </cell>
          <cell r="BB1238">
            <v>299.35000000000002</v>
          </cell>
          <cell r="BC1238">
            <v>264.77</v>
          </cell>
          <cell r="BD1238">
            <v>533.85</v>
          </cell>
          <cell r="BE1238">
            <v>4559.3599999999997</v>
          </cell>
          <cell r="BF1238">
            <v>252.4</v>
          </cell>
          <cell r="BG1238">
            <v>266.74</v>
          </cell>
          <cell r="BH1238">
            <v>354.83</v>
          </cell>
          <cell r="BI1238">
            <v>305.69</v>
          </cell>
          <cell r="BJ1238">
            <v>66.760000000000005</v>
          </cell>
          <cell r="BK1238">
            <v>299.32</v>
          </cell>
          <cell r="BL1238">
            <v>660.07</v>
          </cell>
          <cell r="BM1238">
            <v>552.33000000000004</v>
          </cell>
          <cell r="BN1238">
            <v>421.66</v>
          </cell>
          <cell r="BO1238">
            <v>285.27999999999997</v>
          </cell>
          <cell r="BP1238">
            <v>395.31</v>
          </cell>
          <cell r="BQ1238">
            <v>698.96</v>
          </cell>
          <cell r="BR1238">
            <v>4833.1000000000004</v>
          </cell>
          <cell r="BS1238">
            <v>349.27</v>
          </cell>
          <cell r="BT1238">
            <v>400.49</v>
          </cell>
          <cell r="BU1238">
            <v>391.63</v>
          </cell>
          <cell r="BV1238">
            <v>212.39</v>
          </cell>
          <cell r="BW1238">
            <v>57.62</v>
          </cell>
          <cell r="BX1238">
            <v>305.06</v>
          </cell>
          <cell r="BY1238">
            <v>527.79</v>
          </cell>
          <cell r="BZ1238">
            <v>662.99</v>
          </cell>
          <cell r="CA1238">
            <v>425.57</v>
          </cell>
          <cell r="CB1238">
            <v>420.98</v>
          </cell>
          <cell r="CC1238">
            <v>407.14</v>
          </cell>
          <cell r="CD1238">
            <v>672.15</v>
          </cell>
          <cell r="CE1238">
            <v>5190.71</v>
          </cell>
          <cell r="CF1238">
            <v>421.27</v>
          </cell>
          <cell r="CG1238">
            <v>390.3</v>
          </cell>
          <cell r="CH1238">
            <v>529.62</v>
          </cell>
          <cell r="CI1238">
            <v>290.97000000000003</v>
          </cell>
          <cell r="CJ1238">
            <v>215.82</v>
          </cell>
          <cell r="CK1238">
            <v>367.91</v>
          </cell>
          <cell r="CL1238">
            <v>884.85</v>
          </cell>
          <cell r="CM1238">
            <v>647.67999999999995</v>
          </cell>
          <cell r="CN1238">
            <v>294.3</v>
          </cell>
          <cell r="CO1238">
            <v>185.38</v>
          </cell>
          <cell r="CP1238">
            <v>325.56</v>
          </cell>
          <cell r="CQ1238">
            <v>637.05999999999995</v>
          </cell>
          <cell r="CR1238">
            <v>3188.71</v>
          </cell>
          <cell r="CS1238">
            <v>268.68</v>
          </cell>
          <cell r="CT1238">
            <v>200.99</v>
          </cell>
          <cell r="CU1238">
            <v>219.14</v>
          </cell>
          <cell r="CV1238">
            <v>134.25</v>
          </cell>
          <cell r="CW1238">
            <v>164.52</v>
          </cell>
          <cell r="CX1238">
            <v>287.79000000000002</v>
          </cell>
          <cell r="CY1238">
            <v>501</v>
          </cell>
          <cell r="CZ1238">
            <v>524.86</v>
          </cell>
          <cell r="DA1238">
            <v>250.4</v>
          </cell>
          <cell r="DB1238">
            <v>234.53</v>
          </cell>
          <cell r="DC1238">
            <v>57.67</v>
          </cell>
          <cell r="DD1238">
            <v>344.88</v>
          </cell>
          <cell r="DE1238">
            <v>0</v>
          </cell>
          <cell r="DF1238">
            <v>0</v>
          </cell>
          <cell r="DG1238">
            <v>0</v>
          </cell>
          <cell r="DH1238">
            <v>0</v>
          </cell>
          <cell r="DI1238">
            <v>0</v>
          </cell>
          <cell r="DJ1238">
            <v>0</v>
          </cell>
          <cell r="DK1238">
            <v>0</v>
          </cell>
          <cell r="DL1238">
            <v>0</v>
          </cell>
          <cell r="DM1238">
            <v>0</v>
          </cell>
          <cell r="DN1238">
            <v>0</v>
          </cell>
          <cell r="DO1238">
            <v>0</v>
          </cell>
          <cell r="DP1238">
            <v>0</v>
          </cell>
          <cell r="DQ1238">
            <v>0</v>
          </cell>
          <cell r="DR1238">
            <v>0</v>
          </cell>
          <cell r="DS1238">
            <v>0</v>
          </cell>
          <cell r="DT1238">
            <v>0</v>
          </cell>
          <cell r="DU1238">
            <v>0</v>
          </cell>
          <cell r="DV1238">
            <v>0</v>
          </cell>
          <cell r="DW1238">
            <v>0</v>
          </cell>
          <cell r="DX1238">
            <v>0</v>
          </cell>
          <cell r="DY1238">
            <v>0</v>
          </cell>
          <cell r="DZ1238">
            <v>0</v>
          </cell>
          <cell r="EA1238">
            <v>0</v>
          </cell>
          <cell r="EB1238">
            <v>0</v>
          </cell>
          <cell r="EC1238">
            <v>0</v>
          </cell>
          <cell r="ED1238">
            <v>0</v>
          </cell>
        </row>
        <row r="1239">
          <cell r="F1239">
            <v>434.8</v>
          </cell>
          <cell r="G1239">
            <v>31.11</v>
          </cell>
          <cell r="H1239">
            <v>882.02</v>
          </cell>
          <cell r="I1239">
            <v>563.41999999999996</v>
          </cell>
          <cell r="J1239">
            <v>91.72</v>
          </cell>
          <cell r="K1239">
            <v>296.49</v>
          </cell>
          <cell r="L1239">
            <v>399.91</v>
          </cell>
          <cell r="M1239">
            <v>108.62</v>
          </cell>
          <cell r="N1239">
            <v>233.32</v>
          </cell>
          <cell r="O1239">
            <v>165.64</v>
          </cell>
          <cell r="P1239">
            <v>214.31</v>
          </cell>
          <cell r="Q1239">
            <v>525.01</v>
          </cell>
          <cell r="R1239">
            <v>7206.78</v>
          </cell>
          <cell r="S1239">
            <v>579.76</v>
          </cell>
          <cell r="T1239">
            <v>436.84</v>
          </cell>
          <cell r="U1239">
            <v>843.54</v>
          </cell>
          <cell r="V1239">
            <v>555.55999999999995</v>
          </cell>
          <cell r="W1239">
            <v>381</v>
          </cell>
          <cell r="X1239">
            <v>411.06</v>
          </cell>
          <cell r="Y1239">
            <v>623.88</v>
          </cell>
          <cell r="Z1239">
            <v>531.04999999999995</v>
          </cell>
          <cell r="AA1239">
            <v>1384.05</v>
          </cell>
          <cell r="AB1239">
            <v>360.69</v>
          </cell>
          <cell r="AC1239">
            <v>459.58</v>
          </cell>
          <cell r="AD1239">
            <v>639.78</v>
          </cell>
          <cell r="AE1239">
            <v>6131.4</v>
          </cell>
          <cell r="AF1239">
            <v>351.74</v>
          </cell>
          <cell r="AG1239">
            <v>542.19000000000005</v>
          </cell>
          <cell r="AH1239">
            <v>918.43</v>
          </cell>
          <cell r="AI1239">
            <v>375.54</v>
          </cell>
          <cell r="AJ1239">
            <v>383.86</v>
          </cell>
          <cell r="AK1239">
            <v>485.76</v>
          </cell>
          <cell r="AL1239">
            <v>744.64</v>
          </cell>
          <cell r="AM1239">
            <v>583.36</v>
          </cell>
          <cell r="AN1239">
            <v>339.52</v>
          </cell>
          <cell r="AO1239">
            <v>356.96</v>
          </cell>
          <cell r="AP1239">
            <v>398.9</v>
          </cell>
          <cell r="AQ1239">
            <v>650.5</v>
          </cell>
          <cell r="AR1239">
            <v>5547.06</v>
          </cell>
          <cell r="AS1239">
            <v>376.69</v>
          </cell>
          <cell r="AT1239">
            <v>567.64</v>
          </cell>
          <cell r="AU1239">
            <v>665.48</v>
          </cell>
          <cell r="AV1239">
            <v>445.84</v>
          </cell>
          <cell r="AW1239">
            <v>319.14</v>
          </cell>
          <cell r="AX1239">
            <v>315.12</v>
          </cell>
          <cell r="AY1239">
            <v>664.89</v>
          </cell>
          <cell r="AZ1239">
            <v>511.37</v>
          </cell>
          <cell r="BA1239">
            <v>292.69</v>
          </cell>
          <cell r="BB1239">
            <v>337.01</v>
          </cell>
          <cell r="BC1239">
            <v>359.3</v>
          </cell>
          <cell r="BD1239">
            <v>691.88</v>
          </cell>
          <cell r="BE1239">
            <v>6954.28</v>
          </cell>
          <cell r="BF1239">
            <v>135.69999999999999</v>
          </cell>
          <cell r="BG1239">
            <v>559.44000000000005</v>
          </cell>
          <cell r="BH1239">
            <v>1067.9000000000001</v>
          </cell>
          <cell r="BI1239">
            <v>728.1</v>
          </cell>
          <cell r="BJ1239">
            <v>310.32</v>
          </cell>
          <cell r="BK1239">
            <v>306.19</v>
          </cell>
          <cell r="BL1239">
            <v>791.12</v>
          </cell>
          <cell r="BM1239">
            <v>866.4</v>
          </cell>
          <cell r="BN1239">
            <v>355.75</v>
          </cell>
          <cell r="BO1239">
            <v>376.62</v>
          </cell>
          <cell r="BP1239">
            <v>454.43</v>
          </cell>
          <cell r="BQ1239">
            <v>1002.3</v>
          </cell>
          <cell r="BR1239">
            <v>5956.82</v>
          </cell>
          <cell r="BS1239">
            <v>145.35</v>
          </cell>
          <cell r="BT1239">
            <v>252.5</v>
          </cell>
          <cell r="BU1239">
            <v>962.29</v>
          </cell>
          <cell r="BV1239">
            <v>647.96</v>
          </cell>
          <cell r="BW1239">
            <v>361.46</v>
          </cell>
          <cell r="BX1239">
            <v>294.62</v>
          </cell>
          <cell r="BY1239">
            <v>651.88</v>
          </cell>
          <cell r="BZ1239">
            <v>631.53</v>
          </cell>
          <cell r="CA1239">
            <v>303.77999999999997</v>
          </cell>
          <cell r="CB1239">
            <v>507.08</v>
          </cell>
          <cell r="CC1239">
            <v>346.66</v>
          </cell>
          <cell r="CD1239">
            <v>851.71</v>
          </cell>
          <cell r="CE1239">
            <v>4912.49</v>
          </cell>
          <cell r="CF1239">
            <v>73.099999999999994</v>
          </cell>
          <cell r="CG1239">
            <v>365.58</v>
          </cell>
          <cell r="CH1239">
            <v>604.91</v>
          </cell>
          <cell r="CI1239">
            <v>388.07</v>
          </cell>
          <cell r="CJ1239">
            <v>254.83</v>
          </cell>
          <cell r="CK1239">
            <v>393.95</v>
          </cell>
          <cell r="CL1239">
            <v>954.17</v>
          </cell>
          <cell r="CM1239">
            <v>648.03</v>
          </cell>
          <cell r="CN1239">
            <v>427.55</v>
          </cell>
          <cell r="CO1239">
            <v>27.86</v>
          </cell>
          <cell r="CP1239">
            <v>204.31</v>
          </cell>
          <cell r="CQ1239">
            <v>570.13</v>
          </cell>
          <cell r="CR1239">
            <v>4128.6899999999996</v>
          </cell>
          <cell r="CS1239">
            <v>367.76</v>
          </cell>
          <cell r="CT1239">
            <v>310.52</v>
          </cell>
          <cell r="CU1239">
            <v>244.88</v>
          </cell>
          <cell r="CV1239">
            <v>274.58999999999997</v>
          </cell>
          <cell r="CW1239">
            <v>251.18</v>
          </cell>
          <cell r="CX1239">
            <v>416.33</v>
          </cell>
          <cell r="CY1239">
            <v>539.87</v>
          </cell>
          <cell r="CZ1239">
            <v>553.12</v>
          </cell>
          <cell r="DA1239">
            <v>330.94</v>
          </cell>
          <cell r="DB1239">
            <v>302.16000000000003</v>
          </cell>
          <cell r="DC1239">
            <v>121.11</v>
          </cell>
          <cell r="DD1239">
            <v>416.23</v>
          </cell>
          <cell r="DE1239">
            <v>0</v>
          </cell>
          <cell r="DF1239">
            <v>0</v>
          </cell>
          <cell r="DG1239">
            <v>0</v>
          </cell>
          <cell r="DH1239">
            <v>0</v>
          </cell>
          <cell r="DI1239">
            <v>0</v>
          </cell>
          <cell r="DJ1239">
            <v>0</v>
          </cell>
          <cell r="DK1239">
            <v>0</v>
          </cell>
          <cell r="DL1239">
            <v>0</v>
          </cell>
          <cell r="DM1239">
            <v>0</v>
          </cell>
          <cell r="DN1239">
            <v>0</v>
          </cell>
          <cell r="DO1239">
            <v>0</v>
          </cell>
          <cell r="DP1239">
            <v>0</v>
          </cell>
          <cell r="DQ1239">
            <v>0</v>
          </cell>
          <cell r="DR1239">
            <v>0</v>
          </cell>
          <cell r="DS1239">
            <v>0</v>
          </cell>
          <cell r="DT1239">
            <v>0</v>
          </cell>
          <cell r="DU1239">
            <v>0</v>
          </cell>
          <cell r="DV1239">
            <v>0</v>
          </cell>
          <cell r="DW1239">
            <v>0</v>
          </cell>
          <cell r="DX1239">
            <v>0</v>
          </cell>
          <cell r="DY1239">
            <v>0</v>
          </cell>
          <cell r="DZ1239">
            <v>0</v>
          </cell>
          <cell r="EA1239">
            <v>0</v>
          </cell>
          <cell r="EB1239">
            <v>0</v>
          </cell>
          <cell r="EC1239">
            <v>0</v>
          </cell>
          <cell r="ED1239">
            <v>0</v>
          </cell>
        </row>
        <row r="1240">
          <cell r="F1240">
            <v>0</v>
          </cell>
          <cell r="G1240">
            <v>0</v>
          </cell>
          <cell r="H1240">
            <v>0</v>
          </cell>
          <cell r="I1240">
            <v>0</v>
          </cell>
          <cell r="J1240">
            <v>0</v>
          </cell>
          <cell r="K1240">
            <v>0</v>
          </cell>
          <cell r="L1240">
            <v>0</v>
          </cell>
          <cell r="M1240">
            <v>0</v>
          </cell>
          <cell r="N1240">
            <v>0</v>
          </cell>
          <cell r="O1240">
            <v>0</v>
          </cell>
          <cell r="P1240">
            <v>0</v>
          </cell>
          <cell r="Q1240">
            <v>0</v>
          </cell>
          <cell r="R1240">
            <v>0</v>
          </cell>
          <cell r="S1240">
            <v>0</v>
          </cell>
          <cell r="T1240">
            <v>0</v>
          </cell>
          <cell r="U1240">
            <v>0</v>
          </cell>
          <cell r="V1240">
            <v>0</v>
          </cell>
          <cell r="W1240">
            <v>0</v>
          </cell>
          <cell r="X1240">
            <v>0</v>
          </cell>
          <cell r="Y1240">
            <v>0</v>
          </cell>
          <cell r="Z1240">
            <v>0</v>
          </cell>
          <cell r="AA1240">
            <v>0</v>
          </cell>
          <cell r="AB1240">
            <v>0</v>
          </cell>
          <cell r="AC1240">
            <v>0</v>
          </cell>
          <cell r="AD1240">
            <v>0</v>
          </cell>
          <cell r="AE1240">
            <v>0</v>
          </cell>
          <cell r="AF1240">
            <v>0</v>
          </cell>
          <cell r="AG1240">
            <v>0</v>
          </cell>
          <cell r="AH1240">
            <v>0</v>
          </cell>
          <cell r="AI1240">
            <v>0</v>
          </cell>
          <cell r="AJ1240">
            <v>0</v>
          </cell>
          <cell r="AK1240">
            <v>0</v>
          </cell>
          <cell r="AL1240">
            <v>0</v>
          </cell>
          <cell r="AM1240">
            <v>0</v>
          </cell>
          <cell r="AN1240">
            <v>0</v>
          </cell>
          <cell r="AO1240">
            <v>0</v>
          </cell>
          <cell r="AP1240">
            <v>0</v>
          </cell>
          <cell r="AQ1240">
            <v>0</v>
          </cell>
          <cell r="AR1240">
            <v>0</v>
          </cell>
          <cell r="AS1240">
            <v>0</v>
          </cell>
          <cell r="AT1240">
            <v>0</v>
          </cell>
          <cell r="AU1240">
            <v>0</v>
          </cell>
          <cell r="AV1240">
            <v>0</v>
          </cell>
          <cell r="AW1240">
            <v>0</v>
          </cell>
          <cell r="AX1240">
            <v>0</v>
          </cell>
          <cell r="AY1240">
            <v>0</v>
          </cell>
          <cell r="AZ1240">
            <v>0</v>
          </cell>
          <cell r="BA1240">
            <v>0</v>
          </cell>
          <cell r="BB1240">
            <v>0</v>
          </cell>
          <cell r="BC1240">
            <v>0</v>
          </cell>
          <cell r="BD1240">
            <v>0</v>
          </cell>
          <cell r="BE1240">
            <v>0</v>
          </cell>
          <cell r="BF1240">
            <v>0</v>
          </cell>
          <cell r="BG1240">
            <v>0</v>
          </cell>
          <cell r="BH1240">
            <v>0</v>
          </cell>
          <cell r="BI1240">
            <v>0</v>
          </cell>
          <cell r="BJ1240">
            <v>0</v>
          </cell>
          <cell r="BK1240">
            <v>0</v>
          </cell>
          <cell r="BL1240">
            <v>0</v>
          </cell>
          <cell r="BM1240">
            <v>0</v>
          </cell>
          <cell r="BN1240">
            <v>0</v>
          </cell>
          <cell r="BO1240">
            <v>0</v>
          </cell>
          <cell r="BP1240">
            <v>0</v>
          </cell>
          <cell r="BQ1240">
            <v>0</v>
          </cell>
          <cell r="BR1240">
            <v>0</v>
          </cell>
          <cell r="BS1240">
            <v>0</v>
          </cell>
          <cell r="BT1240">
            <v>0</v>
          </cell>
          <cell r="BU1240">
            <v>0</v>
          </cell>
          <cell r="BV1240">
            <v>0</v>
          </cell>
          <cell r="BW1240">
            <v>0</v>
          </cell>
          <cell r="BX1240">
            <v>0</v>
          </cell>
          <cell r="BY1240">
            <v>0</v>
          </cell>
          <cell r="BZ1240">
            <v>0</v>
          </cell>
          <cell r="CA1240">
            <v>0</v>
          </cell>
          <cell r="CB1240">
            <v>0</v>
          </cell>
          <cell r="CC1240">
            <v>0</v>
          </cell>
          <cell r="CD1240">
            <v>0</v>
          </cell>
          <cell r="CE1240">
            <v>0</v>
          </cell>
          <cell r="CF1240">
            <v>0</v>
          </cell>
          <cell r="CG1240">
            <v>0</v>
          </cell>
          <cell r="CH1240">
            <v>0</v>
          </cell>
          <cell r="CI1240">
            <v>0</v>
          </cell>
          <cell r="CJ1240">
            <v>0</v>
          </cell>
          <cell r="CK1240">
            <v>0</v>
          </cell>
          <cell r="CL1240">
            <v>0</v>
          </cell>
          <cell r="CM1240">
            <v>0</v>
          </cell>
          <cell r="CN1240">
            <v>0</v>
          </cell>
          <cell r="CO1240">
            <v>0</v>
          </cell>
          <cell r="CP1240">
            <v>0</v>
          </cell>
          <cell r="CQ1240">
            <v>0</v>
          </cell>
          <cell r="CR1240">
            <v>0</v>
          </cell>
          <cell r="CS1240">
            <v>0</v>
          </cell>
          <cell r="CT1240">
            <v>0</v>
          </cell>
          <cell r="CU1240">
            <v>0</v>
          </cell>
          <cell r="CV1240">
            <v>0</v>
          </cell>
          <cell r="CW1240">
            <v>0</v>
          </cell>
          <cell r="CX1240">
            <v>0</v>
          </cell>
          <cell r="CY1240">
            <v>0</v>
          </cell>
          <cell r="CZ1240">
            <v>0</v>
          </cell>
          <cell r="DA1240">
            <v>0</v>
          </cell>
          <cell r="DB1240">
            <v>0</v>
          </cell>
          <cell r="DC1240">
            <v>0</v>
          </cell>
          <cell r="DD1240">
            <v>0</v>
          </cell>
          <cell r="DE1240">
            <v>0</v>
          </cell>
          <cell r="DF1240">
            <v>0</v>
          </cell>
          <cell r="DG1240">
            <v>0</v>
          </cell>
          <cell r="DH1240">
            <v>0</v>
          </cell>
          <cell r="DI1240">
            <v>0</v>
          </cell>
          <cell r="DJ1240">
            <v>0</v>
          </cell>
          <cell r="DK1240">
            <v>0</v>
          </cell>
          <cell r="DL1240">
            <v>0</v>
          </cell>
          <cell r="DM1240">
            <v>0</v>
          </cell>
          <cell r="DN1240">
            <v>0</v>
          </cell>
          <cell r="DO1240">
            <v>0</v>
          </cell>
          <cell r="DP1240">
            <v>0</v>
          </cell>
          <cell r="DQ1240">
            <v>0</v>
          </cell>
          <cell r="DR1240">
            <v>0</v>
          </cell>
          <cell r="DS1240">
            <v>0</v>
          </cell>
          <cell r="DT1240">
            <v>0</v>
          </cell>
          <cell r="DU1240">
            <v>0</v>
          </cell>
          <cell r="DV1240">
            <v>0</v>
          </cell>
          <cell r="DW1240">
            <v>0</v>
          </cell>
          <cell r="DX1240">
            <v>0</v>
          </cell>
          <cell r="DY1240">
            <v>0</v>
          </cell>
          <cell r="DZ1240">
            <v>0</v>
          </cell>
          <cell r="EA1240">
            <v>0</v>
          </cell>
          <cell r="EB1240">
            <v>0</v>
          </cell>
          <cell r="EC1240">
            <v>0</v>
          </cell>
          <cell r="ED1240">
            <v>0</v>
          </cell>
        </row>
        <row r="1242">
          <cell r="J1242" t="str">
            <v>Reserves MWh</v>
          </cell>
        </row>
        <row r="1244">
          <cell r="F1244">
            <v>0</v>
          </cell>
          <cell r="G1244">
            <v>0</v>
          </cell>
          <cell r="H1244">
            <v>0</v>
          </cell>
          <cell r="I1244">
            <v>0</v>
          </cell>
          <cell r="J1244">
            <v>0</v>
          </cell>
          <cell r="K1244">
            <v>0</v>
          </cell>
          <cell r="L1244">
            <v>0</v>
          </cell>
          <cell r="M1244">
            <v>0</v>
          </cell>
          <cell r="N1244">
            <v>0</v>
          </cell>
          <cell r="O1244">
            <v>0</v>
          </cell>
          <cell r="P1244">
            <v>0</v>
          </cell>
          <cell r="Q1244">
            <v>0</v>
          </cell>
          <cell r="R1244">
            <v>0</v>
          </cell>
          <cell r="S1244">
            <v>0</v>
          </cell>
          <cell r="T1244">
            <v>0</v>
          </cell>
          <cell r="U1244">
            <v>0</v>
          </cell>
          <cell r="V1244">
            <v>0</v>
          </cell>
          <cell r="W1244">
            <v>0</v>
          </cell>
          <cell r="X1244">
            <v>0</v>
          </cell>
          <cell r="Y1244">
            <v>0</v>
          </cell>
          <cell r="Z1244">
            <v>0</v>
          </cell>
          <cell r="AA1244">
            <v>0</v>
          </cell>
          <cell r="AB1244">
            <v>0</v>
          </cell>
          <cell r="AC1244">
            <v>0</v>
          </cell>
          <cell r="AD1244">
            <v>0</v>
          </cell>
          <cell r="AE1244">
            <v>0</v>
          </cell>
          <cell r="AF1244">
            <v>0</v>
          </cell>
          <cell r="AG1244">
            <v>0</v>
          </cell>
          <cell r="AH1244">
            <v>0</v>
          </cell>
          <cell r="AI1244">
            <v>0</v>
          </cell>
          <cell r="AJ1244">
            <v>0</v>
          </cell>
          <cell r="AK1244">
            <v>0</v>
          </cell>
          <cell r="AL1244">
            <v>0</v>
          </cell>
          <cell r="AM1244">
            <v>0</v>
          </cell>
          <cell r="AN1244">
            <v>0</v>
          </cell>
          <cell r="AO1244">
            <v>0</v>
          </cell>
          <cell r="AP1244">
            <v>0</v>
          </cell>
          <cell r="AQ1244">
            <v>0</v>
          </cell>
          <cell r="AR1244">
            <v>0</v>
          </cell>
          <cell r="AS1244">
            <v>0</v>
          </cell>
          <cell r="AT1244">
            <v>0</v>
          </cell>
          <cell r="AU1244">
            <v>0</v>
          </cell>
          <cell r="AV1244">
            <v>0</v>
          </cell>
          <cell r="AW1244">
            <v>0</v>
          </cell>
          <cell r="AX1244">
            <v>0</v>
          </cell>
          <cell r="AY1244">
            <v>0</v>
          </cell>
          <cell r="AZ1244">
            <v>0</v>
          </cell>
          <cell r="BA1244">
            <v>0</v>
          </cell>
          <cell r="BB1244">
            <v>0</v>
          </cell>
          <cell r="BC1244">
            <v>0</v>
          </cell>
          <cell r="BD1244">
            <v>0</v>
          </cell>
          <cell r="BE1244">
            <v>0</v>
          </cell>
          <cell r="BF1244">
            <v>0</v>
          </cell>
          <cell r="BG1244">
            <v>0</v>
          </cell>
          <cell r="BH1244">
            <v>0</v>
          </cell>
          <cell r="BI1244">
            <v>0</v>
          </cell>
          <cell r="BJ1244">
            <v>0</v>
          </cell>
          <cell r="BK1244">
            <v>0</v>
          </cell>
          <cell r="BL1244">
            <v>0</v>
          </cell>
          <cell r="BM1244">
            <v>0</v>
          </cell>
          <cell r="BN1244">
            <v>0</v>
          </cell>
          <cell r="BO1244">
            <v>0</v>
          </cell>
          <cell r="BP1244">
            <v>0</v>
          </cell>
          <cell r="BQ1244">
            <v>0</v>
          </cell>
          <cell r="BR1244">
            <v>0</v>
          </cell>
          <cell r="BS1244">
            <v>0</v>
          </cell>
          <cell r="BT1244">
            <v>0</v>
          </cell>
          <cell r="BU1244">
            <v>0</v>
          </cell>
          <cell r="BV1244">
            <v>0</v>
          </cell>
          <cell r="BW1244">
            <v>0</v>
          </cell>
          <cell r="BX1244">
            <v>0</v>
          </cell>
          <cell r="BY1244">
            <v>0</v>
          </cell>
          <cell r="BZ1244">
            <v>0</v>
          </cell>
          <cell r="CA1244">
            <v>0</v>
          </cell>
          <cell r="CB1244">
            <v>0</v>
          </cell>
          <cell r="CC1244">
            <v>0</v>
          </cell>
          <cell r="CD1244">
            <v>0</v>
          </cell>
          <cell r="CE1244">
            <v>0</v>
          </cell>
          <cell r="CF1244">
            <v>0</v>
          </cell>
          <cell r="CG1244">
            <v>0</v>
          </cell>
          <cell r="CH1244">
            <v>0</v>
          </cell>
          <cell r="CI1244">
            <v>0</v>
          </cell>
          <cell r="CJ1244">
            <v>0</v>
          </cell>
          <cell r="CK1244">
            <v>0</v>
          </cell>
          <cell r="CL1244">
            <v>0</v>
          </cell>
          <cell r="CM1244">
            <v>0</v>
          </cell>
          <cell r="CN1244">
            <v>0</v>
          </cell>
          <cell r="CO1244">
            <v>0</v>
          </cell>
          <cell r="CP1244">
            <v>0</v>
          </cell>
          <cell r="CQ1244">
            <v>0</v>
          </cell>
          <cell r="CR1244">
            <v>0</v>
          </cell>
          <cell r="CS1244">
            <v>0</v>
          </cell>
          <cell r="CT1244">
            <v>0</v>
          </cell>
          <cell r="CU1244">
            <v>0</v>
          </cell>
          <cell r="CV1244">
            <v>0</v>
          </cell>
          <cell r="CW1244">
            <v>0</v>
          </cell>
          <cell r="CX1244">
            <v>0</v>
          </cell>
          <cell r="CY1244">
            <v>0</v>
          </cell>
          <cell r="CZ1244">
            <v>0</v>
          </cell>
          <cell r="DA1244">
            <v>0</v>
          </cell>
          <cell r="DB1244">
            <v>0</v>
          </cell>
          <cell r="DC1244">
            <v>0</v>
          </cell>
          <cell r="DD1244">
            <v>0</v>
          </cell>
          <cell r="DE1244">
            <v>0</v>
          </cell>
          <cell r="DF1244">
            <v>0</v>
          </cell>
          <cell r="DG1244">
            <v>0</v>
          </cell>
          <cell r="DH1244">
            <v>0</v>
          </cell>
          <cell r="DI1244">
            <v>0</v>
          </cell>
          <cell r="DJ1244">
            <v>0</v>
          </cell>
          <cell r="DK1244">
            <v>0</v>
          </cell>
          <cell r="DL1244">
            <v>0</v>
          </cell>
          <cell r="DM1244">
            <v>0</v>
          </cell>
          <cell r="DN1244">
            <v>0</v>
          </cell>
          <cell r="DO1244">
            <v>0</v>
          </cell>
          <cell r="DP1244">
            <v>0</v>
          </cell>
          <cell r="DQ1244">
            <v>0</v>
          </cell>
          <cell r="DR1244">
            <v>0</v>
          </cell>
          <cell r="DS1244">
            <v>0</v>
          </cell>
          <cell r="DT1244">
            <v>0</v>
          </cell>
          <cell r="DU1244">
            <v>0</v>
          </cell>
          <cell r="DV1244">
            <v>0</v>
          </cell>
          <cell r="DW1244">
            <v>0</v>
          </cell>
          <cell r="DX1244">
            <v>0</v>
          </cell>
          <cell r="DY1244">
            <v>0</v>
          </cell>
          <cell r="DZ1244">
            <v>0</v>
          </cell>
          <cell r="EA1244">
            <v>0</v>
          </cell>
          <cell r="EB1244">
            <v>0</v>
          </cell>
          <cell r="EC1244">
            <v>0</v>
          </cell>
          <cell r="ED1244">
            <v>0</v>
          </cell>
        </row>
        <row r="1245">
          <cell r="F1245">
            <v>0</v>
          </cell>
          <cell r="G1245">
            <v>0</v>
          </cell>
          <cell r="H1245">
            <v>0</v>
          </cell>
          <cell r="I1245">
            <v>0</v>
          </cell>
          <cell r="J1245">
            <v>0</v>
          </cell>
          <cell r="K1245">
            <v>0</v>
          </cell>
          <cell r="L1245">
            <v>0</v>
          </cell>
          <cell r="M1245">
            <v>0</v>
          </cell>
          <cell r="N1245">
            <v>0</v>
          </cell>
          <cell r="O1245">
            <v>0</v>
          </cell>
          <cell r="P1245">
            <v>0</v>
          </cell>
          <cell r="Q1245">
            <v>0</v>
          </cell>
          <cell r="R1245">
            <v>0</v>
          </cell>
          <cell r="S1245">
            <v>0</v>
          </cell>
          <cell r="T1245">
            <v>0</v>
          </cell>
          <cell r="U1245">
            <v>0</v>
          </cell>
          <cell r="V1245">
            <v>0</v>
          </cell>
          <cell r="W1245">
            <v>0</v>
          </cell>
          <cell r="X1245">
            <v>0</v>
          </cell>
          <cell r="Y1245">
            <v>0</v>
          </cell>
          <cell r="Z1245">
            <v>0</v>
          </cell>
          <cell r="AA1245">
            <v>0</v>
          </cell>
          <cell r="AB1245">
            <v>0</v>
          </cell>
          <cell r="AC1245">
            <v>0</v>
          </cell>
          <cell r="AD1245">
            <v>0</v>
          </cell>
          <cell r="AE1245">
            <v>0</v>
          </cell>
          <cell r="AF1245">
            <v>0</v>
          </cell>
          <cell r="AG1245">
            <v>0</v>
          </cell>
          <cell r="AH1245">
            <v>0</v>
          </cell>
          <cell r="AI1245">
            <v>0</v>
          </cell>
          <cell r="AJ1245">
            <v>0</v>
          </cell>
          <cell r="AK1245">
            <v>0</v>
          </cell>
          <cell r="AL1245">
            <v>0</v>
          </cell>
          <cell r="AM1245">
            <v>0</v>
          </cell>
          <cell r="AN1245">
            <v>0</v>
          </cell>
          <cell r="AO1245">
            <v>0</v>
          </cell>
          <cell r="AP1245">
            <v>0</v>
          </cell>
          <cell r="AQ1245">
            <v>0</v>
          </cell>
          <cell r="AR1245">
            <v>0</v>
          </cell>
          <cell r="AS1245">
            <v>0</v>
          </cell>
          <cell r="AT1245">
            <v>0</v>
          </cell>
          <cell r="AU1245">
            <v>0</v>
          </cell>
          <cell r="AV1245">
            <v>0</v>
          </cell>
          <cell r="AW1245">
            <v>0</v>
          </cell>
          <cell r="AX1245">
            <v>0</v>
          </cell>
          <cell r="AY1245">
            <v>0</v>
          </cell>
          <cell r="AZ1245">
            <v>0</v>
          </cell>
          <cell r="BA1245">
            <v>0</v>
          </cell>
          <cell r="BB1245">
            <v>0</v>
          </cell>
          <cell r="BC1245">
            <v>0</v>
          </cell>
          <cell r="BD1245">
            <v>0</v>
          </cell>
          <cell r="BE1245">
            <v>0</v>
          </cell>
          <cell r="BF1245">
            <v>0</v>
          </cell>
          <cell r="BG1245">
            <v>0</v>
          </cell>
          <cell r="BH1245">
            <v>0</v>
          </cell>
          <cell r="BI1245">
            <v>0</v>
          </cell>
          <cell r="BJ1245">
            <v>0</v>
          </cell>
          <cell r="BK1245">
            <v>0</v>
          </cell>
          <cell r="BL1245">
            <v>0</v>
          </cell>
          <cell r="BM1245">
            <v>0</v>
          </cell>
          <cell r="BN1245">
            <v>0</v>
          </cell>
          <cell r="BO1245">
            <v>0</v>
          </cell>
          <cell r="BP1245">
            <v>0</v>
          </cell>
          <cell r="BQ1245">
            <v>0</v>
          </cell>
          <cell r="BR1245">
            <v>0</v>
          </cell>
          <cell r="BS1245">
            <v>0</v>
          </cell>
          <cell r="BT1245">
            <v>0</v>
          </cell>
          <cell r="BU1245">
            <v>0</v>
          </cell>
          <cell r="BV1245">
            <v>0</v>
          </cell>
          <cell r="BW1245">
            <v>0</v>
          </cell>
          <cell r="BX1245">
            <v>0</v>
          </cell>
          <cell r="BY1245">
            <v>0</v>
          </cell>
          <cell r="BZ1245">
            <v>0</v>
          </cell>
          <cell r="CA1245">
            <v>0</v>
          </cell>
          <cell r="CB1245">
            <v>0</v>
          </cell>
          <cell r="CC1245">
            <v>0</v>
          </cell>
          <cell r="CD1245">
            <v>0</v>
          </cell>
          <cell r="CE1245">
            <v>0</v>
          </cell>
          <cell r="CF1245">
            <v>0</v>
          </cell>
          <cell r="CG1245">
            <v>0</v>
          </cell>
          <cell r="CH1245">
            <v>0</v>
          </cell>
          <cell r="CI1245">
            <v>0</v>
          </cell>
          <cell r="CJ1245">
            <v>0</v>
          </cell>
          <cell r="CK1245">
            <v>0</v>
          </cell>
          <cell r="CL1245">
            <v>0</v>
          </cell>
          <cell r="CM1245">
            <v>0</v>
          </cell>
          <cell r="CN1245">
            <v>0</v>
          </cell>
          <cell r="CO1245">
            <v>0</v>
          </cell>
          <cell r="CP1245">
            <v>0</v>
          </cell>
          <cell r="CQ1245">
            <v>0</v>
          </cell>
          <cell r="CR1245">
            <v>0</v>
          </cell>
          <cell r="CS1245">
            <v>0</v>
          </cell>
          <cell r="CT1245">
            <v>0</v>
          </cell>
          <cell r="CU1245">
            <v>0</v>
          </cell>
          <cell r="CV1245">
            <v>0</v>
          </cell>
          <cell r="CW1245">
            <v>0</v>
          </cell>
          <cell r="CX1245">
            <v>0</v>
          </cell>
          <cell r="CY1245">
            <v>0</v>
          </cell>
          <cell r="CZ1245">
            <v>0</v>
          </cell>
          <cell r="DA1245">
            <v>0</v>
          </cell>
          <cell r="DB1245">
            <v>0</v>
          </cell>
          <cell r="DC1245">
            <v>0</v>
          </cell>
          <cell r="DD1245">
            <v>0</v>
          </cell>
          <cell r="DE1245">
            <v>0</v>
          </cell>
          <cell r="DF1245">
            <v>0</v>
          </cell>
          <cell r="DG1245">
            <v>0</v>
          </cell>
          <cell r="DH1245">
            <v>0</v>
          </cell>
          <cell r="DI1245">
            <v>0</v>
          </cell>
          <cell r="DJ1245">
            <v>0</v>
          </cell>
          <cell r="DK1245">
            <v>0</v>
          </cell>
          <cell r="DL1245">
            <v>0</v>
          </cell>
          <cell r="DM1245">
            <v>0</v>
          </cell>
          <cell r="DN1245">
            <v>0</v>
          </cell>
          <cell r="DO1245">
            <v>0</v>
          </cell>
          <cell r="DP1245">
            <v>0</v>
          </cell>
          <cell r="DQ1245">
            <v>0</v>
          </cell>
          <cell r="DR1245">
            <v>0</v>
          </cell>
          <cell r="DS1245">
            <v>0</v>
          </cell>
          <cell r="DT1245">
            <v>0</v>
          </cell>
          <cell r="DU1245">
            <v>0</v>
          </cell>
          <cell r="DV1245">
            <v>0</v>
          </cell>
          <cell r="DW1245">
            <v>0</v>
          </cell>
          <cell r="DX1245">
            <v>0</v>
          </cell>
          <cell r="DY1245">
            <v>0</v>
          </cell>
          <cell r="DZ1245">
            <v>0</v>
          </cell>
          <cell r="EA1245">
            <v>0</v>
          </cell>
          <cell r="EB1245">
            <v>0</v>
          </cell>
          <cell r="EC1245">
            <v>0</v>
          </cell>
          <cell r="ED1245">
            <v>0</v>
          </cell>
        </row>
        <row r="1246">
          <cell r="F1246">
            <v>0</v>
          </cell>
          <cell r="G1246">
            <v>0</v>
          </cell>
          <cell r="H1246">
            <v>0</v>
          </cell>
          <cell r="I1246">
            <v>0</v>
          </cell>
          <cell r="J1246">
            <v>0</v>
          </cell>
          <cell r="K1246">
            <v>0</v>
          </cell>
          <cell r="L1246">
            <v>0</v>
          </cell>
          <cell r="M1246">
            <v>0</v>
          </cell>
          <cell r="N1246">
            <v>0</v>
          </cell>
          <cell r="O1246">
            <v>0</v>
          </cell>
          <cell r="P1246">
            <v>0</v>
          </cell>
          <cell r="Q1246">
            <v>0</v>
          </cell>
          <cell r="R1246">
            <v>0</v>
          </cell>
          <cell r="S1246">
            <v>0</v>
          </cell>
          <cell r="T1246">
            <v>0</v>
          </cell>
          <cell r="U1246">
            <v>0</v>
          </cell>
          <cell r="V1246">
            <v>0</v>
          </cell>
          <cell r="W1246">
            <v>0</v>
          </cell>
          <cell r="X1246">
            <v>0</v>
          </cell>
          <cell r="Y1246">
            <v>0</v>
          </cell>
          <cell r="Z1246">
            <v>0</v>
          </cell>
          <cell r="AA1246">
            <v>0</v>
          </cell>
          <cell r="AB1246">
            <v>0</v>
          </cell>
          <cell r="AC1246">
            <v>0</v>
          </cell>
          <cell r="AD1246">
            <v>0</v>
          </cell>
          <cell r="AE1246">
            <v>0</v>
          </cell>
          <cell r="AF1246">
            <v>0</v>
          </cell>
          <cell r="AG1246">
            <v>0</v>
          </cell>
          <cell r="AH1246">
            <v>0</v>
          </cell>
          <cell r="AI1246">
            <v>0</v>
          </cell>
          <cell r="AJ1246">
            <v>0</v>
          </cell>
          <cell r="AK1246">
            <v>0</v>
          </cell>
          <cell r="AL1246">
            <v>0</v>
          </cell>
          <cell r="AM1246">
            <v>0</v>
          </cell>
          <cell r="AN1246">
            <v>0</v>
          </cell>
          <cell r="AO1246">
            <v>0</v>
          </cell>
          <cell r="AP1246">
            <v>0</v>
          </cell>
          <cell r="AQ1246">
            <v>0</v>
          </cell>
          <cell r="AR1246">
            <v>0</v>
          </cell>
          <cell r="AS1246">
            <v>0</v>
          </cell>
          <cell r="AT1246">
            <v>0</v>
          </cell>
          <cell r="AU1246">
            <v>0</v>
          </cell>
          <cell r="AV1246">
            <v>0</v>
          </cell>
          <cell r="AW1246">
            <v>0</v>
          </cell>
          <cell r="AX1246">
            <v>0</v>
          </cell>
          <cell r="AY1246">
            <v>0</v>
          </cell>
          <cell r="AZ1246">
            <v>0</v>
          </cell>
          <cell r="BA1246">
            <v>0</v>
          </cell>
          <cell r="BB1246">
            <v>0</v>
          </cell>
          <cell r="BC1246">
            <v>0</v>
          </cell>
          <cell r="BD1246">
            <v>0</v>
          </cell>
          <cell r="BE1246">
            <v>0</v>
          </cell>
          <cell r="BF1246">
            <v>0</v>
          </cell>
          <cell r="BG1246">
            <v>0</v>
          </cell>
          <cell r="BH1246">
            <v>0</v>
          </cell>
          <cell r="BI1246">
            <v>0</v>
          </cell>
          <cell r="BJ1246">
            <v>0</v>
          </cell>
          <cell r="BK1246">
            <v>0</v>
          </cell>
          <cell r="BL1246">
            <v>0</v>
          </cell>
          <cell r="BM1246">
            <v>0</v>
          </cell>
          <cell r="BN1246">
            <v>0</v>
          </cell>
          <cell r="BO1246">
            <v>0</v>
          </cell>
          <cell r="BP1246">
            <v>0</v>
          </cell>
          <cell r="BQ1246">
            <v>0</v>
          </cell>
          <cell r="BR1246">
            <v>0</v>
          </cell>
          <cell r="BS1246">
            <v>0</v>
          </cell>
          <cell r="BT1246">
            <v>0</v>
          </cell>
          <cell r="BU1246">
            <v>0</v>
          </cell>
          <cell r="BV1246">
            <v>0</v>
          </cell>
          <cell r="BW1246">
            <v>0</v>
          </cell>
          <cell r="BX1246">
            <v>0</v>
          </cell>
          <cell r="BY1246">
            <v>0</v>
          </cell>
          <cell r="BZ1246">
            <v>0</v>
          </cell>
          <cell r="CA1246">
            <v>0</v>
          </cell>
          <cell r="CB1246">
            <v>0</v>
          </cell>
          <cell r="CC1246">
            <v>0</v>
          </cell>
          <cell r="CD1246">
            <v>0</v>
          </cell>
          <cell r="CE1246">
            <v>0</v>
          </cell>
          <cell r="CF1246">
            <v>0</v>
          </cell>
          <cell r="CG1246">
            <v>0</v>
          </cell>
          <cell r="CH1246">
            <v>0</v>
          </cell>
          <cell r="CI1246">
            <v>0</v>
          </cell>
          <cell r="CJ1246">
            <v>0</v>
          </cell>
          <cell r="CK1246">
            <v>0</v>
          </cell>
          <cell r="CL1246">
            <v>0</v>
          </cell>
          <cell r="CM1246">
            <v>0</v>
          </cell>
          <cell r="CN1246">
            <v>0</v>
          </cell>
          <cell r="CO1246">
            <v>0</v>
          </cell>
          <cell r="CP1246">
            <v>0</v>
          </cell>
          <cell r="CQ1246">
            <v>0</v>
          </cell>
          <cell r="CR1246">
            <v>0</v>
          </cell>
          <cell r="CS1246">
            <v>0</v>
          </cell>
          <cell r="CT1246">
            <v>0</v>
          </cell>
          <cell r="CU1246">
            <v>0</v>
          </cell>
          <cell r="CV1246">
            <v>0</v>
          </cell>
          <cell r="CW1246">
            <v>0</v>
          </cell>
          <cell r="CX1246">
            <v>0</v>
          </cell>
          <cell r="CY1246">
            <v>0</v>
          </cell>
          <cell r="CZ1246">
            <v>0</v>
          </cell>
          <cell r="DA1246">
            <v>0</v>
          </cell>
          <cell r="DB1246">
            <v>0</v>
          </cell>
          <cell r="DC1246">
            <v>0</v>
          </cell>
          <cell r="DD1246">
            <v>0</v>
          </cell>
          <cell r="DE1246">
            <v>0</v>
          </cell>
          <cell r="DF1246">
            <v>0</v>
          </cell>
          <cell r="DG1246">
            <v>0</v>
          </cell>
          <cell r="DH1246">
            <v>0</v>
          </cell>
          <cell r="DI1246">
            <v>0</v>
          </cell>
          <cell r="DJ1246">
            <v>0</v>
          </cell>
          <cell r="DK1246">
            <v>0</v>
          </cell>
          <cell r="DL1246">
            <v>0</v>
          </cell>
          <cell r="DM1246">
            <v>0</v>
          </cell>
          <cell r="DN1246">
            <v>0</v>
          </cell>
          <cell r="DO1246">
            <v>0</v>
          </cell>
          <cell r="DP1246">
            <v>0</v>
          </cell>
          <cell r="DQ1246">
            <v>0</v>
          </cell>
          <cell r="DR1246">
            <v>0</v>
          </cell>
          <cell r="DS1246">
            <v>0</v>
          </cell>
          <cell r="DT1246">
            <v>0</v>
          </cell>
          <cell r="DU1246">
            <v>0</v>
          </cell>
          <cell r="DV1246">
            <v>0</v>
          </cell>
          <cell r="DW1246">
            <v>0</v>
          </cell>
          <cell r="DX1246">
            <v>0</v>
          </cell>
          <cell r="DY1246">
            <v>0</v>
          </cell>
          <cell r="DZ1246">
            <v>0</v>
          </cell>
          <cell r="EA1246">
            <v>0</v>
          </cell>
          <cell r="EB1246">
            <v>0</v>
          </cell>
          <cell r="EC1246">
            <v>0</v>
          </cell>
          <cell r="ED1246">
            <v>0</v>
          </cell>
        </row>
        <row r="1247">
          <cell r="F1247">
            <v>-0.02</v>
          </cell>
          <cell r="G1247">
            <v>0</v>
          </cell>
          <cell r="H1247">
            <v>-0.03</v>
          </cell>
          <cell r="I1247">
            <v>0</v>
          </cell>
          <cell r="J1247">
            <v>0</v>
          </cell>
          <cell r="K1247">
            <v>0</v>
          </cell>
          <cell r="L1247">
            <v>0</v>
          </cell>
          <cell r="M1247">
            <v>0</v>
          </cell>
          <cell r="N1247">
            <v>-0.04</v>
          </cell>
          <cell r="O1247">
            <v>-0.04</v>
          </cell>
          <cell r="P1247">
            <v>0</v>
          </cell>
          <cell r="Q1247">
            <v>-0.02</v>
          </cell>
          <cell r="R1247">
            <v>-0.03</v>
          </cell>
          <cell r="S1247">
            <v>-0.02</v>
          </cell>
          <cell r="T1247">
            <v>0</v>
          </cell>
          <cell r="U1247">
            <v>0</v>
          </cell>
          <cell r="V1247">
            <v>0</v>
          </cell>
          <cell r="W1247">
            <v>0</v>
          </cell>
          <cell r="X1247">
            <v>0</v>
          </cell>
          <cell r="Y1247">
            <v>0</v>
          </cell>
          <cell r="Z1247">
            <v>0</v>
          </cell>
          <cell r="AA1247">
            <v>0</v>
          </cell>
          <cell r="AB1247">
            <v>0</v>
          </cell>
          <cell r="AC1247">
            <v>0</v>
          </cell>
          <cell r="AD1247">
            <v>-0.01</v>
          </cell>
          <cell r="AE1247">
            <v>-5.36</v>
          </cell>
          <cell r="AF1247">
            <v>-0.02</v>
          </cell>
          <cell r="AG1247">
            <v>0</v>
          </cell>
          <cell r="AH1247">
            <v>0</v>
          </cell>
          <cell r="AI1247">
            <v>0</v>
          </cell>
          <cell r="AJ1247">
            <v>0</v>
          </cell>
          <cell r="AK1247">
            <v>0</v>
          </cell>
          <cell r="AL1247">
            <v>0</v>
          </cell>
          <cell r="AM1247">
            <v>0</v>
          </cell>
          <cell r="AN1247">
            <v>0</v>
          </cell>
          <cell r="AO1247">
            <v>0</v>
          </cell>
          <cell r="AP1247">
            <v>0</v>
          </cell>
          <cell r="AQ1247">
            <v>-5.34</v>
          </cell>
          <cell r="AR1247">
            <v>33.36</v>
          </cell>
          <cell r="AS1247">
            <v>11.1</v>
          </cell>
          <cell r="AT1247">
            <v>0</v>
          </cell>
          <cell r="AU1247">
            <v>0</v>
          </cell>
          <cell r="AV1247">
            <v>0</v>
          </cell>
          <cell r="AW1247">
            <v>0</v>
          </cell>
          <cell r="AX1247">
            <v>0</v>
          </cell>
          <cell r="AY1247">
            <v>0</v>
          </cell>
          <cell r="AZ1247">
            <v>0</v>
          </cell>
          <cell r="BA1247">
            <v>0</v>
          </cell>
          <cell r="BB1247">
            <v>-0.03</v>
          </cell>
          <cell r="BC1247">
            <v>0</v>
          </cell>
          <cell r="BD1247">
            <v>22.28</v>
          </cell>
          <cell r="BE1247">
            <v>-3.81</v>
          </cell>
          <cell r="BF1247">
            <v>-14.91</v>
          </cell>
          <cell r="BG1247">
            <v>-0.03</v>
          </cell>
          <cell r="BH1247">
            <v>0</v>
          </cell>
          <cell r="BI1247">
            <v>0</v>
          </cell>
          <cell r="BJ1247">
            <v>0</v>
          </cell>
          <cell r="BK1247">
            <v>0</v>
          </cell>
          <cell r="BL1247">
            <v>0</v>
          </cell>
          <cell r="BM1247">
            <v>0</v>
          </cell>
          <cell r="BN1247">
            <v>0</v>
          </cell>
          <cell r="BO1247">
            <v>0</v>
          </cell>
          <cell r="BP1247">
            <v>0</v>
          </cell>
          <cell r="BQ1247">
            <v>11.13</v>
          </cell>
          <cell r="BR1247">
            <v>19.54</v>
          </cell>
          <cell r="BS1247">
            <v>24.42</v>
          </cell>
          <cell r="BT1247">
            <v>-0.01</v>
          </cell>
          <cell r="BU1247">
            <v>0</v>
          </cell>
          <cell r="BV1247">
            <v>0</v>
          </cell>
          <cell r="BW1247">
            <v>0</v>
          </cell>
          <cell r="BX1247">
            <v>0</v>
          </cell>
          <cell r="BY1247">
            <v>0</v>
          </cell>
          <cell r="BZ1247">
            <v>0</v>
          </cell>
          <cell r="CA1247">
            <v>-0.02</v>
          </cell>
          <cell r="CB1247">
            <v>0</v>
          </cell>
          <cell r="CC1247">
            <v>0</v>
          </cell>
          <cell r="CD1247">
            <v>-4.8499999999999996</v>
          </cell>
          <cell r="CE1247">
            <v>-0.01</v>
          </cell>
          <cell r="CF1247">
            <v>0</v>
          </cell>
          <cell r="CG1247">
            <v>0</v>
          </cell>
          <cell r="CH1247">
            <v>0</v>
          </cell>
          <cell r="CI1247">
            <v>0</v>
          </cell>
          <cell r="CJ1247">
            <v>0</v>
          </cell>
          <cell r="CK1247">
            <v>0</v>
          </cell>
          <cell r="CL1247">
            <v>0</v>
          </cell>
          <cell r="CM1247">
            <v>0</v>
          </cell>
          <cell r="CN1247">
            <v>0</v>
          </cell>
          <cell r="CO1247">
            <v>0</v>
          </cell>
          <cell r="CP1247">
            <v>0</v>
          </cell>
          <cell r="CQ1247">
            <v>-0.01</v>
          </cell>
          <cell r="CR1247">
            <v>14.79</v>
          </cell>
          <cell r="CS1247">
            <v>14.8</v>
          </cell>
          <cell r="CT1247">
            <v>-0.01</v>
          </cell>
          <cell r="CU1247">
            <v>0</v>
          </cell>
          <cell r="CV1247">
            <v>0</v>
          </cell>
          <cell r="CW1247">
            <v>0</v>
          </cell>
          <cell r="CX1247">
            <v>0</v>
          </cell>
          <cell r="CY1247">
            <v>0</v>
          </cell>
          <cell r="CZ1247">
            <v>0</v>
          </cell>
          <cell r="DA1247">
            <v>0</v>
          </cell>
          <cell r="DB1247">
            <v>0</v>
          </cell>
          <cell r="DC1247">
            <v>0</v>
          </cell>
          <cell r="DD1247">
            <v>0</v>
          </cell>
          <cell r="DE1247">
            <v>0</v>
          </cell>
          <cell r="DF1247">
            <v>0</v>
          </cell>
          <cell r="DG1247">
            <v>0</v>
          </cell>
          <cell r="DH1247">
            <v>0</v>
          </cell>
          <cell r="DI1247">
            <v>0</v>
          </cell>
          <cell r="DJ1247">
            <v>0</v>
          </cell>
          <cell r="DK1247">
            <v>0</v>
          </cell>
          <cell r="DL1247">
            <v>0</v>
          </cell>
          <cell r="DM1247">
            <v>0</v>
          </cell>
          <cell r="DN1247">
            <v>0</v>
          </cell>
          <cell r="DO1247">
            <v>0</v>
          </cell>
          <cell r="DP1247">
            <v>0</v>
          </cell>
          <cell r="DQ1247">
            <v>0</v>
          </cell>
          <cell r="DR1247">
            <v>0</v>
          </cell>
          <cell r="DS1247">
            <v>0</v>
          </cell>
          <cell r="DT1247">
            <v>0</v>
          </cell>
          <cell r="DU1247">
            <v>0</v>
          </cell>
          <cell r="DV1247">
            <v>0</v>
          </cell>
          <cell r="DW1247">
            <v>0</v>
          </cell>
          <cell r="DX1247">
            <v>0</v>
          </cell>
          <cell r="DY1247">
            <v>0</v>
          </cell>
          <cell r="DZ1247">
            <v>0</v>
          </cell>
          <cell r="EA1247">
            <v>0</v>
          </cell>
          <cell r="EB1247">
            <v>0</v>
          </cell>
          <cell r="EC1247">
            <v>0</v>
          </cell>
          <cell r="ED1247">
            <v>0</v>
          </cell>
        </row>
        <row r="1248">
          <cell r="F1248">
            <v>0</v>
          </cell>
          <cell r="G1248">
            <v>0</v>
          </cell>
          <cell r="H1248">
            <v>0</v>
          </cell>
          <cell r="I1248">
            <v>0</v>
          </cell>
          <cell r="J1248">
            <v>0</v>
          </cell>
          <cell r="K1248">
            <v>0</v>
          </cell>
          <cell r="L1248">
            <v>0</v>
          </cell>
          <cell r="M1248">
            <v>0</v>
          </cell>
          <cell r="N1248">
            <v>0</v>
          </cell>
          <cell r="O1248">
            <v>0</v>
          </cell>
          <cell r="P1248">
            <v>0</v>
          </cell>
          <cell r="Q1248">
            <v>0</v>
          </cell>
          <cell r="R1248">
            <v>0</v>
          </cell>
          <cell r="S1248">
            <v>0</v>
          </cell>
          <cell r="T1248">
            <v>0</v>
          </cell>
          <cell r="U1248">
            <v>0</v>
          </cell>
          <cell r="V1248">
            <v>0</v>
          </cell>
          <cell r="W1248">
            <v>0</v>
          </cell>
          <cell r="X1248">
            <v>0</v>
          </cell>
          <cell r="Y1248">
            <v>0</v>
          </cell>
          <cell r="Z1248">
            <v>0</v>
          </cell>
          <cell r="AA1248">
            <v>0</v>
          </cell>
          <cell r="AB1248">
            <v>0</v>
          </cell>
          <cell r="AC1248">
            <v>0</v>
          </cell>
          <cell r="AD1248">
            <v>0</v>
          </cell>
          <cell r="AE1248">
            <v>0</v>
          </cell>
          <cell r="AF1248">
            <v>0</v>
          </cell>
          <cell r="AG1248">
            <v>0</v>
          </cell>
          <cell r="AH1248">
            <v>0</v>
          </cell>
          <cell r="AI1248">
            <v>0</v>
          </cell>
          <cell r="AJ1248">
            <v>0</v>
          </cell>
          <cell r="AK1248">
            <v>0</v>
          </cell>
          <cell r="AL1248">
            <v>0</v>
          </cell>
          <cell r="AM1248">
            <v>0</v>
          </cell>
          <cell r="AN1248">
            <v>0</v>
          </cell>
          <cell r="AO1248">
            <v>0</v>
          </cell>
          <cell r="AP1248">
            <v>0</v>
          </cell>
          <cell r="AQ1248">
            <v>0</v>
          </cell>
          <cell r="AR1248">
            <v>0</v>
          </cell>
          <cell r="AS1248">
            <v>0</v>
          </cell>
          <cell r="AT1248">
            <v>0</v>
          </cell>
          <cell r="AU1248">
            <v>0</v>
          </cell>
          <cell r="AV1248">
            <v>0</v>
          </cell>
          <cell r="AW1248">
            <v>0</v>
          </cell>
          <cell r="AX1248">
            <v>0</v>
          </cell>
          <cell r="AY1248">
            <v>0</v>
          </cell>
          <cell r="AZ1248">
            <v>0</v>
          </cell>
          <cell r="BA1248">
            <v>0</v>
          </cell>
          <cell r="BB1248">
            <v>0</v>
          </cell>
          <cell r="BC1248">
            <v>0</v>
          </cell>
          <cell r="BD1248">
            <v>0</v>
          </cell>
          <cell r="BE1248">
            <v>0</v>
          </cell>
          <cell r="BF1248">
            <v>0</v>
          </cell>
          <cell r="BG1248">
            <v>0</v>
          </cell>
          <cell r="BH1248">
            <v>0</v>
          </cell>
          <cell r="BI1248">
            <v>0</v>
          </cell>
          <cell r="BJ1248">
            <v>0</v>
          </cell>
          <cell r="BK1248">
            <v>0</v>
          </cell>
          <cell r="BL1248">
            <v>0</v>
          </cell>
          <cell r="BM1248">
            <v>0</v>
          </cell>
          <cell r="BN1248">
            <v>0</v>
          </cell>
          <cell r="BO1248">
            <v>0</v>
          </cell>
          <cell r="BP1248">
            <v>0</v>
          </cell>
          <cell r="BQ1248">
            <v>0</v>
          </cell>
          <cell r="BR1248">
            <v>0</v>
          </cell>
          <cell r="BS1248">
            <v>0</v>
          </cell>
          <cell r="BT1248">
            <v>0</v>
          </cell>
          <cell r="BU1248">
            <v>0</v>
          </cell>
          <cell r="BV1248">
            <v>0</v>
          </cell>
          <cell r="BW1248">
            <v>0</v>
          </cell>
          <cell r="BX1248">
            <v>0</v>
          </cell>
          <cell r="BY1248">
            <v>0</v>
          </cell>
          <cell r="BZ1248">
            <v>0</v>
          </cell>
          <cell r="CA1248">
            <v>0</v>
          </cell>
          <cell r="CB1248">
            <v>0</v>
          </cell>
          <cell r="CC1248">
            <v>0</v>
          </cell>
          <cell r="CD1248">
            <v>0</v>
          </cell>
          <cell r="CE1248">
            <v>0</v>
          </cell>
          <cell r="CF1248">
            <v>0</v>
          </cell>
          <cell r="CG1248">
            <v>0</v>
          </cell>
          <cell r="CH1248">
            <v>0</v>
          </cell>
          <cell r="CI1248">
            <v>0</v>
          </cell>
          <cell r="CJ1248">
            <v>0</v>
          </cell>
          <cell r="CK1248">
            <v>0</v>
          </cell>
          <cell r="CL1248">
            <v>0</v>
          </cell>
          <cell r="CM1248">
            <v>0</v>
          </cell>
          <cell r="CN1248">
            <v>0</v>
          </cell>
          <cell r="CO1248">
            <v>0</v>
          </cell>
          <cell r="CP1248">
            <v>0</v>
          </cell>
          <cell r="CQ1248">
            <v>0</v>
          </cell>
          <cell r="CR1248">
            <v>0</v>
          </cell>
          <cell r="CS1248">
            <v>0</v>
          </cell>
          <cell r="CT1248">
            <v>0</v>
          </cell>
          <cell r="CU1248">
            <v>0</v>
          </cell>
          <cell r="CV1248">
            <v>0</v>
          </cell>
          <cell r="CW1248">
            <v>0</v>
          </cell>
          <cell r="CX1248">
            <v>0</v>
          </cell>
          <cell r="CY1248">
            <v>0</v>
          </cell>
          <cell r="CZ1248">
            <v>0</v>
          </cell>
          <cell r="DA1248">
            <v>0</v>
          </cell>
          <cell r="DB1248">
            <v>0</v>
          </cell>
          <cell r="DC1248">
            <v>0</v>
          </cell>
          <cell r="DD1248">
            <v>0</v>
          </cell>
          <cell r="DE1248">
            <v>0</v>
          </cell>
          <cell r="DF1248">
            <v>0</v>
          </cell>
          <cell r="DG1248">
            <v>0</v>
          </cell>
          <cell r="DH1248">
            <v>0</v>
          </cell>
          <cell r="DI1248">
            <v>0</v>
          </cell>
          <cell r="DJ1248">
            <v>0</v>
          </cell>
          <cell r="DK1248">
            <v>0</v>
          </cell>
          <cell r="DL1248">
            <v>0</v>
          </cell>
          <cell r="DM1248">
            <v>0</v>
          </cell>
          <cell r="DN1248">
            <v>0</v>
          </cell>
          <cell r="DO1248">
            <v>0</v>
          </cell>
          <cell r="DP1248">
            <v>0</v>
          </cell>
          <cell r="DQ1248">
            <v>0</v>
          </cell>
          <cell r="DR1248">
            <v>0</v>
          </cell>
          <cell r="DS1248">
            <v>0</v>
          </cell>
          <cell r="DT1248">
            <v>0</v>
          </cell>
          <cell r="DU1248">
            <v>0</v>
          </cell>
          <cell r="DV1248">
            <v>0</v>
          </cell>
          <cell r="DW1248">
            <v>0</v>
          </cell>
          <cell r="DX1248">
            <v>0</v>
          </cell>
          <cell r="DY1248">
            <v>0</v>
          </cell>
          <cell r="DZ1248">
            <v>0</v>
          </cell>
          <cell r="EA1248">
            <v>0</v>
          </cell>
          <cell r="EB1248">
            <v>0</v>
          </cell>
          <cell r="EC1248">
            <v>0</v>
          </cell>
          <cell r="ED1248">
            <v>0</v>
          </cell>
        </row>
        <row r="1249">
          <cell r="F1249">
            <v>0</v>
          </cell>
          <cell r="G1249">
            <v>0</v>
          </cell>
          <cell r="H1249">
            <v>0</v>
          </cell>
          <cell r="I1249">
            <v>0</v>
          </cell>
          <cell r="J1249">
            <v>0</v>
          </cell>
          <cell r="K1249">
            <v>0</v>
          </cell>
          <cell r="L1249">
            <v>0</v>
          </cell>
          <cell r="M1249">
            <v>0</v>
          </cell>
          <cell r="N1249">
            <v>0</v>
          </cell>
          <cell r="O1249">
            <v>0</v>
          </cell>
          <cell r="P1249">
            <v>0</v>
          </cell>
          <cell r="Q1249">
            <v>0</v>
          </cell>
          <cell r="R1249">
            <v>0</v>
          </cell>
          <cell r="S1249">
            <v>0</v>
          </cell>
          <cell r="T1249">
            <v>0</v>
          </cell>
          <cell r="U1249">
            <v>0</v>
          </cell>
          <cell r="V1249">
            <v>0</v>
          </cell>
          <cell r="W1249">
            <v>0</v>
          </cell>
          <cell r="X1249">
            <v>0</v>
          </cell>
          <cell r="Y1249">
            <v>0</v>
          </cell>
          <cell r="Z1249">
            <v>0</v>
          </cell>
          <cell r="AA1249">
            <v>0</v>
          </cell>
          <cell r="AB1249">
            <v>0</v>
          </cell>
          <cell r="AC1249">
            <v>0</v>
          </cell>
          <cell r="AD1249">
            <v>0</v>
          </cell>
          <cell r="AE1249">
            <v>0</v>
          </cell>
          <cell r="AF1249">
            <v>0</v>
          </cell>
          <cell r="AG1249">
            <v>0</v>
          </cell>
          <cell r="AH1249">
            <v>0</v>
          </cell>
          <cell r="AI1249">
            <v>0</v>
          </cell>
          <cell r="AJ1249">
            <v>0</v>
          </cell>
          <cell r="AK1249">
            <v>0</v>
          </cell>
          <cell r="AL1249">
            <v>0</v>
          </cell>
          <cell r="AM1249">
            <v>0</v>
          </cell>
          <cell r="AN1249">
            <v>0</v>
          </cell>
          <cell r="AO1249">
            <v>0</v>
          </cell>
          <cell r="AP1249">
            <v>0</v>
          </cell>
          <cell r="AQ1249">
            <v>0</v>
          </cell>
          <cell r="AR1249">
            <v>0</v>
          </cell>
          <cell r="AS1249">
            <v>0</v>
          </cell>
          <cell r="AT1249">
            <v>0</v>
          </cell>
          <cell r="AU1249">
            <v>0</v>
          </cell>
          <cell r="AV1249">
            <v>0</v>
          </cell>
          <cell r="AW1249">
            <v>0</v>
          </cell>
          <cell r="AX1249">
            <v>0</v>
          </cell>
          <cell r="AY1249">
            <v>0</v>
          </cell>
          <cell r="AZ1249">
            <v>0</v>
          </cell>
          <cell r="BA1249">
            <v>0</v>
          </cell>
          <cell r="BB1249">
            <v>0</v>
          </cell>
          <cell r="BC1249">
            <v>0</v>
          </cell>
          <cell r="BD1249">
            <v>0</v>
          </cell>
          <cell r="BE1249">
            <v>0</v>
          </cell>
          <cell r="BF1249">
            <v>0</v>
          </cell>
          <cell r="BG1249">
            <v>0</v>
          </cell>
          <cell r="BH1249">
            <v>0</v>
          </cell>
          <cell r="BI1249">
            <v>0</v>
          </cell>
          <cell r="BJ1249">
            <v>0</v>
          </cell>
          <cell r="BK1249">
            <v>0</v>
          </cell>
          <cell r="BL1249">
            <v>0</v>
          </cell>
          <cell r="BM1249">
            <v>0</v>
          </cell>
          <cell r="BN1249">
            <v>0</v>
          </cell>
          <cell r="BO1249">
            <v>0</v>
          </cell>
          <cell r="BP1249">
            <v>0</v>
          </cell>
          <cell r="BQ1249">
            <v>0</v>
          </cell>
          <cell r="BR1249">
            <v>0</v>
          </cell>
          <cell r="BS1249">
            <v>0</v>
          </cell>
          <cell r="BT1249">
            <v>0</v>
          </cell>
          <cell r="BU1249">
            <v>0</v>
          </cell>
          <cell r="BV1249">
            <v>0</v>
          </cell>
          <cell r="BW1249">
            <v>0</v>
          </cell>
          <cell r="BX1249">
            <v>0</v>
          </cell>
          <cell r="BY1249">
            <v>0</v>
          </cell>
          <cell r="BZ1249">
            <v>0</v>
          </cell>
          <cell r="CA1249">
            <v>0</v>
          </cell>
          <cell r="CB1249">
            <v>0</v>
          </cell>
          <cell r="CC1249">
            <v>0</v>
          </cell>
          <cell r="CD1249">
            <v>0</v>
          </cell>
          <cell r="CE1249">
            <v>0</v>
          </cell>
          <cell r="CF1249">
            <v>0</v>
          </cell>
          <cell r="CG1249">
            <v>0</v>
          </cell>
          <cell r="CH1249">
            <v>0</v>
          </cell>
          <cell r="CI1249">
            <v>0</v>
          </cell>
          <cell r="CJ1249">
            <v>0</v>
          </cell>
          <cell r="CK1249">
            <v>0</v>
          </cell>
          <cell r="CL1249">
            <v>0</v>
          </cell>
          <cell r="CM1249">
            <v>0</v>
          </cell>
          <cell r="CN1249">
            <v>0</v>
          </cell>
          <cell r="CO1249">
            <v>0</v>
          </cell>
          <cell r="CP1249">
            <v>0</v>
          </cell>
          <cell r="CQ1249">
            <v>0</v>
          </cell>
          <cell r="CR1249">
            <v>0</v>
          </cell>
          <cell r="CS1249">
            <v>0</v>
          </cell>
          <cell r="CT1249">
            <v>0</v>
          </cell>
          <cell r="CU1249">
            <v>0</v>
          </cell>
          <cell r="CV1249">
            <v>0</v>
          </cell>
          <cell r="CW1249">
            <v>0</v>
          </cell>
          <cell r="CX1249">
            <v>0</v>
          </cell>
          <cell r="CY1249">
            <v>0</v>
          </cell>
          <cell r="CZ1249">
            <v>0</v>
          </cell>
          <cell r="DA1249">
            <v>0</v>
          </cell>
          <cell r="DB1249">
            <v>0</v>
          </cell>
          <cell r="DC1249">
            <v>0</v>
          </cell>
          <cell r="DD1249">
            <v>0</v>
          </cell>
          <cell r="DE1249">
            <v>0</v>
          </cell>
          <cell r="DF1249">
            <v>0</v>
          </cell>
          <cell r="DG1249">
            <v>0</v>
          </cell>
          <cell r="DH1249">
            <v>0</v>
          </cell>
          <cell r="DI1249">
            <v>0</v>
          </cell>
          <cell r="DJ1249">
            <v>0</v>
          </cell>
          <cell r="DK1249">
            <v>0</v>
          </cell>
          <cell r="DL1249">
            <v>0</v>
          </cell>
          <cell r="DM1249">
            <v>0</v>
          </cell>
          <cell r="DN1249">
            <v>0</v>
          </cell>
          <cell r="DO1249">
            <v>0</v>
          </cell>
          <cell r="DP1249">
            <v>0</v>
          </cell>
          <cell r="DQ1249">
            <v>0</v>
          </cell>
          <cell r="DR1249">
            <v>0</v>
          </cell>
          <cell r="DS1249">
            <v>0</v>
          </cell>
          <cell r="DT1249">
            <v>0</v>
          </cell>
          <cell r="DU1249">
            <v>0</v>
          </cell>
          <cell r="DV1249">
            <v>0</v>
          </cell>
          <cell r="DW1249">
            <v>0</v>
          </cell>
          <cell r="DX1249">
            <v>0</v>
          </cell>
          <cell r="DY1249">
            <v>0</v>
          </cell>
          <cell r="DZ1249">
            <v>0</v>
          </cell>
          <cell r="EA1249">
            <v>0</v>
          </cell>
          <cell r="EB1249">
            <v>0</v>
          </cell>
          <cell r="EC1249">
            <v>0</v>
          </cell>
          <cell r="ED1249">
            <v>0</v>
          </cell>
        </row>
        <row r="1250">
          <cell r="F1250">
            <v>0</v>
          </cell>
          <cell r="G1250">
            <v>0</v>
          </cell>
          <cell r="H1250">
            <v>0</v>
          </cell>
          <cell r="I1250">
            <v>0</v>
          </cell>
          <cell r="J1250">
            <v>0</v>
          </cell>
          <cell r="K1250">
            <v>0</v>
          </cell>
          <cell r="L1250">
            <v>0</v>
          </cell>
          <cell r="M1250">
            <v>0</v>
          </cell>
          <cell r="N1250">
            <v>0</v>
          </cell>
          <cell r="O1250">
            <v>0</v>
          </cell>
          <cell r="P1250">
            <v>0</v>
          </cell>
          <cell r="Q1250">
            <v>0</v>
          </cell>
          <cell r="R1250">
            <v>0</v>
          </cell>
          <cell r="S1250">
            <v>0</v>
          </cell>
          <cell r="T1250">
            <v>0</v>
          </cell>
          <cell r="U1250">
            <v>0</v>
          </cell>
          <cell r="V1250">
            <v>0</v>
          </cell>
          <cell r="W1250">
            <v>0</v>
          </cell>
          <cell r="X1250">
            <v>0</v>
          </cell>
          <cell r="Y1250">
            <v>0</v>
          </cell>
          <cell r="Z1250">
            <v>0</v>
          </cell>
          <cell r="AA1250">
            <v>0</v>
          </cell>
          <cell r="AB1250">
            <v>0</v>
          </cell>
          <cell r="AC1250">
            <v>0</v>
          </cell>
          <cell r="AD1250">
            <v>0</v>
          </cell>
          <cell r="AE1250">
            <v>0</v>
          </cell>
          <cell r="AF1250">
            <v>0</v>
          </cell>
          <cell r="AG1250">
            <v>0</v>
          </cell>
          <cell r="AH1250">
            <v>0</v>
          </cell>
          <cell r="AI1250">
            <v>0</v>
          </cell>
          <cell r="AJ1250">
            <v>0</v>
          </cell>
          <cell r="AK1250">
            <v>0</v>
          </cell>
          <cell r="AL1250">
            <v>0</v>
          </cell>
          <cell r="AM1250">
            <v>0</v>
          </cell>
          <cell r="AN1250">
            <v>0</v>
          </cell>
          <cell r="AO1250">
            <v>0</v>
          </cell>
          <cell r="AP1250">
            <v>0</v>
          </cell>
          <cell r="AQ1250">
            <v>0</v>
          </cell>
          <cell r="AR1250">
            <v>0</v>
          </cell>
          <cell r="AS1250">
            <v>0</v>
          </cell>
          <cell r="AT1250">
            <v>0</v>
          </cell>
          <cell r="AU1250">
            <v>0</v>
          </cell>
          <cell r="AV1250">
            <v>0</v>
          </cell>
          <cell r="AW1250">
            <v>0</v>
          </cell>
          <cell r="AX1250">
            <v>0</v>
          </cell>
          <cell r="AY1250">
            <v>0</v>
          </cell>
          <cell r="AZ1250">
            <v>0</v>
          </cell>
          <cell r="BA1250">
            <v>0</v>
          </cell>
          <cell r="BB1250">
            <v>0</v>
          </cell>
          <cell r="BC1250">
            <v>0</v>
          </cell>
          <cell r="BD1250">
            <v>0</v>
          </cell>
          <cell r="BE1250">
            <v>0</v>
          </cell>
          <cell r="BF1250">
            <v>0</v>
          </cell>
          <cell r="BG1250">
            <v>0</v>
          </cell>
          <cell r="BH1250">
            <v>0</v>
          </cell>
          <cell r="BI1250">
            <v>0</v>
          </cell>
          <cell r="BJ1250">
            <v>0</v>
          </cell>
          <cell r="BK1250">
            <v>0</v>
          </cell>
          <cell r="BL1250">
            <v>0</v>
          </cell>
          <cell r="BM1250">
            <v>0</v>
          </cell>
          <cell r="BN1250">
            <v>0</v>
          </cell>
          <cell r="BO1250">
            <v>0</v>
          </cell>
          <cell r="BP1250">
            <v>0</v>
          </cell>
          <cell r="BQ1250">
            <v>0</v>
          </cell>
          <cell r="BR1250">
            <v>0</v>
          </cell>
          <cell r="BS1250">
            <v>0</v>
          </cell>
          <cell r="BT1250">
            <v>0</v>
          </cell>
          <cell r="BU1250">
            <v>0</v>
          </cell>
          <cell r="BV1250">
            <v>0</v>
          </cell>
          <cell r="BW1250">
            <v>0</v>
          </cell>
          <cell r="BX1250">
            <v>0</v>
          </cell>
          <cell r="BY1250">
            <v>0</v>
          </cell>
          <cell r="BZ1250">
            <v>0</v>
          </cell>
          <cell r="CA1250">
            <v>0</v>
          </cell>
          <cell r="CB1250">
            <v>0</v>
          </cell>
          <cell r="CC1250">
            <v>0</v>
          </cell>
          <cell r="CD1250">
            <v>0</v>
          </cell>
          <cell r="CE1250">
            <v>0</v>
          </cell>
          <cell r="CF1250">
            <v>0</v>
          </cell>
          <cell r="CG1250">
            <v>0</v>
          </cell>
          <cell r="CH1250">
            <v>0</v>
          </cell>
          <cell r="CI1250">
            <v>0</v>
          </cell>
          <cell r="CJ1250">
            <v>0</v>
          </cell>
          <cell r="CK1250">
            <v>0</v>
          </cell>
          <cell r="CL1250">
            <v>0</v>
          </cell>
          <cell r="CM1250">
            <v>0</v>
          </cell>
          <cell r="CN1250">
            <v>0</v>
          </cell>
          <cell r="CO1250">
            <v>0</v>
          </cell>
          <cell r="CP1250">
            <v>0</v>
          </cell>
          <cell r="CQ1250">
            <v>0</v>
          </cell>
          <cell r="CR1250">
            <v>0</v>
          </cell>
          <cell r="CS1250">
            <v>0</v>
          </cell>
          <cell r="CT1250">
            <v>0</v>
          </cell>
          <cell r="CU1250">
            <v>0</v>
          </cell>
          <cell r="CV1250">
            <v>0</v>
          </cell>
          <cell r="CW1250">
            <v>0</v>
          </cell>
          <cell r="CX1250">
            <v>0</v>
          </cell>
          <cell r="CY1250">
            <v>0</v>
          </cell>
          <cell r="CZ1250">
            <v>0</v>
          </cell>
          <cell r="DA1250">
            <v>0</v>
          </cell>
          <cell r="DB1250">
            <v>0</v>
          </cell>
          <cell r="DC1250">
            <v>0</v>
          </cell>
          <cell r="DD1250">
            <v>0</v>
          </cell>
          <cell r="DE1250">
            <v>0</v>
          </cell>
          <cell r="DF1250">
            <v>0</v>
          </cell>
          <cell r="DG1250">
            <v>0</v>
          </cell>
          <cell r="DH1250">
            <v>0</v>
          </cell>
          <cell r="DI1250">
            <v>0</v>
          </cell>
          <cell r="DJ1250">
            <v>0</v>
          </cell>
          <cell r="DK1250">
            <v>0</v>
          </cell>
          <cell r="DL1250">
            <v>0</v>
          </cell>
          <cell r="DM1250">
            <v>0</v>
          </cell>
          <cell r="DN1250">
            <v>0</v>
          </cell>
          <cell r="DO1250">
            <v>0</v>
          </cell>
          <cell r="DP1250">
            <v>0</v>
          </cell>
          <cell r="DQ1250">
            <v>0</v>
          </cell>
          <cell r="DR1250">
            <v>0</v>
          </cell>
          <cell r="DS1250">
            <v>0</v>
          </cell>
          <cell r="DT1250">
            <v>0</v>
          </cell>
          <cell r="DU1250">
            <v>0</v>
          </cell>
          <cell r="DV1250">
            <v>0</v>
          </cell>
          <cell r="DW1250">
            <v>0</v>
          </cell>
          <cell r="DX1250">
            <v>0</v>
          </cell>
          <cell r="DY1250">
            <v>0</v>
          </cell>
          <cell r="DZ1250">
            <v>0</v>
          </cell>
          <cell r="EA1250">
            <v>0</v>
          </cell>
          <cell r="EB1250">
            <v>0</v>
          </cell>
          <cell r="EC1250">
            <v>0</v>
          </cell>
          <cell r="ED1250">
            <v>0</v>
          </cell>
        </row>
        <row r="1251">
          <cell r="F1251">
            <v>-3666.7</v>
          </cell>
          <cell r="G1251">
            <v>-2563.83</v>
          </cell>
          <cell r="H1251">
            <v>-510.46</v>
          </cell>
          <cell r="I1251">
            <v>-382.07</v>
          </cell>
          <cell r="J1251">
            <v>-308.45</v>
          </cell>
          <cell r="K1251">
            <v>3248.84</v>
          </cell>
          <cell r="L1251">
            <v>1689</v>
          </cell>
          <cell r="M1251">
            <v>537.08000000000004</v>
          </cell>
          <cell r="N1251">
            <v>1021.25</v>
          </cell>
          <cell r="O1251">
            <v>-976.02</v>
          </cell>
          <cell r="P1251">
            <v>-2401.85</v>
          </cell>
          <cell r="Q1251">
            <v>-2654.74</v>
          </cell>
          <cell r="R1251">
            <v>-8485.17</v>
          </cell>
          <cell r="S1251">
            <v>-3804.77</v>
          </cell>
          <cell r="T1251">
            <v>-2570.31</v>
          </cell>
          <cell r="U1251">
            <v>-591.88</v>
          </cell>
          <cell r="V1251">
            <v>-362.4</v>
          </cell>
          <cell r="W1251">
            <v>-129.04</v>
          </cell>
          <cell r="X1251">
            <v>2092.69</v>
          </cell>
          <cell r="Y1251">
            <v>1230.8</v>
          </cell>
          <cell r="Z1251">
            <v>648.46</v>
          </cell>
          <cell r="AA1251">
            <v>1056.49</v>
          </cell>
          <cell r="AB1251">
            <v>-787.25</v>
          </cell>
          <cell r="AC1251">
            <v>-2542.27</v>
          </cell>
          <cell r="AD1251">
            <v>-2725.69</v>
          </cell>
          <cell r="AE1251">
            <v>-9406.58</v>
          </cell>
          <cell r="AF1251">
            <v>-3582.41</v>
          </cell>
          <cell r="AG1251">
            <v>-2308.37</v>
          </cell>
          <cell r="AH1251">
            <v>-560.84</v>
          </cell>
          <cell r="AI1251">
            <v>-126.65</v>
          </cell>
          <cell r="AJ1251">
            <v>-65.34</v>
          </cell>
          <cell r="AK1251">
            <v>1728.78</v>
          </cell>
          <cell r="AL1251">
            <v>390.31</v>
          </cell>
          <cell r="AM1251">
            <v>139.25</v>
          </cell>
          <cell r="AN1251">
            <v>521.63</v>
          </cell>
          <cell r="AO1251">
            <v>-585.85</v>
          </cell>
          <cell r="AP1251">
            <v>-2469.85</v>
          </cell>
          <cell r="AQ1251">
            <v>-2487.25</v>
          </cell>
          <cell r="AR1251">
            <v>-9730.76</v>
          </cell>
          <cell r="AS1251">
            <v>-3424.08</v>
          </cell>
          <cell r="AT1251">
            <v>-2419.6</v>
          </cell>
          <cell r="AU1251">
            <v>-337.31</v>
          </cell>
          <cell r="AV1251">
            <v>-38.01</v>
          </cell>
          <cell r="AW1251">
            <v>-347.74</v>
          </cell>
          <cell r="AX1251">
            <v>2215.29</v>
          </cell>
          <cell r="AY1251">
            <v>515.88</v>
          </cell>
          <cell r="AZ1251">
            <v>194.25</v>
          </cell>
          <cell r="BA1251">
            <v>397.82</v>
          </cell>
          <cell r="BB1251">
            <v>-752.61</v>
          </cell>
          <cell r="BC1251">
            <v>-2672.43</v>
          </cell>
          <cell r="BD1251">
            <v>-3062.22</v>
          </cell>
          <cell r="BE1251">
            <v>-9561.06</v>
          </cell>
          <cell r="BF1251">
            <v>-3399.83</v>
          </cell>
          <cell r="BG1251">
            <v>-2290</v>
          </cell>
          <cell r="BH1251">
            <v>-681.58</v>
          </cell>
          <cell r="BI1251">
            <v>-342.97</v>
          </cell>
          <cell r="BJ1251">
            <v>-112.71</v>
          </cell>
          <cell r="BK1251">
            <v>2013.1</v>
          </cell>
          <cell r="BL1251">
            <v>862.26</v>
          </cell>
          <cell r="BM1251">
            <v>123.56</v>
          </cell>
          <cell r="BN1251">
            <v>429.43</v>
          </cell>
          <cell r="BO1251">
            <v>-952.24</v>
          </cell>
          <cell r="BP1251">
            <v>-2293.59</v>
          </cell>
          <cell r="BQ1251">
            <v>-2916.49</v>
          </cell>
          <cell r="BR1251">
            <v>-8066.75</v>
          </cell>
          <cell r="BS1251">
            <v>-3451.5</v>
          </cell>
          <cell r="BT1251">
            <v>-2552.62</v>
          </cell>
          <cell r="BU1251">
            <v>-594.30999999999995</v>
          </cell>
          <cell r="BV1251">
            <v>-209.55</v>
          </cell>
          <cell r="BW1251">
            <v>-126.31</v>
          </cell>
          <cell r="BX1251">
            <v>2223.21</v>
          </cell>
          <cell r="BY1251">
            <v>873.29</v>
          </cell>
          <cell r="BZ1251">
            <v>251.5</v>
          </cell>
          <cell r="CA1251">
            <v>607.30999999999995</v>
          </cell>
          <cell r="CB1251">
            <v>-426.68</v>
          </cell>
          <cell r="CC1251">
            <v>-2342.8000000000002</v>
          </cell>
          <cell r="CD1251">
            <v>-2318.29</v>
          </cell>
          <cell r="CE1251">
            <v>-4845.38</v>
          </cell>
          <cell r="CF1251">
            <v>-1687.22</v>
          </cell>
          <cell r="CG1251">
            <v>-1657.53</v>
          </cell>
          <cell r="CH1251">
            <v>-378.23</v>
          </cell>
          <cell r="CI1251">
            <v>-38.58</v>
          </cell>
          <cell r="CJ1251">
            <v>-59.72</v>
          </cell>
          <cell r="CK1251">
            <v>830.29</v>
          </cell>
          <cell r="CL1251">
            <v>1204.1099999999999</v>
          </cell>
          <cell r="CM1251">
            <v>231.67</v>
          </cell>
          <cell r="CN1251">
            <v>388.22</v>
          </cell>
          <cell r="CO1251">
            <v>-1129.53</v>
          </cell>
          <cell r="CP1251">
            <v>-1284.3499999999999</v>
          </cell>
          <cell r="CQ1251">
            <v>-1264.52</v>
          </cell>
          <cell r="CR1251">
            <v>-3834.33</v>
          </cell>
          <cell r="CS1251">
            <v>-875.52</v>
          </cell>
          <cell r="CT1251">
            <v>-753.49</v>
          </cell>
          <cell r="CU1251">
            <v>-130.88999999999999</v>
          </cell>
          <cell r="CV1251">
            <v>-110.57</v>
          </cell>
          <cell r="CW1251">
            <v>-41.51</v>
          </cell>
          <cell r="CX1251">
            <v>-199.85</v>
          </cell>
          <cell r="CY1251">
            <v>-64.64</v>
          </cell>
          <cell r="CZ1251">
            <v>-89.49</v>
          </cell>
          <cell r="DA1251">
            <v>-66.489999999999995</v>
          </cell>
          <cell r="DB1251">
            <v>-357.79</v>
          </cell>
          <cell r="DC1251">
            <v>-747.81</v>
          </cell>
          <cell r="DD1251">
            <v>-396.29</v>
          </cell>
          <cell r="DE1251">
            <v>0</v>
          </cell>
          <cell r="DF1251">
            <v>0</v>
          </cell>
          <cell r="DG1251">
            <v>0</v>
          </cell>
          <cell r="DH1251">
            <v>0</v>
          </cell>
          <cell r="DI1251">
            <v>0</v>
          </cell>
          <cell r="DJ1251">
            <v>0</v>
          </cell>
          <cell r="DK1251">
            <v>0</v>
          </cell>
          <cell r="DL1251">
            <v>0</v>
          </cell>
          <cell r="DM1251">
            <v>0</v>
          </cell>
          <cell r="DN1251">
            <v>0</v>
          </cell>
          <cell r="DO1251">
            <v>0</v>
          </cell>
          <cell r="DP1251">
            <v>0</v>
          </cell>
          <cell r="DQ1251">
            <v>0</v>
          </cell>
          <cell r="DR1251">
            <v>0</v>
          </cell>
          <cell r="DS1251">
            <v>0</v>
          </cell>
          <cell r="DT1251">
            <v>0</v>
          </cell>
          <cell r="DU1251">
            <v>0</v>
          </cell>
          <cell r="DV1251">
            <v>0</v>
          </cell>
          <cell r="DW1251">
            <v>0</v>
          </cell>
          <cell r="DX1251">
            <v>0</v>
          </cell>
          <cell r="DY1251">
            <v>0</v>
          </cell>
          <cell r="DZ1251">
            <v>0</v>
          </cell>
          <cell r="EA1251">
            <v>0</v>
          </cell>
          <cell r="EB1251">
            <v>0</v>
          </cell>
          <cell r="EC1251">
            <v>0</v>
          </cell>
          <cell r="ED1251">
            <v>0</v>
          </cell>
        </row>
        <row r="1252">
          <cell r="F1252">
            <v>0</v>
          </cell>
          <cell r="G1252">
            <v>0</v>
          </cell>
          <cell r="H1252">
            <v>0</v>
          </cell>
          <cell r="I1252">
            <v>0</v>
          </cell>
          <cell r="J1252">
            <v>0</v>
          </cell>
          <cell r="K1252">
            <v>0</v>
          </cell>
          <cell r="L1252">
            <v>0</v>
          </cell>
          <cell r="M1252">
            <v>0</v>
          </cell>
          <cell r="N1252">
            <v>0</v>
          </cell>
          <cell r="O1252">
            <v>0</v>
          </cell>
          <cell r="P1252">
            <v>0</v>
          </cell>
          <cell r="Q1252">
            <v>0</v>
          </cell>
          <cell r="R1252">
            <v>0</v>
          </cell>
          <cell r="S1252">
            <v>0</v>
          </cell>
          <cell r="T1252">
            <v>0</v>
          </cell>
          <cell r="U1252">
            <v>0</v>
          </cell>
          <cell r="V1252">
            <v>0</v>
          </cell>
          <cell r="W1252">
            <v>0</v>
          </cell>
          <cell r="X1252">
            <v>0</v>
          </cell>
          <cell r="Y1252">
            <v>0</v>
          </cell>
          <cell r="Z1252">
            <v>0</v>
          </cell>
          <cell r="AA1252">
            <v>0</v>
          </cell>
          <cell r="AB1252">
            <v>0</v>
          </cell>
          <cell r="AC1252">
            <v>0</v>
          </cell>
          <cell r="AD1252">
            <v>0</v>
          </cell>
          <cell r="AE1252">
            <v>0</v>
          </cell>
          <cell r="AF1252">
            <v>0</v>
          </cell>
          <cell r="AG1252">
            <v>0</v>
          </cell>
          <cell r="AH1252">
            <v>0</v>
          </cell>
          <cell r="AI1252">
            <v>0</v>
          </cell>
          <cell r="AJ1252">
            <v>0</v>
          </cell>
          <cell r="AK1252">
            <v>0</v>
          </cell>
          <cell r="AL1252">
            <v>0</v>
          </cell>
          <cell r="AM1252">
            <v>0</v>
          </cell>
          <cell r="AN1252">
            <v>0</v>
          </cell>
          <cell r="AO1252">
            <v>0</v>
          </cell>
          <cell r="AP1252">
            <v>0</v>
          </cell>
          <cell r="AQ1252">
            <v>0</v>
          </cell>
          <cell r="AR1252">
            <v>0</v>
          </cell>
          <cell r="AS1252">
            <v>0</v>
          </cell>
          <cell r="AT1252">
            <v>0</v>
          </cell>
          <cell r="AU1252">
            <v>0</v>
          </cell>
          <cell r="AV1252">
            <v>0</v>
          </cell>
          <cell r="AW1252">
            <v>0</v>
          </cell>
          <cell r="AX1252">
            <v>0</v>
          </cell>
          <cell r="AY1252">
            <v>0</v>
          </cell>
          <cell r="AZ1252">
            <v>0</v>
          </cell>
          <cell r="BA1252">
            <v>0</v>
          </cell>
          <cell r="BB1252">
            <v>0</v>
          </cell>
          <cell r="BC1252">
            <v>0</v>
          </cell>
          <cell r="BD1252">
            <v>0</v>
          </cell>
          <cell r="BE1252">
            <v>0</v>
          </cell>
          <cell r="BF1252">
            <v>0</v>
          </cell>
          <cell r="BG1252">
            <v>0</v>
          </cell>
          <cell r="BH1252">
            <v>0</v>
          </cell>
          <cell r="BI1252">
            <v>0</v>
          </cell>
          <cell r="BJ1252">
            <v>0</v>
          </cell>
          <cell r="BK1252">
            <v>0</v>
          </cell>
          <cell r="BL1252">
            <v>0</v>
          </cell>
          <cell r="BM1252">
            <v>0</v>
          </cell>
          <cell r="BN1252">
            <v>0</v>
          </cell>
          <cell r="BO1252">
            <v>0</v>
          </cell>
          <cell r="BP1252">
            <v>0</v>
          </cell>
          <cell r="BQ1252">
            <v>0</v>
          </cell>
          <cell r="BR1252">
            <v>0</v>
          </cell>
          <cell r="BS1252">
            <v>0</v>
          </cell>
          <cell r="BT1252">
            <v>0</v>
          </cell>
          <cell r="BU1252">
            <v>0</v>
          </cell>
          <cell r="BV1252">
            <v>0</v>
          </cell>
          <cell r="BW1252">
            <v>0</v>
          </cell>
          <cell r="BX1252">
            <v>0</v>
          </cell>
          <cell r="BY1252">
            <v>0</v>
          </cell>
          <cell r="BZ1252">
            <v>0</v>
          </cell>
          <cell r="CA1252">
            <v>0</v>
          </cell>
          <cell r="CB1252">
            <v>0</v>
          </cell>
          <cell r="CC1252">
            <v>0</v>
          </cell>
          <cell r="CD1252">
            <v>0</v>
          </cell>
          <cell r="CE1252">
            <v>0</v>
          </cell>
          <cell r="CF1252">
            <v>0</v>
          </cell>
          <cell r="CG1252">
            <v>0</v>
          </cell>
          <cell r="CH1252">
            <v>0</v>
          </cell>
          <cell r="CI1252">
            <v>0</v>
          </cell>
          <cell r="CJ1252">
            <v>0</v>
          </cell>
          <cell r="CK1252">
            <v>0</v>
          </cell>
          <cell r="CL1252">
            <v>0</v>
          </cell>
          <cell r="CM1252">
            <v>0</v>
          </cell>
          <cell r="CN1252">
            <v>0</v>
          </cell>
          <cell r="CO1252">
            <v>0</v>
          </cell>
          <cell r="CP1252">
            <v>0</v>
          </cell>
          <cell r="CQ1252">
            <v>0</v>
          </cell>
          <cell r="CR1252">
            <v>0</v>
          </cell>
          <cell r="CS1252">
            <v>0</v>
          </cell>
          <cell r="CT1252">
            <v>0</v>
          </cell>
          <cell r="CU1252">
            <v>0</v>
          </cell>
          <cell r="CV1252">
            <v>0</v>
          </cell>
          <cell r="CW1252">
            <v>0</v>
          </cell>
          <cell r="CX1252">
            <v>0</v>
          </cell>
          <cell r="CY1252">
            <v>0</v>
          </cell>
          <cell r="CZ1252">
            <v>0</v>
          </cell>
          <cell r="DA1252">
            <v>0</v>
          </cell>
          <cell r="DB1252">
            <v>0</v>
          </cell>
          <cell r="DC1252">
            <v>0</v>
          </cell>
          <cell r="DD1252">
            <v>0</v>
          </cell>
          <cell r="DE1252">
            <v>0</v>
          </cell>
          <cell r="DF1252">
            <v>0</v>
          </cell>
          <cell r="DG1252">
            <v>0</v>
          </cell>
          <cell r="DH1252">
            <v>0</v>
          </cell>
          <cell r="DI1252">
            <v>0</v>
          </cell>
          <cell r="DJ1252">
            <v>0</v>
          </cell>
          <cell r="DK1252">
            <v>0</v>
          </cell>
          <cell r="DL1252">
            <v>0</v>
          </cell>
          <cell r="DM1252">
            <v>0</v>
          </cell>
          <cell r="DN1252">
            <v>0</v>
          </cell>
          <cell r="DO1252">
            <v>0</v>
          </cell>
          <cell r="DP1252">
            <v>0</v>
          </cell>
          <cell r="DQ1252">
            <v>0</v>
          </cell>
          <cell r="DR1252">
            <v>0</v>
          </cell>
          <cell r="DS1252">
            <v>0</v>
          </cell>
          <cell r="DT1252">
            <v>0</v>
          </cell>
          <cell r="DU1252">
            <v>0</v>
          </cell>
          <cell r="DV1252">
            <v>0</v>
          </cell>
          <cell r="DW1252">
            <v>0</v>
          </cell>
          <cell r="DX1252">
            <v>0</v>
          </cell>
          <cell r="DY1252">
            <v>0</v>
          </cell>
          <cell r="DZ1252">
            <v>0</v>
          </cell>
          <cell r="EA1252">
            <v>0</v>
          </cell>
          <cell r="EB1252">
            <v>0</v>
          </cell>
          <cell r="EC1252">
            <v>0</v>
          </cell>
          <cell r="ED1252">
            <v>0</v>
          </cell>
        </row>
        <row r="1253">
          <cell r="F1253">
            <v>-4.74</v>
          </cell>
          <cell r="G1253">
            <v>-34.630000000000003</v>
          </cell>
          <cell r="H1253">
            <v>-39.159999999999997</v>
          </cell>
          <cell r="I1253">
            <v>-2.0499999999999998</v>
          </cell>
          <cell r="J1253">
            <v>0</v>
          </cell>
          <cell r="K1253">
            <v>0</v>
          </cell>
          <cell r="L1253">
            <v>376.72</v>
          </cell>
          <cell r="M1253">
            <v>266.14</v>
          </cell>
          <cell r="N1253">
            <v>-54.34</v>
          </cell>
          <cell r="O1253">
            <v>-10.85</v>
          </cell>
          <cell r="P1253">
            <v>-35.700000000000003</v>
          </cell>
          <cell r="Q1253">
            <v>-47.33</v>
          </cell>
          <cell r="R1253">
            <v>393.38</v>
          </cell>
          <cell r="S1253">
            <v>-7.42</v>
          </cell>
          <cell r="T1253">
            <v>-32.31</v>
          </cell>
          <cell r="U1253">
            <v>-28.97</v>
          </cell>
          <cell r="V1253">
            <v>-12.14</v>
          </cell>
          <cell r="W1253">
            <v>0</v>
          </cell>
          <cell r="X1253">
            <v>0</v>
          </cell>
          <cell r="Y1253">
            <v>466.07</v>
          </cell>
          <cell r="Z1253">
            <v>157.35</v>
          </cell>
          <cell r="AA1253">
            <v>-40.76</v>
          </cell>
          <cell r="AB1253">
            <v>-25.19</v>
          </cell>
          <cell r="AC1253">
            <v>-45.25</v>
          </cell>
          <cell r="AD1253">
            <v>-38.01</v>
          </cell>
          <cell r="AE1253">
            <v>0</v>
          </cell>
          <cell r="AF1253">
            <v>0</v>
          </cell>
          <cell r="AG1253">
            <v>0</v>
          </cell>
          <cell r="AH1253">
            <v>0</v>
          </cell>
          <cell r="AI1253">
            <v>0</v>
          </cell>
          <cell r="AJ1253">
            <v>0</v>
          </cell>
          <cell r="AK1253">
            <v>0</v>
          </cell>
          <cell r="AL1253">
            <v>0</v>
          </cell>
          <cell r="AM1253">
            <v>0</v>
          </cell>
          <cell r="AN1253">
            <v>0</v>
          </cell>
          <cell r="AO1253">
            <v>0</v>
          </cell>
          <cell r="AP1253">
            <v>0</v>
          </cell>
          <cell r="AQ1253">
            <v>0</v>
          </cell>
          <cell r="AR1253">
            <v>0</v>
          </cell>
          <cell r="AS1253">
            <v>0</v>
          </cell>
          <cell r="AT1253">
            <v>0</v>
          </cell>
          <cell r="AU1253">
            <v>0</v>
          </cell>
          <cell r="AV1253">
            <v>0</v>
          </cell>
          <cell r="AW1253">
            <v>0</v>
          </cell>
          <cell r="AX1253">
            <v>0</v>
          </cell>
          <cell r="AY1253">
            <v>0</v>
          </cell>
          <cell r="AZ1253">
            <v>0</v>
          </cell>
          <cell r="BA1253">
            <v>0</v>
          </cell>
          <cell r="BB1253">
            <v>0</v>
          </cell>
          <cell r="BC1253">
            <v>0</v>
          </cell>
          <cell r="BD1253">
            <v>0</v>
          </cell>
          <cell r="BE1253">
            <v>0</v>
          </cell>
          <cell r="BF1253">
            <v>0</v>
          </cell>
          <cell r="BG1253">
            <v>0</v>
          </cell>
          <cell r="BH1253">
            <v>0</v>
          </cell>
          <cell r="BI1253">
            <v>0</v>
          </cell>
          <cell r="BJ1253">
            <v>0</v>
          </cell>
          <cell r="BK1253">
            <v>0</v>
          </cell>
          <cell r="BL1253">
            <v>0</v>
          </cell>
          <cell r="BM1253">
            <v>0</v>
          </cell>
          <cell r="BN1253">
            <v>0</v>
          </cell>
          <cell r="BO1253">
            <v>0</v>
          </cell>
          <cell r="BP1253">
            <v>0</v>
          </cell>
          <cell r="BQ1253">
            <v>0</v>
          </cell>
          <cell r="BR1253">
            <v>0</v>
          </cell>
          <cell r="BS1253">
            <v>0</v>
          </cell>
          <cell r="BT1253">
            <v>0</v>
          </cell>
          <cell r="BU1253">
            <v>0</v>
          </cell>
          <cell r="BV1253">
            <v>0</v>
          </cell>
          <cell r="BW1253">
            <v>0</v>
          </cell>
          <cell r="BX1253">
            <v>0</v>
          </cell>
          <cell r="BY1253">
            <v>0</v>
          </cell>
          <cell r="BZ1253">
            <v>0</v>
          </cell>
          <cell r="CA1253">
            <v>0</v>
          </cell>
          <cell r="CB1253">
            <v>0</v>
          </cell>
          <cell r="CC1253">
            <v>0</v>
          </cell>
          <cell r="CD1253">
            <v>0</v>
          </cell>
          <cell r="CE1253">
            <v>0</v>
          </cell>
          <cell r="CF1253">
            <v>0</v>
          </cell>
          <cell r="CG1253">
            <v>0</v>
          </cell>
          <cell r="CH1253">
            <v>0</v>
          </cell>
          <cell r="CI1253">
            <v>0</v>
          </cell>
          <cell r="CJ1253">
            <v>0</v>
          </cell>
          <cell r="CK1253">
            <v>0</v>
          </cell>
          <cell r="CL1253">
            <v>0</v>
          </cell>
          <cell r="CM1253">
            <v>0</v>
          </cell>
          <cell r="CN1253">
            <v>0</v>
          </cell>
          <cell r="CO1253">
            <v>0</v>
          </cell>
          <cell r="CP1253">
            <v>0</v>
          </cell>
          <cell r="CQ1253">
            <v>0</v>
          </cell>
          <cell r="CR1253">
            <v>0</v>
          </cell>
          <cell r="CS1253">
            <v>0</v>
          </cell>
          <cell r="CT1253">
            <v>0</v>
          </cell>
          <cell r="CU1253">
            <v>0</v>
          </cell>
          <cell r="CV1253">
            <v>0</v>
          </cell>
          <cell r="CW1253">
            <v>0</v>
          </cell>
          <cell r="CX1253">
            <v>0</v>
          </cell>
          <cell r="CY1253">
            <v>0</v>
          </cell>
          <cell r="CZ1253">
            <v>0</v>
          </cell>
          <cell r="DA1253">
            <v>0</v>
          </cell>
          <cell r="DB1253">
            <v>0</v>
          </cell>
          <cell r="DC1253">
            <v>0</v>
          </cell>
          <cell r="DD1253">
            <v>0</v>
          </cell>
          <cell r="DE1253">
            <v>0</v>
          </cell>
          <cell r="DF1253">
            <v>0</v>
          </cell>
          <cell r="DG1253">
            <v>0</v>
          </cell>
          <cell r="DH1253">
            <v>0</v>
          </cell>
          <cell r="DI1253">
            <v>0</v>
          </cell>
          <cell r="DJ1253">
            <v>0</v>
          </cell>
          <cell r="DK1253">
            <v>0</v>
          </cell>
          <cell r="DL1253">
            <v>0</v>
          </cell>
          <cell r="DM1253">
            <v>0</v>
          </cell>
          <cell r="DN1253">
            <v>0</v>
          </cell>
          <cell r="DO1253">
            <v>0</v>
          </cell>
          <cell r="DP1253">
            <v>0</v>
          </cell>
          <cell r="DQ1253">
            <v>0</v>
          </cell>
          <cell r="DR1253">
            <v>0</v>
          </cell>
          <cell r="DS1253">
            <v>0</v>
          </cell>
          <cell r="DT1253">
            <v>0</v>
          </cell>
          <cell r="DU1253">
            <v>0</v>
          </cell>
          <cell r="DV1253">
            <v>0</v>
          </cell>
          <cell r="DW1253">
            <v>0</v>
          </cell>
          <cell r="DX1253">
            <v>0</v>
          </cell>
          <cell r="DY1253">
            <v>0</v>
          </cell>
          <cell r="DZ1253">
            <v>0</v>
          </cell>
          <cell r="EA1253">
            <v>0</v>
          </cell>
          <cell r="EB1253">
            <v>0</v>
          </cell>
          <cell r="EC1253">
            <v>0</v>
          </cell>
          <cell r="ED1253">
            <v>0</v>
          </cell>
        </row>
        <row r="1254">
          <cell r="F1254">
            <v>-64.28</v>
          </cell>
          <cell r="G1254">
            <v>-209.96</v>
          </cell>
          <cell r="H1254">
            <v>-50.34</v>
          </cell>
          <cell r="I1254">
            <v>-61.71</v>
          </cell>
          <cell r="J1254">
            <v>-66.91</v>
          </cell>
          <cell r="K1254">
            <v>16.47</v>
          </cell>
          <cell r="L1254">
            <v>1028.3499999999999</v>
          </cell>
          <cell r="M1254">
            <v>522.86</v>
          </cell>
          <cell r="N1254">
            <v>-66.849999999999994</v>
          </cell>
          <cell r="O1254">
            <v>-334.87</v>
          </cell>
          <cell r="P1254">
            <v>-385.42</v>
          </cell>
          <cell r="Q1254">
            <v>-211.63</v>
          </cell>
          <cell r="R1254">
            <v>62.2</v>
          </cell>
          <cell r="S1254">
            <v>-216.11</v>
          </cell>
          <cell r="T1254">
            <v>-223.11</v>
          </cell>
          <cell r="U1254">
            <v>-267.13</v>
          </cell>
          <cell r="V1254">
            <v>-113.26</v>
          </cell>
          <cell r="W1254">
            <v>-52.74</v>
          </cell>
          <cell r="X1254">
            <v>325.95</v>
          </cell>
          <cell r="Y1254">
            <v>878.96</v>
          </cell>
          <cell r="Z1254">
            <v>679.18</v>
          </cell>
          <cell r="AA1254">
            <v>-78.17</v>
          </cell>
          <cell r="AB1254">
            <v>-165.65</v>
          </cell>
          <cell r="AC1254">
            <v>-450.42</v>
          </cell>
          <cell r="AD1254">
            <v>-255.31</v>
          </cell>
          <cell r="AE1254">
            <v>0</v>
          </cell>
          <cell r="AF1254">
            <v>0</v>
          </cell>
          <cell r="AG1254">
            <v>0</v>
          </cell>
          <cell r="AH1254">
            <v>0</v>
          </cell>
          <cell r="AI1254">
            <v>0</v>
          </cell>
          <cell r="AJ1254">
            <v>0</v>
          </cell>
          <cell r="AK1254">
            <v>0</v>
          </cell>
          <cell r="AL1254">
            <v>0</v>
          </cell>
          <cell r="AM1254">
            <v>0</v>
          </cell>
          <cell r="AN1254">
            <v>0</v>
          </cell>
          <cell r="AO1254">
            <v>0</v>
          </cell>
          <cell r="AP1254">
            <v>0</v>
          </cell>
          <cell r="AQ1254">
            <v>0</v>
          </cell>
          <cell r="AR1254">
            <v>0</v>
          </cell>
          <cell r="AS1254">
            <v>0</v>
          </cell>
          <cell r="AT1254">
            <v>0</v>
          </cell>
          <cell r="AU1254">
            <v>0</v>
          </cell>
          <cell r="AV1254">
            <v>0</v>
          </cell>
          <cell r="AW1254">
            <v>0</v>
          </cell>
          <cell r="AX1254">
            <v>0</v>
          </cell>
          <cell r="AY1254">
            <v>0</v>
          </cell>
          <cell r="AZ1254">
            <v>0</v>
          </cell>
          <cell r="BA1254">
            <v>0</v>
          </cell>
          <cell r="BB1254">
            <v>0</v>
          </cell>
          <cell r="BC1254">
            <v>0</v>
          </cell>
          <cell r="BD1254">
            <v>0</v>
          </cell>
          <cell r="BE1254">
            <v>0</v>
          </cell>
          <cell r="BF1254">
            <v>0</v>
          </cell>
          <cell r="BG1254">
            <v>0</v>
          </cell>
          <cell r="BH1254">
            <v>0</v>
          </cell>
          <cell r="BI1254">
            <v>0</v>
          </cell>
          <cell r="BJ1254">
            <v>0</v>
          </cell>
          <cell r="BK1254">
            <v>0</v>
          </cell>
          <cell r="BL1254">
            <v>0</v>
          </cell>
          <cell r="BM1254">
            <v>0</v>
          </cell>
          <cell r="BN1254">
            <v>0</v>
          </cell>
          <cell r="BO1254">
            <v>0</v>
          </cell>
          <cell r="BP1254">
            <v>0</v>
          </cell>
          <cell r="BQ1254">
            <v>0</v>
          </cell>
          <cell r="BR1254">
            <v>0</v>
          </cell>
          <cell r="BS1254">
            <v>0</v>
          </cell>
          <cell r="BT1254">
            <v>0</v>
          </cell>
          <cell r="BU1254">
            <v>0</v>
          </cell>
          <cell r="BV1254">
            <v>0</v>
          </cell>
          <cell r="BW1254">
            <v>0</v>
          </cell>
          <cell r="BX1254">
            <v>0</v>
          </cell>
          <cell r="BY1254">
            <v>0</v>
          </cell>
          <cell r="BZ1254">
            <v>0</v>
          </cell>
          <cell r="CA1254">
            <v>0</v>
          </cell>
          <cell r="CB1254">
            <v>0</v>
          </cell>
          <cell r="CC1254">
            <v>0</v>
          </cell>
          <cell r="CD1254">
            <v>0</v>
          </cell>
          <cell r="CE1254">
            <v>0</v>
          </cell>
          <cell r="CF1254">
            <v>0</v>
          </cell>
          <cell r="CG1254">
            <v>0</v>
          </cell>
          <cell r="CH1254">
            <v>0</v>
          </cell>
          <cell r="CI1254">
            <v>0</v>
          </cell>
          <cell r="CJ1254">
            <v>0</v>
          </cell>
          <cell r="CK1254">
            <v>0</v>
          </cell>
          <cell r="CL1254">
            <v>0</v>
          </cell>
          <cell r="CM1254">
            <v>0</v>
          </cell>
          <cell r="CN1254">
            <v>0</v>
          </cell>
          <cell r="CO1254">
            <v>0</v>
          </cell>
          <cell r="CP1254">
            <v>0</v>
          </cell>
          <cell r="CQ1254">
            <v>0</v>
          </cell>
          <cell r="CR1254">
            <v>0</v>
          </cell>
          <cell r="CS1254">
            <v>0</v>
          </cell>
          <cell r="CT1254">
            <v>0</v>
          </cell>
          <cell r="CU1254">
            <v>0</v>
          </cell>
          <cell r="CV1254">
            <v>0</v>
          </cell>
          <cell r="CW1254">
            <v>0</v>
          </cell>
          <cell r="CX1254">
            <v>0</v>
          </cell>
          <cell r="CY1254">
            <v>0</v>
          </cell>
          <cell r="CZ1254">
            <v>0</v>
          </cell>
          <cell r="DA1254">
            <v>0</v>
          </cell>
          <cell r="DB1254">
            <v>0</v>
          </cell>
          <cell r="DC1254">
            <v>0</v>
          </cell>
          <cell r="DD1254">
            <v>0</v>
          </cell>
          <cell r="DE1254">
            <v>0</v>
          </cell>
          <cell r="DF1254">
            <v>0</v>
          </cell>
          <cell r="DG1254">
            <v>0</v>
          </cell>
          <cell r="DH1254">
            <v>0</v>
          </cell>
          <cell r="DI1254">
            <v>0</v>
          </cell>
          <cell r="DJ1254">
            <v>0</v>
          </cell>
          <cell r="DK1254">
            <v>0</v>
          </cell>
          <cell r="DL1254">
            <v>0</v>
          </cell>
          <cell r="DM1254">
            <v>0</v>
          </cell>
          <cell r="DN1254">
            <v>0</v>
          </cell>
          <cell r="DO1254">
            <v>0</v>
          </cell>
          <cell r="DP1254">
            <v>0</v>
          </cell>
          <cell r="DQ1254">
            <v>0</v>
          </cell>
          <cell r="DR1254">
            <v>0</v>
          </cell>
          <cell r="DS1254">
            <v>0</v>
          </cell>
          <cell r="DT1254">
            <v>0</v>
          </cell>
          <cell r="DU1254">
            <v>0</v>
          </cell>
          <cell r="DV1254">
            <v>0</v>
          </cell>
          <cell r="DW1254">
            <v>0</v>
          </cell>
          <cell r="DX1254">
            <v>0</v>
          </cell>
          <cell r="DY1254">
            <v>0</v>
          </cell>
          <cell r="DZ1254">
            <v>0</v>
          </cell>
          <cell r="EA1254">
            <v>0</v>
          </cell>
          <cell r="EB1254">
            <v>0</v>
          </cell>
          <cell r="EC1254">
            <v>0</v>
          </cell>
          <cell r="ED1254">
            <v>0</v>
          </cell>
        </row>
        <row r="1255">
          <cell r="F1255">
            <v>0</v>
          </cell>
          <cell r="G1255">
            <v>0</v>
          </cell>
          <cell r="H1255">
            <v>0</v>
          </cell>
          <cell r="I1255">
            <v>0</v>
          </cell>
          <cell r="J1255">
            <v>0</v>
          </cell>
          <cell r="K1255">
            <v>0</v>
          </cell>
          <cell r="L1255">
            <v>0</v>
          </cell>
          <cell r="M1255">
            <v>0</v>
          </cell>
          <cell r="N1255">
            <v>0</v>
          </cell>
          <cell r="O1255">
            <v>0</v>
          </cell>
          <cell r="P1255">
            <v>0</v>
          </cell>
          <cell r="Q1255">
            <v>0</v>
          </cell>
          <cell r="R1255">
            <v>0</v>
          </cell>
          <cell r="S1255">
            <v>0</v>
          </cell>
          <cell r="T1255">
            <v>0</v>
          </cell>
          <cell r="U1255">
            <v>0</v>
          </cell>
          <cell r="V1255">
            <v>0</v>
          </cell>
          <cell r="W1255">
            <v>0</v>
          </cell>
          <cell r="X1255">
            <v>0</v>
          </cell>
          <cell r="Y1255">
            <v>0</v>
          </cell>
          <cell r="Z1255">
            <v>0</v>
          </cell>
          <cell r="AA1255">
            <v>0</v>
          </cell>
          <cell r="AB1255">
            <v>0</v>
          </cell>
          <cell r="AC1255">
            <v>0</v>
          </cell>
          <cell r="AD1255">
            <v>0</v>
          </cell>
          <cell r="AE1255">
            <v>0</v>
          </cell>
          <cell r="AF1255">
            <v>0</v>
          </cell>
          <cell r="AG1255">
            <v>0</v>
          </cell>
          <cell r="AH1255">
            <v>0</v>
          </cell>
          <cell r="AI1255">
            <v>0</v>
          </cell>
          <cell r="AJ1255">
            <v>0</v>
          </cell>
          <cell r="AK1255">
            <v>0</v>
          </cell>
          <cell r="AL1255">
            <v>0</v>
          </cell>
          <cell r="AM1255">
            <v>0</v>
          </cell>
          <cell r="AN1255">
            <v>0</v>
          </cell>
          <cell r="AO1255">
            <v>0</v>
          </cell>
          <cell r="AP1255">
            <v>0</v>
          </cell>
          <cell r="AQ1255">
            <v>0</v>
          </cell>
          <cell r="AR1255">
            <v>0</v>
          </cell>
          <cell r="AS1255">
            <v>0</v>
          </cell>
          <cell r="AT1255">
            <v>0</v>
          </cell>
          <cell r="AU1255">
            <v>0</v>
          </cell>
          <cell r="AV1255">
            <v>0</v>
          </cell>
          <cell r="AW1255">
            <v>0</v>
          </cell>
          <cell r="AX1255">
            <v>0</v>
          </cell>
          <cell r="AY1255">
            <v>0</v>
          </cell>
          <cell r="AZ1255">
            <v>0</v>
          </cell>
          <cell r="BA1255">
            <v>0</v>
          </cell>
          <cell r="BB1255">
            <v>0</v>
          </cell>
          <cell r="BC1255">
            <v>0</v>
          </cell>
          <cell r="BD1255">
            <v>0</v>
          </cell>
          <cell r="BE1255">
            <v>0</v>
          </cell>
          <cell r="BF1255">
            <v>0</v>
          </cell>
          <cell r="BG1255">
            <v>0</v>
          </cell>
          <cell r="BH1255">
            <v>0</v>
          </cell>
          <cell r="BI1255">
            <v>0</v>
          </cell>
          <cell r="BJ1255">
            <v>0</v>
          </cell>
          <cell r="BK1255">
            <v>0</v>
          </cell>
          <cell r="BL1255">
            <v>0</v>
          </cell>
          <cell r="BM1255">
            <v>0</v>
          </cell>
          <cell r="BN1255">
            <v>0</v>
          </cell>
          <cell r="BO1255">
            <v>0</v>
          </cell>
          <cell r="BP1255">
            <v>0</v>
          </cell>
          <cell r="BQ1255">
            <v>0</v>
          </cell>
          <cell r="BR1255">
            <v>0</v>
          </cell>
          <cell r="BS1255">
            <v>0</v>
          </cell>
          <cell r="BT1255">
            <v>0</v>
          </cell>
          <cell r="BU1255">
            <v>0</v>
          </cell>
          <cell r="BV1255">
            <v>0</v>
          </cell>
          <cell r="BW1255">
            <v>0</v>
          </cell>
          <cell r="BX1255">
            <v>0</v>
          </cell>
          <cell r="BY1255">
            <v>0</v>
          </cell>
          <cell r="BZ1255">
            <v>0</v>
          </cell>
          <cell r="CA1255">
            <v>0</v>
          </cell>
          <cell r="CB1255">
            <v>0</v>
          </cell>
          <cell r="CC1255">
            <v>0</v>
          </cell>
          <cell r="CD1255">
            <v>0</v>
          </cell>
          <cell r="CE1255">
            <v>0</v>
          </cell>
          <cell r="CF1255">
            <v>0</v>
          </cell>
          <cell r="CG1255">
            <v>0</v>
          </cell>
          <cell r="CH1255">
            <v>0</v>
          </cell>
          <cell r="CI1255">
            <v>0</v>
          </cell>
          <cell r="CJ1255">
            <v>0</v>
          </cell>
          <cell r="CK1255">
            <v>0</v>
          </cell>
          <cell r="CL1255">
            <v>0</v>
          </cell>
          <cell r="CM1255">
            <v>0</v>
          </cell>
          <cell r="CN1255">
            <v>0</v>
          </cell>
          <cell r="CO1255">
            <v>0</v>
          </cell>
          <cell r="CP1255">
            <v>0</v>
          </cell>
          <cell r="CQ1255">
            <v>0</v>
          </cell>
          <cell r="CR1255">
            <v>0</v>
          </cell>
          <cell r="CS1255">
            <v>0</v>
          </cell>
          <cell r="CT1255">
            <v>0</v>
          </cell>
          <cell r="CU1255">
            <v>0</v>
          </cell>
          <cell r="CV1255">
            <v>0</v>
          </cell>
          <cell r="CW1255">
            <v>0</v>
          </cell>
          <cell r="CX1255">
            <v>0</v>
          </cell>
          <cell r="CY1255">
            <v>0</v>
          </cell>
          <cell r="CZ1255">
            <v>0</v>
          </cell>
          <cell r="DA1255">
            <v>0</v>
          </cell>
          <cell r="DB1255">
            <v>0</v>
          </cell>
          <cell r="DC1255">
            <v>0</v>
          </cell>
          <cell r="DD1255">
            <v>0</v>
          </cell>
          <cell r="DE1255">
            <v>0</v>
          </cell>
          <cell r="DF1255">
            <v>0</v>
          </cell>
          <cell r="DG1255">
            <v>0</v>
          </cell>
          <cell r="DH1255">
            <v>0</v>
          </cell>
          <cell r="DI1255">
            <v>0</v>
          </cell>
          <cell r="DJ1255">
            <v>0</v>
          </cell>
          <cell r="DK1255">
            <v>0</v>
          </cell>
          <cell r="DL1255">
            <v>0</v>
          </cell>
          <cell r="DM1255">
            <v>0</v>
          </cell>
          <cell r="DN1255">
            <v>0</v>
          </cell>
          <cell r="DO1255">
            <v>0</v>
          </cell>
          <cell r="DP1255">
            <v>0</v>
          </cell>
          <cell r="DQ1255">
            <v>0</v>
          </cell>
          <cell r="DR1255">
            <v>0</v>
          </cell>
          <cell r="DS1255">
            <v>0</v>
          </cell>
          <cell r="DT1255">
            <v>0</v>
          </cell>
          <cell r="DU1255">
            <v>0</v>
          </cell>
          <cell r="DV1255">
            <v>0</v>
          </cell>
          <cell r="DW1255">
            <v>0</v>
          </cell>
          <cell r="DX1255">
            <v>0</v>
          </cell>
          <cell r="DY1255">
            <v>0</v>
          </cell>
          <cell r="DZ1255">
            <v>0</v>
          </cell>
          <cell r="EA1255">
            <v>0</v>
          </cell>
          <cell r="EB1255">
            <v>0</v>
          </cell>
          <cell r="EC1255">
            <v>0</v>
          </cell>
          <cell r="ED1255">
            <v>0</v>
          </cell>
        </row>
        <row r="1256">
          <cell r="F1256">
            <v>0</v>
          </cell>
          <cell r="G1256">
            <v>0</v>
          </cell>
          <cell r="H1256">
            <v>0</v>
          </cell>
          <cell r="I1256">
            <v>0</v>
          </cell>
          <cell r="J1256">
            <v>0</v>
          </cell>
          <cell r="K1256">
            <v>0</v>
          </cell>
          <cell r="L1256">
            <v>0</v>
          </cell>
          <cell r="M1256">
            <v>0</v>
          </cell>
          <cell r="N1256">
            <v>0</v>
          </cell>
          <cell r="O1256">
            <v>0</v>
          </cell>
          <cell r="P1256">
            <v>0</v>
          </cell>
          <cell r="Q1256">
            <v>0</v>
          </cell>
          <cell r="R1256">
            <v>0</v>
          </cell>
          <cell r="S1256">
            <v>0</v>
          </cell>
          <cell r="T1256">
            <v>0</v>
          </cell>
          <cell r="U1256">
            <v>0</v>
          </cell>
          <cell r="V1256">
            <v>0</v>
          </cell>
          <cell r="W1256">
            <v>0</v>
          </cell>
          <cell r="X1256">
            <v>0</v>
          </cell>
          <cell r="Y1256">
            <v>0</v>
          </cell>
          <cell r="Z1256">
            <v>0</v>
          </cell>
          <cell r="AA1256">
            <v>0</v>
          </cell>
          <cell r="AB1256">
            <v>0</v>
          </cell>
          <cell r="AC1256">
            <v>0</v>
          </cell>
          <cell r="AD1256">
            <v>0</v>
          </cell>
          <cell r="AE1256">
            <v>0</v>
          </cell>
          <cell r="AF1256">
            <v>0</v>
          </cell>
          <cell r="AG1256">
            <v>0</v>
          </cell>
          <cell r="AH1256">
            <v>0</v>
          </cell>
          <cell r="AI1256">
            <v>0</v>
          </cell>
          <cell r="AJ1256">
            <v>0</v>
          </cell>
          <cell r="AK1256">
            <v>0</v>
          </cell>
          <cell r="AL1256">
            <v>0</v>
          </cell>
          <cell r="AM1256">
            <v>0</v>
          </cell>
          <cell r="AN1256">
            <v>0</v>
          </cell>
          <cell r="AO1256">
            <v>0</v>
          </cell>
          <cell r="AP1256">
            <v>0</v>
          </cell>
          <cell r="AQ1256">
            <v>0</v>
          </cell>
          <cell r="AR1256">
            <v>0</v>
          </cell>
          <cell r="AS1256">
            <v>0</v>
          </cell>
          <cell r="AT1256">
            <v>0</v>
          </cell>
          <cell r="AU1256">
            <v>0</v>
          </cell>
          <cell r="AV1256">
            <v>0</v>
          </cell>
          <cell r="AW1256">
            <v>0</v>
          </cell>
          <cell r="AX1256">
            <v>0</v>
          </cell>
          <cell r="AY1256">
            <v>0</v>
          </cell>
          <cell r="AZ1256">
            <v>0</v>
          </cell>
          <cell r="BA1256">
            <v>0</v>
          </cell>
          <cell r="BB1256">
            <v>0</v>
          </cell>
          <cell r="BC1256">
            <v>0</v>
          </cell>
          <cell r="BD1256">
            <v>0</v>
          </cell>
          <cell r="BE1256">
            <v>0</v>
          </cell>
          <cell r="BF1256">
            <v>0</v>
          </cell>
          <cell r="BG1256">
            <v>0</v>
          </cell>
          <cell r="BH1256">
            <v>0</v>
          </cell>
          <cell r="BI1256">
            <v>0</v>
          </cell>
          <cell r="BJ1256">
            <v>0</v>
          </cell>
          <cell r="BK1256">
            <v>0</v>
          </cell>
          <cell r="BL1256">
            <v>0</v>
          </cell>
          <cell r="BM1256">
            <v>0</v>
          </cell>
          <cell r="BN1256">
            <v>0</v>
          </cell>
          <cell r="BO1256">
            <v>0</v>
          </cell>
          <cell r="BP1256">
            <v>0</v>
          </cell>
          <cell r="BQ1256">
            <v>0</v>
          </cell>
          <cell r="BR1256">
            <v>0</v>
          </cell>
          <cell r="BS1256">
            <v>0</v>
          </cell>
          <cell r="BT1256">
            <v>0</v>
          </cell>
          <cell r="BU1256">
            <v>0</v>
          </cell>
          <cell r="BV1256">
            <v>0</v>
          </cell>
          <cell r="BW1256">
            <v>0</v>
          </cell>
          <cell r="BX1256">
            <v>0</v>
          </cell>
          <cell r="BY1256">
            <v>0</v>
          </cell>
          <cell r="BZ1256">
            <v>0</v>
          </cell>
          <cell r="CA1256">
            <v>0</v>
          </cell>
          <cell r="CB1256">
            <v>0</v>
          </cell>
          <cell r="CC1256">
            <v>0</v>
          </cell>
          <cell r="CD1256">
            <v>0</v>
          </cell>
          <cell r="CE1256">
            <v>0</v>
          </cell>
          <cell r="CF1256">
            <v>0</v>
          </cell>
          <cell r="CG1256">
            <v>0</v>
          </cell>
          <cell r="CH1256">
            <v>0</v>
          </cell>
          <cell r="CI1256">
            <v>0</v>
          </cell>
          <cell r="CJ1256">
            <v>0</v>
          </cell>
          <cell r="CK1256">
            <v>0</v>
          </cell>
          <cell r="CL1256">
            <v>0</v>
          </cell>
          <cell r="CM1256">
            <v>0</v>
          </cell>
          <cell r="CN1256">
            <v>0</v>
          </cell>
          <cell r="CO1256">
            <v>0</v>
          </cell>
          <cell r="CP1256">
            <v>0</v>
          </cell>
          <cell r="CQ1256">
            <v>0</v>
          </cell>
          <cell r="CR1256">
            <v>0</v>
          </cell>
          <cell r="CS1256">
            <v>0</v>
          </cell>
          <cell r="CT1256">
            <v>0</v>
          </cell>
          <cell r="CU1256">
            <v>0</v>
          </cell>
          <cell r="CV1256">
            <v>0</v>
          </cell>
          <cell r="CW1256">
            <v>0</v>
          </cell>
          <cell r="CX1256">
            <v>0</v>
          </cell>
          <cell r="CY1256">
            <v>0</v>
          </cell>
          <cell r="CZ1256">
            <v>0</v>
          </cell>
          <cell r="DA1256">
            <v>0</v>
          </cell>
          <cell r="DB1256">
            <v>0</v>
          </cell>
          <cell r="DC1256">
            <v>0</v>
          </cell>
          <cell r="DD1256">
            <v>0</v>
          </cell>
          <cell r="DE1256">
            <v>0</v>
          </cell>
          <cell r="DF1256">
            <v>0</v>
          </cell>
          <cell r="DG1256">
            <v>0</v>
          </cell>
          <cell r="DH1256">
            <v>0</v>
          </cell>
          <cell r="DI1256">
            <v>0</v>
          </cell>
          <cell r="DJ1256">
            <v>0</v>
          </cell>
          <cell r="DK1256">
            <v>0</v>
          </cell>
          <cell r="DL1256">
            <v>0</v>
          </cell>
          <cell r="DM1256">
            <v>0</v>
          </cell>
          <cell r="DN1256">
            <v>0</v>
          </cell>
          <cell r="DO1256">
            <v>0</v>
          </cell>
          <cell r="DP1256">
            <v>0</v>
          </cell>
          <cell r="DQ1256">
            <v>0</v>
          </cell>
          <cell r="DR1256">
            <v>0</v>
          </cell>
          <cell r="DS1256">
            <v>0</v>
          </cell>
          <cell r="DT1256">
            <v>0</v>
          </cell>
          <cell r="DU1256">
            <v>0</v>
          </cell>
          <cell r="DV1256">
            <v>0</v>
          </cell>
          <cell r="DW1256">
            <v>0</v>
          </cell>
          <cell r="DX1256">
            <v>0</v>
          </cell>
          <cell r="DY1256">
            <v>0</v>
          </cell>
          <cell r="DZ1256">
            <v>0</v>
          </cell>
          <cell r="EA1256">
            <v>0</v>
          </cell>
          <cell r="EB1256">
            <v>0</v>
          </cell>
          <cell r="EC1256">
            <v>0</v>
          </cell>
          <cell r="ED1256">
            <v>0</v>
          </cell>
        </row>
        <row r="1257">
          <cell r="F1257">
            <v>0</v>
          </cell>
          <cell r="G1257">
            <v>0</v>
          </cell>
          <cell r="H1257">
            <v>0</v>
          </cell>
          <cell r="I1257">
            <v>0</v>
          </cell>
          <cell r="J1257">
            <v>0</v>
          </cell>
          <cell r="K1257">
            <v>0</v>
          </cell>
          <cell r="L1257">
            <v>0</v>
          </cell>
          <cell r="M1257">
            <v>0</v>
          </cell>
          <cell r="N1257">
            <v>0</v>
          </cell>
          <cell r="O1257">
            <v>0</v>
          </cell>
          <cell r="P1257">
            <v>0</v>
          </cell>
          <cell r="Q1257">
            <v>0</v>
          </cell>
          <cell r="R1257">
            <v>-0.04</v>
          </cell>
          <cell r="S1257">
            <v>0</v>
          </cell>
          <cell r="T1257">
            <v>0</v>
          </cell>
          <cell r="U1257">
            <v>0</v>
          </cell>
          <cell r="V1257">
            <v>-0.04</v>
          </cell>
          <cell r="W1257">
            <v>0</v>
          </cell>
          <cell r="X1257">
            <v>0</v>
          </cell>
          <cell r="Y1257">
            <v>0</v>
          </cell>
          <cell r="Z1257">
            <v>0</v>
          </cell>
          <cell r="AA1257">
            <v>0</v>
          </cell>
          <cell r="AB1257">
            <v>0</v>
          </cell>
          <cell r="AC1257">
            <v>0</v>
          </cell>
          <cell r="AD1257">
            <v>0</v>
          </cell>
          <cell r="AE1257">
            <v>-0.06</v>
          </cell>
          <cell r="AF1257">
            <v>0</v>
          </cell>
          <cell r="AG1257">
            <v>0</v>
          </cell>
          <cell r="AH1257">
            <v>0</v>
          </cell>
          <cell r="AI1257">
            <v>-0.03</v>
          </cell>
          <cell r="AJ1257">
            <v>0</v>
          </cell>
          <cell r="AK1257">
            <v>0</v>
          </cell>
          <cell r="AL1257">
            <v>0</v>
          </cell>
          <cell r="AM1257">
            <v>0</v>
          </cell>
          <cell r="AN1257">
            <v>-0.03</v>
          </cell>
          <cell r="AO1257">
            <v>0</v>
          </cell>
          <cell r="AP1257">
            <v>0</v>
          </cell>
          <cell r="AQ1257">
            <v>0</v>
          </cell>
          <cell r="AR1257">
            <v>-0.03</v>
          </cell>
          <cell r="AS1257">
            <v>0</v>
          </cell>
          <cell r="AT1257">
            <v>0</v>
          </cell>
          <cell r="AU1257">
            <v>0</v>
          </cell>
          <cell r="AV1257">
            <v>-0.03</v>
          </cell>
          <cell r="AW1257">
            <v>0</v>
          </cell>
          <cell r="AX1257">
            <v>0</v>
          </cell>
          <cell r="AY1257">
            <v>0</v>
          </cell>
          <cell r="AZ1257">
            <v>0</v>
          </cell>
          <cell r="BA1257">
            <v>0</v>
          </cell>
          <cell r="BB1257">
            <v>0</v>
          </cell>
          <cell r="BC1257">
            <v>0</v>
          </cell>
          <cell r="BD1257">
            <v>0</v>
          </cell>
          <cell r="BE1257">
            <v>-0.03</v>
          </cell>
          <cell r="BF1257">
            <v>0</v>
          </cell>
          <cell r="BG1257">
            <v>0</v>
          </cell>
          <cell r="BH1257">
            <v>0</v>
          </cell>
          <cell r="BI1257">
            <v>-0.03</v>
          </cell>
          <cell r="BJ1257">
            <v>0</v>
          </cell>
          <cell r="BK1257">
            <v>0</v>
          </cell>
          <cell r="BL1257">
            <v>0</v>
          </cell>
          <cell r="BM1257">
            <v>0</v>
          </cell>
          <cell r="BN1257">
            <v>0</v>
          </cell>
          <cell r="BO1257">
            <v>0</v>
          </cell>
          <cell r="BP1257">
            <v>0</v>
          </cell>
          <cell r="BQ1257">
            <v>0</v>
          </cell>
          <cell r="BR1257">
            <v>0</v>
          </cell>
          <cell r="BS1257">
            <v>0</v>
          </cell>
          <cell r="BT1257">
            <v>0</v>
          </cell>
          <cell r="BU1257">
            <v>0</v>
          </cell>
          <cell r="BV1257">
            <v>0</v>
          </cell>
          <cell r="BW1257">
            <v>0</v>
          </cell>
          <cell r="BX1257">
            <v>0</v>
          </cell>
          <cell r="BY1257">
            <v>0</v>
          </cell>
          <cell r="BZ1257">
            <v>0</v>
          </cell>
          <cell r="CA1257">
            <v>0</v>
          </cell>
          <cell r="CB1257">
            <v>0</v>
          </cell>
          <cell r="CC1257">
            <v>0</v>
          </cell>
          <cell r="CD1257">
            <v>0</v>
          </cell>
          <cell r="CE1257">
            <v>0</v>
          </cell>
          <cell r="CF1257">
            <v>0</v>
          </cell>
          <cell r="CG1257">
            <v>0</v>
          </cell>
          <cell r="CH1257">
            <v>0</v>
          </cell>
          <cell r="CI1257">
            <v>0</v>
          </cell>
          <cell r="CJ1257">
            <v>0</v>
          </cell>
          <cell r="CK1257">
            <v>0</v>
          </cell>
          <cell r="CL1257">
            <v>0</v>
          </cell>
          <cell r="CM1257">
            <v>0</v>
          </cell>
          <cell r="CN1257">
            <v>0</v>
          </cell>
          <cell r="CO1257">
            <v>0</v>
          </cell>
          <cell r="CP1257">
            <v>0</v>
          </cell>
          <cell r="CQ1257">
            <v>0</v>
          </cell>
          <cell r="CR1257">
            <v>0</v>
          </cell>
          <cell r="CS1257">
            <v>0</v>
          </cell>
          <cell r="CT1257">
            <v>0</v>
          </cell>
          <cell r="CU1257">
            <v>0</v>
          </cell>
          <cell r="CV1257">
            <v>0</v>
          </cell>
          <cell r="CW1257">
            <v>0</v>
          </cell>
          <cell r="CX1257">
            <v>0</v>
          </cell>
          <cell r="CY1257">
            <v>0</v>
          </cell>
          <cell r="CZ1257">
            <v>0</v>
          </cell>
          <cell r="DA1257">
            <v>0</v>
          </cell>
          <cell r="DB1257">
            <v>0</v>
          </cell>
          <cell r="DC1257">
            <v>0</v>
          </cell>
          <cell r="DD1257">
            <v>0</v>
          </cell>
          <cell r="DE1257">
            <v>0</v>
          </cell>
          <cell r="DF1257">
            <v>0</v>
          </cell>
          <cell r="DG1257">
            <v>0</v>
          </cell>
          <cell r="DH1257">
            <v>0</v>
          </cell>
          <cell r="DI1257">
            <v>0</v>
          </cell>
          <cell r="DJ1257">
            <v>0</v>
          </cell>
          <cell r="DK1257">
            <v>0</v>
          </cell>
          <cell r="DL1257">
            <v>0</v>
          </cell>
          <cell r="DM1257">
            <v>0</v>
          </cell>
          <cell r="DN1257">
            <v>0</v>
          </cell>
          <cell r="DO1257">
            <v>0</v>
          </cell>
          <cell r="DP1257">
            <v>0</v>
          </cell>
          <cell r="DQ1257">
            <v>0</v>
          </cell>
          <cell r="DR1257">
            <v>0</v>
          </cell>
          <cell r="DS1257">
            <v>0</v>
          </cell>
          <cell r="DT1257">
            <v>0</v>
          </cell>
          <cell r="DU1257">
            <v>0</v>
          </cell>
          <cell r="DV1257">
            <v>0</v>
          </cell>
          <cell r="DW1257">
            <v>0</v>
          </cell>
          <cell r="DX1257">
            <v>0</v>
          </cell>
          <cell r="DY1257">
            <v>0</v>
          </cell>
          <cell r="DZ1257">
            <v>0</v>
          </cell>
          <cell r="EA1257">
            <v>0</v>
          </cell>
          <cell r="EB1257">
            <v>0</v>
          </cell>
          <cell r="EC1257">
            <v>0</v>
          </cell>
          <cell r="ED1257">
            <v>0</v>
          </cell>
        </row>
        <row r="1258">
          <cell r="F1258">
            <v>-1002.32</v>
          </cell>
          <cell r="G1258">
            <v>-849.67</v>
          </cell>
          <cell r="H1258">
            <v>-956.78</v>
          </cell>
          <cell r="I1258">
            <v>704.44</v>
          </cell>
          <cell r="J1258">
            <v>2333.21</v>
          </cell>
          <cell r="K1258">
            <v>663.56</v>
          </cell>
          <cell r="L1258">
            <v>-0.4</v>
          </cell>
          <cell r="M1258">
            <v>-13.44</v>
          </cell>
          <cell r="N1258">
            <v>345.7</v>
          </cell>
          <cell r="O1258">
            <v>-903.71</v>
          </cell>
          <cell r="P1258">
            <v>-683.1</v>
          </cell>
          <cell r="Q1258">
            <v>-632.65</v>
          </cell>
          <cell r="R1258">
            <v>-1715.13</v>
          </cell>
          <cell r="S1258">
            <v>-539.92999999999995</v>
          </cell>
          <cell r="T1258">
            <v>-761.3</v>
          </cell>
          <cell r="U1258">
            <v>-756.2</v>
          </cell>
          <cell r="V1258">
            <v>124.93</v>
          </cell>
          <cell r="W1258">
            <v>1367.97</v>
          </cell>
          <cell r="X1258">
            <v>565.88</v>
          </cell>
          <cell r="Y1258">
            <v>18.07</v>
          </cell>
          <cell r="Z1258">
            <v>13.03</v>
          </cell>
          <cell r="AA1258">
            <v>48.86</v>
          </cell>
          <cell r="AB1258">
            <v>-694.15</v>
          </cell>
          <cell r="AC1258">
            <v>-412.85</v>
          </cell>
          <cell r="AD1258">
            <v>-689.45</v>
          </cell>
          <cell r="AE1258">
            <v>-3548.69</v>
          </cell>
          <cell r="AF1258">
            <v>-869.85</v>
          </cell>
          <cell r="AG1258">
            <v>-820.82</v>
          </cell>
          <cell r="AH1258">
            <v>-1001.04</v>
          </cell>
          <cell r="AI1258">
            <v>-191.72</v>
          </cell>
          <cell r="AJ1258">
            <v>1435.61</v>
          </cell>
          <cell r="AK1258">
            <v>337.62</v>
          </cell>
          <cell r="AL1258">
            <v>-83.86</v>
          </cell>
          <cell r="AM1258">
            <v>-145.38999999999999</v>
          </cell>
          <cell r="AN1258">
            <v>42.12</v>
          </cell>
          <cell r="AO1258">
            <v>-718.65</v>
          </cell>
          <cell r="AP1258">
            <v>-774.28</v>
          </cell>
          <cell r="AQ1258">
            <v>-758.44</v>
          </cell>
          <cell r="AR1258">
            <v>-3630.84</v>
          </cell>
          <cell r="AS1258">
            <v>-988.85</v>
          </cell>
          <cell r="AT1258">
            <v>-672.79</v>
          </cell>
          <cell r="AU1258">
            <v>-1041.9000000000001</v>
          </cell>
          <cell r="AV1258">
            <v>-145.75</v>
          </cell>
          <cell r="AW1258">
            <v>1556.68</v>
          </cell>
          <cell r="AX1258">
            <v>441.24</v>
          </cell>
          <cell r="AY1258">
            <v>-43.8</v>
          </cell>
          <cell r="AZ1258">
            <v>-143.81</v>
          </cell>
          <cell r="BA1258">
            <v>111.62</v>
          </cell>
          <cell r="BB1258">
            <v>-896.2</v>
          </cell>
          <cell r="BC1258">
            <v>-747.41</v>
          </cell>
          <cell r="BD1258">
            <v>-1059.8599999999999</v>
          </cell>
          <cell r="BE1258">
            <v>-2686.13</v>
          </cell>
          <cell r="BF1258">
            <v>-819.77</v>
          </cell>
          <cell r="BG1258">
            <v>-837.05</v>
          </cell>
          <cell r="BH1258">
            <v>-803.71</v>
          </cell>
          <cell r="BI1258">
            <v>257.95</v>
          </cell>
          <cell r="BJ1258">
            <v>1364.78</v>
          </cell>
          <cell r="BK1258">
            <v>498.67</v>
          </cell>
          <cell r="BL1258">
            <v>-48.59</v>
          </cell>
          <cell r="BM1258">
            <v>-101.51</v>
          </cell>
          <cell r="BN1258">
            <v>49.63</v>
          </cell>
          <cell r="BO1258">
            <v>-797.96</v>
          </cell>
          <cell r="BP1258">
            <v>-369.75</v>
          </cell>
          <cell r="BQ1258">
            <v>-1078.82</v>
          </cell>
          <cell r="BR1258">
            <v>-1470.24</v>
          </cell>
          <cell r="BS1258">
            <v>-736.73</v>
          </cell>
          <cell r="BT1258">
            <v>-921.13</v>
          </cell>
          <cell r="BU1258">
            <v>-828.88</v>
          </cell>
          <cell r="BV1258">
            <v>246.88</v>
          </cell>
          <cell r="BW1258">
            <v>1573.17</v>
          </cell>
          <cell r="BX1258">
            <v>498.31</v>
          </cell>
          <cell r="BY1258">
            <v>-96.51</v>
          </cell>
          <cell r="BZ1258">
            <v>3.13</v>
          </cell>
          <cell r="CA1258">
            <v>34.93</v>
          </cell>
          <cell r="CB1258">
            <v>-488.06</v>
          </cell>
          <cell r="CC1258">
            <v>-357.73</v>
          </cell>
          <cell r="CD1258">
            <v>-397.62</v>
          </cell>
          <cell r="CE1258">
            <v>-423.34</v>
          </cell>
          <cell r="CF1258">
            <v>-79.319999999999993</v>
          </cell>
          <cell r="CG1258">
            <v>-109.82</v>
          </cell>
          <cell r="CH1258">
            <v>-631.23</v>
          </cell>
          <cell r="CI1258">
            <v>-303.98</v>
          </cell>
          <cell r="CJ1258">
            <v>867.7</v>
          </cell>
          <cell r="CK1258">
            <v>-25.13</v>
          </cell>
          <cell r="CL1258">
            <v>0</v>
          </cell>
          <cell r="CM1258">
            <v>-13.59</v>
          </cell>
          <cell r="CN1258">
            <v>-9.7100000000000009</v>
          </cell>
          <cell r="CO1258">
            <v>-96.39</v>
          </cell>
          <cell r="CP1258">
            <v>-21.85</v>
          </cell>
          <cell r="CQ1258">
            <v>0</v>
          </cell>
          <cell r="CR1258">
            <v>-337.92</v>
          </cell>
          <cell r="CS1258">
            <v>0</v>
          </cell>
          <cell r="CT1258">
            <v>-5.25</v>
          </cell>
          <cell r="CU1258">
            <v>-183.95</v>
          </cell>
          <cell r="CV1258">
            <v>-15.54</v>
          </cell>
          <cell r="CW1258">
            <v>-113.83</v>
          </cell>
          <cell r="CX1258">
            <v>-19.350000000000001</v>
          </cell>
          <cell r="CY1258">
            <v>0</v>
          </cell>
          <cell r="CZ1258">
            <v>0</v>
          </cell>
          <cell r="DA1258">
            <v>0</v>
          </cell>
          <cell r="DB1258">
            <v>0</v>
          </cell>
          <cell r="DC1258">
            <v>0</v>
          </cell>
          <cell r="DD1258">
            <v>0</v>
          </cell>
          <cell r="DE1258">
            <v>0</v>
          </cell>
          <cell r="DF1258">
            <v>0</v>
          </cell>
          <cell r="DG1258">
            <v>0</v>
          </cell>
          <cell r="DH1258">
            <v>0</v>
          </cell>
          <cell r="DI1258">
            <v>0</v>
          </cell>
          <cell r="DJ1258">
            <v>0</v>
          </cell>
          <cell r="DK1258">
            <v>0</v>
          </cell>
          <cell r="DL1258">
            <v>0</v>
          </cell>
          <cell r="DM1258">
            <v>0</v>
          </cell>
          <cell r="DN1258">
            <v>0</v>
          </cell>
          <cell r="DO1258">
            <v>0</v>
          </cell>
          <cell r="DP1258">
            <v>0</v>
          </cell>
          <cell r="DQ1258">
            <v>0</v>
          </cell>
          <cell r="DR1258">
            <v>0</v>
          </cell>
          <cell r="DS1258">
            <v>0</v>
          </cell>
          <cell r="DT1258">
            <v>0</v>
          </cell>
          <cell r="DU1258">
            <v>0</v>
          </cell>
          <cell r="DV1258">
            <v>0</v>
          </cell>
          <cell r="DW1258">
            <v>0</v>
          </cell>
          <cell r="DX1258">
            <v>0</v>
          </cell>
          <cell r="DY1258">
            <v>0</v>
          </cell>
          <cell r="DZ1258">
            <v>0</v>
          </cell>
          <cell r="EA1258">
            <v>0</v>
          </cell>
          <cell r="EB1258">
            <v>0</v>
          </cell>
          <cell r="EC1258">
            <v>0</v>
          </cell>
          <cell r="ED1258">
            <v>0</v>
          </cell>
        </row>
        <row r="1259">
          <cell r="F1259">
            <v>0</v>
          </cell>
          <cell r="G1259">
            <v>0</v>
          </cell>
          <cell r="H1259">
            <v>-246.03</v>
          </cell>
          <cell r="I1259">
            <v>-630.54999999999995</v>
          </cell>
          <cell r="J1259">
            <v>-170.41</v>
          </cell>
          <cell r="K1259">
            <v>-2.93</v>
          </cell>
          <cell r="L1259">
            <v>0</v>
          </cell>
          <cell r="M1259">
            <v>0</v>
          </cell>
          <cell r="N1259">
            <v>0</v>
          </cell>
          <cell r="O1259">
            <v>0</v>
          </cell>
          <cell r="P1259">
            <v>0</v>
          </cell>
          <cell r="Q1259">
            <v>0</v>
          </cell>
          <cell r="R1259">
            <v>-871.49</v>
          </cell>
          <cell r="S1259">
            <v>0</v>
          </cell>
          <cell r="T1259">
            <v>0</v>
          </cell>
          <cell r="U1259">
            <v>-225.23</v>
          </cell>
          <cell r="V1259">
            <v>-554.64</v>
          </cell>
          <cell r="W1259">
            <v>-91.62</v>
          </cell>
          <cell r="X1259">
            <v>0</v>
          </cell>
          <cell r="Y1259">
            <v>0</v>
          </cell>
          <cell r="Z1259">
            <v>0</v>
          </cell>
          <cell r="AA1259">
            <v>0</v>
          </cell>
          <cell r="AB1259">
            <v>0</v>
          </cell>
          <cell r="AC1259">
            <v>0</v>
          </cell>
          <cell r="AD1259">
            <v>0</v>
          </cell>
          <cell r="AE1259">
            <v>-1037.72</v>
          </cell>
          <cell r="AF1259">
            <v>0</v>
          </cell>
          <cell r="AG1259">
            <v>0</v>
          </cell>
          <cell r="AH1259">
            <v>-382.77</v>
          </cell>
          <cell r="AI1259">
            <v>-558.58000000000004</v>
          </cell>
          <cell r="AJ1259">
            <v>-59.39</v>
          </cell>
          <cell r="AK1259">
            <v>-0.68</v>
          </cell>
          <cell r="AL1259">
            <v>0</v>
          </cell>
          <cell r="AM1259">
            <v>0</v>
          </cell>
          <cell r="AN1259">
            <v>-17.649999999999999</v>
          </cell>
          <cell r="AO1259">
            <v>0</v>
          </cell>
          <cell r="AP1259">
            <v>0</v>
          </cell>
          <cell r="AQ1259">
            <v>-18.649999999999999</v>
          </cell>
          <cell r="AR1259">
            <v>-901.11</v>
          </cell>
          <cell r="AS1259">
            <v>0</v>
          </cell>
          <cell r="AT1259">
            <v>0</v>
          </cell>
          <cell r="AU1259">
            <v>-298.67</v>
          </cell>
          <cell r="AV1259">
            <v>-542.65</v>
          </cell>
          <cell r="AW1259">
            <v>-51.82</v>
          </cell>
          <cell r="AX1259">
            <v>-0.11</v>
          </cell>
          <cell r="AY1259">
            <v>0</v>
          </cell>
          <cell r="AZ1259">
            <v>0</v>
          </cell>
          <cell r="BA1259">
            <v>0</v>
          </cell>
          <cell r="BB1259">
            <v>0</v>
          </cell>
          <cell r="BC1259">
            <v>0</v>
          </cell>
          <cell r="BD1259">
            <v>-7.86</v>
          </cell>
          <cell r="BE1259">
            <v>-815.48</v>
          </cell>
          <cell r="BF1259">
            <v>0</v>
          </cell>
          <cell r="BG1259">
            <v>0</v>
          </cell>
          <cell r="BH1259">
            <v>-340.66</v>
          </cell>
          <cell r="BI1259">
            <v>-453.91</v>
          </cell>
          <cell r="BJ1259">
            <v>18.86</v>
          </cell>
          <cell r="BK1259">
            <v>0</v>
          </cell>
          <cell r="BL1259">
            <v>0</v>
          </cell>
          <cell r="BM1259">
            <v>0</v>
          </cell>
          <cell r="BN1259">
            <v>0</v>
          </cell>
          <cell r="BO1259">
            <v>-21.67</v>
          </cell>
          <cell r="BP1259">
            <v>0</v>
          </cell>
          <cell r="BQ1259">
            <v>-18.11</v>
          </cell>
          <cell r="BR1259">
            <v>-731.34</v>
          </cell>
          <cell r="BS1259">
            <v>0</v>
          </cell>
          <cell r="BT1259">
            <v>0</v>
          </cell>
          <cell r="BU1259">
            <v>-300.33</v>
          </cell>
          <cell r="BV1259">
            <v>-360.51</v>
          </cell>
          <cell r="BW1259">
            <v>-62.59</v>
          </cell>
          <cell r="BX1259">
            <v>0</v>
          </cell>
          <cell r="BY1259">
            <v>0</v>
          </cell>
          <cell r="BZ1259">
            <v>0</v>
          </cell>
          <cell r="CA1259">
            <v>0</v>
          </cell>
          <cell r="CB1259">
            <v>0</v>
          </cell>
          <cell r="CC1259">
            <v>0</v>
          </cell>
          <cell r="CD1259">
            <v>-7.92</v>
          </cell>
          <cell r="CE1259">
            <v>0</v>
          </cell>
          <cell r="CF1259">
            <v>0</v>
          </cell>
          <cell r="CG1259">
            <v>0</v>
          </cell>
          <cell r="CH1259">
            <v>0</v>
          </cell>
          <cell r="CI1259">
            <v>0</v>
          </cell>
          <cell r="CJ1259">
            <v>0</v>
          </cell>
          <cell r="CK1259">
            <v>0</v>
          </cell>
          <cell r="CL1259">
            <v>0</v>
          </cell>
          <cell r="CM1259">
            <v>0</v>
          </cell>
          <cell r="CN1259">
            <v>0</v>
          </cell>
          <cell r="CO1259">
            <v>0</v>
          </cell>
          <cell r="CP1259">
            <v>0</v>
          </cell>
          <cell r="CQ1259">
            <v>0</v>
          </cell>
          <cell r="CR1259">
            <v>0</v>
          </cell>
          <cell r="CS1259">
            <v>0</v>
          </cell>
          <cell r="CT1259">
            <v>0</v>
          </cell>
          <cell r="CU1259">
            <v>0</v>
          </cell>
          <cell r="CV1259">
            <v>0</v>
          </cell>
          <cell r="CW1259">
            <v>0</v>
          </cell>
          <cell r="CX1259">
            <v>0</v>
          </cell>
          <cell r="CY1259">
            <v>0</v>
          </cell>
          <cell r="CZ1259">
            <v>0</v>
          </cell>
          <cell r="DA1259">
            <v>0</v>
          </cell>
          <cell r="DB1259">
            <v>0</v>
          </cell>
          <cell r="DC1259">
            <v>0</v>
          </cell>
          <cell r="DD1259">
            <v>0</v>
          </cell>
          <cell r="DE1259">
            <v>0</v>
          </cell>
          <cell r="DF1259">
            <v>0</v>
          </cell>
          <cell r="DG1259">
            <v>0</v>
          </cell>
          <cell r="DH1259">
            <v>0</v>
          </cell>
          <cell r="DI1259">
            <v>0</v>
          </cell>
          <cell r="DJ1259">
            <v>0</v>
          </cell>
          <cell r="DK1259">
            <v>0</v>
          </cell>
          <cell r="DL1259">
            <v>0</v>
          </cell>
          <cell r="DM1259">
            <v>0</v>
          </cell>
          <cell r="DN1259">
            <v>0</v>
          </cell>
          <cell r="DO1259">
            <v>0</v>
          </cell>
          <cell r="DP1259">
            <v>0</v>
          </cell>
          <cell r="DQ1259">
            <v>0</v>
          </cell>
          <cell r="DR1259">
            <v>0</v>
          </cell>
          <cell r="DS1259">
            <v>0</v>
          </cell>
          <cell r="DT1259">
            <v>0</v>
          </cell>
          <cell r="DU1259">
            <v>0</v>
          </cell>
          <cell r="DV1259">
            <v>0</v>
          </cell>
          <cell r="DW1259">
            <v>0</v>
          </cell>
          <cell r="DX1259">
            <v>0</v>
          </cell>
          <cell r="DY1259">
            <v>0</v>
          </cell>
          <cell r="DZ1259">
            <v>0</v>
          </cell>
          <cell r="EA1259">
            <v>0</v>
          </cell>
          <cell r="EB1259">
            <v>0</v>
          </cell>
          <cell r="EC1259">
            <v>0</v>
          </cell>
          <cell r="ED1259">
            <v>0</v>
          </cell>
        </row>
        <row r="1260">
          <cell r="F1260">
            <v>0</v>
          </cell>
          <cell r="G1260">
            <v>0</v>
          </cell>
          <cell r="H1260">
            <v>0</v>
          </cell>
          <cell r="I1260">
            <v>0</v>
          </cell>
          <cell r="J1260">
            <v>0</v>
          </cell>
          <cell r="K1260">
            <v>0</v>
          </cell>
          <cell r="L1260">
            <v>0</v>
          </cell>
          <cell r="M1260">
            <v>0</v>
          </cell>
          <cell r="N1260">
            <v>0</v>
          </cell>
          <cell r="O1260">
            <v>0</v>
          </cell>
          <cell r="P1260">
            <v>0</v>
          </cell>
          <cell r="Q1260">
            <v>0</v>
          </cell>
          <cell r="R1260">
            <v>0</v>
          </cell>
          <cell r="S1260">
            <v>0</v>
          </cell>
          <cell r="T1260">
            <v>0</v>
          </cell>
          <cell r="U1260">
            <v>0</v>
          </cell>
          <cell r="V1260">
            <v>0</v>
          </cell>
          <cell r="W1260">
            <v>0</v>
          </cell>
          <cell r="X1260">
            <v>0</v>
          </cell>
          <cell r="Y1260">
            <v>0</v>
          </cell>
          <cell r="Z1260">
            <v>0</v>
          </cell>
          <cell r="AA1260">
            <v>0</v>
          </cell>
          <cell r="AB1260">
            <v>0</v>
          </cell>
          <cell r="AC1260">
            <v>0</v>
          </cell>
          <cell r="AD1260">
            <v>0</v>
          </cell>
          <cell r="AE1260">
            <v>0</v>
          </cell>
          <cell r="AF1260">
            <v>0</v>
          </cell>
          <cell r="AG1260">
            <v>0</v>
          </cell>
          <cell r="AH1260">
            <v>0</v>
          </cell>
          <cell r="AI1260">
            <v>0</v>
          </cell>
          <cell r="AJ1260">
            <v>0</v>
          </cell>
          <cell r="AK1260">
            <v>0</v>
          </cell>
          <cell r="AL1260">
            <v>0</v>
          </cell>
          <cell r="AM1260">
            <v>0</v>
          </cell>
          <cell r="AN1260">
            <v>0</v>
          </cell>
          <cell r="AO1260">
            <v>0</v>
          </cell>
          <cell r="AP1260">
            <v>0</v>
          </cell>
          <cell r="AQ1260">
            <v>0</v>
          </cell>
          <cell r="AR1260">
            <v>0</v>
          </cell>
          <cell r="AS1260">
            <v>0</v>
          </cell>
          <cell r="AT1260">
            <v>0</v>
          </cell>
          <cell r="AU1260">
            <v>0</v>
          </cell>
          <cell r="AV1260">
            <v>0</v>
          </cell>
          <cell r="AW1260">
            <v>0</v>
          </cell>
          <cell r="AX1260">
            <v>0</v>
          </cell>
          <cell r="AY1260">
            <v>0</v>
          </cell>
          <cell r="AZ1260">
            <v>0</v>
          </cell>
          <cell r="BA1260">
            <v>0</v>
          </cell>
          <cell r="BB1260">
            <v>0</v>
          </cell>
          <cell r="BC1260">
            <v>0</v>
          </cell>
          <cell r="BD1260">
            <v>0</v>
          </cell>
          <cell r="BE1260">
            <v>0</v>
          </cell>
          <cell r="BF1260">
            <v>0</v>
          </cell>
          <cell r="BG1260">
            <v>0</v>
          </cell>
          <cell r="BH1260">
            <v>0</v>
          </cell>
          <cell r="BI1260">
            <v>0</v>
          </cell>
          <cell r="BJ1260">
            <v>0</v>
          </cell>
          <cell r="BK1260">
            <v>0</v>
          </cell>
          <cell r="BL1260">
            <v>0</v>
          </cell>
          <cell r="BM1260">
            <v>0</v>
          </cell>
          <cell r="BN1260">
            <v>0</v>
          </cell>
          <cell r="BO1260">
            <v>0</v>
          </cell>
          <cell r="BP1260">
            <v>0</v>
          </cell>
          <cell r="BQ1260">
            <v>0</v>
          </cell>
          <cell r="BR1260">
            <v>0</v>
          </cell>
          <cell r="BS1260">
            <v>0</v>
          </cell>
          <cell r="BT1260">
            <v>0</v>
          </cell>
          <cell r="BU1260">
            <v>0</v>
          </cell>
          <cell r="BV1260">
            <v>0</v>
          </cell>
          <cell r="BW1260">
            <v>0</v>
          </cell>
          <cell r="BX1260">
            <v>0</v>
          </cell>
          <cell r="BY1260">
            <v>0</v>
          </cell>
          <cell r="BZ1260">
            <v>0</v>
          </cell>
          <cell r="CA1260">
            <v>0</v>
          </cell>
          <cell r="CB1260">
            <v>0</v>
          </cell>
          <cell r="CC1260">
            <v>0</v>
          </cell>
          <cell r="CD1260">
            <v>0</v>
          </cell>
          <cell r="CE1260">
            <v>0</v>
          </cell>
          <cell r="CF1260">
            <v>0</v>
          </cell>
          <cell r="CG1260">
            <v>0</v>
          </cell>
          <cell r="CH1260">
            <v>0</v>
          </cell>
          <cell r="CI1260">
            <v>0</v>
          </cell>
          <cell r="CJ1260">
            <v>0</v>
          </cell>
          <cell r="CK1260">
            <v>0</v>
          </cell>
          <cell r="CL1260">
            <v>0</v>
          </cell>
          <cell r="CM1260">
            <v>0</v>
          </cell>
          <cell r="CN1260">
            <v>0</v>
          </cell>
          <cell r="CO1260">
            <v>0</v>
          </cell>
          <cell r="CP1260">
            <v>0</v>
          </cell>
          <cell r="CQ1260">
            <v>0</v>
          </cell>
          <cell r="CR1260">
            <v>0</v>
          </cell>
          <cell r="CS1260">
            <v>0</v>
          </cell>
          <cell r="CT1260">
            <v>0</v>
          </cell>
          <cell r="CU1260">
            <v>0</v>
          </cell>
          <cell r="CV1260">
            <v>0</v>
          </cell>
          <cell r="CW1260">
            <v>0</v>
          </cell>
          <cell r="CX1260">
            <v>0</v>
          </cell>
          <cell r="CY1260">
            <v>0</v>
          </cell>
          <cell r="CZ1260">
            <v>0</v>
          </cell>
          <cell r="DA1260">
            <v>0</v>
          </cell>
          <cell r="DB1260">
            <v>0</v>
          </cell>
          <cell r="DC1260">
            <v>0</v>
          </cell>
          <cell r="DD1260">
            <v>0</v>
          </cell>
          <cell r="DE1260">
            <v>0</v>
          </cell>
          <cell r="DF1260">
            <v>0</v>
          </cell>
          <cell r="DG1260">
            <v>0</v>
          </cell>
          <cell r="DH1260">
            <v>0</v>
          </cell>
          <cell r="DI1260">
            <v>0</v>
          </cell>
          <cell r="DJ1260">
            <v>0</v>
          </cell>
          <cell r="DK1260">
            <v>0</v>
          </cell>
          <cell r="DL1260">
            <v>0</v>
          </cell>
          <cell r="DM1260">
            <v>0</v>
          </cell>
          <cell r="DN1260">
            <v>0</v>
          </cell>
          <cell r="DO1260">
            <v>0</v>
          </cell>
          <cell r="DP1260">
            <v>0</v>
          </cell>
          <cell r="DQ1260">
            <v>0</v>
          </cell>
          <cell r="DR1260">
            <v>0</v>
          </cell>
          <cell r="DS1260">
            <v>0</v>
          </cell>
          <cell r="DT1260">
            <v>0</v>
          </cell>
          <cell r="DU1260">
            <v>0</v>
          </cell>
          <cell r="DV1260">
            <v>0</v>
          </cell>
          <cell r="DW1260">
            <v>0</v>
          </cell>
          <cell r="DX1260">
            <v>0</v>
          </cell>
          <cell r="DY1260">
            <v>0</v>
          </cell>
          <cell r="DZ1260">
            <v>0</v>
          </cell>
          <cell r="EA1260">
            <v>0</v>
          </cell>
          <cell r="EB1260">
            <v>0</v>
          </cell>
          <cell r="EC1260">
            <v>0</v>
          </cell>
          <cell r="ED1260">
            <v>0</v>
          </cell>
        </row>
        <row r="1261">
          <cell r="F1261">
            <v>3.48</v>
          </cell>
          <cell r="G1261">
            <v>-0.11</v>
          </cell>
          <cell r="H1261">
            <v>27.49</v>
          </cell>
          <cell r="I1261">
            <v>-21.26</v>
          </cell>
          <cell r="J1261">
            <v>-0.12</v>
          </cell>
          <cell r="K1261">
            <v>-0.23</v>
          </cell>
          <cell r="L1261">
            <v>-5.55</v>
          </cell>
          <cell r="M1261">
            <v>104.38</v>
          </cell>
          <cell r="N1261">
            <v>-0.17</v>
          </cell>
          <cell r="O1261">
            <v>-0.71</v>
          </cell>
          <cell r="P1261">
            <v>-0.06</v>
          </cell>
          <cell r="Q1261">
            <v>-8.39</v>
          </cell>
          <cell r="R1261">
            <v>-33.29</v>
          </cell>
          <cell r="S1261">
            <v>0.69</v>
          </cell>
          <cell r="T1261">
            <v>-11.74</v>
          </cell>
          <cell r="U1261">
            <v>-0.3</v>
          </cell>
          <cell r="V1261">
            <v>-0.24</v>
          </cell>
          <cell r="W1261">
            <v>-0.16</v>
          </cell>
          <cell r="X1261">
            <v>-0.19</v>
          </cell>
          <cell r="Y1261">
            <v>-0.35</v>
          </cell>
          <cell r="Z1261">
            <v>-0.33</v>
          </cell>
          <cell r="AA1261">
            <v>-11.92</v>
          </cell>
          <cell r="AB1261">
            <v>-2.1800000000000002</v>
          </cell>
          <cell r="AC1261">
            <v>-6.49</v>
          </cell>
          <cell r="AD1261">
            <v>-7.0000000000000007E-2</v>
          </cell>
          <cell r="AE1261">
            <v>-108.59</v>
          </cell>
          <cell r="AF1261">
            <v>-7.0000000000000007E-2</v>
          </cell>
          <cell r="AG1261">
            <v>-0.05</v>
          </cell>
          <cell r="AH1261">
            <v>-0.23</v>
          </cell>
          <cell r="AI1261">
            <v>6.32</v>
          </cell>
          <cell r="AJ1261">
            <v>-13.1</v>
          </cell>
          <cell r="AK1261">
            <v>-26.05</v>
          </cell>
          <cell r="AL1261">
            <v>-0.25</v>
          </cell>
          <cell r="AM1261">
            <v>-51.96</v>
          </cell>
          <cell r="AN1261">
            <v>-0.17</v>
          </cell>
          <cell r="AO1261">
            <v>-11.82</v>
          </cell>
          <cell r="AP1261">
            <v>-0.03</v>
          </cell>
          <cell r="AQ1261">
            <v>-11.18</v>
          </cell>
          <cell r="AR1261">
            <v>-40.409999999999997</v>
          </cell>
          <cell r="AS1261">
            <v>-0.01</v>
          </cell>
          <cell r="AT1261">
            <v>12.91</v>
          </cell>
          <cell r="AU1261">
            <v>-0.17</v>
          </cell>
          <cell r="AV1261">
            <v>-0.26</v>
          </cell>
          <cell r="AW1261">
            <v>-13.02</v>
          </cell>
          <cell r="AX1261">
            <v>-3.4</v>
          </cell>
          <cell r="AY1261">
            <v>-13.19</v>
          </cell>
          <cell r="AZ1261">
            <v>-0.31</v>
          </cell>
          <cell r="BA1261">
            <v>-0.17</v>
          </cell>
          <cell r="BB1261">
            <v>-11.6</v>
          </cell>
          <cell r="BC1261">
            <v>-0.01</v>
          </cell>
          <cell r="BD1261">
            <v>-11.16</v>
          </cell>
          <cell r="BE1261">
            <v>-16.239999999999998</v>
          </cell>
          <cell r="BF1261">
            <v>0</v>
          </cell>
          <cell r="BG1261">
            <v>-12.99</v>
          </cell>
          <cell r="BH1261">
            <v>-0.15</v>
          </cell>
          <cell r="BI1261">
            <v>-0.14000000000000001</v>
          </cell>
          <cell r="BJ1261">
            <v>-0.09</v>
          </cell>
          <cell r="BK1261">
            <v>-0.13</v>
          </cell>
          <cell r="BL1261">
            <v>-0.22</v>
          </cell>
          <cell r="BM1261">
            <v>-0.21</v>
          </cell>
          <cell r="BN1261">
            <v>-0.15</v>
          </cell>
          <cell r="BO1261">
            <v>-2.13</v>
          </cell>
          <cell r="BP1261">
            <v>-0.01</v>
          </cell>
          <cell r="BQ1261">
            <v>-0.03</v>
          </cell>
          <cell r="BR1261">
            <v>-14.94</v>
          </cell>
          <cell r="BS1261">
            <v>0</v>
          </cell>
          <cell r="BT1261">
            <v>-0.02</v>
          </cell>
          <cell r="BU1261">
            <v>-0.1</v>
          </cell>
          <cell r="BV1261">
            <v>-0.11</v>
          </cell>
          <cell r="BW1261">
            <v>-0.08</v>
          </cell>
          <cell r="BX1261">
            <v>-0.08</v>
          </cell>
          <cell r="BY1261">
            <v>-0.14000000000000001</v>
          </cell>
          <cell r="BZ1261">
            <v>-14.11</v>
          </cell>
          <cell r="CA1261">
            <v>-0.08</v>
          </cell>
          <cell r="CB1261">
            <v>-0.21</v>
          </cell>
          <cell r="CC1261">
            <v>0</v>
          </cell>
          <cell r="CD1261">
            <v>-0.01</v>
          </cell>
          <cell r="CE1261">
            <v>-12.61</v>
          </cell>
          <cell r="CF1261">
            <v>-0.02</v>
          </cell>
          <cell r="CG1261">
            <v>-0.02</v>
          </cell>
          <cell r="CH1261">
            <v>14.02</v>
          </cell>
          <cell r="CI1261">
            <v>-7.0000000000000007E-2</v>
          </cell>
          <cell r="CJ1261">
            <v>-0.02</v>
          </cell>
          <cell r="CK1261">
            <v>-0.02</v>
          </cell>
          <cell r="CL1261">
            <v>-14.08</v>
          </cell>
          <cell r="CM1261">
            <v>-0.01</v>
          </cell>
          <cell r="CN1261">
            <v>-7.0000000000000007E-2</v>
          </cell>
          <cell r="CO1261">
            <v>-0.08</v>
          </cell>
          <cell r="CP1261">
            <v>0</v>
          </cell>
          <cell r="CQ1261">
            <v>-12.23</v>
          </cell>
          <cell r="CR1261">
            <v>0</v>
          </cell>
          <cell r="CS1261">
            <v>0</v>
          </cell>
          <cell r="CT1261">
            <v>0</v>
          </cell>
          <cell r="CU1261">
            <v>0</v>
          </cell>
          <cell r="CV1261">
            <v>0</v>
          </cell>
          <cell r="CW1261">
            <v>0</v>
          </cell>
          <cell r="CX1261">
            <v>0</v>
          </cell>
          <cell r="CY1261">
            <v>0</v>
          </cell>
          <cell r="CZ1261">
            <v>0</v>
          </cell>
          <cell r="DA1261">
            <v>0</v>
          </cell>
          <cell r="DB1261">
            <v>0</v>
          </cell>
          <cell r="DC1261">
            <v>0</v>
          </cell>
          <cell r="DD1261">
            <v>0</v>
          </cell>
          <cell r="DE1261">
            <v>0</v>
          </cell>
          <cell r="DF1261">
            <v>0</v>
          </cell>
          <cell r="DG1261">
            <v>0</v>
          </cell>
          <cell r="DH1261">
            <v>0</v>
          </cell>
          <cell r="DI1261">
            <v>0</v>
          </cell>
          <cell r="DJ1261">
            <v>0</v>
          </cell>
          <cell r="DK1261">
            <v>0</v>
          </cell>
          <cell r="DL1261">
            <v>0</v>
          </cell>
          <cell r="DM1261">
            <v>0</v>
          </cell>
          <cell r="DN1261">
            <v>0</v>
          </cell>
          <cell r="DO1261">
            <v>0</v>
          </cell>
          <cell r="DP1261">
            <v>0</v>
          </cell>
          <cell r="DQ1261">
            <v>0</v>
          </cell>
          <cell r="DR1261">
            <v>0</v>
          </cell>
          <cell r="DS1261">
            <v>0</v>
          </cell>
          <cell r="DT1261">
            <v>0</v>
          </cell>
          <cell r="DU1261">
            <v>0</v>
          </cell>
          <cell r="DV1261">
            <v>0</v>
          </cell>
          <cell r="DW1261">
            <v>0</v>
          </cell>
          <cell r="DX1261">
            <v>0</v>
          </cell>
          <cell r="DY1261">
            <v>0</v>
          </cell>
          <cell r="DZ1261">
            <v>0</v>
          </cell>
          <cell r="EA1261">
            <v>0</v>
          </cell>
          <cell r="EB1261">
            <v>0</v>
          </cell>
          <cell r="EC1261">
            <v>0</v>
          </cell>
          <cell r="ED1261">
            <v>0</v>
          </cell>
        </row>
        <row r="1262">
          <cell r="F1262">
            <v>0</v>
          </cell>
          <cell r="G1262">
            <v>0</v>
          </cell>
          <cell r="H1262">
            <v>0</v>
          </cell>
          <cell r="I1262">
            <v>0</v>
          </cell>
          <cell r="J1262">
            <v>0</v>
          </cell>
          <cell r="K1262">
            <v>0</v>
          </cell>
          <cell r="L1262">
            <v>0</v>
          </cell>
          <cell r="M1262">
            <v>0</v>
          </cell>
          <cell r="N1262">
            <v>0</v>
          </cell>
          <cell r="O1262">
            <v>0</v>
          </cell>
          <cell r="P1262">
            <v>0</v>
          </cell>
          <cell r="Q1262">
            <v>0</v>
          </cell>
          <cell r="R1262">
            <v>0</v>
          </cell>
          <cell r="S1262">
            <v>0</v>
          </cell>
          <cell r="T1262">
            <v>0</v>
          </cell>
          <cell r="U1262">
            <v>0</v>
          </cell>
          <cell r="V1262">
            <v>0</v>
          </cell>
          <cell r="W1262">
            <v>0</v>
          </cell>
          <cell r="X1262">
            <v>0</v>
          </cell>
          <cell r="Y1262">
            <v>0</v>
          </cell>
          <cell r="Z1262">
            <v>0</v>
          </cell>
          <cell r="AA1262">
            <v>0</v>
          </cell>
          <cell r="AB1262">
            <v>0</v>
          </cell>
          <cell r="AC1262">
            <v>0</v>
          </cell>
          <cell r="AD1262">
            <v>0</v>
          </cell>
          <cell r="AE1262">
            <v>0</v>
          </cell>
          <cell r="AF1262">
            <v>0</v>
          </cell>
          <cell r="AG1262">
            <v>0</v>
          </cell>
          <cell r="AH1262">
            <v>0</v>
          </cell>
          <cell r="AI1262">
            <v>0</v>
          </cell>
          <cell r="AJ1262">
            <v>0</v>
          </cell>
          <cell r="AK1262">
            <v>0</v>
          </cell>
          <cell r="AL1262">
            <v>0</v>
          </cell>
          <cell r="AM1262">
            <v>0</v>
          </cell>
          <cell r="AN1262">
            <v>0</v>
          </cell>
          <cell r="AO1262">
            <v>0</v>
          </cell>
          <cell r="AP1262">
            <v>0</v>
          </cell>
          <cell r="AQ1262">
            <v>0</v>
          </cell>
          <cell r="AR1262">
            <v>0</v>
          </cell>
          <cell r="AS1262">
            <v>0</v>
          </cell>
          <cell r="AT1262">
            <v>0</v>
          </cell>
          <cell r="AU1262">
            <v>0</v>
          </cell>
          <cell r="AV1262">
            <v>0</v>
          </cell>
          <cell r="AW1262">
            <v>0</v>
          </cell>
          <cell r="AX1262">
            <v>0</v>
          </cell>
          <cell r="AY1262">
            <v>0</v>
          </cell>
          <cell r="AZ1262">
            <v>0</v>
          </cell>
          <cell r="BA1262">
            <v>0</v>
          </cell>
          <cell r="BB1262">
            <v>0</v>
          </cell>
          <cell r="BC1262">
            <v>0</v>
          </cell>
          <cell r="BD1262">
            <v>0</v>
          </cell>
          <cell r="BE1262">
            <v>0</v>
          </cell>
          <cell r="BF1262">
            <v>0</v>
          </cell>
          <cell r="BG1262">
            <v>0</v>
          </cell>
          <cell r="BH1262">
            <v>0</v>
          </cell>
          <cell r="BI1262">
            <v>0</v>
          </cell>
          <cell r="BJ1262">
            <v>0</v>
          </cell>
          <cell r="BK1262">
            <v>0</v>
          </cell>
          <cell r="BL1262">
            <v>0</v>
          </cell>
          <cell r="BM1262">
            <v>0</v>
          </cell>
          <cell r="BN1262">
            <v>0</v>
          </cell>
          <cell r="BO1262">
            <v>0</v>
          </cell>
          <cell r="BP1262">
            <v>0</v>
          </cell>
          <cell r="BQ1262">
            <v>0</v>
          </cell>
          <cell r="BR1262">
            <v>0</v>
          </cell>
          <cell r="BS1262">
            <v>0</v>
          </cell>
          <cell r="BT1262">
            <v>0</v>
          </cell>
          <cell r="BU1262">
            <v>0</v>
          </cell>
          <cell r="BV1262">
            <v>0</v>
          </cell>
          <cell r="BW1262">
            <v>0</v>
          </cell>
          <cell r="BX1262">
            <v>0</v>
          </cell>
          <cell r="BY1262">
            <v>0</v>
          </cell>
          <cell r="BZ1262">
            <v>0</v>
          </cell>
          <cell r="CA1262">
            <v>0</v>
          </cell>
          <cell r="CB1262">
            <v>0</v>
          </cell>
          <cell r="CC1262">
            <v>0</v>
          </cell>
          <cell r="CD1262">
            <v>0</v>
          </cell>
          <cell r="CE1262">
            <v>0</v>
          </cell>
          <cell r="CF1262">
            <v>0</v>
          </cell>
          <cell r="CG1262">
            <v>0</v>
          </cell>
          <cell r="CH1262">
            <v>0</v>
          </cell>
          <cell r="CI1262">
            <v>0</v>
          </cell>
          <cell r="CJ1262">
            <v>0</v>
          </cell>
          <cell r="CK1262">
            <v>0</v>
          </cell>
          <cell r="CL1262">
            <v>0</v>
          </cell>
          <cell r="CM1262">
            <v>0</v>
          </cell>
          <cell r="CN1262">
            <v>0</v>
          </cell>
          <cell r="CO1262">
            <v>0</v>
          </cell>
          <cell r="CP1262">
            <v>0</v>
          </cell>
          <cell r="CQ1262">
            <v>0</v>
          </cell>
          <cell r="CR1262">
            <v>0</v>
          </cell>
          <cell r="CS1262">
            <v>0</v>
          </cell>
          <cell r="CT1262">
            <v>0</v>
          </cell>
          <cell r="CU1262">
            <v>0</v>
          </cell>
          <cell r="CV1262">
            <v>0</v>
          </cell>
          <cell r="CW1262">
            <v>0</v>
          </cell>
          <cell r="CX1262">
            <v>0</v>
          </cell>
          <cell r="CY1262">
            <v>0</v>
          </cell>
          <cell r="CZ1262">
            <v>0</v>
          </cell>
          <cell r="DA1262">
            <v>0</v>
          </cell>
          <cell r="DB1262">
            <v>0</v>
          </cell>
          <cell r="DC1262">
            <v>0</v>
          </cell>
          <cell r="DD1262">
            <v>0</v>
          </cell>
          <cell r="DE1262">
            <v>0</v>
          </cell>
          <cell r="DF1262">
            <v>0</v>
          </cell>
          <cell r="DG1262">
            <v>0</v>
          </cell>
          <cell r="DH1262">
            <v>0</v>
          </cell>
          <cell r="DI1262">
            <v>0</v>
          </cell>
          <cell r="DJ1262">
            <v>0</v>
          </cell>
          <cell r="DK1262">
            <v>0</v>
          </cell>
          <cell r="DL1262">
            <v>0</v>
          </cell>
          <cell r="DM1262">
            <v>0</v>
          </cell>
          <cell r="DN1262">
            <v>0</v>
          </cell>
          <cell r="DO1262">
            <v>0</v>
          </cell>
          <cell r="DP1262">
            <v>0</v>
          </cell>
          <cell r="DQ1262">
            <v>0</v>
          </cell>
          <cell r="DR1262">
            <v>0</v>
          </cell>
          <cell r="DS1262">
            <v>0</v>
          </cell>
          <cell r="DT1262">
            <v>0</v>
          </cell>
          <cell r="DU1262">
            <v>0</v>
          </cell>
          <cell r="DV1262">
            <v>0</v>
          </cell>
          <cell r="DW1262">
            <v>0</v>
          </cell>
          <cell r="DX1262">
            <v>0</v>
          </cell>
          <cell r="DY1262">
            <v>0</v>
          </cell>
          <cell r="DZ1262">
            <v>0</v>
          </cell>
          <cell r="EA1262">
            <v>0</v>
          </cell>
          <cell r="EB1262">
            <v>0</v>
          </cell>
          <cell r="EC1262">
            <v>0</v>
          </cell>
          <cell r="ED1262">
            <v>0</v>
          </cell>
        </row>
        <row r="1263">
          <cell r="F1263">
            <v>-2075.2800000000002</v>
          </cell>
          <cell r="G1263">
            <v>-964.77</v>
          </cell>
          <cell r="H1263">
            <v>-250.14</v>
          </cell>
          <cell r="I1263">
            <v>217.13</v>
          </cell>
          <cell r="J1263">
            <v>1735.6</v>
          </cell>
          <cell r="K1263">
            <v>1069.4000000000001</v>
          </cell>
          <cell r="L1263">
            <v>-103.03</v>
          </cell>
          <cell r="M1263">
            <v>-114.94</v>
          </cell>
          <cell r="N1263">
            <v>331.04</v>
          </cell>
          <cell r="O1263">
            <v>-272.06</v>
          </cell>
          <cell r="P1263">
            <v>-1244.68</v>
          </cell>
          <cell r="Q1263">
            <v>-1514.4</v>
          </cell>
          <cell r="R1263">
            <v>-1974.16</v>
          </cell>
          <cell r="S1263">
            <v>-2140.41</v>
          </cell>
          <cell r="T1263">
            <v>-1096.76</v>
          </cell>
          <cell r="U1263">
            <v>-461</v>
          </cell>
          <cell r="V1263">
            <v>537.04</v>
          </cell>
          <cell r="W1263">
            <v>2137.5300000000002</v>
          </cell>
          <cell r="X1263">
            <v>1232.78</v>
          </cell>
          <cell r="Y1263">
            <v>-19.96</v>
          </cell>
          <cell r="Z1263">
            <v>-155.56</v>
          </cell>
          <cell r="AA1263">
            <v>659.75</v>
          </cell>
          <cell r="AB1263">
            <v>-173.25</v>
          </cell>
          <cell r="AC1263">
            <v>-899.98</v>
          </cell>
          <cell r="AD1263">
            <v>-1594.35</v>
          </cell>
          <cell r="AE1263">
            <v>-5350.95</v>
          </cell>
          <cell r="AF1263">
            <v>-2237.7600000000002</v>
          </cell>
          <cell r="AG1263">
            <v>-1632.25</v>
          </cell>
          <cell r="AH1263">
            <v>-318.92</v>
          </cell>
          <cell r="AI1263">
            <v>-293.39</v>
          </cell>
          <cell r="AJ1263">
            <v>1727.65</v>
          </cell>
          <cell r="AK1263">
            <v>981.22</v>
          </cell>
          <cell r="AL1263">
            <v>-423.78</v>
          </cell>
          <cell r="AM1263">
            <v>23.34</v>
          </cell>
          <cell r="AN1263">
            <v>91.06</v>
          </cell>
          <cell r="AO1263">
            <v>-613.29999999999995</v>
          </cell>
          <cell r="AP1263">
            <v>-1050.48</v>
          </cell>
          <cell r="AQ1263">
            <v>-1604.35</v>
          </cell>
          <cell r="AR1263">
            <v>-5370.99</v>
          </cell>
          <cell r="AS1263">
            <v>-2165.52</v>
          </cell>
          <cell r="AT1263">
            <v>-1460.92</v>
          </cell>
          <cell r="AU1263">
            <v>-704.08</v>
          </cell>
          <cell r="AV1263">
            <v>-11.76</v>
          </cell>
          <cell r="AW1263">
            <v>1771.29</v>
          </cell>
          <cell r="AX1263">
            <v>429.75</v>
          </cell>
          <cell r="AY1263">
            <v>-292.14999999999998</v>
          </cell>
          <cell r="AZ1263">
            <v>-31.25</v>
          </cell>
          <cell r="BA1263">
            <v>359.46</v>
          </cell>
          <cell r="BB1263">
            <v>-617.11</v>
          </cell>
          <cell r="BC1263">
            <v>-1110.52</v>
          </cell>
          <cell r="BD1263">
            <v>-1538.2</v>
          </cell>
          <cell r="BE1263">
            <v>-4971.83</v>
          </cell>
          <cell r="BF1263">
            <v>-2195.13</v>
          </cell>
          <cell r="BG1263">
            <v>-1374.83</v>
          </cell>
          <cell r="BH1263">
            <v>-226.15</v>
          </cell>
          <cell r="BI1263">
            <v>45.39</v>
          </cell>
          <cell r="BJ1263">
            <v>1743.36</v>
          </cell>
          <cell r="BK1263">
            <v>923.01</v>
          </cell>
          <cell r="BL1263">
            <v>-580.38</v>
          </cell>
          <cell r="BM1263">
            <v>-44.07</v>
          </cell>
          <cell r="BN1263">
            <v>234.81</v>
          </cell>
          <cell r="BO1263">
            <v>-534.98</v>
          </cell>
          <cell r="BP1263">
            <v>-1005.88</v>
          </cell>
          <cell r="BQ1263">
            <v>-1956.98</v>
          </cell>
          <cell r="BR1263">
            <v>-3382.24</v>
          </cell>
          <cell r="BS1263">
            <v>-1827.8</v>
          </cell>
          <cell r="BT1263">
            <v>-1131.3800000000001</v>
          </cell>
          <cell r="BU1263">
            <v>-494.47</v>
          </cell>
          <cell r="BV1263">
            <v>-235.48</v>
          </cell>
          <cell r="BW1263">
            <v>1736.87</v>
          </cell>
          <cell r="BX1263">
            <v>1145.31</v>
          </cell>
          <cell r="BY1263">
            <v>-370.06</v>
          </cell>
          <cell r="BZ1263">
            <v>111.5</v>
          </cell>
          <cell r="CA1263">
            <v>171.74</v>
          </cell>
          <cell r="CB1263">
            <v>-480.54</v>
          </cell>
          <cell r="CC1263">
            <v>-729.72</v>
          </cell>
          <cell r="CD1263">
            <v>-1278.22</v>
          </cell>
          <cell r="CE1263">
            <v>-1265.5</v>
          </cell>
          <cell r="CF1263">
            <v>-274.86</v>
          </cell>
          <cell r="CG1263">
            <v>-274.38</v>
          </cell>
          <cell r="CH1263">
            <v>-793.61</v>
          </cell>
          <cell r="CI1263">
            <v>-695.63</v>
          </cell>
          <cell r="CJ1263">
            <v>812.35</v>
          </cell>
          <cell r="CK1263">
            <v>518.76</v>
          </cell>
          <cell r="CL1263">
            <v>34.340000000000003</v>
          </cell>
          <cell r="CM1263">
            <v>-21.68</v>
          </cell>
          <cell r="CN1263">
            <v>189.27</v>
          </cell>
          <cell r="CO1263">
            <v>-269.20999999999998</v>
          </cell>
          <cell r="CP1263">
            <v>-162.47999999999999</v>
          </cell>
          <cell r="CQ1263">
            <v>-328.37</v>
          </cell>
          <cell r="CR1263">
            <v>-737.59</v>
          </cell>
          <cell r="CS1263">
            <v>-80.34</v>
          </cell>
          <cell r="CT1263">
            <v>-92.42</v>
          </cell>
          <cell r="CU1263">
            <v>-208.43</v>
          </cell>
          <cell r="CV1263">
            <v>-127.08</v>
          </cell>
          <cell r="CW1263">
            <v>-30.16</v>
          </cell>
          <cell r="CX1263">
            <v>-46.05</v>
          </cell>
          <cell r="CY1263">
            <v>0</v>
          </cell>
          <cell r="CZ1263">
            <v>-18.77</v>
          </cell>
          <cell r="DA1263">
            <v>-8.89</v>
          </cell>
          <cell r="DB1263">
            <v>-30.04</v>
          </cell>
          <cell r="DC1263">
            <v>-95.4</v>
          </cell>
          <cell r="DD1263">
            <v>0</v>
          </cell>
          <cell r="DE1263">
            <v>0</v>
          </cell>
          <cell r="DF1263">
            <v>0</v>
          </cell>
          <cell r="DG1263">
            <v>0</v>
          </cell>
          <cell r="DH1263">
            <v>0</v>
          </cell>
          <cell r="DI1263">
            <v>0</v>
          </cell>
          <cell r="DJ1263">
            <v>0</v>
          </cell>
          <cell r="DK1263">
            <v>0</v>
          </cell>
          <cell r="DL1263">
            <v>0</v>
          </cell>
          <cell r="DM1263">
            <v>0</v>
          </cell>
          <cell r="DN1263">
            <v>0</v>
          </cell>
          <cell r="DO1263">
            <v>0</v>
          </cell>
          <cell r="DP1263">
            <v>0</v>
          </cell>
          <cell r="DQ1263">
            <v>0</v>
          </cell>
          <cell r="DR1263">
            <v>0</v>
          </cell>
          <cell r="DS1263">
            <v>0</v>
          </cell>
          <cell r="DT1263">
            <v>0</v>
          </cell>
          <cell r="DU1263">
            <v>0</v>
          </cell>
          <cell r="DV1263">
            <v>0</v>
          </cell>
          <cell r="DW1263">
            <v>0</v>
          </cell>
          <cell r="DX1263">
            <v>0</v>
          </cell>
          <cell r="DY1263">
            <v>0</v>
          </cell>
          <cell r="DZ1263">
            <v>0</v>
          </cell>
          <cell r="EA1263">
            <v>0</v>
          </cell>
          <cell r="EB1263">
            <v>0</v>
          </cell>
          <cell r="EC1263">
            <v>0</v>
          </cell>
          <cell r="ED1263">
            <v>0</v>
          </cell>
        </row>
        <row r="1264">
          <cell r="F1264">
            <v>-1304.25</v>
          </cell>
          <cell r="G1264">
            <v>-748.66</v>
          </cell>
          <cell r="H1264">
            <v>-896.42</v>
          </cell>
          <cell r="I1264">
            <v>-602.21</v>
          </cell>
          <cell r="J1264">
            <v>-511.93</v>
          </cell>
          <cell r="K1264">
            <v>556.32000000000005</v>
          </cell>
          <cell r="L1264">
            <v>-133.99</v>
          </cell>
          <cell r="M1264">
            <v>507.66</v>
          </cell>
          <cell r="N1264">
            <v>344.41</v>
          </cell>
          <cell r="O1264">
            <v>93.37</v>
          </cell>
          <cell r="P1264">
            <v>-1207.07</v>
          </cell>
          <cell r="Q1264">
            <v>-2189.7800000000002</v>
          </cell>
          <cell r="R1264">
            <v>-4544.07</v>
          </cell>
          <cell r="S1264">
            <v>-872.79</v>
          </cell>
          <cell r="T1264">
            <v>-665.31</v>
          </cell>
          <cell r="U1264">
            <v>-454.78</v>
          </cell>
          <cell r="V1264">
            <v>-630.49</v>
          </cell>
          <cell r="W1264">
            <v>-497.32</v>
          </cell>
          <cell r="X1264">
            <v>1057.93</v>
          </cell>
          <cell r="Y1264">
            <v>335.44</v>
          </cell>
          <cell r="Z1264">
            <v>287.89999999999998</v>
          </cell>
          <cell r="AA1264">
            <v>968.78</v>
          </cell>
          <cell r="AB1264">
            <v>-604.79</v>
          </cell>
          <cell r="AC1264">
            <v>-1283.4000000000001</v>
          </cell>
          <cell r="AD1264">
            <v>-2185.21</v>
          </cell>
          <cell r="AE1264">
            <v>-5477.38</v>
          </cell>
          <cell r="AF1264">
            <v>-2013.5</v>
          </cell>
          <cell r="AG1264">
            <v>-1294.03</v>
          </cell>
          <cell r="AH1264">
            <v>-793.81</v>
          </cell>
          <cell r="AI1264">
            <v>-440.67</v>
          </cell>
          <cell r="AJ1264">
            <v>-469.04</v>
          </cell>
          <cell r="AK1264">
            <v>1511.68</v>
          </cell>
          <cell r="AL1264">
            <v>733.36</v>
          </cell>
          <cell r="AM1264">
            <v>518.70000000000005</v>
          </cell>
          <cell r="AN1264">
            <v>1109.67</v>
          </cell>
          <cell r="AO1264">
            <v>-263.01</v>
          </cell>
          <cell r="AP1264">
            <v>-1415.31</v>
          </cell>
          <cell r="AQ1264">
            <v>-2661.41</v>
          </cell>
          <cell r="AR1264">
            <v>-4803.43</v>
          </cell>
          <cell r="AS1264">
            <v>-1721.52</v>
          </cell>
          <cell r="AT1264">
            <v>-918.8</v>
          </cell>
          <cell r="AU1264">
            <v>-699.7</v>
          </cell>
          <cell r="AV1264">
            <v>-553.54</v>
          </cell>
          <cell r="AW1264">
            <v>-373.73</v>
          </cell>
          <cell r="AX1264">
            <v>1386.72</v>
          </cell>
          <cell r="AY1264">
            <v>714.7</v>
          </cell>
          <cell r="AZ1264">
            <v>237.36</v>
          </cell>
          <cell r="BA1264">
            <v>1045.17</v>
          </cell>
          <cell r="BB1264">
            <v>-257.2</v>
          </cell>
          <cell r="BC1264">
            <v>-1399.1</v>
          </cell>
          <cell r="BD1264">
            <v>-2263.79</v>
          </cell>
          <cell r="BE1264">
            <v>-4486.7299999999996</v>
          </cell>
          <cell r="BF1264">
            <v>-1560.29</v>
          </cell>
          <cell r="BG1264">
            <v>-1097.48</v>
          </cell>
          <cell r="BH1264">
            <v>-746.76</v>
          </cell>
          <cell r="BI1264">
            <v>-866.25</v>
          </cell>
          <cell r="BJ1264">
            <v>-465.98</v>
          </cell>
          <cell r="BK1264">
            <v>1321.07</v>
          </cell>
          <cell r="BL1264">
            <v>995.99</v>
          </cell>
          <cell r="BM1264">
            <v>217.82</v>
          </cell>
          <cell r="BN1264">
            <v>1332.03</v>
          </cell>
          <cell r="BO1264">
            <v>-162.88</v>
          </cell>
          <cell r="BP1264">
            <v>-1345.09</v>
          </cell>
          <cell r="BQ1264">
            <v>-2108.9299999999998</v>
          </cell>
          <cell r="BR1264">
            <v>-5311.18</v>
          </cell>
          <cell r="BS1264">
            <v>-2004.77</v>
          </cell>
          <cell r="BT1264">
            <v>-717.89</v>
          </cell>
          <cell r="BU1264">
            <v>-683.25</v>
          </cell>
          <cell r="BV1264">
            <v>-592.19000000000005</v>
          </cell>
          <cell r="BW1264">
            <v>-380.95</v>
          </cell>
          <cell r="BX1264">
            <v>874.28</v>
          </cell>
          <cell r="BY1264">
            <v>917.14</v>
          </cell>
          <cell r="BZ1264">
            <v>48.07</v>
          </cell>
          <cell r="CA1264">
            <v>1896.14</v>
          </cell>
          <cell r="CB1264">
            <v>-494.19</v>
          </cell>
          <cell r="CC1264">
            <v>-1633.97</v>
          </cell>
          <cell r="CD1264">
            <v>-2539.59</v>
          </cell>
          <cell r="CE1264">
            <v>-6190.39</v>
          </cell>
          <cell r="CF1264">
            <v>-1749.77</v>
          </cell>
          <cell r="CG1264">
            <v>-1096.8499999999999</v>
          </cell>
          <cell r="CH1264">
            <v>-625</v>
          </cell>
          <cell r="CI1264">
            <v>-472.2</v>
          </cell>
          <cell r="CJ1264">
            <v>-724.78</v>
          </cell>
          <cell r="CK1264">
            <v>596.24</v>
          </cell>
          <cell r="CL1264">
            <v>339.56</v>
          </cell>
          <cell r="CM1264">
            <v>16.88</v>
          </cell>
          <cell r="CN1264">
            <v>242.57</v>
          </cell>
          <cell r="CO1264">
            <v>-321.36</v>
          </cell>
          <cell r="CP1264">
            <v>-957.77</v>
          </cell>
          <cell r="CQ1264">
            <v>-1437.91</v>
          </cell>
          <cell r="CR1264">
            <v>-3758.51</v>
          </cell>
          <cell r="CS1264">
            <v>-435.12</v>
          </cell>
          <cell r="CT1264">
            <v>-388.35</v>
          </cell>
          <cell r="CU1264">
            <v>-253.81</v>
          </cell>
          <cell r="CV1264">
            <v>-470.34</v>
          </cell>
          <cell r="CW1264">
            <v>-444.71</v>
          </cell>
          <cell r="CX1264">
            <v>-340.76</v>
          </cell>
          <cell r="CY1264">
            <v>-57.26</v>
          </cell>
          <cell r="CZ1264">
            <v>-19.84</v>
          </cell>
          <cell r="DA1264">
            <v>-97.21</v>
          </cell>
          <cell r="DB1264">
            <v>-445.77</v>
          </cell>
          <cell r="DC1264">
            <v>-253.36</v>
          </cell>
          <cell r="DD1264">
            <v>-551.98</v>
          </cell>
          <cell r="DE1264">
            <v>0</v>
          </cell>
          <cell r="DF1264">
            <v>0</v>
          </cell>
          <cell r="DG1264">
            <v>0</v>
          </cell>
          <cell r="DH1264">
            <v>0</v>
          </cell>
          <cell r="DI1264">
            <v>0</v>
          </cell>
          <cell r="DJ1264">
            <v>0</v>
          </cell>
          <cell r="DK1264">
            <v>0</v>
          </cell>
          <cell r="DL1264">
            <v>0</v>
          </cell>
          <cell r="DM1264">
            <v>0</v>
          </cell>
          <cell r="DN1264">
            <v>0</v>
          </cell>
          <cell r="DO1264">
            <v>0</v>
          </cell>
          <cell r="DP1264">
            <v>0</v>
          </cell>
          <cell r="DQ1264">
            <v>0</v>
          </cell>
          <cell r="DR1264">
            <v>0</v>
          </cell>
          <cell r="DS1264">
            <v>0</v>
          </cell>
          <cell r="DT1264">
            <v>0</v>
          </cell>
          <cell r="DU1264">
            <v>0</v>
          </cell>
          <cell r="DV1264">
            <v>0</v>
          </cell>
          <cell r="DW1264">
            <v>0</v>
          </cell>
          <cell r="DX1264">
            <v>0</v>
          </cell>
          <cell r="DY1264">
            <v>0</v>
          </cell>
          <cell r="DZ1264">
            <v>0</v>
          </cell>
          <cell r="EA1264">
            <v>0</v>
          </cell>
          <cell r="EB1264">
            <v>0</v>
          </cell>
          <cell r="EC1264">
            <v>0</v>
          </cell>
          <cell r="ED1264">
            <v>0</v>
          </cell>
        </row>
        <row r="1265">
          <cell r="F1265">
            <v>0</v>
          </cell>
          <cell r="G1265">
            <v>0</v>
          </cell>
          <cell r="H1265">
            <v>0</v>
          </cell>
          <cell r="I1265">
            <v>0</v>
          </cell>
          <cell r="J1265">
            <v>0</v>
          </cell>
          <cell r="K1265">
            <v>0</v>
          </cell>
          <cell r="L1265">
            <v>0</v>
          </cell>
          <cell r="M1265">
            <v>0</v>
          </cell>
          <cell r="N1265">
            <v>0</v>
          </cell>
          <cell r="O1265">
            <v>0</v>
          </cell>
          <cell r="P1265">
            <v>0</v>
          </cell>
          <cell r="Q1265">
            <v>0</v>
          </cell>
          <cell r="R1265">
            <v>0</v>
          </cell>
          <cell r="S1265">
            <v>0</v>
          </cell>
          <cell r="T1265">
            <v>0</v>
          </cell>
          <cell r="U1265">
            <v>0</v>
          </cell>
          <cell r="V1265">
            <v>0</v>
          </cell>
          <cell r="W1265">
            <v>0</v>
          </cell>
          <cell r="X1265">
            <v>0</v>
          </cell>
          <cell r="Y1265">
            <v>0</v>
          </cell>
          <cell r="Z1265">
            <v>0</v>
          </cell>
          <cell r="AA1265">
            <v>0</v>
          </cell>
          <cell r="AB1265">
            <v>0</v>
          </cell>
          <cell r="AC1265">
            <v>0</v>
          </cell>
          <cell r="AD1265">
            <v>0</v>
          </cell>
          <cell r="AE1265">
            <v>0</v>
          </cell>
          <cell r="AF1265">
            <v>0</v>
          </cell>
          <cell r="AG1265">
            <v>0</v>
          </cell>
          <cell r="AH1265">
            <v>0</v>
          </cell>
          <cell r="AI1265">
            <v>0</v>
          </cell>
          <cell r="AJ1265">
            <v>0</v>
          </cell>
          <cell r="AK1265">
            <v>0</v>
          </cell>
          <cell r="AL1265">
            <v>0</v>
          </cell>
          <cell r="AM1265">
            <v>0</v>
          </cell>
          <cell r="AN1265">
            <v>0</v>
          </cell>
          <cell r="AO1265">
            <v>0</v>
          </cell>
          <cell r="AP1265">
            <v>0</v>
          </cell>
          <cell r="AQ1265">
            <v>0</v>
          </cell>
          <cell r="AR1265">
            <v>0</v>
          </cell>
          <cell r="AS1265">
            <v>0</v>
          </cell>
          <cell r="AT1265">
            <v>0</v>
          </cell>
          <cell r="AU1265">
            <v>0</v>
          </cell>
          <cell r="AV1265">
            <v>0</v>
          </cell>
          <cell r="AW1265">
            <v>0</v>
          </cell>
          <cell r="AX1265">
            <v>0</v>
          </cell>
          <cell r="AY1265">
            <v>0</v>
          </cell>
          <cell r="AZ1265">
            <v>0</v>
          </cell>
          <cell r="BA1265">
            <v>0</v>
          </cell>
          <cell r="BB1265">
            <v>0</v>
          </cell>
          <cell r="BC1265">
            <v>0</v>
          </cell>
          <cell r="BD1265">
            <v>0</v>
          </cell>
          <cell r="BE1265">
            <v>0</v>
          </cell>
          <cell r="BF1265">
            <v>0</v>
          </cell>
          <cell r="BG1265">
            <v>0</v>
          </cell>
          <cell r="BH1265">
            <v>0</v>
          </cell>
          <cell r="BI1265">
            <v>0</v>
          </cell>
          <cell r="BJ1265">
            <v>0</v>
          </cell>
          <cell r="BK1265">
            <v>0</v>
          </cell>
          <cell r="BL1265">
            <v>0</v>
          </cell>
          <cell r="BM1265">
            <v>0</v>
          </cell>
          <cell r="BN1265">
            <v>0</v>
          </cell>
          <cell r="BO1265">
            <v>0</v>
          </cell>
          <cell r="BP1265">
            <v>0</v>
          </cell>
          <cell r="BQ1265">
            <v>0</v>
          </cell>
          <cell r="BR1265">
            <v>0</v>
          </cell>
          <cell r="BS1265">
            <v>0</v>
          </cell>
          <cell r="BT1265">
            <v>0</v>
          </cell>
          <cell r="BU1265">
            <v>0</v>
          </cell>
          <cell r="BV1265">
            <v>0</v>
          </cell>
          <cell r="BW1265">
            <v>0</v>
          </cell>
          <cell r="BX1265">
            <v>0</v>
          </cell>
          <cell r="BY1265">
            <v>0</v>
          </cell>
          <cell r="BZ1265">
            <v>0</v>
          </cell>
          <cell r="CA1265">
            <v>0</v>
          </cell>
          <cell r="CB1265">
            <v>0</v>
          </cell>
          <cell r="CC1265">
            <v>0</v>
          </cell>
          <cell r="CD1265">
            <v>0</v>
          </cell>
          <cell r="CE1265">
            <v>0</v>
          </cell>
          <cell r="CF1265">
            <v>0</v>
          </cell>
          <cell r="CG1265">
            <v>0</v>
          </cell>
          <cell r="CH1265">
            <v>0</v>
          </cell>
          <cell r="CI1265">
            <v>0</v>
          </cell>
          <cell r="CJ1265">
            <v>0</v>
          </cell>
          <cell r="CK1265">
            <v>0</v>
          </cell>
          <cell r="CL1265">
            <v>0</v>
          </cell>
          <cell r="CM1265">
            <v>0</v>
          </cell>
          <cell r="CN1265">
            <v>0</v>
          </cell>
          <cell r="CO1265">
            <v>0</v>
          </cell>
          <cell r="CP1265">
            <v>0</v>
          </cell>
          <cell r="CQ1265">
            <v>0</v>
          </cell>
          <cell r="CR1265">
            <v>0</v>
          </cell>
          <cell r="CS1265">
            <v>0</v>
          </cell>
          <cell r="CT1265">
            <v>0</v>
          </cell>
          <cell r="CU1265">
            <v>0</v>
          </cell>
          <cell r="CV1265">
            <v>0</v>
          </cell>
          <cell r="CW1265">
            <v>0</v>
          </cell>
          <cell r="CX1265">
            <v>0</v>
          </cell>
          <cell r="CY1265">
            <v>0</v>
          </cell>
          <cell r="CZ1265">
            <v>0</v>
          </cell>
          <cell r="DA1265">
            <v>0</v>
          </cell>
          <cell r="DB1265">
            <v>0</v>
          </cell>
          <cell r="DC1265">
            <v>0</v>
          </cell>
          <cell r="DD1265">
            <v>0</v>
          </cell>
          <cell r="DE1265">
            <v>0</v>
          </cell>
          <cell r="DF1265">
            <v>0</v>
          </cell>
          <cell r="DG1265">
            <v>0</v>
          </cell>
          <cell r="DH1265">
            <v>0</v>
          </cell>
          <cell r="DI1265">
            <v>0</v>
          </cell>
          <cell r="DJ1265">
            <v>0</v>
          </cell>
          <cell r="DK1265">
            <v>0</v>
          </cell>
          <cell r="DL1265">
            <v>0</v>
          </cell>
          <cell r="DM1265">
            <v>0</v>
          </cell>
          <cell r="DN1265">
            <v>0</v>
          </cell>
          <cell r="DO1265">
            <v>0</v>
          </cell>
          <cell r="DP1265">
            <v>0</v>
          </cell>
          <cell r="DQ1265">
            <v>0</v>
          </cell>
          <cell r="DR1265">
            <v>0</v>
          </cell>
          <cell r="DS1265">
            <v>0</v>
          </cell>
          <cell r="DT1265">
            <v>0</v>
          </cell>
          <cell r="DU1265">
            <v>0</v>
          </cell>
          <cell r="DV1265">
            <v>0</v>
          </cell>
          <cell r="DW1265">
            <v>0</v>
          </cell>
          <cell r="DX1265">
            <v>0</v>
          </cell>
          <cell r="DY1265">
            <v>0</v>
          </cell>
          <cell r="DZ1265">
            <v>0</v>
          </cell>
          <cell r="EA1265">
            <v>0</v>
          </cell>
          <cell r="EB1265">
            <v>0</v>
          </cell>
          <cell r="EC1265">
            <v>0</v>
          </cell>
          <cell r="ED1265">
            <v>0</v>
          </cell>
        </row>
        <row r="1266">
          <cell r="F1266">
            <v>0</v>
          </cell>
          <cell r="G1266">
            <v>0</v>
          </cell>
          <cell r="H1266">
            <v>0</v>
          </cell>
          <cell r="I1266">
            <v>0</v>
          </cell>
          <cell r="J1266">
            <v>0</v>
          </cell>
          <cell r="K1266">
            <v>0</v>
          </cell>
          <cell r="L1266">
            <v>0</v>
          </cell>
          <cell r="M1266">
            <v>0</v>
          </cell>
          <cell r="N1266">
            <v>0</v>
          </cell>
          <cell r="O1266">
            <v>0</v>
          </cell>
          <cell r="P1266">
            <v>0</v>
          </cell>
          <cell r="Q1266">
            <v>0</v>
          </cell>
          <cell r="R1266">
            <v>0</v>
          </cell>
          <cell r="S1266">
            <v>0</v>
          </cell>
          <cell r="T1266">
            <v>0</v>
          </cell>
          <cell r="U1266">
            <v>0</v>
          </cell>
          <cell r="V1266">
            <v>0</v>
          </cell>
          <cell r="W1266">
            <v>0</v>
          </cell>
          <cell r="X1266">
            <v>0</v>
          </cell>
          <cell r="Y1266">
            <v>0</v>
          </cell>
          <cell r="Z1266">
            <v>0</v>
          </cell>
          <cell r="AA1266">
            <v>0</v>
          </cell>
          <cell r="AB1266">
            <v>0</v>
          </cell>
          <cell r="AC1266">
            <v>0</v>
          </cell>
          <cell r="AD1266">
            <v>0</v>
          </cell>
          <cell r="AE1266">
            <v>0</v>
          </cell>
          <cell r="AF1266">
            <v>0</v>
          </cell>
          <cell r="AG1266">
            <v>0</v>
          </cell>
          <cell r="AH1266">
            <v>0</v>
          </cell>
          <cell r="AI1266">
            <v>0</v>
          </cell>
          <cell r="AJ1266">
            <v>0</v>
          </cell>
          <cell r="AK1266">
            <v>0</v>
          </cell>
          <cell r="AL1266">
            <v>0</v>
          </cell>
          <cell r="AM1266">
            <v>0</v>
          </cell>
          <cell r="AN1266">
            <v>0</v>
          </cell>
          <cell r="AO1266">
            <v>0</v>
          </cell>
          <cell r="AP1266">
            <v>0</v>
          </cell>
          <cell r="AQ1266">
            <v>0</v>
          </cell>
          <cell r="AR1266">
            <v>0</v>
          </cell>
          <cell r="AS1266">
            <v>0</v>
          </cell>
          <cell r="AT1266">
            <v>0</v>
          </cell>
          <cell r="AU1266">
            <v>0</v>
          </cell>
          <cell r="AV1266">
            <v>0</v>
          </cell>
          <cell r="AW1266">
            <v>0</v>
          </cell>
          <cell r="AX1266">
            <v>0</v>
          </cell>
          <cell r="AY1266">
            <v>0</v>
          </cell>
          <cell r="AZ1266">
            <v>0</v>
          </cell>
          <cell r="BA1266">
            <v>0</v>
          </cell>
          <cell r="BB1266">
            <v>0</v>
          </cell>
          <cell r="BC1266">
            <v>0</v>
          </cell>
          <cell r="BD1266">
            <v>0</v>
          </cell>
          <cell r="BE1266">
            <v>0</v>
          </cell>
          <cell r="BF1266">
            <v>0</v>
          </cell>
          <cell r="BG1266">
            <v>0</v>
          </cell>
          <cell r="BH1266">
            <v>0</v>
          </cell>
          <cell r="BI1266">
            <v>0</v>
          </cell>
          <cell r="BJ1266">
            <v>0</v>
          </cell>
          <cell r="BK1266">
            <v>0</v>
          </cell>
          <cell r="BL1266">
            <v>0</v>
          </cell>
          <cell r="BM1266">
            <v>0</v>
          </cell>
          <cell r="BN1266">
            <v>0</v>
          </cell>
          <cell r="BO1266">
            <v>0</v>
          </cell>
          <cell r="BP1266">
            <v>0</v>
          </cell>
          <cell r="BQ1266">
            <v>0</v>
          </cell>
          <cell r="BR1266">
            <v>0</v>
          </cell>
          <cell r="BS1266">
            <v>0</v>
          </cell>
          <cell r="BT1266">
            <v>0</v>
          </cell>
          <cell r="BU1266">
            <v>0</v>
          </cell>
          <cell r="BV1266">
            <v>0</v>
          </cell>
          <cell r="BW1266">
            <v>0</v>
          </cell>
          <cell r="BX1266">
            <v>0</v>
          </cell>
          <cell r="BY1266">
            <v>0</v>
          </cell>
          <cell r="BZ1266">
            <v>0</v>
          </cell>
          <cell r="CA1266">
            <v>0</v>
          </cell>
          <cell r="CB1266">
            <v>0</v>
          </cell>
          <cell r="CC1266">
            <v>0</v>
          </cell>
          <cell r="CD1266">
            <v>0</v>
          </cell>
          <cell r="CE1266">
            <v>0</v>
          </cell>
          <cell r="CF1266">
            <v>0</v>
          </cell>
          <cell r="CG1266">
            <v>0</v>
          </cell>
          <cell r="CH1266">
            <v>0</v>
          </cell>
          <cell r="CI1266">
            <v>0</v>
          </cell>
          <cell r="CJ1266">
            <v>0</v>
          </cell>
          <cell r="CK1266">
            <v>0</v>
          </cell>
          <cell r="CL1266">
            <v>0</v>
          </cell>
          <cell r="CM1266">
            <v>0</v>
          </cell>
          <cell r="CN1266">
            <v>0</v>
          </cell>
          <cell r="CO1266">
            <v>0</v>
          </cell>
          <cell r="CP1266">
            <v>0</v>
          </cell>
          <cell r="CQ1266">
            <v>0</v>
          </cell>
          <cell r="CR1266">
            <v>0</v>
          </cell>
          <cell r="CS1266">
            <v>0</v>
          </cell>
          <cell r="CT1266">
            <v>0</v>
          </cell>
          <cell r="CU1266">
            <v>0</v>
          </cell>
          <cell r="CV1266">
            <v>0</v>
          </cell>
          <cell r="CW1266">
            <v>0</v>
          </cell>
          <cell r="CX1266">
            <v>0</v>
          </cell>
          <cell r="CY1266">
            <v>0</v>
          </cell>
          <cell r="CZ1266">
            <v>0</v>
          </cell>
          <cell r="DA1266">
            <v>0</v>
          </cell>
          <cell r="DB1266">
            <v>0</v>
          </cell>
          <cell r="DC1266">
            <v>0</v>
          </cell>
          <cell r="DD1266">
            <v>0</v>
          </cell>
          <cell r="DE1266">
            <v>0</v>
          </cell>
          <cell r="DF1266">
            <v>0</v>
          </cell>
          <cell r="DG1266">
            <v>0</v>
          </cell>
          <cell r="DH1266">
            <v>0</v>
          </cell>
          <cell r="DI1266">
            <v>0</v>
          </cell>
          <cell r="DJ1266">
            <v>0</v>
          </cell>
          <cell r="DK1266">
            <v>0</v>
          </cell>
          <cell r="DL1266">
            <v>0</v>
          </cell>
          <cell r="DM1266">
            <v>0</v>
          </cell>
          <cell r="DN1266">
            <v>0</v>
          </cell>
          <cell r="DO1266">
            <v>0</v>
          </cell>
          <cell r="DP1266">
            <v>0</v>
          </cell>
          <cell r="DQ1266">
            <v>0</v>
          </cell>
          <cell r="DR1266">
            <v>0</v>
          </cell>
          <cell r="DS1266">
            <v>0</v>
          </cell>
          <cell r="DT1266">
            <v>0</v>
          </cell>
          <cell r="DU1266">
            <v>0</v>
          </cell>
          <cell r="DV1266">
            <v>0</v>
          </cell>
          <cell r="DW1266">
            <v>0</v>
          </cell>
          <cell r="DX1266">
            <v>0</v>
          </cell>
          <cell r="DY1266">
            <v>0</v>
          </cell>
          <cell r="DZ1266">
            <v>0</v>
          </cell>
          <cell r="EA1266">
            <v>0</v>
          </cell>
          <cell r="EB1266">
            <v>0</v>
          </cell>
          <cell r="EC1266">
            <v>0</v>
          </cell>
          <cell r="ED1266">
            <v>0</v>
          </cell>
        </row>
        <row r="1267">
          <cell r="F1267">
            <v>0</v>
          </cell>
          <cell r="G1267">
            <v>0</v>
          </cell>
          <cell r="H1267">
            <v>0</v>
          </cell>
          <cell r="I1267">
            <v>0</v>
          </cell>
          <cell r="J1267">
            <v>0</v>
          </cell>
          <cell r="K1267">
            <v>0</v>
          </cell>
          <cell r="L1267">
            <v>0</v>
          </cell>
          <cell r="M1267">
            <v>0</v>
          </cell>
          <cell r="N1267">
            <v>0</v>
          </cell>
          <cell r="O1267">
            <v>0</v>
          </cell>
          <cell r="P1267">
            <v>0</v>
          </cell>
          <cell r="Q1267">
            <v>0</v>
          </cell>
          <cell r="R1267">
            <v>0</v>
          </cell>
          <cell r="S1267">
            <v>0</v>
          </cell>
          <cell r="T1267">
            <v>0</v>
          </cell>
          <cell r="U1267">
            <v>0</v>
          </cell>
          <cell r="V1267">
            <v>0</v>
          </cell>
          <cell r="W1267">
            <v>0</v>
          </cell>
          <cell r="X1267">
            <v>0</v>
          </cell>
          <cell r="Y1267">
            <v>0</v>
          </cell>
          <cell r="Z1267">
            <v>0</v>
          </cell>
          <cell r="AA1267">
            <v>0</v>
          </cell>
          <cell r="AB1267">
            <v>0</v>
          </cell>
          <cell r="AC1267">
            <v>0</v>
          </cell>
          <cell r="AD1267">
            <v>0</v>
          </cell>
          <cell r="AE1267">
            <v>0</v>
          </cell>
          <cell r="AF1267">
            <v>0</v>
          </cell>
          <cell r="AG1267">
            <v>0</v>
          </cell>
          <cell r="AH1267">
            <v>0</v>
          </cell>
          <cell r="AI1267">
            <v>0</v>
          </cell>
          <cell r="AJ1267">
            <v>0</v>
          </cell>
          <cell r="AK1267">
            <v>0</v>
          </cell>
          <cell r="AL1267">
            <v>0</v>
          </cell>
          <cell r="AM1267">
            <v>0</v>
          </cell>
          <cell r="AN1267">
            <v>0</v>
          </cell>
          <cell r="AO1267">
            <v>0</v>
          </cell>
          <cell r="AP1267">
            <v>0</v>
          </cell>
          <cell r="AQ1267">
            <v>0</v>
          </cell>
          <cell r="AR1267">
            <v>0</v>
          </cell>
          <cell r="AS1267">
            <v>0</v>
          </cell>
          <cell r="AT1267">
            <v>0</v>
          </cell>
          <cell r="AU1267">
            <v>0</v>
          </cell>
          <cell r="AV1267">
            <v>0</v>
          </cell>
          <cell r="AW1267">
            <v>0</v>
          </cell>
          <cell r="AX1267">
            <v>0</v>
          </cell>
          <cell r="AY1267">
            <v>0</v>
          </cell>
          <cell r="AZ1267">
            <v>0</v>
          </cell>
          <cell r="BA1267">
            <v>0</v>
          </cell>
          <cell r="BB1267">
            <v>0</v>
          </cell>
          <cell r="BC1267">
            <v>0</v>
          </cell>
          <cell r="BD1267">
            <v>0</v>
          </cell>
          <cell r="BE1267">
            <v>0</v>
          </cell>
          <cell r="BF1267">
            <v>0</v>
          </cell>
          <cell r="BG1267">
            <v>0</v>
          </cell>
          <cell r="BH1267">
            <v>0</v>
          </cell>
          <cell r="BI1267">
            <v>0</v>
          </cell>
          <cell r="BJ1267">
            <v>0</v>
          </cell>
          <cell r="BK1267">
            <v>0</v>
          </cell>
          <cell r="BL1267">
            <v>0</v>
          </cell>
          <cell r="BM1267">
            <v>0</v>
          </cell>
          <cell r="BN1267">
            <v>0</v>
          </cell>
          <cell r="BO1267">
            <v>0</v>
          </cell>
          <cell r="BP1267">
            <v>0</v>
          </cell>
          <cell r="BQ1267">
            <v>0</v>
          </cell>
          <cell r="BR1267">
            <v>0</v>
          </cell>
          <cell r="BS1267">
            <v>0</v>
          </cell>
          <cell r="BT1267">
            <v>0</v>
          </cell>
          <cell r="BU1267">
            <v>0</v>
          </cell>
          <cell r="BV1267">
            <v>0</v>
          </cell>
          <cell r="BW1267">
            <v>0</v>
          </cell>
          <cell r="BX1267">
            <v>0</v>
          </cell>
          <cell r="BY1267">
            <v>0</v>
          </cell>
          <cell r="BZ1267">
            <v>0</v>
          </cell>
          <cell r="CA1267">
            <v>0</v>
          </cell>
          <cell r="CB1267">
            <v>0</v>
          </cell>
          <cell r="CC1267">
            <v>0</v>
          </cell>
          <cell r="CD1267">
            <v>0</v>
          </cell>
          <cell r="CE1267">
            <v>0</v>
          </cell>
          <cell r="CF1267">
            <v>0</v>
          </cell>
          <cell r="CG1267">
            <v>0</v>
          </cell>
          <cell r="CH1267">
            <v>0</v>
          </cell>
          <cell r="CI1267">
            <v>0</v>
          </cell>
          <cell r="CJ1267">
            <v>0</v>
          </cell>
          <cell r="CK1267">
            <v>0</v>
          </cell>
          <cell r="CL1267">
            <v>0</v>
          </cell>
          <cell r="CM1267">
            <v>0</v>
          </cell>
          <cell r="CN1267">
            <v>0</v>
          </cell>
          <cell r="CO1267">
            <v>0</v>
          </cell>
          <cell r="CP1267">
            <v>0</v>
          </cell>
          <cell r="CQ1267">
            <v>0</v>
          </cell>
          <cell r="CR1267">
            <v>0</v>
          </cell>
          <cell r="CS1267">
            <v>0</v>
          </cell>
          <cell r="CT1267">
            <v>0</v>
          </cell>
          <cell r="CU1267">
            <v>0</v>
          </cell>
          <cell r="CV1267">
            <v>0</v>
          </cell>
          <cell r="CW1267">
            <v>0</v>
          </cell>
          <cell r="CX1267">
            <v>0</v>
          </cell>
          <cell r="CY1267">
            <v>0</v>
          </cell>
          <cell r="CZ1267">
            <v>0</v>
          </cell>
          <cell r="DA1267">
            <v>0</v>
          </cell>
          <cell r="DB1267">
            <v>0</v>
          </cell>
          <cell r="DC1267">
            <v>0</v>
          </cell>
          <cell r="DD1267">
            <v>0</v>
          </cell>
          <cell r="DE1267">
            <v>0</v>
          </cell>
          <cell r="DF1267">
            <v>0</v>
          </cell>
          <cell r="DG1267">
            <v>0</v>
          </cell>
          <cell r="DH1267">
            <v>0</v>
          </cell>
          <cell r="DI1267">
            <v>0</v>
          </cell>
          <cell r="DJ1267">
            <v>0</v>
          </cell>
          <cell r="DK1267">
            <v>0</v>
          </cell>
          <cell r="DL1267">
            <v>0</v>
          </cell>
          <cell r="DM1267">
            <v>0</v>
          </cell>
          <cell r="DN1267">
            <v>0</v>
          </cell>
          <cell r="DO1267">
            <v>0</v>
          </cell>
          <cell r="DP1267">
            <v>0</v>
          </cell>
          <cell r="DQ1267">
            <v>0</v>
          </cell>
          <cell r="DR1267">
            <v>0</v>
          </cell>
          <cell r="DS1267">
            <v>0</v>
          </cell>
          <cell r="DT1267">
            <v>0</v>
          </cell>
          <cell r="DU1267">
            <v>0</v>
          </cell>
          <cell r="DV1267">
            <v>0</v>
          </cell>
          <cell r="DW1267">
            <v>0</v>
          </cell>
          <cell r="DX1267">
            <v>0</v>
          </cell>
          <cell r="DY1267">
            <v>0</v>
          </cell>
          <cell r="DZ1267">
            <v>0</v>
          </cell>
          <cell r="EA1267">
            <v>0</v>
          </cell>
          <cell r="EB1267">
            <v>0</v>
          </cell>
          <cell r="EC1267">
            <v>0</v>
          </cell>
          <cell r="ED1267">
            <v>0</v>
          </cell>
        </row>
        <row r="1268">
          <cell r="F1268">
            <v>0</v>
          </cell>
          <cell r="G1268">
            <v>0</v>
          </cell>
          <cell r="H1268">
            <v>0</v>
          </cell>
          <cell r="I1268">
            <v>0</v>
          </cell>
          <cell r="J1268">
            <v>0</v>
          </cell>
          <cell r="K1268">
            <v>0</v>
          </cell>
          <cell r="L1268">
            <v>0</v>
          </cell>
          <cell r="M1268">
            <v>0</v>
          </cell>
          <cell r="N1268">
            <v>0</v>
          </cell>
          <cell r="O1268">
            <v>0</v>
          </cell>
          <cell r="P1268">
            <v>0</v>
          </cell>
          <cell r="Q1268">
            <v>0</v>
          </cell>
          <cell r="R1268">
            <v>0</v>
          </cell>
          <cell r="S1268">
            <v>0</v>
          </cell>
          <cell r="T1268">
            <v>0</v>
          </cell>
          <cell r="U1268">
            <v>0</v>
          </cell>
          <cell r="V1268">
            <v>0</v>
          </cell>
          <cell r="W1268">
            <v>0</v>
          </cell>
          <cell r="X1268">
            <v>0</v>
          </cell>
          <cell r="Y1268">
            <v>0</v>
          </cell>
          <cell r="Z1268">
            <v>0</v>
          </cell>
          <cell r="AA1268">
            <v>0</v>
          </cell>
          <cell r="AB1268">
            <v>0</v>
          </cell>
          <cell r="AC1268">
            <v>0</v>
          </cell>
          <cell r="AD1268">
            <v>0</v>
          </cell>
          <cell r="AE1268">
            <v>0</v>
          </cell>
          <cell r="AF1268">
            <v>0</v>
          </cell>
          <cell r="AG1268">
            <v>0</v>
          </cell>
          <cell r="AH1268">
            <v>0</v>
          </cell>
          <cell r="AI1268">
            <v>0</v>
          </cell>
          <cell r="AJ1268">
            <v>0</v>
          </cell>
          <cell r="AK1268">
            <v>0</v>
          </cell>
          <cell r="AL1268">
            <v>0</v>
          </cell>
          <cell r="AM1268">
            <v>0</v>
          </cell>
          <cell r="AN1268">
            <v>0</v>
          </cell>
          <cell r="AO1268">
            <v>0</v>
          </cell>
          <cell r="AP1268">
            <v>0</v>
          </cell>
          <cell r="AQ1268">
            <v>0</v>
          </cell>
          <cell r="AR1268">
            <v>0</v>
          </cell>
          <cell r="AS1268">
            <v>0</v>
          </cell>
          <cell r="AT1268">
            <v>0</v>
          </cell>
          <cell r="AU1268">
            <v>0</v>
          </cell>
          <cell r="AV1268">
            <v>0</v>
          </cell>
          <cell r="AW1268">
            <v>0</v>
          </cell>
          <cell r="AX1268">
            <v>0</v>
          </cell>
          <cell r="AY1268">
            <v>0</v>
          </cell>
          <cell r="AZ1268">
            <v>0</v>
          </cell>
          <cell r="BA1268">
            <v>0</v>
          </cell>
          <cell r="BB1268">
            <v>0</v>
          </cell>
          <cell r="BC1268">
            <v>0</v>
          </cell>
          <cell r="BD1268">
            <v>0</v>
          </cell>
          <cell r="BE1268">
            <v>0</v>
          </cell>
          <cell r="BF1268">
            <v>0</v>
          </cell>
          <cell r="BG1268">
            <v>0</v>
          </cell>
          <cell r="BH1268">
            <v>0</v>
          </cell>
          <cell r="BI1268">
            <v>0</v>
          </cell>
          <cell r="BJ1268">
            <v>0</v>
          </cell>
          <cell r="BK1268">
            <v>0</v>
          </cell>
          <cell r="BL1268">
            <v>0</v>
          </cell>
          <cell r="BM1268">
            <v>0</v>
          </cell>
          <cell r="BN1268">
            <v>0</v>
          </cell>
          <cell r="BO1268">
            <v>0</v>
          </cell>
          <cell r="BP1268">
            <v>0</v>
          </cell>
          <cell r="BQ1268">
            <v>0</v>
          </cell>
          <cell r="BR1268">
            <v>0</v>
          </cell>
          <cell r="BS1268">
            <v>0</v>
          </cell>
          <cell r="BT1268">
            <v>0</v>
          </cell>
          <cell r="BU1268">
            <v>0</v>
          </cell>
          <cell r="BV1268">
            <v>0</v>
          </cell>
          <cell r="BW1268">
            <v>0</v>
          </cell>
          <cell r="BX1268">
            <v>0</v>
          </cell>
          <cell r="BY1268">
            <v>0</v>
          </cell>
          <cell r="BZ1268">
            <v>0</v>
          </cell>
          <cell r="CA1268">
            <v>0</v>
          </cell>
          <cell r="CB1268">
            <v>0</v>
          </cell>
          <cell r="CC1268">
            <v>0</v>
          </cell>
          <cell r="CD1268">
            <v>0</v>
          </cell>
          <cell r="CE1268">
            <v>0</v>
          </cell>
          <cell r="CF1268">
            <v>0</v>
          </cell>
          <cell r="CG1268">
            <v>0</v>
          </cell>
          <cell r="CH1268">
            <v>0</v>
          </cell>
          <cell r="CI1268">
            <v>0</v>
          </cell>
          <cell r="CJ1268">
            <v>0</v>
          </cell>
          <cell r="CK1268">
            <v>0</v>
          </cell>
          <cell r="CL1268">
            <v>0</v>
          </cell>
          <cell r="CM1268">
            <v>0</v>
          </cell>
          <cell r="CN1268">
            <v>0</v>
          </cell>
          <cell r="CO1268">
            <v>0</v>
          </cell>
          <cell r="CP1268">
            <v>0</v>
          </cell>
          <cell r="CQ1268">
            <v>0</v>
          </cell>
          <cell r="CR1268">
            <v>0</v>
          </cell>
          <cell r="CS1268">
            <v>0</v>
          </cell>
          <cell r="CT1268">
            <v>0</v>
          </cell>
          <cell r="CU1268">
            <v>0</v>
          </cell>
          <cell r="CV1268">
            <v>0</v>
          </cell>
          <cell r="CW1268">
            <v>0</v>
          </cell>
          <cell r="CX1268">
            <v>0</v>
          </cell>
          <cell r="CY1268">
            <v>0</v>
          </cell>
          <cell r="CZ1268">
            <v>0</v>
          </cell>
          <cell r="DA1268">
            <v>0</v>
          </cell>
          <cell r="DB1268">
            <v>0</v>
          </cell>
          <cell r="DC1268">
            <v>0</v>
          </cell>
          <cell r="DD1268">
            <v>0</v>
          </cell>
          <cell r="DE1268">
            <v>0</v>
          </cell>
          <cell r="DF1268">
            <v>0</v>
          </cell>
          <cell r="DG1268">
            <v>0</v>
          </cell>
          <cell r="DH1268">
            <v>0</v>
          </cell>
          <cell r="DI1268">
            <v>0</v>
          </cell>
          <cell r="DJ1268">
            <v>0</v>
          </cell>
          <cell r="DK1268">
            <v>0</v>
          </cell>
          <cell r="DL1268">
            <v>0</v>
          </cell>
          <cell r="DM1268">
            <v>0</v>
          </cell>
          <cell r="DN1268">
            <v>0</v>
          </cell>
          <cell r="DO1268">
            <v>0</v>
          </cell>
          <cell r="DP1268">
            <v>0</v>
          </cell>
          <cell r="DQ1268">
            <v>0</v>
          </cell>
          <cell r="DR1268">
            <v>0</v>
          </cell>
          <cell r="DS1268">
            <v>0</v>
          </cell>
          <cell r="DT1268">
            <v>0</v>
          </cell>
          <cell r="DU1268">
            <v>0</v>
          </cell>
          <cell r="DV1268">
            <v>0</v>
          </cell>
          <cell r="DW1268">
            <v>0</v>
          </cell>
          <cell r="DX1268">
            <v>0</v>
          </cell>
          <cell r="DY1268">
            <v>0</v>
          </cell>
          <cell r="DZ1268">
            <v>0</v>
          </cell>
          <cell r="EA1268">
            <v>0</v>
          </cell>
          <cell r="EB1268">
            <v>0</v>
          </cell>
          <cell r="EC1268">
            <v>0</v>
          </cell>
          <cell r="ED1268">
            <v>0</v>
          </cell>
        </row>
        <row r="1269">
          <cell r="F1269">
            <v>0</v>
          </cell>
          <cell r="G1269">
            <v>0</v>
          </cell>
          <cell r="H1269">
            <v>0</v>
          </cell>
          <cell r="I1269">
            <v>0</v>
          </cell>
          <cell r="J1269">
            <v>0</v>
          </cell>
          <cell r="K1269">
            <v>0</v>
          </cell>
          <cell r="L1269">
            <v>0</v>
          </cell>
          <cell r="M1269">
            <v>0</v>
          </cell>
          <cell r="N1269">
            <v>0</v>
          </cell>
          <cell r="O1269">
            <v>0</v>
          </cell>
          <cell r="P1269">
            <v>0</v>
          </cell>
          <cell r="Q1269">
            <v>0</v>
          </cell>
          <cell r="R1269">
            <v>0</v>
          </cell>
          <cell r="S1269">
            <v>0</v>
          </cell>
          <cell r="T1269">
            <v>0</v>
          </cell>
          <cell r="U1269">
            <v>0</v>
          </cell>
          <cell r="V1269">
            <v>0</v>
          </cell>
          <cell r="W1269">
            <v>0</v>
          </cell>
          <cell r="X1269">
            <v>0</v>
          </cell>
          <cell r="Y1269">
            <v>0</v>
          </cell>
          <cell r="Z1269">
            <v>0</v>
          </cell>
          <cell r="AA1269">
            <v>0</v>
          </cell>
          <cell r="AB1269">
            <v>0</v>
          </cell>
          <cell r="AC1269">
            <v>0</v>
          </cell>
          <cell r="AD1269">
            <v>0</v>
          </cell>
          <cell r="AE1269">
            <v>0</v>
          </cell>
          <cell r="AF1269">
            <v>0</v>
          </cell>
          <cell r="AG1269">
            <v>0</v>
          </cell>
          <cell r="AH1269">
            <v>0</v>
          </cell>
          <cell r="AI1269">
            <v>0</v>
          </cell>
          <cell r="AJ1269">
            <v>0</v>
          </cell>
          <cell r="AK1269">
            <v>0</v>
          </cell>
          <cell r="AL1269">
            <v>0</v>
          </cell>
          <cell r="AM1269">
            <v>0</v>
          </cell>
          <cell r="AN1269">
            <v>0</v>
          </cell>
          <cell r="AO1269">
            <v>0</v>
          </cell>
          <cell r="AP1269">
            <v>0</v>
          </cell>
          <cell r="AQ1269">
            <v>0</v>
          </cell>
          <cell r="AR1269">
            <v>0</v>
          </cell>
          <cell r="AS1269">
            <v>0</v>
          </cell>
          <cell r="AT1269">
            <v>0</v>
          </cell>
          <cell r="AU1269">
            <v>0</v>
          </cell>
          <cell r="AV1269">
            <v>0</v>
          </cell>
          <cell r="AW1269">
            <v>0</v>
          </cell>
          <cell r="AX1269">
            <v>0</v>
          </cell>
          <cell r="AY1269">
            <v>0</v>
          </cell>
          <cell r="AZ1269">
            <v>0</v>
          </cell>
          <cell r="BA1269">
            <v>0</v>
          </cell>
          <cell r="BB1269">
            <v>0</v>
          </cell>
          <cell r="BC1269">
            <v>0</v>
          </cell>
          <cell r="BD1269">
            <v>0</v>
          </cell>
          <cell r="BE1269">
            <v>0</v>
          </cell>
          <cell r="BF1269">
            <v>0</v>
          </cell>
          <cell r="BG1269">
            <v>0</v>
          </cell>
          <cell r="BH1269">
            <v>0</v>
          </cell>
          <cell r="BI1269">
            <v>0</v>
          </cell>
          <cell r="BJ1269">
            <v>0</v>
          </cell>
          <cell r="BK1269">
            <v>0</v>
          </cell>
          <cell r="BL1269">
            <v>0</v>
          </cell>
          <cell r="BM1269">
            <v>0</v>
          </cell>
          <cell r="BN1269">
            <v>0</v>
          </cell>
          <cell r="BO1269">
            <v>0</v>
          </cell>
          <cell r="BP1269">
            <v>0</v>
          </cell>
          <cell r="BQ1269">
            <v>0</v>
          </cell>
          <cell r="BR1269">
            <v>0</v>
          </cell>
          <cell r="BS1269">
            <v>0</v>
          </cell>
          <cell r="BT1269">
            <v>0</v>
          </cell>
          <cell r="BU1269">
            <v>0</v>
          </cell>
          <cell r="BV1269">
            <v>0</v>
          </cell>
          <cell r="BW1269">
            <v>0</v>
          </cell>
          <cell r="BX1269">
            <v>0</v>
          </cell>
          <cell r="BY1269">
            <v>0</v>
          </cell>
          <cell r="BZ1269">
            <v>0</v>
          </cell>
          <cell r="CA1269">
            <v>0</v>
          </cell>
          <cell r="CB1269">
            <v>0</v>
          </cell>
          <cell r="CC1269">
            <v>0</v>
          </cell>
          <cell r="CD1269">
            <v>0</v>
          </cell>
          <cell r="CE1269">
            <v>0</v>
          </cell>
          <cell r="CF1269">
            <v>0</v>
          </cell>
          <cell r="CG1269">
            <v>0</v>
          </cell>
          <cell r="CH1269">
            <v>0</v>
          </cell>
          <cell r="CI1269">
            <v>0</v>
          </cell>
          <cell r="CJ1269">
            <v>0</v>
          </cell>
          <cell r="CK1269">
            <v>0</v>
          </cell>
          <cell r="CL1269">
            <v>0</v>
          </cell>
          <cell r="CM1269">
            <v>0</v>
          </cell>
          <cell r="CN1269">
            <v>0</v>
          </cell>
          <cell r="CO1269">
            <v>0</v>
          </cell>
          <cell r="CP1269">
            <v>0</v>
          </cell>
          <cell r="CQ1269">
            <v>0</v>
          </cell>
          <cell r="CR1269">
            <v>0</v>
          </cell>
          <cell r="CS1269">
            <v>0</v>
          </cell>
          <cell r="CT1269">
            <v>0</v>
          </cell>
          <cell r="CU1269">
            <v>0</v>
          </cell>
          <cell r="CV1269">
            <v>0</v>
          </cell>
          <cell r="CW1269">
            <v>0</v>
          </cell>
          <cell r="CX1269">
            <v>0</v>
          </cell>
          <cell r="CY1269">
            <v>0</v>
          </cell>
          <cell r="CZ1269">
            <v>0</v>
          </cell>
          <cell r="DA1269">
            <v>0</v>
          </cell>
          <cell r="DB1269">
            <v>0</v>
          </cell>
          <cell r="DC1269">
            <v>0</v>
          </cell>
          <cell r="DD1269">
            <v>0</v>
          </cell>
          <cell r="DE1269">
            <v>0</v>
          </cell>
          <cell r="DF1269">
            <v>0</v>
          </cell>
          <cell r="DG1269">
            <v>0</v>
          </cell>
          <cell r="DH1269">
            <v>0</v>
          </cell>
          <cell r="DI1269">
            <v>0</v>
          </cell>
          <cell r="DJ1269">
            <v>0</v>
          </cell>
          <cell r="DK1269">
            <v>0</v>
          </cell>
          <cell r="DL1269">
            <v>0</v>
          </cell>
          <cell r="DM1269">
            <v>0</v>
          </cell>
          <cell r="DN1269">
            <v>0</v>
          </cell>
          <cell r="DO1269">
            <v>0</v>
          </cell>
          <cell r="DP1269">
            <v>0</v>
          </cell>
          <cell r="DQ1269">
            <v>0</v>
          </cell>
          <cell r="DR1269">
            <v>0</v>
          </cell>
          <cell r="DS1269">
            <v>0</v>
          </cell>
          <cell r="DT1269">
            <v>0</v>
          </cell>
          <cell r="DU1269">
            <v>0</v>
          </cell>
          <cell r="DV1269">
            <v>0</v>
          </cell>
          <cell r="DW1269">
            <v>0</v>
          </cell>
          <cell r="DX1269">
            <v>0</v>
          </cell>
          <cell r="DY1269">
            <v>0</v>
          </cell>
          <cell r="DZ1269">
            <v>0</v>
          </cell>
          <cell r="EA1269">
            <v>0</v>
          </cell>
          <cell r="EB1269">
            <v>0</v>
          </cell>
          <cell r="EC1269">
            <v>0</v>
          </cell>
          <cell r="ED1269">
            <v>0</v>
          </cell>
        </row>
        <row r="1270">
          <cell r="F1270">
            <v>0</v>
          </cell>
          <cell r="G1270">
            <v>0</v>
          </cell>
          <cell r="H1270">
            <v>0</v>
          </cell>
          <cell r="I1270">
            <v>0</v>
          </cell>
          <cell r="J1270">
            <v>0</v>
          </cell>
          <cell r="K1270">
            <v>0</v>
          </cell>
          <cell r="L1270">
            <v>0</v>
          </cell>
          <cell r="M1270">
            <v>0</v>
          </cell>
          <cell r="N1270">
            <v>0</v>
          </cell>
          <cell r="O1270">
            <v>0</v>
          </cell>
          <cell r="P1270">
            <v>0</v>
          </cell>
          <cell r="Q1270">
            <v>0</v>
          </cell>
          <cell r="R1270">
            <v>0</v>
          </cell>
          <cell r="S1270">
            <v>0</v>
          </cell>
          <cell r="T1270">
            <v>0</v>
          </cell>
          <cell r="U1270">
            <v>0</v>
          </cell>
          <cell r="V1270">
            <v>0</v>
          </cell>
          <cell r="W1270">
            <v>0</v>
          </cell>
          <cell r="X1270">
            <v>0</v>
          </cell>
          <cell r="Y1270">
            <v>0</v>
          </cell>
          <cell r="Z1270">
            <v>0</v>
          </cell>
          <cell r="AA1270">
            <v>0</v>
          </cell>
          <cell r="AB1270">
            <v>0</v>
          </cell>
          <cell r="AC1270">
            <v>0</v>
          </cell>
          <cell r="AD1270">
            <v>0</v>
          </cell>
          <cell r="AE1270">
            <v>0</v>
          </cell>
          <cell r="AF1270">
            <v>0</v>
          </cell>
          <cell r="AG1270">
            <v>0</v>
          </cell>
          <cell r="AH1270">
            <v>0</v>
          </cell>
          <cell r="AI1270">
            <v>0</v>
          </cell>
          <cell r="AJ1270">
            <v>0</v>
          </cell>
          <cell r="AK1270">
            <v>0</v>
          </cell>
          <cell r="AL1270">
            <v>0</v>
          </cell>
          <cell r="AM1270">
            <v>0</v>
          </cell>
          <cell r="AN1270">
            <v>0</v>
          </cell>
          <cell r="AO1270">
            <v>0</v>
          </cell>
          <cell r="AP1270">
            <v>0</v>
          </cell>
          <cell r="AQ1270">
            <v>0</v>
          </cell>
          <cell r="AR1270">
            <v>0</v>
          </cell>
          <cell r="AS1270">
            <v>0</v>
          </cell>
          <cell r="AT1270">
            <v>0</v>
          </cell>
          <cell r="AU1270">
            <v>0</v>
          </cell>
          <cell r="AV1270">
            <v>0</v>
          </cell>
          <cell r="AW1270">
            <v>0</v>
          </cell>
          <cell r="AX1270">
            <v>0</v>
          </cell>
          <cell r="AY1270">
            <v>0</v>
          </cell>
          <cell r="AZ1270">
            <v>0</v>
          </cell>
          <cell r="BA1270">
            <v>0</v>
          </cell>
          <cell r="BB1270">
            <v>0</v>
          </cell>
          <cell r="BC1270">
            <v>0</v>
          </cell>
          <cell r="BD1270">
            <v>0</v>
          </cell>
          <cell r="BE1270">
            <v>0</v>
          </cell>
          <cell r="BF1270">
            <v>0</v>
          </cell>
          <cell r="BG1270">
            <v>0</v>
          </cell>
          <cell r="BH1270">
            <v>0</v>
          </cell>
          <cell r="BI1270">
            <v>0</v>
          </cell>
          <cell r="BJ1270">
            <v>0</v>
          </cell>
          <cell r="BK1270">
            <v>0</v>
          </cell>
          <cell r="BL1270">
            <v>0</v>
          </cell>
          <cell r="BM1270">
            <v>0</v>
          </cell>
          <cell r="BN1270">
            <v>0</v>
          </cell>
          <cell r="BO1270">
            <v>0</v>
          </cell>
          <cell r="BP1270">
            <v>0</v>
          </cell>
          <cell r="BQ1270">
            <v>0</v>
          </cell>
          <cell r="BR1270">
            <v>0</v>
          </cell>
          <cell r="BS1270">
            <v>0</v>
          </cell>
          <cell r="BT1270">
            <v>0</v>
          </cell>
          <cell r="BU1270">
            <v>0</v>
          </cell>
          <cell r="BV1270">
            <v>0</v>
          </cell>
          <cell r="BW1270">
            <v>0</v>
          </cell>
          <cell r="BX1270">
            <v>0</v>
          </cell>
          <cell r="BY1270">
            <v>0</v>
          </cell>
          <cell r="BZ1270">
            <v>0</v>
          </cell>
          <cell r="CA1270">
            <v>0</v>
          </cell>
          <cell r="CB1270">
            <v>0</v>
          </cell>
          <cell r="CC1270">
            <v>0</v>
          </cell>
          <cell r="CD1270">
            <v>0</v>
          </cell>
          <cell r="CE1270">
            <v>0</v>
          </cell>
          <cell r="CF1270">
            <v>0</v>
          </cell>
          <cell r="CG1270">
            <v>0</v>
          </cell>
          <cell r="CH1270">
            <v>0</v>
          </cell>
          <cell r="CI1270">
            <v>0</v>
          </cell>
          <cell r="CJ1270">
            <v>0</v>
          </cell>
          <cell r="CK1270">
            <v>0</v>
          </cell>
          <cell r="CL1270">
            <v>0</v>
          </cell>
          <cell r="CM1270">
            <v>0</v>
          </cell>
          <cell r="CN1270">
            <v>0</v>
          </cell>
          <cell r="CO1270">
            <v>0</v>
          </cell>
          <cell r="CP1270">
            <v>0</v>
          </cell>
          <cell r="CQ1270">
            <v>0</v>
          </cell>
          <cell r="CR1270">
            <v>0</v>
          </cell>
          <cell r="CS1270">
            <v>0</v>
          </cell>
          <cell r="CT1270">
            <v>0</v>
          </cell>
          <cell r="CU1270">
            <v>0</v>
          </cell>
          <cell r="CV1270">
            <v>0</v>
          </cell>
          <cell r="CW1270">
            <v>0</v>
          </cell>
          <cell r="CX1270">
            <v>0</v>
          </cell>
          <cell r="CY1270">
            <v>0</v>
          </cell>
          <cell r="CZ1270">
            <v>0</v>
          </cell>
          <cell r="DA1270">
            <v>0</v>
          </cell>
          <cell r="DB1270">
            <v>0</v>
          </cell>
          <cell r="DC1270">
            <v>0</v>
          </cell>
          <cell r="DD1270">
            <v>0</v>
          </cell>
          <cell r="DE1270">
            <v>0</v>
          </cell>
          <cell r="DF1270">
            <v>0</v>
          </cell>
          <cell r="DG1270">
            <v>0</v>
          </cell>
          <cell r="DH1270">
            <v>0</v>
          </cell>
          <cell r="DI1270">
            <v>0</v>
          </cell>
          <cell r="DJ1270">
            <v>0</v>
          </cell>
          <cell r="DK1270">
            <v>0</v>
          </cell>
          <cell r="DL1270">
            <v>0</v>
          </cell>
          <cell r="DM1270">
            <v>0</v>
          </cell>
          <cell r="DN1270">
            <v>0</v>
          </cell>
          <cell r="DO1270">
            <v>0</v>
          </cell>
          <cell r="DP1270">
            <v>0</v>
          </cell>
          <cell r="DQ1270">
            <v>0</v>
          </cell>
          <cell r="DR1270">
            <v>0</v>
          </cell>
          <cell r="DS1270">
            <v>0</v>
          </cell>
          <cell r="DT1270">
            <v>0</v>
          </cell>
          <cell r="DU1270">
            <v>0</v>
          </cell>
          <cell r="DV1270">
            <v>0</v>
          </cell>
          <cell r="DW1270">
            <v>0</v>
          </cell>
          <cell r="DX1270">
            <v>0</v>
          </cell>
          <cell r="DY1270">
            <v>0</v>
          </cell>
          <cell r="DZ1270">
            <v>0</v>
          </cell>
          <cell r="EA1270">
            <v>0</v>
          </cell>
          <cell r="EB1270">
            <v>0</v>
          </cell>
          <cell r="EC1270">
            <v>0</v>
          </cell>
          <cell r="ED1270">
            <v>0</v>
          </cell>
        </row>
        <row r="1271">
          <cell r="F1271">
            <v>0</v>
          </cell>
          <cell r="G1271">
            <v>-27.26</v>
          </cell>
          <cell r="H1271">
            <v>-191.62</v>
          </cell>
          <cell r="I1271">
            <v>-305.32</v>
          </cell>
          <cell r="J1271">
            <v>-216.45</v>
          </cell>
          <cell r="K1271">
            <v>0</v>
          </cell>
          <cell r="L1271">
            <v>0</v>
          </cell>
          <cell r="M1271">
            <v>0</v>
          </cell>
          <cell r="N1271">
            <v>2.41</v>
          </cell>
          <cell r="O1271">
            <v>0</v>
          </cell>
          <cell r="P1271">
            <v>0</v>
          </cell>
          <cell r="Q1271">
            <v>0</v>
          </cell>
          <cell r="R1271">
            <v>-716.24</v>
          </cell>
          <cell r="S1271">
            <v>0</v>
          </cell>
          <cell r="T1271">
            <v>0</v>
          </cell>
          <cell r="U1271">
            <v>-128.41</v>
          </cell>
          <cell r="V1271">
            <v>-299.06</v>
          </cell>
          <cell r="W1271">
            <v>-288.19</v>
          </cell>
          <cell r="X1271">
            <v>0</v>
          </cell>
          <cell r="Y1271">
            <v>0</v>
          </cell>
          <cell r="Z1271">
            <v>0</v>
          </cell>
          <cell r="AA1271">
            <v>0</v>
          </cell>
          <cell r="AB1271">
            <v>-0.57999999999999996</v>
          </cell>
          <cell r="AC1271">
            <v>0</v>
          </cell>
          <cell r="AD1271">
            <v>0</v>
          </cell>
          <cell r="AE1271">
            <v>-692.86</v>
          </cell>
          <cell r="AF1271">
            <v>0</v>
          </cell>
          <cell r="AG1271">
            <v>-18.46</v>
          </cell>
          <cell r="AH1271">
            <v>-361</v>
          </cell>
          <cell r="AI1271">
            <v>-131.47</v>
          </cell>
          <cell r="AJ1271">
            <v>-166.1</v>
          </cell>
          <cell r="AK1271">
            <v>0</v>
          </cell>
          <cell r="AL1271">
            <v>0</v>
          </cell>
          <cell r="AM1271">
            <v>0</v>
          </cell>
          <cell r="AN1271">
            <v>0</v>
          </cell>
          <cell r="AO1271">
            <v>-15.83</v>
          </cell>
          <cell r="AP1271">
            <v>0</v>
          </cell>
          <cell r="AQ1271">
            <v>0</v>
          </cell>
          <cell r="AR1271">
            <v>-609.70000000000005</v>
          </cell>
          <cell r="AS1271">
            <v>-7.46</v>
          </cell>
          <cell r="AT1271">
            <v>0</v>
          </cell>
          <cell r="AU1271">
            <v>-219.36</v>
          </cell>
          <cell r="AV1271">
            <v>-220.53</v>
          </cell>
          <cell r="AW1271">
            <v>-162.35</v>
          </cell>
          <cell r="AX1271">
            <v>0</v>
          </cell>
          <cell r="AY1271">
            <v>0</v>
          </cell>
          <cell r="AZ1271">
            <v>0</v>
          </cell>
          <cell r="BA1271">
            <v>0</v>
          </cell>
          <cell r="BB1271">
            <v>0</v>
          </cell>
          <cell r="BC1271">
            <v>0</v>
          </cell>
          <cell r="BD1271">
            <v>0</v>
          </cell>
          <cell r="BE1271">
            <v>-651.4</v>
          </cell>
          <cell r="BF1271">
            <v>0</v>
          </cell>
          <cell r="BG1271">
            <v>-8.31</v>
          </cell>
          <cell r="BH1271">
            <v>-227</v>
          </cell>
          <cell r="BI1271">
            <v>-251.59</v>
          </cell>
          <cell r="BJ1271">
            <v>-132.26</v>
          </cell>
          <cell r="BK1271">
            <v>0</v>
          </cell>
          <cell r="BL1271">
            <v>0</v>
          </cell>
          <cell r="BM1271">
            <v>-2.4500000000000002</v>
          </cell>
          <cell r="BN1271">
            <v>0</v>
          </cell>
          <cell r="BO1271">
            <v>-29.79</v>
          </cell>
          <cell r="BP1271">
            <v>0</v>
          </cell>
          <cell r="BQ1271">
            <v>0</v>
          </cell>
          <cell r="BR1271">
            <v>-489.11</v>
          </cell>
          <cell r="BS1271">
            <v>0</v>
          </cell>
          <cell r="BT1271">
            <v>-21.57</v>
          </cell>
          <cell r="BU1271">
            <v>-164.87</v>
          </cell>
          <cell r="BV1271">
            <v>-232.18</v>
          </cell>
          <cell r="BW1271">
            <v>-65.94</v>
          </cell>
          <cell r="BX1271">
            <v>-3.3</v>
          </cell>
          <cell r="BY1271">
            <v>0</v>
          </cell>
          <cell r="BZ1271">
            <v>-1.26</v>
          </cell>
          <cell r="CA1271">
            <v>0</v>
          </cell>
          <cell r="CB1271">
            <v>0</v>
          </cell>
          <cell r="CC1271">
            <v>0</v>
          </cell>
          <cell r="CD1271">
            <v>0</v>
          </cell>
          <cell r="CE1271">
            <v>60.55</v>
          </cell>
          <cell r="CF1271">
            <v>0</v>
          </cell>
          <cell r="CG1271">
            <v>0</v>
          </cell>
          <cell r="CH1271">
            <v>5.52</v>
          </cell>
          <cell r="CI1271">
            <v>-17.72</v>
          </cell>
          <cell r="CJ1271">
            <v>72.739999999999995</v>
          </cell>
          <cell r="CK1271">
            <v>0</v>
          </cell>
          <cell r="CL1271">
            <v>0</v>
          </cell>
          <cell r="CM1271">
            <v>0</v>
          </cell>
          <cell r="CN1271">
            <v>0</v>
          </cell>
          <cell r="CO1271">
            <v>0</v>
          </cell>
          <cell r="CP1271">
            <v>0</v>
          </cell>
          <cell r="CQ1271">
            <v>0</v>
          </cell>
          <cell r="CR1271">
            <v>0</v>
          </cell>
          <cell r="CS1271">
            <v>0</v>
          </cell>
          <cell r="CT1271">
            <v>0</v>
          </cell>
          <cell r="CU1271">
            <v>0</v>
          </cell>
          <cell r="CV1271">
            <v>0</v>
          </cell>
          <cell r="CW1271">
            <v>0</v>
          </cell>
          <cell r="CX1271">
            <v>0</v>
          </cell>
          <cell r="CY1271">
            <v>0</v>
          </cell>
          <cell r="CZ1271">
            <v>0</v>
          </cell>
          <cell r="DA1271">
            <v>0</v>
          </cell>
          <cell r="DB1271">
            <v>0</v>
          </cell>
          <cell r="DC1271">
            <v>0</v>
          </cell>
          <cell r="DD1271">
            <v>0</v>
          </cell>
          <cell r="DE1271">
            <v>0</v>
          </cell>
          <cell r="DF1271">
            <v>0</v>
          </cell>
          <cell r="DG1271">
            <v>0</v>
          </cell>
          <cell r="DH1271">
            <v>0</v>
          </cell>
          <cell r="DI1271">
            <v>0</v>
          </cell>
          <cell r="DJ1271">
            <v>0</v>
          </cell>
          <cell r="DK1271">
            <v>0</v>
          </cell>
          <cell r="DL1271">
            <v>0</v>
          </cell>
          <cell r="DM1271">
            <v>0</v>
          </cell>
          <cell r="DN1271">
            <v>0</v>
          </cell>
          <cell r="DO1271">
            <v>0</v>
          </cell>
          <cell r="DP1271">
            <v>0</v>
          </cell>
          <cell r="DQ1271">
            <v>0</v>
          </cell>
          <cell r="DR1271">
            <v>0</v>
          </cell>
          <cell r="DS1271">
            <v>0</v>
          </cell>
          <cell r="DT1271">
            <v>0</v>
          </cell>
          <cell r="DU1271">
            <v>0</v>
          </cell>
          <cell r="DV1271">
            <v>0</v>
          </cell>
          <cell r="DW1271">
            <v>0</v>
          </cell>
          <cell r="DX1271">
            <v>0</v>
          </cell>
          <cell r="DY1271">
            <v>0</v>
          </cell>
          <cell r="DZ1271">
            <v>0</v>
          </cell>
          <cell r="EA1271">
            <v>0</v>
          </cell>
          <cell r="EB1271">
            <v>0</v>
          </cell>
          <cell r="EC1271">
            <v>0</v>
          </cell>
          <cell r="ED1271">
            <v>0</v>
          </cell>
        </row>
        <row r="1272">
          <cell r="F1272">
            <v>0</v>
          </cell>
          <cell r="G1272">
            <v>0</v>
          </cell>
          <cell r="H1272">
            <v>0</v>
          </cell>
          <cell r="I1272">
            <v>0</v>
          </cell>
          <cell r="J1272">
            <v>0</v>
          </cell>
          <cell r="K1272">
            <v>0</v>
          </cell>
          <cell r="L1272">
            <v>0</v>
          </cell>
          <cell r="M1272">
            <v>0</v>
          </cell>
          <cell r="N1272">
            <v>0</v>
          </cell>
          <cell r="O1272">
            <v>0</v>
          </cell>
          <cell r="P1272">
            <v>0</v>
          </cell>
          <cell r="Q1272">
            <v>0</v>
          </cell>
          <cell r="R1272">
            <v>0</v>
          </cell>
          <cell r="S1272">
            <v>0</v>
          </cell>
          <cell r="T1272">
            <v>0</v>
          </cell>
          <cell r="U1272">
            <v>0</v>
          </cell>
          <cell r="V1272">
            <v>0</v>
          </cell>
          <cell r="W1272">
            <v>0</v>
          </cell>
          <cell r="X1272">
            <v>0</v>
          </cell>
          <cell r="Y1272">
            <v>0</v>
          </cell>
          <cell r="Z1272">
            <v>0</v>
          </cell>
          <cell r="AA1272">
            <v>0</v>
          </cell>
          <cell r="AB1272">
            <v>0</v>
          </cell>
          <cell r="AC1272">
            <v>0</v>
          </cell>
          <cell r="AD1272">
            <v>0</v>
          </cell>
          <cell r="AE1272">
            <v>0</v>
          </cell>
          <cell r="AF1272">
            <v>0</v>
          </cell>
          <cell r="AG1272">
            <v>0</v>
          </cell>
          <cell r="AH1272">
            <v>0</v>
          </cell>
          <cell r="AI1272">
            <v>0</v>
          </cell>
          <cell r="AJ1272">
            <v>0</v>
          </cell>
          <cell r="AK1272">
            <v>0</v>
          </cell>
          <cell r="AL1272">
            <v>0</v>
          </cell>
          <cell r="AM1272">
            <v>0</v>
          </cell>
          <cell r="AN1272">
            <v>0</v>
          </cell>
          <cell r="AO1272">
            <v>0</v>
          </cell>
          <cell r="AP1272">
            <v>0</v>
          </cell>
          <cell r="AQ1272">
            <v>0</v>
          </cell>
          <cell r="AR1272">
            <v>0</v>
          </cell>
          <cell r="AS1272">
            <v>0</v>
          </cell>
          <cell r="AT1272">
            <v>0</v>
          </cell>
          <cell r="AU1272">
            <v>0</v>
          </cell>
          <cell r="AV1272">
            <v>0</v>
          </cell>
          <cell r="AW1272">
            <v>0</v>
          </cell>
          <cell r="AX1272">
            <v>0</v>
          </cell>
          <cell r="AY1272">
            <v>0</v>
          </cell>
          <cell r="AZ1272">
            <v>0</v>
          </cell>
          <cell r="BA1272">
            <v>0</v>
          </cell>
          <cell r="BB1272">
            <v>0</v>
          </cell>
          <cell r="BC1272">
            <v>0</v>
          </cell>
          <cell r="BD1272">
            <v>0</v>
          </cell>
          <cell r="BE1272">
            <v>0</v>
          </cell>
          <cell r="BF1272">
            <v>0</v>
          </cell>
          <cell r="BG1272">
            <v>0</v>
          </cell>
          <cell r="BH1272">
            <v>0</v>
          </cell>
          <cell r="BI1272">
            <v>0</v>
          </cell>
          <cell r="BJ1272">
            <v>0</v>
          </cell>
          <cell r="BK1272">
            <v>0</v>
          </cell>
          <cell r="BL1272">
            <v>0</v>
          </cell>
          <cell r="BM1272">
            <v>0</v>
          </cell>
          <cell r="BN1272">
            <v>0</v>
          </cell>
          <cell r="BO1272">
            <v>0</v>
          </cell>
          <cell r="BP1272">
            <v>0</v>
          </cell>
          <cell r="BQ1272">
            <v>0</v>
          </cell>
          <cell r="BR1272">
            <v>0</v>
          </cell>
          <cell r="BS1272">
            <v>0</v>
          </cell>
          <cell r="BT1272">
            <v>0</v>
          </cell>
          <cell r="BU1272">
            <v>0</v>
          </cell>
          <cell r="BV1272">
            <v>0</v>
          </cell>
          <cell r="BW1272">
            <v>0</v>
          </cell>
          <cell r="BX1272">
            <v>0</v>
          </cell>
          <cell r="BY1272">
            <v>0</v>
          </cell>
          <cell r="BZ1272">
            <v>0</v>
          </cell>
          <cell r="CA1272">
            <v>0</v>
          </cell>
          <cell r="CB1272">
            <v>0</v>
          </cell>
          <cell r="CC1272">
            <v>0</v>
          </cell>
          <cell r="CD1272">
            <v>0</v>
          </cell>
          <cell r="CE1272">
            <v>0</v>
          </cell>
          <cell r="CF1272">
            <v>0</v>
          </cell>
          <cell r="CG1272">
            <v>0</v>
          </cell>
          <cell r="CH1272">
            <v>0</v>
          </cell>
          <cell r="CI1272">
            <v>0</v>
          </cell>
          <cell r="CJ1272">
            <v>0</v>
          </cell>
          <cell r="CK1272">
            <v>0</v>
          </cell>
          <cell r="CL1272">
            <v>0</v>
          </cell>
          <cell r="CM1272">
            <v>0</v>
          </cell>
          <cell r="CN1272">
            <v>0</v>
          </cell>
          <cell r="CO1272">
            <v>0</v>
          </cell>
          <cell r="CP1272">
            <v>0</v>
          </cell>
          <cell r="CQ1272">
            <v>0</v>
          </cell>
          <cell r="CR1272">
            <v>0</v>
          </cell>
          <cell r="CS1272">
            <v>0</v>
          </cell>
          <cell r="CT1272">
            <v>0</v>
          </cell>
          <cell r="CU1272">
            <v>0</v>
          </cell>
          <cell r="CV1272">
            <v>0</v>
          </cell>
          <cell r="CW1272">
            <v>0</v>
          </cell>
          <cell r="CX1272">
            <v>0</v>
          </cell>
          <cell r="CY1272">
            <v>0</v>
          </cell>
          <cell r="CZ1272">
            <v>0</v>
          </cell>
          <cell r="DA1272">
            <v>0</v>
          </cell>
          <cell r="DB1272">
            <v>0</v>
          </cell>
          <cell r="DC1272">
            <v>0</v>
          </cell>
          <cell r="DD1272">
            <v>0</v>
          </cell>
          <cell r="DE1272">
            <v>0</v>
          </cell>
          <cell r="DF1272">
            <v>0</v>
          </cell>
          <cell r="DG1272">
            <v>0</v>
          </cell>
          <cell r="DH1272">
            <v>0</v>
          </cell>
          <cell r="DI1272">
            <v>0</v>
          </cell>
          <cell r="DJ1272">
            <v>0</v>
          </cell>
          <cell r="DK1272">
            <v>0</v>
          </cell>
          <cell r="DL1272">
            <v>0</v>
          </cell>
          <cell r="DM1272">
            <v>0</v>
          </cell>
          <cell r="DN1272">
            <v>0</v>
          </cell>
          <cell r="DO1272">
            <v>0</v>
          </cell>
          <cell r="DP1272">
            <v>0</v>
          </cell>
          <cell r="DQ1272">
            <v>0</v>
          </cell>
          <cell r="DR1272">
            <v>0</v>
          </cell>
          <cell r="DS1272">
            <v>0</v>
          </cell>
          <cell r="DT1272">
            <v>0</v>
          </cell>
          <cell r="DU1272">
            <v>0</v>
          </cell>
          <cell r="DV1272">
            <v>0</v>
          </cell>
          <cell r="DW1272">
            <v>0</v>
          </cell>
          <cell r="DX1272">
            <v>0</v>
          </cell>
          <cell r="DY1272">
            <v>0</v>
          </cell>
          <cell r="DZ1272">
            <v>0</v>
          </cell>
          <cell r="EA1272">
            <v>0</v>
          </cell>
          <cell r="EB1272">
            <v>0</v>
          </cell>
          <cell r="EC1272">
            <v>0</v>
          </cell>
          <cell r="ED1272">
            <v>0</v>
          </cell>
        </row>
        <row r="1273">
          <cell r="F1273">
            <v>0</v>
          </cell>
          <cell r="G1273">
            <v>0</v>
          </cell>
          <cell r="H1273">
            <v>0</v>
          </cell>
          <cell r="I1273">
            <v>0</v>
          </cell>
          <cell r="J1273">
            <v>0</v>
          </cell>
          <cell r="K1273">
            <v>0</v>
          </cell>
          <cell r="L1273">
            <v>0</v>
          </cell>
          <cell r="M1273">
            <v>0</v>
          </cell>
          <cell r="N1273">
            <v>0</v>
          </cell>
          <cell r="O1273">
            <v>0</v>
          </cell>
          <cell r="P1273">
            <v>0</v>
          </cell>
          <cell r="Q1273">
            <v>0</v>
          </cell>
          <cell r="R1273">
            <v>0</v>
          </cell>
          <cell r="S1273">
            <v>0</v>
          </cell>
          <cell r="T1273">
            <v>0</v>
          </cell>
          <cell r="U1273">
            <v>0</v>
          </cell>
          <cell r="V1273">
            <v>0</v>
          </cell>
          <cell r="W1273">
            <v>0</v>
          </cell>
          <cell r="X1273">
            <v>0</v>
          </cell>
          <cell r="Y1273">
            <v>0</v>
          </cell>
          <cell r="Z1273">
            <v>0</v>
          </cell>
          <cell r="AA1273">
            <v>0</v>
          </cell>
          <cell r="AB1273">
            <v>0</v>
          </cell>
          <cell r="AC1273">
            <v>0</v>
          </cell>
          <cell r="AD1273">
            <v>0</v>
          </cell>
          <cell r="AE1273">
            <v>0</v>
          </cell>
          <cell r="AF1273">
            <v>0</v>
          </cell>
          <cell r="AG1273">
            <v>0</v>
          </cell>
          <cell r="AH1273">
            <v>0</v>
          </cell>
          <cell r="AI1273">
            <v>0</v>
          </cell>
          <cell r="AJ1273">
            <v>0</v>
          </cell>
          <cell r="AK1273">
            <v>0</v>
          </cell>
          <cell r="AL1273">
            <v>0</v>
          </cell>
          <cell r="AM1273">
            <v>0</v>
          </cell>
          <cell r="AN1273">
            <v>0</v>
          </cell>
          <cell r="AO1273">
            <v>0</v>
          </cell>
          <cell r="AP1273">
            <v>0</v>
          </cell>
          <cell r="AQ1273">
            <v>0</v>
          </cell>
          <cell r="AR1273">
            <v>0</v>
          </cell>
          <cell r="AS1273">
            <v>0</v>
          </cell>
          <cell r="AT1273">
            <v>0</v>
          </cell>
          <cell r="AU1273">
            <v>0</v>
          </cell>
          <cell r="AV1273">
            <v>0</v>
          </cell>
          <cell r="AW1273">
            <v>0</v>
          </cell>
          <cell r="AX1273">
            <v>0</v>
          </cell>
          <cell r="AY1273">
            <v>0</v>
          </cell>
          <cell r="AZ1273">
            <v>0</v>
          </cell>
          <cell r="BA1273">
            <v>0</v>
          </cell>
          <cell r="BB1273">
            <v>0</v>
          </cell>
          <cell r="BC1273">
            <v>0</v>
          </cell>
          <cell r="BD1273">
            <v>0</v>
          </cell>
          <cell r="BE1273">
            <v>0</v>
          </cell>
          <cell r="BF1273">
            <v>0</v>
          </cell>
          <cell r="BG1273">
            <v>0</v>
          </cell>
          <cell r="BH1273">
            <v>0</v>
          </cell>
          <cell r="BI1273">
            <v>0</v>
          </cell>
          <cell r="BJ1273">
            <v>0</v>
          </cell>
          <cell r="BK1273">
            <v>0</v>
          </cell>
          <cell r="BL1273">
            <v>0</v>
          </cell>
          <cell r="BM1273">
            <v>0</v>
          </cell>
          <cell r="BN1273">
            <v>0</v>
          </cell>
          <cell r="BO1273">
            <v>0</v>
          </cell>
          <cell r="BP1273">
            <v>0</v>
          </cell>
          <cell r="BQ1273">
            <v>0</v>
          </cell>
          <cell r="BR1273">
            <v>0</v>
          </cell>
          <cell r="BS1273">
            <v>0</v>
          </cell>
          <cell r="BT1273">
            <v>0</v>
          </cell>
          <cell r="BU1273">
            <v>0</v>
          </cell>
          <cell r="BV1273">
            <v>0</v>
          </cell>
          <cell r="BW1273">
            <v>0</v>
          </cell>
          <cell r="BX1273">
            <v>0</v>
          </cell>
          <cell r="BY1273">
            <v>0</v>
          </cell>
          <cell r="BZ1273">
            <v>0</v>
          </cell>
          <cell r="CA1273">
            <v>0</v>
          </cell>
          <cell r="CB1273">
            <v>0</v>
          </cell>
          <cell r="CC1273">
            <v>0</v>
          </cell>
          <cell r="CD1273">
            <v>0</v>
          </cell>
          <cell r="CE1273">
            <v>-2137.73</v>
          </cell>
          <cell r="CF1273">
            <v>-390.81</v>
          </cell>
          <cell r="CG1273">
            <v>-587.32000000000005</v>
          </cell>
          <cell r="CH1273">
            <v>-393.04</v>
          </cell>
          <cell r="CI1273">
            <v>-135.26</v>
          </cell>
          <cell r="CJ1273">
            <v>96.4</v>
          </cell>
          <cell r="CK1273">
            <v>291.45999999999998</v>
          </cell>
          <cell r="CL1273">
            <v>382.28</v>
          </cell>
          <cell r="CM1273">
            <v>162.91</v>
          </cell>
          <cell r="CN1273">
            <v>-14.81</v>
          </cell>
          <cell r="CO1273">
            <v>-268.08999999999997</v>
          </cell>
          <cell r="CP1273">
            <v>-543.94000000000005</v>
          </cell>
          <cell r="CQ1273">
            <v>-737.51</v>
          </cell>
          <cell r="CR1273">
            <v>-2136.56</v>
          </cell>
          <cell r="CS1273">
            <v>-188.72</v>
          </cell>
          <cell r="CT1273">
            <v>-343.61</v>
          </cell>
          <cell r="CU1273">
            <v>-238.91</v>
          </cell>
          <cell r="CV1273">
            <v>-167.74</v>
          </cell>
          <cell r="CW1273">
            <v>132.13999999999999</v>
          </cell>
          <cell r="CX1273">
            <v>-99.87</v>
          </cell>
          <cell r="CY1273">
            <v>-119.59</v>
          </cell>
          <cell r="CZ1273">
            <v>-60.34</v>
          </cell>
          <cell r="DA1273">
            <v>-180.97</v>
          </cell>
          <cell r="DB1273">
            <v>15.36</v>
          </cell>
          <cell r="DC1273">
            <v>-345.33</v>
          </cell>
          <cell r="DD1273">
            <v>-538.99</v>
          </cell>
          <cell r="DE1273">
            <v>0</v>
          </cell>
          <cell r="DF1273">
            <v>0</v>
          </cell>
          <cell r="DG1273">
            <v>0</v>
          </cell>
          <cell r="DH1273">
            <v>0</v>
          </cell>
          <cell r="DI1273">
            <v>0</v>
          </cell>
          <cell r="DJ1273">
            <v>0</v>
          </cell>
          <cell r="DK1273">
            <v>0</v>
          </cell>
          <cell r="DL1273">
            <v>0</v>
          </cell>
          <cell r="DM1273">
            <v>0</v>
          </cell>
          <cell r="DN1273">
            <v>0</v>
          </cell>
          <cell r="DO1273">
            <v>0</v>
          </cell>
          <cell r="DP1273">
            <v>0</v>
          </cell>
          <cell r="DQ1273">
            <v>0</v>
          </cell>
          <cell r="DR1273">
            <v>0</v>
          </cell>
          <cell r="DS1273">
            <v>0</v>
          </cell>
          <cell r="DT1273">
            <v>0</v>
          </cell>
          <cell r="DU1273">
            <v>0</v>
          </cell>
          <cell r="DV1273">
            <v>0</v>
          </cell>
          <cell r="DW1273">
            <v>0</v>
          </cell>
          <cell r="DX1273">
            <v>0</v>
          </cell>
          <cell r="DY1273">
            <v>0</v>
          </cell>
          <cell r="DZ1273">
            <v>0</v>
          </cell>
          <cell r="EA1273">
            <v>0</v>
          </cell>
          <cell r="EB1273">
            <v>0</v>
          </cell>
          <cell r="EC1273">
            <v>0</v>
          </cell>
          <cell r="ED1273">
            <v>0</v>
          </cell>
        </row>
        <row r="1274">
          <cell r="F1274">
            <v>-215.11</v>
          </cell>
          <cell r="G1274">
            <v>-425.27</v>
          </cell>
          <cell r="H1274">
            <v>-35.799999999999997</v>
          </cell>
          <cell r="I1274">
            <v>-51.59</v>
          </cell>
          <cell r="J1274">
            <v>-72.83</v>
          </cell>
          <cell r="K1274">
            <v>-21.22</v>
          </cell>
          <cell r="L1274">
            <v>174.36</v>
          </cell>
          <cell r="M1274">
            <v>-139.16999999999999</v>
          </cell>
          <cell r="N1274">
            <v>184.43</v>
          </cell>
          <cell r="O1274">
            <v>-266.89999999999998</v>
          </cell>
          <cell r="P1274">
            <v>-363.19</v>
          </cell>
          <cell r="Q1274">
            <v>-1362.31</v>
          </cell>
          <cell r="R1274">
            <v>-4202.67</v>
          </cell>
          <cell r="S1274">
            <v>-377.8</v>
          </cell>
          <cell r="T1274">
            <v>-562.51</v>
          </cell>
          <cell r="U1274">
            <v>-131.44</v>
          </cell>
          <cell r="V1274">
            <v>-292.7</v>
          </cell>
          <cell r="W1274">
            <v>-71.7</v>
          </cell>
          <cell r="X1274">
            <v>-342.77</v>
          </cell>
          <cell r="Y1274">
            <v>-298.8</v>
          </cell>
          <cell r="Z1274">
            <v>-185.42</v>
          </cell>
          <cell r="AA1274">
            <v>-156.03</v>
          </cell>
          <cell r="AB1274">
            <v>-416.74</v>
          </cell>
          <cell r="AC1274">
            <v>-1073.71</v>
          </cell>
          <cell r="AD1274">
            <v>-293.04000000000002</v>
          </cell>
          <cell r="AE1274">
            <v>-1464.79</v>
          </cell>
          <cell r="AF1274">
            <v>-468.96</v>
          </cell>
          <cell r="AG1274">
            <v>-490.87</v>
          </cell>
          <cell r="AH1274">
            <v>-47.08</v>
          </cell>
          <cell r="AI1274">
            <v>-36.94</v>
          </cell>
          <cell r="AJ1274">
            <v>-48.33</v>
          </cell>
          <cell r="AK1274">
            <v>195.82</v>
          </cell>
          <cell r="AL1274">
            <v>697.76</v>
          </cell>
          <cell r="AM1274">
            <v>141.86000000000001</v>
          </cell>
          <cell r="AN1274">
            <v>343.02</v>
          </cell>
          <cell r="AO1274">
            <v>-470.87</v>
          </cell>
          <cell r="AP1274">
            <v>-241.42</v>
          </cell>
          <cell r="AQ1274">
            <v>-1038.79</v>
          </cell>
          <cell r="AR1274">
            <v>-16.68</v>
          </cell>
          <cell r="AS1274">
            <v>-116.1</v>
          </cell>
          <cell r="AT1274">
            <v>-274.3</v>
          </cell>
          <cell r="AU1274">
            <v>0</v>
          </cell>
          <cell r="AV1274">
            <v>-61.86</v>
          </cell>
          <cell r="AW1274">
            <v>-63.9</v>
          </cell>
          <cell r="AX1274">
            <v>138.97999999999999</v>
          </cell>
          <cell r="AY1274">
            <v>910.41</v>
          </cell>
          <cell r="AZ1274">
            <v>312.93</v>
          </cell>
          <cell r="BA1274">
            <v>364.13</v>
          </cell>
          <cell r="BB1274">
            <v>-241.5</v>
          </cell>
          <cell r="BC1274">
            <v>-114.75</v>
          </cell>
          <cell r="BD1274">
            <v>-870.71</v>
          </cell>
          <cell r="BE1274">
            <v>-1376.82</v>
          </cell>
          <cell r="BF1274">
            <v>-533.65</v>
          </cell>
          <cell r="BG1274">
            <v>-638.69000000000005</v>
          </cell>
          <cell r="BH1274">
            <v>-136.91</v>
          </cell>
          <cell r="BI1274">
            <v>-43.42</v>
          </cell>
          <cell r="BJ1274">
            <v>-26.8</v>
          </cell>
          <cell r="BK1274">
            <v>68.44</v>
          </cell>
          <cell r="BL1274">
            <v>788.63</v>
          </cell>
          <cell r="BM1274">
            <v>321.36</v>
          </cell>
          <cell r="BN1274">
            <v>258.7</v>
          </cell>
          <cell r="BO1274">
            <v>-105.81</v>
          </cell>
          <cell r="BP1274">
            <v>-430.32</v>
          </cell>
          <cell r="BQ1274">
            <v>-898.36</v>
          </cell>
          <cell r="BR1274">
            <v>-1862.18</v>
          </cell>
          <cell r="BS1274">
            <v>-533.87</v>
          </cell>
          <cell r="BT1274">
            <v>-717.49</v>
          </cell>
          <cell r="BU1274">
            <v>-44.64</v>
          </cell>
          <cell r="BV1274">
            <v>-18.690000000000001</v>
          </cell>
          <cell r="BW1274">
            <v>-53.43</v>
          </cell>
          <cell r="BX1274">
            <v>264.05</v>
          </cell>
          <cell r="BY1274">
            <v>564.16</v>
          </cell>
          <cell r="BZ1274">
            <v>140.81</v>
          </cell>
          <cell r="CA1274">
            <v>300.91000000000003</v>
          </cell>
          <cell r="CB1274">
            <v>-388.48</v>
          </cell>
          <cell r="CC1274">
            <v>-205.27</v>
          </cell>
          <cell r="CD1274">
            <v>-1170.24</v>
          </cell>
          <cell r="CE1274">
            <v>-4291.87</v>
          </cell>
          <cell r="CF1274">
            <v>-1079.31</v>
          </cell>
          <cell r="CG1274">
            <v>-826.78</v>
          </cell>
          <cell r="CH1274">
            <v>-52.45</v>
          </cell>
          <cell r="CI1274">
            <v>-35.43</v>
          </cell>
          <cell r="CJ1274">
            <v>-45.65</v>
          </cell>
          <cell r="CK1274">
            <v>-151.86000000000001</v>
          </cell>
          <cell r="CL1274">
            <v>-188.18</v>
          </cell>
          <cell r="CM1274">
            <v>-44.8</v>
          </cell>
          <cell r="CN1274">
            <v>7.17</v>
          </cell>
          <cell r="CO1274">
            <v>-221.15</v>
          </cell>
          <cell r="CP1274">
            <v>-862.75</v>
          </cell>
          <cell r="CQ1274">
            <v>-790.66</v>
          </cell>
          <cell r="CR1274">
            <v>-1825.05</v>
          </cell>
          <cell r="CS1274">
            <v>-502.51</v>
          </cell>
          <cell r="CT1274">
            <v>-127.59</v>
          </cell>
          <cell r="CU1274">
            <v>-7.73</v>
          </cell>
          <cell r="CV1274">
            <v>0</v>
          </cell>
          <cell r="CW1274">
            <v>-41.62</v>
          </cell>
          <cell r="CX1274">
            <v>-74.010000000000005</v>
          </cell>
          <cell r="CY1274">
            <v>-122.31</v>
          </cell>
          <cell r="CZ1274">
            <v>-62.87</v>
          </cell>
          <cell r="DA1274">
            <v>-47.91</v>
          </cell>
          <cell r="DB1274">
            <v>-86.16</v>
          </cell>
          <cell r="DC1274">
            <v>-221.47</v>
          </cell>
          <cell r="DD1274">
            <v>-530.88</v>
          </cell>
          <cell r="DE1274">
            <v>0</v>
          </cell>
          <cell r="DF1274">
            <v>0</v>
          </cell>
          <cell r="DG1274">
            <v>0</v>
          </cell>
          <cell r="DH1274">
            <v>0</v>
          </cell>
          <cell r="DI1274">
            <v>0</v>
          </cell>
          <cell r="DJ1274">
            <v>0</v>
          </cell>
          <cell r="DK1274">
            <v>0</v>
          </cell>
          <cell r="DL1274">
            <v>0</v>
          </cell>
          <cell r="DM1274">
            <v>0</v>
          </cell>
          <cell r="DN1274">
            <v>0</v>
          </cell>
          <cell r="DO1274">
            <v>0</v>
          </cell>
          <cell r="DP1274">
            <v>0</v>
          </cell>
          <cell r="DQ1274">
            <v>0</v>
          </cell>
          <cell r="DR1274">
            <v>0</v>
          </cell>
          <cell r="DS1274">
            <v>0</v>
          </cell>
          <cell r="DT1274">
            <v>0</v>
          </cell>
          <cell r="DU1274">
            <v>0</v>
          </cell>
          <cell r="DV1274">
            <v>0</v>
          </cell>
          <cell r="DW1274">
            <v>0</v>
          </cell>
          <cell r="DX1274">
            <v>0</v>
          </cell>
          <cell r="DY1274">
            <v>0</v>
          </cell>
          <cell r="DZ1274">
            <v>0</v>
          </cell>
          <cell r="EA1274">
            <v>0</v>
          </cell>
          <cell r="EB1274">
            <v>0</v>
          </cell>
          <cell r="EC1274">
            <v>0</v>
          </cell>
          <cell r="ED1274">
            <v>0</v>
          </cell>
        </row>
        <row r="1275">
          <cell r="F1275">
            <v>-463.6</v>
          </cell>
          <cell r="G1275">
            <v>-352.04</v>
          </cell>
          <cell r="H1275">
            <v>0</v>
          </cell>
          <cell r="I1275">
            <v>-8.0500000000000007</v>
          </cell>
          <cell r="J1275">
            <v>-14.4</v>
          </cell>
          <cell r="K1275">
            <v>-319.14</v>
          </cell>
          <cell r="L1275">
            <v>238.42</v>
          </cell>
          <cell r="M1275">
            <v>321.94</v>
          </cell>
          <cell r="N1275">
            <v>-95.48</v>
          </cell>
          <cell r="O1275">
            <v>-248.53</v>
          </cell>
          <cell r="P1275">
            <v>-287.8</v>
          </cell>
          <cell r="Q1275">
            <v>-331.81</v>
          </cell>
          <cell r="R1275">
            <v>-2323.39</v>
          </cell>
          <cell r="S1275">
            <v>-505.63</v>
          </cell>
          <cell r="T1275">
            <v>-405.51</v>
          </cell>
          <cell r="U1275">
            <v>-194.56</v>
          </cell>
          <cell r="V1275">
            <v>-93.65</v>
          </cell>
          <cell r="W1275">
            <v>0</v>
          </cell>
          <cell r="X1275">
            <v>-233.33</v>
          </cell>
          <cell r="Y1275">
            <v>413.25</v>
          </cell>
          <cell r="Z1275">
            <v>74.040000000000006</v>
          </cell>
          <cell r="AA1275">
            <v>-83.83</v>
          </cell>
          <cell r="AB1275">
            <v>-410.81</v>
          </cell>
          <cell r="AC1275">
            <v>-280.54000000000002</v>
          </cell>
          <cell r="AD1275">
            <v>-602.80999999999995</v>
          </cell>
          <cell r="AE1275">
            <v>481.66</v>
          </cell>
          <cell r="AF1275">
            <v>-92.7</v>
          </cell>
          <cell r="AG1275">
            <v>-241.2</v>
          </cell>
          <cell r="AH1275">
            <v>-21.16</v>
          </cell>
          <cell r="AI1275">
            <v>0</v>
          </cell>
          <cell r="AJ1275">
            <v>-28.99</v>
          </cell>
          <cell r="AK1275">
            <v>-131.99</v>
          </cell>
          <cell r="AL1275">
            <v>946.91</v>
          </cell>
          <cell r="AM1275">
            <v>860.34</v>
          </cell>
          <cell r="AN1275">
            <v>-152.88</v>
          </cell>
          <cell r="AO1275">
            <v>-258.55</v>
          </cell>
          <cell r="AP1275">
            <v>-267.83999999999997</v>
          </cell>
          <cell r="AQ1275">
            <v>-130.28</v>
          </cell>
          <cell r="AR1275">
            <v>690.81</v>
          </cell>
          <cell r="AS1275">
            <v>-156.22</v>
          </cell>
          <cell r="AT1275">
            <v>-378.76</v>
          </cell>
          <cell r="AU1275">
            <v>-80.3</v>
          </cell>
          <cell r="AV1275">
            <v>-7.4</v>
          </cell>
          <cell r="AW1275">
            <v>-5.74</v>
          </cell>
          <cell r="AX1275">
            <v>30.91</v>
          </cell>
          <cell r="AY1275">
            <v>1078.77</v>
          </cell>
          <cell r="AZ1275">
            <v>962.07</v>
          </cell>
          <cell r="BA1275">
            <v>-190.58</v>
          </cell>
          <cell r="BB1275">
            <v>-88.04</v>
          </cell>
          <cell r="BC1275">
            <v>-276.16000000000003</v>
          </cell>
          <cell r="BD1275">
            <v>-197.74</v>
          </cell>
          <cell r="BE1275">
            <v>-361.87</v>
          </cell>
          <cell r="BF1275">
            <v>-47.93</v>
          </cell>
          <cell r="BG1275">
            <v>-220.77</v>
          </cell>
          <cell r="BH1275">
            <v>-150.84</v>
          </cell>
          <cell r="BI1275">
            <v>-21.3</v>
          </cell>
          <cell r="BJ1275">
            <v>-9.58</v>
          </cell>
          <cell r="BK1275">
            <v>-121.17</v>
          </cell>
          <cell r="BL1275">
            <v>961.68</v>
          </cell>
          <cell r="BM1275">
            <v>606.55999999999995</v>
          </cell>
          <cell r="BN1275">
            <v>-161.82</v>
          </cell>
          <cell r="BO1275">
            <v>-287.57</v>
          </cell>
          <cell r="BP1275">
            <v>-559.12</v>
          </cell>
          <cell r="BQ1275">
            <v>-350.01</v>
          </cell>
          <cell r="BR1275">
            <v>438.74</v>
          </cell>
          <cell r="BS1275">
            <v>-240.62</v>
          </cell>
          <cell r="BT1275">
            <v>-160.59</v>
          </cell>
          <cell r="BU1275">
            <v>-23.39</v>
          </cell>
          <cell r="BV1275">
            <v>-25.92</v>
          </cell>
          <cell r="BW1275">
            <v>-3.86</v>
          </cell>
          <cell r="BX1275">
            <v>-16.97</v>
          </cell>
          <cell r="BY1275">
            <v>1494.4</v>
          </cell>
          <cell r="BZ1275">
            <v>692.26</v>
          </cell>
          <cell r="CA1275">
            <v>-163.12</v>
          </cell>
          <cell r="CB1275">
            <v>-405.15</v>
          </cell>
          <cell r="CC1275">
            <v>-330.31</v>
          </cell>
          <cell r="CD1275">
            <v>-377.99</v>
          </cell>
          <cell r="CE1275">
            <v>-1637.24</v>
          </cell>
          <cell r="CF1275">
            <v>-373.29</v>
          </cell>
          <cell r="CG1275">
            <v>-203.01</v>
          </cell>
          <cell r="CH1275">
            <v>-106.6</v>
          </cell>
          <cell r="CI1275">
            <v>0</v>
          </cell>
          <cell r="CJ1275">
            <v>-9.02</v>
          </cell>
          <cell r="CK1275">
            <v>-207.13</v>
          </cell>
          <cell r="CL1275">
            <v>98.46</v>
          </cell>
          <cell r="CM1275">
            <v>310.35000000000002</v>
          </cell>
          <cell r="CN1275">
            <v>-225.26</v>
          </cell>
          <cell r="CO1275">
            <v>-203.01</v>
          </cell>
          <cell r="CP1275">
            <v>-367.83</v>
          </cell>
          <cell r="CQ1275">
            <v>-350.92</v>
          </cell>
          <cell r="CR1275">
            <v>-1845.96</v>
          </cell>
          <cell r="CS1275">
            <v>-313.66000000000003</v>
          </cell>
          <cell r="CT1275">
            <v>-140.78</v>
          </cell>
          <cell r="CU1275">
            <v>-171.78</v>
          </cell>
          <cell r="CV1275">
            <v>-14.4</v>
          </cell>
          <cell r="CW1275">
            <v>-9.02</v>
          </cell>
          <cell r="CX1275">
            <v>-105.59</v>
          </cell>
          <cell r="CY1275">
            <v>-228.69</v>
          </cell>
          <cell r="CZ1275">
            <v>-280.26</v>
          </cell>
          <cell r="DA1275">
            <v>-190.38</v>
          </cell>
          <cell r="DB1275">
            <v>-171.72</v>
          </cell>
          <cell r="DC1275">
            <v>-73.12</v>
          </cell>
          <cell r="DD1275">
            <v>-146.56</v>
          </cell>
          <cell r="DE1275">
            <v>0</v>
          </cell>
          <cell r="DF1275">
            <v>0</v>
          </cell>
          <cell r="DG1275">
            <v>0</v>
          </cell>
          <cell r="DH1275">
            <v>0</v>
          </cell>
          <cell r="DI1275">
            <v>0</v>
          </cell>
          <cell r="DJ1275">
            <v>0</v>
          </cell>
          <cell r="DK1275">
            <v>0</v>
          </cell>
          <cell r="DL1275">
            <v>0</v>
          </cell>
          <cell r="DM1275">
            <v>0</v>
          </cell>
          <cell r="DN1275">
            <v>0</v>
          </cell>
          <cell r="DO1275">
            <v>0</v>
          </cell>
          <cell r="DP1275">
            <v>0</v>
          </cell>
          <cell r="DQ1275">
            <v>0</v>
          </cell>
          <cell r="DR1275">
            <v>0</v>
          </cell>
          <cell r="DS1275">
            <v>0</v>
          </cell>
          <cell r="DT1275">
            <v>0</v>
          </cell>
          <cell r="DU1275">
            <v>0</v>
          </cell>
          <cell r="DV1275">
            <v>0</v>
          </cell>
          <cell r="DW1275">
            <v>0</v>
          </cell>
          <cell r="DX1275">
            <v>0</v>
          </cell>
          <cell r="DY1275">
            <v>0</v>
          </cell>
          <cell r="DZ1275">
            <v>0</v>
          </cell>
          <cell r="EA1275">
            <v>0</v>
          </cell>
          <cell r="EB1275">
            <v>0</v>
          </cell>
          <cell r="EC1275">
            <v>0</v>
          </cell>
          <cell r="ED1275">
            <v>0</v>
          </cell>
        </row>
        <row r="1276">
          <cell r="F1276">
            <v>-1507.41</v>
          </cell>
          <cell r="G1276">
            <v>-1282.31</v>
          </cell>
          <cell r="H1276">
            <v>-422.11</v>
          </cell>
          <cell r="I1276">
            <v>21.49</v>
          </cell>
          <cell r="J1276">
            <v>1417.95</v>
          </cell>
          <cell r="K1276">
            <v>589.76</v>
          </cell>
          <cell r="L1276">
            <v>290.27999999999997</v>
          </cell>
          <cell r="M1276">
            <v>184.76</v>
          </cell>
          <cell r="N1276">
            <v>338.11</v>
          </cell>
          <cell r="O1276">
            <v>-266.32</v>
          </cell>
          <cell r="P1276">
            <v>-1848.11</v>
          </cell>
          <cell r="Q1276">
            <v>-1479.85</v>
          </cell>
          <cell r="R1276">
            <v>-4219.03</v>
          </cell>
          <cell r="S1276">
            <v>-1820.04</v>
          </cell>
          <cell r="T1276">
            <v>-1470.08</v>
          </cell>
          <cell r="U1276">
            <v>-418.12</v>
          </cell>
          <cell r="V1276">
            <v>408.16</v>
          </cell>
          <cell r="W1276">
            <v>1259.44</v>
          </cell>
          <cell r="X1276">
            <v>758.31</v>
          </cell>
          <cell r="Y1276">
            <v>326.98</v>
          </cell>
          <cell r="Z1276">
            <v>168.54</v>
          </cell>
          <cell r="AA1276">
            <v>483.11</v>
          </cell>
          <cell r="AB1276">
            <v>-245.3</v>
          </cell>
          <cell r="AC1276">
            <v>-1646.21</v>
          </cell>
          <cell r="AD1276">
            <v>-2023.84</v>
          </cell>
          <cell r="AE1276">
            <v>545.29999999999995</v>
          </cell>
          <cell r="AF1276">
            <v>-904.41</v>
          </cell>
          <cell r="AG1276">
            <v>-798.11</v>
          </cell>
          <cell r="AH1276">
            <v>-169.97</v>
          </cell>
          <cell r="AI1276">
            <v>693.6</v>
          </cell>
          <cell r="AJ1276">
            <v>1342.34</v>
          </cell>
          <cell r="AK1276">
            <v>973.59</v>
          </cell>
          <cell r="AL1276">
            <v>1194.72</v>
          </cell>
          <cell r="AM1276">
            <v>499.01</v>
          </cell>
          <cell r="AN1276">
            <v>566.77</v>
          </cell>
          <cell r="AO1276">
            <v>2.21</v>
          </cell>
          <cell r="AP1276">
            <v>-1705.33</v>
          </cell>
          <cell r="AQ1276">
            <v>-1149.1199999999999</v>
          </cell>
          <cell r="AR1276">
            <v>509.02</v>
          </cell>
          <cell r="AS1276">
            <v>-1071.92</v>
          </cell>
          <cell r="AT1276">
            <v>-1076.5899999999999</v>
          </cell>
          <cell r="AU1276">
            <v>58.26</v>
          </cell>
          <cell r="AV1276">
            <v>659.9</v>
          </cell>
          <cell r="AW1276">
            <v>1351.8</v>
          </cell>
          <cell r="AX1276">
            <v>1394.15</v>
          </cell>
          <cell r="AY1276">
            <v>797.74</v>
          </cell>
          <cell r="AZ1276">
            <v>351.01</v>
          </cell>
          <cell r="BA1276">
            <v>788.54</v>
          </cell>
          <cell r="BB1276">
            <v>45.16</v>
          </cell>
          <cell r="BC1276">
            <v>-1684.84</v>
          </cell>
          <cell r="BD1276">
            <v>-1104.2</v>
          </cell>
          <cell r="BE1276">
            <v>1400.68</v>
          </cell>
          <cell r="BF1276">
            <v>-986.9</v>
          </cell>
          <cell r="BG1276">
            <v>-577.84</v>
          </cell>
          <cell r="BH1276">
            <v>-53.4</v>
          </cell>
          <cell r="BI1276">
            <v>970.77</v>
          </cell>
          <cell r="BJ1276">
            <v>1243.8499999999999</v>
          </cell>
          <cell r="BK1276">
            <v>1430.95</v>
          </cell>
          <cell r="BL1276">
            <v>788.19</v>
          </cell>
          <cell r="BM1276">
            <v>698.22</v>
          </cell>
          <cell r="BN1276">
            <v>833.52</v>
          </cell>
          <cell r="BO1276">
            <v>64.430000000000007</v>
          </cell>
          <cell r="BP1276">
            <v>-1884.67</v>
          </cell>
          <cell r="BQ1276">
            <v>-1126.44</v>
          </cell>
          <cell r="BR1276">
            <v>1730.72</v>
          </cell>
          <cell r="BS1276">
            <v>-845.41</v>
          </cell>
          <cell r="BT1276">
            <v>-708.68</v>
          </cell>
          <cell r="BU1276">
            <v>-68.489999999999995</v>
          </cell>
          <cell r="BV1276">
            <v>1002.87</v>
          </cell>
          <cell r="BW1276">
            <v>970.48</v>
          </cell>
          <cell r="BX1276">
            <v>1243.96</v>
          </cell>
          <cell r="BY1276">
            <v>461.87</v>
          </cell>
          <cell r="BZ1276">
            <v>915.77</v>
          </cell>
          <cell r="CA1276">
            <v>1132.7</v>
          </cell>
          <cell r="CB1276">
            <v>228.36</v>
          </cell>
          <cell r="CC1276">
            <v>-1569.35</v>
          </cell>
          <cell r="CD1276">
            <v>-1033.3499999999999</v>
          </cell>
          <cell r="CE1276">
            <v>-4242.6099999999997</v>
          </cell>
          <cell r="CF1276">
            <v>-1074.1500000000001</v>
          </cell>
          <cell r="CG1276">
            <v>-943.85</v>
          </cell>
          <cell r="CH1276">
            <v>-447.97</v>
          </cell>
          <cell r="CI1276">
            <v>-320.83999999999997</v>
          </cell>
          <cell r="CJ1276">
            <v>303.74</v>
          </cell>
          <cell r="CK1276">
            <v>1074.83</v>
          </cell>
          <cell r="CL1276">
            <v>-15.12</v>
          </cell>
          <cell r="CM1276">
            <v>-154.72999999999999</v>
          </cell>
          <cell r="CN1276">
            <v>536.71</v>
          </cell>
          <cell r="CO1276">
            <v>-490.31</v>
          </cell>
          <cell r="CP1276">
            <v>-1196.03</v>
          </cell>
          <cell r="CQ1276">
            <v>-1514.9</v>
          </cell>
          <cell r="CR1276">
            <v>-4158.13</v>
          </cell>
          <cell r="CS1276">
            <v>-1195.76</v>
          </cell>
          <cell r="CT1276">
            <v>-569.54999999999995</v>
          </cell>
          <cell r="CU1276">
            <v>-120.02</v>
          </cell>
          <cell r="CV1276">
            <v>-482.51</v>
          </cell>
          <cell r="CW1276">
            <v>19.489999999999998</v>
          </cell>
          <cell r="CX1276">
            <v>-158.6</v>
          </cell>
          <cell r="CY1276">
            <v>-261.48</v>
          </cell>
          <cell r="CZ1276">
            <v>-52.4</v>
          </cell>
          <cell r="DA1276">
            <v>-199.31</v>
          </cell>
          <cell r="DB1276">
            <v>-285.61</v>
          </cell>
          <cell r="DC1276">
            <v>-441.4</v>
          </cell>
          <cell r="DD1276">
            <v>-410.98</v>
          </cell>
          <cell r="DE1276">
            <v>0</v>
          </cell>
          <cell r="DF1276">
            <v>0</v>
          </cell>
          <cell r="DG1276">
            <v>0</v>
          </cell>
          <cell r="DH1276">
            <v>0</v>
          </cell>
          <cell r="DI1276">
            <v>0</v>
          </cell>
          <cell r="DJ1276">
            <v>0</v>
          </cell>
          <cell r="DK1276">
            <v>0</v>
          </cell>
          <cell r="DL1276">
            <v>0</v>
          </cell>
          <cell r="DM1276">
            <v>0</v>
          </cell>
          <cell r="DN1276">
            <v>0</v>
          </cell>
          <cell r="DO1276">
            <v>0</v>
          </cell>
          <cell r="DP1276">
            <v>0</v>
          </cell>
          <cell r="DQ1276">
            <v>0</v>
          </cell>
          <cell r="DR1276">
            <v>0</v>
          </cell>
        </row>
        <row r="1277">
          <cell r="F1277">
            <v>0</v>
          </cell>
          <cell r="G1277">
            <v>0</v>
          </cell>
          <cell r="H1277">
            <v>0</v>
          </cell>
          <cell r="I1277">
            <v>0</v>
          </cell>
          <cell r="J1277">
            <v>0</v>
          </cell>
          <cell r="K1277">
            <v>0</v>
          </cell>
          <cell r="L1277">
            <v>0</v>
          </cell>
          <cell r="M1277">
            <v>0</v>
          </cell>
          <cell r="N1277">
            <v>0</v>
          </cell>
          <cell r="O1277">
            <v>0</v>
          </cell>
          <cell r="P1277">
            <v>0</v>
          </cell>
          <cell r="Q1277">
            <v>0</v>
          </cell>
          <cell r="R1277">
            <v>0</v>
          </cell>
          <cell r="S1277">
            <v>0</v>
          </cell>
          <cell r="T1277">
            <v>0</v>
          </cell>
          <cell r="U1277">
            <v>0</v>
          </cell>
          <cell r="V1277">
            <v>0</v>
          </cell>
          <cell r="W1277">
            <v>0</v>
          </cell>
          <cell r="X1277">
            <v>0</v>
          </cell>
          <cell r="Y1277">
            <v>0</v>
          </cell>
          <cell r="Z1277">
            <v>0</v>
          </cell>
          <cell r="AA1277">
            <v>0</v>
          </cell>
          <cell r="AB1277">
            <v>0</v>
          </cell>
          <cell r="AC1277">
            <v>0</v>
          </cell>
          <cell r="AD1277">
            <v>0</v>
          </cell>
          <cell r="AE1277">
            <v>0</v>
          </cell>
          <cell r="AF1277">
            <v>0</v>
          </cell>
          <cell r="AG1277">
            <v>0</v>
          </cell>
          <cell r="AH1277">
            <v>0</v>
          </cell>
          <cell r="AI1277">
            <v>0</v>
          </cell>
          <cell r="AJ1277">
            <v>0</v>
          </cell>
          <cell r="AK1277">
            <v>0</v>
          </cell>
          <cell r="AL1277">
            <v>0</v>
          </cell>
          <cell r="AM1277">
            <v>0</v>
          </cell>
          <cell r="AN1277">
            <v>0</v>
          </cell>
          <cell r="AO1277">
            <v>0</v>
          </cell>
          <cell r="AP1277">
            <v>0</v>
          </cell>
          <cell r="AQ1277">
            <v>0</v>
          </cell>
          <cell r="AR1277">
            <v>0</v>
          </cell>
          <cell r="AS1277">
            <v>0</v>
          </cell>
          <cell r="AT1277">
            <v>0</v>
          </cell>
          <cell r="AU1277">
            <v>0</v>
          </cell>
          <cell r="AV1277">
            <v>0</v>
          </cell>
          <cell r="AW1277">
            <v>0</v>
          </cell>
          <cell r="AX1277">
            <v>0</v>
          </cell>
          <cell r="AY1277">
            <v>0</v>
          </cell>
          <cell r="AZ1277">
            <v>0</v>
          </cell>
          <cell r="BA1277">
            <v>0</v>
          </cell>
          <cell r="BB1277">
            <v>0</v>
          </cell>
          <cell r="BC1277">
            <v>0</v>
          </cell>
          <cell r="BD1277">
            <v>0</v>
          </cell>
          <cell r="BE1277">
            <v>0</v>
          </cell>
          <cell r="BF1277">
            <v>0</v>
          </cell>
          <cell r="BG1277">
            <v>0</v>
          </cell>
          <cell r="BH1277">
            <v>0</v>
          </cell>
          <cell r="BI1277">
            <v>0</v>
          </cell>
          <cell r="BJ1277">
            <v>0</v>
          </cell>
          <cell r="BK1277">
            <v>0</v>
          </cell>
          <cell r="BL1277">
            <v>0</v>
          </cell>
          <cell r="BM1277">
            <v>0</v>
          </cell>
          <cell r="BN1277">
            <v>0</v>
          </cell>
          <cell r="BO1277">
            <v>0</v>
          </cell>
          <cell r="BP1277">
            <v>0</v>
          </cell>
          <cell r="BQ1277">
            <v>0</v>
          </cell>
          <cell r="BR1277">
            <v>0</v>
          </cell>
          <cell r="BS1277">
            <v>0</v>
          </cell>
          <cell r="BT1277">
            <v>0</v>
          </cell>
          <cell r="BU1277">
            <v>0</v>
          </cell>
          <cell r="BV1277">
            <v>0</v>
          </cell>
          <cell r="BW1277">
            <v>0</v>
          </cell>
          <cell r="BX1277">
            <v>0</v>
          </cell>
          <cell r="BY1277">
            <v>0</v>
          </cell>
          <cell r="BZ1277">
            <v>0</v>
          </cell>
          <cell r="CA1277">
            <v>0</v>
          </cell>
          <cell r="CB1277">
            <v>0</v>
          </cell>
          <cell r="CC1277">
            <v>0</v>
          </cell>
          <cell r="CD1277">
            <v>0</v>
          </cell>
          <cell r="CE1277">
            <v>1.73</v>
          </cell>
          <cell r="CF1277">
            <v>-12.24</v>
          </cell>
          <cell r="CG1277">
            <v>-0.01</v>
          </cell>
          <cell r="CH1277">
            <v>0</v>
          </cell>
          <cell r="CI1277">
            <v>0</v>
          </cell>
          <cell r="CJ1277">
            <v>0</v>
          </cell>
          <cell r="CK1277">
            <v>0</v>
          </cell>
          <cell r="CL1277">
            <v>-0.02</v>
          </cell>
          <cell r="CM1277">
            <v>14</v>
          </cell>
          <cell r="CN1277">
            <v>0</v>
          </cell>
          <cell r="CO1277">
            <v>0</v>
          </cell>
          <cell r="CP1277">
            <v>0</v>
          </cell>
          <cell r="CQ1277">
            <v>-0.01</v>
          </cell>
          <cell r="CR1277">
            <v>-0.03</v>
          </cell>
          <cell r="CS1277">
            <v>0</v>
          </cell>
          <cell r="CT1277">
            <v>-0.01</v>
          </cell>
          <cell r="CU1277">
            <v>0</v>
          </cell>
          <cell r="CV1277">
            <v>0</v>
          </cell>
          <cell r="CW1277">
            <v>0</v>
          </cell>
          <cell r="CX1277">
            <v>0</v>
          </cell>
          <cell r="CY1277">
            <v>0</v>
          </cell>
          <cell r="CZ1277">
            <v>-0.01</v>
          </cell>
          <cell r="DA1277">
            <v>0</v>
          </cell>
          <cell r="DB1277">
            <v>0</v>
          </cell>
          <cell r="DC1277">
            <v>0</v>
          </cell>
          <cell r="DD1277">
            <v>0</v>
          </cell>
          <cell r="DE1277">
            <v>0</v>
          </cell>
          <cell r="DF1277">
            <v>0</v>
          </cell>
          <cell r="DG1277">
            <v>0</v>
          </cell>
          <cell r="DH1277">
            <v>0</v>
          </cell>
          <cell r="DI1277">
            <v>0</v>
          </cell>
          <cell r="DJ1277">
            <v>0</v>
          </cell>
          <cell r="DK1277">
            <v>0</v>
          </cell>
          <cell r="DL1277">
            <v>0</v>
          </cell>
          <cell r="DM1277">
            <v>0</v>
          </cell>
          <cell r="DN1277">
            <v>0</v>
          </cell>
          <cell r="DO1277">
            <v>0</v>
          </cell>
          <cell r="DP1277">
            <v>0</v>
          </cell>
          <cell r="DQ1277">
            <v>0</v>
          </cell>
          <cell r="DR1277">
            <v>0</v>
          </cell>
        </row>
        <row r="1278">
          <cell r="F1278">
            <v>0</v>
          </cell>
          <cell r="G1278">
            <v>0</v>
          </cell>
          <cell r="H1278">
            <v>0</v>
          </cell>
          <cell r="I1278">
            <v>0</v>
          </cell>
          <cell r="J1278">
            <v>0</v>
          </cell>
          <cell r="K1278">
            <v>0</v>
          </cell>
          <cell r="L1278">
            <v>0</v>
          </cell>
          <cell r="M1278">
            <v>0</v>
          </cell>
          <cell r="N1278">
            <v>0</v>
          </cell>
          <cell r="O1278">
            <v>0</v>
          </cell>
          <cell r="P1278">
            <v>0</v>
          </cell>
          <cell r="Q1278">
            <v>0</v>
          </cell>
          <cell r="R1278">
            <v>0</v>
          </cell>
          <cell r="S1278">
            <v>0</v>
          </cell>
          <cell r="T1278">
            <v>0</v>
          </cell>
          <cell r="U1278">
            <v>0</v>
          </cell>
          <cell r="V1278">
            <v>0</v>
          </cell>
          <cell r="W1278">
            <v>0</v>
          </cell>
          <cell r="X1278">
            <v>0</v>
          </cell>
          <cell r="Y1278">
            <v>0</v>
          </cell>
          <cell r="Z1278">
            <v>0</v>
          </cell>
          <cell r="AA1278">
            <v>0</v>
          </cell>
          <cell r="AB1278">
            <v>0</v>
          </cell>
          <cell r="AC1278">
            <v>0</v>
          </cell>
          <cell r="AD1278">
            <v>0</v>
          </cell>
          <cell r="AE1278">
            <v>0</v>
          </cell>
          <cell r="AF1278">
            <v>0</v>
          </cell>
          <cell r="AG1278">
            <v>0</v>
          </cell>
          <cell r="AH1278">
            <v>0</v>
          </cell>
          <cell r="AI1278">
            <v>0</v>
          </cell>
          <cell r="AJ1278">
            <v>0</v>
          </cell>
          <cell r="AK1278">
            <v>0</v>
          </cell>
          <cell r="AL1278">
            <v>0</v>
          </cell>
          <cell r="AM1278">
            <v>0</v>
          </cell>
          <cell r="AN1278">
            <v>0</v>
          </cell>
          <cell r="AO1278">
            <v>0</v>
          </cell>
          <cell r="AP1278">
            <v>0</v>
          </cell>
          <cell r="AQ1278">
            <v>0</v>
          </cell>
          <cell r="AR1278">
            <v>0</v>
          </cell>
          <cell r="AS1278">
            <v>0</v>
          </cell>
          <cell r="AT1278">
            <v>0</v>
          </cell>
          <cell r="AU1278">
            <v>0</v>
          </cell>
          <cell r="AV1278">
            <v>0</v>
          </cell>
          <cell r="AW1278">
            <v>0</v>
          </cell>
          <cell r="AX1278">
            <v>0</v>
          </cell>
          <cell r="AY1278">
            <v>0</v>
          </cell>
          <cell r="AZ1278">
            <v>0</v>
          </cell>
          <cell r="BA1278">
            <v>0</v>
          </cell>
          <cell r="BB1278">
            <v>0</v>
          </cell>
          <cell r="BC1278">
            <v>0</v>
          </cell>
          <cell r="BD1278">
            <v>0</v>
          </cell>
          <cell r="BE1278">
            <v>0</v>
          </cell>
          <cell r="BF1278">
            <v>0</v>
          </cell>
          <cell r="BG1278">
            <v>0</v>
          </cell>
          <cell r="BH1278">
            <v>0</v>
          </cell>
          <cell r="BI1278">
            <v>0</v>
          </cell>
          <cell r="BJ1278">
            <v>0</v>
          </cell>
          <cell r="BK1278">
            <v>0</v>
          </cell>
          <cell r="BL1278">
            <v>0</v>
          </cell>
          <cell r="BM1278">
            <v>0</v>
          </cell>
          <cell r="BN1278">
            <v>0</v>
          </cell>
          <cell r="BO1278">
            <v>0</v>
          </cell>
          <cell r="BP1278">
            <v>0</v>
          </cell>
          <cell r="BQ1278">
            <v>0</v>
          </cell>
          <cell r="BR1278">
            <v>0</v>
          </cell>
          <cell r="BS1278">
            <v>0</v>
          </cell>
          <cell r="BT1278">
            <v>0</v>
          </cell>
          <cell r="BU1278">
            <v>0</v>
          </cell>
          <cell r="BV1278">
            <v>0</v>
          </cell>
          <cell r="BW1278">
            <v>0</v>
          </cell>
          <cell r="BX1278">
            <v>0</v>
          </cell>
          <cell r="BY1278">
            <v>0</v>
          </cell>
          <cell r="BZ1278">
            <v>0</v>
          </cell>
          <cell r="CA1278">
            <v>0</v>
          </cell>
          <cell r="CB1278">
            <v>0</v>
          </cell>
          <cell r="CC1278">
            <v>0</v>
          </cell>
          <cell r="CD1278">
            <v>0</v>
          </cell>
          <cell r="CE1278">
            <v>-0.1</v>
          </cell>
          <cell r="CF1278">
            <v>-0.01</v>
          </cell>
          <cell r="CG1278">
            <v>-0.01</v>
          </cell>
          <cell r="CH1278">
            <v>0</v>
          </cell>
          <cell r="CI1278">
            <v>0</v>
          </cell>
          <cell r="CJ1278">
            <v>0</v>
          </cell>
          <cell r="CK1278">
            <v>0</v>
          </cell>
          <cell r="CL1278">
            <v>0</v>
          </cell>
          <cell r="CM1278">
            <v>-0.04</v>
          </cell>
          <cell r="CN1278">
            <v>0</v>
          </cell>
          <cell r="CO1278">
            <v>-0.04</v>
          </cell>
          <cell r="CP1278">
            <v>0</v>
          </cell>
          <cell r="CQ1278">
            <v>-0.01</v>
          </cell>
          <cell r="CR1278">
            <v>0</v>
          </cell>
          <cell r="CS1278">
            <v>0</v>
          </cell>
          <cell r="CT1278">
            <v>0</v>
          </cell>
          <cell r="CU1278">
            <v>0</v>
          </cell>
          <cell r="CV1278">
            <v>0</v>
          </cell>
          <cell r="CW1278">
            <v>0</v>
          </cell>
          <cell r="CX1278">
            <v>0</v>
          </cell>
          <cell r="CY1278">
            <v>0</v>
          </cell>
          <cell r="CZ1278">
            <v>0</v>
          </cell>
          <cell r="DA1278">
            <v>0</v>
          </cell>
          <cell r="DB1278">
            <v>0</v>
          </cell>
          <cell r="DC1278">
            <v>0</v>
          </cell>
          <cell r="DD1278">
            <v>0</v>
          </cell>
          <cell r="DE1278">
            <v>0</v>
          </cell>
          <cell r="DF1278">
            <v>0</v>
          </cell>
          <cell r="DG1278">
            <v>0</v>
          </cell>
          <cell r="DH1278">
            <v>0</v>
          </cell>
          <cell r="DI1278">
            <v>0</v>
          </cell>
          <cell r="DJ1278">
            <v>0</v>
          </cell>
          <cell r="DK1278">
            <v>0</v>
          </cell>
          <cell r="DL1278">
            <v>0</v>
          </cell>
          <cell r="DM1278">
            <v>0</v>
          </cell>
          <cell r="DN1278">
            <v>0</v>
          </cell>
          <cell r="DO1278">
            <v>0</v>
          </cell>
          <cell r="DP1278">
            <v>0</v>
          </cell>
          <cell r="DQ1278">
            <v>0</v>
          </cell>
          <cell r="DR1278">
            <v>0</v>
          </cell>
        </row>
        <row r="1279">
          <cell r="F1279">
            <v>0</v>
          </cell>
          <cell r="G1279">
            <v>0</v>
          </cell>
          <cell r="H1279">
            <v>0</v>
          </cell>
          <cell r="I1279">
            <v>0</v>
          </cell>
          <cell r="J1279">
            <v>0</v>
          </cell>
          <cell r="K1279">
            <v>0</v>
          </cell>
          <cell r="L1279">
            <v>0</v>
          </cell>
          <cell r="M1279">
            <v>0</v>
          </cell>
          <cell r="N1279">
            <v>0</v>
          </cell>
          <cell r="O1279">
            <v>0</v>
          </cell>
          <cell r="P1279">
            <v>0</v>
          </cell>
          <cell r="Q1279">
            <v>0</v>
          </cell>
          <cell r="R1279">
            <v>0</v>
          </cell>
          <cell r="S1279">
            <v>0</v>
          </cell>
          <cell r="T1279">
            <v>0</v>
          </cell>
          <cell r="U1279">
            <v>0</v>
          </cell>
          <cell r="V1279">
            <v>0</v>
          </cell>
          <cell r="W1279">
            <v>0</v>
          </cell>
          <cell r="X1279">
            <v>0</v>
          </cell>
          <cell r="Y1279">
            <v>0</v>
          </cell>
          <cell r="Z1279">
            <v>0</v>
          </cell>
          <cell r="AA1279">
            <v>0</v>
          </cell>
          <cell r="AB1279">
            <v>0</v>
          </cell>
          <cell r="AC1279">
            <v>0</v>
          </cell>
          <cell r="AD1279">
            <v>0</v>
          </cell>
          <cell r="AE1279">
            <v>0</v>
          </cell>
          <cell r="AF1279">
            <v>0</v>
          </cell>
          <cell r="AG1279">
            <v>0</v>
          </cell>
          <cell r="AH1279">
            <v>0</v>
          </cell>
          <cell r="AI1279">
            <v>0</v>
          </cell>
          <cell r="AJ1279">
            <v>0</v>
          </cell>
          <cell r="AK1279">
            <v>0</v>
          </cell>
          <cell r="AL1279">
            <v>0</v>
          </cell>
          <cell r="AM1279">
            <v>0</v>
          </cell>
          <cell r="AN1279">
            <v>0</v>
          </cell>
          <cell r="AO1279">
            <v>0</v>
          </cell>
          <cell r="AP1279">
            <v>0</v>
          </cell>
          <cell r="AQ1279">
            <v>0</v>
          </cell>
          <cell r="AR1279">
            <v>0</v>
          </cell>
          <cell r="AS1279">
            <v>0</v>
          </cell>
          <cell r="AT1279">
            <v>0</v>
          </cell>
          <cell r="AU1279">
            <v>0</v>
          </cell>
          <cell r="AV1279">
            <v>0</v>
          </cell>
          <cell r="AW1279">
            <v>0</v>
          </cell>
          <cell r="AX1279">
            <v>0</v>
          </cell>
          <cell r="AY1279">
            <v>0</v>
          </cell>
          <cell r="AZ1279">
            <v>0</v>
          </cell>
          <cell r="BA1279">
            <v>0</v>
          </cell>
          <cell r="BB1279">
            <v>0</v>
          </cell>
          <cell r="BC1279">
            <v>0</v>
          </cell>
          <cell r="BD1279">
            <v>0</v>
          </cell>
          <cell r="BE1279">
            <v>0</v>
          </cell>
          <cell r="BF1279">
            <v>0</v>
          </cell>
          <cell r="BG1279">
            <v>0</v>
          </cell>
          <cell r="BH1279">
            <v>0</v>
          </cell>
          <cell r="BI1279">
            <v>0</v>
          </cell>
          <cell r="BJ1279">
            <v>0</v>
          </cell>
          <cell r="BK1279">
            <v>0</v>
          </cell>
          <cell r="BL1279">
            <v>0</v>
          </cell>
          <cell r="BM1279">
            <v>0</v>
          </cell>
          <cell r="BN1279">
            <v>0</v>
          </cell>
          <cell r="BO1279">
            <v>0</v>
          </cell>
          <cell r="BP1279">
            <v>0</v>
          </cell>
          <cell r="BQ1279">
            <v>0</v>
          </cell>
          <cell r="BR1279">
            <v>0</v>
          </cell>
          <cell r="BS1279">
            <v>0</v>
          </cell>
          <cell r="BT1279">
            <v>0</v>
          </cell>
          <cell r="BU1279">
            <v>0</v>
          </cell>
          <cell r="BV1279">
            <v>0</v>
          </cell>
          <cell r="BW1279">
            <v>0</v>
          </cell>
          <cell r="BX1279">
            <v>0</v>
          </cell>
          <cell r="BY1279">
            <v>0</v>
          </cell>
          <cell r="BZ1279">
            <v>0</v>
          </cell>
          <cell r="CA1279">
            <v>0</v>
          </cell>
          <cell r="CB1279">
            <v>0</v>
          </cell>
          <cell r="CC1279">
            <v>0</v>
          </cell>
          <cell r="CD1279">
            <v>0</v>
          </cell>
          <cell r="CE1279">
            <v>-2476.98</v>
          </cell>
          <cell r="CF1279">
            <v>-402.61</v>
          </cell>
          <cell r="CG1279">
            <v>-139.77000000000001</v>
          </cell>
          <cell r="CH1279">
            <v>-20.07</v>
          </cell>
          <cell r="CI1279">
            <v>-8.76</v>
          </cell>
          <cell r="CJ1279">
            <v>-20.14</v>
          </cell>
          <cell r="CK1279">
            <v>-452.2</v>
          </cell>
          <cell r="CL1279">
            <v>-247.93</v>
          </cell>
          <cell r="CM1279">
            <v>-133</v>
          </cell>
          <cell r="CN1279">
            <v>-260.5</v>
          </cell>
          <cell r="CO1279">
            <v>-313.27</v>
          </cell>
          <cell r="CP1279">
            <v>-198.81</v>
          </cell>
          <cell r="CQ1279">
            <v>-279.89999999999998</v>
          </cell>
          <cell r="CR1279">
            <v>-1106.1099999999999</v>
          </cell>
          <cell r="CS1279">
            <v>-58.77</v>
          </cell>
          <cell r="CT1279">
            <v>-105.07</v>
          </cell>
          <cell r="CU1279">
            <v>-64.319999999999993</v>
          </cell>
          <cell r="CV1279">
            <v>-4.0199999999999996</v>
          </cell>
          <cell r="CW1279">
            <v>0</v>
          </cell>
          <cell r="CX1279">
            <v>-156.63</v>
          </cell>
          <cell r="CY1279">
            <v>-187.29</v>
          </cell>
          <cell r="CZ1279">
            <v>-166.58</v>
          </cell>
          <cell r="DA1279">
            <v>-133.26</v>
          </cell>
          <cell r="DB1279">
            <v>-104.26</v>
          </cell>
          <cell r="DC1279">
            <v>-26.93</v>
          </cell>
          <cell r="DD1279">
            <v>-99</v>
          </cell>
          <cell r="DE1279">
            <v>0</v>
          </cell>
          <cell r="DF1279">
            <v>0</v>
          </cell>
          <cell r="DG1279">
            <v>0</v>
          </cell>
          <cell r="DH1279">
            <v>0</v>
          </cell>
          <cell r="DI1279">
            <v>0</v>
          </cell>
          <cell r="DJ1279">
            <v>0</v>
          </cell>
          <cell r="DK1279">
            <v>0</v>
          </cell>
          <cell r="DL1279">
            <v>0</v>
          </cell>
          <cell r="DM1279">
            <v>0</v>
          </cell>
          <cell r="DN1279">
            <v>0</v>
          </cell>
          <cell r="DO1279">
            <v>0</v>
          </cell>
          <cell r="DP1279">
            <v>0</v>
          </cell>
          <cell r="DQ1279">
            <v>0</v>
          </cell>
          <cell r="DR1279">
            <v>0</v>
          </cell>
        </row>
        <row r="1280">
          <cell r="F1280">
            <v>0</v>
          </cell>
          <cell r="G1280">
            <v>0</v>
          </cell>
          <cell r="H1280">
            <v>0</v>
          </cell>
          <cell r="I1280">
            <v>0</v>
          </cell>
          <cell r="J1280">
            <v>0</v>
          </cell>
          <cell r="K1280">
            <v>0</v>
          </cell>
          <cell r="L1280">
            <v>0</v>
          </cell>
          <cell r="M1280">
            <v>0</v>
          </cell>
          <cell r="N1280">
            <v>0</v>
          </cell>
          <cell r="O1280">
            <v>0</v>
          </cell>
          <cell r="P1280">
            <v>0</v>
          </cell>
          <cell r="Q1280">
            <v>0</v>
          </cell>
          <cell r="R1280">
            <v>0</v>
          </cell>
          <cell r="S1280">
            <v>0</v>
          </cell>
          <cell r="T1280">
            <v>0</v>
          </cell>
          <cell r="U1280">
            <v>0</v>
          </cell>
          <cell r="V1280">
            <v>0</v>
          </cell>
          <cell r="W1280">
            <v>0</v>
          </cell>
          <cell r="X1280">
            <v>0</v>
          </cell>
          <cell r="Y1280">
            <v>0</v>
          </cell>
          <cell r="Z1280">
            <v>0</v>
          </cell>
          <cell r="AA1280">
            <v>0</v>
          </cell>
          <cell r="AB1280">
            <v>0</v>
          </cell>
          <cell r="AC1280">
            <v>0</v>
          </cell>
          <cell r="AD1280">
            <v>0</v>
          </cell>
          <cell r="AE1280">
            <v>0</v>
          </cell>
          <cell r="AF1280">
            <v>0</v>
          </cell>
          <cell r="AG1280">
            <v>0</v>
          </cell>
          <cell r="AH1280">
            <v>0</v>
          </cell>
          <cell r="AI1280">
            <v>0</v>
          </cell>
          <cell r="AJ1280">
            <v>0</v>
          </cell>
          <cell r="AK1280">
            <v>0</v>
          </cell>
          <cell r="AL1280">
            <v>0</v>
          </cell>
          <cell r="AM1280">
            <v>0</v>
          </cell>
          <cell r="AN1280">
            <v>0</v>
          </cell>
          <cell r="AO1280">
            <v>0</v>
          </cell>
          <cell r="AP1280">
            <v>0</v>
          </cell>
          <cell r="AQ1280">
            <v>0</v>
          </cell>
          <cell r="AR1280">
            <v>0</v>
          </cell>
          <cell r="AS1280">
            <v>0</v>
          </cell>
          <cell r="AT1280">
            <v>0</v>
          </cell>
          <cell r="AU1280">
            <v>0</v>
          </cell>
          <cell r="AV1280">
            <v>0</v>
          </cell>
          <cell r="AW1280">
            <v>0</v>
          </cell>
          <cell r="AX1280">
            <v>0</v>
          </cell>
          <cell r="AY1280">
            <v>0</v>
          </cell>
          <cell r="AZ1280">
            <v>0</v>
          </cell>
          <cell r="BA1280">
            <v>0</v>
          </cell>
          <cell r="BB1280">
            <v>0</v>
          </cell>
          <cell r="BC1280">
            <v>0</v>
          </cell>
          <cell r="BD1280">
            <v>0</v>
          </cell>
          <cell r="BE1280">
            <v>0</v>
          </cell>
          <cell r="BF1280">
            <v>0</v>
          </cell>
          <cell r="BG1280">
            <v>0</v>
          </cell>
          <cell r="BH1280">
            <v>0</v>
          </cell>
          <cell r="BI1280">
            <v>0</v>
          </cell>
          <cell r="BJ1280">
            <v>0</v>
          </cell>
          <cell r="BK1280">
            <v>0</v>
          </cell>
          <cell r="BL1280">
            <v>0</v>
          </cell>
          <cell r="BM1280">
            <v>0</v>
          </cell>
          <cell r="BN1280">
            <v>0</v>
          </cell>
          <cell r="BO1280">
            <v>0</v>
          </cell>
          <cell r="BP1280">
            <v>0</v>
          </cell>
          <cell r="BQ1280">
            <v>0</v>
          </cell>
          <cell r="BR1280">
            <v>0</v>
          </cell>
          <cell r="BS1280">
            <v>0</v>
          </cell>
          <cell r="BT1280">
            <v>0</v>
          </cell>
          <cell r="BU1280">
            <v>0</v>
          </cell>
          <cell r="BV1280">
            <v>0</v>
          </cell>
          <cell r="BW1280">
            <v>0</v>
          </cell>
          <cell r="BX1280">
            <v>0</v>
          </cell>
          <cell r="BY1280">
            <v>0</v>
          </cell>
          <cell r="BZ1280">
            <v>0</v>
          </cell>
          <cell r="CA1280">
            <v>0</v>
          </cell>
          <cell r="CB1280">
            <v>0</v>
          </cell>
          <cell r="CC1280">
            <v>0</v>
          </cell>
          <cell r="CD1280">
            <v>0</v>
          </cell>
          <cell r="CE1280">
            <v>-1415.2</v>
          </cell>
          <cell r="CF1280">
            <v>-251.93</v>
          </cell>
          <cell r="CG1280">
            <v>-104.75</v>
          </cell>
          <cell r="CH1280">
            <v>-53.25</v>
          </cell>
          <cell r="CI1280">
            <v>0</v>
          </cell>
          <cell r="CJ1280">
            <v>-18.559999999999999</v>
          </cell>
          <cell r="CK1280">
            <v>-212.66</v>
          </cell>
          <cell r="CL1280">
            <v>-142.11000000000001</v>
          </cell>
          <cell r="CM1280">
            <v>-108.85</v>
          </cell>
          <cell r="CN1280">
            <v>-148.76</v>
          </cell>
          <cell r="CO1280">
            <v>-118.94</v>
          </cell>
          <cell r="CP1280">
            <v>-73.8</v>
          </cell>
          <cell r="CQ1280">
            <v>-181.59</v>
          </cell>
          <cell r="CR1280">
            <v>-776.1</v>
          </cell>
          <cell r="CS1280">
            <v>-174.63</v>
          </cell>
          <cell r="CT1280">
            <v>-25.09</v>
          </cell>
          <cell r="CU1280">
            <v>-46.79</v>
          </cell>
          <cell r="CV1280">
            <v>0</v>
          </cell>
          <cell r="CW1280">
            <v>0</v>
          </cell>
          <cell r="CX1280">
            <v>-126.93</v>
          </cell>
          <cell r="CY1280">
            <v>-134.31</v>
          </cell>
          <cell r="CZ1280">
            <v>-16.940000000000001</v>
          </cell>
          <cell r="DA1280">
            <v>-58.59</v>
          </cell>
          <cell r="DB1280">
            <v>-110.37</v>
          </cell>
          <cell r="DC1280">
            <v>-5.63</v>
          </cell>
          <cell r="DD1280">
            <v>-76.819999999999993</v>
          </cell>
          <cell r="DE1280">
            <v>0</v>
          </cell>
          <cell r="DF1280">
            <v>0</v>
          </cell>
          <cell r="DG1280">
            <v>0</v>
          </cell>
          <cell r="DH1280">
            <v>0</v>
          </cell>
          <cell r="DI1280">
            <v>0</v>
          </cell>
          <cell r="DJ1280">
            <v>0</v>
          </cell>
          <cell r="DK1280">
            <v>0</v>
          </cell>
          <cell r="DL1280">
            <v>0</v>
          </cell>
          <cell r="DM1280">
            <v>0</v>
          </cell>
          <cell r="DN1280">
            <v>0</v>
          </cell>
          <cell r="DO1280">
            <v>0</v>
          </cell>
          <cell r="DP1280">
            <v>0</v>
          </cell>
          <cell r="DQ1280">
            <v>0</v>
          </cell>
          <cell r="DR1280">
            <v>0</v>
          </cell>
        </row>
        <row r="1282">
          <cell r="F1282">
            <v>0</v>
          </cell>
          <cell r="G1282">
            <v>0</v>
          </cell>
          <cell r="H1282">
            <v>0</v>
          </cell>
          <cell r="I1282">
            <v>0</v>
          </cell>
          <cell r="J1282">
            <v>0</v>
          </cell>
          <cell r="K1282">
            <v>0</v>
          </cell>
          <cell r="L1282">
            <v>0</v>
          </cell>
          <cell r="M1282">
            <v>0</v>
          </cell>
          <cell r="N1282">
            <v>0</v>
          </cell>
          <cell r="O1282">
            <v>0</v>
          </cell>
          <cell r="P1282">
            <v>0</v>
          </cell>
          <cell r="Q1282">
            <v>0</v>
          </cell>
          <cell r="R1282">
            <v>0</v>
          </cell>
          <cell r="S1282">
            <v>0</v>
          </cell>
          <cell r="T1282">
            <v>0</v>
          </cell>
          <cell r="U1282">
            <v>0</v>
          </cell>
          <cell r="V1282">
            <v>0</v>
          </cell>
          <cell r="W1282">
            <v>0</v>
          </cell>
          <cell r="X1282">
            <v>0</v>
          </cell>
          <cell r="Y1282">
            <v>0</v>
          </cell>
          <cell r="Z1282">
            <v>0</v>
          </cell>
          <cell r="AA1282">
            <v>0</v>
          </cell>
          <cell r="AB1282">
            <v>0</v>
          </cell>
          <cell r="AC1282">
            <v>0</v>
          </cell>
          <cell r="AD1282">
            <v>0</v>
          </cell>
          <cell r="AE1282">
            <v>0</v>
          </cell>
          <cell r="AF1282">
            <v>0</v>
          </cell>
          <cell r="AG1282">
            <v>0</v>
          </cell>
          <cell r="AH1282">
            <v>0</v>
          </cell>
          <cell r="AI1282">
            <v>0</v>
          </cell>
          <cell r="AJ1282">
            <v>0</v>
          </cell>
          <cell r="AK1282">
            <v>0</v>
          </cell>
          <cell r="AL1282">
            <v>0</v>
          </cell>
          <cell r="AM1282">
            <v>0</v>
          </cell>
          <cell r="AN1282">
            <v>0</v>
          </cell>
          <cell r="AO1282">
            <v>0</v>
          </cell>
          <cell r="AP1282">
            <v>0</v>
          </cell>
          <cell r="AQ1282">
            <v>0</v>
          </cell>
          <cell r="AR1282">
            <v>0</v>
          </cell>
          <cell r="AS1282">
            <v>0</v>
          </cell>
          <cell r="AT1282">
            <v>0</v>
          </cell>
          <cell r="AU1282">
            <v>0</v>
          </cell>
          <cell r="AV1282">
            <v>0</v>
          </cell>
          <cell r="AW1282">
            <v>0</v>
          </cell>
          <cell r="AX1282">
            <v>0</v>
          </cell>
          <cell r="AY1282">
            <v>0</v>
          </cell>
          <cell r="AZ1282">
            <v>0</v>
          </cell>
          <cell r="BA1282">
            <v>0</v>
          </cell>
          <cell r="BB1282">
            <v>0</v>
          </cell>
          <cell r="BC1282">
            <v>0</v>
          </cell>
          <cell r="BD1282">
            <v>0</v>
          </cell>
          <cell r="BE1282">
            <v>0</v>
          </cell>
          <cell r="BF1282">
            <v>0</v>
          </cell>
          <cell r="BG1282">
            <v>0</v>
          </cell>
          <cell r="BH1282">
            <v>0</v>
          </cell>
          <cell r="BI1282">
            <v>0</v>
          </cell>
          <cell r="BJ1282">
            <v>0</v>
          </cell>
          <cell r="BK1282">
            <v>0</v>
          </cell>
          <cell r="BL1282">
            <v>0</v>
          </cell>
          <cell r="BM1282">
            <v>0</v>
          </cell>
          <cell r="BN1282">
            <v>0</v>
          </cell>
          <cell r="BO1282">
            <v>0</v>
          </cell>
          <cell r="BP1282">
            <v>0</v>
          </cell>
          <cell r="BQ1282">
            <v>0</v>
          </cell>
          <cell r="BR1282">
            <v>0</v>
          </cell>
          <cell r="BS1282">
            <v>0</v>
          </cell>
          <cell r="BT1282">
            <v>0</v>
          </cell>
          <cell r="BU1282">
            <v>0</v>
          </cell>
          <cell r="BV1282">
            <v>0</v>
          </cell>
          <cell r="BW1282">
            <v>0</v>
          </cell>
          <cell r="BX1282">
            <v>0</v>
          </cell>
          <cell r="BY1282">
            <v>0</v>
          </cell>
          <cell r="BZ1282">
            <v>0</v>
          </cell>
          <cell r="CA1282">
            <v>0</v>
          </cell>
          <cell r="CB1282">
            <v>0</v>
          </cell>
          <cell r="CC1282">
            <v>0</v>
          </cell>
          <cell r="CD1282">
            <v>0</v>
          </cell>
          <cell r="CE1282">
            <v>0</v>
          </cell>
          <cell r="CF1282">
            <v>0</v>
          </cell>
          <cell r="CG1282">
            <v>0</v>
          </cell>
          <cell r="CH1282">
            <v>0</v>
          </cell>
          <cell r="CI1282">
            <v>0</v>
          </cell>
          <cell r="CJ1282">
            <v>0</v>
          </cell>
          <cell r="CK1282">
            <v>0</v>
          </cell>
          <cell r="CL1282">
            <v>0</v>
          </cell>
          <cell r="CM1282">
            <v>0</v>
          </cell>
          <cell r="CN1282">
            <v>0</v>
          </cell>
          <cell r="CO1282">
            <v>0</v>
          </cell>
          <cell r="CP1282">
            <v>0</v>
          </cell>
          <cell r="CQ1282">
            <v>0</v>
          </cell>
          <cell r="CR1282">
            <v>0</v>
          </cell>
          <cell r="CS1282">
            <v>0</v>
          </cell>
          <cell r="CT1282">
            <v>0</v>
          </cell>
          <cell r="CU1282">
            <v>0</v>
          </cell>
          <cell r="CV1282">
            <v>0</v>
          </cell>
          <cell r="CW1282">
            <v>0</v>
          </cell>
          <cell r="CX1282">
            <v>0</v>
          </cell>
          <cell r="CY1282">
            <v>0</v>
          </cell>
          <cell r="CZ1282">
            <v>0</v>
          </cell>
          <cell r="DA1282">
            <v>0</v>
          </cell>
          <cell r="DB1282">
            <v>0</v>
          </cell>
          <cell r="DC1282">
            <v>0</v>
          </cell>
          <cell r="DD1282">
            <v>0</v>
          </cell>
          <cell r="DE1282">
            <v>0</v>
          </cell>
          <cell r="DF1282">
            <v>0</v>
          </cell>
          <cell r="DG1282">
            <v>0</v>
          </cell>
          <cell r="DH1282">
            <v>0</v>
          </cell>
          <cell r="DI1282">
            <v>0</v>
          </cell>
          <cell r="DJ1282">
            <v>0</v>
          </cell>
          <cell r="DK1282">
            <v>0</v>
          </cell>
          <cell r="DL1282">
            <v>0</v>
          </cell>
          <cell r="DM1282">
            <v>0</v>
          </cell>
          <cell r="DN1282">
            <v>0</v>
          </cell>
          <cell r="DO1282">
            <v>0</v>
          </cell>
          <cell r="DP1282">
            <v>0</v>
          </cell>
          <cell r="DQ1282">
            <v>0</v>
          </cell>
          <cell r="DR1282">
            <v>0</v>
          </cell>
        </row>
        <row r="1283">
          <cell r="F1283">
            <v>0</v>
          </cell>
          <cell r="G1283">
            <v>0</v>
          </cell>
          <cell r="H1283">
            <v>0</v>
          </cell>
          <cell r="I1283">
            <v>0</v>
          </cell>
          <cell r="J1283">
            <v>0</v>
          </cell>
          <cell r="K1283">
            <v>0</v>
          </cell>
          <cell r="L1283">
            <v>0</v>
          </cell>
          <cell r="M1283">
            <v>0</v>
          </cell>
          <cell r="N1283">
            <v>0</v>
          </cell>
          <cell r="O1283">
            <v>0</v>
          </cell>
          <cell r="P1283">
            <v>0</v>
          </cell>
          <cell r="Q1283">
            <v>0</v>
          </cell>
          <cell r="R1283">
            <v>0</v>
          </cell>
          <cell r="S1283">
            <v>0</v>
          </cell>
          <cell r="T1283">
            <v>0</v>
          </cell>
          <cell r="U1283">
            <v>0</v>
          </cell>
          <cell r="V1283">
            <v>0</v>
          </cell>
          <cell r="W1283">
            <v>0</v>
          </cell>
          <cell r="X1283">
            <v>0</v>
          </cell>
          <cell r="Y1283">
            <v>0</v>
          </cell>
          <cell r="Z1283">
            <v>0</v>
          </cell>
          <cell r="AA1283">
            <v>0</v>
          </cell>
          <cell r="AB1283">
            <v>0</v>
          </cell>
          <cell r="AC1283">
            <v>0</v>
          </cell>
          <cell r="AD1283">
            <v>0</v>
          </cell>
          <cell r="AE1283">
            <v>0</v>
          </cell>
          <cell r="AF1283">
            <v>0</v>
          </cell>
          <cell r="AG1283">
            <v>0</v>
          </cell>
          <cell r="AH1283">
            <v>0</v>
          </cell>
          <cell r="AI1283">
            <v>0</v>
          </cell>
          <cell r="AJ1283">
            <v>0</v>
          </cell>
          <cell r="AK1283">
            <v>0</v>
          </cell>
          <cell r="AL1283">
            <v>0</v>
          </cell>
          <cell r="AM1283">
            <v>0</v>
          </cell>
          <cell r="AN1283">
            <v>0</v>
          </cell>
          <cell r="AO1283">
            <v>0</v>
          </cell>
          <cell r="AP1283">
            <v>0</v>
          </cell>
          <cell r="AQ1283">
            <v>0</v>
          </cell>
          <cell r="AR1283">
            <v>0</v>
          </cell>
          <cell r="AS1283">
            <v>0</v>
          </cell>
          <cell r="AT1283">
            <v>0</v>
          </cell>
          <cell r="AU1283">
            <v>0</v>
          </cell>
          <cell r="AV1283">
            <v>0</v>
          </cell>
          <cell r="AW1283">
            <v>0</v>
          </cell>
          <cell r="AX1283">
            <v>0</v>
          </cell>
          <cell r="AY1283">
            <v>0</v>
          </cell>
          <cell r="AZ1283">
            <v>0</v>
          </cell>
          <cell r="BA1283">
            <v>0</v>
          </cell>
          <cell r="BB1283">
            <v>0</v>
          </cell>
          <cell r="BC1283">
            <v>0</v>
          </cell>
          <cell r="BD1283">
            <v>0</v>
          </cell>
          <cell r="BE1283">
            <v>0</v>
          </cell>
          <cell r="BF1283">
            <v>0</v>
          </cell>
          <cell r="BG1283">
            <v>0</v>
          </cell>
          <cell r="BH1283">
            <v>0</v>
          </cell>
          <cell r="BI1283">
            <v>0</v>
          </cell>
          <cell r="BJ1283">
            <v>0</v>
          </cell>
          <cell r="BK1283">
            <v>0</v>
          </cell>
          <cell r="BL1283">
            <v>0</v>
          </cell>
          <cell r="BM1283">
            <v>0</v>
          </cell>
          <cell r="BN1283">
            <v>0</v>
          </cell>
          <cell r="BO1283">
            <v>0</v>
          </cell>
          <cell r="BP1283">
            <v>0</v>
          </cell>
          <cell r="BQ1283">
            <v>0</v>
          </cell>
          <cell r="BR1283">
            <v>0</v>
          </cell>
          <cell r="BS1283">
            <v>0</v>
          </cell>
          <cell r="BT1283">
            <v>0</v>
          </cell>
          <cell r="BU1283">
            <v>0</v>
          </cell>
          <cell r="BV1283">
            <v>0</v>
          </cell>
          <cell r="BW1283">
            <v>0</v>
          </cell>
          <cell r="BX1283">
            <v>0</v>
          </cell>
          <cell r="BY1283">
            <v>0</v>
          </cell>
          <cell r="BZ1283">
            <v>0</v>
          </cell>
          <cell r="CA1283">
            <v>0</v>
          </cell>
          <cell r="CB1283">
            <v>0</v>
          </cell>
          <cell r="CC1283">
            <v>0</v>
          </cell>
          <cell r="CD1283">
            <v>0</v>
          </cell>
          <cell r="CE1283">
            <v>0</v>
          </cell>
          <cell r="CF1283">
            <v>0</v>
          </cell>
          <cell r="CG1283">
            <v>0</v>
          </cell>
          <cell r="CH1283">
            <v>0</v>
          </cell>
          <cell r="CI1283">
            <v>0</v>
          </cell>
          <cell r="CJ1283">
            <v>0</v>
          </cell>
          <cell r="CK1283">
            <v>0</v>
          </cell>
          <cell r="CL1283">
            <v>0</v>
          </cell>
          <cell r="CM1283">
            <v>0</v>
          </cell>
          <cell r="CN1283">
            <v>0</v>
          </cell>
          <cell r="CO1283">
            <v>0</v>
          </cell>
          <cell r="CP1283">
            <v>0</v>
          </cell>
          <cell r="CQ1283">
            <v>0</v>
          </cell>
          <cell r="CR1283">
            <v>0</v>
          </cell>
          <cell r="CS1283">
            <v>0</v>
          </cell>
          <cell r="CT1283">
            <v>0</v>
          </cell>
          <cell r="CU1283">
            <v>0</v>
          </cell>
          <cell r="CV1283">
            <v>0</v>
          </cell>
          <cell r="CW1283">
            <v>0</v>
          </cell>
          <cell r="CX1283">
            <v>0</v>
          </cell>
          <cell r="CY1283">
            <v>0</v>
          </cell>
          <cell r="CZ1283">
            <v>0</v>
          </cell>
          <cell r="DA1283">
            <v>0</v>
          </cell>
          <cell r="DB1283">
            <v>0</v>
          </cell>
          <cell r="DC1283">
            <v>0</v>
          </cell>
          <cell r="DD1283">
            <v>0</v>
          </cell>
          <cell r="DE1283">
            <v>0</v>
          </cell>
          <cell r="DF1283">
            <v>0</v>
          </cell>
          <cell r="DG1283">
            <v>0</v>
          </cell>
          <cell r="DH1283">
            <v>0</v>
          </cell>
          <cell r="DI1283">
            <v>0</v>
          </cell>
          <cell r="DJ1283">
            <v>0</v>
          </cell>
          <cell r="DK1283">
            <v>0</v>
          </cell>
          <cell r="DL1283">
            <v>0</v>
          </cell>
          <cell r="DM1283">
            <v>0</v>
          </cell>
          <cell r="DN1283">
            <v>0</v>
          </cell>
          <cell r="DO1283">
            <v>0</v>
          </cell>
          <cell r="DP1283">
            <v>0</v>
          </cell>
          <cell r="DQ1283">
            <v>0</v>
          </cell>
          <cell r="DR1283">
            <v>0</v>
          </cell>
        </row>
        <row r="1284">
          <cell r="F1284">
            <v>0</v>
          </cell>
          <cell r="G1284">
            <v>0</v>
          </cell>
          <cell r="H1284">
            <v>0</v>
          </cell>
          <cell r="I1284">
            <v>0</v>
          </cell>
          <cell r="J1284">
            <v>0</v>
          </cell>
          <cell r="K1284">
            <v>0</v>
          </cell>
          <cell r="L1284">
            <v>0</v>
          </cell>
          <cell r="M1284">
            <v>0</v>
          </cell>
          <cell r="N1284">
            <v>0</v>
          </cell>
          <cell r="O1284">
            <v>0</v>
          </cell>
          <cell r="P1284">
            <v>0</v>
          </cell>
          <cell r="Q1284">
            <v>0</v>
          </cell>
          <cell r="R1284">
            <v>0</v>
          </cell>
          <cell r="S1284">
            <v>0</v>
          </cell>
          <cell r="T1284">
            <v>0</v>
          </cell>
          <cell r="U1284">
            <v>0</v>
          </cell>
          <cell r="V1284">
            <v>0</v>
          </cell>
          <cell r="W1284">
            <v>0</v>
          </cell>
          <cell r="X1284">
            <v>0</v>
          </cell>
          <cell r="Y1284">
            <v>0</v>
          </cell>
          <cell r="Z1284">
            <v>0</v>
          </cell>
          <cell r="AA1284">
            <v>0</v>
          </cell>
          <cell r="AB1284">
            <v>0</v>
          </cell>
          <cell r="AC1284">
            <v>0</v>
          </cell>
          <cell r="AD1284">
            <v>0</v>
          </cell>
          <cell r="AE1284">
            <v>0</v>
          </cell>
          <cell r="AF1284">
            <v>0</v>
          </cell>
          <cell r="AG1284">
            <v>0</v>
          </cell>
          <cell r="AH1284">
            <v>0</v>
          </cell>
          <cell r="AI1284">
            <v>0</v>
          </cell>
          <cell r="AJ1284">
            <v>0</v>
          </cell>
          <cell r="AK1284">
            <v>0</v>
          </cell>
          <cell r="AL1284">
            <v>0</v>
          </cell>
          <cell r="AM1284">
            <v>0</v>
          </cell>
          <cell r="AN1284">
            <v>0</v>
          </cell>
          <cell r="AO1284">
            <v>0</v>
          </cell>
          <cell r="AP1284">
            <v>0</v>
          </cell>
          <cell r="AQ1284">
            <v>0</v>
          </cell>
          <cell r="AR1284">
            <v>0</v>
          </cell>
          <cell r="AS1284">
            <v>0</v>
          </cell>
          <cell r="AT1284">
            <v>0</v>
          </cell>
          <cell r="AU1284">
            <v>0</v>
          </cell>
          <cell r="AV1284">
            <v>0</v>
          </cell>
          <cell r="AW1284">
            <v>0</v>
          </cell>
          <cell r="AX1284">
            <v>0</v>
          </cell>
          <cell r="AY1284">
            <v>0</v>
          </cell>
          <cell r="AZ1284">
            <v>0</v>
          </cell>
          <cell r="BA1284">
            <v>0</v>
          </cell>
          <cell r="BB1284">
            <v>0</v>
          </cell>
          <cell r="BC1284">
            <v>0</v>
          </cell>
          <cell r="BD1284">
            <v>0</v>
          </cell>
          <cell r="BE1284">
            <v>0</v>
          </cell>
          <cell r="BF1284">
            <v>0</v>
          </cell>
          <cell r="BG1284">
            <v>0</v>
          </cell>
          <cell r="BH1284">
            <v>0</v>
          </cell>
          <cell r="BI1284">
            <v>0</v>
          </cell>
          <cell r="BJ1284">
            <v>0</v>
          </cell>
          <cell r="BK1284">
            <v>0</v>
          </cell>
          <cell r="BL1284">
            <v>0</v>
          </cell>
          <cell r="BM1284">
            <v>0</v>
          </cell>
          <cell r="BN1284">
            <v>0</v>
          </cell>
          <cell r="BO1284">
            <v>0</v>
          </cell>
          <cell r="BP1284">
            <v>0</v>
          </cell>
          <cell r="BQ1284">
            <v>0</v>
          </cell>
          <cell r="BR1284">
            <v>0</v>
          </cell>
          <cell r="BS1284">
            <v>0</v>
          </cell>
          <cell r="BT1284">
            <v>0</v>
          </cell>
          <cell r="BU1284">
            <v>0</v>
          </cell>
          <cell r="BV1284">
            <v>0</v>
          </cell>
          <cell r="BW1284">
            <v>0</v>
          </cell>
          <cell r="BX1284">
            <v>0</v>
          </cell>
          <cell r="BY1284">
            <v>0</v>
          </cell>
          <cell r="BZ1284">
            <v>0</v>
          </cell>
          <cell r="CA1284">
            <v>0</v>
          </cell>
          <cell r="CB1284">
            <v>0</v>
          </cell>
          <cell r="CC1284">
            <v>0</v>
          </cell>
          <cell r="CD1284">
            <v>0</v>
          </cell>
          <cell r="CE1284">
            <v>0</v>
          </cell>
          <cell r="CF1284">
            <v>0</v>
          </cell>
          <cell r="CG1284">
            <v>0</v>
          </cell>
          <cell r="CH1284">
            <v>0</v>
          </cell>
          <cell r="CI1284">
            <v>0</v>
          </cell>
          <cell r="CJ1284">
            <v>0</v>
          </cell>
          <cell r="CK1284">
            <v>0</v>
          </cell>
          <cell r="CL1284">
            <v>0</v>
          </cell>
          <cell r="CM1284">
            <v>0</v>
          </cell>
          <cell r="CN1284">
            <v>0</v>
          </cell>
          <cell r="CO1284">
            <v>0</v>
          </cell>
          <cell r="CP1284">
            <v>0</v>
          </cell>
          <cell r="CQ1284">
            <v>0</v>
          </cell>
          <cell r="CR1284">
            <v>0</v>
          </cell>
          <cell r="CS1284">
            <v>0</v>
          </cell>
          <cell r="CT1284">
            <v>0</v>
          </cell>
          <cell r="CU1284">
            <v>0</v>
          </cell>
          <cell r="CV1284">
            <v>0</v>
          </cell>
          <cell r="CW1284">
            <v>0</v>
          </cell>
          <cell r="CX1284">
            <v>0</v>
          </cell>
          <cell r="CY1284">
            <v>0</v>
          </cell>
          <cell r="CZ1284">
            <v>0</v>
          </cell>
          <cell r="DA1284">
            <v>0</v>
          </cell>
          <cell r="DB1284">
            <v>0</v>
          </cell>
          <cell r="DC1284">
            <v>0</v>
          </cell>
          <cell r="DD1284">
            <v>0</v>
          </cell>
          <cell r="DE1284">
            <v>0</v>
          </cell>
          <cell r="DF1284">
            <v>0</v>
          </cell>
          <cell r="DG1284">
            <v>0</v>
          </cell>
          <cell r="DH1284">
            <v>0</v>
          </cell>
          <cell r="DI1284">
            <v>0</v>
          </cell>
          <cell r="DJ1284">
            <v>0</v>
          </cell>
          <cell r="DK1284">
            <v>0</v>
          </cell>
          <cell r="DL1284">
            <v>0</v>
          </cell>
          <cell r="DM1284">
            <v>0</v>
          </cell>
          <cell r="DN1284">
            <v>0</v>
          </cell>
          <cell r="DO1284">
            <v>0</v>
          </cell>
          <cell r="DP1284">
            <v>0</v>
          </cell>
          <cell r="DQ1284">
            <v>0</v>
          </cell>
          <cell r="DR1284">
            <v>0</v>
          </cell>
        </row>
        <row r="1285">
          <cell r="F1285">
            <v>0</v>
          </cell>
          <cell r="G1285">
            <v>0</v>
          </cell>
          <cell r="H1285">
            <v>0</v>
          </cell>
          <cell r="I1285">
            <v>0</v>
          </cell>
          <cell r="J1285">
            <v>0</v>
          </cell>
          <cell r="K1285">
            <v>0</v>
          </cell>
          <cell r="L1285">
            <v>0</v>
          </cell>
          <cell r="M1285">
            <v>0</v>
          </cell>
          <cell r="N1285">
            <v>0</v>
          </cell>
          <cell r="O1285">
            <v>0</v>
          </cell>
          <cell r="P1285">
            <v>0</v>
          </cell>
          <cell r="Q1285">
            <v>0</v>
          </cell>
          <cell r="R1285">
            <v>0</v>
          </cell>
          <cell r="S1285">
            <v>0</v>
          </cell>
          <cell r="T1285">
            <v>0</v>
          </cell>
          <cell r="U1285">
            <v>0</v>
          </cell>
          <cell r="V1285">
            <v>0</v>
          </cell>
          <cell r="W1285">
            <v>0</v>
          </cell>
          <cell r="X1285">
            <v>0</v>
          </cell>
          <cell r="Y1285">
            <v>0</v>
          </cell>
          <cell r="Z1285">
            <v>0</v>
          </cell>
          <cell r="AA1285">
            <v>0</v>
          </cell>
          <cell r="AB1285">
            <v>0</v>
          </cell>
          <cell r="AC1285">
            <v>0</v>
          </cell>
          <cell r="AD1285">
            <v>0</v>
          </cell>
          <cell r="AE1285">
            <v>0</v>
          </cell>
          <cell r="AF1285">
            <v>0</v>
          </cell>
          <cell r="AG1285">
            <v>0</v>
          </cell>
          <cell r="AH1285">
            <v>0</v>
          </cell>
          <cell r="AI1285">
            <v>0</v>
          </cell>
          <cell r="AJ1285">
            <v>0</v>
          </cell>
          <cell r="AK1285">
            <v>0</v>
          </cell>
          <cell r="AL1285">
            <v>0</v>
          </cell>
          <cell r="AM1285">
            <v>0</v>
          </cell>
          <cell r="AN1285">
            <v>0</v>
          </cell>
          <cell r="AO1285">
            <v>0</v>
          </cell>
          <cell r="AP1285">
            <v>0</v>
          </cell>
          <cell r="AQ1285">
            <v>0</v>
          </cell>
          <cell r="AR1285">
            <v>0</v>
          </cell>
          <cell r="AS1285">
            <v>0</v>
          </cell>
          <cell r="AT1285">
            <v>0</v>
          </cell>
          <cell r="AU1285">
            <v>0</v>
          </cell>
          <cell r="AV1285">
            <v>0</v>
          </cell>
          <cell r="AW1285">
            <v>0</v>
          </cell>
          <cell r="AX1285">
            <v>0</v>
          </cell>
          <cell r="AY1285">
            <v>0</v>
          </cell>
          <cell r="AZ1285">
            <v>0</v>
          </cell>
          <cell r="BA1285">
            <v>0</v>
          </cell>
          <cell r="BB1285">
            <v>0</v>
          </cell>
          <cell r="BC1285">
            <v>0</v>
          </cell>
          <cell r="BD1285">
            <v>0</v>
          </cell>
          <cell r="BE1285">
            <v>0</v>
          </cell>
          <cell r="BF1285">
            <v>0</v>
          </cell>
          <cell r="BG1285">
            <v>0</v>
          </cell>
          <cell r="BH1285">
            <v>0</v>
          </cell>
          <cell r="BI1285">
            <v>0</v>
          </cell>
          <cell r="BJ1285">
            <v>0</v>
          </cell>
          <cell r="BK1285">
            <v>0</v>
          </cell>
          <cell r="BL1285">
            <v>0</v>
          </cell>
          <cell r="BM1285">
            <v>0</v>
          </cell>
          <cell r="BN1285">
            <v>0</v>
          </cell>
          <cell r="BO1285">
            <v>0</v>
          </cell>
          <cell r="BP1285">
            <v>0</v>
          </cell>
          <cell r="BQ1285">
            <v>0</v>
          </cell>
          <cell r="BR1285">
            <v>0</v>
          </cell>
          <cell r="BS1285">
            <v>0</v>
          </cell>
          <cell r="BT1285">
            <v>0</v>
          </cell>
          <cell r="BU1285">
            <v>0</v>
          </cell>
          <cell r="BV1285">
            <v>0</v>
          </cell>
          <cell r="BW1285">
            <v>0</v>
          </cell>
          <cell r="BX1285">
            <v>0</v>
          </cell>
          <cell r="BY1285">
            <v>0</v>
          </cell>
          <cell r="BZ1285">
            <v>0</v>
          </cell>
          <cell r="CA1285">
            <v>0</v>
          </cell>
          <cell r="CB1285">
            <v>0</v>
          </cell>
          <cell r="CC1285">
            <v>0</v>
          </cell>
          <cell r="CD1285">
            <v>0</v>
          </cell>
          <cell r="CE1285">
            <v>0</v>
          </cell>
          <cell r="CF1285">
            <v>0</v>
          </cell>
          <cell r="CG1285">
            <v>0</v>
          </cell>
          <cell r="CH1285">
            <v>0</v>
          </cell>
          <cell r="CI1285">
            <v>0</v>
          </cell>
          <cell r="CJ1285">
            <v>0</v>
          </cell>
          <cell r="CK1285">
            <v>0</v>
          </cell>
          <cell r="CL1285">
            <v>0</v>
          </cell>
          <cell r="CM1285">
            <v>0</v>
          </cell>
          <cell r="CN1285">
            <v>0</v>
          </cell>
          <cell r="CO1285">
            <v>0</v>
          </cell>
          <cell r="CP1285">
            <v>0</v>
          </cell>
          <cell r="CQ1285">
            <v>0</v>
          </cell>
          <cell r="CR1285">
            <v>0</v>
          </cell>
          <cell r="CS1285">
            <v>0</v>
          </cell>
          <cell r="CT1285">
            <v>0</v>
          </cell>
          <cell r="CU1285">
            <v>0</v>
          </cell>
          <cell r="CV1285">
            <v>0</v>
          </cell>
          <cell r="CW1285">
            <v>0</v>
          </cell>
          <cell r="CX1285">
            <v>0</v>
          </cell>
          <cell r="CY1285">
            <v>0</v>
          </cell>
          <cell r="CZ1285">
            <v>0</v>
          </cell>
          <cell r="DA1285">
            <v>0</v>
          </cell>
          <cell r="DB1285">
            <v>0</v>
          </cell>
          <cell r="DC1285">
            <v>0</v>
          </cell>
          <cell r="DD1285">
            <v>0</v>
          </cell>
          <cell r="DE1285">
            <v>0</v>
          </cell>
          <cell r="DF1285">
            <v>0</v>
          </cell>
          <cell r="DG1285">
            <v>0</v>
          </cell>
          <cell r="DH1285">
            <v>0</v>
          </cell>
          <cell r="DI1285">
            <v>0</v>
          </cell>
          <cell r="DJ1285">
            <v>0</v>
          </cell>
          <cell r="DK1285">
            <v>0</v>
          </cell>
          <cell r="DL1285">
            <v>0</v>
          </cell>
          <cell r="DM1285">
            <v>0</v>
          </cell>
          <cell r="DN1285">
            <v>0</v>
          </cell>
          <cell r="DO1285">
            <v>0</v>
          </cell>
          <cell r="DP1285">
            <v>0</v>
          </cell>
          <cell r="DQ1285">
            <v>0</v>
          </cell>
          <cell r="DR1285">
            <v>0</v>
          </cell>
        </row>
        <row r="1286">
          <cell r="F1286">
            <v>0</v>
          </cell>
          <cell r="G1286">
            <v>0</v>
          </cell>
          <cell r="H1286">
            <v>0</v>
          </cell>
          <cell r="I1286">
            <v>0</v>
          </cell>
          <cell r="J1286">
            <v>0</v>
          </cell>
          <cell r="K1286">
            <v>0</v>
          </cell>
          <cell r="L1286">
            <v>0</v>
          </cell>
          <cell r="M1286">
            <v>0</v>
          </cell>
          <cell r="N1286">
            <v>0</v>
          </cell>
          <cell r="O1286">
            <v>0</v>
          </cell>
          <cell r="P1286">
            <v>0</v>
          </cell>
          <cell r="Q1286">
            <v>0</v>
          </cell>
          <cell r="R1286">
            <v>0</v>
          </cell>
          <cell r="S1286">
            <v>0</v>
          </cell>
          <cell r="T1286">
            <v>0</v>
          </cell>
          <cell r="U1286">
            <v>0</v>
          </cell>
          <cell r="V1286">
            <v>0</v>
          </cell>
          <cell r="W1286">
            <v>0</v>
          </cell>
          <cell r="X1286">
            <v>0</v>
          </cell>
          <cell r="Y1286">
            <v>0</v>
          </cell>
          <cell r="Z1286">
            <v>0</v>
          </cell>
          <cell r="AA1286">
            <v>0</v>
          </cell>
          <cell r="AB1286">
            <v>0</v>
          </cell>
          <cell r="AC1286">
            <v>0</v>
          </cell>
          <cell r="AD1286">
            <v>0</v>
          </cell>
          <cell r="AE1286">
            <v>0</v>
          </cell>
          <cell r="AF1286">
            <v>0</v>
          </cell>
          <cell r="AG1286">
            <v>0</v>
          </cell>
          <cell r="AH1286">
            <v>0</v>
          </cell>
          <cell r="AI1286">
            <v>0</v>
          </cell>
          <cell r="AJ1286">
            <v>0</v>
          </cell>
          <cell r="AK1286">
            <v>0</v>
          </cell>
          <cell r="AL1286">
            <v>0</v>
          </cell>
          <cell r="AM1286">
            <v>0</v>
          </cell>
          <cell r="AN1286">
            <v>0</v>
          </cell>
          <cell r="AO1286">
            <v>0</v>
          </cell>
          <cell r="AP1286">
            <v>0</v>
          </cell>
          <cell r="AQ1286">
            <v>0</v>
          </cell>
          <cell r="AR1286">
            <v>0</v>
          </cell>
          <cell r="AS1286">
            <v>0</v>
          </cell>
          <cell r="AT1286">
            <v>0</v>
          </cell>
          <cell r="AU1286">
            <v>0</v>
          </cell>
          <cell r="AV1286">
            <v>0</v>
          </cell>
          <cell r="AW1286">
            <v>0</v>
          </cell>
          <cell r="AX1286">
            <v>0</v>
          </cell>
          <cell r="AY1286">
            <v>0</v>
          </cell>
          <cell r="AZ1286">
            <v>0</v>
          </cell>
          <cell r="BA1286">
            <v>0</v>
          </cell>
          <cell r="BB1286">
            <v>0</v>
          </cell>
          <cell r="BC1286">
            <v>0</v>
          </cell>
          <cell r="BD1286">
            <v>0</v>
          </cell>
          <cell r="BE1286">
            <v>0</v>
          </cell>
          <cell r="BF1286">
            <v>0</v>
          </cell>
          <cell r="BG1286">
            <v>0</v>
          </cell>
          <cell r="BH1286">
            <v>0</v>
          </cell>
          <cell r="BI1286">
            <v>0</v>
          </cell>
          <cell r="BJ1286">
            <v>0</v>
          </cell>
          <cell r="BK1286">
            <v>0</v>
          </cell>
          <cell r="BL1286">
            <v>0</v>
          </cell>
          <cell r="BM1286">
            <v>0</v>
          </cell>
          <cell r="BN1286">
            <v>0</v>
          </cell>
          <cell r="BO1286">
            <v>0</v>
          </cell>
          <cell r="BP1286">
            <v>0</v>
          </cell>
          <cell r="BQ1286">
            <v>0</v>
          </cell>
          <cell r="BR1286">
            <v>0</v>
          </cell>
          <cell r="BS1286">
            <v>0</v>
          </cell>
          <cell r="BT1286">
            <v>0</v>
          </cell>
          <cell r="BU1286">
            <v>0</v>
          </cell>
          <cell r="BV1286">
            <v>0</v>
          </cell>
          <cell r="BW1286">
            <v>0</v>
          </cell>
          <cell r="BX1286">
            <v>0</v>
          </cell>
          <cell r="BY1286">
            <v>0</v>
          </cell>
          <cell r="BZ1286">
            <v>0</v>
          </cell>
          <cell r="CA1286">
            <v>0</v>
          </cell>
          <cell r="CB1286">
            <v>0</v>
          </cell>
          <cell r="CC1286">
            <v>0</v>
          </cell>
          <cell r="CD1286">
            <v>0</v>
          </cell>
          <cell r="CE1286">
            <v>0</v>
          </cell>
          <cell r="CF1286">
            <v>0</v>
          </cell>
          <cell r="CG1286">
            <v>0</v>
          </cell>
          <cell r="CH1286">
            <v>0</v>
          </cell>
          <cell r="CI1286">
            <v>0</v>
          </cell>
          <cell r="CJ1286">
            <v>0</v>
          </cell>
          <cell r="CK1286">
            <v>0</v>
          </cell>
          <cell r="CL1286">
            <v>0</v>
          </cell>
          <cell r="CM1286">
            <v>0</v>
          </cell>
          <cell r="CN1286">
            <v>0</v>
          </cell>
          <cell r="CO1286">
            <v>0</v>
          </cell>
          <cell r="CP1286">
            <v>0</v>
          </cell>
          <cell r="CQ1286">
            <v>0</v>
          </cell>
          <cell r="CR1286">
            <v>0</v>
          </cell>
          <cell r="CS1286">
            <v>0</v>
          </cell>
          <cell r="CT1286">
            <v>0</v>
          </cell>
          <cell r="CU1286">
            <v>0</v>
          </cell>
          <cell r="CV1286">
            <v>0</v>
          </cell>
          <cell r="CW1286">
            <v>0</v>
          </cell>
          <cell r="CX1286">
            <v>0</v>
          </cell>
          <cell r="CY1286">
            <v>0</v>
          </cell>
          <cell r="CZ1286">
            <v>0</v>
          </cell>
          <cell r="DA1286">
            <v>0</v>
          </cell>
          <cell r="DB1286">
            <v>0</v>
          </cell>
          <cell r="DC1286">
            <v>0</v>
          </cell>
          <cell r="DD1286">
            <v>0</v>
          </cell>
          <cell r="DE1286">
            <v>0</v>
          </cell>
          <cell r="DF1286">
            <v>0</v>
          </cell>
          <cell r="DG1286">
            <v>0</v>
          </cell>
          <cell r="DH1286">
            <v>0</v>
          </cell>
          <cell r="DI1286">
            <v>0</v>
          </cell>
          <cell r="DJ1286">
            <v>0</v>
          </cell>
          <cell r="DK1286">
            <v>0</v>
          </cell>
          <cell r="DL1286">
            <v>0</v>
          </cell>
          <cell r="DM1286">
            <v>0</v>
          </cell>
          <cell r="DN1286">
            <v>0</v>
          </cell>
          <cell r="DO1286">
            <v>0</v>
          </cell>
          <cell r="DP1286">
            <v>0</v>
          </cell>
          <cell r="DQ1286">
            <v>0</v>
          </cell>
          <cell r="DR1286">
            <v>0</v>
          </cell>
        </row>
        <row r="1287">
          <cell r="F1287">
            <v>0</v>
          </cell>
          <cell r="G1287">
            <v>0</v>
          </cell>
          <cell r="H1287">
            <v>0</v>
          </cell>
          <cell r="I1287">
            <v>0</v>
          </cell>
          <cell r="J1287">
            <v>0</v>
          </cell>
          <cell r="K1287">
            <v>0</v>
          </cell>
          <cell r="L1287">
            <v>0</v>
          </cell>
          <cell r="M1287">
            <v>0</v>
          </cell>
          <cell r="N1287">
            <v>0</v>
          </cell>
          <cell r="O1287">
            <v>0</v>
          </cell>
          <cell r="P1287">
            <v>0</v>
          </cell>
          <cell r="Q1287">
            <v>0</v>
          </cell>
          <cell r="R1287">
            <v>0</v>
          </cell>
          <cell r="S1287">
            <v>0</v>
          </cell>
          <cell r="T1287">
            <v>0</v>
          </cell>
          <cell r="U1287">
            <v>0</v>
          </cell>
          <cell r="V1287">
            <v>0</v>
          </cell>
          <cell r="W1287">
            <v>0</v>
          </cell>
          <cell r="X1287">
            <v>0</v>
          </cell>
          <cell r="Y1287">
            <v>0</v>
          </cell>
          <cell r="Z1287">
            <v>0</v>
          </cell>
          <cell r="AA1287">
            <v>0</v>
          </cell>
          <cell r="AB1287">
            <v>0</v>
          </cell>
          <cell r="AC1287">
            <v>0</v>
          </cell>
          <cell r="AD1287">
            <v>0</v>
          </cell>
          <cell r="AE1287">
            <v>0</v>
          </cell>
          <cell r="AF1287">
            <v>0</v>
          </cell>
          <cell r="AG1287">
            <v>0</v>
          </cell>
          <cell r="AH1287">
            <v>0</v>
          </cell>
          <cell r="AI1287">
            <v>0</v>
          </cell>
          <cell r="AJ1287">
            <v>0</v>
          </cell>
          <cell r="AK1287">
            <v>0</v>
          </cell>
          <cell r="AL1287">
            <v>0</v>
          </cell>
          <cell r="AM1287">
            <v>0</v>
          </cell>
          <cell r="AN1287">
            <v>0</v>
          </cell>
          <cell r="AO1287">
            <v>0</v>
          </cell>
          <cell r="AP1287">
            <v>0</v>
          </cell>
          <cell r="AQ1287">
            <v>0</v>
          </cell>
          <cell r="AR1287">
            <v>0</v>
          </cell>
          <cell r="AS1287">
            <v>0</v>
          </cell>
          <cell r="AT1287">
            <v>0</v>
          </cell>
          <cell r="AU1287">
            <v>0</v>
          </cell>
          <cell r="AV1287">
            <v>0</v>
          </cell>
          <cell r="AW1287">
            <v>0</v>
          </cell>
          <cell r="AX1287">
            <v>0</v>
          </cell>
          <cell r="AY1287">
            <v>0</v>
          </cell>
          <cell r="AZ1287">
            <v>0</v>
          </cell>
          <cell r="BA1287">
            <v>0</v>
          </cell>
          <cell r="BB1287">
            <v>0</v>
          </cell>
          <cell r="BC1287">
            <v>0</v>
          </cell>
          <cell r="BD1287">
            <v>0</v>
          </cell>
          <cell r="BE1287">
            <v>0</v>
          </cell>
          <cell r="BF1287">
            <v>0</v>
          </cell>
          <cell r="BG1287">
            <v>0</v>
          </cell>
          <cell r="BH1287">
            <v>0</v>
          </cell>
          <cell r="BI1287">
            <v>0</v>
          </cell>
          <cell r="BJ1287">
            <v>0</v>
          </cell>
          <cell r="BK1287">
            <v>0</v>
          </cell>
          <cell r="BL1287">
            <v>0</v>
          </cell>
          <cell r="BM1287">
            <v>0</v>
          </cell>
          <cell r="BN1287">
            <v>0</v>
          </cell>
          <cell r="BO1287">
            <v>0</v>
          </cell>
          <cell r="BP1287">
            <v>0</v>
          </cell>
          <cell r="BQ1287">
            <v>0</v>
          </cell>
          <cell r="BR1287">
            <v>0</v>
          </cell>
          <cell r="BS1287">
            <v>0</v>
          </cell>
          <cell r="BT1287">
            <v>0</v>
          </cell>
          <cell r="BU1287">
            <v>0</v>
          </cell>
          <cell r="BV1287">
            <v>0</v>
          </cell>
          <cell r="BW1287">
            <v>0</v>
          </cell>
          <cell r="BX1287">
            <v>0</v>
          </cell>
          <cell r="BY1287">
            <v>0</v>
          </cell>
          <cell r="BZ1287">
            <v>0</v>
          </cell>
          <cell r="CA1287">
            <v>0</v>
          </cell>
          <cell r="CB1287">
            <v>0</v>
          </cell>
          <cell r="CC1287">
            <v>0</v>
          </cell>
          <cell r="CD1287">
            <v>0</v>
          </cell>
          <cell r="CE1287">
            <v>0</v>
          </cell>
          <cell r="CF1287">
            <v>0</v>
          </cell>
          <cell r="CG1287">
            <v>0</v>
          </cell>
          <cell r="CH1287">
            <v>0</v>
          </cell>
          <cell r="CI1287">
            <v>0</v>
          </cell>
          <cell r="CJ1287">
            <v>0</v>
          </cell>
          <cell r="CK1287">
            <v>0</v>
          </cell>
          <cell r="CL1287">
            <v>0</v>
          </cell>
          <cell r="CM1287">
            <v>0</v>
          </cell>
          <cell r="CN1287">
            <v>0</v>
          </cell>
          <cell r="CO1287">
            <v>0</v>
          </cell>
          <cell r="CP1287">
            <v>0</v>
          </cell>
          <cell r="CQ1287">
            <v>0</v>
          </cell>
          <cell r="CR1287">
            <v>0</v>
          </cell>
          <cell r="CS1287">
            <v>0</v>
          </cell>
          <cell r="CT1287">
            <v>0</v>
          </cell>
          <cell r="CU1287">
            <v>0</v>
          </cell>
          <cell r="CV1287">
            <v>0</v>
          </cell>
          <cell r="CW1287">
            <v>0</v>
          </cell>
          <cell r="CX1287">
            <v>0</v>
          </cell>
          <cell r="CY1287">
            <v>0</v>
          </cell>
          <cell r="CZ1287">
            <v>0</v>
          </cell>
          <cell r="DA1287">
            <v>0</v>
          </cell>
          <cell r="DB1287">
            <v>0</v>
          </cell>
          <cell r="DC1287">
            <v>0</v>
          </cell>
          <cell r="DD1287">
            <v>0</v>
          </cell>
          <cell r="DE1287">
            <v>0</v>
          </cell>
          <cell r="DF1287">
            <v>0</v>
          </cell>
          <cell r="DG1287">
            <v>0</v>
          </cell>
          <cell r="DH1287">
            <v>0</v>
          </cell>
          <cell r="DI1287">
            <v>0</v>
          </cell>
          <cell r="DJ1287">
            <v>0</v>
          </cell>
          <cell r="DK1287">
            <v>0</v>
          </cell>
          <cell r="DL1287">
            <v>0</v>
          </cell>
          <cell r="DM1287">
            <v>0</v>
          </cell>
          <cell r="DN1287">
            <v>0</v>
          </cell>
          <cell r="DO1287">
            <v>0</v>
          </cell>
          <cell r="DP1287">
            <v>0</v>
          </cell>
          <cell r="DQ1287">
            <v>0</v>
          </cell>
          <cell r="DR1287">
            <v>0</v>
          </cell>
        </row>
        <row r="1291">
          <cell r="F1291">
            <v>0</v>
          </cell>
          <cell r="G1291">
            <v>0</v>
          </cell>
          <cell r="H1291">
            <v>0</v>
          </cell>
          <cell r="I1291">
            <v>0</v>
          </cell>
          <cell r="J1291">
            <v>0</v>
          </cell>
          <cell r="K1291">
            <v>0</v>
          </cell>
          <cell r="L1291">
            <v>0</v>
          </cell>
          <cell r="M1291">
            <v>0</v>
          </cell>
          <cell r="N1291">
            <v>0</v>
          </cell>
          <cell r="O1291">
            <v>0</v>
          </cell>
          <cell r="P1291">
            <v>0</v>
          </cell>
          <cell r="Q1291">
            <v>0</v>
          </cell>
          <cell r="R1291">
            <v>0</v>
          </cell>
          <cell r="S1291">
            <v>0</v>
          </cell>
          <cell r="T1291">
            <v>0</v>
          </cell>
          <cell r="U1291">
            <v>0</v>
          </cell>
          <cell r="V1291">
            <v>0</v>
          </cell>
          <cell r="W1291">
            <v>0</v>
          </cell>
          <cell r="X1291">
            <v>0</v>
          </cell>
          <cell r="Y1291">
            <v>0</v>
          </cell>
          <cell r="Z1291">
            <v>0</v>
          </cell>
          <cell r="AA1291">
            <v>0</v>
          </cell>
          <cell r="AB1291">
            <v>0</v>
          </cell>
          <cell r="AC1291">
            <v>0</v>
          </cell>
          <cell r="AD1291">
            <v>0</v>
          </cell>
          <cell r="AE1291">
            <v>0</v>
          </cell>
          <cell r="AF1291">
            <v>0</v>
          </cell>
          <cell r="AG1291">
            <v>0</v>
          </cell>
          <cell r="AH1291">
            <v>0</v>
          </cell>
          <cell r="AI1291">
            <v>0</v>
          </cell>
          <cell r="AJ1291">
            <v>0</v>
          </cell>
          <cell r="AK1291">
            <v>0</v>
          </cell>
          <cell r="AL1291">
            <v>0</v>
          </cell>
          <cell r="AM1291">
            <v>0</v>
          </cell>
          <cell r="AN1291">
            <v>0</v>
          </cell>
          <cell r="AO1291">
            <v>0</v>
          </cell>
          <cell r="AP1291">
            <v>0</v>
          </cell>
          <cell r="AQ1291">
            <v>0</v>
          </cell>
          <cell r="AR1291">
            <v>0</v>
          </cell>
          <cell r="AS1291">
            <v>0</v>
          </cell>
          <cell r="AT1291">
            <v>0</v>
          </cell>
          <cell r="AU1291">
            <v>0</v>
          </cell>
          <cell r="AV1291">
            <v>0</v>
          </cell>
          <cell r="AW1291">
            <v>0</v>
          </cell>
          <cell r="AX1291">
            <v>0</v>
          </cell>
          <cell r="AY1291">
            <v>0</v>
          </cell>
          <cell r="AZ1291">
            <v>0</v>
          </cell>
          <cell r="BA1291">
            <v>0</v>
          </cell>
          <cell r="BB1291">
            <v>0</v>
          </cell>
          <cell r="BC1291">
            <v>0</v>
          </cell>
          <cell r="BD1291">
            <v>0</v>
          </cell>
          <cell r="BE1291">
            <v>0</v>
          </cell>
          <cell r="BF1291">
            <v>0</v>
          </cell>
          <cell r="BG1291">
            <v>0</v>
          </cell>
          <cell r="BH1291">
            <v>0</v>
          </cell>
          <cell r="BI1291">
            <v>0</v>
          </cell>
          <cell r="BJ1291">
            <v>0</v>
          </cell>
          <cell r="BK1291">
            <v>0</v>
          </cell>
          <cell r="BL1291">
            <v>0</v>
          </cell>
          <cell r="BM1291">
            <v>0</v>
          </cell>
          <cell r="BN1291">
            <v>0</v>
          </cell>
          <cell r="BO1291">
            <v>0</v>
          </cell>
          <cell r="BP1291">
            <v>0</v>
          </cell>
          <cell r="BQ1291">
            <v>0</v>
          </cell>
          <cell r="BR1291">
            <v>0</v>
          </cell>
          <cell r="BS1291">
            <v>0</v>
          </cell>
          <cell r="BT1291">
            <v>0</v>
          </cell>
          <cell r="BU1291">
            <v>0</v>
          </cell>
          <cell r="BV1291">
            <v>0</v>
          </cell>
          <cell r="BW1291">
            <v>0</v>
          </cell>
          <cell r="BX1291">
            <v>0</v>
          </cell>
          <cell r="BY1291">
            <v>0</v>
          </cell>
          <cell r="BZ1291">
            <v>0</v>
          </cell>
          <cell r="CA1291">
            <v>0</v>
          </cell>
          <cell r="CB1291">
            <v>0</v>
          </cell>
          <cell r="CC1291">
            <v>0</v>
          </cell>
          <cell r="CD1291">
            <v>0</v>
          </cell>
          <cell r="CE1291">
            <v>0</v>
          </cell>
          <cell r="CF1291">
            <v>0</v>
          </cell>
          <cell r="CG1291">
            <v>0</v>
          </cell>
          <cell r="CH1291">
            <v>0</v>
          </cell>
          <cell r="CI1291">
            <v>0</v>
          </cell>
          <cell r="CJ1291">
            <v>0</v>
          </cell>
          <cell r="CK1291">
            <v>0</v>
          </cell>
          <cell r="CL1291">
            <v>0</v>
          </cell>
          <cell r="CM1291">
            <v>0</v>
          </cell>
          <cell r="CN1291">
            <v>0</v>
          </cell>
          <cell r="CO1291">
            <v>0</v>
          </cell>
          <cell r="CP1291">
            <v>0</v>
          </cell>
          <cell r="CQ1291">
            <v>0</v>
          </cell>
          <cell r="CR1291">
            <v>0</v>
          </cell>
          <cell r="CS1291">
            <v>0</v>
          </cell>
          <cell r="CT1291">
            <v>0</v>
          </cell>
          <cell r="CU1291">
            <v>0</v>
          </cell>
          <cell r="CV1291">
            <v>0</v>
          </cell>
          <cell r="CW1291">
            <v>0</v>
          </cell>
          <cell r="CX1291">
            <v>0</v>
          </cell>
          <cell r="CY1291">
            <v>0</v>
          </cell>
          <cell r="CZ1291">
            <v>0</v>
          </cell>
          <cell r="DA1291">
            <v>0</v>
          </cell>
          <cell r="DB1291">
            <v>0</v>
          </cell>
          <cell r="DC1291">
            <v>0</v>
          </cell>
          <cell r="DD1291">
            <v>0</v>
          </cell>
          <cell r="DE1291">
            <v>0</v>
          </cell>
          <cell r="DF1291">
            <v>0</v>
          </cell>
          <cell r="DG1291">
            <v>0</v>
          </cell>
          <cell r="DH1291">
            <v>0</v>
          </cell>
          <cell r="DI1291">
            <v>0</v>
          </cell>
          <cell r="DJ1291">
            <v>0</v>
          </cell>
          <cell r="DK1291">
            <v>0</v>
          </cell>
          <cell r="DL1291">
            <v>0</v>
          </cell>
          <cell r="DM1291">
            <v>0</v>
          </cell>
          <cell r="DN1291">
            <v>0</v>
          </cell>
          <cell r="DO1291">
            <v>0</v>
          </cell>
          <cell r="DP1291">
            <v>0</v>
          </cell>
          <cell r="DQ1291">
            <v>0</v>
          </cell>
          <cell r="DR1291">
            <v>0</v>
          </cell>
          <cell r="DS1291">
            <v>0</v>
          </cell>
          <cell r="DT1291">
            <v>0</v>
          </cell>
          <cell r="DU1291">
            <v>0</v>
          </cell>
          <cell r="DV1291">
            <v>0</v>
          </cell>
          <cell r="DW1291">
            <v>0</v>
          </cell>
          <cell r="DX1291">
            <v>0</v>
          </cell>
          <cell r="DY1291">
            <v>0</v>
          </cell>
          <cell r="DZ1291">
            <v>0</v>
          </cell>
          <cell r="EA1291">
            <v>0</v>
          </cell>
          <cell r="EB1291">
            <v>0</v>
          </cell>
          <cell r="EC1291">
            <v>0</v>
          </cell>
          <cell r="ED1291">
            <v>0</v>
          </cell>
        </row>
        <row r="1293">
          <cell r="F1293">
            <v>-10300.23</v>
          </cell>
          <cell r="G1293">
            <v>-7458.52</v>
          </cell>
          <cell r="H1293">
            <v>-3571.39</v>
          </cell>
          <cell r="I1293">
            <v>-1121.75</v>
          </cell>
          <cell r="J1293">
            <v>4125.2700000000004</v>
          </cell>
          <cell r="K1293">
            <v>5800.83</v>
          </cell>
          <cell r="L1293">
            <v>3554.15</v>
          </cell>
          <cell r="M1293">
            <v>2177.2800000000002</v>
          </cell>
          <cell r="N1293">
            <v>2350.4699999999998</v>
          </cell>
          <cell r="O1293">
            <v>-3186.64</v>
          </cell>
          <cell r="P1293">
            <v>-8456.99</v>
          </cell>
          <cell r="Q1293">
            <v>-10432.91</v>
          </cell>
          <cell r="R1293">
            <v>-28629.13</v>
          </cell>
          <cell r="S1293">
            <v>-10284.23</v>
          </cell>
          <cell r="T1293">
            <v>-7798.94</v>
          </cell>
          <cell r="U1293">
            <v>-3658.02</v>
          </cell>
          <cell r="V1293">
            <v>-1288.5</v>
          </cell>
          <cell r="W1293">
            <v>3634.17</v>
          </cell>
          <cell r="X1293">
            <v>5457.25</v>
          </cell>
          <cell r="Y1293">
            <v>3350.46</v>
          </cell>
          <cell r="Z1293">
            <v>1687.19</v>
          </cell>
          <cell r="AA1293">
            <v>2846.28</v>
          </cell>
          <cell r="AB1293">
            <v>-3525.89</v>
          </cell>
          <cell r="AC1293">
            <v>-8641.1200000000008</v>
          </cell>
          <cell r="AD1293">
            <v>-10407.780000000001</v>
          </cell>
          <cell r="AE1293">
            <v>-26066.03</v>
          </cell>
          <cell r="AF1293">
            <v>-10169.69</v>
          </cell>
          <cell r="AG1293">
            <v>-7604.15</v>
          </cell>
          <cell r="AH1293">
            <v>-3656.82</v>
          </cell>
          <cell r="AI1293">
            <v>-1079.53</v>
          </cell>
          <cell r="AJ1293">
            <v>3655.32</v>
          </cell>
          <cell r="AK1293">
            <v>5569.99</v>
          </cell>
          <cell r="AL1293">
            <v>3455.18</v>
          </cell>
          <cell r="AM1293">
            <v>1985.14</v>
          </cell>
          <cell r="AN1293">
            <v>2503.54</v>
          </cell>
          <cell r="AO1293">
            <v>-2935.67</v>
          </cell>
          <cell r="AP1293">
            <v>-7924.54</v>
          </cell>
          <cell r="AQ1293">
            <v>-9864.81</v>
          </cell>
          <cell r="AR1293">
            <v>-23870.77</v>
          </cell>
          <cell r="AS1293">
            <v>-9640.58</v>
          </cell>
          <cell r="AT1293">
            <v>-7188.86</v>
          </cell>
          <cell r="AU1293">
            <v>-3323.24</v>
          </cell>
          <cell r="AV1293">
            <v>-921.89</v>
          </cell>
          <cell r="AW1293">
            <v>3661.47</v>
          </cell>
          <cell r="AX1293">
            <v>6033.54</v>
          </cell>
          <cell r="AY1293">
            <v>3668.36</v>
          </cell>
          <cell r="AZ1293">
            <v>1882.26</v>
          </cell>
          <cell r="BA1293">
            <v>2875.98</v>
          </cell>
          <cell r="BB1293">
            <v>-2819.14</v>
          </cell>
          <cell r="BC1293">
            <v>-8005.23</v>
          </cell>
          <cell r="BD1293">
            <v>-10093.459999999999</v>
          </cell>
          <cell r="BE1293">
            <v>-23530.720000000001</v>
          </cell>
          <cell r="BF1293">
            <v>-9558.41</v>
          </cell>
          <cell r="BG1293">
            <v>-7057.99</v>
          </cell>
          <cell r="BH1293">
            <v>-3367.16</v>
          </cell>
          <cell r="BI1293">
            <v>-705.49</v>
          </cell>
          <cell r="BJ1293">
            <v>3623.43</v>
          </cell>
          <cell r="BK1293">
            <v>6133.94</v>
          </cell>
          <cell r="BL1293">
            <v>3767.57</v>
          </cell>
          <cell r="BM1293">
            <v>1819.28</v>
          </cell>
          <cell r="BN1293">
            <v>2976.16</v>
          </cell>
          <cell r="BO1293">
            <v>-2830.59</v>
          </cell>
          <cell r="BP1293">
            <v>-7888.42</v>
          </cell>
          <cell r="BQ1293">
            <v>-10443.030000000001</v>
          </cell>
          <cell r="BR1293">
            <v>-19139</v>
          </cell>
          <cell r="BS1293">
            <v>-9616.2800000000007</v>
          </cell>
          <cell r="BT1293">
            <v>-6931.4</v>
          </cell>
          <cell r="BU1293">
            <v>-3202.72</v>
          </cell>
          <cell r="BV1293">
            <v>-424.88</v>
          </cell>
          <cell r="BW1293">
            <v>3587.36</v>
          </cell>
          <cell r="BX1293">
            <v>6228.78</v>
          </cell>
          <cell r="BY1293">
            <v>3844.15</v>
          </cell>
          <cell r="BZ1293">
            <v>2147.67</v>
          </cell>
          <cell r="CA1293">
            <v>3980.52</v>
          </cell>
          <cell r="CB1293">
            <v>-2454.9499999999998</v>
          </cell>
          <cell r="CC1293">
            <v>-7169.16</v>
          </cell>
          <cell r="CD1293">
            <v>-9128.08</v>
          </cell>
          <cell r="CE1293">
            <v>-28876.66</v>
          </cell>
          <cell r="CF1293">
            <v>-7375.53</v>
          </cell>
          <cell r="CG1293">
            <v>-5944.1</v>
          </cell>
          <cell r="CH1293">
            <v>-3481.91</v>
          </cell>
          <cell r="CI1293">
            <v>-2028.48</v>
          </cell>
          <cell r="CJ1293">
            <v>1275.03</v>
          </cell>
          <cell r="CK1293">
            <v>2262.58</v>
          </cell>
          <cell r="CL1293">
            <v>1451.31</v>
          </cell>
          <cell r="CM1293">
            <v>259.12</v>
          </cell>
          <cell r="CN1293">
            <v>704.81</v>
          </cell>
          <cell r="CO1293">
            <v>-3431.39</v>
          </cell>
          <cell r="CP1293">
            <v>-5669.59</v>
          </cell>
          <cell r="CQ1293">
            <v>-6898.52</v>
          </cell>
          <cell r="CR1293">
            <v>-20501.5</v>
          </cell>
          <cell r="CS1293">
            <v>-3810.22</v>
          </cell>
          <cell r="CT1293">
            <v>-2551.21</v>
          </cell>
          <cell r="CU1293">
            <v>-1426.62</v>
          </cell>
          <cell r="CV1293">
            <v>-1392.19</v>
          </cell>
          <cell r="CW1293">
            <v>-529.23</v>
          </cell>
          <cell r="CX1293">
            <v>-1327.64</v>
          </cell>
          <cell r="CY1293">
            <v>-1175.56</v>
          </cell>
          <cell r="CZ1293">
            <v>-767.5</v>
          </cell>
          <cell r="DA1293">
            <v>-983.01</v>
          </cell>
          <cell r="DB1293">
            <v>-1576.36</v>
          </cell>
          <cell r="DC1293">
            <v>-2210.46</v>
          </cell>
          <cell r="DD1293">
            <v>-2751.5</v>
          </cell>
          <cell r="DE1293">
            <v>0</v>
          </cell>
          <cell r="DF1293">
            <v>0</v>
          </cell>
          <cell r="DG1293">
            <v>0</v>
          </cell>
          <cell r="DH1293">
            <v>0</v>
          </cell>
          <cell r="DI1293">
            <v>0</v>
          </cell>
          <cell r="DJ1293">
            <v>0</v>
          </cell>
          <cell r="DK1293">
            <v>0</v>
          </cell>
          <cell r="DL1293">
            <v>0</v>
          </cell>
          <cell r="DM1293">
            <v>0</v>
          </cell>
          <cell r="DN1293">
            <v>0</v>
          </cell>
          <cell r="DO1293">
            <v>0</v>
          </cell>
          <cell r="DP1293">
            <v>0</v>
          </cell>
          <cell r="DQ1293">
            <v>0</v>
          </cell>
          <cell r="DR1293">
            <v>0</v>
          </cell>
          <cell r="DS1293">
            <v>0</v>
          </cell>
          <cell r="DT1293">
            <v>0</v>
          </cell>
          <cell r="DU1293">
            <v>0</v>
          </cell>
          <cell r="DV1293">
            <v>0</v>
          </cell>
          <cell r="DW1293">
            <v>0</v>
          </cell>
          <cell r="DX1293">
            <v>0</v>
          </cell>
          <cell r="DY1293">
            <v>0</v>
          </cell>
          <cell r="DZ1293">
            <v>0</v>
          </cell>
          <cell r="EA1293">
            <v>0</v>
          </cell>
          <cell r="EB1293">
            <v>0</v>
          </cell>
          <cell r="EC1293">
            <v>0</v>
          </cell>
          <cell r="ED1293">
            <v>0</v>
          </cell>
        </row>
        <row r="1295">
          <cell r="F1295">
            <v>-10639.08</v>
          </cell>
          <cell r="G1295">
            <v>-7692.82</v>
          </cell>
          <cell r="H1295">
            <v>-3992.2</v>
          </cell>
          <cell r="I1295">
            <v>-1297.19</v>
          </cell>
          <cell r="J1295">
            <v>4286.59</v>
          </cell>
          <cell r="K1295">
            <v>5962.44</v>
          </cell>
          <cell r="L1295">
            <v>3671.65</v>
          </cell>
          <cell r="M1295">
            <v>2136.25</v>
          </cell>
          <cell r="N1295">
            <v>2445.2600000000002</v>
          </cell>
          <cell r="O1295">
            <v>-3280.82</v>
          </cell>
          <cell r="P1295">
            <v>-8735.66</v>
          </cell>
          <cell r="Q1295">
            <v>-10771.18</v>
          </cell>
          <cell r="R1295">
            <v>-29521.71</v>
          </cell>
          <cell r="S1295">
            <v>-10621.56</v>
          </cell>
          <cell r="T1295">
            <v>-8023.4</v>
          </cell>
          <cell r="U1295">
            <v>-3852.71</v>
          </cell>
          <cell r="V1295">
            <v>-1336.25</v>
          </cell>
          <cell r="W1295">
            <v>3787.25</v>
          </cell>
          <cell r="X1295">
            <v>5619.93</v>
          </cell>
          <cell r="Y1295">
            <v>3464.21</v>
          </cell>
          <cell r="Z1295">
            <v>1752.15</v>
          </cell>
          <cell r="AA1295">
            <v>2977.37</v>
          </cell>
          <cell r="AB1295">
            <v>-3620.77</v>
          </cell>
          <cell r="AC1295">
            <v>-8915.11</v>
          </cell>
          <cell r="AD1295">
            <v>-10752.82</v>
          </cell>
          <cell r="AE1295">
            <v>-27027.54</v>
          </cell>
          <cell r="AF1295">
            <v>-10498.1</v>
          </cell>
          <cell r="AG1295">
            <v>-7834.32</v>
          </cell>
          <cell r="AH1295">
            <v>-3972.63</v>
          </cell>
          <cell r="AI1295">
            <v>-1234.5899999999999</v>
          </cell>
          <cell r="AJ1295">
            <v>3828.78</v>
          </cell>
          <cell r="AK1295">
            <v>5766.83</v>
          </cell>
          <cell r="AL1295">
            <v>3575.95</v>
          </cell>
          <cell r="AM1295">
            <v>2103.38</v>
          </cell>
          <cell r="AN1295">
            <v>2614.0100000000002</v>
          </cell>
          <cell r="AO1295">
            <v>-3004.31</v>
          </cell>
          <cell r="AP1295">
            <v>-8185.48</v>
          </cell>
          <cell r="AQ1295">
            <v>-10187.06</v>
          </cell>
          <cell r="AR1295">
            <v>-24816.48</v>
          </cell>
          <cell r="AS1295">
            <v>-9962.11</v>
          </cell>
          <cell r="AT1295">
            <v>-7416.48</v>
          </cell>
          <cell r="AU1295">
            <v>-3618.46</v>
          </cell>
          <cell r="AV1295">
            <v>-1053.57</v>
          </cell>
          <cell r="AW1295">
            <v>3850.6</v>
          </cell>
          <cell r="AX1295">
            <v>6220.12</v>
          </cell>
          <cell r="AY1295">
            <v>3809.78</v>
          </cell>
          <cell r="AZ1295">
            <v>1948.89</v>
          </cell>
          <cell r="BA1295">
            <v>2994.7</v>
          </cell>
          <cell r="BB1295">
            <v>-2887.69</v>
          </cell>
          <cell r="BC1295">
            <v>-8261.6299999999992</v>
          </cell>
          <cell r="BD1295">
            <v>-10440.61</v>
          </cell>
          <cell r="BE1295">
            <v>-24430.61</v>
          </cell>
          <cell r="BF1295">
            <v>-9854.66</v>
          </cell>
          <cell r="BG1295">
            <v>-7263.01</v>
          </cell>
          <cell r="BH1295">
            <v>-3616.43</v>
          </cell>
          <cell r="BI1295">
            <v>-842.69</v>
          </cell>
          <cell r="BJ1295">
            <v>3795.34</v>
          </cell>
          <cell r="BK1295">
            <v>6323.08</v>
          </cell>
          <cell r="BL1295">
            <v>3892.81</v>
          </cell>
          <cell r="BM1295">
            <v>1887.26</v>
          </cell>
          <cell r="BN1295">
            <v>3102.71</v>
          </cell>
          <cell r="BO1295">
            <v>-2903.64</v>
          </cell>
          <cell r="BP1295">
            <v>-8144.84</v>
          </cell>
          <cell r="BQ1295">
            <v>-10806.56</v>
          </cell>
          <cell r="BR1295">
            <v>-19848.79</v>
          </cell>
          <cell r="BS1295">
            <v>-9946.99</v>
          </cell>
          <cell r="BT1295">
            <v>-7140.71</v>
          </cell>
          <cell r="BU1295">
            <v>-3414.99</v>
          </cell>
          <cell r="BV1295">
            <v>-531.92999999999995</v>
          </cell>
          <cell r="BW1295">
            <v>3778.61</v>
          </cell>
          <cell r="BX1295">
            <v>6415.61</v>
          </cell>
          <cell r="BY1295">
            <v>3964.9</v>
          </cell>
          <cell r="BZ1295">
            <v>2233.92</v>
          </cell>
          <cell r="CA1295">
            <v>4143.34</v>
          </cell>
          <cell r="CB1295">
            <v>-2503.8200000000002</v>
          </cell>
          <cell r="CC1295">
            <v>-7408.67</v>
          </cell>
          <cell r="CD1295">
            <v>-9438.06</v>
          </cell>
          <cell r="CE1295">
            <v>-29505.15</v>
          </cell>
          <cell r="CF1295">
            <v>-7673.48</v>
          </cell>
          <cell r="CG1295">
            <v>-6158.63</v>
          </cell>
          <cell r="CH1295">
            <v>-3592.11</v>
          </cell>
          <cell r="CI1295">
            <v>-2073.0700000000002</v>
          </cell>
          <cell r="CJ1295">
            <v>1445.26</v>
          </cell>
          <cell r="CK1295">
            <v>2443.8000000000002</v>
          </cell>
          <cell r="CL1295">
            <v>1605.93</v>
          </cell>
          <cell r="CM1295">
            <v>306.95999999999998</v>
          </cell>
          <cell r="CN1295">
            <v>836.74</v>
          </cell>
          <cell r="CO1295">
            <v>-3502.7</v>
          </cell>
          <cell r="CP1295">
            <v>-5925.01</v>
          </cell>
          <cell r="CQ1295">
            <v>-7218.84</v>
          </cell>
          <cell r="CR1295">
            <v>-20894.38</v>
          </cell>
          <cell r="CS1295">
            <v>-3950.56</v>
          </cell>
          <cell r="CT1295">
            <v>-2563.5500000000002</v>
          </cell>
          <cell r="CU1295">
            <v>-1456.55</v>
          </cell>
          <cell r="CV1295">
            <v>-1409.38</v>
          </cell>
          <cell r="CW1295">
            <v>-487.74</v>
          </cell>
          <cell r="CX1295">
            <v>-1330.95</v>
          </cell>
          <cell r="CY1295">
            <v>-1184.82</v>
          </cell>
          <cell r="CZ1295">
            <v>-776.46</v>
          </cell>
          <cell r="DA1295">
            <v>-988.44</v>
          </cell>
          <cell r="DB1295">
            <v>-1596.87</v>
          </cell>
          <cell r="DC1295">
            <v>-2219.54</v>
          </cell>
          <cell r="DD1295">
            <v>-2929.52</v>
          </cell>
          <cell r="DE1295">
            <v>0</v>
          </cell>
          <cell r="DF1295">
            <v>0</v>
          </cell>
          <cell r="DG1295">
            <v>0</v>
          </cell>
          <cell r="DH1295">
            <v>0</v>
          </cell>
          <cell r="DI1295">
            <v>0</v>
          </cell>
          <cell r="DJ1295">
            <v>0</v>
          </cell>
          <cell r="DK1295">
            <v>0</v>
          </cell>
          <cell r="DL1295">
            <v>0</v>
          </cell>
          <cell r="DM1295">
            <v>0</v>
          </cell>
          <cell r="DN1295">
            <v>0</v>
          </cell>
          <cell r="DO1295">
            <v>0</v>
          </cell>
          <cell r="DP1295">
            <v>0</v>
          </cell>
          <cell r="DQ1295">
            <v>0</v>
          </cell>
          <cell r="DR1295">
            <v>0</v>
          </cell>
          <cell r="DS1295">
            <v>0</v>
          </cell>
          <cell r="DT1295">
            <v>0</v>
          </cell>
          <cell r="DU1295">
            <v>0</v>
          </cell>
          <cell r="DV1295">
            <v>0</v>
          </cell>
          <cell r="DW1295">
            <v>0</v>
          </cell>
          <cell r="DX1295">
            <v>0</v>
          </cell>
          <cell r="DY1295">
            <v>0</v>
          </cell>
          <cell r="DZ1295">
            <v>0</v>
          </cell>
          <cell r="EA1295">
            <v>0</v>
          </cell>
          <cell r="EB1295">
            <v>0</v>
          </cell>
          <cell r="EC1295">
            <v>0</v>
          </cell>
          <cell r="ED1295">
            <v>0</v>
          </cell>
        </row>
        <row r="1296">
          <cell r="F1296">
            <v>1.55</v>
          </cell>
          <cell r="G1296">
            <v>-3.23</v>
          </cell>
          <cell r="H1296">
            <v>29.82</v>
          </cell>
          <cell r="I1296">
            <v>-23.22</v>
          </cell>
          <cell r="J1296">
            <v>19.29</v>
          </cell>
          <cell r="K1296">
            <v>0.56000000000000005</v>
          </cell>
          <cell r="L1296">
            <v>2.65</v>
          </cell>
          <cell r="M1296">
            <v>114.77</v>
          </cell>
          <cell r="N1296">
            <v>-28.51</v>
          </cell>
          <cell r="O1296">
            <v>5.57</v>
          </cell>
          <cell r="P1296">
            <v>2.06</v>
          </cell>
          <cell r="Q1296">
            <v>-9.43</v>
          </cell>
          <cell r="R1296">
            <v>96.7</v>
          </cell>
          <cell r="S1296">
            <v>-6.23</v>
          </cell>
          <cell r="T1296">
            <v>-7.36</v>
          </cell>
          <cell r="U1296">
            <v>24.93</v>
          </cell>
          <cell r="V1296">
            <v>2.0299999999999998</v>
          </cell>
          <cell r="W1296">
            <v>-2.41</v>
          </cell>
          <cell r="X1296">
            <v>5.68</v>
          </cell>
          <cell r="Y1296">
            <v>2.02</v>
          </cell>
          <cell r="Z1296">
            <v>3.17</v>
          </cell>
          <cell r="AA1296">
            <v>82.39</v>
          </cell>
          <cell r="AB1296">
            <v>-0.41</v>
          </cell>
          <cell r="AC1296">
            <v>-11.6</v>
          </cell>
          <cell r="AD1296">
            <v>4.49</v>
          </cell>
          <cell r="AE1296">
            <v>-115.21</v>
          </cell>
          <cell r="AF1296">
            <v>-3.34</v>
          </cell>
          <cell r="AG1296">
            <v>-4.6500000000000004</v>
          </cell>
          <cell r="AH1296">
            <v>0.17</v>
          </cell>
          <cell r="AI1296">
            <v>7.18</v>
          </cell>
          <cell r="AJ1296">
            <v>-15.55</v>
          </cell>
          <cell r="AK1296">
            <v>-23.51</v>
          </cell>
          <cell r="AL1296">
            <v>-1.21</v>
          </cell>
          <cell r="AM1296">
            <v>-46.78</v>
          </cell>
          <cell r="AN1296">
            <v>-6.16</v>
          </cell>
          <cell r="AO1296">
            <v>-6.47</v>
          </cell>
          <cell r="AP1296">
            <v>0.43</v>
          </cell>
          <cell r="AQ1296">
            <v>-15.33</v>
          </cell>
          <cell r="AR1296">
            <v>8.93</v>
          </cell>
          <cell r="AS1296">
            <v>13.81</v>
          </cell>
          <cell r="AT1296">
            <v>13.29</v>
          </cell>
          <cell r="AU1296">
            <v>0.93</v>
          </cell>
          <cell r="AV1296">
            <v>-1.49</v>
          </cell>
          <cell r="AW1296">
            <v>-14.68</v>
          </cell>
          <cell r="AX1296">
            <v>2.19</v>
          </cell>
          <cell r="AY1296">
            <v>-10.59</v>
          </cell>
          <cell r="AZ1296">
            <v>-5.35</v>
          </cell>
          <cell r="BA1296">
            <v>2.48</v>
          </cell>
          <cell r="BB1296">
            <v>-14.64</v>
          </cell>
          <cell r="BC1296">
            <v>4.99</v>
          </cell>
          <cell r="BD1296">
            <v>17.989999999999998</v>
          </cell>
          <cell r="BE1296">
            <v>-1.52</v>
          </cell>
          <cell r="BF1296">
            <v>-9.5399999999999991</v>
          </cell>
          <cell r="BG1296">
            <v>-15.76</v>
          </cell>
          <cell r="BH1296">
            <v>-1.27</v>
          </cell>
          <cell r="BI1296">
            <v>0.96</v>
          </cell>
          <cell r="BJ1296">
            <v>2.0699999999999998</v>
          </cell>
          <cell r="BK1296">
            <v>4.32</v>
          </cell>
          <cell r="BL1296">
            <v>1.79</v>
          </cell>
          <cell r="BM1296">
            <v>5.89</v>
          </cell>
          <cell r="BN1296">
            <v>10.42</v>
          </cell>
          <cell r="BO1296">
            <v>1.1599999999999999</v>
          </cell>
          <cell r="BP1296">
            <v>4.8499999999999996</v>
          </cell>
          <cell r="BQ1296">
            <v>-6.42</v>
          </cell>
          <cell r="BR1296">
            <v>28.49</v>
          </cell>
          <cell r="BS1296">
            <v>30.05</v>
          </cell>
          <cell r="BT1296">
            <v>0.73</v>
          </cell>
          <cell r="BU1296">
            <v>6.35</v>
          </cell>
          <cell r="BV1296">
            <v>-4.97</v>
          </cell>
          <cell r="BW1296">
            <v>-1.43</v>
          </cell>
          <cell r="BX1296">
            <v>4.8099999999999996</v>
          </cell>
          <cell r="BY1296">
            <v>2.09</v>
          </cell>
          <cell r="BZ1296">
            <v>-15.93</v>
          </cell>
          <cell r="CA1296">
            <v>6.23</v>
          </cell>
          <cell r="CB1296">
            <v>8.35</v>
          </cell>
          <cell r="CC1296">
            <v>-7.13</v>
          </cell>
          <cell r="CD1296">
            <v>-0.67</v>
          </cell>
          <cell r="CE1296">
            <v>52.26</v>
          </cell>
          <cell r="CF1296">
            <v>-18</v>
          </cell>
          <cell r="CG1296">
            <v>0.42</v>
          </cell>
          <cell r="CH1296">
            <v>16.489999999999998</v>
          </cell>
          <cell r="CI1296">
            <v>3.48</v>
          </cell>
          <cell r="CJ1296">
            <v>-0.4</v>
          </cell>
          <cell r="CK1296">
            <v>-1.1200000000000001</v>
          </cell>
          <cell r="CL1296">
            <v>39.22</v>
          </cell>
          <cell r="CM1296">
            <v>14.96</v>
          </cell>
          <cell r="CN1296">
            <v>2.4700000000000002</v>
          </cell>
          <cell r="CO1296">
            <v>5.53</v>
          </cell>
          <cell r="CP1296">
            <v>-3.49</v>
          </cell>
          <cell r="CQ1296">
            <v>-7.29</v>
          </cell>
          <cell r="CR1296">
            <v>50.64</v>
          </cell>
          <cell r="CS1296">
            <v>14.63</v>
          </cell>
          <cell r="CT1296">
            <v>2.73</v>
          </cell>
          <cell r="CU1296">
            <v>1.66</v>
          </cell>
          <cell r="CV1296">
            <v>6.21</v>
          </cell>
          <cell r="CW1296">
            <v>0.78</v>
          </cell>
          <cell r="CX1296">
            <v>6.24</v>
          </cell>
          <cell r="CY1296">
            <v>3.48</v>
          </cell>
          <cell r="CZ1296">
            <v>3.49</v>
          </cell>
          <cell r="DA1296">
            <v>10.74</v>
          </cell>
          <cell r="DB1296">
            <v>1.35</v>
          </cell>
          <cell r="DC1296">
            <v>-2.0299999999999998</v>
          </cell>
          <cell r="DD1296">
            <v>1.37</v>
          </cell>
          <cell r="DE1296">
            <v>0</v>
          </cell>
          <cell r="DF1296">
            <v>0</v>
          </cell>
          <cell r="DG1296">
            <v>0</v>
          </cell>
          <cell r="DH1296">
            <v>0</v>
          </cell>
          <cell r="DI1296">
            <v>0</v>
          </cell>
          <cell r="DJ1296">
            <v>0</v>
          </cell>
          <cell r="DK1296">
            <v>0</v>
          </cell>
          <cell r="DL1296">
            <v>0</v>
          </cell>
          <cell r="DM1296">
            <v>0</v>
          </cell>
          <cell r="DN1296">
            <v>0</v>
          </cell>
          <cell r="DO1296">
            <v>0</v>
          </cell>
          <cell r="DP1296">
            <v>0</v>
          </cell>
          <cell r="DQ1296">
            <v>0</v>
          </cell>
          <cell r="DR1296">
            <v>0</v>
          </cell>
          <cell r="DS1296">
            <v>0</v>
          </cell>
          <cell r="DT1296">
            <v>0</v>
          </cell>
          <cell r="DU1296">
            <v>0</v>
          </cell>
          <cell r="DV1296">
            <v>0</v>
          </cell>
          <cell r="DW1296">
            <v>0</v>
          </cell>
          <cell r="DX1296">
            <v>0</v>
          </cell>
          <cell r="DY1296">
            <v>0</v>
          </cell>
          <cell r="DZ1296">
            <v>0</v>
          </cell>
          <cell r="EA1296">
            <v>0</v>
          </cell>
          <cell r="EB1296">
            <v>0</v>
          </cell>
          <cell r="EC1296">
            <v>0</v>
          </cell>
          <cell r="ED1296">
            <v>0</v>
          </cell>
        </row>
        <row r="1297">
          <cell r="F1297">
            <v>-10637.53</v>
          </cell>
          <cell r="G1297">
            <v>-7696.05</v>
          </cell>
          <cell r="H1297">
            <v>-3962.37</v>
          </cell>
          <cell r="I1297">
            <v>-1320.41</v>
          </cell>
          <cell r="J1297">
            <v>4305.87</v>
          </cell>
          <cell r="K1297">
            <v>5963</v>
          </cell>
          <cell r="L1297">
            <v>3674.3</v>
          </cell>
          <cell r="M1297">
            <v>2251.02</v>
          </cell>
          <cell r="N1297">
            <v>2416.7600000000002</v>
          </cell>
          <cell r="O1297">
            <v>-3275.25</v>
          </cell>
          <cell r="P1297">
            <v>-8733.6</v>
          </cell>
          <cell r="Q1297">
            <v>-10780.61</v>
          </cell>
          <cell r="R1297">
            <v>-29425.02</v>
          </cell>
          <cell r="S1297">
            <v>-10627.8</v>
          </cell>
          <cell r="T1297">
            <v>-8030.76</v>
          </cell>
          <cell r="U1297">
            <v>-3827.78</v>
          </cell>
          <cell r="V1297">
            <v>-1334.22</v>
          </cell>
          <cell r="W1297">
            <v>3784.84</v>
          </cell>
          <cell r="X1297">
            <v>5625.61</v>
          </cell>
          <cell r="Y1297">
            <v>3466.23</v>
          </cell>
          <cell r="Z1297">
            <v>1755.32</v>
          </cell>
          <cell r="AA1297">
            <v>3059.76</v>
          </cell>
          <cell r="AB1297">
            <v>-3621.18</v>
          </cell>
          <cell r="AC1297">
            <v>-8926.7099999999991</v>
          </cell>
          <cell r="AD1297">
            <v>-10748.33</v>
          </cell>
          <cell r="AE1297">
            <v>-27142.75</v>
          </cell>
          <cell r="AF1297">
            <v>-10501.44</v>
          </cell>
          <cell r="AG1297">
            <v>-7838.97</v>
          </cell>
          <cell r="AH1297">
            <v>-3972.47</v>
          </cell>
          <cell r="AI1297">
            <v>-1227.4100000000001</v>
          </cell>
          <cell r="AJ1297">
            <v>3813.23</v>
          </cell>
          <cell r="AK1297">
            <v>5743.32</v>
          </cell>
          <cell r="AL1297">
            <v>3574.75</v>
          </cell>
          <cell r="AM1297">
            <v>2056.6</v>
          </cell>
          <cell r="AN1297">
            <v>2607.85</v>
          </cell>
          <cell r="AO1297">
            <v>-3010.78</v>
          </cell>
          <cell r="AP1297">
            <v>-8185.06</v>
          </cell>
          <cell r="AQ1297">
            <v>-10202.379999999999</v>
          </cell>
          <cell r="AR1297">
            <v>-24807.54</v>
          </cell>
          <cell r="AS1297">
            <v>-9948.2999999999993</v>
          </cell>
          <cell r="AT1297">
            <v>-7403.19</v>
          </cell>
          <cell r="AU1297">
            <v>-3617.54</v>
          </cell>
          <cell r="AV1297">
            <v>-1055.06</v>
          </cell>
          <cell r="AW1297">
            <v>3835.92</v>
          </cell>
          <cell r="AX1297">
            <v>6222.31</v>
          </cell>
          <cell r="AY1297">
            <v>3799.19</v>
          </cell>
          <cell r="AZ1297">
            <v>1943.53</v>
          </cell>
          <cell r="BA1297">
            <v>2997.18</v>
          </cell>
          <cell r="BB1297">
            <v>-2902.33</v>
          </cell>
          <cell r="BC1297">
            <v>-8256.64</v>
          </cell>
          <cell r="BD1297">
            <v>-10422.620000000001</v>
          </cell>
          <cell r="BE1297">
            <v>-24432.14</v>
          </cell>
          <cell r="BF1297">
            <v>-9864.2000000000007</v>
          </cell>
          <cell r="BG1297">
            <v>-7278.77</v>
          </cell>
          <cell r="BH1297">
            <v>-3617.69</v>
          </cell>
          <cell r="BI1297">
            <v>-841.73</v>
          </cell>
          <cell r="BJ1297">
            <v>3797.41</v>
          </cell>
          <cell r="BK1297">
            <v>6327.4</v>
          </cell>
          <cell r="BL1297">
            <v>3894.61</v>
          </cell>
          <cell r="BM1297">
            <v>1893.15</v>
          </cell>
          <cell r="BN1297">
            <v>3113.14</v>
          </cell>
          <cell r="BO1297">
            <v>-2902.48</v>
          </cell>
          <cell r="BP1297">
            <v>-8139.99</v>
          </cell>
          <cell r="BQ1297">
            <v>-10812.98</v>
          </cell>
          <cell r="BR1297">
            <v>-19820.3</v>
          </cell>
          <cell r="BS1297">
            <v>-9916.94</v>
          </cell>
          <cell r="BT1297">
            <v>-7139.98</v>
          </cell>
          <cell r="BU1297">
            <v>-3408.64</v>
          </cell>
          <cell r="BV1297">
            <v>-536.9</v>
          </cell>
          <cell r="BW1297">
            <v>3777.18</v>
          </cell>
          <cell r="BX1297">
            <v>6420.42</v>
          </cell>
          <cell r="BY1297">
            <v>3966.99</v>
          </cell>
          <cell r="BZ1297">
            <v>2217.9899999999998</v>
          </cell>
          <cell r="CA1297">
            <v>4149.57</v>
          </cell>
          <cell r="CB1297">
            <v>-2495.4699999999998</v>
          </cell>
          <cell r="CC1297">
            <v>-7415.8</v>
          </cell>
          <cell r="CD1297">
            <v>-9438.73</v>
          </cell>
          <cell r="CE1297">
            <v>-29452.89</v>
          </cell>
          <cell r="CF1297">
            <v>-7691.48</v>
          </cell>
          <cell r="CG1297">
            <v>-6158.21</v>
          </cell>
          <cell r="CH1297">
            <v>-3575.62</v>
          </cell>
          <cell r="CI1297">
            <v>-2069.6</v>
          </cell>
          <cell r="CJ1297">
            <v>1444.86</v>
          </cell>
          <cell r="CK1297">
            <v>2442.6799999999998</v>
          </cell>
          <cell r="CL1297">
            <v>1645.15</v>
          </cell>
          <cell r="CM1297">
            <v>321.92</v>
          </cell>
          <cell r="CN1297">
            <v>839.21</v>
          </cell>
          <cell r="CO1297">
            <v>-3497.16</v>
          </cell>
          <cell r="CP1297">
            <v>-5928.5</v>
          </cell>
          <cell r="CQ1297">
            <v>-7226.13</v>
          </cell>
          <cell r="CR1297">
            <v>-20843.740000000002</v>
          </cell>
          <cell r="CS1297">
            <v>-3935.94</v>
          </cell>
          <cell r="CT1297">
            <v>-2560.83</v>
          </cell>
          <cell r="CU1297">
            <v>-1454.89</v>
          </cell>
          <cell r="CV1297">
            <v>-1403.17</v>
          </cell>
          <cell r="CW1297">
            <v>-486.96</v>
          </cell>
          <cell r="CX1297">
            <v>-1324.71</v>
          </cell>
          <cell r="CY1297">
            <v>-1181.3399999999999</v>
          </cell>
          <cell r="CZ1297">
            <v>-772.96</v>
          </cell>
          <cell r="DA1297">
            <v>-977.7</v>
          </cell>
          <cell r="DB1297">
            <v>-1595.52</v>
          </cell>
          <cell r="DC1297">
            <v>-2221.5700000000002</v>
          </cell>
          <cell r="DD1297">
            <v>-2928.15</v>
          </cell>
          <cell r="DE1297">
            <v>0</v>
          </cell>
          <cell r="DF1297">
            <v>0</v>
          </cell>
          <cell r="DG1297">
            <v>0</v>
          </cell>
          <cell r="DH1297">
            <v>0</v>
          </cell>
          <cell r="DI1297">
            <v>0</v>
          </cell>
          <cell r="DJ1297">
            <v>0</v>
          </cell>
          <cell r="DK1297">
            <v>0</v>
          </cell>
          <cell r="DL1297">
            <v>0</v>
          </cell>
          <cell r="DM1297">
            <v>0</v>
          </cell>
          <cell r="DN1297">
            <v>0</v>
          </cell>
          <cell r="DO1297">
            <v>0</v>
          </cell>
          <cell r="DP1297">
            <v>0</v>
          </cell>
          <cell r="DQ1297">
            <v>0</v>
          </cell>
          <cell r="DR1297">
            <v>0</v>
          </cell>
          <cell r="DS1297">
            <v>0</v>
          </cell>
          <cell r="DT1297">
            <v>0</v>
          </cell>
          <cell r="DU1297">
            <v>0</v>
          </cell>
          <cell r="DV1297">
            <v>0</v>
          </cell>
          <cell r="DW1297">
            <v>0</v>
          </cell>
          <cell r="DX1297">
            <v>0</v>
          </cell>
          <cell r="DY1297">
            <v>0</v>
          </cell>
          <cell r="DZ1297">
            <v>0</v>
          </cell>
          <cell r="EA1297">
            <v>0</v>
          </cell>
          <cell r="EB1297">
            <v>0</v>
          </cell>
          <cell r="EC1297">
            <v>0</v>
          </cell>
          <cell r="ED1297">
            <v>0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rsion Notes"/>
      <sheetName val="ImportData"/>
      <sheetName val="Coal Retire"/>
      <sheetName val="PaR Report (New)"/>
      <sheetName val="SO Resource Fixed Costs"/>
      <sheetName val="Cost Summary"/>
      <sheetName val="PaR Resource Report"/>
      <sheetName val="CREDITS"/>
      <sheetName val="&lt;-----REPORTS"/>
      <sheetName val="SO Summary"/>
      <sheetName val="FOM_VOM_Cap_Cost_Report"/>
      <sheetName val="PVRRByStation"/>
      <sheetName val="StaMoPerf"/>
      <sheetName val="PaR_StationData"/>
      <sheetName val="Mapping"/>
      <sheetName val="DecomPVRR"/>
      <sheetName val="StaBuild"/>
      <sheetName val="Loads"/>
      <sheetName val="DSMEnergy"/>
      <sheetName val="SO_ENSEnergy"/>
      <sheetName val="DumpEnergy"/>
      <sheetName val="MktTrade"/>
      <sheetName val="ConPattern"/>
      <sheetName val="TieCF"/>
      <sheetName val="Portfolio"/>
      <sheetName val="TTL_Cost"/>
      <sheetName val="PaR_CostsByYr"/>
      <sheetName val="ENS_Cost"/>
      <sheetName val="ENS_Iterations"/>
      <sheetName val="Emission"/>
      <sheetName val="CA_ResDef"/>
      <sheetName val="TBL_REsourceMaster"/>
      <sheetName val="New Wind Solar Cap"/>
      <sheetName val="Report Cost Categori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09">
          <cell r="I509">
            <v>1920</v>
          </cell>
        </row>
      </sheetData>
      <sheetData sheetId="11">
        <row r="1">
          <cell r="E1">
            <v>2019</v>
          </cell>
          <cell r="F1">
            <v>2020</v>
          </cell>
          <cell r="G1">
            <v>2021</v>
          </cell>
          <cell r="H1">
            <v>2022</v>
          </cell>
          <cell r="I1">
            <v>2023</v>
          </cell>
          <cell r="J1">
            <v>2024</v>
          </cell>
          <cell r="K1">
            <v>2025</v>
          </cell>
          <cell r="L1">
            <v>2026</v>
          </cell>
          <cell r="M1">
            <v>2027</v>
          </cell>
          <cell r="N1">
            <v>2028</v>
          </cell>
          <cell r="O1">
            <v>2029</v>
          </cell>
          <cell r="P1">
            <v>2030</v>
          </cell>
          <cell r="Q1">
            <v>2031</v>
          </cell>
          <cell r="R1">
            <v>2032</v>
          </cell>
          <cell r="S1">
            <v>2033</v>
          </cell>
          <cell r="T1">
            <v>2034</v>
          </cell>
          <cell r="U1">
            <v>2035</v>
          </cell>
          <cell r="V1">
            <v>2036</v>
          </cell>
          <cell r="W1">
            <v>2037</v>
          </cell>
          <cell r="X1">
            <v>2038</v>
          </cell>
          <cell r="Y1" t="str">
            <v>lookup</v>
          </cell>
        </row>
        <row r="2"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  <cell r="T2">
            <v>0</v>
          </cell>
          <cell r="U2">
            <v>0</v>
          </cell>
          <cell r="V2">
            <v>0</v>
          </cell>
          <cell r="W2">
            <v>0</v>
          </cell>
          <cell r="X2">
            <v>0</v>
          </cell>
          <cell r="Y2" t="str">
            <v>HY_BigForkExisting Station Fuel Costs</v>
          </cell>
        </row>
        <row r="3"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  <cell r="W3">
            <v>0</v>
          </cell>
          <cell r="X3">
            <v>0</v>
          </cell>
          <cell r="Y3" t="str">
            <v>HY_BigForkExisting Station Variable O&amp;M Costs</v>
          </cell>
        </row>
        <row r="4"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 t="str">
            <v>HY_BigForkExisting Station Emission Costs</v>
          </cell>
        </row>
        <row r="5"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 t="str">
            <v>HY_BigForkExisting Station Dispatch Adder Costs</v>
          </cell>
        </row>
        <row r="6"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 t="str">
            <v>HY_BigForkExisting Station Fixed Costs</v>
          </cell>
        </row>
        <row r="7"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 t="str">
            <v>HY_BigForkExisting Station Demand Charges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 t="str">
            <v>HY_BigForkExisting Station Decomm. Costs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 t="str">
            <v>HY_GemState_PExisting Station Fuel Costs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 t="str">
            <v>HY_GemState_PExisting Station Variable O&amp;M Costs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 t="str">
            <v>HY_GemState_PExisting Station Emission Costs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 t="str">
            <v>HY_GemState_PExisting Station Dispatch Adder Costs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 t="str">
            <v>HY_GemState_PExisting Station Fixed Costs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 t="str">
            <v>HY_GemState_PExisting Station Demand Charges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 t="str">
            <v>HY_GemState_PExisting Station Decomm. Costs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 t="str">
            <v>HY_SmallEastExisting Station Fuel Costs</v>
          </cell>
        </row>
        <row r="17"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 t="str">
            <v>HY_SmallEastExisting Station Variable O&amp;M Costs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 t="str">
            <v>HY_SmallEastExisting Station Emission Costs</v>
          </cell>
        </row>
        <row r="19"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 t="str">
            <v>HY_SmallEastExisting Station Dispatch Adder Costs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 t="str">
            <v>HY_SmallEastExisting Station Fixed Costs</v>
          </cell>
        </row>
        <row r="21"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 t="str">
            <v>HY_SmallEastExisting Station Demand Charges</v>
          </cell>
        </row>
        <row r="22"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 t="str">
            <v>HY_SmallEastExisting Station Decomm. Costs</v>
          </cell>
        </row>
        <row r="23"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 t="str">
            <v>HY_RogueExisting Station Fuel Costs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 t="str">
            <v>HY_RogueExisting Station Variable O&amp;M Costs</v>
          </cell>
        </row>
        <row r="25"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 t="str">
            <v>HY_RogueExisting Station Emission Costs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 t="str">
            <v>HY_RogueExisting Station Dispatch Adder Costs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 t="str">
            <v>HY_RogueExisting Station Fixed Costs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 t="str">
            <v>HY_RogueExisting Station Demand Charges</v>
          </cell>
        </row>
        <row r="29"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 t="str">
            <v>HY_RogueExisting Station Decomm. Costs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 t="str">
            <v>HY_MidCol_PExisting Station Fuel Costs</v>
          </cell>
        </row>
        <row r="31"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 t="str">
            <v>HY_MidCol_PExisting Station Variable O&amp;M Costs</v>
          </cell>
        </row>
        <row r="32"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 t="str">
            <v>HY_MidCol_PExisting Station Emission Costs</v>
          </cell>
        </row>
        <row r="33"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 t="str">
            <v>HY_MidCol_PExisting Station Dispatch Adder Costs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 t="str">
            <v>HY_MidCol_PExisting Station Fixed Costs</v>
          </cell>
        </row>
        <row r="35"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 t="str">
            <v>HY_MidCol_PExisting Station Demand Charges</v>
          </cell>
        </row>
        <row r="36"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 t="str">
            <v>HY_MidCol_PExisting Station Decomm. Costs</v>
          </cell>
        </row>
        <row r="37"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 t="str">
            <v>HY_SmallWestExisting Station Fuel Costs</v>
          </cell>
        </row>
        <row r="38"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 t="str">
            <v>HY_SmallWestExisting Station Variable O&amp;M Costs</v>
          </cell>
        </row>
        <row r="39"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 t="str">
            <v>HY_SmallWestExisting Station Emission Costs</v>
          </cell>
        </row>
        <row r="40"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 t="str">
            <v>HY_SmallWestExisting Station Dispatch Adder Costs</v>
          </cell>
        </row>
        <row r="41"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 t="str">
            <v>HY_SmallWestExisting Station Fixed Costs</v>
          </cell>
        </row>
        <row r="42"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 t="str">
            <v>HY_SmallWestExisting Station Demand Charges</v>
          </cell>
        </row>
        <row r="43"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 t="str">
            <v>HY_SmallWestExisting Station Decomm. Costs</v>
          </cell>
        </row>
        <row r="44"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 t="str">
            <v>HY_BearRiver_ShapeExisting Station Fuel Costs</v>
          </cell>
        </row>
        <row r="45"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 t="str">
            <v>HY_BearRiver_ShapeExisting Station Variable O&amp;M Costs</v>
          </cell>
        </row>
        <row r="46"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 t="str">
            <v>HY_BearRiver_ShapeExisting Station Emission Costs</v>
          </cell>
        </row>
        <row r="47"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 t="str">
            <v>HY_BearRiver_ShapeExisting Station Dispatch Adder Costs</v>
          </cell>
        </row>
        <row r="48"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 t="str">
            <v>HY_BearRiver_ShapeExisting Station Fixed Costs</v>
          </cell>
        </row>
        <row r="49"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 t="str">
            <v>HY_BearRiver_ShapeExisting Station Demand Charges</v>
          </cell>
        </row>
        <row r="50"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 t="str">
            <v>HY_BearRiver_ShapeExisting Station Decomm. Costs</v>
          </cell>
        </row>
        <row r="51"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 t="str">
            <v>HY_BearRiver_DispatchExisting Station Fuel Costs</v>
          </cell>
        </row>
        <row r="52"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 t="str">
            <v>HY_BearRiver_DispatchExisting Station Variable O&amp;M Costs</v>
          </cell>
        </row>
        <row r="53"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 t="str">
            <v>HY_BearRiver_DispatchExisting Station Emission Costs</v>
          </cell>
        </row>
        <row r="54"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 t="str">
            <v>HY_BearRiver_DispatchExisting Station Dispatch Adder Costs</v>
          </cell>
        </row>
        <row r="55"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 t="str">
            <v>HY_BearRiver_DispatchExisting Station Fixed Costs</v>
          </cell>
        </row>
        <row r="56"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 t="str">
            <v>HY_BearRiver_DispatchExisting Station Demand Charges</v>
          </cell>
        </row>
        <row r="57"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 t="str">
            <v>HY_BearRiver_DispatchExisting Station Decomm. Costs</v>
          </cell>
        </row>
        <row r="58"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 t="str">
            <v>HY_Klamath_DispatchExisting Station Fuel Costs</v>
          </cell>
        </row>
        <row r="59"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 t="str">
            <v>HY_Klamath_DispatchExisting Station Variable O&amp;M Costs</v>
          </cell>
        </row>
        <row r="60"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 t="str">
            <v>HY_Klamath_DispatchExisting Station Emission Costs</v>
          </cell>
        </row>
        <row r="61"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 t="str">
            <v>HY_Klamath_DispatchExisting Station Dispatch Adder Costs</v>
          </cell>
        </row>
        <row r="62"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 t="str">
            <v>HY_Klamath_DispatchExisting Station Fixed Costs</v>
          </cell>
        </row>
        <row r="63"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 t="str">
            <v>HY_Klamath_DispatchExisting Station Demand Charges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 t="str">
            <v>HY_Klamath_DispatchExisting Station Decomm. Costs</v>
          </cell>
        </row>
        <row r="65"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 t="str">
            <v>HY_Lewis_DispatchExisting Station Fuel Costs</v>
          </cell>
        </row>
        <row r="66"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 t="str">
            <v>HY_Lewis_DispatchExisting Station Variable O&amp;M Costs</v>
          </cell>
        </row>
        <row r="67"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 t="str">
            <v>HY_Lewis_DispatchExisting Station Emission Costs</v>
          </cell>
        </row>
        <row r="68"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 t="str">
            <v>HY_Lewis_DispatchExisting Station Dispatch Adder Costs</v>
          </cell>
        </row>
        <row r="69"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 t="str">
            <v>HY_Lewis_DispatchExisting Station Fixed Costs</v>
          </cell>
        </row>
        <row r="70"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 t="str">
            <v>HY_Lewis_DispatchExisting Station Demand Charges</v>
          </cell>
        </row>
        <row r="71"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 t="str">
            <v>HY_Lewis_DispatchExisting Station Decomm. Costs</v>
          </cell>
        </row>
        <row r="72"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 t="str">
            <v>HY_Lewis_ShapeExisting Station Fuel Costs</v>
          </cell>
        </row>
        <row r="73"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 t="str">
            <v>HY_Lewis_ShapeExisting Station Variable O&amp;M Costs</v>
          </cell>
        </row>
        <row r="74"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 t="str">
            <v>HY_Lewis_ShapeExisting Station Emission Costs</v>
          </cell>
        </row>
        <row r="75"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 t="str">
            <v>HY_Lewis_ShapeExisting Station Dispatch Adder Costs</v>
          </cell>
        </row>
        <row r="76"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 t="str">
            <v>HY_Lewis_ShapeExisting Station Fixed Costs</v>
          </cell>
        </row>
        <row r="77"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 t="str">
            <v>HY_Lewis_ShapeExisting Station Demand Charges</v>
          </cell>
        </row>
        <row r="78"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 t="str">
            <v>HY_Lewis_ShapeExisting Station Decomm. Costs</v>
          </cell>
        </row>
        <row r="79"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 t="str">
            <v>HY_Klamath_FlatExisting Station Fuel Costs</v>
          </cell>
        </row>
        <row r="80"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 t="str">
            <v>HY_Klamath_FlatExisting Station Variable O&amp;M Costs</v>
          </cell>
        </row>
        <row r="81"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 t="str">
            <v>HY_Klamath_FlatExisting Station Emission Costs</v>
          </cell>
        </row>
        <row r="82"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 t="str">
            <v>HY_Klamath_FlatExisting Station Dispatch Adder Costs</v>
          </cell>
        </row>
        <row r="83"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 t="str">
            <v>HY_Klamath_FlatExisting Station Fixed Costs</v>
          </cell>
        </row>
        <row r="84"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 t="str">
            <v>HY_Klamath_FlatExisting Station Demand Charges</v>
          </cell>
        </row>
        <row r="85"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 t="str">
            <v>HY_Klamath_FlatExisting Station Decomm. Costs</v>
          </cell>
        </row>
        <row r="86"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 t="str">
            <v>HY_Umpqua_FlatExisting Station Fuel Costs</v>
          </cell>
        </row>
        <row r="87"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 t="str">
            <v>HY_Umpqua_FlatExisting Station Variable O&amp;M Costs</v>
          </cell>
        </row>
        <row r="88"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 t="str">
            <v>HY_Umpqua_FlatExisting Station Emission Costs</v>
          </cell>
        </row>
        <row r="89"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 t="str">
            <v>HY_Umpqua_FlatExisting Station Dispatch Adder Costs</v>
          </cell>
        </row>
        <row r="90"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 t="str">
            <v>HY_Umpqua_FlatExisting Station Fixed Costs</v>
          </cell>
        </row>
        <row r="91"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 t="str">
            <v>HY_Umpqua_FlatExisting Station Demand Charges</v>
          </cell>
        </row>
        <row r="92"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 t="str">
            <v>HY_Umpqua_FlatExisting Station Decomm. Costs</v>
          </cell>
        </row>
        <row r="93"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 t="str">
            <v>HY_Umpqua_ShapeExisting Station Fuel Costs</v>
          </cell>
        </row>
        <row r="94"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 t="str">
            <v>HY_Umpqua_ShapeExisting Station Variable O&amp;M Costs</v>
          </cell>
        </row>
        <row r="95"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 t="str">
            <v>HY_Umpqua_ShapeExisting Station Emission Costs</v>
          </cell>
        </row>
        <row r="96"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 t="str">
            <v>HY_Umpqua_ShapeExisting Station Dispatch Adder Costs</v>
          </cell>
        </row>
        <row r="97"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 t="str">
            <v>HY_Umpqua_ShapeExisting Station Fixed Costs</v>
          </cell>
        </row>
        <row r="98"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 t="str">
            <v>HY_Umpqua_ShapeExisting Station Demand Charges</v>
          </cell>
        </row>
        <row r="99"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 t="str">
            <v>HY_Umpqua_ShapeExisting Station Decomm. Costs</v>
          </cell>
        </row>
        <row r="100"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 t="str">
            <v>HY_Klamath_ShapeExisting Station Fuel Costs</v>
          </cell>
        </row>
        <row r="101"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 t="str">
            <v>HY_Klamath_ShapeExisting Station Variable O&amp;M Costs</v>
          </cell>
        </row>
        <row r="102"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 t="str">
            <v>HY_Klamath_ShapeExisting Station Emission Costs</v>
          </cell>
        </row>
        <row r="103"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 t="str">
            <v>HY_Klamath_ShapeExisting Station Dispatch Adder Costs</v>
          </cell>
        </row>
        <row r="104"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 t="str">
            <v>HY_Klamath_ShapeExisting Station Fixed Costs</v>
          </cell>
        </row>
        <row r="105"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 t="str">
            <v>HY_Klamath_ShapeExisting Station Demand Charges</v>
          </cell>
        </row>
        <row r="106"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 t="str">
            <v>HY_Klamath_ShapeExisting Station Decomm. Costs</v>
          </cell>
        </row>
        <row r="107"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 t="str">
            <v>Hy_Lewis_Dispatch_Rel_ReserveExisting Station Fuel Costs</v>
          </cell>
        </row>
        <row r="108"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 t="str">
            <v>Hy_Lewis_Dispatch_Rel_ReserveExisting Station Variable O&amp;M Costs</v>
          </cell>
        </row>
        <row r="109"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 t="str">
            <v>Hy_Lewis_Dispatch_Rel_ReserveExisting Station Emission Costs</v>
          </cell>
        </row>
        <row r="110"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 t="str">
            <v>Hy_Lewis_Dispatch_Rel_ReserveExisting Station Dispatch Adder Costs</v>
          </cell>
        </row>
        <row r="111"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 t="str">
            <v>Hy_Lewis_Dispatch_Rel_ReserveExisting Station Fixed Costs</v>
          </cell>
        </row>
        <row r="112"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 t="str">
            <v>Hy_Lewis_Dispatch_Rel_ReserveExisting Station Demand Charges</v>
          </cell>
        </row>
        <row r="113"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 t="str">
            <v>Hy_Lewis_Dispatch_Rel_ReserveExisting Station Decomm. Costs</v>
          </cell>
        </row>
        <row r="114"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 t="str">
            <v>Hy_Bear_Dispatch_Rel_ReserveExisting Station Fuel Costs</v>
          </cell>
        </row>
        <row r="115"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 t="str">
            <v>Hy_Bear_Dispatch_Rel_ReserveExisting Station Variable O&amp;M Costs</v>
          </cell>
        </row>
        <row r="116"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 t="str">
            <v>Hy_Bear_Dispatch_Rel_ReserveExisting Station Emission Costs</v>
          </cell>
        </row>
        <row r="117"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 t="str">
            <v>Hy_Bear_Dispatch_Rel_ReserveExisting Station Dispatch Adder Costs</v>
          </cell>
        </row>
        <row r="118"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 t="str">
            <v>Hy_Bear_Dispatch_Rel_ReserveExisting Station Fixed Costs</v>
          </cell>
        </row>
        <row r="119"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 t="str">
            <v>Hy_Bear_Dispatch_Rel_ReserveExisting Station Demand Charges</v>
          </cell>
        </row>
        <row r="120"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 t="str">
            <v>Hy_Bear_Dispatch_Rel_ReserveExisting Station Decomm. Costs</v>
          </cell>
        </row>
        <row r="121">
          <cell r="E121">
            <v>34.121000000000002</v>
          </cell>
          <cell r="F121">
            <v>29.905999999999999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 t="str">
            <v>CL_Cholla4Existing Station Fuel Costs</v>
          </cell>
        </row>
        <row r="122"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 t="str">
            <v>CL_Cholla4Existing Station Variable O&amp;M Costs</v>
          </cell>
        </row>
        <row r="123"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 t="str">
            <v>CL_Cholla4Existing Station Emission Costs</v>
          </cell>
        </row>
        <row r="124"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 t="str">
            <v>CL_Cholla4Existing Station Dispatch Adder Costs</v>
          </cell>
        </row>
        <row r="125">
          <cell r="E125">
            <v>36.204000000000001</v>
          </cell>
          <cell r="F125">
            <v>36.959000000000003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 t="str">
            <v>CL_Cholla4Existing Station Fixed Costs</v>
          </cell>
        </row>
        <row r="126"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 t="str">
            <v>CL_Cholla4Existing Station Demand Charges</v>
          </cell>
        </row>
        <row r="127"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 t="str">
            <v>CL_Cholla4Existing Station Decomm. Costs</v>
          </cell>
        </row>
        <row r="128">
          <cell r="E128">
            <v>10.997</v>
          </cell>
          <cell r="F128">
            <v>9.718</v>
          </cell>
          <cell r="G128">
            <v>11.494</v>
          </cell>
          <cell r="H128">
            <v>12.416</v>
          </cell>
          <cell r="I128">
            <v>15.58</v>
          </cell>
          <cell r="J128">
            <v>16.161999999999999</v>
          </cell>
          <cell r="K128">
            <v>14.218999999999999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 t="str">
            <v>CL_Craig1Existing Station Fuel Costs</v>
          </cell>
        </row>
        <row r="129"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 t="str">
            <v>CL_Craig1Existing Station Variable O&amp;M Costs</v>
          </cell>
        </row>
        <row r="130"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6.1959999999999997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 t="str">
            <v>CL_Craig1Existing Station Emission Costs</v>
          </cell>
        </row>
        <row r="131"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 t="str">
            <v>CL_Craig1Existing Station Dispatch Adder Costs</v>
          </cell>
        </row>
        <row r="132">
          <cell r="E132">
            <v>8.2319999999999993</v>
          </cell>
          <cell r="F132">
            <v>7.2439999999999998</v>
          </cell>
          <cell r="G132">
            <v>7.9850000000000003</v>
          </cell>
          <cell r="H132">
            <v>13.911</v>
          </cell>
          <cell r="I132">
            <v>10.294</v>
          </cell>
          <cell r="J132">
            <v>10.792999999999999</v>
          </cell>
          <cell r="K132">
            <v>11.02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 t="str">
            <v>CL_Craig1Existing Station Fixed Costs</v>
          </cell>
        </row>
        <row r="133"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 t="str">
            <v>CL_Craig1Existing Station Demand Charges</v>
          </cell>
        </row>
        <row r="134"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 t="str">
            <v>CL_Craig1Existing Station Decomm. Costs</v>
          </cell>
        </row>
        <row r="135">
          <cell r="E135">
            <v>9.952</v>
          </cell>
          <cell r="F135">
            <v>9.1460000000000008</v>
          </cell>
          <cell r="G135">
            <v>10.711</v>
          </cell>
          <cell r="H135">
            <v>13.183</v>
          </cell>
          <cell r="I135">
            <v>13.645</v>
          </cell>
          <cell r="J135">
            <v>15.827999999999999</v>
          </cell>
          <cell r="K135">
            <v>13.958</v>
          </cell>
          <cell r="L135">
            <v>13.888999999999999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 t="str">
            <v>CL_Craig2Existing Station Fuel Costs</v>
          </cell>
        </row>
        <row r="136"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 t="str">
            <v>CL_Craig2Existing Station Variable O&amp;M Costs</v>
          </cell>
        </row>
        <row r="137"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6.0819999999999999</v>
          </cell>
          <cell r="L137">
            <v>7.2359999999999998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 t="str">
            <v>CL_Craig2Existing Station Emission Costs</v>
          </cell>
        </row>
        <row r="138"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 t="str">
            <v>CL_Craig2Existing Station Dispatch Adder Costs</v>
          </cell>
        </row>
        <row r="139">
          <cell r="E139">
            <v>6.46</v>
          </cell>
          <cell r="F139">
            <v>8.9510000000000005</v>
          </cell>
          <cell r="G139">
            <v>7.9569999999999999</v>
          </cell>
          <cell r="H139">
            <v>8.5939999999999994</v>
          </cell>
          <cell r="I139">
            <v>12.782999999999999</v>
          </cell>
          <cell r="J139">
            <v>10.574999999999999</v>
          </cell>
          <cell r="K139">
            <v>11</v>
          </cell>
          <cell r="L139">
            <v>11.288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 t="str">
            <v>CL_Craig2Existing Station Fixed Costs</v>
          </cell>
        </row>
        <row r="140"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 t="str">
            <v>CL_Craig2Existing Station Demand Charges</v>
          </cell>
        </row>
        <row r="141"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 t="str">
            <v>CL_Craig2Existing Station Decomm. Costs</v>
          </cell>
        </row>
        <row r="142">
          <cell r="E142">
            <v>3.3740000000000001</v>
          </cell>
          <cell r="F142">
            <v>1.4850000000000001</v>
          </cell>
          <cell r="G142">
            <v>0.629</v>
          </cell>
          <cell r="H142">
            <v>0.96399999999999997</v>
          </cell>
          <cell r="I142">
            <v>1.21</v>
          </cell>
          <cell r="J142">
            <v>0.46</v>
          </cell>
          <cell r="K142">
            <v>0.111</v>
          </cell>
          <cell r="L142">
            <v>6.1539999999999999</v>
          </cell>
          <cell r="M142">
            <v>5.6859999999999999</v>
          </cell>
          <cell r="N142">
            <v>6.9020000000000001</v>
          </cell>
          <cell r="O142">
            <v>7.3959999999999999</v>
          </cell>
          <cell r="P142">
            <v>8.0399999999999991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 t="str">
            <v>CL_Hayden1Existing Station Fuel Costs</v>
          </cell>
        </row>
        <row r="143"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 t="str">
            <v>CL_Hayden1Existing Station Variable O&amp;M Costs</v>
          </cell>
        </row>
        <row r="144"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4.2000000000000003E-2</v>
          </cell>
          <cell r="L144">
            <v>2.5550000000000002</v>
          </cell>
          <cell r="M144">
            <v>2.6</v>
          </cell>
          <cell r="N144">
            <v>4.0419999999999998</v>
          </cell>
          <cell r="O144">
            <v>4.76</v>
          </cell>
          <cell r="P144">
            <v>5.673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 t="str">
            <v>CL_Hayden1Existing Station Emission Costs</v>
          </cell>
        </row>
        <row r="145"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 t="str">
            <v>CL_Hayden1Existing Station Dispatch Adder Costs</v>
          </cell>
        </row>
        <row r="146">
          <cell r="E146">
            <v>3.8239999999999998</v>
          </cell>
          <cell r="F146">
            <v>4.07</v>
          </cell>
          <cell r="G146">
            <v>4.992</v>
          </cell>
          <cell r="H146">
            <v>4.59</v>
          </cell>
          <cell r="I146">
            <v>5.07</v>
          </cell>
          <cell r="J146">
            <v>6.327</v>
          </cell>
          <cell r="K146">
            <v>5.9039999999999999</v>
          </cell>
          <cell r="L146">
            <v>6.2859999999999996</v>
          </cell>
          <cell r="M146">
            <v>8.1969999999999992</v>
          </cell>
          <cell r="N146">
            <v>7.609</v>
          </cell>
          <cell r="O146">
            <v>8.2829999999999995</v>
          </cell>
          <cell r="P146">
            <v>8.4510000000000005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 t="str">
            <v>CL_Hayden1Existing Station Fixed Costs</v>
          </cell>
        </row>
        <row r="147"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 t="str">
            <v>CL_Hayden1Existing Station Demand Charges</v>
          </cell>
        </row>
        <row r="148"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 t="str">
            <v>CL_Hayden1Existing Station Decomm. Costs</v>
          </cell>
        </row>
        <row r="149">
          <cell r="E149">
            <v>3.093</v>
          </cell>
          <cell r="F149">
            <v>1.8320000000000001</v>
          </cell>
          <cell r="G149">
            <v>2.2509999999999999</v>
          </cell>
          <cell r="H149">
            <v>3.4550000000000001</v>
          </cell>
          <cell r="I149">
            <v>3.9329999999999998</v>
          </cell>
          <cell r="J149">
            <v>4.3090000000000002</v>
          </cell>
          <cell r="K149">
            <v>2.5960000000000001</v>
          </cell>
          <cell r="L149">
            <v>5.2830000000000004</v>
          </cell>
          <cell r="M149">
            <v>4.9560000000000004</v>
          </cell>
          <cell r="N149">
            <v>5.9340000000000002</v>
          </cell>
          <cell r="O149">
            <v>5.8470000000000004</v>
          </cell>
          <cell r="P149">
            <v>6.444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 t="str">
            <v>CL_Hayden2Existing Station Fuel Costs</v>
          </cell>
        </row>
        <row r="150"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 t="str">
            <v>CL_Hayden2Existing Station Variable O&amp;M Costs</v>
          </cell>
        </row>
        <row r="151"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0.97899999999999998</v>
          </cell>
          <cell r="L151">
            <v>2.1930000000000001</v>
          </cell>
          <cell r="M151">
            <v>2.266</v>
          </cell>
          <cell r="N151">
            <v>3.4750000000000001</v>
          </cell>
          <cell r="O151">
            <v>3.7629999999999999</v>
          </cell>
          <cell r="P151">
            <v>4.5469999999999997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 t="str">
            <v>CL_Hayden2Existing Station Emission Costs</v>
          </cell>
        </row>
        <row r="152"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 t="str">
            <v>CL_Hayden2Existing Station Dispatch Adder Costs</v>
          </cell>
        </row>
        <row r="153">
          <cell r="E153">
            <v>2.6760000000000002</v>
          </cell>
          <cell r="F153">
            <v>3.613</v>
          </cell>
          <cell r="G153">
            <v>3.1280000000000001</v>
          </cell>
          <cell r="H153">
            <v>3.2450000000000001</v>
          </cell>
          <cell r="I153">
            <v>4.2290000000000001</v>
          </cell>
          <cell r="J153">
            <v>3.91</v>
          </cell>
          <cell r="K153">
            <v>4.0919999999999996</v>
          </cell>
          <cell r="L153">
            <v>5.1360000000000001</v>
          </cell>
          <cell r="M153">
            <v>4.8899999999999997</v>
          </cell>
          <cell r="N153">
            <v>5.1040000000000001</v>
          </cell>
          <cell r="O153">
            <v>5.5890000000000004</v>
          </cell>
          <cell r="P153">
            <v>5.7039999999999997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 t="str">
            <v>CL_Hayden2Existing Station Fixed Costs</v>
          </cell>
        </row>
        <row r="154"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 t="str">
            <v>CL_Hayden2Existing Station Demand Charges</v>
          </cell>
        </row>
        <row r="155"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 t="str">
            <v>CL_Hayden2Existing Station Decomm. Costs</v>
          </cell>
        </row>
        <row r="156"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 t="str">
            <v>WD_GoodHillExisting Station Fuel Costs</v>
          </cell>
        </row>
        <row r="157"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 t="str">
            <v>WD_GoodHillExisting Station Variable O&amp;M Costs</v>
          </cell>
        </row>
        <row r="158"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 t="str">
            <v>WD_GoodHillExisting Station Emission Costs</v>
          </cell>
        </row>
        <row r="159"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 t="str">
            <v>WD_GoodHillExisting Station Dispatch Adder Costs</v>
          </cell>
        </row>
        <row r="160">
          <cell r="E160">
            <v>1.6839999999999999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 t="str">
            <v>WD_GoodHillExisting Station Fixed Costs</v>
          </cell>
        </row>
        <row r="161"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 t="str">
            <v>WD_GoodHillExisting Station Demand Charges</v>
          </cell>
        </row>
        <row r="162"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 t="str">
            <v>WD_GoodHillExisting Station Decomm. Costs</v>
          </cell>
        </row>
        <row r="163"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 t="str">
            <v>WD_LeaningJExisting Station Fuel Costs</v>
          </cell>
        </row>
        <row r="164"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 t="str">
            <v>WD_LeaningJExisting Station Variable O&amp;M Costs</v>
          </cell>
        </row>
        <row r="165"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 t="str">
            <v>WD_LeaningJExisting Station Emission Costs</v>
          </cell>
        </row>
        <row r="166"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 t="str">
            <v>WD_LeaningJExisting Station Dispatch Adder Costs</v>
          </cell>
        </row>
        <row r="167">
          <cell r="E167">
            <v>3.3079999999999998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 t="str">
            <v>WD_LeaningJExisting Station Fixed Costs</v>
          </cell>
        </row>
        <row r="168"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 t="str">
            <v>WD_LeaningJExisting Station Demand Charges</v>
          </cell>
        </row>
        <row r="169"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 t="str">
            <v>WD_LeaningJExisting Station Decomm. Costs</v>
          </cell>
        </row>
        <row r="170">
          <cell r="E170">
            <v>8.0410000000000004</v>
          </cell>
          <cell r="F170">
            <v>7.5030000000000001</v>
          </cell>
          <cell r="G170">
            <v>8.6379999999999999</v>
          </cell>
          <cell r="H170">
            <v>10.09</v>
          </cell>
          <cell r="I170">
            <v>8.6270000000000007</v>
          </cell>
          <cell r="J170">
            <v>10.401999999999999</v>
          </cell>
          <cell r="K170">
            <v>10.128</v>
          </cell>
          <cell r="L170">
            <v>10.398</v>
          </cell>
          <cell r="M170">
            <v>10.561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 t="str">
            <v>CL_Colstrip3Existing Station Fuel Costs</v>
          </cell>
        </row>
        <row r="171"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 t="str">
            <v>CL_Colstrip3Existing Station Variable O&amp;M Costs</v>
          </cell>
        </row>
        <row r="172"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6.5789999999999997</v>
          </cell>
          <cell r="L172">
            <v>7.399</v>
          </cell>
          <cell r="M172">
            <v>8.2460000000000004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 t="str">
            <v>CL_Colstrip3Existing Station Emission Costs</v>
          </cell>
        </row>
        <row r="173"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 t="str">
            <v>CL_Colstrip3Existing Station Dispatch Adder Costs</v>
          </cell>
        </row>
        <row r="174">
          <cell r="E174">
            <v>5.7009999999999996</v>
          </cell>
          <cell r="F174">
            <v>9.0679999999999996</v>
          </cell>
          <cell r="G174">
            <v>6.6740000000000004</v>
          </cell>
          <cell r="H174">
            <v>6.8739999999999997</v>
          </cell>
          <cell r="I174">
            <v>11.034000000000001</v>
          </cell>
          <cell r="J174">
            <v>9.2629999999999999</v>
          </cell>
          <cell r="K174">
            <v>9.8780000000000001</v>
          </cell>
          <cell r="L174">
            <v>11.003</v>
          </cell>
          <cell r="M174">
            <v>10.587999999999999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 t="str">
            <v>CL_Colstrip3Existing Station Fixed Costs</v>
          </cell>
        </row>
        <row r="175"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 t="str">
            <v>CL_Colstrip3Existing Station Demand Charges</v>
          </cell>
        </row>
        <row r="176"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 t="str">
            <v>CL_Colstrip3Existing Station Decomm. Costs</v>
          </cell>
        </row>
        <row r="177">
          <cell r="E177">
            <v>6.9859999999999998</v>
          </cell>
          <cell r="F177">
            <v>8.0109999999999992</v>
          </cell>
          <cell r="G177">
            <v>8.2650000000000006</v>
          </cell>
          <cell r="H177">
            <v>8.8369999999999997</v>
          </cell>
          <cell r="I177">
            <v>10.183999999999999</v>
          </cell>
          <cell r="J177">
            <v>10.548999999999999</v>
          </cell>
          <cell r="K177">
            <v>9.2379999999999995</v>
          </cell>
          <cell r="L177">
            <v>10.255000000000001</v>
          </cell>
          <cell r="M177">
            <v>9.8469999999999995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 t="str">
            <v>CL_Colstrip4Existing Station Fuel Costs</v>
          </cell>
        </row>
        <row r="178"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 t="str">
            <v>CL_Colstrip4Existing Station Variable O&amp;M Costs</v>
          </cell>
        </row>
        <row r="179"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6.0010000000000003</v>
          </cell>
          <cell r="L179">
            <v>7.298</v>
          </cell>
          <cell r="M179">
            <v>7.6879999999999997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 t="str">
            <v>CL_Colstrip4Existing Station Emission Costs</v>
          </cell>
        </row>
        <row r="180"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 t="str">
            <v>CL_Colstrip4Existing Station Dispatch Adder Costs</v>
          </cell>
        </row>
        <row r="181">
          <cell r="E181">
            <v>8.5760000000000005</v>
          </cell>
          <cell r="F181">
            <v>6.9320000000000004</v>
          </cell>
          <cell r="G181">
            <v>6.7039999999999997</v>
          </cell>
          <cell r="H181">
            <v>10.9</v>
          </cell>
          <cell r="I181">
            <v>8.9309999999999992</v>
          </cell>
          <cell r="J181">
            <v>9.4090000000000007</v>
          </cell>
          <cell r="K181">
            <v>12.146000000000001</v>
          </cell>
          <cell r="L181">
            <v>11.444000000000001</v>
          </cell>
          <cell r="M181">
            <v>11.673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 t="str">
            <v>CL_Colstrip4Existing Station Fixed Costs</v>
          </cell>
        </row>
        <row r="182"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 t="str">
            <v>CL_Colstrip4Existing Station Demand Charges</v>
          </cell>
        </row>
        <row r="183"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 t="str">
            <v>CL_Colstrip4Existing Station Decomm. Costs</v>
          </cell>
        </row>
        <row r="184">
          <cell r="E184">
            <v>1.115</v>
          </cell>
          <cell r="F184">
            <v>0.61399999999999999</v>
          </cell>
          <cell r="G184">
            <v>2.5000000000000001E-2</v>
          </cell>
          <cell r="H184">
            <v>6.0999999999999999E-2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1.018</v>
          </cell>
          <cell r="O184">
            <v>1.0109999999999999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 t="str">
            <v>GS_Gadsby1Existing Station Fuel Costs</v>
          </cell>
        </row>
        <row r="185"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 t="str">
            <v>GS_Gadsby1Existing Station Variable O&amp;M Costs</v>
          </cell>
        </row>
        <row r="186"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0.20200000000000001</v>
          </cell>
          <cell r="O186">
            <v>0.20699999999999999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 t="str">
            <v>GS_Gadsby1Existing Station Emission Costs</v>
          </cell>
        </row>
        <row r="187"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 t="str">
            <v>GS_Gadsby1Existing Station Dispatch Adder Costs</v>
          </cell>
        </row>
        <row r="188">
          <cell r="E188">
            <v>1.409</v>
          </cell>
          <cell r="F188">
            <v>1.367</v>
          </cell>
          <cell r="G188">
            <v>1.488</v>
          </cell>
          <cell r="H188">
            <v>1.7589999999999999</v>
          </cell>
          <cell r="I188">
            <v>1.514</v>
          </cell>
          <cell r="J188">
            <v>1.6259999999999999</v>
          </cell>
          <cell r="K188">
            <v>1.829</v>
          </cell>
          <cell r="L188">
            <v>1.7150000000000001</v>
          </cell>
          <cell r="M188">
            <v>1.8620000000000001</v>
          </cell>
          <cell r="N188">
            <v>1.9690000000000001</v>
          </cell>
          <cell r="O188">
            <v>2.4039999999999999</v>
          </cell>
          <cell r="P188">
            <v>2.4790000000000001</v>
          </cell>
          <cell r="Q188">
            <v>2.4350000000000001</v>
          </cell>
          <cell r="R188">
            <v>2.371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 t="str">
            <v>GS_Gadsby1Existing Station Fixed Costs</v>
          </cell>
        </row>
        <row r="189"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 t="str">
            <v>GS_Gadsby1Existing Station Demand Charges</v>
          </cell>
        </row>
        <row r="190"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 t="str">
            <v>GS_Gadsby1Existing Station Decomm. Costs</v>
          </cell>
        </row>
        <row r="191">
          <cell r="E191">
            <v>1.2330000000000001</v>
          </cell>
          <cell r="F191">
            <v>0.69099999999999995</v>
          </cell>
          <cell r="G191">
            <v>5.0999999999999997E-2</v>
          </cell>
          <cell r="H191">
            <v>6.3E-2</v>
          </cell>
          <cell r="I191">
            <v>1.0999999999999999E-2</v>
          </cell>
          <cell r="J191">
            <v>0</v>
          </cell>
          <cell r="K191">
            <v>0</v>
          </cell>
          <cell r="L191">
            <v>6.0999999999999999E-2</v>
          </cell>
          <cell r="M191">
            <v>0</v>
          </cell>
          <cell r="N191">
            <v>1.0609999999999999</v>
          </cell>
          <cell r="O191">
            <v>1.1060000000000001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 t="str">
            <v>GS_Gadsby2Existing Station Fuel Costs</v>
          </cell>
        </row>
        <row r="192"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 t="str">
            <v>GS_Gadsby2Existing Station Variable O&amp;M Costs</v>
          </cell>
        </row>
        <row r="193"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8.9999999999999993E-3</v>
          </cell>
          <cell r="M193">
            <v>0</v>
          </cell>
          <cell r="N193">
            <v>0.21099999999999999</v>
          </cell>
          <cell r="O193">
            <v>0.22600000000000001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 t="str">
            <v>GS_Gadsby2Existing Station Emission Costs</v>
          </cell>
        </row>
        <row r="194"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 t="str">
            <v>GS_Gadsby2Existing Station Dispatch Adder Costs</v>
          </cell>
        </row>
        <row r="195">
          <cell r="E195">
            <v>1.619</v>
          </cell>
          <cell r="F195">
            <v>1.6439999999999999</v>
          </cell>
          <cell r="G195">
            <v>1.6830000000000001</v>
          </cell>
          <cell r="H195">
            <v>2.4580000000000002</v>
          </cell>
          <cell r="I195">
            <v>1.851</v>
          </cell>
          <cell r="J195">
            <v>2.109</v>
          </cell>
          <cell r="K195">
            <v>1.9950000000000001</v>
          </cell>
          <cell r="L195">
            <v>2.024</v>
          </cell>
          <cell r="M195">
            <v>2.2509999999999999</v>
          </cell>
          <cell r="N195">
            <v>2.347</v>
          </cell>
          <cell r="O195">
            <v>2.512</v>
          </cell>
          <cell r="P195">
            <v>2.641</v>
          </cell>
          <cell r="Q195">
            <v>2.7360000000000002</v>
          </cell>
          <cell r="R195">
            <v>2.7389999999999999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 t="str">
            <v>GS_Gadsby2Existing Station Fixed Costs</v>
          </cell>
        </row>
        <row r="196"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 t="str">
            <v>GS_Gadsby2Existing Station Demand Charges</v>
          </cell>
        </row>
        <row r="197"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 t="str">
            <v>GS_Gadsby2Existing Station Decomm. Costs</v>
          </cell>
        </row>
        <row r="198">
          <cell r="E198">
            <v>3.823</v>
          </cell>
          <cell r="F198">
            <v>3.246</v>
          </cell>
          <cell r="G198">
            <v>2.121</v>
          </cell>
          <cell r="H198">
            <v>0.44600000000000001</v>
          </cell>
          <cell r="I198">
            <v>0.29899999999999999</v>
          </cell>
          <cell r="J198">
            <v>0</v>
          </cell>
          <cell r="K198">
            <v>5.8000000000000003E-2</v>
          </cell>
          <cell r="L198">
            <v>0.38800000000000001</v>
          </cell>
          <cell r="M198">
            <v>0.83699999999999997</v>
          </cell>
          <cell r="N198">
            <v>1.671</v>
          </cell>
          <cell r="O198">
            <v>2.4609999999999999</v>
          </cell>
          <cell r="P198">
            <v>1.613</v>
          </cell>
          <cell r="Q198">
            <v>2.0529999999999999</v>
          </cell>
          <cell r="R198">
            <v>1.7729999999999999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 t="str">
            <v>GS_Gadsby3Existing Station Fuel Costs</v>
          </cell>
        </row>
        <row r="199"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 t="str">
            <v>GS_Gadsby3Existing Station Variable O&amp;M Costs</v>
          </cell>
        </row>
        <row r="200"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8.0000000000000002E-3</v>
          </cell>
          <cell r="L200">
            <v>0.06</v>
          </cell>
          <cell r="M200">
            <v>0.14799999999999999</v>
          </cell>
          <cell r="N200">
            <v>0.33200000000000002</v>
          </cell>
          <cell r="O200">
            <v>0.502</v>
          </cell>
          <cell r="P200">
            <v>0.33</v>
          </cell>
          <cell r="Q200">
            <v>0.44900000000000001</v>
          </cell>
          <cell r="R200">
            <v>0.40799999999999997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 t="str">
            <v>GS_Gadsby3Existing Station Emission Costs</v>
          </cell>
        </row>
        <row r="201"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 t="str">
            <v>GS_Gadsby3Existing Station Dispatch Adder Costs</v>
          </cell>
        </row>
        <row r="202">
          <cell r="E202">
            <v>2.5979999999999999</v>
          </cell>
          <cell r="F202">
            <v>3.234</v>
          </cell>
          <cell r="G202">
            <v>2.8980000000000001</v>
          </cell>
          <cell r="H202">
            <v>3.0670000000000002</v>
          </cell>
          <cell r="I202">
            <v>3.0430000000000001</v>
          </cell>
          <cell r="J202">
            <v>3.1219999999999999</v>
          </cell>
          <cell r="K202">
            <v>3.206</v>
          </cell>
          <cell r="L202">
            <v>3.6619999999999999</v>
          </cell>
          <cell r="M202">
            <v>3.7530000000000001</v>
          </cell>
          <cell r="N202">
            <v>3.9249999999999998</v>
          </cell>
          <cell r="O202">
            <v>3.9769999999999999</v>
          </cell>
          <cell r="P202">
            <v>4.1100000000000003</v>
          </cell>
          <cell r="Q202">
            <v>4.3040000000000003</v>
          </cell>
          <cell r="R202">
            <v>4.2409999999999997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 t="str">
            <v>GS_Gadsby3Existing Station Fixed Costs</v>
          </cell>
        </row>
        <row r="203"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 t="str">
            <v>GS_Gadsby3Existing Station Demand Charges</v>
          </cell>
        </row>
        <row r="204"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 t="str">
            <v>GS_Gadsby3Existing Station Decomm. Costs</v>
          </cell>
        </row>
        <row r="205">
          <cell r="E205">
            <v>2.5259999999999998</v>
          </cell>
          <cell r="F205">
            <v>3.129</v>
          </cell>
          <cell r="G205">
            <v>3.129</v>
          </cell>
          <cell r="H205">
            <v>1.081</v>
          </cell>
          <cell r="I205">
            <v>0.41799999999999998</v>
          </cell>
          <cell r="J205">
            <v>9.2999999999999999E-2</v>
          </cell>
          <cell r="K205">
            <v>0.04</v>
          </cell>
          <cell r="L205">
            <v>0.501</v>
          </cell>
          <cell r="M205">
            <v>0.49199999999999999</v>
          </cell>
          <cell r="N205">
            <v>0.85399999999999998</v>
          </cell>
          <cell r="O205">
            <v>0.92800000000000005</v>
          </cell>
          <cell r="P205">
            <v>0.84299999999999997</v>
          </cell>
          <cell r="Q205">
            <v>0.83499999999999996</v>
          </cell>
          <cell r="R205">
            <v>0.84399999999999997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 t="str">
            <v>GS_Gadsby4Existing Station Fuel Costs</v>
          </cell>
        </row>
        <row r="206"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 t="str">
            <v>GS_Gadsby4Existing Station Variable O&amp;M Costs</v>
          </cell>
        </row>
        <row r="207"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6.0000000000000001E-3</v>
          </cell>
          <cell r="L207">
            <v>7.6999999999999999E-2</v>
          </cell>
          <cell r="M207">
            <v>8.5999999999999993E-2</v>
          </cell>
          <cell r="N207">
            <v>0.16800000000000001</v>
          </cell>
          <cell r="O207">
            <v>0.189</v>
          </cell>
          <cell r="P207">
            <v>0.17199999999999999</v>
          </cell>
          <cell r="Q207">
            <v>0.182</v>
          </cell>
          <cell r="R207">
            <v>0.19400000000000001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 t="str">
            <v>GS_Gadsby4Existing Station Emission Costs</v>
          </cell>
        </row>
        <row r="208"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 t="str">
            <v>GS_Gadsby4Existing Station Dispatch Adder Costs</v>
          </cell>
        </row>
        <row r="209">
          <cell r="E209">
            <v>0</v>
          </cell>
          <cell r="F209">
            <v>1.1080000000000001</v>
          </cell>
          <cell r="G209">
            <v>1.119</v>
          </cell>
          <cell r="H209">
            <v>1.17</v>
          </cell>
          <cell r="I209">
            <v>1.2370000000000001</v>
          </cell>
          <cell r="J209">
            <v>2.2650000000000001</v>
          </cell>
          <cell r="K209">
            <v>2.3199999999999998</v>
          </cell>
          <cell r="L209">
            <v>2.4449999999999998</v>
          </cell>
          <cell r="M209">
            <v>2.4750000000000001</v>
          </cell>
          <cell r="N209">
            <v>2.589</v>
          </cell>
          <cell r="O209">
            <v>3.9470000000000001</v>
          </cell>
          <cell r="P209">
            <v>4.194</v>
          </cell>
          <cell r="Q209">
            <v>4.3479999999999999</v>
          </cell>
          <cell r="R209">
            <v>4.444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 t="str">
            <v>GS_Gadsby4Existing Station Fixed Costs</v>
          </cell>
        </row>
        <row r="210"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 t="str">
            <v>GS_Gadsby4Existing Station Demand Charges</v>
          </cell>
        </row>
        <row r="211"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 t="str">
            <v>GS_Gadsby4Existing Station Decomm. Costs</v>
          </cell>
        </row>
        <row r="212">
          <cell r="E212">
            <v>2.0960000000000001</v>
          </cell>
          <cell r="F212">
            <v>2.2250000000000001</v>
          </cell>
          <cell r="G212">
            <v>2.33</v>
          </cell>
          <cell r="H212">
            <v>0.36</v>
          </cell>
          <cell r="I212">
            <v>0.43099999999999999</v>
          </cell>
          <cell r="J212">
            <v>0</v>
          </cell>
          <cell r="K212">
            <v>4.1000000000000002E-2</v>
          </cell>
          <cell r="L212">
            <v>0.42399999999999999</v>
          </cell>
          <cell r="M212">
            <v>0.50800000000000001</v>
          </cell>
          <cell r="N212">
            <v>0.63900000000000001</v>
          </cell>
          <cell r="O212">
            <v>0.92600000000000005</v>
          </cell>
          <cell r="P212">
            <v>0.86799999999999999</v>
          </cell>
          <cell r="Q212">
            <v>0.86099999999999999</v>
          </cell>
          <cell r="R212">
            <v>0.755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 t="str">
            <v>GS_Gadsby5Existing Station Fuel Costs</v>
          </cell>
        </row>
        <row r="213"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 t="str">
            <v>GS_Gadsby5Existing Station Variable O&amp;M Costs</v>
          </cell>
        </row>
        <row r="214"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6.0000000000000001E-3</v>
          </cell>
          <cell r="L214">
            <v>6.5000000000000002E-2</v>
          </cell>
          <cell r="M214">
            <v>8.8999999999999996E-2</v>
          </cell>
          <cell r="N214">
            <v>0.126</v>
          </cell>
          <cell r="O214">
            <v>0.189</v>
          </cell>
          <cell r="P214">
            <v>0.17799999999999999</v>
          </cell>
          <cell r="Q214">
            <v>0.188</v>
          </cell>
          <cell r="R214">
            <v>0.17399999999999999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 t="str">
            <v>GS_Gadsby5Existing Station Emission Costs</v>
          </cell>
        </row>
        <row r="215"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 t="str">
            <v>GS_Gadsby5Existing Station Dispatch Adder Costs</v>
          </cell>
        </row>
        <row r="216">
          <cell r="E216">
            <v>1.5629999999999999</v>
          </cell>
          <cell r="F216">
            <v>1.627</v>
          </cell>
          <cell r="G216">
            <v>1.6479999999999999</v>
          </cell>
          <cell r="H216">
            <v>1.7170000000000001</v>
          </cell>
          <cell r="I216">
            <v>1.7949999999999999</v>
          </cell>
          <cell r="J216">
            <v>1.8169999999999999</v>
          </cell>
          <cell r="K216">
            <v>1.8520000000000001</v>
          </cell>
          <cell r="L216">
            <v>1.9690000000000001</v>
          </cell>
          <cell r="M216">
            <v>1.99</v>
          </cell>
          <cell r="N216">
            <v>3.7469999999999999</v>
          </cell>
          <cell r="O216">
            <v>3.8130000000000002</v>
          </cell>
          <cell r="P216">
            <v>4.0579999999999998</v>
          </cell>
          <cell r="Q216">
            <v>4.2089999999999996</v>
          </cell>
          <cell r="R216">
            <v>4.3019999999999996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 t="str">
            <v>GS_Gadsby5Existing Station Fixed Costs</v>
          </cell>
        </row>
        <row r="217"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 t="str">
            <v>GS_Gadsby5Existing Station Demand Charges</v>
          </cell>
        </row>
        <row r="218"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 t="str">
            <v>GS_Gadsby5Existing Station Decomm. Costs</v>
          </cell>
        </row>
        <row r="219">
          <cell r="E219">
            <v>2.2589999999999999</v>
          </cell>
          <cell r="F219">
            <v>2.8250000000000002</v>
          </cell>
          <cell r="G219">
            <v>2.5019999999999998</v>
          </cell>
          <cell r="H219">
            <v>0.35699999999999998</v>
          </cell>
          <cell r="I219">
            <v>0.42699999999999999</v>
          </cell>
          <cell r="J219">
            <v>0</v>
          </cell>
          <cell r="K219">
            <v>4.1000000000000002E-2</v>
          </cell>
          <cell r="L219">
            <v>0.51200000000000001</v>
          </cell>
          <cell r="M219">
            <v>0.503</v>
          </cell>
          <cell r="N219">
            <v>0.67</v>
          </cell>
          <cell r="O219">
            <v>0.94699999999999995</v>
          </cell>
          <cell r="P219">
            <v>0.86</v>
          </cell>
          <cell r="Q219">
            <v>0.85299999999999998</v>
          </cell>
          <cell r="R219">
            <v>0.84699999999999998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 t="str">
            <v>GS_Gadsby6Existing Station Fuel Costs</v>
          </cell>
        </row>
        <row r="220"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 t="str">
            <v>GS_Gadsby6Existing Station Variable O&amp;M Costs</v>
          </cell>
        </row>
        <row r="221"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6.0000000000000001E-3</v>
          </cell>
          <cell r="L221">
            <v>7.8E-2</v>
          </cell>
          <cell r="M221">
            <v>8.7999999999999995E-2</v>
          </cell>
          <cell r="N221">
            <v>0.13200000000000001</v>
          </cell>
          <cell r="O221">
            <v>0.193</v>
          </cell>
          <cell r="P221">
            <v>0.17599999999999999</v>
          </cell>
          <cell r="Q221">
            <v>0.186</v>
          </cell>
          <cell r="R221">
            <v>0.19500000000000001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 t="str">
            <v>GS_Gadsby6Existing Station Emission Costs</v>
          </cell>
        </row>
        <row r="222"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 t="str">
            <v>GS_Gadsby6Existing Station Dispatch Adder Costs</v>
          </cell>
        </row>
        <row r="223">
          <cell r="E223">
            <v>1.6080000000000001</v>
          </cell>
          <cell r="F223">
            <v>1.673</v>
          </cell>
          <cell r="G223">
            <v>1.6950000000000001</v>
          </cell>
          <cell r="H223">
            <v>1.7569999999999999</v>
          </cell>
          <cell r="I223">
            <v>1.835</v>
          </cell>
          <cell r="J223">
            <v>1.8680000000000001</v>
          </cell>
          <cell r="K223">
            <v>1.905</v>
          </cell>
          <cell r="L223">
            <v>2.0099999999999998</v>
          </cell>
          <cell r="M223">
            <v>2.032</v>
          </cell>
          <cell r="N223">
            <v>2.137</v>
          </cell>
          <cell r="O223">
            <v>2.1520000000000001</v>
          </cell>
          <cell r="P223">
            <v>4.1369999999999996</v>
          </cell>
          <cell r="Q223">
            <v>4.29</v>
          </cell>
          <cell r="R223">
            <v>4.3849999999999998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 t="str">
            <v>GS_Gadsby6Existing Station Fixed Costs</v>
          </cell>
        </row>
        <row r="224"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 t="str">
            <v>GS_Gadsby6Existing Station Demand Charges</v>
          </cell>
        </row>
        <row r="225"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 t="str">
            <v>GS_Gadsby6Existing Station Decomm. Costs</v>
          </cell>
        </row>
        <row r="226">
          <cell r="E226">
            <v>6.1310000000000002</v>
          </cell>
          <cell r="F226">
            <v>2.9940000000000002</v>
          </cell>
          <cell r="G226">
            <v>2.1560000000000001</v>
          </cell>
          <cell r="H226">
            <v>16.274999999999999</v>
          </cell>
          <cell r="I226">
            <v>14.183999999999999</v>
          </cell>
          <cell r="J226">
            <v>18.559999999999999</v>
          </cell>
          <cell r="K226">
            <v>1.7350000000000001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 t="str">
            <v>CL_Naughton1Existing Station Fuel Costs</v>
          </cell>
        </row>
        <row r="227"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 t="str">
            <v>CL_Naughton1Existing Station Variable O&amp;M Costs</v>
          </cell>
        </row>
        <row r="228"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0.71199999999999997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 t="str">
            <v>CL_Naughton1Existing Station Emission Costs</v>
          </cell>
        </row>
        <row r="229"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 t="str">
            <v>CL_Naughton1Existing Station Dispatch Adder Costs</v>
          </cell>
        </row>
        <row r="230">
          <cell r="E230">
            <v>12.228999999999999</v>
          </cell>
          <cell r="F230">
            <v>13.9</v>
          </cell>
          <cell r="G230">
            <v>21.018999999999998</v>
          </cell>
          <cell r="H230">
            <v>17.623000000000001</v>
          </cell>
          <cell r="I230">
            <v>17.161999999999999</v>
          </cell>
          <cell r="J230">
            <v>18.763999999999999</v>
          </cell>
          <cell r="K230">
            <v>18.010000000000002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 t="str">
            <v>CL_Naughton1Existing Station Fixed Costs</v>
          </cell>
        </row>
        <row r="231"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 t="str">
            <v>CL_Naughton1Existing Station Demand Charges</v>
          </cell>
        </row>
        <row r="232"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 t="str">
            <v>CL_Naughton1Existing Station Decomm. Costs</v>
          </cell>
        </row>
        <row r="233">
          <cell r="E233">
            <v>5.2549999999999999</v>
          </cell>
          <cell r="F233">
            <v>2.1859999999999999</v>
          </cell>
          <cell r="G233">
            <v>0.83699999999999997</v>
          </cell>
          <cell r="H233">
            <v>3.2749999999999999</v>
          </cell>
          <cell r="I233">
            <v>6.45</v>
          </cell>
          <cell r="J233">
            <v>5.9260000000000002</v>
          </cell>
          <cell r="K233">
            <v>1.218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 t="str">
            <v>CL_Naughton2Existing Station Fuel Costs</v>
          </cell>
        </row>
        <row r="234"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 t="str">
            <v>CL_Naughton2Existing Station Variable O&amp;M Costs</v>
          </cell>
        </row>
        <row r="235"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0.5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 t="str">
            <v>CL_Naughton2Existing Station Emission Costs</v>
          </cell>
        </row>
        <row r="236"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 t="str">
            <v>CL_Naughton2Existing Station Dispatch Adder Costs</v>
          </cell>
        </row>
        <row r="237">
          <cell r="E237">
            <v>15.66</v>
          </cell>
          <cell r="F237">
            <v>24.916</v>
          </cell>
          <cell r="G237">
            <v>20.263000000000002</v>
          </cell>
          <cell r="H237">
            <v>19.510999999999999</v>
          </cell>
          <cell r="I237">
            <v>21.864999999999998</v>
          </cell>
          <cell r="J237">
            <v>22.745000000000001</v>
          </cell>
          <cell r="K237">
            <v>22.85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 t="str">
            <v>CL_Naughton2Existing Station Fixed Costs</v>
          </cell>
        </row>
        <row r="238"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 t="str">
            <v>CL_Naughton2Existing Station Demand Charges</v>
          </cell>
        </row>
        <row r="239"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 t="str">
            <v>CL_Naughton2Existing Station Decomm. Costs</v>
          </cell>
        </row>
        <row r="240"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 t="str">
            <v>CL_Naughton3Existing Station Fuel Costs</v>
          </cell>
        </row>
        <row r="241"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 t="str">
            <v>CL_Naughton3Existing Station Variable O&amp;M Costs</v>
          </cell>
        </row>
        <row r="242"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 t="str">
            <v>CL_Naughton3Existing Station Emission Costs</v>
          </cell>
        </row>
        <row r="243"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 t="str">
            <v>CL_Naughton3Existing Station Dispatch Adder Costs</v>
          </cell>
        </row>
        <row r="244">
          <cell r="E244">
            <v>4.4580000000000002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 t="str">
            <v>CL_Naughton3Existing Station Fixed Costs</v>
          </cell>
        </row>
        <row r="245"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 t="str">
            <v>CL_Naughton3Existing Station Demand Charges</v>
          </cell>
        </row>
        <row r="246"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 t="str">
            <v>CL_Naughton3Existing Station Decomm. Costs</v>
          </cell>
        </row>
        <row r="247">
          <cell r="E247">
            <v>69.186000000000007</v>
          </cell>
          <cell r="F247">
            <v>70.295000000000002</v>
          </cell>
          <cell r="G247">
            <v>71.402000000000001</v>
          </cell>
          <cell r="H247">
            <v>74.701999999999998</v>
          </cell>
          <cell r="I247">
            <v>99.706999999999994</v>
          </cell>
          <cell r="J247">
            <v>44.262999999999998</v>
          </cell>
          <cell r="K247">
            <v>71.23</v>
          </cell>
          <cell r="L247">
            <v>66.766000000000005</v>
          </cell>
          <cell r="M247">
            <v>82.918999999999997</v>
          </cell>
          <cell r="N247">
            <v>105.51900000000001</v>
          </cell>
          <cell r="O247">
            <v>122.05800000000001</v>
          </cell>
          <cell r="P247">
            <v>92.581000000000003</v>
          </cell>
          <cell r="Q247">
            <v>107.627</v>
          </cell>
          <cell r="R247">
            <v>116.59099999999999</v>
          </cell>
          <cell r="S247">
            <v>111.858</v>
          </cell>
          <cell r="T247">
            <v>113.434</v>
          </cell>
          <cell r="U247">
            <v>151.32599999999999</v>
          </cell>
          <cell r="V247">
            <v>173.535</v>
          </cell>
          <cell r="W247">
            <v>172.733</v>
          </cell>
          <cell r="X247">
            <v>162.85499999999999</v>
          </cell>
          <cell r="Y247" t="str">
            <v>GS_LakeSide1Existing Station Fuel Costs</v>
          </cell>
        </row>
        <row r="248">
          <cell r="E248">
            <v>4.01</v>
          </cell>
          <cell r="F248">
            <v>4.3600000000000003</v>
          </cell>
          <cell r="G248">
            <v>4.3929999999999998</v>
          </cell>
          <cell r="H248">
            <v>3.859</v>
          </cell>
          <cell r="I248">
            <v>4.3710000000000004</v>
          </cell>
          <cell r="J248">
            <v>1.7669999999999999</v>
          </cell>
          <cell r="K248">
            <v>2.6379999999999999</v>
          </cell>
          <cell r="L248">
            <v>2.4180000000000001</v>
          </cell>
          <cell r="M248">
            <v>3.1240000000000001</v>
          </cell>
          <cell r="N248">
            <v>4.0910000000000002</v>
          </cell>
          <cell r="O248">
            <v>4.4370000000000003</v>
          </cell>
          <cell r="P248">
            <v>3.06</v>
          </cell>
          <cell r="Q248">
            <v>3.431</v>
          </cell>
          <cell r="R248">
            <v>3.5659999999999998</v>
          </cell>
          <cell r="S248">
            <v>3.294</v>
          </cell>
          <cell r="T248">
            <v>3.24</v>
          </cell>
          <cell r="U248">
            <v>4.5860000000000003</v>
          </cell>
          <cell r="V248">
            <v>5.2270000000000003</v>
          </cell>
          <cell r="W248">
            <v>5.0149999999999997</v>
          </cell>
          <cell r="X248">
            <v>4.4640000000000004</v>
          </cell>
          <cell r="Y248" t="str">
            <v>GS_LakeSide1Existing Station Variable O&amp;M Costs</v>
          </cell>
        </row>
        <row r="249"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10.455</v>
          </cell>
          <cell r="L249">
            <v>10.516999999999999</v>
          </cell>
          <cell r="M249">
            <v>14.946</v>
          </cell>
          <cell r="N249">
            <v>21.510999999999999</v>
          </cell>
          <cell r="O249">
            <v>25.664999999999999</v>
          </cell>
          <cell r="P249">
            <v>19.45</v>
          </cell>
          <cell r="Q249">
            <v>23.995999999999999</v>
          </cell>
          <cell r="R249">
            <v>27.443999999999999</v>
          </cell>
          <cell r="S249">
            <v>27.891999999999999</v>
          </cell>
          <cell r="T249">
            <v>30.175000000000001</v>
          </cell>
          <cell r="U249">
            <v>46.973999999999997</v>
          </cell>
          <cell r="V249">
            <v>58.857999999999997</v>
          </cell>
          <cell r="W249">
            <v>62.131</v>
          </cell>
          <cell r="X249">
            <v>60.845999999999997</v>
          </cell>
          <cell r="Y249" t="str">
            <v>GS_LakeSide1Existing Station Emission Costs</v>
          </cell>
        </row>
        <row r="250"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 t="str">
            <v>GS_LakeSide1Existing Station Dispatch Adder Costs</v>
          </cell>
        </row>
        <row r="251"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 t="str">
            <v>GS_LakeSide1Existing Station Fixed Costs</v>
          </cell>
        </row>
        <row r="252"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 t="str">
            <v>GS_LakeSide1Existing Station Demand Charges</v>
          </cell>
        </row>
        <row r="253"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 t="str">
            <v>GS_LakeSide1Existing Station Decomm. Costs</v>
          </cell>
        </row>
        <row r="254"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 t="str">
            <v>GS_WestValleyGT1Existing Station Fuel Costs</v>
          </cell>
        </row>
        <row r="255"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 t="str">
            <v>GS_WestValleyGT1Existing Station Variable O&amp;M Costs</v>
          </cell>
        </row>
        <row r="256"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 t="str">
            <v>GS_WestValleyGT1Existing Station Emission Costs</v>
          </cell>
        </row>
        <row r="257"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 t="str">
            <v>GS_WestValleyGT1Existing Station Dispatch Adder Costs</v>
          </cell>
        </row>
        <row r="258"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 t="str">
            <v>GS_WestValleyGT1Existing Station Fixed Costs</v>
          </cell>
        </row>
        <row r="259"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 t="str">
            <v>GS_WestValleyGT1Existing Station Demand Charges</v>
          </cell>
        </row>
        <row r="260"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 t="str">
            <v>GS_WestValleyGT1Existing Station Decomm. Costs</v>
          </cell>
        </row>
        <row r="261"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 t="str">
            <v>GS_WestValleyGT2Existing Station Fuel Costs</v>
          </cell>
        </row>
        <row r="262"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 t="str">
            <v>GS_WestValleyGT2Existing Station Variable O&amp;M Costs</v>
          </cell>
        </row>
        <row r="263"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 t="str">
            <v>GS_WestValleyGT2Existing Station Emission Costs</v>
          </cell>
        </row>
        <row r="264"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 t="str">
            <v>GS_WestValleyGT2Existing Station Dispatch Adder Costs</v>
          </cell>
        </row>
        <row r="265"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 t="str">
            <v>GS_WestValleyGT2Existing Station Fixed Costs</v>
          </cell>
        </row>
        <row r="266"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 t="str">
            <v>GS_WestValleyGT2Existing Station Demand Charges</v>
          </cell>
        </row>
        <row r="267"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 t="str">
            <v>GS_WestValleyGT2Existing Station Decomm. Costs</v>
          </cell>
        </row>
        <row r="268"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 t="str">
            <v>GS_WestValleyGT3Existing Station Fuel Costs</v>
          </cell>
        </row>
        <row r="269"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 t="str">
            <v>GS_WestValleyGT3Existing Station Variable O&amp;M Costs</v>
          </cell>
        </row>
        <row r="270"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 t="str">
            <v>GS_WestValleyGT3Existing Station Emission Costs</v>
          </cell>
        </row>
        <row r="271"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 t="str">
            <v>GS_WestValleyGT3Existing Station Dispatch Adder Costs</v>
          </cell>
        </row>
        <row r="272"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 t="str">
            <v>GS_WestValleyGT3Existing Station Fixed Costs</v>
          </cell>
        </row>
        <row r="273"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 t="str">
            <v>GS_WestValleyGT3Existing Station Demand Charges</v>
          </cell>
        </row>
        <row r="274"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 t="str">
            <v>GS_WestValleyGT3Existing Station Decomm. Costs</v>
          </cell>
        </row>
        <row r="275"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 t="str">
            <v>GS_WestValleyGT4Existing Station Fuel Costs</v>
          </cell>
        </row>
        <row r="276"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 t="str">
            <v>GS_WestValleyGT4Existing Station Variable O&amp;M Costs</v>
          </cell>
        </row>
        <row r="277"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 t="str">
            <v>GS_WestValleyGT4Existing Station Emission Costs</v>
          </cell>
        </row>
        <row r="278"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 t="str">
            <v>GS_WestValleyGT4Existing Station Dispatch Adder Costs</v>
          </cell>
        </row>
        <row r="279"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 t="str">
            <v>GS_WestValleyGT4Existing Station Fixed Costs</v>
          </cell>
        </row>
        <row r="280"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 t="str">
            <v>GS_WestValleyGT4Existing Station Demand Charges</v>
          </cell>
        </row>
        <row r="281"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 t="str">
            <v>GS_WestValleyGT4Existing Station Decomm. Costs</v>
          </cell>
        </row>
        <row r="282"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 t="str">
            <v>GS_WestValleyGT5Existing Station Fuel Costs</v>
          </cell>
        </row>
        <row r="283"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 t="str">
            <v>GS_WestValleyGT5Existing Station Variable O&amp;M Costs</v>
          </cell>
        </row>
        <row r="284"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 t="str">
            <v>GS_WestValleyGT5Existing Station Emission Costs</v>
          </cell>
        </row>
        <row r="285"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 t="str">
            <v>GS_WestValleyGT5Existing Station Dispatch Adder Costs</v>
          </cell>
        </row>
        <row r="286">
          <cell r="E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 t="str">
            <v>GS_WestValleyGT5Existing Station Fixed Costs</v>
          </cell>
        </row>
        <row r="287"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 t="str">
            <v>GS_WestValleyGT5Existing Station Demand Charges</v>
          </cell>
        </row>
        <row r="288"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 t="str">
            <v>GS_WestValleyGT5Existing Station Decomm. Costs</v>
          </cell>
        </row>
        <row r="289">
          <cell r="E289">
            <v>85.91</v>
          </cell>
          <cell r="F289">
            <v>83.32</v>
          </cell>
          <cell r="G289">
            <v>75.177000000000007</v>
          </cell>
          <cell r="H289">
            <v>102.407</v>
          </cell>
          <cell r="I289">
            <v>82.1</v>
          </cell>
          <cell r="J289">
            <v>13.114000000000001</v>
          </cell>
          <cell r="K289">
            <v>39.265999999999998</v>
          </cell>
          <cell r="L289">
            <v>39.081000000000003</v>
          </cell>
          <cell r="M289">
            <v>59.996000000000002</v>
          </cell>
          <cell r="N289">
            <v>91.412000000000006</v>
          </cell>
          <cell r="O289">
            <v>84.406999999999996</v>
          </cell>
          <cell r="P289">
            <v>83.256</v>
          </cell>
          <cell r="Q289">
            <v>77.753</v>
          </cell>
          <cell r="R289">
            <v>88.064999999999998</v>
          </cell>
          <cell r="S289">
            <v>88.314999999999998</v>
          </cell>
          <cell r="T289">
            <v>88.001999999999995</v>
          </cell>
          <cell r="U289">
            <v>140.96700000000001</v>
          </cell>
          <cell r="V289">
            <v>151.15</v>
          </cell>
          <cell r="W289">
            <v>177.00200000000001</v>
          </cell>
          <cell r="X289">
            <v>186.30799999999999</v>
          </cell>
          <cell r="Y289" t="str">
            <v>GS_LakeSide2Existing Station Fuel Costs</v>
          </cell>
        </row>
        <row r="290">
          <cell r="E290">
            <v>7.1050000000000004</v>
          </cell>
          <cell r="F290">
            <v>7.3609999999999998</v>
          </cell>
          <cell r="G290">
            <v>6.633</v>
          </cell>
          <cell r="H290">
            <v>7.4619999999999997</v>
          </cell>
          <cell r="I290">
            <v>5.1580000000000004</v>
          </cell>
          <cell r="J290">
            <v>0.748</v>
          </cell>
          <cell r="K290">
            <v>2.097</v>
          </cell>
          <cell r="L290">
            <v>2.0270000000000001</v>
          </cell>
          <cell r="M290">
            <v>3.2749999999999999</v>
          </cell>
          <cell r="N290">
            <v>5.1390000000000002</v>
          </cell>
          <cell r="O290">
            <v>4.3940000000000001</v>
          </cell>
          <cell r="P290">
            <v>3.9369999999999998</v>
          </cell>
          <cell r="Q290">
            <v>3.5470000000000002</v>
          </cell>
          <cell r="R290">
            <v>3.859</v>
          </cell>
          <cell r="S290">
            <v>3.7090000000000001</v>
          </cell>
          <cell r="T290">
            <v>3.556</v>
          </cell>
          <cell r="U290">
            <v>6.149</v>
          </cell>
          <cell r="V290">
            <v>6.5309999999999997</v>
          </cell>
          <cell r="W290">
            <v>7.3419999999999996</v>
          </cell>
          <cell r="X290">
            <v>7.3289999999999997</v>
          </cell>
          <cell r="Y290" t="str">
            <v>GS_LakeSide2Existing Station Variable O&amp;M Costs</v>
          </cell>
        </row>
        <row r="291"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5.7789999999999999</v>
          </cell>
          <cell r="L291">
            <v>6.133</v>
          </cell>
          <cell r="M291">
            <v>10.901999999999999</v>
          </cell>
          <cell r="N291">
            <v>18.802</v>
          </cell>
          <cell r="O291">
            <v>17.678000000000001</v>
          </cell>
          <cell r="P291">
            <v>17.427</v>
          </cell>
          <cell r="Q291">
            <v>17.265999999999998</v>
          </cell>
          <cell r="R291">
            <v>20.673999999999999</v>
          </cell>
          <cell r="S291">
            <v>21.86</v>
          </cell>
          <cell r="T291">
            <v>23.068000000000001</v>
          </cell>
          <cell r="U291">
            <v>43.844999999999999</v>
          </cell>
          <cell r="V291">
            <v>51.192</v>
          </cell>
          <cell r="W291">
            <v>63.335000000000001</v>
          </cell>
          <cell r="X291">
            <v>69.58</v>
          </cell>
          <cell r="Y291" t="str">
            <v>GS_LakeSide2Existing Station Emission Costs</v>
          </cell>
        </row>
        <row r="292"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 t="str">
            <v>GS_LakeSide2Existing Station Dispatch Adder Costs</v>
          </cell>
        </row>
        <row r="293">
          <cell r="E293">
            <v>24.027999999999999</v>
          </cell>
          <cell r="F293">
            <v>24.576000000000001</v>
          </cell>
          <cell r="G293">
            <v>25.135999999999999</v>
          </cell>
          <cell r="H293">
            <v>25.709</v>
          </cell>
          <cell r="I293">
            <v>26.295000000000002</v>
          </cell>
          <cell r="J293">
            <v>26.895</v>
          </cell>
          <cell r="K293">
            <v>27.507999999999999</v>
          </cell>
          <cell r="L293">
            <v>28.135000000000002</v>
          </cell>
          <cell r="M293">
            <v>28.777000000000001</v>
          </cell>
          <cell r="N293">
            <v>29.433</v>
          </cell>
          <cell r="O293">
            <v>30.103999999999999</v>
          </cell>
          <cell r="P293">
            <v>30.79</v>
          </cell>
          <cell r="Q293">
            <v>31.492000000000001</v>
          </cell>
          <cell r="R293">
            <v>32.21</v>
          </cell>
          <cell r="S293">
            <v>32.945</v>
          </cell>
          <cell r="T293">
            <v>33.695999999999998</v>
          </cell>
          <cell r="U293">
            <v>34.463999999999999</v>
          </cell>
          <cell r="V293">
            <v>35.25</v>
          </cell>
          <cell r="W293">
            <v>36.052999999999997</v>
          </cell>
          <cell r="X293">
            <v>36.875</v>
          </cell>
          <cell r="Y293" t="str">
            <v>GS_LakeSide2Existing Station Fixed Costs</v>
          </cell>
        </row>
        <row r="294"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 t="str">
            <v>GS_LakeSide2Existing Station Demand Charges</v>
          </cell>
        </row>
        <row r="295"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 t="str">
            <v>GS_LakeSide2Existing Station Decomm. Costs</v>
          </cell>
        </row>
        <row r="296"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 t="str">
            <v>QF_WD_Mtn_Wind1Existing Station Fuel Costs</v>
          </cell>
        </row>
        <row r="297">
          <cell r="E297">
            <v>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 t="str">
            <v>QF_WD_Mtn_Wind1Existing Station Variable O&amp;M Costs</v>
          </cell>
        </row>
        <row r="298"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 t="str">
            <v>QF_WD_Mtn_Wind1Existing Station Emission Costs</v>
          </cell>
        </row>
        <row r="299"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 t="str">
            <v>QF_WD_Mtn_Wind1Existing Station Dispatch Adder Costs</v>
          </cell>
        </row>
        <row r="300"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 t="str">
            <v>QF_WD_Mtn_Wind1Existing Station Fixed Costs</v>
          </cell>
        </row>
        <row r="301">
          <cell r="E301">
            <v>0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 t="str">
            <v>QF_WD_Mtn_Wind1Existing Station Demand Charges</v>
          </cell>
        </row>
        <row r="302"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 t="str">
            <v>QF_WD_Mtn_Wind1Existing Station Decomm. Costs</v>
          </cell>
        </row>
        <row r="303"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 t="str">
            <v>QF_WD_Mtn_Wind2Existing Station Fuel Costs</v>
          </cell>
        </row>
        <row r="304"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 t="str">
            <v>QF_WD_Mtn_Wind2Existing Station Variable O&amp;M Costs</v>
          </cell>
        </row>
        <row r="305"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 t="str">
            <v>QF_WD_Mtn_Wind2Existing Station Emission Costs</v>
          </cell>
        </row>
        <row r="306"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 t="str">
            <v>QF_WD_Mtn_Wind2Existing Station Dispatch Adder Costs</v>
          </cell>
        </row>
        <row r="307"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 t="str">
            <v>QF_WD_Mtn_Wind2Existing Station Fixed Costs</v>
          </cell>
        </row>
        <row r="308"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 t="str">
            <v>QF_WD_Mtn_Wind2Existing Station Demand Charges</v>
          </cell>
        </row>
        <row r="309"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 t="str">
            <v>QF_WD_Mtn_Wind2Existing Station Decomm. Costs</v>
          </cell>
        </row>
        <row r="310"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 t="str">
            <v>QF_WD_SpanishFExisting Station Fuel Costs</v>
          </cell>
        </row>
        <row r="311"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 t="str">
            <v>QF_WD_SpanishFExisting Station Variable O&amp;M Costs</v>
          </cell>
        </row>
        <row r="312"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 t="str">
            <v>QF_WD_SpanishFExisting Station Emission Costs</v>
          </cell>
        </row>
        <row r="313"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 t="str">
            <v>QF_WD_SpanishFExisting Station Dispatch Adder Costs</v>
          </cell>
        </row>
        <row r="314"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 t="str">
            <v>QF_WD_SpanishFExisting Station Fixed Costs</v>
          </cell>
        </row>
        <row r="315"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 t="str">
            <v>QF_WD_SpanishFExisting Station Demand Charges</v>
          </cell>
        </row>
        <row r="316">
          <cell r="E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 t="str">
            <v>QF_WD_SpanishFExisting Station Decomm. Costs</v>
          </cell>
        </row>
        <row r="317"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 t="str">
            <v>QF_SR_UTNExisting Station Fuel Costs</v>
          </cell>
        </row>
        <row r="318"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 t="str">
            <v>QF_SR_UTNExisting Station Variable O&amp;M Costs</v>
          </cell>
        </row>
        <row r="319"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 t="str">
            <v>QF_SR_UTNExisting Station Emission Costs</v>
          </cell>
        </row>
        <row r="320"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 t="str">
            <v>QF_SR_UTNExisting Station Dispatch Adder Costs</v>
          </cell>
        </row>
        <row r="321"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 t="str">
            <v>QF_SR_UTNExisting Station Fixed Costs</v>
          </cell>
        </row>
        <row r="322"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 t="str">
            <v>QF_SR_UTNExisting Station Demand Charges</v>
          </cell>
        </row>
        <row r="323"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 t="str">
            <v>QF_SR_UTNExisting Station Decomm. Costs</v>
          </cell>
        </row>
        <row r="324"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 t="str">
            <v>QF_WD_TooeleExisting Station Fuel Costs</v>
          </cell>
        </row>
        <row r="325">
          <cell r="E325">
            <v>2.4E-2</v>
          </cell>
          <cell r="F325">
            <v>2.4E-2</v>
          </cell>
          <cell r="G325">
            <v>2.4E-2</v>
          </cell>
          <cell r="H325">
            <v>2.4E-2</v>
          </cell>
          <cell r="I325">
            <v>2.4E-2</v>
          </cell>
          <cell r="J325">
            <v>2.4E-2</v>
          </cell>
          <cell r="K325">
            <v>2.4E-2</v>
          </cell>
          <cell r="L325">
            <v>2.4E-2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 t="str">
            <v>QF_WD_TooeleExisting Station Variable O&amp;M Costs</v>
          </cell>
        </row>
        <row r="326">
          <cell r="E326">
            <v>0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 t="str">
            <v>QF_WD_TooeleExisting Station Emission Costs</v>
          </cell>
        </row>
        <row r="327"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 t="str">
            <v>QF_WD_TooeleExisting Station Dispatch Adder Costs</v>
          </cell>
        </row>
        <row r="328"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  <cell r="Y328" t="str">
            <v>QF_WD_TooeleExisting Station Fixed Costs</v>
          </cell>
        </row>
        <row r="329"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 t="str">
            <v>QF_WD_TooeleExisting Station Demand Charges</v>
          </cell>
        </row>
        <row r="330">
          <cell r="E330">
            <v>0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 t="str">
            <v>QF_WD_TooeleExisting Station Decomm. Costs</v>
          </cell>
        </row>
        <row r="331">
          <cell r="E331">
            <v>0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 t="str">
            <v>WD_WolvCrk_PExisting Station Fuel Costs</v>
          </cell>
        </row>
        <row r="332">
          <cell r="E332">
            <v>10.009</v>
          </cell>
          <cell r="F332">
            <v>10.151999999999999</v>
          </cell>
          <cell r="G332">
            <v>10.244999999999999</v>
          </cell>
          <cell r="H332">
            <v>10.369</v>
          </cell>
          <cell r="I332">
            <v>10.496</v>
          </cell>
          <cell r="J332">
            <v>10.656000000000001</v>
          </cell>
          <cell r="K332">
            <v>10.762</v>
          </cell>
          <cell r="L332">
            <v>1.1140000000000001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 t="str">
            <v>WD_WolvCrk_PExisting Station Variable O&amp;M Costs</v>
          </cell>
        </row>
        <row r="333"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 t="str">
            <v>WD_WolvCrk_PExisting Station Emission Costs</v>
          </cell>
        </row>
        <row r="334"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 t="str">
            <v>WD_WolvCrk_PExisting Station Dispatch Adder Costs</v>
          </cell>
        </row>
        <row r="335"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 t="str">
            <v>WD_WolvCrk_PExisting Station Fixed Costs</v>
          </cell>
        </row>
        <row r="336">
          <cell r="E336">
            <v>0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 t="str">
            <v>WD_WolvCrk_PExisting Station Demand Charges</v>
          </cell>
        </row>
        <row r="337"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 t="str">
            <v>WD_WolvCrk_PExisting Station Decomm. Costs</v>
          </cell>
        </row>
        <row r="338"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 t="str">
            <v>QF_WD_MC_FivPineExisting Station Fuel Costs</v>
          </cell>
        </row>
        <row r="339">
          <cell r="E339">
            <v>7.2510000000000003</v>
          </cell>
          <cell r="F339">
            <v>7.2670000000000003</v>
          </cell>
          <cell r="G339">
            <v>7.2510000000000003</v>
          </cell>
          <cell r="H339">
            <v>7.2510000000000003</v>
          </cell>
          <cell r="I339">
            <v>7.2510000000000003</v>
          </cell>
          <cell r="J339">
            <v>7.2670000000000003</v>
          </cell>
          <cell r="K339">
            <v>7.2510000000000003</v>
          </cell>
          <cell r="L339">
            <v>7.2510000000000003</v>
          </cell>
          <cell r="M339">
            <v>7.2510000000000003</v>
          </cell>
          <cell r="N339">
            <v>7.2670000000000003</v>
          </cell>
          <cell r="O339">
            <v>7.2510000000000003</v>
          </cell>
          <cell r="P339">
            <v>7.2510000000000003</v>
          </cell>
          <cell r="Q339">
            <v>7.2510000000000003</v>
          </cell>
          <cell r="R339">
            <v>7.0620000000000003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 t="str">
            <v>QF_WD_MC_FivPineExisting Station Variable O&amp;M Costs</v>
          </cell>
        </row>
        <row r="340"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 t="str">
            <v>QF_WD_MC_FivPineExisting Station Emission Costs</v>
          </cell>
        </row>
        <row r="341">
          <cell r="E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 t="str">
            <v>QF_WD_MC_FivPineExisting Station Dispatch Adder Costs</v>
          </cell>
        </row>
        <row r="342"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 t="str">
            <v>QF_WD_MC_FivPineExisting Station Fixed Costs</v>
          </cell>
        </row>
        <row r="343"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 t="str">
            <v>QF_WD_MC_FivPineExisting Station Demand Charges</v>
          </cell>
        </row>
        <row r="344"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  <cell r="Y344" t="str">
            <v>QF_WD_MC_FivPineExisting Station Decomm. Costs</v>
          </cell>
        </row>
        <row r="345">
          <cell r="E345">
            <v>0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  <cell r="X345">
            <v>0</v>
          </cell>
          <cell r="Y345" t="str">
            <v>QF_WD_MC_NorthPtExisting Station Fuel Costs</v>
          </cell>
        </row>
        <row r="346">
          <cell r="E346">
            <v>16.123999999999999</v>
          </cell>
          <cell r="F346">
            <v>16.158000000000001</v>
          </cell>
          <cell r="G346">
            <v>16.123999999999999</v>
          </cell>
          <cell r="H346">
            <v>16.123999999999999</v>
          </cell>
          <cell r="I346">
            <v>16.123999999999999</v>
          </cell>
          <cell r="J346">
            <v>16.158000000000001</v>
          </cell>
          <cell r="K346">
            <v>16.123999999999999</v>
          </cell>
          <cell r="L346">
            <v>16.123999999999999</v>
          </cell>
          <cell r="M346">
            <v>16.123999999999999</v>
          </cell>
          <cell r="N346">
            <v>16.158000000000001</v>
          </cell>
          <cell r="O346">
            <v>16.123999999999999</v>
          </cell>
          <cell r="P346">
            <v>16.123999999999999</v>
          </cell>
          <cell r="Q346">
            <v>16.123999999999999</v>
          </cell>
          <cell r="R346">
            <v>15.284000000000001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  <cell r="X346">
            <v>0</v>
          </cell>
          <cell r="Y346" t="str">
            <v>QF_WD_MC_NorthPtExisting Station Variable O&amp;M Costs</v>
          </cell>
        </row>
        <row r="347"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 t="str">
            <v>QF_WD_MC_NorthPtExisting Station Emission Costs</v>
          </cell>
        </row>
        <row r="348">
          <cell r="E348">
            <v>0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Y348" t="str">
            <v>QF_WD_MC_NorthPtExisting Station Dispatch Adder Costs</v>
          </cell>
        </row>
        <row r="349">
          <cell r="E349">
            <v>0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 t="str">
            <v>QF_WD_MC_NorthPtExisting Station Fixed Costs</v>
          </cell>
        </row>
        <row r="350">
          <cell r="E350">
            <v>0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  <cell r="Y350" t="str">
            <v>QF_WD_MC_NorthPtExisting Station Demand Charges</v>
          </cell>
        </row>
        <row r="351">
          <cell r="E351">
            <v>0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 t="str">
            <v>QF_WD_MC_NorthPtExisting Station Decomm. Costs</v>
          </cell>
        </row>
        <row r="352">
          <cell r="E352">
            <v>0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W352">
            <v>0</v>
          </cell>
          <cell r="X352">
            <v>0</v>
          </cell>
          <cell r="Y352" t="str">
            <v>QF_WD_PwerCntyIExisting Station Fuel Costs</v>
          </cell>
        </row>
        <row r="353">
          <cell r="E353">
            <v>4.9749999999999996</v>
          </cell>
          <cell r="F353">
            <v>4.99</v>
          </cell>
          <cell r="G353">
            <v>4.9749999999999996</v>
          </cell>
          <cell r="H353">
            <v>4.9749999999999996</v>
          </cell>
          <cell r="I353">
            <v>4.9749999999999996</v>
          </cell>
          <cell r="J353">
            <v>4.99</v>
          </cell>
          <cell r="K353">
            <v>4.9749999999999996</v>
          </cell>
          <cell r="L353">
            <v>4.9749999999999996</v>
          </cell>
          <cell r="M353">
            <v>4.9749999999999996</v>
          </cell>
          <cell r="N353">
            <v>4.99</v>
          </cell>
          <cell r="O353">
            <v>4.9749999999999996</v>
          </cell>
          <cell r="P353">
            <v>4.9749999999999996</v>
          </cell>
          <cell r="Q353">
            <v>4.9640000000000004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 t="str">
            <v>QF_WD_PwerCntyIExisting Station Variable O&amp;M Costs</v>
          </cell>
        </row>
        <row r="354"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Y354" t="str">
            <v>QF_WD_PwerCntyIExisting Station Emission Costs</v>
          </cell>
        </row>
        <row r="355">
          <cell r="E355">
            <v>0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 t="str">
            <v>QF_WD_PwerCntyIExisting Station Dispatch Adder Costs</v>
          </cell>
        </row>
        <row r="356">
          <cell r="E356">
            <v>0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 t="str">
            <v>QF_WD_PwerCntyIExisting Station Fixed Costs</v>
          </cell>
        </row>
        <row r="357">
          <cell r="E357">
            <v>0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  <cell r="W357">
            <v>0</v>
          </cell>
          <cell r="X357">
            <v>0</v>
          </cell>
          <cell r="Y357" t="str">
            <v>QF_WD_PwerCntyIExisting Station Demand Charges</v>
          </cell>
        </row>
        <row r="358"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  <cell r="X358">
            <v>0</v>
          </cell>
          <cell r="Y358" t="str">
            <v>QF_WD_PwerCntyIExisting Station Decomm. Costs</v>
          </cell>
        </row>
        <row r="359">
          <cell r="E359">
            <v>0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0</v>
          </cell>
          <cell r="W359">
            <v>0</v>
          </cell>
          <cell r="X359">
            <v>0</v>
          </cell>
          <cell r="Y359" t="str">
            <v>QF_WD_PwerCntyIIExisting Station Fuel Costs</v>
          </cell>
        </row>
        <row r="360">
          <cell r="E360">
            <v>4.4550000000000001</v>
          </cell>
          <cell r="F360">
            <v>4.4690000000000003</v>
          </cell>
          <cell r="G360">
            <v>4.4550000000000001</v>
          </cell>
          <cell r="H360">
            <v>4.4550000000000001</v>
          </cell>
          <cell r="I360">
            <v>4.4550000000000001</v>
          </cell>
          <cell r="J360">
            <v>4.4690000000000003</v>
          </cell>
          <cell r="K360">
            <v>4.4550000000000001</v>
          </cell>
          <cell r="L360">
            <v>4.4550000000000001</v>
          </cell>
          <cell r="M360">
            <v>4.4550000000000001</v>
          </cell>
          <cell r="N360">
            <v>4.4690000000000003</v>
          </cell>
          <cell r="O360">
            <v>4.4550000000000001</v>
          </cell>
          <cell r="P360">
            <v>4.4550000000000001</v>
          </cell>
          <cell r="Q360">
            <v>4.4459999999999997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 t="str">
            <v>QF_WD_PwerCntyIIExisting Station Variable O&amp;M Costs</v>
          </cell>
        </row>
        <row r="361"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 t="str">
            <v>QF_WD_PwerCntyIIExisting Station Emission Costs</v>
          </cell>
        </row>
        <row r="362"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 t="str">
            <v>QF_WD_PwerCntyIIExisting Station Dispatch Adder Costs</v>
          </cell>
        </row>
        <row r="363"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 t="str">
            <v>QF_WD_PwerCntyIIExisting Station Fixed Costs</v>
          </cell>
        </row>
        <row r="364"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 t="str">
            <v>QF_WD_PwerCntyIIExisting Station Demand Charges</v>
          </cell>
        </row>
        <row r="365">
          <cell r="E365">
            <v>0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 t="str">
            <v>QF_WD_PwerCntyIIExisting Station Decomm. Costs</v>
          </cell>
        </row>
        <row r="366"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 t="str">
            <v>GEO_BlundellExisting Station Fuel Costs</v>
          </cell>
        </row>
        <row r="367">
          <cell r="E367">
            <v>0.77600000000000002</v>
          </cell>
          <cell r="F367">
            <v>0.74399999999999999</v>
          </cell>
          <cell r="G367">
            <v>0.79800000000000004</v>
          </cell>
          <cell r="H367">
            <v>0.80900000000000005</v>
          </cell>
          <cell r="I367">
            <v>0.81899999999999995</v>
          </cell>
          <cell r="J367">
            <v>0.83</v>
          </cell>
          <cell r="K367">
            <v>0.84199999999999997</v>
          </cell>
          <cell r="L367">
            <v>0.85399999999999998</v>
          </cell>
          <cell r="M367">
            <v>0.81799999999999995</v>
          </cell>
          <cell r="N367">
            <v>0.877</v>
          </cell>
          <cell r="O367">
            <v>0.88900000000000001</v>
          </cell>
          <cell r="P367">
            <v>0.90100000000000002</v>
          </cell>
          <cell r="Q367">
            <v>0.91400000000000003</v>
          </cell>
          <cell r="R367">
            <v>0.92700000000000005</v>
          </cell>
          <cell r="S367">
            <v>0.94</v>
          </cell>
          <cell r="T367">
            <v>0.90200000000000002</v>
          </cell>
          <cell r="U367">
            <v>0.96699999999999997</v>
          </cell>
          <cell r="V367">
            <v>0.98099999999999998</v>
          </cell>
          <cell r="W367">
            <v>0.99199999999999999</v>
          </cell>
          <cell r="X367">
            <v>0</v>
          </cell>
          <cell r="Y367" t="str">
            <v>GEO_BlundellExisting Station Variable O&amp;M Costs</v>
          </cell>
        </row>
        <row r="368">
          <cell r="E368">
            <v>0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 t="str">
            <v>GEO_BlundellExisting Station Emission Costs</v>
          </cell>
        </row>
        <row r="369"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 t="str">
            <v>GEO_BlundellExisting Station Dispatch Adder Costs</v>
          </cell>
        </row>
        <row r="370"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 t="str">
            <v>GEO_BlundellExisting Station Fixed Costs</v>
          </cell>
        </row>
        <row r="371">
          <cell r="E371">
            <v>0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 t="str">
            <v>GEO_BlundellExisting Station Demand Charges</v>
          </cell>
        </row>
        <row r="372"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 t="str">
            <v>GEO_BlundellExisting Station Decomm. Costs</v>
          </cell>
        </row>
        <row r="373">
          <cell r="E373">
            <v>70.195999999999998</v>
          </cell>
          <cell r="F373">
            <v>73.224999999999994</v>
          </cell>
          <cell r="G373">
            <v>66.89</v>
          </cell>
          <cell r="H373">
            <v>74.146000000000001</v>
          </cell>
          <cell r="I373">
            <v>31.76</v>
          </cell>
          <cell r="J373">
            <v>3.9169999999999998</v>
          </cell>
          <cell r="K373">
            <v>9.8970000000000002</v>
          </cell>
          <cell r="L373">
            <v>10.323</v>
          </cell>
          <cell r="M373">
            <v>8.9920000000000009</v>
          </cell>
          <cell r="N373">
            <v>55.621000000000002</v>
          </cell>
          <cell r="O373">
            <v>61.201999999999998</v>
          </cell>
          <cell r="P373">
            <v>39.53</v>
          </cell>
          <cell r="Q373">
            <v>36.204000000000001</v>
          </cell>
          <cell r="R373">
            <v>33.902999999999999</v>
          </cell>
          <cell r="S373">
            <v>28.335999999999999</v>
          </cell>
          <cell r="T373">
            <v>32.305999999999997</v>
          </cell>
          <cell r="U373">
            <v>92.786000000000001</v>
          </cell>
          <cell r="V373">
            <v>112.824</v>
          </cell>
          <cell r="W373">
            <v>118.595</v>
          </cell>
          <cell r="X373">
            <v>128.892</v>
          </cell>
          <cell r="Y373" t="str">
            <v>GS_CurrantCreekExisting Station Fuel Costs</v>
          </cell>
        </row>
        <row r="374">
          <cell r="E374">
            <v>3.875</v>
          </cell>
          <cell r="F374">
            <v>4.2519999999999998</v>
          </cell>
          <cell r="G374">
            <v>3.8370000000000002</v>
          </cell>
          <cell r="H374">
            <v>3.621</v>
          </cell>
          <cell r="I374">
            <v>1.3320000000000001</v>
          </cell>
          <cell r="J374">
            <v>0.14699999999999999</v>
          </cell>
          <cell r="K374">
            <v>0.34899999999999998</v>
          </cell>
          <cell r="L374">
            <v>0.35499999999999998</v>
          </cell>
          <cell r="M374">
            <v>0.32200000000000001</v>
          </cell>
          <cell r="N374">
            <v>2.081</v>
          </cell>
          <cell r="O374">
            <v>2.12</v>
          </cell>
          <cell r="P374">
            <v>1.2330000000000001</v>
          </cell>
          <cell r="Q374">
            <v>1.0900000000000001</v>
          </cell>
          <cell r="R374">
            <v>0.97099999999999997</v>
          </cell>
          <cell r="S374">
            <v>0.78100000000000003</v>
          </cell>
          <cell r="T374">
            <v>0.86099999999999999</v>
          </cell>
          <cell r="U374">
            <v>2.6989999999999998</v>
          </cell>
          <cell r="V374">
            <v>3.2290000000000001</v>
          </cell>
          <cell r="W374">
            <v>3.2650000000000001</v>
          </cell>
          <cell r="X374">
            <v>3.367</v>
          </cell>
          <cell r="Y374" t="str">
            <v>GS_CurrantCreekExisting Station Variable O&amp;M Costs</v>
          </cell>
        </row>
        <row r="375"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1.4570000000000001</v>
          </cell>
          <cell r="L375">
            <v>1.627</v>
          </cell>
          <cell r="M375">
            <v>1.6240000000000001</v>
          </cell>
          <cell r="N375">
            <v>11.53</v>
          </cell>
          <cell r="O375">
            <v>12.930999999999999</v>
          </cell>
          <cell r="P375">
            <v>8.27</v>
          </cell>
          <cell r="Q375">
            <v>8.0389999999999997</v>
          </cell>
          <cell r="R375">
            <v>7.8840000000000003</v>
          </cell>
          <cell r="S375">
            <v>6.9710000000000001</v>
          </cell>
          <cell r="T375">
            <v>8.4600000000000009</v>
          </cell>
          <cell r="U375">
            <v>29.158999999999999</v>
          </cell>
          <cell r="V375">
            <v>38.366</v>
          </cell>
          <cell r="W375">
            <v>42.680999999999997</v>
          </cell>
          <cell r="X375">
            <v>48.448</v>
          </cell>
          <cell r="Y375" t="str">
            <v>GS_CurrantCreekExisting Station Emission Costs</v>
          </cell>
        </row>
        <row r="376">
          <cell r="E376">
            <v>0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 t="str">
            <v>GS_CurrantCreekExisting Station Dispatch Adder Costs</v>
          </cell>
        </row>
        <row r="377">
          <cell r="E377">
            <v>0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 t="str">
            <v>GS_CurrantCreekExisting Station Fixed Costs</v>
          </cell>
        </row>
        <row r="378"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 t="str">
            <v>GS_CurrantCreekExisting Station Demand Charges</v>
          </cell>
        </row>
        <row r="379"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 t="str">
            <v>GS_CurrantCreekExisting Station Decomm. Costs</v>
          </cell>
        </row>
        <row r="380">
          <cell r="E380">
            <v>53.424999999999997</v>
          </cell>
          <cell r="F380">
            <v>46.942999999999998</v>
          </cell>
          <cell r="G380">
            <v>44.341000000000001</v>
          </cell>
          <cell r="H380">
            <v>53.168999999999997</v>
          </cell>
          <cell r="I380">
            <v>72.656000000000006</v>
          </cell>
          <cell r="J380">
            <v>66.132999999999996</v>
          </cell>
          <cell r="K380">
            <v>49.174999999999997</v>
          </cell>
          <cell r="L380">
            <v>47.155000000000001</v>
          </cell>
          <cell r="M380">
            <v>22.875</v>
          </cell>
          <cell r="N380">
            <v>25.295000000000002</v>
          </cell>
          <cell r="O380">
            <v>40.758000000000003</v>
          </cell>
          <cell r="P380">
            <v>45.512</v>
          </cell>
          <cell r="Q380">
            <v>50.165999999999997</v>
          </cell>
          <cell r="R380">
            <v>48.945</v>
          </cell>
          <cell r="S380">
            <v>46.067</v>
          </cell>
          <cell r="T380">
            <v>61.613999999999997</v>
          </cell>
          <cell r="U380">
            <v>37.210999999999999</v>
          </cell>
          <cell r="V380">
            <v>31.417999999999999</v>
          </cell>
          <cell r="W380">
            <v>26.707000000000001</v>
          </cell>
          <cell r="X380">
            <v>25.007999999999999</v>
          </cell>
          <cell r="Y380" t="str">
            <v>CL_Hunter1Existing Station Fuel Costs</v>
          </cell>
        </row>
        <row r="381"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 t="str">
            <v>CL_Hunter1Existing Station Variable O&amp;M Costs</v>
          </cell>
        </row>
        <row r="382">
          <cell r="E382">
            <v>0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23.539000000000001</v>
          </cell>
          <cell r="L382">
            <v>25.204999999999998</v>
          </cell>
          <cell r="M382">
            <v>13.43</v>
          </cell>
          <cell r="N382">
            <v>16.277999999999999</v>
          </cell>
          <cell r="O382">
            <v>28.826000000000001</v>
          </cell>
          <cell r="P382">
            <v>35.383000000000003</v>
          </cell>
          <cell r="Q382">
            <v>42.872999999999998</v>
          </cell>
          <cell r="R382">
            <v>46.006</v>
          </cell>
          <cell r="S382">
            <v>47.58</v>
          </cell>
          <cell r="T382">
            <v>69.909000000000006</v>
          </cell>
          <cell r="U382">
            <v>46.33</v>
          </cell>
          <cell r="V382">
            <v>42.917000000000002</v>
          </cell>
          <cell r="W382">
            <v>40.076000000000001</v>
          </cell>
          <cell r="X382">
            <v>41.220999999999997</v>
          </cell>
          <cell r="Y382" t="str">
            <v>CL_Hunter1Existing Station Emission Costs</v>
          </cell>
        </row>
        <row r="383">
          <cell r="E383">
            <v>0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 t="str">
            <v>CL_Hunter1Existing Station Dispatch Adder Costs</v>
          </cell>
        </row>
        <row r="384">
          <cell r="E384">
            <v>20.855</v>
          </cell>
          <cell r="F384">
            <v>21.52</v>
          </cell>
          <cell r="G384">
            <v>22.31</v>
          </cell>
          <cell r="H384">
            <v>36.801000000000002</v>
          </cell>
          <cell r="I384">
            <v>28.768999999999998</v>
          </cell>
          <cell r="J384">
            <v>28.664999999999999</v>
          </cell>
          <cell r="K384">
            <v>29.475999999999999</v>
          </cell>
          <cell r="L384">
            <v>46.392000000000003</v>
          </cell>
          <cell r="M384">
            <v>34.92</v>
          </cell>
          <cell r="N384">
            <v>36.621000000000002</v>
          </cell>
          <cell r="O384">
            <v>36.676000000000002</v>
          </cell>
          <cell r="P384">
            <v>54.307000000000002</v>
          </cell>
          <cell r="Q384">
            <v>41.863999999999997</v>
          </cell>
          <cell r="R384">
            <v>44.084000000000003</v>
          </cell>
          <cell r="S384">
            <v>44.356000000000002</v>
          </cell>
          <cell r="T384">
            <v>63.468000000000004</v>
          </cell>
          <cell r="U384">
            <v>50.012999999999998</v>
          </cell>
          <cell r="V384">
            <v>52.058</v>
          </cell>
          <cell r="W384">
            <v>52.518000000000001</v>
          </cell>
          <cell r="X384">
            <v>73.247</v>
          </cell>
          <cell r="Y384" t="str">
            <v>CL_Hunter1Existing Station Fixed Costs</v>
          </cell>
        </row>
        <row r="385">
          <cell r="E385">
            <v>0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  <cell r="Y385" t="str">
            <v>CL_Hunter1Existing Station Demand Charges</v>
          </cell>
        </row>
        <row r="386">
          <cell r="E386">
            <v>0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 t="str">
            <v>CL_Hunter1Existing Station Decomm. Costs</v>
          </cell>
        </row>
        <row r="387">
          <cell r="E387">
            <v>34.328000000000003</v>
          </cell>
          <cell r="F387">
            <v>32.283000000000001</v>
          </cell>
          <cell r="G387">
            <v>33.994999999999997</v>
          </cell>
          <cell r="H387">
            <v>37.533000000000001</v>
          </cell>
          <cell r="I387">
            <v>41.606000000000002</v>
          </cell>
          <cell r="J387">
            <v>45.823</v>
          </cell>
          <cell r="K387">
            <v>41.576000000000001</v>
          </cell>
          <cell r="L387">
            <v>42.71</v>
          </cell>
          <cell r="M387">
            <v>36.182000000000002</v>
          </cell>
          <cell r="N387">
            <v>30.367999999999999</v>
          </cell>
          <cell r="O387">
            <v>32.561</v>
          </cell>
          <cell r="P387">
            <v>38.095999999999997</v>
          </cell>
          <cell r="Q387">
            <v>36.171999999999997</v>
          </cell>
          <cell r="R387">
            <v>40.529000000000003</v>
          </cell>
          <cell r="S387">
            <v>40.366999999999997</v>
          </cell>
          <cell r="T387">
            <v>28.954000000000001</v>
          </cell>
          <cell r="U387">
            <v>36.451000000000001</v>
          </cell>
          <cell r="V387">
            <v>35.633000000000003</v>
          </cell>
          <cell r="W387">
            <v>28.565000000000001</v>
          </cell>
          <cell r="X387">
            <v>25.995999999999999</v>
          </cell>
          <cell r="Y387" t="str">
            <v>CL_Hunter2Existing Station Fuel Costs</v>
          </cell>
        </row>
        <row r="388">
          <cell r="E388">
            <v>0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X388">
            <v>0</v>
          </cell>
          <cell r="Y388" t="str">
            <v>CL_Hunter2Existing Station Variable O&amp;M Costs</v>
          </cell>
        </row>
        <row r="389">
          <cell r="E389">
            <v>0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19.902000000000001</v>
          </cell>
          <cell r="L389">
            <v>22.829000000000001</v>
          </cell>
          <cell r="M389">
            <v>21.242999999999999</v>
          </cell>
          <cell r="N389">
            <v>19.542999999999999</v>
          </cell>
          <cell r="O389">
            <v>23.027999999999999</v>
          </cell>
          <cell r="P389">
            <v>29.617999999999999</v>
          </cell>
          <cell r="Q389">
            <v>30.914000000000001</v>
          </cell>
          <cell r="R389">
            <v>38.095999999999997</v>
          </cell>
          <cell r="S389">
            <v>41.692999999999998</v>
          </cell>
          <cell r="T389">
            <v>32.851999999999997</v>
          </cell>
          <cell r="U389">
            <v>45.384</v>
          </cell>
          <cell r="V389">
            <v>48.673999999999999</v>
          </cell>
          <cell r="W389">
            <v>42.865000000000002</v>
          </cell>
          <cell r="X389">
            <v>42.85</v>
          </cell>
          <cell r="Y389" t="str">
            <v>CL_Hunter2Existing Station Emission Costs</v>
          </cell>
        </row>
        <row r="390"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 t="str">
            <v>CL_Hunter2Existing Station Dispatch Adder Costs</v>
          </cell>
        </row>
        <row r="391">
          <cell r="E391">
            <v>19.757999999999999</v>
          </cell>
          <cell r="F391">
            <v>14.012</v>
          </cell>
          <cell r="G391">
            <v>14.452999999999999</v>
          </cell>
          <cell r="H391">
            <v>15.236000000000001</v>
          </cell>
          <cell r="I391">
            <v>24.696999999999999</v>
          </cell>
          <cell r="J391">
            <v>19.564</v>
          </cell>
          <cell r="K391">
            <v>19.940999999999999</v>
          </cell>
          <cell r="L391">
            <v>20.077999999999999</v>
          </cell>
          <cell r="M391">
            <v>30.542000000000002</v>
          </cell>
          <cell r="N391">
            <v>23.19</v>
          </cell>
          <cell r="O391">
            <v>24.123999999999999</v>
          </cell>
          <cell r="P391">
            <v>24.632000000000001</v>
          </cell>
          <cell r="Q391">
            <v>35.658999999999999</v>
          </cell>
          <cell r="R391">
            <v>27.92</v>
          </cell>
          <cell r="S391">
            <v>28.904</v>
          </cell>
          <cell r="T391">
            <v>29.56</v>
          </cell>
          <cell r="U391">
            <v>41.936999999999998</v>
          </cell>
          <cell r="V391">
            <v>33.472000000000001</v>
          </cell>
          <cell r="W391">
            <v>34.954000000000001</v>
          </cell>
          <cell r="X391">
            <v>35.804000000000002</v>
          </cell>
          <cell r="Y391" t="str">
            <v>CL_Hunter2Existing Station Fixed Costs</v>
          </cell>
        </row>
        <row r="392"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 t="str">
            <v>CL_Hunter2Existing Station Demand Charges</v>
          </cell>
        </row>
        <row r="393"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 t="str">
            <v>CL_Hunter2Existing Station Decomm. Costs</v>
          </cell>
        </row>
        <row r="394">
          <cell r="E394">
            <v>62.146999999999998</v>
          </cell>
          <cell r="F394">
            <v>56.784999999999997</v>
          </cell>
          <cell r="G394">
            <v>63.33</v>
          </cell>
          <cell r="H394">
            <v>76.683999999999997</v>
          </cell>
          <cell r="I394">
            <v>81.094999999999999</v>
          </cell>
          <cell r="J394">
            <v>72.680999999999997</v>
          </cell>
          <cell r="K394">
            <v>68.272999999999996</v>
          </cell>
          <cell r="L394">
            <v>72.840999999999994</v>
          </cell>
          <cell r="M394">
            <v>51.5</v>
          </cell>
          <cell r="N394">
            <v>38.354999999999997</v>
          </cell>
          <cell r="O394">
            <v>65.766000000000005</v>
          </cell>
          <cell r="P394">
            <v>76.802999999999997</v>
          </cell>
          <cell r="Q394">
            <v>80.736999999999995</v>
          </cell>
          <cell r="R394">
            <v>70.075999999999993</v>
          </cell>
          <cell r="S394">
            <v>81.492000000000004</v>
          </cell>
          <cell r="T394">
            <v>80.167000000000002</v>
          </cell>
          <cell r="U394">
            <v>34.811</v>
          </cell>
          <cell r="V394">
            <v>24.725000000000001</v>
          </cell>
          <cell r="W394">
            <v>62.238</v>
          </cell>
          <cell r="X394">
            <v>59.890999999999998</v>
          </cell>
          <cell r="Y394" t="str">
            <v>CL_Hunter3Existing Station Fuel Costs</v>
          </cell>
        </row>
        <row r="395">
          <cell r="E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 t="str">
            <v>CL_Hunter3Existing Station Variable O&amp;M Costs</v>
          </cell>
        </row>
        <row r="396"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32.680999999999997</v>
          </cell>
          <cell r="L396">
            <v>38.935000000000002</v>
          </cell>
          <cell r="M396">
            <v>30.236000000000001</v>
          </cell>
          <cell r="N396">
            <v>24.683</v>
          </cell>
          <cell r="O396">
            <v>46.512</v>
          </cell>
          <cell r="P396">
            <v>59.710999999999999</v>
          </cell>
          <cell r="Q396">
            <v>69</v>
          </cell>
          <cell r="R396">
            <v>65.869</v>
          </cell>
          <cell r="S396">
            <v>84.168999999999997</v>
          </cell>
          <cell r="T396">
            <v>90.96</v>
          </cell>
          <cell r="U396">
            <v>43.341999999999999</v>
          </cell>
          <cell r="V396">
            <v>33.773000000000003</v>
          </cell>
          <cell r="W396">
            <v>93.394999999999996</v>
          </cell>
          <cell r="X396">
            <v>98.718999999999994</v>
          </cell>
          <cell r="Y396" t="str">
            <v>CL_Hunter3Existing Station Emission Costs</v>
          </cell>
        </row>
        <row r="397"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 t="str">
            <v>CL_Hunter3Existing Station Dispatch Adder Costs</v>
          </cell>
        </row>
        <row r="398">
          <cell r="E398">
            <v>20.257999999999999</v>
          </cell>
          <cell r="F398">
            <v>34.082000000000001</v>
          </cell>
          <cell r="G398">
            <v>23.795000000000002</v>
          </cell>
          <cell r="H398">
            <v>25.038</v>
          </cell>
          <cell r="I398">
            <v>26.931999999999999</v>
          </cell>
          <cell r="J398">
            <v>42.395000000000003</v>
          </cell>
          <cell r="K398">
            <v>31.033999999999999</v>
          </cell>
          <cell r="L398">
            <v>31.971</v>
          </cell>
          <cell r="M398">
            <v>33.356000000000002</v>
          </cell>
          <cell r="N398">
            <v>51.518000000000001</v>
          </cell>
          <cell r="O398">
            <v>38.405000000000001</v>
          </cell>
          <cell r="P398">
            <v>39.804000000000002</v>
          </cell>
          <cell r="Q398">
            <v>41.207999999999998</v>
          </cell>
          <cell r="R398">
            <v>59.957999999999998</v>
          </cell>
          <cell r="S398">
            <v>46.2</v>
          </cell>
          <cell r="T398">
            <v>47.787999999999997</v>
          </cell>
          <cell r="U398">
            <v>49.408000000000001</v>
          </cell>
          <cell r="V398">
            <v>70.837999999999994</v>
          </cell>
          <cell r="W398">
            <v>55.893999999999998</v>
          </cell>
          <cell r="X398">
            <v>58.210999999999999</v>
          </cell>
          <cell r="Y398" t="str">
            <v>CL_Hunter3Existing Station Fixed Costs</v>
          </cell>
        </row>
        <row r="399">
          <cell r="E399">
            <v>0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 t="str">
            <v>CL_Hunter3Existing Station Demand Charges</v>
          </cell>
        </row>
        <row r="400">
          <cell r="E400">
            <v>0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 t="str">
            <v>CL_Hunter3Existing Station Decomm. Costs</v>
          </cell>
        </row>
        <row r="401">
          <cell r="E401">
            <v>50.530999999999999</v>
          </cell>
          <cell r="F401">
            <v>46.389000000000003</v>
          </cell>
          <cell r="G401">
            <v>53.137999999999998</v>
          </cell>
          <cell r="H401">
            <v>61.323</v>
          </cell>
          <cell r="I401">
            <v>75.183999999999997</v>
          </cell>
          <cell r="J401">
            <v>74.174000000000007</v>
          </cell>
          <cell r="K401">
            <v>72.552999999999997</v>
          </cell>
          <cell r="L401">
            <v>66.114000000000004</v>
          </cell>
          <cell r="M401">
            <v>71.98</v>
          </cell>
          <cell r="N401">
            <v>69.349000000000004</v>
          </cell>
          <cell r="O401">
            <v>73.36</v>
          </cell>
          <cell r="P401">
            <v>67.394000000000005</v>
          </cell>
          <cell r="Q401">
            <v>78.438999999999993</v>
          </cell>
          <cell r="R401">
            <v>80.168000000000006</v>
          </cell>
          <cell r="S401">
            <v>81.725999999999999</v>
          </cell>
          <cell r="T401">
            <v>81.105999999999995</v>
          </cell>
          <cell r="U401">
            <v>73.421000000000006</v>
          </cell>
          <cell r="V401">
            <v>70.552999999999997</v>
          </cell>
          <cell r="W401">
            <v>0</v>
          </cell>
          <cell r="X401">
            <v>0</v>
          </cell>
          <cell r="Y401" t="str">
            <v>CL_Huntington1Existing Station Fuel Costs</v>
          </cell>
        </row>
        <row r="402"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 t="str">
            <v>CL_Huntington1Existing Station Variable O&amp;M Costs</v>
          </cell>
        </row>
        <row r="403">
          <cell r="E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34.35</v>
          </cell>
          <cell r="L403">
            <v>34.878</v>
          </cell>
          <cell r="M403">
            <v>41.762</v>
          </cell>
          <cell r="N403">
            <v>45.238999999999997</v>
          </cell>
          <cell r="O403">
            <v>52.71</v>
          </cell>
          <cell r="P403">
            <v>52.052</v>
          </cell>
          <cell r="Q403">
            <v>66.613</v>
          </cell>
          <cell r="R403">
            <v>74.944999999999993</v>
          </cell>
          <cell r="S403">
            <v>83.992000000000004</v>
          </cell>
          <cell r="T403">
            <v>91.561000000000007</v>
          </cell>
          <cell r="U403">
            <v>90.977999999999994</v>
          </cell>
          <cell r="V403">
            <v>95.555999999999997</v>
          </cell>
          <cell r="W403">
            <v>0</v>
          </cell>
          <cell r="X403">
            <v>0</v>
          </cell>
          <cell r="Y403" t="str">
            <v>CL_Huntington1Existing Station Emission Costs</v>
          </cell>
        </row>
        <row r="404">
          <cell r="E404">
            <v>0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 t="str">
            <v>CL_Huntington1Existing Station Dispatch Adder Costs</v>
          </cell>
        </row>
        <row r="405">
          <cell r="E405">
            <v>23.239000000000001</v>
          </cell>
          <cell r="F405">
            <v>25.071000000000002</v>
          </cell>
          <cell r="G405">
            <v>25.649000000000001</v>
          </cell>
          <cell r="H405">
            <v>41.024999999999999</v>
          </cell>
          <cell r="I405">
            <v>33.226999999999997</v>
          </cell>
          <cell r="J405">
            <v>33.337000000000003</v>
          </cell>
          <cell r="K405">
            <v>33.92</v>
          </cell>
          <cell r="L405">
            <v>51.417000000000002</v>
          </cell>
          <cell r="M405">
            <v>39.561</v>
          </cell>
          <cell r="N405">
            <v>41.191000000000003</v>
          </cell>
          <cell r="O405">
            <v>42.944000000000003</v>
          </cell>
          <cell r="P405">
            <v>59.793999999999997</v>
          </cell>
          <cell r="Q405">
            <v>47.741</v>
          </cell>
          <cell r="R405">
            <v>49.26</v>
          </cell>
          <cell r="S405">
            <v>50.697000000000003</v>
          </cell>
          <cell r="T405">
            <v>58.283999999999999</v>
          </cell>
          <cell r="U405">
            <v>55.451999999999998</v>
          </cell>
          <cell r="V405">
            <v>56.631</v>
          </cell>
          <cell r="W405">
            <v>0</v>
          </cell>
          <cell r="X405">
            <v>0</v>
          </cell>
          <cell r="Y405" t="str">
            <v>CL_Huntington1Existing Station Fixed Costs</v>
          </cell>
        </row>
        <row r="406">
          <cell r="E406">
            <v>0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 t="str">
            <v>CL_Huntington1Existing Station Demand Charges</v>
          </cell>
        </row>
        <row r="407"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 t="str">
            <v>CL_Huntington1Existing Station Decomm. Costs</v>
          </cell>
        </row>
        <row r="408">
          <cell r="E408">
            <v>43.927999999999997</v>
          </cell>
          <cell r="F408">
            <v>42.613999999999997</v>
          </cell>
          <cell r="G408">
            <v>43.668999999999997</v>
          </cell>
          <cell r="H408">
            <v>56.503</v>
          </cell>
          <cell r="I408">
            <v>68.337000000000003</v>
          </cell>
          <cell r="J408">
            <v>77.552000000000007</v>
          </cell>
          <cell r="K408">
            <v>59.523000000000003</v>
          </cell>
          <cell r="L408">
            <v>61.521000000000001</v>
          </cell>
          <cell r="M408">
            <v>51.463999999999999</v>
          </cell>
          <cell r="N408">
            <v>57.749000000000002</v>
          </cell>
          <cell r="O408">
            <v>67.777000000000001</v>
          </cell>
          <cell r="P408">
            <v>69.713999999999999</v>
          </cell>
          <cell r="Q408">
            <v>63.826000000000001</v>
          </cell>
          <cell r="R408">
            <v>72.215999999999994</v>
          </cell>
          <cell r="S408">
            <v>78.414000000000001</v>
          </cell>
          <cell r="T408">
            <v>76.47</v>
          </cell>
          <cell r="U408">
            <v>48.988</v>
          </cell>
          <cell r="V408">
            <v>48.128999999999998</v>
          </cell>
          <cell r="W408">
            <v>0</v>
          </cell>
          <cell r="X408">
            <v>0</v>
          </cell>
          <cell r="Y408" t="str">
            <v>CL_Huntington2Existing Station Fuel Costs</v>
          </cell>
        </row>
        <row r="409"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 t="str">
            <v>CL_Huntington2Existing Station Variable O&amp;M Costs</v>
          </cell>
        </row>
        <row r="410"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28.181000000000001</v>
          </cell>
          <cell r="L410">
            <v>32.454999999999998</v>
          </cell>
          <cell r="M410">
            <v>29.859000000000002</v>
          </cell>
          <cell r="N410">
            <v>37.670999999999999</v>
          </cell>
          <cell r="O410">
            <v>48.698</v>
          </cell>
          <cell r="P410">
            <v>53.844000000000001</v>
          </cell>
          <cell r="Q410">
            <v>54.203000000000003</v>
          </cell>
          <cell r="R410">
            <v>67.510999999999996</v>
          </cell>
          <cell r="S410">
            <v>80.587999999999994</v>
          </cell>
          <cell r="T410">
            <v>86.326999999999998</v>
          </cell>
          <cell r="U410">
            <v>60.703000000000003</v>
          </cell>
          <cell r="V410">
            <v>65.185000000000002</v>
          </cell>
          <cell r="W410">
            <v>0</v>
          </cell>
          <cell r="X410">
            <v>0</v>
          </cell>
          <cell r="Y410" t="str">
            <v>CL_Huntington2Existing Station Emission Costs</v>
          </cell>
        </row>
        <row r="411">
          <cell r="E411">
            <v>0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 t="str">
            <v>CL_Huntington2Existing Station Dispatch Adder Costs</v>
          </cell>
        </row>
        <row r="412">
          <cell r="E412">
            <v>34.631999999999998</v>
          </cell>
          <cell r="F412">
            <v>25.411999999999999</v>
          </cell>
          <cell r="G412">
            <v>26.113</v>
          </cell>
          <cell r="H412">
            <v>27.004999999999999</v>
          </cell>
          <cell r="I412">
            <v>41.859000000000002</v>
          </cell>
          <cell r="J412">
            <v>34.331000000000003</v>
          </cell>
          <cell r="K412">
            <v>33.637</v>
          </cell>
          <cell r="L412">
            <v>33.933999999999997</v>
          </cell>
          <cell r="M412">
            <v>51.935000000000002</v>
          </cell>
          <cell r="N412">
            <v>40.085999999999999</v>
          </cell>
          <cell r="O412">
            <v>41.561999999999998</v>
          </cell>
          <cell r="P412">
            <v>42.866999999999997</v>
          </cell>
          <cell r="Q412">
            <v>60.493000000000002</v>
          </cell>
          <cell r="R412">
            <v>47.853000000000002</v>
          </cell>
          <cell r="S412">
            <v>49.378</v>
          </cell>
          <cell r="T412">
            <v>50.783000000000001</v>
          </cell>
          <cell r="U412">
            <v>57.536999999999999</v>
          </cell>
          <cell r="V412">
            <v>53.423999999999999</v>
          </cell>
          <cell r="W412">
            <v>0</v>
          </cell>
          <cell r="X412">
            <v>0</v>
          </cell>
          <cell r="Y412" t="str">
            <v>CL_Huntington2Existing Station Fixed Costs</v>
          </cell>
        </row>
        <row r="413">
          <cell r="E413">
            <v>0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 t="str">
            <v>CL_Huntington2Existing Station Demand Charges</v>
          </cell>
        </row>
        <row r="414"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 t="str">
            <v>CL_Huntington2Existing Station Decomm. Costs</v>
          </cell>
        </row>
        <row r="415"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 t="str">
            <v>QF_WD_LatigoExisting Station Fuel Costs</v>
          </cell>
        </row>
        <row r="416">
          <cell r="E416">
            <v>9.673</v>
          </cell>
          <cell r="F416">
            <v>9.6579999999999995</v>
          </cell>
          <cell r="G416">
            <v>9.673</v>
          </cell>
          <cell r="H416">
            <v>9.673</v>
          </cell>
          <cell r="I416">
            <v>9.673</v>
          </cell>
          <cell r="J416">
            <v>9.6579999999999995</v>
          </cell>
          <cell r="K416">
            <v>9.673</v>
          </cell>
          <cell r="L416">
            <v>9.673</v>
          </cell>
          <cell r="M416">
            <v>9.673</v>
          </cell>
          <cell r="N416">
            <v>9.6579999999999995</v>
          </cell>
          <cell r="O416">
            <v>9.673</v>
          </cell>
          <cell r="P416">
            <v>9.673</v>
          </cell>
          <cell r="Q416">
            <v>9.673</v>
          </cell>
          <cell r="R416">
            <v>9.6579999999999995</v>
          </cell>
          <cell r="S416">
            <v>9.673</v>
          </cell>
          <cell r="T416">
            <v>9.673</v>
          </cell>
          <cell r="U416">
            <v>9.673</v>
          </cell>
          <cell r="V416">
            <v>2.2250000000000001</v>
          </cell>
          <cell r="W416">
            <v>0</v>
          </cell>
          <cell r="X416">
            <v>0</v>
          </cell>
          <cell r="Y416" t="str">
            <v>QF_WD_LatigoExisting Station Variable O&amp;M Costs</v>
          </cell>
        </row>
        <row r="417">
          <cell r="E417">
            <v>0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 t="str">
            <v>QF_WD_LatigoExisting Station Emission Costs</v>
          </cell>
        </row>
        <row r="418">
          <cell r="E418">
            <v>0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 t="str">
            <v>QF_WD_LatigoExisting Station Dispatch Adder Costs</v>
          </cell>
        </row>
        <row r="419">
          <cell r="E419">
            <v>0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V419">
            <v>0</v>
          </cell>
          <cell r="W419">
            <v>0</v>
          </cell>
          <cell r="X419">
            <v>0</v>
          </cell>
          <cell r="Y419" t="str">
            <v>QF_WD_LatigoExisting Station Fixed Costs</v>
          </cell>
        </row>
        <row r="420">
          <cell r="E420">
            <v>0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 t="str">
            <v>QF_WD_LatigoExisting Station Demand Charges</v>
          </cell>
        </row>
        <row r="421"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 t="str">
            <v>QF_WD_LatigoExisting Station Decomm. Costs</v>
          </cell>
        </row>
        <row r="422">
          <cell r="E422">
            <v>0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 t="str">
            <v>QF_SR_EnterprExisting Station Fuel Costs</v>
          </cell>
        </row>
        <row r="423">
          <cell r="E423">
            <v>12.936</v>
          </cell>
          <cell r="F423">
            <v>12.829000000000001</v>
          </cell>
          <cell r="G423">
            <v>12.73</v>
          </cell>
          <cell r="H423">
            <v>12.628</v>
          </cell>
          <cell r="I423">
            <v>12.526999999999999</v>
          </cell>
          <cell r="J423">
            <v>12.423</v>
          </cell>
          <cell r="K423">
            <v>12.327</v>
          </cell>
          <cell r="L423">
            <v>12.228999999999999</v>
          </cell>
          <cell r="M423">
            <v>12.131</v>
          </cell>
          <cell r="N423">
            <v>12.03</v>
          </cell>
          <cell r="O423">
            <v>11.938000000000001</v>
          </cell>
          <cell r="P423">
            <v>11.842000000000001</v>
          </cell>
          <cell r="Q423">
            <v>11.747</v>
          </cell>
          <cell r="R423">
            <v>11.65</v>
          </cell>
          <cell r="S423">
            <v>11.56</v>
          </cell>
          <cell r="T423">
            <v>11.468</v>
          </cell>
          <cell r="U423">
            <v>11.375999999999999</v>
          </cell>
          <cell r="V423">
            <v>6.6980000000000004</v>
          </cell>
          <cell r="W423">
            <v>0</v>
          </cell>
          <cell r="X423">
            <v>0</v>
          </cell>
          <cell r="Y423" t="str">
            <v>QF_SR_EnterprExisting Station Variable O&amp;M Costs</v>
          </cell>
        </row>
        <row r="424"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 t="str">
            <v>QF_SR_EnterprExisting Station Emission Costs</v>
          </cell>
        </row>
        <row r="425"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 t="str">
            <v>QF_SR_EnterprExisting Station Dispatch Adder Costs</v>
          </cell>
        </row>
        <row r="426"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 t="str">
            <v>QF_SR_EnterprExisting Station Fixed Costs</v>
          </cell>
        </row>
        <row r="427"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 t="str">
            <v>QF_SR_EnterprExisting Station Demand Charges</v>
          </cell>
        </row>
        <row r="428"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 t="str">
            <v>QF_SR_EnterprExisting Station Decomm. Costs</v>
          </cell>
        </row>
        <row r="429"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 t="str">
            <v>QF_SR_Escalt1Existing Station Fuel Costs</v>
          </cell>
        </row>
        <row r="430">
          <cell r="E430">
            <v>12.192</v>
          </cell>
          <cell r="F430">
            <v>12.095000000000001</v>
          </cell>
          <cell r="G430">
            <v>11.997999999999999</v>
          </cell>
          <cell r="H430">
            <v>11.901999999999999</v>
          </cell>
          <cell r="I430">
            <v>11.807</v>
          </cell>
          <cell r="J430">
            <v>11.712999999999999</v>
          </cell>
          <cell r="K430">
            <v>11.619</v>
          </cell>
          <cell r="L430">
            <v>11.526</v>
          </cell>
          <cell r="M430">
            <v>11.433999999999999</v>
          </cell>
          <cell r="N430">
            <v>11.342000000000001</v>
          </cell>
          <cell r="O430">
            <v>11.250999999999999</v>
          </cell>
          <cell r="P430">
            <v>11.161</v>
          </cell>
          <cell r="Q430">
            <v>11.071999999999999</v>
          </cell>
          <cell r="R430">
            <v>10.984</v>
          </cell>
          <cell r="S430">
            <v>10.896000000000001</v>
          </cell>
          <cell r="T430">
            <v>10.808999999999999</v>
          </cell>
          <cell r="U430">
            <v>10.722</v>
          </cell>
          <cell r="V430">
            <v>9.5210000000000008</v>
          </cell>
          <cell r="W430">
            <v>0</v>
          </cell>
          <cell r="X430">
            <v>0</v>
          </cell>
          <cell r="Y430" t="str">
            <v>QF_SR_Escalt1Existing Station Variable O&amp;M Costs</v>
          </cell>
        </row>
        <row r="431"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W431">
            <v>0</v>
          </cell>
          <cell r="X431">
            <v>0</v>
          </cell>
          <cell r="Y431" t="str">
            <v>QF_SR_Escalt1Existing Station Emission Costs</v>
          </cell>
        </row>
        <row r="432">
          <cell r="E432">
            <v>0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  <cell r="X432">
            <v>0</v>
          </cell>
          <cell r="Y432" t="str">
            <v>QF_SR_Escalt1Existing Station Dispatch Adder Costs</v>
          </cell>
        </row>
        <row r="433"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0</v>
          </cell>
          <cell r="W433">
            <v>0</v>
          </cell>
          <cell r="X433">
            <v>0</v>
          </cell>
          <cell r="Y433" t="str">
            <v>QF_SR_Escalt1Existing Station Fixed Costs</v>
          </cell>
        </row>
        <row r="434"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 t="str">
            <v>QF_SR_Escalt1Existing Station Demand Charges</v>
          </cell>
        </row>
        <row r="435"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0</v>
          </cell>
          <cell r="X435">
            <v>0</v>
          </cell>
          <cell r="Y435" t="str">
            <v>QF_SR_Escalt1Existing Station Decomm. Costs</v>
          </cell>
        </row>
        <row r="436">
          <cell r="E436">
            <v>0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0</v>
          </cell>
          <cell r="W436">
            <v>0</v>
          </cell>
          <cell r="X436">
            <v>0</v>
          </cell>
          <cell r="Y436" t="str">
            <v>QF_SR_Escalt2Existing Station Fuel Costs</v>
          </cell>
        </row>
        <row r="437">
          <cell r="E437">
            <v>12.068</v>
          </cell>
          <cell r="F437">
            <v>11.968999999999999</v>
          </cell>
          <cell r="G437">
            <v>11.875999999999999</v>
          </cell>
          <cell r="H437">
            <v>11.781000000000001</v>
          </cell>
          <cell r="I437">
            <v>11.686999999999999</v>
          </cell>
          <cell r="J437">
            <v>11.590999999999999</v>
          </cell>
          <cell r="K437">
            <v>11.5</v>
          </cell>
          <cell r="L437">
            <v>11.407999999999999</v>
          </cell>
          <cell r="M437">
            <v>11.317</v>
          </cell>
          <cell r="N437">
            <v>11.224</v>
          </cell>
          <cell r="O437">
            <v>11.137</v>
          </cell>
          <cell r="P437">
            <v>11.048</v>
          </cell>
          <cell r="Q437">
            <v>10.959</v>
          </cell>
          <cell r="R437">
            <v>10.87</v>
          </cell>
          <cell r="S437">
            <v>10.785</v>
          </cell>
          <cell r="T437">
            <v>10.698</v>
          </cell>
          <cell r="U437">
            <v>10.613</v>
          </cell>
          <cell r="V437">
            <v>9.43</v>
          </cell>
          <cell r="W437">
            <v>0</v>
          </cell>
          <cell r="X437">
            <v>0</v>
          </cell>
          <cell r="Y437" t="str">
            <v>QF_SR_Escalt2Existing Station Variable O&amp;M Costs</v>
          </cell>
        </row>
        <row r="438"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  <cell r="W438">
            <v>0</v>
          </cell>
          <cell r="X438">
            <v>0</v>
          </cell>
          <cell r="Y438" t="str">
            <v>QF_SR_Escalt2Existing Station Emission Costs</v>
          </cell>
        </row>
        <row r="439">
          <cell r="E439">
            <v>0</v>
          </cell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  <cell r="V439">
            <v>0</v>
          </cell>
          <cell r="W439">
            <v>0</v>
          </cell>
          <cell r="X439">
            <v>0</v>
          </cell>
          <cell r="Y439" t="str">
            <v>QF_SR_Escalt2Existing Station Dispatch Adder Costs</v>
          </cell>
        </row>
        <row r="440">
          <cell r="E440">
            <v>0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0</v>
          </cell>
          <cell r="V440">
            <v>0</v>
          </cell>
          <cell r="W440">
            <v>0</v>
          </cell>
          <cell r="X440">
            <v>0</v>
          </cell>
          <cell r="Y440" t="str">
            <v>QF_SR_Escalt2Existing Station Fixed Costs</v>
          </cell>
        </row>
        <row r="441">
          <cell r="E441">
            <v>0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0</v>
          </cell>
          <cell r="X441">
            <v>0</v>
          </cell>
          <cell r="Y441" t="str">
            <v>QF_SR_Escalt2Existing Station Demand Charges</v>
          </cell>
        </row>
        <row r="442">
          <cell r="E442">
            <v>0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  <cell r="X442">
            <v>0</v>
          </cell>
          <cell r="Y442" t="str">
            <v>QF_SR_Escalt2Existing Station Decomm. Costs</v>
          </cell>
        </row>
        <row r="443"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 t="str">
            <v>QF_SR_Escalt3Existing Station Fuel Costs</v>
          </cell>
        </row>
        <row r="444">
          <cell r="E444">
            <v>12.034000000000001</v>
          </cell>
          <cell r="F444">
            <v>11.933999999999999</v>
          </cell>
          <cell r="G444">
            <v>11.842000000000001</v>
          </cell>
          <cell r="H444">
            <v>11.747</v>
          </cell>
          <cell r="I444">
            <v>11.653</v>
          </cell>
          <cell r="J444">
            <v>11.557</v>
          </cell>
          <cell r="K444">
            <v>11.468</v>
          </cell>
          <cell r="L444">
            <v>11.375999999999999</v>
          </cell>
          <cell r="M444">
            <v>11.285</v>
          </cell>
          <cell r="N444">
            <v>11.191000000000001</v>
          </cell>
          <cell r="O444">
            <v>11.105</v>
          </cell>
          <cell r="P444">
            <v>11.016</v>
          </cell>
          <cell r="Q444">
            <v>10.928000000000001</v>
          </cell>
          <cell r="R444">
            <v>10.837999999999999</v>
          </cell>
          <cell r="S444">
            <v>10.754</v>
          </cell>
          <cell r="T444">
            <v>10.667999999999999</v>
          </cell>
          <cell r="U444">
            <v>10.583</v>
          </cell>
          <cell r="V444">
            <v>9.4030000000000005</v>
          </cell>
          <cell r="W444">
            <v>0</v>
          </cell>
          <cell r="X444">
            <v>0</v>
          </cell>
          <cell r="Y444" t="str">
            <v>QF_SR_Escalt3Existing Station Variable O&amp;M Costs</v>
          </cell>
        </row>
        <row r="445"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  <cell r="W445">
            <v>0</v>
          </cell>
          <cell r="X445">
            <v>0</v>
          </cell>
          <cell r="Y445" t="str">
            <v>QF_SR_Escalt3Existing Station Emission Costs</v>
          </cell>
        </row>
        <row r="446">
          <cell r="E446">
            <v>0</v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 t="str">
            <v>QF_SR_Escalt3Existing Station Dispatch Adder Costs</v>
          </cell>
        </row>
        <row r="447"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  <cell r="W447">
            <v>0</v>
          </cell>
          <cell r="X447">
            <v>0</v>
          </cell>
          <cell r="Y447" t="str">
            <v>QF_SR_Escalt3Existing Station Fixed Costs</v>
          </cell>
        </row>
        <row r="448"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0</v>
          </cell>
          <cell r="X448">
            <v>0</v>
          </cell>
          <cell r="Y448" t="str">
            <v>QF_SR_Escalt3Existing Station Demand Charges</v>
          </cell>
        </row>
        <row r="449">
          <cell r="E449">
            <v>0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  <cell r="Y449" t="str">
            <v>QF_SR_Escalt3Existing Station Decomm. Costs</v>
          </cell>
        </row>
        <row r="450">
          <cell r="E450">
            <v>0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0</v>
          </cell>
          <cell r="V450">
            <v>0</v>
          </cell>
          <cell r="W450">
            <v>0</v>
          </cell>
          <cell r="X450">
            <v>0</v>
          </cell>
          <cell r="Y450" t="str">
            <v>QF_SR_PavantExisting Station Fuel Costs</v>
          </cell>
        </row>
        <row r="451">
          <cell r="E451">
            <v>6.87</v>
          </cell>
          <cell r="F451">
            <v>6.819</v>
          </cell>
          <cell r="G451">
            <v>6.76</v>
          </cell>
          <cell r="H451">
            <v>6.7060000000000004</v>
          </cell>
          <cell r="I451">
            <v>6.6520000000000001</v>
          </cell>
          <cell r="J451">
            <v>6.6040000000000001</v>
          </cell>
          <cell r="K451">
            <v>6.5460000000000003</v>
          </cell>
          <cell r="L451">
            <v>6.4939999999999998</v>
          </cell>
          <cell r="M451">
            <v>6.4420000000000002</v>
          </cell>
          <cell r="N451">
            <v>6.3949999999999996</v>
          </cell>
          <cell r="O451">
            <v>6.3390000000000004</v>
          </cell>
          <cell r="P451">
            <v>6.2889999999999997</v>
          </cell>
          <cell r="Q451">
            <v>6.2380000000000004</v>
          </cell>
          <cell r="R451">
            <v>6.1929999999999996</v>
          </cell>
          <cell r="S451">
            <v>6.1390000000000002</v>
          </cell>
          <cell r="T451">
            <v>6.09</v>
          </cell>
          <cell r="U451">
            <v>6.0309999999999997</v>
          </cell>
          <cell r="V451">
            <v>0</v>
          </cell>
          <cell r="W451">
            <v>0</v>
          </cell>
          <cell r="X451">
            <v>0</v>
          </cell>
          <cell r="Y451" t="str">
            <v>QF_SR_PavantExisting Station Variable O&amp;M Costs</v>
          </cell>
        </row>
        <row r="452">
          <cell r="E452">
            <v>0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 t="str">
            <v>QF_SR_PavantExisting Station Emission Costs</v>
          </cell>
        </row>
        <row r="453">
          <cell r="E453">
            <v>0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 t="str">
            <v>QF_SR_PavantExisting Station Dispatch Adder Costs</v>
          </cell>
        </row>
        <row r="454">
          <cell r="E454">
            <v>0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0</v>
          </cell>
          <cell r="V454">
            <v>0</v>
          </cell>
          <cell r="W454">
            <v>0</v>
          </cell>
          <cell r="X454">
            <v>0</v>
          </cell>
          <cell r="Y454" t="str">
            <v>QF_SR_PavantExisting Station Fixed Costs</v>
          </cell>
        </row>
        <row r="455">
          <cell r="E455">
            <v>0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 t="str">
            <v>QF_SR_PavantExisting Station Demand Charges</v>
          </cell>
        </row>
        <row r="456">
          <cell r="E456">
            <v>0</v>
          </cell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 t="str">
            <v>QF_SR_PavantExisting Station Decomm. Costs</v>
          </cell>
        </row>
        <row r="457">
          <cell r="E457">
            <v>0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 t="str">
            <v>QF_SR_RedHillExisting Station Fuel Costs</v>
          </cell>
        </row>
        <row r="458">
          <cell r="E458">
            <v>11.746</v>
          </cell>
          <cell r="F458">
            <v>11.677</v>
          </cell>
          <cell r="G458">
            <v>11.629</v>
          </cell>
          <cell r="H458">
            <v>11.571</v>
          </cell>
          <cell r="I458">
            <v>11.513</v>
          </cell>
          <cell r="J458">
            <v>11.445</v>
          </cell>
          <cell r="K458">
            <v>11.398</v>
          </cell>
          <cell r="L458">
            <v>11.340999999999999</v>
          </cell>
          <cell r="M458">
            <v>11.284000000000001</v>
          </cell>
          <cell r="N458">
            <v>11.218</v>
          </cell>
          <cell r="O458">
            <v>11.172000000000001</v>
          </cell>
          <cell r="P458">
            <v>11.116</v>
          </cell>
          <cell r="Q458">
            <v>11.06</v>
          </cell>
          <cell r="R458">
            <v>10.994999999999999</v>
          </cell>
          <cell r="S458">
            <v>10.95</v>
          </cell>
          <cell r="T458">
            <v>10.895</v>
          </cell>
          <cell r="U458">
            <v>10.840999999999999</v>
          </cell>
          <cell r="V458">
            <v>10.281000000000001</v>
          </cell>
          <cell r="W458">
            <v>0</v>
          </cell>
          <cell r="X458">
            <v>0</v>
          </cell>
          <cell r="Y458" t="str">
            <v>QF_SR_RedHillExisting Station Variable O&amp;M Costs</v>
          </cell>
        </row>
        <row r="459"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 t="str">
            <v>QF_SR_RedHillExisting Station Emission Costs</v>
          </cell>
        </row>
        <row r="460">
          <cell r="E460">
            <v>0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V460">
            <v>0</v>
          </cell>
          <cell r="W460">
            <v>0</v>
          </cell>
          <cell r="X460">
            <v>0</v>
          </cell>
          <cell r="Y460" t="str">
            <v>QF_SR_RedHillExisting Station Dispatch Adder Costs</v>
          </cell>
        </row>
        <row r="461">
          <cell r="E461">
            <v>0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 t="str">
            <v>QF_SR_RedHillExisting Station Fixed Costs</v>
          </cell>
        </row>
        <row r="462">
          <cell r="E462">
            <v>0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 t="str">
            <v>QF_SR_RedHillExisting Station Demand Charges</v>
          </cell>
        </row>
        <row r="463">
          <cell r="E463">
            <v>0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 t="str">
            <v>QF_SR_RedHillExisting Station Decomm. Costs</v>
          </cell>
        </row>
        <row r="464">
          <cell r="E464">
            <v>0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 t="str">
            <v>QF_SR_ThreePeaksExisting Station Fuel Costs</v>
          </cell>
        </row>
        <row r="465">
          <cell r="E465">
            <v>8.6379999999999999</v>
          </cell>
          <cell r="F465">
            <v>8.59</v>
          </cell>
          <cell r="G465">
            <v>8.5519999999999996</v>
          </cell>
          <cell r="H465">
            <v>8.5090000000000003</v>
          </cell>
          <cell r="I465">
            <v>8.4659999999999993</v>
          </cell>
          <cell r="J465">
            <v>8.42</v>
          </cell>
          <cell r="K465">
            <v>8.3819999999999997</v>
          </cell>
          <cell r="L465">
            <v>8.34</v>
          </cell>
          <cell r="M465">
            <v>8.298</v>
          </cell>
          <cell r="N465">
            <v>8.2530000000000001</v>
          </cell>
          <cell r="O465">
            <v>8.2149999999999999</v>
          </cell>
          <cell r="P465">
            <v>8.1739999999999995</v>
          </cell>
          <cell r="Q465">
            <v>8.1329999999999991</v>
          </cell>
          <cell r="R465">
            <v>8.0890000000000004</v>
          </cell>
          <cell r="S465">
            <v>8.0519999999999996</v>
          </cell>
          <cell r="T465">
            <v>8.0120000000000005</v>
          </cell>
          <cell r="U465">
            <v>7.9720000000000004</v>
          </cell>
          <cell r="V465">
            <v>7.6449999999999996</v>
          </cell>
          <cell r="W465">
            <v>0</v>
          </cell>
          <cell r="X465">
            <v>0</v>
          </cell>
          <cell r="Y465" t="str">
            <v>QF_SR_ThreePeaksExisting Station Variable O&amp;M Costs</v>
          </cell>
        </row>
        <row r="466">
          <cell r="E466">
            <v>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 t="str">
            <v>QF_SR_ThreePeaksExisting Station Emission Costs</v>
          </cell>
        </row>
        <row r="467">
          <cell r="E467">
            <v>0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 t="str">
            <v>QF_SR_ThreePeaksExisting Station Dispatch Adder Costs</v>
          </cell>
        </row>
        <row r="468">
          <cell r="E468">
            <v>0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  <cell r="V468">
            <v>0</v>
          </cell>
          <cell r="W468">
            <v>0</v>
          </cell>
          <cell r="X468">
            <v>0</v>
          </cell>
          <cell r="Y468" t="str">
            <v>QF_SR_ThreePeaksExisting Station Fixed Costs</v>
          </cell>
        </row>
        <row r="469">
          <cell r="E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 t="str">
            <v>QF_SR_ThreePeaksExisting Station Demand Charges</v>
          </cell>
        </row>
        <row r="470">
          <cell r="E470">
            <v>0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 t="str">
            <v>QF_SR_ThreePeaksExisting Station Decomm. Costs</v>
          </cell>
        </row>
        <row r="471">
          <cell r="E471">
            <v>0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 t="str">
            <v>QF_SR_GrntM_EastExisting Station Fuel Costs</v>
          </cell>
        </row>
        <row r="472">
          <cell r="E472">
            <v>0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 t="str">
            <v>QF_SR_GrntM_EastExisting Station Variable O&amp;M Costs</v>
          </cell>
        </row>
        <row r="473">
          <cell r="E473">
            <v>0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 t="str">
            <v>QF_SR_GrntM_EastExisting Station Emission Costs</v>
          </cell>
        </row>
        <row r="474">
          <cell r="E474">
            <v>0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0</v>
          </cell>
          <cell r="V474">
            <v>0</v>
          </cell>
          <cell r="W474">
            <v>0</v>
          </cell>
          <cell r="X474">
            <v>0</v>
          </cell>
          <cell r="Y474" t="str">
            <v>QF_SR_GrntM_EastExisting Station Dispatch Adder Costs</v>
          </cell>
        </row>
        <row r="475">
          <cell r="E475">
            <v>0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  <cell r="V475">
            <v>0</v>
          </cell>
          <cell r="W475">
            <v>0</v>
          </cell>
          <cell r="X475">
            <v>0</v>
          </cell>
          <cell r="Y475" t="str">
            <v>QF_SR_GrntM_EastExisting Station Fixed Costs</v>
          </cell>
        </row>
        <row r="476">
          <cell r="E476">
            <v>0</v>
          </cell>
          <cell r="F476">
            <v>0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0</v>
          </cell>
          <cell r="V476">
            <v>0</v>
          </cell>
          <cell r="W476">
            <v>0</v>
          </cell>
          <cell r="X476">
            <v>0</v>
          </cell>
          <cell r="Y476" t="str">
            <v>QF_SR_GrntM_EastExisting Station Demand Charges</v>
          </cell>
        </row>
        <row r="477">
          <cell r="E477">
            <v>0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  <cell r="T477">
            <v>0</v>
          </cell>
          <cell r="U477">
            <v>0</v>
          </cell>
          <cell r="V477">
            <v>0</v>
          </cell>
          <cell r="W477">
            <v>0</v>
          </cell>
          <cell r="X477">
            <v>0</v>
          </cell>
          <cell r="Y477" t="str">
            <v>QF_SR_GrntM_EastExisting Station Decomm. Costs</v>
          </cell>
        </row>
        <row r="478">
          <cell r="E478">
            <v>0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  <cell r="V478">
            <v>0</v>
          </cell>
          <cell r="W478">
            <v>0</v>
          </cell>
          <cell r="X478">
            <v>0</v>
          </cell>
          <cell r="Y478" t="str">
            <v>QF_SR_GrntM_WestExisting Station Fuel Costs</v>
          </cell>
        </row>
        <row r="479">
          <cell r="E479">
            <v>0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0</v>
          </cell>
          <cell r="V479">
            <v>0</v>
          </cell>
          <cell r="W479">
            <v>0</v>
          </cell>
          <cell r="X479">
            <v>0</v>
          </cell>
          <cell r="Y479" t="str">
            <v>QF_SR_GrntM_WestExisting Station Variable O&amp;M Costs</v>
          </cell>
        </row>
        <row r="480">
          <cell r="E480">
            <v>0</v>
          </cell>
          <cell r="F480">
            <v>0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R480">
            <v>0</v>
          </cell>
          <cell r="S480">
            <v>0</v>
          </cell>
          <cell r="T480">
            <v>0</v>
          </cell>
          <cell r="U480">
            <v>0</v>
          </cell>
          <cell r="V480">
            <v>0</v>
          </cell>
          <cell r="W480">
            <v>0</v>
          </cell>
          <cell r="X480">
            <v>0</v>
          </cell>
          <cell r="Y480" t="str">
            <v>QF_SR_GrntM_WestExisting Station Emission Costs</v>
          </cell>
        </row>
        <row r="481">
          <cell r="E481">
            <v>0</v>
          </cell>
          <cell r="F481">
            <v>0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0</v>
          </cell>
          <cell r="V481">
            <v>0</v>
          </cell>
          <cell r="W481">
            <v>0</v>
          </cell>
          <cell r="X481">
            <v>0</v>
          </cell>
          <cell r="Y481" t="str">
            <v>QF_SR_GrntM_WestExisting Station Dispatch Adder Costs</v>
          </cell>
        </row>
        <row r="482">
          <cell r="E482">
            <v>0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  <cell r="V482">
            <v>0</v>
          </cell>
          <cell r="W482">
            <v>0</v>
          </cell>
          <cell r="X482">
            <v>0</v>
          </cell>
          <cell r="Y482" t="str">
            <v>QF_SR_GrntM_WestExisting Station Fixed Costs</v>
          </cell>
        </row>
        <row r="483">
          <cell r="E483">
            <v>0</v>
          </cell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  <cell r="Y483" t="str">
            <v>QF_SR_GrntM_WestExisting Station Demand Charges</v>
          </cell>
        </row>
        <row r="484"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  <cell r="T484">
            <v>0</v>
          </cell>
          <cell r="U484">
            <v>0</v>
          </cell>
          <cell r="V484">
            <v>0</v>
          </cell>
          <cell r="W484">
            <v>0</v>
          </cell>
          <cell r="X484">
            <v>0</v>
          </cell>
          <cell r="Y484" t="str">
            <v>QF_SR_GrntM_WestExisting Station Decomm. Costs</v>
          </cell>
        </row>
        <row r="485">
          <cell r="E485">
            <v>0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 t="str">
            <v>QF_SR_IronSpringExisting Station Fuel Costs</v>
          </cell>
        </row>
        <row r="486">
          <cell r="E486">
            <v>0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0</v>
          </cell>
          <cell r="V486">
            <v>0</v>
          </cell>
          <cell r="W486">
            <v>0</v>
          </cell>
          <cell r="X486">
            <v>0</v>
          </cell>
          <cell r="Y486" t="str">
            <v>QF_SR_IronSpringExisting Station Variable O&amp;M Costs</v>
          </cell>
        </row>
        <row r="487">
          <cell r="E487">
            <v>0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0</v>
          </cell>
          <cell r="V487">
            <v>0</v>
          </cell>
          <cell r="W487">
            <v>0</v>
          </cell>
          <cell r="X487">
            <v>0</v>
          </cell>
          <cell r="Y487" t="str">
            <v>QF_SR_IronSpringExisting Station Emission Costs</v>
          </cell>
        </row>
        <row r="488">
          <cell r="E488">
            <v>0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  <cell r="X488">
            <v>0</v>
          </cell>
          <cell r="Y488" t="str">
            <v>QF_SR_IronSpringExisting Station Dispatch Adder Costs</v>
          </cell>
        </row>
        <row r="489">
          <cell r="E489">
            <v>0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0</v>
          </cell>
          <cell r="X489">
            <v>0</v>
          </cell>
          <cell r="Y489" t="str">
            <v>QF_SR_IronSpringExisting Station Fixed Costs</v>
          </cell>
        </row>
        <row r="490">
          <cell r="E490">
            <v>0</v>
          </cell>
          <cell r="F490">
            <v>0</v>
          </cell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R490">
            <v>0</v>
          </cell>
          <cell r="S490">
            <v>0</v>
          </cell>
          <cell r="T490">
            <v>0</v>
          </cell>
          <cell r="U490">
            <v>0</v>
          </cell>
          <cell r="V490">
            <v>0</v>
          </cell>
          <cell r="W490">
            <v>0</v>
          </cell>
          <cell r="X490">
            <v>0</v>
          </cell>
          <cell r="Y490" t="str">
            <v>QF_SR_IronSpringExisting Station Demand Charges</v>
          </cell>
        </row>
        <row r="491">
          <cell r="E491">
            <v>0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  <cell r="Q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  <cell r="V491">
            <v>0</v>
          </cell>
          <cell r="W491">
            <v>0</v>
          </cell>
          <cell r="X491">
            <v>0</v>
          </cell>
          <cell r="Y491" t="str">
            <v>QF_SR_IronSpringExisting Station Decomm. Costs</v>
          </cell>
        </row>
        <row r="492">
          <cell r="E492">
            <v>0</v>
          </cell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0</v>
          </cell>
          <cell r="V492">
            <v>0</v>
          </cell>
          <cell r="W492">
            <v>0</v>
          </cell>
          <cell r="X492">
            <v>0</v>
          </cell>
          <cell r="Y492" t="str">
            <v>QF_SR_Pavant_IIExisting Station Fuel Costs</v>
          </cell>
        </row>
        <row r="493">
          <cell r="E493">
            <v>0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  <cell r="V493">
            <v>0</v>
          </cell>
          <cell r="W493">
            <v>0</v>
          </cell>
          <cell r="X493">
            <v>0</v>
          </cell>
          <cell r="Y493" t="str">
            <v>QF_SR_Pavant_IIExisting Station Variable O&amp;M Costs</v>
          </cell>
        </row>
        <row r="494">
          <cell r="E494">
            <v>0</v>
          </cell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  <cell r="Y494" t="str">
            <v>QF_SR_Pavant_IIExisting Station Emission Costs</v>
          </cell>
        </row>
        <row r="495">
          <cell r="E495">
            <v>0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 t="str">
            <v>QF_SR_Pavant_IIExisting Station Dispatch Adder Costs</v>
          </cell>
        </row>
        <row r="496">
          <cell r="E496">
            <v>0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 t="str">
            <v>QF_SR_Pavant_IIExisting Station Fixed Costs</v>
          </cell>
        </row>
        <row r="497">
          <cell r="E497">
            <v>0</v>
          </cell>
          <cell r="F497">
            <v>0</v>
          </cell>
          <cell r="G497">
            <v>0</v>
          </cell>
          <cell r="H497">
            <v>0</v>
          </cell>
          <cell r="I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R497">
            <v>0</v>
          </cell>
          <cell r="S497">
            <v>0</v>
          </cell>
          <cell r="T497">
            <v>0</v>
          </cell>
          <cell r="U497">
            <v>0</v>
          </cell>
          <cell r="V497">
            <v>0</v>
          </cell>
          <cell r="W497">
            <v>0</v>
          </cell>
          <cell r="X497">
            <v>0</v>
          </cell>
          <cell r="Y497" t="str">
            <v>QF_SR_Pavant_IIExisting Station Demand Charges</v>
          </cell>
        </row>
        <row r="498">
          <cell r="E498">
            <v>0</v>
          </cell>
          <cell r="F498">
            <v>0</v>
          </cell>
          <cell r="G498">
            <v>0</v>
          </cell>
          <cell r="H498">
            <v>0</v>
          </cell>
          <cell r="I498">
            <v>0</v>
          </cell>
          <cell r="J498">
            <v>0</v>
          </cell>
          <cell r="K498">
            <v>0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0</v>
          </cell>
          <cell r="V498">
            <v>0</v>
          </cell>
          <cell r="W498">
            <v>0</v>
          </cell>
          <cell r="X498">
            <v>0</v>
          </cell>
          <cell r="Y498" t="str">
            <v>QF_SR_Pavant_IIExisting Station Decomm. Costs</v>
          </cell>
        </row>
        <row r="499">
          <cell r="E499">
            <v>0</v>
          </cell>
          <cell r="F499">
            <v>0</v>
          </cell>
          <cell r="G499">
            <v>0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0</v>
          </cell>
          <cell r="V499">
            <v>0</v>
          </cell>
          <cell r="W499">
            <v>0</v>
          </cell>
          <cell r="X499">
            <v>0</v>
          </cell>
          <cell r="Y499" t="str">
            <v>QF_SR_UTSExisting Station Fuel Costs</v>
          </cell>
        </row>
        <row r="500">
          <cell r="E500">
            <v>0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0</v>
          </cell>
          <cell r="V500">
            <v>0</v>
          </cell>
          <cell r="W500">
            <v>0</v>
          </cell>
          <cell r="X500">
            <v>0</v>
          </cell>
          <cell r="Y500" t="str">
            <v>QF_SR_UTSExisting Station Variable O&amp;M Costs</v>
          </cell>
        </row>
        <row r="501">
          <cell r="E501">
            <v>0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  <cell r="X501">
            <v>0</v>
          </cell>
          <cell r="Y501" t="str">
            <v>QF_SR_UTSExisting Station Emission Costs</v>
          </cell>
        </row>
        <row r="502">
          <cell r="E502">
            <v>0</v>
          </cell>
          <cell r="F502">
            <v>0</v>
          </cell>
          <cell r="G502">
            <v>0</v>
          </cell>
          <cell r="H502">
            <v>0</v>
          </cell>
          <cell r="I502">
            <v>0</v>
          </cell>
          <cell r="J502">
            <v>0</v>
          </cell>
          <cell r="K502">
            <v>0</v>
          </cell>
          <cell r="L502">
            <v>0</v>
          </cell>
          <cell r="M502">
            <v>0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  <cell r="W502">
            <v>0</v>
          </cell>
          <cell r="X502">
            <v>0</v>
          </cell>
          <cell r="Y502" t="str">
            <v>QF_SR_UTSExisting Station Dispatch Adder Costs</v>
          </cell>
        </row>
        <row r="503">
          <cell r="E503">
            <v>0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>
            <v>0</v>
          </cell>
          <cell r="W503">
            <v>0</v>
          </cell>
          <cell r="X503">
            <v>0</v>
          </cell>
          <cell r="Y503" t="str">
            <v>QF_SR_UTSExisting Station Fixed Costs</v>
          </cell>
        </row>
        <row r="504">
          <cell r="E504">
            <v>0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0</v>
          </cell>
          <cell r="V504">
            <v>0</v>
          </cell>
          <cell r="W504">
            <v>0</v>
          </cell>
          <cell r="X504">
            <v>0</v>
          </cell>
          <cell r="Y504" t="str">
            <v>QF_SR_UTSExisting Station Demand Charges</v>
          </cell>
        </row>
        <row r="505">
          <cell r="E505">
            <v>0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0</v>
          </cell>
          <cell r="V505">
            <v>0</v>
          </cell>
          <cell r="W505">
            <v>0</v>
          </cell>
          <cell r="X505">
            <v>0</v>
          </cell>
          <cell r="Y505" t="str">
            <v>QF_SR_UTSExisting Station Decomm. Costs</v>
          </cell>
        </row>
        <row r="506">
          <cell r="E506">
            <v>0</v>
          </cell>
          <cell r="F506">
            <v>0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  <cell r="W506">
            <v>0</v>
          </cell>
          <cell r="X506">
            <v>0</v>
          </cell>
          <cell r="Y506" t="str">
            <v>SR_Pavant_IIIExisting Station Fuel Costs</v>
          </cell>
        </row>
        <row r="507">
          <cell r="E507">
            <v>2.7149999999999999</v>
          </cell>
          <cell r="F507">
            <v>2.7040000000000002</v>
          </cell>
          <cell r="G507">
            <v>2.6880000000000002</v>
          </cell>
          <cell r="H507">
            <v>2.6749999999999998</v>
          </cell>
          <cell r="I507">
            <v>2.661</v>
          </cell>
          <cell r="J507">
            <v>2.65</v>
          </cell>
          <cell r="K507">
            <v>2.6349999999999998</v>
          </cell>
          <cell r="L507">
            <v>2.6219999999999999</v>
          </cell>
          <cell r="M507">
            <v>2.609</v>
          </cell>
          <cell r="N507">
            <v>2.5979999999999999</v>
          </cell>
          <cell r="O507">
            <v>2.5830000000000002</v>
          </cell>
          <cell r="P507">
            <v>2.57</v>
          </cell>
          <cell r="Q507">
            <v>2.5569999999999999</v>
          </cell>
          <cell r="R507">
            <v>2.5459999999999998</v>
          </cell>
          <cell r="S507">
            <v>2.5310000000000001</v>
          </cell>
          <cell r="T507">
            <v>2.5190000000000001</v>
          </cell>
          <cell r="U507">
            <v>2.5059999999999998</v>
          </cell>
          <cell r="V507">
            <v>2.488</v>
          </cell>
          <cell r="W507">
            <v>0</v>
          </cell>
          <cell r="X507">
            <v>0</v>
          </cell>
          <cell r="Y507" t="str">
            <v>SR_Pavant_IIIExisting Station Variable O&amp;M Costs</v>
          </cell>
        </row>
        <row r="508">
          <cell r="E508">
            <v>0</v>
          </cell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 t="str">
            <v>SR_Pavant_IIIExisting Station Emission Costs</v>
          </cell>
        </row>
        <row r="509">
          <cell r="E509">
            <v>0</v>
          </cell>
          <cell r="F509">
            <v>0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0</v>
          </cell>
          <cell r="V509">
            <v>0</v>
          </cell>
          <cell r="W509">
            <v>0</v>
          </cell>
          <cell r="X509">
            <v>0</v>
          </cell>
          <cell r="Y509" t="str">
            <v>SR_Pavant_IIIExisting Station Dispatch Adder Costs</v>
          </cell>
        </row>
        <row r="510">
          <cell r="E510">
            <v>0</v>
          </cell>
          <cell r="F510">
            <v>0</v>
          </cell>
          <cell r="G510">
            <v>0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 t="str">
            <v>SR_Pavant_IIIExisting Station Fixed Costs</v>
          </cell>
        </row>
        <row r="511">
          <cell r="E511">
            <v>0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  <cell r="W511">
            <v>0</v>
          </cell>
          <cell r="X511">
            <v>0</v>
          </cell>
          <cell r="Y511" t="str">
            <v>SR_Pavant_IIIExisting Station Demand Charges</v>
          </cell>
        </row>
        <row r="512">
          <cell r="E512">
            <v>0</v>
          </cell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  <cell r="W512">
            <v>0</v>
          </cell>
          <cell r="X512">
            <v>0</v>
          </cell>
          <cell r="Y512" t="str">
            <v>SR_Pavant_IIIExisting Station Decomm. Costs</v>
          </cell>
        </row>
        <row r="513">
          <cell r="E513">
            <v>0</v>
          </cell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0</v>
          </cell>
          <cell r="V513">
            <v>0</v>
          </cell>
          <cell r="W513">
            <v>0</v>
          </cell>
          <cell r="X513">
            <v>0</v>
          </cell>
          <cell r="Y513" t="str">
            <v>QF_SR_Sage_IExisting Station Fuel Costs</v>
          </cell>
        </row>
        <row r="514">
          <cell r="E514">
            <v>0</v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  <cell r="W514">
            <v>0</v>
          </cell>
          <cell r="X514">
            <v>0</v>
          </cell>
          <cell r="Y514" t="str">
            <v>QF_SR_Sage_IExisting Station Variable O&amp;M Costs</v>
          </cell>
        </row>
        <row r="515">
          <cell r="E515">
            <v>0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0</v>
          </cell>
          <cell r="V515">
            <v>0</v>
          </cell>
          <cell r="W515">
            <v>0</v>
          </cell>
          <cell r="X515">
            <v>0</v>
          </cell>
          <cell r="Y515" t="str">
            <v>QF_SR_Sage_IExisting Station Emission Costs</v>
          </cell>
        </row>
        <row r="516">
          <cell r="E516">
            <v>0</v>
          </cell>
          <cell r="F516">
            <v>0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0</v>
          </cell>
          <cell r="V516">
            <v>0</v>
          </cell>
          <cell r="W516">
            <v>0</v>
          </cell>
          <cell r="X516">
            <v>0</v>
          </cell>
          <cell r="Y516" t="str">
            <v>QF_SR_Sage_IExisting Station Dispatch Adder Costs</v>
          </cell>
        </row>
        <row r="517">
          <cell r="E517">
            <v>0</v>
          </cell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 t="str">
            <v>QF_SR_Sage_IExisting Station Fixed Costs</v>
          </cell>
        </row>
        <row r="518">
          <cell r="E518">
            <v>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0</v>
          </cell>
          <cell r="W518">
            <v>0</v>
          </cell>
          <cell r="X518">
            <v>0</v>
          </cell>
          <cell r="Y518" t="str">
            <v>QF_SR_Sage_IExisting Station Demand Charges</v>
          </cell>
        </row>
        <row r="519">
          <cell r="E519">
            <v>0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  <cell r="X519">
            <v>0</v>
          </cell>
          <cell r="Y519" t="str">
            <v>QF_SR_Sage_IExisting Station Decomm. Costs</v>
          </cell>
        </row>
        <row r="520">
          <cell r="E520">
            <v>0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 t="str">
            <v>QF_SR_Sage_IIExisting Station Fuel Costs</v>
          </cell>
        </row>
        <row r="521">
          <cell r="E521">
            <v>0</v>
          </cell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 t="str">
            <v>QF_SR_Sage_IIExisting Station Variable O&amp;M Costs</v>
          </cell>
        </row>
        <row r="522">
          <cell r="E522">
            <v>0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 t="str">
            <v>QF_SR_Sage_IIExisting Station Emission Costs</v>
          </cell>
        </row>
        <row r="523">
          <cell r="E523">
            <v>0</v>
          </cell>
          <cell r="F523">
            <v>0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Y523" t="str">
            <v>QF_SR_Sage_IIExisting Station Dispatch Adder Costs</v>
          </cell>
        </row>
        <row r="524">
          <cell r="E524">
            <v>0</v>
          </cell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  <cell r="X524">
            <v>0</v>
          </cell>
          <cell r="Y524" t="str">
            <v>QF_SR_Sage_IIExisting Station Fixed Costs</v>
          </cell>
        </row>
        <row r="525">
          <cell r="E525">
            <v>0</v>
          </cell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  <cell r="Q525">
            <v>0</v>
          </cell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0</v>
          </cell>
          <cell r="W525">
            <v>0</v>
          </cell>
          <cell r="X525">
            <v>0</v>
          </cell>
          <cell r="Y525" t="str">
            <v>QF_SR_Sage_IIExisting Station Demand Charges</v>
          </cell>
        </row>
        <row r="526">
          <cell r="E526">
            <v>0</v>
          </cell>
          <cell r="F526">
            <v>0</v>
          </cell>
          <cell r="G526">
            <v>0</v>
          </cell>
          <cell r="H526">
            <v>0</v>
          </cell>
          <cell r="I526">
            <v>0</v>
          </cell>
          <cell r="J526">
            <v>0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  <cell r="X526">
            <v>0</v>
          </cell>
          <cell r="Y526" t="str">
            <v>QF_SR_Sage_IIExisting Station Decomm. Costs</v>
          </cell>
        </row>
        <row r="527">
          <cell r="E527">
            <v>0</v>
          </cell>
          <cell r="F527">
            <v>0</v>
          </cell>
          <cell r="G527">
            <v>0</v>
          </cell>
          <cell r="H527">
            <v>0</v>
          </cell>
          <cell r="I527">
            <v>0</v>
          </cell>
          <cell r="J527">
            <v>0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R527">
            <v>0</v>
          </cell>
          <cell r="S527">
            <v>0</v>
          </cell>
          <cell r="T527">
            <v>0</v>
          </cell>
          <cell r="U527">
            <v>0</v>
          </cell>
          <cell r="V527">
            <v>0</v>
          </cell>
          <cell r="W527">
            <v>0</v>
          </cell>
          <cell r="X527">
            <v>0</v>
          </cell>
          <cell r="Y527" t="str">
            <v>QF_SR_Sage_IIIExisting Station Fuel Costs</v>
          </cell>
        </row>
        <row r="528">
          <cell r="E528">
            <v>0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  <cell r="X528">
            <v>0</v>
          </cell>
          <cell r="Y528" t="str">
            <v>QF_SR_Sage_IIIExisting Station Variable O&amp;M Costs</v>
          </cell>
        </row>
        <row r="529">
          <cell r="E529">
            <v>0</v>
          </cell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0</v>
          </cell>
          <cell r="V529">
            <v>0</v>
          </cell>
          <cell r="W529">
            <v>0</v>
          </cell>
          <cell r="X529">
            <v>0</v>
          </cell>
          <cell r="Y529" t="str">
            <v>QF_SR_Sage_IIIExisting Station Emission Costs</v>
          </cell>
        </row>
        <row r="530">
          <cell r="E530">
            <v>0</v>
          </cell>
          <cell r="F530">
            <v>0</v>
          </cell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  <cell r="X530">
            <v>0</v>
          </cell>
          <cell r="Y530" t="str">
            <v>QF_SR_Sage_IIIExisting Station Dispatch Adder Costs</v>
          </cell>
        </row>
        <row r="531">
          <cell r="E531">
            <v>0</v>
          </cell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R531">
            <v>0</v>
          </cell>
          <cell r="S531">
            <v>0</v>
          </cell>
          <cell r="T531">
            <v>0</v>
          </cell>
          <cell r="U531">
            <v>0</v>
          </cell>
          <cell r="V531">
            <v>0</v>
          </cell>
          <cell r="W531">
            <v>0</v>
          </cell>
          <cell r="X531">
            <v>0</v>
          </cell>
          <cell r="Y531" t="str">
            <v>QF_SR_Sage_IIIExisting Station Fixed Costs</v>
          </cell>
        </row>
        <row r="532">
          <cell r="E532">
            <v>0</v>
          </cell>
          <cell r="F532">
            <v>0</v>
          </cell>
          <cell r="G532">
            <v>0</v>
          </cell>
          <cell r="H532">
            <v>0</v>
          </cell>
          <cell r="I532">
            <v>0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 t="str">
            <v>QF_SR_Sage_IIIExisting Station Demand Charges</v>
          </cell>
        </row>
        <row r="533">
          <cell r="E533">
            <v>0</v>
          </cell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 t="str">
            <v>QF_SR_Sage_IIIExisting Station Decomm. Costs</v>
          </cell>
        </row>
        <row r="534">
          <cell r="E534">
            <v>27.497</v>
          </cell>
          <cell r="F534">
            <v>26.344000000000001</v>
          </cell>
          <cell r="G534">
            <v>27.481000000000002</v>
          </cell>
          <cell r="H534">
            <v>34.511000000000003</v>
          </cell>
          <cell r="I534">
            <v>41.63</v>
          </cell>
          <cell r="J534">
            <v>31.504999999999999</v>
          </cell>
          <cell r="K534">
            <v>32.585999999999999</v>
          </cell>
          <cell r="L534">
            <v>35.850999999999999</v>
          </cell>
          <cell r="M534">
            <v>35.768999999999998</v>
          </cell>
          <cell r="N534">
            <v>36.799999999999997</v>
          </cell>
          <cell r="O534">
            <v>43.579000000000001</v>
          </cell>
          <cell r="P534">
            <v>40.045000000000002</v>
          </cell>
          <cell r="Q534">
            <v>38.408000000000001</v>
          </cell>
          <cell r="R534">
            <v>36.978000000000002</v>
          </cell>
          <cell r="S534">
            <v>42.276000000000003</v>
          </cell>
          <cell r="T534">
            <v>36.896999999999998</v>
          </cell>
          <cell r="U534">
            <v>38.715000000000003</v>
          </cell>
          <cell r="V534">
            <v>38.917999999999999</v>
          </cell>
          <cell r="W534">
            <v>0</v>
          </cell>
          <cell r="X534">
            <v>0</v>
          </cell>
          <cell r="Y534" t="str">
            <v>GS_Hermiston2Existing Station Fuel Costs</v>
          </cell>
        </row>
        <row r="535">
          <cell r="E535">
            <v>0.57499999999999996</v>
          </cell>
          <cell r="F535">
            <v>0.58099999999999996</v>
          </cell>
          <cell r="G535">
            <v>0.57699999999999996</v>
          </cell>
          <cell r="H535">
            <v>0.57299999999999995</v>
          </cell>
          <cell r="I535">
            <v>0.57999999999999996</v>
          </cell>
          <cell r="J535">
            <v>0.38900000000000001</v>
          </cell>
          <cell r="K535">
            <v>0.374</v>
          </cell>
          <cell r="L535">
            <v>0.4</v>
          </cell>
          <cell r="M535">
            <v>0.41399999999999998</v>
          </cell>
          <cell r="N535">
            <v>0.438</v>
          </cell>
          <cell r="O535">
            <v>0.49299999999999999</v>
          </cell>
          <cell r="P535">
            <v>0.41199999999999998</v>
          </cell>
          <cell r="Q535">
            <v>0.38</v>
          </cell>
          <cell r="R535">
            <v>0.35199999999999998</v>
          </cell>
          <cell r="S535">
            <v>0.39200000000000002</v>
          </cell>
          <cell r="T535">
            <v>0.33</v>
          </cell>
          <cell r="U535">
            <v>0.36699999999999999</v>
          </cell>
          <cell r="V535">
            <v>0.36899999999999999</v>
          </cell>
          <cell r="W535">
            <v>0</v>
          </cell>
          <cell r="X535">
            <v>0</v>
          </cell>
          <cell r="Y535" t="str">
            <v>GS_Hermiston2Existing Station Variable O&amp;M Costs</v>
          </cell>
        </row>
        <row r="536">
          <cell r="E536">
            <v>0</v>
          </cell>
          <cell r="F536">
            <v>0</v>
          </cell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K536">
            <v>4.7699999999999996</v>
          </cell>
          <cell r="L536">
            <v>5.6120000000000001</v>
          </cell>
          <cell r="M536">
            <v>6.3840000000000003</v>
          </cell>
          <cell r="N536">
            <v>7.4160000000000004</v>
          </cell>
          <cell r="O536">
            <v>9.17</v>
          </cell>
          <cell r="P536">
            <v>8.4390000000000001</v>
          </cell>
          <cell r="Q536">
            <v>8.5510000000000002</v>
          </cell>
          <cell r="R536">
            <v>8.7319999999999993</v>
          </cell>
          <cell r="S536">
            <v>10.69</v>
          </cell>
          <cell r="T536">
            <v>9.8960000000000008</v>
          </cell>
          <cell r="U536">
            <v>12.084</v>
          </cell>
          <cell r="V536">
            <v>13.369</v>
          </cell>
          <cell r="W536">
            <v>0</v>
          </cell>
          <cell r="X536">
            <v>0</v>
          </cell>
          <cell r="Y536" t="str">
            <v>GS_Hermiston2Existing Station Emission Costs</v>
          </cell>
        </row>
        <row r="537">
          <cell r="E537">
            <v>0</v>
          </cell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 t="str">
            <v>GS_Hermiston2Existing Station Dispatch Adder Costs</v>
          </cell>
        </row>
        <row r="538">
          <cell r="E538">
            <v>0</v>
          </cell>
          <cell r="F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R538">
            <v>0</v>
          </cell>
          <cell r="S538">
            <v>0</v>
          </cell>
          <cell r="T538">
            <v>0</v>
          </cell>
          <cell r="U538">
            <v>0</v>
          </cell>
          <cell r="V538">
            <v>0</v>
          </cell>
          <cell r="W538">
            <v>0</v>
          </cell>
          <cell r="X538">
            <v>0</v>
          </cell>
          <cell r="Y538" t="str">
            <v>GS_Hermiston2Existing Station Fixed Costs</v>
          </cell>
        </row>
        <row r="539">
          <cell r="E539">
            <v>0</v>
          </cell>
          <cell r="F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R539">
            <v>0</v>
          </cell>
          <cell r="S539">
            <v>0</v>
          </cell>
          <cell r="T539">
            <v>0</v>
          </cell>
          <cell r="U539">
            <v>0</v>
          </cell>
          <cell r="V539">
            <v>0</v>
          </cell>
          <cell r="W539">
            <v>0</v>
          </cell>
          <cell r="X539">
            <v>0</v>
          </cell>
          <cell r="Y539" t="str">
            <v>GS_Hermiston2Existing Station Demand Charges</v>
          </cell>
        </row>
        <row r="540">
          <cell r="E540">
            <v>0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 t="str">
            <v>GS_Hermiston2Existing Station Decomm. Costs</v>
          </cell>
        </row>
        <row r="541">
          <cell r="E541">
            <v>0</v>
          </cell>
          <cell r="F541">
            <v>0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 t="str">
            <v>WD_CMBHILL_PExisting Station Fuel Costs</v>
          </cell>
        </row>
        <row r="542">
          <cell r="E542">
            <v>5.3540000000000001</v>
          </cell>
          <cell r="F542">
            <v>5.31</v>
          </cell>
          <cell r="G542">
            <v>5.4219999999999997</v>
          </cell>
          <cell r="H542">
            <v>5.5570000000000004</v>
          </cell>
          <cell r="I542">
            <v>5.4870000000000001</v>
          </cell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 t="str">
            <v>WD_CMBHILL_PExisting Station Variable O&amp;M Costs</v>
          </cell>
        </row>
        <row r="543">
          <cell r="E543">
            <v>0</v>
          </cell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  <cell r="Q543">
            <v>0</v>
          </cell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  <cell r="X543">
            <v>0</v>
          </cell>
          <cell r="Y543" t="str">
            <v>WD_CMBHILL_PExisting Station Emission Costs</v>
          </cell>
        </row>
        <row r="544">
          <cell r="E544">
            <v>0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 t="str">
            <v>WD_CMBHILL_PExisting Station Dispatch Adder Costs</v>
          </cell>
        </row>
        <row r="545">
          <cell r="E545">
            <v>0</v>
          </cell>
          <cell r="F545">
            <v>0</v>
          </cell>
          <cell r="G545">
            <v>0</v>
          </cell>
          <cell r="H545">
            <v>0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  <cell r="Y545" t="str">
            <v>WD_CMBHILL_PExisting Station Fixed Costs</v>
          </cell>
        </row>
        <row r="546">
          <cell r="E546">
            <v>0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 t="str">
            <v>WD_CMBHILL_PExisting Station Demand Charges</v>
          </cell>
        </row>
        <row r="547">
          <cell r="E547">
            <v>0</v>
          </cell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0</v>
          </cell>
          <cell r="W547">
            <v>0</v>
          </cell>
          <cell r="X547">
            <v>0</v>
          </cell>
          <cell r="Y547" t="str">
            <v>WD_CMBHILL_PExisting Station Decomm. Costs</v>
          </cell>
        </row>
        <row r="548">
          <cell r="E548">
            <v>0</v>
          </cell>
          <cell r="F548">
            <v>0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 t="str">
            <v>WD_Marengo1Existing Station Fuel Costs</v>
          </cell>
        </row>
        <row r="549">
          <cell r="E549">
            <v>0</v>
          </cell>
          <cell r="F549">
            <v>0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0</v>
          </cell>
          <cell r="Q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 t="str">
            <v>WD_Marengo1Existing Station Variable O&amp;M Costs</v>
          </cell>
        </row>
        <row r="550">
          <cell r="E550">
            <v>0</v>
          </cell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0</v>
          </cell>
          <cell r="W550">
            <v>0</v>
          </cell>
          <cell r="X550">
            <v>0</v>
          </cell>
          <cell r="Y550" t="str">
            <v>WD_Marengo1Existing Station Emission Costs</v>
          </cell>
        </row>
        <row r="551">
          <cell r="E551">
            <v>0</v>
          </cell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V551">
            <v>0</v>
          </cell>
          <cell r="W551">
            <v>0</v>
          </cell>
          <cell r="X551">
            <v>0</v>
          </cell>
          <cell r="Y551" t="str">
            <v>WD_Marengo1Existing Station Dispatch Adder Costs</v>
          </cell>
        </row>
        <row r="552">
          <cell r="E552">
            <v>4.8099999999999996</v>
          </cell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  <cell r="R552">
            <v>0</v>
          </cell>
          <cell r="S552">
            <v>0</v>
          </cell>
          <cell r="T552">
            <v>0</v>
          </cell>
          <cell r="U552">
            <v>0</v>
          </cell>
          <cell r="V552">
            <v>0</v>
          </cell>
          <cell r="W552">
            <v>0</v>
          </cell>
          <cell r="X552">
            <v>0</v>
          </cell>
          <cell r="Y552" t="str">
            <v>WD_Marengo1Existing Station Fixed Costs</v>
          </cell>
        </row>
        <row r="553">
          <cell r="E553">
            <v>0</v>
          </cell>
          <cell r="F553">
            <v>0</v>
          </cell>
          <cell r="G553">
            <v>0</v>
          </cell>
          <cell r="H553">
            <v>0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R553">
            <v>0</v>
          </cell>
          <cell r="S553">
            <v>0</v>
          </cell>
          <cell r="T553">
            <v>0</v>
          </cell>
          <cell r="U553">
            <v>0</v>
          </cell>
          <cell r="V553">
            <v>0</v>
          </cell>
          <cell r="W553">
            <v>0</v>
          </cell>
          <cell r="X553">
            <v>0</v>
          </cell>
          <cell r="Y553" t="str">
            <v>WD_Marengo1Existing Station Demand Charges</v>
          </cell>
        </row>
        <row r="554">
          <cell r="E554">
            <v>0</v>
          </cell>
          <cell r="F554">
            <v>0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R554">
            <v>0</v>
          </cell>
          <cell r="S554">
            <v>0</v>
          </cell>
          <cell r="T554">
            <v>0</v>
          </cell>
          <cell r="U554">
            <v>0</v>
          </cell>
          <cell r="V554">
            <v>0</v>
          </cell>
          <cell r="W554">
            <v>0</v>
          </cell>
          <cell r="X554">
            <v>0</v>
          </cell>
          <cell r="Y554" t="str">
            <v>WD_Marengo1Existing Station Decomm. Costs</v>
          </cell>
        </row>
        <row r="555">
          <cell r="E555">
            <v>0</v>
          </cell>
          <cell r="F555">
            <v>0</v>
          </cell>
          <cell r="G555">
            <v>0</v>
          </cell>
          <cell r="H555">
            <v>0</v>
          </cell>
          <cell r="I555">
            <v>0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R555">
            <v>0</v>
          </cell>
          <cell r="S555">
            <v>0</v>
          </cell>
          <cell r="T555">
            <v>0</v>
          </cell>
          <cell r="U555">
            <v>0</v>
          </cell>
          <cell r="V555">
            <v>0</v>
          </cell>
          <cell r="W555">
            <v>0</v>
          </cell>
          <cell r="X555">
            <v>0</v>
          </cell>
          <cell r="Y555" t="str">
            <v>WD_Marengo2Existing Station Fuel Costs</v>
          </cell>
        </row>
        <row r="556">
          <cell r="E556">
            <v>0</v>
          </cell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V556">
            <v>0</v>
          </cell>
          <cell r="W556">
            <v>0</v>
          </cell>
          <cell r="X556">
            <v>0</v>
          </cell>
          <cell r="Y556" t="str">
            <v>WD_Marengo2Existing Station Variable O&amp;M Costs</v>
          </cell>
        </row>
        <row r="557">
          <cell r="E557">
            <v>0</v>
          </cell>
          <cell r="F557">
            <v>0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0</v>
          </cell>
          <cell r="V557">
            <v>0</v>
          </cell>
          <cell r="W557">
            <v>0</v>
          </cell>
          <cell r="X557">
            <v>0</v>
          </cell>
          <cell r="Y557" t="str">
            <v>WD_Marengo2Existing Station Emission Costs</v>
          </cell>
        </row>
        <row r="558">
          <cell r="E558">
            <v>0</v>
          </cell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  <cell r="V558">
            <v>0</v>
          </cell>
          <cell r="W558">
            <v>0</v>
          </cell>
          <cell r="X558">
            <v>0</v>
          </cell>
          <cell r="Y558" t="str">
            <v>WD_Marengo2Existing Station Dispatch Adder Costs</v>
          </cell>
        </row>
        <row r="559">
          <cell r="E559">
            <v>2.4620000000000002</v>
          </cell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V559">
            <v>0</v>
          </cell>
          <cell r="W559">
            <v>0</v>
          </cell>
          <cell r="X559">
            <v>0</v>
          </cell>
          <cell r="Y559" t="str">
            <v>WD_Marengo2Existing Station Fixed Costs</v>
          </cell>
        </row>
        <row r="560">
          <cell r="E560">
            <v>0</v>
          </cell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0</v>
          </cell>
          <cell r="V560">
            <v>0</v>
          </cell>
          <cell r="W560">
            <v>0</v>
          </cell>
          <cell r="X560">
            <v>0</v>
          </cell>
          <cell r="Y560" t="str">
            <v>WD_Marengo2Existing Station Demand Charges</v>
          </cell>
        </row>
        <row r="561">
          <cell r="E561">
            <v>0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  <cell r="W561">
            <v>0</v>
          </cell>
          <cell r="X561">
            <v>0</v>
          </cell>
          <cell r="Y561" t="str">
            <v>WD_Marengo2Existing Station Decomm. Costs</v>
          </cell>
        </row>
        <row r="562">
          <cell r="E562">
            <v>0</v>
          </cell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  <cell r="W562">
            <v>0</v>
          </cell>
          <cell r="X562">
            <v>0</v>
          </cell>
          <cell r="Y562" t="str">
            <v>WD_SCL_New_IN_PExisting Station Fuel Costs</v>
          </cell>
        </row>
        <row r="563">
          <cell r="E563">
            <v>0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V563">
            <v>0</v>
          </cell>
          <cell r="W563">
            <v>0</v>
          </cell>
          <cell r="X563">
            <v>0</v>
          </cell>
          <cell r="Y563" t="str">
            <v>WD_SCL_New_IN_PExisting Station Variable O&amp;M Costs</v>
          </cell>
        </row>
        <row r="564">
          <cell r="E564">
            <v>0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0</v>
          </cell>
          <cell r="X564">
            <v>0</v>
          </cell>
          <cell r="Y564" t="str">
            <v>WD_SCL_New_IN_PExisting Station Emission Costs</v>
          </cell>
        </row>
        <row r="565">
          <cell r="E565">
            <v>0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  <cell r="Y565" t="str">
            <v>WD_SCL_New_IN_PExisting Station Dispatch Adder Costs</v>
          </cell>
        </row>
        <row r="566">
          <cell r="E566">
            <v>0</v>
          </cell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0</v>
          </cell>
          <cell r="V566">
            <v>0</v>
          </cell>
          <cell r="W566">
            <v>0</v>
          </cell>
          <cell r="X566">
            <v>0</v>
          </cell>
          <cell r="Y566" t="str">
            <v>WD_SCL_New_IN_PExisting Station Fixed Costs</v>
          </cell>
        </row>
        <row r="567">
          <cell r="E567">
            <v>0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  <cell r="W567">
            <v>0</v>
          </cell>
          <cell r="X567">
            <v>0</v>
          </cell>
          <cell r="Y567" t="str">
            <v>WD_SCL_New_IN_PExisting Station Demand Charges</v>
          </cell>
        </row>
        <row r="568">
          <cell r="E568">
            <v>0</v>
          </cell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R568">
            <v>0</v>
          </cell>
          <cell r="S568">
            <v>0</v>
          </cell>
          <cell r="T568">
            <v>0</v>
          </cell>
          <cell r="U568">
            <v>0</v>
          </cell>
          <cell r="V568">
            <v>0</v>
          </cell>
          <cell r="W568">
            <v>0</v>
          </cell>
          <cell r="X568">
            <v>0</v>
          </cell>
          <cell r="Y568" t="str">
            <v>WD_SCL_New_IN_PExisting Station Decomm. Costs</v>
          </cell>
        </row>
        <row r="569">
          <cell r="E569">
            <v>0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 t="str">
            <v>QF_WD_OregonWF_1Existing Station Fuel Costs</v>
          </cell>
        </row>
        <row r="570">
          <cell r="E570">
            <v>16.704000000000001</v>
          </cell>
          <cell r="F570">
            <v>16.702000000000002</v>
          </cell>
          <cell r="G570">
            <v>16.704000000000001</v>
          </cell>
          <cell r="H570">
            <v>16.704000000000001</v>
          </cell>
          <cell r="I570">
            <v>16.704000000000001</v>
          </cell>
          <cell r="J570">
            <v>16.702000000000002</v>
          </cell>
          <cell r="K570">
            <v>16.704000000000001</v>
          </cell>
          <cell r="L570">
            <v>16.704000000000001</v>
          </cell>
          <cell r="M570">
            <v>16.704000000000001</v>
          </cell>
          <cell r="N570">
            <v>16.702000000000002</v>
          </cell>
          <cell r="O570">
            <v>8.8130000000000006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 t="str">
            <v>QF_WD_OregonWF_1Existing Station Variable O&amp;M Costs</v>
          </cell>
        </row>
        <row r="571">
          <cell r="E571">
            <v>0</v>
          </cell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 t="str">
            <v>QF_WD_OregonWF_1Existing Station Emission Costs</v>
          </cell>
        </row>
        <row r="572">
          <cell r="E572">
            <v>0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 t="str">
            <v>QF_WD_OregonWF_1Existing Station Dispatch Adder Costs</v>
          </cell>
        </row>
        <row r="573">
          <cell r="E573">
            <v>0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 t="str">
            <v>QF_WD_OregonWF_1Existing Station Fixed Costs</v>
          </cell>
        </row>
        <row r="574">
          <cell r="E574">
            <v>0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 t="str">
            <v>QF_WD_OregonWF_1Existing Station Demand Charges</v>
          </cell>
        </row>
        <row r="575">
          <cell r="E575">
            <v>0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Y575" t="str">
            <v>QF_WD_OregonWF_1Existing Station Decomm. Costs</v>
          </cell>
        </row>
        <row r="576">
          <cell r="E576">
            <v>0</v>
          </cell>
          <cell r="F576">
            <v>0</v>
          </cell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  <cell r="X576">
            <v>0</v>
          </cell>
          <cell r="Y576" t="str">
            <v>QF_WD_WaWExisting Station Fuel Costs</v>
          </cell>
        </row>
        <row r="577">
          <cell r="E577">
            <v>3.7509999999999999</v>
          </cell>
          <cell r="F577">
            <v>3.7280000000000002</v>
          </cell>
          <cell r="G577">
            <v>3.7320000000000002</v>
          </cell>
          <cell r="H577">
            <v>3.7320000000000002</v>
          </cell>
          <cell r="I577">
            <v>3.7320000000000002</v>
          </cell>
          <cell r="J577">
            <v>3.7389999999999999</v>
          </cell>
          <cell r="K577">
            <v>3.7429999999999999</v>
          </cell>
          <cell r="L577">
            <v>3.7429999999999999</v>
          </cell>
          <cell r="M577">
            <v>3.7429999999999999</v>
          </cell>
          <cell r="N577">
            <v>3.7389999999999999</v>
          </cell>
          <cell r="O577">
            <v>2.9279999999999999</v>
          </cell>
          <cell r="P577">
            <v>2.11</v>
          </cell>
          <cell r="Q577">
            <v>2.11</v>
          </cell>
          <cell r="R577">
            <v>2.077</v>
          </cell>
          <cell r="S577">
            <v>2.0840000000000001</v>
          </cell>
          <cell r="T577">
            <v>2.0840000000000001</v>
          </cell>
          <cell r="U577">
            <v>2.0840000000000001</v>
          </cell>
          <cell r="V577">
            <v>0.85699999999999998</v>
          </cell>
          <cell r="W577">
            <v>0</v>
          </cell>
          <cell r="X577">
            <v>0</v>
          </cell>
          <cell r="Y577" t="str">
            <v>QF_WD_WaWExisting Station Variable O&amp;M Costs</v>
          </cell>
        </row>
        <row r="578">
          <cell r="E578">
            <v>0</v>
          </cell>
          <cell r="F578">
            <v>0</v>
          </cell>
          <cell r="G578">
            <v>0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 t="str">
            <v>QF_WD_WaWExisting Station Emission Costs</v>
          </cell>
        </row>
        <row r="579">
          <cell r="E579">
            <v>0</v>
          </cell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  <cell r="W579">
            <v>0</v>
          </cell>
          <cell r="X579">
            <v>0</v>
          </cell>
          <cell r="Y579" t="str">
            <v>QF_WD_WaWExisting Station Dispatch Adder Costs</v>
          </cell>
        </row>
        <row r="580">
          <cell r="E580">
            <v>0</v>
          </cell>
          <cell r="F580">
            <v>0</v>
          </cell>
          <cell r="G580">
            <v>0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0</v>
          </cell>
          <cell r="V580">
            <v>0</v>
          </cell>
          <cell r="W580">
            <v>0</v>
          </cell>
          <cell r="X580">
            <v>0</v>
          </cell>
          <cell r="Y580" t="str">
            <v>QF_WD_WaWExisting Station Fixed Costs</v>
          </cell>
        </row>
        <row r="581">
          <cell r="E581">
            <v>0</v>
          </cell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  <cell r="W581">
            <v>0</v>
          </cell>
          <cell r="X581">
            <v>0</v>
          </cell>
          <cell r="Y581" t="str">
            <v>QF_WD_WaWExisting Station Demand Charges</v>
          </cell>
        </row>
        <row r="582">
          <cell r="E582">
            <v>0</v>
          </cell>
          <cell r="F582">
            <v>0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0</v>
          </cell>
          <cell r="V582">
            <v>0</v>
          </cell>
          <cell r="W582">
            <v>0</v>
          </cell>
          <cell r="X582">
            <v>0</v>
          </cell>
          <cell r="Y582" t="str">
            <v>QF_WD_WaWExisting Station Decomm. Costs</v>
          </cell>
        </row>
        <row r="583">
          <cell r="E583">
            <v>0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  <cell r="V583">
            <v>0</v>
          </cell>
          <cell r="W583">
            <v>0</v>
          </cell>
          <cell r="X583">
            <v>0</v>
          </cell>
          <cell r="Y583" t="str">
            <v>QF_WD_OrchardExisting Station Fuel Costs</v>
          </cell>
        </row>
        <row r="584">
          <cell r="E584">
            <v>0</v>
          </cell>
          <cell r="F584">
            <v>1.137</v>
          </cell>
          <cell r="G584">
            <v>6.1710000000000003</v>
          </cell>
          <cell r="H584">
            <v>6.1710000000000003</v>
          </cell>
          <cell r="I584">
            <v>6.1710000000000003</v>
          </cell>
          <cell r="J584">
            <v>6.173</v>
          </cell>
          <cell r="K584">
            <v>6.1710000000000003</v>
          </cell>
          <cell r="L584">
            <v>6.1710000000000003</v>
          </cell>
          <cell r="M584">
            <v>6.1710000000000003</v>
          </cell>
          <cell r="N584">
            <v>6.173</v>
          </cell>
          <cell r="O584">
            <v>6.1710000000000003</v>
          </cell>
          <cell r="P584">
            <v>6.1710000000000003</v>
          </cell>
          <cell r="Q584">
            <v>6.1710000000000003</v>
          </cell>
          <cell r="R584">
            <v>6.173</v>
          </cell>
          <cell r="S584">
            <v>6.1710000000000003</v>
          </cell>
          <cell r="T584">
            <v>6.1710000000000003</v>
          </cell>
          <cell r="U584">
            <v>6.1710000000000003</v>
          </cell>
          <cell r="V584">
            <v>6.173</v>
          </cell>
          <cell r="W584">
            <v>6.1710000000000003</v>
          </cell>
          <cell r="X584">
            <v>6.1710000000000003</v>
          </cell>
          <cell r="Y584" t="str">
            <v>QF_WD_OrchardExisting Station Variable O&amp;M Costs</v>
          </cell>
        </row>
        <row r="585">
          <cell r="E585">
            <v>0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 t="str">
            <v>QF_WD_OrchardExisting Station Emission Costs</v>
          </cell>
        </row>
        <row r="586">
          <cell r="E586">
            <v>0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  <cell r="V586">
            <v>0</v>
          </cell>
          <cell r="W586">
            <v>0</v>
          </cell>
          <cell r="X586">
            <v>0</v>
          </cell>
          <cell r="Y586" t="str">
            <v>QF_WD_OrchardExisting Station Dispatch Adder Costs</v>
          </cell>
        </row>
        <row r="587">
          <cell r="E587">
            <v>0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R587">
            <v>0</v>
          </cell>
          <cell r="S587">
            <v>0</v>
          </cell>
          <cell r="T587">
            <v>0</v>
          </cell>
          <cell r="U587">
            <v>0</v>
          </cell>
          <cell r="V587">
            <v>0</v>
          </cell>
          <cell r="W587">
            <v>0</v>
          </cell>
          <cell r="X587">
            <v>0</v>
          </cell>
          <cell r="Y587" t="str">
            <v>QF_WD_OrchardExisting Station Fixed Costs</v>
          </cell>
        </row>
        <row r="588">
          <cell r="E588">
            <v>0</v>
          </cell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0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R588">
            <v>0</v>
          </cell>
          <cell r="S588">
            <v>0</v>
          </cell>
          <cell r="T588">
            <v>0</v>
          </cell>
          <cell r="U588">
            <v>0</v>
          </cell>
          <cell r="V588">
            <v>0</v>
          </cell>
          <cell r="W588">
            <v>0</v>
          </cell>
          <cell r="X588">
            <v>0</v>
          </cell>
          <cell r="Y588" t="str">
            <v>QF_WD_OrchardExisting Station Demand Charges</v>
          </cell>
        </row>
        <row r="589">
          <cell r="E589">
            <v>0</v>
          </cell>
          <cell r="F589">
            <v>0</v>
          </cell>
          <cell r="G589">
            <v>0</v>
          </cell>
          <cell r="H589">
            <v>0</v>
          </cell>
          <cell r="I589">
            <v>0</v>
          </cell>
          <cell r="J589">
            <v>0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0</v>
          </cell>
          <cell r="X589">
            <v>0</v>
          </cell>
          <cell r="Y589" t="str">
            <v>QF_WD_OrchardExisting Station Decomm. Costs</v>
          </cell>
        </row>
        <row r="590">
          <cell r="E590">
            <v>9.2520000000000007</v>
          </cell>
          <cell r="F590">
            <v>8.5069999999999997</v>
          </cell>
          <cell r="G590">
            <v>10.031000000000001</v>
          </cell>
          <cell r="H590">
            <v>10.007999999999999</v>
          </cell>
          <cell r="I590">
            <v>10.929</v>
          </cell>
          <cell r="J590">
            <v>10.909000000000001</v>
          </cell>
          <cell r="K590">
            <v>11.393000000000001</v>
          </cell>
          <cell r="L590">
            <v>11.411</v>
          </cell>
          <cell r="M590">
            <v>11.592000000000001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0</v>
          </cell>
          <cell r="X590">
            <v>0</v>
          </cell>
          <cell r="Y590" t="str">
            <v>CL_DJohnston1Existing Station Fuel Costs</v>
          </cell>
        </row>
        <row r="591">
          <cell r="E591">
            <v>0</v>
          </cell>
          <cell r="F591">
            <v>0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 t="str">
            <v>CL_DJohnston1Existing Station Variable O&amp;M Costs</v>
          </cell>
        </row>
        <row r="592">
          <cell r="E592">
            <v>0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9.3550000000000004</v>
          </cell>
          <cell r="L592">
            <v>10.257</v>
          </cell>
          <cell r="M592">
            <v>11.420999999999999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  <cell r="X592">
            <v>0</v>
          </cell>
          <cell r="Y592" t="str">
            <v>CL_DJohnston1Existing Station Emission Costs</v>
          </cell>
        </row>
        <row r="593">
          <cell r="E593">
            <v>0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  <cell r="X593">
            <v>0</v>
          </cell>
          <cell r="Y593" t="str">
            <v>CL_DJohnston1Existing Station Dispatch Adder Costs</v>
          </cell>
        </row>
        <row r="594">
          <cell r="E594">
            <v>6.1130000000000004</v>
          </cell>
          <cell r="F594">
            <v>11.952999999999999</v>
          </cell>
          <cell r="G594">
            <v>8.0679999999999996</v>
          </cell>
          <cell r="H594">
            <v>8.5239999999999991</v>
          </cell>
          <cell r="I594">
            <v>8.9149999999999991</v>
          </cell>
          <cell r="J594">
            <v>13.712999999999999</v>
          </cell>
          <cell r="K594">
            <v>9.8450000000000006</v>
          </cell>
          <cell r="L594">
            <v>9.968</v>
          </cell>
          <cell r="M594">
            <v>10.220000000000001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  <cell r="X594">
            <v>0</v>
          </cell>
          <cell r="Y594" t="str">
            <v>CL_DJohnston1Existing Station Fixed Costs</v>
          </cell>
        </row>
        <row r="595">
          <cell r="E595">
            <v>0</v>
          </cell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>
            <v>0</v>
          </cell>
          <cell r="K595">
            <v>0</v>
          </cell>
          <cell r="L595">
            <v>0</v>
          </cell>
          <cell r="M595">
            <v>0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  <cell r="X595">
            <v>0</v>
          </cell>
          <cell r="Y595" t="str">
            <v>CL_DJohnston1Existing Station Demand Charges</v>
          </cell>
        </row>
        <row r="596">
          <cell r="E596">
            <v>0</v>
          </cell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0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  <cell r="X596">
            <v>0</v>
          </cell>
          <cell r="Y596" t="str">
            <v>CL_DJohnston1Existing Station Decomm. Costs</v>
          </cell>
        </row>
        <row r="597">
          <cell r="E597">
            <v>10.115</v>
          </cell>
          <cell r="F597">
            <v>10.46</v>
          </cell>
          <cell r="G597">
            <v>10.879</v>
          </cell>
          <cell r="H597">
            <v>10.058</v>
          </cell>
          <cell r="I597">
            <v>11.795</v>
          </cell>
          <cell r="J597">
            <v>12.726000000000001</v>
          </cell>
          <cell r="K597">
            <v>12.349</v>
          </cell>
          <cell r="L597">
            <v>12.69</v>
          </cell>
          <cell r="M597">
            <v>12.853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  <cell r="X597">
            <v>0</v>
          </cell>
          <cell r="Y597" t="str">
            <v>CL_DJohnston2Existing Station Fuel Costs</v>
          </cell>
        </row>
        <row r="598">
          <cell r="E598">
            <v>0</v>
          </cell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 t="str">
            <v>CL_DJohnston2Existing Station Variable O&amp;M Costs</v>
          </cell>
        </row>
        <row r="599">
          <cell r="E599">
            <v>0</v>
          </cell>
          <cell r="F599">
            <v>0</v>
          </cell>
          <cell r="G599">
            <v>0</v>
          </cell>
          <cell r="H599">
            <v>0</v>
          </cell>
          <cell r="I599">
            <v>0</v>
          </cell>
          <cell r="J599">
            <v>0</v>
          </cell>
          <cell r="K599">
            <v>10.141</v>
          </cell>
          <cell r="L599">
            <v>11.407</v>
          </cell>
          <cell r="M599">
            <v>12.663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  <cell r="X599">
            <v>0</v>
          </cell>
          <cell r="Y599" t="str">
            <v>CL_DJohnston2Existing Station Emission Costs</v>
          </cell>
        </row>
        <row r="600">
          <cell r="E600">
            <v>0</v>
          </cell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 t="str">
            <v>CL_DJohnston2Existing Station Dispatch Adder Costs</v>
          </cell>
        </row>
        <row r="601">
          <cell r="E601">
            <v>7.1909999999999998</v>
          </cell>
          <cell r="F601">
            <v>7.4039999999999999</v>
          </cell>
          <cell r="G601">
            <v>8.0440000000000005</v>
          </cell>
          <cell r="H601">
            <v>13.837999999999999</v>
          </cell>
          <cell r="I601">
            <v>9.2189999999999994</v>
          </cell>
          <cell r="J601">
            <v>9.5050000000000008</v>
          </cell>
          <cell r="K601">
            <v>9.7970000000000006</v>
          </cell>
          <cell r="L601">
            <v>12.467000000000001</v>
          </cell>
          <cell r="M601">
            <v>10.282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Y601" t="str">
            <v>CL_DJohnston2Existing Station Fixed Costs</v>
          </cell>
        </row>
        <row r="602">
          <cell r="E602">
            <v>0</v>
          </cell>
          <cell r="F602">
            <v>0</v>
          </cell>
          <cell r="G602">
            <v>0</v>
          </cell>
          <cell r="H602">
            <v>0</v>
          </cell>
          <cell r="I602">
            <v>0</v>
          </cell>
          <cell r="J602">
            <v>0</v>
          </cell>
          <cell r="K602">
            <v>0</v>
          </cell>
          <cell r="L602">
            <v>0</v>
          </cell>
          <cell r="M602">
            <v>0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  <cell r="W602">
            <v>0</v>
          </cell>
          <cell r="X602">
            <v>0</v>
          </cell>
          <cell r="Y602" t="str">
            <v>CL_DJohnston2Existing Station Demand Charges</v>
          </cell>
        </row>
        <row r="603">
          <cell r="E603">
            <v>0</v>
          </cell>
          <cell r="F603">
            <v>0</v>
          </cell>
          <cell r="G603">
            <v>0</v>
          </cell>
          <cell r="H603">
            <v>0</v>
          </cell>
          <cell r="I603">
            <v>0</v>
          </cell>
          <cell r="J603">
            <v>0</v>
          </cell>
          <cell r="K603">
            <v>0</v>
          </cell>
          <cell r="L603">
            <v>0</v>
          </cell>
          <cell r="M603">
            <v>0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 t="str">
            <v>CL_DJohnston2Existing Station Decomm. Costs</v>
          </cell>
        </row>
        <row r="604">
          <cell r="E604">
            <v>18.484999999999999</v>
          </cell>
          <cell r="F604">
            <v>20.943000000000001</v>
          </cell>
          <cell r="G604">
            <v>22.56</v>
          </cell>
          <cell r="H604">
            <v>23.241</v>
          </cell>
          <cell r="I604">
            <v>22.018000000000001</v>
          </cell>
          <cell r="J604">
            <v>25.158999999999999</v>
          </cell>
          <cell r="K604">
            <v>24.99</v>
          </cell>
          <cell r="L604">
            <v>25.425000000000001</v>
          </cell>
          <cell r="M604">
            <v>25.855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  <cell r="W604">
            <v>0</v>
          </cell>
          <cell r="X604">
            <v>0</v>
          </cell>
          <cell r="Y604" t="str">
            <v>CL_DJohnston3Existing Station Fuel Costs</v>
          </cell>
        </row>
        <row r="605">
          <cell r="E605">
            <v>0</v>
          </cell>
          <cell r="F605">
            <v>0</v>
          </cell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 t="str">
            <v>CL_DJohnston3Existing Station Variable O&amp;M Costs</v>
          </cell>
        </row>
        <row r="606">
          <cell r="E606">
            <v>0</v>
          </cell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0</v>
          </cell>
          <cell r="K606">
            <v>20.521000000000001</v>
          </cell>
          <cell r="L606">
            <v>22.855</v>
          </cell>
          <cell r="M606">
            <v>25.472000000000001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  <cell r="Y606" t="str">
            <v>CL_DJohnston3Existing Station Emission Costs</v>
          </cell>
        </row>
        <row r="607">
          <cell r="E607">
            <v>0</v>
          </cell>
          <cell r="F607">
            <v>0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 t="str">
            <v>CL_DJohnston3Existing Station Dispatch Adder Costs</v>
          </cell>
        </row>
        <row r="608">
          <cell r="E608">
            <v>23.042999999999999</v>
          </cell>
          <cell r="F608">
            <v>16.837</v>
          </cell>
          <cell r="G608">
            <v>17.716999999999999</v>
          </cell>
          <cell r="H608">
            <v>18.667000000000002</v>
          </cell>
          <cell r="I608">
            <v>28.170999999999999</v>
          </cell>
          <cell r="J608">
            <v>20.702000000000002</v>
          </cell>
          <cell r="K608">
            <v>21.756</v>
          </cell>
          <cell r="L608">
            <v>22.306000000000001</v>
          </cell>
          <cell r="M608">
            <v>22.783000000000001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  <cell r="Y608" t="str">
            <v>CL_DJohnston3Existing Station Fixed Costs</v>
          </cell>
        </row>
        <row r="609">
          <cell r="E609">
            <v>0</v>
          </cell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 t="str">
            <v>CL_DJohnston3Existing Station Demand Charges</v>
          </cell>
        </row>
        <row r="610">
          <cell r="E610">
            <v>0</v>
          </cell>
          <cell r="F610">
            <v>0</v>
          </cell>
          <cell r="G610">
            <v>0</v>
          </cell>
          <cell r="H610">
            <v>0</v>
          </cell>
          <cell r="I610">
            <v>0</v>
          </cell>
          <cell r="J610">
            <v>0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 t="str">
            <v>CL_DJohnston3Existing Station Decomm. Costs</v>
          </cell>
        </row>
        <row r="611">
          <cell r="E611">
            <v>29.768999999999998</v>
          </cell>
          <cell r="F611">
            <v>30.645</v>
          </cell>
          <cell r="G611">
            <v>31.199000000000002</v>
          </cell>
          <cell r="H611">
            <v>35.219000000000001</v>
          </cell>
          <cell r="I611">
            <v>36.125999999999998</v>
          </cell>
          <cell r="J611">
            <v>37.185000000000002</v>
          </cell>
          <cell r="K611">
            <v>33.527999999999999</v>
          </cell>
          <cell r="L611">
            <v>38.098999999999997</v>
          </cell>
          <cell r="M611">
            <v>38.695999999999998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  <cell r="X611">
            <v>0</v>
          </cell>
          <cell r="Y611" t="str">
            <v>CL_DJohnston4Existing Station Fuel Costs</v>
          </cell>
        </row>
        <row r="612">
          <cell r="E612">
            <v>0</v>
          </cell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 t="str">
            <v>CL_DJohnston4Existing Station Variable O&amp;M Costs</v>
          </cell>
        </row>
        <row r="613">
          <cell r="E613">
            <v>0</v>
          </cell>
          <cell r="F613">
            <v>0</v>
          </cell>
          <cell r="G613">
            <v>0</v>
          </cell>
          <cell r="H613">
            <v>0</v>
          </cell>
          <cell r="I613">
            <v>0</v>
          </cell>
          <cell r="J613">
            <v>0</v>
          </cell>
          <cell r="K613">
            <v>27.532</v>
          </cell>
          <cell r="L613">
            <v>34.247999999999998</v>
          </cell>
          <cell r="M613">
            <v>38.122999999999998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  <cell r="Y613" t="str">
            <v>CL_DJohnston4Existing Station Emission Costs</v>
          </cell>
        </row>
        <row r="614">
          <cell r="E614">
            <v>0</v>
          </cell>
          <cell r="F614">
            <v>0</v>
          </cell>
          <cell r="G614">
            <v>0</v>
          </cell>
          <cell r="H614">
            <v>0</v>
          </cell>
          <cell r="I614">
            <v>0</v>
          </cell>
          <cell r="J614">
            <v>0</v>
          </cell>
          <cell r="K614">
            <v>0</v>
          </cell>
          <cell r="L614">
            <v>0</v>
          </cell>
          <cell r="M614">
            <v>0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  <cell r="W614">
            <v>0</v>
          </cell>
          <cell r="X614">
            <v>0</v>
          </cell>
          <cell r="Y614" t="str">
            <v>CL_DJohnston4Existing Station Dispatch Adder Costs</v>
          </cell>
        </row>
        <row r="615">
          <cell r="E615">
            <v>20.948</v>
          </cell>
          <cell r="F615">
            <v>22.027999999999999</v>
          </cell>
          <cell r="G615">
            <v>31.667000000000002</v>
          </cell>
          <cell r="H615">
            <v>26.36</v>
          </cell>
          <cell r="I615">
            <v>27.324000000000002</v>
          </cell>
          <cell r="J615">
            <v>28.558</v>
          </cell>
          <cell r="K615">
            <v>33.908000000000001</v>
          </cell>
          <cell r="L615">
            <v>32.06</v>
          </cell>
          <cell r="M615">
            <v>32.667000000000002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V615">
            <v>0</v>
          </cell>
          <cell r="W615">
            <v>0</v>
          </cell>
          <cell r="X615">
            <v>0</v>
          </cell>
          <cell r="Y615" t="str">
            <v>CL_DJohnston4Existing Station Fixed Costs</v>
          </cell>
        </row>
        <row r="616">
          <cell r="E616">
            <v>0</v>
          </cell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 t="str">
            <v>CL_DJohnston4Existing Station Demand Charges</v>
          </cell>
        </row>
        <row r="617">
          <cell r="E617">
            <v>0</v>
          </cell>
          <cell r="F617">
            <v>0</v>
          </cell>
          <cell r="G617">
            <v>0</v>
          </cell>
          <cell r="H617">
            <v>0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>
            <v>0</v>
          </cell>
          <cell r="X617">
            <v>0</v>
          </cell>
          <cell r="Y617" t="str">
            <v>CL_DJohnston4Existing Station Decomm. Costs</v>
          </cell>
        </row>
        <row r="618">
          <cell r="E618">
            <v>27.134</v>
          </cell>
          <cell r="F618">
            <v>26.524000000000001</v>
          </cell>
          <cell r="G618">
            <v>29.603999999999999</v>
          </cell>
          <cell r="H618">
            <v>31.215</v>
          </cell>
          <cell r="I618">
            <v>31.959</v>
          </cell>
          <cell r="J618">
            <v>29.245000000000001</v>
          </cell>
          <cell r="K618">
            <v>32.741999999999997</v>
          </cell>
          <cell r="L618">
            <v>34.107999999999997</v>
          </cell>
          <cell r="M618">
            <v>31.091999999999999</v>
          </cell>
          <cell r="N618">
            <v>31.721</v>
          </cell>
          <cell r="O618">
            <v>35.034999999999997</v>
          </cell>
          <cell r="P618">
            <v>35.256</v>
          </cell>
          <cell r="Q618">
            <v>32.948</v>
          </cell>
          <cell r="R618">
            <v>28.323</v>
          </cell>
          <cell r="S618">
            <v>34.396000000000001</v>
          </cell>
          <cell r="T618">
            <v>26.526</v>
          </cell>
          <cell r="U618">
            <v>11.775</v>
          </cell>
          <cell r="V618">
            <v>9.218</v>
          </cell>
          <cell r="W618">
            <v>9.6590000000000007</v>
          </cell>
          <cell r="X618">
            <v>10.067</v>
          </cell>
          <cell r="Y618" t="str">
            <v>CL_Wyodak1Existing Station Fuel Costs</v>
          </cell>
        </row>
        <row r="619">
          <cell r="E619">
            <v>0</v>
          </cell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  <cell r="X619">
            <v>0</v>
          </cell>
          <cell r="Y619" t="str">
            <v>CL_Wyodak1Existing Station Variable O&amp;M Costs</v>
          </cell>
        </row>
        <row r="620">
          <cell r="E620">
            <v>0</v>
          </cell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0</v>
          </cell>
          <cell r="K620">
            <v>25.256</v>
          </cell>
          <cell r="L620">
            <v>28.821999999999999</v>
          </cell>
          <cell r="M620">
            <v>28.827000000000002</v>
          </cell>
          <cell r="N620">
            <v>32.24</v>
          </cell>
          <cell r="O620">
            <v>39.08</v>
          </cell>
          <cell r="P620">
            <v>43.16</v>
          </cell>
          <cell r="Q620">
            <v>44.271999999999998</v>
          </cell>
          <cell r="R620">
            <v>41.792999999999999</v>
          </cell>
          <cell r="S620">
            <v>55.722999999999999</v>
          </cell>
          <cell r="T620">
            <v>47.170999999999999</v>
          </cell>
          <cell r="U620">
            <v>22.966000000000001</v>
          </cell>
          <cell r="V620">
            <v>19.718</v>
          </cell>
          <cell r="W620">
            <v>22.684000000000001</v>
          </cell>
          <cell r="X620">
            <v>25.959</v>
          </cell>
          <cell r="Y620" t="str">
            <v>CL_Wyodak1Existing Station Emission Costs</v>
          </cell>
        </row>
        <row r="621">
          <cell r="E621">
            <v>0</v>
          </cell>
          <cell r="F621">
            <v>0</v>
          </cell>
          <cell r="G621">
            <v>0</v>
          </cell>
          <cell r="H621">
            <v>0</v>
          </cell>
          <cell r="I621">
            <v>0</v>
          </cell>
          <cell r="J621">
            <v>0</v>
          </cell>
          <cell r="K621">
            <v>0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 t="str">
            <v>CL_Wyodak1Existing Station Dispatch Adder Costs</v>
          </cell>
        </row>
        <row r="622">
          <cell r="E622">
            <v>13.411</v>
          </cell>
          <cell r="F622">
            <v>21.917000000000002</v>
          </cell>
          <cell r="G622">
            <v>16.513999999999999</v>
          </cell>
          <cell r="H622">
            <v>17.478999999999999</v>
          </cell>
          <cell r="I622">
            <v>18.189</v>
          </cell>
          <cell r="J622">
            <v>28.32</v>
          </cell>
          <cell r="K622">
            <v>22.927</v>
          </cell>
          <cell r="L622">
            <v>23.661999999999999</v>
          </cell>
          <cell r="M622">
            <v>24.486999999999998</v>
          </cell>
          <cell r="N622">
            <v>34.06</v>
          </cell>
          <cell r="O622">
            <v>28.797000000000001</v>
          </cell>
          <cell r="P622">
            <v>29.736999999999998</v>
          </cell>
          <cell r="Q622">
            <v>30.742000000000001</v>
          </cell>
          <cell r="R622">
            <v>41.066000000000003</v>
          </cell>
          <cell r="S622">
            <v>35.499000000000002</v>
          </cell>
          <cell r="T622">
            <v>36.686999999999998</v>
          </cell>
          <cell r="U622">
            <v>38.015999999999998</v>
          </cell>
          <cell r="V622">
            <v>44.26</v>
          </cell>
          <cell r="W622">
            <v>40.65</v>
          </cell>
          <cell r="X622">
            <v>41.508000000000003</v>
          </cell>
          <cell r="Y622" t="str">
            <v>CL_Wyodak1Existing Station Fixed Costs</v>
          </cell>
        </row>
        <row r="623">
          <cell r="E623">
            <v>0</v>
          </cell>
          <cell r="F623">
            <v>0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  <cell r="W623">
            <v>0</v>
          </cell>
          <cell r="X623">
            <v>0</v>
          </cell>
          <cell r="Y623" t="str">
            <v>CL_Wyodak1Existing Station Demand Charges</v>
          </cell>
        </row>
        <row r="624">
          <cell r="E624">
            <v>0</v>
          </cell>
          <cell r="F624">
            <v>0</v>
          </cell>
          <cell r="G624">
            <v>0</v>
          </cell>
          <cell r="H624">
            <v>0</v>
          </cell>
          <cell r="I624">
            <v>0</v>
          </cell>
          <cell r="J624">
            <v>0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R624">
            <v>0</v>
          </cell>
          <cell r="S624">
            <v>0</v>
          </cell>
          <cell r="T624">
            <v>0</v>
          </cell>
          <cell r="U624">
            <v>0</v>
          </cell>
          <cell r="V624">
            <v>0</v>
          </cell>
          <cell r="W624">
            <v>0</v>
          </cell>
          <cell r="X624">
            <v>0</v>
          </cell>
          <cell r="Y624" t="str">
            <v>CL_Wyodak1Existing Station Decomm. Costs</v>
          </cell>
        </row>
        <row r="625">
          <cell r="E625">
            <v>0</v>
          </cell>
          <cell r="F625">
            <v>0</v>
          </cell>
          <cell r="G625">
            <v>0</v>
          </cell>
          <cell r="H625">
            <v>0</v>
          </cell>
          <cell r="I625">
            <v>0</v>
          </cell>
          <cell r="J625">
            <v>0</v>
          </cell>
          <cell r="K625">
            <v>0</v>
          </cell>
          <cell r="L625">
            <v>0</v>
          </cell>
          <cell r="M625">
            <v>0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R625">
            <v>0</v>
          </cell>
          <cell r="S625">
            <v>0</v>
          </cell>
          <cell r="T625">
            <v>0</v>
          </cell>
          <cell r="U625">
            <v>0</v>
          </cell>
          <cell r="V625">
            <v>0</v>
          </cell>
          <cell r="W625">
            <v>0</v>
          </cell>
          <cell r="X625">
            <v>0</v>
          </cell>
          <cell r="Y625" t="str">
            <v>WD_GlenrockExisting Station Fuel Costs</v>
          </cell>
        </row>
        <row r="626">
          <cell r="E626">
            <v>0</v>
          </cell>
          <cell r="F626">
            <v>0</v>
          </cell>
          <cell r="G626">
            <v>0</v>
          </cell>
          <cell r="H626">
            <v>0</v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  <cell r="M626">
            <v>0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0</v>
          </cell>
          <cell r="V626">
            <v>0</v>
          </cell>
          <cell r="W626">
            <v>0</v>
          </cell>
          <cell r="X626">
            <v>0</v>
          </cell>
          <cell r="Y626" t="str">
            <v>WD_GlenrockExisting Station Variable O&amp;M Costs</v>
          </cell>
        </row>
        <row r="627">
          <cell r="E627">
            <v>0</v>
          </cell>
          <cell r="F627">
            <v>0</v>
          </cell>
          <cell r="G627">
            <v>0</v>
          </cell>
          <cell r="H627">
            <v>0</v>
          </cell>
          <cell r="I627">
            <v>0</v>
          </cell>
          <cell r="J627">
            <v>0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R627">
            <v>0</v>
          </cell>
          <cell r="S627">
            <v>0</v>
          </cell>
          <cell r="T627">
            <v>0</v>
          </cell>
          <cell r="U627">
            <v>0</v>
          </cell>
          <cell r="V627">
            <v>0</v>
          </cell>
          <cell r="W627">
            <v>0</v>
          </cell>
          <cell r="X627">
            <v>0</v>
          </cell>
          <cell r="Y627" t="str">
            <v>WD_GlenrockExisting Station Emission Costs</v>
          </cell>
        </row>
        <row r="628">
          <cell r="E628">
            <v>0</v>
          </cell>
          <cell r="F628">
            <v>0</v>
          </cell>
          <cell r="G628">
            <v>0</v>
          </cell>
          <cell r="H628">
            <v>0</v>
          </cell>
          <cell r="I628">
            <v>0</v>
          </cell>
          <cell r="J628">
            <v>0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R628">
            <v>0</v>
          </cell>
          <cell r="S628">
            <v>0</v>
          </cell>
          <cell r="T628">
            <v>0</v>
          </cell>
          <cell r="U628">
            <v>0</v>
          </cell>
          <cell r="V628">
            <v>0</v>
          </cell>
          <cell r="W628">
            <v>0</v>
          </cell>
          <cell r="X628">
            <v>0</v>
          </cell>
          <cell r="Y628" t="str">
            <v>WD_GlenrockExisting Station Dispatch Adder Costs</v>
          </cell>
        </row>
        <row r="629">
          <cell r="E629">
            <v>1.843</v>
          </cell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0</v>
          </cell>
          <cell r="V629">
            <v>0</v>
          </cell>
          <cell r="W629">
            <v>0</v>
          </cell>
          <cell r="X629">
            <v>0</v>
          </cell>
          <cell r="Y629" t="str">
            <v>WD_GlenrockExisting Station Fixed Costs</v>
          </cell>
        </row>
        <row r="630">
          <cell r="E630">
            <v>0</v>
          </cell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 t="str">
            <v>WD_GlenrockExisting Station Demand Charges</v>
          </cell>
        </row>
        <row r="631">
          <cell r="E631">
            <v>0</v>
          </cell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 t="str">
            <v>WD_GlenrockExisting Station Decomm. Costs</v>
          </cell>
        </row>
        <row r="632">
          <cell r="E632">
            <v>0</v>
          </cell>
          <cell r="F632">
            <v>0</v>
          </cell>
          <cell r="G632">
            <v>0</v>
          </cell>
          <cell r="H632">
            <v>0</v>
          </cell>
          <cell r="I632">
            <v>0</v>
          </cell>
          <cell r="J632">
            <v>0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0</v>
          </cell>
          <cell r="V632">
            <v>0</v>
          </cell>
          <cell r="W632">
            <v>0</v>
          </cell>
          <cell r="X632">
            <v>0</v>
          </cell>
          <cell r="Y632" t="str">
            <v>WD_Glenrock3Existing Station Fuel Costs</v>
          </cell>
        </row>
        <row r="633">
          <cell r="E633">
            <v>0</v>
          </cell>
          <cell r="F633">
            <v>0</v>
          </cell>
          <cell r="G633">
            <v>0</v>
          </cell>
          <cell r="H633">
            <v>0</v>
          </cell>
          <cell r="I633">
            <v>0</v>
          </cell>
          <cell r="J633">
            <v>0</v>
          </cell>
          <cell r="K633">
            <v>0</v>
          </cell>
          <cell r="L633">
            <v>0</v>
          </cell>
          <cell r="M633">
            <v>0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0</v>
          </cell>
          <cell r="V633">
            <v>0</v>
          </cell>
          <cell r="W633">
            <v>0</v>
          </cell>
          <cell r="X633">
            <v>0</v>
          </cell>
          <cell r="Y633" t="str">
            <v>WD_Glenrock3Existing Station Variable O&amp;M Costs</v>
          </cell>
        </row>
        <row r="634">
          <cell r="E634">
            <v>0</v>
          </cell>
          <cell r="F634">
            <v>0</v>
          </cell>
          <cell r="G634">
            <v>0</v>
          </cell>
          <cell r="H634">
            <v>0</v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  <cell r="W634">
            <v>0</v>
          </cell>
          <cell r="X634">
            <v>0</v>
          </cell>
          <cell r="Y634" t="str">
            <v>WD_Glenrock3Existing Station Emission Costs</v>
          </cell>
        </row>
        <row r="635">
          <cell r="E635">
            <v>0</v>
          </cell>
          <cell r="F635">
            <v>0</v>
          </cell>
          <cell r="G635">
            <v>0</v>
          </cell>
          <cell r="H635">
            <v>0</v>
          </cell>
          <cell r="I635">
            <v>0</v>
          </cell>
          <cell r="J635">
            <v>0</v>
          </cell>
          <cell r="K635">
            <v>0</v>
          </cell>
          <cell r="L635">
            <v>0</v>
          </cell>
          <cell r="M635">
            <v>0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  <cell r="T635">
            <v>0</v>
          </cell>
          <cell r="U635">
            <v>0</v>
          </cell>
          <cell r="V635">
            <v>0</v>
          </cell>
          <cell r="W635">
            <v>0</v>
          </cell>
          <cell r="X635">
            <v>0</v>
          </cell>
          <cell r="Y635" t="str">
            <v>WD_Glenrock3Existing Station Dispatch Adder Costs</v>
          </cell>
        </row>
        <row r="636">
          <cell r="E636">
            <v>0.67100000000000004</v>
          </cell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  <cell r="Y636" t="str">
            <v>WD_Glenrock3Existing Station Fixed Costs</v>
          </cell>
        </row>
        <row r="637">
          <cell r="E637">
            <v>0</v>
          </cell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  <cell r="T637">
            <v>0</v>
          </cell>
          <cell r="U637">
            <v>0</v>
          </cell>
          <cell r="V637">
            <v>0</v>
          </cell>
          <cell r="W637">
            <v>0</v>
          </cell>
          <cell r="X637">
            <v>0</v>
          </cell>
          <cell r="Y637" t="str">
            <v>WD_Glenrock3Existing Station Demand Charges</v>
          </cell>
        </row>
        <row r="638">
          <cell r="E638">
            <v>0</v>
          </cell>
          <cell r="F638">
            <v>0</v>
          </cell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R638">
            <v>0</v>
          </cell>
          <cell r="S638">
            <v>0</v>
          </cell>
          <cell r="T638">
            <v>0</v>
          </cell>
          <cell r="U638">
            <v>0</v>
          </cell>
          <cell r="V638">
            <v>0</v>
          </cell>
          <cell r="W638">
            <v>0</v>
          </cell>
          <cell r="X638">
            <v>0</v>
          </cell>
          <cell r="Y638" t="str">
            <v>WD_Glenrock3Existing Station Decomm. Costs</v>
          </cell>
        </row>
        <row r="639">
          <cell r="E639">
            <v>0</v>
          </cell>
          <cell r="F639">
            <v>0</v>
          </cell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R639">
            <v>0</v>
          </cell>
          <cell r="S639">
            <v>0</v>
          </cell>
          <cell r="T639">
            <v>0</v>
          </cell>
          <cell r="U639">
            <v>0</v>
          </cell>
          <cell r="V639">
            <v>0</v>
          </cell>
          <cell r="W639">
            <v>0</v>
          </cell>
          <cell r="X639">
            <v>0</v>
          </cell>
          <cell r="Y639" t="str">
            <v>WD_DunlapExisting Station Fuel Costs</v>
          </cell>
        </row>
        <row r="640">
          <cell r="E640">
            <v>0</v>
          </cell>
          <cell r="F640">
            <v>0</v>
          </cell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R640">
            <v>0</v>
          </cell>
          <cell r="S640">
            <v>0</v>
          </cell>
          <cell r="T640">
            <v>0</v>
          </cell>
          <cell r="U640">
            <v>0</v>
          </cell>
          <cell r="V640">
            <v>0</v>
          </cell>
          <cell r="W640">
            <v>0</v>
          </cell>
          <cell r="X640">
            <v>0</v>
          </cell>
          <cell r="Y640" t="str">
            <v>WD_DunlapExisting Station Variable O&amp;M Costs</v>
          </cell>
        </row>
        <row r="641">
          <cell r="E641">
            <v>0</v>
          </cell>
          <cell r="F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  <cell r="T641">
            <v>0</v>
          </cell>
          <cell r="U641">
            <v>0</v>
          </cell>
          <cell r="V641">
            <v>0</v>
          </cell>
          <cell r="W641">
            <v>0</v>
          </cell>
          <cell r="X641">
            <v>0</v>
          </cell>
          <cell r="Y641" t="str">
            <v>WD_DunlapExisting Station Emission Costs</v>
          </cell>
        </row>
        <row r="642">
          <cell r="E642">
            <v>0</v>
          </cell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  <cell r="R642">
            <v>0</v>
          </cell>
          <cell r="S642">
            <v>0</v>
          </cell>
          <cell r="T642">
            <v>0</v>
          </cell>
          <cell r="U642">
            <v>0</v>
          </cell>
          <cell r="V642">
            <v>0</v>
          </cell>
          <cell r="W642">
            <v>0</v>
          </cell>
          <cell r="X642">
            <v>0</v>
          </cell>
          <cell r="Y642" t="str">
            <v>WD_DunlapExisting Station Dispatch Adder Costs</v>
          </cell>
        </row>
        <row r="643">
          <cell r="E643">
            <v>7.3869999999999996</v>
          </cell>
          <cell r="F643">
            <v>6.3849999999999998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R643">
            <v>0</v>
          </cell>
          <cell r="S643">
            <v>0</v>
          </cell>
          <cell r="T643">
            <v>0</v>
          </cell>
          <cell r="U643">
            <v>0</v>
          </cell>
          <cell r="V643">
            <v>0</v>
          </cell>
          <cell r="W643">
            <v>0</v>
          </cell>
          <cell r="X643">
            <v>0</v>
          </cell>
          <cell r="Y643" t="str">
            <v>WD_DunlapExisting Station Fixed Costs</v>
          </cell>
        </row>
        <row r="644">
          <cell r="E644">
            <v>0</v>
          </cell>
          <cell r="F644">
            <v>0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0</v>
          </cell>
          <cell r="W644">
            <v>0</v>
          </cell>
          <cell r="X644">
            <v>0</v>
          </cell>
          <cell r="Y644" t="str">
            <v>WD_DunlapExisting Station Demand Charges</v>
          </cell>
        </row>
        <row r="645">
          <cell r="E645">
            <v>0</v>
          </cell>
          <cell r="F645">
            <v>0</v>
          </cell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  <cell r="Y645" t="str">
            <v>WD_DunlapExisting Station Decomm. Costs</v>
          </cell>
        </row>
        <row r="646">
          <cell r="E646">
            <v>0</v>
          </cell>
          <cell r="F646">
            <v>0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  <cell r="L646">
            <v>0</v>
          </cell>
          <cell r="M646">
            <v>0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R646">
            <v>0</v>
          </cell>
          <cell r="S646">
            <v>0</v>
          </cell>
          <cell r="T646">
            <v>0</v>
          </cell>
          <cell r="U646">
            <v>0</v>
          </cell>
          <cell r="V646">
            <v>0</v>
          </cell>
          <cell r="W646">
            <v>0</v>
          </cell>
          <cell r="X646">
            <v>0</v>
          </cell>
          <cell r="Y646" t="str">
            <v>WD_FC1Existing Station Fuel Costs</v>
          </cell>
        </row>
        <row r="647">
          <cell r="E647">
            <v>0</v>
          </cell>
          <cell r="F647">
            <v>0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  <cell r="X647">
            <v>0</v>
          </cell>
          <cell r="Y647" t="str">
            <v>WD_FC1Existing Station Variable O&amp;M Costs</v>
          </cell>
        </row>
        <row r="648">
          <cell r="E648">
            <v>0</v>
          </cell>
          <cell r="F648">
            <v>0</v>
          </cell>
          <cell r="G648">
            <v>0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M648">
            <v>0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R648">
            <v>0</v>
          </cell>
          <cell r="S648">
            <v>0</v>
          </cell>
          <cell r="T648">
            <v>0</v>
          </cell>
          <cell r="U648">
            <v>0</v>
          </cell>
          <cell r="V648">
            <v>0</v>
          </cell>
          <cell r="W648">
            <v>0</v>
          </cell>
          <cell r="X648">
            <v>0</v>
          </cell>
          <cell r="Y648" t="str">
            <v>WD_FC1Existing Station Emission Costs</v>
          </cell>
        </row>
        <row r="649">
          <cell r="E649">
            <v>0</v>
          </cell>
          <cell r="F649">
            <v>0</v>
          </cell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  <cell r="W649">
            <v>0</v>
          </cell>
          <cell r="X649">
            <v>0</v>
          </cell>
          <cell r="Y649" t="str">
            <v>WD_FC1Existing Station Dispatch Adder Costs</v>
          </cell>
        </row>
        <row r="650">
          <cell r="E650">
            <v>0</v>
          </cell>
          <cell r="F650">
            <v>0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R650">
            <v>0</v>
          </cell>
          <cell r="S650">
            <v>0</v>
          </cell>
          <cell r="T650">
            <v>0</v>
          </cell>
          <cell r="U650">
            <v>0</v>
          </cell>
          <cell r="V650">
            <v>0</v>
          </cell>
          <cell r="W650">
            <v>0</v>
          </cell>
          <cell r="X650">
            <v>0</v>
          </cell>
          <cell r="Y650" t="str">
            <v>WD_FC1Existing Station Fixed Costs</v>
          </cell>
        </row>
        <row r="651">
          <cell r="E651">
            <v>0</v>
          </cell>
          <cell r="F651">
            <v>0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R651">
            <v>0</v>
          </cell>
          <cell r="S651">
            <v>0</v>
          </cell>
          <cell r="T651">
            <v>0</v>
          </cell>
          <cell r="U651">
            <v>0</v>
          </cell>
          <cell r="V651">
            <v>0</v>
          </cell>
          <cell r="W651">
            <v>0</v>
          </cell>
          <cell r="X651">
            <v>0</v>
          </cell>
          <cell r="Y651" t="str">
            <v>WD_FC1Existing Station Demand Charges</v>
          </cell>
        </row>
        <row r="652">
          <cell r="E652">
            <v>0</v>
          </cell>
          <cell r="F652">
            <v>0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0</v>
          </cell>
          <cell r="V652">
            <v>0</v>
          </cell>
          <cell r="W652">
            <v>0</v>
          </cell>
          <cell r="X652">
            <v>0</v>
          </cell>
          <cell r="Y652" t="str">
            <v>WD_FC1Existing Station Decomm. Costs</v>
          </cell>
        </row>
        <row r="653">
          <cell r="E653">
            <v>0</v>
          </cell>
          <cell r="F653">
            <v>0</v>
          </cell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 t="str">
            <v>WD_HighPlainsExisting Station Fuel Costs</v>
          </cell>
        </row>
        <row r="654">
          <cell r="E654">
            <v>0</v>
          </cell>
          <cell r="F654">
            <v>0</v>
          </cell>
          <cell r="G654">
            <v>0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  <cell r="Y654" t="str">
            <v>WD_HighPlainsExisting Station Variable O&amp;M Costs</v>
          </cell>
        </row>
        <row r="655">
          <cell r="E655">
            <v>0</v>
          </cell>
          <cell r="F655">
            <v>0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 t="str">
            <v>WD_HighPlainsExisting Station Emission Costs</v>
          </cell>
        </row>
        <row r="656">
          <cell r="E656">
            <v>0</v>
          </cell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 t="str">
            <v>WD_HighPlainsExisting Station Dispatch Adder Costs</v>
          </cell>
        </row>
        <row r="657">
          <cell r="E657">
            <v>4.8929999999999998</v>
          </cell>
          <cell r="F657">
            <v>0</v>
          </cell>
          <cell r="G657">
            <v>0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  <cell r="Y657" t="str">
            <v>WD_HighPlainsExisting Station Fixed Costs</v>
          </cell>
        </row>
        <row r="658">
          <cell r="E658">
            <v>0</v>
          </cell>
          <cell r="F658">
            <v>0</v>
          </cell>
          <cell r="G658">
            <v>0</v>
          </cell>
          <cell r="H658">
            <v>0</v>
          </cell>
          <cell r="I658">
            <v>0</v>
          </cell>
          <cell r="J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0</v>
          </cell>
          <cell r="V658">
            <v>0</v>
          </cell>
          <cell r="W658">
            <v>0</v>
          </cell>
          <cell r="X658">
            <v>0</v>
          </cell>
          <cell r="Y658" t="str">
            <v>WD_HighPlainsExisting Station Demand Charges</v>
          </cell>
        </row>
        <row r="659">
          <cell r="E659">
            <v>0</v>
          </cell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  <cell r="X659">
            <v>0</v>
          </cell>
          <cell r="Y659" t="str">
            <v>WD_HighPlainsExisting Station Decomm. Costs</v>
          </cell>
        </row>
        <row r="660">
          <cell r="E660">
            <v>0</v>
          </cell>
          <cell r="F660">
            <v>0</v>
          </cell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  <cell r="Y660" t="str">
            <v>WD_McFaddenRidgeExisting Station Fuel Costs</v>
          </cell>
        </row>
        <row r="661">
          <cell r="E661">
            <v>0</v>
          </cell>
          <cell r="F661">
            <v>0</v>
          </cell>
          <cell r="G661">
            <v>0</v>
          </cell>
          <cell r="H661">
            <v>0</v>
          </cell>
          <cell r="I661">
            <v>0</v>
          </cell>
          <cell r="J661">
            <v>0</v>
          </cell>
          <cell r="K661">
            <v>0</v>
          </cell>
          <cell r="L661">
            <v>0</v>
          </cell>
          <cell r="M661">
            <v>0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R661">
            <v>0</v>
          </cell>
          <cell r="S661">
            <v>0</v>
          </cell>
          <cell r="T661">
            <v>0</v>
          </cell>
          <cell r="U661">
            <v>0</v>
          </cell>
          <cell r="V661">
            <v>0</v>
          </cell>
          <cell r="W661">
            <v>0</v>
          </cell>
          <cell r="X661">
            <v>0</v>
          </cell>
          <cell r="Y661" t="str">
            <v>WD_McFaddenRidgeExisting Station Variable O&amp;M Costs</v>
          </cell>
        </row>
        <row r="662">
          <cell r="E662">
            <v>0</v>
          </cell>
          <cell r="F662">
            <v>0</v>
          </cell>
          <cell r="G662">
            <v>0</v>
          </cell>
          <cell r="H662">
            <v>0</v>
          </cell>
          <cell r="I662">
            <v>0</v>
          </cell>
          <cell r="J662">
            <v>0</v>
          </cell>
          <cell r="K662">
            <v>0</v>
          </cell>
          <cell r="L662">
            <v>0</v>
          </cell>
          <cell r="M662">
            <v>0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R662">
            <v>0</v>
          </cell>
          <cell r="S662">
            <v>0</v>
          </cell>
          <cell r="T662">
            <v>0</v>
          </cell>
          <cell r="U662">
            <v>0</v>
          </cell>
          <cell r="V662">
            <v>0</v>
          </cell>
          <cell r="W662">
            <v>0</v>
          </cell>
          <cell r="X662">
            <v>0</v>
          </cell>
          <cell r="Y662" t="str">
            <v>WD_McFaddenRidgeExisting Station Emission Costs</v>
          </cell>
        </row>
        <row r="663">
          <cell r="E663">
            <v>0</v>
          </cell>
          <cell r="F663">
            <v>0</v>
          </cell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  <cell r="M663">
            <v>0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  <cell r="X663">
            <v>0</v>
          </cell>
          <cell r="Y663" t="str">
            <v>WD_McFaddenRidgeExisting Station Dispatch Adder Costs</v>
          </cell>
        </row>
        <row r="664">
          <cell r="E664">
            <v>1.5069999999999999</v>
          </cell>
          <cell r="F664">
            <v>0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  <cell r="X664">
            <v>0</v>
          </cell>
          <cell r="Y664" t="str">
            <v>WD_McFaddenRidgeExisting Station Fixed Costs</v>
          </cell>
        </row>
        <row r="665">
          <cell r="E665">
            <v>0</v>
          </cell>
          <cell r="F665">
            <v>0</v>
          </cell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R665">
            <v>0</v>
          </cell>
          <cell r="S665">
            <v>0</v>
          </cell>
          <cell r="T665">
            <v>0</v>
          </cell>
          <cell r="U665">
            <v>0</v>
          </cell>
          <cell r="V665">
            <v>0</v>
          </cell>
          <cell r="W665">
            <v>0</v>
          </cell>
          <cell r="X665">
            <v>0</v>
          </cell>
          <cell r="Y665" t="str">
            <v>WD_McFaddenRidgeExisting Station Demand Charges</v>
          </cell>
        </row>
        <row r="666">
          <cell r="E666">
            <v>0</v>
          </cell>
          <cell r="F666">
            <v>0</v>
          </cell>
          <cell r="G666">
            <v>0</v>
          </cell>
          <cell r="H666">
            <v>0</v>
          </cell>
          <cell r="I666">
            <v>0</v>
          </cell>
          <cell r="J666">
            <v>0</v>
          </cell>
          <cell r="K666">
            <v>0</v>
          </cell>
          <cell r="L666">
            <v>0</v>
          </cell>
          <cell r="M666">
            <v>0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R666">
            <v>0</v>
          </cell>
          <cell r="S666">
            <v>0</v>
          </cell>
          <cell r="T666">
            <v>0</v>
          </cell>
          <cell r="U666">
            <v>0</v>
          </cell>
          <cell r="V666">
            <v>0</v>
          </cell>
          <cell r="W666">
            <v>0</v>
          </cell>
          <cell r="X666">
            <v>0</v>
          </cell>
          <cell r="Y666" t="str">
            <v>WD_McFaddenRidgeExisting Station Decomm. Costs</v>
          </cell>
        </row>
        <row r="667">
          <cell r="E667">
            <v>0</v>
          </cell>
          <cell r="F667">
            <v>0</v>
          </cell>
          <cell r="G667">
            <v>0</v>
          </cell>
          <cell r="H667">
            <v>0</v>
          </cell>
          <cell r="I667">
            <v>0</v>
          </cell>
          <cell r="J667">
            <v>0</v>
          </cell>
          <cell r="K667">
            <v>0</v>
          </cell>
          <cell r="L667">
            <v>0</v>
          </cell>
          <cell r="M667">
            <v>0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U667">
            <v>0</v>
          </cell>
          <cell r="V667">
            <v>0</v>
          </cell>
          <cell r="W667">
            <v>0</v>
          </cell>
          <cell r="X667">
            <v>0</v>
          </cell>
          <cell r="Y667" t="str">
            <v>WD_RockRiver_PExisting Station Fuel Costs</v>
          </cell>
        </row>
        <row r="668">
          <cell r="E668">
            <v>5.0430000000000001</v>
          </cell>
          <cell r="F668">
            <v>5.0609999999999999</v>
          </cell>
          <cell r="G668">
            <v>4.3970000000000002</v>
          </cell>
          <cell r="H668">
            <v>0</v>
          </cell>
          <cell r="I668">
            <v>0</v>
          </cell>
          <cell r="J668">
            <v>0</v>
          </cell>
          <cell r="K668">
            <v>0</v>
          </cell>
          <cell r="L668">
            <v>0</v>
          </cell>
          <cell r="M668">
            <v>0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  <cell r="W668">
            <v>0</v>
          </cell>
          <cell r="X668">
            <v>0</v>
          </cell>
          <cell r="Y668" t="str">
            <v>WD_RockRiver_PExisting Station Variable O&amp;M Costs</v>
          </cell>
        </row>
        <row r="669">
          <cell r="E669">
            <v>0</v>
          </cell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R669">
            <v>0</v>
          </cell>
          <cell r="S669">
            <v>0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  <cell r="X669">
            <v>0</v>
          </cell>
          <cell r="Y669" t="str">
            <v>WD_RockRiver_PExisting Station Emission Costs</v>
          </cell>
        </row>
        <row r="670">
          <cell r="E670">
            <v>0</v>
          </cell>
          <cell r="F670">
            <v>0</v>
          </cell>
          <cell r="G670">
            <v>0</v>
          </cell>
          <cell r="H670">
            <v>0</v>
          </cell>
          <cell r="I670">
            <v>0</v>
          </cell>
          <cell r="J670">
            <v>0</v>
          </cell>
          <cell r="K670">
            <v>0</v>
          </cell>
          <cell r="L670">
            <v>0</v>
          </cell>
          <cell r="M670">
            <v>0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  <cell r="X670">
            <v>0</v>
          </cell>
          <cell r="Y670" t="str">
            <v>WD_RockRiver_PExisting Station Dispatch Adder Costs</v>
          </cell>
        </row>
        <row r="671">
          <cell r="E671">
            <v>0</v>
          </cell>
          <cell r="F671">
            <v>0</v>
          </cell>
          <cell r="G671">
            <v>0</v>
          </cell>
          <cell r="H671">
            <v>0</v>
          </cell>
          <cell r="I671">
            <v>0</v>
          </cell>
          <cell r="J671">
            <v>0</v>
          </cell>
          <cell r="K671">
            <v>0</v>
          </cell>
          <cell r="L671">
            <v>0</v>
          </cell>
          <cell r="M671">
            <v>0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U671">
            <v>0</v>
          </cell>
          <cell r="V671">
            <v>0</v>
          </cell>
          <cell r="W671">
            <v>0</v>
          </cell>
          <cell r="X671">
            <v>0</v>
          </cell>
          <cell r="Y671" t="str">
            <v>WD_RockRiver_PExisting Station Fixed Costs</v>
          </cell>
        </row>
        <row r="672">
          <cell r="E672">
            <v>0</v>
          </cell>
          <cell r="F672">
            <v>0</v>
          </cell>
          <cell r="G672">
            <v>0</v>
          </cell>
          <cell r="H672">
            <v>0</v>
          </cell>
          <cell r="I672">
            <v>0</v>
          </cell>
          <cell r="J672">
            <v>0</v>
          </cell>
          <cell r="K672">
            <v>0</v>
          </cell>
          <cell r="L672">
            <v>0</v>
          </cell>
          <cell r="M672">
            <v>0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R672">
            <v>0</v>
          </cell>
          <cell r="S672">
            <v>0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  <cell r="X672">
            <v>0</v>
          </cell>
          <cell r="Y672" t="str">
            <v>WD_RockRiver_PExisting Station Demand Charges</v>
          </cell>
        </row>
        <row r="673">
          <cell r="E673">
            <v>0</v>
          </cell>
          <cell r="F673">
            <v>0</v>
          </cell>
          <cell r="G673">
            <v>0</v>
          </cell>
          <cell r="H673">
            <v>0</v>
          </cell>
          <cell r="I673">
            <v>0</v>
          </cell>
          <cell r="J673">
            <v>0</v>
          </cell>
          <cell r="K673">
            <v>0</v>
          </cell>
          <cell r="L673">
            <v>0</v>
          </cell>
          <cell r="M673">
            <v>0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  <cell r="Y673" t="str">
            <v>WD_RockRiver_PExisting Station Decomm. Costs</v>
          </cell>
        </row>
        <row r="674">
          <cell r="E674">
            <v>0</v>
          </cell>
          <cell r="F674">
            <v>0</v>
          </cell>
          <cell r="G674">
            <v>0</v>
          </cell>
          <cell r="H674">
            <v>0</v>
          </cell>
          <cell r="I674">
            <v>0</v>
          </cell>
          <cell r="J674">
            <v>0</v>
          </cell>
          <cell r="K674">
            <v>0</v>
          </cell>
          <cell r="L674">
            <v>0</v>
          </cell>
          <cell r="M674">
            <v>0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>
            <v>0</v>
          </cell>
          <cell r="W674">
            <v>0</v>
          </cell>
          <cell r="X674">
            <v>0</v>
          </cell>
          <cell r="Y674" t="str">
            <v>WD_RollingHillsExisting Station Fuel Costs</v>
          </cell>
        </row>
        <row r="675">
          <cell r="E675">
            <v>0</v>
          </cell>
          <cell r="F675">
            <v>0</v>
          </cell>
          <cell r="G675">
            <v>0</v>
          </cell>
          <cell r="H675">
            <v>0</v>
          </cell>
          <cell r="I675">
            <v>0</v>
          </cell>
          <cell r="J675">
            <v>0</v>
          </cell>
          <cell r="K675">
            <v>0</v>
          </cell>
          <cell r="L675">
            <v>0</v>
          </cell>
          <cell r="M675">
            <v>0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 t="str">
            <v>WD_RollingHillsExisting Station Variable O&amp;M Costs</v>
          </cell>
        </row>
        <row r="676">
          <cell r="E676">
            <v>0</v>
          </cell>
          <cell r="F676">
            <v>0</v>
          </cell>
          <cell r="G676">
            <v>0</v>
          </cell>
          <cell r="H676">
            <v>0</v>
          </cell>
          <cell r="I676">
            <v>0</v>
          </cell>
          <cell r="J676">
            <v>0</v>
          </cell>
          <cell r="K676">
            <v>0</v>
          </cell>
          <cell r="L676">
            <v>0</v>
          </cell>
          <cell r="M676">
            <v>0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  <cell r="X676">
            <v>0</v>
          </cell>
          <cell r="Y676" t="str">
            <v>WD_RollingHillsExisting Station Emission Costs</v>
          </cell>
        </row>
        <row r="677">
          <cell r="E677">
            <v>0</v>
          </cell>
          <cell r="F677">
            <v>0</v>
          </cell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 t="str">
            <v>WD_RollingHillsExisting Station Dispatch Adder Costs</v>
          </cell>
        </row>
        <row r="678">
          <cell r="E678">
            <v>1.764</v>
          </cell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 t="str">
            <v>WD_RollingHillsExisting Station Fixed Costs</v>
          </cell>
        </row>
        <row r="679">
          <cell r="E679">
            <v>0</v>
          </cell>
          <cell r="F679">
            <v>0</v>
          </cell>
          <cell r="G679">
            <v>0</v>
          </cell>
          <cell r="H679">
            <v>0</v>
          </cell>
          <cell r="I679">
            <v>0</v>
          </cell>
          <cell r="J679">
            <v>0</v>
          </cell>
          <cell r="K679">
            <v>0</v>
          </cell>
          <cell r="L679">
            <v>0</v>
          </cell>
          <cell r="M679">
            <v>0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  <cell r="X679">
            <v>0</v>
          </cell>
          <cell r="Y679" t="str">
            <v>WD_RollingHillsExisting Station Demand Charges</v>
          </cell>
        </row>
        <row r="680">
          <cell r="E680">
            <v>0</v>
          </cell>
          <cell r="F680">
            <v>0</v>
          </cell>
          <cell r="G680">
            <v>0</v>
          </cell>
          <cell r="H680">
            <v>0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  <cell r="M680">
            <v>0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R680">
            <v>0</v>
          </cell>
          <cell r="S680">
            <v>0</v>
          </cell>
          <cell r="T680">
            <v>0</v>
          </cell>
          <cell r="U680">
            <v>0</v>
          </cell>
          <cell r="V680">
            <v>0</v>
          </cell>
          <cell r="W680">
            <v>0</v>
          </cell>
          <cell r="X680">
            <v>0</v>
          </cell>
          <cell r="Y680" t="str">
            <v>WD_RollingHillsExisting Station Decomm. Costs</v>
          </cell>
        </row>
        <row r="681">
          <cell r="E681">
            <v>0</v>
          </cell>
          <cell r="F681">
            <v>0</v>
          </cell>
          <cell r="G681">
            <v>0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R681">
            <v>0</v>
          </cell>
          <cell r="S681">
            <v>0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  <cell r="Y681" t="str">
            <v>WD_SevenMileExisting Station Fuel Costs</v>
          </cell>
        </row>
        <row r="682">
          <cell r="E682">
            <v>0</v>
          </cell>
          <cell r="F682">
            <v>0</v>
          </cell>
          <cell r="G682">
            <v>0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R682">
            <v>0</v>
          </cell>
          <cell r="S682">
            <v>0</v>
          </cell>
          <cell r="T682">
            <v>0</v>
          </cell>
          <cell r="U682">
            <v>0</v>
          </cell>
          <cell r="V682">
            <v>0</v>
          </cell>
          <cell r="W682">
            <v>0</v>
          </cell>
          <cell r="X682">
            <v>0</v>
          </cell>
          <cell r="Y682" t="str">
            <v>WD_SevenMileExisting Station Variable O&amp;M Costs</v>
          </cell>
        </row>
        <row r="683">
          <cell r="E683">
            <v>0</v>
          </cell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R683">
            <v>0</v>
          </cell>
          <cell r="S683">
            <v>0</v>
          </cell>
          <cell r="T683">
            <v>0</v>
          </cell>
          <cell r="U683">
            <v>0</v>
          </cell>
          <cell r="V683">
            <v>0</v>
          </cell>
          <cell r="W683">
            <v>0</v>
          </cell>
          <cell r="X683">
            <v>0</v>
          </cell>
          <cell r="Y683" t="str">
            <v>WD_SevenMileExisting Station Emission Costs</v>
          </cell>
        </row>
        <row r="684">
          <cell r="E684">
            <v>0</v>
          </cell>
          <cell r="F684">
            <v>0</v>
          </cell>
          <cell r="G684">
            <v>0</v>
          </cell>
          <cell r="H684">
            <v>0</v>
          </cell>
          <cell r="I684">
            <v>0</v>
          </cell>
          <cell r="J684">
            <v>0</v>
          </cell>
          <cell r="K684">
            <v>0</v>
          </cell>
          <cell r="L684">
            <v>0</v>
          </cell>
          <cell r="M684">
            <v>0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R684">
            <v>0</v>
          </cell>
          <cell r="S684">
            <v>0</v>
          </cell>
          <cell r="T684">
            <v>0</v>
          </cell>
          <cell r="U684">
            <v>0</v>
          </cell>
          <cell r="V684">
            <v>0</v>
          </cell>
          <cell r="W684">
            <v>0</v>
          </cell>
          <cell r="X684">
            <v>0</v>
          </cell>
          <cell r="Y684" t="str">
            <v>WD_SevenMileExisting Station Dispatch Adder Costs</v>
          </cell>
        </row>
        <row r="685">
          <cell r="E685">
            <v>-0.27400000000000002</v>
          </cell>
          <cell r="F685">
            <v>0</v>
          </cell>
          <cell r="G685">
            <v>0</v>
          </cell>
          <cell r="H685">
            <v>0</v>
          </cell>
          <cell r="I685">
            <v>0</v>
          </cell>
          <cell r="J685">
            <v>0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R685">
            <v>0</v>
          </cell>
          <cell r="S685">
            <v>0</v>
          </cell>
          <cell r="T685">
            <v>0</v>
          </cell>
          <cell r="U685">
            <v>0</v>
          </cell>
          <cell r="V685">
            <v>0</v>
          </cell>
          <cell r="W685">
            <v>0</v>
          </cell>
          <cell r="X685">
            <v>0</v>
          </cell>
          <cell r="Y685" t="str">
            <v>WD_SevenMileExisting Station Fixed Costs</v>
          </cell>
        </row>
        <row r="686">
          <cell r="E686">
            <v>0</v>
          </cell>
          <cell r="F686">
            <v>0</v>
          </cell>
          <cell r="G686">
            <v>0</v>
          </cell>
          <cell r="H686">
            <v>0</v>
          </cell>
          <cell r="I686">
            <v>0</v>
          </cell>
          <cell r="J686">
            <v>0</v>
          </cell>
          <cell r="K686">
            <v>0</v>
          </cell>
          <cell r="L686">
            <v>0</v>
          </cell>
          <cell r="M686">
            <v>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R686">
            <v>0</v>
          </cell>
          <cell r="S686">
            <v>0</v>
          </cell>
          <cell r="T686">
            <v>0</v>
          </cell>
          <cell r="U686">
            <v>0</v>
          </cell>
          <cell r="V686">
            <v>0</v>
          </cell>
          <cell r="W686">
            <v>0</v>
          </cell>
          <cell r="X686">
            <v>0</v>
          </cell>
          <cell r="Y686" t="str">
            <v>WD_SevenMileExisting Station Demand Charges</v>
          </cell>
        </row>
        <row r="687">
          <cell r="E687">
            <v>0</v>
          </cell>
          <cell r="F687">
            <v>0</v>
          </cell>
          <cell r="G687">
            <v>0</v>
          </cell>
          <cell r="H687">
            <v>0</v>
          </cell>
          <cell r="I687">
            <v>0</v>
          </cell>
          <cell r="J687">
            <v>0</v>
          </cell>
          <cell r="K687">
            <v>0</v>
          </cell>
          <cell r="L687">
            <v>0</v>
          </cell>
          <cell r="M687">
            <v>0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R687">
            <v>0</v>
          </cell>
          <cell r="S687">
            <v>0</v>
          </cell>
          <cell r="T687">
            <v>0</v>
          </cell>
          <cell r="U687">
            <v>0</v>
          </cell>
          <cell r="V687">
            <v>0</v>
          </cell>
          <cell r="W687">
            <v>0</v>
          </cell>
          <cell r="X687">
            <v>0</v>
          </cell>
          <cell r="Y687" t="str">
            <v>WD_SevenMileExisting Station Decomm. Costs</v>
          </cell>
        </row>
        <row r="688">
          <cell r="E688">
            <v>0</v>
          </cell>
          <cell r="F688">
            <v>0</v>
          </cell>
          <cell r="G688">
            <v>0</v>
          </cell>
          <cell r="H688">
            <v>0</v>
          </cell>
          <cell r="I688">
            <v>0</v>
          </cell>
          <cell r="J688">
            <v>0</v>
          </cell>
          <cell r="K688">
            <v>0</v>
          </cell>
          <cell r="L688">
            <v>0</v>
          </cell>
          <cell r="M688">
            <v>0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  <cell r="W688">
            <v>0</v>
          </cell>
          <cell r="X688">
            <v>0</v>
          </cell>
          <cell r="Y688" t="str">
            <v>WD_SevenMile2Existing Station Fuel Costs</v>
          </cell>
        </row>
        <row r="689">
          <cell r="E689">
            <v>0</v>
          </cell>
          <cell r="F689">
            <v>0</v>
          </cell>
          <cell r="G689">
            <v>0</v>
          </cell>
          <cell r="H689">
            <v>0</v>
          </cell>
          <cell r="I689">
            <v>0</v>
          </cell>
          <cell r="J689">
            <v>0</v>
          </cell>
          <cell r="K689">
            <v>0</v>
          </cell>
          <cell r="L689">
            <v>0</v>
          </cell>
          <cell r="M689">
            <v>0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R689">
            <v>0</v>
          </cell>
          <cell r="S689">
            <v>0</v>
          </cell>
          <cell r="T689">
            <v>0</v>
          </cell>
          <cell r="U689">
            <v>0</v>
          </cell>
          <cell r="V689">
            <v>0</v>
          </cell>
          <cell r="W689">
            <v>0</v>
          </cell>
          <cell r="X689">
            <v>0</v>
          </cell>
          <cell r="Y689" t="str">
            <v>WD_SevenMile2Existing Station Variable O&amp;M Costs</v>
          </cell>
        </row>
        <row r="690">
          <cell r="E690">
            <v>0</v>
          </cell>
          <cell r="F690">
            <v>0</v>
          </cell>
          <cell r="G690">
            <v>0</v>
          </cell>
          <cell r="H690">
            <v>0</v>
          </cell>
          <cell r="I690">
            <v>0</v>
          </cell>
          <cell r="J690">
            <v>0</v>
          </cell>
          <cell r="K690">
            <v>0</v>
          </cell>
          <cell r="L690">
            <v>0</v>
          </cell>
          <cell r="M690">
            <v>0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0</v>
          </cell>
          <cell r="W690">
            <v>0</v>
          </cell>
          <cell r="X690">
            <v>0</v>
          </cell>
          <cell r="Y690" t="str">
            <v>WD_SevenMile2Existing Station Emission Costs</v>
          </cell>
        </row>
        <row r="691">
          <cell r="E691">
            <v>0</v>
          </cell>
          <cell r="F691">
            <v>0</v>
          </cell>
          <cell r="G691">
            <v>0</v>
          </cell>
          <cell r="H691">
            <v>0</v>
          </cell>
          <cell r="I691">
            <v>0</v>
          </cell>
          <cell r="J691">
            <v>0</v>
          </cell>
          <cell r="K691">
            <v>0</v>
          </cell>
          <cell r="L691">
            <v>0</v>
          </cell>
          <cell r="M691">
            <v>0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  <cell r="W691">
            <v>0</v>
          </cell>
          <cell r="X691">
            <v>0</v>
          </cell>
          <cell r="Y691" t="str">
            <v>WD_SevenMile2Existing Station Dispatch Adder Costs</v>
          </cell>
        </row>
        <row r="692">
          <cell r="E692">
            <v>-7.6999999999999999E-2</v>
          </cell>
          <cell r="F692">
            <v>0</v>
          </cell>
          <cell r="G692">
            <v>0</v>
          </cell>
          <cell r="H692">
            <v>0</v>
          </cell>
          <cell r="I692">
            <v>0</v>
          </cell>
          <cell r="J692">
            <v>0</v>
          </cell>
          <cell r="K692">
            <v>0</v>
          </cell>
          <cell r="L692">
            <v>0</v>
          </cell>
          <cell r="M692">
            <v>0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R692">
            <v>0</v>
          </cell>
          <cell r="S692">
            <v>0</v>
          </cell>
          <cell r="T692">
            <v>0</v>
          </cell>
          <cell r="U692">
            <v>0</v>
          </cell>
          <cell r="V692">
            <v>0</v>
          </cell>
          <cell r="W692">
            <v>0</v>
          </cell>
          <cell r="X692">
            <v>0</v>
          </cell>
          <cell r="Y692" t="str">
            <v>WD_SevenMile2Existing Station Fixed Costs</v>
          </cell>
        </row>
        <row r="693">
          <cell r="E693">
            <v>0</v>
          </cell>
          <cell r="F693">
            <v>0</v>
          </cell>
          <cell r="G693">
            <v>0</v>
          </cell>
          <cell r="H693">
            <v>0</v>
          </cell>
          <cell r="I693">
            <v>0</v>
          </cell>
          <cell r="J693">
            <v>0</v>
          </cell>
          <cell r="K693">
            <v>0</v>
          </cell>
          <cell r="L693">
            <v>0</v>
          </cell>
          <cell r="M693">
            <v>0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R693">
            <v>0</v>
          </cell>
          <cell r="S693">
            <v>0</v>
          </cell>
          <cell r="T693">
            <v>0</v>
          </cell>
          <cell r="U693">
            <v>0</v>
          </cell>
          <cell r="V693">
            <v>0</v>
          </cell>
          <cell r="W693">
            <v>0</v>
          </cell>
          <cell r="X693">
            <v>0</v>
          </cell>
          <cell r="Y693" t="str">
            <v>WD_SevenMile2Existing Station Demand Charges</v>
          </cell>
        </row>
        <row r="694">
          <cell r="E694">
            <v>0</v>
          </cell>
          <cell r="F694">
            <v>0</v>
          </cell>
          <cell r="G694">
            <v>0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  <cell r="O694">
            <v>0</v>
          </cell>
          <cell r="P694">
            <v>0</v>
          </cell>
          <cell r="Q694">
            <v>0</v>
          </cell>
          <cell r="R694">
            <v>0</v>
          </cell>
          <cell r="S694">
            <v>0</v>
          </cell>
          <cell r="T694">
            <v>0</v>
          </cell>
          <cell r="U694">
            <v>0</v>
          </cell>
          <cell r="V694">
            <v>0</v>
          </cell>
          <cell r="W694">
            <v>0</v>
          </cell>
          <cell r="X694">
            <v>0</v>
          </cell>
          <cell r="Y694" t="str">
            <v>WD_SevenMile2Existing Station Decomm. Costs</v>
          </cell>
        </row>
        <row r="695">
          <cell r="E695">
            <v>0</v>
          </cell>
          <cell r="F695">
            <v>0</v>
          </cell>
          <cell r="G695">
            <v>0</v>
          </cell>
          <cell r="H695">
            <v>0</v>
          </cell>
          <cell r="I695">
            <v>0</v>
          </cell>
          <cell r="J695">
            <v>0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0</v>
          </cell>
          <cell r="P695">
            <v>0</v>
          </cell>
          <cell r="Q695">
            <v>0</v>
          </cell>
          <cell r="R695">
            <v>0</v>
          </cell>
          <cell r="S695">
            <v>0</v>
          </cell>
          <cell r="T695">
            <v>0</v>
          </cell>
          <cell r="U695">
            <v>0</v>
          </cell>
          <cell r="V695">
            <v>0</v>
          </cell>
          <cell r="W695">
            <v>0</v>
          </cell>
          <cell r="X695">
            <v>0</v>
          </cell>
          <cell r="Y695" t="str">
            <v>WD_TopofWorld_PExisting Station Fuel Costs</v>
          </cell>
        </row>
        <row r="696">
          <cell r="E696">
            <v>41.281999999999996</v>
          </cell>
          <cell r="F696">
            <v>41.322000000000003</v>
          </cell>
          <cell r="G696">
            <v>41.281999999999996</v>
          </cell>
          <cell r="H696">
            <v>41.281999999999996</v>
          </cell>
          <cell r="I696">
            <v>41.281999999999996</v>
          </cell>
          <cell r="J696">
            <v>41.322000000000003</v>
          </cell>
          <cell r="K696">
            <v>41.281999999999996</v>
          </cell>
          <cell r="L696">
            <v>41.281999999999996</v>
          </cell>
          <cell r="M696">
            <v>41.281999999999996</v>
          </cell>
          <cell r="N696">
            <v>41.322000000000003</v>
          </cell>
          <cell r="O696">
            <v>41.281999999999996</v>
          </cell>
          <cell r="P696">
            <v>28.113</v>
          </cell>
          <cell r="Q696">
            <v>0</v>
          </cell>
          <cell r="R696">
            <v>0</v>
          </cell>
          <cell r="S696">
            <v>0</v>
          </cell>
          <cell r="T696">
            <v>0</v>
          </cell>
          <cell r="U696">
            <v>0</v>
          </cell>
          <cell r="V696">
            <v>0</v>
          </cell>
          <cell r="W696">
            <v>0</v>
          </cell>
          <cell r="X696">
            <v>0</v>
          </cell>
          <cell r="Y696" t="str">
            <v>WD_TopofWorld_PExisting Station Variable O&amp;M Costs</v>
          </cell>
        </row>
        <row r="697">
          <cell r="E697">
            <v>0</v>
          </cell>
          <cell r="F697">
            <v>0</v>
          </cell>
          <cell r="G697">
            <v>0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  <cell r="Y697" t="str">
            <v>WD_TopofWorld_PExisting Station Emission Costs</v>
          </cell>
        </row>
        <row r="698">
          <cell r="E698">
            <v>0</v>
          </cell>
          <cell r="F698">
            <v>0</v>
          </cell>
          <cell r="G698">
            <v>0</v>
          </cell>
          <cell r="H698">
            <v>0</v>
          </cell>
          <cell r="I698">
            <v>0</v>
          </cell>
          <cell r="J698">
            <v>0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V698">
            <v>0</v>
          </cell>
          <cell r="W698">
            <v>0</v>
          </cell>
          <cell r="X698">
            <v>0</v>
          </cell>
          <cell r="Y698" t="str">
            <v>WD_TopofWorld_PExisting Station Dispatch Adder Costs</v>
          </cell>
        </row>
        <row r="699">
          <cell r="E699">
            <v>0</v>
          </cell>
          <cell r="F699">
            <v>0</v>
          </cell>
          <cell r="G699">
            <v>0</v>
          </cell>
          <cell r="H699">
            <v>0</v>
          </cell>
          <cell r="I699">
            <v>0</v>
          </cell>
          <cell r="J699">
            <v>0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  <cell r="Y699" t="str">
            <v>WD_TopofWorld_PExisting Station Fixed Costs</v>
          </cell>
        </row>
        <row r="700">
          <cell r="E700">
            <v>0</v>
          </cell>
          <cell r="F700">
            <v>0</v>
          </cell>
          <cell r="G700">
            <v>0</v>
          </cell>
          <cell r="H700">
            <v>0</v>
          </cell>
          <cell r="I700">
            <v>0</v>
          </cell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R700">
            <v>0</v>
          </cell>
          <cell r="S700">
            <v>0</v>
          </cell>
          <cell r="T700">
            <v>0</v>
          </cell>
          <cell r="U700">
            <v>0</v>
          </cell>
          <cell r="V700">
            <v>0</v>
          </cell>
          <cell r="W700">
            <v>0</v>
          </cell>
          <cell r="X700">
            <v>0</v>
          </cell>
          <cell r="Y700" t="str">
            <v>WD_TopofWorld_PExisting Station Demand Charges</v>
          </cell>
        </row>
        <row r="701">
          <cell r="E701">
            <v>0</v>
          </cell>
          <cell r="F701">
            <v>0</v>
          </cell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K701">
            <v>0</v>
          </cell>
          <cell r="L701">
            <v>0</v>
          </cell>
          <cell r="M701">
            <v>0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U701">
            <v>0</v>
          </cell>
          <cell r="V701">
            <v>0</v>
          </cell>
          <cell r="W701">
            <v>0</v>
          </cell>
          <cell r="X701">
            <v>0</v>
          </cell>
          <cell r="Y701" t="str">
            <v>WD_TopofWorld_PExisting Station Decomm. Costs</v>
          </cell>
        </row>
        <row r="702">
          <cell r="E702">
            <v>0</v>
          </cell>
          <cell r="F702">
            <v>0</v>
          </cell>
          <cell r="G702">
            <v>0</v>
          </cell>
          <cell r="H702">
            <v>0</v>
          </cell>
          <cell r="I702">
            <v>0</v>
          </cell>
          <cell r="J702">
            <v>0</v>
          </cell>
          <cell r="K702">
            <v>0</v>
          </cell>
          <cell r="L702">
            <v>0</v>
          </cell>
          <cell r="M702">
            <v>0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R702">
            <v>0</v>
          </cell>
          <cell r="S702">
            <v>0</v>
          </cell>
          <cell r="T702">
            <v>0</v>
          </cell>
          <cell r="U702">
            <v>0</v>
          </cell>
          <cell r="V702">
            <v>0</v>
          </cell>
          <cell r="W702">
            <v>0</v>
          </cell>
          <cell r="X702">
            <v>0</v>
          </cell>
          <cell r="Y702" t="str">
            <v>QF_WD_FC3_PSCOExisting Station Fuel Costs</v>
          </cell>
        </row>
        <row r="703">
          <cell r="E703">
            <v>0.88900000000000001</v>
          </cell>
          <cell r="F703">
            <v>0</v>
          </cell>
          <cell r="G703">
            <v>0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  <cell r="V703">
            <v>0</v>
          </cell>
          <cell r="W703">
            <v>0</v>
          </cell>
          <cell r="X703">
            <v>0</v>
          </cell>
          <cell r="Y703" t="str">
            <v>QF_WD_FC3_PSCOExisting Station Variable O&amp;M Costs</v>
          </cell>
        </row>
        <row r="704">
          <cell r="E704">
            <v>0</v>
          </cell>
          <cell r="F704">
            <v>0</v>
          </cell>
          <cell r="G704">
            <v>0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  <cell r="X704">
            <v>0</v>
          </cell>
          <cell r="Y704" t="str">
            <v>QF_WD_FC3_PSCOExisting Station Emission Costs</v>
          </cell>
        </row>
        <row r="705">
          <cell r="E705">
            <v>0</v>
          </cell>
          <cell r="F705">
            <v>0</v>
          </cell>
          <cell r="G705">
            <v>0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 t="str">
            <v>QF_WD_FC3_PSCOExisting Station Dispatch Adder Costs</v>
          </cell>
        </row>
        <row r="706">
          <cell r="E706">
            <v>0</v>
          </cell>
          <cell r="F706">
            <v>0</v>
          </cell>
          <cell r="G706">
            <v>0</v>
          </cell>
          <cell r="H706">
            <v>0</v>
          </cell>
          <cell r="I706">
            <v>0</v>
          </cell>
          <cell r="J706">
            <v>0</v>
          </cell>
          <cell r="K706">
            <v>0</v>
          </cell>
          <cell r="L706">
            <v>0</v>
          </cell>
          <cell r="M706">
            <v>0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U706">
            <v>0</v>
          </cell>
          <cell r="V706">
            <v>0</v>
          </cell>
          <cell r="W706">
            <v>0</v>
          </cell>
          <cell r="X706">
            <v>0</v>
          </cell>
          <cell r="Y706" t="str">
            <v>QF_WD_FC3_PSCOExisting Station Fixed Costs</v>
          </cell>
        </row>
        <row r="707">
          <cell r="E707">
            <v>0</v>
          </cell>
          <cell r="F707">
            <v>0</v>
          </cell>
          <cell r="G707">
            <v>0</v>
          </cell>
          <cell r="H707">
            <v>0</v>
          </cell>
          <cell r="I707">
            <v>0</v>
          </cell>
          <cell r="J707">
            <v>0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  <cell r="X707">
            <v>0</v>
          </cell>
          <cell r="Y707" t="str">
            <v>QF_WD_FC3_PSCOExisting Station Demand Charges</v>
          </cell>
        </row>
        <row r="708">
          <cell r="E708">
            <v>0</v>
          </cell>
          <cell r="F708">
            <v>0</v>
          </cell>
          <cell r="G708">
            <v>0</v>
          </cell>
          <cell r="H708">
            <v>0</v>
          </cell>
          <cell r="I708">
            <v>0</v>
          </cell>
          <cell r="J708">
            <v>0</v>
          </cell>
          <cell r="K708">
            <v>0</v>
          </cell>
          <cell r="L708">
            <v>0</v>
          </cell>
          <cell r="M708">
            <v>0</v>
          </cell>
          <cell r="N708">
            <v>0</v>
          </cell>
          <cell r="O708">
            <v>0</v>
          </cell>
          <cell r="P708">
            <v>0</v>
          </cell>
          <cell r="Q708">
            <v>0</v>
          </cell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  <cell r="W708">
            <v>0</v>
          </cell>
          <cell r="X708">
            <v>0</v>
          </cell>
          <cell r="Y708" t="str">
            <v>QF_WD_FC3_PSCOExisting Station Decomm. Costs</v>
          </cell>
        </row>
        <row r="709">
          <cell r="E709">
            <v>0</v>
          </cell>
          <cell r="F709">
            <v>0</v>
          </cell>
          <cell r="G709">
            <v>0</v>
          </cell>
          <cell r="H709">
            <v>0</v>
          </cell>
          <cell r="I709">
            <v>0</v>
          </cell>
          <cell r="J709">
            <v>0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V709">
            <v>0</v>
          </cell>
          <cell r="W709">
            <v>0</v>
          </cell>
          <cell r="X709">
            <v>0</v>
          </cell>
          <cell r="Y709" t="str">
            <v>QF_WD_Pioneer1Existing Station Fuel Costs</v>
          </cell>
        </row>
        <row r="710">
          <cell r="E710">
            <v>11.259</v>
          </cell>
          <cell r="F710">
            <v>11.25</v>
          </cell>
          <cell r="G710">
            <v>11.259</v>
          </cell>
          <cell r="H710">
            <v>11.259</v>
          </cell>
          <cell r="I710">
            <v>11.259</v>
          </cell>
          <cell r="J710">
            <v>11.25</v>
          </cell>
          <cell r="K710">
            <v>11.259</v>
          </cell>
          <cell r="L710">
            <v>11.259</v>
          </cell>
          <cell r="M710">
            <v>11.259</v>
          </cell>
          <cell r="N710">
            <v>11.25</v>
          </cell>
          <cell r="O710">
            <v>11.259</v>
          </cell>
          <cell r="P710">
            <v>11.259</v>
          </cell>
          <cell r="Q710">
            <v>11.259</v>
          </cell>
          <cell r="R710">
            <v>11.25</v>
          </cell>
          <cell r="S710">
            <v>11.259</v>
          </cell>
          <cell r="T710">
            <v>11.259</v>
          </cell>
          <cell r="U710">
            <v>11.259</v>
          </cell>
          <cell r="V710">
            <v>8.6039999999999992</v>
          </cell>
          <cell r="W710">
            <v>0</v>
          </cell>
          <cell r="X710">
            <v>0</v>
          </cell>
          <cell r="Y710" t="str">
            <v>QF_WD_Pioneer1Existing Station Variable O&amp;M Costs</v>
          </cell>
        </row>
        <row r="711">
          <cell r="E711">
            <v>0</v>
          </cell>
          <cell r="F711">
            <v>0</v>
          </cell>
          <cell r="G711">
            <v>0</v>
          </cell>
          <cell r="H711">
            <v>0</v>
          </cell>
          <cell r="I711">
            <v>0</v>
          </cell>
          <cell r="J711">
            <v>0</v>
          </cell>
          <cell r="K711">
            <v>0</v>
          </cell>
          <cell r="L711">
            <v>0</v>
          </cell>
          <cell r="M711">
            <v>0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  <cell r="Y711" t="str">
            <v>QF_WD_Pioneer1Existing Station Emission Costs</v>
          </cell>
        </row>
        <row r="712">
          <cell r="E712">
            <v>0</v>
          </cell>
          <cell r="F712">
            <v>0</v>
          </cell>
          <cell r="G712">
            <v>0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 t="str">
            <v>QF_WD_Pioneer1Existing Station Dispatch Adder Costs</v>
          </cell>
        </row>
        <row r="713">
          <cell r="E713">
            <v>0</v>
          </cell>
          <cell r="F713">
            <v>0</v>
          </cell>
          <cell r="G713">
            <v>0</v>
          </cell>
          <cell r="H713">
            <v>0</v>
          </cell>
          <cell r="I713">
            <v>0</v>
          </cell>
          <cell r="J713">
            <v>0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  <cell r="W713">
            <v>0</v>
          </cell>
          <cell r="X713">
            <v>0</v>
          </cell>
          <cell r="Y713" t="str">
            <v>QF_WD_Pioneer1Existing Station Fixed Costs</v>
          </cell>
        </row>
        <row r="714">
          <cell r="E714">
            <v>0</v>
          </cell>
          <cell r="F714">
            <v>0</v>
          </cell>
          <cell r="G714">
            <v>0</v>
          </cell>
          <cell r="H714">
            <v>0</v>
          </cell>
          <cell r="I714">
            <v>0</v>
          </cell>
          <cell r="J714">
            <v>0</v>
          </cell>
          <cell r="K714">
            <v>0</v>
          </cell>
          <cell r="L714">
            <v>0</v>
          </cell>
          <cell r="M714">
            <v>0</v>
          </cell>
          <cell r="N714">
            <v>0</v>
          </cell>
          <cell r="O714">
            <v>0</v>
          </cell>
          <cell r="P714">
            <v>0</v>
          </cell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  <cell r="W714">
            <v>0</v>
          </cell>
          <cell r="X714">
            <v>0</v>
          </cell>
          <cell r="Y714" t="str">
            <v>QF_WD_Pioneer1Existing Station Demand Charges</v>
          </cell>
        </row>
        <row r="715">
          <cell r="E715">
            <v>0</v>
          </cell>
          <cell r="F715">
            <v>0</v>
          </cell>
          <cell r="G715">
            <v>0</v>
          </cell>
          <cell r="H715">
            <v>0</v>
          </cell>
          <cell r="I715">
            <v>0</v>
          </cell>
          <cell r="J715">
            <v>0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  <cell r="W715">
            <v>0</v>
          </cell>
          <cell r="X715">
            <v>0</v>
          </cell>
          <cell r="Y715" t="str">
            <v>QF_WD_Pioneer1Existing Station Decomm. Costs</v>
          </cell>
        </row>
        <row r="716">
          <cell r="E716">
            <v>0</v>
          </cell>
          <cell r="F716">
            <v>0</v>
          </cell>
          <cell r="G716">
            <v>0</v>
          </cell>
          <cell r="H716">
            <v>0</v>
          </cell>
          <cell r="I716">
            <v>0</v>
          </cell>
          <cell r="J716">
            <v>0</v>
          </cell>
          <cell r="K716">
            <v>0</v>
          </cell>
          <cell r="L716">
            <v>0</v>
          </cell>
          <cell r="M716">
            <v>0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  <cell r="W716">
            <v>0</v>
          </cell>
          <cell r="X716">
            <v>0</v>
          </cell>
          <cell r="Y716" t="str">
            <v>WD_3_Buttes_PExisting Station Fuel Costs</v>
          </cell>
        </row>
        <row r="717">
          <cell r="E717">
            <v>20.803999999999998</v>
          </cell>
          <cell r="F717">
            <v>20.835000000000001</v>
          </cell>
          <cell r="G717">
            <v>20.803999999999998</v>
          </cell>
          <cell r="H717">
            <v>20.803999999999998</v>
          </cell>
          <cell r="I717">
            <v>20.803999999999998</v>
          </cell>
          <cell r="J717">
            <v>20.835000000000001</v>
          </cell>
          <cell r="K717">
            <v>20.803999999999998</v>
          </cell>
          <cell r="L717">
            <v>20.803999999999998</v>
          </cell>
          <cell r="M717">
            <v>20.803999999999998</v>
          </cell>
          <cell r="N717">
            <v>20.835000000000001</v>
          </cell>
          <cell r="O717">
            <v>18.071999999999999</v>
          </cell>
          <cell r="P717">
            <v>0</v>
          </cell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U717">
            <v>0</v>
          </cell>
          <cell r="V717">
            <v>0</v>
          </cell>
          <cell r="W717">
            <v>0</v>
          </cell>
          <cell r="X717">
            <v>0</v>
          </cell>
          <cell r="Y717" t="str">
            <v>WD_3_Buttes_PExisting Station Variable O&amp;M Costs</v>
          </cell>
        </row>
        <row r="718">
          <cell r="E718">
            <v>0</v>
          </cell>
          <cell r="F718">
            <v>0</v>
          </cell>
          <cell r="G718">
            <v>0</v>
          </cell>
          <cell r="H718">
            <v>0</v>
          </cell>
          <cell r="I718">
            <v>0</v>
          </cell>
          <cell r="J718">
            <v>0</v>
          </cell>
          <cell r="K718">
            <v>0</v>
          </cell>
          <cell r="L718">
            <v>0</v>
          </cell>
          <cell r="M718">
            <v>0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R718">
            <v>0</v>
          </cell>
          <cell r="S718">
            <v>0</v>
          </cell>
          <cell r="T718">
            <v>0</v>
          </cell>
          <cell r="U718">
            <v>0</v>
          </cell>
          <cell r="V718">
            <v>0</v>
          </cell>
          <cell r="W718">
            <v>0</v>
          </cell>
          <cell r="X718">
            <v>0</v>
          </cell>
          <cell r="Y718" t="str">
            <v>WD_3_Buttes_PExisting Station Emission Costs</v>
          </cell>
        </row>
        <row r="719">
          <cell r="E719">
            <v>0</v>
          </cell>
          <cell r="F719">
            <v>0</v>
          </cell>
          <cell r="G719">
            <v>0</v>
          </cell>
          <cell r="H719">
            <v>0</v>
          </cell>
          <cell r="I719">
            <v>0</v>
          </cell>
          <cell r="J719">
            <v>0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  <cell r="Y719" t="str">
            <v>WD_3_Buttes_PExisting Station Dispatch Adder Costs</v>
          </cell>
        </row>
        <row r="720">
          <cell r="E720">
            <v>0</v>
          </cell>
          <cell r="F720">
            <v>0</v>
          </cell>
          <cell r="G720">
            <v>0</v>
          </cell>
          <cell r="H720">
            <v>0</v>
          </cell>
          <cell r="I720">
            <v>0</v>
          </cell>
          <cell r="J720">
            <v>0</v>
          </cell>
          <cell r="K720">
            <v>0</v>
          </cell>
          <cell r="L720">
            <v>0</v>
          </cell>
          <cell r="M720">
            <v>0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  <cell r="W720">
            <v>0</v>
          </cell>
          <cell r="X720">
            <v>0</v>
          </cell>
          <cell r="Y720" t="str">
            <v>WD_3_Buttes_PExisting Station Fixed Costs</v>
          </cell>
        </row>
        <row r="721">
          <cell r="E721">
            <v>0</v>
          </cell>
          <cell r="F721">
            <v>0</v>
          </cell>
          <cell r="G721">
            <v>0</v>
          </cell>
          <cell r="H721">
            <v>0</v>
          </cell>
          <cell r="I721">
            <v>0</v>
          </cell>
          <cell r="J721">
            <v>0</v>
          </cell>
          <cell r="K721">
            <v>0</v>
          </cell>
          <cell r="L721">
            <v>0</v>
          </cell>
          <cell r="M721">
            <v>0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R721">
            <v>0</v>
          </cell>
          <cell r="S721">
            <v>0</v>
          </cell>
          <cell r="T721">
            <v>0</v>
          </cell>
          <cell r="U721">
            <v>0</v>
          </cell>
          <cell r="V721">
            <v>0</v>
          </cell>
          <cell r="W721">
            <v>0</v>
          </cell>
          <cell r="X721">
            <v>0</v>
          </cell>
          <cell r="Y721" t="str">
            <v>WD_3_Buttes_PExisting Station Demand Charges</v>
          </cell>
        </row>
        <row r="722">
          <cell r="E722">
            <v>0</v>
          </cell>
          <cell r="F722">
            <v>0</v>
          </cell>
          <cell r="G722">
            <v>0</v>
          </cell>
          <cell r="H722">
            <v>0</v>
          </cell>
          <cell r="I722">
            <v>0</v>
          </cell>
          <cell r="J722">
            <v>0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  <cell r="Y722" t="str">
            <v>WD_3_Buttes_PExisting Station Decomm. Costs</v>
          </cell>
        </row>
        <row r="723">
          <cell r="E723">
            <v>0</v>
          </cell>
          <cell r="F723">
            <v>0</v>
          </cell>
          <cell r="G723">
            <v>0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  <cell r="Y723" t="str">
            <v>WD_FC4_BPA_PExisting Station Fuel Costs</v>
          </cell>
        </row>
        <row r="724">
          <cell r="E724">
            <v>0</v>
          </cell>
          <cell r="F724">
            <v>0</v>
          </cell>
          <cell r="G724">
            <v>0</v>
          </cell>
          <cell r="H724">
            <v>0</v>
          </cell>
          <cell r="I724">
            <v>0</v>
          </cell>
          <cell r="J724">
            <v>0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0</v>
          </cell>
          <cell r="V724">
            <v>0</v>
          </cell>
          <cell r="W724">
            <v>0</v>
          </cell>
          <cell r="X724">
            <v>0</v>
          </cell>
          <cell r="Y724" t="str">
            <v>WD_FC4_BPA_PExisting Station Variable O&amp;M Costs</v>
          </cell>
        </row>
        <row r="725">
          <cell r="E725">
            <v>0</v>
          </cell>
          <cell r="F725">
            <v>0</v>
          </cell>
          <cell r="G725">
            <v>0</v>
          </cell>
          <cell r="H725">
            <v>0</v>
          </cell>
          <cell r="I725">
            <v>0</v>
          </cell>
          <cell r="J725">
            <v>0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  <cell r="W725">
            <v>0</v>
          </cell>
          <cell r="X725">
            <v>0</v>
          </cell>
          <cell r="Y725" t="str">
            <v>WD_FC4_BPA_PExisting Station Emission Costs</v>
          </cell>
        </row>
        <row r="726">
          <cell r="E726">
            <v>0</v>
          </cell>
          <cell r="F726">
            <v>0</v>
          </cell>
          <cell r="G726">
            <v>0</v>
          </cell>
          <cell r="H726">
            <v>0</v>
          </cell>
          <cell r="I726">
            <v>0</v>
          </cell>
          <cell r="J726">
            <v>0</v>
          </cell>
          <cell r="K726">
            <v>0</v>
          </cell>
          <cell r="L726">
            <v>0</v>
          </cell>
          <cell r="M726">
            <v>0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  <cell r="W726">
            <v>0</v>
          </cell>
          <cell r="X726">
            <v>0</v>
          </cell>
          <cell r="Y726" t="str">
            <v>WD_FC4_BPA_PExisting Station Dispatch Adder Costs</v>
          </cell>
        </row>
        <row r="727">
          <cell r="E727">
            <v>0</v>
          </cell>
          <cell r="F727">
            <v>0</v>
          </cell>
          <cell r="G727">
            <v>0</v>
          </cell>
          <cell r="H727">
            <v>0</v>
          </cell>
          <cell r="I727">
            <v>0</v>
          </cell>
          <cell r="J727">
            <v>0</v>
          </cell>
          <cell r="K727">
            <v>0</v>
          </cell>
          <cell r="L727">
            <v>0</v>
          </cell>
          <cell r="M727">
            <v>0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0</v>
          </cell>
          <cell r="X727">
            <v>0</v>
          </cell>
          <cell r="Y727" t="str">
            <v>WD_FC4_BPA_PExisting Station Fixed Costs</v>
          </cell>
        </row>
        <row r="728">
          <cell r="E728">
            <v>0</v>
          </cell>
          <cell r="F728">
            <v>0</v>
          </cell>
          <cell r="G728">
            <v>0</v>
          </cell>
          <cell r="H728">
            <v>0</v>
          </cell>
          <cell r="I728">
            <v>0</v>
          </cell>
          <cell r="J728">
            <v>0</v>
          </cell>
          <cell r="K728">
            <v>0</v>
          </cell>
          <cell r="L728">
            <v>0</v>
          </cell>
          <cell r="M728">
            <v>0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  <cell r="W728">
            <v>0</v>
          </cell>
          <cell r="X728">
            <v>0</v>
          </cell>
          <cell r="Y728" t="str">
            <v>WD_FC4_BPA_PExisting Station Demand Charges</v>
          </cell>
        </row>
        <row r="729">
          <cell r="E729">
            <v>0</v>
          </cell>
          <cell r="F729">
            <v>0</v>
          </cell>
          <cell r="G729">
            <v>0</v>
          </cell>
          <cell r="H729">
            <v>0</v>
          </cell>
          <cell r="I729">
            <v>0</v>
          </cell>
          <cell r="J729">
            <v>0</v>
          </cell>
          <cell r="K729">
            <v>0</v>
          </cell>
          <cell r="L729">
            <v>0</v>
          </cell>
          <cell r="M729">
            <v>0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  <cell r="W729">
            <v>0</v>
          </cell>
          <cell r="X729">
            <v>0</v>
          </cell>
          <cell r="Y729" t="str">
            <v>WD_FC4_BPA_PExisting Station Decomm. Costs</v>
          </cell>
        </row>
        <row r="730">
          <cell r="E730">
            <v>0</v>
          </cell>
          <cell r="F730">
            <v>0</v>
          </cell>
          <cell r="G730">
            <v>0</v>
          </cell>
          <cell r="H730">
            <v>0</v>
          </cell>
          <cell r="I730">
            <v>0</v>
          </cell>
          <cell r="J730">
            <v>0</v>
          </cell>
          <cell r="K730">
            <v>0</v>
          </cell>
          <cell r="L730">
            <v>0</v>
          </cell>
          <cell r="M730">
            <v>0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0</v>
          </cell>
          <cell r="X730">
            <v>0</v>
          </cell>
          <cell r="Y730" t="str">
            <v>QF_WD_WYEExisting Station Fuel Costs</v>
          </cell>
        </row>
        <row r="731">
          <cell r="E731">
            <v>7.1999999999999995E-2</v>
          </cell>
          <cell r="F731">
            <v>0.01</v>
          </cell>
          <cell r="G731">
            <v>0.01</v>
          </cell>
          <cell r="H731">
            <v>6.0000000000000001E-3</v>
          </cell>
          <cell r="I731">
            <v>0</v>
          </cell>
          <cell r="J731">
            <v>0</v>
          </cell>
          <cell r="K731">
            <v>0</v>
          </cell>
          <cell r="L731">
            <v>0</v>
          </cell>
          <cell r="M731">
            <v>0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R731">
            <v>0</v>
          </cell>
          <cell r="S731">
            <v>0</v>
          </cell>
          <cell r="T731">
            <v>0</v>
          </cell>
          <cell r="U731">
            <v>0</v>
          </cell>
          <cell r="V731">
            <v>0</v>
          </cell>
          <cell r="W731">
            <v>0</v>
          </cell>
          <cell r="X731">
            <v>0</v>
          </cell>
          <cell r="Y731" t="str">
            <v>QF_WD_WYEExisting Station Variable O&amp;M Costs</v>
          </cell>
        </row>
        <row r="732">
          <cell r="E732">
            <v>0</v>
          </cell>
          <cell r="F732">
            <v>0</v>
          </cell>
          <cell r="G732">
            <v>0</v>
          </cell>
          <cell r="H732">
            <v>0</v>
          </cell>
          <cell r="I732">
            <v>0</v>
          </cell>
          <cell r="J732">
            <v>0</v>
          </cell>
          <cell r="K732">
            <v>0</v>
          </cell>
          <cell r="L732">
            <v>0</v>
          </cell>
          <cell r="M732">
            <v>0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R732">
            <v>0</v>
          </cell>
          <cell r="S732">
            <v>0</v>
          </cell>
          <cell r="T732">
            <v>0</v>
          </cell>
          <cell r="U732">
            <v>0</v>
          </cell>
          <cell r="V732">
            <v>0</v>
          </cell>
          <cell r="W732">
            <v>0</v>
          </cell>
          <cell r="X732">
            <v>0</v>
          </cell>
          <cell r="Y732" t="str">
            <v>QF_WD_WYEExisting Station Emission Costs</v>
          </cell>
        </row>
        <row r="733">
          <cell r="E733">
            <v>0</v>
          </cell>
          <cell r="F733">
            <v>0</v>
          </cell>
          <cell r="G733">
            <v>0</v>
          </cell>
          <cell r="H733">
            <v>0</v>
          </cell>
          <cell r="I733">
            <v>0</v>
          </cell>
          <cell r="J733">
            <v>0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0</v>
          </cell>
          <cell r="X733">
            <v>0</v>
          </cell>
          <cell r="Y733" t="str">
            <v>QF_WD_WYEExisting Station Dispatch Adder Costs</v>
          </cell>
        </row>
        <row r="734">
          <cell r="E734">
            <v>0</v>
          </cell>
          <cell r="F734">
            <v>0</v>
          </cell>
          <cell r="G734">
            <v>0</v>
          </cell>
          <cell r="H734">
            <v>0</v>
          </cell>
          <cell r="I734">
            <v>0</v>
          </cell>
          <cell r="J734">
            <v>0</v>
          </cell>
          <cell r="K734">
            <v>0</v>
          </cell>
          <cell r="L734">
            <v>0</v>
          </cell>
          <cell r="M734">
            <v>0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R734">
            <v>0</v>
          </cell>
          <cell r="S734">
            <v>0</v>
          </cell>
          <cell r="T734">
            <v>0</v>
          </cell>
          <cell r="U734">
            <v>0</v>
          </cell>
          <cell r="V734">
            <v>0</v>
          </cell>
          <cell r="W734">
            <v>0</v>
          </cell>
          <cell r="X734">
            <v>0</v>
          </cell>
          <cell r="Y734" t="str">
            <v>QF_WD_WYEExisting Station Fixed Costs</v>
          </cell>
        </row>
        <row r="735">
          <cell r="E735">
            <v>0</v>
          </cell>
          <cell r="F735">
            <v>0</v>
          </cell>
          <cell r="G735">
            <v>0</v>
          </cell>
          <cell r="H735">
            <v>0</v>
          </cell>
          <cell r="I735">
            <v>0</v>
          </cell>
          <cell r="J735">
            <v>0</v>
          </cell>
          <cell r="K735">
            <v>0</v>
          </cell>
          <cell r="L735">
            <v>0</v>
          </cell>
          <cell r="M735">
            <v>0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R735">
            <v>0</v>
          </cell>
          <cell r="S735">
            <v>0</v>
          </cell>
          <cell r="T735">
            <v>0</v>
          </cell>
          <cell r="U735">
            <v>0</v>
          </cell>
          <cell r="V735">
            <v>0</v>
          </cell>
          <cell r="W735">
            <v>0</v>
          </cell>
          <cell r="X735">
            <v>0</v>
          </cell>
          <cell r="Y735" t="str">
            <v>QF_WD_WYEExisting Station Demand Charges</v>
          </cell>
        </row>
        <row r="736">
          <cell r="E736">
            <v>0</v>
          </cell>
          <cell r="F736">
            <v>0</v>
          </cell>
          <cell r="G736">
            <v>0</v>
          </cell>
          <cell r="H736">
            <v>0</v>
          </cell>
          <cell r="I736">
            <v>0</v>
          </cell>
          <cell r="J736">
            <v>0</v>
          </cell>
          <cell r="K736">
            <v>0</v>
          </cell>
          <cell r="L736">
            <v>0</v>
          </cell>
          <cell r="M736">
            <v>0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R736">
            <v>0</v>
          </cell>
          <cell r="S736">
            <v>0</v>
          </cell>
          <cell r="T736">
            <v>0</v>
          </cell>
          <cell r="U736">
            <v>0</v>
          </cell>
          <cell r="V736">
            <v>0</v>
          </cell>
          <cell r="W736">
            <v>0</v>
          </cell>
          <cell r="X736">
            <v>0</v>
          </cell>
          <cell r="Y736" t="str">
            <v>QF_WD_WYEExisting Station Decomm. Costs</v>
          </cell>
        </row>
        <row r="737">
          <cell r="E737">
            <v>0</v>
          </cell>
          <cell r="F737">
            <v>0</v>
          </cell>
          <cell r="G737">
            <v>0</v>
          </cell>
          <cell r="H737">
            <v>0</v>
          </cell>
          <cell r="I737">
            <v>0</v>
          </cell>
          <cell r="J737">
            <v>0</v>
          </cell>
          <cell r="K737">
            <v>0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R737">
            <v>0</v>
          </cell>
          <cell r="S737">
            <v>0</v>
          </cell>
          <cell r="T737">
            <v>0</v>
          </cell>
          <cell r="U737">
            <v>0</v>
          </cell>
          <cell r="V737">
            <v>0</v>
          </cell>
          <cell r="W737">
            <v>0</v>
          </cell>
          <cell r="X737">
            <v>0</v>
          </cell>
          <cell r="Y737" t="str">
            <v>WD_PryorExisting Station Fuel Costs</v>
          </cell>
        </row>
        <row r="738">
          <cell r="E738">
            <v>0</v>
          </cell>
          <cell r="F738">
            <v>3.0000000000000001E-3</v>
          </cell>
          <cell r="G738">
            <v>-30.556999999999999</v>
          </cell>
          <cell r="H738">
            <v>-30.532</v>
          </cell>
          <cell r="I738">
            <v>-31.724</v>
          </cell>
          <cell r="J738">
            <v>-31.78</v>
          </cell>
          <cell r="K738">
            <v>-32.887999999999998</v>
          </cell>
          <cell r="L738">
            <v>-32.860999999999997</v>
          </cell>
          <cell r="M738">
            <v>-34.051000000000002</v>
          </cell>
          <cell r="N738">
            <v>-34.11</v>
          </cell>
          <cell r="O738">
            <v>-35.210999999999999</v>
          </cell>
          <cell r="P738">
            <v>-36.398000000000003</v>
          </cell>
          <cell r="Q738">
            <v>1.3660000000000001</v>
          </cell>
          <cell r="R738">
            <v>1.395</v>
          </cell>
          <cell r="S738">
            <v>1.427</v>
          </cell>
          <cell r="T738">
            <v>1.4610000000000001</v>
          </cell>
          <cell r="U738">
            <v>1.494</v>
          </cell>
          <cell r="V738">
            <v>1.5329999999999999</v>
          </cell>
          <cell r="W738">
            <v>1.5640000000000001</v>
          </cell>
          <cell r="X738">
            <v>1.599</v>
          </cell>
          <cell r="Y738" t="str">
            <v>WD_PryorExisting Station Variable O&amp;M Costs</v>
          </cell>
        </row>
        <row r="739">
          <cell r="E739">
            <v>0</v>
          </cell>
          <cell r="F739">
            <v>0</v>
          </cell>
          <cell r="G739">
            <v>0</v>
          </cell>
          <cell r="H739">
            <v>0</v>
          </cell>
          <cell r="I739">
            <v>0</v>
          </cell>
          <cell r="J739">
            <v>0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>
            <v>0</v>
          </cell>
          <cell r="X739">
            <v>0</v>
          </cell>
          <cell r="Y739" t="str">
            <v>WD_PryorExisting Station Emission Costs</v>
          </cell>
        </row>
        <row r="740">
          <cell r="E740">
            <v>0</v>
          </cell>
          <cell r="F740">
            <v>0</v>
          </cell>
          <cell r="G740">
            <v>0</v>
          </cell>
          <cell r="H740">
            <v>0</v>
          </cell>
          <cell r="I740">
            <v>0</v>
          </cell>
          <cell r="J740">
            <v>0</v>
          </cell>
          <cell r="K740">
            <v>0</v>
          </cell>
          <cell r="L740">
            <v>0</v>
          </cell>
          <cell r="M740">
            <v>0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R740">
            <v>0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  <cell r="W740">
            <v>0</v>
          </cell>
          <cell r="X740">
            <v>0</v>
          </cell>
          <cell r="Y740" t="str">
            <v>WD_PryorExisting Station Dispatch Adder Costs</v>
          </cell>
        </row>
        <row r="741">
          <cell r="E741">
            <v>0</v>
          </cell>
          <cell r="F741">
            <v>7.2309999999999999</v>
          </cell>
          <cell r="G741">
            <v>7.3970000000000002</v>
          </cell>
          <cell r="H741">
            <v>7.5650000000000004</v>
          </cell>
          <cell r="I741">
            <v>7.7380000000000004</v>
          </cell>
          <cell r="J741">
            <v>7.9130000000000003</v>
          </cell>
          <cell r="K741">
            <v>8.0950000000000006</v>
          </cell>
          <cell r="L741">
            <v>8.2780000000000005</v>
          </cell>
          <cell r="M741">
            <v>8.4670000000000005</v>
          </cell>
          <cell r="N741">
            <v>8.6620000000000008</v>
          </cell>
          <cell r="O741">
            <v>8.8580000000000005</v>
          </cell>
          <cell r="P741">
            <v>9.06</v>
          </cell>
          <cell r="Q741">
            <v>9.266</v>
          </cell>
          <cell r="R741">
            <v>9.4779999999999998</v>
          </cell>
          <cell r="S741">
            <v>9.6940000000000008</v>
          </cell>
          <cell r="T741">
            <v>9.9139999999999997</v>
          </cell>
          <cell r="U741">
            <v>10.14</v>
          </cell>
          <cell r="V741">
            <v>10.372999999999999</v>
          </cell>
          <cell r="W741">
            <v>10.608000000000001</v>
          </cell>
          <cell r="X741">
            <v>10.85</v>
          </cell>
          <cell r="Y741" t="str">
            <v>WD_PryorExisting Station Fixed Costs</v>
          </cell>
        </row>
        <row r="742">
          <cell r="E742">
            <v>0</v>
          </cell>
          <cell r="F742">
            <v>0</v>
          </cell>
          <cell r="G742">
            <v>0</v>
          </cell>
          <cell r="H742">
            <v>0</v>
          </cell>
          <cell r="I742">
            <v>0</v>
          </cell>
          <cell r="J742">
            <v>0</v>
          </cell>
          <cell r="K742">
            <v>0</v>
          </cell>
          <cell r="L742">
            <v>0</v>
          </cell>
          <cell r="M742">
            <v>0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R742">
            <v>0</v>
          </cell>
          <cell r="S742">
            <v>0</v>
          </cell>
          <cell r="T742">
            <v>0</v>
          </cell>
          <cell r="U742">
            <v>0</v>
          </cell>
          <cell r="V742">
            <v>0</v>
          </cell>
          <cell r="W742">
            <v>0</v>
          </cell>
          <cell r="X742">
            <v>0</v>
          </cell>
          <cell r="Y742" t="str">
            <v>WD_PryorExisting Station Demand Charges</v>
          </cell>
        </row>
        <row r="743">
          <cell r="E743">
            <v>0</v>
          </cell>
          <cell r="F743">
            <v>0</v>
          </cell>
          <cell r="G743">
            <v>0</v>
          </cell>
          <cell r="H743">
            <v>0</v>
          </cell>
          <cell r="I743">
            <v>0</v>
          </cell>
          <cell r="J743">
            <v>0</v>
          </cell>
          <cell r="K743">
            <v>0</v>
          </cell>
          <cell r="L743">
            <v>0</v>
          </cell>
          <cell r="M743">
            <v>0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R743">
            <v>0</v>
          </cell>
          <cell r="S743">
            <v>0</v>
          </cell>
          <cell r="T743">
            <v>0</v>
          </cell>
          <cell r="U743">
            <v>0</v>
          </cell>
          <cell r="V743">
            <v>0</v>
          </cell>
          <cell r="W743">
            <v>0</v>
          </cell>
          <cell r="X743">
            <v>0</v>
          </cell>
          <cell r="Y743" t="str">
            <v>WD_PryorExisting Station Decomm. Costs</v>
          </cell>
        </row>
        <row r="744">
          <cell r="E744">
            <v>0</v>
          </cell>
          <cell r="F744">
            <v>0</v>
          </cell>
          <cell r="G744">
            <v>0</v>
          </cell>
          <cell r="H744">
            <v>0</v>
          </cell>
          <cell r="I744">
            <v>0</v>
          </cell>
          <cell r="J744">
            <v>0</v>
          </cell>
          <cell r="K744">
            <v>0</v>
          </cell>
          <cell r="L744">
            <v>0</v>
          </cell>
          <cell r="M744">
            <v>0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  <cell r="W744">
            <v>0</v>
          </cell>
          <cell r="X744">
            <v>0</v>
          </cell>
          <cell r="Y744" t="str">
            <v>QF_SR_SweetwtrExisting Station Fuel Costs</v>
          </cell>
        </row>
        <row r="745">
          <cell r="E745">
            <v>7.95</v>
          </cell>
          <cell r="F745">
            <v>7.8970000000000002</v>
          </cell>
          <cell r="G745">
            <v>7.8390000000000004</v>
          </cell>
          <cell r="H745">
            <v>7.7839999999999998</v>
          </cell>
          <cell r="I745">
            <v>7.7290000000000001</v>
          </cell>
          <cell r="J745">
            <v>7.6779999999999999</v>
          </cell>
          <cell r="K745">
            <v>7.6219999999999999</v>
          </cell>
          <cell r="L745">
            <v>7.5679999999999996</v>
          </cell>
          <cell r="M745">
            <v>7.5149999999999997</v>
          </cell>
          <cell r="N745">
            <v>7.4649999999999999</v>
          </cell>
          <cell r="O745">
            <v>7.41</v>
          </cell>
          <cell r="P745">
            <v>7.3579999999999997</v>
          </cell>
          <cell r="Q745">
            <v>7.3070000000000004</v>
          </cell>
          <cell r="R745">
            <v>7.258</v>
          </cell>
          <cell r="S745">
            <v>7.2050000000000001</v>
          </cell>
          <cell r="T745">
            <v>7.1550000000000002</v>
          </cell>
          <cell r="U745">
            <v>7.1050000000000004</v>
          </cell>
          <cell r="V745">
            <v>7.0570000000000004</v>
          </cell>
          <cell r="W745">
            <v>7.0049999999999999</v>
          </cell>
          <cell r="X745">
            <v>6.4859999999999998</v>
          </cell>
          <cell r="Y745" t="str">
            <v>QF_SR_SweetwtrExisting Station Variable O&amp;M Costs</v>
          </cell>
        </row>
        <row r="746">
          <cell r="E746">
            <v>0</v>
          </cell>
          <cell r="F746">
            <v>0</v>
          </cell>
          <cell r="G746">
            <v>0</v>
          </cell>
          <cell r="H746">
            <v>0</v>
          </cell>
          <cell r="I746">
            <v>0</v>
          </cell>
          <cell r="J746">
            <v>0</v>
          </cell>
          <cell r="K746">
            <v>0</v>
          </cell>
          <cell r="L746">
            <v>0</v>
          </cell>
          <cell r="M746">
            <v>0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R746">
            <v>0</v>
          </cell>
          <cell r="S746">
            <v>0</v>
          </cell>
          <cell r="T746">
            <v>0</v>
          </cell>
          <cell r="U746">
            <v>0</v>
          </cell>
          <cell r="V746">
            <v>0</v>
          </cell>
          <cell r="W746">
            <v>0</v>
          </cell>
          <cell r="X746">
            <v>0</v>
          </cell>
          <cell r="Y746" t="str">
            <v>QF_SR_SweetwtrExisting Station Emission Costs</v>
          </cell>
        </row>
        <row r="747">
          <cell r="E747">
            <v>0</v>
          </cell>
          <cell r="F747">
            <v>0</v>
          </cell>
          <cell r="G747">
            <v>0</v>
          </cell>
          <cell r="H747">
            <v>0</v>
          </cell>
          <cell r="I747">
            <v>0</v>
          </cell>
          <cell r="J747">
            <v>0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R747">
            <v>0</v>
          </cell>
          <cell r="S747">
            <v>0</v>
          </cell>
          <cell r="T747">
            <v>0</v>
          </cell>
          <cell r="U747">
            <v>0</v>
          </cell>
          <cell r="V747">
            <v>0</v>
          </cell>
          <cell r="W747">
            <v>0</v>
          </cell>
          <cell r="X747">
            <v>0</v>
          </cell>
          <cell r="Y747" t="str">
            <v>QF_SR_SweetwtrExisting Station Dispatch Adder Costs</v>
          </cell>
        </row>
        <row r="748">
          <cell r="E748">
            <v>0</v>
          </cell>
          <cell r="F748">
            <v>0</v>
          </cell>
          <cell r="G748">
            <v>0</v>
          </cell>
          <cell r="H748">
            <v>0</v>
          </cell>
          <cell r="I748">
            <v>0</v>
          </cell>
          <cell r="J748">
            <v>0</v>
          </cell>
          <cell r="K748">
            <v>0</v>
          </cell>
          <cell r="L748">
            <v>0</v>
          </cell>
          <cell r="M748">
            <v>0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R748">
            <v>0</v>
          </cell>
          <cell r="S748">
            <v>0</v>
          </cell>
          <cell r="T748">
            <v>0</v>
          </cell>
          <cell r="U748">
            <v>0</v>
          </cell>
          <cell r="V748">
            <v>0</v>
          </cell>
          <cell r="W748">
            <v>0</v>
          </cell>
          <cell r="X748">
            <v>0</v>
          </cell>
          <cell r="Y748" t="str">
            <v>QF_SR_SweetwtrExisting Station Fixed Costs</v>
          </cell>
        </row>
        <row r="749">
          <cell r="E749">
            <v>0</v>
          </cell>
          <cell r="F749">
            <v>0</v>
          </cell>
          <cell r="G749">
            <v>0</v>
          </cell>
          <cell r="H749">
            <v>0</v>
          </cell>
          <cell r="I749">
            <v>0</v>
          </cell>
          <cell r="J749">
            <v>0</v>
          </cell>
          <cell r="K749">
            <v>0</v>
          </cell>
          <cell r="L749">
            <v>0</v>
          </cell>
          <cell r="M749">
            <v>0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R749">
            <v>0</v>
          </cell>
          <cell r="S749">
            <v>0</v>
          </cell>
          <cell r="T749">
            <v>0</v>
          </cell>
          <cell r="U749">
            <v>0</v>
          </cell>
          <cell r="V749">
            <v>0</v>
          </cell>
          <cell r="W749">
            <v>0</v>
          </cell>
          <cell r="X749">
            <v>0</v>
          </cell>
          <cell r="Y749" t="str">
            <v>QF_SR_SweetwtrExisting Station Demand Charges</v>
          </cell>
        </row>
        <row r="750">
          <cell r="E750">
            <v>0</v>
          </cell>
          <cell r="F750">
            <v>0</v>
          </cell>
          <cell r="G750">
            <v>0</v>
          </cell>
          <cell r="H750">
            <v>0</v>
          </cell>
          <cell r="I750">
            <v>0</v>
          </cell>
          <cell r="J750">
            <v>0</v>
          </cell>
          <cell r="K750">
            <v>0</v>
          </cell>
          <cell r="L750">
            <v>0</v>
          </cell>
          <cell r="M750">
            <v>0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R750">
            <v>0</v>
          </cell>
          <cell r="S750">
            <v>0</v>
          </cell>
          <cell r="T750">
            <v>0</v>
          </cell>
          <cell r="U750">
            <v>0</v>
          </cell>
          <cell r="V750">
            <v>0</v>
          </cell>
          <cell r="W750">
            <v>0</v>
          </cell>
          <cell r="X750">
            <v>0</v>
          </cell>
          <cell r="Y750" t="str">
            <v>QF_SR_SweetwtrExisting Station Decomm. Costs</v>
          </cell>
        </row>
        <row r="751">
          <cell r="E751">
            <v>50.682000000000002</v>
          </cell>
          <cell r="F751">
            <v>55.701000000000001</v>
          </cell>
          <cell r="G751">
            <v>60.204000000000001</v>
          </cell>
          <cell r="H751">
            <v>71.097999999999999</v>
          </cell>
          <cell r="I751">
            <v>78.611000000000004</v>
          </cell>
          <cell r="J751">
            <v>82.67</v>
          </cell>
          <cell r="K751">
            <v>68.38</v>
          </cell>
          <cell r="L751">
            <v>69.953999999999994</v>
          </cell>
          <cell r="M751">
            <v>64.340999999999994</v>
          </cell>
          <cell r="N751">
            <v>83.873999999999995</v>
          </cell>
          <cell r="O751">
            <v>96.084000000000003</v>
          </cell>
          <cell r="P751">
            <v>83.019000000000005</v>
          </cell>
          <cell r="Q751">
            <v>91.754999999999995</v>
          </cell>
          <cell r="R751">
            <v>93.108000000000004</v>
          </cell>
          <cell r="S751">
            <v>99.995000000000005</v>
          </cell>
          <cell r="T751">
            <v>99.081000000000003</v>
          </cell>
          <cell r="U751">
            <v>101.937</v>
          </cell>
          <cell r="V751">
            <v>89.349000000000004</v>
          </cell>
          <cell r="W751">
            <v>107.803</v>
          </cell>
          <cell r="X751">
            <v>100.28400000000001</v>
          </cell>
          <cell r="Y751" t="str">
            <v>GS_ChehalisExisting Station Fuel Costs</v>
          </cell>
        </row>
        <row r="752">
          <cell r="E752">
            <v>4.26</v>
          </cell>
          <cell r="F752">
            <v>4.8739999999999997</v>
          </cell>
          <cell r="G752">
            <v>5.3659999999999997</v>
          </cell>
          <cell r="H752">
            <v>5.4989999999999997</v>
          </cell>
          <cell r="I752">
            <v>5.2729999999999997</v>
          </cell>
          <cell r="J752">
            <v>4.7229999999999999</v>
          </cell>
          <cell r="K752">
            <v>3.6539999999999999</v>
          </cell>
          <cell r="L752">
            <v>3.6360000000000001</v>
          </cell>
          <cell r="M752">
            <v>3.4590000000000001</v>
          </cell>
          <cell r="N752">
            <v>4.601</v>
          </cell>
          <cell r="O752">
            <v>4.992</v>
          </cell>
          <cell r="P752">
            <v>3.91</v>
          </cell>
          <cell r="Q752">
            <v>4.1660000000000004</v>
          </cell>
          <cell r="R752">
            <v>4.0970000000000004</v>
          </cell>
          <cell r="S752">
            <v>4.2519999999999998</v>
          </cell>
          <cell r="T752">
            <v>4.0970000000000004</v>
          </cell>
          <cell r="U752">
            <v>4.6180000000000003</v>
          </cell>
          <cell r="V752">
            <v>4.1340000000000003</v>
          </cell>
          <cell r="W752">
            <v>4.8540000000000001</v>
          </cell>
          <cell r="X752">
            <v>4.2629999999999999</v>
          </cell>
          <cell r="Y752" t="str">
            <v>GS_ChehalisExisting Station Variable O&amp;M Costs</v>
          </cell>
        </row>
        <row r="753">
          <cell r="E753">
            <v>0</v>
          </cell>
          <cell r="F753">
            <v>0</v>
          </cell>
          <cell r="G753">
            <v>0</v>
          </cell>
          <cell r="H753">
            <v>0</v>
          </cell>
          <cell r="I753">
            <v>0</v>
          </cell>
          <cell r="J753">
            <v>0</v>
          </cell>
          <cell r="K753">
            <v>10.504</v>
          </cell>
          <cell r="L753">
            <v>11.473000000000001</v>
          </cell>
          <cell r="M753">
            <v>12.006</v>
          </cell>
          <cell r="N753">
            <v>17.53</v>
          </cell>
          <cell r="O753">
            <v>20.914999999999999</v>
          </cell>
          <cell r="P753">
            <v>18.027999999999999</v>
          </cell>
          <cell r="Q753">
            <v>21.128</v>
          </cell>
          <cell r="R753">
            <v>22.873999999999999</v>
          </cell>
          <cell r="S753">
            <v>26.111999999999998</v>
          </cell>
          <cell r="T753">
            <v>27.68</v>
          </cell>
          <cell r="U753">
            <v>34.268000000000001</v>
          </cell>
          <cell r="V753">
            <v>33.72</v>
          </cell>
          <cell r="W753">
            <v>43.546999999999997</v>
          </cell>
          <cell r="X753">
            <v>42.091000000000001</v>
          </cell>
          <cell r="Y753" t="str">
            <v>GS_ChehalisExisting Station Emission Costs</v>
          </cell>
        </row>
        <row r="754">
          <cell r="E754">
            <v>0</v>
          </cell>
          <cell r="F754">
            <v>0</v>
          </cell>
          <cell r="G754">
            <v>0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  <cell r="L754">
            <v>0</v>
          </cell>
          <cell r="M754">
            <v>0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R754">
            <v>0</v>
          </cell>
          <cell r="S754">
            <v>0</v>
          </cell>
          <cell r="T754">
            <v>0</v>
          </cell>
          <cell r="U754">
            <v>0</v>
          </cell>
          <cell r="V754">
            <v>0</v>
          </cell>
          <cell r="W754">
            <v>0</v>
          </cell>
          <cell r="X754">
            <v>0</v>
          </cell>
          <cell r="Y754" t="str">
            <v>GS_ChehalisExisting Station Dispatch Adder Costs</v>
          </cell>
        </row>
        <row r="755">
          <cell r="E755">
            <v>0</v>
          </cell>
          <cell r="F755">
            <v>0</v>
          </cell>
          <cell r="G755">
            <v>0</v>
          </cell>
          <cell r="H755">
            <v>0</v>
          </cell>
          <cell r="I755">
            <v>0</v>
          </cell>
          <cell r="J755">
            <v>0</v>
          </cell>
          <cell r="K755">
            <v>0</v>
          </cell>
          <cell r="L755">
            <v>0</v>
          </cell>
          <cell r="M755">
            <v>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R755">
            <v>0</v>
          </cell>
          <cell r="S755">
            <v>0</v>
          </cell>
          <cell r="T755">
            <v>0</v>
          </cell>
          <cell r="U755">
            <v>0</v>
          </cell>
          <cell r="V755">
            <v>0</v>
          </cell>
          <cell r="W755">
            <v>0</v>
          </cell>
          <cell r="X755">
            <v>0</v>
          </cell>
          <cell r="Y755" t="str">
            <v>GS_ChehalisExisting Station Fixed Costs</v>
          </cell>
        </row>
        <row r="756">
          <cell r="E756">
            <v>0</v>
          </cell>
          <cell r="F756">
            <v>0</v>
          </cell>
          <cell r="G756">
            <v>0</v>
          </cell>
          <cell r="H756">
            <v>0</v>
          </cell>
          <cell r="I756">
            <v>0</v>
          </cell>
          <cell r="J756">
            <v>0</v>
          </cell>
          <cell r="K756">
            <v>0</v>
          </cell>
          <cell r="L756">
            <v>0</v>
          </cell>
          <cell r="M756">
            <v>0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R756">
            <v>0</v>
          </cell>
          <cell r="S756">
            <v>0</v>
          </cell>
          <cell r="T756">
            <v>0</v>
          </cell>
          <cell r="U756">
            <v>0</v>
          </cell>
          <cell r="V756">
            <v>0</v>
          </cell>
          <cell r="W756">
            <v>0</v>
          </cell>
          <cell r="X756">
            <v>0</v>
          </cell>
          <cell r="Y756" t="str">
            <v>GS_ChehalisExisting Station Demand Charges</v>
          </cell>
        </row>
        <row r="757">
          <cell r="E757">
            <v>0</v>
          </cell>
          <cell r="F757">
            <v>0</v>
          </cell>
          <cell r="G757">
            <v>0</v>
          </cell>
          <cell r="H757">
            <v>0</v>
          </cell>
          <cell r="I757">
            <v>0</v>
          </cell>
          <cell r="J757">
            <v>0</v>
          </cell>
          <cell r="K757">
            <v>0</v>
          </cell>
          <cell r="L757">
            <v>0</v>
          </cell>
          <cell r="M757">
            <v>0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R757">
            <v>0</v>
          </cell>
          <cell r="S757">
            <v>0</v>
          </cell>
          <cell r="T757">
            <v>0</v>
          </cell>
          <cell r="U757">
            <v>0</v>
          </cell>
          <cell r="V757">
            <v>0</v>
          </cell>
          <cell r="W757">
            <v>0</v>
          </cell>
          <cell r="X757">
            <v>0</v>
          </cell>
          <cell r="Y757" t="str">
            <v>GS_ChehalisExisting Station Decomm. Costs</v>
          </cell>
        </row>
        <row r="758">
          <cell r="E758">
            <v>0</v>
          </cell>
          <cell r="F758">
            <v>0</v>
          </cell>
          <cell r="G758">
            <v>0</v>
          </cell>
          <cell r="H758">
            <v>0</v>
          </cell>
          <cell r="I758">
            <v>0</v>
          </cell>
          <cell r="J758">
            <v>0</v>
          </cell>
          <cell r="K758">
            <v>0</v>
          </cell>
          <cell r="L758">
            <v>0</v>
          </cell>
          <cell r="M758">
            <v>0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R758">
            <v>0</v>
          </cell>
          <cell r="S758">
            <v>0</v>
          </cell>
          <cell r="T758">
            <v>0</v>
          </cell>
          <cell r="U758">
            <v>0</v>
          </cell>
          <cell r="V758">
            <v>0</v>
          </cell>
          <cell r="W758">
            <v>0</v>
          </cell>
          <cell r="X758">
            <v>0</v>
          </cell>
          <cell r="Y758" t="str">
            <v>QF_SR_ORNExisting Station Fuel Costs</v>
          </cell>
        </row>
        <row r="759">
          <cell r="E759">
            <v>0</v>
          </cell>
          <cell r="F759">
            <v>0</v>
          </cell>
          <cell r="G759">
            <v>0</v>
          </cell>
          <cell r="H759">
            <v>0</v>
          </cell>
          <cell r="I759">
            <v>0</v>
          </cell>
          <cell r="J759">
            <v>0</v>
          </cell>
          <cell r="K759">
            <v>0</v>
          </cell>
          <cell r="L759">
            <v>0</v>
          </cell>
          <cell r="M759">
            <v>0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R759">
            <v>0</v>
          </cell>
          <cell r="S759">
            <v>0</v>
          </cell>
          <cell r="T759">
            <v>0</v>
          </cell>
          <cell r="U759">
            <v>0</v>
          </cell>
          <cell r="V759">
            <v>0</v>
          </cell>
          <cell r="W759">
            <v>0</v>
          </cell>
          <cell r="X759">
            <v>0</v>
          </cell>
          <cell r="Y759" t="str">
            <v>QF_SR_ORNExisting Station Variable O&amp;M Costs</v>
          </cell>
        </row>
        <row r="760">
          <cell r="E760">
            <v>0</v>
          </cell>
          <cell r="F760">
            <v>0</v>
          </cell>
          <cell r="G760">
            <v>0</v>
          </cell>
          <cell r="H760">
            <v>0</v>
          </cell>
          <cell r="I760">
            <v>0</v>
          </cell>
          <cell r="J760">
            <v>0</v>
          </cell>
          <cell r="K760">
            <v>0</v>
          </cell>
          <cell r="L760">
            <v>0</v>
          </cell>
          <cell r="M760">
            <v>0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R760">
            <v>0</v>
          </cell>
          <cell r="S760">
            <v>0</v>
          </cell>
          <cell r="T760">
            <v>0</v>
          </cell>
          <cell r="U760">
            <v>0</v>
          </cell>
          <cell r="V760">
            <v>0</v>
          </cell>
          <cell r="W760">
            <v>0</v>
          </cell>
          <cell r="X760">
            <v>0</v>
          </cell>
          <cell r="Y760" t="str">
            <v>QF_SR_ORNExisting Station Emission Costs</v>
          </cell>
        </row>
        <row r="761">
          <cell r="E761">
            <v>0</v>
          </cell>
          <cell r="F761">
            <v>0</v>
          </cell>
          <cell r="G761">
            <v>0</v>
          </cell>
          <cell r="H761">
            <v>0</v>
          </cell>
          <cell r="I761">
            <v>0</v>
          </cell>
          <cell r="J761">
            <v>0</v>
          </cell>
          <cell r="K761">
            <v>0</v>
          </cell>
          <cell r="L761">
            <v>0</v>
          </cell>
          <cell r="M761">
            <v>0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R761">
            <v>0</v>
          </cell>
          <cell r="S761">
            <v>0</v>
          </cell>
          <cell r="T761">
            <v>0</v>
          </cell>
          <cell r="U761">
            <v>0</v>
          </cell>
          <cell r="V761">
            <v>0</v>
          </cell>
          <cell r="W761">
            <v>0</v>
          </cell>
          <cell r="X761">
            <v>0</v>
          </cell>
          <cell r="Y761" t="str">
            <v>QF_SR_ORNExisting Station Dispatch Adder Costs</v>
          </cell>
        </row>
        <row r="762">
          <cell r="E762">
            <v>0</v>
          </cell>
          <cell r="F762">
            <v>0</v>
          </cell>
          <cell r="G762">
            <v>0</v>
          </cell>
          <cell r="H762">
            <v>0</v>
          </cell>
          <cell r="I762">
            <v>0</v>
          </cell>
          <cell r="J762">
            <v>0</v>
          </cell>
          <cell r="K762">
            <v>0</v>
          </cell>
          <cell r="L762">
            <v>0</v>
          </cell>
          <cell r="M762">
            <v>0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R762">
            <v>0</v>
          </cell>
          <cell r="S762">
            <v>0</v>
          </cell>
          <cell r="T762">
            <v>0</v>
          </cell>
          <cell r="U762">
            <v>0</v>
          </cell>
          <cell r="V762">
            <v>0</v>
          </cell>
          <cell r="W762">
            <v>0</v>
          </cell>
          <cell r="X762">
            <v>0</v>
          </cell>
          <cell r="Y762" t="str">
            <v>QF_SR_ORNExisting Station Fixed Costs</v>
          </cell>
        </row>
        <row r="763">
          <cell r="E763">
            <v>0</v>
          </cell>
          <cell r="F763">
            <v>0</v>
          </cell>
          <cell r="G763">
            <v>0</v>
          </cell>
          <cell r="H763">
            <v>0</v>
          </cell>
          <cell r="I763">
            <v>0</v>
          </cell>
          <cell r="J763">
            <v>0</v>
          </cell>
          <cell r="K763">
            <v>0</v>
          </cell>
          <cell r="L763">
            <v>0</v>
          </cell>
          <cell r="M763">
            <v>0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R763">
            <v>0</v>
          </cell>
          <cell r="S763">
            <v>0</v>
          </cell>
          <cell r="T763">
            <v>0</v>
          </cell>
          <cell r="U763">
            <v>0</v>
          </cell>
          <cell r="V763">
            <v>0</v>
          </cell>
          <cell r="W763">
            <v>0</v>
          </cell>
          <cell r="X763">
            <v>0</v>
          </cell>
          <cell r="Y763" t="str">
            <v>QF_SR_ORNExisting Station Demand Charges</v>
          </cell>
        </row>
        <row r="764">
          <cell r="E764">
            <v>0</v>
          </cell>
          <cell r="F764">
            <v>0</v>
          </cell>
          <cell r="G764">
            <v>0</v>
          </cell>
          <cell r="H764">
            <v>0</v>
          </cell>
          <cell r="I764">
            <v>0</v>
          </cell>
          <cell r="J764">
            <v>0</v>
          </cell>
          <cell r="K764">
            <v>0</v>
          </cell>
          <cell r="L764">
            <v>0</v>
          </cell>
          <cell r="M764">
            <v>0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R764">
            <v>0</v>
          </cell>
          <cell r="S764">
            <v>0</v>
          </cell>
          <cell r="T764">
            <v>0</v>
          </cell>
          <cell r="U764">
            <v>0</v>
          </cell>
          <cell r="V764">
            <v>0</v>
          </cell>
          <cell r="W764">
            <v>0</v>
          </cell>
          <cell r="X764">
            <v>0</v>
          </cell>
          <cell r="Y764" t="str">
            <v>QF_SR_ORNExisting Station Decomm. Costs</v>
          </cell>
        </row>
        <row r="765">
          <cell r="E765">
            <v>0</v>
          </cell>
          <cell r="F765">
            <v>0</v>
          </cell>
          <cell r="G765">
            <v>0</v>
          </cell>
          <cell r="H765">
            <v>0</v>
          </cell>
          <cell r="I765">
            <v>0</v>
          </cell>
          <cell r="J765">
            <v>0</v>
          </cell>
          <cell r="K765">
            <v>0</v>
          </cell>
          <cell r="L765">
            <v>0</v>
          </cell>
          <cell r="M765">
            <v>0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R765">
            <v>0</v>
          </cell>
          <cell r="S765">
            <v>0</v>
          </cell>
          <cell r="T765">
            <v>0</v>
          </cell>
          <cell r="U765">
            <v>0</v>
          </cell>
          <cell r="V765">
            <v>0</v>
          </cell>
          <cell r="W765">
            <v>0</v>
          </cell>
          <cell r="X765">
            <v>0</v>
          </cell>
          <cell r="Y765" t="str">
            <v>QF_WD_ORNExisting Station Fuel Costs</v>
          </cell>
        </row>
        <row r="766">
          <cell r="E766">
            <v>3.052</v>
          </cell>
          <cell r="F766">
            <v>3.012</v>
          </cell>
          <cell r="G766">
            <v>3.0190000000000001</v>
          </cell>
          <cell r="H766">
            <v>3.0190000000000001</v>
          </cell>
          <cell r="I766">
            <v>3.0190000000000001</v>
          </cell>
          <cell r="J766">
            <v>3.0310000000000001</v>
          </cell>
          <cell r="K766">
            <v>3.036</v>
          </cell>
          <cell r="L766">
            <v>3.036</v>
          </cell>
          <cell r="M766">
            <v>3.036</v>
          </cell>
          <cell r="N766">
            <v>3.0270000000000001</v>
          </cell>
          <cell r="O766">
            <v>3.0249999999999999</v>
          </cell>
          <cell r="P766">
            <v>3.0249999999999999</v>
          </cell>
          <cell r="Q766">
            <v>3.0249999999999999</v>
          </cell>
          <cell r="R766">
            <v>1.472</v>
          </cell>
          <cell r="S766">
            <v>0</v>
          </cell>
          <cell r="T766">
            <v>0</v>
          </cell>
          <cell r="U766">
            <v>0</v>
          </cell>
          <cell r="V766">
            <v>0</v>
          </cell>
          <cell r="W766">
            <v>0</v>
          </cell>
          <cell r="X766">
            <v>0</v>
          </cell>
          <cell r="Y766" t="str">
            <v>QF_WD_ORNExisting Station Variable O&amp;M Costs</v>
          </cell>
        </row>
        <row r="767">
          <cell r="E767">
            <v>0</v>
          </cell>
          <cell r="F767">
            <v>0</v>
          </cell>
          <cell r="G767">
            <v>0</v>
          </cell>
          <cell r="H767">
            <v>0</v>
          </cell>
          <cell r="I767">
            <v>0</v>
          </cell>
          <cell r="J767">
            <v>0</v>
          </cell>
          <cell r="K767">
            <v>0</v>
          </cell>
          <cell r="L767">
            <v>0</v>
          </cell>
          <cell r="M767">
            <v>0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R767">
            <v>0</v>
          </cell>
          <cell r="S767">
            <v>0</v>
          </cell>
          <cell r="T767">
            <v>0</v>
          </cell>
          <cell r="U767">
            <v>0</v>
          </cell>
          <cell r="V767">
            <v>0</v>
          </cell>
          <cell r="W767">
            <v>0</v>
          </cell>
          <cell r="X767">
            <v>0</v>
          </cell>
          <cell r="Y767" t="str">
            <v>QF_WD_ORNExisting Station Emission Costs</v>
          </cell>
        </row>
        <row r="768">
          <cell r="E768">
            <v>0</v>
          </cell>
          <cell r="F768">
            <v>0</v>
          </cell>
          <cell r="G768">
            <v>0</v>
          </cell>
          <cell r="H768">
            <v>0</v>
          </cell>
          <cell r="I768">
            <v>0</v>
          </cell>
          <cell r="J768">
            <v>0</v>
          </cell>
          <cell r="K768">
            <v>0</v>
          </cell>
          <cell r="L768">
            <v>0</v>
          </cell>
          <cell r="M768">
            <v>0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R768">
            <v>0</v>
          </cell>
          <cell r="S768">
            <v>0</v>
          </cell>
          <cell r="T768">
            <v>0</v>
          </cell>
          <cell r="U768">
            <v>0</v>
          </cell>
          <cell r="V768">
            <v>0</v>
          </cell>
          <cell r="W768">
            <v>0</v>
          </cell>
          <cell r="X768">
            <v>0</v>
          </cell>
          <cell r="Y768" t="str">
            <v>QF_WD_ORNExisting Station Dispatch Adder Costs</v>
          </cell>
        </row>
        <row r="769">
          <cell r="E769">
            <v>0</v>
          </cell>
          <cell r="F769">
            <v>0</v>
          </cell>
          <cell r="G769">
            <v>0</v>
          </cell>
          <cell r="H769">
            <v>0</v>
          </cell>
          <cell r="I769">
            <v>0</v>
          </cell>
          <cell r="J769">
            <v>0</v>
          </cell>
          <cell r="K769">
            <v>0</v>
          </cell>
          <cell r="L769">
            <v>0</v>
          </cell>
          <cell r="M769">
            <v>0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R769">
            <v>0</v>
          </cell>
          <cell r="S769">
            <v>0</v>
          </cell>
          <cell r="T769">
            <v>0</v>
          </cell>
          <cell r="U769">
            <v>0</v>
          </cell>
          <cell r="V769">
            <v>0</v>
          </cell>
          <cell r="W769">
            <v>0</v>
          </cell>
          <cell r="X769">
            <v>0</v>
          </cell>
          <cell r="Y769" t="str">
            <v>QF_WD_ORNExisting Station Fixed Costs</v>
          </cell>
        </row>
        <row r="770">
          <cell r="E770">
            <v>0</v>
          </cell>
          <cell r="F770">
            <v>0</v>
          </cell>
          <cell r="G770">
            <v>0</v>
          </cell>
          <cell r="H770">
            <v>0</v>
          </cell>
          <cell r="I770">
            <v>0</v>
          </cell>
          <cell r="J770">
            <v>0</v>
          </cell>
          <cell r="K770">
            <v>0</v>
          </cell>
          <cell r="L770">
            <v>0</v>
          </cell>
          <cell r="M770">
            <v>0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R770">
            <v>0</v>
          </cell>
          <cell r="S770">
            <v>0</v>
          </cell>
          <cell r="T770">
            <v>0</v>
          </cell>
          <cell r="U770">
            <v>0</v>
          </cell>
          <cell r="V770">
            <v>0</v>
          </cell>
          <cell r="W770">
            <v>0</v>
          </cell>
          <cell r="X770">
            <v>0</v>
          </cell>
          <cell r="Y770" t="str">
            <v>QF_WD_ORNExisting Station Demand Charges</v>
          </cell>
        </row>
        <row r="771">
          <cell r="E771">
            <v>0</v>
          </cell>
          <cell r="F771">
            <v>0</v>
          </cell>
          <cell r="G771">
            <v>0</v>
          </cell>
          <cell r="H771">
            <v>0</v>
          </cell>
          <cell r="I771">
            <v>0</v>
          </cell>
          <cell r="J771">
            <v>0</v>
          </cell>
          <cell r="K771">
            <v>0</v>
          </cell>
          <cell r="L771">
            <v>0</v>
          </cell>
          <cell r="M771">
            <v>0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R771">
            <v>0</v>
          </cell>
          <cell r="S771">
            <v>0</v>
          </cell>
          <cell r="T771">
            <v>0</v>
          </cell>
          <cell r="U771">
            <v>0</v>
          </cell>
          <cell r="V771">
            <v>0</v>
          </cell>
          <cell r="W771">
            <v>0</v>
          </cell>
          <cell r="X771">
            <v>0</v>
          </cell>
          <cell r="Y771" t="str">
            <v>QF_WD_ORNExisting Station Decomm. Costs</v>
          </cell>
        </row>
        <row r="772">
          <cell r="E772">
            <v>0</v>
          </cell>
          <cell r="F772">
            <v>0</v>
          </cell>
          <cell r="G772">
            <v>0</v>
          </cell>
          <cell r="H772">
            <v>0</v>
          </cell>
          <cell r="I772">
            <v>0</v>
          </cell>
          <cell r="J772">
            <v>0</v>
          </cell>
          <cell r="K772">
            <v>0</v>
          </cell>
          <cell r="L772">
            <v>0</v>
          </cell>
          <cell r="M772">
            <v>0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R772">
            <v>0</v>
          </cell>
          <cell r="S772">
            <v>0</v>
          </cell>
          <cell r="T772">
            <v>0</v>
          </cell>
          <cell r="U772">
            <v>0</v>
          </cell>
          <cell r="V772">
            <v>0</v>
          </cell>
          <cell r="W772">
            <v>0</v>
          </cell>
          <cell r="X772">
            <v>0</v>
          </cell>
          <cell r="Y772" t="str">
            <v>SR_BlackCap_PExisting Station Fuel Costs</v>
          </cell>
        </row>
        <row r="773">
          <cell r="E773">
            <v>0.30199999999999999</v>
          </cell>
          <cell r="F773">
            <v>0.3</v>
          </cell>
          <cell r="G773">
            <v>0.29899999999999999</v>
          </cell>
          <cell r="H773">
            <v>0.29699999999999999</v>
          </cell>
          <cell r="I773">
            <v>0.29599999999999999</v>
          </cell>
          <cell r="J773">
            <v>0.29399999999999998</v>
          </cell>
          <cell r="K773">
            <v>0.29299999999999998</v>
          </cell>
          <cell r="L773">
            <v>0.29099999999999998</v>
          </cell>
          <cell r="M773">
            <v>0.24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R773">
            <v>0</v>
          </cell>
          <cell r="S773">
            <v>0</v>
          </cell>
          <cell r="T773">
            <v>0</v>
          </cell>
          <cell r="U773">
            <v>0</v>
          </cell>
          <cell r="V773">
            <v>0</v>
          </cell>
          <cell r="W773">
            <v>0</v>
          </cell>
          <cell r="X773">
            <v>0</v>
          </cell>
          <cell r="Y773" t="str">
            <v>SR_BlackCap_PExisting Station Variable O&amp;M Costs</v>
          </cell>
        </row>
        <row r="774">
          <cell r="E774">
            <v>0</v>
          </cell>
          <cell r="F774">
            <v>0</v>
          </cell>
          <cell r="G774">
            <v>0</v>
          </cell>
          <cell r="H774">
            <v>0</v>
          </cell>
          <cell r="I774">
            <v>0</v>
          </cell>
          <cell r="J774">
            <v>0</v>
          </cell>
          <cell r="K774">
            <v>0</v>
          </cell>
          <cell r="L774">
            <v>0</v>
          </cell>
          <cell r="M774">
            <v>0</v>
          </cell>
          <cell r="N774">
            <v>0</v>
          </cell>
          <cell r="O774">
            <v>0</v>
          </cell>
          <cell r="P774">
            <v>0</v>
          </cell>
          <cell r="Q774">
            <v>0</v>
          </cell>
          <cell r="R774">
            <v>0</v>
          </cell>
          <cell r="S774">
            <v>0</v>
          </cell>
          <cell r="T774">
            <v>0</v>
          </cell>
          <cell r="U774">
            <v>0</v>
          </cell>
          <cell r="V774">
            <v>0</v>
          </cell>
          <cell r="W774">
            <v>0</v>
          </cell>
          <cell r="X774">
            <v>0</v>
          </cell>
          <cell r="Y774" t="str">
            <v>SR_BlackCap_PExisting Station Emission Costs</v>
          </cell>
        </row>
        <row r="775">
          <cell r="E775">
            <v>0</v>
          </cell>
          <cell r="F775">
            <v>0</v>
          </cell>
          <cell r="G775">
            <v>0</v>
          </cell>
          <cell r="H775">
            <v>0</v>
          </cell>
          <cell r="I775">
            <v>0</v>
          </cell>
          <cell r="J775">
            <v>0</v>
          </cell>
          <cell r="K775">
            <v>0</v>
          </cell>
          <cell r="L775">
            <v>0</v>
          </cell>
          <cell r="M775">
            <v>0</v>
          </cell>
          <cell r="N775">
            <v>0</v>
          </cell>
          <cell r="O775">
            <v>0</v>
          </cell>
          <cell r="P775">
            <v>0</v>
          </cell>
          <cell r="Q775">
            <v>0</v>
          </cell>
          <cell r="R775">
            <v>0</v>
          </cell>
          <cell r="S775">
            <v>0</v>
          </cell>
          <cell r="T775">
            <v>0</v>
          </cell>
          <cell r="U775">
            <v>0</v>
          </cell>
          <cell r="V775">
            <v>0</v>
          </cell>
          <cell r="W775">
            <v>0</v>
          </cell>
          <cell r="X775">
            <v>0</v>
          </cell>
          <cell r="Y775" t="str">
            <v>SR_BlackCap_PExisting Station Dispatch Adder Costs</v>
          </cell>
        </row>
        <row r="776">
          <cell r="E776">
            <v>0</v>
          </cell>
          <cell r="F776">
            <v>0</v>
          </cell>
          <cell r="G776">
            <v>0</v>
          </cell>
          <cell r="H776">
            <v>0</v>
          </cell>
          <cell r="I776">
            <v>0</v>
          </cell>
          <cell r="J776">
            <v>0</v>
          </cell>
          <cell r="K776">
            <v>0</v>
          </cell>
          <cell r="L776">
            <v>0</v>
          </cell>
          <cell r="M776">
            <v>0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R776">
            <v>0</v>
          </cell>
          <cell r="S776">
            <v>0</v>
          </cell>
          <cell r="T776">
            <v>0</v>
          </cell>
          <cell r="U776">
            <v>0</v>
          </cell>
          <cell r="V776">
            <v>0</v>
          </cell>
          <cell r="W776">
            <v>0</v>
          </cell>
          <cell r="X776">
            <v>0</v>
          </cell>
          <cell r="Y776" t="str">
            <v>SR_BlackCap_PExisting Station Fixed Costs</v>
          </cell>
        </row>
        <row r="777">
          <cell r="E777">
            <v>0</v>
          </cell>
          <cell r="F777">
            <v>0</v>
          </cell>
          <cell r="G777">
            <v>0</v>
          </cell>
          <cell r="H777">
            <v>0</v>
          </cell>
          <cell r="I777">
            <v>0</v>
          </cell>
          <cell r="J777">
            <v>0</v>
          </cell>
          <cell r="K777">
            <v>0</v>
          </cell>
          <cell r="L777">
            <v>0</v>
          </cell>
          <cell r="M777">
            <v>0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R777">
            <v>0</v>
          </cell>
          <cell r="S777">
            <v>0</v>
          </cell>
          <cell r="T777">
            <v>0</v>
          </cell>
          <cell r="U777">
            <v>0</v>
          </cell>
          <cell r="V777">
            <v>0</v>
          </cell>
          <cell r="W777">
            <v>0</v>
          </cell>
          <cell r="X777">
            <v>0</v>
          </cell>
          <cell r="Y777" t="str">
            <v>SR_BlackCap_PExisting Station Demand Charges</v>
          </cell>
        </row>
        <row r="778">
          <cell r="E778">
            <v>0</v>
          </cell>
          <cell r="F778">
            <v>0</v>
          </cell>
          <cell r="G778">
            <v>0</v>
          </cell>
          <cell r="H778">
            <v>0</v>
          </cell>
          <cell r="I778">
            <v>0</v>
          </cell>
          <cell r="J778">
            <v>0</v>
          </cell>
          <cell r="K778">
            <v>0</v>
          </cell>
          <cell r="L778">
            <v>0</v>
          </cell>
          <cell r="M778">
            <v>0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R778">
            <v>0</v>
          </cell>
          <cell r="S778">
            <v>0</v>
          </cell>
          <cell r="T778">
            <v>0</v>
          </cell>
          <cell r="U778">
            <v>0</v>
          </cell>
          <cell r="V778">
            <v>0</v>
          </cell>
          <cell r="W778">
            <v>0</v>
          </cell>
          <cell r="X778">
            <v>0</v>
          </cell>
          <cell r="Y778" t="str">
            <v>SR_BlackCap_PExisting Station Decomm. Costs</v>
          </cell>
        </row>
        <row r="779">
          <cell r="E779">
            <v>0</v>
          </cell>
          <cell r="F779">
            <v>0</v>
          </cell>
          <cell r="G779">
            <v>0</v>
          </cell>
          <cell r="H779">
            <v>0</v>
          </cell>
          <cell r="I779">
            <v>0</v>
          </cell>
          <cell r="J779">
            <v>0</v>
          </cell>
          <cell r="K779">
            <v>0</v>
          </cell>
          <cell r="L779">
            <v>0</v>
          </cell>
          <cell r="M779">
            <v>0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R779">
            <v>0</v>
          </cell>
          <cell r="S779">
            <v>0</v>
          </cell>
          <cell r="T779">
            <v>0</v>
          </cell>
          <cell r="U779">
            <v>0</v>
          </cell>
          <cell r="V779">
            <v>0</v>
          </cell>
          <cell r="W779">
            <v>0</v>
          </cell>
          <cell r="X779">
            <v>0</v>
          </cell>
          <cell r="Y779" t="str">
            <v>SR_OldMill_PExisting Station Fuel Costs</v>
          </cell>
        </row>
        <row r="780">
          <cell r="E780">
            <v>0</v>
          </cell>
          <cell r="F780">
            <v>0</v>
          </cell>
          <cell r="G780">
            <v>0</v>
          </cell>
          <cell r="H780">
            <v>0</v>
          </cell>
          <cell r="I780">
            <v>0</v>
          </cell>
          <cell r="J780">
            <v>0</v>
          </cell>
          <cell r="K780">
            <v>0</v>
          </cell>
          <cell r="L780">
            <v>0</v>
          </cell>
          <cell r="M780">
            <v>0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R780">
            <v>0</v>
          </cell>
          <cell r="S780">
            <v>0</v>
          </cell>
          <cell r="T780">
            <v>0</v>
          </cell>
          <cell r="U780">
            <v>0</v>
          </cell>
          <cell r="V780">
            <v>0</v>
          </cell>
          <cell r="W780">
            <v>0</v>
          </cell>
          <cell r="X780">
            <v>0</v>
          </cell>
          <cell r="Y780" t="str">
            <v>SR_OldMill_PExisting Station Variable O&amp;M Costs</v>
          </cell>
        </row>
        <row r="781">
          <cell r="E781">
            <v>0</v>
          </cell>
          <cell r="F781">
            <v>0</v>
          </cell>
          <cell r="G781">
            <v>0</v>
          </cell>
          <cell r="H781">
            <v>0</v>
          </cell>
          <cell r="I781">
            <v>0</v>
          </cell>
          <cell r="J781">
            <v>0</v>
          </cell>
          <cell r="K781">
            <v>0</v>
          </cell>
          <cell r="L781">
            <v>0</v>
          </cell>
          <cell r="M781">
            <v>0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R781">
            <v>0</v>
          </cell>
          <cell r="S781">
            <v>0</v>
          </cell>
          <cell r="T781">
            <v>0</v>
          </cell>
          <cell r="U781">
            <v>0</v>
          </cell>
          <cell r="V781">
            <v>0</v>
          </cell>
          <cell r="W781">
            <v>0</v>
          </cell>
          <cell r="X781">
            <v>0</v>
          </cell>
          <cell r="Y781" t="str">
            <v>SR_OldMill_PExisting Station Emission Costs</v>
          </cell>
        </row>
        <row r="782">
          <cell r="E782">
            <v>0</v>
          </cell>
          <cell r="F782">
            <v>0</v>
          </cell>
          <cell r="G782">
            <v>0</v>
          </cell>
          <cell r="H782">
            <v>0</v>
          </cell>
          <cell r="I782">
            <v>0</v>
          </cell>
          <cell r="J782">
            <v>0</v>
          </cell>
          <cell r="K782">
            <v>0</v>
          </cell>
          <cell r="L782">
            <v>0</v>
          </cell>
          <cell r="M782">
            <v>0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R782">
            <v>0</v>
          </cell>
          <cell r="S782">
            <v>0</v>
          </cell>
          <cell r="T782">
            <v>0</v>
          </cell>
          <cell r="U782">
            <v>0</v>
          </cell>
          <cell r="V782">
            <v>0</v>
          </cell>
          <cell r="W782">
            <v>0</v>
          </cell>
          <cell r="X782">
            <v>0</v>
          </cell>
          <cell r="Y782" t="str">
            <v>SR_OldMill_PExisting Station Dispatch Adder Costs</v>
          </cell>
        </row>
        <row r="783">
          <cell r="E783">
            <v>0</v>
          </cell>
          <cell r="F783">
            <v>0</v>
          </cell>
          <cell r="G783">
            <v>0</v>
          </cell>
          <cell r="H783">
            <v>0</v>
          </cell>
          <cell r="I783">
            <v>0</v>
          </cell>
          <cell r="J783">
            <v>0</v>
          </cell>
          <cell r="K783">
            <v>0</v>
          </cell>
          <cell r="L783">
            <v>0</v>
          </cell>
          <cell r="M783">
            <v>0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R783">
            <v>0</v>
          </cell>
          <cell r="S783">
            <v>0</v>
          </cell>
          <cell r="T783">
            <v>0</v>
          </cell>
          <cell r="U783">
            <v>0</v>
          </cell>
          <cell r="V783">
            <v>0</v>
          </cell>
          <cell r="W783">
            <v>0</v>
          </cell>
          <cell r="X783">
            <v>0</v>
          </cell>
          <cell r="Y783" t="str">
            <v>SR_OldMill_PExisting Station Fixed Costs</v>
          </cell>
        </row>
        <row r="784">
          <cell r="E784">
            <v>0</v>
          </cell>
          <cell r="F784">
            <v>0</v>
          </cell>
          <cell r="G784">
            <v>0</v>
          </cell>
          <cell r="H784">
            <v>0</v>
          </cell>
          <cell r="I784">
            <v>0</v>
          </cell>
          <cell r="J784">
            <v>0</v>
          </cell>
          <cell r="K784">
            <v>0</v>
          </cell>
          <cell r="L784">
            <v>0</v>
          </cell>
          <cell r="M784">
            <v>0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R784">
            <v>0</v>
          </cell>
          <cell r="S784">
            <v>0</v>
          </cell>
          <cell r="T784">
            <v>0</v>
          </cell>
          <cell r="U784">
            <v>0</v>
          </cell>
          <cell r="V784">
            <v>0</v>
          </cell>
          <cell r="W784">
            <v>0</v>
          </cell>
          <cell r="X784">
            <v>0</v>
          </cell>
          <cell r="Y784" t="str">
            <v>SR_OldMill_PExisting Station Demand Charges</v>
          </cell>
        </row>
        <row r="785">
          <cell r="E785">
            <v>0</v>
          </cell>
          <cell r="F785">
            <v>0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R785">
            <v>0</v>
          </cell>
          <cell r="S785">
            <v>0</v>
          </cell>
          <cell r="T785">
            <v>0</v>
          </cell>
          <cell r="U785">
            <v>0</v>
          </cell>
          <cell r="V785">
            <v>0</v>
          </cell>
          <cell r="W785">
            <v>0</v>
          </cell>
          <cell r="X785">
            <v>0</v>
          </cell>
          <cell r="Y785" t="str">
            <v>SR_OldMill_PExisting Station Decomm. Costs</v>
          </cell>
        </row>
        <row r="786">
          <cell r="E786">
            <v>0</v>
          </cell>
          <cell r="F786">
            <v>0</v>
          </cell>
          <cell r="G786">
            <v>0</v>
          </cell>
          <cell r="H786">
            <v>0</v>
          </cell>
          <cell r="I786">
            <v>0</v>
          </cell>
          <cell r="J786">
            <v>0</v>
          </cell>
          <cell r="K786">
            <v>0</v>
          </cell>
          <cell r="L786">
            <v>0</v>
          </cell>
          <cell r="M786">
            <v>0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R786">
            <v>0</v>
          </cell>
          <cell r="S786">
            <v>0</v>
          </cell>
          <cell r="T786">
            <v>0</v>
          </cell>
          <cell r="U786">
            <v>0</v>
          </cell>
          <cell r="V786">
            <v>0</v>
          </cell>
          <cell r="W786">
            <v>0</v>
          </cell>
          <cell r="X786">
            <v>0</v>
          </cell>
          <cell r="Y786" t="str">
            <v>SR_OSIP_Prj_PExisting Station Fuel Costs</v>
          </cell>
        </row>
        <row r="787">
          <cell r="E787">
            <v>0</v>
          </cell>
          <cell r="F787">
            <v>0</v>
          </cell>
          <cell r="G787">
            <v>0</v>
          </cell>
          <cell r="H787">
            <v>0</v>
          </cell>
          <cell r="I787">
            <v>0</v>
          </cell>
          <cell r="J787">
            <v>0</v>
          </cell>
          <cell r="K787">
            <v>0</v>
          </cell>
          <cell r="L787">
            <v>0</v>
          </cell>
          <cell r="M787">
            <v>0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R787">
            <v>0</v>
          </cell>
          <cell r="S787">
            <v>0</v>
          </cell>
          <cell r="T787">
            <v>0</v>
          </cell>
          <cell r="U787">
            <v>0</v>
          </cell>
          <cell r="V787">
            <v>0</v>
          </cell>
          <cell r="W787">
            <v>0</v>
          </cell>
          <cell r="X787">
            <v>0</v>
          </cell>
          <cell r="Y787" t="str">
            <v>SR_OSIP_Prj_PExisting Station Variable O&amp;M Costs</v>
          </cell>
        </row>
        <row r="788">
          <cell r="E788">
            <v>0</v>
          </cell>
          <cell r="F788">
            <v>0</v>
          </cell>
          <cell r="G788">
            <v>0</v>
          </cell>
          <cell r="H788">
            <v>0</v>
          </cell>
          <cell r="I788">
            <v>0</v>
          </cell>
          <cell r="J788">
            <v>0</v>
          </cell>
          <cell r="K788">
            <v>0</v>
          </cell>
          <cell r="L788">
            <v>0</v>
          </cell>
          <cell r="M788">
            <v>0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R788">
            <v>0</v>
          </cell>
          <cell r="S788">
            <v>0</v>
          </cell>
          <cell r="T788">
            <v>0</v>
          </cell>
          <cell r="U788">
            <v>0</v>
          </cell>
          <cell r="V788">
            <v>0</v>
          </cell>
          <cell r="W788">
            <v>0</v>
          </cell>
          <cell r="X788">
            <v>0</v>
          </cell>
          <cell r="Y788" t="str">
            <v>SR_OSIP_Prj_PExisting Station Emission Costs</v>
          </cell>
        </row>
        <row r="789">
          <cell r="E789">
            <v>0</v>
          </cell>
          <cell r="F789">
            <v>0</v>
          </cell>
          <cell r="G789">
            <v>0</v>
          </cell>
          <cell r="H789">
            <v>0</v>
          </cell>
          <cell r="I789">
            <v>0</v>
          </cell>
          <cell r="J789">
            <v>0</v>
          </cell>
          <cell r="K789">
            <v>0</v>
          </cell>
          <cell r="L789">
            <v>0</v>
          </cell>
          <cell r="M789">
            <v>0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R789">
            <v>0</v>
          </cell>
          <cell r="S789">
            <v>0</v>
          </cell>
          <cell r="T789">
            <v>0</v>
          </cell>
          <cell r="U789">
            <v>0</v>
          </cell>
          <cell r="V789">
            <v>0</v>
          </cell>
          <cell r="W789">
            <v>0</v>
          </cell>
          <cell r="X789">
            <v>0</v>
          </cell>
          <cell r="Y789" t="str">
            <v>SR_OSIP_Prj_PExisting Station Dispatch Adder Costs</v>
          </cell>
        </row>
        <row r="790">
          <cell r="E790">
            <v>0</v>
          </cell>
          <cell r="F790">
            <v>0</v>
          </cell>
          <cell r="G790">
            <v>0</v>
          </cell>
          <cell r="H790">
            <v>0</v>
          </cell>
          <cell r="I790">
            <v>0</v>
          </cell>
          <cell r="J790">
            <v>0</v>
          </cell>
          <cell r="K790">
            <v>0</v>
          </cell>
          <cell r="L790">
            <v>0</v>
          </cell>
          <cell r="M790">
            <v>0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R790">
            <v>0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  <cell r="W790">
            <v>0</v>
          </cell>
          <cell r="X790">
            <v>0</v>
          </cell>
          <cell r="Y790" t="str">
            <v>SR_OSIP_Prj_PExisting Station Fixed Costs</v>
          </cell>
        </row>
        <row r="791">
          <cell r="E791">
            <v>0</v>
          </cell>
          <cell r="F791">
            <v>0</v>
          </cell>
          <cell r="G791">
            <v>0</v>
          </cell>
          <cell r="H791">
            <v>0</v>
          </cell>
          <cell r="I791">
            <v>0</v>
          </cell>
          <cell r="J791">
            <v>0</v>
          </cell>
          <cell r="K791">
            <v>0</v>
          </cell>
          <cell r="L791">
            <v>0</v>
          </cell>
          <cell r="M791">
            <v>0</v>
          </cell>
          <cell r="N791">
            <v>0</v>
          </cell>
          <cell r="O791">
            <v>0</v>
          </cell>
          <cell r="P791">
            <v>0</v>
          </cell>
          <cell r="Q791">
            <v>0</v>
          </cell>
          <cell r="R791">
            <v>0</v>
          </cell>
          <cell r="S791">
            <v>0</v>
          </cell>
          <cell r="T791">
            <v>0</v>
          </cell>
          <cell r="U791">
            <v>0</v>
          </cell>
          <cell r="V791">
            <v>0</v>
          </cell>
          <cell r="W791">
            <v>0</v>
          </cell>
          <cell r="X791">
            <v>0</v>
          </cell>
          <cell r="Y791" t="str">
            <v>SR_OSIP_Prj_PExisting Station Demand Charges</v>
          </cell>
        </row>
        <row r="792">
          <cell r="E792">
            <v>0</v>
          </cell>
          <cell r="F792">
            <v>0</v>
          </cell>
          <cell r="G792">
            <v>0</v>
          </cell>
          <cell r="H792">
            <v>0</v>
          </cell>
          <cell r="I792">
            <v>0</v>
          </cell>
          <cell r="J792">
            <v>0</v>
          </cell>
          <cell r="K792">
            <v>0</v>
          </cell>
          <cell r="L792">
            <v>0</v>
          </cell>
          <cell r="M792">
            <v>0</v>
          </cell>
          <cell r="N792">
            <v>0</v>
          </cell>
          <cell r="O792">
            <v>0</v>
          </cell>
          <cell r="P792">
            <v>0</v>
          </cell>
          <cell r="Q792">
            <v>0</v>
          </cell>
          <cell r="R792">
            <v>0</v>
          </cell>
          <cell r="S792">
            <v>0</v>
          </cell>
          <cell r="T792">
            <v>0</v>
          </cell>
          <cell r="U792">
            <v>0</v>
          </cell>
          <cell r="V792">
            <v>0</v>
          </cell>
          <cell r="W792">
            <v>0</v>
          </cell>
          <cell r="X792">
            <v>0</v>
          </cell>
          <cell r="Y792" t="str">
            <v>SR_OSIP_Prj_PExisting Station Decomm. Costs</v>
          </cell>
        </row>
        <row r="793">
          <cell r="E793">
            <v>0</v>
          </cell>
          <cell r="F793">
            <v>0</v>
          </cell>
          <cell r="G793">
            <v>0</v>
          </cell>
          <cell r="H793">
            <v>0</v>
          </cell>
          <cell r="I793">
            <v>0</v>
          </cell>
          <cell r="J793">
            <v>0</v>
          </cell>
          <cell r="K793">
            <v>0</v>
          </cell>
          <cell r="L793">
            <v>0</v>
          </cell>
          <cell r="M793">
            <v>0</v>
          </cell>
          <cell r="N793">
            <v>0</v>
          </cell>
          <cell r="O793">
            <v>0</v>
          </cell>
          <cell r="P793">
            <v>0</v>
          </cell>
          <cell r="Q793">
            <v>0</v>
          </cell>
          <cell r="R793">
            <v>0</v>
          </cell>
          <cell r="S793">
            <v>0</v>
          </cell>
          <cell r="T793">
            <v>0</v>
          </cell>
          <cell r="U793">
            <v>0</v>
          </cell>
          <cell r="V793">
            <v>0</v>
          </cell>
          <cell r="W793">
            <v>0</v>
          </cell>
          <cell r="X793">
            <v>0</v>
          </cell>
          <cell r="Y793" t="str">
            <v>QF_SR_ORSExisting Station Fuel Costs</v>
          </cell>
        </row>
        <row r="794">
          <cell r="E794">
            <v>0</v>
          </cell>
          <cell r="F794">
            <v>0</v>
          </cell>
          <cell r="G794">
            <v>0</v>
          </cell>
          <cell r="H794">
            <v>0</v>
          </cell>
          <cell r="I794">
            <v>0</v>
          </cell>
          <cell r="J794">
            <v>0</v>
          </cell>
          <cell r="K794">
            <v>0</v>
          </cell>
          <cell r="L794">
            <v>0</v>
          </cell>
          <cell r="M794">
            <v>0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R794">
            <v>0</v>
          </cell>
          <cell r="S794">
            <v>0</v>
          </cell>
          <cell r="T794">
            <v>0</v>
          </cell>
          <cell r="U794">
            <v>0</v>
          </cell>
          <cell r="V794">
            <v>0</v>
          </cell>
          <cell r="W794">
            <v>0</v>
          </cell>
          <cell r="X794">
            <v>0</v>
          </cell>
          <cell r="Y794" t="str">
            <v>QF_SR_ORSExisting Station Variable O&amp;M Costs</v>
          </cell>
        </row>
        <row r="795">
          <cell r="E795">
            <v>0</v>
          </cell>
          <cell r="F795">
            <v>0</v>
          </cell>
          <cell r="G795">
            <v>0</v>
          </cell>
          <cell r="H795">
            <v>0</v>
          </cell>
          <cell r="I795">
            <v>0</v>
          </cell>
          <cell r="J795">
            <v>0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  <cell r="O795">
            <v>0</v>
          </cell>
          <cell r="P795">
            <v>0</v>
          </cell>
          <cell r="Q795">
            <v>0</v>
          </cell>
          <cell r="R795">
            <v>0</v>
          </cell>
          <cell r="S795">
            <v>0</v>
          </cell>
          <cell r="T795">
            <v>0</v>
          </cell>
          <cell r="U795">
            <v>0</v>
          </cell>
          <cell r="V795">
            <v>0</v>
          </cell>
          <cell r="W795">
            <v>0</v>
          </cell>
          <cell r="X795">
            <v>0</v>
          </cell>
          <cell r="Y795" t="str">
            <v>QF_SR_ORSExisting Station Emission Costs</v>
          </cell>
        </row>
        <row r="796">
          <cell r="E796">
            <v>0</v>
          </cell>
          <cell r="F796">
            <v>0</v>
          </cell>
          <cell r="G796">
            <v>0</v>
          </cell>
          <cell r="H796">
            <v>0</v>
          </cell>
          <cell r="I796">
            <v>0</v>
          </cell>
          <cell r="J796">
            <v>0</v>
          </cell>
          <cell r="K796">
            <v>0</v>
          </cell>
          <cell r="L796">
            <v>0</v>
          </cell>
          <cell r="M796">
            <v>0</v>
          </cell>
          <cell r="N796">
            <v>0</v>
          </cell>
          <cell r="O796">
            <v>0</v>
          </cell>
          <cell r="P796">
            <v>0</v>
          </cell>
          <cell r="Q796">
            <v>0</v>
          </cell>
          <cell r="R796">
            <v>0</v>
          </cell>
          <cell r="S796">
            <v>0</v>
          </cell>
          <cell r="T796">
            <v>0</v>
          </cell>
          <cell r="U796">
            <v>0</v>
          </cell>
          <cell r="V796">
            <v>0</v>
          </cell>
          <cell r="W796">
            <v>0</v>
          </cell>
          <cell r="X796">
            <v>0</v>
          </cell>
          <cell r="Y796" t="str">
            <v>QF_SR_ORSExisting Station Dispatch Adder Costs</v>
          </cell>
        </row>
        <row r="797">
          <cell r="E797">
            <v>0</v>
          </cell>
          <cell r="F797">
            <v>0</v>
          </cell>
          <cell r="G797">
            <v>0</v>
          </cell>
          <cell r="H797">
            <v>0</v>
          </cell>
          <cell r="I797">
            <v>0</v>
          </cell>
          <cell r="J797">
            <v>0</v>
          </cell>
          <cell r="K797">
            <v>0</v>
          </cell>
          <cell r="L797">
            <v>0</v>
          </cell>
          <cell r="M797">
            <v>0</v>
          </cell>
          <cell r="N797">
            <v>0</v>
          </cell>
          <cell r="O797">
            <v>0</v>
          </cell>
          <cell r="P797">
            <v>0</v>
          </cell>
          <cell r="Q797">
            <v>0</v>
          </cell>
          <cell r="R797">
            <v>0</v>
          </cell>
          <cell r="S797">
            <v>0</v>
          </cell>
          <cell r="T797">
            <v>0</v>
          </cell>
          <cell r="U797">
            <v>0</v>
          </cell>
          <cell r="V797">
            <v>0</v>
          </cell>
          <cell r="W797">
            <v>0</v>
          </cell>
          <cell r="X797">
            <v>0</v>
          </cell>
          <cell r="Y797" t="str">
            <v>QF_SR_ORSExisting Station Fixed Costs</v>
          </cell>
        </row>
        <row r="798">
          <cell r="E798">
            <v>0</v>
          </cell>
          <cell r="F798">
            <v>0</v>
          </cell>
          <cell r="G798">
            <v>0</v>
          </cell>
          <cell r="H798">
            <v>0</v>
          </cell>
          <cell r="I798">
            <v>0</v>
          </cell>
          <cell r="J798">
            <v>0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>
            <v>0</v>
          </cell>
          <cell r="P798">
            <v>0</v>
          </cell>
          <cell r="Q798">
            <v>0</v>
          </cell>
          <cell r="R798">
            <v>0</v>
          </cell>
          <cell r="S798">
            <v>0</v>
          </cell>
          <cell r="T798">
            <v>0</v>
          </cell>
          <cell r="U798">
            <v>0</v>
          </cell>
          <cell r="V798">
            <v>0</v>
          </cell>
          <cell r="W798">
            <v>0</v>
          </cell>
          <cell r="X798">
            <v>0</v>
          </cell>
          <cell r="Y798" t="str">
            <v>QF_SR_ORSExisting Station Demand Charges</v>
          </cell>
        </row>
        <row r="799">
          <cell r="E799">
            <v>0</v>
          </cell>
          <cell r="F799">
            <v>0</v>
          </cell>
          <cell r="G799">
            <v>0</v>
          </cell>
          <cell r="H799">
            <v>0</v>
          </cell>
          <cell r="I799">
            <v>0</v>
          </cell>
          <cell r="J799">
            <v>0</v>
          </cell>
          <cell r="K799">
            <v>0</v>
          </cell>
          <cell r="L799">
            <v>0</v>
          </cell>
          <cell r="M799">
            <v>0</v>
          </cell>
          <cell r="N799">
            <v>0</v>
          </cell>
          <cell r="O799">
            <v>0</v>
          </cell>
          <cell r="P799">
            <v>0</v>
          </cell>
          <cell r="Q799">
            <v>0</v>
          </cell>
          <cell r="R799">
            <v>0</v>
          </cell>
          <cell r="S799">
            <v>0</v>
          </cell>
          <cell r="T799">
            <v>0</v>
          </cell>
          <cell r="U799">
            <v>0</v>
          </cell>
          <cell r="V799">
            <v>0</v>
          </cell>
          <cell r="W799">
            <v>0</v>
          </cell>
          <cell r="X799">
            <v>0</v>
          </cell>
          <cell r="Y799" t="str">
            <v>QF_SR_ORSExisting Station Decomm. Costs</v>
          </cell>
        </row>
        <row r="800">
          <cell r="E800">
            <v>29.643999999999998</v>
          </cell>
          <cell r="F800">
            <v>21.722000000000001</v>
          </cell>
          <cell r="G800">
            <v>6.7089999999999996</v>
          </cell>
          <cell r="H800">
            <v>31.268000000000001</v>
          </cell>
          <cell r="I800">
            <v>49.323</v>
          </cell>
          <cell r="J800">
            <v>0</v>
          </cell>
          <cell r="K800">
            <v>0</v>
          </cell>
          <cell r="L800">
            <v>0</v>
          </cell>
          <cell r="M800">
            <v>0</v>
          </cell>
          <cell r="N800">
            <v>0</v>
          </cell>
          <cell r="O800">
            <v>0</v>
          </cell>
          <cell r="P800">
            <v>0</v>
          </cell>
          <cell r="Q800">
            <v>0</v>
          </cell>
          <cell r="R800">
            <v>0</v>
          </cell>
          <cell r="S800">
            <v>0</v>
          </cell>
          <cell r="T800">
            <v>0</v>
          </cell>
          <cell r="U800">
            <v>0</v>
          </cell>
          <cell r="V800">
            <v>0</v>
          </cell>
          <cell r="W800">
            <v>0</v>
          </cell>
          <cell r="X800">
            <v>0</v>
          </cell>
          <cell r="Y800" t="str">
            <v>CL_JBridger1Existing Station Fuel Costs</v>
          </cell>
        </row>
        <row r="801">
          <cell r="E801">
            <v>0</v>
          </cell>
          <cell r="F801">
            <v>0</v>
          </cell>
          <cell r="G801">
            <v>0</v>
          </cell>
          <cell r="H801">
            <v>0</v>
          </cell>
          <cell r="I801">
            <v>0</v>
          </cell>
          <cell r="J801">
            <v>0</v>
          </cell>
          <cell r="K801">
            <v>0</v>
          </cell>
          <cell r="L801">
            <v>0</v>
          </cell>
          <cell r="M801">
            <v>0</v>
          </cell>
          <cell r="N801">
            <v>0</v>
          </cell>
          <cell r="O801">
            <v>0</v>
          </cell>
          <cell r="P801">
            <v>0</v>
          </cell>
          <cell r="Q801">
            <v>0</v>
          </cell>
          <cell r="R801">
            <v>0</v>
          </cell>
          <cell r="S801">
            <v>0</v>
          </cell>
          <cell r="T801">
            <v>0</v>
          </cell>
          <cell r="U801">
            <v>0</v>
          </cell>
          <cell r="V801">
            <v>0</v>
          </cell>
          <cell r="W801">
            <v>0</v>
          </cell>
          <cell r="X801">
            <v>0</v>
          </cell>
          <cell r="Y801" t="str">
            <v>CL_JBridger1Existing Station Variable O&amp;M Costs</v>
          </cell>
        </row>
        <row r="802">
          <cell r="E802">
            <v>0</v>
          </cell>
          <cell r="F802">
            <v>0</v>
          </cell>
          <cell r="G802">
            <v>0</v>
          </cell>
          <cell r="H802">
            <v>0</v>
          </cell>
          <cell r="I802">
            <v>0</v>
          </cell>
          <cell r="J802">
            <v>0</v>
          </cell>
          <cell r="K802">
            <v>0</v>
          </cell>
          <cell r="L802">
            <v>0</v>
          </cell>
          <cell r="M802">
            <v>0</v>
          </cell>
          <cell r="N802">
            <v>0</v>
          </cell>
          <cell r="O802">
            <v>0</v>
          </cell>
          <cell r="P802">
            <v>0</v>
          </cell>
          <cell r="Q802">
            <v>0</v>
          </cell>
          <cell r="R802">
            <v>0</v>
          </cell>
          <cell r="S802">
            <v>0</v>
          </cell>
          <cell r="T802">
            <v>0</v>
          </cell>
          <cell r="U802">
            <v>0</v>
          </cell>
          <cell r="V802">
            <v>0</v>
          </cell>
          <cell r="W802">
            <v>0</v>
          </cell>
          <cell r="X802">
            <v>0</v>
          </cell>
          <cell r="Y802" t="str">
            <v>CL_JBridger1Existing Station Emission Costs</v>
          </cell>
        </row>
        <row r="803">
          <cell r="E803">
            <v>0</v>
          </cell>
          <cell r="F803">
            <v>0</v>
          </cell>
          <cell r="G803">
            <v>0</v>
          </cell>
          <cell r="H803">
            <v>0</v>
          </cell>
          <cell r="I803">
            <v>0</v>
          </cell>
          <cell r="J803">
            <v>0</v>
          </cell>
          <cell r="K803">
            <v>0</v>
          </cell>
          <cell r="L803">
            <v>0</v>
          </cell>
          <cell r="M803">
            <v>0</v>
          </cell>
          <cell r="N803">
            <v>0</v>
          </cell>
          <cell r="O803">
            <v>0</v>
          </cell>
          <cell r="P803">
            <v>0</v>
          </cell>
          <cell r="Q803">
            <v>0</v>
          </cell>
          <cell r="R803">
            <v>0</v>
          </cell>
          <cell r="S803">
            <v>0</v>
          </cell>
          <cell r="T803">
            <v>0</v>
          </cell>
          <cell r="U803">
            <v>0</v>
          </cell>
          <cell r="V803">
            <v>0</v>
          </cell>
          <cell r="W803">
            <v>0</v>
          </cell>
          <cell r="X803">
            <v>0</v>
          </cell>
          <cell r="Y803" t="str">
            <v>CL_JBridger1Existing Station Dispatch Adder Costs</v>
          </cell>
        </row>
        <row r="804">
          <cell r="E804">
            <v>22.768999999999998</v>
          </cell>
          <cell r="F804">
            <v>24.931999999999999</v>
          </cell>
          <cell r="G804">
            <v>29.335999999999999</v>
          </cell>
          <cell r="H804">
            <v>32.125</v>
          </cell>
          <cell r="I804">
            <v>30.6</v>
          </cell>
          <cell r="J804">
            <v>0</v>
          </cell>
          <cell r="K804">
            <v>0</v>
          </cell>
          <cell r="L804">
            <v>0</v>
          </cell>
          <cell r="M804">
            <v>0</v>
          </cell>
          <cell r="N804">
            <v>0</v>
          </cell>
          <cell r="O804">
            <v>0</v>
          </cell>
          <cell r="P804">
            <v>0</v>
          </cell>
          <cell r="Q804">
            <v>0</v>
          </cell>
          <cell r="R804">
            <v>0</v>
          </cell>
          <cell r="S804">
            <v>0</v>
          </cell>
          <cell r="T804">
            <v>0</v>
          </cell>
          <cell r="U804">
            <v>0</v>
          </cell>
          <cell r="V804">
            <v>0</v>
          </cell>
          <cell r="W804">
            <v>0</v>
          </cell>
          <cell r="X804">
            <v>0</v>
          </cell>
          <cell r="Y804" t="str">
            <v>CL_JBridger1Existing Station Fixed Costs</v>
          </cell>
        </row>
        <row r="805">
          <cell r="E805">
            <v>0</v>
          </cell>
          <cell r="F805">
            <v>0</v>
          </cell>
          <cell r="G805">
            <v>0</v>
          </cell>
          <cell r="H805">
            <v>0</v>
          </cell>
          <cell r="I805">
            <v>0</v>
          </cell>
          <cell r="J805">
            <v>0</v>
          </cell>
          <cell r="K805">
            <v>0</v>
          </cell>
          <cell r="L805">
            <v>0</v>
          </cell>
          <cell r="M805">
            <v>0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R805">
            <v>0</v>
          </cell>
          <cell r="S805">
            <v>0</v>
          </cell>
          <cell r="T805">
            <v>0</v>
          </cell>
          <cell r="U805">
            <v>0</v>
          </cell>
          <cell r="V805">
            <v>0</v>
          </cell>
          <cell r="W805">
            <v>0</v>
          </cell>
          <cell r="X805">
            <v>0</v>
          </cell>
          <cell r="Y805" t="str">
            <v>CL_JBridger1Existing Station Demand Charges</v>
          </cell>
        </row>
        <row r="806">
          <cell r="E806">
            <v>0</v>
          </cell>
          <cell r="F806">
            <v>0</v>
          </cell>
          <cell r="G806">
            <v>0</v>
          </cell>
          <cell r="H806">
            <v>0</v>
          </cell>
          <cell r="I806">
            <v>0</v>
          </cell>
          <cell r="J806">
            <v>0</v>
          </cell>
          <cell r="K806">
            <v>0</v>
          </cell>
          <cell r="L806">
            <v>0</v>
          </cell>
          <cell r="M806">
            <v>0</v>
          </cell>
          <cell r="N806">
            <v>0</v>
          </cell>
          <cell r="O806">
            <v>0</v>
          </cell>
          <cell r="P806">
            <v>0</v>
          </cell>
          <cell r="Q806">
            <v>0</v>
          </cell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V806">
            <v>0</v>
          </cell>
          <cell r="W806">
            <v>0</v>
          </cell>
          <cell r="X806">
            <v>0</v>
          </cell>
          <cell r="Y806" t="str">
            <v>CL_JBridger1Existing Station Decomm. Costs</v>
          </cell>
        </row>
        <row r="807">
          <cell r="E807">
            <v>37.011000000000003</v>
          </cell>
          <cell r="F807">
            <v>16.536000000000001</v>
          </cell>
          <cell r="G807">
            <v>15.01</v>
          </cell>
          <cell r="H807">
            <v>22.416</v>
          </cell>
          <cell r="I807">
            <v>26.302</v>
          </cell>
          <cell r="J807">
            <v>30.869</v>
          </cell>
          <cell r="K807">
            <v>10.782999999999999</v>
          </cell>
          <cell r="L807">
            <v>18.198</v>
          </cell>
          <cell r="M807">
            <v>22.565999999999999</v>
          </cell>
          <cell r="N807">
            <v>35.646000000000001</v>
          </cell>
          <cell r="O807">
            <v>0</v>
          </cell>
          <cell r="P807">
            <v>0</v>
          </cell>
          <cell r="Q807">
            <v>0</v>
          </cell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>
            <v>0</v>
          </cell>
          <cell r="W807">
            <v>0</v>
          </cell>
          <cell r="X807">
            <v>0</v>
          </cell>
          <cell r="Y807" t="str">
            <v>CL_JBridger2Existing Station Fuel Costs</v>
          </cell>
        </row>
        <row r="808">
          <cell r="E808">
            <v>0</v>
          </cell>
          <cell r="F808">
            <v>0</v>
          </cell>
          <cell r="G808">
            <v>0</v>
          </cell>
          <cell r="H808">
            <v>0</v>
          </cell>
          <cell r="I808">
            <v>0</v>
          </cell>
          <cell r="J808">
            <v>0</v>
          </cell>
          <cell r="K808">
            <v>0</v>
          </cell>
          <cell r="L808">
            <v>0</v>
          </cell>
          <cell r="M808">
            <v>0</v>
          </cell>
          <cell r="N808">
            <v>0</v>
          </cell>
          <cell r="O808">
            <v>0</v>
          </cell>
          <cell r="P808">
            <v>0</v>
          </cell>
          <cell r="Q808">
            <v>0</v>
          </cell>
          <cell r="R808">
            <v>0</v>
          </cell>
          <cell r="S808">
            <v>0</v>
          </cell>
          <cell r="T808">
            <v>0</v>
          </cell>
          <cell r="U808">
            <v>0</v>
          </cell>
          <cell r="V808">
            <v>0</v>
          </cell>
          <cell r="W808">
            <v>0</v>
          </cell>
          <cell r="X808">
            <v>0</v>
          </cell>
          <cell r="Y808" t="str">
            <v>CL_JBridger2Existing Station Variable O&amp;M Costs</v>
          </cell>
        </row>
        <row r="809">
          <cell r="E809">
            <v>0</v>
          </cell>
          <cell r="F809">
            <v>0</v>
          </cell>
          <cell r="G809">
            <v>0</v>
          </cell>
          <cell r="H809">
            <v>0</v>
          </cell>
          <cell r="I809">
            <v>0</v>
          </cell>
          <cell r="J809">
            <v>0</v>
          </cell>
          <cell r="K809">
            <v>4.7889999999999997</v>
          </cell>
          <cell r="L809">
            <v>8.8230000000000004</v>
          </cell>
          <cell r="M809">
            <v>13.443</v>
          </cell>
          <cell r="N809">
            <v>24.396999999999998</v>
          </cell>
          <cell r="O809">
            <v>0</v>
          </cell>
          <cell r="P809">
            <v>0</v>
          </cell>
          <cell r="Q809">
            <v>0</v>
          </cell>
          <cell r="R809">
            <v>0</v>
          </cell>
          <cell r="S809">
            <v>0</v>
          </cell>
          <cell r="T809">
            <v>0</v>
          </cell>
          <cell r="U809">
            <v>0</v>
          </cell>
          <cell r="V809">
            <v>0</v>
          </cell>
          <cell r="W809">
            <v>0</v>
          </cell>
          <cell r="X809">
            <v>0</v>
          </cell>
          <cell r="Y809" t="str">
            <v>CL_JBridger2Existing Station Emission Costs</v>
          </cell>
        </row>
        <row r="810">
          <cell r="E810">
            <v>0</v>
          </cell>
          <cell r="F810">
            <v>0</v>
          </cell>
          <cell r="G810">
            <v>0</v>
          </cell>
          <cell r="H810">
            <v>0</v>
          </cell>
          <cell r="I810">
            <v>0</v>
          </cell>
          <cell r="J810">
            <v>0</v>
          </cell>
          <cell r="K810">
            <v>0</v>
          </cell>
          <cell r="L810">
            <v>0</v>
          </cell>
          <cell r="M810">
            <v>0</v>
          </cell>
          <cell r="N810">
            <v>0</v>
          </cell>
          <cell r="O810">
            <v>0</v>
          </cell>
          <cell r="P810">
            <v>0</v>
          </cell>
          <cell r="Q810">
            <v>0</v>
          </cell>
          <cell r="R810">
            <v>0</v>
          </cell>
          <cell r="S810">
            <v>0</v>
          </cell>
          <cell r="T810">
            <v>0</v>
          </cell>
          <cell r="U810">
            <v>0</v>
          </cell>
          <cell r="V810">
            <v>0</v>
          </cell>
          <cell r="W810">
            <v>0</v>
          </cell>
          <cell r="X810">
            <v>0</v>
          </cell>
          <cell r="Y810" t="str">
            <v>CL_JBridger2Existing Station Dispatch Adder Costs</v>
          </cell>
        </row>
        <row r="811">
          <cell r="E811">
            <v>15.090999999999999</v>
          </cell>
          <cell r="F811">
            <v>16.359000000000002</v>
          </cell>
          <cell r="G811">
            <v>31.015000000000001</v>
          </cell>
          <cell r="H811">
            <v>22.571000000000002</v>
          </cell>
          <cell r="I811">
            <v>23.013000000000002</v>
          </cell>
          <cell r="J811">
            <v>26.731999999999999</v>
          </cell>
          <cell r="K811">
            <v>38.103999999999999</v>
          </cell>
          <cell r="L811">
            <v>33.03</v>
          </cell>
          <cell r="M811">
            <v>34.988999999999997</v>
          </cell>
          <cell r="N811">
            <v>36.271000000000001</v>
          </cell>
          <cell r="O811">
            <v>0</v>
          </cell>
          <cell r="P811">
            <v>0</v>
          </cell>
          <cell r="Q811">
            <v>0</v>
          </cell>
          <cell r="R811">
            <v>0</v>
          </cell>
          <cell r="S811">
            <v>0</v>
          </cell>
          <cell r="T811">
            <v>0</v>
          </cell>
          <cell r="U811">
            <v>0</v>
          </cell>
          <cell r="V811">
            <v>0</v>
          </cell>
          <cell r="W811">
            <v>0</v>
          </cell>
          <cell r="X811">
            <v>0</v>
          </cell>
          <cell r="Y811" t="str">
            <v>CL_JBridger2Existing Station Fixed Costs</v>
          </cell>
        </row>
        <row r="812">
          <cell r="E812">
            <v>0</v>
          </cell>
          <cell r="F812">
            <v>0</v>
          </cell>
          <cell r="G812">
            <v>0</v>
          </cell>
          <cell r="H812">
            <v>0</v>
          </cell>
          <cell r="I812">
            <v>0</v>
          </cell>
          <cell r="J812">
            <v>0</v>
          </cell>
          <cell r="K812">
            <v>0</v>
          </cell>
          <cell r="L812">
            <v>0</v>
          </cell>
          <cell r="M812">
            <v>0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R812">
            <v>0</v>
          </cell>
          <cell r="S812">
            <v>0</v>
          </cell>
          <cell r="T812">
            <v>0</v>
          </cell>
          <cell r="U812">
            <v>0</v>
          </cell>
          <cell r="V812">
            <v>0</v>
          </cell>
          <cell r="W812">
            <v>0</v>
          </cell>
          <cell r="X812">
            <v>0</v>
          </cell>
          <cell r="Y812" t="str">
            <v>CL_JBridger2Existing Station Demand Charges</v>
          </cell>
        </row>
        <row r="813">
          <cell r="E813">
            <v>0</v>
          </cell>
          <cell r="F813">
            <v>0</v>
          </cell>
          <cell r="G813">
            <v>0</v>
          </cell>
          <cell r="H813">
            <v>0</v>
          </cell>
          <cell r="I813">
            <v>0</v>
          </cell>
          <cell r="J813">
            <v>0</v>
          </cell>
          <cell r="K813">
            <v>0</v>
          </cell>
          <cell r="L813">
            <v>0</v>
          </cell>
          <cell r="M813">
            <v>0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R813">
            <v>0</v>
          </cell>
          <cell r="S813">
            <v>0</v>
          </cell>
          <cell r="T813">
            <v>0</v>
          </cell>
          <cell r="U813">
            <v>0</v>
          </cell>
          <cell r="V813">
            <v>0</v>
          </cell>
          <cell r="W813">
            <v>0</v>
          </cell>
          <cell r="X813">
            <v>0</v>
          </cell>
          <cell r="Y813" t="str">
            <v>CL_JBridger2Existing Station Decomm. Costs</v>
          </cell>
        </row>
        <row r="814">
          <cell r="E814">
            <v>24.795999999999999</v>
          </cell>
          <cell r="F814">
            <v>26.337</v>
          </cell>
          <cell r="G814">
            <v>20.609000000000002</v>
          </cell>
          <cell r="H814">
            <v>10.903</v>
          </cell>
          <cell r="I814">
            <v>53.405999999999999</v>
          </cell>
          <cell r="J814">
            <v>49.95</v>
          </cell>
          <cell r="K814">
            <v>23.667999999999999</v>
          </cell>
          <cell r="L814">
            <v>27.09</v>
          </cell>
          <cell r="M814">
            <v>46.514000000000003</v>
          </cell>
          <cell r="N814">
            <v>48.865000000000002</v>
          </cell>
          <cell r="O814">
            <v>16.423999999999999</v>
          </cell>
          <cell r="P814">
            <v>19.689</v>
          </cell>
          <cell r="Q814">
            <v>25.667999999999999</v>
          </cell>
          <cell r="R814">
            <v>25.541</v>
          </cell>
          <cell r="S814">
            <v>26.533999999999999</v>
          </cell>
          <cell r="T814">
            <v>22.588000000000001</v>
          </cell>
          <cell r="U814">
            <v>10.651999999999999</v>
          </cell>
          <cell r="V814">
            <v>10.839</v>
          </cell>
          <cell r="W814">
            <v>16.434000000000001</v>
          </cell>
          <cell r="X814">
            <v>0</v>
          </cell>
          <cell r="Y814" t="str">
            <v>CL_JBridger3Existing Station Fuel Costs</v>
          </cell>
        </row>
        <row r="815">
          <cell r="E815">
            <v>0</v>
          </cell>
          <cell r="F815">
            <v>0</v>
          </cell>
          <cell r="G815">
            <v>0</v>
          </cell>
          <cell r="H815">
            <v>0</v>
          </cell>
          <cell r="I815">
            <v>0</v>
          </cell>
          <cell r="J815">
            <v>0</v>
          </cell>
          <cell r="K815">
            <v>0</v>
          </cell>
          <cell r="L815">
            <v>0</v>
          </cell>
          <cell r="M815">
            <v>0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R815">
            <v>0</v>
          </cell>
          <cell r="S815">
            <v>0</v>
          </cell>
          <cell r="T815">
            <v>0</v>
          </cell>
          <cell r="U815">
            <v>0</v>
          </cell>
          <cell r="V815">
            <v>0</v>
          </cell>
          <cell r="W815">
            <v>0</v>
          </cell>
          <cell r="X815">
            <v>0</v>
          </cell>
          <cell r="Y815" t="str">
            <v>CL_JBridger3Existing Station Variable O&amp;M Costs</v>
          </cell>
        </row>
        <row r="816">
          <cell r="E816">
            <v>0</v>
          </cell>
          <cell r="F816">
            <v>0</v>
          </cell>
          <cell r="G816">
            <v>0</v>
          </cell>
          <cell r="H816">
            <v>0</v>
          </cell>
          <cell r="I816">
            <v>0</v>
          </cell>
          <cell r="J816">
            <v>0</v>
          </cell>
          <cell r="K816">
            <v>10.510999999999999</v>
          </cell>
          <cell r="L816">
            <v>13.134</v>
          </cell>
          <cell r="M816">
            <v>27.709</v>
          </cell>
          <cell r="N816">
            <v>33.444000000000003</v>
          </cell>
          <cell r="O816">
            <v>10.247</v>
          </cell>
          <cell r="P816">
            <v>13.468999999999999</v>
          </cell>
          <cell r="Q816">
            <v>19.259</v>
          </cell>
          <cell r="R816">
            <v>21.026</v>
          </cell>
          <cell r="S816">
            <v>23.960999999999999</v>
          </cell>
          <cell r="T816">
            <v>22.373000000000001</v>
          </cell>
          <cell r="U816">
            <v>11.561999999999999</v>
          </cell>
          <cell r="V816">
            <v>12.891</v>
          </cell>
          <cell r="W816">
            <v>21.442</v>
          </cell>
          <cell r="X816">
            <v>0</v>
          </cell>
          <cell r="Y816" t="str">
            <v>CL_JBridger3Existing Station Emission Costs</v>
          </cell>
        </row>
        <row r="817">
          <cell r="E817">
            <v>0</v>
          </cell>
          <cell r="F817">
            <v>0</v>
          </cell>
          <cell r="G817">
            <v>0</v>
          </cell>
          <cell r="H817">
            <v>0</v>
          </cell>
          <cell r="I817">
            <v>0</v>
          </cell>
          <cell r="J817">
            <v>0</v>
          </cell>
          <cell r="K817">
            <v>0</v>
          </cell>
          <cell r="L817">
            <v>0</v>
          </cell>
          <cell r="M817">
            <v>0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0</v>
          </cell>
          <cell r="W817">
            <v>0</v>
          </cell>
          <cell r="X817">
            <v>0</v>
          </cell>
          <cell r="Y817" t="str">
            <v>CL_JBridger3Existing Station Dispatch Adder Costs</v>
          </cell>
        </row>
        <row r="818">
          <cell r="E818">
            <v>25.135999999999999</v>
          </cell>
          <cell r="F818">
            <v>17.638999999999999</v>
          </cell>
          <cell r="G818">
            <v>19.379000000000001</v>
          </cell>
          <cell r="H818">
            <v>20.052</v>
          </cell>
          <cell r="I818">
            <v>33.921999999999997</v>
          </cell>
          <cell r="J818">
            <v>26.998000000000001</v>
          </cell>
          <cell r="K818">
            <v>27.974</v>
          </cell>
          <cell r="L818">
            <v>29.26</v>
          </cell>
          <cell r="M818">
            <v>44.472999999999999</v>
          </cell>
          <cell r="N818">
            <v>34.445</v>
          </cell>
          <cell r="O818">
            <v>39.988999999999997</v>
          </cell>
          <cell r="P818">
            <v>41.258000000000003</v>
          </cell>
          <cell r="Q818">
            <v>59.392000000000003</v>
          </cell>
          <cell r="R818">
            <v>49.438000000000002</v>
          </cell>
          <cell r="S818">
            <v>50.77</v>
          </cell>
          <cell r="T818">
            <v>52.436</v>
          </cell>
          <cell r="U818">
            <v>64.483000000000004</v>
          </cell>
          <cell r="V818">
            <v>59.604999999999997</v>
          </cell>
          <cell r="W818">
            <v>60.459000000000003</v>
          </cell>
          <cell r="X818">
            <v>0</v>
          </cell>
          <cell r="Y818" t="str">
            <v>CL_JBridger3Existing Station Fixed Costs</v>
          </cell>
        </row>
        <row r="819">
          <cell r="E819">
            <v>0</v>
          </cell>
          <cell r="F819">
            <v>0</v>
          </cell>
          <cell r="G819">
            <v>0</v>
          </cell>
          <cell r="H819">
            <v>0</v>
          </cell>
          <cell r="I819">
            <v>0</v>
          </cell>
          <cell r="J819">
            <v>0</v>
          </cell>
          <cell r="K819">
            <v>0</v>
          </cell>
          <cell r="L819">
            <v>0</v>
          </cell>
          <cell r="M819">
            <v>0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R819">
            <v>0</v>
          </cell>
          <cell r="S819">
            <v>0</v>
          </cell>
          <cell r="T819">
            <v>0</v>
          </cell>
          <cell r="U819">
            <v>0</v>
          </cell>
          <cell r="V819">
            <v>0</v>
          </cell>
          <cell r="W819">
            <v>0</v>
          </cell>
          <cell r="X819">
            <v>0</v>
          </cell>
          <cell r="Y819" t="str">
            <v>CL_JBridger3Existing Station Demand Charges</v>
          </cell>
        </row>
        <row r="820">
          <cell r="E820">
            <v>0</v>
          </cell>
          <cell r="F820">
            <v>0</v>
          </cell>
          <cell r="G820">
            <v>0</v>
          </cell>
          <cell r="H820">
            <v>0</v>
          </cell>
          <cell r="I820">
            <v>0</v>
          </cell>
          <cell r="J820">
            <v>0</v>
          </cell>
          <cell r="K820">
            <v>0</v>
          </cell>
          <cell r="L820">
            <v>0</v>
          </cell>
          <cell r="M820">
            <v>0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0</v>
          </cell>
          <cell r="W820">
            <v>0</v>
          </cell>
          <cell r="X820">
            <v>0</v>
          </cell>
          <cell r="Y820" t="str">
            <v>CL_JBridger3Existing Station Decomm. Costs</v>
          </cell>
        </row>
        <row r="821">
          <cell r="E821">
            <v>19.257000000000001</v>
          </cell>
          <cell r="F821">
            <v>10.798</v>
          </cell>
          <cell r="G821">
            <v>2.1640000000000001</v>
          </cell>
          <cell r="H821">
            <v>4.0579999999999998</v>
          </cell>
          <cell r="I821">
            <v>5.0270000000000001</v>
          </cell>
          <cell r="J821">
            <v>11.058</v>
          </cell>
          <cell r="K821">
            <v>2.6629999999999998</v>
          </cell>
          <cell r="L821">
            <v>2.746</v>
          </cell>
          <cell r="M821">
            <v>4.0739999999999998</v>
          </cell>
          <cell r="N821">
            <v>13.208</v>
          </cell>
          <cell r="O821">
            <v>10.739000000000001</v>
          </cell>
          <cell r="P821">
            <v>8.4979999999999993</v>
          </cell>
          <cell r="Q821">
            <v>10.227</v>
          </cell>
          <cell r="R821">
            <v>8.9979999999999993</v>
          </cell>
          <cell r="S821">
            <v>11.077999999999999</v>
          </cell>
          <cell r="T821">
            <v>6.9560000000000004</v>
          </cell>
          <cell r="U821">
            <v>5.7359999999999998</v>
          </cell>
          <cell r="V821">
            <v>7.5759999999999996</v>
          </cell>
          <cell r="W821">
            <v>12.356999999999999</v>
          </cell>
          <cell r="X821">
            <v>0</v>
          </cell>
          <cell r="Y821" t="str">
            <v>CL_JBridger4Existing Station Fuel Costs</v>
          </cell>
        </row>
        <row r="822">
          <cell r="E822">
            <v>0</v>
          </cell>
          <cell r="F822">
            <v>0</v>
          </cell>
          <cell r="G822">
            <v>0</v>
          </cell>
          <cell r="H822">
            <v>0</v>
          </cell>
          <cell r="I822">
            <v>0</v>
          </cell>
          <cell r="J822">
            <v>0</v>
          </cell>
          <cell r="K822">
            <v>0</v>
          </cell>
          <cell r="L822">
            <v>0</v>
          </cell>
          <cell r="M822">
            <v>0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R822">
            <v>0</v>
          </cell>
          <cell r="S822">
            <v>0</v>
          </cell>
          <cell r="T822">
            <v>0</v>
          </cell>
          <cell r="U822">
            <v>0</v>
          </cell>
          <cell r="V822">
            <v>0</v>
          </cell>
          <cell r="W822">
            <v>0</v>
          </cell>
          <cell r="X822">
            <v>0</v>
          </cell>
          <cell r="Y822" t="str">
            <v>CL_JBridger4Existing Station Variable O&amp;M Costs</v>
          </cell>
        </row>
        <row r="823">
          <cell r="E823">
            <v>0</v>
          </cell>
          <cell r="F823">
            <v>0</v>
          </cell>
          <cell r="G823">
            <v>0</v>
          </cell>
          <cell r="H823">
            <v>0</v>
          </cell>
          <cell r="I823">
            <v>0</v>
          </cell>
          <cell r="J823">
            <v>0</v>
          </cell>
          <cell r="K823">
            <v>1.1830000000000001</v>
          </cell>
          <cell r="L823">
            <v>1.331</v>
          </cell>
          <cell r="M823">
            <v>2.427</v>
          </cell>
          <cell r="N823">
            <v>9.0399999999999991</v>
          </cell>
          <cell r="O823">
            <v>6.7</v>
          </cell>
          <cell r="P823">
            <v>5.8140000000000001</v>
          </cell>
          <cell r="Q823">
            <v>7.673</v>
          </cell>
          <cell r="R823">
            <v>7.407</v>
          </cell>
          <cell r="S823">
            <v>10.003</v>
          </cell>
          <cell r="T823">
            <v>6.89</v>
          </cell>
          <cell r="U823">
            <v>6.226</v>
          </cell>
          <cell r="V823">
            <v>9.0109999999999992</v>
          </cell>
          <cell r="W823">
            <v>16.122</v>
          </cell>
          <cell r="X823">
            <v>0</v>
          </cell>
          <cell r="Y823" t="str">
            <v>CL_JBridger4Existing Station Emission Costs</v>
          </cell>
        </row>
        <row r="824">
          <cell r="E824">
            <v>0</v>
          </cell>
          <cell r="F824">
            <v>0</v>
          </cell>
          <cell r="G824">
            <v>0</v>
          </cell>
          <cell r="H824">
            <v>0</v>
          </cell>
          <cell r="I824">
            <v>0</v>
          </cell>
          <cell r="J824">
            <v>0</v>
          </cell>
          <cell r="K824">
            <v>0</v>
          </cell>
          <cell r="L824">
            <v>0</v>
          </cell>
          <cell r="M824">
            <v>0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R824">
            <v>0</v>
          </cell>
          <cell r="S824">
            <v>0</v>
          </cell>
          <cell r="T824">
            <v>0</v>
          </cell>
          <cell r="U824">
            <v>0</v>
          </cell>
          <cell r="V824">
            <v>0</v>
          </cell>
          <cell r="W824">
            <v>0</v>
          </cell>
          <cell r="X824">
            <v>0</v>
          </cell>
          <cell r="Y824" t="str">
            <v>CL_JBridger4Existing Station Dispatch Adder Costs</v>
          </cell>
        </row>
        <row r="825">
          <cell r="E825">
            <v>14.637</v>
          </cell>
          <cell r="F825">
            <v>27.95</v>
          </cell>
          <cell r="G825">
            <v>19.335999999999999</v>
          </cell>
          <cell r="H825">
            <v>20</v>
          </cell>
          <cell r="I825">
            <v>20.667999999999999</v>
          </cell>
          <cell r="J825">
            <v>37.04</v>
          </cell>
          <cell r="K825">
            <v>27.625</v>
          </cell>
          <cell r="L825">
            <v>28.821999999999999</v>
          </cell>
          <cell r="M825">
            <v>30.465</v>
          </cell>
          <cell r="N825">
            <v>46.618000000000002</v>
          </cell>
          <cell r="O825">
            <v>39.941000000000003</v>
          </cell>
          <cell r="P825">
            <v>41.180999999999997</v>
          </cell>
          <cell r="Q825">
            <v>42.442</v>
          </cell>
          <cell r="R825">
            <v>63.430999999999997</v>
          </cell>
          <cell r="S825">
            <v>51.356000000000002</v>
          </cell>
          <cell r="T825">
            <v>53.027000000000001</v>
          </cell>
          <cell r="U825">
            <v>54.472000000000001</v>
          </cell>
          <cell r="V825">
            <v>55.933999999999997</v>
          </cell>
          <cell r="W825">
            <v>56.771999999999998</v>
          </cell>
          <cell r="X825">
            <v>0</v>
          </cell>
          <cell r="Y825" t="str">
            <v>CL_JBridger4Existing Station Fixed Costs</v>
          </cell>
        </row>
        <row r="826">
          <cell r="E826">
            <v>0</v>
          </cell>
          <cell r="F826">
            <v>0</v>
          </cell>
          <cell r="G826">
            <v>0</v>
          </cell>
          <cell r="H826">
            <v>0</v>
          </cell>
          <cell r="I826">
            <v>0</v>
          </cell>
          <cell r="J826">
            <v>0</v>
          </cell>
          <cell r="K826">
            <v>0</v>
          </cell>
          <cell r="L826">
            <v>0</v>
          </cell>
          <cell r="M826">
            <v>0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>
            <v>0</v>
          </cell>
          <cell r="W826">
            <v>0</v>
          </cell>
          <cell r="X826">
            <v>0</v>
          </cell>
          <cell r="Y826" t="str">
            <v>CL_JBridger4Existing Station Demand Charges</v>
          </cell>
        </row>
        <row r="827">
          <cell r="E827">
            <v>0</v>
          </cell>
          <cell r="F827">
            <v>0</v>
          </cell>
          <cell r="G827">
            <v>0</v>
          </cell>
          <cell r="H827">
            <v>0</v>
          </cell>
          <cell r="I827">
            <v>0</v>
          </cell>
          <cell r="J827">
            <v>0</v>
          </cell>
          <cell r="K827">
            <v>0</v>
          </cell>
          <cell r="L827">
            <v>0</v>
          </cell>
          <cell r="M827">
            <v>0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R827">
            <v>0</v>
          </cell>
          <cell r="S827">
            <v>0</v>
          </cell>
          <cell r="T827">
            <v>0</v>
          </cell>
          <cell r="U827">
            <v>0</v>
          </cell>
          <cell r="V827">
            <v>0</v>
          </cell>
          <cell r="W827">
            <v>0</v>
          </cell>
          <cell r="X827">
            <v>0</v>
          </cell>
          <cell r="Y827" t="str">
            <v>CL_JBridger4Existing Station Decomm. Costs</v>
          </cell>
        </row>
        <row r="828">
          <cell r="E828">
            <v>0</v>
          </cell>
          <cell r="F828">
            <v>0</v>
          </cell>
          <cell r="G828">
            <v>0</v>
          </cell>
          <cell r="H828">
            <v>0</v>
          </cell>
          <cell r="I828">
            <v>0</v>
          </cell>
          <cell r="J828">
            <v>0</v>
          </cell>
          <cell r="K828">
            <v>0</v>
          </cell>
          <cell r="L828">
            <v>0</v>
          </cell>
          <cell r="M828">
            <v>0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R828">
            <v>0</v>
          </cell>
          <cell r="S828">
            <v>0</v>
          </cell>
          <cell r="T828">
            <v>0</v>
          </cell>
          <cell r="U828">
            <v>0</v>
          </cell>
          <cell r="V828">
            <v>0</v>
          </cell>
          <cell r="W828">
            <v>0</v>
          </cell>
          <cell r="X828">
            <v>0</v>
          </cell>
          <cell r="Y828" t="str">
            <v>DecomCostExisting Station Fuel Costs</v>
          </cell>
        </row>
        <row r="829">
          <cell r="E829">
            <v>0</v>
          </cell>
          <cell r="F829">
            <v>0</v>
          </cell>
          <cell r="G829">
            <v>0</v>
          </cell>
          <cell r="H829">
            <v>0</v>
          </cell>
          <cell r="I829">
            <v>0</v>
          </cell>
          <cell r="J829">
            <v>0</v>
          </cell>
          <cell r="K829">
            <v>0</v>
          </cell>
          <cell r="L829">
            <v>0</v>
          </cell>
          <cell r="M829">
            <v>0</v>
          </cell>
          <cell r="N829">
            <v>0</v>
          </cell>
          <cell r="O829">
            <v>0</v>
          </cell>
          <cell r="P829">
            <v>0</v>
          </cell>
          <cell r="Q829">
            <v>0</v>
          </cell>
          <cell r="R829">
            <v>0</v>
          </cell>
          <cell r="S829">
            <v>0</v>
          </cell>
          <cell r="T829">
            <v>0</v>
          </cell>
          <cell r="U829">
            <v>0</v>
          </cell>
          <cell r="V829">
            <v>0</v>
          </cell>
          <cell r="W829">
            <v>0</v>
          </cell>
          <cell r="X829">
            <v>0</v>
          </cell>
          <cell r="Y829" t="str">
            <v>DecomCostExisting Station Variable O&amp;M Costs</v>
          </cell>
        </row>
        <row r="830">
          <cell r="E830">
            <v>0</v>
          </cell>
          <cell r="F830">
            <v>0</v>
          </cell>
          <cell r="G830">
            <v>0</v>
          </cell>
          <cell r="H830">
            <v>0</v>
          </cell>
          <cell r="I830">
            <v>0</v>
          </cell>
          <cell r="J830">
            <v>0</v>
          </cell>
          <cell r="K830">
            <v>0</v>
          </cell>
          <cell r="L830">
            <v>0</v>
          </cell>
          <cell r="M830">
            <v>0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R830">
            <v>0</v>
          </cell>
          <cell r="S830">
            <v>0</v>
          </cell>
          <cell r="T830">
            <v>0</v>
          </cell>
          <cell r="U830">
            <v>0</v>
          </cell>
          <cell r="V830">
            <v>0</v>
          </cell>
          <cell r="W830">
            <v>0</v>
          </cell>
          <cell r="X830">
            <v>0</v>
          </cell>
          <cell r="Y830" t="str">
            <v>DecomCostExisting Station Emission Costs</v>
          </cell>
        </row>
        <row r="831">
          <cell r="E831">
            <v>0</v>
          </cell>
          <cell r="F831">
            <v>0</v>
          </cell>
          <cell r="G831">
            <v>0</v>
          </cell>
          <cell r="H831">
            <v>0</v>
          </cell>
          <cell r="I831">
            <v>0</v>
          </cell>
          <cell r="J831">
            <v>0</v>
          </cell>
          <cell r="K831">
            <v>0</v>
          </cell>
          <cell r="L831">
            <v>0</v>
          </cell>
          <cell r="M831">
            <v>0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R831">
            <v>0</v>
          </cell>
          <cell r="S831">
            <v>0</v>
          </cell>
          <cell r="T831">
            <v>0</v>
          </cell>
          <cell r="U831">
            <v>0</v>
          </cell>
          <cell r="V831">
            <v>0</v>
          </cell>
          <cell r="W831">
            <v>0</v>
          </cell>
          <cell r="X831">
            <v>0</v>
          </cell>
          <cell r="Y831" t="str">
            <v>DecomCostExisting Station Dispatch Adder Costs</v>
          </cell>
        </row>
        <row r="832">
          <cell r="E832">
            <v>0</v>
          </cell>
          <cell r="F832">
            <v>0</v>
          </cell>
          <cell r="G832">
            <v>42.753999999999998</v>
          </cell>
          <cell r="H832">
            <v>0</v>
          </cell>
          <cell r="I832">
            <v>0</v>
          </cell>
          <cell r="J832">
            <v>15.417999999999999</v>
          </cell>
          <cell r="K832">
            <v>0</v>
          </cell>
          <cell r="L832">
            <v>43.975000000000001</v>
          </cell>
          <cell r="M832">
            <v>1.2629999999999999</v>
          </cell>
          <cell r="N832">
            <v>49.357999999999997</v>
          </cell>
          <cell r="O832">
            <v>17.510999999999999</v>
          </cell>
          <cell r="P832">
            <v>36.667000000000002</v>
          </cell>
          <cell r="Q832">
            <v>0.47499999999999998</v>
          </cell>
          <cell r="R832">
            <v>0</v>
          </cell>
          <cell r="S832">
            <v>15.026999999999999</v>
          </cell>
          <cell r="T832">
            <v>0</v>
          </cell>
          <cell r="U832">
            <v>0</v>
          </cell>
          <cell r="V832">
            <v>0</v>
          </cell>
          <cell r="W832">
            <v>63.13</v>
          </cell>
          <cell r="X832">
            <v>116.622</v>
          </cell>
          <cell r="Y832" t="str">
            <v>DecomCostExisting Station Fixed Costs</v>
          </cell>
        </row>
        <row r="833">
          <cell r="E833">
            <v>0</v>
          </cell>
          <cell r="F833">
            <v>0</v>
          </cell>
          <cell r="G833">
            <v>0</v>
          </cell>
          <cell r="H833">
            <v>0</v>
          </cell>
          <cell r="I833">
            <v>0</v>
          </cell>
          <cell r="J833">
            <v>0</v>
          </cell>
          <cell r="K833">
            <v>0</v>
          </cell>
          <cell r="L833">
            <v>0</v>
          </cell>
          <cell r="M833">
            <v>0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R833">
            <v>0</v>
          </cell>
          <cell r="S833">
            <v>0</v>
          </cell>
          <cell r="T833">
            <v>0</v>
          </cell>
          <cell r="U833">
            <v>0</v>
          </cell>
          <cell r="V833">
            <v>0</v>
          </cell>
          <cell r="W833">
            <v>0</v>
          </cell>
          <cell r="X833">
            <v>0</v>
          </cell>
          <cell r="Y833" t="str">
            <v>DecomCostExisting Station Demand Charges</v>
          </cell>
        </row>
        <row r="834">
          <cell r="E834">
            <v>0</v>
          </cell>
          <cell r="F834">
            <v>0</v>
          </cell>
          <cell r="G834">
            <v>0</v>
          </cell>
          <cell r="H834">
            <v>0</v>
          </cell>
          <cell r="I834">
            <v>0</v>
          </cell>
          <cell r="J834">
            <v>0</v>
          </cell>
          <cell r="K834">
            <v>0</v>
          </cell>
          <cell r="L834">
            <v>0</v>
          </cell>
          <cell r="M834">
            <v>0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R834">
            <v>0</v>
          </cell>
          <cell r="S834">
            <v>0</v>
          </cell>
          <cell r="T834">
            <v>0</v>
          </cell>
          <cell r="U834">
            <v>0</v>
          </cell>
          <cell r="V834">
            <v>0</v>
          </cell>
          <cell r="W834">
            <v>0</v>
          </cell>
          <cell r="X834">
            <v>0</v>
          </cell>
          <cell r="Y834" t="str">
            <v>DecomCostExisting Station Decomm. Costs</v>
          </cell>
        </row>
        <row r="835">
          <cell r="E835">
            <v>0</v>
          </cell>
          <cell r="F835">
            <v>0</v>
          </cell>
          <cell r="G835">
            <v>0</v>
          </cell>
          <cell r="H835">
            <v>0</v>
          </cell>
          <cell r="I835">
            <v>0</v>
          </cell>
          <cell r="J835">
            <v>0</v>
          </cell>
          <cell r="K835">
            <v>0</v>
          </cell>
          <cell r="L835">
            <v>0</v>
          </cell>
          <cell r="M835">
            <v>0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R835">
            <v>0</v>
          </cell>
          <cell r="S835">
            <v>0</v>
          </cell>
          <cell r="T835">
            <v>0</v>
          </cell>
          <cell r="U835">
            <v>0</v>
          </cell>
          <cell r="V835">
            <v>0</v>
          </cell>
          <cell r="W835">
            <v>0</v>
          </cell>
          <cell r="X835">
            <v>0</v>
          </cell>
          <cell r="Y835" t="str">
            <v>ReclamationCostExisting Station Fuel Costs</v>
          </cell>
        </row>
        <row r="836">
          <cell r="E836">
            <v>0</v>
          </cell>
          <cell r="F836">
            <v>0</v>
          </cell>
          <cell r="G836">
            <v>0</v>
          </cell>
          <cell r="H836">
            <v>0</v>
          </cell>
          <cell r="I836">
            <v>0</v>
          </cell>
          <cell r="J836">
            <v>0</v>
          </cell>
          <cell r="K836">
            <v>0</v>
          </cell>
          <cell r="L836">
            <v>0</v>
          </cell>
          <cell r="M836">
            <v>0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>
            <v>0</v>
          </cell>
          <cell r="W836">
            <v>0</v>
          </cell>
          <cell r="X836">
            <v>0</v>
          </cell>
          <cell r="Y836" t="str">
            <v>ReclamationCostExisting Station Variable O&amp;M Costs</v>
          </cell>
        </row>
        <row r="837">
          <cell r="E837">
            <v>0</v>
          </cell>
          <cell r="F837">
            <v>0</v>
          </cell>
          <cell r="G837">
            <v>0</v>
          </cell>
          <cell r="H837">
            <v>0</v>
          </cell>
          <cell r="I837">
            <v>0</v>
          </cell>
          <cell r="J837">
            <v>0</v>
          </cell>
          <cell r="K837">
            <v>0</v>
          </cell>
          <cell r="L837">
            <v>0</v>
          </cell>
          <cell r="M837">
            <v>0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R837">
            <v>0</v>
          </cell>
          <cell r="S837">
            <v>0</v>
          </cell>
          <cell r="T837">
            <v>0</v>
          </cell>
          <cell r="U837">
            <v>0</v>
          </cell>
          <cell r="V837">
            <v>0</v>
          </cell>
          <cell r="W837">
            <v>0</v>
          </cell>
          <cell r="X837">
            <v>0</v>
          </cell>
          <cell r="Y837" t="str">
            <v>ReclamationCostExisting Station Emission Costs</v>
          </cell>
        </row>
        <row r="838">
          <cell r="E838">
            <v>0</v>
          </cell>
          <cell r="F838">
            <v>0</v>
          </cell>
          <cell r="G838">
            <v>0</v>
          </cell>
          <cell r="H838">
            <v>0</v>
          </cell>
          <cell r="I838">
            <v>0</v>
          </cell>
          <cell r="J838">
            <v>0</v>
          </cell>
          <cell r="K838">
            <v>0</v>
          </cell>
          <cell r="L838">
            <v>0</v>
          </cell>
          <cell r="M838">
            <v>0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R838">
            <v>0</v>
          </cell>
          <cell r="S838">
            <v>0</v>
          </cell>
          <cell r="T838">
            <v>0</v>
          </cell>
          <cell r="U838">
            <v>0</v>
          </cell>
          <cell r="V838">
            <v>0</v>
          </cell>
          <cell r="W838">
            <v>0</v>
          </cell>
          <cell r="X838">
            <v>0</v>
          </cell>
          <cell r="Y838" t="str">
            <v>ReclamationCostExisting Station Dispatch Adder Costs</v>
          </cell>
        </row>
        <row r="839">
          <cell r="E839">
            <v>14.525</v>
          </cell>
          <cell r="F839">
            <v>14.583</v>
          </cell>
          <cell r="G839">
            <v>14.403</v>
          </cell>
          <cell r="H839">
            <v>14.526999999999999</v>
          </cell>
          <cell r="I839">
            <v>14.332000000000001</v>
          </cell>
          <cell r="J839">
            <v>14.194000000000001</v>
          </cell>
          <cell r="K839">
            <v>14.169</v>
          </cell>
          <cell r="L839">
            <v>14.179</v>
          </cell>
          <cell r="M839">
            <v>14.161</v>
          </cell>
          <cell r="N839">
            <v>14.013</v>
          </cell>
          <cell r="O839">
            <v>0</v>
          </cell>
          <cell r="P839">
            <v>0</v>
          </cell>
          <cell r="Q839">
            <v>0</v>
          </cell>
          <cell r="R839">
            <v>0</v>
          </cell>
          <cell r="S839">
            <v>0</v>
          </cell>
          <cell r="T839">
            <v>0</v>
          </cell>
          <cell r="U839">
            <v>0</v>
          </cell>
          <cell r="V839">
            <v>0</v>
          </cell>
          <cell r="W839">
            <v>0</v>
          </cell>
          <cell r="X839">
            <v>0</v>
          </cell>
          <cell r="Y839" t="str">
            <v>ReclamationCostExisting Station Fixed Costs</v>
          </cell>
        </row>
        <row r="840">
          <cell r="E840">
            <v>0</v>
          </cell>
          <cell r="F840">
            <v>0</v>
          </cell>
          <cell r="G840">
            <v>0</v>
          </cell>
          <cell r="H840">
            <v>0</v>
          </cell>
          <cell r="I840">
            <v>0</v>
          </cell>
          <cell r="J840">
            <v>0</v>
          </cell>
          <cell r="K840">
            <v>0</v>
          </cell>
          <cell r="L840">
            <v>0</v>
          </cell>
          <cell r="M840">
            <v>0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R840">
            <v>0</v>
          </cell>
          <cell r="S840">
            <v>0</v>
          </cell>
          <cell r="T840">
            <v>0</v>
          </cell>
          <cell r="U840">
            <v>0</v>
          </cell>
          <cell r="V840">
            <v>0</v>
          </cell>
          <cell r="W840">
            <v>0</v>
          </cell>
          <cell r="X840">
            <v>0</v>
          </cell>
          <cell r="Y840" t="str">
            <v>ReclamationCostExisting Station Demand Charges</v>
          </cell>
        </row>
        <row r="841">
          <cell r="E841">
            <v>0</v>
          </cell>
          <cell r="F841">
            <v>0</v>
          </cell>
          <cell r="G841">
            <v>0</v>
          </cell>
          <cell r="H841">
            <v>0</v>
          </cell>
          <cell r="I841">
            <v>0</v>
          </cell>
          <cell r="J841">
            <v>0</v>
          </cell>
          <cell r="K841">
            <v>0</v>
          </cell>
          <cell r="L841">
            <v>0</v>
          </cell>
          <cell r="M841">
            <v>0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R841">
            <v>0</v>
          </cell>
          <cell r="S841">
            <v>0</v>
          </cell>
          <cell r="T841">
            <v>0</v>
          </cell>
          <cell r="U841">
            <v>0</v>
          </cell>
          <cell r="V841">
            <v>0</v>
          </cell>
          <cell r="W841">
            <v>0</v>
          </cell>
          <cell r="X841">
            <v>0</v>
          </cell>
          <cell r="Y841" t="str">
            <v>ReclamationCostExisting Station Decomm. Costs</v>
          </cell>
        </row>
        <row r="842">
          <cell r="E842">
            <v>0</v>
          </cell>
          <cell r="F842">
            <v>0</v>
          </cell>
          <cell r="G842">
            <v>0</v>
          </cell>
          <cell r="H842">
            <v>0</v>
          </cell>
          <cell r="I842">
            <v>0</v>
          </cell>
          <cell r="J842">
            <v>0</v>
          </cell>
          <cell r="K842">
            <v>0</v>
          </cell>
          <cell r="L842">
            <v>0</v>
          </cell>
          <cell r="M842">
            <v>0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  <cell r="W842">
            <v>0</v>
          </cell>
          <cell r="X842">
            <v>0</v>
          </cell>
          <cell r="Y842" t="str">
            <v>MonsanOpRes_IntExisting Price Station Variable O&amp;M Costs</v>
          </cell>
        </row>
        <row r="843">
          <cell r="E843">
            <v>0</v>
          </cell>
          <cell r="F843">
            <v>0</v>
          </cell>
          <cell r="G843">
            <v>0</v>
          </cell>
          <cell r="H843">
            <v>0</v>
          </cell>
          <cell r="I843">
            <v>0</v>
          </cell>
          <cell r="J843">
            <v>0</v>
          </cell>
          <cell r="K843">
            <v>0</v>
          </cell>
          <cell r="L843">
            <v>0</v>
          </cell>
          <cell r="M843">
            <v>0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R843">
            <v>0</v>
          </cell>
          <cell r="S843">
            <v>0</v>
          </cell>
          <cell r="T843">
            <v>0</v>
          </cell>
          <cell r="U843">
            <v>0</v>
          </cell>
          <cell r="V843">
            <v>0</v>
          </cell>
          <cell r="W843">
            <v>0</v>
          </cell>
          <cell r="X843">
            <v>0</v>
          </cell>
          <cell r="Y843" t="str">
            <v>MonsanOpRes_IntExisting Price Station Emission Costs</v>
          </cell>
        </row>
        <row r="844">
          <cell r="E844">
            <v>0</v>
          </cell>
          <cell r="F844">
            <v>0</v>
          </cell>
          <cell r="G844">
            <v>0</v>
          </cell>
          <cell r="H844">
            <v>0</v>
          </cell>
          <cell r="I844">
            <v>0</v>
          </cell>
          <cell r="J844">
            <v>0</v>
          </cell>
          <cell r="K844">
            <v>0</v>
          </cell>
          <cell r="L844">
            <v>0</v>
          </cell>
          <cell r="M844">
            <v>0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R844">
            <v>0</v>
          </cell>
          <cell r="S844">
            <v>0</v>
          </cell>
          <cell r="T844">
            <v>0</v>
          </cell>
          <cell r="U844">
            <v>0</v>
          </cell>
          <cell r="V844">
            <v>0</v>
          </cell>
          <cell r="W844">
            <v>0</v>
          </cell>
          <cell r="X844">
            <v>0</v>
          </cell>
          <cell r="Y844" t="str">
            <v>MonsanOpRes_IntExisting Price Station Dispatch Adder Costs</v>
          </cell>
        </row>
        <row r="845">
          <cell r="E845">
            <v>0</v>
          </cell>
          <cell r="F845">
            <v>0</v>
          </cell>
          <cell r="G845">
            <v>0</v>
          </cell>
          <cell r="H845">
            <v>0</v>
          </cell>
          <cell r="I845">
            <v>0</v>
          </cell>
          <cell r="J845">
            <v>0</v>
          </cell>
          <cell r="K845">
            <v>0</v>
          </cell>
          <cell r="L845">
            <v>0</v>
          </cell>
          <cell r="M845">
            <v>0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R845">
            <v>0</v>
          </cell>
          <cell r="S845">
            <v>0</v>
          </cell>
          <cell r="T845">
            <v>0</v>
          </cell>
          <cell r="U845">
            <v>0</v>
          </cell>
          <cell r="V845">
            <v>0</v>
          </cell>
          <cell r="W845">
            <v>0</v>
          </cell>
          <cell r="X845">
            <v>0</v>
          </cell>
          <cell r="Y845" t="str">
            <v>MonsanOpRes_IntExisting Price Station Contract Costs</v>
          </cell>
        </row>
        <row r="846">
          <cell r="E846">
            <v>0</v>
          </cell>
          <cell r="F846">
            <v>0</v>
          </cell>
          <cell r="G846">
            <v>0</v>
          </cell>
          <cell r="H846">
            <v>0</v>
          </cell>
          <cell r="I846">
            <v>0</v>
          </cell>
          <cell r="J846">
            <v>0</v>
          </cell>
          <cell r="K846">
            <v>0</v>
          </cell>
          <cell r="L846">
            <v>0</v>
          </cell>
          <cell r="M846">
            <v>0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R846">
            <v>0</v>
          </cell>
          <cell r="S846">
            <v>0</v>
          </cell>
          <cell r="T846">
            <v>0</v>
          </cell>
          <cell r="U846">
            <v>0</v>
          </cell>
          <cell r="V846">
            <v>0</v>
          </cell>
          <cell r="W846">
            <v>0</v>
          </cell>
          <cell r="X846">
            <v>0</v>
          </cell>
          <cell r="Y846" t="str">
            <v>MonsanOpRes_IntExisting Price Station Fixed Costs</v>
          </cell>
        </row>
        <row r="847">
          <cell r="E847">
            <v>1.8420000000000001</v>
          </cell>
          <cell r="F847">
            <v>1.3160000000000001</v>
          </cell>
          <cell r="G847">
            <v>0</v>
          </cell>
          <cell r="H847">
            <v>0</v>
          </cell>
          <cell r="I847">
            <v>0</v>
          </cell>
          <cell r="J847">
            <v>0</v>
          </cell>
          <cell r="K847">
            <v>0</v>
          </cell>
          <cell r="L847">
            <v>0</v>
          </cell>
          <cell r="M847">
            <v>0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R847">
            <v>0</v>
          </cell>
          <cell r="S847">
            <v>0</v>
          </cell>
          <cell r="T847">
            <v>0</v>
          </cell>
          <cell r="U847">
            <v>0</v>
          </cell>
          <cell r="V847">
            <v>0</v>
          </cell>
          <cell r="W847">
            <v>0</v>
          </cell>
          <cell r="X847">
            <v>0</v>
          </cell>
          <cell r="Y847" t="str">
            <v>APS_Sup_PExisting Price Station Variable O&amp;M Costs</v>
          </cell>
        </row>
        <row r="848">
          <cell r="E848">
            <v>0</v>
          </cell>
          <cell r="F848">
            <v>0</v>
          </cell>
          <cell r="G848">
            <v>0</v>
          </cell>
          <cell r="H848">
            <v>0</v>
          </cell>
          <cell r="I848">
            <v>0</v>
          </cell>
          <cell r="J848">
            <v>0</v>
          </cell>
          <cell r="K848">
            <v>0</v>
          </cell>
          <cell r="L848">
            <v>0</v>
          </cell>
          <cell r="M848">
            <v>0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R848">
            <v>0</v>
          </cell>
          <cell r="S848">
            <v>0</v>
          </cell>
          <cell r="T848">
            <v>0</v>
          </cell>
          <cell r="U848">
            <v>0</v>
          </cell>
          <cell r="V848">
            <v>0</v>
          </cell>
          <cell r="W848">
            <v>0</v>
          </cell>
          <cell r="X848">
            <v>0</v>
          </cell>
          <cell r="Y848" t="str">
            <v>APS_Sup_PExisting Price Station Emission Costs</v>
          </cell>
        </row>
        <row r="849">
          <cell r="E849">
            <v>0</v>
          </cell>
          <cell r="F849">
            <v>0</v>
          </cell>
          <cell r="G849">
            <v>0</v>
          </cell>
          <cell r="H849">
            <v>0</v>
          </cell>
          <cell r="I849">
            <v>0</v>
          </cell>
          <cell r="J849">
            <v>0</v>
          </cell>
          <cell r="K849">
            <v>0</v>
          </cell>
          <cell r="L849">
            <v>0</v>
          </cell>
          <cell r="M849">
            <v>0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R849">
            <v>0</v>
          </cell>
          <cell r="S849">
            <v>0</v>
          </cell>
          <cell r="T849">
            <v>0</v>
          </cell>
          <cell r="U849">
            <v>0</v>
          </cell>
          <cell r="V849">
            <v>0</v>
          </cell>
          <cell r="W849">
            <v>0</v>
          </cell>
          <cell r="X849">
            <v>0</v>
          </cell>
          <cell r="Y849" t="str">
            <v>APS_Sup_PExisting Price Station Dispatch Adder Costs</v>
          </cell>
        </row>
        <row r="850">
          <cell r="E850">
            <v>1.8420000000000001</v>
          </cell>
          <cell r="F850">
            <v>1.3160000000000001</v>
          </cell>
          <cell r="G850">
            <v>0</v>
          </cell>
          <cell r="H850">
            <v>0</v>
          </cell>
          <cell r="I850">
            <v>0</v>
          </cell>
          <cell r="J850">
            <v>0</v>
          </cell>
          <cell r="K850">
            <v>0</v>
          </cell>
          <cell r="L850">
            <v>0</v>
          </cell>
          <cell r="M850">
            <v>0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R850">
            <v>0</v>
          </cell>
          <cell r="S850">
            <v>0</v>
          </cell>
          <cell r="T850">
            <v>0</v>
          </cell>
          <cell r="U850">
            <v>0</v>
          </cell>
          <cell r="V850">
            <v>0</v>
          </cell>
          <cell r="W850">
            <v>0</v>
          </cell>
          <cell r="X850">
            <v>0</v>
          </cell>
          <cell r="Y850" t="str">
            <v>APS_Sup_PExisting Price Station Contract Costs</v>
          </cell>
        </row>
        <row r="851">
          <cell r="E851">
            <v>0</v>
          </cell>
          <cell r="F851">
            <v>0</v>
          </cell>
          <cell r="G851">
            <v>0</v>
          </cell>
          <cell r="H851">
            <v>0</v>
          </cell>
          <cell r="I851">
            <v>0</v>
          </cell>
          <cell r="J851">
            <v>0</v>
          </cell>
          <cell r="K851">
            <v>0</v>
          </cell>
          <cell r="L851">
            <v>0</v>
          </cell>
          <cell r="M851">
            <v>0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R851">
            <v>0</v>
          </cell>
          <cell r="S851">
            <v>0</v>
          </cell>
          <cell r="T851">
            <v>0</v>
          </cell>
          <cell r="U851">
            <v>0</v>
          </cell>
          <cell r="V851">
            <v>0</v>
          </cell>
          <cell r="W851">
            <v>0</v>
          </cell>
          <cell r="X851">
            <v>0</v>
          </cell>
          <cell r="Y851" t="str">
            <v>APS_Sup_PExisting Price Station Fixed Costs</v>
          </cell>
        </row>
        <row r="852">
          <cell r="E852">
            <v>0</v>
          </cell>
          <cell r="F852">
            <v>0</v>
          </cell>
          <cell r="G852">
            <v>0</v>
          </cell>
          <cell r="H852">
            <v>0</v>
          </cell>
          <cell r="I852">
            <v>0</v>
          </cell>
          <cell r="J852">
            <v>0</v>
          </cell>
          <cell r="K852">
            <v>0</v>
          </cell>
          <cell r="L852">
            <v>0</v>
          </cell>
          <cell r="M852">
            <v>0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R852">
            <v>0</v>
          </cell>
          <cell r="S852">
            <v>0</v>
          </cell>
          <cell r="T852">
            <v>0</v>
          </cell>
          <cell r="U852">
            <v>0</v>
          </cell>
          <cell r="V852">
            <v>0</v>
          </cell>
          <cell r="W852">
            <v>0</v>
          </cell>
          <cell r="X852">
            <v>0</v>
          </cell>
          <cell r="Y852" t="str">
            <v>MagCorp_IntExisting Price Station Variable O&amp;M Costs</v>
          </cell>
        </row>
        <row r="853">
          <cell r="E853">
            <v>0</v>
          </cell>
          <cell r="F853">
            <v>0</v>
          </cell>
          <cell r="G853">
            <v>0</v>
          </cell>
          <cell r="H853">
            <v>0</v>
          </cell>
          <cell r="I853">
            <v>0</v>
          </cell>
          <cell r="J853">
            <v>0</v>
          </cell>
          <cell r="K853">
            <v>0</v>
          </cell>
          <cell r="L853">
            <v>0</v>
          </cell>
          <cell r="M853">
            <v>0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R853">
            <v>0</v>
          </cell>
          <cell r="S853">
            <v>0</v>
          </cell>
          <cell r="T853">
            <v>0</v>
          </cell>
          <cell r="U853">
            <v>0</v>
          </cell>
          <cell r="V853">
            <v>0</v>
          </cell>
          <cell r="W853">
            <v>0</v>
          </cell>
          <cell r="X853">
            <v>0</v>
          </cell>
          <cell r="Y853" t="str">
            <v>MagCorp_IntExisting Price Station Emission Costs</v>
          </cell>
        </row>
        <row r="854">
          <cell r="E854">
            <v>0</v>
          </cell>
          <cell r="F854">
            <v>0</v>
          </cell>
          <cell r="G854">
            <v>0</v>
          </cell>
          <cell r="H854">
            <v>0</v>
          </cell>
          <cell r="I854">
            <v>0</v>
          </cell>
          <cell r="J854">
            <v>0</v>
          </cell>
          <cell r="K854">
            <v>0</v>
          </cell>
          <cell r="L854">
            <v>0</v>
          </cell>
          <cell r="M854">
            <v>0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R854">
            <v>0</v>
          </cell>
          <cell r="S854">
            <v>0</v>
          </cell>
          <cell r="T854">
            <v>0</v>
          </cell>
          <cell r="U854">
            <v>0</v>
          </cell>
          <cell r="V854">
            <v>0</v>
          </cell>
          <cell r="W854">
            <v>0</v>
          </cell>
          <cell r="X854">
            <v>0</v>
          </cell>
          <cell r="Y854" t="str">
            <v>MagCorp_IntExisting Price Station Dispatch Adder Costs</v>
          </cell>
        </row>
        <row r="855">
          <cell r="E855">
            <v>0</v>
          </cell>
          <cell r="F855">
            <v>0</v>
          </cell>
          <cell r="G855">
            <v>0</v>
          </cell>
          <cell r="H855">
            <v>0</v>
          </cell>
          <cell r="I855">
            <v>0</v>
          </cell>
          <cell r="J855">
            <v>0</v>
          </cell>
          <cell r="K855">
            <v>0</v>
          </cell>
          <cell r="L855">
            <v>0</v>
          </cell>
          <cell r="M855">
            <v>0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R855">
            <v>0</v>
          </cell>
          <cell r="S855">
            <v>0</v>
          </cell>
          <cell r="T855">
            <v>0</v>
          </cell>
          <cell r="U855">
            <v>0</v>
          </cell>
          <cell r="V855">
            <v>0</v>
          </cell>
          <cell r="W855">
            <v>0</v>
          </cell>
          <cell r="X855">
            <v>0</v>
          </cell>
          <cell r="Y855" t="str">
            <v>MagCorp_IntExisting Price Station Contract Costs</v>
          </cell>
        </row>
        <row r="856">
          <cell r="E856">
            <v>0</v>
          </cell>
          <cell r="F856">
            <v>0</v>
          </cell>
          <cell r="G856">
            <v>0</v>
          </cell>
          <cell r="H856">
            <v>0</v>
          </cell>
          <cell r="I856">
            <v>0</v>
          </cell>
          <cell r="J856">
            <v>0</v>
          </cell>
          <cell r="K856">
            <v>0</v>
          </cell>
          <cell r="L856">
            <v>0</v>
          </cell>
          <cell r="M856">
            <v>0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R856">
            <v>0</v>
          </cell>
          <cell r="S856">
            <v>0</v>
          </cell>
          <cell r="T856">
            <v>0</v>
          </cell>
          <cell r="U856">
            <v>0</v>
          </cell>
          <cell r="V856">
            <v>0</v>
          </cell>
          <cell r="W856">
            <v>0</v>
          </cell>
          <cell r="X856">
            <v>0</v>
          </cell>
          <cell r="Y856" t="str">
            <v>MagCorp_IntExisting Price Station Fixed Costs</v>
          </cell>
        </row>
        <row r="857">
          <cell r="E857">
            <v>0</v>
          </cell>
          <cell r="F857">
            <v>0</v>
          </cell>
          <cell r="G857">
            <v>0</v>
          </cell>
          <cell r="H857">
            <v>0</v>
          </cell>
          <cell r="I857">
            <v>0</v>
          </cell>
          <cell r="J857">
            <v>0</v>
          </cell>
          <cell r="K857">
            <v>0</v>
          </cell>
          <cell r="L857">
            <v>0</v>
          </cell>
          <cell r="M857">
            <v>0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R857">
            <v>0</v>
          </cell>
          <cell r="S857">
            <v>0</v>
          </cell>
          <cell r="T857">
            <v>0</v>
          </cell>
          <cell r="U857">
            <v>0</v>
          </cell>
          <cell r="V857">
            <v>0</v>
          </cell>
          <cell r="W857">
            <v>0</v>
          </cell>
          <cell r="X857">
            <v>0</v>
          </cell>
          <cell r="Y857" t="str">
            <v>Nucor_IntExisting Price Station Variable O&amp;M Costs</v>
          </cell>
        </row>
        <row r="858">
          <cell r="E858">
            <v>0</v>
          </cell>
          <cell r="F858">
            <v>0</v>
          </cell>
          <cell r="G858">
            <v>0</v>
          </cell>
          <cell r="H858">
            <v>0</v>
          </cell>
          <cell r="I858">
            <v>0</v>
          </cell>
          <cell r="J858">
            <v>0</v>
          </cell>
          <cell r="K858">
            <v>0</v>
          </cell>
          <cell r="L858">
            <v>0</v>
          </cell>
          <cell r="M858">
            <v>0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  <cell r="X858">
            <v>0</v>
          </cell>
          <cell r="Y858" t="str">
            <v>Nucor_IntExisting Price Station Emission Costs</v>
          </cell>
        </row>
        <row r="859">
          <cell r="E859">
            <v>0</v>
          </cell>
          <cell r="F859">
            <v>0</v>
          </cell>
          <cell r="G859">
            <v>0</v>
          </cell>
          <cell r="H859">
            <v>0</v>
          </cell>
          <cell r="I859">
            <v>0</v>
          </cell>
          <cell r="J859">
            <v>0</v>
          </cell>
          <cell r="K859">
            <v>0</v>
          </cell>
          <cell r="L859">
            <v>0</v>
          </cell>
          <cell r="M859">
            <v>0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R859">
            <v>0</v>
          </cell>
          <cell r="S859">
            <v>0</v>
          </cell>
          <cell r="T859">
            <v>0</v>
          </cell>
          <cell r="U859">
            <v>0</v>
          </cell>
          <cell r="V859">
            <v>0</v>
          </cell>
          <cell r="W859">
            <v>0</v>
          </cell>
          <cell r="X859">
            <v>0</v>
          </cell>
          <cell r="Y859" t="str">
            <v>Nucor_IntExisting Price Station Dispatch Adder Costs</v>
          </cell>
        </row>
        <row r="860">
          <cell r="E860">
            <v>0</v>
          </cell>
          <cell r="F860">
            <v>0</v>
          </cell>
          <cell r="G860">
            <v>0</v>
          </cell>
          <cell r="H860">
            <v>0</v>
          </cell>
          <cell r="I860">
            <v>0</v>
          </cell>
          <cell r="J860">
            <v>0</v>
          </cell>
          <cell r="K860">
            <v>0</v>
          </cell>
          <cell r="L860">
            <v>0</v>
          </cell>
          <cell r="M860">
            <v>0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R860">
            <v>0</v>
          </cell>
          <cell r="S860">
            <v>0</v>
          </cell>
          <cell r="T860">
            <v>0</v>
          </cell>
          <cell r="U860">
            <v>0</v>
          </cell>
          <cell r="V860">
            <v>0</v>
          </cell>
          <cell r="W860">
            <v>0</v>
          </cell>
          <cell r="X860">
            <v>0</v>
          </cell>
          <cell r="Y860" t="str">
            <v>Nucor_IntExisting Price Station Contract Costs</v>
          </cell>
        </row>
        <row r="861">
          <cell r="E861">
            <v>0</v>
          </cell>
          <cell r="F861">
            <v>0</v>
          </cell>
          <cell r="G861">
            <v>0</v>
          </cell>
          <cell r="H861">
            <v>0</v>
          </cell>
          <cell r="I861">
            <v>0</v>
          </cell>
          <cell r="J861">
            <v>0</v>
          </cell>
          <cell r="K861">
            <v>0</v>
          </cell>
          <cell r="L861">
            <v>0</v>
          </cell>
          <cell r="M861">
            <v>0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R861">
            <v>0</v>
          </cell>
          <cell r="S861">
            <v>0</v>
          </cell>
          <cell r="T861">
            <v>0</v>
          </cell>
          <cell r="U861">
            <v>0</v>
          </cell>
          <cell r="V861">
            <v>0</v>
          </cell>
          <cell r="W861">
            <v>0</v>
          </cell>
          <cell r="X861">
            <v>0</v>
          </cell>
          <cell r="Y861" t="str">
            <v>Nucor_IntExisting Price Station Fixed Costs</v>
          </cell>
        </row>
        <row r="862">
          <cell r="E862">
            <v>0</v>
          </cell>
          <cell r="F862">
            <v>0</v>
          </cell>
          <cell r="G862">
            <v>0</v>
          </cell>
          <cell r="H862">
            <v>0</v>
          </cell>
          <cell r="I862">
            <v>0</v>
          </cell>
          <cell r="J862">
            <v>0</v>
          </cell>
          <cell r="K862">
            <v>0</v>
          </cell>
          <cell r="L862">
            <v>0</v>
          </cell>
          <cell r="M862">
            <v>0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R862">
            <v>0</v>
          </cell>
          <cell r="S862">
            <v>0</v>
          </cell>
          <cell r="T862">
            <v>0</v>
          </cell>
          <cell r="U862">
            <v>0</v>
          </cell>
          <cell r="V862">
            <v>0</v>
          </cell>
          <cell r="W862">
            <v>0</v>
          </cell>
          <cell r="X862">
            <v>0</v>
          </cell>
          <cell r="Y862" t="str">
            <v>MonsanCur_IntExisting Price Station Variable O&amp;M Costs</v>
          </cell>
        </row>
        <row r="863">
          <cell r="E863">
            <v>0</v>
          </cell>
          <cell r="F863">
            <v>0</v>
          </cell>
          <cell r="G863">
            <v>0</v>
          </cell>
          <cell r="H863">
            <v>0</v>
          </cell>
          <cell r="I863">
            <v>0</v>
          </cell>
          <cell r="J863">
            <v>0</v>
          </cell>
          <cell r="K863">
            <v>0</v>
          </cell>
          <cell r="L863">
            <v>0</v>
          </cell>
          <cell r="M863">
            <v>0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R863">
            <v>0</v>
          </cell>
          <cell r="S863">
            <v>0</v>
          </cell>
          <cell r="T863">
            <v>0</v>
          </cell>
          <cell r="U863">
            <v>0</v>
          </cell>
          <cell r="V863">
            <v>0</v>
          </cell>
          <cell r="W863">
            <v>0</v>
          </cell>
          <cell r="X863">
            <v>0</v>
          </cell>
          <cell r="Y863" t="str">
            <v>MonsanCur_IntExisting Price Station Emission Costs</v>
          </cell>
        </row>
        <row r="864">
          <cell r="E864">
            <v>0</v>
          </cell>
          <cell r="F864">
            <v>0</v>
          </cell>
          <cell r="G864">
            <v>0</v>
          </cell>
          <cell r="H864">
            <v>0</v>
          </cell>
          <cell r="I864">
            <v>0</v>
          </cell>
          <cell r="J864">
            <v>0</v>
          </cell>
          <cell r="K864">
            <v>0</v>
          </cell>
          <cell r="L864">
            <v>0</v>
          </cell>
          <cell r="M864">
            <v>0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R864">
            <v>0</v>
          </cell>
          <cell r="S864">
            <v>0</v>
          </cell>
          <cell r="T864">
            <v>0</v>
          </cell>
          <cell r="U864">
            <v>0</v>
          </cell>
          <cell r="V864">
            <v>0</v>
          </cell>
          <cell r="W864">
            <v>0</v>
          </cell>
          <cell r="X864">
            <v>0</v>
          </cell>
          <cell r="Y864" t="str">
            <v>MonsanCur_IntExisting Price Station Dispatch Adder Costs</v>
          </cell>
        </row>
        <row r="865">
          <cell r="E865">
            <v>0</v>
          </cell>
          <cell r="F865">
            <v>0</v>
          </cell>
          <cell r="G865">
            <v>0</v>
          </cell>
          <cell r="H865">
            <v>0</v>
          </cell>
          <cell r="I865">
            <v>0</v>
          </cell>
          <cell r="J865">
            <v>0</v>
          </cell>
          <cell r="K865">
            <v>0</v>
          </cell>
          <cell r="L865">
            <v>0</v>
          </cell>
          <cell r="M865">
            <v>0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R865">
            <v>0</v>
          </cell>
          <cell r="S865">
            <v>0</v>
          </cell>
          <cell r="T865">
            <v>0</v>
          </cell>
          <cell r="U865">
            <v>0</v>
          </cell>
          <cell r="V865">
            <v>0</v>
          </cell>
          <cell r="W865">
            <v>0</v>
          </cell>
          <cell r="X865">
            <v>0</v>
          </cell>
          <cell r="Y865" t="str">
            <v>MonsanCur_IntExisting Price Station Contract Costs</v>
          </cell>
        </row>
        <row r="866">
          <cell r="E866">
            <v>0</v>
          </cell>
          <cell r="F866">
            <v>0</v>
          </cell>
          <cell r="G866">
            <v>0</v>
          </cell>
          <cell r="H866">
            <v>0</v>
          </cell>
          <cell r="I866">
            <v>0</v>
          </cell>
          <cell r="J866">
            <v>0</v>
          </cell>
          <cell r="K866">
            <v>0</v>
          </cell>
          <cell r="L866">
            <v>0</v>
          </cell>
          <cell r="M866">
            <v>0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R866">
            <v>0</v>
          </cell>
          <cell r="S866">
            <v>0</v>
          </cell>
          <cell r="T866">
            <v>0</v>
          </cell>
          <cell r="U866">
            <v>0</v>
          </cell>
          <cell r="V866">
            <v>0</v>
          </cell>
          <cell r="W866">
            <v>0</v>
          </cell>
          <cell r="X866">
            <v>0</v>
          </cell>
          <cell r="Y866" t="str">
            <v>MonsanCur_IntExisting Price Station Fixed Costs</v>
          </cell>
        </row>
        <row r="867">
          <cell r="E867">
            <v>0</v>
          </cell>
          <cell r="F867">
            <v>0</v>
          </cell>
          <cell r="G867">
            <v>0</v>
          </cell>
          <cell r="H867">
            <v>0</v>
          </cell>
          <cell r="I867">
            <v>0</v>
          </cell>
          <cell r="J867">
            <v>0</v>
          </cell>
          <cell r="K867">
            <v>0</v>
          </cell>
          <cell r="L867">
            <v>0</v>
          </cell>
          <cell r="M867">
            <v>0</v>
          </cell>
          <cell r="N867">
            <v>0</v>
          </cell>
          <cell r="O867">
            <v>0</v>
          </cell>
          <cell r="P867">
            <v>0</v>
          </cell>
          <cell r="Q867">
            <v>0</v>
          </cell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>
            <v>0</v>
          </cell>
          <cell r="W867">
            <v>0</v>
          </cell>
          <cell r="X867">
            <v>0</v>
          </cell>
          <cell r="Y867" t="str">
            <v>SCL_New_ReserveExisting Price Station Variable O&amp;M Costs</v>
          </cell>
        </row>
        <row r="868">
          <cell r="E868">
            <v>0</v>
          </cell>
          <cell r="F868">
            <v>0</v>
          </cell>
          <cell r="G868">
            <v>0</v>
          </cell>
          <cell r="H868">
            <v>0</v>
          </cell>
          <cell r="I868">
            <v>0</v>
          </cell>
          <cell r="J868">
            <v>0</v>
          </cell>
          <cell r="K868">
            <v>0</v>
          </cell>
          <cell r="L868">
            <v>0</v>
          </cell>
          <cell r="M868">
            <v>0</v>
          </cell>
          <cell r="N868">
            <v>0</v>
          </cell>
          <cell r="O868">
            <v>0</v>
          </cell>
          <cell r="P868">
            <v>0</v>
          </cell>
          <cell r="Q868">
            <v>0</v>
          </cell>
          <cell r="R868">
            <v>0</v>
          </cell>
          <cell r="S868">
            <v>0</v>
          </cell>
          <cell r="T868">
            <v>0</v>
          </cell>
          <cell r="U868">
            <v>0</v>
          </cell>
          <cell r="V868">
            <v>0</v>
          </cell>
          <cell r="W868">
            <v>0</v>
          </cell>
          <cell r="X868">
            <v>0</v>
          </cell>
          <cell r="Y868" t="str">
            <v>SCL_New_ReserveExisting Price Station Emission Costs</v>
          </cell>
        </row>
        <row r="869">
          <cell r="E869">
            <v>0</v>
          </cell>
          <cell r="F869">
            <v>0</v>
          </cell>
          <cell r="G869">
            <v>0</v>
          </cell>
          <cell r="H869">
            <v>0</v>
          </cell>
          <cell r="I869">
            <v>0</v>
          </cell>
          <cell r="J869">
            <v>0</v>
          </cell>
          <cell r="K869">
            <v>0</v>
          </cell>
          <cell r="L869">
            <v>0</v>
          </cell>
          <cell r="M869">
            <v>0</v>
          </cell>
          <cell r="N869">
            <v>0</v>
          </cell>
          <cell r="O869">
            <v>0</v>
          </cell>
          <cell r="P869">
            <v>0</v>
          </cell>
          <cell r="Q869">
            <v>0</v>
          </cell>
          <cell r="R869">
            <v>0</v>
          </cell>
          <cell r="S869">
            <v>0</v>
          </cell>
          <cell r="T869">
            <v>0</v>
          </cell>
          <cell r="U869">
            <v>0</v>
          </cell>
          <cell r="V869">
            <v>0</v>
          </cell>
          <cell r="W869">
            <v>0</v>
          </cell>
          <cell r="X869">
            <v>0</v>
          </cell>
          <cell r="Y869" t="str">
            <v>SCL_New_ReserveExisting Price Station Dispatch Adder Costs</v>
          </cell>
        </row>
        <row r="870">
          <cell r="E870">
            <v>0</v>
          </cell>
          <cell r="F870">
            <v>0</v>
          </cell>
          <cell r="G870">
            <v>0</v>
          </cell>
          <cell r="H870">
            <v>0</v>
          </cell>
          <cell r="I870">
            <v>0</v>
          </cell>
          <cell r="J870">
            <v>0</v>
          </cell>
          <cell r="K870">
            <v>0</v>
          </cell>
          <cell r="L870">
            <v>0</v>
          </cell>
          <cell r="M870">
            <v>0</v>
          </cell>
          <cell r="N870">
            <v>0</v>
          </cell>
          <cell r="O870">
            <v>0</v>
          </cell>
          <cell r="P870">
            <v>0</v>
          </cell>
          <cell r="Q870">
            <v>0</v>
          </cell>
          <cell r="R870">
            <v>0</v>
          </cell>
          <cell r="S870">
            <v>0</v>
          </cell>
          <cell r="T870">
            <v>0</v>
          </cell>
          <cell r="U870">
            <v>0</v>
          </cell>
          <cell r="V870">
            <v>0</v>
          </cell>
          <cell r="W870">
            <v>0</v>
          </cell>
          <cell r="X870">
            <v>0</v>
          </cell>
          <cell r="Y870" t="str">
            <v>SCL_New_ReserveExisting Price Station Contract Costs</v>
          </cell>
        </row>
        <row r="871">
          <cell r="E871">
            <v>0</v>
          </cell>
          <cell r="F871">
            <v>0</v>
          </cell>
          <cell r="G871">
            <v>0</v>
          </cell>
          <cell r="H871">
            <v>0</v>
          </cell>
          <cell r="I871">
            <v>0</v>
          </cell>
          <cell r="J871">
            <v>0</v>
          </cell>
          <cell r="K871">
            <v>0</v>
          </cell>
          <cell r="L871">
            <v>0</v>
          </cell>
          <cell r="M871">
            <v>0</v>
          </cell>
          <cell r="N871">
            <v>0</v>
          </cell>
          <cell r="O871">
            <v>0</v>
          </cell>
          <cell r="P871">
            <v>0</v>
          </cell>
          <cell r="Q871">
            <v>0</v>
          </cell>
          <cell r="R871">
            <v>0</v>
          </cell>
          <cell r="S871">
            <v>0</v>
          </cell>
          <cell r="T871">
            <v>0</v>
          </cell>
          <cell r="U871">
            <v>0</v>
          </cell>
          <cell r="V871">
            <v>0</v>
          </cell>
          <cell r="W871">
            <v>0</v>
          </cell>
          <cell r="X871">
            <v>0</v>
          </cell>
          <cell r="Y871" t="str">
            <v>SCL_New_ReserveExisting Price Station Fixed Costs</v>
          </cell>
        </row>
        <row r="872">
          <cell r="E872">
            <v>0</v>
          </cell>
          <cell r="F872">
            <v>0</v>
          </cell>
          <cell r="G872">
            <v>0</v>
          </cell>
          <cell r="H872">
            <v>0</v>
          </cell>
          <cell r="I872">
            <v>0</v>
          </cell>
          <cell r="J872">
            <v>0</v>
          </cell>
          <cell r="K872">
            <v>0</v>
          </cell>
          <cell r="L872">
            <v>0</v>
          </cell>
          <cell r="M872">
            <v>0</v>
          </cell>
          <cell r="N872">
            <v>0</v>
          </cell>
          <cell r="O872">
            <v>0</v>
          </cell>
          <cell r="P872">
            <v>0</v>
          </cell>
          <cell r="Q872">
            <v>0</v>
          </cell>
          <cell r="R872">
            <v>0</v>
          </cell>
          <cell r="S872">
            <v>0</v>
          </cell>
          <cell r="T872">
            <v>0</v>
          </cell>
          <cell r="U872">
            <v>0</v>
          </cell>
          <cell r="V872">
            <v>0</v>
          </cell>
          <cell r="W872">
            <v>0</v>
          </cell>
          <cell r="X872">
            <v>0</v>
          </cell>
          <cell r="Y872" t="str">
            <v>I_UN_BAT_LIProposed Station Fuel Costs</v>
          </cell>
        </row>
        <row r="873">
          <cell r="E873">
            <v>0</v>
          </cell>
          <cell r="F873">
            <v>0</v>
          </cell>
          <cell r="G873">
            <v>0</v>
          </cell>
          <cell r="H873">
            <v>0</v>
          </cell>
          <cell r="I873">
            <v>0</v>
          </cell>
          <cell r="J873">
            <v>0</v>
          </cell>
          <cell r="K873">
            <v>0</v>
          </cell>
          <cell r="L873">
            <v>0</v>
          </cell>
          <cell r="M873">
            <v>0</v>
          </cell>
          <cell r="N873">
            <v>0</v>
          </cell>
          <cell r="O873">
            <v>0</v>
          </cell>
          <cell r="P873">
            <v>0</v>
          </cell>
          <cell r="Q873">
            <v>0</v>
          </cell>
          <cell r="R873">
            <v>0</v>
          </cell>
          <cell r="S873">
            <v>0</v>
          </cell>
          <cell r="T873">
            <v>0</v>
          </cell>
          <cell r="U873">
            <v>0</v>
          </cell>
          <cell r="V873">
            <v>0</v>
          </cell>
          <cell r="W873">
            <v>0</v>
          </cell>
          <cell r="X873">
            <v>0</v>
          </cell>
          <cell r="Y873" t="str">
            <v>I_UN_BAT_LIProposed Station Variable O&amp;M Costs</v>
          </cell>
        </row>
        <row r="874">
          <cell r="E874">
            <v>0</v>
          </cell>
          <cell r="F874">
            <v>0</v>
          </cell>
          <cell r="G874">
            <v>0</v>
          </cell>
          <cell r="H874">
            <v>0</v>
          </cell>
          <cell r="I874">
            <v>0</v>
          </cell>
          <cell r="J874">
            <v>0</v>
          </cell>
          <cell r="K874">
            <v>0</v>
          </cell>
          <cell r="L874">
            <v>0</v>
          </cell>
          <cell r="M874">
            <v>0</v>
          </cell>
          <cell r="N874">
            <v>0</v>
          </cell>
          <cell r="O874">
            <v>0</v>
          </cell>
          <cell r="P874">
            <v>0</v>
          </cell>
          <cell r="Q874">
            <v>0</v>
          </cell>
          <cell r="R874">
            <v>0</v>
          </cell>
          <cell r="S874">
            <v>0</v>
          </cell>
          <cell r="T874">
            <v>0</v>
          </cell>
          <cell r="U874">
            <v>0</v>
          </cell>
          <cell r="V874">
            <v>0</v>
          </cell>
          <cell r="W874">
            <v>0</v>
          </cell>
          <cell r="X874">
            <v>0</v>
          </cell>
          <cell r="Y874" t="str">
            <v>I_UN_BAT_LIProposed Station Emission Costs</v>
          </cell>
        </row>
        <row r="875">
          <cell r="E875">
            <v>0</v>
          </cell>
          <cell r="F875">
            <v>0</v>
          </cell>
          <cell r="G875">
            <v>0</v>
          </cell>
          <cell r="H875">
            <v>0</v>
          </cell>
          <cell r="I875">
            <v>0</v>
          </cell>
          <cell r="J875">
            <v>0</v>
          </cell>
          <cell r="K875">
            <v>0</v>
          </cell>
          <cell r="L875">
            <v>0</v>
          </cell>
          <cell r="M875">
            <v>0</v>
          </cell>
          <cell r="N875">
            <v>0</v>
          </cell>
          <cell r="O875">
            <v>0</v>
          </cell>
          <cell r="P875">
            <v>0</v>
          </cell>
          <cell r="Q875">
            <v>0</v>
          </cell>
          <cell r="R875">
            <v>0</v>
          </cell>
          <cell r="S875">
            <v>0</v>
          </cell>
          <cell r="T875">
            <v>0</v>
          </cell>
          <cell r="U875">
            <v>0</v>
          </cell>
          <cell r="V875">
            <v>0</v>
          </cell>
          <cell r="W875">
            <v>0</v>
          </cell>
          <cell r="X875">
            <v>0</v>
          </cell>
          <cell r="Y875" t="str">
            <v>I_UN_BAT_LIProposed Station Dispatch Adder Costs</v>
          </cell>
        </row>
        <row r="876">
          <cell r="E876">
            <v>0</v>
          </cell>
          <cell r="F876">
            <v>0</v>
          </cell>
          <cell r="G876">
            <v>0</v>
          </cell>
          <cell r="H876">
            <v>0</v>
          </cell>
          <cell r="I876">
            <v>0</v>
          </cell>
          <cell r="J876">
            <v>0</v>
          </cell>
          <cell r="K876">
            <v>0</v>
          </cell>
          <cell r="L876">
            <v>0</v>
          </cell>
          <cell r="M876">
            <v>0</v>
          </cell>
          <cell r="N876">
            <v>0</v>
          </cell>
          <cell r="O876">
            <v>0</v>
          </cell>
          <cell r="P876">
            <v>0</v>
          </cell>
          <cell r="Q876">
            <v>0</v>
          </cell>
          <cell r="R876">
            <v>0</v>
          </cell>
          <cell r="S876">
            <v>0</v>
          </cell>
          <cell r="T876">
            <v>0</v>
          </cell>
          <cell r="U876">
            <v>0</v>
          </cell>
          <cell r="V876">
            <v>0</v>
          </cell>
          <cell r="W876">
            <v>0</v>
          </cell>
          <cell r="X876">
            <v>0</v>
          </cell>
          <cell r="Y876" t="str">
            <v>I_UN_BAT_LIProposed Station Fixed Costs</v>
          </cell>
        </row>
        <row r="877">
          <cell r="E877">
            <v>0</v>
          </cell>
          <cell r="F877">
            <v>0</v>
          </cell>
          <cell r="G877">
            <v>0</v>
          </cell>
          <cell r="H877">
            <v>0</v>
          </cell>
          <cell r="I877">
            <v>0</v>
          </cell>
          <cell r="J877">
            <v>0</v>
          </cell>
          <cell r="K877">
            <v>0</v>
          </cell>
          <cell r="L877">
            <v>0</v>
          </cell>
          <cell r="M877">
            <v>0</v>
          </cell>
          <cell r="N877">
            <v>0</v>
          </cell>
          <cell r="O877">
            <v>0</v>
          </cell>
          <cell r="P877">
            <v>0</v>
          </cell>
          <cell r="Q877">
            <v>0</v>
          </cell>
          <cell r="R877">
            <v>0</v>
          </cell>
          <cell r="S877">
            <v>0</v>
          </cell>
          <cell r="T877">
            <v>0</v>
          </cell>
          <cell r="U877">
            <v>0</v>
          </cell>
          <cell r="V877">
            <v>0</v>
          </cell>
          <cell r="W877">
            <v>0</v>
          </cell>
          <cell r="X877">
            <v>0</v>
          </cell>
          <cell r="Y877" t="str">
            <v>I_UN_BAT_LIProposed Station Demand Charges</v>
          </cell>
        </row>
        <row r="878">
          <cell r="E878">
            <v>0</v>
          </cell>
          <cell r="F878">
            <v>0</v>
          </cell>
          <cell r="G878">
            <v>0</v>
          </cell>
          <cell r="H878">
            <v>0</v>
          </cell>
          <cell r="I878">
            <v>0</v>
          </cell>
          <cell r="J878">
            <v>0</v>
          </cell>
          <cell r="K878">
            <v>0</v>
          </cell>
          <cell r="L878">
            <v>0</v>
          </cell>
          <cell r="M878">
            <v>0</v>
          </cell>
          <cell r="N878">
            <v>0</v>
          </cell>
          <cell r="O878">
            <v>0</v>
          </cell>
          <cell r="P878">
            <v>0</v>
          </cell>
          <cell r="Q878">
            <v>0</v>
          </cell>
          <cell r="R878">
            <v>0</v>
          </cell>
          <cell r="S878">
            <v>0</v>
          </cell>
          <cell r="T878">
            <v>0</v>
          </cell>
          <cell r="U878">
            <v>0</v>
          </cell>
          <cell r="V878">
            <v>0</v>
          </cell>
          <cell r="W878">
            <v>0</v>
          </cell>
          <cell r="X878">
            <v>0</v>
          </cell>
          <cell r="Y878" t="str">
            <v>I_UN_BAT_LIProposed Station Capital Costs</v>
          </cell>
        </row>
        <row r="879">
          <cell r="E879">
            <v>0</v>
          </cell>
          <cell r="F879">
            <v>0</v>
          </cell>
          <cell r="G879">
            <v>0</v>
          </cell>
          <cell r="H879">
            <v>0</v>
          </cell>
          <cell r="I879">
            <v>0</v>
          </cell>
          <cell r="J879">
            <v>0</v>
          </cell>
          <cell r="K879">
            <v>0</v>
          </cell>
          <cell r="L879">
            <v>0</v>
          </cell>
          <cell r="M879">
            <v>0</v>
          </cell>
          <cell r="N879">
            <v>0</v>
          </cell>
          <cell r="O879">
            <v>0</v>
          </cell>
          <cell r="P879">
            <v>0</v>
          </cell>
          <cell r="Q879">
            <v>0</v>
          </cell>
          <cell r="R879">
            <v>0</v>
          </cell>
          <cell r="S879">
            <v>0</v>
          </cell>
          <cell r="T879">
            <v>0</v>
          </cell>
          <cell r="U879">
            <v>0</v>
          </cell>
          <cell r="V879">
            <v>0</v>
          </cell>
          <cell r="W879">
            <v>0</v>
          </cell>
          <cell r="X879">
            <v>0</v>
          </cell>
          <cell r="Y879" t="str">
            <v>I_UN_BAT_LI   Station Total Costs</v>
          </cell>
        </row>
        <row r="880">
          <cell r="E880">
            <v>0</v>
          </cell>
          <cell r="F880">
            <v>0</v>
          </cell>
          <cell r="G880">
            <v>0</v>
          </cell>
          <cell r="H880">
            <v>0</v>
          </cell>
          <cell r="I880">
            <v>0</v>
          </cell>
          <cell r="J880">
            <v>0</v>
          </cell>
          <cell r="K880">
            <v>0</v>
          </cell>
          <cell r="L880">
            <v>0</v>
          </cell>
          <cell r="M880">
            <v>0</v>
          </cell>
          <cell r="N880">
            <v>0</v>
          </cell>
          <cell r="O880">
            <v>0</v>
          </cell>
          <cell r="P880">
            <v>0</v>
          </cell>
          <cell r="Q880">
            <v>0</v>
          </cell>
          <cell r="R880">
            <v>0</v>
          </cell>
          <cell r="S880">
            <v>0</v>
          </cell>
          <cell r="T880">
            <v>0</v>
          </cell>
          <cell r="U880">
            <v>0</v>
          </cell>
          <cell r="V880">
            <v>0</v>
          </cell>
          <cell r="W880">
            <v>0</v>
          </cell>
          <cell r="X880">
            <v>0</v>
          </cell>
          <cell r="Y880" t="str">
            <v>I_UTN_PUMPProposed Station Fuel Costs</v>
          </cell>
        </row>
        <row r="881">
          <cell r="E881">
            <v>0</v>
          </cell>
          <cell r="F881">
            <v>0</v>
          </cell>
          <cell r="G881">
            <v>0</v>
          </cell>
          <cell r="H881">
            <v>0</v>
          </cell>
          <cell r="I881">
            <v>0</v>
          </cell>
          <cell r="J881">
            <v>0</v>
          </cell>
          <cell r="K881">
            <v>0</v>
          </cell>
          <cell r="L881">
            <v>0</v>
          </cell>
          <cell r="M881">
            <v>0</v>
          </cell>
          <cell r="N881">
            <v>0</v>
          </cell>
          <cell r="O881">
            <v>0</v>
          </cell>
          <cell r="P881">
            <v>0</v>
          </cell>
          <cell r="Q881">
            <v>0</v>
          </cell>
          <cell r="R881">
            <v>0</v>
          </cell>
          <cell r="S881">
            <v>0</v>
          </cell>
          <cell r="T881">
            <v>0</v>
          </cell>
          <cell r="U881">
            <v>0</v>
          </cell>
          <cell r="V881">
            <v>0</v>
          </cell>
          <cell r="W881">
            <v>0</v>
          </cell>
          <cell r="X881">
            <v>0</v>
          </cell>
          <cell r="Y881" t="str">
            <v>I_UTN_PUMPProposed Station Variable O&amp;M Costs</v>
          </cell>
        </row>
        <row r="882">
          <cell r="E882">
            <v>0</v>
          </cell>
          <cell r="F882">
            <v>0</v>
          </cell>
          <cell r="G882">
            <v>0</v>
          </cell>
          <cell r="H882">
            <v>0</v>
          </cell>
          <cell r="I882">
            <v>0</v>
          </cell>
          <cell r="J882">
            <v>0</v>
          </cell>
          <cell r="K882">
            <v>0</v>
          </cell>
          <cell r="L882">
            <v>0</v>
          </cell>
          <cell r="M882">
            <v>0</v>
          </cell>
          <cell r="N882">
            <v>0</v>
          </cell>
          <cell r="O882">
            <v>0</v>
          </cell>
          <cell r="P882">
            <v>0</v>
          </cell>
          <cell r="Q882">
            <v>0</v>
          </cell>
          <cell r="R882">
            <v>0</v>
          </cell>
          <cell r="S882">
            <v>0</v>
          </cell>
          <cell r="T882">
            <v>0</v>
          </cell>
          <cell r="U882">
            <v>0</v>
          </cell>
          <cell r="V882">
            <v>0</v>
          </cell>
          <cell r="W882">
            <v>0</v>
          </cell>
          <cell r="X882">
            <v>0</v>
          </cell>
          <cell r="Y882" t="str">
            <v>I_UTN_PUMPProposed Station Emission Costs</v>
          </cell>
        </row>
        <row r="883">
          <cell r="E883">
            <v>0</v>
          </cell>
          <cell r="F883">
            <v>0</v>
          </cell>
          <cell r="G883">
            <v>0</v>
          </cell>
          <cell r="H883">
            <v>0</v>
          </cell>
          <cell r="I883">
            <v>0</v>
          </cell>
          <cell r="J883">
            <v>0</v>
          </cell>
          <cell r="K883">
            <v>0</v>
          </cell>
          <cell r="L883">
            <v>0</v>
          </cell>
          <cell r="M883">
            <v>0</v>
          </cell>
          <cell r="N883">
            <v>0</v>
          </cell>
          <cell r="O883">
            <v>0</v>
          </cell>
          <cell r="P883">
            <v>0</v>
          </cell>
          <cell r="Q883">
            <v>0</v>
          </cell>
          <cell r="R883">
            <v>0</v>
          </cell>
          <cell r="S883">
            <v>0</v>
          </cell>
          <cell r="T883">
            <v>0</v>
          </cell>
          <cell r="U883">
            <v>0</v>
          </cell>
          <cell r="V883">
            <v>0</v>
          </cell>
          <cell r="W883">
            <v>0</v>
          </cell>
          <cell r="X883">
            <v>0</v>
          </cell>
          <cell r="Y883" t="str">
            <v>I_UTN_PUMPProposed Station Dispatch Adder Costs</v>
          </cell>
        </row>
        <row r="884">
          <cell r="E884">
            <v>0</v>
          </cell>
          <cell r="F884">
            <v>0</v>
          </cell>
          <cell r="G884">
            <v>0</v>
          </cell>
          <cell r="H884">
            <v>0</v>
          </cell>
          <cell r="I884">
            <v>0</v>
          </cell>
          <cell r="J884">
            <v>0</v>
          </cell>
          <cell r="K884">
            <v>0</v>
          </cell>
          <cell r="L884">
            <v>0</v>
          </cell>
          <cell r="M884">
            <v>0</v>
          </cell>
          <cell r="N884">
            <v>0</v>
          </cell>
          <cell r="O884">
            <v>0</v>
          </cell>
          <cell r="P884">
            <v>0</v>
          </cell>
          <cell r="Q884">
            <v>0</v>
          </cell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>
            <v>0</v>
          </cell>
          <cell r="W884">
            <v>0</v>
          </cell>
          <cell r="X884">
            <v>0</v>
          </cell>
          <cell r="Y884" t="str">
            <v>I_UTN_PUMPProposed Station Fixed Costs</v>
          </cell>
        </row>
        <row r="885">
          <cell r="E885">
            <v>0</v>
          </cell>
          <cell r="F885">
            <v>0</v>
          </cell>
          <cell r="G885">
            <v>0</v>
          </cell>
          <cell r="H885">
            <v>0</v>
          </cell>
          <cell r="I885">
            <v>0</v>
          </cell>
          <cell r="J885">
            <v>0</v>
          </cell>
          <cell r="K885">
            <v>0</v>
          </cell>
          <cell r="L885">
            <v>0</v>
          </cell>
          <cell r="M885">
            <v>0</v>
          </cell>
          <cell r="N885">
            <v>0</v>
          </cell>
          <cell r="O885">
            <v>0</v>
          </cell>
          <cell r="P885">
            <v>0</v>
          </cell>
          <cell r="Q885">
            <v>0</v>
          </cell>
          <cell r="R885">
            <v>0</v>
          </cell>
          <cell r="S885">
            <v>0</v>
          </cell>
          <cell r="T885">
            <v>0</v>
          </cell>
          <cell r="U885">
            <v>0</v>
          </cell>
          <cell r="V885">
            <v>0</v>
          </cell>
          <cell r="W885">
            <v>0</v>
          </cell>
          <cell r="X885">
            <v>0</v>
          </cell>
          <cell r="Y885" t="str">
            <v>I_UTN_PUMPProposed Station Demand Charges</v>
          </cell>
        </row>
        <row r="886">
          <cell r="E886">
            <v>0</v>
          </cell>
          <cell r="F886">
            <v>0</v>
          </cell>
          <cell r="G886">
            <v>0</v>
          </cell>
          <cell r="H886">
            <v>0</v>
          </cell>
          <cell r="I886">
            <v>0</v>
          </cell>
          <cell r="J886">
            <v>0</v>
          </cell>
          <cell r="K886">
            <v>0</v>
          </cell>
          <cell r="L886">
            <v>0</v>
          </cell>
          <cell r="M886">
            <v>0</v>
          </cell>
          <cell r="N886">
            <v>0</v>
          </cell>
          <cell r="O886">
            <v>0</v>
          </cell>
          <cell r="P886">
            <v>0</v>
          </cell>
          <cell r="Q886">
            <v>0</v>
          </cell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V886">
            <v>0</v>
          </cell>
          <cell r="W886">
            <v>0</v>
          </cell>
          <cell r="X886">
            <v>0</v>
          </cell>
          <cell r="Y886" t="str">
            <v>I_UTN_PUMPProposed Station Capital Costs</v>
          </cell>
        </row>
        <row r="887">
          <cell r="E887">
            <v>0</v>
          </cell>
          <cell r="F887">
            <v>0</v>
          </cell>
          <cell r="G887">
            <v>0</v>
          </cell>
          <cell r="H887">
            <v>0</v>
          </cell>
          <cell r="I887">
            <v>0</v>
          </cell>
          <cell r="J887">
            <v>0</v>
          </cell>
          <cell r="K887">
            <v>0</v>
          </cell>
          <cell r="L887">
            <v>0</v>
          </cell>
          <cell r="M887">
            <v>0</v>
          </cell>
          <cell r="N887">
            <v>0</v>
          </cell>
          <cell r="O887">
            <v>0</v>
          </cell>
          <cell r="P887">
            <v>0</v>
          </cell>
          <cell r="Q887">
            <v>0</v>
          </cell>
          <cell r="R887">
            <v>0</v>
          </cell>
          <cell r="S887">
            <v>0</v>
          </cell>
          <cell r="T887">
            <v>0</v>
          </cell>
          <cell r="U887">
            <v>0</v>
          </cell>
          <cell r="V887">
            <v>0</v>
          </cell>
          <cell r="W887">
            <v>0</v>
          </cell>
          <cell r="X887">
            <v>0</v>
          </cell>
          <cell r="Y887" t="str">
            <v>I_UTN_PUMP   Station Total Costs</v>
          </cell>
        </row>
        <row r="888">
          <cell r="E888">
            <v>0</v>
          </cell>
          <cell r="F888">
            <v>0</v>
          </cell>
          <cell r="G888">
            <v>0</v>
          </cell>
          <cell r="H888">
            <v>0</v>
          </cell>
          <cell r="I888">
            <v>0</v>
          </cell>
          <cell r="J888">
            <v>0</v>
          </cell>
          <cell r="K888">
            <v>0</v>
          </cell>
          <cell r="L888">
            <v>0</v>
          </cell>
          <cell r="M888">
            <v>0</v>
          </cell>
          <cell r="N888">
            <v>0</v>
          </cell>
          <cell r="O888">
            <v>0</v>
          </cell>
          <cell r="P888">
            <v>0</v>
          </cell>
          <cell r="Q888">
            <v>0</v>
          </cell>
          <cell r="R888">
            <v>0</v>
          </cell>
          <cell r="S888">
            <v>0</v>
          </cell>
          <cell r="T888">
            <v>0</v>
          </cell>
          <cell r="U888">
            <v>0</v>
          </cell>
          <cell r="V888">
            <v>0</v>
          </cell>
          <cell r="W888">
            <v>0</v>
          </cell>
          <cell r="X888">
            <v>0</v>
          </cell>
          <cell r="Y888" t="str">
            <v>I_GO_PUMPProposed Station Fuel Costs</v>
          </cell>
        </row>
        <row r="889">
          <cell r="E889">
            <v>0</v>
          </cell>
          <cell r="F889">
            <v>0</v>
          </cell>
          <cell r="G889">
            <v>0</v>
          </cell>
          <cell r="H889">
            <v>0</v>
          </cell>
          <cell r="I889">
            <v>0</v>
          </cell>
          <cell r="J889">
            <v>0</v>
          </cell>
          <cell r="K889">
            <v>0</v>
          </cell>
          <cell r="L889">
            <v>0</v>
          </cell>
          <cell r="M889">
            <v>0</v>
          </cell>
          <cell r="N889">
            <v>0</v>
          </cell>
          <cell r="O889">
            <v>0</v>
          </cell>
          <cell r="P889">
            <v>0</v>
          </cell>
          <cell r="Q889">
            <v>0</v>
          </cell>
          <cell r="R889">
            <v>0</v>
          </cell>
          <cell r="S889">
            <v>0</v>
          </cell>
          <cell r="T889">
            <v>0</v>
          </cell>
          <cell r="U889">
            <v>0</v>
          </cell>
          <cell r="V889">
            <v>0</v>
          </cell>
          <cell r="W889">
            <v>0</v>
          </cell>
          <cell r="X889">
            <v>0</v>
          </cell>
          <cell r="Y889" t="str">
            <v>I_GO_PUMPProposed Station Variable O&amp;M Costs</v>
          </cell>
        </row>
        <row r="890">
          <cell r="E890">
            <v>0</v>
          </cell>
          <cell r="F890">
            <v>0</v>
          </cell>
          <cell r="G890">
            <v>0</v>
          </cell>
          <cell r="H890">
            <v>0</v>
          </cell>
          <cell r="I890">
            <v>0</v>
          </cell>
          <cell r="J890">
            <v>0</v>
          </cell>
          <cell r="K890">
            <v>0</v>
          </cell>
          <cell r="L890">
            <v>0</v>
          </cell>
          <cell r="M890">
            <v>0</v>
          </cell>
          <cell r="N890">
            <v>0</v>
          </cell>
          <cell r="O890">
            <v>0</v>
          </cell>
          <cell r="P890">
            <v>0</v>
          </cell>
          <cell r="Q890">
            <v>0</v>
          </cell>
          <cell r="R890">
            <v>0</v>
          </cell>
          <cell r="S890">
            <v>0</v>
          </cell>
          <cell r="T890">
            <v>0</v>
          </cell>
          <cell r="U890">
            <v>0</v>
          </cell>
          <cell r="V890">
            <v>0</v>
          </cell>
          <cell r="W890">
            <v>0</v>
          </cell>
          <cell r="X890">
            <v>0</v>
          </cell>
          <cell r="Y890" t="str">
            <v>I_GO_PUMPProposed Station Emission Costs</v>
          </cell>
        </row>
        <row r="891">
          <cell r="E891">
            <v>0</v>
          </cell>
          <cell r="F891">
            <v>0</v>
          </cell>
          <cell r="G891">
            <v>0</v>
          </cell>
          <cell r="H891">
            <v>0</v>
          </cell>
          <cell r="I891">
            <v>0</v>
          </cell>
          <cell r="J891">
            <v>0</v>
          </cell>
          <cell r="K891">
            <v>0</v>
          </cell>
          <cell r="L891">
            <v>0</v>
          </cell>
          <cell r="M891">
            <v>0</v>
          </cell>
          <cell r="N891">
            <v>0</v>
          </cell>
          <cell r="O891">
            <v>0</v>
          </cell>
          <cell r="P891">
            <v>0</v>
          </cell>
          <cell r="Q891">
            <v>0</v>
          </cell>
          <cell r="R891">
            <v>0</v>
          </cell>
          <cell r="S891">
            <v>0</v>
          </cell>
          <cell r="T891">
            <v>0</v>
          </cell>
          <cell r="U891">
            <v>0</v>
          </cell>
          <cell r="V891">
            <v>0</v>
          </cell>
          <cell r="W891">
            <v>0</v>
          </cell>
          <cell r="X891">
            <v>0</v>
          </cell>
          <cell r="Y891" t="str">
            <v>I_GO_PUMPProposed Station Dispatch Adder Costs</v>
          </cell>
        </row>
        <row r="892">
          <cell r="E892">
            <v>0</v>
          </cell>
          <cell r="F892">
            <v>0</v>
          </cell>
          <cell r="G892">
            <v>0</v>
          </cell>
          <cell r="H892">
            <v>0</v>
          </cell>
          <cell r="I892">
            <v>0</v>
          </cell>
          <cell r="J892">
            <v>0</v>
          </cell>
          <cell r="K892">
            <v>0</v>
          </cell>
          <cell r="L892">
            <v>0</v>
          </cell>
          <cell r="M892">
            <v>0</v>
          </cell>
          <cell r="N892">
            <v>0</v>
          </cell>
          <cell r="O892">
            <v>0</v>
          </cell>
          <cell r="P892">
            <v>0</v>
          </cell>
          <cell r="Q892">
            <v>0</v>
          </cell>
          <cell r="R892">
            <v>0</v>
          </cell>
          <cell r="S892">
            <v>0</v>
          </cell>
          <cell r="T892">
            <v>0</v>
          </cell>
          <cell r="U892">
            <v>0</v>
          </cell>
          <cell r="V892">
            <v>0</v>
          </cell>
          <cell r="W892">
            <v>0</v>
          </cell>
          <cell r="X892">
            <v>0</v>
          </cell>
          <cell r="Y892" t="str">
            <v>I_GO_PUMPProposed Station Fixed Costs</v>
          </cell>
        </row>
        <row r="893">
          <cell r="E893">
            <v>0</v>
          </cell>
          <cell r="F893">
            <v>0</v>
          </cell>
          <cell r="G893">
            <v>0</v>
          </cell>
          <cell r="H893">
            <v>0</v>
          </cell>
          <cell r="I893">
            <v>0</v>
          </cell>
          <cell r="J893">
            <v>0</v>
          </cell>
          <cell r="K893">
            <v>0</v>
          </cell>
          <cell r="L893">
            <v>0</v>
          </cell>
          <cell r="M893">
            <v>0</v>
          </cell>
          <cell r="N893">
            <v>0</v>
          </cell>
          <cell r="O893">
            <v>0</v>
          </cell>
          <cell r="P893">
            <v>0</v>
          </cell>
          <cell r="Q893">
            <v>0</v>
          </cell>
          <cell r="R893">
            <v>0</v>
          </cell>
          <cell r="S893">
            <v>0</v>
          </cell>
          <cell r="T893">
            <v>0</v>
          </cell>
          <cell r="U893">
            <v>0</v>
          </cell>
          <cell r="V893">
            <v>0</v>
          </cell>
          <cell r="W893">
            <v>0</v>
          </cell>
          <cell r="X893">
            <v>0</v>
          </cell>
          <cell r="Y893" t="str">
            <v>I_GO_PUMPProposed Station Demand Charges</v>
          </cell>
        </row>
        <row r="894">
          <cell r="E894">
            <v>0</v>
          </cell>
          <cell r="F894">
            <v>0</v>
          </cell>
          <cell r="G894">
            <v>0</v>
          </cell>
          <cell r="H894">
            <v>0</v>
          </cell>
          <cell r="I894">
            <v>0</v>
          </cell>
          <cell r="J894">
            <v>0</v>
          </cell>
          <cell r="K894">
            <v>0</v>
          </cell>
          <cell r="L894">
            <v>0</v>
          </cell>
          <cell r="M894">
            <v>0</v>
          </cell>
          <cell r="N894">
            <v>0</v>
          </cell>
          <cell r="O894">
            <v>0</v>
          </cell>
          <cell r="P894">
            <v>0</v>
          </cell>
          <cell r="Q894">
            <v>0</v>
          </cell>
          <cell r="R894">
            <v>0</v>
          </cell>
          <cell r="S894">
            <v>0</v>
          </cell>
          <cell r="T894">
            <v>0</v>
          </cell>
          <cell r="U894">
            <v>0</v>
          </cell>
          <cell r="V894">
            <v>0</v>
          </cell>
          <cell r="W894">
            <v>0</v>
          </cell>
          <cell r="X894">
            <v>0</v>
          </cell>
          <cell r="Y894" t="str">
            <v>I_GO_PUMPProposed Station Capital Costs</v>
          </cell>
        </row>
        <row r="895">
          <cell r="E895">
            <v>0</v>
          </cell>
          <cell r="F895">
            <v>0</v>
          </cell>
          <cell r="G895">
            <v>0</v>
          </cell>
          <cell r="H895">
            <v>0</v>
          </cell>
          <cell r="I895">
            <v>0</v>
          </cell>
          <cell r="J895">
            <v>0</v>
          </cell>
          <cell r="K895">
            <v>0</v>
          </cell>
          <cell r="L895">
            <v>0</v>
          </cell>
          <cell r="M895">
            <v>0</v>
          </cell>
          <cell r="N895">
            <v>0</v>
          </cell>
          <cell r="O895">
            <v>0</v>
          </cell>
          <cell r="P895">
            <v>0</v>
          </cell>
          <cell r="Q895">
            <v>0</v>
          </cell>
          <cell r="R895">
            <v>0</v>
          </cell>
          <cell r="S895">
            <v>0</v>
          </cell>
          <cell r="T895">
            <v>0</v>
          </cell>
          <cell r="U895">
            <v>0</v>
          </cell>
          <cell r="V895">
            <v>0</v>
          </cell>
          <cell r="W895">
            <v>0</v>
          </cell>
          <cell r="X895">
            <v>0</v>
          </cell>
          <cell r="Y895" t="str">
            <v>I_GO_PUMP   Station Total Costs</v>
          </cell>
        </row>
        <row r="896">
          <cell r="E896">
            <v>0</v>
          </cell>
          <cell r="F896">
            <v>0</v>
          </cell>
          <cell r="G896">
            <v>0</v>
          </cell>
          <cell r="H896">
            <v>0</v>
          </cell>
          <cell r="I896">
            <v>0</v>
          </cell>
          <cell r="J896">
            <v>0</v>
          </cell>
          <cell r="K896">
            <v>0</v>
          </cell>
          <cell r="L896">
            <v>0</v>
          </cell>
          <cell r="M896">
            <v>0</v>
          </cell>
          <cell r="N896">
            <v>0</v>
          </cell>
          <cell r="O896">
            <v>0</v>
          </cell>
          <cell r="P896">
            <v>0</v>
          </cell>
          <cell r="Q896">
            <v>0</v>
          </cell>
          <cell r="R896">
            <v>0</v>
          </cell>
          <cell r="S896">
            <v>0</v>
          </cell>
          <cell r="T896">
            <v>0</v>
          </cell>
          <cell r="U896">
            <v>0</v>
          </cell>
          <cell r="V896">
            <v>0</v>
          </cell>
          <cell r="W896">
            <v>0</v>
          </cell>
          <cell r="X896">
            <v>0</v>
          </cell>
          <cell r="Y896" t="str">
            <v>I_GO_BAT_LIProposed Station Fuel Costs</v>
          </cell>
        </row>
        <row r="897">
          <cell r="E897">
            <v>0</v>
          </cell>
          <cell r="F897">
            <v>0</v>
          </cell>
          <cell r="G897">
            <v>0</v>
          </cell>
          <cell r="H897">
            <v>0</v>
          </cell>
          <cell r="I897">
            <v>0</v>
          </cell>
          <cell r="J897">
            <v>0</v>
          </cell>
          <cell r="K897">
            <v>0</v>
          </cell>
          <cell r="L897">
            <v>0</v>
          </cell>
          <cell r="M897">
            <v>0</v>
          </cell>
          <cell r="N897">
            <v>0</v>
          </cell>
          <cell r="O897">
            <v>0</v>
          </cell>
          <cell r="P897">
            <v>0</v>
          </cell>
          <cell r="Q897">
            <v>0.17100000000000001</v>
          </cell>
          <cell r="R897">
            <v>0.182</v>
          </cell>
          <cell r="S897">
            <v>0.214</v>
          </cell>
          <cell r="T897">
            <v>0.17199999999999999</v>
          </cell>
          <cell r="U897">
            <v>0.16300000000000001</v>
          </cell>
          <cell r="V897">
            <v>0.221</v>
          </cell>
          <cell r="W897">
            <v>0.41699999999999998</v>
          </cell>
          <cell r="X897">
            <v>3.3410000000000002</v>
          </cell>
          <cell r="Y897" t="str">
            <v>I_GO_BAT_LIProposed Station Variable O&amp;M Costs</v>
          </cell>
        </row>
        <row r="898">
          <cell r="E898">
            <v>0</v>
          </cell>
          <cell r="F898">
            <v>0</v>
          </cell>
          <cell r="G898">
            <v>0</v>
          </cell>
          <cell r="H898">
            <v>0</v>
          </cell>
          <cell r="I898">
            <v>0</v>
          </cell>
          <cell r="J898">
            <v>0</v>
          </cell>
          <cell r="K898">
            <v>0</v>
          </cell>
          <cell r="L898">
            <v>0</v>
          </cell>
          <cell r="M898">
            <v>0</v>
          </cell>
          <cell r="N898">
            <v>0</v>
          </cell>
          <cell r="O898">
            <v>0</v>
          </cell>
          <cell r="P898">
            <v>0</v>
          </cell>
          <cell r="Q898">
            <v>0</v>
          </cell>
          <cell r="R898">
            <v>0</v>
          </cell>
          <cell r="S898">
            <v>0</v>
          </cell>
          <cell r="T898">
            <v>0</v>
          </cell>
          <cell r="U898">
            <v>0</v>
          </cell>
          <cell r="V898">
            <v>0</v>
          </cell>
          <cell r="W898">
            <v>0</v>
          </cell>
          <cell r="X898">
            <v>0</v>
          </cell>
          <cell r="Y898" t="str">
            <v>I_GO_BAT_LIProposed Station Emission Costs</v>
          </cell>
        </row>
        <row r="899">
          <cell r="E899">
            <v>0</v>
          </cell>
          <cell r="F899">
            <v>0</v>
          </cell>
          <cell r="G899">
            <v>0</v>
          </cell>
          <cell r="H899">
            <v>0</v>
          </cell>
          <cell r="I899">
            <v>0</v>
          </cell>
          <cell r="J899">
            <v>0</v>
          </cell>
          <cell r="K899">
            <v>0</v>
          </cell>
          <cell r="L899">
            <v>0</v>
          </cell>
          <cell r="M899">
            <v>0</v>
          </cell>
          <cell r="N899">
            <v>0</v>
          </cell>
          <cell r="O899">
            <v>0</v>
          </cell>
          <cell r="P899">
            <v>0</v>
          </cell>
          <cell r="Q899">
            <v>0</v>
          </cell>
          <cell r="R899">
            <v>0</v>
          </cell>
          <cell r="S899">
            <v>0</v>
          </cell>
          <cell r="T899">
            <v>0</v>
          </cell>
          <cell r="U899">
            <v>0</v>
          </cell>
          <cell r="V899">
            <v>0</v>
          </cell>
          <cell r="W899">
            <v>0</v>
          </cell>
          <cell r="X899">
            <v>0</v>
          </cell>
          <cell r="Y899" t="str">
            <v>I_GO_BAT_LIProposed Station Dispatch Adder Costs</v>
          </cell>
        </row>
        <row r="900">
          <cell r="E900">
            <v>0</v>
          </cell>
          <cell r="F900">
            <v>0</v>
          </cell>
          <cell r="G900">
            <v>0</v>
          </cell>
          <cell r="H900">
            <v>0</v>
          </cell>
          <cell r="I900">
            <v>0</v>
          </cell>
          <cell r="J900">
            <v>0</v>
          </cell>
          <cell r="K900">
            <v>0</v>
          </cell>
          <cell r="L900">
            <v>0</v>
          </cell>
          <cell r="M900">
            <v>0</v>
          </cell>
          <cell r="N900">
            <v>0</v>
          </cell>
          <cell r="O900">
            <v>0</v>
          </cell>
          <cell r="P900">
            <v>0</v>
          </cell>
          <cell r="Q900">
            <v>-1.55</v>
          </cell>
          <cell r="R900">
            <v>-1.585</v>
          </cell>
          <cell r="S900">
            <v>-1.621</v>
          </cell>
          <cell r="T900">
            <v>-1.6579999999999999</v>
          </cell>
          <cell r="U900">
            <v>-1.696</v>
          </cell>
          <cell r="V900">
            <v>-1.7350000000000001</v>
          </cell>
          <cell r="W900">
            <v>-1.774</v>
          </cell>
          <cell r="X900">
            <v>-10.887</v>
          </cell>
          <cell r="Y900" t="str">
            <v>I_GO_BAT_LIProposed Station Fixed Costs</v>
          </cell>
        </row>
        <row r="901">
          <cell r="E901">
            <v>0</v>
          </cell>
          <cell r="F901">
            <v>0</v>
          </cell>
          <cell r="G901">
            <v>0</v>
          </cell>
          <cell r="H901">
            <v>0</v>
          </cell>
          <cell r="I901">
            <v>0</v>
          </cell>
          <cell r="J901">
            <v>0</v>
          </cell>
          <cell r="K901">
            <v>0</v>
          </cell>
          <cell r="L901">
            <v>0</v>
          </cell>
          <cell r="M901">
            <v>0</v>
          </cell>
          <cell r="N901">
            <v>0</v>
          </cell>
          <cell r="O901">
            <v>0</v>
          </cell>
          <cell r="P901">
            <v>0</v>
          </cell>
          <cell r="Q901">
            <v>0</v>
          </cell>
          <cell r="R901">
            <v>0</v>
          </cell>
          <cell r="S901">
            <v>0</v>
          </cell>
          <cell r="T901">
            <v>0</v>
          </cell>
          <cell r="U901">
            <v>0</v>
          </cell>
          <cell r="V901">
            <v>0</v>
          </cell>
          <cell r="W901">
            <v>0</v>
          </cell>
          <cell r="X901">
            <v>0</v>
          </cell>
          <cell r="Y901" t="str">
            <v>I_GO_BAT_LIProposed Station Demand Charges</v>
          </cell>
        </row>
        <row r="902">
          <cell r="E902">
            <v>0</v>
          </cell>
          <cell r="F902">
            <v>0</v>
          </cell>
          <cell r="G902">
            <v>0</v>
          </cell>
          <cell r="H902">
            <v>0</v>
          </cell>
          <cell r="I902">
            <v>0</v>
          </cell>
          <cell r="J902">
            <v>0</v>
          </cell>
          <cell r="K902">
            <v>0</v>
          </cell>
          <cell r="L902">
            <v>0</v>
          </cell>
          <cell r="M902">
            <v>0</v>
          </cell>
          <cell r="N902">
            <v>0</v>
          </cell>
          <cell r="O902">
            <v>0</v>
          </cell>
          <cell r="P902">
            <v>0</v>
          </cell>
          <cell r="Q902">
            <v>4.7069999999999999</v>
          </cell>
          <cell r="R902">
            <v>4.8150000000000004</v>
          </cell>
          <cell r="S902">
            <v>4.9240000000000004</v>
          </cell>
          <cell r="T902">
            <v>5.0369999999999999</v>
          </cell>
          <cell r="U902">
            <v>5.1520000000000001</v>
          </cell>
          <cell r="V902">
            <v>5.2690000000000001</v>
          </cell>
          <cell r="W902">
            <v>5.3890000000000002</v>
          </cell>
          <cell r="X902">
            <v>29.158999999999999</v>
          </cell>
          <cell r="Y902" t="str">
            <v>I_GO_BAT_LIProposed Station Capital Costs</v>
          </cell>
        </row>
        <row r="903">
          <cell r="E903">
            <v>0</v>
          </cell>
          <cell r="F903">
            <v>0</v>
          </cell>
          <cell r="G903">
            <v>0</v>
          </cell>
          <cell r="H903">
            <v>0</v>
          </cell>
          <cell r="I903">
            <v>0</v>
          </cell>
          <cell r="J903">
            <v>0</v>
          </cell>
          <cell r="K903">
            <v>0</v>
          </cell>
          <cell r="L903">
            <v>0</v>
          </cell>
          <cell r="M903">
            <v>0</v>
          </cell>
          <cell r="N903">
            <v>0</v>
          </cell>
          <cell r="O903">
            <v>0</v>
          </cell>
          <cell r="P903">
            <v>0</v>
          </cell>
          <cell r="Q903">
            <v>3.3290000000000002</v>
          </cell>
          <cell r="R903">
            <v>3.4119999999999999</v>
          </cell>
          <cell r="S903">
            <v>3.5179999999999998</v>
          </cell>
          <cell r="T903">
            <v>3.5510000000000002</v>
          </cell>
          <cell r="U903">
            <v>3.6190000000000002</v>
          </cell>
          <cell r="V903">
            <v>3.7549999999999999</v>
          </cell>
          <cell r="W903">
            <v>4.032</v>
          </cell>
          <cell r="X903">
            <v>21.613</v>
          </cell>
          <cell r="Y903" t="str">
            <v>I_GO_BAT_LI   Station Total Costs</v>
          </cell>
        </row>
        <row r="904">
          <cell r="E904">
            <v>0</v>
          </cell>
          <cell r="F904">
            <v>0</v>
          </cell>
          <cell r="G904">
            <v>0</v>
          </cell>
          <cell r="H904">
            <v>0</v>
          </cell>
          <cell r="I904">
            <v>0</v>
          </cell>
          <cell r="J904">
            <v>0</v>
          </cell>
          <cell r="K904">
            <v>0</v>
          </cell>
          <cell r="L904">
            <v>0</v>
          </cell>
          <cell r="M904">
            <v>0</v>
          </cell>
          <cell r="N904">
            <v>0</v>
          </cell>
          <cell r="O904">
            <v>0</v>
          </cell>
          <cell r="P904">
            <v>0</v>
          </cell>
          <cell r="Q904">
            <v>0</v>
          </cell>
          <cell r="R904">
            <v>0</v>
          </cell>
          <cell r="S904">
            <v>0</v>
          </cell>
          <cell r="T904">
            <v>0</v>
          </cell>
          <cell r="U904">
            <v>0</v>
          </cell>
          <cell r="V904">
            <v>0</v>
          </cell>
          <cell r="W904">
            <v>0</v>
          </cell>
          <cell r="X904">
            <v>0</v>
          </cell>
          <cell r="Y904" t="str">
            <v>I_US_BAT_LIProposed Station Fuel Costs</v>
          </cell>
        </row>
        <row r="905">
          <cell r="E905">
            <v>0</v>
          </cell>
          <cell r="F905">
            <v>0</v>
          </cell>
          <cell r="G905">
            <v>0</v>
          </cell>
          <cell r="H905">
            <v>0</v>
          </cell>
          <cell r="I905">
            <v>0</v>
          </cell>
          <cell r="J905">
            <v>0</v>
          </cell>
          <cell r="K905">
            <v>0</v>
          </cell>
          <cell r="L905">
            <v>0</v>
          </cell>
          <cell r="M905">
            <v>0</v>
          </cell>
          <cell r="N905">
            <v>0</v>
          </cell>
          <cell r="O905">
            <v>0</v>
          </cell>
          <cell r="P905">
            <v>0</v>
          </cell>
          <cell r="Q905">
            <v>0</v>
          </cell>
          <cell r="R905">
            <v>0</v>
          </cell>
          <cell r="S905">
            <v>0</v>
          </cell>
          <cell r="T905">
            <v>0</v>
          </cell>
          <cell r="U905">
            <v>0</v>
          </cell>
          <cell r="V905">
            <v>0</v>
          </cell>
          <cell r="W905">
            <v>0</v>
          </cell>
          <cell r="X905">
            <v>3.43</v>
          </cell>
          <cell r="Y905" t="str">
            <v>I_US_BAT_LIProposed Station Variable O&amp;M Costs</v>
          </cell>
        </row>
        <row r="906">
          <cell r="E906">
            <v>0</v>
          </cell>
          <cell r="F906">
            <v>0</v>
          </cell>
          <cell r="G906">
            <v>0</v>
          </cell>
          <cell r="H906">
            <v>0</v>
          </cell>
          <cell r="I906">
            <v>0</v>
          </cell>
          <cell r="J906">
            <v>0</v>
          </cell>
          <cell r="K906">
            <v>0</v>
          </cell>
          <cell r="L906">
            <v>0</v>
          </cell>
          <cell r="M906">
            <v>0</v>
          </cell>
          <cell r="N906">
            <v>0</v>
          </cell>
          <cell r="O906">
            <v>0</v>
          </cell>
          <cell r="P906">
            <v>0</v>
          </cell>
          <cell r="Q906">
            <v>0</v>
          </cell>
          <cell r="R906">
            <v>0</v>
          </cell>
          <cell r="S906">
            <v>0</v>
          </cell>
          <cell r="T906">
            <v>0</v>
          </cell>
          <cell r="U906">
            <v>0</v>
          </cell>
          <cell r="V906">
            <v>0</v>
          </cell>
          <cell r="W906">
            <v>0</v>
          </cell>
          <cell r="X906">
            <v>0</v>
          </cell>
          <cell r="Y906" t="str">
            <v>I_US_BAT_LIProposed Station Emission Costs</v>
          </cell>
        </row>
        <row r="907">
          <cell r="E907">
            <v>0</v>
          </cell>
          <cell r="F907">
            <v>0</v>
          </cell>
          <cell r="G907">
            <v>0</v>
          </cell>
          <cell r="H907">
            <v>0</v>
          </cell>
          <cell r="I907">
            <v>0</v>
          </cell>
          <cell r="J907">
            <v>0</v>
          </cell>
          <cell r="K907">
            <v>0</v>
          </cell>
          <cell r="L907">
            <v>0</v>
          </cell>
          <cell r="M907">
            <v>0</v>
          </cell>
          <cell r="N907">
            <v>0</v>
          </cell>
          <cell r="O907">
            <v>0</v>
          </cell>
          <cell r="P907">
            <v>0</v>
          </cell>
          <cell r="Q907">
            <v>0</v>
          </cell>
          <cell r="R907">
            <v>0</v>
          </cell>
          <cell r="S907">
            <v>0</v>
          </cell>
          <cell r="T907">
            <v>0</v>
          </cell>
          <cell r="U907">
            <v>0</v>
          </cell>
          <cell r="V907">
            <v>0</v>
          </cell>
          <cell r="W907">
            <v>0</v>
          </cell>
          <cell r="X907">
            <v>0</v>
          </cell>
          <cell r="Y907" t="str">
            <v>I_US_BAT_LIProposed Station Dispatch Adder Costs</v>
          </cell>
        </row>
        <row r="908">
          <cell r="E908">
            <v>0</v>
          </cell>
          <cell r="F908">
            <v>0</v>
          </cell>
          <cell r="G908">
            <v>0</v>
          </cell>
          <cell r="H908">
            <v>0</v>
          </cell>
          <cell r="I908">
            <v>0</v>
          </cell>
          <cell r="J908">
            <v>0</v>
          </cell>
          <cell r="K908">
            <v>0</v>
          </cell>
          <cell r="L908">
            <v>0</v>
          </cell>
          <cell r="M908">
            <v>0</v>
          </cell>
          <cell r="N908">
            <v>0</v>
          </cell>
          <cell r="O908">
            <v>0</v>
          </cell>
          <cell r="P908">
            <v>0</v>
          </cell>
          <cell r="Q908">
            <v>0</v>
          </cell>
          <cell r="R908">
            <v>0</v>
          </cell>
          <cell r="S908">
            <v>0</v>
          </cell>
          <cell r="T908">
            <v>0</v>
          </cell>
          <cell r="U908">
            <v>0</v>
          </cell>
          <cell r="V908">
            <v>0</v>
          </cell>
          <cell r="W908">
            <v>0</v>
          </cell>
          <cell r="X908">
            <v>-11.794</v>
          </cell>
          <cell r="Y908" t="str">
            <v>I_US_BAT_LIProposed Station Fixed Costs</v>
          </cell>
        </row>
        <row r="909">
          <cell r="E909">
            <v>0</v>
          </cell>
          <cell r="F909">
            <v>0</v>
          </cell>
          <cell r="G909">
            <v>0</v>
          </cell>
          <cell r="H909">
            <v>0</v>
          </cell>
          <cell r="I909">
            <v>0</v>
          </cell>
          <cell r="J909">
            <v>0</v>
          </cell>
          <cell r="K909">
            <v>0</v>
          </cell>
          <cell r="L909">
            <v>0</v>
          </cell>
          <cell r="M909">
            <v>0</v>
          </cell>
          <cell r="N909">
            <v>0</v>
          </cell>
          <cell r="O909">
            <v>0</v>
          </cell>
          <cell r="P909">
            <v>0</v>
          </cell>
          <cell r="Q909">
            <v>0</v>
          </cell>
          <cell r="R909">
            <v>0</v>
          </cell>
          <cell r="S909">
            <v>0</v>
          </cell>
          <cell r="T909">
            <v>0</v>
          </cell>
          <cell r="U909">
            <v>0</v>
          </cell>
          <cell r="V909">
            <v>0</v>
          </cell>
          <cell r="W909">
            <v>0</v>
          </cell>
          <cell r="X909">
            <v>0</v>
          </cell>
          <cell r="Y909" t="str">
            <v>I_US_BAT_LIProposed Station Demand Charges</v>
          </cell>
        </row>
        <row r="910">
          <cell r="E910">
            <v>0</v>
          </cell>
          <cell r="F910">
            <v>0</v>
          </cell>
          <cell r="G910">
            <v>0</v>
          </cell>
          <cell r="H910">
            <v>0</v>
          </cell>
          <cell r="I910">
            <v>0</v>
          </cell>
          <cell r="J910">
            <v>0</v>
          </cell>
          <cell r="K910">
            <v>0</v>
          </cell>
          <cell r="L910">
            <v>0</v>
          </cell>
          <cell r="M910">
            <v>0</v>
          </cell>
          <cell r="N910">
            <v>0</v>
          </cell>
          <cell r="O910">
            <v>0</v>
          </cell>
          <cell r="P910">
            <v>0</v>
          </cell>
          <cell r="Q910">
            <v>0</v>
          </cell>
          <cell r="R910">
            <v>0</v>
          </cell>
          <cell r="S910">
            <v>0</v>
          </cell>
          <cell r="T910">
            <v>0</v>
          </cell>
          <cell r="U910">
            <v>0</v>
          </cell>
          <cell r="V910">
            <v>0</v>
          </cell>
          <cell r="W910">
            <v>0</v>
          </cell>
          <cell r="X910">
            <v>30.774000000000001</v>
          </cell>
          <cell r="Y910" t="str">
            <v>I_US_BAT_LIProposed Station Capital Costs</v>
          </cell>
        </row>
        <row r="911">
          <cell r="E911">
            <v>0</v>
          </cell>
          <cell r="F911">
            <v>0</v>
          </cell>
          <cell r="G911">
            <v>0</v>
          </cell>
          <cell r="H911">
            <v>0</v>
          </cell>
          <cell r="I911">
            <v>0</v>
          </cell>
          <cell r="J911">
            <v>0</v>
          </cell>
          <cell r="K911">
            <v>0</v>
          </cell>
          <cell r="L911">
            <v>0</v>
          </cell>
          <cell r="M911">
            <v>0</v>
          </cell>
          <cell r="N911">
            <v>0</v>
          </cell>
          <cell r="O911">
            <v>0</v>
          </cell>
          <cell r="P911">
            <v>0</v>
          </cell>
          <cell r="Q911">
            <v>0</v>
          </cell>
          <cell r="R911">
            <v>0</v>
          </cell>
          <cell r="S911">
            <v>0</v>
          </cell>
          <cell r="T911">
            <v>0</v>
          </cell>
          <cell r="U911">
            <v>0</v>
          </cell>
          <cell r="V911">
            <v>0</v>
          </cell>
          <cell r="W911">
            <v>0</v>
          </cell>
          <cell r="X911">
            <v>22.411000000000001</v>
          </cell>
          <cell r="Y911" t="str">
            <v>I_US_BAT_LI   Station Total Costs</v>
          </cell>
        </row>
        <row r="912">
          <cell r="E912">
            <v>0</v>
          </cell>
          <cell r="F912">
            <v>0</v>
          </cell>
          <cell r="G912">
            <v>0</v>
          </cell>
          <cell r="H912">
            <v>0</v>
          </cell>
          <cell r="I912">
            <v>0</v>
          </cell>
          <cell r="J912">
            <v>0</v>
          </cell>
          <cell r="K912">
            <v>0</v>
          </cell>
          <cell r="L912">
            <v>0</v>
          </cell>
          <cell r="M912">
            <v>0</v>
          </cell>
          <cell r="N912">
            <v>0</v>
          </cell>
          <cell r="O912">
            <v>0</v>
          </cell>
          <cell r="P912">
            <v>0</v>
          </cell>
          <cell r="Q912">
            <v>0</v>
          </cell>
          <cell r="R912">
            <v>0</v>
          </cell>
          <cell r="S912">
            <v>0</v>
          </cell>
          <cell r="T912">
            <v>0</v>
          </cell>
          <cell r="U912">
            <v>0</v>
          </cell>
          <cell r="V912">
            <v>0</v>
          </cell>
          <cell r="W912">
            <v>0</v>
          </cell>
          <cell r="X912">
            <v>0</v>
          </cell>
          <cell r="Y912" t="str">
            <v>I_US_BAT_PanProposed Station Fuel Costs</v>
          </cell>
        </row>
        <row r="913">
          <cell r="E913">
            <v>0</v>
          </cell>
          <cell r="F913">
            <v>0</v>
          </cell>
          <cell r="G913">
            <v>0</v>
          </cell>
          <cell r="H913">
            <v>0</v>
          </cell>
          <cell r="I913">
            <v>0</v>
          </cell>
          <cell r="J913">
            <v>0</v>
          </cell>
          <cell r="K913">
            <v>0</v>
          </cell>
          <cell r="L913">
            <v>0</v>
          </cell>
          <cell r="M913">
            <v>0</v>
          </cell>
          <cell r="N913">
            <v>0</v>
          </cell>
          <cell r="O913">
            <v>0</v>
          </cell>
          <cell r="P913">
            <v>0</v>
          </cell>
          <cell r="Q913">
            <v>0</v>
          </cell>
          <cell r="R913">
            <v>0</v>
          </cell>
          <cell r="S913">
            <v>0</v>
          </cell>
          <cell r="T913">
            <v>0</v>
          </cell>
          <cell r="U913">
            <v>0</v>
          </cell>
          <cell r="V913">
            <v>0</v>
          </cell>
          <cell r="W913">
            <v>0</v>
          </cell>
          <cell r="X913">
            <v>0</v>
          </cell>
          <cell r="Y913" t="str">
            <v>I_US_BAT_PanProposed Station Variable O&amp;M Costs</v>
          </cell>
        </row>
        <row r="914">
          <cell r="E914">
            <v>0</v>
          </cell>
          <cell r="F914">
            <v>0</v>
          </cell>
          <cell r="G914">
            <v>0</v>
          </cell>
          <cell r="H914">
            <v>0</v>
          </cell>
          <cell r="I914">
            <v>0</v>
          </cell>
          <cell r="J914">
            <v>0</v>
          </cell>
          <cell r="K914">
            <v>0</v>
          </cell>
          <cell r="L914">
            <v>0</v>
          </cell>
          <cell r="M914">
            <v>0</v>
          </cell>
          <cell r="N914">
            <v>0</v>
          </cell>
          <cell r="O914">
            <v>0</v>
          </cell>
          <cell r="P914">
            <v>0</v>
          </cell>
          <cell r="Q914">
            <v>0</v>
          </cell>
          <cell r="R914">
            <v>0</v>
          </cell>
          <cell r="S914">
            <v>0</v>
          </cell>
          <cell r="T914">
            <v>0</v>
          </cell>
          <cell r="U914">
            <v>0</v>
          </cell>
          <cell r="V914">
            <v>0</v>
          </cell>
          <cell r="W914">
            <v>0</v>
          </cell>
          <cell r="X914">
            <v>0</v>
          </cell>
          <cell r="Y914" t="str">
            <v>I_US_BAT_PanProposed Station Emission Costs</v>
          </cell>
        </row>
        <row r="915">
          <cell r="E915">
            <v>0</v>
          </cell>
          <cell r="F915">
            <v>0</v>
          </cell>
          <cell r="G915">
            <v>0</v>
          </cell>
          <cell r="H915">
            <v>0</v>
          </cell>
          <cell r="I915">
            <v>0</v>
          </cell>
          <cell r="J915">
            <v>0</v>
          </cell>
          <cell r="K915">
            <v>0</v>
          </cell>
          <cell r="L915">
            <v>0</v>
          </cell>
          <cell r="M915">
            <v>0</v>
          </cell>
          <cell r="N915">
            <v>0</v>
          </cell>
          <cell r="O915">
            <v>0</v>
          </cell>
          <cell r="P915">
            <v>0</v>
          </cell>
          <cell r="Q915">
            <v>0</v>
          </cell>
          <cell r="R915">
            <v>0</v>
          </cell>
          <cell r="S915">
            <v>0</v>
          </cell>
          <cell r="T915">
            <v>0</v>
          </cell>
          <cell r="U915">
            <v>0</v>
          </cell>
          <cell r="V915">
            <v>0</v>
          </cell>
          <cell r="W915">
            <v>0</v>
          </cell>
          <cell r="X915">
            <v>0</v>
          </cell>
          <cell r="Y915" t="str">
            <v>I_US_BAT_PanProposed Station Dispatch Adder Costs</v>
          </cell>
        </row>
        <row r="916">
          <cell r="E916">
            <v>7.0000000000000001E-3</v>
          </cell>
          <cell r="F916">
            <v>8.9999999999999993E-3</v>
          </cell>
          <cell r="G916">
            <v>8.9999999999999993E-3</v>
          </cell>
          <cell r="H916">
            <v>0.01</v>
          </cell>
          <cell r="I916">
            <v>0.01</v>
          </cell>
          <cell r="J916">
            <v>0.01</v>
          </cell>
          <cell r="K916">
            <v>0.01</v>
          </cell>
          <cell r="L916">
            <v>0.01</v>
          </cell>
          <cell r="M916">
            <v>1.0999999999999999E-2</v>
          </cell>
          <cell r="N916">
            <v>1.0999999999999999E-2</v>
          </cell>
          <cell r="O916">
            <v>1.0999999999999999E-2</v>
          </cell>
          <cell r="P916">
            <v>1.0999999999999999E-2</v>
          </cell>
          <cell r="Q916">
            <v>1.2E-2</v>
          </cell>
          <cell r="R916">
            <v>1.2E-2</v>
          </cell>
          <cell r="S916">
            <v>1.2E-2</v>
          </cell>
          <cell r="T916">
            <v>3.0000000000000001E-3</v>
          </cell>
          <cell r="U916">
            <v>0</v>
          </cell>
          <cell r="V916">
            <v>0</v>
          </cell>
          <cell r="W916">
            <v>0</v>
          </cell>
          <cell r="X916">
            <v>0</v>
          </cell>
          <cell r="Y916" t="str">
            <v>I_US_BAT_PanProposed Station Fixed Costs</v>
          </cell>
        </row>
        <row r="917">
          <cell r="E917">
            <v>0</v>
          </cell>
          <cell r="F917">
            <v>0</v>
          </cell>
          <cell r="G917">
            <v>0</v>
          </cell>
          <cell r="H917">
            <v>0</v>
          </cell>
          <cell r="I917">
            <v>0</v>
          </cell>
          <cell r="J917">
            <v>0</v>
          </cell>
          <cell r="K917">
            <v>0</v>
          </cell>
          <cell r="L917">
            <v>0</v>
          </cell>
          <cell r="M917">
            <v>0</v>
          </cell>
          <cell r="N917">
            <v>0</v>
          </cell>
          <cell r="O917">
            <v>0</v>
          </cell>
          <cell r="P917">
            <v>0</v>
          </cell>
          <cell r="Q917">
            <v>0</v>
          </cell>
          <cell r="R917">
            <v>0</v>
          </cell>
          <cell r="S917">
            <v>0</v>
          </cell>
          <cell r="T917">
            <v>0</v>
          </cell>
          <cell r="U917">
            <v>0</v>
          </cell>
          <cell r="V917">
            <v>0</v>
          </cell>
          <cell r="W917">
            <v>0</v>
          </cell>
          <cell r="X917">
            <v>0</v>
          </cell>
          <cell r="Y917" t="str">
            <v>I_US_BAT_PanProposed Station Demand Charges</v>
          </cell>
        </row>
        <row r="918">
          <cell r="E918">
            <v>0.38100000000000001</v>
          </cell>
          <cell r="F918">
            <v>0.51900000000000002</v>
          </cell>
          <cell r="G918">
            <v>0.53100000000000003</v>
          </cell>
          <cell r="H918">
            <v>0.54300000000000004</v>
          </cell>
          <cell r="I918">
            <v>0.55500000000000005</v>
          </cell>
          <cell r="J918">
            <v>0.56799999999999995</v>
          </cell>
          <cell r="K918">
            <v>0.58099999999999996</v>
          </cell>
          <cell r="L918">
            <v>0.59399999999999997</v>
          </cell>
          <cell r="M918">
            <v>0.60799999999999998</v>
          </cell>
          <cell r="N918">
            <v>0.622</v>
          </cell>
          <cell r="O918">
            <v>0.63600000000000001</v>
          </cell>
          <cell r="P918">
            <v>0.65</v>
          </cell>
          <cell r="Q918">
            <v>0.66500000000000004</v>
          </cell>
          <cell r="R918">
            <v>0.68</v>
          </cell>
          <cell r="S918">
            <v>0.69599999999999995</v>
          </cell>
          <cell r="T918">
            <v>0.17799999999999999</v>
          </cell>
          <cell r="U918">
            <v>0</v>
          </cell>
          <cell r="V918">
            <v>0</v>
          </cell>
          <cell r="W918">
            <v>0</v>
          </cell>
          <cell r="X918">
            <v>0</v>
          </cell>
          <cell r="Y918" t="str">
            <v>I_US_BAT_PanProposed Station Capital Costs</v>
          </cell>
        </row>
        <row r="919">
          <cell r="E919">
            <v>0.38700000000000001</v>
          </cell>
          <cell r="F919">
            <v>0.52800000000000002</v>
          </cell>
          <cell r="G919">
            <v>0.54</v>
          </cell>
          <cell r="H919">
            <v>0.55200000000000005</v>
          </cell>
          <cell r="I919">
            <v>0.56499999999999995</v>
          </cell>
          <cell r="J919">
            <v>0.57799999999999996</v>
          </cell>
          <cell r="K919">
            <v>0.59099999999999997</v>
          </cell>
          <cell r="L919">
            <v>0.60499999999999998</v>
          </cell>
          <cell r="M919">
            <v>0.61799999999999999</v>
          </cell>
          <cell r="N919">
            <v>0.63200000000000001</v>
          </cell>
          <cell r="O919">
            <v>0.64700000000000002</v>
          </cell>
          <cell r="P919">
            <v>0.66200000000000003</v>
          </cell>
          <cell r="Q919">
            <v>0.67700000000000005</v>
          </cell>
          <cell r="R919">
            <v>0.69199999999999995</v>
          </cell>
          <cell r="S919">
            <v>0.70799999999999996</v>
          </cell>
          <cell r="T919">
            <v>0.18099999999999999</v>
          </cell>
          <cell r="U919">
            <v>0</v>
          </cell>
          <cell r="V919">
            <v>0</v>
          </cell>
          <cell r="W919">
            <v>0</v>
          </cell>
          <cell r="X919">
            <v>0</v>
          </cell>
          <cell r="Y919" t="str">
            <v>I_US_BAT_Pan   Station Total Costs</v>
          </cell>
        </row>
        <row r="920">
          <cell r="E920">
            <v>0</v>
          </cell>
          <cell r="F920">
            <v>0</v>
          </cell>
          <cell r="G920">
            <v>0</v>
          </cell>
          <cell r="H920">
            <v>0</v>
          </cell>
          <cell r="I920">
            <v>0</v>
          </cell>
          <cell r="J920">
            <v>0</v>
          </cell>
          <cell r="K920">
            <v>0</v>
          </cell>
          <cell r="L920">
            <v>0</v>
          </cell>
          <cell r="M920">
            <v>0</v>
          </cell>
          <cell r="N920">
            <v>0</v>
          </cell>
          <cell r="O920">
            <v>0</v>
          </cell>
          <cell r="P920">
            <v>0</v>
          </cell>
          <cell r="Q920">
            <v>0</v>
          </cell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>
            <v>0</v>
          </cell>
          <cell r="W920">
            <v>0</v>
          </cell>
          <cell r="X920">
            <v>0</v>
          </cell>
          <cell r="Y920" t="str">
            <v>I_YK_BAT_LIProposed Station Fuel Costs</v>
          </cell>
        </row>
        <row r="921">
          <cell r="E921">
            <v>0</v>
          </cell>
          <cell r="F921">
            <v>0</v>
          </cell>
          <cell r="G921">
            <v>0</v>
          </cell>
          <cell r="H921">
            <v>0</v>
          </cell>
          <cell r="I921">
            <v>0</v>
          </cell>
          <cell r="J921">
            <v>0</v>
          </cell>
          <cell r="K921">
            <v>0</v>
          </cell>
          <cell r="L921">
            <v>0</v>
          </cell>
          <cell r="M921">
            <v>0</v>
          </cell>
          <cell r="N921">
            <v>2.1869999999999998</v>
          </cell>
          <cell r="O921">
            <v>2.198</v>
          </cell>
          <cell r="P921">
            <v>2.3540000000000001</v>
          </cell>
          <cell r="Q921">
            <v>2.42</v>
          </cell>
          <cell r="R921">
            <v>2.4039999999999999</v>
          </cell>
          <cell r="S921">
            <v>2.3860000000000001</v>
          </cell>
          <cell r="T921">
            <v>2.5310000000000001</v>
          </cell>
          <cell r="U921">
            <v>2.3759999999999999</v>
          </cell>
          <cell r="V921">
            <v>2.5459999999999998</v>
          </cell>
          <cell r="W921">
            <v>2.4470000000000001</v>
          </cell>
          <cell r="X921">
            <v>2.6379999999999999</v>
          </cell>
          <cell r="Y921" t="str">
            <v>I_YK_BAT_LIProposed Station Variable O&amp;M Costs</v>
          </cell>
        </row>
        <row r="922">
          <cell r="E922">
            <v>0</v>
          </cell>
          <cell r="F922">
            <v>0</v>
          </cell>
          <cell r="G922">
            <v>0</v>
          </cell>
          <cell r="H922">
            <v>0</v>
          </cell>
          <cell r="I922">
            <v>0</v>
          </cell>
          <cell r="J922">
            <v>0</v>
          </cell>
          <cell r="K922">
            <v>0</v>
          </cell>
          <cell r="L922">
            <v>0</v>
          </cell>
          <cell r="M922">
            <v>0</v>
          </cell>
          <cell r="N922">
            <v>0</v>
          </cell>
          <cell r="O922">
            <v>0</v>
          </cell>
          <cell r="P922">
            <v>0</v>
          </cell>
          <cell r="Q922">
            <v>0</v>
          </cell>
          <cell r="R922">
            <v>0</v>
          </cell>
          <cell r="S922">
            <v>0</v>
          </cell>
          <cell r="T922">
            <v>0</v>
          </cell>
          <cell r="U922">
            <v>0</v>
          </cell>
          <cell r="V922">
            <v>0</v>
          </cell>
          <cell r="W922">
            <v>0</v>
          </cell>
          <cell r="X922">
            <v>0</v>
          </cell>
          <cell r="Y922" t="str">
            <v>I_YK_BAT_LIProposed Station Emission Costs</v>
          </cell>
        </row>
        <row r="923">
          <cell r="E923">
            <v>0</v>
          </cell>
          <cell r="F923">
            <v>0</v>
          </cell>
          <cell r="G923">
            <v>0</v>
          </cell>
          <cell r="H923">
            <v>0</v>
          </cell>
          <cell r="I923">
            <v>0</v>
          </cell>
          <cell r="J923">
            <v>0</v>
          </cell>
          <cell r="K923">
            <v>0</v>
          </cell>
          <cell r="L923">
            <v>0</v>
          </cell>
          <cell r="M923">
            <v>0</v>
          </cell>
          <cell r="N923">
            <v>0</v>
          </cell>
          <cell r="O923">
            <v>0</v>
          </cell>
          <cell r="P923">
            <v>0</v>
          </cell>
          <cell r="Q923">
            <v>0</v>
          </cell>
          <cell r="R923">
            <v>0</v>
          </cell>
          <cell r="S923">
            <v>0</v>
          </cell>
          <cell r="T923">
            <v>0</v>
          </cell>
          <cell r="U923">
            <v>0</v>
          </cell>
          <cell r="V923">
            <v>0</v>
          </cell>
          <cell r="W923">
            <v>0</v>
          </cell>
          <cell r="X923">
            <v>0</v>
          </cell>
          <cell r="Y923" t="str">
            <v>I_YK_BAT_LIProposed Station Dispatch Adder Costs</v>
          </cell>
        </row>
        <row r="924">
          <cell r="E924">
            <v>0</v>
          </cell>
          <cell r="F924">
            <v>0</v>
          </cell>
          <cell r="G924">
            <v>0</v>
          </cell>
          <cell r="H924">
            <v>0</v>
          </cell>
          <cell r="I924">
            <v>0</v>
          </cell>
          <cell r="J924">
            <v>0</v>
          </cell>
          <cell r="K924">
            <v>0</v>
          </cell>
          <cell r="L924">
            <v>0</v>
          </cell>
          <cell r="M924">
            <v>0</v>
          </cell>
          <cell r="N924">
            <v>-5.069</v>
          </cell>
          <cell r="O924">
            <v>-5.1849999999999996</v>
          </cell>
          <cell r="P924">
            <v>-5.3029999999999999</v>
          </cell>
          <cell r="Q924">
            <v>-5.4240000000000004</v>
          </cell>
          <cell r="R924">
            <v>-5.5469999999999997</v>
          </cell>
          <cell r="S924">
            <v>-5.6740000000000004</v>
          </cell>
          <cell r="T924">
            <v>-5.8029999999999999</v>
          </cell>
          <cell r="U924">
            <v>-5.9349999999999996</v>
          </cell>
          <cell r="V924">
            <v>-6.0709999999999997</v>
          </cell>
          <cell r="W924">
            <v>-6.2089999999999996</v>
          </cell>
          <cell r="X924">
            <v>-6.351</v>
          </cell>
          <cell r="Y924" t="str">
            <v>I_YK_BAT_LIProposed Station Fixed Costs</v>
          </cell>
        </row>
        <row r="925">
          <cell r="E925">
            <v>0</v>
          </cell>
          <cell r="F925">
            <v>0</v>
          </cell>
          <cell r="G925">
            <v>0</v>
          </cell>
          <cell r="H925">
            <v>0</v>
          </cell>
          <cell r="I925">
            <v>0</v>
          </cell>
          <cell r="J925">
            <v>0</v>
          </cell>
          <cell r="K925">
            <v>0</v>
          </cell>
          <cell r="L925">
            <v>0</v>
          </cell>
          <cell r="M925">
            <v>0</v>
          </cell>
          <cell r="N925">
            <v>0</v>
          </cell>
          <cell r="O925">
            <v>0</v>
          </cell>
          <cell r="P925">
            <v>0</v>
          </cell>
          <cell r="Q925">
            <v>0</v>
          </cell>
          <cell r="R925">
            <v>0</v>
          </cell>
          <cell r="S925">
            <v>0</v>
          </cell>
          <cell r="T925">
            <v>0</v>
          </cell>
          <cell r="U925">
            <v>0</v>
          </cell>
          <cell r="V925">
            <v>0</v>
          </cell>
          <cell r="W925">
            <v>0</v>
          </cell>
          <cell r="X925">
            <v>0</v>
          </cell>
          <cell r="Y925" t="str">
            <v>I_YK_BAT_LIProposed Station Demand Charges</v>
          </cell>
        </row>
        <row r="926">
          <cell r="E926">
            <v>0</v>
          </cell>
          <cell r="F926">
            <v>0</v>
          </cell>
          <cell r="G926">
            <v>0</v>
          </cell>
          <cell r="H926">
            <v>0</v>
          </cell>
          <cell r="I926">
            <v>0</v>
          </cell>
          <cell r="J926">
            <v>0</v>
          </cell>
          <cell r="K926">
            <v>0</v>
          </cell>
          <cell r="L926">
            <v>0</v>
          </cell>
          <cell r="M926">
            <v>0</v>
          </cell>
          <cell r="N926">
            <v>16.641999999999999</v>
          </cell>
          <cell r="O926">
            <v>17.021000000000001</v>
          </cell>
          <cell r="P926">
            <v>17.408999999999999</v>
          </cell>
          <cell r="Q926">
            <v>17.806000000000001</v>
          </cell>
          <cell r="R926">
            <v>18.212</v>
          </cell>
          <cell r="S926">
            <v>18.626999999999999</v>
          </cell>
          <cell r="T926">
            <v>19.052</v>
          </cell>
          <cell r="U926">
            <v>19.486000000000001</v>
          </cell>
          <cell r="V926">
            <v>19.931000000000001</v>
          </cell>
          <cell r="W926">
            <v>20.385000000000002</v>
          </cell>
          <cell r="X926">
            <v>20.85</v>
          </cell>
          <cell r="Y926" t="str">
            <v>I_YK_BAT_LIProposed Station Capital Costs</v>
          </cell>
        </row>
        <row r="927">
          <cell r="E927">
            <v>0</v>
          </cell>
          <cell r="F927">
            <v>0</v>
          </cell>
          <cell r="G927">
            <v>0</v>
          </cell>
          <cell r="H927">
            <v>0</v>
          </cell>
          <cell r="I927">
            <v>0</v>
          </cell>
          <cell r="J927">
            <v>0</v>
          </cell>
          <cell r="K927">
            <v>0</v>
          </cell>
          <cell r="L927">
            <v>0</v>
          </cell>
          <cell r="M927">
            <v>0</v>
          </cell>
          <cell r="N927">
            <v>13.76</v>
          </cell>
          <cell r="O927">
            <v>14.035</v>
          </cell>
          <cell r="P927">
            <v>14.46</v>
          </cell>
          <cell r="Q927">
            <v>14.802</v>
          </cell>
          <cell r="R927">
            <v>15.068</v>
          </cell>
          <cell r="S927">
            <v>15.339</v>
          </cell>
          <cell r="T927">
            <v>15.78</v>
          </cell>
          <cell r="U927">
            <v>15.927</v>
          </cell>
          <cell r="V927">
            <v>16.405000000000001</v>
          </cell>
          <cell r="W927">
            <v>16.623000000000001</v>
          </cell>
          <cell r="X927">
            <v>17.137</v>
          </cell>
          <cell r="Y927" t="str">
            <v>I_YK_BAT_LI   Station Total Costs</v>
          </cell>
        </row>
        <row r="928">
          <cell r="E928">
            <v>0</v>
          </cell>
          <cell r="F928">
            <v>0</v>
          </cell>
          <cell r="G928">
            <v>0</v>
          </cell>
          <cell r="H928">
            <v>0</v>
          </cell>
          <cell r="I928">
            <v>0</v>
          </cell>
          <cell r="J928">
            <v>0</v>
          </cell>
          <cell r="K928">
            <v>0</v>
          </cell>
          <cell r="L928">
            <v>0</v>
          </cell>
          <cell r="M928">
            <v>0</v>
          </cell>
          <cell r="N928">
            <v>0</v>
          </cell>
          <cell r="O928">
            <v>0</v>
          </cell>
          <cell r="P928">
            <v>0</v>
          </cell>
          <cell r="Q928">
            <v>0</v>
          </cell>
          <cell r="R928">
            <v>0</v>
          </cell>
          <cell r="S928">
            <v>0</v>
          </cell>
          <cell r="T928">
            <v>0</v>
          </cell>
          <cell r="U928">
            <v>0</v>
          </cell>
          <cell r="V928">
            <v>0</v>
          </cell>
          <cell r="W928">
            <v>0</v>
          </cell>
          <cell r="X928">
            <v>0</v>
          </cell>
          <cell r="Y928" t="str">
            <v>I_WW_BAT_LIProposed Station Fuel Costs</v>
          </cell>
        </row>
        <row r="929">
          <cell r="E929">
            <v>0</v>
          </cell>
          <cell r="F929">
            <v>0</v>
          </cell>
          <cell r="G929">
            <v>0</v>
          </cell>
          <cell r="H929">
            <v>0</v>
          </cell>
          <cell r="I929">
            <v>0</v>
          </cell>
          <cell r="J929">
            <v>0</v>
          </cell>
          <cell r="K929">
            <v>0</v>
          </cell>
          <cell r="L929">
            <v>0</v>
          </cell>
          <cell r="M929">
            <v>0</v>
          </cell>
          <cell r="N929">
            <v>0</v>
          </cell>
          <cell r="O929">
            <v>0.58599999999999997</v>
          </cell>
          <cell r="P929">
            <v>0.52400000000000002</v>
          </cell>
          <cell r="Q929">
            <v>0.51</v>
          </cell>
          <cell r="R929">
            <v>0.878</v>
          </cell>
          <cell r="S929">
            <v>0.997</v>
          </cell>
          <cell r="T929">
            <v>0.87</v>
          </cell>
          <cell r="U929">
            <v>1.2290000000000001</v>
          </cell>
          <cell r="V929">
            <v>1.421</v>
          </cell>
          <cell r="W929">
            <v>2.6760000000000002</v>
          </cell>
          <cell r="X929">
            <v>4.8230000000000004</v>
          </cell>
          <cell r="Y929" t="str">
            <v>I_WW_BAT_LIProposed Station Variable O&amp;M Costs</v>
          </cell>
        </row>
        <row r="930">
          <cell r="E930">
            <v>0</v>
          </cell>
          <cell r="F930">
            <v>0</v>
          </cell>
          <cell r="G930">
            <v>0</v>
          </cell>
          <cell r="H930">
            <v>0</v>
          </cell>
          <cell r="I930">
            <v>0</v>
          </cell>
          <cell r="J930">
            <v>0</v>
          </cell>
          <cell r="K930">
            <v>0</v>
          </cell>
          <cell r="L930">
            <v>0</v>
          </cell>
          <cell r="M930">
            <v>0</v>
          </cell>
          <cell r="N930">
            <v>0</v>
          </cell>
          <cell r="O930">
            <v>0</v>
          </cell>
          <cell r="P930">
            <v>0</v>
          </cell>
          <cell r="Q930">
            <v>0</v>
          </cell>
          <cell r="R930">
            <v>0</v>
          </cell>
          <cell r="S930">
            <v>0</v>
          </cell>
          <cell r="T930">
            <v>0</v>
          </cell>
          <cell r="U930">
            <v>0</v>
          </cell>
          <cell r="V930">
            <v>0</v>
          </cell>
          <cell r="W930">
            <v>0</v>
          </cell>
          <cell r="X930">
            <v>0</v>
          </cell>
          <cell r="Y930" t="str">
            <v>I_WW_BAT_LIProposed Station Emission Costs</v>
          </cell>
        </row>
        <row r="931">
          <cell r="E931">
            <v>0</v>
          </cell>
          <cell r="F931">
            <v>0</v>
          </cell>
          <cell r="G931">
            <v>0</v>
          </cell>
          <cell r="H931">
            <v>0</v>
          </cell>
          <cell r="I931">
            <v>0</v>
          </cell>
          <cell r="J931">
            <v>0</v>
          </cell>
          <cell r="K931">
            <v>0</v>
          </cell>
          <cell r="L931">
            <v>0</v>
          </cell>
          <cell r="M931">
            <v>0</v>
          </cell>
          <cell r="N931">
            <v>0</v>
          </cell>
          <cell r="O931">
            <v>0</v>
          </cell>
          <cell r="P931">
            <v>0</v>
          </cell>
          <cell r="Q931">
            <v>0</v>
          </cell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V931">
            <v>0</v>
          </cell>
          <cell r="W931">
            <v>0</v>
          </cell>
          <cell r="X931">
            <v>0</v>
          </cell>
          <cell r="Y931" t="str">
            <v>I_WW_BAT_LIProposed Station Dispatch Adder Costs</v>
          </cell>
        </row>
        <row r="932">
          <cell r="E932">
            <v>0</v>
          </cell>
          <cell r="F932">
            <v>0</v>
          </cell>
          <cell r="G932">
            <v>0</v>
          </cell>
          <cell r="H932">
            <v>0</v>
          </cell>
          <cell r="I932">
            <v>0</v>
          </cell>
          <cell r="J932">
            <v>0</v>
          </cell>
          <cell r="K932">
            <v>0</v>
          </cell>
          <cell r="L932">
            <v>0</v>
          </cell>
          <cell r="M932">
            <v>0</v>
          </cell>
          <cell r="N932">
            <v>0</v>
          </cell>
          <cell r="O932">
            <v>-3.7029999999999998</v>
          </cell>
          <cell r="P932">
            <v>-3.7879999999999998</v>
          </cell>
          <cell r="Q932">
            <v>-3.8740000000000001</v>
          </cell>
          <cell r="R932">
            <v>-7.1319999999999997</v>
          </cell>
          <cell r="S932">
            <v>-7.2949999999999999</v>
          </cell>
          <cell r="T932">
            <v>-7.4610000000000003</v>
          </cell>
          <cell r="U932">
            <v>-7.6310000000000002</v>
          </cell>
          <cell r="V932">
            <v>-7.8049999999999997</v>
          </cell>
          <cell r="W932">
            <v>-7.9829999999999997</v>
          </cell>
          <cell r="X932">
            <v>-11.794</v>
          </cell>
          <cell r="Y932" t="str">
            <v>I_WW_BAT_LIProposed Station Fixed Costs</v>
          </cell>
        </row>
        <row r="933">
          <cell r="E933">
            <v>0</v>
          </cell>
          <cell r="F933">
            <v>0</v>
          </cell>
          <cell r="G933">
            <v>0</v>
          </cell>
          <cell r="H933">
            <v>0</v>
          </cell>
          <cell r="I933">
            <v>0</v>
          </cell>
          <cell r="J933">
            <v>0</v>
          </cell>
          <cell r="K933">
            <v>0</v>
          </cell>
          <cell r="L933">
            <v>0</v>
          </cell>
          <cell r="M933">
            <v>0</v>
          </cell>
          <cell r="N933">
            <v>0</v>
          </cell>
          <cell r="O933">
            <v>0</v>
          </cell>
          <cell r="P933">
            <v>0</v>
          </cell>
          <cell r="Q933">
            <v>0</v>
          </cell>
          <cell r="R933">
            <v>0</v>
          </cell>
          <cell r="S933">
            <v>0</v>
          </cell>
          <cell r="T933">
            <v>0</v>
          </cell>
          <cell r="U933">
            <v>0</v>
          </cell>
          <cell r="V933">
            <v>0</v>
          </cell>
          <cell r="W933">
            <v>0</v>
          </cell>
          <cell r="X933">
            <v>0</v>
          </cell>
          <cell r="Y933" t="str">
            <v>I_WW_BAT_LIProposed Station Demand Charges</v>
          </cell>
        </row>
        <row r="934">
          <cell r="E934">
            <v>0</v>
          </cell>
          <cell r="F934">
            <v>0</v>
          </cell>
          <cell r="G934">
            <v>0</v>
          </cell>
          <cell r="H934">
            <v>0</v>
          </cell>
          <cell r="I934">
            <v>0</v>
          </cell>
          <cell r="J934">
            <v>0</v>
          </cell>
          <cell r="K934">
            <v>0</v>
          </cell>
          <cell r="L934">
            <v>0</v>
          </cell>
          <cell r="M934">
            <v>0</v>
          </cell>
          <cell r="N934">
            <v>0</v>
          </cell>
          <cell r="O934">
            <v>11.831</v>
          </cell>
          <cell r="P934">
            <v>12.101000000000001</v>
          </cell>
          <cell r="Q934">
            <v>12.377000000000001</v>
          </cell>
          <cell r="R934">
            <v>22.08</v>
          </cell>
          <cell r="S934">
            <v>22.584</v>
          </cell>
          <cell r="T934">
            <v>23.099</v>
          </cell>
          <cell r="U934">
            <v>23.625</v>
          </cell>
          <cell r="V934">
            <v>24.164000000000001</v>
          </cell>
          <cell r="W934">
            <v>24.715</v>
          </cell>
          <cell r="X934">
            <v>34.737000000000002</v>
          </cell>
          <cell r="Y934" t="str">
            <v>I_WW_BAT_LIProposed Station Capital Costs</v>
          </cell>
        </row>
        <row r="935">
          <cell r="E935">
            <v>0</v>
          </cell>
          <cell r="F935">
            <v>0</v>
          </cell>
          <cell r="G935">
            <v>0</v>
          </cell>
          <cell r="H935">
            <v>0</v>
          </cell>
          <cell r="I935">
            <v>0</v>
          </cell>
          <cell r="J935">
            <v>0</v>
          </cell>
          <cell r="K935">
            <v>0</v>
          </cell>
          <cell r="L935">
            <v>0</v>
          </cell>
          <cell r="M935">
            <v>0</v>
          </cell>
          <cell r="N935">
            <v>0</v>
          </cell>
          <cell r="O935">
            <v>8.7140000000000004</v>
          </cell>
          <cell r="P935">
            <v>8.8379999999999992</v>
          </cell>
          <cell r="Q935">
            <v>9.0129999999999999</v>
          </cell>
          <cell r="R935">
            <v>15.826000000000001</v>
          </cell>
          <cell r="S935">
            <v>16.286000000000001</v>
          </cell>
          <cell r="T935">
            <v>16.507000000000001</v>
          </cell>
          <cell r="U935">
            <v>17.222999999999999</v>
          </cell>
          <cell r="V935">
            <v>17.779</v>
          </cell>
          <cell r="W935">
            <v>19.408000000000001</v>
          </cell>
          <cell r="X935">
            <v>27.765999999999998</v>
          </cell>
          <cell r="Y935" t="str">
            <v>I_WW_BAT_LI   Station Total Costs</v>
          </cell>
        </row>
        <row r="936">
          <cell r="E936">
            <v>0</v>
          </cell>
          <cell r="F936">
            <v>0</v>
          </cell>
          <cell r="G936">
            <v>0</v>
          </cell>
          <cell r="H936">
            <v>0</v>
          </cell>
          <cell r="I936">
            <v>0</v>
          </cell>
          <cell r="J936">
            <v>0</v>
          </cell>
          <cell r="K936">
            <v>0</v>
          </cell>
          <cell r="L936">
            <v>0</v>
          </cell>
          <cell r="M936">
            <v>0</v>
          </cell>
          <cell r="N936">
            <v>0</v>
          </cell>
          <cell r="O936">
            <v>0</v>
          </cell>
          <cell r="P936">
            <v>0</v>
          </cell>
          <cell r="Q936">
            <v>0</v>
          </cell>
          <cell r="R936">
            <v>0</v>
          </cell>
          <cell r="S936">
            <v>0</v>
          </cell>
          <cell r="T936">
            <v>0</v>
          </cell>
          <cell r="U936">
            <v>0</v>
          </cell>
          <cell r="V936">
            <v>0</v>
          </cell>
          <cell r="W936">
            <v>0</v>
          </cell>
          <cell r="X936">
            <v>0</v>
          </cell>
          <cell r="Y936" t="str">
            <v>I_WA_PUMPProposed Station Fuel Costs</v>
          </cell>
        </row>
        <row r="937">
          <cell r="E937">
            <v>0</v>
          </cell>
          <cell r="F937">
            <v>0</v>
          </cell>
          <cell r="G937">
            <v>0</v>
          </cell>
          <cell r="H937">
            <v>0</v>
          </cell>
          <cell r="I937">
            <v>0</v>
          </cell>
          <cell r="J937">
            <v>0</v>
          </cell>
          <cell r="K937">
            <v>0</v>
          </cell>
          <cell r="L937">
            <v>0</v>
          </cell>
          <cell r="M937">
            <v>0</v>
          </cell>
          <cell r="N937">
            <v>0</v>
          </cell>
          <cell r="O937">
            <v>0</v>
          </cell>
          <cell r="P937">
            <v>0</v>
          </cell>
          <cell r="Q937">
            <v>0</v>
          </cell>
          <cell r="R937">
            <v>0</v>
          </cell>
          <cell r="S937">
            <v>0</v>
          </cell>
          <cell r="T937">
            <v>0</v>
          </cell>
          <cell r="U937">
            <v>0</v>
          </cell>
          <cell r="V937">
            <v>0</v>
          </cell>
          <cell r="W937">
            <v>0</v>
          </cell>
          <cell r="X937">
            <v>0</v>
          </cell>
          <cell r="Y937" t="str">
            <v>I_WA_PUMPProposed Station Variable O&amp;M Costs</v>
          </cell>
        </row>
        <row r="938">
          <cell r="E938">
            <v>0</v>
          </cell>
          <cell r="F938">
            <v>0</v>
          </cell>
          <cell r="G938">
            <v>0</v>
          </cell>
          <cell r="H938">
            <v>0</v>
          </cell>
          <cell r="I938">
            <v>0</v>
          </cell>
          <cell r="J938">
            <v>0</v>
          </cell>
          <cell r="K938">
            <v>0</v>
          </cell>
          <cell r="L938">
            <v>0</v>
          </cell>
          <cell r="M938">
            <v>0</v>
          </cell>
          <cell r="N938">
            <v>0</v>
          </cell>
          <cell r="O938">
            <v>0</v>
          </cell>
          <cell r="P938">
            <v>0</v>
          </cell>
          <cell r="Q938">
            <v>0</v>
          </cell>
          <cell r="R938">
            <v>0</v>
          </cell>
          <cell r="S938">
            <v>0</v>
          </cell>
          <cell r="T938">
            <v>0</v>
          </cell>
          <cell r="U938">
            <v>0</v>
          </cell>
          <cell r="V938">
            <v>0</v>
          </cell>
          <cell r="W938">
            <v>0</v>
          </cell>
          <cell r="X938">
            <v>0</v>
          </cell>
          <cell r="Y938" t="str">
            <v>I_WA_PUMPProposed Station Emission Costs</v>
          </cell>
        </row>
        <row r="939">
          <cell r="E939">
            <v>0</v>
          </cell>
          <cell r="F939">
            <v>0</v>
          </cell>
          <cell r="G939">
            <v>0</v>
          </cell>
          <cell r="H939">
            <v>0</v>
          </cell>
          <cell r="I939">
            <v>0</v>
          </cell>
          <cell r="J939">
            <v>0</v>
          </cell>
          <cell r="K939">
            <v>0</v>
          </cell>
          <cell r="L939">
            <v>0</v>
          </cell>
          <cell r="M939">
            <v>0</v>
          </cell>
          <cell r="N939">
            <v>0</v>
          </cell>
          <cell r="O939">
            <v>0</v>
          </cell>
          <cell r="P939">
            <v>0</v>
          </cell>
          <cell r="Q939">
            <v>0</v>
          </cell>
          <cell r="R939">
            <v>0</v>
          </cell>
          <cell r="S939">
            <v>0</v>
          </cell>
          <cell r="T939">
            <v>0</v>
          </cell>
          <cell r="U939">
            <v>0</v>
          </cell>
          <cell r="V939">
            <v>0</v>
          </cell>
          <cell r="W939">
            <v>0</v>
          </cell>
          <cell r="X939">
            <v>0</v>
          </cell>
          <cell r="Y939" t="str">
            <v>I_WA_PUMPProposed Station Dispatch Adder Costs</v>
          </cell>
        </row>
        <row r="940">
          <cell r="E940">
            <v>0</v>
          </cell>
          <cell r="F940">
            <v>0</v>
          </cell>
          <cell r="G940">
            <v>0</v>
          </cell>
          <cell r="H940">
            <v>0</v>
          </cell>
          <cell r="I940">
            <v>0</v>
          </cell>
          <cell r="J940">
            <v>0</v>
          </cell>
          <cell r="K940">
            <v>0</v>
          </cell>
          <cell r="L940">
            <v>0</v>
          </cell>
          <cell r="M940">
            <v>0</v>
          </cell>
          <cell r="N940">
            <v>0</v>
          </cell>
          <cell r="O940">
            <v>0</v>
          </cell>
          <cell r="P940">
            <v>0</v>
          </cell>
          <cell r="Q940">
            <v>0</v>
          </cell>
          <cell r="R940">
            <v>0</v>
          </cell>
          <cell r="S940">
            <v>0</v>
          </cell>
          <cell r="T940">
            <v>0</v>
          </cell>
          <cell r="U940">
            <v>0</v>
          </cell>
          <cell r="V940">
            <v>0</v>
          </cell>
          <cell r="W940">
            <v>0</v>
          </cell>
          <cell r="X940">
            <v>0</v>
          </cell>
          <cell r="Y940" t="str">
            <v>I_WA_PUMPProposed Station Fixed Costs</v>
          </cell>
        </row>
        <row r="941">
          <cell r="E941">
            <v>0</v>
          </cell>
          <cell r="F941">
            <v>0</v>
          </cell>
          <cell r="G941">
            <v>0</v>
          </cell>
          <cell r="H941">
            <v>0</v>
          </cell>
          <cell r="I941">
            <v>0</v>
          </cell>
          <cell r="J941">
            <v>0</v>
          </cell>
          <cell r="K941">
            <v>0</v>
          </cell>
          <cell r="L941">
            <v>0</v>
          </cell>
          <cell r="M941">
            <v>0</v>
          </cell>
          <cell r="N941">
            <v>0</v>
          </cell>
          <cell r="O941">
            <v>0</v>
          </cell>
          <cell r="P941">
            <v>0</v>
          </cell>
          <cell r="Q941">
            <v>0</v>
          </cell>
          <cell r="R941">
            <v>0</v>
          </cell>
          <cell r="S941">
            <v>0</v>
          </cell>
          <cell r="T941">
            <v>0</v>
          </cell>
          <cell r="U941">
            <v>0</v>
          </cell>
          <cell r="V941">
            <v>0</v>
          </cell>
          <cell r="W941">
            <v>0</v>
          </cell>
          <cell r="X941">
            <v>0</v>
          </cell>
          <cell r="Y941" t="str">
            <v>I_WA_PUMPProposed Station Demand Charges</v>
          </cell>
        </row>
        <row r="942">
          <cell r="E942">
            <v>0</v>
          </cell>
          <cell r="F942">
            <v>0</v>
          </cell>
          <cell r="G942">
            <v>0</v>
          </cell>
          <cell r="H942">
            <v>0</v>
          </cell>
          <cell r="I942">
            <v>0</v>
          </cell>
          <cell r="J942">
            <v>0</v>
          </cell>
          <cell r="K942">
            <v>0</v>
          </cell>
          <cell r="L942">
            <v>0</v>
          </cell>
          <cell r="M942">
            <v>0</v>
          </cell>
          <cell r="N942">
            <v>0</v>
          </cell>
          <cell r="O942">
            <v>0</v>
          </cell>
          <cell r="P942">
            <v>0</v>
          </cell>
          <cell r="Q942">
            <v>0</v>
          </cell>
          <cell r="R942">
            <v>0</v>
          </cell>
          <cell r="S942">
            <v>0</v>
          </cell>
          <cell r="T942">
            <v>0</v>
          </cell>
          <cell r="U942">
            <v>0</v>
          </cell>
          <cell r="V942">
            <v>0</v>
          </cell>
          <cell r="W942">
            <v>0</v>
          </cell>
          <cell r="X942">
            <v>0</v>
          </cell>
          <cell r="Y942" t="str">
            <v>I_WA_PUMPProposed Station Capital Costs</v>
          </cell>
        </row>
        <row r="943">
          <cell r="E943">
            <v>0</v>
          </cell>
          <cell r="F943">
            <v>0</v>
          </cell>
          <cell r="G943">
            <v>0</v>
          </cell>
          <cell r="H943">
            <v>0</v>
          </cell>
          <cell r="I943">
            <v>0</v>
          </cell>
          <cell r="J943">
            <v>0</v>
          </cell>
          <cell r="K943">
            <v>0</v>
          </cell>
          <cell r="L943">
            <v>0</v>
          </cell>
          <cell r="M943">
            <v>0</v>
          </cell>
          <cell r="N943">
            <v>0</v>
          </cell>
          <cell r="O943">
            <v>0</v>
          </cell>
          <cell r="P943">
            <v>0</v>
          </cell>
          <cell r="Q943">
            <v>0</v>
          </cell>
          <cell r="R943">
            <v>0</v>
          </cell>
          <cell r="S943">
            <v>0</v>
          </cell>
          <cell r="T943">
            <v>0</v>
          </cell>
          <cell r="U943">
            <v>0</v>
          </cell>
          <cell r="V943">
            <v>0</v>
          </cell>
          <cell r="W943">
            <v>0</v>
          </cell>
          <cell r="X943">
            <v>0</v>
          </cell>
          <cell r="Y943" t="str">
            <v>I_WA_PUMP   Station Total Costs</v>
          </cell>
        </row>
        <row r="944">
          <cell r="E944">
            <v>0</v>
          </cell>
          <cell r="F944">
            <v>0</v>
          </cell>
          <cell r="G944">
            <v>0</v>
          </cell>
          <cell r="H944">
            <v>0</v>
          </cell>
          <cell r="I944">
            <v>0</v>
          </cell>
          <cell r="J944">
            <v>0</v>
          </cell>
          <cell r="K944">
            <v>0</v>
          </cell>
          <cell r="L944">
            <v>0</v>
          </cell>
          <cell r="M944">
            <v>0</v>
          </cell>
          <cell r="N944">
            <v>0</v>
          </cell>
          <cell r="O944">
            <v>0</v>
          </cell>
          <cell r="P944">
            <v>0</v>
          </cell>
          <cell r="Q944">
            <v>0</v>
          </cell>
          <cell r="R944">
            <v>0</v>
          </cell>
          <cell r="S944">
            <v>0</v>
          </cell>
          <cell r="T944">
            <v>0</v>
          </cell>
          <cell r="U944">
            <v>0</v>
          </cell>
          <cell r="V944">
            <v>0</v>
          </cell>
          <cell r="W944">
            <v>0</v>
          </cell>
          <cell r="X944">
            <v>0</v>
          </cell>
          <cell r="Y944" t="str">
            <v>I_WNE_BAT_LIProposed Station Fuel Costs</v>
          </cell>
        </row>
        <row r="945">
          <cell r="E945">
            <v>0</v>
          </cell>
          <cell r="F945">
            <v>0</v>
          </cell>
          <cell r="G945">
            <v>0</v>
          </cell>
          <cell r="H945">
            <v>0</v>
          </cell>
          <cell r="I945">
            <v>0</v>
          </cell>
          <cell r="J945">
            <v>0</v>
          </cell>
          <cell r="K945">
            <v>0</v>
          </cell>
          <cell r="L945">
            <v>0</v>
          </cell>
          <cell r="M945">
            <v>0</v>
          </cell>
          <cell r="N945">
            <v>0</v>
          </cell>
          <cell r="O945">
            <v>0</v>
          </cell>
          <cell r="P945">
            <v>0</v>
          </cell>
          <cell r="Q945">
            <v>0</v>
          </cell>
          <cell r="R945">
            <v>0</v>
          </cell>
          <cell r="S945">
            <v>0</v>
          </cell>
          <cell r="T945">
            <v>0</v>
          </cell>
          <cell r="U945">
            <v>0</v>
          </cell>
          <cell r="V945">
            <v>0</v>
          </cell>
          <cell r="W945">
            <v>0</v>
          </cell>
          <cell r="X945">
            <v>0</v>
          </cell>
          <cell r="Y945" t="str">
            <v>I_WNE_BAT_LIProposed Station Variable O&amp;M Costs</v>
          </cell>
        </row>
        <row r="946">
          <cell r="E946">
            <v>0</v>
          </cell>
          <cell r="F946">
            <v>0</v>
          </cell>
          <cell r="G946">
            <v>0</v>
          </cell>
          <cell r="H946">
            <v>0</v>
          </cell>
          <cell r="I946">
            <v>0</v>
          </cell>
          <cell r="J946">
            <v>0</v>
          </cell>
          <cell r="K946">
            <v>0</v>
          </cell>
          <cell r="L946">
            <v>0</v>
          </cell>
          <cell r="M946">
            <v>0</v>
          </cell>
          <cell r="N946">
            <v>0</v>
          </cell>
          <cell r="O946">
            <v>0</v>
          </cell>
          <cell r="P946">
            <v>0</v>
          </cell>
          <cell r="Q946">
            <v>0</v>
          </cell>
          <cell r="R946">
            <v>0</v>
          </cell>
          <cell r="S946">
            <v>0</v>
          </cell>
          <cell r="T946">
            <v>0</v>
          </cell>
          <cell r="U946">
            <v>0</v>
          </cell>
          <cell r="V946">
            <v>0</v>
          </cell>
          <cell r="W946">
            <v>0</v>
          </cell>
          <cell r="X946">
            <v>0</v>
          </cell>
          <cell r="Y946" t="str">
            <v>I_WNE_BAT_LIProposed Station Emission Costs</v>
          </cell>
        </row>
        <row r="947">
          <cell r="E947">
            <v>0</v>
          </cell>
          <cell r="F947">
            <v>0</v>
          </cell>
          <cell r="G947">
            <v>0</v>
          </cell>
          <cell r="H947">
            <v>0</v>
          </cell>
          <cell r="I947">
            <v>0</v>
          </cell>
          <cell r="J947">
            <v>0</v>
          </cell>
          <cell r="K947">
            <v>0</v>
          </cell>
          <cell r="L947">
            <v>0</v>
          </cell>
          <cell r="M947">
            <v>0</v>
          </cell>
          <cell r="N947">
            <v>0</v>
          </cell>
          <cell r="O947">
            <v>0</v>
          </cell>
          <cell r="P947">
            <v>0</v>
          </cell>
          <cell r="Q947">
            <v>0</v>
          </cell>
          <cell r="R947">
            <v>0</v>
          </cell>
          <cell r="S947">
            <v>0</v>
          </cell>
          <cell r="T947">
            <v>0</v>
          </cell>
          <cell r="U947">
            <v>0</v>
          </cell>
          <cell r="V947">
            <v>0</v>
          </cell>
          <cell r="W947">
            <v>0</v>
          </cell>
          <cell r="X947">
            <v>0</v>
          </cell>
          <cell r="Y947" t="str">
            <v>I_WNE_BAT_LIProposed Station Dispatch Adder Costs</v>
          </cell>
        </row>
        <row r="948">
          <cell r="E948">
            <v>0</v>
          </cell>
          <cell r="F948">
            <v>0</v>
          </cell>
          <cell r="G948">
            <v>0</v>
          </cell>
          <cell r="H948">
            <v>0</v>
          </cell>
          <cell r="I948">
            <v>0</v>
          </cell>
          <cell r="J948">
            <v>0</v>
          </cell>
          <cell r="K948">
            <v>0</v>
          </cell>
          <cell r="L948">
            <v>0</v>
          </cell>
          <cell r="M948">
            <v>0</v>
          </cell>
          <cell r="N948">
            <v>0</v>
          </cell>
          <cell r="O948">
            <v>0</v>
          </cell>
          <cell r="P948">
            <v>0</v>
          </cell>
          <cell r="Q948">
            <v>0</v>
          </cell>
          <cell r="R948">
            <v>0</v>
          </cell>
          <cell r="S948">
            <v>0</v>
          </cell>
          <cell r="T948">
            <v>0</v>
          </cell>
          <cell r="U948">
            <v>0</v>
          </cell>
          <cell r="V948">
            <v>0</v>
          </cell>
          <cell r="W948">
            <v>0</v>
          </cell>
          <cell r="X948">
            <v>0</v>
          </cell>
          <cell r="Y948" t="str">
            <v>I_WNE_BAT_LIProposed Station Fixed Costs</v>
          </cell>
        </row>
        <row r="949">
          <cell r="E949">
            <v>0</v>
          </cell>
          <cell r="F949">
            <v>0</v>
          </cell>
          <cell r="G949">
            <v>0</v>
          </cell>
          <cell r="H949">
            <v>0</v>
          </cell>
          <cell r="I949">
            <v>0</v>
          </cell>
          <cell r="J949">
            <v>0</v>
          </cell>
          <cell r="K949">
            <v>0</v>
          </cell>
          <cell r="L949">
            <v>0</v>
          </cell>
          <cell r="M949">
            <v>0</v>
          </cell>
          <cell r="N949">
            <v>0</v>
          </cell>
          <cell r="O949">
            <v>0</v>
          </cell>
          <cell r="P949">
            <v>0</v>
          </cell>
          <cell r="Q949">
            <v>0</v>
          </cell>
          <cell r="R949">
            <v>0</v>
          </cell>
          <cell r="S949">
            <v>0</v>
          </cell>
          <cell r="T949">
            <v>0</v>
          </cell>
          <cell r="U949">
            <v>0</v>
          </cell>
          <cell r="V949">
            <v>0</v>
          </cell>
          <cell r="W949">
            <v>0</v>
          </cell>
          <cell r="X949">
            <v>0</v>
          </cell>
          <cell r="Y949" t="str">
            <v>I_WNE_BAT_LIProposed Station Demand Charges</v>
          </cell>
        </row>
        <row r="950">
          <cell r="E950">
            <v>0</v>
          </cell>
          <cell r="F950">
            <v>0</v>
          </cell>
          <cell r="G950">
            <v>0</v>
          </cell>
          <cell r="H950">
            <v>0</v>
          </cell>
          <cell r="I950">
            <v>0</v>
          </cell>
          <cell r="J950">
            <v>0</v>
          </cell>
          <cell r="K950">
            <v>0</v>
          </cell>
          <cell r="L950">
            <v>0</v>
          </cell>
          <cell r="M950">
            <v>0</v>
          </cell>
          <cell r="N950">
            <v>0</v>
          </cell>
          <cell r="O950">
            <v>0</v>
          </cell>
          <cell r="P950">
            <v>0</v>
          </cell>
          <cell r="Q950">
            <v>0</v>
          </cell>
          <cell r="R950">
            <v>0</v>
          </cell>
          <cell r="S950">
            <v>0</v>
          </cell>
          <cell r="T950">
            <v>0</v>
          </cell>
          <cell r="U950">
            <v>0</v>
          </cell>
          <cell r="V950">
            <v>0</v>
          </cell>
          <cell r="W950">
            <v>0</v>
          </cell>
          <cell r="X950">
            <v>0</v>
          </cell>
          <cell r="Y950" t="str">
            <v>I_WNE_BAT_LIProposed Station Capital Costs</v>
          </cell>
        </row>
        <row r="951">
          <cell r="E951">
            <v>0</v>
          </cell>
          <cell r="F951">
            <v>0</v>
          </cell>
          <cell r="G951">
            <v>0</v>
          </cell>
          <cell r="H951">
            <v>0</v>
          </cell>
          <cell r="I951">
            <v>0</v>
          </cell>
          <cell r="J951">
            <v>0</v>
          </cell>
          <cell r="K951">
            <v>0</v>
          </cell>
          <cell r="L951">
            <v>0</v>
          </cell>
          <cell r="M951">
            <v>0</v>
          </cell>
          <cell r="N951">
            <v>0</v>
          </cell>
          <cell r="O951">
            <v>0</v>
          </cell>
          <cell r="P951">
            <v>0</v>
          </cell>
          <cell r="Q951">
            <v>0</v>
          </cell>
          <cell r="R951">
            <v>0</v>
          </cell>
          <cell r="S951">
            <v>0</v>
          </cell>
          <cell r="T951">
            <v>0</v>
          </cell>
          <cell r="U951">
            <v>0</v>
          </cell>
          <cell r="V951">
            <v>0</v>
          </cell>
          <cell r="W951">
            <v>0</v>
          </cell>
          <cell r="X951">
            <v>0</v>
          </cell>
          <cell r="Y951" t="str">
            <v>I_WNE_BAT_LI   Station Total Costs</v>
          </cell>
        </row>
        <row r="952">
          <cell r="E952">
            <v>0</v>
          </cell>
          <cell r="F952">
            <v>0</v>
          </cell>
          <cell r="G952">
            <v>0</v>
          </cell>
          <cell r="H952">
            <v>0</v>
          </cell>
          <cell r="I952">
            <v>0</v>
          </cell>
          <cell r="J952">
            <v>0</v>
          </cell>
          <cell r="K952">
            <v>0</v>
          </cell>
          <cell r="L952">
            <v>0</v>
          </cell>
          <cell r="M952">
            <v>0</v>
          </cell>
          <cell r="N952">
            <v>0</v>
          </cell>
          <cell r="O952">
            <v>0</v>
          </cell>
          <cell r="P952">
            <v>0</v>
          </cell>
          <cell r="Q952">
            <v>0</v>
          </cell>
          <cell r="R952">
            <v>0</v>
          </cell>
          <cell r="S952">
            <v>0</v>
          </cell>
          <cell r="T952">
            <v>0</v>
          </cell>
          <cell r="U952">
            <v>0</v>
          </cell>
          <cell r="V952">
            <v>0</v>
          </cell>
          <cell r="W952">
            <v>0</v>
          </cell>
          <cell r="X952">
            <v>0</v>
          </cell>
          <cell r="Y952" t="str">
            <v>I_WNE_PUMPProposed Station Fuel Costs</v>
          </cell>
        </row>
        <row r="953">
          <cell r="E953">
            <v>0</v>
          </cell>
          <cell r="F953">
            <v>0</v>
          </cell>
          <cell r="G953">
            <v>0</v>
          </cell>
          <cell r="H953">
            <v>0</v>
          </cell>
          <cell r="I953">
            <v>0</v>
          </cell>
          <cell r="J953">
            <v>0</v>
          </cell>
          <cell r="K953">
            <v>0</v>
          </cell>
          <cell r="L953">
            <v>0</v>
          </cell>
          <cell r="M953">
            <v>0</v>
          </cell>
          <cell r="N953">
            <v>0</v>
          </cell>
          <cell r="O953">
            <v>0</v>
          </cell>
          <cell r="P953">
            <v>0</v>
          </cell>
          <cell r="Q953">
            <v>0</v>
          </cell>
          <cell r="R953">
            <v>0</v>
          </cell>
          <cell r="S953">
            <v>0</v>
          </cell>
          <cell r="T953">
            <v>0</v>
          </cell>
          <cell r="U953">
            <v>0</v>
          </cell>
          <cell r="V953">
            <v>0</v>
          </cell>
          <cell r="W953">
            <v>0</v>
          </cell>
          <cell r="X953">
            <v>0</v>
          </cell>
          <cell r="Y953" t="str">
            <v>I_WNE_PUMPProposed Station Variable O&amp;M Costs</v>
          </cell>
        </row>
        <row r="954">
          <cell r="E954">
            <v>0</v>
          </cell>
          <cell r="F954">
            <v>0</v>
          </cell>
          <cell r="G954">
            <v>0</v>
          </cell>
          <cell r="H954">
            <v>0</v>
          </cell>
          <cell r="I954">
            <v>0</v>
          </cell>
          <cell r="J954">
            <v>0</v>
          </cell>
          <cell r="K954">
            <v>0</v>
          </cell>
          <cell r="L954">
            <v>0</v>
          </cell>
          <cell r="M954">
            <v>0</v>
          </cell>
          <cell r="N954">
            <v>0</v>
          </cell>
          <cell r="O954">
            <v>0</v>
          </cell>
          <cell r="P954">
            <v>0</v>
          </cell>
          <cell r="Q954">
            <v>0</v>
          </cell>
          <cell r="R954">
            <v>0</v>
          </cell>
          <cell r="S954">
            <v>0</v>
          </cell>
          <cell r="T954">
            <v>0</v>
          </cell>
          <cell r="U954">
            <v>0</v>
          </cell>
          <cell r="V954">
            <v>0</v>
          </cell>
          <cell r="W954">
            <v>0</v>
          </cell>
          <cell r="X954">
            <v>0</v>
          </cell>
          <cell r="Y954" t="str">
            <v>I_WNE_PUMPProposed Station Emission Costs</v>
          </cell>
        </row>
        <row r="955">
          <cell r="E955">
            <v>0</v>
          </cell>
          <cell r="F955">
            <v>0</v>
          </cell>
          <cell r="G955">
            <v>0</v>
          </cell>
          <cell r="H955">
            <v>0</v>
          </cell>
          <cell r="I955">
            <v>0</v>
          </cell>
          <cell r="J955">
            <v>0</v>
          </cell>
          <cell r="K955">
            <v>0</v>
          </cell>
          <cell r="L955">
            <v>0</v>
          </cell>
          <cell r="M955">
            <v>0</v>
          </cell>
          <cell r="N955">
            <v>0</v>
          </cell>
          <cell r="O955">
            <v>0</v>
          </cell>
          <cell r="P955">
            <v>0</v>
          </cell>
          <cell r="Q955">
            <v>0</v>
          </cell>
          <cell r="R955">
            <v>0</v>
          </cell>
          <cell r="S955">
            <v>0</v>
          </cell>
          <cell r="T955">
            <v>0</v>
          </cell>
          <cell r="U955">
            <v>0</v>
          </cell>
          <cell r="V955">
            <v>0</v>
          </cell>
          <cell r="W955">
            <v>0</v>
          </cell>
          <cell r="X955">
            <v>0</v>
          </cell>
          <cell r="Y955" t="str">
            <v>I_WNE_PUMPProposed Station Dispatch Adder Costs</v>
          </cell>
        </row>
        <row r="956">
          <cell r="E956">
            <v>0</v>
          </cell>
          <cell r="F956">
            <v>0</v>
          </cell>
          <cell r="G956">
            <v>0</v>
          </cell>
          <cell r="H956">
            <v>0</v>
          </cell>
          <cell r="I956">
            <v>0</v>
          </cell>
          <cell r="J956">
            <v>0</v>
          </cell>
          <cell r="K956">
            <v>0</v>
          </cell>
          <cell r="L956">
            <v>0</v>
          </cell>
          <cell r="M956">
            <v>0</v>
          </cell>
          <cell r="N956">
            <v>0</v>
          </cell>
          <cell r="O956">
            <v>0</v>
          </cell>
          <cell r="P956">
            <v>0</v>
          </cell>
          <cell r="Q956">
            <v>0</v>
          </cell>
          <cell r="R956">
            <v>0</v>
          </cell>
          <cell r="S956">
            <v>0</v>
          </cell>
          <cell r="T956">
            <v>0</v>
          </cell>
          <cell r="U956">
            <v>0</v>
          </cell>
          <cell r="V956">
            <v>0</v>
          </cell>
          <cell r="W956">
            <v>0</v>
          </cell>
          <cell r="X956">
            <v>0</v>
          </cell>
          <cell r="Y956" t="str">
            <v>I_WNE_PUMPProposed Station Fixed Costs</v>
          </cell>
        </row>
        <row r="957">
          <cell r="E957">
            <v>0</v>
          </cell>
          <cell r="F957">
            <v>0</v>
          </cell>
          <cell r="G957">
            <v>0</v>
          </cell>
          <cell r="H957">
            <v>0</v>
          </cell>
          <cell r="I957">
            <v>0</v>
          </cell>
          <cell r="J957">
            <v>0</v>
          </cell>
          <cell r="K957">
            <v>0</v>
          </cell>
          <cell r="L957">
            <v>0</v>
          </cell>
          <cell r="M957">
            <v>0</v>
          </cell>
          <cell r="N957">
            <v>0</v>
          </cell>
          <cell r="O957">
            <v>0</v>
          </cell>
          <cell r="P957">
            <v>0</v>
          </cell>
          <cell r="Q957">
            <v>0</v>
          </cell>
          <cell r="R957">
            <v>0</v>
          </cell>
          <cell r="S957">
            <v>0</v>
          </cell>
          <cell r="T957">
            <v>0</v>
          </cell>
          <cell r="U957">
            <v>0</v>
          </cell>
          <cell r="V957">
            <v>0</v>
          </cell>
          <cell r="W957">
            <v>0</v>
          </cell>
          <cell r="X957">
            <v>0</v>
          </cell>
          <cell r="Y957" t="str">
            <v>I_WNE_PUMPProposed Station Demand Charges</v>
          </cell>
        </row>
        <row r="958">
          <cell r="E958">
            <v>0</v>
          </cell>
          <cell r="F958">
            <v>0</v>
          </cell>
          <cell r="G958">
            <v>0</v>
          </cell>
          <cell r="H958">
            <v>0</v>
          </cell>
          <cell r="I958">
            <v>0</v>
          </cell>
          <cell r="J958">
            <v>0</v>
          </cell>
          <cell r="K958">
            <v>0</v>
          </cell>
          <cell r="L958">
            <v>0</v>
          </cell>
          <cell r="M958">
            <v>0</v>
          </cell>
          <cell r="N958">
            <v>0</v>
          </cell>
          <cell r="O958">
            <v>0</v>
          </cell>
          <cell r="P958">
            <v>0</v>
          </cell>
          <cell r="Q958">
            <v>0</v>
          </cell>
          <cell r="R958">
            <v>0</v>
          </cell>
          <cell r="S958">
            <v>0</v>
          </cell>
          <cell r="T958">
            <v>0</v>
          </cell>
          <cell r="U958">
            <v>0</v>
          </cell>
          <cell r="V958">
            <v>0</v>
          </cell>
          <cell r="W958">
            <v>0</v>
          </cell>
          <cell r="X958">
            <v>0</v>
          </cell>
          <cell r="Y958" t="str">
            <v>I_WNE_PUMPProposed Station Capital Costs</v>
          </cell>
        </row>
        <row r="959">
          <cell r="E959">
            <v>0</v>
          </cell>
          <cell r="F959">
            <v>0</v>
          </cell>
          <cell r="G959">
            <v>0</v>
          </cell>
          <cell r="H959">
            <v>0</v>
          </cell>
          <cell r="I959">
            <v>0</v>
          </cell>
          <cell r="J959">
            <v>0</v>
          </cell>
          <cell r="K959">
            <v>0</v>
          </cell>
          <cell r="L959">
            <v>0</v>
          </cell>
          <cell r="M959">
            <v>0</v>
          </cell>
          <cell r="N959">
            <v>0</v>
          </cell>
          <cell r="O959">
            <v>0</v>
          </cell>
          <cell r="P959">
            <v>0</v>
          </cell>
          <cell r="Q959">
            <v>0</v>
          </cell>
          <cell r="R959">
            <v>0</v>
          </cell>
          <cell r="S959">
            <v>0</v>
          </cell>
          <cell r="T959">
            <v>0</v>
          </cell>
          <cell r="U959">
            <v>0</v>
          </cell>
          <cell r="V959">
            <v>0</v>
          </cell>
          <cell r="W959">
            <v>0</v>
          </cell>
          <cell r="X959">
            <v>0</v>
          </cell>
          <cell r="Y959" t="str">
            <v>I_WNE_PUMP   Station Total Costs</v>
          </cell>
        </row>
        <row r="960">
          <cell r="E960">
            <v>0</v>
          </cell>
          <cell r="F960">
            <v>0</v>
          </cell>
          <cell r="G960">
            <v>0</v>
          </cell>
          <cell r="H960">
            <v>0</v>
          </cell>
          <cell r="I960">
            <v>0</v>
          </cell>
          <cell r="J960">
            <v>0</v>
          </cell>
          <cell r="K960">
            <v>0</v>
          </cell>
          <cell r="L960">
            <v>0</v>
          </cell>
          <cell r="M960">
            <v>0</v>
          </cell>
          <cell r="N960">
            <v>0</v>
          </cell>
          <cell r="O960">
            <v>0</v>
          </cell>
          <cell r="P960">
            <v>0</v>
          </cell>
          <cell r="Q960">
            <v>0</v>
          </cell>
          <cell r="R960">
            <v>0</v>
          </cell>
          <cell r="S960">
            <v>0</v>
          </cell>
          <cell r="T960">
            <v>0</v>
          </cell>
          <cell r="U960">
            <v>0</v>
          </cell>
          <cell r="V960">
            <v>0</v>
          </cell>
          <cell r="W960">
            <v>0</v>
          </cell>
          <cell r="X960">
            <v>0</v>
          </cell>
          <cell r="Y960" t="str">
            <v>I_WSW_BAT_LIProposed Station Fuel Costs</v>
          </cell>
        </row>
        <row r="961">
          <cell r="E961">
            <v>0</v>
          </cell>
          <cell r="F961">
            <v>0</v>
          </cell>
          <cell r="G961">
            <v>0</v>
          </cell>
          <cell r="H961">
            <v>0</v>
          </cell>
          <cell r="I961">
            <v>0</v>
          </cell>
          <cell r="J961">
            <v>0</v>
          </cell>
          <cell r="K961">
            <v>0</v>
          </cell>
          <cell r="L961">
            <v>0</v>
          </cell>
          <cell r="M961">
            <v>0</v>
          </cell>
          <cell r="N961">
            <v>0</v>
          </cell>
          <cell r="O961">
            <v>0</v>
          </cell>
          <cell r="P961">
            <v>0</v>
          </cell>
          <cell r="Q961">
            <v>0</v>
          </cell>
          <cell r="R961">
            <v>0</v>
          </cell>
          <cell r="S961">
            <v>0</v>
          </cell>
          <cell r="T961">
            <v>0</v>
          </cell>
          <cell r="U961">
            <v>0</v>
          </cell>
          <cell r="V961">
            <v>0</v>
          </cell>
          <cell r="W961">
            <v>0</v>
          </cell>
          <cell r="X961">
            <v>0.28100000000000003</v>
          </cell>
          <cell r="Y961" t="str">
            <v>I_WSW_BAT_LIProposed Station Variable O&amp;M Costs</v>
          </cell>
        </row>
        <row r="962">
          <cell r="E962">
            <v>0</v>
          </cell>
          <cell r="F962">
            <v>0</v>
          </cell>
          <cell r="G962">
            <v>0</v>
          </cell>
          <cell r="H962">
            <v>0</v>
          </cell>
          <cell r="I962">
            <v>0</v>
          </cell>
          <cell r="J962">
            <v>0</v>
          </cell>
          <cell r="K962">
            <v>0</v>
          </cell>
          <cell r="L962">
            <v>0</v>
          </cell>
          <cell r="M962">
            <v>0</v>
          </cell>
          <cell r="N962">
            <v>0</v>
          </cell>
          <cell r="O962">
            <v>0</v>
          </cell>
          <cell r="P962">
            <v>0</v>
          </cell>
          <cell r="Q962">
            <v>0</v>
          </cell>
          <cell r="R962">
            <v>0</v>
          </cell>
          <cell r="S962">
            <v>0</v>
          </cell>
          <cell r="T962">
            <v>0</v>
          </cell>
          <cell r="U962">
            <v>0</v>
          </cell>
          <cell r="V962">
            <v>0</v>
          </cell>
          <cell r="W962">
            <v>0</v>
          </cell>
          <cell r="X962">
            <v>0</v>
          </cell>
          <cell r="Y962" t="str">
            <v>I_WSW_BAT_LIProposed Station Emission Costs</v>
          </cell>
        </row>
        <row r="963">
          <cell r="E963">
            <v>0</v>
          </cell>
          <cell r="F963">
            <v>0</v>
          </cell>
          <cell r="G963">
            <v>0</v>
          </cell>
          <cell r="H963">
            <v>0</v>
          </cell>
          <cell r="I963">
            <v>0</v>
          </cell>
          <cell r="J963">
            <v>0</v>
          </cell>
          <cell r="K963">
            <v>0</v>
          </cell>
          <cell r="L963">
            <v>0</v>
          </cell>
          <cell r="M963">
            <v>0</v>
          </cell>
          <cell r="N963">
            <v>0</v>
          </cell>
          <cell r="O963">
            <v>0</v>
          </cell>
          <cell r="P963">
            <v>0</v>
          </cell>
          <cell r="Q963">
            <v>0</v>
          </cell>
          <cell r="R963">
            <v>0</v>
          </cell>
          <cell r="S963">
            <v>0</v>
          </cell>
          <cell r="T963">
            <v>0</v>
          </cell>
          <cell r="U963">
            <v>0</v>
          </cell>
          <cell r="V963">
            <v>0</v>
          </cell>
          <cell r="W963">
            <v>0</v>
          </cell>
          <cell r="X963">
            <v>0</v>
          </cell>
          <cell r="Y963" t="str">
            <v>I_WSW_BAT_LIProposed Station Dispatch Adder Costs</v>
          </cell>
        </row>
        <row r="964">
          <cell r="E964">
            <v>0</v>
          </cell>
          <cell r="F964">
            <v>0</v>
          </cell>
          <cell r="G964">
            <v>0</v>
          </cell>
          <cell r="H964">
            <v>0</v>
          </cell>
          <cell r="I964">
            <v>0</v>
          </cell>
          <cell r="J964">
            <v>0</v>
          </cell>
          <cell r="K964">
            <v>0</v>
          </cell>
          <cell r="L964">
            <v>0</v>
          </cell>
          <cell r="M964">
            <v>0</v>
          </cell>
          <cell r="N964">
            <v>0</v>
          </cell>
          <cell r="O964">
            <v>0</v>
          </cell>
          <cell r="P964">
            <v>0</v>
          </cell>
          <cell r="Q964">
            <v>0</v>
          </cell>
          <cell r="R964">
            <v>0</v>
          </cell>
          <cell r="S964">
            <v>0</v>
          </cell>
          <cell r="T964">
            <v>0</v>
          </cell>
          <cell r="U964">
            <v>0</v>
          </cell>
          <cell r="V964">
            <v>0</v>
          </cell>
          <cell r="W964">
            <v>0</v>
          </cell>
          <cell r="X964">
            <v>-0.90700000000000003</v>
          </cell>
          <cell r="Y964" t="str">
            <v>I_WSW_BAT_LIProposed Station Fixed Costs</v>
          </cell>
        </row>
        <row r="965">
          <cell r="E965">
            <v>0</v>
          </cell>
          <cell r="F965">
            <v>0</v>
          </cell>
          <cell r="G965">
            <v>0</v>
          </cell>
          <cell r="H965">
            <v>0</v>
          </cell>
          <cell r="I965">
            <v>0</v>
          </cell>
          <cell r="J965">
            <v>0</v>
          </cell>
          <cell r="K965">
            <v>0</v>
          </cell>
          <cell r="L965">
            <v>0</v>
          </cell>
          <cell r="M965">
            <v>0</v>
          </cell>
          <cell r="N965">
            <v>0</v>
          </cell>
          <cell r="O965">
            <v>0</v>
          </cell>
          <cell r="P965">
            <v>0</v>
          </cell>
          <cell r="Q965">
            <v>0</v>
          </cell>
          <cell r="R965">
            <v>0</v>
          </cell>
          <cell r="S965">
            <v>0</v>
          </cell>
          <cell r="T965">
            <v>0</v>
          </cell>
          <cell r="U965">
            <v>0</v>
          </cell>
          <cell r="V965">
            <v>0</v>
          </cell>
          <cell r="W965">
            <v>0</v>
          </cell>
          <cell r="X965">
            <v>0</v>
          </cell>
          <cell r="Y965" t="str">
            <v>I_WSW_BAT_LIProposed Station Demand Charges</v>
          </cell>
        </row>
        <row r="966">
          <cell r="E966">
            <v>0</v>
          </cell>
          <cell r="F966">
            <v>0</v>
          </cell>
          <cell r="G966">
            <v>0</v>
          </cell>
          <cell r="H966">
            <v>0</v>
          </cell>
          <cell r="I966">
            <v>0</v>
          </cell>
          <cell r="J966">
            <v>0</v>
          </cell>
          <cell r="K966">
            <v>0</v>
          </cell>
          <cell r="L966">
            <v>0</v>
          </cell>
          <cell r="M966">
            <v>0</v>
          </cell>
          <cell r="N966">
            <v>0</v>
          </cell>
          <cell r="O966">
            <v>0</v>
          </cell>
          <cell r="P966">
            <v>0</v>
          </cell>
          <cell r="Q966">
            <v>0</v>
          </cell>
          <cell r="R966">
            <v>0</v>
          </cell>
          <cell r="S966">
            <v>0</v>
          </cell>
          <cell r="T966">
            <v>0</v>
          </cell>
          <cell r="U966">
            <v>0</v>
          </cell>
          <cell r="V966">
            <v>0</v>
          </cell>
          <cell r="W966">
            <v>0</v>
          </cell>
          <cell r="X966">
            <v>2.3759999999999999</v>
          </cell>
          <cell r="Y966" t="str">
            <v>I_WSW_BAT_LIProposed Station Capital Costs</v>
          </cell>
        </row>
        <row r="967">
          <cell r="E967">
            <v>0</v>
          </cell>
          <cell r="F967">
            <v>0</v>
          </cell>
          <cell r="G967">
            <v>0</v>
          </cell>
          <cell r="H967">
            <v>0</v>
          </cell>
          <cell r="I967">
            <v>0</v>
          </cell>
          <cell r="J967">
            <v>0</v>
          </cell>
          <cell r="K967">
            <v>0</v>
          </cell>
          <cell r="L967">
            <v>0</v>
          </cell>
          <cell r="M967">
            <v>0</v>
          </cell>
          <cell r="N967">
            <v>0</v>
          </cell>
          <cell r="O967">
            <v>0</v>
          </cell>
          <cell r="P967">
            <v>0</v>
          </cell>
          <cell r="Q967">
            <v>0</v>
          </cell>
          <cell r="R967">
            <v>0</v>
          </cell>
          <cell r="S967">
            <v>0</v>
          </cell>
          <cell r="T967">
            <v>0</v>
          </cell>
          <cell r="U967">
            <v>0</v>
          </cell>
          <cell r="V967">
            <v>0</v>
          </cell>
          <cell r="W967">
            <v>0</v>
          </cell>
          <cell r="X967">
            <v>1.7490000000000001</v>
          </cell>
          <cell r="Y967" t="str">
            <v>I_WSW_BAT_LI   Station Total Costs</v>
          </cell>
        </row>
        <row r="968">
          <cell r="E968">
            <v>0</v>
          </cell>
          <cell r="F968">
            <v>0</v>
          </cell>
          <cell r="G968">
            <v>0</v>
          </cell>
          <cell r="H968">
            <v>0</v>
          </cell>
          <cell r="I968">
            <v>0</v>
          </cell>
          <cell r="J968">
            <v>0</v>
          </cell>
          <cell r="K968">
            <v>0</v>
          </cell>
          <cell r="L968">
            <v>0</v>
          </cell>
          <cell r="M968">
            <v>0</v>
          </cell>
          <cell r="N968">
            <v>0</v>
          </cell>
          <cell r="O968">
            <v>0</v>
          </cell>
          <cell r="P968">
            <v>0</v>
          </cell>
          <cell r="Q968">
            <v>0</v>
          </cell>
          <cell r="R968">
            <v>0</v>
          </cell>
          <cell r="S968">
            <v>0</v>
          </cell>
          <cell r="T968">
            <v>0</v>
          </cell>
          <cell r="U968">
            <v>0</v>
          </cell>
          <cell r="V968">
            <v>0</v>
          </cell>
          <cell r="W968">
            <v>0</v>
          </cell>
          <cell r="X968">
            <v>0</v>
          </cell>
          <cell r="Y968" t="str">
            <v>I_WAE_PUMPProposed Station Fuel Costs</v>
          </cell>
        </row>
        <row r="969">
          <cell r="E969">
            <v>0</v>
          </cell>
          <cell r="F969">
            <v>0</v>
          </cell>
          <cell r="G969">
            <v>0</v>
          </cell>
          <cell r="H969">
            <v>0</v>
          </cell>
          <cell r="I969">
            <v>0</v>
          </cell>
          <cell r="J969">
            <v>0</v>
          </cell>
          <cell r="K969">
            <v>0</v>
          </cell>
          <cell r="L969">
            <v>0</v>
          </cell>
          <cell r="M969">
            <v>0</v>
          </cell>
          <cell r="N969">
            <v>0</v>
          </cell>
          <cell r="O969">
            <v>0</v>
          </cell>
          <cell r="P969">
            <v>0</v>
          </cell>
          <cell r="Q969">
            <v>0</v>
          </cell>
          <cell r="R969">
            <v>0</v>
          </cell>
          <cell r="S969">
            <v>0</v>
          </cell>
          <cell r="T969">
            <v>0</v>
          </cell>
          <cell r="U969">
            <v>0</v>
          </cell>
          <cell r="V969">
            <v>0</v>
          </cell>
          <cell r="W969">
            <v>0</v>
          </cell>
          <cell r="X969">
            <v>0</v>
          </cell>
          <cell r="Y969" t="str">
            <v>I_WAE_PUMPProposed Station Variable O&amp;M Costs</v>
          </cell>
        </row>
        <row r="970">
          <cell r="E970">
            <v>0</v>
          </cell>
          <cell r="F970">
            <v>0</v>
          </cell>
          <cell r="G970">
            <v>0</v>
          </cell>
          <cell r="H970">
            <v>0</v>
          </cell>
          <cell r="I970">
            <v>0</v>
          </cell>
          <cell r="J970">
            <v>0</v>
          </cell>
          <cell r="K970">
            <v>0</v>
          </cell>
          <cell r="L970">
            <v>0</v>
          </cell>
          <cell r="M970">
            <v>0</v>
          </cell>
          <cell r="N970">
            <v>0</v>
          </cell>
          <cell r="O970">
            <v>0</v>
          </cell>
          <cell r="P970">
            <v>0</v>
          </cell>
          <cell r="Q970">
            <v>0</v>
          </cell>
          <cell r="R970">
            <v>0</v>
          </cell>
          <cell r="S970">
            <v>0</v>
          </cell>
          <cell r="T970">
            <v>0</v>
          </cell>
          <cell r="U970">
            <v>0</v>
          </cell>
          <cell r="V970">
            <v>0</v>
          </cell>
          <cell r="W970">
            <v>0</v>
          </cell>
          <cell r="X970">
            <v>0</v>
          </cell>
          <cell r="Y970" t="str">
            <v>I_WAE_PUMPProposed Station Emission Costs</v>
          </cell>
        </row>
        <row r="971">
          <cell r="E971">
            <v>0</v>
          </cell>
          <cell r="F971">
            <v>0</v>
          </cell>
          <cell r="G971">
            <v>0</v>
          </cell>
          <cell r="H971">
            <v>0</v>
          </cell>
          <cell r="I971">
            <v>0</v>
          </cell>
          <cell r="J971">
            <v>0</v>
          </cell>
          <cell r="K971">
            <v>0</v>
          </cell>
          <cell r="L971">
            <v>0</v>
          </cell>
          <cell r="M971">
            <v>0</v>
          </cell>
          <cell r="N971">
            <v>0</v>
          </cell>
          <cell r="O971">
            <v>0</v>
          </cell>
          <cell r="P971">
            <v>0</v>
          </cell>
          <cell r="Q971">
            <v>0</v>
          </cell>
          <cell r="R971">
            <v>0</v>
          </cell>
          <cell r="S971">
            <v>0</v>
          </cell>
          <cell r="T971">
            <v>0</v>
          </cell>
          <cell r="U971">
            <v>0</v>
          </cell>
          <cell r="V971">
            <v>0</v>
          </cell>
          <cell r="W971">
            <v>0</v>
          </cell>
          <cell r="X971">
            <v>0</v>
          </cell>
          <cell r="Y971" t="str">
            <v>I_WAE_PUMPProposed Station Dispatch Adder Costs</v>
          </cell>
        </row>
        <row r="972">
          <cell r="E972">
            <v>0</v>
          </cell>
          <cell r="F972">
            <v>0</v>
          </cell>
          <cell r="G972">
            <v>0</v>
          </cell>
          <cell r="H972">
            <v>0</v>
          </cell>
          <cell r="I972">
            <v>0</v>
          </cell>
          <cell r="J972">
            <v>0</v>
          </cell>
          <cell r="K972">
            <v>0</v>
          </cell>
          <cell r="L972">
            <v>0</v>
          </cell>
          <cell r="M972">
            <v>0</v>
          </cell>
          <cell r="N972">
            <v>0</v>
          </cell>
          <cell r="O972">
            <v>0</v>
          </cell>
          <cell r="P972">
            <v>0</v>
          </cell>
          <cell r="Q972">
            <v>0</v>
          </cell>
          <cell r="R972">
            <v>0</v>
          </cell>
          <cell r="S972">
            <v>0</v>
          </cell>
          <cell r="T972">
            <v>0</v>
          </cell>
          <cell r="U972">
            <v>0</v>
          </cell>
          <cell r="V972">
            <v>0</v>
          </cell>
          <cell r="W972">
            <v>0</v>
          </cell>
          <cell r="X972">
            <v>0</v>
          </cell>
          <cell r="Y972" t="str">
            <v>I_WAE_PUMPProposed Station Fixed Costs</v>
          </cell>
        </row>
        <row r="973">
          <cell r="E973">
            <v>0</v>
          </cell>
          <cell r="F973">
            <v>0</v>
          </cell>
          <cell r="G973">
            <v>0</v>
          </cell>
          <cell r="H973">
            <v>0</v>
          </cell>
          <cell r="I973">
            <v>0</v>
          </cell>
          <cell r="J973">
            <v>0</v>
          </cell>
          <cell r="K973">
            <v>0</v>
          </cell>
          <cell r="L973">
            <v>0</v>
          </cell>
          <cell r="M973">
            <v>0</v>
          </cell>
          <cell r="N973">
            <v>0</v>
          </cell>
          <cell r="O973">
            <v>0</v>
          </cell>
          <cell r="P973">
            <v>0</v>
          </cell>
          <cell r="Q973">
            <v>0</v>
          </cell>
          <cell r="R973">
            <v>0</v>
          </cell>
          <cell r="S973">
            <v>0</v>
          </cell>
          <cell r="T973">
            <v>0</v>
          </cell>
          <cell r="U973">
            <v>0</v>
          </cell>
          <cell r="V973">
            <v>0</v>
          </cell>
          <cell r="W973">
            <v>0</v>
          </cell>
          <cell r="X973">
            <v>0</v>
          </cell>
          <cell r="Y973" t="str">
            <v>I_WAE_PUMPProposed Station Demand Charges</v>
          </cell>
        </row>
        <row r="974">
          <cell r="E974">
            <v>0</v>
          </cell>
          <cell r="F974">
            <v>0</v>
          </cell>
          <cell r="G974">
            <v>0</v>
          </cell>
          <cell r="H974">
            <v>0</v>
          </cell>
          <cell r="I974">
            <v>0</v>
          </cell>
          <cell r="J974">
            <v>0</v>
          </cell>
          <cell r="K974">
            <v>0</v>
          </cell>
          <cell r="L974">
            <v>0</v>
          </cell>
          <cell r="M974">
            <v>0</v>
          </cell>
          <cell r="N974">
            <v>0</v>
          </cell>
          <cell r="O974">
            <v>0</v>
          </cell>
          <cell r="P974">
            <v>0</v>
          </cell>
          <cell r="Q974">
            <v>0</v>
          </cell>
          <cell r="R974">
            <v>0</v>
          </cell>
          <cell r="S974">
            <v>0</v>
          </cell>
          <cell r="T974">
            <v>0</v>
          </cell>
          <cell r="U974">
            <v>0</v>
          </cell>
          <cell r="V974">
            <v>0</v>
          </cell>
          <cell r="W974">
            <v>0</v>
          </cell>
          <cell r="X974">
            <v>0</v>
          </cell>
          <cell r="Y974" t="str">
            <v>I_WAE_PUMPProposed Station Capital Costs</v>
          </cell>
        </row>
        <row r="975">
          <cell r="E975">
            <v>0</v>
          </cell>
          <cell r="F975">
            <v>0</v>
          </cell>
          <cell r="G975">
            <v>0</v>
          </cell>
          <cell r="H975">
            <v>0</v>
          </cell>
          <cell r="I975">
            <v>0</v>
          </cell>
          <cell r="J975">
            <v>0</v>
          </cell>
          <cell r="K975">
            <v>0</v>
          </cell>
          <cell r="L975">
            <v>0</v>
          </cell>
          <cell r="M975">
            <v>0</v>
          </cell>
          <cell r="N975">
            <v>0</v>
          </cell>
          <cell r="O975">
            <v>0</v>
          </cell>
          <cell r="P975">
            <v>0</v>
          </cell>
          <cell r="Q975">
            <v>0</v>
          </cell>
          <cell r="R975">
            <v>0</v>
          </cell>
          <cell r="S975">
            <v>0</v>
          </cell>
          <cell r="T975">
            <v>0</v>
          </cell>
          <cell r="U975">
            <v>0</v>
          </cell>
          <cell r="V975">
            <v>0</v>
          </cell>
          <cell r="W975">
            <v>0</v>
          </cell>
          <cell r="X975">
            <v>0</v>
          </cell>
          <cell r="Y975" t="str">
            <v>I_WAE_PUMP   Station Total Costs</v>
          </cell>
        </row>
        <row r="976">
          <cell r="E976">
            <v>0</v>
          </cell>
          <cell r="F976">
            <v>0</v>
          </cell>
          <cell r="G976">
            <v>0</v>
          </cell>
          <cell r="H976">
            <v>0</v>
          </cell>
          <cell r="I976">
            <v>0</v>
          </cell>
          <cell r="J976">
            <v>0</v>
          </cell>
          <cell r="K976">
            <v>0</v>
          </cell>
          <cell r="L976">
            <v>0</v>
          </cell>
          <cell r="M976">
            <v>0</v>
          </cell>
          <cell r="N976">
            <v>0</v>
          </cell>
          <cell r="O976">
            <v>0</v>
          </cell>
          <cell r="P976">
            <v>0</v>
          </cell>
          <cell r="Q976">
            <v>0</v>
          </cell>
          <cell r="R976">
            <v>0</v>
          </cell>
          <cell r="S976">
            <v>0</v>
          </cell>
          <cell r="T976">
            <v>0</v>
          </cell>
          <cell r="U976">
            <v>0</v>
          </cell>
          <cell r="V976">
            <v>0</v>
          </cell>
          <cell r="W976">
            <v>0</v>
          </cell>
          <cell r="X976">
            <v>0</v>
          </cell>
          <cell r="Y976" t="str">
            <v>I_PNC_BAT_LIProposed Station Fuel Costs</v>
          </cell>
        </row>
        <row r="977">
          <cell r="E977">
            <v>0</v>
          </cell>
          <cell r="F977">
            <v>0</v>
          </cell>
          <cell r="G977">
            <v>0</v>
          </cell>
          <cell r="H977">
            <v>0</v>
          </cell>
          <cell r="I977">
            <v>0</v>
          </cell>
          <cell r="J977">
            <v>0</v>
          </cell>
          <cell r="K977">
            <v>0</v>
          </cell>
          <cell r="L977">
            <v>0</v>
          </cell>
          <cell r="M977">
            <v>0</v>
          </cell>
          <cell r="N977">
            <v>0</v>
          </cell>
          <cell r="O977">
            <v>1.05</v>
          </cell>
          <cell r="P977">
            <v>1.167</v>
          </cell>
          <cell r="Q977">
            <v>1.155</v>
          </cell>
          <cell r="R977">
            <v>1.379</v>
          </cell>
          <cell r="S977">
            <v>1.4850000000000001</v>
          </cell>
          <cell r="T977">
            <v>1.492</v>
          </cell>
          <cell r="U977">
            <v>1.5009999999999999</v>
          </cell>
          <cell r="V977">
            <v>1.774</v>
          </cell>
          <cell r="W977">
            <v>2.1859999999999999</v>
          </cell>
          <cell r="X977">
            <v>2.5089999999999999</v>
          </cell>
          <cell r="Y977" t="str">
            <v>I_PNC_BAT_LIProposed Station Variable O&amp;M Costs</v>
          </cell>
        </row>
        <row r="978">
          <cell r="E978">
            <v>0</v>
          </cell>
          <cell r="F978">
            <v>0</v>
          </cell>
          <cell r="G978">
            <v>0</v>
          </cell>
          <cell r="H978">
            <v>0</v>
          </cell>
          <cell r="I978">
            <v>0</v>
          </cell>
          <cell r="J978">
            <v>0</v>
          </cell>
          <cell r="K978">
            <v>0</v>
          </cell>
          <cell r="L978">
            <v>0</v>
          </cell>
          <cell r="M978">
            <v>0</v>
          </cell>
          <cell r="N978">
            <v>0</v>
          </cell>
          <cell r="O978">
            <v>0</v>
          </cell>
          <cell r="P978">
            <v>0</v>
          </cell>
          <cell r="Q978">
            <v>0</v>
          </cell>
          <cell r="R978">
            <v>0</v>
          </cell>
          <cell r="S978">
            <v>0</v>
          </cell>
          <cell r="T978">
            <v>0</v>
          </cell>
          <cell r="U978">
            <v>0</v>
          </cell>
          <cell r="V978">
            <v>0</v>
          </cell>
          <cell r="W978">
            <v>0</v>
          </cell>
          <cell r="X978">
            <v>0</v>
          </cell>
          <cell r="Y978" t="str">
            <v>I_PNC_BAT_LIProposed Station Emission Costs</v>
          </cell>
        </row>
        <row r="979">
          <cell r="E979">
            <v>0</v>
          </cell>
          <cell r="F979">
            <v>0</v>
          </cell>
          <cell r="G979">
            <v>0</v>
          </cell>
          <cell r="H979">
            <v>0</v>
          </cell>
          <cell r="I979">
            <v>0</v>
          </cell>
          <cell r="J979">
            <v>0</v>
          </cell>
          <cell r="K979">
            <v>0</v>
          </cell>
          <cell r="L979">
            <v>0</v>
          </cell>
          <cell r="M979">
            <v>0</v>
          </cell>
          <cell r="N979">
            <v>0</v>
          </cell>
          <cell r="O979">
            <v>0</v>
          </cell>
          <cell r="P979">
            <v>0</v>
          </cell>
          <cell r="Q979">
            <v>0</v>
          </cell>
          <cell r="R979">
            <v>0</v>
          </cell>
          <cell r="S979">
            <v>0</v>
          </cell>
          <cell r="T979">
            <v>0</v>
          </cell>
          <cell r="U979">
            <v>0</v>
          </cell>
          <cell r="V979">
            <v>0</v>
          </cell>
          <cell r="W979">
            <v>0</v>
          </cell>
          <cell r="X979">
            <v>0</v>
          </cell>
          <cell r="Y979" t="str">
            <v>I_PNC_BAT_LIProposed Station Dispatch Adder Costs</v>
          </cell>
        </row>
        <row r="980">
          <cell r="E980">
            <v>0</v>
          </cell>
          <cell r="F980">
            <v>0</v>
          </cell>
          <cell r="G980">
            <v>0</v>
          </cell>
          <cell r="H980">
            <v>0</v>
          </cell>
          <cell r="I980">
            <v>0</v>
          </cell>
          <cell r="J980">
            <v>0</v>
          </cell>
          <cell r="K980">
            <v>0</v>
          </cell>
          <cell r="L980">
            <v>0</v>
          </cell>
          <cell r="M980">
            <v>0</v>
          </cell>
          <cell r="N980">
            <v>0</v>
          </cell>
          <cell r="O980">
            <v>-5.1849999999999996</v>
          </cell>
          <cell r="P980">
            <v>-5.3029999999999999</v>
          </cell>
          <cell r="Q980">
            <v>-5.4240000000000004</v>
          </cell>
          <cell r="R980">
            <v>-5.5469999999999997</v>
          </cell>
          <cell r="S980">
            <v>-5.6740000000000004</v>
          </cell>
          <cell r="T980">
            <v>-5.8029999999999999</v>
          </cell>
          <cell r="U980">
            <v>-5.9349999999999996</v>
          </cell>
          <cell r="V980">
            <v>-6.0709999999999997</v>
          </cell>
          <cell r="W980">
            <v>-6.2089999999999996</v>
          </cell>
          <cell r="X980">
            <v>-6.351</v>
          </cell>
          <cell r="Y980" t="str">
            <v>I_PNC_BAT_LIProposed Station Fixed Costs</v>
          </cell>
        </row>
        <row r="981">
          <cell r="E981">
            <v>0</v>
          </cell>
          <cell r="F981">
            <v>0</v>
          </cell>
          <cell r="G981">
            <v>0</v>
          </cell>
          <cell r="H981">
            <v>0</v>
          </cell>
          <cell r="I981">
            <v>0</v>
          </cell>
          <cell r="J981">
            <v>0</v>
          </cell>
          <cell r="K981">
            <v>0</v>
          </cell>
          <cell r="L981">
            <v>0</v>
          </cell>
          <cell r="M981">
            <v>0</v>
          </cell>
          <cell r="N981">
            <v>0</v>
          </cell>
          <cell r="O981">
            <v>0</v>
          </cell>
          <cell r="P981">
            <v>0</v>
          </cell>
          <cell r="Q981">
            <v>0</v>
          </cell>
          <cell r="R981">
            <v>0</v>
          </cell>
          <cell r="S981">
            <v>0</v>
          </cell>
          <cell r="T981">
            <v>0</v>
          </cell>
          <cell r="U981">
            <v>0</v>
          </cell>
          <cell r="V981">
            <v>0</v>
          </cell>
          <cell r="W981">
            <v>0</v>
          </cell>
          <cell r="X981">
            <v>0</v>
          </cell>
          <cell r="Y981" t="str">
            <v>I_PNC_BAT_LIProposed Station Demand Charges</v>
          </cell>
        </row>
        <row r="982">
          <cell r="E982">
            <v>0</v>
          </cell>
          <cell r="F982">
            <v>0</v>
          </cell>
          <cell r="G982">
            <v>0</v>
          </cell>
          <cell r="H982">
            <v>0</v>
          </cell>
          <cell r="I982">
            <v>0</v>
          </cell>
          <cell r="J982">
            <v>0</v>
          </cell>
          <cell r="K982">
            <v>0</v>
          </cell>
          <cell r="L982">
            <v>0</v>
          </cell>
          <cell r="M982">
            <v>0</v>
          </cell>
          <cell r="N982">
            <v>0</v>
          </cell>
          <cell r="O982">
            <v>16.564</v>
          </cell>
          <cell r="P982">
            <v>16.942</v>
          </cell>
          <cell r="Q982">
            <v>17.327999999999999</v>
          </cell>
          <cell r="R982">
            <v>17.722999999999999</v>
          </cell>
          <cell r="S982">
            <v>18.126999999999999</v>
          </cell>
          <cell r="T982">
            <v>18.54</v>
          </cell>
          <cell r="U982">
            <v>18.963000000000001</v>
          </cell>
          <cell r="V982">
            <v>19.395</v>
          </cell>
          <cell r="W982">
            <v>19.838000000000001</v>
          </cell>
          <cell r="X982">
            <v>20.29</v>
          </cell>
          <cell r="Y982" t="str">
            <v>I_PNC_BAT_LIProposed Station Capital Costs</v>
          </cell>
        </row>
        <row r="983">
          <cell r="E983">
            <v>0</v>
          </cell>
          <cell r="F983">
            <v>0</v>
          </cell>
          <cell r="G983">
            <v>0</v>
          </cell>
          <cell r="H983">
            <v>0</v>
          </cell>
          <cell r="I983">
            <v>0</v>
          </cell>
          <cell r="J983">
            <v>0</v>
          </cell>
          <cell r="K983">
            <v>0</v>
          </cell>
          <cell r="L983">
            <v>0</v>
          </cell>
          <cell r="M983">
            <v>0</v>
          </cell>
          <cell r="N983">
            <v>0</v>
          </cell>
          <cell r="O983">
            <v>12.43</v>
          </cell>
          <cell r="P983">
            <v>12.805999999999999</v>
          </cell>
          <cell r="Q983">
            <v>13.058999999999999</v>
          </cell>
          <cell r="R983">
            <v>13.555</v>
          </cell>
          <cell r="S983">
            <v>13.938000000000001</v>
          </cell>
          <cell r="T983">
            <v>14.23</v>
          </cell>
          <cell r="U983">
            <v>14.528</v>
          </cell>
          <cell r="V983">
            <v>15.099</v>
          </cell>
          <cell r="W983">
            <v>15.815</v>
          </cell>
          <cell r="X983">
            <v>16.448</v>
          </cell>
          <cell r="Y983" t="str">
            <v>I_PNC_BAT_LI   Station Total Costs</v>
          </cell>
        </row>
        <row r="984">
          <cell r="E984">
            <v>0</v>
          </cell>
          <cell r="F984">
            <v>0</v>
          </cell>
          <cell r="G984">
            <v>0</v>
          </cell>
          <cell r="H984">
            <v>0</v>
          </cell>
          <cell r="I984">
            <v>0</v>
          </cell>
          <cell r="J984">
            <v>0</v>
          </cell>
          <cell r="K984">
            <v>0</v>
          </cell>
          <cell r="L984">
            <v>0</v>
          </cell>
          <cell r="M984">
            <v>0</v>
          </cell>
          <cell r="N984">
            <v>0</v>
          </cell>
          <cell r="O984">
            <v>0</v>
          </cell>
          <cell r="P984">
            <v>0</v>
          </cell>
          <cell r="Q984">
            <v>0</v>
          </cell>
          <cell r="R984">
            <v>0</v>
          </cell>
          <cell r="S984">
            <v>0</v>
          </cell>
          <cell r="T984">
            <v>0</v>
          </cell>
          <cell r="U984">
            <v>0</v>
          </cell>
          <cell r="V984">
            <v>0</v>
          </cell>
          <cell r="W984">
            <v>0</v>
          </cell>
          <cell r="X984">
            <v>0</v>
          </cell>
          <cell r="Y984" t="str">
            <v>I_WV_BAT_LIProposed Station Fuel Costs</v>
          </cell>
        </row>
        <row r="985">
          <cell r="E985">
            <v>0</v>
          </cell>
          <cell r="F985">
            <v>0</v>
          </cell>
          <cell r="G985">
            <v>0</v>
          </cell>
          <cell r="H985">
            <v>0</v>
          </cell>
          <cell r="I985">
            <v>0</v>
          </cell>
          <cell r="J985">
            <v>0</v>
          </cell>
          <cell r="K985">
            <v>0</v>
          </cell>
          <cell r="L985">
            <v>0</v>
          </cell>
          <cell r="M985">
            <v>0</v>
          </cell>
          <cell r="N985">
            <v>1.083</v>
          </cell>
          <cell r="O985">
            <v>1.34</v>
          </cell>
          <cell r="P985">
            <v>1.466</v>
          </cell>
          <cell r="Q985">
            <v>1.1990000000000001</v>
          </cell>
          <cell r="R985">
            <v>1.621</v>
          </cell>
          <cell r="S985">
            <v>1.4219999999999999</v>
          </cell>
          <cell r="T985">
            <v>1.4019999999999999</v>
          </cell>
          <cell r="U985">
            <v>2.0310000000000001</v>
          </cell>
          <cell r="V985">
            <v>2.5059999999999998</v>
          </cell>
          <cell r="W985">
            <v>2.7719999999999998</v>
          </cell>
          <cell r="X985">
            <v>2.9540000000000002</v>
          </cell>
          <cell r="Y985" t="str">
            <v>I_WV_BAT_LIProposed Station Variable O&amp;M Costs</v>
          </cell>
        </row>
        <row r="986">
          <cell r="E986">
            <v>0</v>
          </cell>
          <cell r="F986">
            <v>0</v>
          </cell>
          <cell r="G986">
            <v>0</v>
          </cell>
          <cell r="H986">
            <v>0</v>
          </cell>
          <cell r="I986">
            <v>0</v>
          </cell>
          <cell r="J986">
            <v>0</v>
          </cell>
          <cell r="K986">
            <v>0</v>
          </cell>
          <cell r="L986">
            <v>0</v>
          </cell>
          <cell r="M986">
            <v>0</v>
          </cell>
          <cell r="N986">
            <v>0</v>
          </cell>
          <cell r="O986">
            <v>0</v>
          </cell>
          <cell r="P986">
            <v>0</v>
          </cell>
          <cell r="Q986">
            <v>0</v>
          </cell>
          <cell r="R986">
            <v>0</v>
          </cell>
          <cell r="S986">
            <v>0</v>
          </cell>
          <cell r="T986">
            <v>0</v>
          </cell>
          <cell r="U986">
            <v>0</v>
          </cell>
          <cell r="V986">
            <v>0</v>
          </cell>
          <cell r="W986">
            <v>0</v>
          </cell>
          <cell r="X986">
            <v>0</v>
          </cell>
          <cell r="Y986" t="str">
            <v>I_WV_BAT_LIProposed Station Emission Costs</v>
          </cell>
        </row>
        <row r="987">
          <cell r="E987">
            <v>0</v>
          </cell>
          <cell r="F987">
            <v>0</v>
          </cell>
          <cell r="G987">
            <v>0</v>
          </cell>
          <cell r="H987">
            <v>0</v>
          </cell>
          <cell r="I987">
            <v>0</v>
          </cell>
          <cell r="J987">
            <v>0</v>
          </cell>
          <cell r="K987">
            <v>0</v>
          </cell>
          <cell r="L987">
            <v>0</v>
          </cell>
          <cell r="M987">
            <v>0</v>
          </cell>
          <cell r="N987">
            <v>0</v>
          </cell>
          <cell r="O987">
            <v>0</v>
          </cell>
          <cell r="P987">
            <v>0</v>
          </cell>
          <cell r="Q987">
            <v>0</v>
          </cell>
          <cell r="R987">
            <v>0</v>
          </cell>
          <cell r="S987">
            <v>0</v>
          </cell>
          <cell r="T987">
            <v>0</v>
          </cell>
          <cell r="U987">
            <v>0</v>
          </cell>
          <cell r="V987">
            <v>0</v>
          </cell>
          <cell r="W987">
            <v>0</v>
          </cell>
          <cell r="X987">
            <v>0</v>
          </cell>
          <cell r="Y987" t="str">
            <v>I_WV_BAT_LIProposed Station Dispatch Adder Costs</v>
          </cell>
        </row>
        <row r="988">
          <cell r="E988">
            <v>0</v>
          </cell>
          <cell r="F988">
            <v>0</v>
          </cell>
          <cell r="G988">
            <v>0</v>
          </cell>
          <cell r="H988">
            <v>0</v>
          </cell>
          <cell r="I988">
            <v>0</v>
          </cell>
          <cell r="J988">
            <v>0</v>
          </cell>
          <cell r="K988">
            <v>0</v>
          </cell>
          <cell r="L988">
            <v>0</v>
          </cell>
          <cell r="M988">
            <v>0</v>
          </cell>
          <cell r="N988">
            <v>-3.621</v>
          </cell>
          <cell r="O988">
            <v>-5.9249999999999998</v>
          </cell>
          <cell r="P988">
            <v>-6.06</v>
          </cell>
          <cell r="Q988">
            <v>-6.1980000000000004</v>
          </cell>
          <cell r="R988">
            <v>-6.34</v>
          </cell>
          <cell r="S988">
            <v>-6.484</v>
          </cell>
          <cell r="T988">
            <v>-6.6319999999999997</v>
          </cell>
          <cell r="U988">
            <v>-6.7830000000000004</v>
          </cell>
          <cell r="V988">
            <v>-6.9379999999999997</v>
          </cell>
          <cell r="W988">
            <v>-7.0960000000000001</v>
          </cell>
          <cell r="X988">
            <v>-7.258</v>
          </cell>
          <cell r="Y988" t="str">
            <v>I_WV_BAT_LIProposed Station Fixed Costs</v>
          </cell>
        </row>
        <row r="989">
          <cell r="E989">
            <v>0</v>
          </cell>
          <cell r="F989">
            <v>0</v>
          </cell>
          <cell r="G989">
            <v>0</v>
          </cell>
          <cell r="H989">
            <v>0</v>
          </cell>
          <cell r="I989">
            <v>0</v>
          </cell>
          <cell r="J989">
            <v>0</v>
          </cell>
          <cell r="K989">
            <v>0</v>
          </cell>
          <cell r="L989">
            <v>0</v>
          </cell>
          <cell r="M989">
            <v>0</v>
          </cell>
          <cell r="N989">
            <v>0</v>
          </cell>
          <cell r="O989">
            <v>0</v>
          </cell>
          <cell r="P989">
            <v>0</v>
          </cell>
          <cell r="Q989">
            <v>0</v>
          </cell>
          <cell r="R989">
            <v>0</v>
          </cell>
          <cell r="S989">
            <v>0</v>
          </cell>
          <cell r="T989">
            <v>0</v>
          </cell>
          <cell r="U989">
            <v>0</v>
          </cell>
          <cell r="V989">
            <v>0</v>
          </cell>
          <cell r="W989">
            <v>0</v>
          </cell>
          <cell r="X989">
            <v>0</v>
          </cell>
          <cell r="Y989" t="str">
            <v>I_WV_BAT_LIProposed Station Demand Charges</v>
          </cell>
        </row>
        <row r="990">
          <cell r="E990">
            <v>0</v>
          </cell>
          <cell r="F990">
            <v>0</v>
          </cell>
          <cell r="G990">
            <v>0</v>
          </cell>
          <cell r="H990">
            <v>0</v>
          </cell>
          <cell r="I990">
            <v>0</v>
          </cell>
          <cell r="J990">
            <v>0</v>
          </cell>
          <cell r="K990">
            <v>0</v>
          </cell>
          <cell r="L990">
            <v>0</v>
          </cell>
          <cell r="M990">
            <v>0</v>
          </cell>
          <cell r="N990">
            <v>11.874000000000001</v>
          </cell>
          <cell r="O990">
            <v>19.244</v>
          </cell>
          <cell r="P990">
            <v>19.683</v>
          </cell>
          <cell r="Q990">
            <v>20.131</v>
          </cell>
          <cell r="R990">
            <v>20.59</v>
          </cell>
          <cell r="S990">
            <v>21.06</v>
          </cell>
          <cell r="T990">
            <v>21.54</v>
          </cell>
          <cell r="U990">
            <v>22.030999999999999</v>
          </cell>
          <cell r="V990">
            <v>22.533000000000001</v>
          </cell>
          <cell r="W990">
            <v>23.047000000000001</v>
          </cell>
          <cell r="X990">
            <v>23.573</v>
          </cell>
          <cell r="Y990" t="str">
            <v>I_WV_BAT_LIProposed Station Capital Costs</v>
          </cell>
        </row>
        <row r="991">
          <cell r="E991">
            <v>0</v>
          </cell>
          <cell r="F991">
            <v>0</v>
          </cell>
          <cell r="G991">
            <v>0</v>
          </cell>
          <cell r="H991">
            <v>0</v>
          </cell>
          <cell r="I991">
            <v>0</v>
          </cell>
          <cell r="J991">
            <v>0</v>
          </cell>
          <cell r="K991">
            <v>0</v>
          </cell>
          <cell r="L991">
            <v>0</v>
          </cell>
          <cell r="M991">
            <v>0</v>
          </cell>
          <cell r="N991">
            <v>9.3360000000000003</v>
          </cell>
          <cell r="O991">
            <v>14.659000000000001</v>
          </cell>
          <cell r="P991">
            <v>15.087999999999999</v>
          </cell>
          <cell r="Q991">
            <v>15.132</v>
          </cell>
          <cell r="R991">
            <v>15.872</v>
          </cell>
          <cell r="S991">
            <v>15.997</v>
          </cell>
          <cell r="T991">
            <v>16.309999999999999</v>
          </cell>
          <cell r="U991">
            <v>17.279</v>
          </cell>
          <cell r="V991">
            <v>18.100999999999999</v>
          </cell>
          <cell r="W991">
            <v>18.722999999999999</v>
          </cell>
          <cell r="X991">
            <v>19.268000000000001</v>
          </cell>
          <cell r="Y991" t="str">
            <v>I_WV_BAT_LI   Station Total Costs</v>
          </cell>
        </row>
        <row r="992">
          <cell r="E992">
            <v>0</v>
          </cell>
          <cell r="F992">
            <v>0</v>
          </cell>
          <cell r="G992">
            <v>0</v>
          </cell>
          <cell r="H992">
            <v>0</v>
          </cell>
          <cell r="I992">
            <v>0</v>
          </cell>
          <cell r="J992">
            <v>0</v>
          </cell>
          <cell r="K992">
            <v>0</v>
          </cell>
          <cell r="L992">
            <v>0</v>
          </cell>
          <cell r="M992">
            <v>0</v>
          </cell>
          <cell r="N992">
            <v>0</v>
          </cell>
          <cell r="O992">
            <v>0</v>
          </cell>
          <cell r="P992">
            <v>0</v>
          </cell>
          <cell r="Q992">
            <v>0</v>
          </cell>
          <cell r="R992">
            <v>0</v>
          </cell>
          <cell r="S992">
            <v>0</v>
          </cell>
          <cell r="T992">
            <v>0</v>
          </cell>
          <cell r="U992">
            <v>0</v>
          </cell>
          <cell r="V992">
            <v>0</v>
          </cell>
          <cell r="W992">
            <v>0</v>
          </cell>
          <cell r="X992">
            <v>0</v>
          </cell>
          <cell r="Y992" t="str">
            <v>I_SO_BAT_LIProposed Station Fuel Costs</v>
          </cell>
        </row>
        <row r="993">
          <cell r="E993">
            <v>0</v>
          </cell>
          <cell r="F993">
            <v>0</v>
          </cell>
          <cell r="G993">
            <v>0</v>
          </cell>
          <cell r="H993">
            <v>0</v>
          </cell>
          <cell r="I993">
            <v>0</v>
          </cell>
          <cell r="J993">
            <v>0</v>
          </cell>
          <cell r="K993">
            <v>0</v>
          </cell>
          <cell r="L993">
            <v>0</v>
          </cell>
          <cell r="M993">
            <v>0</v>
          </cell>
          <cell r="N993">
            <v>0</v>
          </cell>
          <cell r="O993">
            <v>2.1120000000000001</v>
          </cell>
          <cell r="P993">
            <v>2.605</v>
          </cell>
          <cell r="Q993">
            <v>2.177</v>
          </cell>
          <cell r="R993">
            <v>2.2869999999999999</v>
          </cell>
          <cell r="S993">
            <v>2.1579999999999999</v>
          </cell>
          <cell r="T993">
            <v>2.1030000000000002</v>
          </cell>
          <cell r="U993">
            <v>2.3490000000000002</v>
          </cell>
          <cell r="V993">
            <v>3.476</v>
          </cell>
          <cell r="W993">
            <v>5.3209999999999997</v>
          </cell>
          <cell r="X993">
            <v>9.9770000000000003</v>
          </cell>
          <cell r="Y993" t="str">
            <v>I_SO_BAT_LIProposed Station Variable O&amp;M Costs</v>
          </cell>
        </row>
        <row r="994">
          <cell r="E994">
            <v>0</v>
          </cell>
          <cell r="F994">
            <v>0</v>
          </cell>
          <cell r="G994">
            <v>0</v>
          </cell>
          <cell r="H994">
            <v>0</v>
          </cell>
          <cell r="I994">
            <v>0</v>
          </cell>
          <cell r="J994">
            <v>0</v>
          </cell>
          <cell r="K994">
            <v>0</v>
          </cell>
          <cell r="L994">
            <v>0</v>
          </cell>
          <cell r="M994">
            <v>0</v>
          </cell>
          <cell r="N994">
            <v>0</v>
          </cell>
          <cell r="O994">
            <v>0</v>
          </cell>
          <cell r="P994">
            <v>0</v>
          </cell>
          <cell r="Q994">
            <v>0</v>
          </cell>
          <cell r="R994">
            <v>0</v>
          </cell>
          <cell r="S994">
            <v>0</v>
          </cell>
          <cell r="T994">
            <v>0</v>
          </cell>
          <cell r="U994">
            <v>0</v>
          </cell>
          <cell r="V994">
            <v>0</v>
          </cell>
          <cell r="W994">
            <v>0</v>
          </cell>
          <cell r="X994">
            <v>0</v>
          </cell>
          <cell r="Y994" t="str">
            <v>I_SO_BAT_LIProposed Station Emission Costs</v>
          </cell>
        </row>
        <row r="995">
          <cell r="E995">
            <v>0</v>
          </cell>
          <cell r="F995">
            <v>0</v>
          </cell>
          <cell r="G995">
            <v>0</v>
          </cell>
          <cell r="H995">
            <v>0</v>
          </cell>
          <cell r="I995">
            <v>0</v>
          </cell>
          <cell r="J995">
            <v>0</v>
          </cell>
          <cell r="K995">
            <v>0</v>
          </cell>
          <cell r="L995">
            <v>0</v>
          </cell>
          <cell r="M995">
            <v>0</v>
          </cell>
          <cell r="N995">
            <v>0</v>
          </cell>
          <cell r="O995">
            <v>0</v>
          </cell>
          <cell r="P995">
            <v>0</v>
          </cell>
          <cell r="Q995">
            <v>0</v>
          </cell>
          <cell r="R995">
            <v>0</v>
          </cell>
          <cell r="S995">
            <v>0</v>
          </cell>
          <cell r="T995">
            <v>0</v>
          </cell>
          <cell r="U995">
            <v>0</v>
          </cell>
          <cell r="V995">
            <v>0</v>
          </cell>
          <cell r="W995">
            <v>0</v>
          </cell>
          <cell r="X995">
            <v>0</v>
          </cell>
          <cell r="Y995" t="str">
            <v>I_SO_BAT_LIProposed Station Dispatch Adder Costs</v>
          </cell>
        </row>
        <row r="996">
          <cell r="E996">
            <v>0</v>
          </cell>
          <cell r="F996">
            <v>0</v>
          </cell>
          <cell r="G996">
            <v>0</v>
          </cell>
          <cell r="H996">
            <v>0</v>
          </cell>
          <cell r="I996">
            <v>0</v>
          </cell>
          <cell r="J996">
            <v>0</v>
          </cell>
          <cell r="K996">
            <v>0</v>
          </cell>
          <cell r="L996">
            <v>0</v>
          </cell>
          <cell r="M996">
            <v>0</v>
          </cell>
          <cell r="N996">
            <v>0</v>
          </cell>
          <cell r="O996">
            <v>-10.369</v>
          </cell>
          <cell r="P996">
            <v>-10.605</v>
          </cell>
          <cell r="Q996">
            <v>-10.847</v>
          </cell>
          <cell r="R996">
            <v>-14.263999999999999</v>
          </cell>
          <cell r="S996">
            <v>-14.59</v>
          </cell>
          <cell r="T996">
            <v>-14.922000000000001</v>
          </cell>
          <cell r="U996">
            <v>-15.263</v>
          </cell>
          <cell r="V996">
            <v>-15.611000000000001</v>
          </cell>
          <cell r="W996">
            <v>-15.965999999999999</v>
          </cell>
          <cell r="X996">
            <v>-27.218</v>
          </cell>
          <cell r="Y996" t="str">
            <v>I_SO_BAT_LIProposed Station Fixed Costs</v>
          </cell>
        </row>
        <row r="997">
          <cell r="E997">
            <v>0</v>
          </cell>
          <cell r="F997">
            <v>0</v>
          </cell>
          <cell r="G997">
            <v>0</v>
          </cell>
          <cell r="H997">
            <v>0</v>
          </cell>
          <cell r="I997">
            <v>0</v>
          </cell>
          <cell r="J997">
            <v>0</v>
          </cell>
          <cell r="K997">
            <v>0</v>
          </cell>
          <cell r="L997">
            <v>0</v>
          </cell>
          <cell r="M997">
            <v>0</v>
          </cell>
          <cell r="N997">
            <v>0</v>
          </cell>
          <cell r="O997">
            <v>0</v>
          </cell>
          <cell r="P997">
            <v>0</v>
          </cell>
          <cell r="Q997">
            <v>0</v>
          </cell>
          <cell r="R997">
            <v>0</v>
          </cell>
          <cell r="S997">
            <v>0</v>
          </cell>
          <cell r="T997">
            <v>0</v>
          </cell>
          <cell r="U997">
            <v>0</v>
          </cell>
          <cell r="V997">
            <v>0</v>
          </cell>
          <cell r="W997">
            <v>0</v>
          </cell>
          <cell r="X997">
            <v>0</v>
          </cell>
          <cell r="Y997" t="str">
            <v>I_SO_BAT_LIProposed Station Demand Charges</v>
          </cell>
        </row>
        <row r="998">
          <cell r="E998">
            <v>0</v>
          </cell>
          <cell r="F998">
            <v>0</v>
          </cell>
          <cell r="G998">
            <v>0</v>
          </cell>
          <cell r="H998">
            <v>0</v>
          </cell>
          <cell r="I998">
            <v>0</v>
          </cell>
          <cell r="J998">
            <v>0</v>
          </cell>
          <cell r="K998">
            <v>0</v>
          </cell>
          <cell r="L998">
            <v>0</v>
          </cell>
          <cell r="M998">
            <v>0</v>
          </cell>
          <cell r="N998">
            <v>0</v>
          </cell>
          <cell r="O998">
            <v>33.15</v>
          </cell>
          <cell r="P998">
            <v>33.905999999999999</v>
          </cell>
          <cell r="Q998">
            <v>34.679000000000002</v>
          </cell>
          <cell r="R998">
            <v>44.890999999999998</v>
          </cell>
          <cell r="S998">
            <v>45.914000000000001</v>
          </cell>
          <cell r="T998">
            <v>46.960999999999999</v>
          </cell>
          <cell r="U998">
            <v>48.031999999999996</v>
          </cell>
          <cell r="V998">
            <v>49.127000000000002</v>
          </cell>
          <cell r="W998">
            <v>50.247</v>
          </cell>
          <cell r="X998">
            <v>79.769000000000005</v>
          </cell>
          <cell r="Y998" t="str">
            <v>I_SO_BAT_LIProposed Station Capital Costs</v>
          </cell>
        </row>
        <row r="999">
          <cell r="E999">
            <v>0</v>
          </cell>
          <cell r="F999">
            <v>0</v>
          </cell>
          <cell r="G999">
            <v>0</v>
          </cell>
          <cell r="H999">
            <v>0</v>
          </cell>
          <cell r="I999">
            <v>0</v>
          </cell>
          <cell r="J999">
            <v>0</v>
          </cell>
          <cell r="K999">
            <v>0</v>
          </cell>
          <cell r="L999">
            <v>0</v>
          </cell>
          <cell r="M999">
            <v>0</v>
          </cell>
          <cell r="N999">
            <v>0</v>
          </cell>
          <cell r="O999">
            <v>24.893000000000001</v>
          </cell>
          <cell r="P999">
            <v>25.905999999999999</v>
          </cell>
          <cell r="Q999">
            <v>26.007999999999999</v>
          </cell>
          <cell r="R999">
            <v>32.912999999999997</v>
          </cell>
          <cell r="S999">
            <v>33.482999999999997</v>
          </cell>
          <cell r="T999">
            <v>34.142000000000003</v>
          </cell>
          <cell r="U999">
            <v>35.118000000000002</v>
          </cell>
          <cell r="V999">
            <v>36.991999999999997</v>
          </cell>
          <cell r="W999">
            <v>39.601999999999997</v>
          </cell>
          <cell r="X999">
            <v>62.529000000000003</v>
          </cell>
          <cell r="Y999" t="str">
            <v>I_SO_BAT_LI   Station Total Costs</v>
          </cell>
        </row>
        <row r="1000">
          <cell r="E1000">
            <v>0</v>
          </cell>
          <cell r="F1000">
            <v>0</v>
          </cell>
          <cell r="G1000">
            <v>0</v>
          </cell>
          <cell r="H1000">
            <v>0</v>
          </cell>
          <cell r="I1000">
            <v>0</v>
          </cell>
          <cell r="J1000">
            <v>0</v>
          </cell>
          <cell r="K1000">
            <v>0</v>
          </cell>
          <cell r="L1000">
            <v>0</v>
          </cell>
          <cell r="M1000">
            <v>0</v>
          </cell>
          <cell r="N1000">
            <v>0</v>
          </cell>
          <cell r="O1000">
            <v>0</v>
          </cell>
          <cell r="P1000">
            <v>0</v>
          </cell>
          <cell r="Q1000">
            <v>0</v>
          </cell>
          <cell r="R1000">
            <v>0</v>
          </cell>
          <cell r="S1000">
            <v>0</v>
          </cell>
          <cell r="T1000">
            <v>0</v>
          </cell>
          <cell r="U1000">
            <v>0</v>
          </cell>
          <cell r="V1000">
            <v>0</v>
          </cell>
          <cell r="W1000">
            <v>0</v>
          </cell>
          <cell r="X1000">
            <v>0</v>
          </cell>
          <cell r="Y1000" t="str">
            <v>I_SO_PUMPProposed Station Fuel Costs</v>
          </cell>
        </row>
        <row r="1001">
          <cell r="E1001">
            <v>0</v>
          </cell>
          <cell r="F1001">
            <v>0</v>
          </cell>
          <cell r="G1001">
            <v>0</v>
          </cell>
          <cell r="H1001">
            <v>0</v>
          </cell>
          <cell r="I1001">
            <v>0</v>
          </cell>
          <cell r="J1001">
            <v>0</v>
          </cell>
          <cell r="K1001">
            <v>0</v>
          </cell>
          <cell r="L1001">
            <v>0</v>
          </cell>
          <cell r="M1001">
            <v>0</v>
          </cell>
          <cell r="N1001">
            <v>0</v>
          </cell>
          <cell r="O1001">
            <v>0</v>
          </cell>
          <cell r="P1001">
            <v>0</v>
          </cell>
          <cell r="Q1001">
            <v>0</v>
          </cell>
          <cell r="R1001">
            <v>0</v>
          </cell>
          <cell r="S1001">
            <v>0</v>
          </cell>
          <cell r="T1001">
            <v>0</v>
          </cell>
          <cell r="U1001">
            <v>0</v>
          </cell>
          <cell r="V1001">
            <v>0</v>
          </cell>
          <cell r="W1001">
            <v>0</v>
          </cell>
          <cell r="X1001">
            <v>0</v>
          </cell>
          <cell r="Y1001" t="str">
            <v>I_SO_PUMPProposed Station Variable O&amp;M Costs</v>
          </cell>
        </row>
        <row r="1002">
          <cell r="E1002">
            <v>0</v>
          </cell>
          <cell r="F1002">
            <v>0</v>
          </cell>
          <cell r="G1002">
            <v>0</v>
          </cell>
          <cell r="H1002">
            <v>0</v>
          </cell>
          <cell r="I1002">
            <v>0</v>
          </cell>
          <cell r="J1002">
            <v>0</v>
          </cell>
          <cell r="K1002">
            <v>0</v>
          </cell>
          <cell r="L1002">
            <v>0</v>
          </cell>
          <cell r="M1002">
            <v>0</v>
          </cell>
          <cell r="N1002">
            <v>0</v>
          </cell>
          <cell r="O1002">
            <v>0</v>
          </cell>
          <cell r="P1002">
            <v>0</v>
          </cell>
          <cell r="Q1002">
            <v>0</v>
          </cell>
          <cell r="R1002">
            <v>0</v>
          </cell>
          <cell r="S1002">
            <v>0</v>
          </cell>
          <cell r="T1002">
            <v>0</v>
          </cell>
          <cell r="U1002">
            <v>0</v>
          </cell>
          <cell r="V1002">
            <v>0</v>
          </cell>
          <cell r="W1002">
            <v>0</v>
          </cell>
          <cell r="X1002">
            <v>0</v>
          </cell>
          <cell r="Y1002" t="str">
            <v>I_SO_PUMPProposed Station Emission Costs</v>
          </cell>
        </row>
        <row r="1003">
          <cell r="E1003">
            <v>0</v>
          </cell>
          <cell r="F1003">
            <v>0</v>
          </cell>
          <cell r="G1003">
            <v>0</v>
          </cell>
          <cell r="H1003">
            <v>0</v>
          </cell>
          <cell r="I1003">
            <v>0</v>
          </cell>
          <cell r="J1003">
            <v>0</v>
          </cell>
          <cell r="K1003">
            <v>0</v>
          </cell>
          <cell r="L1003">
            <v>0</v>
          </cell>
          <cell r="M1003">
            <v>0</v>
          </cell>
          <cell r="N1003">
            <v>0</v>
          </cell>
          <cell r="O1003">
            <v>0</v>
          </cell>
          <cell r="P1003">
            <v>0</v>
          </cell>
          <cell r="Q1003">
            <v>0</v>
          </cell>
          <cell r="R1003">
            <v>0</v>
          </cell>
          <cell r="S1003">
            <v>0</v>
          </cell>
          <cell r="T1003">
            <v>0</v>
          </cell>
          <cell r="U1003">
            <v>0</v>
          </cell>
          <cell r="V1003">
            <v>0</v>
          </cell>
          <cell r="W1003">
            <v>0</v>
          </cell>
          <cell r="X1003">
            <v>0</v>
          </cell>
          <cell r="Y1003" t="str">
            <v>I_SO_PUMPProposed Station Dispatch Adder Costs</v>
          </cell>
        </row>
        <row r="1004">
          <cell r="E1004">
            <v>0</v>
          </cell>
          <cell r="F1004">
            <v>0</v>
          </cell>
          <cell r="G1004">
            <v>0</v>
          </cell>
          <cell r="H1004">
            <v>0</v>
          </cell>
          <cell r="I1004">
            <v>0</v>
          </cell>
          <cell r="J1004">
            <v>0</v>
          </cell>
          <cell r="K1004">
            <v>0</v>
          </cell>
          <cell r="L1004">
            <v>0</v>
          </cell>
          <cell r="M1004">
            <v>0</v>
          </cell>
          <cell r="N1004">
            <v>0</v>
          </cell>
          <cell r="O1004">
            <v>0</v>
          </cell>
          <cell r="P1004">
            <v>0</v>
          </cell>
          <cell r="Q1004">
            <v>0</v>
          </cell>
          <cell r="R1004">
            <v>0</v>
          </cell>
          <cell r="S1004">
            <v>0</v>
          </cell>
          <cell r="T1004">
            <v>0</v>
          </cell>
          <cell r="U1004">
            <v>0</v>
          </cell>
          <cell r="V1004">
            <v>0</v>
          </cell>
          <cell r="W1004">
            <v>0</v>
          </cell>
          <cell r="X1004">
            <v>0</v>
          </cell>
          <cell r="Y1004" t="str">
            <v>I_SO_PUMPProposed Station Fixed Costs</v>
          </cell>
        </row>
        <row r="1005">
          <cell r="E1005">
            <v>0</v>
          </cell>
          <cell r="F1005">
            <v>0</v>
          </cell>
          <cell r="G1005">
            <v>0</v>
          </cell>
          <cell r="H1005">
            <v>0</v>
          </cell>
          <cell r="I1005">
            <v>0</v>
          </cell>
          <cell r="J1005">
            <v>0</v>
          </cell>
          <cell r="K1005">
            <v>0</v>
          </cell>
          <cell r="L1005">
            <v>0</v>
          </cell>
          <cell r="M1005">
            <v>0</v>
          </cell>
          <cell r="N1005">
            <v>0</v>
          </cell>
          <cell r="O1005">
            <v>0</v>
          </cell>
          <cell r="P1005">
            <v>0</v>
          </cell>
          <cell r="Q1005">
            <v>0</v>
          </cell>
          <cell r="R1005">
            <v>0</v>
          </cell>
          <cell r="S1005">
            <v>0</v>
          </cell>
          <cell r="T1005">
            <v>0</v>
          </cell>
          <cell r="U1005">
            <v>0</v>
          </cell>
          <cell r="V1005">
            <v>0</v>
          </cell>
          <cell r="W1005">
            <v>0</v>
          </cell>
          <cell r="X1005">
            <v>0</v>
          </cell>
          <cell r="Y1005" t="str">
            <v>I_SO_PUMPProposed Station Demand Charges</v>
          </cell>
        </row>
        <row r="1006">
          <cell r="E1006">
            <v>0</v>
          </cell>
          <cell r="F1006">
            <v>0</v>
          </cell>
          <cell r="G1006">
            <v>0</v>
          </cell>
          <cell r="H1006">
            <v>0</v>
          </cell>
          <cell r="I1006">
            <v>0</v>
          </cell>
          <cell r="J1006">
            <v>0</v>
          </cell>
          <cell r="K1006">
            <v>0</v>
          </cell>
          <cell r="L1006">
            <v>0</v>
          </cell>
          <cell r="M1006">
            <v>0</v>
          </cell>
          <cell r="N1006">
            <v>0</v>
          </cell>
          <cell r="O1006">
            <v>0</v>
          </cell>
          <cell r="P1006">
            <v>0</v>
          </cell>
          <cell r="Q1006">
            <v>0</v>
          </cell>
          <cell r="R1006">
            <v>0</v>
          </cell>
          <cell r="S1006">
            <v>0</v>
          </cell>
          <cell r="T1006">
            <v>0</v>
          </cell>
          <cell r="U1006">
            <v>0</v>
          </cell>
          <cell r="V1006">
            <v>0</v>
          </cell>
          <cell r="W1006">
            <v>0</v>
          </cell>
          <cell r="X1006">
            <v>0</v>
          </cell>
          <cell r="Y1006" t="str">
            <v>I_SO_PUMPProposed Station Capital Costs</v>
          </cell>
        </row>
        <row r="1007">
          <cell r="E1007">
            <v>0</v>
          </cell>
          <cell r="F1007">
            <v>0</v>
          </cell>
          <cell r="G1007">
            <v>0</v>
          </cell>
          <cell r="H1007">
            <v>0</v>
          </cell>
          <cell r="I1007">
            <v>0</v>
          </cell>
          <cell r="J1007">
            <v>0</v>
          </cell>
          <cell r="K1007">
            <v>0</v>
          </cell>
          <cell r="L1007">
            <v>0</v>
          </cell>
          <cell r="M1007">
            <v>0</v>
          </cell>
          <cell r="N1007">
            <v>0</v>
          </cell>
          <cell r="O1007">
            <v>0</v>
          </cell>
          <cell r="P1007">
            <v>0</v>
          </cell>
          <cell r="Q1007">
            <v>0</v>
          </cell>
          <cell r="R1007">
            <v>0</v>
          </cell>
          <cell r="S1007">
            <v>0</v>
          </cell>
          <cell r="T1007">
            <v>0</v>
          </cell>
          <cell r="U1007">
            <v>0</v>
          </cell>
          <cell r="V1007">
            <v>0</v>
          </cell>
          <cell r="W1007">
            <v>0</v>
          </cell>
          <cell r="X1007">
            <v>0</v>
          </cell>
          <cell r="Y1007" t="str">
            <v>I_SO_PUMP   Station Total Costs</v>
          </cell>
        </row>
        <row r="1008">
          <cell r="E1008">
            <v>0</v>
          </cell>
          <cell r="F1008">
            <v>0</v>
          </cell>
          <cell r="G1008">
            <v>0</v>
          </cell>
          <cell r="H1008">
            <v>0</v>
          </cell>
          <cell r="I1008">
            <v>0</v>
          </cell>
          <cell r="J1008">
            <v>0</v>
          </cell>
          <cell r="K1008">
            <v>0</v>
          </cell>
          <cell r="L1008">
            <v>0</v>
          </cell>
          <cell r="M1008">
            <v>0</v>
          </cell>
          <cell r="N1008">
            <v>0</v>
          </cell>
          <cell r="O1008">
            <v>0</v>
          </cell>
          <cell r="P1008">
            <v>0</v>
          </cell>
          <cell r="Q1008">
            <v>0</v>
          </cell>
          <cell r="R1008">
            <v>0</v>
          </cell>
          <cell r="S1008">
            <v>0</v>
          </cell>
          <cell r="T1008">
            <v>0</v>
          </cell>
          <cell r="U1008">
            <v>0</v>
          </cell>
          <cell r="V1008">
            <v>0</v>
          </cell>
          <cell r="W1008">
            <v>0</v>
          </cell>
          <cell r="X1008">
            <v>0</v>
          </cell>
          <cell r="Y1008" t="str">
            <v>I_SO_PUMP2Proposed Station Fuel Costs</v>
          </cell>
        </row>
        <row r="1009">
          <cell r="E1009">
            <v>0</v>
          </cell>
          <cell r="F1009">
            <v>0</v>
          </cell>
          <cell r="G1009">
            <v>0</v>
          </cell>
          <cell r="H1009">
            <v>0</v>
          </cell>
          <cell r="I1009">
            <v>0</v>
          </cell>
          <cell r="J1009">
            <v>0</v>
          </cell>
          <cell r="K1009">
            <v>0</v>
          </cell>
          <cell r="L1009">
            <v>0</v>
          </cell>
          <cell r="M1009">
            <v>0</v>
          </cell>
          <cell r="N1009">
            <v>0</v>
          </cell>
          <cell r="O1009">
            <v>0</v>
          </cell>
          <cell r="P1009">
            <v>0</v>
          </cell>
          <cell r="Q1009">
            <v>0</v>
          </cell>
          <cell r="R1009">
            <v>0</v>
          </cell>
          <cell r="S1009">
            <v>0</v>
          </cell>
          <cell r="T1009">
            <v>0</v>
          </cell>
          <cell r="U1009">
            <v>0</v>
          </cell>
          <cell r="V1009">
            <v>0</v>
          </cell>
          <cell r="W1009">
            <v>0</v>
          </cell>
          <cell r="X1009">
            <v>0</v>
          </cell>
          <cell r="Y1009" t="str">
            <v>I_SO_PUMP2Proposed Station Variable O&amp;M Costs</v>
          </cell>
        </row>
        <row r="1010">
          <cell r="E1010">
            <v>0</v>
          </cell>
          <cell r="F1010">
            <v>0</v>
          </cell>
          <cell r="G1010">
            <v>0</v>
          </cell>
          <cell r="H1010">
            <v>0</v>
          </cell>
          <cell r="I1010">
            <v>0</v>
          </cell>
          <cell r="J1010">
            <v>0</v>
          </cell>
          <cell r="K1010">
            <v>0</v>
          </cell>
          <cell r="L1010">
            <v>0</v>
          </cell>
          <cell r="M1010">
            <v>0</v>
          </cell>
          <cell r="N1010">
            <v>0</v>
          </cell>
          <cell r="O1010">
            <v>0</v>
          </cell>
          <cell r="P1010">
            <v>0</v>
          </cell>
          <cell r="Q1010">
            <v>0</v>
          </cell>
          <cell r="R1010">
            <v>0</v>
          </cell>
          <cell r="S1010">
            <v>0</v>
          </cell>
          <cell r="T1010">
            <v>0</v>
          </cell>
          <cell r="U1010">
            <v>0</v>
          </cell>
          <cell r="V1010">
            <v>0</v>
          </cell>
          <cell r="W1010">
            <v>0</v>
          </cell>
          <cell r="X1010">
            <v>0</v>
          </cell>
          <cell r="Y1010" t="str">
            <v>I_SO_PUMP2Proposed Station Emission Costs</v>
          </cell>
        </row>
        <row r="1011">
          <cell r="E1011">
            <v>0</v>
          </cell>
          <cell r="F1011">
            <v>0</v>
          </cell>
          <cell r="G1011">
            <v>0</v>
          </cell>
          <cell r="H1011">
            <v>0</v>
          </cell>
          <cell r="I1011">
            <v>0</v>
          </cell>
          <cell r="J1011">
            <v>0</v>
          </cell>
          <cell r="K1011">
            <v>0</v>
          </cell>
          <cell r="L1011">
            <v>0</v>
          </cell>
          <cell r="M1011">
            <v>0</v>
          </cell>
          <cell r="N1011">
            <v>0</v>
          </cell>
          <cell r="O1011">
            <v>0</v>
          </cell>
          <cell r="P1011">
            <v>0</v>
          </cell>
          <cell r="Q1011">
            <v>0</v>
          </cell>
          <cell r="R1011">
            <v>0</v>
          </cell>
          <cell r="S1011">
            <v>0</v>
          </cell>
          <cell r="T1011">
            <v>0</v>
          </cell>
          <cell r="U1011">
            <v>0</v>
          </cell>
          <cell r="V1011">
            <v>0</v>
          </cell>
          <cell r="W1011">
            <v>0</v>
          </cell>
          <cell r="X1011">
            <v>0</v>
          </cell>
          <cell r="Y1011" t="str">
            <v>I_SO_PUMP2Proposed Station Dispatch Adder Costs</v>
          </cell>
        </row>
        <row r="1012">
          <cell r="E1012">
            <v>0</v>
          </cell>
          <cell r="F1012">
            <v>0</v>
          </cell>
          <cell r="G1012">
            <v>0</v>
          </cell>
          <cell r="H1012">
            <v>0</v>
          </cell>
          <cell r="I1012">
            <v>0</v>
          </cell>
          <cell r="J1012">
            <v>0</v>
          </cell>
          <cell r="K1012">
            <v>0</v>
          </cell>
          <cell r="L1012">
            <v>0</v>
          </cell>
          <cell r="M1012">
            <v>0</v>
          </cell>
          <cell r="N1012">
            <v>0</v>
          </cell>
          <cell r="O1012">
            <v>0</v>
          </cell>
          <cell r="P1012">
            <v>0</v>
          </cell>
          <cell r="Q1012">
            <v>0</v>
          </cell>
          <cell r="R1012">
            <v>0</v>
          </cell>
          <cell r="S1012">
            <v>0</v>
          </cell>
          <cell r="T1012">
            <v>0</v>
          </cell>
          <cell r="U1012">
            <v>0</v>
          </cell>
          <cell r="V1012">
            <v>0</v>
          </cell>
          <cell r="W1012">
            <v>0</v>
          </cell>
          <cell r="X1012">
            <v>0</v>
          </cell>
          <cell r="Y1012" t="str">
            <v>I_SO_PUMP2Proposed Station Fixed Costs</v>
          </cell>
        </row>
        <row r="1013">
          <cell r="E1013">
            <v>0</v>
          </cell>
          <cell r="F1013">
            <v>0</v>
          </cell>
          <cell r="G1013">
            <v>0</v>
          </cell>
          <cell r="H1013">
            <v>0</v>
          </cell>
          <cell r="I1013">
            <v>0</v>
          </cell>
          <cell r="J1013">
            <v>0</v>
          </cell>
          <cell r="K1013">
            <v>0</v>
          </cell>
          <cell r="L1013">
            <v>0</v>
          </cell>
          <cell r="M1013">
            <v>0</v>
          </cell>
          <cell r="N1013">
            <v>0</v>
          </cell>
          <cell r="O1013">
            <v>0</v>
          </cell>
          <cell r="P1013">
            <v>0</v>
          </cell>
          <cell r="Q1013">
            <v>0</v>
          </cell>
          <cell r="R1013">
            <v>0</v>
          </cell>
          <cell r="S1013">
            <v>0</v>
          </cell>
          <cell r="T1013">
            <v>0</v>
          </cell>
          <cell r="U1013">
            <v>0</v>
          </cell>
          <cell r="V1013">
            <v>0</v>
          </cell>
          <cell r="W1013">
            <v>0</v>
          </cell>
          <cell r="X1013">
            <v>0</v>
          </cell>
          <cell r="Y1013" t="str">
            <v>I_SO_PUMP2Proposed Station Demand Charges</v>
          </cell>
        </row>
        <row r="1014">
          <cell r="E1014">
            <v>0</v>
          </cell>
          <cell r="F1014">
            <v>0</v>
          </cell>
          <cell r="G1014">
            <v>0</v>
          </cell>
          <cell r="H1014">
            <v>0</v>
          </cell>
          <cell r="I1014">
            <v>0</v>
          </cell>
          <cell r="J1014">
            <v>0</v>
          </cell>
          <cell r="K1014">
            <v>0</v>
          </cell>
          <cell r="L1014">
            <v>0</v>
          </cell>
          <cell r="M1014">
            <v>0</v>
          </cell>
          <cell r="N1014">
            <v>0</v>
          </cell>
          <cell r="O1014">
            <v>0</v>
          </cell>
          <cell r="P1014">
            <v>0</v>
          </cell>
          <cell r="Q1014">
            <v>0</v>
          </cell>
          <cell r="R1014">
            <v>0</v>
          </cell>
          <cell r="S1014">
            <v>0</v>
          </cell>
          <cell r="T1014">
            <v>0</v>
          </cell>
          <cell r="U1014">
            <v>0</v>
          </cell>
          <cell r="V1014">
            <v>0</v>
          </cell>
          <cell r="W1014">
            <v>0</v>
          </cell>
          <cell r="X1014">
            <v>0</v>
          </cell>
          <cell r="Y1014" t="str">
            <v>I_SO_PUMP2Proposed Station Capital Costs</v>
          </cell>
        </row>
        <row r="1015">
          <cell r="E1015">
            <v>0</v>
          </cell>
          <cell r="F1015">
            <v>0</v>
          </cell>
          <cell r="G1015">
            <v>0</v>
          </cell>
          <cell r="H1015">
            <v>0</v>
          </cell>
          <cell r="I1015">
            <v>0</v>
          </cell>
          <cell r="J1015">
            <v>0</v>
          </cell>
          <cell r="K1015">
            <v>0</v>
          </cell>
          <cell r="L1015">
            <v>0</v>
          </cell>
          <cell r="M1015">
            <v>0</v>
          </cell>
          <cell r="N1015">
            <v>0</v>
          </cell>
          <cell r="O1015">
            <v>0</v>
          </cell>
          <cell r="P1015">
            <v>0</v>
          </cell>
          <cell r="Q1015">
            <v>0</v>
          </cell>
          <cell r="R1015">
            <v>0</v>
          </cell>
          <cell r="S1015">
            <v>0</v>
          </cell>
          <cell r="T1015">
            <v>0</v>
          </cell>
          <cell r="U1015">
            <v>0</v>
          </cell>
          <cell r="V1015">
            <v>0</v>
          </cell>
          <cell r="W1015">
            <v>0</v>
          </cell>
          <cell r="X1015">
            <v>0</v>
          </cell>
          <cell r="Y1015" t="str">
            <v>I_SO_PUMP2   Station Total Costs</v>
          </cell>
        </row>
        <row r="1016">
          <cell r="E1016">
            <v>0</v>
          </cell>
          <cell r="F1016">
            <v>0</v>
          </cell>
          <cell r="G1016">
            <v>0</v>
          </cell>
          <cell r="H1016">
            <v>0</v>
          </cell>
          <cell r="I1016">
            <v>0</v>
          </cell>
          <cell r="J1016">
            <v>0</v>
          </cell>
          <cell r="K1016">
            <v>0</v>
          </cell>
          <cell r="L1016">
            <v>0</v>
          </cell>
          <cell r="M1016">
            <v>0</v>
          </cell>
          <cell r="N1016">
            <v>2.74</v>
          </cell>
          <cell r="O1016">
            <v>9.7200000000000006</v>
          </cell>
          <cell r="P1016">
            <v>7.0549999999999997</v>
          </cell>
          <cell r="Q1016">
            <v>6.492</v>
          </cell>
          <cell r="R1016">
            <v>8.0670000000000002</v>
          </cell>
          <cell r="S1016">
            <v>12.333</v>
          </cell>
          <cell r="T1016">
            <v>13.013</v>
          </cell>
          <cell r="U1016">
            <v>12.749000000000001</v>
          </cell>
          <cell r="V1016">
            <v>13.295999999999999</v>
          </cell>
          <cell r="W1016">
            <v>14.087</v>
          </cell>
          <cell r="X1016">
            <v>14.997999999999999</v>
          </cell>
          <cell r="Y1016" t="str">
            <v>I_FOT_MNAQ3cProposed Station Fuel Costs</v>
          </cell>
        </row>
        <row r="1017">
          <cell r="E1017">
            <v>0</v>
          </cell>
          <cell r="F1017">
            <v>0</v>
          </cell>
          <cell r="G1017">
            <v>0</v>
          </cell>
          <cell r="H1017">
            <v>0</v>
          </cell>
          <cell r="I1017">
            <v>0</v>
          </cell>
          <cell r="J1017">
            <v>0</v>
          </cell>
          <cell r="K1017">
            <v>0</v>
          </cell>
          <cell r="L1017">
            <v>0</v>
          </cell>
          <cell r="M1017">
            <v>0</v>
          </cell>
          <cell r="N1017">
            <v>7.3999999999999996E-2</v>
          </cell>
          <cell r="O1017">
            <v>0.255</v>
          </cell>
          <cell r="P1017">
            <v>0.16900000000000001</v>
          </cell>
          <cell r="Q1017">
            <v>0.14799999999999999</v>
          </cell>
          <cell r="R1017">
            <v>0.17499999999999999</v>
          </cell>
          <cell r="S1017">
            <v>0.253</v>
          </cell>
          <cell r="T1017">
            <v>0.255</v>
          </cell>
          <cell r="U1017">
            <v>0.255</v>
          </cell>
          <cell r="V1017">
            <v>0.255</v>
          </cell>
          <cell r="W1017">
            <v>0.255</v>
          </cell>
          <cell r="X1017">
            <v>0.255</v>
          </cell>
          <cell r="Y1017" t="str">
            <v>I_FOT_MNAQ3cProposed Station Variable O&amp;M Costs</v>
          </cell>
        </row>
        <row r="1018">
          <cell r="E1018">
            <v>0</v>
          </cell>
          <cell r="F1018">
            <v>0</v>
          </cell>
          <cell r="G1018">
            <v>0</v>
          </cell>
          <cell r="H1018">
            <v>0</v>
          </cell>
          <cell r="I1018">
            <v>0</v>
          </cell>
          <cell r="J1018">
            <v>0</v>
          </cell>
          <cell r="K1018">
            <v>0</v>
          </cell>
          <cell r="L1018">
            <v>0</v>
          </cell>
          <cell r="M1018">
            <v>0</v>
          </cell>
          <cell r="N1018">
            <v>0</v>
          </cell>
          <cell r="O1018">
            <v>0</v>
          </cell>
          <cell r="P1018">
            <v>0</v>
          </cell>
          <cell r="Q1018">
            <v>0</v>
          </cell>
          <cell r="R1018">
            <v>0</v>
          </cell>
          <cell r="S1018">
            <v>0</v>
          </cell>
          <cell r="T1018">
            <v>0</v>
          </cell>
          <cell r="U1018">
            <v>0</v>
          </cell>
          <cell r="V1018">
            <v>0</v>
          </cell>
          <cell r="W1018">
            <v>0</v>
          </cell>
          <cell r="X1018">
            <v>0</v>
          </cell>
          <cell r="Y1018" t="str">
            <v>I_FOT_MNAQ3cProposed Station Emission Costs</v>
          </cell>
        </row>
        <row r="1019">
          <cell r="E1019">
            <v>0</v>
          </cell>
          <cell r="F1019">
            <v>0</v>
          </cell>
          <cell r="G1019">
            <v>0</v>
          </cell>
          <cell r="H1019">
            <v>0</v>
          </cell>
          <cell r="I1019">
            <v>0</v>
          </cell>
          <cell r="J1019">
            <v>0</v>
          </cell>
          <cell r="K1019">
            <v>0</v>
          </cell>
          <cell r="L1019">
            <v>0</v>
          </cell>
          <cell r="M1019">
            <v>0</v>
          </cell>
          <cell r="N1019">
            <v>0</v>
          </cell>
          <cell r="O1019">
            <v>0</v>
          </cell>
          <cell r="P1019">
            <v>0</v>
          </cell>
          <cell r="Q1019">
            <v>0</v>
          </cell>
          <cell r="R1019">
            <v>0</v>
          </cell>
          <cell r="S1019">
            <v>0</v>
          </cell>
          <cell r="T1019">
            <v>0</v>
          </cell>
          <cell r="U1019">
            <v>0</v>
          </cell>
          <cell r="V1019">
            <v>0</v>
          </cell>
          <cell r="W1019">
            <v>0</v>
          </cell>
          <cell r="X1019">
            <v>0</v>
          </cell>
          <cell r="Y1019" t="str">
            <v>I_FOT_MNAQ3cProposed Station Dispatch Adder Costs</v>
          </cell>
        </row>
        <row r="1020">
          <cell r="E1020">
            <v>0</v>
          </cell>
          <cell r="F1020">
            <v>0</v>
          </cell>
          <cell r="G1020">
            <v>0</v>
          </cell>
          <cell r="H1020">
            <v>0</v>
          </cell>
          <cell r="I1020">
            <v>0</v>
          </cell>
          <cell r="J1020">
            <v>0</v>
          </cell>
          <cell r="K1020">
            <v>0</v>
          </cell>
          <cell r="L1020">
            <v>0</v>
          </cell>
          <cell r="M1020">
            <v>0</v>
          </cell>
          <cell r="N1020">
            <v>0</v>
          </cell>
          <cell r="O1020">
            <v>0</v>
          </cell>
          <cell r="P1020">
            <v>0</v>
          </cell>
          <cell r="Q1020">
            <v>0</v>
          </cell>
          <cell r="R1020">
            <v>0</v>
          </cell>
          <cell r="S1020">
            <v>0</v>
          </cell>
          <cell r="T1020">
            <v>0</v>
          </cell>
          <cell r="U1020">
            <v>0</v>
          </cell>
          <cell r="V1020">
            <v>0</v>
          </cell>
          <cell r="W1020">
            <v>0</v>
          </cell>
          <cell r="X1020">
            <v>0</v>
          </cell>
          <cell r="Y1020" t="str">
            <v>I_FOT_MNAQ3cProposed Station Fixed Costs</v>
          </cell>
        </row>
        <row r="1021">
          <cell r="E1021">
            <v>0</v>
          </cell>
          <cell r="F1021">
            <v>0</v>
          </cell>
          <cell r="G1021">
            <v>0</v>
          </cell>
          <cell r="H1021">
            <v>0</v>
          </cell>
          <cell r="I1021">
            <v>0</v>
          </cell>
          <cell r="J1021">
            <v>0</v>
          </cell>
          <cell r="K1021">
            <v>0</v>
          </cell>
          <cell r="L1021">
            <v>0</v>
          </cell>
          <cell r="M1021">
            <v>0</v>
          </cell>
          <cell r="N1021">
            <v>0</v>
          </cell>
          <cell r="O1021">
            <v>0</v>
          </cell>
          <cell r="P1021">
            <v>0</v>
          </cell>
          <cell r="Q1021">
            <v>0</v>
          </cell>
          <cell r="R1021">
            <v>0</v>
          </cell>
          <cell r="S1021">
            <v>0</v>
          </cell>
          <cell r="T1021">
            <v>0</v>
          </cell>
          <cell r="U1021">
            <v>0</v>
          </cell>
          <cell r="V1021">
            <v>0</v>
          </cell>
          <cell r="W1021">
            <v>0</v>
          </cell>
          <cell r="X1021">
            <v>0</v>
          </cell>
          <cell r="Y1021" t="str">
            <v>I_FOT_MNAQ3cProposed Station Demand Charges</v>
          </cell>
        </row>
        <row r="1022">
          <cell r="E1022">
            <v>0</v>
          </cell>
          <cell r="F1022">
            <v>0</v>
          </cell>
          <cell r="G1022">
            <v>0</v>
          </cell>
          <cell r="H1022">
            <v>0</v>
          </cell>
          <cell r="I1022">
            <v>0</v>
          </cell>
          <cell r="J1022">
            <v>0</v>
          </cell>
          <cell r="K1022">
            <v>0</v>
          </cell>
          <cell r="L1022">
            <v>0</v>
          </cell>
          <cell r="M1022">
            <v>0</v>
          </cell>
          <cell r="N1022">
            <v>0</v>
          </cell>
          <cell r="O1022">
            <v>0</v>
          </cell>
          <cell r="P1022">
            <v>0</v>
          </cell>
          <cell r="Q1022">
            <v>0</v>
          </cell>
          <cell r="R1022">
            <v>0</v>
          </cell>
          <cell r="S1022">
            <v>0</v>
          </cell>
          <cell r="T1022">
            <v>0</v>
          </cell>
          <cell r="U1022">
            <v>0</v>
          </cell>
          <cell r="V1022">
            <v>0</v>
          </cell>
          <cell r="W1022">
            <v>0</v>
          </cell>
          <cell r="X1022">
            <v>0</v>
          </cell>
          <cell r="Y1022" t="str">
            <v>I_FOT_MNAQ3cProposed Station Capital Costs</v>
          </cell>
        </row>
        <row r="1023">
          <cell r="E1023">
            <v>0</v>
          </cell>
          <cell r="F1023">
            <v>0</v>
          </cell>
          <cell r="G1023">
            <v>0</v>
          </cell>
          <cell r="H1023">
            <v>0</v>
          </cell>
          <cell r="I1023">
            <v>0</v>
          </cell>
          <cell r="J1023">
            <v>0</v>
          </cell>
          <cell r="K1023">
            <v>0</v>
          </cell>
          <cell r="L1023">
            <v>0</v>
          </cell>
          <cell r="M1023">
            <v>0</v>
          </cell>
          <cell r="N1023">
            <v>2.8149999999999999</v>
          </cell>
          <cell r="O1023">
            <v>9.9749999999999996</v>
          </cell>
          <cell r="P1023">
            <v>7.2240000000000002</v>
          </cell>
          <cell r="Q1023">
            <v>6.6390000000000002</v>
          </cell>
          <cell r="R1023">
            <v>8.2420000000000009</v>
          </cell>
          <cell r="S1023">
            <v>12.586</v>
          </cell>
          <cell r="T1023">
            <v>13.268000000000001</v>
          </cell>
          <cell r="U1023">
            <v>13.004</v>
          </cell>
          <cell r="V1023">
            <v>13.551</v>
          </cell>
          <cell r="W1023">
            <v>14.342000000000001</v>
          </cell>
          <cell r="X1023">
            <v>15.253</v>
          </cell>
          <cell r="Y1023" t="str">
            <v>I_FOT_MNAQ3c   Station Total Costs</v>
          </cell>
        </row>
        <row r="1024">
          <cell r="E1024">
            <v>0</v>
          </cell>
          <cell r="F1024">
            <v>0</v>
          </cell>
          <cell r="G1024">
            <v>0</v>
          </cell>
          <cell r="H1024">
            <v>0</v>
          </cell>
          <cell r="I1024">
            <v>0</v>
          </cell>
          <cell r="J1024">
            <v>0</v>
          </cell>
          <cell r="K1024">
            <v>0</v>
          </cell>
          <cell r="L1024">
            <v>0</v>
          </cell>
          <cell r="M1024">
            <v>0</v>
          </cell>
          <cell r="N1024">
            <v>0</v>
          </cell>
          <cell r="O1024">
            <v>0</v>
          </cell>
          <cell r="P1024">
            <v>0</v>
          </cell>
          <cell r="Q1024">
            <v>0</v>
          </cell>
          <cell r="R1024">
            <v>0</v>
          </cell>
          <cell r="S1024">
            <v>0</v>
          </cell>
          <cell r="T1024">
            <v>0</v>
          </cell>
          <cell r="U1024">
            <v>0</v>
          </cell>
          <cell r="V1024">
            <v>0</v>
          </cell>
          <cell r="W1024">
            <v>0</v>
          </cell>
          <cell r="X1024">
            <v>0</v>
          </cell>
          <cell r="Y1024" t="str">
            <v>I_FOT_Mona_WProposed Station Fuel Costs</v>
          </cell>
        </row>
        <row r="1025">
          <cell r="E1025">
            <v>0</v>
          </cell>
          <cell r="F1025">
            <v>0</v>
          </cell>
          <cell r="G1025">
            <v>0</v>
          </cell>
          <cell r="H1025">
            <v>0</v>
          </cell>
          <cell r="I1025">
            <v>0</v>
          </cell>
          <cell r="J1025">
            <v>0</v>
          </cell>
          <cell r="K1025">
            <v>0</v>
          </cell>
          <cell r="L1025">
            <v>0</v>
          </cell>
          <cell r="M1025">
            <v>0</v>
          </cell>
          <cell r="N1025">
            <v>0</v>
          </cell>
          <cell r="O1025">
            <v>0</v>
          </cell>
          <cell r="P1025">
            <v>0</v>
          </cell>
          <cell r="Q1025">
            <v>0</v>
          </cell>
          <cell r="R1025">
            <v>0</v>
          </cell>
          <cell r="S1025">
            <v>0</v>
          </cell>
          <cell r="T1025">
            <v>0</v>
          </cell>
          <cell r="U1025">
            <v>0</v>
          </cell>
          <cell r="V1025">
            <v>0</v>
          </cell>
          <cell r="W1025">
            <v>0</v>
          </cell>
          <cell r="X1025">
            <v>0</v>
          </cell>
          <cell r="Y1025" t="str">
            <v>I_FOT_Mona_WProposed Station Variable O&amp;M Costs</v>
          </cell>
        </row>
        <row r="1026">
          <cell r="E1026">
            <v>0</v>
          </cell>
          <cell r="F1026">
            <v>0</v>
          </cell>
          <cell r="G1026">
            <v>0</v>
          </cell>
          <cell r="H1026">
            <v>0</v>
          </cell>
          <cell r="I1026">
            <v>0</v>
          </cell>
          <cell r="J1026">
            <v>0</v>
          </cell>
          <cell r="K1026">
            <v>0</v>
          </cell>
          <cell r="L1026">
            <v>0</v>
          </cell>
          <cell r="M1026">
            <v>0</v>
          </cell>
          <cell r="N1026">
            <v>0</v>
          </cell>
          <cell r="O1026">
            <v>0</v>
          </cell>
          <cell r="P1026">
            <v>0</v>
          </cell>
          <cell r="Q1026">
            <v>0</v>
          </cell>
          <cell r="R1026">
            <v>0</v>
          </cell>
          <cell r="S1026">
            <v>0</v>
          </cell>
          <cell r="T1026">
            <v>0</v>
          </cell>
          <cell r="U1026">
            <v>0</v>
          </cell>
          <cell r="V1026">
            <v>0</v>
          </cell>
          <cell r="W1026">
            <v>0</v>
          </cell>
          <cell r="X1026">
            <v>0</v>
          </cell>
          <cell r="Y1026" t="str">
            <v>I_FOT_Mona_WProposed Station Emission Costs</v>
          </cell>
        </row>
        <row r="1027">
          <cell r="E1027">
            <v>0</v>
          </cell>
          <cell r="F1027">
            <v>0</v>
          </cell>
          <cell r="G1027">
            <v>0</v>
          </cell>
          <cell r="H1027">
            <v>0</v>
          </cell>
          <cell r="I1027">
            <v>0</v>
          </cell>
          <cell r="J1027">
            <v>0</v>
          </cell>
          <cell r="K1027">
            <v>0</v>
          </cell>
          <cell r="L1027">
            <v>0</v>
          </cell>
          <cell r="M1027">
            <v>0</v>
          </cell>
          <cell r="N1027">
            <v>0</v>
          </cell>
          <cell r="O1027">
            <v>0</v>
          </cell>
          <cell r="P1027">
            <v>0</v>
          </cell>
          <cell r="Q1027">
            <v>0</v>
          </cell>
          <cell r="R1027">
            <v>0</v>
          </cell>
          <cell r="S1027">
            <v>0</v>
          </cell>
          <cell r="T1027">
            <v>0</v>
          </cell>
          <cell r="U1027">
            <v>0</v>
          </cell>
          <cell r="V1027">
            <v>0</v>
          </cell>
          <cell r="W1027">
            <v>0</v>
          </cell>
          <cell r="X1027">
            <v>0</v>
          </cell>
          <cell r="Y1027" t="str">
            <v>I_FOT_Mona_WProposed Station Dispatch Adder Costs</v>
          </cell>
        </row>
        <row r="1028">
          <cell r="E1028">
            <v>0</v>
          </cell>
          <cell r="F1028">
            <v>0</v>
          </cell>
          <cell r="G1028">
            <v>0</v>
          </cell>
          <cell r="H1028">
            <v>0</v>
          </cell>
          <cell r="I1028">
            <v>0</v>
          </cell>
          <cell r="J1028">
            <v>0</v>
          </cell>
          <cell r="K1028">
            <v>0</v>
          </cell>
          <cell r="L1028">
            <v>0</v>
          </cell>
          <cell r="M1028">
            <v>0</v>
          </cell>
          <cell r="N1028">
            <v>0</v>
          </cell>
          <cell r="O1028">
            <v>0</v>
          </cell>
          <cell r="P1028">
            <v>0</v>
          </cell>
          <cell r="Q1028">
            <v>0</v>
          </cell>
          <cell r="R1028">
            <v>0</v>
          </cell>
          <cell r="S1028">
            <v>0</v>
          </cell>
          <cell r="T1028">
            <v>0</v>
          </cell>
          <cell r="U1028">
            <v>0</v>
          </cell>
          <cell r="V1028">
            <v>0</v>
          </cell>
          <cell r="W1028">
            <v>0</v>
          </cell>
          <cell r="X1028">
            <v>0</v>
          </cell>
          <cell r="Y1028" t="str">
            <v>I_FOT_Mona_WProposed Station Fixed Costs</v>
          </cell>
        </row>
        <row r="1029">
          <cell r="E1029">
            <v>0</v>
          </cell>
          <cell r="F1029">
            <v>0</v>
          </cell>
          <cell r="G1029">
            <v>0</v>
          </cell>
          <cell r="H1029">
            <v>0</v>
          </cell>
          <cell r="I1029">
            <v>0</v>
          </cell>
          <cell r="J1029">
            <v>0</v>
          </cell>
          <cell r="K1029">
            <v>0</v>
          </cell>
          <cell r="L1029">
            <v>0</v>
          </cell>
          <cell r="M1029">
            <v>0</v>
          </cell>
          <cell r="N1029">
            <v>0</v>
          </cell>
          <cell r="O1029">
            <v>0</v>
          </cell>
          <cell r="P1029">
            <v>0</v>
          </cell>
          <cell r="Q1029">
            <v>0</v>
          </cell>
          <cell r="R1029">
            <v>0</v>
          </cell>
          <cell r="S1029">
            <v>0</v>
          </cell>
          <cell r="T1029">
            <v>0</v>
          </cell>
          <cell r="U1029">
            <v>0</v>
          </cell>
          <cell r="V1029">
            <v>0</v>
          </cell>
          <cell r="W1029">
            <v>0</v>
          </cell>
          <cell r="X1029">
            <v>0</v>
          </cell>
          <cell r="Y1029" t="str">
            <v>I_FOT_Mona_WProposed Station Demand Charges</v>
          </cell>
        </row>
        <row r="1030">
          <cell r="E1030">
            <v>0</v>
          </cell>
          <cell r="F1030">
            <v>0</v>
          </cell>
          <cell r="G1030">
            <v>0</v>
          </cell>
          <cell r="H1030">
            <v>0</v>
          </cell>
          <cell r="I1030">
            <v>0</v>
          </cell>
          <cell r="J1030">
            <v>0</v>
          </cell>
          <cell r="K1030">
            <v>0</v>
          </cell>
          <cell r="L1030">
            <v>0</v>
          </cell>
          <cell r="M1030">
            <v>0</v>
          </cell>
          <cell r="N1030">
            <v>0</v>
          </cell>
          <cell r="O1030">
            <v>0</v>
          </cell>
          <cell r="P1030">
            <v>0</v>
          </cell>
          <cell r="Q1030">
            <v>0</v>
          </cell>
          <cell r="R1030">
            <v>0</v>
          </cell>
          <cell r="S1030">
            <v>0</v>
          </cell>
          <cell r="T1030">
            <v>0</v>
          </cell>
          <cell r="U1030">
            <v>0</v>
          </cell>
          <cell r="V1030">
            <v>0</v>
          </cell>
          <cell r="W1030">
            <v>0</v>
          </cell>
          <cell r="X1030">
            <v>0</v>
          </cell>
          <cell r="Y1030" t="str">
            <v>I_FOT_Mona_WProposed Station Capital Costs</v>
          </cell>
        </row>
        <row r="1031">
          <cell r="E1031">
            <v>0</v>
          </cell>
          <cell r="F1031">
            <v>0</v>
          </cell>
          <cell r="G1031">
            <v>0</v>
          </cell>
          <cell r="H1031">
            <v>0</v>
          </cell>
          <cell r="I1031">
            <v>0</v>
          </cell>
          <cell r="J1031">
            <v>0</v>
          </cell>
          <cell r="K1031">
            <v>0</v>
          </cell>
          <cell r="L1031">
            <v>0</v>
          </cell>
          <cell r="M1031">
            <v>0</v>
          </cell>
          <cell r="N1031">
            <v>0</v>
          </cell>
          <cell r="O1031">
            <v>0</v>
          </cell>
          <cell r="P1031">
            <v>0</v>
          </cell>
          <cell r="Q1031">
            <v>0</v>
          </cell>
          <cell r="R1031">
            <v>0</v>
          </cell>
          <cell r="S1031">
            <v>0</v>
          </cell>
          <cell r="T1031">
            <v>0</v>
          </cell>
          <cell r="U1031">
            <v>0</v>
          </cell>
          <cell r="V1031">
            <v>0</v>
          </cell>
          <cell r="W1031">
            <v>0</v>
          </cell>
          <cell r="X1031">
            <v>0</v>
          </cell>
          <cell r="Y1031" t="str">
            <v>I_FOT_Mona_W   Station Total Costs</v>
          </cell>
        </row>
        <row r="1032">
          <cell r="E1032">
            <v>0</v>
          </cell>
          <cell r="F1032">
            <v>0</v>
          </cell>
          <cell r="G1032">
            <v>0</v>
          </cell>
          <cell r="H1032">
            <v>0</v>
          </cell>
          <cell r="I1032">
            <v>0</v>
          </cell>
          <cell r="J1032">
            <v>0</v>
          </cell>
          <cell r="K1032">
            <v>0</v>
          </cell>
          <cell r="L1032">
            <v>0</v>
          </cell>
          <cell r="M1032">
            <v>0</v>
          </cell>
          <cell r="N1032">
            <v>0</v>
          </cell>
          <cell r="O1032">
            <v>10.436999999999999</v>
          </cell>
          <cell r="P1032">
            <v>33.177</v>
          </cell>
          <cell r="Q1032">
            <v>39.423999999999999</v>
          </cell>
          <cell r="R1032">
            <v>82.116</v>
          </cell>
          <cell r="S1032">
            <v>67.763999999999996</v>
          </cell>
          <cell r="T1032">
            <v>77.984999999999999</v>
          </cell>
          <cell r="U1032">
            <v>93.606999999999999</v>
          </cell>
          <cell r="V1032">
            <v>95.686999999999998</v>
          </cell>
          <cell r="W1032">
            <v>102.285</v>
          </cell>
          <cell r="X1032">
            <v>109.91500000000001</v>
          </cell>
          <cell r="Y1032" t="str">
            <v>I_FOT_COBFLProposed Station Fuel Costs</v>
          </cell>
        </row>
        <row r="1033">
          <cell r="E1033">
            <v>0</v>
          </cell>
          <cell r="F1033">
            <v>0</v>
          </cell>
          <cell r="G1033">
            <v>0</v>
          </cell>
          <cell r="H1033">
            <v>0</v>
          </cell>
          <cell r="I1033">
            <v>0</v>
          </cell>
          <cell r="J1033">
            <v>0</v>
          </cell>
          <cell r="K1033">
            <v>0</v>
          </cell>
          <cell r="L1033">
            <v>0</v>
          </cell>
          <cell r="M1033">
            <v>0</v>
          </cell>
          <cell r="N1033">
            <v>0</v>
          </cell>
          <cell r="O1033">
            <v>0.22700000000000001</v>
          </cell>
          <cell r="P1033">
            <v>0.65200000000000002</v>
          </cell>
          <cell r="Q1033">
            <v>0.73299999999999998</v>
          </cell>
          <cell r="R1033">
            <v>1.4450000000000001</v>
          </cell>
          <cell r="S1033">
            <v>1.129</v>
          </cell>
          <cell r="T1033">
            <v>1.2470000000000001</v>
          </cell>
          <cell r="U1033">
            <v>1.5249999999999999</v>
          </cell>
          <cell r="V1033">
            <v>1.5249999999999999</v>
          </cell>
          <cell r="W1033">
            <v>1.5249999999999999</v>
          </cell>
          <cell r="X1033">
            <v>1.5249999999999999</v>
          </cell>
          <cell r="Y1033" t="str">
            <v>I_FOT_COBFLProposed Station Variable O&amp;M Costs</v>
          </cell>
        </row>
        <row r="1034">
          <cell r="E1034">
            <v>0</v>
          </cell>
          <cell r="F1034">
            <v>0</v>
          </cell>
          <cell r="G1034">
            <v>0</v>
          </cell>
          <cell r="H1034">
            <v>0</v>
          </cell>
          <cell r="I1034">
            <v>0</v>
          </cell>
          <cell r="J1034">
            <v>0</v>
          </cell>
          <cell r="K1034">
            <v>0</v>
          </cell>
          <cell r="L1034">
            <v>0</v>
          </cell>
          <cell r="M1034">
            <v>0</v>
          </cell>
          <cell r="N1034">
            <v>0</v>
          </cell>
          <cell r="O1034">
            <v>0</v>
          </cell>
          <cell r="P1034">
            <v>0</v>
          </cell>
          <cell r="Q1034">
            <v>0</v>
          </cell>
          <cell r="R1034">
            <v>0</v>
          </cell>
          <cell r="S1034">
            <v>0</v>
          </cell>
          <cell r="T1034">
            <v>0</v>
          </cell>
          <cell r="U1034">
            <v>0</v>
          </cell>
          <cell r="V1034">
            <v>0</v>
          </cell>
          <cell r="W1034">
            <v>0</v>
          </cell>
          <cell r="X1034">
            <v>0</v>
          </cell>
          <cell r="Y1034" t="str">
            <v>I_FOT_COBFLProposed Station Emission Costs</v>
          </cell>
        </row>
        <row r="1035">
          <cell r="E1035">
            <v>0</v>
          </cell>
          <cell r="F1035">
            <v>0</v>
          </cell>
          <cell r="G1035">
            <v>0</v>
          </cell>
          <cell r="H1035">
            <v>0</v>
          </cell>
          <cell r="I1035">
            <v>0</v>
          </cell>
          <cell r="J1035">
            <v>0</v>
          </cell>
          <cell r="K1035">
            <v>0</v>
          </cell>
          <cell r="L1035">
            <v>0</v>
          </cell>
          <cell r="M1035">
            <v>0</v>
          </cell>
          <cell r="N1035">
            <v>0</v>
          </cell>
          <cell r="O1035">
            <v>0</v>
          </cell>
          <cell r="P1035">
            <v>0</v>
          </cell>
          <cell r="Q1035">
            <v>0</v>
          </cell>
          <cell r="R1035">
            <v>0</v>
          </cell>
          <cell r="S1035">
            <v>0</v>
          </cell>
          <cell r="T1035">
            <v>0</v>
          </cell>
          <cell r="U1035">
            <v>0</v>
          </cell>
          <cell r="V1035">
            <v>0</v>
          </cell>
          <cell r="W1035">
            <v>0</v>
          </cell>
          <cell r="X1035">
            <v>0</v>
          </cell>
          <cell r="Y1035" t="str">
            <v>I_FOT_COBFLProposed Station Dispatch Adder Costs</v>
          </cell>
        </row>
        <row r="1036">
          <cell r="E1036">
            <v>0</v>
          </cell>
          <cell r="F1036">
            <v>0</v>
          </cell>
          <cell r="G1036">
            <v>0</v>
          </cell>
          <cell r="H1036">
            <v>0</v>
          </cell>
          <cell r="I1036">
            <v>0</v>
          </cell>
          <cell r="J1036">
            <v>0</v>
          </cell>
          <cell r="K1036">
            <v>0</v>
          </cell>
          <cell r="L1036">
            <v>0</v>
          </cell>
          <cell r="M1036">
            <v>0</v>
          </cell>
          <cell r="N1036">
            <v>0</v>
          </cell>
          <cell r="O1036">
            <v>0</v>
          </cell>
          <cell r="P1036">
            <v>0</v>
          </cell>
          <cell r="Q1036">
            <v>0</v>
          </cell>
          <cell r="R1036">
            <v>0</v>
          </cell>
          <cell r="S1036">
            <v>0</v>
          </cell>
          <cell r="T1036">
            <v>0</v>
          </cell>
          <cell r="U1036">
            <v>0</v>
          </cell>
          <cell r="V1036">
            <v>0</v>
          </cell>
          <cell r="W1036">
            <v>0</v>
          </cell>
          <cell r="X1036">
            <v>0</v>
          </cell>
          <cell r="Y1036" t="str">
            <v>I_FOT_COBFLProposed Station Fixed Costs</v>
          </cell>
        </row>
        <row r="1037">
          <cell r="E1037">
            <v>0</v>
          </cell>
          <cell r="F1037">
            <v>0</v>
          </cell>
          <cell r="G1037">
            <v>0</v>
          </cell>
          <cell r="H1037">
            <v>0</v>
          </cell>
          <cell r="I1037">
            <v>0</v>
          </cell>
          <cell r="J1037">
            <v>0</v>
          </cell>
          <cell r="K1037">
            <v>0</v>
          </cell>
          <cell r="L1037">
            <v>0</v>
          </cell>
          <cell r="M1037">
            <v>0</v>
          </cell>
          <cell r="N1037">
            <v>0</v>
          </cell>
          <cell r="O1037">
            <v>0</v>
          </cell>
          <cell r="P1037">
            <v>0</v>
          </cell>
          <cell r="Q1037">
            <v>0</v>
          </cell>
          <cell r="R1037">
            <v>0</v>
          </cell>
          <cell r="S1037">
            <v>0</v>
          </cell>
          <cell r="T1037">
            <v>0</v>
          </cell>
          <cell r="U1037">
            <v>0</v>
          </cell>
          <cell r="V1037">
            <v>0</v>
          </cell>
          <cell r="W1037">
            <v>0</v>
          </cell>
          <cell r="X1037">
            <v>0</v>
          </cell>
          <cell r="Y1037" t="str">
            <v>I_FOT_COBFLProposed Station Demand Charges</v>
          </cell>
        </row>
        <row r="1038">
          <cell r="E1038">
            <v>0</v>
          </cell>
          <cell r="F1038">
            <v>0</v>
          </cell>
          <cell r="G1038">
            <v>0</v>
          </cell>
          <cell r="H1038">
            <v>0</v>
          </cell>
          <cell r="I1038">
            <v>0</v>
          </cell>
          <cell r="J1038">
            <v>0</v>
          </cell>
          <cell r="K1038">
            <v>0</v>
          </cell>
          <cell r="L1038">
            <v>0</v>
          </cell>
          <cell r="M1038">
            <v>0</v>
          </cell>
          <cell r="N1038">
            <v>0</v>
          </cell>
          <cell r="O1038">
            <v>0</v>
          </cell>
          <cell r="P1038">
            <v>0</v>
          </cell>
          <cell r="Q1038">
            <v>0</v>
          </cell>
          <cell r="R1038">
            <v>0</v>
          </cell>
          <cell r="S1038">
            <v>0</v>
          </cell>
          <cell r="T1038">
            <v>0</v>
          </cell>
          <cell r="U1038">
            <v>0</v>
          </cell>
          <cell r="V1038">
            <v>0</v>
          </cell>
          <cell r="W1038">
            <v>0</v>
          </cell>
          <cell r="X1038">
            <v>0</v>
          </cell>
          <cell r="Y1038" t="str">
            <v>I_FOT_COBFLProposed Station Capital Costs</v>
          </cell>
        </row>
        <row r="1039">
          <cell r="E1039">
            <v>0</v>
          </cell>
          <cell r="F1039">
            <v>0</v>
          </cell>
          <cell r="G1039">
            <v>0</v>
          </cell>
          <cell r="H1039">
            <v>0</v>
          </cell>
          <cell r="I1039">
            <v>0</v>
          </cell>
          <cell r="J1039">
            <v>0</v>
          </cell>
          <cell r="K1039">
            <v>0</v>
          </cell>
          <cell r="L1039">
            <v>0</v>
          </cell>
          <cell r="M1039">
            <v>0</v>
          </cell>
          <cell r="N1039">
            <v>0</v>
          </cell>
          <cell r="O1039">
            <v>10.664</v>
          </cell>
          <cell r="P1039">
            <v>33.829000000000001</v>
          </cell>
          <cell r="Q1039">
            <v>40.156999999999996</v>
          </cell>
          <cell r="R1039">
            <v>83.561000000000007</v>
          </cell>
          <cell r="S1039">
            <v>68.893000000000001</v>
          </cell>
          <cell r="T1039">
            <v>79.231999999999999</v>
          </cell>
          <cell r="U1039">
            <v>95.132999999999996</v>
          </cell>
          <cell r="V1039">
            <v>97.212000000000003</v>
          </cell>
          <cell r="W1039">
            <v>103.81100000000001</v>
          </cell>
          <cell r="X1039">
            <v>111.44</v>
          </cell>
          <cell r="Y1039" t="str">
            <v>I_FOT_COBFL   Station Total Costs</v>
          </cell>
        </row>
        <row r="1040">
          <cell r="E1040">
            <v>4.5380000000000003</v>
          </cell>
          <cell r="F1040">
            <v>4.03</v>
          </cell>
          <cell r="G1040">
            <v>4.056</v>
          </cell>
          <cell r="H1040">
            <v>3.984</v>
          </cell>
          <cell r="I1040">
            <v>3.9119999999999999</v>
          </cell>
          <cell r="J1040">
            <v>0.66800000000000004</v>
          </cell>
          <cell r="K1040">
            <v>0.77100000000000002</v>
          </cell>
          <cell r="L1040">
            <v>0</v>
          </cell>
          <cell r="M1040">
            <v>0</v>
          </cell>
          <cell r="N1040">
            <v>4.7850000000000001</v>
          </cell>
          <cell r="O1040">
            <v>4.3620000000000001</v>
          </cell>
          <cell r="P1040">
            <v>3.5270000000000001</v>
          </cell>
          <cell r="Q1040">
            <v>3.42</v>
          </cell>
          <cell r="R1040">
            <v>1.0840000000000001</v>
          </cell>
          <cell r="S1040">
            <v>2.3130000000000002</v>
          </cell>
          <cell r="T1040">
            <v>1.9390000000000001</v>
          </cell>
          <cell r="U1040">
            <v>0.83</v>
          </cell>
          <cell r="V1040">
            <v>0.86199999999999999</v>
          </cell>
          <cell r="W1040">
            <v>0.93200000000000005</v>
          </cell>
          <cell r="X1040">
            <v>0.98599999999999999</v>
          </cell>
          <cell r="Y1040" t="str">
            <v>I_FOT_COBQ3Proposed Station Fuel Costs</v>
          </cell>
        </row>
        <row r="1041">
          <cell r="E1041">
            <v>0.106</v>
          </cell>
          <cell r="F1041">
            <v>9.2999999999999999E-2</v>
          </cell>
          <cell r="G1041">
            <v>8.5000000000000006E-2</v>
          </cell>
          <cell r="H1041">
            <v>8.5000000000000006E-2</v>
          </cell>
          <cell r="I1041">
            <v>8.5000000000000006E-2</v>
          </cell>
          <cell r="J1041">
            <v>1.2999999999999999E-2</v>
          </cell>
          <cell r="K1041">
            <v>1.4E-2</v>
          </cell>
          <cell r="L1041">
            <v>0</v>
          </cell>
          <cell r="M1041">
            <v>0</v>
          </cell>
          <cell r="N1041">
            <v>8.5000000000000006E-2</v>
          </cell>
          <cell r="O1041">
            <v>7.3999999999999996E-2</v>
          </cell>
          <cell r="P1041">
            <v>5.2999999999999999E-2</v>
          </cell>
          <cell r="Q1041">
            <v>4.9000000000000002E-2</v>
          </cell>
          <cell r="R1041">
            <v>1.4999999999999999E-2</v>
          </cell>
          <cell r="S1041">
            <v>0.03</v>
          </cell>
          <cell r="T1041">
            <v>2.5000000000000001E-2</v>
          </cell>
          <cell r="U1041">
            <v>1.0999999999999999E-2</v>
          </cell>
          <cell r="V1041">
            <v>1.0999999999999999E-2</v>
          </cell>
          <cell r="W1041">
            <v>1.0999999999999999E-2</v>
          </cell>
          <cell r="X1041">
            <v>1.0999999999999999E-2</v>
          </cell>
          <cell r="Y1041" t="str">
            <v>I_FOT_COBQ3Proposed Station Variable O&amp;M Costs</v>
          </cell>
        </row>
        <row r="1042">
          <cell r="E1042">
            <v>0</v>
          </cell>
          <cell r="F1042">
            <v>0</v>
          </cell>
          <cell r="G1042">
            <v>0</v>
          </cell>
          <cell r="H1042">
            <v>0</v>
          </cell>
          <cell r="I1042">
            <v>0</v>
          </cell>
          <cell r="J1042">
            <v>0</v>
          </cell>
          <cell r="K1042">
            <v>0</v>
          </cell>
          <cell r="L1042">
            <v>0</v>
          </cell>
          <cell r="M1042">
            <v>0</v>
          </cell>
          <cell r="N1042">
            <v>0</v>
          </cell>
          <cell r="O1042">
            <v>0</v>
          </cell>
          <cell r="P1042">
            <v>0</v>
          </cell>
          <cell r="Q1042">
            <v>0</v>
          </cell>
          <cell r="R1042">
            <v>0</v>
          </cell>
          <cell r="S1042">
            <v>0</v>
          </cell>
          <cell r="T1042">
            <v>0</v>
          </cell>
          <cell r="U1042">
            <v>0</v>
          </cell>
          <cell r="V1042">
            <v>0</v>
          </cell>
          <cell r="W1042">
            <v>0</v>
          </cell>
          <cell r="X1042">
            <v>0</v>
          </cell>
          <cell r="Y1042" t="str">
            <v>I_FOT_COBQ3Proposed Station Emission Costs</v>
          </cell>
        </row>
        <row r="1043">
          <cell r="E1043">
            <v>0</v>
          </cell>
          <cell r="F1043">
            <v>0</v>
          </cell>
          <cell r="G1043">
            <v>0</v>
          </cell>
          <cell r="H1043">
            <v>0</v>
          </cell>
          <cell r="I1043">
            <v>0</v>
          </cell>
          <cell r="J1043">
            <v>0</v>
          </cell>
          <cell r="K1043">
            <v>0</v>
          </cell>
          <cell r="L1043">
            <v>0</v>
          </cell>
          <cell r="M1043">
            <v>0</v>
          </cell>
          <cell r="N1043">
            <v>0</v>
          </cell>
          <cell r="O1043">
            <v>0</v>
          </cell>
          <cell r="P1043">
            <v>0</v>
          </cell>
          <cell r="Q1043">
            <v>0</v>
          </cell>
          <cell r="R1043">
            <v>0</v>
          </cell>
          <cell r="S1043">
            <v>0</v>
          </cell>
          <cell r="T1043">
            <v>0</v>
          </cell>
          <cell r="U1043">
            <v>0</v>
          </cell>
          <cell r="V1043">
            <v>0</v>
          </cell>
          <cell r="W1043">
            <v>0</v>
          </cell>
          <cell r="X1043">
            <v>0</v>
          </cell>
          <cell r="Y1043" t="str">
            <v>I_FOT_COBQ3Proposed Station Dispatch Adder Costs</v>
          </cell>
        </row>
        <row r="1044">
          <cell r="E1044">
            <v>0</v>
          </cell>
          <cell r="F1044">
            <v>0</v>
          </cell>
          <cell r="G1044">
            <v>0</v>
          </cell>
          <cell r="H1044">
            <v>0</v>
          </cell>
          <cell r="I1044">
            <v>0</v>
          </cell>
          <cell r="J1044">
            <v>0</v>
          </cell>
          <cell r="K1044">
            <v>0</v>
          </cell>
          <cell r="L1044">
            <v>0</v>
          </cell>
          <cell r="M1044">
            <v>0</v>
          </cell>
          <cell r="N1044">
            <v>0</v>
          </cell>
          <cell r="O1044">
            <v>0</v>
          </cell>
          <cell r="P1044">
            <v>0</v>
          </cell>
          <cell r="Q1044">
            <v>0</v>
          </cell>
          <cell r="R1044">
            <v>0</v>
          </cell>
          <cell r="S1044">
            <v>0</v>
          </cell>
          <cell r="T1044">
            <v>0</v>
          </cell>
          <cell r="U1044">
            <v>0</v>
          </cell>
          <cell r="V1044">
            <v>0</v>
          </cell>
          <cell r="W1044">
            <v>0</v>
          </cell>
          <cell r="X1044">
            <v>0</v>
          </cell>
          <cell r="Y1044" t="str">
            <v>I_FOT_COBQ3Proposed Station Fixed Costs</v>
          </cell>
        </row>
        <row r="1045">
          <cell r="E1045">
            <v>0</v>
          </cell>
          <cell r="F1045">
            <v>0</v>
          </cell>
          <cell r="G1045">
            <v>0</v>
          </cell>
          <cell r="H1045">
            <v>0</v>
          </cell>
          <cell r="I1045">
            <v>0</v>
          </cell>
          <cell r="J1045">
            <v>0</v>
          </cell>
          <cell r="K1045">
            <v>0</v>
          </cell>
          <cell r="L1045">
            <v>0</v>
          </cell>
          <cell r="M1045">
            <v>0</v>
          </cell>
          <cell r="N1045">
            <v>0</v>
          </cell>
          <cell r="O1045">
            <v>0</v>
          </cell>
          <cell r="P1045">
            <v>0</v>
          </cell>
          <cell r="Q1045">
            <v>0</v>
          </cell>
          <cell r="R1045">
            <v>0</v>
          </cell>
          <cell r="S1045">
            <v>0</v>
          </cell>
          <cell r="T1045">
            <v>0</v>
          </cell>
          <cell r="U1045">
            <v>0</v>
          </cell>
          <cell r="V1045">
            <v>0</v>
          </cell>
          <cell r="W1045">
            <v>0</v>
          </cell>
          <cell r="X1045">
            <v>0</v>
          </cell>
          <cell r="Y1045" t="str">
            <v>I_FOT_COBQ3Proposed Station Demand Charges</v>
          </cell>
        </row>
        <row r="1046">
          <cell r="E1046">
            <v>0</v>
          </cell>
          <cell r="F1046">
            <v>0</v>
          </cell>
          <cell r="G1046">
            <v>0</v>
          </cell>
          <cell r="H1046">
            <v>0</v>
          </cell>
          <cell r="I1046">
            <v>0</v>
          </cell>
          <cell r="J1046">
            <v>0</v>
          </cell>
          <cell r="K1046">
            <v>0</v>
          </cell>
          <cell r="L1046">
            <v>0</v>
          </cell>
          <cell r="M1046">
            <v>0</v>
          </cell>
          <cell r="N1046">
            <v>0</v>
          </cell>
          <cell r="O1046">
            <v>0</v>
          </cell>
          <cell r="P1046">
            <v>0</v>
          </cell>
          <cell r="Q1046">
            <v>0</v>
          </cell>
          <cell r="R1046">
            <v>0</v>
          </cell>
          <cell r="S1046">
            <v>0</v>
          </cell>
          <cell r="T1046">
            <v>0</v>
          </cell>
          <cell r="U1046">
            <v>0</v>
          </cell>
          <cell r="V1046">
            <v>0</v>
          </cell>
          <cell r="W1046">
            <v>0</v>
          </cell>
          <cell r="X1046">
            <v>0</v>
          </cell>
          <cell r="Y1046" t="str">
            <v>I_FOT_COBQ3Proposed Station Capital Costs</v>
          </cell>
        </row>
        <row r="1047">
          <cell r="E1047">
            <v>4.6449999999999996</v>
          </cell>
          <cell r="F1047">
            <v>4.1239999999999997</v>
          </cell>
          <cell r="G1047">
            <v>4.141</v>
          </cell>
          <cell r="H1047">
            <v>4.069</v>
          </cell>
          <cell r="I1047">
            <v>3.9969999999999999</v>
          </cell>
          <cell r="J1047">
            <v>0.68100000000000005</v>
          </cell>
          <cell r="K1047">
            <v>0.78500000000000003</v>
          </cell>
          <cell r="L1047">
            <v>0</v>
          </cell>
          <cell r="M1047">
            <v>0</v>
          </cell>
          <cell r="N1047">
            <v>4.87</v>
          </cell>
          <cell r="O1047">
            <v>4.4359999999999999</v>
          </cell>
          <cell r="P1047">
            <v>3.581</v>
          </cell>
          <cell r="Q1047">
            <v>3.4689999999999999</v>
          </cell>
          <cell r="R1047">
            <v>1.099</v>
          </cell>
          <cell r="S1047">
            <v>2.343</v>
          </cell>
          <cell r="T1047">
            <v>1.9630000000000001</v>
          </cell>
          <cell r="U1047">
            <v>0.84099999999999997</v>
          </cell>
          <cell r="V1047">
            <v>0.873</v>
          </cell>
          <cell r="W1047">
            <v>0.94299999999999995</v>
          </cell>
          <cell r="X1047">
            <v>0.997</v>
          </cell>
          <cell r="Y1047" t="str">
            <v>I_FOT_COBQ3   Station Total Costs</v>
          </cell>
        </row>
        <row r="1048">
          <cell r="E1048">
            <v>0.69299999999999995</v>
          </cell>
          <cell r="F1048">
            <v>0</v>
          </cell>
          <cell r="G1048">
            <v>0</v>
          </cell>
          <cell r="H1048">
            <v>0</v>
          </cell>
          <cell r="I1048">
            <v>0</v>
          </cell>
          <cell r="J1048">
            <v>0.80200000000000005</v>
          </cell>
          <cell r="K1048">
            <v>0.97399999999999998</v>
          </cell>
          <cell r="L1048">
            <v>1.06</v>
          </cell>
          <cell r="M1048">
            <v>2.0070000000000001</v>
          </cell>
          <cell r="N1048">
            <v>0</v>
          </cell>
          <cell r="O1048">
            <v>0</v>
          </cell>
          <cell r="P1048">
            <v>3.4550000000000001</v>
          </cell>
          <cell r="Q1048">
            <v>4.0759999999999996</v>
          </cell>
          <cell r="R1048">
            <v>2.234</v>
          </cell>
          <cell r="S1048">
            <v>0</v>
          </cell>
          <cell r="T1048">
            <v>0</v>
          </cell>
          <cell r="U1048">
            <v>0</v>
          </cell>
          <cell r="V1048">
            <v>0</v>
          </cell>
          <cell r="W1048">
            <v>0</v>
          </cell>
          <cell r="X1048">
            <v>0</v>
          </cell>
          <cell r="Y1048" t="str">
            <v>I_FOT_COB_WProposed Station Fuel Costs</v>
          </cell>
        </row>
        <row r="1049">
          <cell r="E1049">
            <v>0.02</v>
          </cell>
          <cell r="F1049">
            <v>0</v>
          </cell>
          <cell r="G1049">
            <v>0</v>
          </cell>
          <cell r="H1049">
            <v>0</v>
          </cell>
          <cell r="I1049">
            <v>0</v>
          </cell>
          <cell r="J1049">
            <v>1.9E-2</v>
          </cell>
          <cell r="K1049">
            <v>2.1999999999999999E-2</v>
          </cell>
          <cell r="L1049">
            <v>2.1999999999999999E-2</v>
          </cell>
          <cell r="M1049">
            <v>4.2000000000000003E-2</v>
          </cell>
          <cell r="N1049">
            <v>0</v>
          </cell>
          <cell r="O1049">
            <v>0</v>
          </cell>
          <cell r="P1049">
            <v>5.8999999999999997E-2</v>
          </cell>
          <cell r="Q1049">
            <v>6.6000000000000003E-2</v>
          </cell>
          <cell r="R1049">
            <v>3.4000000000000002E-2</v>
          </cell>
          <cell r="S1049">
            <v>0</v>
          </cell>
          <cell r="T1049">
            <v>0</v>
          </cell>
          <cell r="U1049">
            <v>0</v>
          </cell>
          <cell r="V1049">
            <v>0</v>
          </cell>
          <cell r="W1049">
            <v>0</v>
          </cell>
          <cell r="X1049">
            <v>0</v>
          </cell>
          <cell r="Y1049" t="str">
            <v>I_FOT_COB_WProposed Station Variable O&amp;M Costs</v>
          </cell>
        </row>
        <row r="1050">
          <cell r="E1050">
            <v>0</v>
          </cell>
          <cell r="F1050">
            <v>0</v>
          </cell>
          <cell r="G1050">
            <v>0</v>
          </cell>
          <cell r="H1050">
            <v>0</v>
          </cell>
          <cell r="I1050">
            <v>0</v>
          </cell>
          <cell r="J1050">
            <v>0</v>
          </cell>
          <cell r="K1050">
            <v>0</v>
          </cell>
          <cell r="L1050">
            <v>0</v>
          </cell>
          <cell r="M1050">
            <v>0</v>
          </cell>
          <cell r="N1050">
            <v>0</v>
          </cell>
          <cell r="O1050">
            <v>0</v>
          </cell>
          <cell r="P1050">
            <v>0</v>
          </cell>
          <cell r="Q1050">
            <v>0</v>
          </cell>
          <cell r="R1050">
            <v>0</v>
          </cell>
          <cell r="S1050">
            <v>0</v>
          </cell>
          <cell r="T1050">
            <v>0</v>
          </cell>
          <cell r="U1050">
            <v>0</v>
          </cell>
          <cell r="V1050">
            <v>0</v>
          </cell>
          <cell r="W1050">
            <v>0</v>
          </cell>
          <cell r="X1050">
            <v>0</v>
          </cell>
          <cell r="Y1050" t="str">
            <v>I_FOT_COB_WProposed Station Emission Costs</v>
          </cell>
        </row>
        <row r="1051">
          <cell r="E1051">
            <v>0</v>
          </cell>
          <cell r="F1051">
            <v>0</v>
          </cell>
          <cell r="G1051">
            <v>0</v>
          </cell>
          <cell r="H1051">
            <v>0</v>
          </cell>
          <cell r="I1051">
            <v>0</v>
          </cell>
          <cell r="J1051">
            <v>0</v>
          </cell>
          <cell r="K1051">
            <v>0</v>
          </cell>
          <cell r="L1051">
            <v>0</v>
          </cell>
          <cell r="M1051">
            <v>0</v>
          </cell>
          <cell r="N1051">
            <v>0</v>
          </cell>
          <cell r="O1051">
            <v>0</v>
          </cell>
          <cell r="P1051">
            <v>0</v>
          </cell>
          <cell r="Q1051">
            <v>0</v>
          </cell>
          <cell r="R1051">
            <v>0</v>
          </cell>
          <cell r="S1051">
            <v>0</v>
          </cell>
          <cell r="T1051">
            <v>0</v>
          </cell>
          <cell r="U1051">
            <v>0</v>
          </cell>
          <cell r="V1051">
            <v>0</v>
          </cell>
          <cell r="W1051">
            <v>0</v>
          </cell>
          <cell r="X1051">
            <v>0</v>
          </cell>
          <cell r="Y1051" t="str">
            <v>I_FOT_COB_WProposed Station Dispatch Adder Costs</v>
          </cell>
        </row>
        <row r="1052">
          <cell r="E1052">
            <v>0</v>
          </cell>
          <cell r="F1052">
            <v>0</v>
          </cell>
          <cell r="G1052">
            <v>0</v>
          </cell>
          <cell r="H1052">
            <v>0</v>
          </cell>
          <cell r="I1052">
            <v>0</v>
          </cell>
          <cell r="J1052">
            <v>0</v>
          </cell>
          <cell r="K1052">
            <v>0</v>
          </cell>
          <cell r="L1052">
            <v>0</v>
          </cell>
          <cell r="M1052">
            <v>0</v>
          </cell>
          <cell r="N1052">
            <v>0</v>
          </cell>
          <cell r="O1052">
            <v>0</v>
          </cell>
          <cell r="P1052">
            <v>0</v>
          </cell>
          <cell r="Q1052">
            <v>0</v>
          </cell>
          <cell r="R1052">
            <v>0</v>
          </cell>
          <cell r="S1052">
            <v>0</v>
          </cell>
          <cell r="T1052">
            <v>0</v>
          </cell>
          <cell r="U1052">
            <v>0</v>
          </cell>
          <cell r="V1052">
            <v>0</v>
          </cell>
          <cell r="W1052">
            <v>0</v>
          </cell>
          <cell r="X1052">
            <v>0</v>
          </cell>
          <cell r="Y1052" t="str">
            <v>I_FOT_COB_WProposed Station Fixed Costs</v>
          </cell>
        </row>
        <row r="1053">
          <cell r="E1053">
            <v>0</v>
          </cell>
          <cell r="F1053">
            <v>0</v>
          </cell>
          <cell r="G1053">
            <v>0</v>
          </cell>
          <cell r="H1053">
            <v>0</v>
          </cell>
          <cell r="I1053">
            <v>0</v>
          </cell>
          <cell r="J1053">
            <v>0</v>
          </cell>
          <cell r="K1053">
            <v>0</v>
          </cell>
          <cell r="L1053">
            <v>0</v>
          </cell>
          <cell r="M1053">
            <v>0</v>
          </cell>
          <cell r="N1053">
            <v>0</v>
          </cell>
          <cell r="O1053">
            <v>0</v>
          </cell>
          <cell r="P1053">
            <v>0</v>
          </cell>
          <cell r="Q1053">
            <v>0</v>
          </cell>
          <cell r="R1053">
            <v>0</v>
          </cell>
          <cell r="S1053">
            <v>0</v>
          </cell>
          <cell r="T1053">
            <v>0</v>
          </cell>
          <cell r="U1053">
            <v>0</v>
          </cell>
          <cell r="V1053">
            <v>0</v>
          </cell>
          <cell r="W1053">
            <v>0</v>
          </cell>
          <cell r="X1053">
            <v>0</v>
          </cell>
          <cell r="Y1053" t="str">
            <v>I_FOT_COB_WProposed Station Demand Charges</v>
          </cell>
        </row>
        <row r="1054">
          <cell r="E1054">
            <v>0</v>
          </cell>
          <cell r="F1054">
            <v>0</v>
          </cell>
          <cell r="G1054">
            <v>0</v>
          </cell>
          <cell r="H1054">
            <v>0</v>
          </cell>
          <cell r="I1054">
            <v>0</v>
          </cell>
          <cell r="J1054">
            <v>0</v>
          </cell>
          <cell r="K1054">
            <v>0</v>
          </cell>
          <cell r="L1054">
            <v>0</v>
          </cell>
          <cell r="M1054">
            <v>0</v>
          </cell>
          <cell r="N1054">
            <v>0</v>
          </cell>
          <cell r="O1054">
            <v>0</v>
          </cell>
          <cell r="P1054">
            <v>0</v>
          </cell>
          <cell r="Q1054">
            <v>0</v>
          </cell>
          <cell r="R1054">
            <v>0</v>
          </cell>
          <cell r="S1054">
            <v>0</v>
          </cell>
          <cell r="T1054">
            <v>0</v>
          </cell>
          <cell r="U1054">
            <v>0</v>
          </cell>
          <cell r="V1054">
            <v>0</v>
          </cell>
          <cell r="W1054">
            <v>0</v>
          </cell>
          <cell r="X1054">
            <v>0</v>
          </cell>
          <cell r="Y1054" t="str">
            <v>I_FOT_COB_WProposed Station Capital Costs</v>
          </cell>
        </row>
        <row r="1055">
          <cell r="E1055">
            <v>0.71299999999999997</v>
          </cell>
          <cell r="F1055">
            <v>0</v>
          </cell>
          <cell r="G1055">
            <v>0</v>
          </cell>
          <cell r="H1055">
            <v>0</v>
          </cell>
          <cell r="I1055">
            <v>0</v>
          </cell>
          <cell r="J1055">
            <v>0.82099999999999995</v>
          </cell>
          <cell r="K1055">
            <v>0.995</v>
          </cell>
          <cell r="L1055">
            <v>1.083</v>
          </cell>
          <cell r="M1055">
            <v>2.0489999999999999</v>
          </cell>
          <cell r="N1055">
            <v>0</v>
          </cell>
          <cell r="O1055">
            <v>0</v>
          </cell>
          <cell r="P1055">
            <v>3.5139999999999998</v>
          </cell>
          <cell r="Q1055">
            <v>4.1420000000000003</v>
          </cell>
          <cell r="R1055">
            <v>2.2679999999999998</v>
          </cell>
          <cell r="S1055">
            <v>0</v>
          </cell>
          <cell r="T1055">
            <v>0</v>
          </cell>
          <cell r="U1055">
            <v>0</v>
          </cell>
          <cell r="V1055">
            <v>0</v>
          </cell>
          <cell r="W1055">
            <v>0</v>
          </cell>
          <cell r="X1055">
            <v>0</v>
          </cell>
          <cell r="Y1055" t="str">
            <v>I_FOT_COB_W   Station Total Costs</v>
          </cell>
        </row>
        <row r="1056">
          <cell r="E1056">
            <v>0</v>
          </cell>
          <cell r="F1056">
            <v>0</v>
          </cell>
          <cell r="G1056">
            <v>0</v>
          </cell>
          <cell r="H1056">
            <v>0</v>
          </cell>
          <cell r="I1056">
            <v>0</v>
          </cell>
          <cell r="J1056">
            <v>0</v>
          </cell>
          <cell r="K1056">
            <v>0</v>
          </cell>
          <cell r="L1056">
            <v>0</v>
          </cell>
          <cell r="M1056">
            <v>0</v>
          </cell>
          <cell r="N1056">
            <v>0</v>
          </cell>
          <cell r="O1056">
            <v>0</v>
          </cell>
          <cell r="P1056">
            <v>0</v>
          </cell>
          <cell r="Q1056">
            <v>0</v>
          </cell>
          <cell r="R1056">
            <v>0</v>
          </cell>
          <cell r="S1056">
            <v>0</v>
          </cell>
          <cell r="T1056">
            <v>36.758000000000003</v>
          </cell>
          <cell r="U1056">
            <v>21.405000000000001</v>
          </cell>
          <cell r="V1056">
            <v>53.262999999999998</v>
          </cell>
          <cell r="W1056">
            <v>99.521000000000001</v>
          </cell>
          <cell r="X1056">
            <v>170.43299999999999</v>
          </cell>
          <cell r="Y1056" t="str">
            <v>I_FOT_MDCFLProposed Station Fuel Costs</v>
          </cell>
        </row>
        <row r="1057">
          <cell r="E1057">
            <v>0</v>
          </cell>
          <cell r="F1057">
            <v>0</v>
          </cell>
          <cell r="G1057">
            <v>0</v>
          </cell>
          <cell r="H1057">
            <v>0</v>
          </cell>
          <cell r="I1057">
            <v>0</v>
          </cell>
          <cell r="J1057">
            <v>0</v>
          </cell>
          <cell r="K1057">
            <v>0</v>
          </cell>
          <cell r="L1057">
            <v>0</v>
          </cell>
          <cell r="M1057">
            <v>0</v>
          </cell>
          <cell r="N1057">
            <v>0</v>
          </cell>
          <cell r="O1057">
            <v>0</v>
          </cell>
          <cell r="P1057">
            <v>0</v>
          </cell>
          <cell r="Q1057">
            <v>0</v>
          </cell>
          <cell r="R1057">
            <v>0</v>
          </cell>
          <cell r="S1057">
            <v>0</v>
          </cell>
          <cell r="T1057">
            <v>0.58699999999999997</v>
          </cell>
          <cell r="U1057">
            <v>0.34799999999999998</v>
          </cell>
          <cell r="V1057">
            <v>0.84799999999999998</v>
          </cell>
          <cell r="W1057">
            <v>1.4830000000000001</v>
          </cell>
          <cell r="X1057">
            <v>2.3610000000000002</v>
          </cell>
          <cell r="Y1057" t="str">
            <v>I_FOT_MDCFLProposed Station Variable O&amp;M Costs</v>
          </cell>
        </row>
        <row r="1058">
          <cell r="E1058">
            <v>0</v>
          </cell>
          <cell r="F1058">
            <v>0</v>
          </cell>
          <cell r="G1058">
            <v>0</v>
          </cell>
          <cell r="H1058">
            <v>0</v>
          </cell>
          <cell r="I1058">
            <v>0</v>
          </cell>
          <cell r="J1058">
            <v>0</v>
          </cell>
          <cell r="K1058">
            <v>0</v>
          </cell>
          <cell r="L1058">
            <v>0</v>
          </cell>
          <cell r="M1058">
            <v>0</v>
          </cell>
          <cell r="N1058">
            <v>0</v>
          </cell>
          <cell r="O1058">
            <v>0</v>
          </cell>
          <cell r="P1058">
            <v>0</v>
          </cell>
          <cell r="Q1058">
            <v>0</v>
          </cell>
          <cell r="R1058">
            <v>0</v>
          </cell>
          <cell r="S1058">
            <v>0</v>
          </cell>
          <cell r="T1058">
            <v>0</v>
          </cell>
          <cell r="U1058">
            <v>0</v>
          </cell>
          <cell r="V1058">
            <v>0</v>
          </cell>
          <cell r="W1058">
            <v>0</v>
          </cell>
          <cell r="X1058">
            <v>0</v>
          </cell>
          <cell r="Y1058" t="str">
            <v>I_FOT_MDCFLProposed Station Emission Costs</v>
          </cell>
        </row>
        <row r="1059">
          <cell r="E1059">
            <v>0</v>
          </cell>
          <cell r="F1059">
            <v>0</v>
          </cell>
          <cell r="G1059">
            <v>0</v>
          </cell>
          <cell r="H1059">
            <v>0</v>
          </cell>
          <cell r="I1059">
            <v>0</v>
          </cell>
          <cell r="J1059">
            <v>0</v>
          </cell>
          <cell r="K1059">
            <v>0</v>
          </cell>
          <cell r="L1059">
            <v>0</v>
          </cell>
          <cell r="M1059">
            <v>0</v>
          </cell>
          <cell r="N1059">
            <v>0</v>
          </cell>
          <cell r="O1059">
            <v>0</v>
          </cell>
          <cell r="P1059">
            <v>0</v>
          </cell>
          <cell r="Q1059">
            <v>0</v>
          </cell>
          <cell r="R1059">
            <v>0</v>
          </cell>
          <cell r="S1059">
            <v>0</v>
          </cell>
          <cell r="T1059">
            <v>0</v>
          </cell>
          <cell r="U1059">
            <v>0</v>
          </cell>
          <cell r="V1059">
            <v>0</v>
          </cell>
          <cell r="W1059">
            <v>0</v>
          </cell>
          <cell r="X1059">
            <v>0</v>
          </cell>
          <cell r="Y1059" t="str">
            <v>I_FOT_MDCFLProposed Station Dispatch Adder Costs</v>
          </cell>
        </row>
        <row r="1060">
          <cell r="E1060">
            <v>0</v>
          </cell>
          <cell r="F1060">
            <v>0</v>
          </cell>
          <cell r="G1060">
            <v>0</v>
          </cell>
          <cell r="H1060">
            <v>0</v>
          </cell>
          <cell r="I1060">
            <v>0</v>
          </cell>
          <cell r="J1060">
            <v>0</v>
          </cell>
          <cell r="K1060">
            <v>0</v>
          </cell>
          <cell r="L1060">
            <v>0</v>
          </cell>
          <cell r="M1060">
            <v>0</v>
          </cell>
          <cell r="N1060">
            <v>0</v>
          </cell>
          <cell r="O1060">
            <v>0</v>
          </cell>
          <cell r="P1060">
            <v>0</v>
          </cell>
          <cell r="Q1060">
            <v>0</v>
          </cell>
          <cell r="R1060">
            <v>0</v>
          </cell>
          <cell r="S1060">
            <v>0</v>
          </cell>
          <cell r="T1060">
            <v>0</v>
          </cell>
          <cell r="U1060">
            <v>0</v>
          </cell>
          <cell r="V1060">
            <v>0</v>
          </cell>
          <cell r="W1060">
            <v>0</v>
          </cell>
          <cell r="X1060">
            <v>0</v>
          </cell>
          <cell r="Y1060" t="str">
            <v>I_FOT_MDCFLProposed Station Fixed Costs</v>
          </cell>
        </row>
        <row r="1061">
          <cell r="E1061">
            <v>0</v>
          </cell>
          <cell r="F1061">
            <v>0</v>
          </cell>
          <cell r="G1061">
            <v>0</v>
          </cell>
          <cell r="H1061">
            <v>0</v>
          </cell>
          <cell r="I1061">
            <v>0</v>
          </cell>
          <cell r="J1061">
            <v>0</v>
          </cell>
          <cell r="K1061">
            <v>0</v>
          </cell>
          <cell r="L1061">
            <v>0</v>
          </cell>
          <cell r="M1061">
            <v>0</v>
          </cell>
          <cell r="N1061">
            <v>0</v>
          </cell>
          <cell r="O1061">
            <v>0</v>
          </cell>
          <cell r="P1061">
            <v>0</v>
          </cell>
          <cell r="Q1061">
            <v>0</v>
          </cell>
          <cell r="R1061">
            <v>0</v>
          </cell>
          <cell r="S1061">
            <v>0</v>
          </cell>
          <cell r="T1061">
            <v>0</v>
          </cell>
          <cell r="U1061">
            <v>0</v>
          </cell>
          <cell r="V1061">
            <v>0</v>
          </cell>
          <cell r="W1061">
            <v>0</v>
          </cell>
          <cell r="X1061">
            <v>0</v>
          </cell>
          <cell r="Y1061" t="str">
            <v>I_FOT_MDCFLProposed Station Demand Charges</v>
          </cell>
        </row>
        <row r="1062">
          <cell r="E1062">
            <v>0</v>
          </cell>
          <cell r="F1062">
            <v>0</v>
          </cell>
          <cell r="G1062">
            <v>0</v>
          </cell>
          <cell r="H1062">
            <v>0</v>
          </cell>
          <cell r="I1062">
            <v>0</v>
          </cell>
          <cell r="J1062">
            <v>0</v>
          </cell>
          <cell r="K1062">
            <v>0</v>
          </cell>
          <cell r="L1062">
            <v>0</v>
          </cell>
          <cell r="M1062">
            <v>0</v>
          </cell>
          <cell r="N1062">
            <v>0</v>
          </cell>
          <cell r="O1062">
            <v>0</v>
          </cell>
          <cell r="P1062">
            <v>0</v>
          </cell>
          <cell r="Q1062">
            <v>0</v>
          </cell>
          <cell r="R1062">
            <v>0</v>
          </cell>
          <cell r="S1062">
            <v>0</v>
          </cell>
          <cell r="T1062">
            <v>0</v>
          </cell>
          <cell r="U1062">
            <v>0</v>
          </cell>
          <cell r="V1062">
            <v>0</v>
          </cell>
          <cell r="W1062">
            <v>0</v>
          </cell>
          <cell r="X1062">
            <v>0</v>
          </cell>
          <cell r="Y1062" t="str">
            <v>I_FOT_MDCFLProposed Station Capital Costs</v>
          </cell>
        </row>
        <row r="1063">
          <cell r="E1063">
            <v>0</v>
          </cell>
          <cell r="F1063">
            <v>0</v>
          </cell>
          <cell r="G1063">
            <v>0</v>
          </cell>
          <cell r="H1063">
            <v>0</v>
          </cell>
          <cell r="I1063">
            <v>0</v>
          </cell>
          <cell r="J1063">
            <v>0</v>
          </cell>
          <cell r="K1063">
            <v>0</v>
          </cell>
          <cell r="L1063">
            <v>0</v>
          </cell>
          <cell r="M1063">
            <v>0</v>
          </cell>
          <cell r="N1063">
            <v>0</v>
          </cell>
          <cell r="O1063">
            <v>0</v>
          </cell>
          <cell r="P1063">
            <v>0</v>
          </cell>
          <cell r="Q1063">
            <v>0</v>
          </cell>
          <cell r="R1063">
            <v>0</v>
          </cell>
          <cell r="S1063">
            <v>0</v>
          </cell>
          <cell r="T1063">
            <v>37.344999999999999</v>
          </cell>
          <cell r="U1063">
            <v>21.753</v>
          </cell>
          <cell r="V1063">
            <v>54.110999999999997</v>
          </cell>
          <cell r="W1063">
            <v>101.003</v>
          </cell>
          <cell r="X1063">
            <v>172.79300000000001</v>
          </cell>
          <cell r="Y1063" t="str">
            <v>I_FOT_MDCFL   Station Total Costs</v>
          </cell>
        </row>
        <row r="1064">
          <cell r="E1064">
            <v>6.3819999999999997</v>
          </cell>
          <cell r="F1064">
            <v>6.4059999999999997</v>
          </cell>
          <cell r="G1064">
            <v>3.4340000000000002</v>
          </cell>
          <cell r="H1064">
            <v>3.7850000000000001</v>
          </cell>
          <cell r="I1064">
            <v>3.871</v>
          </cell>
          <cell r="J1064">
            <v>0</v>
          </cell>
          <cell r="K1064">
            <v>0</v>
          </cell>
          <cell r="L1064">
            <v>2.2389999999999999</v>
          </cell>
          <cell r="M1064">
            <v>3.9020000000000001</v>
          </cell>
          <cell r="N1064">
            <v>9.5690000000000008</v>
          </cell>
          <cell r="O1064">
            <v>10.021000000000001</v>
          </cell>
          <cell r="P1064">
            <v>11.228999999999999</v>
          </cell>
          <cell r="Q1064">
            <v>11.759</v>
          </cell>
          <cell r="R1064">
            <v>12.334</v>
          </cell>
          <cell r="S1064">
            <v>12.989000000000001</v>
          </cell>
          <cell r="T1064">
            <v>11.18</v>
          </cell>
          <cell r="U1064">
            <v>11.499000000000001</v>
          </cell>
          <cell r="V1064">
            <v>10.052</v>
          </cell>
          <cell r="W1064">
            <v>8.2789999999999999</v>
          </cell>
          <cell r="X1064">
            <v>4.9480000000000004</v>
          </cell>
          <cell r="Y1064" t="str">
            <v>I_FOT_MDCQ3Proposed Station Fuel Costs</v>
          </cell>
        </row>
        <row r="1065">
          <cell r="E1065">
            <v>0.17</v>
          </cell>
          <cell r="F1065">
            <v>0.17</v>
          </cell>
          <cell r="G1065">
            <v>8.2000000000000003E-2</v>
          </cell>
          <cell r="H1065">
            <v>8.5999999999999993E-2</v>
          </cell>
          <cell r="I1065">
            <v>8.4000000000000005E-2</v>
          </cell>
          <cell r="J1065">
            <v>0</v>
          </cell>
          <cell r="K1065">
            <v>0</v>
          </cell>
          <cell r="L1065">
            <v>3.9E-2</v>
          </cell>
          <cell r="M1065">
            <v>7.0000000000000007E-2</v>
          </cell>
          <cell r="N1065">
            <v>0.17</v>
          </cell>
          <cell r="O1065">
            <v>0.17</v>
          </cell>
          <cell r="P1065">
            <v>0.17</v>
          </cell>
          <cell r="Q1065">
            <v>0.17</v>
          </cell>
          <cell r="R1065">
            <v>0.17</v>
          </cell>
          <cell r="S1065">
            <v>0.17</v>
          </cell>
          <cell r="T1065">
            <v>0.14199999999999999</v>
          </cell>
          <cell r="U1065">
            <v>0.153</v>
          </cell>
          <cell r="V1065">
            <v>0.129</v>
          </cell>
          <cell r="W1065">
            <v>9.8000000000000004E-2</v>
          </cell>
          <cell r="X1065">
            <v>5.6000000000000001E-2</v>
          </cell>
          <cell r="Y1065" t="str">
            <v>I_FOT_MDCQ3Proposed Station Variable O&amp;M Costs</v>
          </cell>
        </row>
        <row r="1066">
          <cell r="E1066">
            <v>0</v>
          </cell>
          <cell r="F1066">
            <v>0</v>
          </cell>
          <cell r="G1066">
            <v>0</v>
          </cell>
          <cell r="H1066">
            <v>0</v>
          </cell>
          <cell r="I1066">
            <v>0</v>
          </cell>
          <cell r="J1066">
            <v>0</v>
          </cell>
          <cell r="K1066">
            <v>0</v>
          </cell>
          <cell r="L1066">
            <v>0</v>
          </cell>
          <cell r="M1066">
            <v>0</v>
          </cell>
          <cell r="N1066">
            <v>0</v>
          </cell>
          <cell r="O1066">
            <v>0</v>
          </cell>
          <cell r="P1066">
            <v>0</v>
          </cell>
          <cell r="Q1066">
            <v>0</v>
          </cell>
          <cell r="R1066">
            <v>0</v>
          </cell>
          <cell r="S1066">
            <v>0</v>
          </cell>
          <cell r="T1066">
            <v>0</v>
          </cell>
          <cell r="U1066">
            <v>0</v>
          </cell>
          <cell r="V1066">
            <v>0</v>
          </cell>
          <cell r="W1066">
            <v>0</v>
          </cell>
          <cell r="X1066">
            <v>0</v>
          </cell>
          <cell r="Y1066" t="str">
            <v>I_FOT_MDCQ3Proposed Station Emission Costs</v>
          </cell>
        </row>
        <row r="1067">
          <cell r="E1067">
            <v>0</v>
          </cell>
          <cell r="F1067">
            <v>0</v>
          </cell>
          <cell r="G1067">
            <v>0</v>
          </cell>
          <cell r="H1067">
            <v>0</v>
          </cell>
          <cell r="I1067">
            <v>0</v>
          </cell>
          <cell r="J1067">
            <v>0</v>
          </cell>
          <cell r="K1067">
            <v>0</v>
          </cell>
          <cell r="L1067">
            <v>0</v>
          </cell>
          <cell r="M1067">
            <v>0</v>
          </cell>
          <cell r="N1067">
            <v>0</v>
          </cell>
          <cell r="O1067">
            <v>0</v>
          </cell>
          <cell r="P1067">
            <v>0</v>
          </cell>
          <cell r="Q1067">
            <v>0</v>
          </cell>
          <cell r="R1067">
            <v>0</v>
          </cell>
          <cell r="S1067">
            <v>0</v>
          </cell>
          <cell r="T1067">
            <v>0</v>
          </cell>
          <cell r="U1067">
            <v>0</v>
          </cell>
          <cell r="V1067">
            <v>0</v>
          </cell>
          <cell r="W1067">
            <v>0</v>
          </cell>
          <cell r="X1067">
            <v>0</v>
          </cell>
          <cell r="Y1067" t="str">
            <v>I_FOT_MDCQ3Proposed Station Dispatch Adder Costs</v>
          </cell>
        </row>
        <row r="1068">
          <cell r="E1068">
            <v>0</v>
          </cell>
          <cell r="F1068">
            <v>0</v>
          </cell>
          <cell r="G1068">
            <v>0</v>
          </cell>
          <cell r="H1068">
            <v>0</v>
          </cell>
          <cell r="I1068">
            <v>0</v>
          </cell>
          <cell r="J1068">
            <v>0</v>
          </cell>
          <cell r="K1068">
            <v>0</v>
          </cell>
          <cell r="L1068">
            <v>0</v>
          </cell>
          <cell r="M1068">
            <v>0</v>
          </cell>
          <cell r="N1068">
            <v>0</v>
          </cell>
          <cell r="O1068">
            <v>0</v>
          </cell>
          <cell r="P1068">
            <v>0</v>
          </cell>
          <cell r="Q1068">
            <v>0</v>
          </cell>
          <cell r="R1068">
            <v>0</v>
          </cell>
          <cell r="S1068">
            <v>0</v>
          </cell>
          <cell r="T1068">
            <v>0</v>
          </cell>
          <cell r="U1068">
            <v>0</v>
          </cell>
          <cell r="V1068">
            <v>0</v>
          </cell>
          <cell r="W1068">
            <v>0</v>
          </cell>
          <cell r="X1068">
            <v>0</v>
          </cell>
          <cell r="Y1068" t="str">
            <v>I_FOT_MDCQ3Proposed Station Fixed Costs</v>
          </cell>
        </row>
        <row r="1069">
          <cell r="E1069">
            <v>0</v>
          </cell>
          <cell r="F1069">
            <v>0</v>
          </cell>
          <cell r="G1069">
            <v>0</v>
          </cell>
          <cell r="H1069">
            <v>0</v>
          </cell>
          <cell r="I1069">
            <v>0</v>
          </cell>
          <cell r="J1069">
            <v>0</v>
          </cell>
          <cell r="K1069">
            <v>0</v>
          </cell>
          <cell r="L1069">
            <v>0</v>
          </cell>
          <cell r="M1069">
            <v>0</v>
          </cell>
          <cell r="N1069">
            <v>0</v>
          </cell>
          <cell r="O1069">
            <v>0</v>
          </cell>
          <cell r="P1069">
            <v>0</v>
          </cell>
          <cell r="Q1069">
            <v>0</v>
          </cell>
          <cell r="R1069">
            <v>0</v>
          </cell>
          <cell r="S1069">
            <v>0</v>
          </cell>
          <cell r="T1069">
            <v>0</v>
          </cell>
          <cell r="U1069">
            <v>0</v>
          </cell>
          <cell r="V1069">
            <v>0</v>
          </cell>
          <cell r="W1069">
            <v>0</v>
          </cell>
          <cell r="X1069">
            <v>0</v>
          </cell>
          <cell r="Y1069" t="str">
            <v>I_FOT_MDCQ3Proposed Station Demand Charges</v>
          </cell>
        </row>
        <row r="1070">
          <cell r="E1070">
            <v>0</v>
          </cell>
          <cell r="F1070">
            <v>0</v>
          </cell>
          <cell r="G1070">
            <v>0</v>
          </cell>
          <cell r="H1070">
            <v>0</v>
          </cell>
          <cell r="I1070">
            <v>0</v>
          </cell>
          <cell r="J1070">
            <v>0</v>
          </cell>
          <cell r="K1070">
            <v>0</v>
          </cell>
          <cell r="L1070">
            <v>0</v>
          </cell>
          <cell r="M1070">
            <v>0</v>
          </cell>
          <cell r="N1070">
            <v>0</v>
          </cell>
          <cell r="O1070">
            <v>0</v>
          </cell>
          <cell r="P1070">
            <v>0</v>
          </cell>
          <cell r="Q1070">
            <v>0</v>
          </cell>
          <cell r="R1070">
            <v>0</v>
          </cell>
          <cell r="S1070">
            <v>0</v>
          </cell>
          <cell r="T1070">
            <v>0</v>
          </cell>
          <cell r="U1070">
            <v>0</v>
          </cell>
          <cell r="V1070">
            <v>0</v>
          </cell>
          <cell r="W1070">
            <v>0</v>
          </cell>
          <cell r="X1070">
            <v>0</v>
          </cell>
          <cell r="Y1070" t="str">
            <v>I_FOT_MDCQ3Proposed Station Capital Costs</v>
          </cell>
        </row>
        <row r="1071">
          <cell r="E1071">
            <v>6.5519999999999996</v>
          </cell>
          <cell r="F1071">
            <v>6.5759999999999996</v>
          </cell>
          <cell r="G1071">
            <v>3.516</v>
          </cell>
          <cell r="H1071">
            <v>3.8719999999999999</v>
          </cell>
          <cell r="I1071">
            <v>3.9550000000000001</v>
          </cell>
          <cell r="J1071">
            <v>0</v>
          </cell>
          <cell r="K1071">
            <v>0</v>
          </cell>
          <cell r="L1071">
            <v>2.278</v>
          </cell>
          <cell r="M1071">
            <v>3.972</v>
          </cell>
          <cell r="N1071">
            <v>9.7390000000000008</v>
          </cell>
          <cell r="O1071">
            <v>10.192</v>
          </cell>
          <cell r="P1071">
            <v>11.398999999999999</v>
          </cell>
          <cell r="Q1071">
            <v>11.93</v>
          </cell>
          <cell r="R1071">
            <v>12.504</v>
          </cell>
          <cell r="S1071">
            <v>13.159000000000001</v>
          </cell>
          <cell r="T1071">
            <v>11.321999999999999</v>
          </cell>
          <cell r="U1071">
            <v>11.651999999999999</v>
          </cell>
          <cell r="V1071">
            <v>10.180999999999999</v>
          </cell>
          <cell r="W1071">
            <v>8.3770000000000007</v>
          </cell>
          <cell r="X1071">
            <v>5.0039999999999996</v>
          </cell>
          <cell r="Y1071" t="str">
            <v>I_FOT_MDCQ3   Station Total Costs</v>
          </cell>
        </row>
        <row r="1072">
          <cell r="E1072">
            <v>3.9529999999999998</v>
          </cell>
          <cell r="F1072">
            <v>0</v>
          </cell>
          <cell r="G1072">
            <v>0</v>
          </cell>
          <cell r="H1072">
            <v>0</v>
          </cell>
          <cell r="I1072">
            <v>0</v>
          </cell>
          <cell r="J1072">
            <v>0</v>
          </cell>
          <cell r="K1072">
            <v>0</v>
          </cell>
          <cell r="L1072">
            <v>0</v>
          </cell>
          <cell r="M1072">
            <v>0</v>
          </cell>
          <cell r="N1072">
            <v>8.9710000000000001</v>
          </cell>
          <cell r="O1072">
            <v>9.3949999999999996</v>
          </cell>
          <cell r="P1072">
            <v>10.526999999999999</v>
          </cell>
          <cell r="Q1072">
            <v>11.023999999999999</v>
          </cell>
          <cell r="R1072">
            <v>11.563000000000001</v>
          </cell>
          <cell r="S1072">
            <v>12.177</v>
          </cell>
          <cell r="T1072">
            <v>12.59</v>
          </cell>
          <cell r="U1072">
            <v>11.952</v>
          </cell>
          <cell r="V1072">
            <v>9.1679999999999993</v>
          </cell>
          <cell r="W1072">
            <v>13.427</v>
          </cell>
          <cell r="X1072">
            <v>14.199</v>
          </cell>
          <cell r="Y1072" t="str">
            <v>I_FOT_MDCQ3bProposed Station Fuel Costs</v>
          </cell>
        </row>
        <row r="1073">
          <cell r="E1073">
            <v>0.158</v>
          </cell>
          <cell r="F1073">
            <v>0</v>
          </cell>
          <cell r="G1073">
            <v>0</v>
          </cell>
          <cell r="H1073">
            <v>0</v>
          </cell>
          <cell r="I1073">
            <v>0</v>
          </cell>
          <cell r="J1073">
            <v>0</v>
          </cell>
          <cell r="K1073">
            <v>0</v>
          </cell>
          <cell r="L1073">
            <v>0</v>
          </cell>
          <cell r="M1073">
            <v>0</v>
          </cell>
          <cell r="N1073">
            <v>0.23899999999999999</v>
          </cell>
          <cell r="O1073">
            <v>0.23899999999999999</v>
          </cell>
          <cell r="P1073">
            <v>0.23899999999999999</v>
          </cell>
          <cell r="Q1073">
            <v>0.23899999999999999</v>
          </cell>
          <cell r="R1073">
            <v>0.23899999999999999</v>
          </cell>
          <cell r="S1073">
            <v>0.23899999999999999</v>
          </cell>
          <cell r="T1073">
            <v>0.23899999999999999</v>
          </cell>
          <cell r="U1073">
            <v>0.23899999999999999</v>
          </cell>
          <cell r="V1073">
            <v>0.17599999999999999</v>
          </cell>
          <cell r="W1073">
            <v>0.23899999999999999</v>
          </cell>
          <cell r="X1073">
            <v>0.23899999999999999</v>
          </cell>
          <cell r="Y1073" t="str">
            <v>I_FOT_MDCQ3bProposed Station Variable O&amp;M Costs</v>
          </cell>
        </row>
        <row r="1074">
          <cell r="E1074">
            <v>0</v>
          </cell>
          <cell r="F1074">
            <v>0</v>
          </cell>
          <cell r="G1074">
            <v>0</v>
          </cell>
          <cell r="H1074">
            <v>0</v>
          </cell>
          <cell r="I1074">
            <v>0</v>
          </cell>
          <cell r="J1074">
            <v>0</v>
          </cell>
          <cell r="K1074">
            <v>0</v>
          </cell>
          <cell r="L1074">
            <v>0</v>
          </cell>
          <cell r="M1074">
            <v>0</v>
          </cell>
          <cell r="N1074">
            <v>0</v>
          </cell>
          <cell r="O1074">
            <v>0</v>
          </cell>
          <cell r="P1074">
            <v>0</v>
          </cell>
          <cell r="Q1074">
            <v>0</v>
          </cell>
          <cell r="R1074">
            <v>0</v>
          </cell>
          <cell r="S1074">
            <v>0</v>
          </cell>
          <cell r="T1074">
            <v>0</v>
          </cell>
          <cell r="U1074">
            <v>0</v>
          </cell>
          <cell r="V1074">
            <v>0</v>
          </cell>
          <cell r="W1074">
            <v>0</v>
          </cell>
          <cell r="X1074">
            <v>0</v>
          </cell>
          <cell r="Y1074" t="str">
            <v>I_FOT_MDCQ3bProposed Station Emission Costs</v>
          </cell>
        </row>
        <row r="1075">
          <cell r="E1075">
            <v>0</v>
          </cell>
          <cell r="F1075">
            <v>0</v>
          </cell>
          <cell r="G1075">
            <v>0</v>
          </cell>
          <cell r="H1075">
            <v>0</v>
          </cell>
          <cell r="I1075">
            <v>0</v>
          </cell>
          <cell r="J1075">
            <v>0</v>
          </cell>
          <cell r="K1075">
            <v>0</v>
          </cell>
          <cell r="L1075">
            <v>0</v>
          </cell>
          <cell r="M1075">
            <v>0</v>
          </cell>
          <cell r="N1075">
            <v>0</v>
          </cell>
          <cell r="O1075">
            <v>0</v>
          </cell>
          <cell r="P1075">
            <v>0</v>
          </cell>
          <cell r="Q1075">
            <v>0</v>
          </cell>
          <cell r="R1075">
            <v>0</v>
          </cell>
          <cell r="S1075">
            <v>0</v>
          </cell>
          <cell r="T1075">
            <v>0</v>
          </cell>
          <cell r="U1075">
            <v>0</v>
          </cell>
          <cell r="V1075">
            <v>0</v>
          </cell>
          <cell r="W1075">
            <v>0</v>
          </cell>
          <cell r="X1075">
            <v>0</v>
          </cell>
          <cell r="Y1075" t="str">
            <v>I_FOT_MDCQ3bProposed Station Dispatch Adder Costs</v>
          </cell>
        </row>
        <row r="1076">
          <cell r="E1076">
            <v>0</v>
          </cell>
          <cell r="F1076">
            <v>0</v>
          </cell>
          <cell r="G1076">
            <v>0</v>
          </cell>
          <cell r="H1076">
            <v>0</v>
          </cell>
          <cell r="I1076">
            <v>0</v>
          </cell>
          <cell r="J1076">
            <v>0</v>
          </cell>
          <cell r="K1076">
            <v>0</v>
          </cell>
          <cell r="L1076">
            <v>0</v>
          </cell>
          <cell r="M1076">
            <v>0</v>
          </cell>
          <cell r="N1076">
            <v>0</v>
          </cell>
          <cell r="O1076">
            <v>0</v>
          </cell>
          <cell r="P1076">
            <v>0</v>
          </cell>
          <cell r="Q1076">
            <v>0</v>
          </cell>
          <cell r="R1076">
            <v>0</v>
          </cell>
          <cell r="S1076">
            <v>0</v>
          </cell>
          <cell r="T1076">
            <v>0</v>
          </cell>
          <cell r="U1076">
            <v>0</v>
          </cell>
          <cell r="V1076">
            <v>0</v>
          </cell>
          <cell r="W1076">
            <v>0</v>
          </cell>
          <cell r="X1076">
            <v>0</v>
          </cell>
          <cell r="Y1076" t="str">
            <v>I_FOT_MDCQ3bProposed Station Fixed Costs</v>
          </cell>
        </row>
        <row r="1077">
          <cell r="E1077">
            <v>0</v>
          </cell>
          <cell r="F1077">
            <v>0</v>
          </cell>
          <cell r="G1077">
            <v>0</v>
          </cell>
          <cell r="H1077">
            <v>0</v>
          </cell>
          <cell r="I1077">
            <v>0</v>
          </cell>
          <cell r="J1077">
            <v>0</v>
          </cell>
          <cell r="K1077">
            <v>0</v>
          </cell>
          <cell r="L1077">
            <v>0</v>
          </cell>
          <cell r="M1077">
            <v>0</v>
          </cell>
          <cell r="N1077">
            <v>0</v>
          </cell>
          <cell r="O1077">
            <v>0</v>
          </cell>
          <cell r="P1077">
            <v>0</v>
          </cell>
          <cell r="Q1077">
            <v>0</v>
          </cell>
          <cell r="R1077">
            <v>0</v>
          </cell>
          <cell r="S1077">
            <v>0</v>
          </cell>
          <cell r="T1077">
            <v>0</v>
          </cell>
          <cell r="U1077">
            <v>0</v>
          </cell>
          <cell r="V1077">
            <v>0</v>
          </cell>
          <cell r="W1077">
            <v>0</v>
          </cell>
          <cell r="X1077">
            <v>0</v>
          </cell>
          <cell r="Y1077" t="str">
            <v>I_FOT_MDCQ3bProposed Station Demand Charges</v>
          </cell>
        </row>
        <row r="1078">
          <cell r="E1078">
            <v>0</v>
          </cell>
          <cell r="F1078">
            <v>0</v>
          </cell>
          <cell r="G1078">
            <v>0</v>
          </cell>
          <cell r="H1078">
            <v>0</v>
          </cell>
          <cell r="I1078">
            <v>0</v>
          </cell>
          <cell r="J1078">
            <v>0</v>
          </cell>
          <cell r="K1078">
            <v>0</v>
          </cell>
          <cell r="L1078">
            <v>0</v>
          </cell>
          <cell r="M1078">
            <v>0</v>
          </cell>
          <cell r="N1078">
            <v>0</v>
          </cell>
          <cell r="O1078">
            <v>0</v>
          </cell>
          <cell r="P1078">
            <v>0</v>
          </cell>
          <cell r="Q1078">
            <v>0</v>
          </cell>
          <cell r="R1078">
            <v>0</v>
          </cell>
          <cell r="S1078">
            <v>0</v>
          </cell>
          <cell r="T1078">
            <v>0</v>
          </cell>
          <cell r="U1078">
            <v>0</v>
          </cell>
          <cell r="V1078">
            <v>0</v>
          </cell>
          <cell r="W1078">
            <v>0</v>
          </cell>
          <cell r="X1078">
            <v>0</v>
          </cell>
          <cell r="Y1078" t="str">
            <v>I_FOT_MDCQ3bProposed Station Capital Costs</v>
          </cell>
        </row>
        <row r="1079">
          <cell r="E1079">
            <v>4.1109999999999998</v>
          </cell>
          <cell r="F1079">
            <v>0</v>
          </cell>
          <cell r="G1079">
            <v>0</v>
          </cell>
          <cell r="H1079">
            <v>0</v>
          </cell>
          <cell r="I1079">
            <v>0</v>
          </cell>
          <cell r="J1079">
            <v>0</v>
          </cell>
          <cell r="K1079">
            <v>0</v>
          </cell>
          <cell r="L1079">
            <v>0</v>
          </cell>
          <cell r="M1079">
            <v>0</v>
          </cell>
          <cell r="N1079">
            <v>9.2100000000000009</v>
          </cell>
          <cell r="O1079">
            <v>9.6340000000000003</v>
          </cell>
          <cell r="P1079">
            <v>10.766</v>
          </cell>
          <cell r="Q1079">
            <v>11.263999999999999</v>
          </cell>
          <cell r="R1079">
            <v>11.802</v>
          </cell>
          <cell r="S1079">
            <v>12.416</v>
          </cell>
          <cell r="T1079">
            <v>12.829000000000001</v>
          </cell>
          <cell r="U1079">
            <v>12.19</v>
          </cell>
          <cell r="V1079">
            <v>9.3439999999999994</v>
          </cell>
          <cell r="W1079">
            <v>13.666</v>
          </cell>
          <cell r="X1079">
            <v>14.438000000000001</v>
          </cell>
          <cell r="Y1079" t="str">
            <v>I_FOT_MDCQ3b   Station Total Costs</v>
          </cell>
        </row>
        <row r="1080">
          <cell r="E1080">
            <v>0</v>
          </cell>
          <cell r="F1080">
            <v>0</v>
          </cell>
          <cell r="G1080">
            <v>0</v>
          </cell>
          <cell r="H1080">
            <v>0</v>
          </cell>
          <cell r="I1080">
            <v>0</v>
          </cell>
          <cell r="J1080">
            <v>0</v>
          </cell>
          <cell r="K1080">
            <v>0</v>
          </cell>
          <cell r="L1080">
            <v>0</v>
          </cell>
          <cell r="M1080">
            <v>0</v>
          </cell>
          <cell r="N1080">
            <v>0</v>
          </cell>
          <cell r="O1080">
            <v>0</v>
          </cell>
          <cell r="P1080">
            <v>0</v>
          </cell>
          <cell r="Q1080">
            <v>0</v>
          </cell>
          <cell r="R1080">
            <v>0</v>
          </cell>
          <cell r="S1080">
            <v>0</v>
          </cell>
          <cell r="T1080">
            <v>0</v>
          </cell>
          <cell r="U1080">
            <v>0</v>
          </cell>
          <cell r="V1080">
            <v>0</v>
          </cell>
          <cell r="W1080">
            <v>0</v>
          </cell>
          <cell r="X1080">
            <v>0</v>
          </cell>
          <cell r="Y1080" t="str">
            <v>I_FOT_MDC_WbProposed Station Fuel Costs</v>
          </cell>
        </row>
        <row r="1081">
          <cell r="E1081">
            <v>0</v>
          </cell>
          <cell r="F1081">
            <v>0</v>
          </cell>
          <cell r="G1081">
            <v>0</v>
          </cell>
          <cell r="H1081">
            <v>0</v>
          </cell>
          <cell r="I1081">
            <v>0</v>
          </cell>
          <cell r="J1081">
            <v>0</v>
          </cell>
          <cell r="K1081">
            <v>0</v>
          </cell>
          <cell r="L1081">
            <v>0</v>
          </cell>
          <cell r="M1081">
            <v>0</v>
          </cell>
          <cell r="N1081">
            <v>0</v>
          </cell>
          <cell r="O1081">
            <v>0</v>
          </cell>
          <cell r="P1081">
            <v>0</v>
          </cell>
          <cell r="Q1081">
            <v>0</v>
          </cell>
          <cell r="R1081">
            <v>0</v>
          </cell>
          <cell r="S1081">
            <v>0</v>
          </cell>
          <cell r="T1081">
            <v>0</v>
          </cell>
          <cell r="U1081">
            <v>0</v>
          </cell>
          <cell r="V1081">
            <v>0</v>
          </cell>
          <cell r="W1081">
            <v>0</v>
          </cell>
          <cell r="X1081">
            <v>0</v>
          </cell>
          <cell r="Y1081" t="str">
            <v>I_FOT_MDC_WbProposed Station Variable O&amp;M Costs</v>
          </cell>
        </row>
        <row r="1082">
          <cell r="E1082">
            <v>0</v>
          </cell>
          <cell r="F1082">
            <v>0</v>
          </cell>
          <cell r="G1082">
            <v>0</v>
          </cell>
          <cell r="H1082">
            <v>0</v>
          </cell>
          <cell r="I1082">
            <v>0</v>
          </cell>
          <cell r="J1082">
            <v>0</v>
          </cell>
          <cell r="K1082">
            <v>0</v>
          </cell>
          <cell r="L1082">
            <v>0</v>
          </cell>
          <cell r="M1082">
            <v>0</v>
          </cell>
          <cell r="N1082">
            <v>0</v>
          </cell>
          <cell r="O1082">
            <v>0</v>
          </cell>
          <cell r="P1082">
            <v>0</v>
          </cell>
          <cell r="Q1082">
            <v>0</v>
          </cell>
          <cell r="R1082">
            <v>0</v>
          </cell>
          <cell r="S1082">
            <v>0</v>
          </cell>
          <cell r="T1082">
            <v>0</v>
          </cell>
          <cell r="U1082">
            <v>0</v>
          </cell>
          <cell r="V1082">
            <v>0</v>
          </cell>
          <cell r="W1082">
            <v>0</v>
          </cell>
          <cell r="X1082">
            <v>0</v>
          </cell>
          <cell r="Y1082" t="str">
            <v>I_FOT_MDC_WbProposed Station Emission Costs</v>
          </cell>
        </row>
        <row r="1083">
          <cell r="E1083">
            <v>0</v>
          </cell>
          <cell r="F1083">
            <v>0</v>
          </cell>
          <cell r="G1083">
            <v>0</v>
          </cell>
          <cell r="H1083">
            <v>0</v>
          </cell>
          <cell r="I1083">
            <v>0</v>
          </cell>
          <cell r="J1083">
            <v>0</v>
          </cell>
          <cell r="K1083">
            <v>0</v>
          </cell>
          <cell r="L1083">
            <v>0</v>
          </cell>
          <cell r="M1083">
            <v>0</v>
          </cell>
          <cell r="N1083">
            <v>0</v>
          </cell>
          <cell r="O1083">
            <v>0</v>
          </cell>
          <cell r="P1083">
            <v>0</v>
          </cell>
          <cell r="Q1083">
            <v>0</v>
          </cell>
          <cell r="R1083">
            <v>0</v>
          </cell>
          <cell r="S1083">
            <v>0</v>
          </cell>
          <cell r="T1083">
            <v>0</v>
          </cell>
          <cell r="U1083">
            <v>0</v>
          </cell>
          <cell r="V1083">
            <v>0</v>
          </cell>
          <cell r="W1083">
            <v>0</v>
          </cell>
          <cell r="X1083">
            <v>0</v>
          </cell>
          <cell r="Y1083" t="str">
            <v>I_FOT_MDC_WbProposed Station Dispatch Adder Costs</v>
          </cell>
        </row>
        <row r="1084">
          <cell r="E1084">
            <v>0</v>
          </cell>
          <cell r="F1084">
            <v>0</v>
          </cell>
          <cell r="G1084">
            <v>0</v>
          </cell>
          <cell r="H1084">
            <v>0</v>
          </cell>
          <cell r="I1084">
            <v>0</v>
          </cell>
          <cell r="J1084">
            <v>0</v>
          </cell>
          <cell r="K1084">
            <v>0</v>
          </cell>
          <cell r="L1084">
            <v>0</v>
          </cell>
          <cell r="M1084">
            <v>0</v>
          </cell>
          <cell r="N1084">
            <v>0</v>
          </cell>
          <cell r="O1084">
            <v>0</v>
          </cell>
          <cell r="P1084">
            <v>0</v>
          </cell>
          <cell r="Q1084">
            <v>0</v>
          </cell>
          <cell r="R1084">
            <v>0</v>
          </cell>
          <cell r="S1084">
            <v>0</v>
          </cell>
          <cell r="T1084">
            <v>0</v>
          </cell>
          <cell r="U1084">
            <v>0</v>
          </cell>
          <cell r="V1084">
            <v>0</v>
          </cell>
          <cell r="W1084">
            <v>0</v>
          </cell>
          <cell r="X1084">
            <v>0</v>
          </cell>
          <cell r="Y1084" t="str">
            <v>I_FOT_MDC_WbProposed Station Fixed Costs</v>
          </cell>
        </row>
        <row r="1085">
          <cell r="E1085">
            <v>0</v>
          </cell>
          <cell r="F1085">
            <v>0</v>
          </cell>
          <cell r="G1085">
            <v>0</v>
          </cell>
          <cell r="H1085">
            <v>0</v>
          </cell>
          <cell r="I1085">
            <v>0</v>
          </cell>
          <cell r="J1085">
            <v>0</v>
          </cell>
          <cell r="K1085">
            <v>0</v>
          </cell>
          <cell r="L1085">
            <v>0</v>
          </cell>
          <cell r="M1085">
            <v>0</v>
          </cell>
          <cell r="N1085">
            <v>0</v>
          </cell>
          <cell r="O1085">
            <v>0</v>
          </cell>
          <cell r="P1085">
            <v>0</v>
          </cell>
          <cell r="Q1085">
            <v>0</v>
          </cell>
          <cell r="R1085">
            <v>0</v>
          </cell>
          <cell r="S1085">
            <v>0</v>
          </cell>
          <cell r="T1085">
            <v>0</v>
          </cell>
          <cell r="U1085">
            <v>0</v>
          </cell>
          <cell r="V1085">
            <v>0</v>
          </cell>
          <cell r="W1085">
            <v>0</v>
          </cell>
          <cell r="X1085">
            <v>0</v>
          </cell>
          <cell r="Y1085" t="str">
            <v>I_FOT_MDC_WbProposed Station Demand Charges</v>
          </cell>
        </row>
        <row r="1086">
          <cell r="E1086">
            <v>0</v>
          </cell>
          <cell r="F1086">
            <v>0</v>
          </cell>
          <cell r="G1086">
            <v>0</v>
          </cell>
          <cell r="H1086">
            <v>0</v>
          </cell>
          <cell r="I1086">
            <v>0</v>
          </cell>
          <cell r="J1086">
            <v>0</v>
          </cell>
          <cell r="K1086">
            <v>0</v>
          </cell>
          <cell r="L1086">
            <v>0</v>
          </cell>
          <cell r="M1086">
            <v>0</v>
          </cell>
          <cell r="N1086">
            <v>0</v>
          </cell>
          <cell r="O1086">
            <v>0</v>
          </cell>
          <cell r="P1086">
            <v>0</v>
          </cell>
          <cell r="Q1086">
            <v>0</v>
          </cell>
          <cell r="R1086">
            <v>0</v>
          </cell>
          <cell r="S1086">
            <v>0</v>
          </cell>
          <cell r="T1086">
            <v>0</v>
          </cell>
          <cell r="U1086">
            <v>0</v>
          </cell>
          <cell r="V1086">
            <v>0</v>
          </cell>
          <cell r="W1086">
            <v>0</v>
          </cell>
          <cell r="X1086">
            <v>0</v>
          </cell>
          <cell r="Y1086" t="str">
            <v>I_FOT_MDC_WbProposed Station Capital Costs</v>
          </cell>
        </row>
        <row r="1087">
          <cell r="E1087">
            <v>0</v>
          </cell>
          <cell r="F1087">
            <v>0</v>
          </cell>
          <cell r="G1087">
            <v>0</v>
          </cell>
          <cell r="H1087">
            <v>0</v>
          </cell>
          <cell r="I1087">
            <v>0</v>
          </cell>
          <cell r="J1087">
            <v>0</v>
          </cell>
          <cell r="K1087">
            <v>0</v>
          </cell>
          <cell r="L1087">
            <v>0</v>
          </cell>
          <cell r="M1087">
            <v>0</v>
          </cell>
          <cell r="N1087">
            <v>0</v>
          </cell>
          <cell r="O1087">
            <v>0</v>
          </cell>
          <cell r="P1087">
            <v>0</v>
          </cell>
          <cell r="Q1087">
            <v>0</v>
          </cell>
          <cell r="R1087">
            <v>0</v>
          </cell>
          <cell r="S1087">
            <v>0</v>
          </cell>
          <cell r="T1087">
            <v>0</v>
          </cell>
          <cell r="U1087">
            <v>0</v>
          </cell>
          <cell r="V1087">
            <v>0</v>
          </cell>
          <cell r="W1087">
            <v>0</v>
          </cell>
          <cell r="X1087">
            <v>0</v>
          </cell>
          <cell r="Y1087" t="str">
            <v>I_FOT_MDC_Wb   Station Total Costs</v>
          </cell>
        </row>
        <row r="1088">
          <cell r="E1088">
            <v>1.3220000000000001</v>
          </cell>
          <cell r="F1088">
            <v>1.26</v>
          </cell>
          <cell r="G1088">
            <v>2.2549999999999999</v>
          </cell>
          <cell r="H1088">
            <v>2.895</v>
          </cell>
          <cell r="I1088">
            <v>5.0910000000000002</v>
          </cell>
          <cell r="J1088">
            <v>0</v>
          </cell>
          <cell r="K1088">
            <v>0</v>
          </cell>
          <cell r="L1088">
            <v>0</v>
          </cell>
          <cell r="M1088">
            <v>0</v>
          </cell>
          <cell r="N1088">
            <v>4.83</v>
          </cell>
          <cell r="O1088">
            <v>4.9790000000000001</v>
          </cell>
          <cell r="P1088">
            <v>0.873</v>
          </cell>
          <cell r="Q1088">
            <v>0.999</v>
          </cell>
          <cell r="R1088">
            <v>1.3680000000000001</v>
          </cell>
          <cell r="S1088">
            <v>1.879</v>
          </cell>
          <cell r="T1088">
            <v>0</v>
          </cell>
          <cell r="U1088">
            <v>1.0720000000000001</v>
          </cell>
          <cell r="V1088">
            <v>0</v>
          </cell>
          <cell r="W1088">
            <v>0</v>
          </cell>
          <cell r="X1088">
            <v>0</v>
          </cell>
          <cell r="Y1088" t="str">
            <v>I_FOT_MDC_WProposed Station Fuel Costs</v>
          </cell>
        </row>
        <row r="1089">
          <cell r="E1089">
            <v>4.3999999999999997E-2</v>
          </cell>
          <cell r="F1089">
            <v>4.2999999999999997E-2</v>
          </cell>
          <cell r="G1089">
            <v>7.1999999999999995E-2</v>
          </cell>
          <cell r="H1089">
            <v>8.5999999999999993E-2</v>
          </cell>
          <cell r="I1089">
            <v>0.13300000000000001</v>
          </cell>
          <cell r="J1089">
            <v>0</v>
          </cell>
          <cell r="K1089">
            <v>0</v>
          </cell>
          <cell r="L1089">
            <v>0</v>
          </cell>
          <cell r="M1089">
            <v>0</v>
          </cell>
          <cell r="N1089">
            <v>9.8000000000000004E-2</v>
          </cell>
          <cell r="O1089">
            <v>9.4E-2</v>
          </cell>
          <cell r="P1089">
            <v>1.4999999999999999E-2</v>
          </cell>
          <cell r="Q1089">
            <v>1.6E-2</v>
          </cell>
          <cell r="R1089">
            <v>2.1000000000000001E-2</v>
          </cell>
          <cell r="S1089">
            <v>2.7E-2</v>
          </cell>
          <cell r="T1089">
            <v>0</v>
          </cell>
          <cell r="U1089">
            <v>1.4999999999999999E-2</v>
          </cell>
          <cell r="V1089">
            <v>0</v>
          </cell>
          <cell r="W1089">
            <v>0</v>
          </cell>
          <cell r="X1089">
            <v>0</v>
          </cell>
          <cell r="Y1089" t="str">
            <v>I_FOT_MDC_WProposed Station Variable O&amp;M Costs</v>
          </cell>
        </row>
        <row r="1090">
          <cell r="E1090">
            <v>0</v>
          </cell>
          <cell r="F1090">
            <v>0</v>
          </cell>
          <cell r="G1090">
            <v>0</v>
          </cell>
          <cell r="H1090">
            <v>0</v>
          </cell>
          <cell r="I1090">
            <v>0</v>
          </cell>
          <cell r="J1090">
            <v>0</v>
          </cell>
          <cell r="K1090">
            <v>0</v>
          </cell>
          <cell r="L1090">
            <v>0</v>
          </cell>
          <cell r="M1090">
            <v>0</v>
          </cell>
          <cell r="N1090">
            <v>0</v>
          </cell>
          <cell r="O1090">
            <v>0</v>
          </cell>
          <cell r="P1090">
            <v>0</v>
          </cell>
          <cell r="Q1090">
            <v>0</v>
          </cell>
          <cell r="R1090">
            <v>0</v>
          </cell>
          <cell r="S1090">
            <v>0</v>
          </cell>
          <cell r="T1090">
            <v>0</v>
          </cell>
          <cell r="U1090">
            <v>0</v>
          </cell>
          <cell r="V1090">
            <v>0</v>
          </cell>
          <cell r="W1090">
            <v>0</v>
          </cell>
          <cell r="X1090">
            <v>0</v>
          </cell>
          <cell r="Y1090" t="str">
            <v>I_FOT_MDC_WProposed Station Emission Costs</v>
          </cell>
        </row>
        <row r="1091">
          <cell r="E1091">
            <v>0</v>
          </cell>
          <cell r="F1091">
            <v>0</v>
          </cell>
          <cell r="G1091">
            <v>0</v>
          </cell>
          <cell r="H1091">
            <v>0</v>
          </cell>
          <cell r="I1091">
            <v>0</v>
          </cell>
          <cell r="J1091">
            <v>0</v>
          </cell>
          <cell r="K1091">
            <v>0</v>
          </cell>
          <cell r="L1091">
            <v>0</v>
          </cell>
          <cell r="M1091">
            <v>0</v>
          </cell>
          <cell r="N1091">
            <v>0</v>
          </cell>
          <cell r="O1091">
            <v>0</v>
          </cell>
          <cell r="P1091">
            <v>0</v>
          </cell>
          <cell r="Q1091">
            <v>0</v>
          </cell>
          <cell r="R1091">
            <v>0</v>
          </cell>
          <cell r="S1091">
            <v>0</v>
          </cell>
          <cell r="T1091">
            <v>0</v>
          </cell>
          <cell r="U1091">
            <v>0</v>
          </cell>
          <cell r="V1091">
            <v>0</v>
          </cell>
          <cell r="W1091">
            <v>0</v>
          </cell>
          <cell r="X1091">
            <v>0</v>
          </cell>
          <cell r="Y1091" t="str">
            <v>I_FOT_MDC_WProposed Station Dispatch Adder Costs</v>
          </cell>
        </row>
        <row r="1092">
          <cell r="E1092">
            <v>0</v>
          </cell>
          <cell r="F1092">
            <v>0</v>
          </cell>
          <cell r="G1092">
            <v>0</v>
          </cell>
          <cell r="H1092">
            <v>0</v>
          </cell>
          <cell r="I1092">
            <v>0</v>
          </cell>
          <cell r="J1092">
            <v>0</v>
          </cell>
          <cell r="K1092">
            <v>0</v>
          </cell>
          <cell r="L1092">
            <v>0</v>
          </cell>
          <cell r="M1092">
            <v>0</v>
          </cell>
          <cell r="N1092">
            <v>0</v>
          </cell>
          <cell r="O1092">
            <v>0</v>
          </cell>
          <cell r="P1092">
            <v>0</v>
          </cell>
          <cell r="Q1092">
            <v>0</v>
          </cell>
          <cell r="R1092">
            <v>0</v>
          </cell>
          <cell r="S1092">
            <v>0</v>
          </cell>
          <cell r="T1092">
            <v>0</v>
          </cell>
          <cell r="U1092">
            <v>0</v>
          </cell>
          <cell r="V1092">
            <v>0</v>
          </cell>
          <cell r="W1092">
            <v>0</v>
          </cell>
          <cell r="X1092">
            <v>0</v>
          </cell>
          <cell r="Y1092" t="str">
            <v>I_FOT_MDC_WProposed Station Fixed Costs</v>
          </cell>
        </row>
        <row r="1093">
          <cell r="E1093">
            <v>0</v>
          </cell>
          <cell r="F1093">
            <v>0</v>
          </cell>
          <cell r="G1093">
            <v>0</v>
          </cell>
          <cell r="H1093">
            <v>0</v>
          </cell>
          <cell r="I1093">
            <v>0</v>
          </cell>
          <cell r="J1093">
            <v>0</v>
          </cell>
          <cell r="K1093">
            <v>0</v>
          </cell>
          <cell r="L1093">
            <v>0</v>
          </cell>
          <cell r="M1093">
            <v>0</v>
          </cell>
          <cell r="N1093">
            <v>0</v>
          </cell>
          <cell r="O1093">
            <v>0</v>
          </cell>
          <cell r="P1093">
            <v>0</v>
          </cell>
          <cell r="Q1093">
            <v>0</v>
          </cell>
          <cell r="R1093">
            <v>0</v>
          </cell>
          <cell r="S1093">
            <v>0</v>
          </cell>
          <cell r="T1093">
            <v>0</v>
          </cell>
          <cell r="U1093">
            <v>0</v>
          </cell>
          <cell r="V1093">
            <v>0</v>
          </cell>
          <cell r="W1093">
            <v>0</v>
          </cell>
          <cell r="X1093">
            <v>0</v>
          </cell>
          <cell r="Y1093" t="str">
            <v>I_FOT_MDC_WProposed Station Demand Charges</v>
          </cell>
        </row>
        <row r="1094">
          <cell r="E1094">
            <v>0</v>
          </cell>
          <cell r="F1094">
            <v>0</v>
          </cell>
          <cell r="G1094">
            <v>0</v>
          </cell>
          <cell r="H1094">
            <v>0</v>
          </cell>
          <cell r="I1094">
            <v>0</v>
          </cell>
          <cell r="J1094">
            <v>0</v>
          </cell>
          <cell r="K1094">
            <v>0</v>
          </cell>
          <cell r="L1094">
            <v>0</v>
          </cell>
          <cell r="M1094">
            <v>0</v>
          </cell>
          <cell r="N1094">
            <v>0</v>
          </cell>
          <cell r="O1094">
            <v>0</v>
          </cell>
          <cell r="P1094">
            <v>0</v>
          </cell>
          <cell r="Q1094">
            <v>0</v>
          </cell>
          <cell r="R1094">
            <v>0</v>
          </cell>
          <cell r="S1094">
            <v>0</v>
          </cell>
          <cell r="T1094">
            <v>0</v>
          </cell>
          <cell r="U1094">
            <v>0</v>
          </cell>
          <cell r="V1094">
            <v>0</v>
          </cell>
          <cell r="W1094">
            <v>0</v>
          </cell>
          <cell r="X1094">
            <v>0</v>
          </cell>
          <cell r="Y1094" t="str">
            <v>I_FOT_MDC_WProposed Station Capital Costs</v>
          </cell>
        </row>
        <row r="1095">
          <cell r="E1095">
            <v>1.3660000000000001</v>
          </cell>
          <cell r="F1095">
            <v>1.3029999999999999</v>
          </cell>
          <cell r="G1095">
            <v>2.3260000000000001</v>
          </cell>
          <cell r="H1095">
            <v>2.9809999999999999</v>
          </cell>
          <cell r="I1095">
            <v>5.2249999999999996</v>
          </cell>
          <cell r="J1095">
            <v>0</v>
          </cell>
          <cell r="K1095">
            <v>0</v>
          </cell>
          <cell r="L1095">
            <v>0</v>
          </cell>
          <cell r="M1095">
            <v>0</v>
          </cell>
          <cell r="N1095">
            <v>4.9279999999999999</v>
          </cell>
          <cell r="O1095">
            <v>5.0739999999999998</v>
          </cell>
          <cell r="P1095">
            <v>0.88800000000000001</v>
          </cell>
          <cell r="Q1095">
            <v>1.0149999999999999</v>
          </cell>
          <cell r="R1095">
            <v>1.389</v>
          </cell>
          <cell r="S1095">
            <v>1.9059999999999999</v>
          </cell>
          <cell r="T1095">
            <v>0</v>
          </cell>
          <cell r="U1095">
            <v>1.087</v>
          </cell>
          <cell r="V1095">
            <v>0</v>
          </cell>
          <cell r="W1095">
            <v>0</v>
          </cell>
          <cell r="X1095">
            <v>0</v>
          </cell>
          <cell r="Y1095" t="str">
            <v>I_FOT_MDC_W   Station Total Costs</v>
          </cell>
        </row>
        <row r="1096">
          <cell r="E1096">
            <v>0</v>
          </cell>
          <cell r="F1096">
            <v>0</v>
          </cell>
          <cell r="G1096">
            <v>0</v>
          </cell>
          <cell r="H1096">
            <v>0</v>
          </cell>
          <cell r="I1096">
            <v>0</v>
          </cell>
          <cell r="J1096">
            <v>0</v>
          </cell>
          <cell r="K1096">
            <v>0</v>
          </cell>
          <cell r="L1096">
            <v>0</v>
          </cell>
          <cell r="M1096">
            <v>0</v>
          </cell>
          <cell r="N1096">
            <v>0</v>
          </cell>
          <cell r="O1096">
            <v>0</v>
          </cell>
          <cell r="P1096">
            <v>0</v>
          </cell>
          <cell r="Q1096">
            <v>0</v>
          </cell>
          <cell r="R1096">
            <v>0</v>
          </cell>
          <cell r="S1096">
            <v>0</v>
          </cell>
          <cell r="T1096">
            <v>0</v>
          </cell>
          <cell r="U1096">
            <v>0</v>
          </cell>
          <cell r="V1096">
            <v>0</v>
          </cell>
          <cell r="W1096">
            <v>0</v>
          </cell>
          <cell r="X1096">
            <v>0</v>
          </cell>
          <cell r="Y1096" t="str">
            <v>I_RP_WD_LJpProposed Station Fuel Costs</v>
          </cell>
        </row>
        <row r="1097">
          <cell r="E1097">
            <v>0</v>
          </cell>
          <cell r="F1097">
            <v>0</v>
          </cell>
          <cell r="G1097">
            <v>-10.481999999999999</v>
          </cell>
          <cell r="H1097">
            <v>-10.481999999999999</v>
          </cell>
          <cell r="I1097">
            <v>-10.885</v>
          </cell>
          <cell r="J1097">
            <v>-10.885</v>
          </cell>
          <cell r="K1097">
            <v>-11.288</v>
          </cell>
          <cell r="L1097">
            <v>-11.288</v>
          </cell>
          <cell r="M1097">
            <v>-11.692</v>
          </cell>
          <cell r="N1097">
            <v>-11.692</v>
          </cell>
          <cell r="O1097">
            <v>-12.095000000000001</v>
          </cell>
          <cell r="P1097">
            <v>-12.497999999999999</v>
          </cell>
          <cell r="Q1097">
            <v>0</v>
          </cell>
          <cell r="R1097">
            <v>0</v>
          </cell>
          <cell r="S1097">
            <v>0</v>
          </cell>
          <cell r="T1097">
            <v>0</v>
          </cell>
          <cell r="U1097">
            <v>0</v>
          </cell>
          <cell r="V1097">
            <v>0</v>
          </cell>
          <cell r="W1097">
            <v>0</v>
          </cell>
          <cell r="X1097">
            <v>0</v>
          </cell>
          <cell r="Y1097" t="str">
            <v>I_RP_WD_LJpProposed Station Variable O&amp;M Costs</v>
          </cell>
        </row>
        <row r="1098">
          <cell r="E1098">
            <v>0</v>
          </cell>
          <cell r="F1098">
            <v>0</v>
          </cell>
          <cell r="G1098">
            <v>0</v>
          </cell>
          <cell r="H1098">
            <v>0</v>
          </cell>
          <cell r="I1098">
            <v>0</v>
          </cell>
          <cell r="J1098">
            <v>0</v>
          </cell>
          <cell r="K1098">
            <v>0</v>
          </cell>
          <cell r="L1098">
            <v>0</v>
          </cell>
          <cell r="M1098">
            <v>0</v>
          </cell>
          <cell r="N1098">
            <v>0</v>
          </cell>
          <cell r="O1098">
            <v>0</v>
          </cell>
          <cell r="P1098">
            <v>0</v>
          </cell>
          <cell r="Q1098">
            <v>0</v>
          </cell>
          <cell r="R1098">
            <v>0</v>
          </cell>
          <cell r="S1098">
            <v>0</v>
          </cell>
          <cell r="T1098">
            <v>0</v>
          </cell>
          <cell r="U1098">
            <v>0</v>
          </cell>
          <cell r="V1098">
            <v>0</v>
          </cell>
          <cell r="W1098">
            <v>0</v>
          </cell>
          <cell r="X1098">
            <v>0</v>
          </cell>
          <cell r="Y1098" t="str">
            <v>I_RP_WD_LJpProposed Station Emission Costs</v>
          </cell>
        </row>
        <row r="1099">
          <cell r="E1099">
            <v>0</v>
          </cell>
          <cell r="F1099">
            <v>0</v>
          </cell>
          <cell r="G1099">
            <v>0</v>
          </cell>
          <cell r="H1099">
            <v>0</v>
          </cell>
          <cell r="I1099">
            <v>0</v>
          </cell>
          <cell r="J1099">
            <v>0</v>
          </cell>
          <cell r="K1099">
            <v>0</v>
          </cell>
          <cell r="L1099">
            <v>0</v>
          </cell>
          <cell r="M1099">
            <v>0</v>
          </cell>
          <cell r="N1099">
            <v>0</v>
          </cell>
          <cell r="O1099">
            <v>0</v>
          </cell>
          <cell r="P1099">
            <v>0</v>
          </cell>
          <cell r="Q1099">
            <v>0</v>
          </cell>
          <cell r="R1099">
            <v>0</v>
          </cell>
          <cell r="S1099">
            <v>0</v>
          </cell>
          <cell r="T1099">
            <v>0</v>
          </cell>
          <cell r="U1099">
            <v>0</v>
          </cell>
          <cell r="V1099">
            <v>0</v>
          </cell>
          <cell r="W1099">
            <v>0</v>
          </cell>
          <cell r="X1099">
            <v>0</v>
          </cell>
          <cell r="Y1099" t="str">
            <v>I_RP_WD_LJpProposed Station Dispatch Adder Costs</v>
          </cell>
        </row>
        <row r="1100">
          <cell r="E1100">
            <v>1.075</v>
          </cell>
          <cell r="F1100">
            <v>6.9409999999999998</v>
          </cell>
          <cell r="G1100">
            <v>7.0949999999999998</v>
          </cell>
          <cell r="H1100">
            <v>7.2519999999999998</v>
          </cell>
          <cell r="I1100">
            <v>7.4139999999999997</v>
          </cell>
          <cell r="J1100">
            <v>7.5780000000000003</v>
          </cell>
          <cell r="K1100">
            <v>7.7469999999999999</v>
          </cell>
          <cell r="L1100">
            <v>7.9180000000000001</v>
          </cell>
          <cell r="M1100">
            <v>8.0939999999999994</v>
          </cell>
          <cell r="N1100">
            <v>8.2739999999999991</v>
          </cell>
          <cell r="O1100">
            <v>8.4570000000000007</v>
          </cell>
          <cell r="P1100">
            <v>8.6449999999999996</v>
          </cell>
          <cell r="Q1100">
            <v>8.8379999999999992</v>
          </cell>
          <cell r="R1100">
            <v>9.0329999999999995</v>
          </cell>
          <cell r="S1100">
            <v>9.234</v>
          </cell>
          <cell r="T1100">
            <v>9.4390000000000001</v>
          </cell>
          <cell r="U1100">
            <v>9.6690000000000005</v>
          </cell>
          <cell r="V1100">
            <v>9.9540000000000006</v>
          </cell>
          <cell r="W1100">
            <v>13.5</v>
          </cell>
          <cell r="X1100">
            <v>13.798999999999999</v>
          </cell>
          <cell r="Y1100" t="str">
            <v>I_RP_WD_LJpProposed Station Fixed Costs</v>
          </cell>
        </row>
        <row r="1101">
          <cell r="E1101">
            <v>0</v>
          </cell>
          <cell r="F1101">
            <v>0</v>
          </cell>
          <cell r="G1101">
            <v>0</v>
          </cell>
          <cell r="H1101">
            <v>0</v>
          </cell>
          <cell r="I1101">
            <v>0</v>
          </cell>
          <cell r="J1101">
            <v>0</v>
          </cell>
          <cell r="K1101">
            <v>0</v>
          </cell>
          <cell r="L1101">
            <v>0</v>
          </cell>
          <cell r="M1101">
            <v>0</v>
          </cell>
          <cell r="N1101">
            <v>0</v>
          </cell>
          <cell r="O1101">
            <v>0</v>
          </cell>
          <cell r="P1101">
            <v>0</v>
          </cell>
          <cell r="Q1101">
            <v>0</v>
          </cell>
          <cell r="R1101">
            <v>0</v>
          </cell>
          <cell r="S1101">
            <v>0</v>
          </cell>
          <cell r="T1101">
            <v>0</v>
          </cell>
          <cell r="U1101">
            <v>0</v>
          </cell>
          <cell r="V1101">
            <v>0</v>
          </cell>
          <cell r="W1101">
            <v>0</v>
          </cell>
          <cell r="X1101">
            <v>0</v>
          </cell>
          <cell r="Y1101" t="str">
            <v>I_RP_WD_LJpProposed Station Demand Charges</v>
          </cell>
        </row>
        <row r="1102">
          <cell r="E1102">
            <v>0</v>
          </cell>
          <cell r="F1102">
            <v>0</v>
          </cell>
          <cell r="G1102">
            <v>0</v>
          </cell>
          <cell r="H1102">
            <v>0</v>
          </cell>
          <cell r="I1102">
            <v>0</v>
          </cell>
          <cell r="J1102">
            <v>0</v>
          </cell>
          <cell r="K1102">
            <v>0</v>
          </cell>
          <cell r="L1102">
            <v>0</v>
          </cell>
          <cell r="M1102">
            <v>0</v>
          </cell>
          <cell r="N1102">
            <v>0</v>
          </cell>
          <cell r="O1102">
            <v>0</v>
          </cell>
          <cell r="P1102">
            <v>0</v>
          </cell>
          <cell r="Q1102">
            <v>0</v>
          </cell>
          <cell r="R1102">
            <v>0</v>
          </cell>
          <cell r="S1102">
            <v>0</v>
          </cell>
          <cell r="T1102">
            <v>0</v>
          </cell>
          <cell r="U1102">
            <v>0</v>
          </cell>
          <cell r="V1102">
            <v>0</v>
          </cell>
          <cell r="W1102">
            <v>0</v>
          </cell>
          <cell r="X1102">
            <v>0</v>
          </cell>
          <cell r="Y1102" t="str">
            <v>I_RP_WD_LJpProposed Station Capital Costs</v>
          </cell>
        </row>
        <row r="1103">
          <cell r="E1103">
            <v>1.075</v>
          </cell>
          <cell r="F1103">
            <v>6.9409999999999998</v>
          </cell>
          <cell r="G1103">
            <v>-3.387</v>
          </cell>
          <cell r="H1103">
            <v>-3.23</v>
          </cell>
          <cell r="I1103">
            <v>-3.472</v>
          </cell>
          <cell r="J1103">
            <v>-3.3069999999999999</v>
          </cell>
          <cell r="K1103">
            <v>-3.5419999999999998</v>
          </cell>
          <cell r="L1103">
            <v>-3.37</v>
          </cell>
          <cell r="M1103">
            <v>-3.597</v>
          </cell>
          <cell r="N1103">
            <v>-3.4169999999999998</v>
          </cell>
          <cell r="O1103">
            <v>-3.637</v>
          </cell>
          <cell r="P1103">
            <v>-3.8530000000000002</v>
          </cell>
          <cell r="Q1103">
            <v>8.8379999999999992</v>
          </cell>
          <cell r="R1103">
            <v>9.0329999999999995</v>
          </cell>
          <cell r="S1103">
            <v>9.234</v>
          </cell>
          <cell r="T1103">
            <v>9.4390000000000001</v>
          </cell>
          <cell r="U1103">
            <v>9.6690000000000005</v>
          </cell>
          <cell r="V1103">
            <v>9.9540000000000006</v>
          </cell>
          <cell r="W1103">
            <v>13.5</v>
          </cell>
          <cell r="X1103">
            <v>13.798999999999999</v>
          </cell>
          <cell r="Y1103" t="str">
            <v>I_RP_WD_LJp   Station Total Costs</v>
          </cell>
        </row>
        <row r="1104">
          <cell r="E1104">
            <v>0</v>
          </cell>
          <cell r="F1104">
            <v>0</v>
          </cell>
          <cell r="G1104">
            <v>0</v>
          </cell>
          <cell r="H1104">
            <v>0</v>
          </cell>
          <cell r="I1104">
            <v>0</v>
          </cell>
          <cell r="J1104">
            <v>0</v>
          </cell>
          <cell r="K1104">
            <v>0</v>
          </cell>
          <cell r="L1104">
            <v>0</v>
          </cell>
          <cell r="M1104">
            <v>0</v>
          </cell>
          <cell r="N1104">
            <v>0</v>
          </cell>
          <cell r="O1104">
            <v>0</v>
          </cell>
          <cell r="P1104">
            <v>0</v>
          </cell>
          <cell r="Q1104">
            <v>0</v>
          </cell>
          <cell r="R1104">
            <v>0</v>
          </cell>
          <cell r="S1104">
            <v>0</v>
          </cell>
          <cell r="T1104">
            <v>0</v>
          </cell>
          <cell r="U1104">
            <v>0</v>
          </cell>
          <cell r="V1104">
            <v>0</v>
          </cell>
          <cell r="W1104">
            <v>0</v>
          </cell>
          <cell r="X1104">
            <v>0</v>
          </cell>
          <cell r="Y1104" t="str">
            <v>I_RP_WD_GdneProposed Station Fuel Costs</v>
          </cell>
        </row>
        <row r="1105">
          <cell r="E1105">
            <v>0</v>
          </cell>
          <cell r="F1105">
            <v>0</v>
          </cell>
          <cell r="G1105">
            <v>-9.7919999999999998</v>
          </cell>
          <cell r="H1105">
            <v>-9.7919999999999998</v>
          </cell>
          <cell r="I1105">
            <v>-10.169</v>
          </cell>
          <cell r="J1105">
            <v>-10.179</v>
          </cell>
          <cell r="K1105">
            <v>-10.545</v>
          </cell>
          <cell r="L1105">
            <v>-10.545</v>
          </cell>
          <cell r="M1105">
            <v>-10.922000000000001</v>
          </cell>
          <cell r="N1105">
            <v>-10.933</v>
          </cell>
          <cell r="O1105">
            <v>-11.298999999999999</v>
          </cell>
          <cell r="P1105">
            <v>-11.675000000000001</v>
          </cell>
          <cell r="Q1105">
            <v>0</v>
          </cell>
          <cell r="R1105">
            <v>0</v>
          </cell>
          <cell r="S1105">
            <v>0</v>
          </cell>
          <cell r="T1105">
            <v>0</v>
          </cell>
          <cell r="U1105">
            <v>0</v>
          </cell>
          <cell r="V1105">
            <v>0</v>
          </cell>
          <cell r="W1105">
            <v>0</v>
          </cell>
          <cell r="X1105">
            <v>0</v>
          </cell>
          <cell r="Y1105" t="str">
            <v>I_RP_WD_GdneProposed Station Variable O&amp;M Costs</v>
          </cell>
        </row>
        <row r="1106">
          <cell r="E1106">
            <v>0</v>
          </cell>
          <cell r="F1106">
            <v>0</v>
          </cell>
          <cell r="G1106">
            <v>0</v>
          </cell>
          <cell r="H1106">
            <v>0</v>
          </cell>
          <cell r="I1106">
            <v>0</v>
          </cell>
          <cell r="J1106">
            <v>0</v>
          </cell>
          <cell r="K1106">
            <v>0</v>
          </cell>
          <cell r="L1106">
            <v>0</v>
          </cell>
          <cell r="M1106">
            <v>0</v>
          </cell>
          <cell r="N1106">
            <v>0</v>
          </cell>
          <cell r="O1106">
            <v>0</v>
          </cell>
          <cell r="P1106">
            <v>0</v>
          </cell>
          <cell r="Q1106">
            <v>0</v>
          </cell>
          <cell r="R1106">
            <v>0</v>
          </cell>
          <cell r="S1106">
            <v>0</v>
          </cell>
          <cell r="T1106">
            <v>0</v>
          </cell>
          <cell r="U1106">
            <v>0</v>
          </cell>
          <cell r="V1106">
            <v>0</v>
          </cell>
          <cell r="W1106">
            <v>0</v>
          </cell>
          <cell r="X1106">
            <v>0</v>
          </cell>
          <cell r="Y1106" t="str">
            <v>I_RP_WD_GdneProposed Station Emission Costs</v>
          </cell>
        </row>
        <row r="1107">
          <cell r="E1107">
            <v>0</v>
          </cell>
          <cell r="F1107">
            <v>0</v>
          </cell>
          <cell r="G1107">
            <v>0</v>
          </cell>
          <cell r="H1107">
            <v>0</v>
          </cell>
          <cell r="I1107">
            <v>0</v>
          </cell>
          <cell r="J1107">
            <v>0</v>
          </cell>
          <cell r="K1107">
            <v>0</v>
          </cell>
          <cell r="L1107">
            <v>0</v>
          </cell>
          <cell r="M1107">
            <v>0</v>
          </cell>
          <cell r="N1107">
            <v>0</v>
          </cell>
          <cell r="O1107">
            <v>0</v>
          </cell>
          <cell r="P1107">
            <v>0</v>
          </cell>
          <cell r="Q1107">
            <v>0</v>
          </cell>
          <cell r="R1107">
            <v>0</v>
          </cell>
          <cell r="S1107">
            <v>0</v>
          </cell>
          <cell r="T1107">
            <v>0</v>
          </cell>
          <cell r="U1107">
            <v>0</v>
          </cell>
          <cell r="V1107">
            <v>0</v>
          </cell>
          <cell r="W1107">
            <v>0</v>
          </cell>
          <cell r="X1107">
            <v>0</v>
          </cell>
          <cell r="Y1107" t="str">
            <v>I_RP_WD_GdneProposed Station Dispatch Adder Costs</v>
          </cell>
        </row>
        <row r="1108">
          <cell r="E1108">
            <v>0.66800000000000004</v>
          </cell>
          <cell r="F1108">
            <v>5.1660000000000004</v>
          </cell>
          <cell r="G1108">
            <v>5.2809999999999997</v>
          </cell>
          <cell r="H1108">
            <v>5.3979999999999997</v>
          </cell>
          <cell r="I1108">
            <v>5.5179999999999998</v>
          </cell>
          <cell r="J1108">
            <v>5.64</v>
          </cell>
          <cell r="K1108">
            <v>5.766</v>
          </cell>
          <cell r="L1108">
            <v>5.8929999999999998</v>
          </cell>
          <cell r="M1108">
            <v>6.024</v>
          </cell>
          <cell r="N1108">
            <v>6.1580000000000004</v>
          </cell>
          <cell r="O1108">
            <v>6.2949999999999999</v>
          </cell>
          <cell r="P1108">
            <v>6.4349999999999996</v>
          </cell>
          <cell r="Q1108">
            <v>6.5780000000000003</v>
          </cell>
          <cell r="R1108">
            <v>6.7229999999999999</v>
          </cell>
          <cell r="S1108">
            <v>6.8719999999999999</v>
          </cell>
          <cell r="T1108">
            <v>7.0250000000000004</v>
          </cell>
          <cell r="U1108">
            <v>7.181</v>
          </cell>
          <cell r="V1108">
            <v>7.3410000000000002</v>
          </cell>
          <cell r="W1108">
            <v>7.524</v>
          </cell>
          <cell r="X1108">
            <v>7.7220000000000004</v>
          </cell>
          <cell r="Y1108" t="str">
            <v>I_RP_WD_GdneProposed Station Fixed Costs</v>
          </cell>
        </row>
        <row r="1109">
          <cell r="E1109">
            <v>0</v>
          </cell>
          <cell r="F1109">
            <v>0</v>
          </cell>
          <cell r="G1109">
            <v>0</v>
          </cell>
          <cell r="H1109">
            <v>0</v>
          </cell>
          <cell r="I1109">
            <v>0</v>
          </cell>
          <cell r="J1109">
            <v>0</v>
          </cell>
          <cell r="K1109">
            <v>0</v>
          </cell>
          <cell r="L1109">
            <v>0</v>
          </cell>
          <cell r="M1109">
            <v>0</v>
          </cell>
          <cell r="N1109">
            <v>0</v>
          </cell>
          <cell r="O1109">
            <v>0</v>
          </cell>
          <cell r="P1109">
            <v>0</v>
          </cell>
          <cell r="Q1109">
            <v>0</v>
          </cell>
          <cell r="R1109">
            <v>0</v>
          </cell>
          <cell r="S1109">
            <v>0</v>
          </cell>
          <cell r="T1109">
            <v>0</v>
          </cell>
          <cell r="U1109">
            <v>0</v>
          </cell>
          <cell r="V1109">
            <v>0</v>
          </cell>
          <cell r="W1109">
            <v>0</v>
          </cell>
          <cell r="X1109">
            <v>0</v>
          </cell>
          <cell r="Y1109" t="str">
            <v>I_RP_WD_GdneProposed Station Demand Charges</v>
          </cell>
        </row>
        <row r="1110">
          <cell r="E1110">
            <v>0</v>
          </cell>
          <cell r="F1110">
            <v>0</v>
          </cell>
          <cell r="G1110">
            <v>0</v>
          </cell>
          <cell r="H1110">
            <v>0</v>
          </cell>
          <cell r="I1110">
            <v>0</v>
          </cell>
          <cell r="J1110">
            <v>0</v>
          </cell>
          <cell r="K1110">
            <v>0</v>
          </cell>
          <cell r="L1110">
            <v>0</v>
          </cell>
          <cell r="M1110">
            <v>0</v>
          </cell>
          <cell r="N1110">
            <v>0</v>
          </cell>
          <cell r="O1110">
            <v>0</v>
          </cell>
          <cell r="P1110">
            <v>0</v>
          </cell>
          <cell r="Q1110">
            <v>0</v>
          </cell>
          <cell r="R1110">
            <v>0</v>
          </cell>
          <cell r="S1110">
            <v>0</v>
          </cell>
          <cell r="T1110">
            <v>0</v>
          </cell>
          <cell r="U1110">
            <v>0</v>
          </cell>
          <cell r="V1110">
            <v>0</v>
          </cell>
          <cell r="W1110">
            <v>0</v>
          </cell>
          <cell r="X1110">
            <v>0</v>
          </cell>
          <cell r="Y1110" t="str">
            <v>I_RP_WD_GdneProposed Station Capital Costs</v>
          </cell>
        </row>
        <row r="1111">
          <cell r="E1111">
            <v>0.66800000000000004</v>
          </cell>
          <cell r="F1111">
            <v>5.1660000000000004</v>
          </cell>
          <cell r="G1111">
            <v>-4.5110000000000001</v>
          </cell>
          <cell r="H1111">
            <v>-4.3949999999999996</v>
          </cell>
          <cell r="I1111">
            <v>-4.6509999999999998</v>
          </cell>
          <cell r="J1111">
            <v>-4.5389999999999997</v>
          </cell>
          <cell r="K1111">
            <v>-4.78</v>
          </cell>
          <cell r="L1111">
            <v>-4.6520000000000001</v>
          </cell>
          <cell r="M1111">
            <v>-4.8979999999999997</v>
          </cell>
          <cell r="N1111">
            <v>-4.774</v>
          </cell>
          <cell r="O1111">
            <v>-5.0039999999999996</v>
          </cell>
          <cell r="P1111">
            <v>-5.2409999999999997</v>
          </cell>
          <cell r="Q1111">
            <v>6.5780000000000003</v>
          </cell>
          <cell r="R1111">
            <v>6.7229999999999999</v>
          </cell>
          <cell r="S1111">
            <v>6.8719999999999999</v>
          </cell>
          <cell r="T1111">
            <v>7.0250000000000004</v>
          </cell>
          <cell r="U1111">
            <v>7.181</v>
          </cell>
          <cell r="V1111">
            <v>7.3410000000000002</v>
          </cell>
          <cell r="W1111">
            <v>7.524</v>
          </cell>
          <cell r="X1111">
            <v>7.7220000000000004</v>
          </cell>
          <cell r="Y1111" t="str">
            <v>I_RP_WD_Gdne   Station Total Costs</v>
          </cell>
        </row>
        <row r="1112">
          <cell r="E1112">
            <v>0</v>
          </cell>
          <cell r="F1112">
            <v>0</v>
          </cell>
          <cell r="G1112">
            <v>0</v>
          </cell>
          <cell r="H1112">
            <v>0</v>
          </cell>
          <cell r="I1112">
            <v>0</v>
          </cell>
          <cell r="J1112">
            <v>0</v>
          </cell>
          <cell r="K1112">
            <v>0</v>
          </cell>
          <cell r="L1112">
            <v>0</v>
          </cell>
          <cell r="M1112">
            <v>0</v>
          </cell>
          <cell r="N1112">
            <v>0</v>
          </cell>
          <cell r="O1112">
            <v>0</v>
          </cell>
          <cell r="P1112">
            <v>0</v>
          </cell>
          <cell r="Q1112">
            <v>0</v>
          </cell>
          <cell r="R1112">
            <v>0</v>
          </cell>
          <cell r="S1112">
            <v>0</v>
          </cell>
          <cell r="T1112">
            <v>0</v>
          </cell>
          <cell r="U1112">
            <v>0</v>
          </cell>
          <cell r="V1112">
            <v>0</v>
          </cell>
          <cell r="W1112">
            <v>0</v>
          </cell>
          <cell r="X1112">
            <v>0</v>
          </cell>
          <cell r="Y1112" t="str">
            <v>I_UN_CC_J1Proposed Station Fuel Costs</v>
          </cell>
        </row>
        <row r="1113">
          <cell r="E1113">
            <v>0</v>
          </cell>
          <cell r="F1113">
            <v>0</v>
          </cell>
          <cell r="G1113">
            <v>0</v>
          </cell>
          <cell r="H1113">
            <v>0</v>
          </cell>
          <cell r="I1113">
            <v>0</v>
          </cell>
          <cell r="J1113">
            <v>0</v>
          </cell>
          <cell r="K1113">
            <v>0</v>
          </cell>
          <cell r="L1113">
            <v>0</v>
          </cell>
          <cell r="M1113">
            <v>0</v>
          </cell>
          <cell r="N1113">
            <v>0</v>
          </cell>
          <cell r="O1113">
            <v>0</v>
          </cell>
          <cell r="P1113">
            <v>0</v>
          </cell>
          <cell r="Q1113">
            <v>0</v>
          </cell>
          <cell r="R1113">
            <v>0</v>
          </cell>
          <cell r="S1113">
            <v>0</v>
          </cell>
          <cell r="T1113">
            <v>0</v>
          </cell>
          <cell r="U1113">
            <v>0</v>
          </cell>
          <cell r="V1113">
            <v>0</v>
          </cell>
          <cell r="W1113">
            <v>0</v>
          </cell>
          <cell r="X1113">
            <v>0</v>
          </cell>
          <cell r="Y1113" t="str">
            <v>I_UN_CC_J1Proposed Station Variable O&amp;M Costs</v>
          </cell>
        </row>
        <row r="1114">
          <cell r="E1114">
            <v>0</v>
          </cell>
          <cell r="F1114">
            <v>0</v>
          </cell>
          <cell r="G1114">
            <v>0</v>
          </cell>
          <cell r="H1114">
            <v>0</v>
          </cell>
          <cell r="I1114">
            <v>0</v>
          </cell>
          <cell r="J1114">
            <v>0</v>
          </cell>
          <cell r="K1114">
            <v>0</v>
          </cell>
          <cell r="L1114">
            <v>0</v>
          </cell>
          <cell r="M1114">
            <v>0</v>
          </cell>
          <cell r="N1114">
            <v>0</v>
          </cell>
          <cell r="O1114">
            <v>0</v>
          </cell>
          <cell r="P1114">
            <v>0</v>
          </cell>
          <cell r="Q1114">
            <v>0</v>
          </cell>
          <cell r="R1114">
            <v>0</v>
          </cell>
          <cell r="S1114">
            <v>0</v>
          </cell>
          <cell r="T1114">
            <v>0</v>
          </cell>
          <cell r="U1114">
            <v>0</v>
          </cell>
          <cell r="V1114">
            <v>0</v>
          </cell>
          <cell r="W1114">
            <v>0</v>
          </cell>
          <cell r="X1114">
            <v>0</v>
          </cell>
          <cell r="Y1114" t="str">
            <v>I_UN_CC_J1Proposed Station Emission Costs</v>
          </cell>
        </row>
        <row r="1115">
          <cell r="E1115">
            <v>0</v>
          </cell>
          <cell r="F1115">
            <v>0</v>
          </cell>
          <cell r="G1115">
            <v>0</v>
          </cell>
          <cell r="H1115">
            <v>0</v>
          </cell>
          <cell r="I1115">
            <v>0</v>
          </cell>
          <cell r="J1115">
            <v>0</v>
          </cell>
          <cell r="K1115">
            <v>0</v>
          </cell>
          <cell r="L1115">
            <v>0</v>
          </cell>
          <cell r="M1115">
            <v>0</v>
          </cell>
          <cell r="N1115">
            <v>0</v>
          </cell>
          <cell r="O1115">
            <v>0</v>
          </cell>
          <cell r="P1115">
            <v>0</v>
          </cell>
          <cell r="Q1115">
            <v>0</v>
          </cell>
          <cell r="R1115">
            <v>0</v>
          </cell>
          <cell r="S1115">
            <v>0</v>
          </cell>
          <cell r="T1115">
            <v>0</v>
          </cell>
          <cell r="U1115">
            <v>0</v>
          </cell>
          <cell r="V1115">
            <v>0</v>
          </cell>
          <cell r="W1115">
            <v>0</v>
          </cell>
          <cell r="X1115">
            <v>0</v>
          </cell>
          <cell r="Y1115" t="str">
            <v>I_UN_CC_J1Proposed Station Dispatch Adder Costs</v>
          </cell>
        </row>
        <row r="1116">
          <cell r="E1116">
            <v>0</v>
          </cell>
          <cell r="F1116">
            <v>0</v>
          </cell>
          <cell r="G1116">
            <v>0</v>
          </cell>
          <cell r="H1116">
            <v>0</v>
          </cell>
          <cell r="I1116">
            <v>0</v>
          </cell>
          <cell r="J1116">
            <v>0</v>
          </cell>
          <cell r="K1116">
            <v>0</v>
          </cell>
          <cell r="L1116">
            <v>0</v>
          </cell>
          <cell r="M1116">
            <v>0</v>
          </cell>
          <cell r="N1116">
            <v>0</v>
          </cell>
          <cell r="O1116">
            <v>0</v>
          </cell>
          <cell r="P1116">
            <v>0</v>
          </cell>
          <cell r="Q1116">
            <v>0</v>
          </cell>
          <cell r="R1116">
            <v>0</v>
          </cell>
          <cell r="S1116">
            <v>0</v>
          </cell>
          <cell r="T1116">
            <v>0</v>
          </cell>
          <cell r="U1116">
            <v>0</v>
          </cell>
          <cell r="V1116">
            <v>0</v>
          </cell>
          <cell r="W1116">
            <v>0</v>
          </cell>
          <cell r="X1116">
            <v>0</v>
          </cell>
          <cell r="Y1116" t="str">
            <v>I_UN_CC_J1Proposed Station Fixed Costs</v>
          </cell>
        </row>
        <row r="1117">
          <cell r="E1117">
            <v>0</v>
          </cell>
          <cell r="F1117">
            <v>0</v>
          </cell>
          <cell r="G1117">
            <v>0</v>
          </cell>
          <cell r="H1117">
            <v>0</v>
          </cell>
          <cell r="I1117">
            <v>0</v>
          </cell>
          <cell r="J1117">
            <v>0</v>
          </cell>
          <cell r="K1117">
            <v>0</v>
          </cell>
          <cell r="L1117">
            <v>0</v>
          </cell>
          <cell r="M1117">
            <v>0</v>
          </cell>
          <cell r="N1117">
            <v>0</v>
          </cell>
          <cell r="O1117">
            <v>0</v>
          </cell>
          <cell r="P1117">
            <v>0</v>
          </cell>
          <cell r="Q1117">
            <v>0</v>
          </cell>
          <cell r="R1117">
            <v>0</v>
          </cell>
          <cell r="S1117">
            <v>0</v>
          </cell>
          <cell r="T1117">
            <v>0</v>
          </cell>
          <cell r="U1117">
            <v>0</v>
          </cell>
          <cell r="V1117">
            <v>0</v>
          </cell>
          <cell r="W1117">
            <v>0</v>
          </cell>
          <cell r="X1117">
            <v>0</v>
          </cell>
          <cell r="Y1117" t="str">
            <v>I_UN_CC_J1Proposed Station Demand Charges</v>
          </cell>
        </row>
        <row r="1118">
          <cell r="E1118">
            <v>0</v>
          </cell>
          <cell r="F1118">
            <v>0</v>
          </cell>
          <cell r="G1118">
            <v>0</v>
          </cell>
          <cell r="H1118">
            <v>0</v>
          </cell>
          <cell r="I1118">
            <v>0</v>
          </cell>
          <cell r="J1118">
            <v>0</v>
          </cell>
          <cell r="K1118">
            <v>0</v>
          </cell>
          <cell r="L1118">
            <v>0</v>
          </cell>
          <cell r="M1118">
            <v>0</v>
          </cell>
          <cell r="N1118">
            <v>0</v>
          </cell>
          <cell r="O1118">
            <v>0</v>
          </cell>
          <cell r="P1118">
            <v>0</v>
          </cell>
          <cell r="Q1118">
            <v>0</v>
          </cell>
          <cell r="R1118">
            <v>0</v>
          </cell>
          <cell r="S1118">
            <v>0</v>
          </cell>
          <cell r="T1118">
            <v>0</v>
          </cell>
          <cell r="U1118">
            <v>0</v>
          </cell>
          <cell r="V1118">
            <v>0</v>
          </cell>
          <cell r="W1118">
            <v>0</v>
          </cell>
          <cell r="X1118">
            <v>0</v>
          </cell>
          <cell r="Y1118" t="str">
            <v>I_UN_CC_J1Proposed Station Capital Costs</v>
          </cell>
        </row>
        <row r="1119">
          <cell r="E1119">
            <v>0</v>
          </cell>
          <cell r="F1119">
            <v>0</v>
          </cell>
          <cell r="G1119">
            <v>0</v>
          </cell>
          <cell r="H1119">
            <v>0</v>
          </cell>
          <cell r="I1119">
            <v>0</v>
          </cell>
          <cell r="J1119">
            <v>0</v>
          </cell>
          <cell r="K1119">
            <v>0</v>
          </cell>
          <cell r="L1119">
            <v>0</v>
          </cell>
          <cell r="M1119">
            <v>0</v>
          </cell>
          <cell r="N1119">
            <v>0</v>
          </cell>
          <cell r="O1119">
            <v>0</v>
          </cell>
          <cell r="P1119">
            <v>0</v>
          </cell>
          <cell r="Q1119">
            <v>0</v>
          </cell>
          <cell r="R1119">
            <v>0</v>
          </cell>
          <cell r="S1119">
            <v>0</v>
          </cell>
          <cell r="T1119">
            <v>0</v>
          </cell>
          <cell r="U1119">
            <v>0</v>
          </cell>
          <cell r="V1119">
            <v>0</v>
          </cell>
          <cell r="W1119">
            <v>0</v>
          </cell>
          <cell r="X1119">
            <v>0</v>
          </cell>
          <cell r="Y1119" t="str">
            <v>I_UN_CC_J1   Station Total Costs</v>
          </cell>
        </row>
        <row r="1120">
          <cell r="E1120">
            <v>0</v>
          </cell>
          <cell r="F1120">
            <v>0</v>
          </cell>
          <cell r="G1120">
            <v>0</v>
          </cell>
          <cell r="H1120">
            <v>0</v>
          </cell>
          <cell r="I1120">
            <v>0</v>
          </cell>
          <cell r="J1120">
            <v>0</v>
          </cell>
          <cell r="K1120">
            <v>0</v>
          </cell>
          <cell r="L1120">
            <v>0</v>
          </cell>
          <cell r="M1120">
            <v>0</v>
          </cell>
          <cell r="N1120">
            <v>0</v>
          </cell>
          <cell r="O1120">
            <v>0</v>
          </cell>
          <cell r="P1120">
            <v>0</v>
          </cell>
          <cell r="Q1120">
            <v>0</v>
          </cell>
          <cell r="R1120">
            <v>0</v>
          </cell>
          <cell r="S1120">
            <v>0</v>
          </cell>
          <cell r="T1120">
            <v>0</v>
          </cell>
          <cell r="U1120">
            <v>0</v>
          </cell>
          <cell r="V1120">
            <v>0</v>
          </cell>
          <cell r="W1120">
            <v>0</v>
          </cell>
          <cell r="X1120">
            <v>0</v>
          </cell>
          <cell r="Y1120" t="str">
            <v>I_UN_CC_J1DProposed Station Fuel Costs</v>
          </cell>
        </row>
        <row r="1121">
          <cell r="E1121">
            <v>0</v>
          </cell>
          <cell r="F1121">
            <v>0</v>
          </cell>
          <cell r="G1121">
            <v>0</v>
          </cell>
          <cell r="H1121">
            <v>0</v>
          </cell>
          <cell r="I1121">
            <v>0</v>
          </cell>
          <cell r="J1121">
            <v>0</v>
          </cell>
          <cell r="K1121">
            <v>0</v>
          </cell>
          <cell r="L1121">
            <v>0</v>
          </cell>
          <cell r="M1121">
            <v>0</v>
          </cell>
          <cell r="N1121">
            <v>0</v>
          </cell>
          <cell r="O1121">
            <v>0</v>
          </cell>
          <cell r="P1121">
            <v>0</v>
          </cell>
          <cell r="Q1121">
            <v>0</v>
          </cell>
          <cell r="R1121">
            <v>0</v>
          </cell>
          <cell r="S1121">
            <v>0</v>
          </cell>
          <cell r="T1121">
            <v>0</v>
          </cell>
          <cell r="U1121">
            <v>0</v>
          </cell>
          <cell r="V1121">
            <v>0</v>
          </cell>
          <cell r="W1121">
            <v>0</v>
          </cell>
          <cell r="X1121">
            <v>0</v>
          </cell>
          <cell r="Y1121" t="str">
            <v>I_UN_CC_J1DProposed Station Variable O&amp;M Costs</v>
          </cell>
        </row>
        <row r="1122">
          <cell r="E1122">
            <v>0</v>
          </cell>
          <cell r="F1122">
            <v>0</v>
          </cell>
          <cell r="G1122">
            <v>0</v>
          </cell>
          <cell r="H1122">
            <v>0</v>
          </cell>
          <cell r="I1122">
            <v>0</v>
          </cell>
          <cell r="J1122">
            <v>0</v>
          </cell>
          <cell r="K1122">
            <v>0</v>
          </cell>
          <cell r="L1122">
            <v>0</v>
          </cell>
          <cell r="M1122">
            <v>0</v>
          </cell>
          <cell r="N1122">
            <v>0</v>
          </cell>
          <cell r="O1122">
            <v>0</v>
          </cell>
          <cell r="P1122">
            <v>0</v>
          </cell>
          <cell r="Q1122">
            <v>0</v>
          </cell>
          <cell r="R1122">
            <v>0</v>
          </cell>
          <cell r="S1122">
            <v>0</v>
          </cell>
          <cell r="T1122">
            <v>0</v>
          </cell>
          <cell r="U1122">
            <v>0</v>
          </cell>
          <cell r="V1122">
            <v>0</v>
          </cell>
          <cell r="W1122">
            <v>0</v>
          </cell>
          <cell r="X1122">
            <v>0</v>
          </cell>
          <cell r="Y1122" t="str">
            <v>I_UN_CC_J1DProposed Station Emission Costs</v>
          </cell>
        </row>
        <row r="1123">
          <cell r="E1123">
            <v>0</v>
          </cell>
          <cell r="F1123">
            <v>0</v>
          </cell>
          <cell r="G1123">
            <v>0</v>
          </cell>
          <cell r="H1123">
            <v>0</v>
          </cell>
          <cell r="I1123">
            <v>0</v>
          </cell>
          <cell r="J1123">
            <v>0</v>
          </cell>
          <cell r="K1123">
            <v>0</v>
          </cell>
          <cell r="L1123">
            <v>0</v>
          </cell>
          <cell r="M1123">
            <v>0</v>
          </cell>
          <cell r="N1123">
            <v>0</v>
          </cell>
          <cell r="O1123">
            <v>0</v>
          </cell>
          <cell r="P1123">
            <v>0</v>
          </cell>
          <cell r="Q1123">
            <v>0</v>
          </cell>
          <cell r="R1123">
            <v>0</v>
          </cell>
          <cell r="S1123">
            <v>0</v>
          </cell>
          <cell r="T1123">
            <v>0</v>
          </cell>
          <cell r="U1123">
            <v>0</v>
          </cell>
          <cell r="V1123">
            <v>0</v>
          </cell>
          <cell r="W1123">
            <v>0</v>
          </cell>
          <cell r="X1123">
            <v>0</v>
          </cell>
          <cell r="Y1123" t="str">
            <v>I_UN_CC_J1DProposed Station Dispatch Adder Costs</v>
          </cell>
        </row>
        <row r="1124">
          <cell r="E1124">
            <v>0</v>
          </cell>
          <cell r="F1124">
            <v>0</v>
          </cell>
          <cell r="G1124">
            <v>0</v>
          </cell>
          <cell r="H1124">
            <v>0</v>
          </cell>
          <cell r="I1124">
            <v>0</v>
          </cell>
          <cell r="J1124">
            <v>0</v>
          </cell>
          <cell r="K1124">
            <v>0</v>
          </cell>
          <cell r="L1124">
            <v>0</v>
          </cell>
          <cell r="M1124">
            <v>0</v>
          </cell>
          <cell r="N1124">
            <v>0</v>
          </cell>
          <cell r="O1124">
            <v>0</v>
          </cell>
          <cell r="P1124">
            <v>0</v>
          </cell>
          <cell r="Q1124">
            <v>0</v>
          </cell>
          <cell r="R1124">
            <v>0</v>
          </cell>
          <cell r="S1124">
            <v>0</v>
          </cell>
          <cell r="T1124">
            <v>0</v>
          </cell>
          <cell r="U1124">
            <v>0</v>
          </cell>
          <cell r="V1124">
            <v>0</v>
          </cell>
          <cell r="W1124">
            <v>0</v>
          </cell>
          <cell r="X1124">
            <v>0</v>
          </cell>
          <cell r="Y1124" t="str">
            <v>I_UN_CC_J1DProposed Station Fixed Costs</v>
          </cell>
        </row>
        <row r="1125">
          <cell r="E1125">
            <v>0</v>
          </cell>
          <cell r="F1125">
            <v>0</v>
          </cell>
          <cell r="G1125">
            <v>0</v>
          </cell>
          <cell r="H1125">
            <v>0</v>
          </cell>
          <cell r="I1125">
            <v>0</v>
          </cell>
          <cell r="J1125">
            <v>0</v>
          </cell>
          <cell r="K1125">
            <v>0</v>
          </cell>
          <cell r="L1125">
            <v>0</v>
          </cell>
          <cell r="M1125">
            <v>0</v>
          </cell>
          <cell r="N1125">
            <v>0</v>
          </cell>
          <cell r="O1125">
            <v>0</v>
          </cell>
          <cell r="P1125">
            <v>0</v>
          </cell>
          <cell r="Q1125">
            <v>0</v>
          </cell>
          <cell r="R1125">
            <v>0</v>
          </cell>
          <cell r="S1125">
            <v>0</v>
          </cell>
          <cell r="T1125">
            <v>0</v>
          </cell>
          <cell r="U1125">
            <v>0</v>
          </cell>
          <cell r="V1125">
            <v>0</v>
          </cell>
          <cell r="W1125">
            <v>0</v>
          </cell>
          <cell r="X1125">
            <v>0</v>
          </cell>
          <cell r="Y1125" t="str">
            <v>I_UN_CC_J1DProposed Station Demand Charges</v>
          </cell>
        </row>
        <row r="1126">
          <cell r="E1126">
            <v>0</v>
          </cell>
          <cell r="F1126">
            <v>0</v>
          </cell>
          <cell r="G1126">
            <v>0</v>
          </cell>
          <cell r="H1126">
            <v>0</v>
          </cell>
          <cell r="I1126">
            <v>0</v>
          </cell>
          <cell r="J1126">
            <v>0</v>
          </cell>
          <cell r="K1126">
            <v>0</v>
          </cell>
          <cell r="L1126">
            <v>0</v>
          </cell>
          <cell r="M1126">
            <v>0</v>
          </cell>
          <cell r="N1126">
            <v>0</v>
          </cell>
          <cell r="O1126">
            <v>0</v>
          </cell>
          <cell r="P1126">
            <v>0</v>
          </cell>
          <cell r="Q1126">
            <v>0</v>
          </cell>
          <cell r="R1126">
            <v>0</v>
          </cell>
          <cell r="S1126">
            <v>0</v>
          </cell>
          <cell r="T1126">
            <v>0</v>
          </cell>
          <cell r="U1126">
            <v>0</v>
          </cell>
          <cell r="V1126">
            <v>0</v>
          </cell>
          <cell r="W1126">
            <v>0</v>
          </cell>
          <cell r="X1126">
            <v>0</v>
          </cell>
          <cell r="Y1126" t="str">
            <v>I_UN_CC_J1DProposed Station Capital Costs</v>
          </cell>
        </row>
        <row r="1127">
          <cell r="E1127">
            <v>0</v>
          </cell>
          <cell r="F1127">
            <v>0</v>
          </cell>
          <cell r="G1127">
            <v>0</v>
          </cell>
          <cell r="H1127">
            <v>0</v>
          </cell>
          <cell r="I1127">
            <v>0</v>
          </cell>
          <cell r="J1127">
            <v>0</v>
          </cell>
          <cell r="K1127">
            <v>0</v>
          </cell>
          <cell r="L1127">
            <v>0</v>
          </cell>
          <cell r="M1127">
            <v>0</v>
          </cell>
          <cell r="N1127">
            <v>0</v>
          </cell>
          <cell r="O1127">
            <v>0</v>
          </cell>
          <cell r="P1127">
            <v>0</v>
          </cell>
          <cell r="Q1127">
            <v>0</v>
          </cell>
          <cell r="R1127">
            <v>0</v>
          </cell>
          <cell r="S1127">
            <v>0</v>
          </cell>
          <cell r="T1127">
            <v>0</v>
          </cell>
          <cell r="U1127">
            <v>0</v>
          </cell>
          <cell r="V1127">
            <v>0</v>
          </cell>
          <cell r="W1127">
            <v>0</v>
          </cell>
          <cell r="X1127">
            <v>0</v>
          </cell>
          <cell r="Y1127" t="str">
            <v>I_UN_CC_J1D   Station Total Costs</v>
          </cell>
        </row>
        <row r="1128">
          <cell r="E1128">
            <v>0</v>
          </cell>
          <cell r="F1128">
            <v>0</v>
          </cell>
          <cell r="G1128">
            <v>0</v>
          </cell>
          <cell r="H1128">
            <v>0</v>
          </cell>
          <cell r="I1128">
            <v>0</v>
          </cell>
          <cell r="J1128">
            <v>0</v>
          </cell>
          <cell r="K1128">
            <v>0</v>
          </cell>
          <cell r="L1128">
            <v>0</v>
          </cell>
          <cell r="M1128">
            <v>0</v>
          </cell>
          <cell r="N1128">
            <v>0</v>
          </cell>
          <cell r="O1128">
            <v>0</v>
          </cell>
          <cell r="P1128">
            <v>0</v>
          </cell>
          <cell r="Q1128">
            <v>0</v>
          </cell>
          <cell r="R1128">
            <v>0</v>
          </cell>
          <cell r="S1128">
            <v>0</v>
          </cell>
          <cell r="T1128">
            <v>0</v>
          </cell>
          <cell r="U1128">
            <v>0</v>
          </cell>
          <cell r="V1128">
            <v>0</v>
          </cell>
          <cell r="W1128">
            <v>0</v>
          </cell>
          <cell r="X1128">
            <v>0</v>
          </cell>
          <cell r="Y1128" t="str">
            <v>I_UN_SC_ICAProposed Station Fuel Costs</v>
          </cell>
        </row>
        <row r="1129">
          <cell r="E1129">
            <v>0</v>
          </cell>
          <cell r="F1129">
            <v>0</v>
          </cell>
          <cell r="G1129">
            <v>0</v>
          </cell>
          <cell r="H1129">
            <v>0</v>
          </cell>
          <cell r="I1129">
            <v>0</v>
          </cell>
          <cell r="J1129">
            <v>0</v>
          </cell>
          <cell r="K1129">
            <v>0</v>
          </cell>
          <cell r="L1129">
            <v>0</v>
          </cell>
          <cell r="M1129">
            <v>0</v>
          </cell>
          <cell r="N1129">
            <v>0</v>
          </cell>
          <cell r="O1129">
            <v>0</v>
          </cell>
          <cell r="P1129">
            <v>0</v>
          </cell>
          <cell r="Q1129">
            <v>0</v>
          </cell>
          <cell r="R1129">
            <v>0</v>
          </cell>
          <cell r="S1129">
            <v>0</v>
          </cell>
          <cell r="T1129">
            <v>0</v>
          </cell>
          <cell r="U1129">
            <v>0</v>
          </cell>
          <cell r="V1129">
            <v>0</v>
          </cell>
          <cell r="W1129">
            <v>0</v>
          </cell>
          <cell r="X1129">
            <v>0</v>
          </cell>
          <cell r="Y1129" t="str">
            <v>I_UN_SC_ICAProposed Station Variable O&amp;M Costs</v>
          </cell>
        </row>
        <row r="1130">
          <cell r="E1130">
            <v>0</v>
          </cell>
          <cell r="F1130">
            <v>0</v>
          </cell>
          <cell r="G1130">
            <v>0</v>
          </cell>
          <cell r="H1130">
            <v>0</v>
          </cell>
          <cell r="I1130">
            <v>0</v>
          </cell>
          <cell r="J1130">
            <v>0</v>
          </cell>
          <cell r="K1130">
            <v>0</v>
          </cell>
          <cell r="L1130">
            <v>0</v>
          </cell>
          <cell r="M1130">
            <v>0</v>
          </cell>
          <cell r="N1130">
            <v>0</v>
          </cell>
          <cell r="O1130">
            <v>0</v>
          </cell>
          <cell r="P1130">
            <v>0</v>
          </cell>
          <cell r="Q1130">
            <v>0</v>
          </cell>
          <cell r="R1130">
            <v>0</v>
          </cell>
          <cell r="S1130">
            <v>0</v>
          </cell>
          <cell r="T1130">
            <v>0</v>
          </cell>
          <cell r="U1130">
            <v>0</v>
          </cell>
          <cell r="V1130">
            <v>0</v>
          </cell>
          <cell r="W1130">
            <v>0</v>
          </cell>
          <cell r="X1130">
            <v>0</v>
          </cell>
          <cell r="Y1130" t="str">
            <v>I_UN_SC_ICAProposed Station Emission Costs</v>
          </cell>
        </row>
        <row r="1131">
          <cell r="E1131">
            <v>0</v>
          </cell>
          <cell r="F1131">
            <v>0</v>
          </cell>
          <cell r="G1131">
            <v>0</v>
          </cell>
          <cell r="H1131">
            <v>0</v>
          </cell>
          <cell r="I1131">
            <v>0</v>
          </cell>
          <cell r="J1131">
            <v>0</v>
          </cell>
          <cell r="K1131">
            <v>0</v>
          </cell>
          <cell r="L1131">
            <v>0</v>
          </cell>
          <cell r="M1131">
            <v>0</v>
          </cell>
          <cell r="N1131">
            <v>0</v>
          </cell>
          <cell r="O1131">
            <v>0</v>
          </cell>
          <cell r="P1131">
            <v>0</v>
          </cell>
          <cell r="Q1131">
            <v>0</v>
          </cell>
          <cell r="R1131">
            <v>0</v>
          </cell>
          <cell r="S1131">
            <v>0</v>
          </cell>
          <cell r="T1131">
            <v>0</v>
          </cell>
          <cell r="U1131">
            <v>0</v>
          </cell>
          <cell r="V1131">
            <v>0</v>
          </cell>
          <cell r="W1131">
            <v>0</v>
          </cell>
          <cell r="X1131">
            <v>0</v>
          </cell>
          <cell r="Y1131" t="str">
            <v>I_UN_SC_ICAProposed Station Dispatch Adder Costs</v>
          </cell>
        </row>
        <row r="1132">
          <cell r="E1132">
            <v>0</v>
          </cell>
          <cell r="F1132">
            <v>0</v>
          </cell>
          <cell r="G1132">
            <v>0</v>
          </cell>
          <cell r="H1132">
            <v>0</v>
          </cell>
          <cell r="I1132">
            <v>0</v>
          </cell>
          <cell r="J1132">
            <v>0</v>
          </cell>
          <cell r="K1132">
            <v>0</v>
          </cell>
          <cell r="L1132">
            <v>0</v>
          </cell>
          <cell r="M1132">
            <v>0</v>
          </cell>
          <cell r="N1132">
            <v>0</v>
          </cell>
          <cell r="O1132">
            <v>0</v>
          </cell>
          <cell r="P1132">
            <v>0</v>
          </cell>
          <cell r="Q1132">
            <v>0</v>
          </cell>
          <cell r="R1132">
            <v>0</v>
          </cell>
          <cell r="S1132">
            <v>0</v>
          </cell>
          <cell r="T1132">
            <v>0</v>
          </cell>
          <cell r="U1132">
            <v>0</v>
          </cell>
          <cell r="V1132">
            <v>0</v>
          </cell>
          <cell r="W1132">
            <v>0</v>
          </cell>
          <cell r="X1132">
            <v>0</v>
          </cell>
          <cell r="Y1132" t="str">
            <v>I_UN_SC_ICAProposed Station Fixed Costs</v>
          </cell>
        </row>
        <row r="1133">
          <cell r="E1133">
            <v>0</v>
          </cell>
          <cell r="F1133">
            <v>0</v>
          </cell>
          <cell r="G1133">
            <v>0</v>
          </cell>
          <cell r="H1133">
            <v>0</v>
          </cell>
          <cell r="I1133">
            <v>0</v>
          </cell>
          <cell r="J1133">
            <v>0</v>
          </cell>
          <cell r="K1133">
            <v>0</v>
          </cell>
          <cell r="L1133">
            <v>0</v>
          </cell>
          <cell r="M1133">
            <v>0</v>
          </cell>
          <cell r="N1133">
            <v>0</v>
          </cell>
          <cell r="O1133">
            <v>0</v>
          </cell>
          <cell r="P1133">
            <v>0</v>
          </cell>
          <cell r="Q1133">
            <v>0</v>
          </cell>
          <cell r="R1133">
            <v>0</v>
          </cell>
          <cell r="S1133">
            <v>0</v>
          </cell>
          <cell r="T1133">
            <v>0</v>
          </cell>
          <cell r="U1133">
            <v>0</v>
          </cell>
          <cell r="V1133">
            <v>0</v>
          </cell>
          <cell r="W1133">
            <v>0</v>
          </cell>
          <cell r="X1133">
            <v>0</v>
          </cell>
          <cell r="Y1133" t="str">
            <v>I_UN_SC_ICAProposed Station Demand Charges</v>
          </cell>
        </row>
        <row r="1134">
          <cell r="E1134">
            <v>0</v>
          </cell>
          <cell r="F1134">
            <v>0</v>
          </cell>
          <cell r="G1134">
            <v>0</v>
          </cell>
          <cell r="H1134">
            <v>0</v>
          </cell>
          <cell r="I1134">
            <v>0</v>
          </cell>
          <cell r="J1134">
            <v>0</v>
          </cell>
          <cell r="K1134">
            <v>0</v>
          </cell>
          <cell r="L1134">
            <v>0</v>
          </cell>
          <cell r="M1134">
            <v>0</v>
          </cell>
          <cell r="N1134">
            <v>0</v>
          </cell>
          <cell r="O1134">
            <v>0</v>
          </cell>
          <cell r="P1134">
            <v>0</v>
          </cell>
          <cell r="Q1134">
            <v>0</v>
          </cell>
          <cell r="R1134">
            <v>0</v>
          </cell>
          <cell r="S1134">
            <v>0</v>
          </cell>
          <cell r="T1134">
            <v>0</v>
          </cell>
          <cell r="U1134">
            <v>0</v>
          </cell>
          <cell r="V1134">
            <v>0</v>
          </cell>
          <cell r="W1134">
            <v>0</v>
          </cell>
          <cell r="X1134">
            <v>0</v>
          </cell>
          <cell r="Y1134" t="str">
            <v>I_UN_SC_ICAProposed Station Capital Costs</v>
          </cell>
        </row>
        <row r="1135">
          <cell r="E1135">
            <v>0</v>
          </cell>
          <cell r="F1135">
            <v>0</v>
          </cell>
          <cell r="G1135">
            <v>0</v>
          </cell>
          <cell r="H1135">
            <v>0</v>
          </cell>
          <cell r="I1135">
            <v>0</v>
          </cell>
          <cell r="J1135">
            <v>0</v>
          </cell>
          <cell r="K1135">
            <v>0</v>
          </cell>
          <cell r="L1135">
            <v>0</v>
          </cell>
          <cell r="M1135">
            <v>0</v>
          </cell>
          <cell r="N1135">
            <v>0</v>
          </cell>
          <cell r="O1135">
            <v>0</v>
          </cell>
          <cell r="P1135">
            <v>0</v>
          </cell>
          <cell r="Q1135">
            <v>0</v>
          </cell>
          <cell r="R1135">
            <v>0</v>
          </cell>
          <cell r="S1135">
            <v>0</v>
          </cell>
          <cell r="T1135">
            <v>0</v>
          </cell>
          <cell r="U1135">
            <v>0</v>
          </cell>
          <cell r="V1135">
            <v>0</v>
          </cell>
          <cell r="W1135">
            <v>0</v>
          </cell>
          <cell r="X1135">
            <v>0</v>
          </cell>
          <cell r="Y1135" t="str">
            <v>I_UN_SC_ICA   Station Total Costs</v>
          </cell>
        </row>
        <row r="1136">
          <cell r="E1136">
            <v>0</v>
          </cell>
          <cell r="F1136">
            <v>0</v>
          </cell>
          <cell r="G1136">
            <v>0</v>
          </cell>
          <cell r="H1136">
            <v>0</v>
          </cell>
          <cell r="I1136">
            <v>0</v>
          </cell>
          <cell r="J1136">
            <v>0</v>
          </cell>
          <cell r="K1136">
            <v>0</v>
          </cell>
          <cell r="L1136">
            <v>0</v>
          </cell>
          <cell r="M1136">
            <v>0</v>
          </cell>
          <cell r="N1136">
            <v>0</v>
          </cell>
          <cell r="O1136">
            <v>0</v>
          </cell>
          <cell r="P1136">
            <v>0</v>
          </cell>
          <cell r="Q1136">
            <v>0</v>
          </cell>
          <cell r="R1136">
            <v>0</v>
          </cell>
          <cell r="S1136">
            <v>0</v>
          </cell>
          <cell r="T1136">
            <v>0</v>
          </cell>
          <cell r="U1136">
            <v>0</v>
          </cell>
          <cell r="V1136">
            <v>0</v>
          </cell>
          <cell r="W1136">
            <v>0</v>
          </cell>
          <cell r="X1136">
            <v>0</v>
          </cell>
          <cell r="Y1136" t="str">
            <v>I_UN_SC_REProposed Station Fuel Costs</v>
          </cell>
        </row>
        <row r="1137">
          <cell r="E1137">
            <v>0</v>
          </cell>
          <cell r="F1137">
            <v>0</v>
          </cell>
          <cell r="G1137">
            <v>0</v>
          </cell>
          <cell r="H1137">
            <v>0</v>
          </cell>
          <cell r="I1137">
            <v>0</v>
          </cell>
          <cell r="J1137">
            <v>0</v>
          </cell>
          <cell r="K1137">
            <v>0</v>
          </cell>
          <cell r="L1137">
            <v>0</v>
          </cell>
          <cell r="M1137">
            <v>0</v>
          </cell>
          <cell r="N1137">
            <v>0</v>
          </cell>
          <cell r="O1137">
            <v>0</v>
          </cell>
          <cell r="P1137">
            <v>0</v>
          </cell>
          <cell r="Q1137">
            <v>0</v>
          </cell>
          <cell r="R1137">
            <v>0</v>
          </cell>
          <cell r="S1137">
            <v>0</v>
          </cell>
          <cell r="T1137">
            <v>0</v>
          </cell>
          <cell r="U1137">
            <v>0</v>
          </cell>
          <cell r="V1137">
            <v>0</v>
          </cell>
          <cell r="W1137">
            <v>0</v>
          </cell>
          <cell r="X1137">
            <v>0</v>
          </cell>
          <cell r="Y1137" t="str">
            <v>I_UN_SC_REProposed Station Variable O&amp;M Costs</v>
          </cell>
        </row>
        <row r="1138">
          <cell r="E1138">
            <v>0</v>
          </cell>
          <cell r="F1138">
            <v>0</v>
          </cell>
          <cell r="G1138">
            <v>0</v>
          </cell>
          <cell r="H1138">
            <v>0</v>
          </cell>
          <cell r="I1138">
            <v>0</v>
          </cell>
          <cell r="J1138">
            <v>0</v>
          </cell>
          <cell r="K1138">
            <v>0</v>
          </cell>
          <cell r="L1138">
            <v>0</v>
          </cell>
          <cell r="M1138">
            <v>0</v>
          </cell>
          <cell r="N1138">
            <v>0</v>
          </cell>
          <cell r="O1138">
            <v>0</v>
          </cell>
          <cell r="P1138">
            <v>0</v>
          </cell>
          <cell r="Q1138">
            <v>0</v>
          </cell>
          <cell r="R1138">
            <v>0</v>
          </cell>
          <cell r="S1138">
            <v>0</v>
          </cell>
          <cell r="T1138">
            <v>0</v>
          </cell>
          <cell r="U1138">
            <v>0</v>
          </cell>
          <cell r="V1138">
            <v>0</v>
          </cell>
          <cell r="W1138">
            <v>0</v>
          </cell>
          <cell r="X1138">
            <v>0</v>
          </cell>
          <cell r="Y1138" t="str">
            <v>I_UN_SC_REProposed Station Emission Costs</v>
          </cell>
        </row>
        <row r="1139">
          <cell r="E1139">
            <v>0</v>
          </cell>
          <cell r="F1139">
            <v>0</v>
          </cell>
          <cell r="G1139">
            <v>0</v>
          </cell>
          <cell r="H1139">
            <v>0</v>
          </cell>
          <cell r="I1139">
            <v>0</v>
          </cell>
          <cell r="J1139">
            <v>0</v>
          </cell>
          <cell r="K1139">
            <v>0</v>
          </cell>
          <cell r="L1139">
            <v>0</v>
          </cell>
          <cell r="M1139">
            <v>0</v>
          </cell>
          <cell r="N1139">
            <v>0</v>
          </cell>
          <cell r="O1139">
            <v>0</v>
          </cell>
          <cell r="P1139">
            <v>0</v>
          </cell>
          <cell r="Q1139">
            <v>0</v>
          </cell>
          <cell r="R1139">
            <v>0</v>
          </cell>
          <cell r="S1139">
            <v>0</v>
          </cell>
          <cell r="T1139">
            <v>0</v>
          </cell>
          <cell r="U1139">
            <v>0</v>
          </cell>
          <cell r="V1139">
            <v>0</v>
          </cell>
          <cell r="W1139">
            <v>0</v>
          </cell>
          <cell r="X1139">
            <v>0</v>
          </cell>
          <cell r="Y1139" t="str">
            <v>I_UN_SC_REProposed Station Dispatch Adder Costs</v>
          </cell>
        </row>
        <row r="1140">
          <cell r="E1140">
            <v>0</v>
          </cell>
          <cell r="F1140">
            <v>0</v>
          </cell>
          <cell r="G1140">
            <v>0</v>
          </cell>
          <cell r="H1140">
            <v>0</v>
          </cell>
          <cell r="I1140">
            <v>0</v>
          </cell>
          <cell r="J1140">
            <v>0</v>
          </cell>
          <cell r="K1140">
            <v>0</v>
          </cell>
          <cell r="L1140">
            <v>0</v>
          </cell>
          <cell r="M1140">
            <v>0</v>
          </cell>
          <cell r="N1140">
            <v>0</v>
          </cell>
          <cell r="O1140">
            <v>0</v>
          </cell>
          <cell r="P1140">
            <v>0</v>
          </cell>
          <cell r="Q1140">
            <v>0</v>
          </cell>
          <cell r="R1140">
            <v>0</v>
          </cell>
          <cell r="S1140">
            <v>0</v>
          </cell>
          <cell r="T1140">
            <v>0</v>
          </cell>
          <cell r="U1140">
            <v>0</v>
          </cell>
          <cell r="V1140">
            <v>0</v>
          </cell>
          <cell r="W1140">
            <v>0</v>
          </cell>
          <cell r="X1140">
            <v>0</v>
          </cell>
          <cell r="Y1140" t="str">
            <v>I_UN_SC_REProposed Station Fixed Costs</v>
          </cell>
        </row>
        <row r="1141">
          <cell r="E1141">
            <v>0</v>
          </cell>
          <cell r="F1141">
            <v>0</v>
          </cell>
          <cell r="G1141">
            <v>0</v>
          </cell>
          <cell r="H1141">
            <v>0</v>
          </cell>
          <cell r="I1141">
            <v>0</v>
          </cell>
          <cell r="J1141">
            <v>0</v>
          </cell>
          <cell r="K1141">
            <v>0</v>
          </cell>
          <cell r="L1141">
            <v>0</v>
          </cell>
          <cell r="M1141">
            <v>0</v>
          </cell>
          <cell r="N1141">
            <v>0</v>
          </cell>
          <cell r="O1141">
            <v>0</v>
          </cell>
          <cell r="P1141">
            <v>0</v>
          </cell>
          <cell r="Q1141">
            <v>0</v>
          </cell>
          <cell r="R1141">
            <v>0</v>
          </cell>
          <cell r="S1141">
            <v>0</v>
          </cell>
          <cell r="T1141">
            <v>0</v>
          </cell>
          <cell r="U1141">
            <v>0</v>
          </cell>
          <cell r="V1141">
            <v>0</v>
          </cell>
          <cell r="W1141">
            <v>0</v>
          </cell>
          <cell r="X1141">
            <v>0</v>
          </cell>
          <cell r="Y1141" t="str">
            <v>I_UN_SC_REProposed Station Demand Charges</v>
          </cell>
        </row>
        <row r="1142">
          <cell r="E1142">
            <v>0</v>
          </cell>
          <cell r="F1142">
            <v>0</v>
          </cell>
          <cell r="G1142">
            <v>0</v>
          </cell>
          <cell r="H1142">
            <v>0</v>
          </cell>
          <cell r="I1142">
            <v>0</v>
          </cell>
          <cell r="J1142">
            <v>0</v>
          </cell>
          <cell r="K1142">
            <v>0</v>
          </cell>
          <cell r="L1142">
            <v>0</v>
          </cell>
          <cell r="M1142">
            <v>0</v>
          </cell>
          <cell r="N1142">
            <v>0</v>
          </cell>
          <cell r="O1142">
            <v>0</v>
          </cell>
          <cell r="P1142">
            <v>0</v>
          </cell>
          <cell r="Q1142">
            <v>0</v>
          </cell>
          <cell r="R1142">
            <v>0</v>
          </cell>
          <cell r="S1142">
            <v>0</v>
          </cell>
          <cell r="T1142">
            <v>0</v>
          </cell>
          <cell r="U1142">
            <v>0</v>
          </cell>
          <cell r="V1142">
            <v>0</v>
          </cell>
          <cell r="W1142">
            <v>0</v>
          </cell>
          <cell r="X1142">
            <v>0</v>
          </cell>
          <cell r="Y1142" t="str">
            <v>I_UN_SC_REProposed Station Capital Costs</v>
          </cell>
        </row>
        <row r="1143">
          <cell r="E1143">
            <v>0</v>
          </cell>
          <cell r="F1143">
            <v>0</v>
          </cell>
          <cell r="G1143">
            <v>0</v>
          </cell>
          <cell r="H1143">
            <v>0</v>
          </cell>
          <cell r="I1143">
            <v>0</v>
          </cell>
          <cell r="J1143">
            <v>0</v>
          </cell>
          <cell r="K1143">
            <v>0</v>
          </cell>
          <cell r="L1143">
            <v>0</v>
          </cell>
          <cell r="M1143">
            <v>0</v>
          </cell>
          <cell r="N1143">
            <v>0</v>
          </cell>
          <cell r="O1143">
            <v>0</v>
          </cell>
          <cell r="P1143">
            <v>0</v>
          </cell>
          <cell r="Q1143">
            <v>0</v>
          </cell>
          <cell r="R1143">
            <v>0</v>
          </cell>
          <cell r="S1143">
            <v>0</v>
          </cell>
          <cell r="T1143">
            <v>0</v>
          </cell>
          <cell r="U1143">
            <v>0</v>
          </cell>
          <cell r="V1143">
            <v>0</v>
          </cell>
          <cell r="W1143">
            <v>0</v>
          </cell>
          <cell r="X1143">
            <v>0</v>
          </cell>
          <cell r="Y1143" t="str">
            <v>I_UN_SC_RE   Station Total Costs</v>
          </cell>
        </row>
        <row r="1144">
          <cell r="E1144">
            <v>0</v>
          </cell>
          <cell r="F1144">
            <v>0</v>
          </cell>
          <cell r="G1144">
            <v>0</v>
          </cell>
          <cell r="H1144">
            <v>0</v>
          </cell>
          <cell r="I1144">
            <v>0</v>
          </cell>
          <cell r="J1144">
            <v>0</v>
          </cell>
          <cell r="K1144">
            <v>0</v>
          </cell>
          <cell r="L1144">
            <v>0</v>
          </cell>
          <cell r="M1144">
            <v>0</v>
          </cell>
          <cell r="N1144">
            <v>0</v>
          </cell>
          <cell r="O1144">
            <v>0</v>
          </cell>
          <cell r="P1144">
            <v>0</v>
          </cell>
          <cell r="Q1144">
            <v>0</v>
          </cell>
          <cell r="R1144">
            <v>0</v>
          </cell>
          <cell r="S1144">
            <v>0</v>
          </cell>
          <cell r="T1144">
            <v>0</v>
          </cell>
          <cell r="U1144">
            <v>0</v>
          </cell>
          <cell r="V1144">
            <v>0</v>
          </cell>
          <cell r="W1144">
            <v>0</v>
          </cell>
          <cell r="X1144">
            <v>0</v>
          </cell>
          <cell r="Y1144" t="str">
            <v>I_UN_SC_FRMProposed Station Fuel Costs</v>
          </cell>
        </row>
        <row r="1145">
          <cell r="E1145">
            <v>0</v>
          </cell>
          <cell r="F1145">
            <v>0</v>
          </cell>
          <cell r="G1145">
            <v>0</v>
          </cell>
          <cell r="H1145">
            <v>0</v>
          </cell>
          <cell r="I1145">
            <v>0</v>
          </cell>
          <cell r="J1145">
            <v>0</v>
          </cell>
          <cell r="K1145">
            <v>0</v>
          </cell>
          <cell r="L1145">
            <v>0</v>
          </cell>
          <cell r="M1145">
            <v>0</v>
          </cell>
          <cell r="N1145">
            <v>0</v>
          </cell>
          <cell r="O1145">
            <v>0</v>
          </cell>
          <cell r="P1145">
            <v>0</v>
          </cell>
          <cell r="Q1145">
            <v>0</v>
          </cell>
          <cell r="R1145">
            <v>0</v>
          </cell>
          <cell r="S1145">
            <v>0</v>
          </cell>
          <cell r="T1145">
            <v>0</v>
          </cell>
          <cell r="U1145">
            <v>0</v>
          </cell>
          <cell r="V1145">
            <v>0</v>
          </cell>
          <cell r="W1145">
            <v>0</v>
          </cell>
          <cell r="X1145">
            <v>0</v>
          </cell>
          <cell r="Y1145" t="str">
            <v>I_UN_SC_FRMProposed Station Variable O&amp;M Costs</v>
          </cell>
        </row>
        <row r="1146">
          <cell r="E1146">
            <v>0</v>
          </cell>
          <cell r="F1146">
            <v>0</v>
          </cell>
          <cell r="G1146">
            <v>0</v>
          </cell>
          <cell r="H1146">
            <v>0</v>
          </cell>
          <cell r="I1146">
            <v>0</v>
          </cell>
          <cell r="J1146">
            <v>0</v>
          </cell>
          <cell r="K1146">
            <v>0</v>
          </cell>
          <cell r="L1146">
            <v>0</v>
          </cell>
          <cell r="M1146">
            <v>0</v>
          </cell>
          <cell r="N1146">
            <v>0</v>
          </cell>
          <cell r="O1146">
            <v>0</v>
          </cell>
          <cell r="P1146">
            <v>0</v>
          </cell>
          <cell r="Q1146">
            <v>0</v>
          </cell>
          <cell r="R1146">
            <v>0</v>
          </cell>
          <cell r="S1146">
            <v>0</v>
          </cell>
          <cell r="T1146">
            <v>0</v>
          </cell>
          <cell r="U1146">
            <v>0</v>
          </cell>
          <cell r="V1146">
            <v>0</v>
          </cell>
          <cell r="W1146">
            <v>0</v>
          </cell>
          <cell r="X1146">
            <v>0</v>
          </cell>
          <cell r="Y1146" t="str">
            <v>I_UN_SC_FRMProposed Station Emission Costs</v>
          </cell>
        </row>
        <row r="1147">
          <cell r="E1147">
            <v>0</v>
          </cell>
          <cell r="F1147">
            <v>0</v>
          </cell>
          <cell r="G1147">
            <v>0</v>
          </cell>
          <cell r="H1147">
            <v>0</v>
          </cell>
          <cell r="I1147">
            <v>0</v>
          </cell>
          <cell r="J1147">
            <v>0</v>
          </cell>
          <cell r="K1147">
            <v>0</v>
          </cell>
          <cell r="L1147">
            <v>0</v>
          </cell>
          <cell r="M1147">
            <v>0</v>
          </cell>
          <cell r="N1147">
            <v>0</v>
          </cell>
          <cell r="O1147">
            <v>0</v>
          </cell>
          <cell r="P1147">
            <v>0</v>
          </cell>
          <cell r="Q1147">
            <v>0</v>
          </cell>
          <cell r="R1147">
            <v>0</v>
          </cell>
          <cell r="S1147">
            <v>0</v>
          </cell>
          <cell r="T1147">
            <v>0</v>
          </cell>
          <cell r="U1147">
            <v>0</v>
          </cell>
          <cell r="V1147">
            <v>0</v>
          </cell>
          <cell r="W1147">
            <v>0</v>
          </cell>
          <cell r="X1147">
            <v>0</v>
          </cell>
          <cell r="Y1147" t="str">
            <v>I_UN_SC_FRMProposed Station Dispatch Adder Costs</v>
          </cell>
        </row>
        <row r="1148">
          <cell r="E1148">
            <v>0</v>
          </cell>
          <cell r="F1148">
            <v>0</v>
          </cell>
          <cell r="G1148">
            <v>0</v>
          </cell>
          <cell r="H1148">
            <v>0</v>
          </cell>
          <cell r="I1148">
            <v>0</v>
          </cell>
          <cell r="J1148">
            <v>0</v>
          </cell>
          <cell r="K1148">
            <v>0</v>
          </cell>
          <cell r="L1148">
            <v>0</v>
          </cell>
          <cell r="M1148">
            <v>0</v>
          </cell>
          <cell r="N1148">
            <v>0</v>
          </cell>
          <cell r="O1148">
            <v>0</v>
          </cell>
          <cell r="P1148">
            <v>0</v>
          </cell>
          <cell r="Q1148">
            <v>0</v>
          </cell>
          <cell r="R1148">
            <v>0</v>
          </cell>
          <cell r="S1148">
            <v>0</v>
          </cell>
          <cell r="T1148">
            <v>0</v>
          </cell>
          <cell r="U1148">
            <v>0</v>
          </cell>
          <cell r="V1148">
            <v>0</v>
          </cell>
          <cell r="W1148">
            <v>0</v>
          </cell>
          <cell r="X1148">
            <v>0</v>
          </cell>
          <cell r="Y1148" t="str">
            <v>I_UN_SC_FRMProposed Station Fixed Costs</v>
          </cell>
        </row>
        <row r="1149">
          <cell r="E1149">
            <v>0</v>
          </cell>
          <cell r="F1149">
            <v>0</v>
          </cell>
          <cell r="G1149">
            <v>0</v>
          </cell>
          <cell r="H1149">
            <v>0</v>
          </cell>
          <cell r="I1149">
            <v>0</v>
          </cell>
          <cell r="J1149">
            <v>0</v>
          </cell>
          <cell r="K1149">
            <v>0</v>
          </cell>
          <cell r="L1149">
            <v>0</v>
          </cell>
          <cell r="M1149">
            <v>0</v>
          </cell>
          <cell r="N1149">
            <v>0</v>
          </cell>
          <cell r="O1149">
            <v>0</v>
          </cell>
          <cell r="P1149">
            <v>0</v>
          </cell>
          <cell r="Q1149">
            <v>0</v>
          </cell>
          <cell r="R1149">
            <v>0</v>
          </cell>
          <cell r="S1149">
            <v>0</v>
          </cell>
          <cell r="T1149">
            <v>0</v>
          </cell>
          <cell r="U1149">
            <v>0</v>
          </cell>
          <cell r="V1149">
            <v>0</v>
          </cell>
          <cell r="W1149">
            <v>0</v>
          </cell>
          <cell r="X1149">
            <v>0</v>
          </cell>
          <cell r="Y1149" t="str">
            <v>I_UN_SC_FRMProposed Station Demand Charges</v>
          </cell>
        </row>
        <row r="1150">
          <cell r="E1150">
            <v>0</v>
          </cell>
          <cell r="F1150">
            <v>0</v>
          </cell>
          <cell r="G1150">
            <v>0</v>
          </cell>
          <cell r="H1150">
            <v>0</v>
          </cell>
          <cell r="I1150">
            <v>0</v>
          </cell>
          <cell r="J1150">
            <v>0</v>
          </cell>
          <cell r="K1150">
            <v>0</v>
          </cell>
          <cell r="L1150">
            <v>0</v>
          </cell>
          <cell r="M1150">
            <v>0</v>
          </cell>
          <cell r="N1150">
            <v>0</v>
          </cell>
          <cell r="O1150">
            <v>0</v>
          </cell>
          <cell r="P1150">
            <v>0</v>
          </cell>
          <cell r="Q1150">
            <v>0</v>
          </cell>
          <cell r="R1150">
            <v>0</v>
          </cell>
          <cell r="S1150">
            <v>0</v>
          </cell>
          <cell r="T1150">
            <v>0</v>
          </cell>
          <cell r="U1150">
            <v>0</v>
          </cell>
          <cell r="V1150">
            <v>0</v>
          </cell>
          <cell r="W1150">
            <v>0</v>
          </cell>
          <cell r="X1150">
            <v>0</v>
          </cell>
          <cell r="Y1150" t="str">
            <v>I_UN_SC_FRMProposed Station Capital Costs</v>
          </cell>
        </row>
        <row r="1151">
          <cell r="E1151">
            <v>0</v>
          </cell>
          <cell r="F1151">
            <v>0</v>
          </cell>
          <cell r="G1151">
            <v>0</v>
          </cell>
          <cell r="H1151">
            <v>0</v>
          </cell>
          <cell r="I1151">
            <v>0</v>
          </cell>
          <cell r="J1151">
            <v>0</v>
          </cell>
          <cell r="K1151">
            <v>0</v>
          </cell>
          <cell r="L1151">
            <v>0</v>
          </cell>
          <cell r="M1151">
            <v>0</v>
          </cell>
          <cell r="N1151">
            <v>0</v>
          </cell>
          <cell r="O1151">
            <v>0</v>
          </cell>
          <cell r="P1151">
            <v>0</v>
          </cell>
          <cell r="Q1151">
            <v>0</v>
          </cell>
          <cell r="R1151">
            <v>0</v>
          </cell>
          <cell r="S1151">
            <v>0</v>
          </cell>
          <cell r="T1151">
            <v>0</v>
          </cell>
          <cell r="U1151">
            <v>0</v>
          </cell>
          <cell r="V1151">
            <v>0</v>
          </cell>
          <cell r="W1151">
            <v>0</v>
          </cell>
          <cell r="X1151">
            <v>0</v>
          </cell>
          <cell r="Y1151" t="str">
            <v>I_UN_SC_FRM   Station Total Costs</v>
          </cell>
        </row>
        <row r="1152">
          <cell r="E1152">
            <v>0</v>
          </cell>
          <cell r="F1152">
            <v>0</v>
          </cell>
          <cell r="G1152">
            <v>0</v>
          </cell>
          <cell r="H1152">
            <v>0</v>
          </cell>
          <cell r="I1152">
            <v>0</v>
          </cell>
          <cell r="J1152">
            <v>0</v>
          </cell>
          <cell r="K1152">
            <v>0</v>
          </cell>
          <cell r="L1152">
            <v>0</v>
          </cell>
          <cell r="M1152">
            <v>0</v>
          </cell>
          <cell r="N1152">
            <v>0</v>
          </cell>
          <cell r="O1152">
            <v>0</v>
          </cell>
          <cell r="P1152">
            <v>0</v>
          </cell>
          <cell r="Q1152">
            <v>0</v>
          </cell>
          <cell r="R1152">
            <v>0</v>
          </cell>
          <cell r="S1152">
            <v>0</v>
          </cell>
          <cell r="T1152">
            <v>0</v>
          </cell>
          <cell r="U1152">
            <v>0</v>
          </cell>
          <cell r="V1152">
            <v>0</v>
          </cell>
          <cell r="W1152">
            <v>0</v>
          </cell>
          <cell r="X1152">
            <v>0</v>
          </cell>
          <cell r="Y1152" t="str">
            <v>I_NTN_CC_J1Proposed Station Fuel Costs</v>
          </cell>
        </row>
        <row r="1153">
          <cell r="E1153">
            <v>0</v>
          </cell>
          <cell r="F1153">
            <v>0</v>
          </cell>
          <cell r="G1153">
            <v>0</v>
          </cell>
          <cell r="H1153">
            <v>0</v>
          </cell>
          <cell r="I1153">
            <v>0</v>
          </cell>
          <cell r="J1153">
            <v>0</v>
          </cell>
          <cell r="K1153">
            <v>0</v>
          </cell>
          <cell r="L1153">
            <v>0</v>
          </cell>
          <cell r="M1153">
            <v>0</v>
          </cell>
          <cell r="N1153">
            <v>0</v>
          </cell>
          <cell r="O1153">
            <v>0</v>
          </cell>
          <cell r="P1153">
            <v>0</v>
          </cell>
          <cell r="Q1153">
            <v>0</v>
          </cell>
          <cell r="R1153">
            <v>0</v>
          </cell>
          <cell r="S1153">
            <v>0</v>
          </cell>
          <cell r="T1153">
            <v>0</v>
          </cell>
          <cell r="U1153">
            <v>0</v>
          </cell>
          <cell r="V1153">
            <v>0</v>
          </cell>
          <cell r="W1153">
            <v>0</v>
          </cell>
          <cell r="X1153">
            <v>0</v>
          </cell>
          <cell r="Y1153" t="str">
            <v>I_NTN_CC_J1Proposed Station Variable O&amp;M Costs</v>
          </cell>
        </row>
        <row r="1154">
          <cell r="E1154">
            <v>0</v>
          </cell>
          <cell r="F1154">
            <v>0</v>
          </cell>
          <cell r="G1154">
            <v>0</v>
          </cell>
          <cell r="H1154">
            <v>0</v>
          </cell>
          <cell r="I1154">
            <v>0</v>
          </cell>
          <cell r="J1154">
            <v>0</v>
          </cell>
          <cell r="K1154">
            <v>0</v>
          </cell>
          <cell r="L1154">
            <v>0</v>
          </cell>
          <cell r="M1154">
            <v>0</v>
          </cell>
          <cell r="N1154">
            <v>0</v>
          </cell>
          <cell r="O1154">
            <v>0</v>
          </cell>
          <cell r="P1154">
            <v>0</v>
          </cell>
          <cell r="Q1154">
            <v>0</v>
          </cell>
          <cell r="R1154">
            <v>0</v>
          </cell>
          <cell r="S1154">
            <v>0</v>
          </cell>
          <cell r="T1154">
            <v>0</v>
          </cell>
          <cell r="U1154">
            <v>0</v>
          </cell>
          <cell r="V1154">
            <v>0</v>
          </cell>
          <cell r="W1154">
            <v>0</v>
          </cell>
          <cell r="X1154">
            <v>0</v>
          </cell>
          <cell r="Y1154" t="str">
            <v>I_NTN_CC_J1Proposed Station Emission Costs</v>
          </cell>
        </row>
        <row r="1155">
          <cell r="E1155">
            <v>0</v>
          </cell>
          <cell r="F1155">
            <v>0</v>
          </cell>
          <cell r="G1155">
            <v>0</v>
          </cell>
          <cell r="H1155">
            <v>0</v>
          </cell>
          <cell r="I1155">
            <v>0</v>
          </cell>
          <cell r="J1155">
            <v>0</v>
          </cell>
          <cell r="K1155">
            <v>0</v>
          </cell>
          <cell r="L1155">
            <v>0</v>
          </cell>
          <cell r="M1155">
            <v>0</v>
          </cell>
          <cell r="N1155">
            <v>0</v>
          </cell>
          <cell r="O1155">
            <v>0</v>
          </cell>
          <cell r="P1155">
            <v>0</v>
          </cell>
          <cell r="Q1155">
            <v>0</v>
          </cell>
          <cell r="R1155">
            <v>0</v>
          </cell>
          <cell r="S1155">
            <v>0</v>
          </cell>
          <cell r="T1155">
            <v>0</v>
          </cell>
          <cell r="U1155">
            <v>0</v>
          </cell>
          <cell r="V1155">
            <v>0</v>
          </cell>
          <cell r="W1155">
            <v>0</v>
          </cell>
          <cell r="X1155">
            <v>0</v>
          </cell>
          <cell r="Y1155" t="str">
            <v>I_NTN_CC_J1Proposed Station Dispatch Adder Costs</v>
          </cell>
        </row>
        <row r="1156">
          <cell r="E1156">
            <v>0</v>
          </cell>
          <cell r="F1156">
            <v>0</v>
          </cell>
          <cell r="G1156">
            <v>0</v>
          </cell>
          <cell r="H1156">
            <v>0</v>
          </cell>
          <cell r="I1156">
            <v>0</v>
          </cell>
          <cell r="J1156">
            <v>0</v>
          </cell>
          <cell r="K1156">
            <v>0</v>
          </cell>
          <cell r="L1156">
            <v>0</v>
          </cell>
          <cell r="M1156">
            <v>0</v>
          </cell>
          <cell r="N1156">
            <v>0</v>
          </cell>
          <cell r="O1156">
            <v>0</v>
          </cell>
          <cell r="P1156">
            <v>0</v>
          </cell>
          <cell r="Q1156">
            <v>0</v>
          </cell>
          <cell r="R1156">
            <v>0</v>
          </cell>
          <cell r="S1156">
            <v>0</v>
          </cell>
          <cell r="T1156">
            <v>0</v>
          </cell>
          <cell r="U1156">
            <v>0</v>
          </cell>
          <cell r="V1156">
            <v>0</v>
          </cell>
          <cell r="W1156">
            <v>0</v>
          </cell>
          <cell r="X1156">
            <v>0</v>
          </cell>
          <cell r="Y1156" t="str">
            <v>I_NTN_CC_J1Proposed Station Fixed Costs</v>
          </cell>
        </row>
        <row r="1157">
          <cell r="E1157">
            <v>0</v>
          </cell>
          <cell r="F1157">
            <v>0</v>
          </cell>
          <cell r="G1157">
            <v>0</v>
          </cell>
          <cell r="H1157">
            <v>0</v>
          </cell>
          <cell r="I1157">
            <v>0</v>
          </cell>
          <cell r="J1157">
            <v>0</v>
          </cell>
          <cell r="K1157">
            <v>0</v>
          </cell>
          <cell r="L1157">
            <v>0</v>
          </cell>
          <cell r="M1157">
            <v>0</v>
          </cell>
          <cell r="N1157">
            <v>0</v>
          </cell>
          <cell r="O1157">
            <v>0</v>
          </cell>
          <cell r="P1157">
            <v>0</v>
          </cell>
          <cell r="Q1157">
            <v>0</v>
          </cell>
          <cell r="R1157">
            <v>0</v>
          </cell>
          <cell r="S1157">
            <v>0</v>
          </cell>
          <cell r="T1157">
            <v>0</v>
          </cell>
          <cell r="U1157">
            <v>0</v>
          </cell>
          <cell r="V1157">
            <v>0</v>
          </cell>
          <cell r="W1157">
            <v>0</v>
          </cell>
          <cell r="X1157">
            <v>0</v>
          </cell>
          <cell r="Y1157" t="str">
            <v>I_NTN_CC_J1Proposed Station Demand Charges</v>
          </cell>
        </row>
        <row r="1158">
          <cell r="E1158">
            <v>0</v>
          </cell>
          <cell r="F1158">
            <v>0</v>
          </cell>
          <cell r="G1158">
            <v>0</v>
          </cell>
          <cell r="H1158">
            <v>0</v>
          </cell>
          <cell r="I1158">
            <v>0</v>
          </cell>
          <cell r="J1158">
            <v>0</v>
          </cell>
          <cell r="K1158">
            <v>0</v>
          </cell>
          <cell r="L1158">
            <v>0</v>
          </cell>
          <cell r="M1158">
            <v>0</v>
          </cell>
          <cell r="N1158">
            <v>0</v>
          </cell>
          <cell r="O1158">
            <v>0</v>
          </cell>
          <cell r="P1158">
            <v>0</v>
          </cell>
          <cell r="Q1158">
            <v>0</v>
          </cell>
          <cell r="R1158">
            <v>0</v>
          </cell>
          <cell r="S1158">
            <v>0</v>
          </cell>
          <cell r="T1158">
            <v>0</v>
          </cell>
          <cell r="U1158">
            <v>0</v>
          </cell>
          <cell r="V1158">
            <v>0</v>
          </cell>
          <cell r="W1158">
            <v>0</v>
          </cell>
          <cell r="X1158">
            <v>0</v>
          </cell>
          <cell r="Y1158" t="str">
            <v>I_NTN_CC_J1Proposed Station Capital Costs</v>
          </cell>
        </row>
        <row r="1159">
          <cell r="E1159">
            <v>0</v>
          </cell>
          <cell r="F1159">
            <v>0</v>
          </cell>
          <cell r="G1159">
            <v>0</v>
          </cell>
          <cell r="H1159">
            <v>0</v>
          </cell>
          <cell r="I1159">
            <v>0</v>
          </cell>
          <cell r="J1159">
            <v>0</v>
          </cell>
          <cell r="K1159">
            <v>0</v>
          </cell>
          <cell r="L1159">
            <v>0</v>
          </cell>
          <cell r="M1159">
            <v>0</v>
          </cell>
          <cell r="N1159">
            <v>0</v>
          </cell>
          <cell r="O1159">
            <v>0</v>
          </cell>
          <cell r="P1159">
            <v>0</v>
          </cell>
          <cell r="Q1159">
            <v>0</v>
          </cell>
          <cell r="R1159">
            <v>0</v>
          </cell>
          <cell r="S1159">
            <v>0</v>
          </cell>
          <cell r="T1159">
            <v>0</v>
          </cell>
          <cell r="U1159">
            <v>0</v>
          </cell>
          <cell r="V1159">
            <v>0</v>
          </cell>
          <cell r="W1159">
            <v>0</v>
          </cell>
          <cell r="X1159">
            <v>0</v>
          </cell>
          <cell r="Y1159" t="str">
            <v>I_NTN_CC_J1   Station Total Costs</v>
          </cell>
        </row>
        <row r="1160">
          <cell r="E1160">
            <v>0</v>
          </cell>
          <cell r="F1160">
            <v>0</v>
          </cell>
          <cell r="G1160">
            <v>0</v>
          </cell>
          <cell r="H1160">
            <v>0</v>
          </cell>
          <cell r="I1160">
            <v>0</v>
          </cell>
          <cell r="J1160">
            <v>0</v>
          </cell>
          <cell r="K1160">
            <v>0</v>
          </cell>
          <cell r="L1160">
            <v>0</v>
          </cell>
          <cell r="M1160">
            <v>0</v>
          </cell>
          <cell r="N1160">
            <v>0</v>
          </cell>
          <cell r="O1160">
            <v>0</v>
          </cell>
          <cell r="P1160">
            <v>0</v>
          </cell>
          <cell r="Q1160">
            <v>0</v>
          </cell>
          <cell r="R1160">
            <v>0</v>
          </cell>
          <cell r="S1160">
            <v>0</v>
          </cell>
          <cell r="T1160">
            <v>0</v>
          </cell>
          <cell r="U1160">
            <v>0</v>
          </cell>
          <cell r="V1160">
            <v>0</v>
          </cell>
          <cell r="W1160">
            <v>0</v>
          </cell>
          <cell r="X1160">
            <v>0</v>
          </cell>
          <cell r="Y1160" t="str">
            <v>I_NTN_CC_J1DProposed Station Fuel Costs</v>
          </cell>
        </row>
        <row r="1161">
          <cell r="E1161">
            <v>0</v>
          </cell>
          <cell r="F1161">
            <v>0</v>
          </cell>
          <cell r="G1161">
            <v>0</v>
          </cell>
          <cell r="H1161">
            <v>0</v>
          </cell>
          <cell r="I1161">
            <v>0</v>
          </cell>
          <cell r="J1161">
            <v>0</v>
          </cell>
          <cell r="K1161">
            <v>0</v>
          </cell>
          <cell r="L1161">
            <v>0</v>
          </cell>
          <cell r="M1161">
            <v>0</v>
          </cell>
          <cell r="N1161">
            <v>0</v>
          </cell>
          <cell r="O1161">
            <v>0</v>
          </cell>
          <cell r="P1161">
            <v>0</v>
          </cell>
          <cell r="Q1161">
            <v>0</v>
          </cell>
          <cell r="R1161">
            <v>0</v>
          </cell>
          <cell r="S1161">
            <v>0</v>
          </cell>
          <cell r="T1161">
            <v>0</v>
          </cell>
          <cell r="U1161">
            <v>0</v>
          </cell>
          <cell r="V1161">
            <v>0</v>
          </cell>
          <cell r="W1161">
            <v>0</v>
          </cell>
          <cell r="X1161">
            <v>0</v>
          </cell>
          <cell r="Y1161" t="str">
            <v>I_NTN_CC_J1DProposed Station Variable O&amp;M Costs</v>
          </cell>
        </row>
        <row r="1162">
          <cell r="E1162">
            <v>0</v>
          </cell>
          <cell r="F1162">
            <v>0</v>
          </cell>
          <cell r="G1162">
            <v>0</v>
          </cell>
          <cell r="H1162">
            <v>0</v>
          </cell>
          <cell r="I1162">
            <v>0</v>
          </cell>
          <cell r="J1162">
            <v>0</v>
          </cell>
          <cell r="K1162">
            <v>0</v>
          </cell>
          <cell r="L1162">
            <v>0</v>
          </cell>
          <cell r="M1162">
            <v>0</v>
          </cell>
          <cell r="N1162">
            <v>0</v>
          </cell>
          <cell r="O1162">
            <v>0</v>
          </cell>
          <cell r="P1162">
            <v>0</v>
          </cell>
          <cell r="Q1162">
            <v>0</v>
          </cell>
          <cell r="R1162">
            <v>0</v>
          </cell>
          <cell r="S1162">
            <v>0</v>
          </cell>
          <cell r="T1162">
            <v>0</v>
          </cell>
          <cell r="U1162">
            <v>0</v>
          </cell>
          <cell r="V1162">
            <v>0</v>
          </cell>
          <cell r="W1162">
            <v>0</v>
          </cell>
          <cell r="X1162">
            <v>0</v>
          </cell>
          <cell r="Y1162" t="str">
            <v>I_NTN_CC_J1DProposed Station Emission Costs</v>
          </cell>
        </row>
        <row r="1163">
          <cell r="E1163">
            <v>0</v>
          </cell>
          <cell r="F1163">
            <v>0</v>
          </cell>
          <cell r="G1163">
            <v>0</v>
          </cell>
          <cell r="H1163">
            <v>0</v>
          </cell>
          <cell r="I1163">
            <v>0</v>
          </cell>
          <cell r="J1163">
            <v>0</v>
          </cell>
          <cell r="K1163">
            <v>0</v>
          </cell>
          <cell r="L1163">
            <v>0</v>
          </cell>
          <cell r="M1163">
            <v>0</v>
          </cell>
          <cell r="N1163">
            <v>0</v>
          </cell>
          <cell r="O1163">
            <v>0</v>
          </cell>
          <cell r="P1163">
            <v>0</v>
          </cell>
          <cell r="Q1163">
            <v>0</v>
          </cell>
          <cell r="R1163">
            <v>0</v>
          </cell>
          <cell r="S1163">
            <v>0</v>
          </cell>
          <cell r="T1163">
            <v>0</v>
          </cell>
          <cell r="U1163">
            <v>0</v>
          </cell>
          <cell r="V1163">
            <v>0</v>
          </cell>
          <cell r="W1163">
            <v>0</v>
          </cell>
          <cell r="X1163">
            <v>0</v>
          </cell>
          <cell r="Y1163" t="str">
            <v>I_NTN_CC_J1DProposed Station Dispatch Adder Costs</v>
          </cell>
        </row>
        <row r="1164">
          <cell r="E1164">
            <v>0</v>
          </cell>
          <cell r="F1164">
            <v>0</v>
          </cell>
          <cell r="G1164">
            <v>0</v>
          </cell>
          <cell r="H1164">
            <v>0</v>
          </cell>
          <cell r="I1164">
            <v>0</v>
          </cell>
          <cell r="J1164">
            <v>0</v>
          </cell>
          <cell r="K1164">
            <v>0</v>
          </cell>
          <cell r="L1164">
            <v>0</v>
          </cell>
          <cell r="M1164">
            <v>0</v>
          </cell>
          <cell r="N1164">
            <v>0</v>
          </cell>
          <cell r="O1164">
            <v>0</v>
          </cell>
          <cell r="P1164">
            <v>0</v>
          </cell>
          <cell r="Q1164">
            <v>0</v>
          </cell>
          <cell r="R1164">
            <v>0</v>
          </cell>
          <cell r="S1164">
            <v>0</v>
          </cell>
          <cell r="T1164">
            <v>0</v>
          </cell>
          <cell r="U1164">
            <v>0</v>
          </cell>
          <cell r="V1164">
            <v>0</v>
          </cell>
          <cell r="W1164">
            <v>0</v>
          </cell>
          <cell r="X1164">
            <v>0</v>
          </cell>
          <cell r="Y1164" t="str">
            <v>I_NTN_CC_J1DProposed Station Fixed Costs</v>
          </cell>
        </row>
        <row r="1165">
          <cell r="E1165">
            <v>0</v>
          </cell>
          <cell r="F1165">
            <v>0</v>
          </cell>
          <cell r="G1165">
            <v>0</v>
          </cell>
          <cell r="H1165">
            <v>0</v>
          </cell>
          <cell r="I1165">
            <v>0</v>
          </cell>
          <cell r="J1165">
            <v>0</v>
          </cell>
          <cell r="K1165">
            <v>0</v>
          </cell>
          <cell r="L1165">
            <v>0</v>
          </cell>
          <cell r="M1165">
            <v>0</v>
          </cell>
          <cell r="N1165">
            <v>0</v>
          </cell>
          <cell r="O1165">
            <v>0</v>
          </cell>
          <cell r="P1165">
            <v>0</v>
          </cell>
          <cell r="Q1165">
            <v>0</v>
          </cell>
          <cell r="R1165">
            <v>0</v>
          </cell>
          <cell r="S1165">
            <v>0</v>
          </cell>
          <cell r="T1165">
            <v>0</v>
          </cell>
          <cell r="U1165">
            <v>0</v>
          </cell>
          <cell r="V1165">
            <v>0</v>
          </cell>
          <cell r="W1165">
            <v>0</v>
          </cell>
          <cell r="X1165">
            <v>0</v>
          </cell>
          <cell r="Y1165" t="str">
            <v>I_NTN_CC_J1DProposed Station Demand Charges</v>
          </cell>
        </row>
        <row r="1166">
          <cell r="E1166">
            <v>0</v>
          </cell>
          <cell r="F1166">
            <v>0</v>
          </cell>
          <cell r="G1166">
            <v>0</v>
          </cell>
          <cell r="H1166">
            <v>0</v>
          </cell>
          <cell r="I1166">
            <v>0</v>
          </cell>
          <cell r="J1166">
            <v>0</v>
          </cell>
          <cell r="K1166">
            <v>0</v>
          </cell>
          <cell r="L1166">
            <v>0</v>
          </cell>
          <cell r="M1166">
            <v>0</v>
          </cell>
          <cell r="N1166">
            <v>0</v>
          </cell>
          <cell r="O1166">
            <v>0</v>
          </cell>
          <cell r="P1166">
            <v>0</v>
          </cell>
          <cell r="Q1166">
            <v>0</v>
          </cell>
          <cell r="R1166">
            <v>0</v>
          </cell>
          <cell r="S1166">
            <v>0</v>
          </cell>
          <cell r="T1166">
            <v>0</v>
          </cell>
          <cell r="U1166">
            <v>0</v>
          </cell>
          <cell r="V1166">
            <v>0</v>
          </cell>
          <cell r="W1166">
            <v>0</v>
          </cell>
          <cell r="X1166">
            <v>0</v>
          </cell>
          <cell r="Y1166" t="str">
            <v>I_NTN_CC_J1DProposed Station Capital Costs</v>
          </cell>
        </row>
        <row r="1167">
          <cell r="E1167">
            <v>0</v>
          </cell>
          <cell r="F1167">
            <v>0</v>
          </cell>
          <cell r="G1167">
            <v>0</v>
          </cell>
          <cell r="H1167">
            <v>0</v>
          </cell>
          <cell r="I1167">
            <v>0</v>
          </cell>
          <cell r="J1167">
            <v>0</v>
          </cell>
          <cell r="K1167">
            <v>0</v>
          </cell>
          <cell r="L1167">
            <v>0</v>
          </cell>
          <cell r="M1167">
            <v>0</v>
          </cell>
          <cell r="N1167">
            <v>0</v>
          </cell>
          <cell r="O1167">
            <v>0</v>
          </cell>
          <cell r="P1167">
            <v>0</v>
          </cell>
          <cell r="Q1167">
            <v>0</v>
          </cell>
          <cell r="R1167">
            <v>0</v>
          </cell>
          <cell r="S1167">
            <v>0</v>
          </cell>
          <cell r="T1167">
            <v>0</v>
          </cell>
          <cell r="U1167">
            <v>0</v>
          </cell>
          <cell r="V1167">
            <v>0</v>
          </cell>
          <cell r="W1167">
            <v>0</v>
          </cell>
          <cell r="X1167">
            <v>0</v>
          </cell>
          <cell r="Y1167" t="str">
            <v>I_NTN_CC_J1D   Station Total Costs</v>
          </cell>
        </row>
        <row r="1168">
          <cell r="E1168">
            <v>0</v>
          </cell>
          <cell r="F1168">
            <v>0</v>
          </cell>
          <cell r="G1168">
            <v>0</v>
          </cell>
          <cell r="H1168">
            <v>0</v>
          </cell>
          <cell r="I1168">
            <v>0</v>
          </cell>
          <cell r="J1168">
            <v>0</v>
          </cell>
          <cell r="K1168">
            <v>0</v>
          </cell>
          <cell r="L1168">
            <v>0.18</v>
          </cell>
          <cell r="M1168">
            <v>0</v>
          </cell>
          <cell r="N1168">
            <v>2.093</v>
          </cell>
          <cell r="O1168">
            <v>2.2229999999999999</v>
          </cell>
          <cell r="P1168">
            <v>6.7619999999999996</v>
          </cell>
          <cell r="Q1168">
            <v>7.54</v>
          </cell>
          <cell r="R1168">
            <v>1.524</v>
          </cell>
          <cell r="S1168">
            <v>3.8820000000000001</v>
          </cell>
          <cell r="T1168">
            <v>4.742</v>
          </cell>
          <cell r="U1168">
            <v>4.8680000000000003</v>
          </cell>
          <cell r="V1168">
            <v>8.6720000000000006</v>
          </cell>
          <cell r="W1168">
            <v>3.5840000000000001</v>
          </cell>
          <cell r="X1168">
            <v>0.877</v>
          </cell>
          <cell r="Y1168" t="str">
            <v>I_NTN_SC_FRMProposed Station Fuel Costs</v>
          </cell>
        </row>
        <row r="1169">
          <cell r="E1169">
            <v>0</v>
          </cell>
          <cell r="F1169">
            <v>0</v>
          </cell>
          <cell r="G1169">
            <v>0</v>
          </cell>
          <cell r="H1169">
            <v>0</v>
          </cell>
          <cell r="I1169">
            <v>0</v>
          </cell>
          <cell r="J1169">
            <v>0</v>
          </cell>
          <cell r="K1169">
            <v>0</v>
          </cell>
          <cell r="L1169">
            <v>4.2000000000000003E-2</v>
          </cell>
          <cell r="M1169">
            <v>0</v>
          </cell>
          <cell r="N1169">
            <v>0.52900000000000003</v>
          </cell>
          <cell r="O1169">
            <v>0.52300000000000002</v>
          </cell>
          <cell r="P1169">
            <v>1.4390000000000001</v>
          </cell>
          <cell r="Q1169">
            <v>1.556</v>
          </cell>
          <cell r="R1169">
            <v>0.3</v>
          </cell>
          <cell r="S1169">
            <v>0.73299999999999998</v>
          </cell>
          <cell r="T1169">
            <v>0.86399999999999999</v>
          </cell>
          <cell r="U1169">
            <v>0.95799999999999996</v>
          </cell>
          <cell r="V1169">
            <v>1.681</v>
          </cell>
          <cell r="W1169">
            <v>0.66600000000000004</v>
          </cell>
          <cell r="X1169">
            <v>0.154</v>
          </cell>
          <cell r="Y1169" t="str">
            <v>I_NTN_SC_FRMProposed Station Variable O&amp;M Costs</v>
          </cell>
        </row>
        <row r="1170">
          <cell r="E1170">
            <v>0</v>
          </cell>
          <cell r="F1170">
            <v>0</v>
          </cell>
          <cell r="G1170">
            <v>0</v>
          </cell>
          <cell r="H1170">
            <v>0</v>
          </cell>
          <cell r="I1170">
            <v>0</v>
          </cell>
          <cell r="J1170">
            <v>0</v>
          </cell>
          <cell r="K1170">
            <v>0</v>
          </cell>
          <cell r="L1170">
            <v>2.8000000000000001E-2</v>
          </cell>
          <cell r="M1170">
            <v>0</v>
          </cell>
          <cell r="N1170">
            <v>0.42399999999999999</v>
          </cell>
          <cell r="O1170">
            <v>0.46100000000000002</v>
          </cell>
          <cell r="P1170">
            <v>1.3959999999999999</v>
          </cell>
          <cell r="Q1170">
            <v>1.66</v>
          </cell>
          <cell r="R1170">
            <v>0.35199999999999998</v>
          </cell>
          <cell r="S1170">
            <v>0.94599999999999995</v>
          </cell>
          <cell r="T1170">
            <v>1.228</v>
          </cell>
          <cell r="U1170">
            <v>1.496</v>
          </cell>
          <cell r="V1170">
            <v>2.8849999999999998</v>
          </cell>
          <cell r="W1170">
            <v>1.2569999999999999</v>
          </cell>
          <cell r="X1170">
            <v>0.32</v>
          </cell>
          <cell r="Y1170" t="str">
            <v>I_NTN_SC_FRMProposed Station Emission Costs</v>
          </cell>
        </row>
        <row r="1171">
          <cell r="E1171">
            <v>0</v>
          </cell>
          <cell r="F1171">
            <v>0</v>
          </cell>
          <cell r="G1171">
            <v>0</v>
          </cell>
          <cell r="H1171">
            <v>0</v>
          </cell>
          <cell r="I1171">
            <v>0</v>
          </cell>
          <cell r="J1171">
            <v>0</v>
          </cell>
          <cell r="K1171">
            <v>0</v>
          </cell>
          <cell r="L1171">
            <v>0</v>
          </cell>
          <cell r="M1171">
            <v>0</v>
          </cell>
          <cell r="N1171">
            <v>0</v>
          </cell>
          <cell r="O1171">
            <v>0</v>
          </cell>
          <cell r="P1171">
            <v>0</v>
          </cell>
          <cell r="Q1171">
            <v>0</v>
          </cell>
          <cell r="R1171">
            <v>0</v>
          </cell>
          <cell r="S1171">
            <v>0</v>
          </cell>
          <cell r="T1171">
            <v>0</v>
          </cell>
          <cell r="U1171">
            <v>0</v>
          </cell>
          <cell r="V1171">
            <v>0</v>
          </cell>
          <cell r="W1171">
            <v>0</v>
          </cell>
          <cell r="X1171">
            <v>0</v>
          </cell>
          <cell r="Y1171" t="str">
            <v>I_NTN_SC_FRMProposed Station Dispatch Adder Costs</v>
          </cell>
        </row>
        <row r="1172">
          <cell r="E1172">
            <v>0</v>
          </cell>
          <cell r="F1172">
            <v>0</v>
          </cell>
          <cell r="G1172">
            <v>0</v>
          </cell>
          <cell r="H1172">
            <v>0</v>
          </cell>
          <cell r="I1172">
            <v>0</v>
          </cell>
          <cell r="J1172">
            <v>0</v>
          </cell>
          <cell r="K1172">
            <v>0</v>
          </cell>
          <cell r="L1172">
            <v>-4.0449999999999999</v>
          </cell>
          <cell r="M1172">
            <v>-4.1369999999999996</v>
          </cell>
          <cell r="N1172">
            <v>-4.2309999999999999</v>
          </cell>
          <cell r="O1172">
            <v>-4.3280000000000003</v>
          </cell>
          <cell r="P1172">
            <v>-13.28</v>
          </cell>
          <cell r="Q1172">
            <v>-13.583</v>
          </cell>
          <cell r="R1172">
            <v>-13.891999999999999</v>
          </cell>
          <cell r="S1172">
            <v>-14.209</v>
          </cell>
          <cell r="T1172">
            <v>-14.532999999999999</v>
          </cell>
          <cell r="U1172">
            <v>-14.864000000000001</v>
          </cell>
          <cell r="V1172">
            <v>-15.202999999999999</v>
          </cell>
          <cell r="W1172">
            <v>-15.55</v>
          </cell>
          <cell r="X1172">
            <v>-15.904</v>
          </cell>
          <cell r="Y1172" t="str">
            <v>I_NTN_SC_FRMProposed Station Fixed Costs</v>
          </cell>
        </row>
        <row r="1173">
          <cell r="E1173">
            <v>0</v>
          </cell>
          <cell r="F1173">
            <v>0</v>
          </cell>
          <cell r="G1173">
            <v>0</v>
          </cell>
          <cell r="H1173">
            <v>0</v>
          </cell>
          <cell r="I1173">
            <v>0</v>
          </cell>
          <cell r="J1173">
            <v>0</v>
          </cell>
          <cell r="K1173">
            <v>0</v>
          </cell>
          <cell r="L1173">
            <v>0</v>
          </cell>
          <cell r="M1173">
            <v>0</v>
          </cell>
          <cell r="N1173">
            <v>0</v>
          </cell>
          <cell r="O1173">
            <v>0</v>
          </cell>
          <cell r="P1173">
            <v>0</v>
          </cell>
          <cell r="Q1173">
            <v>0</v>
          </cell>
          <cell r="R1173">
            <v>0</v>
          </cell>
          <cell r="S1173">
            <v>0</v>
          </cell>
          <cell r="T1173">
            <v>0</v>
          </cell>
          <cell r="U1173">
            <v>0</v>
          </cell>
          <cell r="V1173">
            <v>0</v>
          </cell>
          <cell r="W1173">
            <v>0</v>
          </cell>
          <cell r="X1173">
            <v>0</v>
          </cell>
          <cell r="Y1173" t="str">
            <v>I_NTN_SC_FRMProposed Station Demand Charges</v>
          </cell>
        </row>
        <row r="1174">
          <cell r="E1174">
            <v>0</v>
          </cell>
          <cell r="F1174">
            <v>0</v>
          </cell>
          <cell r="G1174">
            <v>0</v>
          </cell>
          <cell r="H1174">
            <v>0</v>
          </cell>
          <cell r="I1174">
            <v>0</v>
          </cell>
          <cell r="J1174">
            <v>0</v>
          </cell>
          <cell r="K1174">
            <v>0</v>
          </cell>
          <cell r="L1174">
            <v>9.2469999999999999</v>
          </cell>
          <cell r="M1174">
            <v>9.4580000000000002</v>
          </cell>
          <cell r="N1174">
            <v>9.6739999999999995</v>
          </cell>
          <cell r="O1174">
            <v>9.8940000000000001</v>
          </cell>
          <cell r="P1174">
            <v>28.614000000000001</v>
          </cell>
          <cell r="Q1174">
            <v>29.266999999999999</v>
          </cell>
          <cell r="R1174">
            <v>29.934000000000001</v>
          </cell>
          <cell r="S1174">
            <v>30.616</v>
          </cell>
          <cell r="T1174">
            <v>31.315000000000001</v>
          </cell>
          <cell r="U1174">
            <v>32.027999999999999</v>
          </cell>
          <cell r="V1174">
            <v>32.759</v>
          </cell>
          <cell r="W1174">
            <v>33.506</v>
          </cell>
          <cell r="X1174">
            <v>34.270000000000003</v>
          </cell>
          <cell r="Y1174" t="str">
            <v>I_NTN_SC_FRMProposed Station Capital Costs</v>
          </cell>
        </row>
        <row r="1175">
          <cell r="E1175">
            <v>0</v>
          </cell>
          <cell r="F1175">
            <v>0</v>
          </cell>
          <cell r="G1175">
            <v>0</v>
          </cell>
          <cell r="H1175">
            <v>0</v>
          </cell>
          <cell r="I1175">
            <v>0</v>
          </cell>
          <cell r="J1175">
            <v>0</v>
          </cell>
          <cell r="K1175">
            <v>0</v>
          </cell>
          <cell r="L1175">
            <v>5.4530000000000003</v>
          </cell>
          <cell r="M1175">
            <v>5.3209999999999997</v>
          </cell>
          <cell r="N1175">
            <v>8.4879999999999995</v>
          </cell>
          <cell r="O1175">
            <v>8.7739999999999991</v>
          </cell>
          <cell r="P1175">
            <v>24.931000000000001</v>
          </cell>
          <cell r="Q1175">
            <v>26.440999999999999</v>
          </cell>
          <cell r="R1175">
            <v>18.216999999999999</v>
          </cell>
          <cell r="S1175">
            <v>21.968</v>
          </cell>
          <cell r="T1175">
            <v>23.616</v>
          </cell>
          <cell r="U1175">
            <v>24.486999999999998</v>
          </cell>
          <cell r="V1175">
            <v>30.794</v>
          </cell>
          <cell r="W1175">
            <v>23.463000000000001</v>
          </cell>
          <cell r="X1175">
            <v>19.716000000000001</v>
          </cell>
          <cell r="Y1175" t="str">
            <v>I_NTN_SC_FRM   Station Total Costs</v>
          </cell>
        </row>
        <row r="1176">
          <cell r="E1176">
            <v>0</v>
          </cell>
          <cell r="F1176">
            <v>0</v>
          </cell>
          <cell r="G1176">
            <v>0</v>
          </cell>
          <cell r="H1176">
            <v>0</v>
          </cell>
          <cell r="I1176">
            <v>0</v>
          </cell>
          <cell r="J1176">
            <v>0</v>
          </cell>
          <cell r="K1176">
            <v>0</v>
          </cell>
          <cell r="L1176">
            <v>0</v>
          </cell>
          <cell r="M1176">
            <v>0</v>
          </cell>
          <cell r="N1176">
            <v>0</v>
          </cell>
          <cell r="O1176">
            <v>0</v>
          </cell>
          <cell r="P1176">
            <v>0</v>
          </cell>
          <cell r="Q1176">
            <v>0</v>
          </cell>
          <cell r="R1176">
            <v>0</v>
          </cell>
          <cell r="S1176">
            <v>0</v>
          </cell>
          <cell r="T1176">
            <v>0</v>
          </cell>
          <cell r="U1176">
            <v>0</v>
          </cell>
          <cell r="V1176">
            <v>0</v>
          </cell>
          <cell r="W1176">
            <v>0</v>
          </cell>
          <cell r="X1176">
            <v>0</v>
          </cell>
          <cell r="Y1176" t="str">
            <v>H_.UN_PVS_CPProposed Station Fuel Costs</v>
          </cell>
        </row>
        <row r="1177">
          <cell r="E1177">
            <v>0</v>
          </cell>
          <cell r="F1177">
            <v>0</v>
          </cell>
          <cell r="G1177">
            <v>0</v>
          </cell>
          <cell r="H1177">
            <v>0</v>
          </cell>
          <cell r="I1177">
            <v>0</v>
          </cell>
          <cell r="J1177">
            <v>0</v>
          </cell>
          <cell r="K1177">
            <v>0</v>
          </cell>
          <cell r="L1177">
            <v>0</v>
          </cell>
          <cell r="M1177">
            <v>0</v>
          </cell>
          <cell r="N1177">
            <v>0</v>
          </cell>
          <cell r="O1177">
            <v>0</v>
          </cell>
          <cell r="P1177">
            <v>0</v>
          </cell>
          <cell r="Q1177">
            <v>0</v>
          </cell>
          <cell r="R1177">
            <v>0</v>
          </cell>
          <cell r="S1177">
            <v>0</v>
          </cell>
          <cell r="T1177">
            <v>0</v>
          </cell>
          <cell r="U1177">
            <v>0</v>
          </cell>
          <cell r="V1177">
            <v>0</v>
          </cell>
          <cell r="W1177">
            <v>0</v>
          </cell>
          <cell r="X1177">
            <v>0</v>
          </cell>
          <cell r="Y1177" t="str">
            <v>H_.UN_PVS_CPProposed Station Variable O&amp;M Costs</v>
          </cell>
        </row>
        <row r="1178">
          <cell r="E1178">
            <v>0</v>
          </cell>
          <cell r="F1178">
            <v>0</v>
          </cell>
          <cell r="G1178">
            <v>0</v>
          </cell>
          <cell r="H1178">
            <v>0</v>
          </cell>
          <cell r="I1178">
            <v>0</v>
          </cell>
          <cell r="J1178">
            <v>0</v>
          </cell>
          <cell r="K1178">
            <v>0</v>
          </cell>
          <cell r="L1178">
            <v>0</v>
          </cell>
          <cell r="M1178">
            <v>0</v>
          </cell>
          <cell r="N1178">
            <v>0</v>
          </cell>
          <cell r="O1178">
            <v>0</v>
          </cell>
          <cell r="P1178">
            <v>0</v>
          </cell>
          <cell r="Q1178">
            <v>0</v>
          </cell>
          <cell r="R1178">
            <v>0</v>
          </cell>
          <cell r="S1178">
            <v>0</v>
          </cell>
          <cell r="T1178">
            <v>0</v>
          </cell>
          <cell r="U1178">
            <v>0</v>
          </cell>
          <cell r="V1178">
            <v>0</v>
          </cell>
          <cell r="W1178">
            <v>0</v>
          </cell>
          <cell r="X1178">
            <v>0</v>
          </cell>
          <cell r="Y1178" t="str">
            <v>H_.UN_PVS_CPProposed Station Emission Costs</v>
          </cell>
        </row>
        <row r="1179">
          <cell r="E1179">
            <v>0</v>
          </cell>
          <cell r="F1179">
            <v>0</v>
          </cell>
          <cell r="G1179">
            <v>0</v>
          </cell>
          <cell r="H1179">
            <v>0</v>
          </cell>
          <cell r="I1179">
            <v>0</v>
          </cell>
          <cell r="J1179">
            <v>0</v>
          </cell>
          <cell r="K1179">
            <v>0</v>
          </cell>
          <cell r="L1179">
            <v>0</v>
          </cell>
          <cell r="M1179">
            <v>0</v>
          </cell>
          <cell r="N1179">
            <v>0</v>
          </cell>
          <cell r="O1179">
            <v>0</v>
          </cell>
          <cell r="P1179">
            <v>0</v>
          </cell>
          <cell r="Q1179">
            <v>0</v>
          </cell>
          <cell r="R1179">
            <v>0</v>
          </cell>
          <cell r="S1179">
            <v>0</v>
          </cell>
          <cell r="T1179">
            <v>0</v>
          </cell>
          <cell r="U1179">
            <v>0</v>
          </cell>
          <cell r="V1179">
            <v>0</v>
          </cell>
          <cell r="W1179">
            <v>0</v>
          </cell>
          <cell r="X1179">
            <v>0</v>
          </cell>
          <cell r="Y1179" t="str">
            <v>H_.UN_PVS_CPProposed Station Dispatch Adder Costs</v>
          </cell>
        </row>
        <row r="1180">
          <cell r="E1180">
            <v>0</v>
          </cell>
          <cell r="F1180">
            <v>0</v>
          </cell>
          <cell r="G1180">
            <v>0</v>
          </cell>
          <cell r="H1180">
            <v>0</v>
          </cell>
          <cell r="I1180">
            <v>0</v>
          </cell>
          <cell r="J1180">
            <v>0</v>
          </cell>
          <cell r="K1180">
            <v>0</v>
          </cell>
          <cell r="L1180">
            <v>0</v>
          </cell>
          <cell r="M1180">
            <v>0</v>
          </cell>
          <cell r="N1180">
            <v>0</v>
          </cell>
          <cell r="O1180">
            <v>0</v>
          </cell>
          <cell r="P1180">
            <v>0</v>
          </cell>
          <cell r="Q1180">
            <v>0</v>
          </cell>
          <cell r="R1180">
            <v>0</v>
          </cell>
          <cell r="S1180">
            <v>0</v>
          </cell>
          <cell r="T1180">
            <v>0</v>
          </cell>
          <cell r="U1180">
            <v>0</v>
          </cell>
          <cell r="V1180">
            <v>0</v>
          </cell>
          <cell r="W1180">
            <v>0</v>
          </cell>
          <cell r="X1180">
            <v>0</v>
          </cell>
          <cell r="Y1180" t="str">
            <v>H_.UN_PVS_CPProposed Station Fixed Costs</v>
          </cell>
        </row>
        <row r="1181">
          <cell r="E1181">
            <v>0</v>
          </cell>
          <cell r="F1181">
            <v>0</v>
          </cell>
          <cell r="G1181">
            <v>0</v>
          </cell>
          <cell r="H1181">
            <v>0</v>
          </cell>
          <cell r="I1181">
            <v>0</v>
          </cell>
          <cell r="J1181">
            <v>0</v>
          </cell>
          <cell r="K1181">
            <v>0</v>
          </cell>
          <cell r="L1181">
            <v>0</v>
          </cell>
          <cell r="M1181">
            <v>0</v>
          </cell>
          <cell r="N1181">
            <v>0</v>
          </cell>
          <cell r="O1181">
            <v>0</v>
          </cell>
          <cell r="P1181">
            <v>0</v>
          </cell>
          <cell r="Q1181">
            <v>0</v>
          </cell>
          <cell r="R1181">
            <v>0</v>
          </cell>
          <cell r="S1181">
            <v>0</v>
          </cell>
          <cell r="T1181">
            <v>0</v>
          </cell>
          <cell r="U1181">
            <v>0</v>
          </cell>
          <cell r="V1181">
            <v>0</v>
          </cell>
          <cell r="W1181">
            <v>0</v>
          </cell>
          <cell r="X1181">
            <v>0</v>
          </cell>
          <cell r="Y1181" t="str">
            <v>H_.UN_PVS_CPProposed Station Demand Charges</v>
          </cell>
        </row>
        <row r="1182">
          <cell r="E1182">
            <v>0</v>
          </cell>
          <cell r="F1182">
            <v>0</v>
          </cell>
          <cell r="G1182">
            <v>0</v>
          </cell>
          <cell r="H1182">
            <v>0</v>
          </cell>
          <cell r="I1182">
            <v>0</v>
          </cell>
          <cell r="J1182">
            <v>0</v>
          </cell>
          <cell r="K1182">
            <v>0</v>
          </cell>
          <cell r="L1182">
            <v>0</v>
          </cell>
          <cell r="M1182">
            <v>0</v>
          </cell>
          <cell r="N1182">
            <v>0</v>
          </cell>
          <cell r="O1182">
            <v>0</v>
          </cell>
          <cell r="P1182">
            <v>0</v>
          </cell>
          <cell r="Q1182">
            <v>0</v>
          </cell>
          <cell r="R1182">
            <v>0</v>
          </cell>
          <cell r="S1182">
            <v>0</v>
          </cell>
          <cell r="T1182">
            <v>0</v>
          </cell>
          <cell r="U1182">
            <v>0</v>
          </cell>
          <cell r="V1182">
            <v>0</v>
          </cell>
          <cell r="W1182">
            <v>0</v>
          </cell>
          <cell r="X1182">
            <v>0</v>
          </cell>
          <cell r="Y1182" t="str">
            <v>H_.UN_PVS_CPProposed Station Capital Costs</v>
          </cell>
        </row>
        <row r="1183">
          <cell r="E1183">
            <v>0</v>
          </cell>
          <cell r="F1183">
            <v>0</v>
          </cell>
          <cell r="G1183">
            <v>0</v>
          </cell>
          <cell r="H1183">
            <v>0</v>
          </cell>
          <cell r="I1183">
            <v>0</v>
          </cell>
          <cell r="J1183">
            <v>0</v>
          </cell>
          <cell r="K1183">
            <v>0</v>
          </cell>
          <cell r="L1183">
            <v>0</v>
          </cell>
          <cell r="M1183">
            <v>0</v>
          </cell>
          <cell r="N1183">
            <v>0</v>
          </cell>
          <cell r="O1183">
            <v>0</v>
          </cell>
          <cell r="P1183">
            <v>0</v>
          </cell>
          <cell r="Q1183">
            <v>0</v>
          </cell>
          <cell r="R1183">
            <v>0</v>
          </cell>
          <cell r="S1183">
            <v>0</v>
          </cell>
          <cell r="T1183">
            <v>0</v>
          </cell>
          <cell r="U1183">
            <v>0</v>
          </cell>
          <cell r="V1183">
            <v>0</v>
          </cell>
          <cell r="W1183">
            <v>0</v>
          </cell>
          <cell r="X1183">
            <v>0</v>
          </cell>
          <cell r="Y1183" t="str">
            <v>H_.UN_PVS_CP   Station Total Costs</v>
          </cell>
        </row>
        <row r="1184">
          <cell r="E1184">
            <v>0</v>
          </cell>
          <cell r="F1184">
            <v>0</v>
          </cell>
          <cell r="G1184">
            <v>0</v>
          </cell>
          <cell r="H1184">
            <v>0</v>
          </cell>
          <cell r="I1184">
            <v>0</v>
          </cell>
          <cell r="J1184">
            <v>0</v>
          </cell>
          <cell r="K1184">
            <v>0</v>
          </cell>
          <cell r="L1184">
            <v>0</v>
          </cell>
          <cell r="M1184">
            <v>0</v>
          </cell>
          <cell r="N1184">
            <v>0</v>
          </cell>
          <cell r="O1184">
            <v>0</v>
          </cell>
          <cell r="P1184">
            <v>0</v>
          </cell>
          <cell r="Q1184">
            <v>0</v>
          </cell>
          <cell r="R1184">
            <v>0</v>
          </cell>
          <cell r="S1184">
            <v>0</v>
          </cell>
          <cell r="T1184">
            <v>0</v>
          </cell>
          <cell r="U1184">
            <v>0</v>
          </cell>
          <cell r="V1184">
            <v>0</v>
          </cell>
          <cell r="W1184">
            <v>0</v>
          </cell>
          <cell r="X1184">
            <v>0</v>
          </cell>
          <cell r="Y1184" t="str">
            <v>H1.UN_PVS_CPProposed Station Fuel Costs</v>
          </cell>
        </row>
        <row r="1185">
          <cell r="E1185">
            <v>0</v>
          </cell>
          <cell r="F1185">
            <v>0</v>
          </cell>
          <cell r="G1185">
            <v>0.373</v>
          </cell>
          <cell r="H1185">
            <v>0.53400000000000003</v>
          </cell>
          <cell r="I1185">
            <v>0.55400000000000005</v>
          </cell>
          <cell r="J1185">
            <v>0.752</v>
          </cell>
          <cell r="K1185">
            <v>0.76800000000000002</v>
          </cell>
          <cell r="L1185">
            <v>0.78600000000000003</v>
          </cell>
          <cell r="M1185">
            <v>0.80400000000000005</v>
          </cell>
          <cell r="N1185">
            <v>0.82299999999999995</v>
          </cell>
          <cell r="O1185">
            <v>0.84099999999999997</v>
          </cell>
          <cell r="P1185">
            <v>0.86</v>
          </cell>
          <cell r="Q1185">
            <v>0.88</v>
          </cell>
          <cell r="R1185">
            <v>0.9</v>
          </cell>
          <cell r="S1185">
            <v>0.92</v>
          </cell>
          <cell r="T1185">
            <v>0.94099999999999995</v>
          </cell>
          <cell r="U1185">
            <v>0.96299999999999997</v>
          </cell>
          <cell r="V1185">
            <v>0.98499999999999999</v>
          </cell>
          <cell r="W1185">
            <v>1.0069999999999999</v>
          </cell>
          <cell r="X1185">
            <v>1.03</v>
          </cell>
          <cell r="Y1185" t="str">
            <v>H1.UN_PVS_CPProposed Station Variable O&amp;M Costs</v>
          </cell>
        </row>
        <row r="1186">
          <cell r="E1186">
            <v>0</v>
          </cell>
          <cell r="F1186">
            <v>0</v>
          </cell>
          <cell r="G1186">
            <v>0</v>
          </cell>
          <cell r="H1186">
            <v>0</v>
          </cell>
          <cell r="I1186">
            <v>0</v>
          </cell>
          <cell r="J1186">
            <v>0</v>
          </cell>
          <cell r="K1186">
            <v>0</v>
          </cell>
          <cell r="L1186">
            <v>0</v>
          </cell>
          <cell r="M1186">
            <v>0</v>
          </cell>
          <cell r="N1186">
            <v>0</v>
          </cell>
          <cell r="O1186">
            <v>0</v>
          </cell>
          <cell r="P1186">
            <v>0</v>
          </cell>
          <cell r="Q1186">
            <v>0</v>
          </cell>
          <cell r="R1186">
            <v>0</v>
          </cell>
          <cell r="S1186">
            <v>0</v>
          </cell>
          <cell r="T1186">
            <v>0</v>
          </cell>
          <cell r="U1186">
            <v>0</v>
          </cell>
          <cell r="V1186">
            <v>0</v>
          </cell>
          <cell r="W1186">
            <v>0</v>
          </cell>
          <cell r="X1186">
            <v>0</v>
          </cell>
          <cell r="Y1186" t="str">
            <v>H1.UN_PVS_CPProposed Station Emission Costs</v>
          </cell>
        </row>
        <row r="1187">
          <cell r="E1187">
            <v>0</v>
          </cell>
          <cell r="F1187">
            <v>0</v>
          </cell>
          <cell r="G1187">
            <v>0</v>
          </cell>
          <cell r="H1187">
            <v>0</v>
          </cell>
          <cell r="I1187">
            <v>0</v>
          </cell>
          <cell r="J1187">
            <v>0</v>
          </cell>
          <cell r="K1187">
            <v>0</v>
          </cell>
          <cell r="L1187">
            <v>0</v>
          </cell>
          <cell r="M1187">
            <v>0</v>
          </cell>
          <cell r="N1187">
            <v>0</v>
          </cell>
          <cell r="O1187">
            <v>0</v>
          </cell>
          <cell r="P1187">
            <v>0</v>
          </cell>
          <cell r="Q1187">
            <v>0</v>
          </cell>
          <cell r="R1187">
            <v>0</v>
          </cell>
          <cell r="S1187">
            <v>0</v>
          </cell>
          <cell r="T1187">
            <v>0</v>
          </cell>
          <cell r="U1187">
            <v>0</v>
          </cell>
          <cell r="V1187">
            <v>0</v>
          </cell>
          <cell r="W1187">
            <v>0</v>
          </cell>
          <cell r="X1187">
            <v>0</v>
          </cell>
          <cell r="Y1187" t="str">
            <v>H1.UN_PVS_CPProposed Station Dispatch Adder Costs</v>
          </cell>
        </row>
        <row r="1188">
          <cell r="E1188">
            <v>0</v>
          </cell>
          <cell r="F1188">
            <v>0</v>
          </cell>
          <cell r="G1188">
            <v>4.6989999999999998</v>
          </cell>
          <cell r="H1188">
            <v>6.5819999999999999</v>
          </cell>
          <cell r="I1188">
            <v>6.6820000000000004</v>
          </cell>
          <cell r="J1188">
            <v>8.8550000000000004</v>
          </cell>
          <cell r="K1188">
            <v>8.8550000000000004</v>
          </cell>
          <cell r="L1188">
            <v>8.8550000000000004</v>
          </cell>
          <cell r="M1188">
            <v>8.8550000000000004</v>
          </cell>
          <cell r="N1188">
            <v>8.8550000000000004</v>
          </cell>
          <cell r="O1188">
            <v>8.8550000000000004</v>
          </cell>
          <cell r="P1188">
            <v>8.8550000000000004</v>
          </cell>
          <cell r="Q1188">
            <v>8.8550000000000004</v>
          </cell>
          <cell r="R1188">
            <v>8.8550000000000004</v>
          </cell>
          <cell r="S1188">
            <v>8.8550000000000004</v>
          </cell>
          <cell r="T1188">
            <v>8.8550000000000004</v>
          </cell>
          <cell r="U1188">
            <v>8.8550000000000004</v>
          </cell>
          <cell r="V1188">
            <v>8.8550000000000004</v>
          </cell>
          <cell r="W1188">
            <v>8.8550000000000004</v>
          </cell>
          <cell r="X1188">
            <v>8.8550000000000004</v>
          </cell>
          <cell r="Y1188" t="str">
            <v>H1.UN_PVS_CPProposed Station Fixed Costs</v>
          </cell>
        </row>
        <row r="1189">
          <cell r="E1189">
            <v>0</v>
          </cell>
          <cell r="F1189">
            <v>0</v>
          </cell>
          <cell r="G1189">
            <v>0</v>
          </cell>
          <cell r="H1189">
            <v>0</v>
          </cell>
          <cell r="I1189">
            <v>0</v>
          </cell>
          <cell r="J1189">
            <v>0</v>
          </cell>
          <cell r="K1189">
            <v>0</v>
          </cell>
          <cell r="L1189">
            <v>0</v>
          </cell>
          <cell r="M1189">
            <v>0</v>
          </cell>
          <cell r="N1189">
            <v>0</v>
          </cell>
          <cell r="O1189">
            <v>0</v>
          </cell>
          <cell r="P1189">
            <v>0</v>
          </cell>
          <cell r="Q1189">
            <v>0</v>
          </cell>
          <cell r="R1189">
            <v>0</v>
          </cell>
          <cell r="S1189">
            <v>0</v>
          </cell>
          <cell r="T1189">
            <v>0</v>
          </cell>
          <cell r="U1189">
            <v>0</v>
          </cell>
          <cell r="V1189">
            <v>0</v>
          </cell>
          <cell r="W1189">
            <v>0</v>
          </cell>
          <cell r="X1189">
            <v>0</v>
          </cell>
          <cell r="Y1189" t="str">
            <v>H1.UN_PVS_CPProposed Station Demand Charges</v>
          </cell>
        </row>
        <row r="1190">
          <cell r="E1190">
            <v>0</v>
          </cell>
          <cell r="F1190">
            <v>0</v>
          </cell>
          <cell r="G1190">
            <v>10.079000000000001</v>
          </cell>
          <cell r="H1190">
            <v>14.332000000000001</v>
          </cell>
          <cell r="I1190">
            <v>14.872</v>
          </cell>
          <cell r="J1190">
            <v>19.815000000000001</v>
          </cell>
          <cell r="K1190">
            <v>20.265999999999998</v>
          </cell>
          <cell r="L1190">
            <v>20.728999999999999</v>
          </cell>
          <cell r="M1190">
            <v>21.201000000000001</v>
          </cell>
          <cell r="N1190">
            <v>21.684999999999999</v>
          </cell>
          <cell r="O1190">
            <v>22.178999999999998</v>
          </cell>
          <cell r="P1190">
            <v>22.684999999999999</v>
          </cell>
          <cell r="Q1190">
            <v>23.202000000000002</v>
          </cell>
          <cell r="R1190">
            <v>23.731000000000002</v>
          </cell>
          <cell r="S1190">
            <v>24.271999999999998</v>
          </cell>
          <cell r="T1190">
            <v>24.824999999999999</v>
          </cell>
          <cell r="U1190">
            <v>25.390999999999998</v>
          </cell>
          <cell r="V1190">
            <v>25.97</v>
          </cell>
          <cell r="W1190">
            <v>26.562000000000001</v>
          </cell>
          <cell r="X1190">
            <v>27.167999999999999</v>
          </cell>
          <cell r="Y1190" t="str">
            <v>H1.UN_PVS_CPProposed Station Capital Costs</v>
          </cell>
        </row>
        <row r="1191">
          <cell r="E1191">
            <v>0</v>
          </cell>
          <cell r="F1191">
            <v>0</v>
          </cell>
          <cell r="G1191">
            <v>15.15</v>
          </cell>
          <cell r="H1191">
            <v>21.448</v>
          </cell>
          <cell r="I1191">
            <v>22.109000000000002</v>
          </cell>
          <cell r="J1191">
            <v>29.420999999999999</v>
          </cell>
          <cell r="K1191">
            <v>29.888999999999999</v>
          </cell>
          <cell r="L1191">
            <v>30.369</v>
          </cell>
          <cell r="M1191">
            <v>30.86</v>
          </cell>
          <cell r="N1191">
            <v>31.361999999999998</v>
          </cell>
          <cell r="O1191">
            <v>31.873999999999999</v>
          </cell>
          <cell r="P1191">
            <v>32.399000000000001</v>
          </cell>
          <cell r="Q1191">
            <v>32.936</v>
          </cell>
          <cell r="R1191">
            <v>33.484999999999999</v>
          </cell>
          <cell r="S1191">
            <v>34.046999999999997</v>
          </cell>
          <cell r="T1191">
            <v>34.621000000000002</v>
          </cell>
          <cell r="U1191">
            <v>35.209000000000003</v>
          </cell>
          <cell r="V1191">
            <v>35.81</v>
          </cell>
          <cell r="W1191">
            <v>36.423999999999999</v>
          </cell>
          <cell r="X1191">
            <v>37.052999999999997</v>
          </cell>
          <cell r="Y1191" t="str">
            <v>H1.UN_PVS_CP   Station Total Costs</v>
          </cell>
        </row>
        <row r="1192">
          <cell r="E1192">
            <v>0</v>
          </cell>
          <cell r="F1192">
            <v>8.4689999999999994</v>
          </cell>
          <cell r="G1192">
            <v>11.561</v>
          </cell>
          <cell r="H1192">
            <v>2.0590000000000002</v>
          </cell>
          <cell r="I1192">
            <v>2.5070000000000001</v>
          </cell>
          <cell r="J1192">
            <v>0</v>
          </cell>
          <cell r="K1192">
            <v>0</v>
          </cell>
          <cell r="L1192">
            <v>0.29399999999999998</v>
          </cell>
          <cell r="M1192">
            <v>0.02</v>
          </cell>
          <cell r="N1192">
            <v>3.827</v>
          </cell>
          <cell r="O1192">
            <v>4.157</v>
          </cell>
          <cell r="P1192">
            <v>0</v>
          </cell>
          <cell r="Q1192">
            <v>0</v>
          </cell>
          <cell r="R1192">
            <v>0</v>
          </cell>
          <cell r="S1192">
            <v>0</v>
          </cell>
          <cell r="T1192">
            <v>0</v>
          </cell>
          <cell r="U1192">
            <v>0</v>
          </cell>
          <cell r="V1192">
            <v>0</v>
          </cell>
          <cell r="W1192">
            <v>0</v>
          </cell>
          <cell r="X1192">
            <v>0</v>
          </cell>
          <cell r="Y1192" t="str">
            <v>CL_Naughton3_I_NTN3_GCProposed Station Fuel Costs</v>
          </cell>
        </row>
        <row r="1193">
          <cell r="E1193">
            <v>0</v>
          </cell>
          <cell r="F1193">
            <v>0</v>
          </cell>
          <cell r="G1193">
            <v>0</v>
          </cell>
          <cell r="H1193">
            <v>0</v>
          </cell>
          <cell r="I1193">
            <v>0</v>
          </cell>
          <cell r="J1193">
            <v>0</v>
          </cell>
          <cell r="K1193">
            <v>0</v>
          </cell>
          <cell r="L1193">
            <v>0</v>
          </cell>
          <cell r="M1193">
            <v>0</v>
          </cell>
          <cell r="N1193">
            <v>0</v>
          </cell>
          <cell r="O1193">
            <v>0</v>
          </cell>
          <cell r="P1193">
            <v>0</v>
          </cell>
          <cell r="Q1193">
            <v>0</v>
          </cell>
          <cell r="R1193">
            <v>0</v>
          </cell>
          <cell r="S1193">
            <v>0</v>
          </cell>
          <cell r="T1193">
            <v>0</v>
          </cell>
          <cell r="U1193">
            <v>0</v>
          </cell>
          <cell r="V1193">
            <v>0</v>
          </cell>
          <cell r="W1193">
            <v>0</v>
          </cell>
          <cell r="X1193">
            <v>0</v>
          </cell>
          <cell r="Y1193" t="str">
            <v>CL_Naughton3_I_NTN3_GCProposed Station Variable O&amp;M Costs</v>
          </cell>
        </row>
        <row r="1194">
          <cell r="E1194">
            <v>0</v>
          </cell>
          <cell r="F1194">
            <v>0</v>
          </cell>
          <cell r="G1194">
            <v>0</v>
          </cell>
          <cell r="H1194">
            <v>0</v>
          </cell>
          <cell r="I1194">
            <v>0</v>
          </cell>
          <cell r="J1194">
            <v>0</v>
          </cell>
          <cell r="K1194">
            <v>0</v>
          </cell>
          <cell r="L1194">
            <v>4.5999999999999999E-2</v>
          </cell>
          <cell r="M1194">
            <v>4.0000000000000001E-3</v>
          </cell>
          <cell r="N1194">
            <v>0.78800000000000003</v>
          </cell>
          <cell r="O1194">
            <v>0.876</v>
          </cell>
          <cell r="P1194">
            <v>0</v>
          </cell>
          <cell r="Q1194">
            <v>0</v>
          </cell>
          <cell r="R1194">
            <v>0</v>
          </cell>
          <cell r="S1194">
            <v>0</v>
          </cell>
          <cell r="T1194">
            <v>0</v>
          </cell>
          <cell r="U1194">
            <v>0</v>
          </cell>
          <cell r="V1194">
            <v>0</v>
          </cell>
          <cell r="W1194">
            <v>0</v>
          </cell>
          <cell r="X1194">
            <v>0</v>
          </cell>
          <cell r="Y1194" t="str">
            <v>CL_Naughton3_I_NTN3_GCProposed Station Emission Costs</v>
          </cell>
        </row>
        <row r="1195">
          <cell r="E1195">
            <v>0</v>
          </cell>
          <cell r="F1195">
            <v>0</v>
          </cell>
          <cell r="G1195">
            <v>0</v>
          </cell>
          <cell r="H1195">
            <v>0</v>
          </cell>
          <cell r="I1195">
            <v>0</v>
          </cell>
          <cell r="J1195">
            <v>0</v>
          </cell>
          <cell r="K1195">
            <v>0</v>
          </cell>
          <cell r="L1195">
            <v>0</v>
          </cell>
          <cell r="M1195">
            <v>0</v>
          </cell>
          <cell r="N1195">
            <v>0</v>
          </cell>
          <cell r="O1195">
            <v>0</v>
          </cell>
          <cell r="P1195">
            <v>0</v>
          </cell>
          <cell r="Q1195">
            <v>0</v>
          </cell>
          <cell r="R1195">
            <v>0</v>
          </cell>
          <cell r="S1195">
            <v>0</v>
          </cell>
          <cell r="T1195">
            <v>0</v>
          </cell>
          <cell r="U1195">
            <v>0</v>
          </cell>
          <cell r="V1195">
            <v>0</v>
          </cell>
          <cell r="W1195">
            <v>0</v>
          </cell>
          <cell r="X1195">
            <v>0</v>
          </cell>
          <cell r="Y1195" t="str">
            <v>CL_Naughton3_I_NTN3_GCProposed Station Dispatch Adder Costs</v>
          </cell>
        </row>
        <row r="1196">
          <cell r="E1196">
            <v>0</v>
          </cell>
          <cell r="F1196">
            <v>15.682</v>
          </cell>
          <cell r="G1196">
            <v>11.513</v>
          </cell>
          <cell r="H1196">
            <v>4.5369999999999999</v>
          </cell>
          <cell r="I1196">
            <v>4.6829999999999998</v>
          </cell>
          <cell r="J1196">
            <v>5.5179999999999998</v>
          </cell>
          <cell r="K1196">
            <v>5.367</v>
          </cell>
          <cell r="L1196">
            <v>6.9039999999999999</v>
          </cell>
          <cell r="M1196">
            <v>7.2590000000000003</v>
          </cell>
          <cell r="N1196">
            <v>7.7309999999999999</v>
          </cell>
          <cell r="O1196">
            <v>7.8639999999999999</v>
          </cell>
          <cell r="P1196">
            <v>0</v>
          </cell>
          <cell r="Q1196">
            <v>0</v>
          </cell>
          <cell r="R1196">
            <v>0</v>
          </cell>
          <cell r="S1196">
            <v>0</v>
          </cell>
          <cell r="T1196">
            <v>0</v>
          </cell>
          <cell r="U1196">
            <v>0</v>
          </cell>
          <cell r="V1196">
            <v>0</v>
          </cell>
          <cell r="W1196">
            <v>0</v>
          </cell>
          <cell r="X1196">
            <v>0</v>
          </cell>
          <cell r="Y1196" t="str">
            <v>CL_Naughton3_I_NTN3_GCProposed Station Fixed Costs</v>
          </cell>
        </row>
        <row r="1197">
          <cell r="E1197">
            <v>0</v>
          </cell>
          <cell r="F1197">
            <v>0</v>
          </cell>
          <cell r="G1197">
            <v>0</v>
          </cell>
          <cell r="H1197">
            <v>0</v>
          </cell>
          <cell r="I1197">
            <v>0</v>
          </cell>
          <cell r="J1197">
            <v>0</v>
          </cell>
          <cell r="K1197">
            <v>0</v>
          </cell>
          <cell r="L1197">
            <v>0</v>
          </cell>
          <cell r="M1197">
            <v>0</v>
          </cell>
          <cell r="N1197">
            <v>0</v>
          </cell>
          <cell r="O1197">
            <v>0</v>
          </cell>
          <cell r="P1197">
            <v>0</v>
          </cell>
          <cell r="Q1197">
            <v>0</v>
          </cell>
          <cell r="R1197">
            <v>0</v>
          </cell>
          <cell r="S1197">
            <v>0</v>
          </cell>
          <cell r="T1197">
            <v>0</v>
          </cell>
          <cell r="U1197">
            <v>0</v>
          </cell>
          <cell r="V1197">
            <v>0</v>
          </cell>
          <cell r="W1197">
            <v>0</v>
          </cell>
          <cell r="X1197">
            <v>0</v>
          </cell>
          <cell r="Y1197" t="str">
            <v>CL_Naughton3_I_NTN3_GCProposed Station Demand Charges</v>
          </cell>
        </row>
        <row r="1198">
          <cell r="E1198">
            <v>0</v>
          </cell>
          <cell r="F1198">
            <v>0.48899999999999999</v>
          </cell>
          <cell r="G1198">
            <v>0.5</v>
          </cell>
          <cell r="H1198">
            <v>0.51100000000000001</v>
          </cell>
          <cell r="I1198">
            <v>0.52300000000000002</v>
          </cell>
          <cell r="J1198">
            <v>0.53500000000000003</v>
          </cell>
          <cell r="K1198">
            <v>0.54700000000000004</v>
          </cell>
          <cell r="L1198">
            <v>0.56000000000000005</v>
          </cell>
          <cell r="M1198">
            <v>0.57199999999999995</v>
          </cell>
          <cell r="N1198">
            <v>0.58499999999999996</v>
          </cell>
          <cell r="O1198">
            <v>0.59899999999999998</v>
          </cell>
          <cell r="P1198">
            <v>0</v>
          </cell>
          <cell r="Q1198">
            <v>0</v>
          </cell>
          <cell r="R1198">
            <v>0</v>
          </cell>
          <cell r="S1198">
            <v>0</v>
          </cell>
          <cell r="T1198">
            <v>0</v>
          </cell>
          <cell r="U1198">
            <v>0</v>
          </cell>
          <cell r="V1198">
            <v>0</v>
          </cell>
          <cell r="W1198">
            <v>0</v>
          </cell>
          <cell r="X1198">
            <v>0</v>
          </cell>
          <cell r="Y1198" t="str">
            <v>CL_Naughton3_I_NTN3_GCProposed Station Capital Costs</v>
          </cell>
        </row>
        <row r="1199">
          <cell r="E1199">
            <v>0</v>
          </cell>
          <cell r="F1199">
            <v>24.64</v>
          </cell>
          <cell r="G1199">
            <v>23.573</v>
          </cell>
          <cell r="H1199">
            <v>7.1070000000000002</v>
          </cell>
          <cell r="I1199">
            <v>7.7130000000000001</v>
          </cell>
          <cell r="J1199">
            <v>6.0529999999999999</v>
          </cell>
          <cell r="K1199">
            <v>5.9139999999999997</v>
          </cell>
          <cell r="L1199">
            <v>7.8040000000000003</v>
          </cell>
          <cell r="M1199">
            <v>7.8550000000000004</v>
          </cell>
          <cell r="N1199">
            <v>12.930999999999999</v>
          </cell>
          <cell r="O1199">
            <v>13.496</v>
          </cell>
          <cell r="P1199">
            <v>0</v>
          </cell>
          <cell r="Q1199">
            <v>0</v>
          </cell>
          <cell r="R1199">
            <v>0</v>
          </cell>
          <cell r="S1199">
            <v>0</v>
          </cell>
          <cell r="T1199">
            <v>0</v>
          </cell>
          <cell r="U1199">
            <v>0</v>
          </cell>
          <cell r="V1199">
            <v>0</v>
          </cell>
          <cell r="W1199">
            <v>0</v>
          </cell>
          <cell r="X1199">
            <v>0</v>
          </cell>
          <cell r="Y1199" t="str">
            <v>CL_Naughton3_I_NTN3_GC   Station Total Costs</v>
          </cell>
        </row>
        <row r="1200">
          <cell r="E1200">
            <v>0</v>
          </cell>
          <cell r="F1200">
            <v>0</v>
          </cell>
          <cell r="G1200">
            <v>0</v>
          </cell>
          <cell r="H1200">
            <v>0</v>
          </cell>
          <cell r="I1200">
            <v>0</v>
          </cell>
          <cell r="J1200">
            <v>0</v>
          </cell>
          <cell r="K1200">
            <v>0</v>
          </cell>
          <cell r="L1200">
            <v>0</v>
          </cell>
          <cell r="M1200">
            <v>0</v>
          </cell>
          <cell r="N1200">
            <v>0</v>
          </cell>
          <cell r="O1200">
            <v>0</v>
          </cell>
          <cell r="P1200">
            <v>0</v>
          </cell>
          <cell r="Q1200">
            <v>0</v>
          </cell>
          <cell r="R1200">
            <v>0</v>
          </cell>
          <cell r="S1200">
            <v>0</v>
          </cell>
          <cell r="T1200">
            <v>0</v>
          </cell>
          <cell r="U1200">
            <v>0</v>
          </cell>
          <cell r="V1200">
            <v>0</v>
          </cell>
          <cell r="W1200">
            <v>0</v>
          </cell>
          <cell r="X1200">
            <v>0</v>
          </cell>
          <cell r="Y1200" t="str">
            <v>I_GO_SC_FRMProposed Station Fuel Costs</v>
          </cell>
        </row>
        <row r="1201">
          <cell r="E1201">
            <v>0</v>
          </cell>
          <cell r="F1201">
            <v>0</v>
          </cell>
          <cell r="G1201">
            <v>0</v>
          </cell>
          <cell r="H1201">
            <v>0</v>
          </cell>
          <cell r="I1201">
            <v>0</v>
          </cell>
          <cell r="J1201">
            <v>0</v>
          </cell>
          <cell r="K1201">
            <v>0</v>
          </cell>
          <cell r="L1201">
            <v>0</v>
          </cell>
          <cell r="M1201">
            <v>0</v>
          </cell>
          <cell r="N1201">
            <v>0</v>
          </cell>
          <cell r="O1201">
            <v>0</v>
          </cell>
          <cell r="P1201">
            <v>0</v>
          </cell>
          <cell r="Q1201">
            <v>0</v>
          </cell>
          <cell r="R1201">
            <v>0</v>
          </cell>
          <cell r="S1201">
            <v>0</v>
          </cell>
          <cell r="T1201">
            <v>0</v>
          </cell>
          <cell r="U1201">
            <v>0</v>
          </cell>
          <cell r="V1201">
            <v>0</v>
          </cell>
          <cell r="W1201">
            <v>0</v>
          </cell>
          <cell r="X1201">
            <v>0</v>
          </cell>
          <cell r="Y1201" t="str">
            <v>I_GO_SC_FRMProposed Station Variable O&amp;M Costs</v>
          </cell>
        </row>
        <row r="1202">
          <cell r="E1202">
            <v>0</v>
          </cell>
          <cell r="F1202">
            <v>0</v>
          </cell>
          <cell r="G1202">
            <v>0</v>
          </cell>
          <cell r="H1202">
            <v>0</v>
          </cell>
          <cell r="I1202">
            <v>0</v>
          </cell>
          <cell r="J1202">
            <v>0</v>
          </cell>
          <cell r="K1202">
            <v>0</v>
          </cell>
          <cell r="L1202">
            <v>0</v>
          </cell>
          <cell r="M1202">
            <v>0</v>
          </cell>
          <cell r="N1202">
            <v>0</v>
          </cell>
          <cell r="O1202">
            <v>0</v>
          </cell>
          <cell r="P1202">
            <v>0</v>
          </cell>
          <cell r="Q1202">
            <v>0</v>
          </cell>
          <cell r="R1202">
            <v>0</v>
          </cell>
          <cell r="S1202">
            <v>0</v>
          </cell>
          <cell r="T1202">
            <v>0</v>
          </cell>
          <cell r="U1202">
            <v>0</v>
          </cell>
          <cell r="V1202">
            <v>0</v>
          </cell>
          <cell r="W1202">
            <v>0</v>
          </cell>
          <cell r="X1202">
            <v>0</v>
          </cell>
          <cell r="Y1202" t="str">
            <v>I_GO_SC_FRMProposed Station Emission Costs</v>
          </cell>
        </row>
        <row r="1203">
          <cell r="E1203">
            <v>0</v>
          </cell>
          <cell r="F1203">
            <v>0</v>
          </cell>
          <cell r="G1203">
            <v>0</v>
          </cell>
          <cell r="H1203">
            <v>0</v>
          </cell>
          <cell r="I1203">
            <v>0</v>
          </cell>
          <cell r="J1203">
            <v>0</v>
          </cell>
          <cell r="K1203">
            <v>0</v>
          </cell>
          <cell r="L1203">
            <v>0</v>
          </cell>
          <cell r="M1203">
            <v>0</v>
          </cell>
          <cell r="N1203">
            <v>0</v>
          </cell>
          <cell r="O1203">
            <v>0</v>
          </cell>
          <cell r="P1203">
            <v>0</v>
          </cell>
          <cell r="Q1203">
            <v>0</v>
          </cell>
          <cell r="R1203">
            <v>0</v>
          </cell>
          <cell r="S1203">
            <v>0</v>
          </cell>
          <cell r="T1203">
            <v>0</v>
          </cell>
          <cell r="U1203">
            <v>0</v>
          </cell>
          <cell r="V1203">
            <v>0</v>
          </cell>
          <cell r="W1203">
            <v>0</v>
          </cell>
          <cell r="X1203">
            <v>0</v>
          </cell>
          <cell r="Y1203" t="str">
            <v>I_GO_SC_FRMProposed Station Dispatch Adder Costs</v>
          </cell>
        </row>
        <row r="1204">
          <cell r="E1204">
            <v>0</v>
          </cell>
          <cell r="F1204">
            <v>0</v>
          </cell>
          <cell r="G1204">
            <v>0</v>
          </cell>
          <cell r="H1204">
            <v>0</v>
          </cell>
          <cell r="I1204">
            <v>0</v>
          </cell>
          <cell r="J1204">
            <v>0</v>
          </cell>
          <cell r="K1204">
            <v>0</v>
          </cell>
          <cell r="L1204">
            <v>0</v>
          </cell>
          <cell r="M1204">
            <v>0</v>
          </cell>
          <cell r="N1204">
            <v>0</v>
          </cell>
          <cell r="O1204">
            <v>0</v>
          </cell>
          <cell r="P1204">
            <v>0</v>
          </cell>
          <cell r="Q1204">
            <v>0</v>
          </cell>
          <cell r="R1204">
            <v>0</v>
          </cell>
          <cell r="S1204">
            <v>0</v>
          </cell>
          <cell r="T1204">
            <v>0</v>
          </cell>
          <cell r="U1204">
            <v>0</v>
          </cell>
          <cell r="V1204">
            <v>0</v>
          </cell>
          <cell r="W1204">
            <v>0</v>
          </cell>
          <cell r="X1204">
            <v>0</v>
          </cell>
          <cell r="Y1204" t="str">
            <v>I_GO_SC_FRMProposed Station Fixed Costs</v>
          </cell>
        </row>
        <row r="1205">
          <cell r="E1205">
            <v>0</v>
          </cell>
          <cell r="F1205">
            <v>0</v>
          </cell>
          <cell r="G1205">
            <v>0</v>
          </cell>
          <cell r="H1205">
            <v>0</v>
          </cell>
          <cell r="I1205">
            <v>0</v>
          </cell>
          <cell r="J1205">
            <v>0</v>
          </cell>
          <cell r="K1205">
            <v>0</v>
          </cell>
          <cell r="L1205">
            <v>0</v>
          </cell>
          <cell r="M1205">
            <v>0</v>
          </cell>
          <cell r="N1205">
            <v>0</v>
          </cell>
          <cell r="O1205">
            <v>0</v>
          </cell>
          <cell r="P1205">
            <v>0</v>
          </cell>
          <cell r="Q1205">
            <v>0</v>
          </cell>
          <cell r="R1205">
            <v>0</v>
          </cell>
          <cell r="S1205">
            <v>0</v>
          </cell>
          <cell r="T1205">
            <v>0</v>
          </cell>
          <cell r="U1205">
            <v>0</v>
          </cell>
          <cell r="V1205">
            <v>0</v>
          </cell>
          <cell r="W1205">
            <v>0</v>
          </cell>
          <cell r="X1205">
            <v>0</v>
          </cell>
          <cell r="Y1205" t="str">
            <v>I_GO_SC_FRMProposed Station Demand Charges</v>
          </cell>
        </row>
        <row r="1206">
          <cell r="E1206">
            <v>0</v>
          </cell>
          <cell r="F1206">
            <v>0</v>
          </cell>
          <cell r="G1206">
            <v>0</v>
          </cell>
          <cell r="H1206">
            <v>0</v>
          </cell>
          <cell r="I1206">
            <v>0</v>
          </cell>
          <cell r="J1206">
            <v>0</v>
          </cell>
          <cell r="K1206">
            <v>0</v>
          </cell>
          <cell r="L1206">
            <v>0</v>
          </cell>
          <cell r="M1206">
            <v>0</v>
          </cell>
          <cell r="N1206">
            <v>0</v>
          </cell>
          <cell r="O1206">
            <v>0</v>
          </cell>
          <cell r="P1206">
            <v>0</v>
          </cell>
          <cell r="Q1206">
            <v>0</v>
          </cell>
          <cell r="R1206">
            <v>0</v>
          </cell>
          <cell r="S1206">
            <v>0</v>
          </cell>
          <cell r="T1206">
            <v>0</v>
          </cell>
          <cell r="U1206">
            <v>0</v>
          </cell>
          <cell r="V1206">
            <v>0</v>
          </cell>
          <cell r="W1206">
            <v>0</v>
          </cell>
          <cell r="X1206">
            <v>0</v>
          </cell>
          <cell r="Y1206" t="str">
            <v>I_GO_SC_FRMProposed Station Capital Costs</v>
          </cell>
        </row>
        <row r="1207">
          <cell r="E1207">
            <v>0</v>
          </cell>
          <cell r="F1207">
            <v>0</v>
          </cell>
          <cell r="G1207">
            <v>0</v>
          </cell>
          <cell r="H1207">
            <v>0</v>
          </cell>
          <cell r="I1207">
            <v>0</v>
          </cell>
          <cell r="J1207">
            <v>0</v>
          </cell>
          <cell r="K1207">
            <v>0</v>
          </cell>
          <cell r="L1207">
            <v>0</v>
          </cell>
          <cell r="M1207">
            <v>0</v>
          </cell>
          <cell r="N1207">
            <v>0</v>
          </cell>
          <cell r="O1207">
            <v>0</v>
          </cell>
          <cell r="P1207">
            <v>0</v>
          </cell>
          <cell r="Q1207">
            <v>0</v>
          </cell>
          <cell r="R1207">
            <v>0</v>
          </cell>
          <cell r="S1207">
            <v>0</v>
          </cell>
          <cell r="T1207">
            <v>0</v>
          </cell>
          <cell r="U1207">
            <v>0</v>
          </cell>
          <cell r="V1207">
            <v>0</v>
          </cell>
          <cell r="W1207">
            <v>0</v>
          </cell>
          <cell r="X1207">
            <v>0</v>
          </cell>
          <cell r="Y1207" t="str">
            <v>I_GO_SC_FRM   Station Total Costs</v>
          </cell>
        </row>
        <row r="1208">
          <cell r="E1208">
            <v>0</v>
          </cell>
          <cell r="F1208">
            <v>0</v>
          </cell>
          <cell r="G1208">
            <v>0</v>
          </cell>
          <cell r="H1208">
            <v>0</v>
          </cell>
          <cell r="I1208">
            <v>0</v>
          </cell>
          <cell r="J1208">
            <v>0</v>
          </cell>
          <cell r="K1208">
            <v>0</v>
          </cell>
          <cell r="L1208">
            <v>0</v>
          </cell>
          <cell r="M1208">
            <v>0</v>
          </cell>
          <cell r="N1208">
            <v>0</v>
          </cell>
          <cell r="O1208">
            <v>0</v>
          </cell>
          <cell r="P1208">
            <v>0</v>
          </cell>
          <cell r="Q1208">
            <v>0</v>
          </cell>
          <cell r="R1208">
            <v>0</v>
          </cell>
          <cell r="S1208">
            <v>0</v>
          </cell>
          <cell r="T1208">
            <v>0</v>
          </cell>
          <cell r="U1208">
            <v>0</v>
          </cell>
          <cell r="V1208">
            <v>0</v>
          </cell>
          <cell r="W1208">
            <v>0</v>
          </cell>
          <cell r="X1208">
            <v>0</v>
          </cell>
          <cell r="Y1208" t="str">
            <v>H_.GO1_WDProposed Station Fuel Costs</v>
          </cell>
        </row>
        <row r="1209">
          <cell r="E1209">
            <v>0</v>
          </cell>
          <cell r="F1209">
            <v>0</v>
          </cell>
          <cell r="G1209">
            <v>0</v>
          </cell>
          <cell r="H1209">
            <v>0</v>
          </cell>
          <cell r="I1209">
            <v>0</v>
          </cell>
          <cell r="J1209">
            <v>0</v>
          </cell>
          <cell r="K1209">
            <v>0</v>
          </cell>
          <cell r="L1209">
            <v>0</v>
          </cell>
          <cell r="M1209">
            <v>0</v>
          </cell>
          <cell r="N1209">
            <v>0</v>
          </cell>
          <cell r="O1209">
            <v>0</v>
          </cell>
          <cell r="P1209">
            <v>0</v>
          </cell>
          <cell r="Q1209">
            <v>0</v>
          </cell>
          <cell r="R1209">
            <v>0</v>
          </cell>
          <cell r="S1209">
            <v>0</v>
          </cell>
          <cell r="T1209">
            <v>0</v>
          </cell>
          <cell r="U1209">
            <v>0</v>
          </cell>
          <cell r="V1209">
            <v>0</v>
          </cell>
          <cell r="W1209">
            <v>0</v>
          </cell>
          <cell r="X1209">
            <v>0</v>
          </cell>
          <cell r="Y1209" t="str">
            <v>H_.GO1_WDProposed Station Variable O&amp;M Costs</v>
          </cell>
        </row>
        <row r="1210">
          <cell r="E1210">
            <v>0</v>
          </cell>
          <cell r="F1210">
            <v>0</v>
          </cell>
          <cell r="G1210">
            <v>0</v>
          </cell>
          <cell r="H1210">
            <v>0</v>
          </cell>
          <cell r="I1210">
            <v>0</v>
          </cell>
          <cell r="J1210">
            <v>0</v>
          </cell>
          <cell r="K1210">
            <v>0</v>
          </cell>
          <cell r="L1210">
            <v>0</v>
          </cell>
          <cell r="M1210">
            <v>0</v>
          </cell>
          <cell r="N1210">
            <v>0</v>
          </cell>
          <cell r="O1210">
            <v>0</v>
          </cell>
          <cell r="P1210">
            <v>0</v>
          </cell>
          <cell r="Q1210">
            <v>0</v>
          </cell>
          <cell r="R1210">
            <v>0</v>
          </cell>
          <cell r="S1210">
            <v>0</v>
          </cell>
          <cell r="T1210">
            <v>0</v>
          </cell>
          <cell r="U1210">
            <v>0</v>
          </cell>
          <cell r="V1210">
            <v>0</v>
          </cell>
          <cell r="W1210">
            <v>0</v>
          </cell>
          <cell r="X1210">
            <v>0</v>
          </cell>
          <cell r="Y1210" t="str">
            <v>H_.GO1_WDProposed Station Emission Costs</v>
          </cell>
        </row>
        <row r="1211">
          <cell r="E1211">
            <v>0</v>
          </cell>
          <cell r="F1211">
            <v>0</v>
          </cell>
          <cell r="G1211">
            <v>0</v>
          </cell>
          <cell r="H1211">
            <v>0</v>
          </cell>
          <cell r="I1211">
            <v>0</v>
          </cell>
          <cell r="J1211">
            <v>0</v>
          </cell>
          <cell r="K1211">
            <v>0</v>
          </cell>
          <cell r="L1211">
            <v>0</v>
          </cell>
          <cell r="M1211">
            <v>0</v>
          </cell>
          <cell r="N1211">
            <v>0</v>
          </cell>
          <cell r="O1211">
            <v>0</v>
          </cell>
          <cell r="P1211">
            <v>0</v>
          </cell>
          <cell r="Q1211">
            <v>0</v>
          </cell>
          <cell r="R1211">
            <v>0</v>
          </cell>
          <cell r="S1211">
            <v>0</v>
          </cell>
          <cell r="T1211">
            <v>0</v>
          </cell>
          <cell r="U1211">
            <v>0</v>
          </cell>
          <cell r="V1211">
            <v>0</v>
          </cell>
          <cell r="W1211">
            <v>0</v>
          </cell>
          <cell r="X1211">
            <v>0</v>
          </cell>
          <cell r="Y1211" t="str">
            <v>H_.GO1_WDProposed Station Dispatch Adder Costs</v>
          </cell>
        </row>
        <row r="1212">
          <cell r="E1212">
            <v>0</v>
          </cell>
          <cell r="F1212">
            <v>0</v>
          </cell>
          <cell r="G1212">
            <v>0</v>
          </cell>
          <cell r="H1212">
            <v>0</v>
          </cell>
          <cell r="I1212">
            <v>0</v>
          </cell>
          <cell r="J1212">
            <v>0</v>
          </cell>
          <cell r="K1212">
            <v>0</v>
          </cell>
          <cell r="L1212">
            <v>0</v>
          </cell>
          <cell r="M1212">
            <v>0</v>
          </cell>
          <cell r="N1212">
            <v>0</v>
          </cell>
          <cell r="O1212">
            <v>0</v>
          </cell>
          <cell r="P1212">
            <v>0</v>
          </cell>
          <cell r="Q1212">
            <v>0</v>
          </cell>
          <cell r="R1212">
            <v>0</v>
          </cell>
          <cell r="S1212">
            <v>0</v>
          </cell>
          <cell r="T1212">
            <v>0</v>
          </cell>
          <cell r="U1212">
            <v>0</v>
          </cell>
          <cell r="V1212">
            <v>0</v>
          </cell>
          <cell r="W1212">
            <v>0</v>
          </cell>
          <cell r="X1212">
            <v>0</v>
          </cell>
          <cell r="Y1212" t="str">
            <v>H_.GO1_WDProposed Station Fixed Costs</v>
          </cell>
        </row>
        <row r="1213">
          <cell r="E1213">
            <v>0</v>
          </cell>
          <cell r="F1213">
            <v>0</v>
          </cell>
          <cell r="G1213">
            <v>0</v>
          </cell>
          <cell r="H1213">
            <v>0</v>
          </cell>
          <cell r="I1213">
            <v>0</v>
          </cell>
          <cell r="J1213">
            <v>0</v>
          </cell>
          <cell r="K1213">
            <v>0</v>
          </cell>
          <cell r="L1213">
            <v>0</v>
          </cell>
          <cell r="M1213">
            <v>0</v>
          </cell>
          <cell r="N1213">
            <v>0</v>
          </cell>
          <cell r="O1213">
            <v>0</v>
          </cell>
          <cell r="P1213">
            <v>0</v>
          </cell>
          <cell r="Q1213">
            <v>0</v>
          </cell>
          <cell r="R1213">
            <v>0</v>
          </cell>
          <cell r="S1213">
            <v>0</v>
          </cell>
          <cell r="T1213">
            <v>0</v>
          </cell>
          <cell r="U1213">
            <v>0</v>
          </cell>
          <cell r="V1213">
            <v>0</v>
          </cell>
          <cell r="W1213">
            <v>0</v>
          </cell>
          <cell r="X1213">
            <v>0</v>
          </cell>
          <cell r="Y1213" t="str">
            <v>H_.GO1_WDProposed Station Demand Charges</v>
          </cell>
        </row>
        <row r="1214">
          <cell r="E1214">
            <v>0</v>
          </cell>
          <cell r="F1214">
            <v>0</v>
          </cell>
          <cell r="G1214">
            <v>0</v>
          </cell>
          <cell r="H1214">
            <v>0</v>
          </cell>
          <cell r="I1214">
            <v>0</v>
          </cell>
          <cell r="J1214">
            <v>0</v>
          </cell>
          <cell r="K1214">
            <v>0</v>
          </cell>
          <cell r="L1214">
            <v>0</v>
          </cell>
          <cell r="M1214">
            <v>0</v>
          </cell>
          <cell r="N1214">
            <v>0</v>
          </cell>
          <cell r="O1214">
            <v>0</v>
          </cell>
          <cell r="P1214">
            <v>0</v>
          </cell>
          <cell r="Q1214">
            <v>0</v>
          </cell>
          <cell r="R1214">
            <v>0</v>
          </cell>
          <cell r="S1214">
            <v>0</v>
          </cell>
          <cell r="T1214">
            <v>0</v>
          </cell>
          <cell r="U1214">
            <v>0</v>
          </cell>
          <cell r="V1214">
            <v>0</v>
          </cell>
          <cell r="W1214">
            <v>0</v>
          </cell>
          <cell r="X1214">
            <v>0</v>
          </cell>
          <cell r="Y1214" t="str">
            <v>H_.GO1_WDProposed Station Capital Costs</v>
          </cell>
        </row>
        <row r="1215">
          <cell r="E1215">
            <v>0</v>
          </cell>
          <cell r="F1215">
            <v>0</v>
          </cell>
          <cell r="G1215">
            <v>0</v>
          </cell>
          <cell r="H1215">
            <v>0</v>
          </cell>
          <cell r="I1215">
            <v>0</v>
          </cell>
          <cell r="J1215">
            <v>0</v>
          </cell>
          <cell r="K1215">
            <v>0</v>
          </cell>
          <cell r="L1215">
            <v>0</v>
          </cell>
          <cell r="M1215">
            <v>0</v>
          </cell>
          <cell r="N1215">
            <v>0</v>
          </cell>
          <cell r="O1215">
            <v>0</v>
          </cell>
          <cell r="P1215">
            <v>0</v>
          </cell>
          <cell r="Q1215">
            <v>0</v>
          </cell>
          <cell r="R1215">
            <v>0</v>
          </cell>
          <cell r="S1215">
            <v>0</v>
          </cell>
          <cell r="T1215">
            <v>0</v>
          </cell>
          <cell r="U1215">
            <v>0</v>
          </cell>
          <cell r="V1215">
            <v>0</v>
          </cell>
          <cell r="W1215">
            <v>0</v>
          </cell>
          <cell r="X1215">
            <v>0</v>
          </cell>
          <cell r="Y1215" t="str">
            <v>H_.GO1_WD   Station Total Costs</v>
          </cell>
        </row>
        <row r="1216">
          <cell r="E1216">
            <v>0</v>
          </cell>
          <cell r="F1216">
            <v>0</v>
          </cell>
          <cell r="G1216">
            <v>0</v>
          </cell>
          <cell r="H1216">
            <v>0</v>
          </cell>
          <cell r="I1216">
            <v>0</v>
          </cell>
          <cell r="J1216">
            <v>0</v>
          </cell>
          <cell r="K1216">
            <v>0</v>
          </cell>
          <cell r="L1216">
            <v>0</v>
          </cell>
          <cell r="M1216">
            <v>0</v>
          </cell>
          <cell r="N1216">
            <v>0</v>
          </cell>
          <cell r="O1216">
            <v>0</v>
          </cell>
          <cell r="P1216">
            <v>0</v>
          </cell>
          <cell r="Q1216">
            <v>0</v>
          </cell>
          <cell r="R1216">
            <v>0</v>
          </cell>
          <cell r="S1216">
            <v>0</v>
          </cell>
          <cell r="T1216">
            <v>0</v>
          </cell>
          <cell r="U1216">
            <v>0</v>
          </cell>
          <cell r="V1216">
            <v>0</v>
          </cell>
          <cell r="W1216">
            <v>0</v>
          </cell>
          <cell r="X1216">
            <v>0</v>
          </cell>
          <cell r="Y1216" t="str">
            <v>I_GO_CC_J1Proposed Station Fuel Costs</v>
          </cell>
        </row>
        <row r="1217">
          <cell r="E1217">
            <v>0</v>
          </cell>
          <cell r="F1217">
            <v>0</v>
          </cell>
          <cell r="G1217">
            <v>0</v>
          </cell>
          <cell r="H1217">
            <v>0</v>
          </cell>
          <cell r="I1217">
            <v>0</v>
          </cell>
          <cell r="J1217">
            <v>0</v>
          </cell>
          <cell r="K1217">
            <v>0</v>
          </cell>
          <cell r="L1217">
            <v>0</v>
          </cell>
          <cell r="M1217">
            <v>0</v>
          </cell>
          <cell r="N1217">
            <v>0</v>
          </cell>
          <cell r="O1217">
            <v>0</v>
          </cell>
          <cell r="P1217">
            <v>0</v>
          </cell>
          <cell r="Q1217">
            <v>0</v>
          </cell>
          <cell r="R1217">
            <v>0</v>
          </cell>
          <cell r="S1217">
            <v>0</v>
          </cell>
          <cell r="T1217">
            <v>0</v>
          </cell>
          <cell r="U1217">
            <v>0</v>
          </cell>
          <cell r="V1217">
            <v>0</v>
          </cell>
          <cell r="W1217">
            <v>0</v>
          </cell>
          <cell r="X1217">
            <v>0</v>
          </cell>
          <cell r="Y1217" t="str">
            <v>I_GO_CC_J1Proposed Station Variable O&amp;M Costs</v>
          </cell>
        </row>
        <row r="1218">
          <cell r="E1218">
            <v>0</v>
          </cell>
          <cell r="F1218">
            <v>0</v>
          </cell>
          <cell r="G1218">
            <v>0</v>
          </cell>
          <cell r="H1218">
            <v>0</v>
          </cell>
          <cell r="I1218">
            <v>0</v>
          </cell>
          <cell r="J1218">
            <v>0</v>
          </cell>
          <cell r="K1218">
            <v>0</v>
          </cell>
          <cell r="L1218">
            <v>0</v>
          </cell>
          <cell r="M1218">
            <v>0</v>
          </cell>
          <cell r="N1218">
            <v>0</v>
          </cell>
          <cell r="O1218">
            <v>0</v>
          </cell>
          <cell r="P1218">
            <v>0</v>
          </cell>
          <cell r="Q1218">
            <v>0</v>
          </cell>
          <cell r="R1218">
            <v>0</v>
          </cell>
          <cell r="S1218">
            <v>0</v>
          </cell>
          <cell r="T1218">
            <v>0</v>
          </cell>
          <cell r="U1218">
            <v>0</v>
          </cell>
          <cell r="V1218">
            <v>0</v>
          </cell>
          <cell r="W1218">
            <v>0</v>
          </cell>
          <cell r="X1218">
            <v>0</v>
          </cell>
          <cell r="Y1218" t="str">
            <v>I_GO_CC_J1Proposed Station Emission Costs</v>
          </cell>
        </row>
        <row r="1219">
          <cell r="E1219">
            <v>0</v>
          </cell>
          <cell r="F1219">
            <v>0</v>
          </cell>
          <cell r="G1219">
            <v>0</v>
          </cell>
          <cell r="H1219">
            <v>0</v>
          </cell>
          <cell r="I1219">
            <v>0</v>
          </cell>
          <cell r="J1219">
            <v>0</v>
          </cell>
          <cell r="K1219">
            <v>0</v>
          </cell>
          <cell r="L1219">
            <v>0</v>
          </cell>
          <cell r="M1219">
            <v>0</v>
          </cell>
          <cell r="N1219">
            <v>0</v>
          </cell>
          <cell r="O1219">
            <v>0</v>
          </cell>
          <cell r="P1219">
            <v>0</v>
          </cell>
          <cell r="Q1219">
            <v>0</v>
          </cell>
          <cell r="R1219">
            <v>0</v>
          </cell>
          <cell r="S1219">
            <v>0</v>
          </cell>
          <cell r="T1219">
            <v>0</v>
          </cell>
          <cell r="U1219">
            <v>0</v>
          </cell>
          <cell r="V1219">
            <v>0</v>
          </cell>
          <cell r="W1219">
            <v>0</v>
          </cell>
          <cell r="X1219">
            <v>0</v>
          </cell>
          <cell r="Y1219" t="str">
            <v>I_GO_CC_J1Proposed Station Dispatch Adder Costs</v>
          </cell>
        </row>
        <row r="1220">
          <cell r="E1220">
            <v>0</v>
          </cell>
          <cell r="F1220">
            <v>0</v>
          </cell>
          <cell r="G1220">
            <v>0</v>
          </cell>
          <cell r="H1220">
            <v>0</v>
          </cell>
          <cell r="I1220">
            <v>0</v>
          </cell>
          <cell r="J1220">
            <v>0</v>
          </cell>
          <cell r="K1220">
            <v>0</v>
          </cell>
          <cell r="L1220">
            <v>0</v>
          </cell>
          <cell r="M1220">
            <v>0</v>
          </cell>
          <cell r="N1220">
            <v>0</v>
          </cell>
          <cell r="O1220">
            <v>0</v>
          </cell>
          <cell r="P1220">
            <v>0</v>
          </cell>
          <cell r="Q1220">
            <v>0</v>
          </cell>
          <cell r="R1220">
            <v>0</v>
          </cell>
          <cell r="S1220">
            <v>0</v>
          </cell>
          <cell r="T1220">
            <v>0</v>
          </cell>
          <cell r="U1220">
            <v>0</v>
          </cell>
          <cell r="V1220">
            <v>0</v>
          </cell>
          <cell r="W1220">
            <v>0</v>
          </cell>
          <cell r="X1220">
            <v>0</v>
          </cell>
          <cell r="Y1220" t="str">
            <v>I_GO_CC_J1Proposed Station Fixed Costs</v>
          </cell>
        </row>
        <row r="1221">
          <cell r="E1221">
            <v>0</v>
          </cell>
          <cell r="F1221">
            <v>0</v>
          </cell>
          <cell r="G1221">
            <v>0</v>
          </cell>
          <cell r="H1221">
            <v>0</v>
          </cell>
          <cell r="I1221">
            <v>0</v>
          </cell>
          <cell r="J1221">
            <v>0</v>
          </cell>
          <cell r="K1221">
            <v>0</v>
          </cell>
          <cell r="L1221">
            <v>0</v>
          </cell>
          <cell r="M1221">
            <v>0</v>
          </cell>
          <cell r="N1221">
            <v>0</v>
          </cell>
          <cell r="O1221">
            <v>0</v>
          </cell>
          <cell r="P1221">
            <v>0</v>
          </cell>
          <cell r="Q1221">
            <v>0</v>
          </cell>
          <cell r="R1221">
            <v>0</v>
          </cell>
          <cell r="S1221">
            <v>0</v>
          </cell>
          <cell r="T1221">
            <v>0</v>
          </cell>
          <cell r="U1221">
            <v>0</v>
          </cell>
          <cell r="V1221">
            <v>0</v>
          </cell>
          <cell r="W1221">
            <v>0</v>
          </cell>
          <cell r="X1221">
            <v>0</v>
          </cell>
          <cell r="Y1221" t="str">
            <v>I_GO_CC_J1Proposed Station Demand Charges</v>
          </cell>
        </row>
        <row r="1222">
          <cell r="E1222">
            <v>0</v>
          </cell>
          <cell r="F1222">
            <v>0</v>
          </cell>
          <cell r="G1222">
            <v>0</v>
          </cell>
          <cell r="H1222">
            <v>0</v>
          </cell>
          <cell r="I1222">
            <v>0</v>
          </cell>
          <cell r="J1222">
            <v>0</v>
          </cell>
          <cell r="K1222">
            <v>0</v>
          </cell>
          <cell r="L1222">
            <v>0</v>
          </cell>
          <cell r="M1222">
            <v>0</v>
          </cell>
          <cell r="N1222">
            <v>0</v>
          </cell>
          <cell r="O1222">
            <v>0</v>
          </cell>
          <cell r="P1222">
            <v>0</v>
          </cell>
          <cell r="Q1222">
            <v>0</v>
          </cell>
          <cell r="R1222">
            <v>0</v>
          </cell>
          <cell r="S1222">
            <v>0</v>
          </cell>
          <cell r="T1222">
            <v>0</v>
          </cell>
          <cell r="U1222">
            <v>0</v>
          </cell>
          <cell r="V1222">
            <v>0</v>
          </cell>
          <cell r="W1222">
            <v>0</v>
          </cell>
          <cell r="X1222">
            <v>0</v>
          </cell>
          <cell r="Y1222" t="str">
            <v>I_GO_CC_J1Proposed Station Capital Costs</v>
          </cell>
        </row>
        <row r="1223">
          <cell r="E1223">
            <v>0</v>
          </cell>
          <cell r="F1223">
            <v>0</v>
          </cell>
          <cell r="G1223">
            <v>0</v>
          </cell>
          <cell r="H1223">
            <v>0</v>
          </cell>
          <cell r="I1223">
            <v>0</v>
          </cell>
          <cell r="J1223">
            <v>0</v>
          </cell>
          <cell r="K1223">
            <v>0</v>
          </cell>
          <cell r="L1223">
            <v>0</v>
          </cell>
          <cell r="M1223">
            <v>0</v>
          </cell>
          <cell r="N1223">
            <v>0</v>
          </cell>
          <cell r="O1223">
            <v>0</v>
          </cell>
          <cell r="P1223">
            <v>0</v>
          </cell>
          <cell r="Q1223">
            <v>0</v>
          </cell>
          <cell r="R1223">
            <v>0</v>
          </cell>
          <cell r="S1223">
            <v>0</v>
          </cell>
          <cell r="T1223">
            <v>0</v>
          </cell>
          <cell r="U1223">
            <v>0</v>
          </cell>
          <cell r="V1223">
            <v>0</v>
          </cell>
          <cell r="W1223">
            <v>0</v>
          </cell>
          <cell r="X1223">
            <v>0</v>
          </cell>
          <cell r="Y1223" t="str">
            <v>I_GO_CC_J1   Station Total Costs</v>
          </cell>
        </row>
        <row r="1224">
          <cell r="E1224">
            <v>0</v>
          </cell>
          <cell r="F1224">
            <v>0</v>
          </cell>
          <cell r="G1224">
            <v>0</v>
          </cell>
          <cell r="H1224">
            <v>0</v>
          </cell>
          <cell r="I1224">
            <v>0</v>
          </cell>
          <cell r="J1224">
            <v>0</v>
          </cell>
          <cell r="K1224">
            <v>0</v>
          </cell>
          <cell r="L1224">
            <v>0</v>
          </cell>
          <cell r="M1224">
            <v>0</v>
          </cell>
          <cell r="N1224">
            <v>0</v>
          </cell>
          <cell r="O1224">
            <v>0</v>
          </cell>
          <cell r="P1224">
            <v>0</v>
          </cell>
          <cell r="Q1224">
            <v>0</v>
          </cell>
          <cell r="R1224">
            <v>0</v>
          </cell>
          <cell r="S1224">
            <v>0</v>
          </cell>
          <cell r="T1224">
            <v>0</v>
          </cell>
          <cell r="U1224">
            <v>0</v>
          </cell>
          <cell r="V1224">
            <v>0</v>
          </cell>
          <cell r="W1224">
            <v>0</v>
          </cell>
          <cell r="X1224">
            <v>0</v>
          </cell>
          <cell r="Y1224" t="str">
            <v>I_GO_CC_J1DProposed Station Fuel Costs</v>
          </cell>
        </row>
        <row r="1225">
          <cell r="E1225">
            <v>0</v>
          </cell>
          <cell r="F1225">
            <v>0</v>
          </cell>
          <cell r="G1225">
            <v>0</v>
          </cell>
          <cell r="H1225">
            <v>0</v>
          </cell>
          <cell r="I1225">
            <v>0</v>
          </cell>
          <cell r="J1225">
            <v>0</v>
          </cell>
          <cell r="K1225">
            <v>0</v>
          </cell>
          <cell r="L1225">
            <v>0</v>
          </cell>
          <cell r="M1225">
            <v>0</v>
          </cell>
          <cell r="N1225">
            <v>0</v>
          </cell>
          <cell r="O1225">
            <v>0</v>
          </cell>
          <cell r="P1225">
            <v>0</v>
          </cell>
          <cell r="Q1225">
            <v>0</v>
          </cell>
          <cell r="R1225">
            <v>0</v>
          </cell>
          <cell r="S1225">
            <v>0</v>
          </cell>
          <cell r="T1225">
            <v>0</v>
          </cell>
          <cell r="U1225">
            <v>0</v>
          </cell>
          <cell r="V1225">
            <v>0</v>
          </cell>
          <cell r="W1225">
            <v>0</v>
          </cell>
          <cell r="X1225">
            <v>0</v>
          </cell>
          <cell r="Y1225" t="str">
            <v>I_GO_CC_J1DProposed Station Variable O&amp;M Costs</v>
          </cell>
        </row>
        <row r="1226">
          <cell r="E1226">
            <v>0</v>
          </cell>
          <cell r="F1226">
            <v>0</v>
          </cell>
          <cell r="G1226">
            <v>0</v>
          </cell>
          <cell r="H1226">
            <v>0</v>
          </cell>
          <cell r="I1226">
            <v>0</v>
          </cell>
          <cell r="J1226">
            <v>0</v>
          </cell>
          <cell r="K1226">
            <v>0</v>
          </cell>
          <cell r="L1226">
            <v>0</v>
          </cell>
          <cell r="M1226">
            <v>0</v>
          </cell>
          <cell r="N1226">
            <v>0</v>
          </cell>
          <cell r="O1226">
            <v>0</v>
          </cell>
          <cell r="P1226">
            <v>0</v>
          </cell>
          <cell r="Q1226">
            <v>0</v>
          </cell>
          <cell r="R1226">
            <v>0</v>
          </cell>
          <cell r="S1226">
            <v>0</v>
          </cell>
          <cell r="T1226">
            <v>0</v>
          </cell>
          <cell r="U1226">
            <v>0</v>
          </cell>
          <cell r="V1226">
            <v>0</v>
          </cell>
          <cell r="W1226">
            <v>0</v>
          </cell>
          <cell r="X1226">
            <v>0</v>
          </cell>
          <cell r="Y1226" t="str">
            <v>I_GO_CC_J1DProposed Station Emission Costs</v>
          </cell>
        </row>
        <row r="1227">
          <cell r="E1227">
            <v>0</v>
          </cell>
          <cell r="F1227">
            <v>0</v>
          </cell>
          <cell r="G1227">
            <v>0</v>
          </cell>
          <cell r="H1227">
            <v>0</v>
          </cell>
          <cell r="I1227">
            <v>0</v>
          </cell>
          <cell r="J1227">
            <v>0</v>
          </cell>
          <cell r="K1227">
            <v>0</v>
          </cell>
          <cell r="L1227">
            <v>0</v>
          </cell>
          <cell r="M1227">
            <v>0</v>
          </cell>
          <cell r="N1227">
            <v>0</v>
          </cell>
          <cell r="O1227">
            <v>0</v>
          </cell>
          <cell r="P1227">
            <v>0</v>
          </cell>
          <cell r="Q1227">
            <v>0</v>
          </cell>
          <cell r="R1227">
            <v>0</v>
          </cell>
          <cell r="S1227">
            <v>0</v>
          </cell>
          <cell r="T1227">
            <v>0</v>
          </cell>
          <cell r="U1227">
            <v>0</v>
          </cell>
          <cell r="V1227">
            <v>0</v>
          </cell>
          <cell r="W1227">
            <v>0</v>
          </cell>
          <cell r="X1227">
            <v>0</v>
          </cell>
          <cell r="Y1227" t="str">
            <v>I_GO_CC_J1DProposed Station Dispatch Adder Costs</v>
          </cell>
        </row>
        <row r="1228">
          <cell r="E1228">
            <v>0</v>
          </cell>
          <cell r="F1228">
            <v>0</v>
          </cell>
          <cell r="G1228">
            <v>0</v>
          </cell>
          <cell r="H1228">
            <v>0</v>
          </cell>
          <cell r="I1228">
            <v>0</v>
          </cell>
          <cell r="J1228">
            <v>0</v>
          </cell>
          <cell r="K1228">
            <v>0</v>
          </cell>
          <cell r="L1228">
            <v>0</v>
          </cell>
          <cell r="M1228">
            <v>0</v>
          </cell>
          <cell r="N1228">
            <v>0</v>
          </cell>
          <cell r="O1228">
            <v>0</v>
          </cell>
          <cell r="P1228">
            <v>0</v>
          </cell>
          <cell r="Q1228">
            <v>0</v>
          </cell>
          <cell r="R1228">
            <v>0</v>
          </cell>
          <cell r="S1228">
            <v>0</v>
          </cell>
          <cell r="T1228">
            <v>0</v>
          </cell>
          <cell r="U1228">
            <v>0</v>
          </cell>
          <cell r="V1228">
            <v>0</v>
          </cell>
          <cell r="W1228">
            <v>0</v>
          </cell>
          <cell r="X1228">
            <v>0</v>
          </cell>
          <cell r="Y1228" t="str">
            <v>I_GO_CC_J1DProposed Station Fixed Costs</v>
          </cell>
        </row>
        <row r="1229">
          <cell r="E1229">
            <v>0</v>
          </cell>
          <cell r="F1229">
            <v>0</v>
          </cell>
          <cell r="G1229">
            <v>0</v>
          </cell>
          <cell r="H1229">
            <v>0</v>
          </cell>
          <cell r="I1229">
            <v>0</v>
          </cell>
          <cell r="J1229">
            <v>0</v>
          </cell>
          <cell r="K1229">
            <v>0</v>
          </cell>
          <cell r="L1229">
            <v>0</v>
          </cell>
          <cell r="M1229">
            <v>0</v>
          </cell>
          <cell r="N1229">
            <v>0</v>
          </cell>
          <cell r="O1229">
            <v>0</v>
          </cell>
          <cell r="P1229">
            <v>0</v>
          </cell>
          <cell r="Q1229">
            <v>0</v>
          </cell>
          <cell r="R1229">
            <v>0</v>
          </cell>
          <cell r="S1229">
            <v>0</v>
          </cell>
          <cell r="T1229">
            <v>0</v>
          </cell>
          <cell r="U1229">
            <v>0</v>
          </cell>
          <cell r="V1229">
            <v>0</v>
          </cell>
          <cell r="W1229">
            <v>0</v>
          </cell>
          <cell r="X1229">
            <v>0</v>
          </cell>
          <cell r="Y1229" t="str">
            <v>I_GO_CC_J1DProposed Station Demand Charges</v>
          </cell>
        </row>
        <row r="1230">
          <cell r="E1230">
            <v>0</v>
          </cell>
          <cell r="F1230">
            <v>0</v>
          </cell>
          <cell r="G1230">
            <v>0</v>
          </cell>
          <cell r="H1230">
            <v>0</v>
          </cell>
          <cell r="I1230">
            <v>0</v>
          </cell>
          <cell r="J1230">
            <v>0</v>
          </cell>
          <cell r="K1230">
            <v>0</v>
          </cell>
          <cell r="L1230">
            <v>0</v>
          </cell>
          <cell r="M1230">
            <v>0</v>
          </cell>
          <cell r="N1230">
            <v>0</v>
          </cell>
          <cell r="O1230">
            <v>0</v>
          </cell>
          <cell r="P1230">
            <v>0</v>
          </cell>
          <cell r="Q1230">
            <v>0</v>
          </cell>
          <cell r="R1230">
            <v>0</v>
          </cell>
          <cell r="S1230">
            <v>0</v>
          </cell>
          <cell r="T1230">
            <v>0</v>
          </cell>
          <cell r="U1230">
            <v>0</v>
          </cell>
          <cell r="V1230">
            <v>0</v>
          </cell>
          <cell r="W1230">
            <v>0</v>
          </cell>
          <cell r="X1230">
            <v>0</v>
          </cell>
          <cell r="Y1230" t="str">
            <v>I_GO_CC_J1DProposed Station Capital Costs</v>
          </cell>
        </row>
        <row r="1231">
          <cell r="E1231">
            <v>0</v>
          </cell>
          <cell r="F1231">
            <v>0</v>
          </cell>
          <cell r="G1231">
            <v>0</v>
          </cell>
          <cell r="H1231">
            <v>0</v>
          </cell>
          <cell r="I1231">
            <v>0</v>
          </cell>
          <cell r="J1231">
            <v>0</v>
          </cell>
          <cell r="K1231">
            <v>0</v>
          </cell>
          <cell r="L1231">
            <v>0</v>
          </cell>
          <cell r="M1231">
            <v>0</v>
          </cell>
          <cell r="N1231">
            <v>0</v>
          </cell>
          <cell r="O1231">
            <v>0</v>
          </cell>
          <cell r="P1231">
            <v>0</v>
          </cell>
          <cell r="Q1231">
            <v>0</v>
          </cell>
          <cell r="R1231">
            <v>0</v>
          </cell>
          <cell r="S1231">
            <v>0</v>
          </cell>
          <cell r="T1231">
            <v>0</v>
          </cell>
          <cell r="U1231">
            <v>0</v>
          </cell>
          <cell r="V1231">
            <v>0</v>
          </cell>
          <cell r="W1231">
            <v>0</v>
          </cell>
          <cell r="X1231">
            <v>0</v>
          </cell>
          <cell r="Y1231" t="str">
            <v>I_GO_CC_J1D   Station Total Costs</v>
          </cell>
        </row>
        <row r="1232">
          <cell r="E1232">
            <v>0</v>
          </cell>
          <cell r="F1232">
            <v>0</v>
          </cell>
          <cell r="G1232">
            <v>0</v>
          </cell>
          <cell r="H1232">
            <v>0</v>
          </cell>
          <cell r="I1232">
            <v>0</v>
          </cell>
          <cell r="J1232">
            <v>0</v>
          </cell>
          <cell r="K1232">
            <v>0</v>
          </cell>
          <cell r="L1232">
            <v>0</v>
          </cell>
          <cell r="M1232">
            <v>0</v>
          </cell>
          <cell r="N1232">
            <v>0</v>
          </cell>
          <cell r="O1232">
            <v>0</v>
          </cell>
          <cell r="P1232">
            <v>0</v>
          </cell>
          <cell r="Q1232">
            <v>0</v>
          </cell>
          <cell r="R1232">
            <v>0</v>
          </cell>
          <cell r="S1232">
            <v>0</v>
          </cell>
          <cell r="T1232">
            <v>0</v>
          </cell>
          <cell r="U1232">
            <v>0</v>
          </cell>
          <cell r="V1232">
            <v>0</v>
          </cell>
          <cell r="W1232">
            <v>0</v>
          </cell>
          <cell r="X1232">
            <v>0</v>
          </cell>
          <cell r="Y1232" t="str">
            <v>I_GO_CC_G2Proposed Station Fuel Costs</v>
          </cell>
        </row>
        <row r="1233">
          <cell r="E1233">
            <v>0</v>
          </cell>
          <cell r="F1233">
            <v>0</v>
          </cell>
          <cell r="G1233">
            <v>0</v>
          </cell>
          <cell r="H1233">
            <v>0</v>
          </cell>
          <cell r="I1233">
            <v>0</v>
          </cell>
          <cell r="J1233">
            <v>0</v>
          </cell>
          <cell r="K1233">
            <v>0</v>
          </cell>
          <cell r="L1233">
            <v>0</v>
          </cell>
          <cell r="M1233">
            <v>0</v>
          </cell>
          <cell r="N1233">
            <v>0</v>
          </cell>
          <cell r="O1233">
            <v>0</v>
          </cell>
          <cell r="P1233">
            <v>0</v>
          </cell>
          <cell r="Q1233">
            <v>0</v>
          </cell>
          <cell r="R1233">
            <v>0</v>
          </cell>
          <cell r="S1233">
            <v>0</v>
          </cell>
          <cell r="T1233">
            <v>0</v>
          </cell>
          <cell r="U1233">
            <v>0</v>
          </cell>
          <cell r="V1233">
            <v>0</v>
          </cell>
          <cell r="W1233">
            <v>0</v>
          </cell>
          <cell r="X1233">
            <v>0</v>
          </cell>
          <cell r="Y1233" t="str">
            <v>I_GO_CC_G2Proposed Station Variable O&amp;M Costs</v>
          </cell>
        </row>
        <row r="1234">
          <cell r="E1234">
            <v>0</v>
          </cell>
          <cell r="F1234">
            <v>0</v>
          </cell>
          <cell r="G1234">
            <v>0</v>
          </cell>
          <cell r="H1234">
            <v>0</v>
          </cell>
          <cell r="I1234">
            <v>0</v>
          </cell>
          <cell r="J1234">
            <v>0</v>
          </cell>
          <cell r="K1234">
            <v>0</v>
          </cell>
          <cell r="L1234">
            <v>0</v>
          </cell>
          <cell r="M1234">
            <v>0</v>
          </cell>
          <cell r="N1234">
            <v>0</v>
          </cell>
          <cell r="O1234">
            <v>0</v>
          </cell>
          <cell r="P1234">
            <v>0</v>
          </cell>
          <cell r="Q1234">
            <v>0</v>
          </cell>
          <cell r="R1234">
            <v>0</v>
          </cell>
          <cell r="S1234">
            <v>0</v>
          </cell>
          <cell r="T1234">
            <v>0</v>
          </cell>
          <cell r="U1234">
            <v>0</v>
          </cell>
          <cell r="V1234">
            <v>0</v>
          </cell>
          <cell r="W1234">
            <v>0</v>
          </cell>
          <cell r="X1234">
            <v>0</v>
          </cell>
          <cell r="Y1234" t="str">
            <v>I_GO_CC_G2Proposed Station Emission Costs</v>
          </cell>
        </row>
        <row r="1235">
          <cell r="E1235">
            <v>0</v>
          </cell>
          <cell r="F1235">
            <v>0</v>
          </cell>
          <cell r="G1235">
            <v>0</v>
          </cell>
          <cell r="H1235">
            <v>0</v>
          </cell>
          <cell r="I1235">
            <v>0</v>
          </cell>
          <cell r="J1235">
            <v>0</v>
          </cell>
          <cell r="K1235">
            <v>0</v>
          </cell>
          <cell r="L1235">
            <v>0</v>
          </cell>
          <cell r="M1235">
            <v>0</v>
          </cell>
          <cell r="N1235">
            <v>0</v>
          </cell>
          <cell r="O1235">
            <v>0</v>
          </cell>
          <cell r="P1235">
            <v>0</v>
          </cell>
          <cell r="Q1235">
            <v>0</v>
          </cell>
          <cell r="R1235">
            <v>0</v>
          </cell>
          <cell r="S1235">
            <v>0</v>
          </cell>
          <cell r="T1235">
            <v>0</v>
          </cell>
          <cell r="U1235">
            <v>0</v>
          </cell>
          <cell r="V1235">
            <v>0</v>
          </cell>
          <cell r="W1235">
            <v>0</v>
          </cell>
          <cell r="X1235">
            <v>0</v>
          </cell>
          <cell r="Y1235" t="str">
            <v>I_GO_CC_G2Proposed Station Dispatch Adder Costs</v>
          </cell>
        </row>
        <row r="1236">
          <cell r="E1236">
            <v>0</v>
          </cell>
          <cell r="F1236">
            <v>0</v>
          </cell>
          <cell r="G1236">
            <v>0</v>
          </cell>
          <cell r="H1236">
            <v>0</v>
          </cell>
          <cell r="I1236">
            <v>0</v>
          </cell>
          <cell r="J1236">
            <v>0</v>
          </cell>
          <cell r="K1236">
            <v>0</v>
          </cell>
          <cell r="L1236">
            <v>0</v>
          </cell>
          <cell r="M1236">
            <v>0</v>
          </cell>
          <cell r="N1236">
            <v>0</v>
          </cell>
          <cell r="O1236">
            <v>0</v>
          </cell>
          <cell r="P1236">
            <v>0</v>
          </cell>
          <cell r="Q1236">
            <v>0</v>
          </cell>
          <cell r="R1236">
            <v>0</v>
          </cell>
          <cell r="S1236">
            <v>0</v>
          </cell>
          <cell r="T1236">
            <v>0</v>
          </cell>
          <cell r="U1236">
            <v>0</v>
          </cell>
          <cell r="V1236">
            <v>0</v>
          </cell>
          <cell r="W1236">
            <v>0</v>
          </cell>
          <cell r="X1236">
            <v>0</v>
          </cell>
          <cell r="Y1236" t="str">
            <v>I_GO_CC_G2Proposed Station Fixed Costs</v>
          </cell>
        </row>
        <row r="1237">
          <cell r="E1237">
            <v>0</v>
          </cell>
          <cell r="F1237">
            <v>0</v>
          </cell>
          <cell r="G1237">
            <v>0</v>
          </cell>
          <cell r="H1237">
            <v>0</v>
          </cell>
          <cell r="I1237">
            <v>0</v>
          </cell>
          <cell r="J1237">
            <v>0</v>
          </cell>
          <cell r="K1237">
            <v>0</v>
          </cell>
          <cell r="L1237">
            <v>0</v>
          </cell>
          <cell r="M1237">
            <v>0</v>
          </cell>
          <cell r="N1237">
            <v>0</v>
          </cell>
          <cell r="O1237">
            <v>0</v>
          </cell>
          <cell r="P1237">
            <v>0</v>
          </cell>
          <cell r="Q1237">
            <v>0</v>
          </cell>
          <cell r="R1237">
            <v>0</v>
          </cell>
          <cell r="S1237">
            <v>0</v>
          </cell>
          <cell r="T1237">
            <v>0</v>
          </cell>
          <cell r="U1237">
            <v>0</v>
          </cell>
          <cell r="V1237">
            <v>0</v>
          </cell>
          <cell r="W1237">
            <v>0</v>
          </cell>
          <cell r="X1237">
            <v>0</v>
          </cell>
          <cell r="Y1237" t="str">
            <v>I_GO_CC_G2Proposed Station Demand Charges</v>
          </cell>
        </row>
        <row r="1238">
          <cell r="E1238">
            <v>0</v>
          </cell>
          <cell r="F1238">
            <v>0</v>
          </cell>
          <cell r="G1238">
            <v>0</v>
          </cell>
          <cell r="H1238">
            <v>0</v>
          </cell>
          <cell r="I1238">
            <v>0</v>
          </cell>
          <cell r="J1238">
            <v>0</v>
          </cell>
          <cell r="K1238">
            <v>0</v>
          </cell>
          <cell r="L1238">
            <v>0</v>
          </cell>
          <cell r="M1238">
            <v>0</v>
          </cell>
          <cell r="N1238">
            <v>0</v>
          </cell>
          <cell r="O1238">
            <v>0</v>
          </cell>
          <cell r="P1238">
            <v>0</v>
          </cell>
          <cell r="Q1238">
            <v>0</v>
          </cell>
          <cell r="R1238">
            <v>0</v>
          </cell>
          <cell r="S1238">
            <v>0</v>
          </cell>
          <cell r="T1238">
            <v>0</v>
          </cell>
          <cell r="U1238">
            <v>0</v>
          </cell>
          <cell r="V1238">
            <v>0</v>
          </cell>
          <cell r="W1238">
            <v>0</v>
          </cell>
          <cell r="X1238">
            <v>0</v>
          </cell>
          <cell r="Y1238" t="str">
            <v>I_GO_CC_G2Proposed Station Capital Costs</v>
          </cell>
        </row>
        <row r="1239">
          <cell r="E1239">
            <v>0</v>
          </cell>
          <cell r="F1239">
            <v>0</v>
          </cell>
          <cell r="G1239">
            <v>0</v>
          </cell>
          <cell r="H1239">
            <v>0</v>
          </cell>
          <cell r="I1239">
            <v>0</v>
          </cell>
          <cell r="J1239">
            <v>0</v>
          </cell>
          <cell r="K1239">
            <v>0</v>
          </cell>
          <cell r="L1239">
            <v>0</v>
          </cell>
          <cell r="M1239">
            <v>0</v>
          </cell>
          <cell r="N1239">
            <v>0</v>
          </cell>
          <cell r="O1239">
            <v>0</v>
          </cell>
          <cell r="P1239">
            <v>0</v>
          </cell>
          <cell r="Q1239">
            <v>0</v>
          </cell>
          <cell r="R1239">
            <v>0</v>
          </cell>
          <cell r="S1239">
            <v>0</v>
          </cell>
          <cell r="T1239">
            <v>0</v>
          </cell>
          <cell r="U1239">
            <v>0</v>
          </cell>
          <cell r="V1239">
            <v>0</v>
          </cell>
          <cell r="W1239">
            <v>0</v>
          </cell>
          <cell r="X1239">
            <v>0</v>
          </cell>
          <cell r="Y1239" t="str">
            <v>I_GO_CC_G2   Station Total Costs</v>
          </cell>
        </row>
        <row r="1240">
          <cell r="E1240">
            <v>0</v>
          </cell>
          <cell r="F1240">
            <v>0</v>
          </cell>
          <cell r="G1240">
            <v>0</v>
          </cell>
          <cell r="H1240">
            <v>0</v>
          </cell>
          <cell r="I1240">
            <v>0</v>
          </cell>
          <cell r="J1240">
            <v>0</v>
          </cell>
          <cell r="K1240">
            <v>0</v>
          </cell>
          <cell r="L1240">
            <v>0</v>
          </cell>
          <cell r="M1240">
            <v>0</v>
          </cell>
          <cell r="N1240">
            <v>0</v>
          </cell>
          <cell r="O1240">
            <v>0</v>
          </cell>
          <cell r="P1240">
            <v>0</v>
          </cell>
          <cell r="Q1240">
            <v>0</v>
          </cell>
          <cell r="R1240">
            <v>0</v>
          </cell>
          <cell r="S1240">
            <v>0</v>
          </cell>
          <cell r="T1240">
            <v>0</v>
          </cell>
          <cell r="U1240">
            <v>0</v>
          </cell>
          <cell r="V1240">
            <v>0</v>
          </cell>
          <cell r="W1240">
            <v>0</v>
          </cell>
          <cell r="X1240">
            <v>0</v>
          </cell>
          <cell r="Y1240" t="str">
            <v>I_GO_CC_G2DProposed Station Fuel Costs</v>
          </cell>
        </row>
        <row r="1241">
          <cell r="E1241">
            <v>0</v>
          </cell>
          <cell r="F1241">
            <v>0</v>
          </cell>
          <cell r="G1241">
            <v>0</v>
          </cell>
          <cell r="H1241">
            <v>0</v>
          </cell>
          <cell r="I1241">
            <v>0</v>
          </cell>
          <cell r="J1241">
            <v>0</v>
          </cell>
          <cell r="K1241">
            <v>0</v>
          </cell>
          <cell r="L1241">
            <v>0</v>
          </cell>
          <cell r="M1241">
            <v>0</v>
          </cell>
          <cell r="N1241">
            <v>0</v>
          </cell>
          <cell r="O1241">
            <v>0</v>
          </cell>
          <cell r="P1241">
            <v>0</v>
          </cell>
          <cell r="Q1241">
            <v>0</v>
          </cell>
          <cell r="R1241">
            <v>0</v>
          </cell>
          <cell r="S1241">
            <v>0</v>
          </cell>
          <cell r="T1241">
            <v>0</v>
          </cell>
          <cell r="U1241">
            <v>0</v>
          </cell>
          <cell r="V1241">
            <v>0</v>
          </cell>
          <cell r="W1241">
            <v>0</v>
          </cell>
          <cell r="X1241">
            <v>0</v>
          </cell>
          <cell r="Y1241" t="str">
            <v>I_GO_CC_G2DProposed Station Variable O&amp;M Costs</v>
          </cell>
        </row>
        <row r="1242">
          <cell r="E1242">
            <v>0</v>
          </cell>
          <cell r="F1242">
            <v>0</v>
          </cell>
          <cell r="G1242">
            <v>0</v>
          </cell>
          <cell r="H1242">
            <v>0</v>
          </cell>
          <cell r="I1242">
            <v>0</v>
          </cell>
          <cell r="J1242">
            <v>0</v>
          </cell>
          <cell r="K1242">
            <v>0</v>
          </cell>
          <cell r="L1242">
            <v>0</v>
          </cell>
          <cell r="M1242">
            <v>0</v>
          </cell>
          <cell r="N1242">
            <v>0</v>
          </cell>
          <cell r="O1242">
            <v>0</v>
          </cell>
          <cell r="P1242">
            <v>0</v>
          </cell>
          <cell r="Q1242">
            <v>0</v>
          </cell>
          <cell r="R1242">
            <v>0</v>
          </cell>
          <cell r="S1242">
            <v>0</v>
          </cell>
          <cell r="T1242">
            <v>0</v>
          </cell>
          <cell r="U1242">
            <v>0</v>
          </cell>
          <cell r="V1242">
            <v>0</v>
          </cell>
          <cell r="W1242">
            <v>0</v>
          </cell>
          <cell r="X1242">
            <v>0</v>
          </cell>
          <cell r="Y1242" t="str">
            <v>I_GO_CC_G2DProposed Station Emission Costs</v>
          </cell>
        </row>
        <row r="1243">
          <cell r="E1243">
            <v>0</v>
          </cell>
          <cell r="F1243">
            <v>0</v>
          </cell>
          <cell r="G1243">
            <v>0</v>
          </cell>
          <cell r="H1243">
            <v>0</v>
          </cell>
          <cell r="I1243">
            <v>0</v>
          </cell>
          <cell r="J1243">
            <v>0</v>
          </cell>
          <cell r="K1243">
            <v>0</v>
          </cell>
          <cell r="L1243">
            <v>0</v>
          </cell>
          <cell r="M1243">
            <v>0</v>
          </cell>
          <cell r="N1243">
            <v>0</v>
          </cell>
          <cell r="O1243">
            <v>0</v>
          </cell>
          <cell r="P1243">
            <v>0</v>
          </cell>
          <cell r="Q1243">
            <v>0</v>
          </cell>
          <cell r="R1243">
            <v>0</v>
          </cell>
          <cell r="S1243">
            <v>0</v>
          </cell>
          <cell r="T1243">
            <v>0</v>
          </cell>
          <cell r="U1243">
            <v>0</v>
          </cell>
          <cell r="V1243">
            <v>0</v>
          </cell>
          <cell r="W1243">
            <v>0</v>
          </cell>
          <cell r="X1243">
            <v>0</v>
          </cell>
          <cell r="Y1243" t="str">
            <v>I_GO_CC_G2DProposed Station Dispatch Adder Costs</v>
          </cell>
        </row>
        <row r="1244">
          <cell r="E1244">
            <v>0</v>
          </cell>
          <cell r="F1244">
            <v>0</v>
          </cell>
          <cell r="G1244">
            <v>0</v>
          </cell>
          <cell r="H1244">
            <v>0</v>
          </cell>
          <cell r="I1244">
            <v>0</v>
          </cell>
          <cell r="J1244">
            <v>0</v>
          </cell>
          <cell r="K1244">
            <v>0</v>
          </cell>
          <cell r="L1244">
            <v>0</v>
          </cell>
          <cell r="M1244">
            <v>0</v>
          </cell>
          <cell r="N1244">
            <v>0</v>
          </cell>
          <cell r="O1244">
            <v>0</v>
          </cell>
          <cell r="P1244">
            <v>0</v>
          </cell>
          <cell r="Q1244">
            <v>0</v>
          </cell>
          <cell r="R1244">
            <v>0</v>
          </cell>
          <cell r="S1244">
            <v>0</v>
          </cell>
          <cell r="T1244">
            <v>0</v>
          </cell>
          <cell r="U1244">
            <v>0</v>
          </cell>
          <cell r="V1244">
            <v>0</v>
          </cell>
          <cell r="W1244">
            <v>0</v>
          </cell>
          <cell r="X1244">
            <v>0</v>
          </cell>
          <cell r="Y1244" t="str">
            <v>I_GO_CC_G2DProposed Station Fixed Costs</v>
          </cell>
        </row>
        <row r="1245">
          <cell r="E1245">
            <v>0</v>
          </cell>
          <cell r="F1245">
            <v>0</v>
          </cell>
          <cell r="G1245">
            <v>0</v>
          </cell>
          <cell r="H1245">
            <v>0</v>
          </cell>
          <cell r="I1245">
            <v>0</v>
          </cell>
          <cell r="J1245">
            <v>0</v>
          </cell>
          <cell r="K1245">
            <v>0</v>
          </cell>
          <cell r="L1245">
            <v>0</v>
          </cell>
          <cell r="M1245">
            <v>0</v>
          </cell>
          <cell r="N1245">
            <v>0</v>
          </cell>
          <cell r="O1245">
            <v>0</v>
          </cell>
          <cell r="P1245">
            <v>0</v>
          </cell>
          <cell r="Q1245">
            <v>0</v>
          </cell>
          <cell r="R1245">
            <v>0</v>
          </cell>
          <cell r="S1245">
            <v>0</v>
          </cell>
          <cell r="T1245">
            <v>0</v>
          </cell>
          <cell r="U1245">
            <v>0</v>
          </cell>
          <cell r="V1245">
            <v>0</v>
          </cell>
          <cell r="W1245">
            <v>0</v>
          </cell>
          <cell r="X1245">
            <v>0</v>
          </cell>
          <cell r="Y1245" t="str">
            <v>I_GO_CC_G2DProposed Station Demand Charges</v>
          </cell>
        </row>
        <row r="1246">
          <cell r="E1246">
            <v>0</v>
          </cell>
          <cell r="F1246">
            <v>0</v>
          </cell>
          <cell r="G1246">
            <v>0</v>
          </cell>
          <cell r="H1246">
            <v>0</v>
          </cell>
          <cell r="I1246">
            <v>0</v>
          </cell>
          <cell r="J1246">
            <v>0</v>
          </cell>
          <cell r="K1246">
            <v>0</v>
          </cell>
          <cell r="L1246">
            <v>0</v>
          </cell>
          <cell r="M1246">
            <v>0</v>
          </cell>
          <cell r="N1246">
            <v>0</v>
          </cell>
          <cell r="O1246">
            <v>0</v>
          </cell>
          <cell r="P1246">
            <v>0</v>
          </cell>
          <cell r="Q1246">
            <v>0</v>
          </cell>
          <cell r="R1246">
            <v>0</v>
          </cell>
          <cell r="S1246">
            <v>0</v>
          </cell>
          <cell r="T1246">
            <v>0</v>
          </cell>
          <cell r="U1246">
            <v>0</v>
          </cell>
          <cell r="V1246">
            <v>0</v>
          </cell>
          <cell r="W1246">
            <v>0</v>
          </cell>
          <cell r="X1246">
            <v>0</v>
          </cell>
          <cell r="Y1246" t="str">
            <v>I_GO_CC_G2DProposed Station Capital Costs</v>
          </cell>
        </row>
        <row r="1247">
          <cell r="E1247">
            <v>0</v>
          </cell>
          <cell r="F1247">
            <v>0</v>
          </cell>
          <cell r="G1247">
            <v>0</v>
          </cell>
          <cell r="H1247">
            <v>0</v>
          </cell>
          <cell r="I1247">
            <v>0</v>
          </cell>
          <cell r="J1247">
            <v>0</v>
          </cell>
          <cell r="K1247">
            <v>0</v>
          </cell>
          <cell r="L1247">
            <v>0</v>
          </cell>
          <cell r="M1247">
            <v>0</v>
          </cell>
          <cell r="N1247">
            <v>0</v>
          </cell>
          <cell r="O1247">
            <v>0</v>
          </cell>
          <cell r="P1247">
            <v>0</v>
          </cell>
          <cell r="Q1247">
            <v>0</v>
          </cell>
          <cell r="R1247">
            <v>0</v>
          </cell>
          <cell r="S1247">
            <v>0</v>
          </cell>
          <cell r="T1247">
            <v>0</v>
          </cell>
          <cell r="U1247">
            <v>0</v>
          </cell>
          <cell r="V1247">
            <v>0</v>
          </cell>
          <cell r="W1247">
            <v>0</v>
          </cell>
          <cell r="X1247">
            <v>0</v>
          </cell>
          <cell r="Y1247" t="str">
            <v>I_GO_CC_G2D   Station Total Costs</v>
          </cell>
        </row>
        <row r="1248">
          <cell r="E1248">
            <v>0</v>
          </cell>
          <cell r="F1248">
            <v>0</v>
          </cell>
          <cell r="G1248">
            <v>0</v>
          </cell>
          <cell r="H1248">
            <v>0</v>
          </cell>
          <cell r="I1248">
            <v>0</v>
          </cell>
          <cell r="J1248">
            <v>0</v>
          </cell>
          <cell r="K1248">
            <v>0</v>
          </cell>
          <cell r="L1248">
            <v>0</v>
          </cell>
          <cell r="M1248">
            <v>0</v>
          </cell>
          <cell r="N1248">
            <v>0</v>
          </cell>
          <cell r="O1248">
            <v>0</v>
          </cell>
          <cell r="P1248">
            <v>0</v>
          </cell>
          <cell r="Q1248">
            <v>0</v>
          </cell>
          <cell r="R1248">
            <v>0</v>
          </cell>
          <cell r="S1248">
            <v>0</v>
          </cell>
          <cell r="T1248">
            <v>0</v>
          </cell>
          <cell r="U1248">
            <v>0</v>
          </cell>
          <cell r="V1248">
            <v>0</v>
          </cell>
          <cell r="W1248">
            <v>0</v>
          </cell>
          <cell r="X1248">
            <v>0</v>
          </cell>
          <cell r="Y1248" t="str">
            <v>H_.GO1_WDSProposed Station Fuel Costs</v>
          </cell>
        </row>
        <row r="1249">
          <cell r="E1249">
            <v>0</v>
          </cell>
          <cell r="F1249">
            <v>0</v>
          </cell>
          <cell r="G1249">
            <v>0</v>
          </cell>
          <cell r="H1249">
            <v>0</v>
          </cell>
          <cell r="I1249">
            <v>0</v>
          </cell>
          <cell r="J1249">
            <v>0</v>
          </cell>
          <cell r="K1249">
            <v>0</v>
          </cell>
          <cell r="L1249">
            <v>0</v>
          </cell>
          <cell r="M1249">
            <v>0</v>
          </cell>
          <cell r="N1249">
            <v>0</v>
          </cell>
          <cell r="O1249">
            <v>0</v>
          </cell>
          <cell r="P1249">
            <v>0</v>
          </cell>
          <cell r="Q1249">
            <v>0</v>
          </cell>
          <cell r="R1249">
            <v>0</v>
          </cell>
          <cell r="S1249">
            <v>0</v>
          </cell>
          <cell r="T1249">
            <v>0</v>
          </cell>
          <cell r="U1249">
            <v>0</v>
          </cell>
          <cell r="V1249">
            <v>0</v>
          </cell>
          <cell r="W1249">
            <v>0</v>
          </cell>
          <cell r="X1249">
            <v>0</v>
          </cell>
          <cell r="Y1249" t="str">
            <v>H_.GO1_WDSProposed Station Variable O&amp;M Costs</v>
          </cell>
        </row>
        <row r="1250">
          <cell r="E1250">
            <v>0</v>
          </cell>
          <cell r="F1250">
            <v>0</v>
          </cell>
          <cell r="G1250">
            <v>0</v>
          </cell>
          <cell r="H1250">
            <v>0</v>
          </cell>
          <cell r="I1250">
            <v>0</v>
          </cell>
          <cell r="J1250">
            <v>0</v>
          </cell>
          <cell r="K1250">
            <v>0</v>
          </cell>
          <cell r="L1250">
            <v>0</v>
          </cell>
          <cell r="M1250">
            <v>0</v>
          </cell>
          <cell r="N1250">
            <v>0</v>
          </cell>
          <cell r="O1250">
            <v>0</v>
          </cell>
          <cell r="P1250">
            <v>0</v>
          </cell>
          <cell r="Q1250">
            <v>0</v>
          </cell>
          <cell r="R1250">
            <v>0</v>
          </cell>
          <cell r="S1250">
            <v>0</v>
          </cell>
          <cell r="T1250">
            <v>0</v>
          </cell>
          <cell r="U1250">
            <v>0</v>
          </cell>
          <cell r="V1250">
            <v>0</v>
          </cell>
          <cell r="W1250">
            <v>0</v>
          </cell>
          <cell r="X1250">
            <v>0</v>
          </cell>
          <cell r="Y1250" t="str">
            <v>H_.GO1_WDSProposed Station Emission Costs</v>
          </cell>
        </row>
        <row r="1251">
          <cell r="E1251">
            <v>0</v>
          </cell>
          <cell r="F1251">
            <v>0</v>
          </cell>
          <cell r="G1251">
            <v>0</v>
          </cell>
          <cell r="H1251">
            <v>0</v>
          </cell>
          <cell r="I1251">
            <v>0</v>
          </cell>
          <cell r="J1251">
            <v>0</v>
          </cell>
          <cell r="K1251">
            <v>0</v>
          </cell>
          <cell r="L1251">
            <v>0</v>
          </cell>
          <cell r="M1251">
            <v>0</v>
          </cell>
          <cell r="N1251">
            <v>0</v>
          </cell>
          <cell r="O1251">
            <v>0</v>
          </cell>
          <cell r="P1251">
            <v>0</v>
          </cell>
          <cell r="Q1251">
            <v>0</v>
          </cell>
          <cell r="R1251">
            <v>0</v>
          </cell>
          <cell r="S1251">
            <v>0</v>
          </cell>
          <cell r="T1251">
            <v>0</v>
          </cell>
          <cell r="U1251">
            <v>0</v>
          </cell>
          <cell r="V1251">
            <v>0</v>
          </cell>
          <cell r="W1251">
            <v>0</v>
          </cell>
          <cell r="X1251">
            <v>0</v>
          </cell>
          <cell r="Y1251" t="str">
            <v>H_.GO1_WDSProposed Station Dispatch Adder Costs</v>
          </cell>
        </row>
        <row r="1252">
          <cell r="E1252">
            <v>0</v>
          </cell>
          <cell r="F1252">
            <v>0</v>
          </cell>
          <cell r="G1252">
            <v>0</v>
          </cell>
          <cell r="H1252">
            <v>0</v>
          </cell>
          <cell r="I1252">
            <v>0</v>
          </cell>
          <cell r="J1252">
            <v>0</v>
          </cell>
          <cell r="K1252">
            <v>0</v>
          </cell>
          <cell r="L1252">
            <v>0</v>
          </cell>
          <cell r="M1252">
            <v>0</v>
          </cell>
          <cell r="N1252">
            <v>0</v>
          </cell>
          <cell r="O1252">
            <v>0</v>
          </cell>
          <cell r="P1252">
            <v>0</v>
          </cell>
          <cell r="Q1252">
            <v>0</v>
          </cell>
          <cell r="R1252">
            <v>0</v>
          </cell>
          <cell r="S1252">
            <v>0</v>
          </cell>
          <cell r="T1252">
            <v>0</v>
          </cell>
          <cell r="U1252">
            <v>0</v>
          </cell>
          <cell r="V1252">
            <v>0</v>
          </cell>
          <cell r="W1252">
            <v>0</v>
          </cell>
          <cell r="X1252">
            <v>0</v>
          </cell>
          <cell r="Y1252" t="str">
            <v>H_.GO1_WDSProposed Station Fixed Costs</v>
          </cell>
        </row>
        <row r="1253">
          <cell r="E1253">
            <v>0</v>
          </cell>
          <cell r="F1253">
            <v>0</v>
          </cell>
          <cell r="G1253">
            <v>0</v>
          </cell>
          <cell r="H1253">
            <v>0</v>
          </cell>
          <cell r="I1253">
            <v>0</v>
          </cell>
          <cell r="J1253">
            <v>0</v>
          </cell>
          <cell r="K1253">
            <v>0</v>
          </cell>
          <cell r="L1253">
            <v>0</v>
          </cell>
          <cell r="M1253">
            <v>0</v>
          </cell>
          <cell r="N1253">
            <v>0</v>
          </cell>
          <cell r="O1253">
            <v>0</v>
          </cell>
          <cell r="P1253">
            <v>0</v>
          </cell>
          <cell r="Q1253">
            <v>0</v>
          </cell>
          <cell r="R1253">
            <v>0</v>
          </cell>
          <cell r="S1253">
            <v>0</v>
          </cell>
          <cell r="T1253">
            <v>0</v>
          </cell>
          <cell r="U1253">
            <v>0</v>
          </cell>
          <cell r="V1253">
            <v>0</v>
          </cell>
          <cell r="W1253">
            <v>0</v>
          </cell>
          <cell r="X1253">
            <v>0</v>
          </cell>
          <cell r="Y1253" t="str">
            <v>H_.GO1_WDSProposed Station Demand Charges</v>
          </cell>
        </row>
        <row r="1254">
          <cell r="E1254">
            <v>0</v>
          </cell>
          <cell r="F1254">
            <v>0</v>
          </cell>
          <cell r="G1254">
            <v>0</v>
          </cell>
          <cell r="H1254">
            <v>0</v>
          </cell>
          <cell r="I1254">
            <v>0</v>
          </cell>
          <cell r="J1254">
            <v>0</v>
          </cell>
          <cell r="K1254">
            <v>0</v>
          </cell>
          <cell r="L1254">
            <v>0</v>
          </cell>
          <cell r="M1254">
            <v>0</v>
          </cell>
          <cell r="N1254">
            <v>0</v>
          </cell>
          <cell r="O1254">
            <v>0</v>
          </cell>
          <cell r="P1254">
            <v>0</v>
          </cell>
          <cell r="Q1254">
            <v>0</v>
          </cell>
          <cell r="R1254">
            <v>0</v>
          </cell>
          <cell r="S1254">
            <v>0</v>
          </cell>
          <cell r="T1254">
            <v>0</v>
          </cell>
          <cell r="U1254">
            <v>0</v>
          </cell>
          <cell r="V1254">
            <v>0</v>
          </cell>
          <cell r="W1254">
            <v>0</v>
          </cell>
          <cell r="X1254">
            <v>0</v>
          </cell>
          <cell r="Y1254" t="str">
            <v>H_.GO1_WDSProposed Station Capital Costs</v>
          </cell>
        </row>
        <row r="1255">
          <cell r="E1255">
            <v>0</v>
          </cell>
          <cell r="F1255">
            <v>0</v>
          </cell>
          <cell r="G1255">
            <v>0</v>
          </cell>
          <cell r="H1255">
            <v>0</v>
          </cell>
          <cell r="I1255">
            <v>0</v>
          </cell>
          <cell r="J1255">
            <v>0</v>
          </cell>
          <cell r="K1255">
            <v>0</v>
          </cell>
          <cell r="L1255">
            <v>0</v>
          </cell>
          <cell r="M1255">
            <v>0</v>
          </cell>
          <cell r="N1255">
            <v>0</v>
          </cell>
          <cell r="O1255">
            <v>0</v>
          </cell>
          <cell r="P1255">
            <v>0</v>
          </cell>
          <cell r="Q1255">
            <v>0</v>
          </cell>
          <cell r="R1255">
            <v>0</v>
          </cell>
          <cell r="S1255">
            <v>0</v>
          </cell>
          <cell r="T1255">
            <v>0</v>
          </cell>
          <cell r="U1255">
            <v>0</v>
          </cell>
          <cell r="V1255">
            <v>0</v>
          </cell>
          <cell r="W1255">
            <v>0</v>
          </cell>
          <cell r="X1255">
            <v>0</v>
          </cell>
          <cell r="Y1255" t="str">
            <v>H_.GO1_WDS   Station Total Costs</v>
          </cell>
        </row>
        <row r="1256">
          <cell r="E1256">
            <v>0</v>
          </cell>
          <cell r="F1256">
            <v>0</v>
          </cell>
          <cell r="G1256">
            <v>0</v>
          </cell>
          <cell r="H1256">
            <v>0</v>
          </cell>
          <cell r="I1256">
            <v>0</v>
          </cell>
          <cell r="J1256">
            <v>0</v>
          </cell>
          <cell r="K1256">
            <v>0</v>
          </cell>
          <cell r="L1256">
            <v>0</v>
          </cell>
          <cell r="M1256">
            <v>0</v>
          </cell>
          <cell r="N1256">
            <v>0</v>
          </cell>
          <cell r="O1256">
            <v>0</v>
          </cell>
          <cell r="P1256">
            <v>0</v>
          </cell>
          <cell r="Q1256">
            <v>0</v>
          </cell>
          <cell r="R1256">
            <v>0</v>
          </cell>
          <cell r="S1256">
            <v>0</v>
          </cell>
          <cell r="T1256">
            <v>0</v>
          </cell>
          <cell r="U1256">
            <v>0</v>
          </cell>
          <cell r="V1256">
            <v>0</v>
          </cell>
          <cell r="W1256">
            <v>0</v>
          </cell>
          <cell r="X1256">
            <v>0</v>
          </cell>
          <cell r="Y1256" t="str">
            <v>H_.GO1_PVSProposed Station Fuel Costs</v>
          </cell>
        </row>
        <row r="1257">
          <cell r="E1257">
            <v>0</v>
          </cell>
          <cell r="F1257">
            <v>0</v>
          </cell>
          <cell r="G1257">
            <v>0</v>
          </cell>
          <cell r="H1257">
            <v>0</v>
          </cell>
          <cell r="I1257">
            <v>0</v>
          </cell>
          <cell r="J1257">
            <v>0</v>
          </cell>
          <cell r="K1257">
            <v>0</v>
          </cell>
          <cell r="L1257">
            <v>0</v>
          </cell>
          <cell r="M1257">
            <v>0</v>
          </cell>
          <cell r="N1257">
            <v>0</v>
          </cell>
          <cell r="O1257">
            <v>0</v>
          </cell>
          <cell r="P1257">
            <v>0</v>
          </cell>
          <cell r="Q1257">
            <v>0</v>
          </cell>
          <cell r="R1257">
            <v>0</v>
          </cell>
          <cell r="S1257">
            <v>0</v>
          </cell>
          <cell r="T1257">
            <v>0</v>
          </cell>
          <cell r="U1257">
            <v>0</v>
          </cell>
          <cell r="V1257">
            <v>0</v>
          </cell>
          <cell r="W1257">
            <v>0</v>
          </cell>
          <cell r="X1257">
            <v>0</v>
          </cell>
          <cell r="Y1257" t="str">
            <v>H_.GO1_PVSProposed Station Variable O&amp;M Costs</v>
          </cell>
        </row>
        <row r="1258">
          <cell r="E1258">
            <v>0</v>
          </cell>
          <cell r="F1258">
            <v>0</v>
          </cell>
          <cell r="G1258">
            <v>0</v>
          </cell>
          <cell r="H1258">
            <v>0</v>
          </cell>
          <cell r="I1258">
            <v>0</v>
          </cell>
          <cell r="J1258">
            <v>0</v>
          </cell>
          <cell r="K1258">
            <v>0</v>
          </cell>
          <cell r="L1258">
            <v>0</v>
          </cell>
          <cell r="M1258">
            <v>0</v>
          </cell>
          <cell r="N1258">
            <v>0</v>
          </cell>
          <cell r="O1258">
            <v>0</v>
          </cell>
          <cell r="P1258">
            <v>0</v>
          </cell>
          <cell r="Q1258">
            <v>0</v>
          </cell>
          <cell r="R1258">
            <v>0</v>
          </cell>
          <cell r="S1258">
            <v>0</v>
          </cell>
          <cell r="T1258">
            <v>0</v>
          </cell>
          <cell r="U1258">
            <v>0</v>
          </cell>
          <cell r="V1258">
            <v>0</v>
          </cell>
          <cell r="W1258">
            <v>0</v>
          </cell>
          <cell r="X1258">
            <v>0</v>
          </cell>
          <cell r="Y1258" t="str">
            <v>H_.GO1_PVSProposed Station Emission Costs</v>
          </cell>
        </row>
        <row r="1259">
          <cell r="E1259">
            <v>0</v>
          </cell>
          <cell r="F1259">
            <v>0</v>
          </cell>
          <cell r="G1259">
            <v>0</v>
          </cell>
          <cell r="H1259">
            <v>0</v>
          </cell>
          <cell r="I1259">
            <v>0</v>
          </cell>
          <cell r="J1259">
            <v>0</v>
          </cell>
          <cell r="K1259">
            <v>0</v>
          </cell>
          <cell r="L1259">
            <v>0</v>
          </cell>
          <cell r="M1259">
            <v>0</v>
          </cell>
          <cell r="N1259">
            <v>0</v>
          </cell>
          <cell r="O1259">
            <v>0</v>
          </cell>
          <cell r="P1259">
            <v>0</v>
          </cell>
          <cell r="Q1259">
            <v>0</v>
          </cell>
          <cell r="R1259">
            <v>0</v>
          </cell>
          <cell r="S1259">
            <v>0</v>
          </cell>
          <cell r="T1259">
            <v>0</v>
          </cell>
          <cell r="U1259">
            <v>0</v>
          </cell>
          <cell r="V1259">
            <v>0</v>
          </cell>
          <cell r="W1259">
            <v>0</v>
          </cell>
          <cell r="X1259">
            <v>0</v>
          </cell>
          <cell r="Y1259" t="str">
            <v>H_.GO1_PVSProposed Station Dispatch Adder Costs</v>
          </cell>
        </row>
        <row r="1260">
          <cell r="E1260">
            <v>0</v>
          </cell>
          <cell r="F1260">
            <v>0</v>
          </cell>
          <cell r="G1260">
            <v>0</v>
          </cell>
          <cell r="H1260">
            <v>0</v>
          </cell>
          <cell r="I1260">
            <v>0</v>
          </cell>
          <cell r="J1260">
            <v>0</v>
          </cell>
          <cell r="K1260">
            <v>0</v>
          </cell>
          <cell r="L1260">
            <v>0</v>
          </cell>
          <cell r="M1260">
            <v>0</v>
          </cell>
          <cell r="N1260">
            <v>0</v>
          </cell>
          <cell r="O1260">
            <v>0</v>
          </cell>
          <cell r="P1260">
            <v>0</v>
          </cell>
          <cell r="Q1260">
            <v>0</v>
          </cell>
          <cell r="R1260">
            <v>0</v>
          </cell>
          <cell r="S1260">
            <v>0</v>
          </cell>
          <cell r="T1260">
            <v>0</v>
          </cell>
          <cell r="U1260">
            <v>0</v>
          </cell>
          <cell r="V1260">
            <v>0</v>
          </cell>
          <cell r="W1260">
            <v>0</v>
          </cell>
          <cell r="X1260">
            <v>0</v>
          </cell>
          <cell r="Y1260" t="str">
            <v>H_.GO1_PVSProposed Station Fixed Costs</v>
          </cell>
        </row>
        <row r="1261">
          <cell r="E1261">
            <v>0</v>
          </cell>
          <cell r="F1261">
            <v>0</v>
          </cell>
          <cell r="G1261">
            <v>0</v>
          </cell>
          <cell r="H1261">
            <v>0</v>
          </cell>
          <cell r="I1261">
            <v>0</v>
          </cell>
          <cell r="J1261">
            <v>0</v>
          </cell>
          <cell r="K1261">
            <v>0</v>
          </cell>
          <cell r="L1261">
            <v>0</v>
          </cell>
          <cell r="M1261">
            <v>0</v>
          </cell>
          <cell r="N1261">
            <v>0</v>
          </cell>
          <cell r="O1261">
            <v>0</v>
          </cell>
          <cell r="P1261">
            <v>0</v>
          </cell>
          <cell r="Q1261">
            <v>0</v>
          </cell>
          <cell r="R1261">
            <v>0</v>
          </cell>
          <cell r="S1261">
            <v>0</v>
          </cell>
          <cell r="T1261">
            <v>0</v>
          </cell>
          <cell r="U1261">
            <v>0</v>
          </cell>
          <cell r="V1261">
            <v>0</v>
          </cell>
          <cell r="W1261">
            <v>0</v>
          </cell>
          <cell r="X1261">
            <v>0</v>
          </cell>
          <cell r="Y1261" t="str">
            <v>H_.GO1_PVSProposed Station Demand Charges</v>
          </cell>
        </row>
        <row r="1262">
          <cell r="E1262">
            <v>0</v>
          </cell>
          <cell r="F1262">
            <v>0</v>
          </cell>
          <cell r="G1262">
            <v>0</v>
          </cell>
          <cell r="H1262">
            <v>0</v>
          </cell>
          <cell r="I1262">
            <v>0</v>
          </cell>
          <cell r="J1262">
            <v>0</v>
          </cell>
          <cell r="K1262">
            <v>0</v>
          </cell>
          <cell r="L1262">
            <v>0</v>
          </cell>
          <cell r="M1262">
            <v>0</v>
          </cell>
          <cell r="N1262">
            <v>0</v>
          </cell>
          <cell r="O1262">
            <v>0</v>
          </cell>
          <cell r="P1262">
            <v>0</v>
          </cell>
          <cell r="Q1262">
            <v>0</v>
          </cell>
          <cell r="R1262">
            <v>0</v>
          </cell>
          <cell r="S1262">
            <v>0</v>
          </cell>
          <cell r="T1262">
            <v>0</v>
          </cell>
          <cell r="U1262">
            <v>0</v>
          </cell>
          <cell r="V1262">
            <v>0</v>
          </cell>
          <cell r="W1262">
            <v>0</v>
          </cell>
          <cell r="X1262">
            <v>0</v>
          </cell>
          <cell r="Y1262" t="str">
            <v>H_.GO1_PVSProposed Station Capital Costs</v>
          </cell>
        </row>
        <row r="1263">
          <cell r="E1263">
            <v>0</v>
          </cell>
          <cell r="F1263">
            <v>0</v>
          </cell>
          <cell r="G1263">
            <v>0</v>
          </cell>
          <cell r="H1263">
            <v>0</v>
          </cell>
          <cell r="I1263">
            <v>0</v>
          </cell>
          <cell r="J1263">
            <v>0</v>
          </cell>
          <cell r="K1263">
            <v>0</v>
          </cell>
          <cell r="L1263">
            <v>0</v>
          </cell>
          <cell r="M1263">
            <v>0</v>
          </cell>
          <cell r="N1263">
            <v>0</v>
          </cell>
          <cell r="O1263">
            <v>0</v>
          </cell>
          <cell r="P1263">
            <v>0</v>
          </cell>
          <cell r="Q1263">
            <v>0</v>
          </cell>
          <cell r="R1263">
            <v>0</v>
          </cell>
          <cell r="S1263">
            <v>0</v>
          </cell>
          <cell r="T1263">
            <v>0</v>
          </cell>
          <cell r="U1263">
            <v>0</v>
          </cell>
          <cell r="V1263">
            <v>0</v>
          </cell>
          <cell r="W1263">
            <v>0</v>
          </cell>
          <cell r="X1263">
            <v>0</v>
          </cell>
          <cell r="Y1263" t="str">
            <v>H_.GO1_PVS   Station Total Costs</v>
          </cell>
        </row>
        <row r="1264">
          <cell r="E1264">
            <v>0</v>
          </cell>
          <cell r="F1264">
            <v>0</v>
          </cell>
          <cell r="G1264">
            <v>0</v>
          </cell>
          <cell r="H1264">
            <v>0</v>
          </cell>
          <cell r="I1264">
            <v>0</v>
          </cell>
          <cell r="J1264">
            <v>0</v>
          </cell>
          <cell r="K1264">
            <v>0</v>
          </cell>
          <cell r="L1264">
            <v>0</v>
          </cell>
          <cell r="M1264">
            <v>0</v>
          </cell>
          <cell r="N1264">
            <v>0</v>
          </cell>
          <cell r="O1264">
            <v>0</v>
          </cell>
          <cell r="P1264">
            <v>0</v>
          </cell>
          <cell r="Q1264">
            <v>0</v>
          </cell>
          <cell r="R1264">
            <v>0</v>
          </cell>
          <cell r="S1264">
            <v>0</v>
          </cell>
          <cell r="T1264">
            <v>0</v>
          </cell>
          <cell r="U1264">
            <v>0</v>
          </cell>
          <cell r="V1264">
            <v>0</v>
          </cell>
          <cell r="W1264">
            <v>0</v>
          </cell>
          <cell r="X1264">
            <v>0</v>
          </cell>
          <cell r="Y1264" t="str">
            <v>L_.GO1_WDProposed Station Fuel Costs</v>
          </cell>
        </row>
        <row r="1265">
          <cell r="E1265">
            <v>0</v>
          </cell>
          <cell r="F1265">
            <v>0</v>
          </cell>
          <cell r="G1265">
            <v>0</v>
          </cell>
          <cell r="H1265">
            <v>0</v>
          </cell>
          <cell r="I1265">
            <v>0</v>
          </cell>
          <cell r="J1265">
            <v>0</v>
          </cell>
          <cell r="K1265">
            <v>0</v>
          </cell>
          <cell r="L1265">
            <v>0</v>
          </cell>
          <cell r="M1265">
            <v>0</v>
          </cell>
          <cell r="N1265">
            <v>0</v>
          </cell>
          <cell r="O1265">
            <v>0</v>
          </cell>
          <cell r="P1265">
            <v>0</v>
          </cell>
          <cell r="Q1265">
            <v>0</v>
          </cell>
          <cell r="R1265">
            <v>0</v>
          </cell>
          <cell r="S1265">
            <v>0</v>
          </cell>
          <cell r="T1265">
            <v>0</v>
          </cell>
          <cell r="U1265">
            <v>0</v>
          </cell>
          <cell r="V1265">
            <v>0</v>
          </cell>
          <cell r="W1265">
            <v>0</v>
          </cell>
          <cell r="X1265">
            <v>0</v>
          </cell>
          <cell r="Y1265" t="str">
            <v>L_.GO1_WDProposed Station Variable O&amp;M Costs</v>
          </cell>
        </row>
        <row r="1266">
          <cell r="E1266">
            <v>0</v>
          </cell>
          <cell r="F1266">
            <v>0</v>
          </cell>
          <cell r="G1266">
            <v>0</v>
          </cell>
          <cell r="H1266">
            <v>0</v>
          </cell>
          <cell r="I1266">
            <v>0</v>
          </cell>
          <cell r="J1266">
            <v>0</v>
          </cell>
          <cell r="K1266">
            <v>0</v>
          </cell>
          <cell r="L1266">
            <v>0</v>
          </cell>
          <cell r="M1266">
            <v>0</v>
          </cell>
          <cell r="N1266">
            <v>0</v>
          </cell>
          <cell r="O1266">
            <v>0</v>
          </cell>
          <cell r="P1266">
            <v>0</v>
          </cell>
          <cell r="Q1266">
            <v>0</v>
          </cell>
          <cell r="R1266">
            <v>0</v>
          </cell>
          <cell r="S1266">
            <v>0</v>
          </cell>
          <cell r="T1266">
            <v>0</v>
          </cell>
          <cell r="U1266">
            <v>0</v>
          </cell>
          <cell r="V1266">
            <v>0</v>
          </cell>
          <cell r="W1266">
            <v>0</v>
          </cell>
          <cell r="X1266">
            <v>0</v>
          </cell>
          <cell r="Y1266" t="str">
            <v>L_.GO1_WDProposed Station Emission Costs</v>
          </cell>
        </row>
        <row r="1267">
          <cell r="E1267">
            <v>0</v>
          </cell>
          <cell r="F1267">
            <v>0</v>
          </cell>
          <cell r="G1267">
            <v>0</v>
          </cell>
          <cell r="H1267">
            <v>0</v>
          </cell>
          <cell r="I1267">
            <v>0</v>
          </cell>
          <cell r="J1267">
            <v>0</v>
          </cell>
          <cell r="K1267">
            <v>0</v>
          </cell>
          <cell r="L1267">
            <v>0</v>
          </cell>
          <cell r="M1267">
            <v>0</v>
          </cell>
          <cell r="N1267">
            <v>0</v>
          </cell>
          <cell r="O1267">
            <v>0</v>
          </cell>
          <cell r="P1267">
            <v>0</v>
          </cell>
          <cell r="Q1267">
            <v>0</v>
          </cell>
          <cell r="R1267">
            <v>0</v>
          </cell>
          <cell r="S1267">
            <v>0</v>
          </cell>
          <cell r="T1267">
            <v>0</v>
          </cell>
          <cell r="U1267">
            <v>0</v>
          </cell>
          <cell r="V1267">
            <v>0</v>
          </cell>
          <cell r="W1267">
            <v>0</v>
          </cell>
          <cell r="X1267">
            <v>0</v>
          </cell>
          <cell r="Y1267" t="str">
            <v>L_.GO1_WDProposed Station Dispatch Adder Costs</v>
          </cell>
        </row>
        <row r="1268">
          <cell r="E1268">
            <v>0</v>
          </cell>
          <cell r="F1268">
            <v>0</v>
          </cell>
          <cell r="G1268">
            <v>0</v>
          </cell>
          <cell r="H1268">
            <v>0</v>
          </cell>
          <cell r="I1268">
            <v>0</v>
          </cell>
          <cell r="J1268">
            <v>0</v>
          </cell>
          <cell r="K1268">
            <v>0</v>
          </cell>
          <cell r="L1268">
            <v>0</v>
          </cell>
          <cell r="M1268">
            <v>0</v>
          </cell>
          <cell r="N1268">
            <v>0</v>
          </cell>
          <cell r="O1268">
            <v>0</v>
          </cell>
          <cell r="P1268">
            <v>0</v>
          </cell>
          <cell r="Q1268">
            <v>0</v>
          </cell>
          <cell r="R1268">
            <v>0</v>
          </cell>
          <cell r="S1268">
            <v>0</v>
          </cell>
          <cell r="T1268">
            <v>0</v>
          </cell>
          <cell r="U1268">
            <v>0</v>
          </cell>
          <cell r="V1268">
            <v>0</v>
          </cell>
          <cell r="W1268">
            <v>0</v>
          </cell>
          <cell r="X1268">
            <v>0</v>
          </cell>
          <cell r="Y1268" t="str">
            <v>L_.GO1_WDProposed Station Fixed Costs</v>
          </cell>
        </row>
        <row r="1269">
          <cell r="E1269">
            <v>0</v>
          </cell>
          <cell r="F1269">
            <v>0</v>
          </cell>
          <cell r="G1269">
            <v>0</v>
          </cell>
          <cell r="H1269">
            <v>0</v>
          </cell>
          <cell r="I1269">
            <v>0</v>
          </cell>
          <cell r="J1269">
            <v>0</v>
          </cell>
          <cell r="K1269">
            <v>0</v>
          </cell>
          <cell r="L1269">
            <v>0</v>
          </cell>
          <cell r="M1269">
            <v>0</v>
          </cell>
          <cell r="N1269">
            <v>0</v>
          </cell>
          <cell r="O1269">
            <v>0</v>
          </cell>
          <cell r="P1269">
            <v>0</v>
          </cell>
          <cell r="Q1269">
            <v>0</v>
          </cell>
          <cell r="R1269">
            <v>0</v>
          </cell>
          <cell r="S1269">
            <v>0</v>
          </cell>
          <cell r="T1269">
            <v>0</v>
          </cell>
          <cell r="U1269">
            <v>0</v>
          </cell>
          <cell r="V1269">
            <v>0</v>
          </cell>
          <cell r="W1269">
            <v>0</v>
          </cell>
          <cell r="X1269">
            <v>0</v>
          </cell>
          <cell r="Y1269" t="str">
            <v>L_.GO1_WDProposed Station Demand Charges</v>
          </cell>
        </row>
        <row r="1270">
          <cell r="E1270">
            <v>0</v>
          </cell>
          <cell r="F1270">
            <v>0</v>
          </cell>
          <cell r="G1270">
            <v>0</v>
          </cell>
          <cell r="H1270">
            <v>0</v>
          </cell>
          <cell r="I1270">
            <v>0</v>
          </cell>
          <cell r="J1270">
            <v>0</v>
          </cell>
          <cell r="K1270">
            <v>0</v>
          </cell>
          <cell r="L1270">
            <v>0</v>
          </cell>
          <cell r="M1270">
            <v>0</v>
          </cell>
          <cell r="N1270">
            <v>0</v>
          </cell>
          <cell r="O1270">
            <v>0</v>
          </cell>
          <cell r="P1270">
            <v>0</v>
          </cell>
          <cell r="Q1270">
            <v>0</v>
          </cell>
          <cell r="R1270">
            <v>0</v>
          </cell>
          <cell r="S1270">
            <v>0</v>
          </cell>
          <cell r="T1270">
            <v>0</v>
          </cell>
          <cell r="U1270">
            <v>0</v>
          </cell>
          <cell r="V1270">
            <v>0</v>
          </cell>
          <cell r="W1270">
            <v>0</v>
          </cell>
          <cell r="X1270">
            <v>0</v>
          </cell>
          <cell r="Y1270" t="str">
            <v>L_.GO1_WDProposed Station Capital Costs</v>
          </cell>
        </row>
        <row r="1271">
          <cell r="E1271">
            <v>0</v>
          </cell>
          <cell r="F1271">
            <v>0</v>
          </cell>
          <cell r="G1271">
            <v>0</v>
          </cell>
          <cell r="H1271">
            <v>0</v>
          </cell>
          <cell r="I1271">
            <v>0</v>
          </cell>
          <cell r="J1271">
            <v>0</v>
          </cell>
          <cell r="K1271">
            <v>0</v>
          </cell>
          <cell r="L1271">
            <v>0</v>
          </cell>
          <cell r="M1271">
            <v>0</v>
          </cell>
          <cell r="N1271">
            <v>0</v>
          </cell>
          <cell r="O1271">
            <v>0</v>
          </cell>
          <cell r="P1271">
            <v>0</v>
          </cell>
          <cell r="Q1271">
            <v>0</v>
          </cell>
          <cell r="R1271">
            <v>0</v>
          </cell>
          <cell r="S1271">
            <v>0</v>
          </cell>
          <cell r="T1271">
            <v>0</v>
          </cell>
          <cell r="U1271">
            <v>0</v>
          </cell>
          <cell r="V1271">
            <v>0</v>
          </cell>
          <cell r="W1271">
            <v>0</v>
          </cell>
          <cell r="X1271">
            <v>0</v>
          </cell>
          <cell r="Y1271" t="str">
            <v>L_.GO1_WD   Station Total Costs</v>
          </cell>
        </row>
        <row r="1272">
          <cell r="E1272">
            <v>0</v>
          </cell>
          <cell r="F1272">
            <v>0</v>
          </cell>
          <cell r="G1272">
            <v>0</v>
          </cell>
          <cell r="H1272">
            <v>0</v>
          </cell>
          <cell r="I1272">
            <v>0</v>
          </cell>
          <cell r="J1272">
            <v>0</v>
          </cell>
          <cell r="K1272">
            <v>0</v>
          </cell>
          <cell r="L1272">
            <v>0</v>
          </cell>
          <cell r="M1272">
            <v>0</v>
          </cell>
          <cell r="N1272">
            <v>0</v>
          </cell>
          <cell r="O1272">
            <v>0</v>
          </cell>
          <cell r="P1272">
            <v>0</v>
          </cell>
          <cell r="Q1272">
            <v>0</v>
          </cell>
          <cell r="R1272">
            <v>0</v>
          </cell>
          <cell r="S1272">
            <v>0</v>
          </cell>
          <cell r="T1272">
            <v>0</v>
          </cell>
          <cell r="U1272">
            <v>0</v>
          </cell>
          <cell r="V1272">
            <v>0</v>
          </cell>
          <cell r="W1272">
            <v>0</v>
          </cell>
          <cell r="X1272">
            <v>0</v>
          </cell>
          <cell r="Y1272" t="str">
            <v>L_.GO1_PVSProposed Station Fuel Costs</v>
          </cell>
        </row>
        <row r="1273">
          <cell r="E1273">
            <v>0</v>
          </cell>
          <cell r="F1273">
            <v>0</v>
          </cell>
          <cell r="G1273">
            <v>0</v>
          </cell>
          <cell r="H1273">
            <v>0</v>
          </cell>
          <cell r="I1273">
            <v>0</v>
          </cell>
          <cell r="J1273">
            <v>0</v>
          </cell>
          <cell r="K1273">
            <v>0</v>
          </cell>
          <cell r="L1273">
            <v>0</v>
          </cell>
          <cell r="M1273">
            <v>0</v>
          </cell>
          <cell r="N1273">
            <v>0</v>
          </cell>
          <cell r="O1273">
            <v>0</v>
          </cell>
          <cell r="P1273">
            <v>0</v>
          </cell>
          <cell r="Q1273">
            <v>0</v>
          </cell>
          <cell r="R1273">
            <v>0</v>
          </cell>
          <cell r="S1273">
            <v>0</v>
          </cell>
          <cell r="T1273">
            <v>0</v>
          </cell>
          <cell r="U1273">
            <v>0</v>
          </cell>
          <cell r="V1273">
            <v>0</v>
          </cell>
          <cell r="W1273">
            <v>0</v>
          </cell>
          <cell r="X1273">
            <v>0</v>
          </cell>
          <cell r="Y1273" t="str">
            <v>L_.GO1_PVSProposed Station Variable O&amp;M Costs</v>
          </cell>
        </row>
        <row r="1274">
          <cell r="E1274">
            <v>0</v>
          </cell>
          <cell r="F1274">
            <v>0</v>
          </cell>
          <cell r="G1274">
            <v>0</v>
          </cell>
          <cell r="H1274">
            <v>0</v>
          </cell>
          <cell r="I1274">
            <v>0</v>
          </cell>
          <cell r="J1274">
            <v>0</v>
          </cell>
          <cell r="K1274">
            <v>0</v>
          </cell>
          <cell r="L1274">
            <v>0</v>
          </cell>
          <cell r="M1274">
            <v>0</v>
          </cell>
          <cell r="N1274">
            <v>0</v>
          </cell>
          <cell r="O1274">
            <v>0</v>
          </cell>
          <cell r="P1274">
            <v>0</v>
          </cell>
          <cell r="Q1274">
            <v>0</v>
          </cell>
          <cell r="R1274">
            <v>0</v>
          </cell>
          <cell r="S1274">
            <v>0</v>
          </cell>
          <cell r="T1274">
            <v>0</v>
          </cell>
          <cell r="U1274">
            <v>0</v>
          </cell>
          <cell r="V1274">
            <v>0</v>
          </cell>
          <cell r="W1274">
            <v>0</v>
          </cell>
          <cell r="X1274">
            <v>0</v>
          </cell>
          <cell r="Y1274" t="str">
            <v>L_.GO1_PVSProposed Station Emission Costs</v>
          </cell>
        </row>
        <row r="1275">
          <cell r="E1275">
            <v>0</v>
          </cell>
          <cell r="F1275">
            <v>0</v>
          </cell>
          <cell r="G1275">
            <v>0</v>
          </cell>
          <cell r="H1275">
            <v>0</v>
          </cell>
          <cell r="I1275">
            <v>0</v>
          </cell>
          <cell r="J1275">
            <v>0</v>
          </cell>
          <cell r="K1275">
            <v>0</v>
          </cell>
          <cell r="L1275">
            <v>0</v>
          </cell>
          <cell r="M1275">
            <v>0</v>
          </cell>
          <cell r="N1275">
            <v>0</v>
          </cell>
          <cell r="O1275">
            <v>0</v>
          </cell>
          <cell r="P1275">
            <v>0</v>
          </cell>
          <cell r="Q1275">
            <v>0</v>
          </cell>
          <cell r="R1275">
            <v>0</v>
          </cell>
          <cell r="S1275">
            <v>0</v>
          </cell>
          <cell r="T1275">
            <v>0</v>
          </cell>
          <cell r="U1275">
            <v>0</v>
          </cell>
          <cell r="V1275">
            <v>0</v>
          </cell>
          <cell r="W1275">
            <v>0</v>
          </cell>
          <cell r="X1275">
            <v>0</v>
          </cell>
          <cell r="Y1275" t="str">
            <v>L_.GO1_PVSProposed Station Dispatch Adder Costs</v>
          </cell>
        </row>
        <row r="1276">
          <cell r="E1276">
            <v>0</v>
          </cell>
          <cell r="F1276">
            <v>0</v>
          </cell>
          <cell r="G1276">
            <v>0</v>
          </cell>
          <cell r="H1276">
            <v>0</v>
          </cell>
          <cell r="I1276">
            <v>0</v>
          </cell>
          <cell r="J1276">
            <v>0</v>
          </cell>
          <cell r="K1276">
            <v>0</v>
          </cell>
          <cell r="L1276">
            <v>0</v>
          </cell>
          <cell r="M1276">
            <v>0</v>
          </cell>
          <cell r="N1276">
            <v>0</v>
          </cell>
          <cell r="O1276">
            <v>0</v>
          </cell>
          <cell r="P1276">
            <v>0</v>
          </cell>
          <cell r="Q1276">
            <v>0</v>
          </cell>
          <cell r="R1276">
            <v>0</v>
          </cell>
          <cell r="S1276">
            <v>0</v>
          </cell>
          <cell r="T1276">
            <v>0</v>
          </cell>
          <cell r="U1276">
            <v>0</v>
          </cell>
          <cell r="V1276">
            <v>0</v>
          </cell>
          <cell r="W1276">
            <v>0</v>
          </cell>
          <cell r="X1276">
            <v>0</v>
          </cell>
          <cell r="Y1276" t="str">
            <v>L_.GO1_PVSProposed Station Fixed Costs</v>
          </cell>
        </row>
        <row r="1277">
          <cell r="E1277">
            <v>0</v>
          </cell>
          <cell r="F1277">
            <v>0</v>
          </cell>
          <cell r="G1277">
            <v>0</v>
          </cell>
          <cell r="H1277">
            <v>0</v>
          </cell>
          <cell r="I1277">
            <v>0</v>
          </cell>
          <cell r="J1277">
            <v>0</v>
          </cell>
          <cell r="K1277">
            <v>0</v>
          </cell>
          <cell r="L1277">
            <v>0</v>
          </cell>
          <cell r="M1277">
            <v>0</v>
          </cell>
          <cell r="N1277">
            <v>0</v>
          </cell>
          <cell r="O1277">
            <v>0</v>
          </cell>
          <cell r="P1277">
            <v>0</v>
          </cell>
          <cell r="Q1277">
            <v>0</v>
          </cell>
          <cell r="R1277">
            <v>0</v>
          </cell>
          <cell r="S1277">
            <v>0</v>
          </cell>
          <cell r="T1277">
            <v>0</v>
          </cell>
          <cell r="U1277">
            <v>0</v>
          </cell>
          <cell r="V1277">
            <v>0</v>
          </cell>
          <cell r="W1277">
            <v>0</v>
          </cell>
          <cell r="X1277">
            <v>0</v>
          </cell>
          <cell r="Y1277" t="str">
            <v>L_.GO1_PVSProposed Station Demand Charges</v>
          </cell>
        </row>
        <row r="1278">
          <cell r="E1278">
            <v>0</v>
          </cell>
          <cell r="F1278">
            <v>0</v>
          </cell>
          <cell r="G1278">
            <v>0</v>
          </cell>
          <cell r="H1278">
            <v>0</v>
          </cell>
          <cell r="I1278">
            <v>0</v>
          </cell>
          <cell r="J1278">
            <v>0</v>
          </cell>
          <cell r="K1278">
            <v>0</v>
          </cell>
          <cell r="L1278">
            <v>0</v>
          </cell>
          <cell r="M1278">
            <v>0</v>
          </cell>
          <cell r="N1278">
            <v>0</v>
          </cell>
          <cell r="O1278">
            <v>0</v>
          </cell>
          <cell r="P1278">
            <v>0</v>
          </cell>
          <cell r="Q1278">
            <v>0</v>
          </cell>
          <cell r="R1278">
            <v>0</v>
          </cell>
          <cell r="S1278">
            <v>0</v>
          </cell>
          <cell r="T1278">
            <v>0</v>
          </cell>
          <cell r="U1278">
            <v>0</v>
          </cell>
          <cell r="V1278">
            <v>0</v>
          </cell>
          <cell r="W1278">
            <v>0</v>
          </cell>
          <cell r="X1278">
            <v>0</v>
          </cell>
          <cell r="Y1278" t="str">
            <v>L_.GO1_PVSProposed Station Capital Costs</v>
          </cell>
        </row>
        <row r="1279">
          <cell r="E1279">
            <v>0</v>
          </cell>
          <cell r="F1279">
            <v>0</v>
          </cell>
          <cell r="G1279">
            <v>0</v>
          </cell>
          <cell r="H1279">
            <v>0</v>
          </cell>
          <cell r="I1279">
            <v>0</v>
          </cell>
          <cell r="J1279">
            <v>0</v>
          </cell>
          <cell r="K1279">
            <v>0</v>
          </cell>
          <cell r="L1279">
            <v>0</v>
          </cell>
          <cell r="M1279">
            <v>0</v>
          </cell>
          <cell r="N1279">
            <v>0</v>
          </cell>
          <cell r="O1279">
            <v>0</v>
          </cell>
          <cell r="P1279">
            <v>0</v>
          </cell>
          <cell r="Q1279">
            <v>0</v>
          </cell>
          <cell r="R1279">
            <v>0</v>
          </cell>
          <cell r="S1279">
            <v>0</v>
          </cell>
          <cell r="T1279">
            <v>0</v>
          </cell>
          <cell r="U1279">
            <v>0</v>
          </cell>
          <cell r="V1279">
            <v>0</v>
          </cell>
          <cell r="W1279">
            <v>0</v>
          </cell>
          <cell r="X1279">
            <v>0</v>
          </cell>
          <cell r="Y1279" t="str">
            <v>L_.GO1_PVS   Station Total Costs</v>
          </cell>
        </row>
        <row r="1280">
          <cell r="E1280">
            <v>0</v>
          </cell>
          <cell r="F1280">
            <v>0</v>
          </cell>
          <cell r="G1280">
            <v>0</v>
          </cell>
          <cell r="H1280">
            <v>0</v>
          </cell>
          <cell r="I1280">
            <v>0</v>
          </cell>
          <cell r="J1280">
            <v>0</v>
          </cell>
          <cell r="K1280">
            <v>0</v>
          </cell>
          <cell r="L1280">
            <v>0</v>
          </cell>
          <cell r="M1280">
            <v>0</v>
          </cell>
          <cell r="N1280">
            <v>0</v>
          </cell>
          <cell r="O1280">
            <v>0</v>
          </cell>
          <cell r="P1280">
            <v>0</v>
          </cell>
          <cell r="Q1280">
            <v>0</v>
          </cell>
          <cell r="R1280">
            <v>0</v>
          </cell>
          <cell r="S1280">
            <v>0</v>
          </cell>
          <cell r="T1280">
            <v>0</v>
          </cell>
          <cell r="U1280">
            <v>0</v>
          </cell>
          <cell r="V1280">
            <v>0</v>
          </cell>
          <cell r="W1280">
            <v>0</v>
          </cell>
          <cell r="X1280">
            <v>0</v>
          </cell>
          <cell r="Y1280" t="str">
            <v>L1.GO1_PVSProposed Station Fuel Costs</v>
          </cell>
        </row>
        <row r="1281">
          <cell r="E1281">
            <v>0</v>
          </cell>
          <cell r="F1281">
            <v>0</v>
          </cell>
          <cell r="G1281">
            <v>0</v>
          </cell>
          <cell r="H1281">
            <v>0</v>
          </cell>
          <cell r="I1281">
            <v>0</v>
          </cell>
          <cell r="J1281">
            <v>0</v>
          </cell>
          <cell r="K1281">
            <v>0</v>
          </cell>
          <cell r="L1281">
            <v>0</v>
          </cell>
          <cell r="M1281">
            <v>0</v>
          </cell>
          <cell r="N1281">
            <v>0</v>
          </cell>
          <cell r="O1281">
            <v>0</v>
          </cell>
          <cell r="P1281">
            <v>0</v>
          </cell>
          <cell r="Q1281">
            <v>0</v>
          </cell>
          <cell r="R1281">
            <v>0</v>
          </cell>
          <cell r="S1281">
            <v>0</v>
          </cell>
          <cell r="T1281">
            <v>0</v>
          </cell>
          <cell r="U1281">
            <v>0</v>
          </cell>
          <cell r="V1281">
            <v>0</v>
          </cell>
          <cell r="W1281">
            <v>0</v>
          </cell>
          <cell r="X1281">
            <v>0</v>
          </cell>
          <cell r="Y1281" t="str">
            <v>L1.GO1_PVSProposed Station Variable O&amp;M Costs</v>
          </cell>
        </row>
        <row r="1282">
          <cell r="E1282">
            <v>0</v>
          </cell>
          <cell r="F1282">
            <v>0</v>
          </cell>
          <cell r="G1282">
            <v>0</v>
          </cell>
          <cell r="H1282">
            <v>0</v>
          </cell>
          <cell r="I1282">
            <v>0</v>
          </cell>
          <cell r="J1282">
            <v>0</v>
          </cell>
          <cell r="K1282">
            <v>0</v>
          </cell>
          <cell r="L1282">
            <v>0</v>
          </cell>
          <cell r="M1282">
            <v>0</v>
          </cell>
          <cell r="N1282">
            <v>0</v>
          </cell>
          <cell r="O1282">
            <v>0</v>
          </cell>
          <cell r="P1282">
            <v>0</v>
          </cell>
          <cell r="Q1282">
            <v>0</v>
          </cell>
          <cell r="R1282">
            <v>0</v>
          </cell>
          <cell r="S1282">
            <v>0</v>
          </cell>
          <cell r="T1282">
            <v>0</v>
          </cell>
          <cell r="U1282">
            <v>0</v>
          </cell>
          <cell r="V1282">
            <v>0</v>
          </cell>
          <cell r="W1282">
            <v>0</v>
          </cell>
          <cell r="X1282">
            <v>0</v>
          </cell>
          <cell r="Y1282" t="str">
            <v>L1.GO1_PVSProposed Station Emission Costs</v>
          </cell>
        </row>
        <row r="1283">
          <cell r="E1283">
            <v>0</v>
          </cell>
          <cell r="F1283">
            <v>0</v>
          </cell>
          <cell r="G1283">
            <v>0</v>
          </cell>
          <cell r="H1283">
            <v>0</v>
          </cell>
          <cell r="I1283">
            <v>0</v>
          </cell>
          <cell r="J1283">
            <v>0</v>
          </cell>
          <cell r="K1283">
            <v>0</v>
          </cell>
          <cell r="L1283">
            <v>0</v>
          </cell>
          <cell r="M1283">
            <v>0</v>
          </cell>
          <cell r="N1283">
            <v>0</v>
          </cell>
          <cell r="O1283">
            <v>0</v>
          </cell>
          <cell r="P1283">
            <v>0</v>
          </cell>
          <cell r="Q1283">
            <v>0</v>
          </cell>
          <cell r="R1283">
            <v>0</v>
          </cell>
          <cell r="S1283">
            <v>0</v>
          </cell>
          <cell r="T1283">
            <v>0</v>
          </cell>
          <cell r="U1283">
            <v>0</v>
          </cell>
          <cell r="V1283">
            <v>0</v>
          </cell>
          <cell r="W1283">
            <v>0</v>
          </cell>
          <cell r="X1283">
            <v>0</v>
          </cell>
          <cell r="Y1283" t="str">
            <v>L1.GO1_PVSProposed Station Dispatch Adder Costs</v>
          </cell>
        </row>
        <row r="1284">
          <cell r="E1284">
            <v>0</v>
          </cell>
          <cell r="F1284">
            <v>0</v>
          </cell>
          <cell r="G1284">
            <v>0</v>
          </cell>
          <cell r="H1284">
            <v>0</v>
          </cell>
          <cell r="I1284">
            <v>0</v>
          </cell>
          <cell r="J1284">
            <v>0</v>
          </cell>
          <cell r="K1284">
            <v>0</v>
          </cell>
          <cell r="L1284">
            <v>0</v>
          </cell>
          <cell r="M1284">
            <v>0</v>
          </cell>
          <cell r="N1284">
            <v>0</v>
          </cell>
          <cell r="O1284">
            <v>0</v>
          </cell>
          <cell r="P1284">
            <v>0</v>
          </cell>
          <cell r="Q1284">
            <v>0</v>
          </cell>
          <cell r="R1284">
            <v>0</v>
          </cell>
          <cell r="S1284">
            <v>0</v>
          </cell>
          <cell r="T1284">
            <v>0</v>
          </cell>
          <cell r="U1284">
            <v>0</v>
          </cell>
          <cell r="V1284">
            <v>0</v>
          </cell>
          <cell r="W1284">
            <v>0</v>
          </cell>
          <cell r="X1284">
            <v>0</v>
          </cell>
          <cell r="Y1284" t="str">
            <v>L1.GO1_PVSProposed Station Fixed Costs</v>
          </cell>
        </row>
        <row r="1285">
          <cell r="E1285">
            <v>0</v>
          </cell>
          <cell r="F1285">
            <v>0</v>
          </cell>
          <cell r="G1285">
            <v>0</v>
          </cell>
          <cell r="H1285">
            <v>0</v>
          </cell>
          <cell r="I1285">
            <v>0</v>
          </cell>
          <cell r="J1285">
            <v>0</v>
          </cell>
          <cell r="K1285">
            <v>0</v>
          </cell>
          <cell r="L1285">
            <v>0</v>
          </cell>
          <cell r="M1285">
            <v>0</v>
          </cell>
          <cell r="N1285">
            <v>0</v>
          </cell>
          <cell r="O1285">
            <v>0</v>
          </cell>
          <cell r="P1285">
            <v>0</v>
          </cell>
          <cell r="Q1285">
            <v>0</v>
          </cell>
          <cell r="R1285">
            <v>0</v>
          </cell>
          <cell r="S1285">
            <v>0</v>
          </cell>
          <cell r="T1285">
            <v>0</v>
          </cell>
          <cell r="U1285">
            <v>0</v>
          </cell>
          <cell r="V1285">
            <v>0</v>
          </cell>
          <cell r="W1285">
            <v>0</v>
          </cell>
          <cell r="X1285">
            <v>0</v>
          </cell>
          <cell r="Y1285" t="str">
            <v>L1.GO1_PVSProposed Station Demand Charges</v>
          </cell>
        </row>
        <row r="1286">
          <cell r="E1286">
            <v>0</v>
          </cell>
          <cell r="F1286">
            <v>0</v>
          </cell>
          <cell r="G1286">
            <v>0</v>
          </cell>
          <cell r="H1286">
            <v>0</v>
          </cell>
          <cell r="I1286">
            <v>0</v>
          </cell>
          <cell r="J1286">
            <v>0</v>
          </cell>
          <cell r="K1286">
            <v>0</v>
          </cell>
          <cell r="L1286">
            <v>0</v>
          </cell>
          <cell r="M1286">
            <v>0</v>
          </cell>
          <cell r="N1286">
            <v>0</v>
          </cell>
          <cell r="O1286">
            <v>0</v>
          </cell>
          <cell r="P1286">
            <v>0</v>
          </cell>
          <cell r="Q1286">
            <v>0</v>
          </cell>
          <cell r="R1286">
            <v>0</v>
          </cell>
          <cell r="S1286">
            <v>0</v>
          </cell>
          <cell r="T1286">
            <v>0</v>
          </cell>
          <cell r="U1286">
            <v>0</v>
          </cell>
          <cell r="V1286">
            <v>0</v>
          </cell>
          <cell r="W1286">
            <v>0</v>
          </cell>
          <cell r="X1286">
            <v>0</v>
          </cell>
          <cell r="Y1286" t="str">
            <v>L1.GO1_PVSProposed Station Capital Costs</v>
          </cell>
        </row>
        <row r="1287">
          <cell r="E1287">
            <v>0</v>
          </cell>
          <cell r="F1287">
            <v>0</v>
          </cell>
          <cell r="G1287">
            <v>0</v>
          </cell>
          <cell r="H1287">
            <v>0</v>
          </cell>
          <cell r="I1287">
            <v>0</v>
          </cell>
          <cell r="J1287">
            <v>0</v>
          </cell>
          <cell r="K1287">
            <v>0</v>
          </cell>
          <cell r="L1287">
            <v>0</v>
          </cell>
          <cell r="M1287">
            <v>0</v>
          </cell>
          <cell r="N1287">
            <v>0</v>
          </cell>
          <cell r="O1287">
            <v>0</v>
          </cell>
          <cell r="P1287">
            <v>0</v>
          </cell>
          <cell r="Q1287">
            <v>0</v>
          </cell>
          <cell r="R1287">
            <v>0</v>
          </cell>
          <cell r="S1287">
            <v>0</v>
          </cell>
          <cell r="T1287">
            <v>0</v>
          </cell>
          <cell r="U1287">
            <v>0</v>
          </cell>
          <cell r="V1287">
            <v>0</v>
          </cell>
          <cell r="W1287">
            <v>0</v>
          </cell>
          <cell r="X1287">
            <v>0</v>
          </cell>
          <cell r="Y1287" t="str">
            <v>L1.GO1_PVS   Station Total Costs</v>
          </cell>
        </row>
        <row r="1288">
          <cell r="E1288">
            <v>0</v>
          </cell>
          <cell r="F1288">
            <v>0</v>
          </cell>
          <cell r="G1288">
            <v>0</v>
          </cell>
          <cell r="H1288">
            <v>0</v>
          </cell>
          <cell r="I1288">
            <v>0</v>
          </cell>
          <cell r="J1288">
            <v>0</v>
          </cell>
          <cell r="K1288">
            <v>0</v>
          </cell>
          <cell r="L1288">
            <v>0</v>
          </cell>
          <cell r="M1288">
            <v>0</v>
          </cell>
          <cell r="N1288">
            <v>0</v>
          </cell>
          <cell r="O1288">
            <v>0</v>
          </cell>
          <cell r="P1288">
            <v>0</v>
          </cell>
          <cell r="Q1288">
            <v>0</v>
          </cell>
          <cell r="R1288">
            <v>0</v>
          </cell>
          <cell r="S1288">
            <v>0</v>
          </cell>
          <cell r="T1288">
            <v>0</v>
          </cell>
          <cell r="U1288">
            <v>0</v>
          </cell>
          <cell r="V1288">
            <v>0</v>
          </cell>
          <cell r="W1288">
            <v>0</v>
          </cell>
          <cell r="X1288">
            <v>0</v>
          </cell>
          <cell r="Y1288" t="str">
            <v>H1.GO1_PVSProposed Station Fuel Costs</v>
          </cell>
        </row>
        <row r="1289">
          <cell r="E1289">
            <v>0</v>
          </cell>
          <cell r="F1289">
            <v>0</v>
          </cell>
          <cell r="G1289">
            <v>0</v>
          </cell>
          <cell r="H1289">
            <v>0</v>
          </cell>
          <cell r="I1289">
            <v>0</v>
          </cell>
          <cell r="J1289">
            <v>0</v>
          </cell>
          <cell r="K1289">
            <v>0</v>
          </cell>
          <cell r="L1289">
            <v>0</v>
          </cell>
          <cell r="M1289">
            <v>0</v>
          </cell>
          <cell r="N1289">
            <v>0</v>
          </cell>
          <cell r="O1289">
            <v>0</v>
          </cell>
          <cell r="P1289">
            <v>0</v>
          </cell>
          <cell r="Q1289">
            <v>0</v>
          </cell>
          <cell r="R1289">
            <v>0</v>
          </cell>
          <cell r="S1289">
            <v>0</v>
          </cell>
          <cell r="T1289">
            <v>0</v>
          </cell>
          <cell r="U1289">
            <v>0</v>
          </cell>
          <cell r="V1289">
            <v>0</v>
          </cell>
          <cell r="W1289">
            <v>0</v>
          </cell>
          <cell r="X1289">
            <v>0</v>
          </cell>
          <cell r="Y1289" t="str">
            <v>H1.GO1_PVSProposed Station Variable O&amp;M Costs</v>
          </cell>
        </row>
        <row r="1290">
          <cell r="E1290">
            <v>0</v>
          </cell>
          <cell r="F1290">
            <v>0</v>
          </cell>
          <cell r="G1290">
            <v>0</v>
          </cell>
          <cell r="H1290">
            <v>0</v>
          </cell>
          <cell r="I1290">
            <v>0</v>
          </cell>
          <cell r="J1290">
            <v>0</v>
          </cell>
          <cell r="K1290">
            <v>0</v>
          </cell>
          <cell r="L1290">
            <v>0</v>
          </cell>
          <cell r="M1290">
            <v>0</v>
          </cell>
          <cell r="N1290">
            <v>0</v>
          </cell>
          <cell r="O1290">
            <v>0</v>
          </cell>
          <cell r="P1290">
            <v>0</v>
          </cell>
          <cell r="Q1290">
            <v>0</v>
          </cell>
          <cell r="R1290">
            <v>0</v>
          </cell>
          <cell r="S1290">
            <v>0</v>
          </cell>
          <cell r="T1290">
            <v>0</v>
          </cell>
          <cell r="U1290">
            <v>0</v>
          </cell>
          <cell r="V1290">
            <v>0</v>
          </cell>
          <cell r="W1290">
            <v>0</v>
          </cell>
          <cell r="X1290">
            <v>0</v>
          </cell>
          <cell r="Y1290" t="str">
            <v>H1.GO1_PVSProposed Station Emission Costs</v>
          </cell>
        </row>
        <row r="1291">
          <cell r="E1291">
            <v>0</v>
          </cell>
          <cell r="F1291">
            <v>0</v>
          </cell>
          <cell r="G1291">
            <v>0</v>
          </cell>
          <cell r="H1291">
            <v>0</v>
          </cell>
          <cell r="I1291">
            <v>0</v>
          </cell>
          <cell r="J1291">
            <v>0</v>
          </cell>
          <cell r="K1291">
            <v>0</v>
          </cell>
          <cell r="L1291">
            <v>0</v>
          </cell>
          <cell r="M1291">
            <v>0</v>
          </cell>
          <cell r="N1291">
            <v>0</v>
          </cell>
          <cell r="O1291">
            <v>0</v>
          </cell>
          <cell r="P1291">
            <v>0</v>
          </cell>
          <cell r="Q1291">
            <v>0</v>
          </cell>
          <cell r="R1291">
            <v>0</v>
          </cell>
          <cell r="S1291">
            <v>0</v>
          </cell>
          <cell r="T1291">
            <v>0</v>
          </cell>
          <cell r="U1291">
            <v>0</v>
          </cell>
          <cell r="V1291">
            <v>0</v>
          </cell>
          <cell r="W1291">
            <v>0</v>
          </cell>
          <cell r="X1291">
            <v>0</v>
          </cell>
          <cell r="Y1291" t="str">
            <v>H1.GO1_PVSProposed Station Dispatch Adder Costs</v>
          </cell>
        </row>
        <row r="1292">
          <cell r="E1292">
            <v>0</v>
          </cell>
          <cell r="F1292">
            <v>0</v>
          </cell>
          <cell r="G1292">
            <v>0</v>
          </cell>
          <cell r="H1292">
            <v>0</v>
          </cell>
          <cell r="I1292">
            <v>0</v>
          </cell>
          <cell r="J1292">
            <v>0</v>
          </cell>
          <cell r="K1292">
            <v>0</v>
          </cell>
          <cell r="L1292">
            <v>0</v>
          </cell>
          <cell r="M1292">
            <v>0</v>
          </cell>
          <cell r="N1292">
            <v>0</v>
          </cell>
          <cell r="O1292">
            <v>0</v>
          </cell>
          <cell r="P1292">
            <v>0</v>
          </cell>
          <cell r="Q1292">
            <v>0</v>
          </cell>
          <cell r="R1292">
            <v>0</v>
          </cell>
          <cell r="S1292">
            <v>0</v>
          </cell>
          <cell r="T1292">
            <v>0</v>
          </cell>
          <cell r="U1292">
            <v>0</v>
          </cell>
          <cell r="V1292">
            <v>0</v>
          </cell>
          <cell r="W1292">
            <v>0</v>
          </cell>
          <cell r="X1292">
            <v>0</v>
          </cell>
          <cell r="Y1292" t="str">
            <v>H1.GO1_PVSProposed Station Fixed Costs</v>
          </cell>
        </row>
        <row r="1293">
          <cell r="E1293">
            <v>0</v>
          </cell>
          <cell r="F1293">
            <v>0</v>
          </cell>
          <cell r="G1293">
            <v>0</v>
          </cell>
          <cell r="H1293">
            <v>0</v>
          </cell>
          <cell r="I1293">
            <v>0</v>
          </cell>
          <cell r="J1293">
            <v>0</v>
          </cell>
          <cell r="K1293">
            <v>0</v>
          </cell>
          <cell r="L1293">
            <v>0</v>
          </cell>
          <cell r="M1293">
            <v>0</v>
          </cell>
          <cell r="N1293">
            <v>0</v>
          </cell>
          <cell r="O1293">
            <v>0</v>
          </cell>
          <cell r="P1293">
            <v>0</v>
          </cell>
          <cell r="Q1293">
            <v>0</v>
          </cell>
          <cell r="R1293">
            <v>0</v>
          </cell>
          <cell r="S1293">
            <v>0</v>
          </cell>
          <cell r="T1293">
            <v>0</v>
          </cell>
          <cell r="U1293">
            <v>0</v>
          </cell>
          <cell r="V1293">
            <v>0</v>
          </cell>
          <cell r="W1293">
            <v>0</v>
          </cell>
          <cell r="X1293">
            <v>0</v>
          </cell>
          <cell r="Y1293" t="str">
            <v>H1.GO1_PVSProposed Station Demand Charges</v>
          </cell>
        </row>
        <row r="1294">
          <cell r="E1294">
            <v>0</v>
          </cell>
          <cell r="F1294">
            <v>0</v>
          </cell>
          <cell r="G1294">
            <v>0</v>
          </cell>
          <cell r="H1294">
            <v>0</v>
          </cell>
          <cell r="I1294">
            <v>0</v>
          </cell>
          <cell r="J1294">
            <v>0</v>
          </cell>
          <cell r="K1294">
            <v>0</v>
          </cell>
          <cell r="L1294">
            <v>0</v>
          </cell>
          <cell r="M1294">
            <v>0</v>
          </cell>
          <cell r="N1294">
            <v>0</v>
          </cell>
          <cell r="O1294">
            <v>0</v>
          </cell>
          <cell r="P1294">
            <v>0</v>
          </cell>
          <cell r="Q1294">
            <v>0</v>
          </cell>
          <cell r="R1294">
            <v>0</v>
          </cell>
          <cell r="S1294">
            <v>0</v>
          </cell>
          <cell r="T1294">
            <v>0</v>
          </cell>
          <cell r="U1294">
            <v>0</v>
          </cell>
          <cell r="V1294">
            <v>0</v>
          </cell>
          <cell r="W1294">
            <v>0</v>
          </cell>
          <cell r="X1294">
            <v>0</v>
          </cell>
          <cell r="Y1294" t="str">
            <v>H1.GO1_PVSProposed Station Capital Costs</v>
          </cell>
        </row>
        <row r="1295">
          <cell r="E1295">
            <v>0</v>
          </cell>
          <cell r="F1295">
            <v>0</v>
          </cell>
          <cell r="G1295">
            <v>0</v>
          </cell>
          <cell r="H1295">
            <v>0</v>
          </cell>
          <cell r="I1295">
            <v>0</v>
          </cell>
          <cell r="J1295">
            <v>0</v>
          </cell>
          <cell r="K1295">
            <v>0</v>
          </cell>
          <cell r="L1295">
            <v>0</v>
          </cell>
          <cell r="M1295">
            <v>0</v>
          </cell>
          <cell r="N1295">
            <v>0</v>
          </cell>
          <cell r="O1295">
            <v>0</v>
          </cell>
          <cell r="P1295">
            <v>0</v>
          </cell>
          <cell r="Q1295">
            <v>0</v>
          </cell>
          <cell r="R1295">
            <v>0</v>
          </cell>
          <cell r="S1295">
            <v>0</v>
          </cell>
          <cell r="T1295">
            <v>0</v>
          </cell>
          <cell r="U1295">
            <v>0</v>
          </cell>
          <cell r="V1295">
            <v>0</v>
          </cell>
          <cell r="W1295">
            <v>0</v>
          </cell>
          <cell r="X1295">
            <v>0</v>
          </cell>
          <cell r="Y1295" t="str">
            <v>H1.GO1_PVS   Station Total Costs</v>
          </cell>
        </row>
        <row r="1296">
          <cell r="E1296">
            <v>0</v>
          </cell>
          <cell r="F1296">
            <v>0</v>
          </cell>
          <cell r="G1296">
            <v>0</v>
          </cell>
          <cell r="H1296">
            <v>0</v>
          </cell>
          <cell r="I1296">
            <v>0</v>
          </cell>
          <cell r="J1296">
            <v>0</v>
          </cell>
          <cell r="K1296">
            <v>0</v>
          </cell>
          <cell r="L1296">
            <v>0</v>
          </cell>
          <cell r="M1296">
            <v>0</v>
          </cell>
          <cell r="N1296">
            <v>0</v>
          </cell>
          <cell r="O1296">
            <v>0</v>
          </cell>
          <cell r="P1296">
            <v>0</v>
          </cell>
          <cell r="Q1296">
            <v>0</v>
          </cell>
          <cell r="R1296">
            <v>0</v>
          </cell>
          <cell r="S1296">
            <v>0</v>
          </cell>
          <cell r="T1296">
            <v>0</v>
          </cell>
          <cell r="U1296">
            <v>0</v>
          </cell>
          <cell r="V1296">
            <v>0</v>
          </cell>
          <cell r="W1296">
            <v>0</v>
          </cell>
          <cell r="X1296">
            <v>0</v>
          </cell>
          <cell r="Y1296" t="str">
            <v>H3.GO1_WDProposed Station Fuel Costs</v>
          </cell>
        </row>
        <row r="1297">
          <cell r="E1297">
            <v>0</v>
          </cell>
          <cell r="F1297">
            <v>0</v>
          </cell>
          <cell r="G1297">
            <v>0</v>
          </cell>
          <cell r="H1297">
            <v>0</v>
          </cell>
          <cell r="I1297">
            <v>0</v>
          </cell>
          <cell r="J1297">
            <v>0</v>
          </cell>
          <cell r="K1297">
            <v>0</v>
          </cell>
          <cell r="L1297">
            <v>0</v>
          </cell>
          <cell r="M1297">
            <v>0</v>
          </cell>
          <cell r="N1297">
            <v>0</v>
          </cell>
          <cell r="O1297">
            <v>0</v>
          </cell>
          <cell r="P1297">
            <v>0</v>
          </cell>
          <cell r="Q1297">
            <v>0</v>
          </cell>
          <cell r="R1297">
            <v>0</v>
          </cell>
          <cell r="S1297">
            <v>0</v>
          </cell>
          <cell r="T1297">
            <v>0</v>
          </cell>
          <cell r="U1297">
            <v>0</v>
          </cell>
          <cell r="V1297">
            <v>0</v>
          </cell>
          <cell r="W1297">
            <v>0</v>
          </cell>
          <cell r="X1297">
            <v>0</v>
          </cell>
          <cell r="Y1297" t="str">
            <v>H3.GO1_WDProposed Station Variable O&amp;M Costs</v>
          </cell>
        </row>
        <row r="1298">
          <cell r="E1298">
            <v>0</v>
          </cell>
          <cell r="F1298">
            <v>0</v>
          </cell>
          <cell r="G1298">
            <v>0</v>
          </cell>
          <cell r="H1298">
            <v>0</v>
          </cell>
          <cell r="I1298">
            <v>0</v>
          </cell>
          <cell r="J1298">
            <v>0</v>
          </cell>
          <cell r="K1298">
            <v>0</v>
          </cell>
          <cell r="L1298">
            <v>0</v>
          </cell>
          <cell r="M1298">
            <v>0</v>
          </cell>
          <cell r="N1298">
            <v>0</v>
          </cell>
          <cell r="O1298">
            <v>0</v>
          </cell>
          <cell r="P1298">
            <v>0</v>
          </cell>
          <cell r="Q1298">
            <v>0</v>
          </cell>
          <cell r="R1298">
            <v>0</v>
          </cell>
          <cell r="S1298">
            <v>0</v>
          </cell>
          <cell r="T1298">
            <v>0</v>
          </cell>
          <cell r="U1298">
            <v>0</v>
          </cell>
          <cell r="V1298">
            <v>0</v>
          </cell>
          <cell r="W1298">
            <v>0</v>
          </cell>
          <cell r="X1298">
            <v>0</v>
          </cell>
          <cell r="Y1298" t="str">
            <v>H3.GO1_WDProposed Station Emission Costs</v>
          </cell>
        </row>
        <row r="1299">
          <cell r="E1299">
            <v>0</v>
          </cell>
          <cell r="F1299">
            <v>0</v>
          </cell>
          <cell r="G1299">
            <v>0</v>
          </cell>
          <cell r="H1299">
            <v>0</v>
          </cell>
          <cell r="I1299">
            <v>0</v>
          </cell>
          <cell r="J1299">
            <v>0</v>
          </cell>
          <cell r="K1299">
            <v>0</v>
          </cell>
          <cell r="L1299">
            <v>0</v>
          </cell>
          <cell r="M1299">
            <v>0</v>
          </cell>
          <cell r="N1299">
            <v>0</v>
          </cell>
          <cell r="O1299">
            <v>0</v>
          </cell>
          <cell r="P1299">
            <v>0</v>
          </cell>
          <cell r="Q1299">
            <v>0</v>
          </cell>
          <cell r="R1299">
            <v>0</v>
          </cell>
          <cell r="S1299">
            <v>0</v>
          </cell>
          <cell r="T1299">
            <v>0</v>
          </cell>
          <cell r="U1299">
            <v>0</v>
          </cell>
          <cell r="V1299">
            <v>0</v>
          </cell>
          <cell r="W1299">
            <v>0</v>
          </cell>
          <cell r="X1299">
            <v>0</v>
          </cell>
          <cell r="Y1299" t="str">
            <v>H3.GO1_WDProposed Station Dispatch Adder Costs</v>
          </cell>
        </row>
        <row r="1300">
          <cell r="E1300">
            <v>0</v>
          </cell>
          <cell r="F1300">
            <v>0</v>
          </cell>
          <cell r="G1300">
            <v>0</v>
          </cell>
          <cell r="H1300">
            <v>0</v>
          </cell>
          <cell r="I1300">
            <v>0</v>
          </cell>
          <cell r="J1300">
            <v>0</v>
          </cell>
          <cell r="K1300">
            <v>0</v>
          </cell>
          <cell r="L1300">
            <v>0</v>
          </cell>
          <cell r="M1300">
            <v>0</v>
          </cell>
          <cell r="N1300">
            <v>0</v>
          </cell>
          <cell r="O1300">
            <v>0</v>
          </cell>
          <cell r="P1300">
            <v>0</v>
          </cell>
          <cell r="Q1300">
            <v>0</v>
          </cell>
          <cell r="R1300">
            <v>0</v>
          </cell>
          <cell r="S1300">
            <v>0</v>
          </cell>
          <cell r="T1300">
            <v>0</v>
          </cell>
          <cell r="U1300">
            <v>0</v>
          </cell>
          <cell r="V1300">
            <v>0</v>
          </cell>
          <cell r="W1300">
            <v>0</v>
          </cell>
          <cell r="X1300">
            <v>0</v>
          </cell>
          <cell r="Y1300" t="str">
            <v>H3.GO1_WDProposed Station Fixed Costs</v>
          </cell>
        </row>
        <row r="1301">
          <cell r="E1301">
            <v>0</v>
          </cell>
          <cell r="F1301">
            <v>0</v>
          </cell>
          <cell r="G1301">
            <v>0</v>
          </cell>
          <cell r="H1301">
            <v>0</v>
          </cell>
          <cell r="I1301">
            <v>0</v>
          </cell>
          <cell r="J1301">
            <v>0</v>
          </cell>
          <cell r="K1301">
            <v>0</v>
          </cell>
          <cell r="L1301">
            <v>0</v>
          </cell>
          <cell r="M1301">
            <v>0</v>
          </cell>
          <cell r="N1301">
            <v>0</v>
          </cell>
          <cell r="O1301">
            <v>0</v>
          </cell>
          <cell r="P1301">
            <v>0</v>
          </cell>
          <cell r="Q1301">
            <v>0</v>
          </cell>
          <cell r="R1301">
            <v>0</v>
          </cell>
          <cell r="S1301">
            <v>0</v>
          </cell>
          <cell r="T1301">
            <v>0</v>
          </cell>
          <cell r="U1301">
            <v>0</v>
          </cell>
          <cell r="V1301">
            <v>0</v>
          </cell>
          <cell r="W1301">
            <v>0</v>
          </cell>
          <cell r="X1301">
            <v>0</v>
          </cell>
          <cell r="Y1301" t="str">
            <v>H3.GO1_WDProposed Station Demand Charges</v>
          </cell>
        </row>
        <row r="1302">
          <cell r="E1302">
            <v>0</v>
          </cell>
          <cell r="F1302">
            <v>0</v>
          </cell>
          <cell r="G1302">
            <v>0</v>
          </cell>
          <cell r="H1302">
            <v>0</v>
          </cell>
          <cell r="I1302">
            <v>0</v>
          </cell>
          <cell r="J1302">
            <v>0</v>
          </cell>
          <cell r="K1302">
            <v>0</v>
          </cell>
          <cell r="L1302">
            <v>0</v>
          </cell>
          <cell r="M1302">
            <v>0</v>
          </cell>
          <cell r="N1302">
            <v>0</v>
          </cell>
          <cell r="O1302">
            <v>0</v>
          </cell>
          <cell r="P1302">
            <v>0</v>
          </cell>
          <cell r="Q1302">
            <v>0</v>
          </cell>
          <cell r="R1302">
            <v>0</v>
          </cell>
          <cell r="S1302">
            <v>0</v>
          </cell>
          <cell r="T1302">
            <v>0</v>
          </cell>
          <cell r="U1302">
            <v>0</v>
          </cell>
          <cell r="V1302">
            <v>0</v>
          </cell>
          <cell r="W1302">
            <v>0</v>
          </cell>
          <cell r="X1302">
            <v>0</v>
          </cell>
          <cell r="Y1302" t="str">
            <v>H3.GO1_WDProposed Station Capital Costs</v>
          </cell>
        </row>
        <row r="1303">
          <cell r="E1303">
            <v>0</v>
          </cell>
          <cell r="F1303">
            <v>0</v>
          </cell>
          <cell r="G1303">
            <v>0</v>
          </cell>
          <cell r="H1303">
            <v>0</v>
          </cell>
          <cell r="I1303">
            <v>0</v>
          </cell>
          <cell r="J1303">
            <v>0</v>
          </cell>
          <cell r="K1303">
            <v>0</v>
          </cell>
          <cell r="L1303">
            <v>0</v>
          </cell>
          <cell r="M1303">
            <v>0</v>
          </cell>
          <cell r="N1303">
            <v>0</v>
          </cell>
          <cell r="O1303">
            <v>0</v>
          </cell>
          <cell r="P1303">
            <v>0</v>
          </cell>
          <cell r="Q1303">
            <v>0</v>
          </cell>
          <cell r="R1303">
            <v>0</v>
          </cell>
          <cell r="S1303">
            <v>0</v>
          </cell>
          <cell r="T1303">
            <v>0</v>
          </cell>
          <cell r="U1303">
            <v>0</v>
          </cell>
          <cell r="V1303">
            <v>0</v>
          </cell>
          <cell r="W1303">
            <v>0</v>
          </cell>
          <cell r="X1303">
            <v>0</v>
          </cell>
          <cell r="Y1303" t="str">
            <v>H3.GO1_WD   Station Total Costs</v>
          </cell>
        </row>
        <row r="1304">
          <cell r="E1304">
            <v>0</v>
          </cell>
          <cell r="F1304">
            <v>0</v>
          </cell>
          <cell r="G1304">
            <v>0</v>
          </cell>
          <cell r="H1304">
            <v>0</v>
          </cell>
          <cell r="I1304">
            <v>0</v>
          </cell>
          <cell r="J1304">
            <v>0</v>
          </cell>
          <cell r="K1304">
            <v>0</v>
          </cell>
          <cell r="L1304">
            <v>0</v>
          </cell>
          <cell r="M1304">
            <v>0</v>
          </cell>
          <cell r="N1304">
            <v>0</v>
          </cell>
          <cell r="O1304">
            <v>0</v>
          </cell>
          <cell r="P1304">
            <v>0</v>
          </cell>
          <cell r="Q1304">
            <v>0</v>
          </cell>
          <cell r="R1304">
            <v>0</v>
          </cell>
          <cell r="S1304">
            <v>0</v>
          </cell>
          <cell r="T1304">
            <v>0</v>
          </cell>
          <cell r="U1304">
            <v>0</v>
          </cell>
          <cell r="V1304">
            <v>0</v>
          </cell>
          <cell r="W1304">
            <v>0</v>
          </cell>
          <cell r="X1304">
            <v>0</v>
          </cell>
          <cell r="Y1304" t="str">
            <v>L3.GO1_WDProposed Station Fuel Costs</v>
          </cell>
        </row>
        <row r="1305">
          <cell r="E1305">
            <v>0</v>
          </cell>
          <cell r="F1305">
            <v>0</v>
          </cell>
          <cell r="G1305">
            <v>0</v>
          </cell>
          <cell r="H1305">
            <v>0</v>
          </cell>
          <cell r="I1305">
            <v>0</v>
          </cell>
          <cell r="J1305">
            <v>0</v>
          </cell>
          <cell r="K1305">
            <v>0</v>
          </cell>
          <cell r="L1305">
            <v>0</v>
          </cell>
          <cell r="M1305">
            <v>0</v>
          </cell>
          <cell r="N1305">
            <v>0</v>
          </cell>
          <cell r="O1305">
            <v>0</v>
          </cell>
          <cell r="P1305">
            <v>0</v>
          </cell>
          <cell r="Q1305">
            <v>0</v>
          </cell>
          <cell r="R1305">
            <v>0</v>
          </cell>
          <cell r="S1305">
            <v>0</v>
          </cell>
          <cell r="T1305">
            <v>0</v>
          </cell>
          <cell r="U1305">
            <v>0</v>
          </cell>
          <cell r="V1305">
            <v>0</v>
          </cell>
          <cell r="W1305">
            <v>0</v>
          </cell>
          <cell r="X1305">
            <v>0</v>
          </cell>
          <cell r="Y1305" t="str">
            <v>L3.GO1_WDProposed Station Variable O&amp;M Costs</v>
          </cell>
        </row>
        <row r="1306">
          <cell r="E1306">
            <v>0</v>
          </cell>
          <cell r="F1306">
            <v>0</v>
          </cell>
          <cell r="G1306">
            <v>0</v>
          </cell>
          <cell r="H1306">
            <v>0</v>
          </cell>
          <cell r="I1306">
            <v>0</v>
          </cell>
          <cell r="J1306">
            <v>0</v>
          </cell>
          <cell r="K1306">
            <v>0</v>
          </cell>
          <cell r="L1306">
            <v>0</v>
          </cell>
          <cell r="M1306">
            <v>0</v>
          </cell>
          <cell r="N1306">
            <v>0</v>
          </cell>
          <cell r="O1306">
            <v>0</v>
          </cell>
          <cell r="P1306">
            <v>0</v>
          </cell>
          <cell r="Q1306">
            <v>0</v>
          </cell>
          <cell r="R1306">
            <v>0</v>
          </cell>
          <cell r="S1306">
            <v>0</v>
          </cell>
          <cell r="T1306">
            <v>0</v>
          </cell>
          <cell r="U1306">
            <v>0</v>
          </cell>
          <cell r="V1306">
            <v>0</v>
          </cell>
          <cell r="W1306">
            <v>0</v>
          </cell>
          <cell r="X1306">
            <v>0</v>
          </cell>
          <cell r="Y1306" t="str">
            <v>L3.GO1_WDProposed Station Emission Costs</v>
          </cell>
        </row>
        <row r="1307">
          <cell r="E1307">
            <v>0</v>
          </cell>
          <cell r="F1307">
            <v>0</v>
          </cell>
          <cell r="G1307">
            <v>0</v>
          </cell>
          <cell r="H1307">
            <v>0</v>
          </cell>
          <cell r="I1307">
            <v>0</v>
          </cell>
          <cell r="J1307">
            <v>0</v>
          </cell>
          <cell r="K1307">
            <v>0</v>
          </cell>
          <cell r="L1307">
            <v>0</v>
          </cell>
          <cell r="M1307">
            <v>0</v>
          </cell>
          <cell r="N1307">
            <v>0</v>
          </cell>
          <cell r="O1307">
            <v>0</v>
          </cell>
          <cell r="P1307">
            <v>0</v>
          </cell>
          <cell r="Q1307">
            <v>0</v>
          </cell>
          <cell r="R1307">
            <v>0</v>
          </cell>
          <cell r="S1307">
            <v>0</v>
          </cell>
          <cell r="T1307">
            <v>0</v>
          </cell>
          <cell r="U1307">
            <v>0</v>
          </cell>
          <cell r="V1307">
            <v>0</v>
          </cell>
          <cell r="W1307">
            <v>0</v>
          </cell>
          <cell r="X1307">
            <v>0</v>
          </cell>
          <cell r="Y1307" t="str">
            <v>L3.GO1_WDProposed Station Dispatch Adder Costs</v>
          </cell>
        </row>
        <row r="1308">
          <cell r="E1308">
            <v>0</v>
          </cell>
          <cell r="F1308">
            <v>0</v>
          </cell>
          <cell r="G1308">
            <v>0</v>
          </cell>
          <cell r="H1308">
            <v>0</v>
          </cell>
          <cell r="I1308">
            <v>0</v>
          </cell>
          <cell r="J1308">
            <v>0</v>
          </cell>
          <cell r="K1308">
            <v>0</v>
          </cell>
          <cell r="L1308">
            <v>0</v>
          </cell>
          <cell r="M1308">
            <v>0</v>
          </cell>
          <cell r="N1308">
            <v>0</v>
          </cell>
          <cell r="O1308">
            <v>0</v>
          </cell>
          <cell r="P1308">
            <v>0</v>
          </cell>
          <cell r="Q1308">
            <v>0</v>
          </cell>
          <cell r="R1308">
            <v>0</v>
          </cell>
          <cell r="S1308">
            <v>0</v>
          </cell>
          <cell r="T1308">
            <v>0</v>
          </cell>
          <cell r="U1308">
            <v>0</v>
          </cell>
          <cell r="V1308">
            <v>0</v>
          </cell>
          <cell r="W1308">
            <v>0</v>
          </cell>
          <cell r="X1308">
            <v>0</v>
          </cell>
          <cell r="Y1308" t="str">
            <v>L3.GO1_WDProposed Station Fixed Costs</v>
          </cell>
        </row>
        <row r="1309">
          <cell r="E1309">
            <v>0</v>
          </cell>
          <cell r="F1309">
            <v>0</v>
          </cell>
          <cell r="G1309">
            <v>0</v>
          </cell>
          <cell r="H1309">
            <v>0</v>
          </cell>
          <cell r="I1309">
            <v>0</v>
          </cell>
          <cell r="J1309">
            <v>0</v>
          </cell>
          <cell r="K1309">
            <v>0</v>
          </cell>
          <cell r="L1309">
            <v>0</v>
          </cell>
          <cell r="M1309">
            <v>0</v>
          </cell>
          <cell r="N1309">
            <v>0</v>
          </cell>
          <cell r="O1309">
            <v>0</v>
          </cell>
          <cell r="P1309">
            <v>0</v>
          </cell>
          <cell r="Q1309">
            <v>0</v>
          </cell>
          <cell r="R1309">
            <v>0</v>
          </cell>
          <cell r="S1309">
            <v>0</v>
          </cell>
          <cell r="T1309">
            <v>0</v>
          </cell>
          <cell r="U1309">
            <v>0</v>
          </cell>
          <cell r="V1309">
            <v>0</v>
          </cell>
          <cell r="W1309">
            <v>0</v>
          </cell>
          <cell r="X1309">
            <v>0</v>
          </cell>
          <cell r="Y1309" t="str">
            <v>L3.GO1_WDProposed Station Demand Charges</v>
          </cell>
        </row>
        <row r="1310">
          <cell r="E1310">
            <v>0</v>
          </cell>
          <cell r="F1310">
            <v>0</v>
          </cell>
          <cell r="G1310">
            <v>0</v>
          </cell>
          <cell r="H1310">
            <v>0</v>
          </cell>
          <cell r="I1310">
            <v>0</v>
          </cell>
          <cell r="J1310">
            <v>0</v>
          </cell>
          <cell r="K1310">
            <v>0</v>
          </cell>
          <cell r="L1310">
            <v>0</v>
          </cell>
          <cell r="M1310">
            <v>0</v>
          </cell>
          <cell r="N1310">
            <v>0</v>
          </cell>
          <cell r="O1310">
            <v>0</v>
          </cell>
          <cell r="P1310">
            <v>0</v>
          </cell>
          <cell r="Q1310">
            <v>0</v>
          </cell>
          <cell r="R1310">
            <v>0</v>
          </cell>
          <cell r="S1310">
            <v>0</v>
          </cell>
          <cell r="T1310">
            <v>0</v>
          </cell>
          <cell r="U1310">
            <v>0</v>
          </cell>
          <cell r="V1310">
            <v>0</v>
          </cell>
          <cell r="W1310">
            <v>0</v>
          </cell>
          <cell r="X1310">
            <v>0</v>
          </cell>
          <cell r="Y1310" t="str">
            <v>L3.GO1_WDProposed Station Capital Costs</v>
          </cell>
        </row>
        <row r="1311">
          <cell r="E1311">
            <v>0</v>
          </cell>
          <cell r="F1311">
            <v>0</v>
          </cell>
          <cell r="G1311">
            <v>0</v>
          </cell>
          <cell r="H1311">
            <v>0</v>
          </cell>
          <cell r="I1311">
            <v>0</v>
          </cell>
          <cell r="J1311">
            <v>0</v>
          </cell>
          <cell r="K1311">
            <v>0</v>
          </cell>
          <cell r="L1311">
            <v>0</v>
          </cell>
          <cell r="M1311">
            <v>0</v>
          </cell>
          <cell r="N1311">
            <v>0</v>
          </cell>
          <cell r="O1311">
            <v>0</v>
          </cell>
          <cell r="P1311">
            <v>0</v>
          </cell>
          <cell r="Q1311">
            <v>0</v>
          </cell>
          <cell r="R1311">
            <v>0</v>
          </cell>
          <cell r="S1311">
            <v>0</v>
          </cell>
          <cell r="T1311">
            <v>0</v>
          </cell>
          <cell r="U1311">
            <v>0</v>
          </cell>
          <cell r="V1311">
            <v>0</v>
          </cell>
          <cell r="W1311">
            <v>0</v>
          </cell>
          <cell r="X1311">
            <v>0</v>
          </cell>
          <cell r="Y1311" t="str">
            <v>L3.GO1_WD   Station Total Costs</v>
          </cell>
        </row>
        <row r="1312">
          <cell r="E1312">
            <v>0</v>
          </cell>
          <cell r="F1312">
            <v>0</v>
          </cell>
          <cell r="G1312">
            <v>0</v>
          </cell>
          <cell r="H1312">
            <v>0</v>
          </cell>
          <cell r="I1312">
            <v>0</v>
          </cell>
          <cell r="J1312">
            <v>0</v>
          </cell>
          <cell r="K1312">
            <v>0</v>
          </cell>
          <cell r="L1312">
            <v>0</v>
          </cell>
          <cell r="M1312">
            <v>0</v>
          </cell>
          <cell r="N1312">
            <v>0</v>
          </cell>
          <cell r="O1312">
            <v>0</v>
          </cell>
          <cell r="P1312">
            <v>0</v>
          </cell>
          <cell r="Q1312">
            <v>0</v>
          </cell>
          <cell r="R1312">
            <v>0</v>
          </cell>
          <cell r="S1312">
            <v>0</v>
          </cell>
          <cell r="T1312">
            <v>0</v>
          </cell>
          <cell r="U1312">
            <v>0</v>
          </cell>
          <cell r="V1312">
            <v>0</v>
          </cell>
          <cell r="W1312">
            <v>0</v>
          </cell>
          <cell r="X1312">
            <v>0</v>
          </cell>
          <cell r="Y1312" t="str">
            <v>L4.GO1_WDProposed Station Fuel Costs</v>
          </cell>
        </row>
        <row r="1313">
          <cell r="E1313">
            <v>0</v>
          </cell>
          <cell r="F1313">
            <v>0</v>
          </cell>
          <cell r="G1313">
            <v>0</v>
          </cell>
          <cell r="H1313">
            <v>0</v>
          </cell>
          <cell r="I1313">
            <v>0</v>
          </cell>
          <cell r="J1313">
            <v>0</v>
          </cell>
          <cell r="K1313">
            <v>0</v>
          </cell>
          <cell r="L1313">
            <v>0</v>
          </cell>
          <cell r="M1313">
            <v>0</v>
          </cell>
          <cell r="N1313">
            <v>0</v>
          </cell>
          <cell r="O1313">
            <v>0</v>
          </cell>
          <cell r="P1313">
            <v>0</v>
          </cell>
          <cell r="Q1313">
            <v>0</v>
          </cell>
          <cell r="R1313">
            <v>0</v>
          </cell>
          <cell r="S1313">
            <v>0</v>
          </cell>
          <cell r="T1313">
            <v>0</v>
          </cell>
          <cell r="U1313">
            <v>0</v>
          </cell>
          <cell r="V1313">
            <v>0</v>
          </cell>
          <cell r="W1313">
            <v>0</v>
          </cell>
          <cell r="X1313">
            <v>0</v>
          </cell>
          <cell r="Y1313" t="str">
            <v>L4.GO1_WDProposed Station Variable O&amp;M Costs</v>
          </cell>
        </row>
        <row r="1314">
          <cell r="E1314">
            <v>0</v>
          </cell>
          <cell r="F1314">
            <v>0</v>
          </cell>
          <cell r="G1314">
            <v>0</v>
          </cell>
          <cell r="H1314">
            <v>0</v>
          </cell>
          <cell r="I1314">
            <v>0</v>
          </cell>
          <cell r="J1314">
            <v>0</v>
          </cell>
          <cell r="K1314">
            <v>0</v>
          </cell>
          <cell r="L1314">
            <v>0</v>
          </cell>
          <cell r="M1314">
            <v>0</v>
          </cell>
          <cell r="N1314">
            <v>0</v>
          </cell>
          <cell r="O1314">
            <v>0</v>
          </cell>
          <cell r="P1314">
            <v>0</v>
          </cell>
          <cell r="Q1314">
            <v>0</v>
          </cell>
          <cell r="R1314">
            <v>0</v>
          </cell>
          <cell r="S1314">
            <v>0</v>
          </cell>
          <cell r="T1314">
            <v>0</v>
          </cell>
          <cell r="U1314">
            <v>0</v>
          </cell>
          <cell r="V1314">
            <v>0</v>
          </cell>
          <cell r="W1314">
            <v>0</v>
          </cell>
          <cell r="X1314">
            <v>0</v>
          </cell>
          <cell r="Y1314" t="str">
            <v>L4.GO1_WDProposed Station Emission Costs</v>
          </cell>
        </row>
        <row r="1315">
          <cell r="E1315">
            <v>0</v>
          </cell>
          <cell r="F1315">
            <v>0</v>
          </cell>
          <cell r="G1315">
            <v>0</v>
          </cell>
          <cell r="H1315">
            <v>0</v>
          </cell>
          <cell r="I1315">
            <v>0</v>
          </cell>
          <cell r="J1315">
            <v>0</v>
          </cell>
          <cell r="K1315">
            <v>0</v>
          </cell>
          <cell r="L1315">
            <v>0</v>
          </cell>
          <cell r="M1315">
            <v>0</v>
          </cell>
          <cell r="N1315">
            <v>0</v>
          </cell>
          <cell r="O1315">
            <v>0</v>
          </cell>
          <cell r="P1315">
            <v>0</v>
          </cell>
          <cell r="Q1315">
            <v>0</v>
          </cell>
          <cell r="R1315">
            <v>0</v>
          </cell>
          <cell r="S1315">
            <v>0</v>
          </cell>
          <cell r="T1315">
            <v>0</v>
          </cell>
          <cell r="U1315">
            <v>0</v>
          </cell>
          <cell r="V1315">
            <v>0</v>
          </cell>
          <cell r="W1315">
            <v>0</v>
          </cell>
          <cell r="X1315">
            <v>0</v>
          </cell>
          <cell r="Y1315" t="str">
            <v>L4.GO1_WDProposed Station Dispatch Adder Costs</v>
          </cell>
        </row>
        <row r="1316">
          <cell r="E1316">
            <v>0</v>
          </cell>
          <cell r="F1316">
            <v>0</v>
          </cell>
          <cell r="G1316">
            <v>0</v>
          </cell>
          <cell r="H1316">
            <v>0</v>
          </cell>
          <cell r="I1316">
            <v>0</v>
          </cell>
          <cell r="J1316">
            <v>0</v>
          </cell>
          <cell r="K1316">
            <v>0</v>
          </cell>
          <cell r="L1316">
            <v>0</v>
          </cell>
          <cell r="M1316">
            <v>0</v>
          </cell>
          <cell r="N1316">
            <v>0</v>
          </cell>
          <cell r="O1316">
            <v>0</v>
          </cell>
          <cell r="P1316">
            <v>0</v>
          </cell>
          <cell r="Q1316">
            <v>0</v>
          </cell>
          <cell r="R1316">
            <v>0</v>
          </cell>
          <cell r="S1316">
            <v>0</v>
          </cell>
          <cell r="T1316">
            <v>0</v>
          </cell>
          <cell r="U1316">
            <v>0</v>
          </cell>
          <cell r="V1316">
            <v>0</v>
          </cell>
          <cell r="W1316">
            <v>0</v>
          </cell>
          <cell r="X1316">
            <v>0</v>
          </cell>
          <cell r="Y1316" t="str">
            <v>L4.GO1_WDProposed Station Fixed Costs</v>
          </cell>
        </row>
        <row r="1317">
          <cell r="E1317">
            <v>0</v>
          </cell>
          <cell r="F1317">
            <v>0</v>
          </cell>
          <cell r="G1317">
            <v>0</v>
          </cell>
          <cell r="H1317">
            <v>0</v>
          </cell>
          <cell r="I1317">
            <v>0</v>
          </cell>
          <cell r="J1317">
            <v>0</v>
          </cell>
          <cell r="K1317">
            <v>0</v>
          </cell>
          <cell r="L1317">
            <v>0</v>
          </cell>
          <cell r="M1317">
            <v>0</v>
          </cell>
          <cell r="N1317">
            <v>0</v>
          </cell>
          <cell r="O1317">
            <v>0</v>
          </cell>
          <cell r="P1317">
            <v>0</v>
          </cell>
          <cell r="Q1317">
            <v>0</v>
          </cell>
          <cell r="R1317">
            <v>0</v>
          </cell>
          <cell r="S1317">
            <v>0</v>
          </cell>
          <cell r="T1317">
            <v>0</v>
          </cell>
          <cell r="U1317">
            <v>0</v>
          </cell>
          <cell r="V1317">
            <v>0</v>
          </cell>
          <cell r="W1317">
            <v>0</v>
          </cell>
          <cell r="X1317">
            <v>0</v>
          </cell>
          <cell r="Y1317" t="str">
            <v>L4.GO1_WDProposed Station Demand Charges</v>
          </cell>
        </row>
        <row r="1318">
          <cell r="E1318">
            <v>0</v>
          </cell>
          <cell r="F1318">
            <v>0</v>
          </cell>
          <cell r="G1318">
            <v>0</v>
          </cell>
          <cell r="H1318">
            <v>0</v>
          </cell>
          <cell r="I1318">
            <v>0</v>
          </cell>
          <cell r="J1318">
            <v>0</v>
          </cell>
          <cell r="K1318">
            <v>0</v>
          </cell>
          <cell r="L1318">
            <v>0</v>
          </cell>
          <cell r="M1318">
            <v>0</v>
          </cell>
          <cell r="N1318">
            <v>0</v>
          </cell>
          <cell r="O1318">
            <v>0</v>
          </cell>
          <cell r="P1318">
            <v>0</v>
          </cell>
          <cell r="Q1318">
            <v>0</v>
          </cell>
          <cell r="R1318">
            <v>0</v>
          </cell>
          <cell r="S1318">
            <v>0</v>
          </cell>
          <cell r="T1318">
            <v>0</v>
          </cell>
          <cell r="U1318">
            <v>0</v>
          </cell>
          <cell r="V1318">
            <v>0</v>
          </cell>
          <cell r="W1318">
            <v>0</v>
          </cell>
          <cell r="X1318">
            <v>0</v>
          </cell>
          <cell r="Y1318" t="str">
            <v>L4.GO1_WDProposed Station Capital Costs</v>
          </cell>
        </row>
        <row r="1319">
          <cell r="E1319">
            <v>0</v>
          </cell>
          <cell r="F1319">
            <v>0</v>
          </cell>
          <cell r="G1319">
            <v>0</v>
          </cell>
          <cell r="H1319">
            <v>0</v>
          </cell>
          <cell r="I1319">
            <v>0</v>
          </cell>
          <cell r="J1319">
            <v>0</v>
          </cell>
          <cell r="K1319">
            <v>0</v>
          </cell>
          <cell r="L1319">
            <v>0</v>
          </cell>
          <cell r="M1319">
            <v>0</v>
          </cell>
          <cell r="N1319">
            <v>0</v>
          </cell>
          <cell r="O1319">
            <v>0</v>
          </cell>
          <cell r="P1319">
            <v>0</v>
          </cell>
          <cell r="Q1319">
            <v>0</v>
          </cell>
          <cell r="R1319">
            <v>0</v>
          </cell>
          <cell r="S1319">
            <v>0</v>
          </cell>
          <cell r="T1319">
            <v>0</v>
          </cell>
          <cell r="U1319">
            <v>0</v>
          </cell>
          <cell r="V1319">
            <v>0</v>
          </cell>
          <cell r="W1319">
            <v>0</v>
          </cell>
          <cell r="X1319">
            <v>0</v>
          </cell>
          <cell r="Y1319" t="str">
            <v>L4.GO1_WD   Station Total Costs</v>
          </cell>
        </row>
        <row r="1320">
          <cell r="E1320">
            <v>0</v>
          </cell>
          <cell r="F1320">
            <v>0</v>
          </cell>
          <cell r="G1320">
            <v>0</v>
          </cell>
          <cell r="H1320">
            <v>0</v>
          </cell>
          <cell r="I1320">
            <v>0</v>
          </cell>
          <cell r="J1320">
            <v>0</v>
          </cell>
          <cell r="K1320">
            <v>0</v>
          </cell>
          <cell r="L1320">
            <v>0</v>
          </cell>
          <cell r="M1320">
            <v>0</v>
          </cell>
          <cell r="N1320">
            <v>0</v>
          </cell>
          <cell r="O1320">
            <v>0</v>
          </cell>
          <cell r="P1320">
            <v>0</v>
          </cell>
          <cell r="Q1320">
            <v>0</v>
          </cell>
          <cell r="R1320">
            <v>0</v>
          </cell>
          <cell r="S1320">
            <v>0</v>
          </cell>
          <cell r="T1320">
            <v>0</v>
          </cell>
          <cell r="U1320">
            <v>0</v>
          </cell>
          <cell r="V1320">
            <v>0</v>
          </cell>
          <cell r="W1320">
            <v>0</v>
          </cell>
          <cell r="X1320">
            <v>0</v>
          </cell>
          <cell r="Y1320" t="str">
            <v>H4.GO1_WDProposed Station Fuel Costs</v>
          </cell>
        </row>
        <row r="1321">
          <cell r="E1321">
            <v>0</v>
          </cell>
          <cell r="F1321">
            <v>0</v>
          </cell>
          <cell r="G1321">
            <v>0</v>
          </cell>
          <cell r="H1321">
            <v>0</v>
          </cell>
          <cell r="I1321">
            <v>0</v>
          </cell>
          <cell r="J1321">
            <v>0</v>
          </cell>
          <cell r="K1321">
            <v>0</v>
          </cell>
          <cell r="L1321">
            <v>0</v>
          </cell>
          <cell r="M1321">
            <v>0</v>
          </cell>
          <cell r="N1321">
            <v>0</v>
          </cell>
          <cell r="O1321">
            <v>0</v>
          </cell>
          <cell r="P1321">
            <v>0</v>
          </cell>
          <cell r="Q1321">
            <v>0</v>
          </cell>
          <cell r="R1321">
            <v>0</v>
          </cell>
          <cell r="S1321">
            <v>0</v>
          </cell>
          <cell r="T1321">
            <v>0</v>
          </cell>
          <cell r="U1321">
            <v>0</v>
          </cell>
          <cell r="V1321">
            <v>0</v>
          </cell>
          <cell r="W1321">
            <v>0</v>
          </cell>
          <cell r="X1321">
            <v>0</v>
          </cell>
          <cell r="Y1321" t="str">
            <v>H4.GO1_WDProposed Station Variable O&amp;M Costs</v>
          </cell>
        </row>
        <row r="1322">
          <cell r="E1322">
            <v>0</v>
          </cell>
          <cell r="F1322">
            <v>0</v>
          </cell>
          <cell r="G1322">
            <v>0</v>
          </cell>
          <cell r="H1322">
            <v>0</v>
          </cell>
          <cell r="I1322">
            <v>0</v>
          </cell>
          <cell r="J1322">
            <v>0</v>
          </cell>
          <cell r="K1322">
            <v>0</v>
          </cell>
          <cell r="L1322">
            <v>0</v>
          </cell>
          <cell r="M1322">
            <v>0</v>
          </cell>
          <cell r="N1322">
            <v>0</v>
          </cell>
          <cell r="O1322">
            <v>0</v>
          </cell>
          <cell r="P1322">
            <v>0</v>
          </cell>
          <cell r="Q1322">
            <v>0</v>
          </cell>
          <cell r="R1322">
            <v>0</v>
          </cell>
          <cell r="S1322">
            <v>0</v>
          </cell>
          <cell r="T1322">
            <v>0</v>
          </cell>
          <cell r="U1322">
            <v>0</v>
          </cell>
          <cell r="V1322">
            <v>0</v>
          </cell>
          <cell r="W1322">
            <v>0</v>
          </cell>
          <cell r="X1322">
            <v>0</v>
          </cell>
          <cell r="Y1322" t="str">
            <v>H4.GO1_WDProposed Station Emission Costs</v>
          </cell>
        </row>
        <row r="1323">
          <cell r="E1323">
            <v>0</v>
          </cell>
          <cell r="F1323">
            <v>0</v>
          </cell>
          <cell r="G1323">
            <v>0</v>
          </cell>
          <cell r="H1323">
            <v>0</v>
          </cell>
          <cell r="I1323">
            <v>0</v>
          </cell>
          <cell r="J1323">
            <v>0</v>
          </cell>
          <cell r="K1323">
            <v>0</v>
          </cell>
          <cell r="L1323">
            <v>0</v>
          </cell>
          <cell r="M1323">
            <v>0</v>
          </cell>
          <cell r="N1323">
            <v>0</v>
          </cell>
          <cell r="O1323">
            <v>0</v>
          </cell>
          <cell r="P1323">
            <v>0</v>
          </cell>
          <cell r="Q1323">
            <v>0</v>
          </cell>
          <cell r="R1323">
            <v>0</v>
          </cell>
          <cell r="S1323">
            <v>0</v>
          </cell>
          <cell r="T1323">
            <v>0</v>
          </cell>
          <cell r="U1323">
            <v>0</v>
          </cell>
          <cell r="V1323">
            <v>0</v>
          </cell>
          <cell r="W1323">
            <v>0</v>
          </cell>
          <cell r="X1323">
            <v>0</v>
          </cell>
          <cell r="Y1323" t="str">
            <v>H4.GO1_WDProposed Station Dispatch Adder Costs</v>
          </cell>
        </row>
        <row r="1324">
          <cell r="E1324">
            <v>0</v>
          </cell>
          <cell r="F1324">
            <v>0</v>
          </cell>
          <cell r="G1324">
            <v>0</v>
          </cell>
          <cell r="H1324">
            <v>0</v>
          </cell>
          <cell r="I1324">
            <v>0</v>
          </cell>
          <cell r="J1324">
            <v>0</v>
          </cell>
          <cell r="K1324">
            <v>0</v>
          </cell>
          <cell r="L1324">
            <v>0</v>
          </cell>
          <cell r="M1324">
            <v>0</v>
          </cell>
          <cell r="N1324">
            <v>0</v>
          </cell>
          <cell r="O1324">
            <v>0</v>
          </cell>
          <cell r="P1324">
            <v>0</v>
          </cell>
          <cell r="Q1324">
            <v>0</v>
          </cell>
          <cell r="R1324">
            <v>0</v>
          </cell>
          <cell r="S1324">
            <v>0</v>
          </cell>
          <cell r="T1324">
            <v>0</v>
          </cell>
          <cell r="U1324">
            <v>0</v>
          </cell>
          <cell r="V1324">
            <v>0</v>
          </cell>
          <cell r="W1324">
            <v>0</v>
          </cell>
          <cell r="X1324">
            <v>0</v>
          </cell>
          <cell r="Y1324" t="str">
            <v>H4.GO1_WDProposed Station Fixed Costs</v>
          </cell>
        </row>
        <row r="1325">
          <cell r="E1325">
            <v>0</v>
          </cell>
          <cell r="F1325">
            <v>0</v>
          </cell>
          <cell r="G1325">
            <v>0</v>
          </cell>
          <cell r="H1325">
            <v>0</v>
          </cell>
          <cell r="I1325">
            <v>0</v>
          </cell>
          <cell r="J1325">
            <v>0</v>
          </cell>
          <cell r="K1325">
            <v>0</v>
          </cell>
          <cell r="L1325">
            <v>0</v>
          </cell>
          <cell r="M1325">
            <v>0</v>
          </cell>
          <cell r="N1325">
            <v>0</v>
          </cell>
          <cell r="O1325">
            <v>0</v>
          </cell>
          <cell r="P1325">
            <v>0</v>
          </cell>
          <cell r="Q1325">
            <v>0</v>
          </cell>
          <cell r="R1325">
            <v>0</v>
          </cell>
          <cell r="S1325">
            <v>0</v>
          </cell>
          <cell r="T1325">
            <v>0</v>
          </cell>
          <cell r="U1325">
            <v>0</v>
          </cell>
          <cell r="V1325">
            <v>0</v>
          </cell>
          <cell r="W1325">
            <v>0</v>
          </cell>
          <cell r="X1325">
            <v>0</v>
          </cell>
          <cell r="Y1325" t="str">
            <v>H4.GO1_WDProposed Station Demand Charges</v>
          </cell>
        </row>
        <row r="1326">
          <cell r="E1326">
            <v>0</v>
          </cell>
          <cell r="F1326">
            <v>0</v>
          </cell>
          <cell r="G1326">
            <v>0</v>
          </cell>
          <cell r="H1326">
            <v>0</v>
          </cell>
          <cell r="I1326">
            <v>0</v>
          </cell>
          <cell r="J1326">
            <v>0</v>
          </cell>
          <cell r="K1326">
            <v>0</v>
          </cell>
          <cell r="L1326">
            <v>0</v>
          </cell>
          <cell r="M1326">
            <v>0</v>
          </cell>
          <cell r="N1326">
            <v>0</v>
          </cell>
          <cell r="O1326">
            <v>0</v>
          </cell>
          <cell r="P1326">
            <v>0</v>
          </cell>
          <cell r="Q1326">
            <v>0</v>
          </cell>
          <cell r="R1326">
            <v>0</v>
          </cell>
          <cell r="S1326">
            <v>0</v>
          </cell>
          <cell r="T1326">
            <v>0</v>
          </cell>
          <cell r="U1326">
            <v>0</v>
          </cell>
          <cell r="V1326">
            <v>0</v>
          </cell>
          <cell r="W1326">
            <v>0</v>
          </cell>
          <cell r="X1326">
            <v>0</v>
          </cell>
          <cell r="Y1326" t="str">
            <v>H4.GO1_WDProposed Station Capital Costs</v>
          </cell>
        </row>
        <row r="1327">
          <cell r="E1327">
            <v>0</v>
          </cell>
          <cell r="F1327">
            <v>0</v>
          </cell>
          <cell r="G1327">
            <v>0</v>
          </cell>
          <cell r="H1327">
            <v>0</v>
          </cell>
          <cell r="I1327">
            <v>0</v>
          </cell>
          <cell r="J1327">
            <v>0</v>
          </cell>
          <cell r="K1327">
            <v>0</v>
          </cell>
          <cell r="L1327">
            <v>0</v>
          </cell>
          <cell r="M1327">
            <v>0</v>
          </cell>
          <cell r="N1327">
            <v>0</v>
          </cell>
          <cell r="O1327">
            <v>0</v>
          </cell>
          <cell r="P1327">
            <v>0</v>
          </cell>
          <cell r="Q1327">
            <v>0</v>
          </cell>
          <cell r="R1327">
            <v>0</v>
          </cell>
          <cell r="S1327">
            <v>0</v>
          </cell>
          <cell r="T1327">
            <v>0</v>
          </cell>
          <cell r="U1327">
            <v>0</v>
          </cell>
          <cell r="V1327">
            <v>0</v>
          </cell>
          <cell r="W1327">
            <v>0</v>
          </cell>
          <cell r="X1327">
            <v>0</v>
          </cell>
          <cell r="Y1327" t="str">
            <v>H4.GO1_WD   Station Total Costs</v>
          </cell>
        </row>
        <row r="1328">
          <cell r="E1328">
            <v>0</v>
          </cell>
          <cell r="F1328">
            <v>0</v>
          </cell>
          <cell r="G1328">
            <v>0</v>
          </cell>
          <cell r="H1328">
            <v>0</v>
          </cell>
          <cell r="I1328">
            <v>0</v>
          </cell>
          <cell r="J1328">
            <v>0</v>
          </cell>
          <cell r="K1328">
            <v>0</v>
          </cell>
          <cell r="L1328">
            <v>0</v>
          </cell>
          <cell r="M1328">
            <v>0</v>
          </cell>
          <cell r="N1328">
            <v>0</v>
          </cell>
          <cell r="O1328">
            <v>0</v>
          </cell>
          <cell r="P1328">
            <v>0</v>
          </cell>
          <cell r="Q1328">
            <v>0</v>
          </cell>
          <cell r="R1328">
            <v>0</v>
          </cell>
          <cell r="S1328">
            <v>0</v>
          </cell>
          <cell r="T1328">
            <v>0</v>
          </cell>
          <cell r="U1328">
            <v>0</v>
          </cell>
          <cell r="V1328">
            <v>0</v>
          </cell>
          <cell r="W1328">
            <v>0</v>
          </cell>
          <cell r="X1328">
            <v>0</v>
          </cell>
          <cell r="Y1328" t="str">
            <v>FB_S_HunterProposed Station Fuel Costs</v>
          </cell>
        </row>
        <row r="1329">
          <cell r="E1329">
            <v>0</v>
          </cell>
          <cell r="F1329">
            <v>0</v>
          </cell>
          <cell r="G1329">
            <v>-1.0249999999999999</v>
          </cell>
          <cell r="H1329">
            <v>-1.02</v>
          </cell>
          <cell r="I1329">
            <v>-1.0149999999999999</v>
          </cell>
          <cell r="J1329">
            <v>-1.01</v>
          </cell>
          <cell r="K1329">
            <v>-1.0049999999999999</v>
          </cell>
          <cell r="L1329">
            <v>-1</v>
          </cell>
          <cell r="M1329">
            <v>-0.995</v>
          </cell>
          <cell r="N1329">
            <v>-0.99</v>
          </cell>
          <cell r="O1329">
            <v>-0.98499999999999999</v>
          </cell>
          <cell r="P1329">
            <v>-0.98</v>
          </cell>
          <cell r="Q1329">
            <v>-0.97499999999999998</v>
          </cell>
          <cell r="R1329">
            <v>-0.97</v>
          </cell>
          <cell r="S1329">
            <v>-0.96499999999999997</v>
          </cell>
          <cell r="T1329">
            <v>-0.96</v>
          </cell>
          <cell r="U1329">
            <v>-0.95499999999999996</v>
          </cell>
          <cell r="V1329">
            <v>-0.95099999999999996</v>
          </cell>
          <cell r="W1329">
            <v>-0.94599999999999995</v>
          </cell>
          <cell r="X1329">
            <v>-0.94099999999999995</v>
          </cell>
          <cell r="Y1329" t="str">
            <v>FB_S_HunterProposed Station Variable O&amp;M Costs</v>
          </cell>
        </row>
        <row r="1330">
          <cell r="E1330">
            <v>0</v>
          </cell>
          <cell r="F1330">
            <v>0</v>
          </cell>
          <cell r="G1330">
            <v>0</v>
          </cell>
          <cell r="H1330">
            <v>0</v>
          </cell>
          <cell r="I1330">
            <v>0</v>
          </cell>
          <cell r="J1330">
            <v>0</v>
          </cell>
          <cell r="K1330">
            <v>0</v>
          </cell>
          <cell r="L1330">
            <v>0</v>
          </cell>
          <cell r="M1330">
            <v>0</v>
          </cell>
          <cell r="N1330">
            <v>0</v>
          </cell>
          <cell r="O1330">
            <v>0</v>
          </cell>
          <cell r="P1330">
            <v>0</v>
          </cell>
          <cell r="Q1330">
            <v>0</v>
          </cell>
          <cell r="R1330">
            <v>0</v>
          </cell>
          <cell r="S1330">
            <v>0</v>
          </cell>
          <cell r="T1330">
            <v>0</v>
          </cell>
          <cell r="U1330">
            <v>0</v>
          </cell>
          <cell r="V1330">
            <v>0</v>
          </cell>
          <cell r="W1330">
            <v>0</v>
          </cell>
          <cell r="X1330">
            <v>0</v>
          </cell>
          <cell r="Y1330" t="str">
            <v>FB_S_HunterProposed Station Emission Costs</v>
          </cell>
        </row>
        <row r="1331">
          <cell r="E1331">
            <v>0</v>
          </cell>
          <cell r="F1331">
            <v>0</v>
          </cell>
          <cell r="G1331">
            <v>0</v>
          </cell>
          <cell r="H1331">
            <v>0</v>
          </cell>
          <cell r="I1331">
            <v>0</v>
          </cell>
          <cell r="J1331">
            <v>0</v>
          </cell>
          <cell r="K1331">
            <v>0</v>
          </cell>
          <cell r="L1331">
            <v>0</v>
          </cell>
          <cell r="M1331">
            <v>0</v>
          </cell>
          <cell r="N1331">
            <v>0</v>
          </cell>
          <cell r="O1331">
            <v>0</v>
          </cell>
          <cell r="P1331">
            <v>0</v>
          </cell>
          <cell r="Q1331">
            <v>0</v>
          </cell>
          <cell r="R1331">
            <v>0</v>
          </cell>
          <cell r="S1331">
            <v>0</v>
          </cell>
          <cell r="T1331">
            <v>0</v>
          </cell>
          <cell r="U1331">
            <v>0</v>
          </cell>
          <cell r="V1331">
            <v>0</v>
          </cell>
          <cell r="W1331">
            <v>0</v>
          </cell>
          <cell r="X1331">
            <v>0</v>
          </cell>
          <cell r="Y1331" t="str">
            <v>FB_S_HunterProposed Station Dispatch Adder Costs</v>
          </cell>
        </row>
        <row r="1332">
          <cell r="E1332">
            <v>0</v>
          </cell>
          <cell r="F1332">
            <v>0</v>
          </cell>
          <cell r="G1332">
            <v>0</v>
          </cell>
          <cell r="H1332">
            <v>0</v>
          </cell>
          <cell r="I1332">
            <v>0</v>
          </cell>
          <cell r="J1332">
            <v>0</v>
          </cell>
          <cell r="K1332">
            <v>0</v>
          </cell>
          <cell r="L1332">
            <v>0</v>
          </cell>
          <cell r="M1332">
            <v>0</v>
          </cell>
          <cell r="N1332">
            <v>0</v>
          </cell>
          <cell r="O1332">
            <v>0</v>
          </cell>
          <cell r="P1332">
            <v>0</v>
          </cell>
          <cell r="Q1332">
            <v>0</v>
          </cell>
          <cell r="R1332">
            <v>0</v>
          </cell>
          <cell r="S1332">
            <v>0</v>
          </cell>
          <cell r="T1332">
            <v>0</v>
          </cell>
          <cell r="U1332">
            <v>0</v>
          </cell>
          <cell r="V1332">
            <v>0</v>
          </cell>
          <cell r="W1332">
            <v>0</v>
          </cell>
          <cell r="X1332">
            <v>0</v>
          </cell>
          <cell r="Y1332" t="str">
            <v>FB_S_HunterProposed Station Fixed Costs</v>
          </cell>
        </row>
        <row r="1333">
          <cell r="E1333">
            <v>0</v>
          </cell>
          <cell r="F1333">
            <v>0</v>
          </cell>
          <cell r="G1333">
            <v>0</v>
          </cell>
          <cell r="H1333">
            <v>0</v>
          </cell>
          <cell r="I1333">
            <v>0</v>
          </cell>
          <cell r="J1333">
            <v>0</v>
          </cell>
          <cell r="K1333">
            <v>0</v>
          </cell>
          <cell r="L1333">
            <v>0</v>
          </cell>
          <cell r="M1333">
            <v>0</v>
          </cell>
          <cell r="N1333">
            <v>0</v>
          </cell>
          <cell r="O1333">
            <v>0</v>
          </cell>
          <cell r="P1333">
            <v>0</v>
          </cell>
          <cell r="Q1333">
            <v>0</v>
          </cell>
          <cell r="R1333">
            <v>0</v>
          </cell>
          <cell r="S1333">
            <v>0</v>
          </cell>
          <cell r="T1333">
            <v>0</v>
          </cell>
          <cell r="U1333">
            <v>0</v>
          </cell>
          <cell r="V1333">
            <v>0</v>
          </cell>
          <cell r="W1333">
            <v>0</v>
          </cell>
          <cell r="X1333">
            <v>0</v>
          </cell>
          <cell r="Y1333" t="str">
            <v>FB_S_HunterProposed Station Demand Charges</v>
          </cell>
        </row>
        <row r="1334">
          <cell r="E1334">
            <v>0</v>
          </cell>
          <cell r="F1334">
            <v>0</v>
          </cell>
          <cell r="G1334">
            <v>0</v>
          </cell>
          <cell r="H1334">
            <v>0</v>
          </cell>
          <cell r="I1334">
            <v>0</v>
          </cell>
          <cell r="J1334">
            <v>0</v>
          </cell>
          <cell r="K1334">
            <v>0</v>
          </cell>
          <cell r="L1334">
            <v>0</v>
          </cell>
          <cell r="M1334">
            <v>0</v>
          </cell>
          <cell r="N1334">
            <v>0</v>
          </cell>
          <cell r="O1334">
            <v>0</v>
          </cell>
          <cell r="P1334">
            <v>0</v>
          </cell>
          <cell r="Q1334">
            <v>0</v>
          </cell>
          <cell r="R1334">
            <v>0</v>
          </cell>
          <cell r="S1334">
            <v>0</v>
          </cell>
          <cell r="T1334">
            <v>0</v>
          </cell>
          <cell r="U1334">
            <v>0</v>
          </cell>
          <cell r="V1334">
            <v>0</v>
          </cell>
          <cell r="W1334">
            <v>0</v>
          </cell>
          <cell r="X1334">
            <v>0</v>
          </cell>
          <cell r="Y1334" t="str">
            <v>FB_S_HunterProposed Station Capital Costs</v>
          </cell>
        </row>
        <row r="1335">
          <cell r="E1335">
            <v>0</v>
          </cell>
          <cell r="F1335">
            <v>0</v>
          </cell>
          <cell r="G1335">
            <v>-1.0249999999999999</v>
          </cell>
          <cell r="H1335">
            <v>-1.02</v>
          </cell>
          <cell r="I1335">
            <v>-1.0149999999999999</v>
          </cell>
          <cell r="J1335">
            <v>-1.01</v>
          </cell>
          <cell r="K1335">
            <v>-1.0049999999999999</v>
          </cell>
          <cell r="L1335">
            <v>-1</v>
          </cell>
          <cell r="M1335">
            <v>-0.995</v>
          </cell>
          <cell r="N1335">
            <v>-0.99</v>
          </cell>
          <cell r="O1335">
            <v>-0.98499999999999999</v>
          </cell>
          <cell r="P1335">
            <v>-0.98</v>
          </cell>
          <cell r="Q1335">
            <v>-0.97499999999999998</v>
          </cell>
          <cell r="R1335">
            <v>-0.97</v>
          </cell>
          <cell r="S1335">
            <v>-0.96499999999999997</v>
          </cell>
          <cell r="T1335">
            <v>-0.96</v>
          </cell>
          <cell r="U1335">
            <v>-0.95499999999999996</v>
          </cell>
          <cell r="V1335">
            <v>-0.95099999999999996</v>
          </cell>
          <cell r="W1335">
            <v>-0.94599999999999995</v>
          </cell>
          <cell r="X1335">
            <v>-0.94099999999999995</v>
          </cell>
          <cell r="Y1335" t="str">
            <v>FB_S_Hunter   Station Total Costs</v>
          </cell>
        </row>
        <row r="1336">
          <cell r="E1336">
            <v>0</v>
          </cell>
          <cell r="F1336">
            <v>0</v>
          </cell>
          <cell r="G1336">
            <v>0</v>
          </cell>
          <cell r="H1336">
            <v>0</v>
          </cell>
          <cell r="I1336">
            <v>0</v>
          </cell>
          <cell r="J1336">
            <v>0</v>
          </cell>
          <cell r="K1336">
            <v>0</v>
          </cell>
          <cell r="L1336">
            <v>0</v>
          </cell>
          <cell r="M1336">
            <v>0</v>
          </cell>
          <cell r="N1336">
            <v>0</v>
          </cell>
          <cell r="O1336">
            <v>0</v>
          </cell>
          <cell r="P1336">
            <v>0</v>
          </cell>
          <cell r="Q1336">
            <v>0</v>
          </cell>
          <cell r="R1336">
            <v>0</v>
          </cell>
          <cell r="S1336">
            <v>0</v>
          </cell>
          <cell r="T1336">
            <v>0</v>
          </cell>
          <cell r="U1336">
            <v>0</v>
          </cell>
          <cell r="V1336">
            <v>0</v>
          </cell>
          <cell r="W1336">
            <v>0</v>
          </cell>
          <cell r="X1336">
            <v>0</v>
          </cell>
          <cell r="Y1336" t="str">
            <v>FB_S_SigurdProposed Station Fuel Costs</v>
          </cell>
        </row>
        <row r="1337">
          <cell r="E1337">
            <v>0</v>
          </cell>
          <cell r="F1337">
            <v>0</v>
          </cell>
          <cell r="G1337">
            <v>-0.94399999999999995</v>
          </cell>
          <cell r="H1337">
            <v>-0.93899999999999995</v>
          </cell>
          <cell r="I1337">
            <v>-0.93500000000000005</v>
          </cell>
          <cell r="J1337">
            <v>-0.93</v>
          </cell>
          <cell r="K1337">
            <v>-0.92500000000000004</v>
          </cell>
          <cell r="L1337">
            <v>-0.92100000000000004</v>
          </cell>
          <cell r="M1337">
            <v>-0.91600000000000004</v>
          </cell>
          <cell r="N1337">
            <v>-0.91200000000000003</v>
          </cell>
          <cell r="O1337">
            <v>-0.90700000000000003</v>
          </cell>
          <cell r="P1337">
            <v>-0.90200000000000002</v>
          </cell>
          <cell r="Q1337">
            <v>-0.89800000000000002</v>
          </cell>
          <cell r="R1337">
            <v>-0.89400000000000002</v>
          </cell>
          <cell r="S1337">
            <v>-0.88900000000000001</v>
          </cell>
          <cell r="T1337">
            <v>-0.88500000000000001</v>
          </cell>
          <cell r="U1337">
            <v>-0.88</v>
          </cell>
          <cell r="V1337">
            <v>-0.876</v>
          </cell>
          <cell r="W1337">
            <v>-0.871</v>
          </cell>
          <cell r="X1337">
            <v>-0.86699999999999999</v>
          </cell>
          <cell r="Y1337" t="str">
            <v>FB_S_SigurdProposed Station Variable O&amp;M Costs</v>
          </cell>
        </row>
        <row r="1338">
          <cell r="E1338">
            <v>0</v>
          </cell>
          <cell r="F1338">
            <v>0</v>
          </cell>
          <cell r="G1338">
            <v>0</v>
          </cell>
          <cell r="H1338">
            <v>0</v>
          </cell>
          <cell r="I1338">
            <v>0</v>
          </cell>
          <cell r="J1338">
            <v>0</v>
          </cell>
          <cell r="K1338">
            <v>0</v>
          </cell>
          <cell r="L1338">
            <v>0</v>
          </cell>
          <cell r="M1338">
            <v>0</v>
          </cell>
          <cell r="N1338">
            <v>0</v>
          </cell>
          <cell r="O1338">
            <v>0</v>
          </cell>
          <cell r="P1338">
            <v>0</v>
          </cell>
          <cell r="Q1338">
            <v>0</v>
          </cell>
          <cell r="R1338">
            <v>0</v>
          </cell>
          <cell r="S1338">
            <v>0</v>
          </cell>
          <cell r="T1338">
            <v>0</v>
          </cell>
          <cell r="U1338">
            <v>0</v>
          </cell>
          <cell r="V1338">
            <v>0</v>
          </cell>
          <cell r="W1338">
            <v>0</v>
          </cell>
          <cell r="X1338">
            <v>0</v>
          </cell>
          <cell r="Y1338" t="str">
            <v>FB_S_SigurdProposed Station Emission Costs</v>
          </cell>
        </row>
        <row r="1339">
          <cell r="E1339">
            <v>0</v>
          </cell>
          <cell r="F1339">
            <v>0</v>
          </cell>
          <cell r="G1339">
            <v>0</v>
          </cell>
          <cell r="H1339">
            <v>0</v>
          </cell>
          <cell r="I1339">
            <v>0</v>
          </cell>
          <cell r="J1339">
            <v>0</v>
          </cell>
          <cell r="K1339">
            <v>0</v>
          </cell>
          <cell r="L1339">
            <v>0</v>
          </cell>
          <cell r="M1339">
            <v>0</v>
          </cell>
          <cell r="N1339">
            <v>0</v>
          </cell>
          <cell r="O1339">
            <v>0</v>
          </cell>
          <cell r="P1339">
            <v>0</v>
          </cell>
          <cell r="Q1339">
            <v>0</v>
          </cell>
          <cell r="R1339">
            <v>0</v>
          </cell>
          <cell r="S1339">
            <v>0</v>
          </cell>
          <cell r="T1339">
            <v>0</v>
          </cell>
          <cell r="U1339">
            <v>0</v>
          </cell>
          <cell r="V1339">
            <v>0</v>
          </cell>
          <cell r="W1339">
            <v>0</v>
          </cell>
          <cell r="X1339">
            <v>0</v>
          </cell>
          <cell r="Y1339" t="str">
            <v>FB_S_SigurdProposed Station Dispatch Adder Costs</v>
          </cell>
        </row>
        <row r="1340">
          <cell r="E1340">
            <v>0</v>
          </cell>
          <cell r="F1340">
            <v>0</v>
          </cell>
          <cell r="G1340">
            <v>0</v>
          </cell>
          <cell r="H1340">
            <v>0</v>
          </cell>
          <cell r="I1340">
            <v>0</v>
          </cell>
          <cell r="J1340">
            <v>0</v>
          </cell>
          <cell r="K1340">
            <v>0</v>
          </cell>
          <cell r="L1340">
            <v>0</v>
          </cell>
          <cell r="M1340">
            <v>0</v>
          </cell>
          <cell r="N1340">
            <v>0</v>
          </cell>
          <cell r="O1340">
            <v>0</v>
          </cell>
          <cell r="P1340">
            <v>0</v>
          </cell>
          <cell r="Q1340">
            <v>0</v>
          </cell>
          <cell r="R1340">
            <v>0</v>
          </cell>
          <cell r="S1340">
            <v>0</v>
          </cell>
          <cell r="T1340">
            <v>0</v>
          </cell>
          <cell r="U1340">
            <v>0</v>
          </cell>
          <cell r="V1340">
            <v>0</v>
          </cell>
          <cell r="W1340">
            <v>0</v>
          </cell>
          <cell r="X1340">
            <v>0</v>
          </cell>
          <cell r="Y1340" t="str">
            <v>FB_S_SigurdProposed Station Fixed Costs</v>
          </cell>
        </row>
        <row r="1341">
          <cell r="E1341">
            <v>0</v>
          </cell>
          <cell r="F1341">
            <v>0</v>
          </cell>
          <cell r="G1341">
            <v>0</v>
          </cell>
          <cell r="H1341">
            <v>0</v>
          </cell>
          <cell r="I1341">
            <v>0</v>
          </cell>
          <cell r="J1341">
            <v>0</v>
          </cell>
          <cell r="K1341">
            <v>0</v>
          </cell>
          <cell r="L1341">
            <v>0</v>
          </cell>
          <cell r="M1341">
            <v>0</v>
          </cell>
          <cell r="N1341">
            <v>0</v>
          </cell>
          <cell r="O1341">
            <v>0</v>
          </cell>
          <cell r="P1341">
            <v>0</v>
          </cell>
          <cell r="Q1341">
            <v>0</v>
          </cell>
          <cell r="R1341">
            <v>0</v>
          </cell>
          <cell r="S1341">
            <v>0</v>
          </cell>
          <cell r="T1341">
            <v>0</v>
          </cell>
          <cell r="U1341">
            <v>0</v>
          </cell>
          <cell r="V1341">
            <v>0</v>
          </cell>
          <cell r="W1341">
            <v>0</v>
          </cell>
          <cell r="X1341">
            <v>0</v>
          </cell>
          <cell r="Y1341" t="str">
            <v>FB_S_SigurdProposed Station Demand Charges</v>
          </cell>
        </row>
        <row r="1342">
          <cell r="E1342">
            <v>0</v>
          </cell>
          <cell r="F1342">
            <v>0</v>
          </cell>
          <cell r="G1342">
            <v>0</v>
          </cell>
          <cell r="H1342">
            <v>0</v>
          </cell>
          <cell r="I1342">
            <v>0</v>
          </cell>
          <cell r="J1342">
            <v>0</v>
          </cell>
          <cell r="K1342">
            <v>0</v>
          </cell>
          <cell r="L1342">
            <v>0</v>
          </cell>
          <cell r="M1342">
            <v>0</v>
          </cell>
          <cell r="N1342">
            <v>0</v>
          </cell>
          <cell r="O1342">
            <v>0</v>
          </cell>
          <cell r="P1342">
            <v>0</v>
          </cell>
          <cell r="Q1342">
            <v>0</v>
          </cell>
          <cell r="R1342">
            <v>0</v>
          </cell>
          <cell r="S1342">
            <v>0</v>
          </cell>
          <cell r="T1342">
            <v>0</v>
          </cell>
          <cell r="U1342">
            <v>0</v>
          </cell>
          <cell r="V1342">
            <v>0</v>
          </cell>
          <cell r="W1342">
            <v>0</v>
          </cell>
          <cell r="X1342">
            <v>0</v>
          </cell>
          <cell r="Y1342" t="str">
            <v>FB_S_SigurdProposed Station Capital Costs</v>
          </cell>
        </row>
        <row r="1343">
          <cell r="E1343">
            <v>0</v>
          </cell>
          <cell r="F1343">
            <v>0</v>
          </cell>
          <cell r="G1343">
            <v>-0.94399999999999995</v>
          </cell>
          <cell r="H1343">
            <v>-0.93899999999999995</v>
          </cell>
          <cell r="I1343">
            <v>-0.93500000000000005</v>
          </cell>
          <cell r="J1343">
            <v>-0.93</v>
          </cell>
          <cell r="K1343">
            <v>-0.92500000000000004</v>
          </cell>
          <cell r="L1343">
            <v>-0.92100000000000004</v>
          </cell>
          <cell r="M1343">
            <v>-0.91600000000000004</v>
          </cell>
          <cell r="N1343">
            <v>-0.91200000000000003</v>
          </cell>
          <cell r="O1343">
            <v>-0.90700000000000003</v>
          </cell>
          <cell r="P1343">
            <v>-0.90200000000000002</v>
          </cell>
          <cell r="Q1343">
            <v>-0.89800000000000002</v>
          </cell>
          <cell r="R1343">
            <v>-0.89400000000000002</v>
          </cell>
          <cell r="S1343">
            <v>-0.88900000000000001</v>
          </cell>
          <cell r="T1343">
            <v>-0.88500000000000001</v>
          </cell>
          <cell r="U1343">
            <v>-0.88</v>
          </cell>
          <cell r="V1343">
            <v>-0.876</v>
          </cell>
          <cell r="W1343">
            <v>-0.871</v>
          </cell>
          <cell r="X1343">
            <v>-0.86699999999999999</v>
          </cell>
          <cell r="Y1343" t="str">
            <v>FB_S_Sigurd   Station Total Costs</v>
          </cell>
        </row>
        <row r="1344">
          <cell r="E1344">
            <v>0</v>
          </cell>
          <cell r="F1344">
            <v>0</v>
          </cell>
          <cell r="G1344">
            <v>0</v>
          </cell>
          <cell r="H1344">
            <v>0</v>
          </cell>
          <cell r="I1344">
            <v>0</v>
          </cell>
          <cell r="J1344">
            <v>0</v>
          </cell>
          <cell r="K1344">
            <v>0</v>
          </cell>
          <cell r="L1344">
            <v>0</v>
          </cell>
          <cell r="M1344">
            <v>0</v>
          </cell>
          <cell r="N1344">
            <v>0</v>
          </cell>
          <cell r="O1344">
            <v>0</v>
          </cell>
          <cell r="P1344">
            <v>0</v>
          </cell>
          <cell r="Q1344">
            <v>0</v>
          </cell>
          <cell r="R1344">
            <v>0</v>
          </cell>
          <cell r="S1344">
            <v>0</v>
          </cell>
          <cell r="T1344">
            <v>0</v>
          </cell>
          <cell r="U1344">
            <v>0</v>
          </cell>
          <cell r="V1344">
            <v>0</v>
          </cell>
          <cell r="W1344">
            <v>0</v>
          </cell>
          <cell r="X1344">
            <v>0</v>
          </cell>
          <cell r="Y1344" t="str">
            <v>FB_S_MilfrdProposed Station Fuel Costs</v>
          </cell>
        </row>
        <row r="1345">
          <cell r="E1345">
            <v>0</v>
          </cell>
          <cell r="F1345">
            <v>-4.7E-2</v>
          </cell>
          <cell r="G1345">
            <v>-1.07</v>
          </cell>
          <cell r="H1345">
            <v>-1.0609999999999999</v>
          </cell>
          <cell r="I1345">
            <v>-1.054</v>
          </cell>
          <cell r="J1345">
            <v>-1.046</v>
          </cell>
          <cell r="K1345">
            <v>-1.038</v>
          </cell>
          <cell r="L1345">
            <v>-1.03</v>
          </cell>
          <cell r="M1345">
            <v>-1.022</v>
          </cell>
          <cell r="N1345">
            <v>-1.0149999999999999</v>
          </cell>
          <cell r="O1345">
            <v>-1.0069999999999999</v>
          </cell>
          <cell r="P1345">
            <v>-0.999</v>
          </cell>
          <cell r="Q1345">
            <v>-0.99199999999999999</v>
          </cell>
          <cell r="R1345">
            <v>-0.98499999999999999</v>
          </cell>
          <cell r="S1345">
            <v>-0.97699999999999998</v>
          </cell>
          <cell r="T1345">
            <v>-0.97</v>
          </cell>
          <cell r="U1345">
            <v>-0.96299999999999997</v>
          </cell>
          <cell r="V1345">
            <v>-0.95499999999999996</v>
          </cell>
          <cell r="W1345">
            <v>-0.94799999999999995</v>
          </cell>
          <cell r="X1345">
            <v>-0.94099999999999995</v>
          </cell>
          <cell r="Y1345" t="str">
            <v>FB_S_MilfrdProposed Station Variable O&amp;M Costs</v>
          </cell>
        </row>
        <row r="1346">
          <cell r="E1346">
            <v>0</v>
          </cell>
          <cell r="F1346">
            <v>0</v>
          </cell>
          <cell r="G1346">
            <v>0</v>
          </cell>
          <cell r="H1346">
            <v>0</v>
          </cell>
          <cell r="I1346">
            <v>0</v>
          </cell>
          <cell r="J1346">
            <v>0</v>
          </cell>
          <cell r="K1346">
            <v>0</v>
          </cell>
          <cell r="L1346">
            <v>0</v>
          </cell>
          <cell r="M1346">
            <v>0</v>
          </cell>
          <cell r="N1346">
            <v>0</v>
          </cell>
          <cell r="O1346">
            <v>0</v>
          </cell>
          <cell r="P1346">
            <v>0</v>
          </cell>
          <cell r="Q1346">
            <v>0</v>
          </cell>
          <cell r="R1346">
            <v>0</v>
          </cell>
          <cell r="S1346">
            <v>0</v>
          </cell>
          <cell r="T1346">
            <v>0</v>
          </cell>
          <cell r="U1346">
            <v>0</v>
          </cell>
          <cell r="V1346">
            <v>0</v>
          </cell>
          <cell r="W1346">
            <v>0</v>
          </cell>
          <cell r="X1346">
            <v>0</v>
          </cell>
          <cell r="Y1346" t="str">
            <v>FB_S_MilfrdProposed Station Emission Costs</v>
          </cell>
        </row>
        <row r="1347">
          <cell r="E1347">
            <v>0</v>
          </cell>
          <cell r="F1347">
            <v>0</v>
          </cell>
          <cell r="G1347">
            <v>0</v>
          </cell>
          <cell r="H1347">
            <v>0</v>
          </cell>
          <cell r="I1347">
            <v>0</v>
          </cell>
          <cell r="J1347">
            <v>0</v>
          </cell>
          <cell r="K1347">
            <v>0</v>
          </cell>
          <cell r="L1347">
            <v>0</v>
          </cell>
          <cell r="M1347">
            <v>0</v>
          </cell>
          <cell r="N1347">
            <v>0</v>
          </cell>
          <cell r="O1347">
            <v>0</v>
          </cell>
          <cell r="P1347">
            <v>0</v>
          </cell>
          <cell r="Q1347">
            <v>0</v>
          </cell>
          <cell r="R1347">
            <v>0</v>
          </cell>
          <cell r="S1347">
            <v>0</v>
          </cell>
          <cell r="T1347">
            <v>0</v>
          </cell>
          <cell r="U1347">
            <v>0</v>
          </cell>
          <cell r="V1347">
            <v>0</v>
          </cell>
          <cell r="W1347">
            <v>0</v>
          </cell>
          <cell r="X1347">
            <v>0</v>
          </cell>
          <cell r="Y1347" t="str">
            <v>FB_S_MilfrdProposed Station Dispatch Adder Costs</v>
          </cell>
        </row>
        <row r="1348">
          <cell r="E1348">
            <v>0</v>
          </cell>
          <cell r="F1348">
            <v>0</v>
          </cell>
          <cell r="G1348">
            <v>0</v>
          </cell>
          <cell r="H1348">
            <v>0</v>
          </cell>
          <cell r="I1348">
            <v>0</v>
          </cell>
          <cell r="J1348">
            <v>0</v>
          </cell>
          <cell r="K1348">
            <v>0</v>
          </cell>
          <cell r="L1348">
            <v>0</v>
          </cell>
          <cell r="M1348">
            <v>0</v>
          </cell>
          <cell r="N1348">
            <v>0</v>
          </cell>
          <cell r="O1348">
            <v>0</v>
          </cell>
          <cell r="P1348">
            <v>0</v>
          </cell>
          <cell r="Q1348">
            <v>0</v>
          </cell>
          <cell r="R1348">
            <v>0</v>
          </cell>
          <cell r="S1348">
            <v>0</v>
          </cell>
          <cell r="T1348">
            <v>0</v>
          </cell>
          <cell r="U1348">
            <v>0</v>
          </cell>
          <cell r="V1348">
            <v>0</v>
          </cell>
          <cell r="W1348">
            <v>0</v>
          </cell>
          <cell r="X1348">
            <v>0</v>
          </cell>
          <cell r="Y1348" t="str">
            <v>FB_S_MilfrdProposed Station Fixed Costs</v>
          </cell>
        </row>
        <row r="1349">
          <cell r="E1349">
            <v>0</v>
          </cell>
          <cell r="F1349">
            <v>0</v>
          </cell>
          <cell r="G1349">
            <v>0</v>
          </cell>
          <cell r="H1349">
            <v>0</v>
          </cell>
          <cell r="I1349">
            <v>0</v>
          </cell>
          <cell r="J1349">
            <v>0</v>
          </cell>
          <cell r="K1349">
            <v>0</v>
          </cell>
          <cell r="L1349">
            <v>0</v>
          </cell>
          <cell r="M1349">
            <v>0</v>
          </cell>
          <cell r="N1349">
            <v>0</v>
          </cell>
          <cell r="O1349">
            <v>0</v>
          </cell>
          <cell r="P1349">
            <v>0</v>
          </cell>
          <cell r="Q1349">
            <v>0</v>
          </cell>
          <cell r="R1349">
            <v>0</v>
          </cell>
          <cell r="S1349">
            <v>0</v>
          </cell>
          <cell r="T1349">
            <v>0</v>
          </cell>
          <cell r="U1349">
            <v>0</v>
          </cell>
          <cell r="V1349">
            <v>0</v>
          </cell>
          <cell r="W1349">
            <v>0</v>
          </cell>
          <cell r="X1349">
            <v>0</v>
          </cell>
          <cell r="Y1349" t="str">
            <v>FB_S_MilfrdProposed Station Demand Charges</v>
          </cell>
        </row>
        <row r="1350">
          <cell r="E1350">
            <v>0</v>
          </cell>
          <cell r="F1350">
            <v>0</v>
          </cell>
          <cell r="G1350">
            <v>0</v>
          </cell>
          <cell r="H1350">
            <v>0</v>
          </cell>
          <cell r="I1350">
            <v>0</v>
          </cell>
          <cell r="J1350">
            <v>0</v>
          </cell>
          <cell r="K1350">
            <v>0</v>
          </cell>
          <cell r="L1350">
            <v>0</v>
          </cell>
          <cell r="M1350">
            <v>0</v>
          </cell>
          <cell r="N1350">
            <v>0</v>
          </cell>
          <cell r="O1350">
            <v>0</v>
          </cell>
          <cell r="P1350">
            <v>0</v>
          </cell>
          <cell r="Q1350">
            <v>0</v>
          </cell>
          <cell r="R1350">
            <v>0</v>
          </cell>
          <cell r="S1350">
            <v>0</v>
          </cell>
          <cell r="T1350">
            <v>0</v>
          </cell>
          <cell r="U1350">
            <v>0</v>
          </cell>
          <cell r="V1350">
            <v>0</v>
          </cell>
          <cell r="W1350">
            <v>0</v>
          </cell>
          <cell r="X1350">
            <v>0</v>
          </cell>
          <cell r="Y1350" t="str">
            <v>FB_S_MilfrdProposed Station Capital Costs</v>
          </cell>
        </row>
        <row r="1351">
          <cell r="E1351">
            <v>0</v>
          </cell>
          <cell r="F1351">
            <v>-4.7E-2</v>
          </cell>
          <cell r="G1351">
            <v>-1.07</v>
          </cell>
          <cell r="H1351">
            <v>-1.0609999999999999</v>
          </cell>
          <cell r="I1351">
            <v>-1.054</v>
          </cell>
          <cell r="J1351">
            <v>-1.046</v>
          </cell>
          <cell r="K1351">
            <v>-1.038</v>
          </cell>
          <cell r="L1351">
            <v>-1.03</v>
          </cell>
          <cell r="M1351">
            <v>-1.022</v>
          </cell>
          <cell r="N1351">
            <v>-1.0149999999999999</v>
          </cell>
          <cell r="O1351">
            <v>-1.0069999999999999</v>
          </cell>
          <cell r="P1351">
            <v>-0.999</v>
          </cell>
          <cell r="Q1351">
            <v>-0.99199999999999999</v>
          </cell>
          <cell r="R1351">
            <v>-0.98499999999999999</v>
          </cell>
          <cell r="S1351">
            <v>-0.97699999999999998</v>
          </cell>
          <cell r="T1351">
            <v>-0.97</v>
          </cell>
          <cell r="U1351">
            <v>-0.96299999999999997</v>
          </cell>
          <cell r="V1351">
            <v>-0.95499999999999996</v>
          </cell>
          <cell r="W1351">
            <v>-0.94799999999999995</v>
          </cell>
          <cell r="X1351">
            <v>-0.94099999999999995</v>
          </cell>
          <cell r="Y1351" t="str">
            <v>FB_S_Milfrd   Station Total Costs</v>
          </cell>
        </row>
        <row r="1352">
          <cell r="E1352">
            <v>0</v>
          </cell>
          <cell r="F1352">
            <v>0</v>
          </cell>
          <cell r="G1352">
            <v>0</v>
          </cell>
          <cell r="H1352">
            <v>0</v>
          </cell>
          <cell r="I1352">
            <v>0</v>
          </cell>
          <cell r="J1352">
            <v>0</v>
          </cell>
          <cell r="K1352">
            <v>0</v>
          </cell>
          <cell r="L1352">
            <v>0</v>
          </cell>
          <cell r="M1352">
            <v>0</v>
          </cell>
          <cell r="N1352">
            <v>0</v>
          </cell>
          <cell r="O1352">
            <v>0</v>
          </cell>
          <cell r="P1352">
            <v>0</v>
          </cell>
          <cell r="Q1352">
            <v>0</v>
          </cell>
          <cell r="R1352">
            <v>0</v>
          </cell>
          <cell r="S1352">
            <v>0</v>
          </cell>
          <cell r="T1352">
            <v>0</v>
          </cell>
          <cell r="U1352">
            <v>0</v>
          </cell>
          <cell r="V1352">
            <v>0</v>
          </cell>
          <cell r="W1352">
            <v>0</v>
          </cell>
          <cell r="X1352">
            <v>0</v>
          </cell>
          <cell r="Y1352" t="str">
            <v>FB_S_CovMtnProposed Station Fuel Costs</v>
          </cell>
        </row>
        <row r="1353">
          <cell r="E1353">
            <v>0</v>
          </cell>
          <cell r="F1353">
            <v>0</v>
          </cell>
          <cell r="G1353">
            <v>-0.879</v>
          </cell>
          <cell r="H1353">
            <v>-0.876</v>
          </cell>
          <cell r="I1353">
            <v>-0.872</v>
          </cell>
          <cell r="J1353">
            <v>-0.86799999999999999</v>
          </cell>
          <cell r="K1353">
            <v>-0.86499999999999999</v>
          </cell>
          <cell r="L1353">
            <v>-0.86199999999999999</v>
          </cell>
          <cell r="M1353">
            <v>-0.85799999999999998</v>
          </cell>
          <cell r="N1353">
            <v>-0.85499999999999998</v>
          </cell>
          <cell r="O1353">
            <v>-0.85099999999999998</v>
          </cell>
          <cell r="P1353">
            <v>-0.84799999999999998</v>
          </cell>
          <cell r="Q1353">
            <v>-0.84499999999999997</v>
          </cell>
          <cell r="R1353">
            <v>-0.84099999999999997</v>
          </cell>
          <cell r="S1353">
            <v>-0.83799999999999997</v>
          </cell>
          <cell r="T1353">
            <v>-0.83399999999999996</v>
          </cell>
          <cell r="U1353">
            <v>-0.83099999999999996</v>
          </cell>
          <cell r="V1353">
            <v>-0.82799999999999996</v>
          </cell>
          <cell r="W1353">
            <v>-0.82399999999999995</v>
          </cell>
          <cell r="X1353">
            <v>-0.82099999999999995</v>
          </cell>
          <cell r="Y1353" t="str">
            <v>FB_S_CovMtnProposed Station Variable O&amp;M Costs</v>
          </cell>
        </row>
        <row r="1354">
          <cell r="E1354">
            <v>0</v>
          </cell>
          <cell r="F1354">
            <v>0</v>
          </cell>
          <cell r="G1354">
            <v>0</v>
          </cell>
          <cell r="H1354">
            <v>0</v>
          </cell>
          <cell r="I1354">
            <v>0</v>
          </cell>
          <cell r="J1354">
            <v>0</v>
          </cell>
          <cell r="K1354">
            <v>0</v>
          </cell>
          <cell r="L1354">
            <v>0</v>
          </cell>
          <cell r="M1354">
            <v>0</v>
          </cell>
          <cell r="N1354">
            <v>0</v>
          </cell>
          <cell r="O1354">
            <v>0</v>
          </cell>
          <cell r="P1354">
            <v>0</v>
          </cell>
          <cell r="Q1354">
            <v>0</v>
          </cell>
          <cell r="R1354">
            <v>0</v>
          </cell>
          <cell r="S1354">
            <v>0</v>
          </cell>
          <cell r="T1354">
            <v>0</v>
          </cell>
          <cell r="U1354">
            <v>0</v>
          </cell>
          <cell r="V1354">
            <v>0</v>
          </cell>
          <cell r="W1354">
            <v>0</v>
          </cell>
          <cell r="X1354">
            <v>0</v>
          </cell>
          <cell r="Y1354" t="str">
            <v>FB_S_CovMtnProposed Station Emission Costs</v>
          </cell>
        </row>
        <row r="1355">
          <cell r="E1355">
            <v>0</v>
          </cell>
          <cell r="F1355">
            <v>0</v>
          </cell>
          <cell r="G1355">
            <v>0</v>
          </cell>
          <cell r="H1355">
            <v>0</v>
          </cell>
          <cell r="I1355">
            <v>0</v>
          </cell>
          <cell r="J1355">
            <v>0</v>
          </cell>
          <cell r="K1355">
            <v>0</v>
          </cell>
          <cell r="L1355">
            <v>0</v>
          </cell>
          <cell r="M1355">
            <v>0</v>
          </cell>
          <cell r="N1355">
            <v>0</v>
          </cell>
          <cell r="O1355">
            <v>0</v>
          </cell>
          <cell r="P1355">
            <v>0</v>
          </cell>
          <cell r="Q1355">
            <v>0</v>
          </cell>
          <cell r="R1355">
            <v>0</v>
          </cell>
          <cell r="S1355">
            <v>0</v>
          </cell>
          <cell r="T1355">
            <v>0</v>
          </cell>
          <cell r="U1355">
            <v>0</v>
          </cell>
          <cell r="V1355">
            <v>0</v>
          </cell>
          <cell r="W1355">
            <v>0</v>
          </cell>
          <cell r="X1355">
            <v>0</v>
          </cell>
          <cell r="Y1355" t="str">
            <v>FB_S_CovMtnProposed Station Dispatch Adder Costs</v>
          </cell>
        </row>
        <row r="1356">
          <cell r="E1356">
            <v>0</v>
          </cell>
          <cell r="F1356">
            <v>0</v>
          </cell>
          <cell r="G1356">
            <v>0</v>
          </cell>
          <cell r="H1356">
            <v>0</v>
          </cell>
          <cell r="I1356">
            <v>0</v>
          </cell>
          <cell r="J1356">
            <v>0</v>
          </cell>
          <cell r="K1356">
            <v>0</v>
          </cell>
          <cell r="L1356">
            <v>0</v>
          </cell>
          <cell r="M1356">
            <v>0</v>
          </cell>
          <cell r="N1356">
            <v>0</v>
          </cell>
          <cell r="O1356">
            <v>0</v>
          </cell>
          <cell r="P1356">
            <v>0</v>
          </cell>
          <cell r="Q1356">
            <v>0</v>
          </cell>
          <cell r="R1356">
            <v>0</v>
          </cell>
          <cell r="S1356">
            <v>0</v>
          </cell>
          <cell r="T1356">
            <v>0</v>
          </cell>
          <cell r="U1356">
            <v>0</v>
          </cell>
          <cell r="V1356">
            <v>0</v>
          </cell>
          <cell r="W1356">
            <v>0</v>
          </cell>
          <cell r="X1356">
            <v>0</v>
          </cell>
          <cell r="Y1356" t="str">
            <v>FB_S_CovMtnProposed Station Fixed Costs</v>
          </cell>
        </row>
        <row r="1357">
          <cell r="E1357">
            <v>0</v>
          </cell>
          <cell r="F1357">
            <v>0</v>
          </cell>
          <cell r="G1357">
            <v>0</v>
          </cell>
          <cell r="H1357">
            <v>0</v>
          </cell>
          <cell r="I1357">
            <v>0</v>
          </cell>
          <cell r="J1357">
            <v>0</v>
          </cell>
          <cell r="K1357">
            <v>0</v>
          </cell>
          <cell r="L1357">
            <v>0</v>
          </cell>
          <cell r="M1357">
            <v>0</v>
          </cell>
          <cell r="N1357">
            <v>0</v>
          </cell>
          <cell r="O1357">
            <v>0</v>
          </cell>
          <cell r="P1357">
            <v>0</v>
          </cell>
          <cell r="Q1357">
            <v>0</v>
          </cell>
          <cell r="R1357">
            <v>0</v>
          </cell>
          <cell r="S1357">
            <v>0</v>
          </cell>
          <cell r="T1357">
            <v>0</v>
          </cell>
          <cell r="U1357">
            <v>0</v>
          </cell>
          <cell r="V1357">
            <v>0</v>
          </cell>
          <cell r="W1357">
            <v>0</v>
          </cell>
          <cell r="X1357">
            <v>0</v>
          </cell>
          <cell r="Y1357" t="str">
            <v>FB_S_CovMtnProposed Station Demand Charges</v>
          </cell>
        </row>
        <row r="1358">
          <cell r="E1358">
            <v>0</v>
          </cell>
          <cell r="F1358">
            <v>0</v>
          </cell>
          <cell r="G1358">
            <v>0</v>
          </cell>
          <cell r="H1358">
            <v>0</v>
          </cell>
          <cell r="I1358">
            <v>0</v>
          </cell>
          <cell r="J1358">
            <v>0</v>
          </cell>
          <cell r="K1358">
            <v>0</v>
          </cell>
          <cell r="L1358">
            <v>0</v>
          </cell>
          <cell r="M1358">
            <v>0</v>
          </cell>
          <cell r="N1358">
            <v>0</v>
          </cell>
          <cell r="O1358">
            <v>0</v>
          </cell>
          <cell r="P1358">
            <v>0</v>
          </cell>
          <cell r="Q1358">
            <v>0</v>
          </cell>
          <cell r="R1358">
            <v>0</v>
          </cell>
          <cell r="S1358">
            <v>0</v>
          </cell>
          <cell r="T1358">
            <v>0</v>
          </cell>
          <cell r="U1358">
            <v>0</v>
          </cell>
          <cell r="V1358">
            <v>0</v>
          </cell>
          <cell r="W1358">
            <v>0</v>
          </cell>
          <cell r="X1358">
            <v>0</v>
          </cell>
          <cell r="Y1358" t="str">
            <v>FB_S_CovMtnProposed Station Capital Costs</v>
          </cell>
        </row>
        <row r="1359">
          <cell r="E1359">
            <v>0</v>
          </cell>
          <cell r="F1359">
            <v>0</v>
          </cell>
          <cell r="G1359">
            <v>-0.879</v>
          </cell>
          <cell r="H1359">
            <v>-0.876</v>
          </cell>
          <cell r="I1359">
            <v>-0.872</v>
          </cell>
          <cell r="J1359">
            <v>-0.86799999999999999</v>
          </cell>
          <cell r="K1359">
            <v>-0.86499999999999999</v>
          </cell>
          <cell r="L1359">
            <v>-0.86199999999999999</v>
          </cell>
          <cell r="M1359">
            <v>-0.85799999999999998</v>
          </cell>
          <cell r="N1359">
            <v>-0.85499999999999998</v>
          </cell>
          <cell r="O1359">
            <v>-0.85099999999999998</v>
          </cell>
          <cell r="P1359">
            <v>-0.84799999999999998</v>
          </cell>
          <cell r="Q1359">
            <v>-0.84499999999999997</v>
          </cell>
          <cell r="R1359">
            <v>-0.84099999999999997</v>
          </cell>
          <cell r="S1359">
            <v>-0.83799999999999997</v>
          </cell>
          <cell r="T1359">
            <v>-0.83399999999999996</v>
          </cell>
          <cell r="U1359">
            <v>-0.83099999999999996</v>
          </cell>
          <cell r="V1359">
            <v>-0.82799999999999996</v>
          </cell>
          <cell r="W1359">
            <v>-0.82399999999999995</v>
          </cell>
          <cell r="X1359">
            <v>-0.82099999999999995</v>
          </cell>
          <cell r="Y1359" t="str">
            <v>FB_S_CovMtn   Station Total Costs</v>
          </cell>
        </row>
        <row r="1360">
          <cell r="E1360">
            <v>0</v>
          </cell>
          <cell r="F1360">
            <v>0</v>
          </cell>
          <cell r="G1360">
            <v>0</v>
          </cell>
          <cell r="H1360">
            <v>0</v>
          </cell>
          <cell r="I1360">
            <v>0</v>
          </cell>
          <cell r="J1360">
            <v>0</v>
          </cell>
          <cell r="K1360">
            <v>0</v>
          </cell>
          <cell r="L1360">
            <v>0</v>
          </cell>
          <cell r="M1360">
            <v>0</v>
          </cell>
          <cell r="N1360">
            <v>0</v>
          </cell>
          <cell r="O1360">
            <v>0</v>
          </cell>
          <cell r="P1360">
            <v>0</v>
          </cell>
          <cell r="Q1360">
            <v>0</v>
          </cell>
          <cell r="R1360">
            <v>0</v>
          </cell>
          <cell r="S1360">
            <v>0</v>
          </cell>
          <cell r="T1360">
            <v>0</v>
          </cell>
          <cell r="U1360">
            <v>0</v>
          </cell>
          <cell r="V1360">
            <v>0</v>
          </cell>
          <cell r="W1360">
            <v>0</v>
          </cell>
          <cell r="X1360">
            <v>0</v>
          </cell>
          <cell r="Y1360" t="str">
            <v>I_RP_WD_Mg1Proposed Station Fuel Costs</v>
          </cell>
        </row>
        <row r="1361">
          <cell r="E1361">
            <v>0</v>
          </cell>
          <cell r="F1361">
            <v>0</v>
          </cell>
          <cell r="G1361">
            <v>-18.584</v>
          </cell>
          <cell r="H1361">
            <v>-18.584</v>
          </cell>
          <cell r="I1361">
            <v>-19.298999999999999</v>
          </cell>
          <cell r="J1361">
            <v>-19.312999999999999</v>
          </cell>
          <cell r="K1361">
            <v>-20.013999999999999</v>
          </cell>
          <cell r="L1361">
            <v>-20.013999999999999</v>
          </cell>
          <cell r="M1361">
            <v>-20.728999999999999</v>
          </cell>
          <cell r="N1361">
            <v>-20.742999999999999</v>
          </cell>
          <cell r="O1361">
            <v>-21.443000000000001</v>
          </cell>
          <cell r="P1361">
            <v>-22.158000000000001</v>
          </cell>
          <cell r="Q1361">
            <v>0</v>
          </cell>
          <cell r="R1361">
            <v>0</v>
          </cell>
          <cell r="S1361">
            <v>0</v>
          </cell>
          <cell r="T1361">
            <v>0</v>
          </cell>
          <cell r="U1361">
            <v>0</v>
          </cell>
          <cell r="V1361">
            <v>0</v>
          </cell>
          <cell r="W1361">
            <v>0</v>
          </cell>
          <cell r="X1361">
            <v>0</v>
          </cell>
          <cell r="Y1361" t="str">
            <v>I_RP_WD_Mg1Proposed Station Variable O&amp;M Costs</v>
          </cell>
        </row>
        <row r="1362">
          <cell r="E1362">
            <v>0</v>
          </cell>
          <cell r="F1362">
            <v>0</v>
          </cell>
          <cell r="G1362">
            <v>0</v>
          </cell>
          <cell r="H1362">
            <v>0</v>
          </cell>
          <cell r="I1362">
            <v>0</v>
          </cell>
          <cell r="J1362">
            <v>0</v>
          </cell>
          <cell r="K1362">
            <v>0</v>
          </cell>
          <cell r="L1362">
            <v>0</v>
          </cell>
          <cell r="M1362">
            <v>0</v>
          </cell>
          <cell r="N1362">
            <v>0</v>
          </cell>
          <cell r="O1362">
            <v>0</v>
          </cell>
          <cell r="P1362">
            <v>0</v>
          </cell>
          <cell r="Q1362">
            <v>0</v>
          </cell>
          <cell r="R1362">
            <v>0</v>
          </cell>
          <cell r="S1362">
            <v>0</v>
          </cell>
          <cell r="T1362">
            <v>0</v>
          </cell>
          <cell r="U1362">
            <v>0</v>
          </cell>
          <cell r="V1362">
            <v>0</v>
          </cell>
          <cell r="W1362">
            <v>0</v>
          </cell>
          <cell r="X1362">
            <v>0</v>
          </cell>
          <cell r="Y1362" t="str">
            <v>I_RP_WD_Mg1Proposed Station Emission Costs</v>
          </cell>
        </row>
        <row r="1363">
          <cell r="E1363">
            <v>0</v>
          </cell>
          <cell r="F1363">
            <v>0</v>
          </cell>
          <cell r="G1363">
            <v>0</v>
          </cell>
          <cell r="H1363">
            <v>0</v>
          </cell>
          <cell r="I1363">
            <v>0</v>
          </cell>
          <cell r="J1363">
            <v>0</v>
          </cell>
          <cell r="K1363">
            <v>0</v>
          </cell>
          <cell r="L1363">
            <v>0</v>
          </cell>
          <cell r="M1363">
            <v>0</v>
          </cell>
          <cell r="N1363">
            <v>0</v>
          </cell>
          <cell r="O1363">
            <v>0</v>
          </cell>
          <cell r="P1363">
            <v>0</v>
          </cell>
          <cell r="Q1363">
            <v>0</v>
          </cell>
          <cell r="R1363">
            <v>0</v>
          </cell>
          <cell r="S1363">
            <v>0</v>
          </cell>
          <cell r="T1363">
            <v>0</v>
          </cell>
          <cell r="U1363">
            <v>0</v>
          </cell>
          <cell r="V1363">
            <v>0</v>
          </cell>
          <cell r="W1363">
            <v>0</v>
          </cell>
          <cell r="X1363">
            <v>0</v>
          </cell>
          <cell r="Y1363" t="str">
            <v>I_RP_WD_Mg1Proposed Station Dispatch Adder Costs</v>
          </cell>
        </row>
        <row r="1364">
          <cell r="E1364">
            <v>0.97399999999999998</v>
          </cell>
          <cell r="F1364">
            <v>8.7919999999999998</v>
          </cell>
          <cell r="G1364">
            <v>8.9870000000000001</v>
          </cell>
          <cell r="H1364">
            <v>9.1859999999999999</v>
          </cell>
          <cell r="I1364">
            <v>9.391</v>
          </cell>
          <cell r="J1364">
            <v>9.5990000000000002</v>
          </cell>
          <cell r="K1364">
            <v>9.8119999999999994</v>
          </cell>
          <cell r="L1364">
            <v>10.029</v>
          </cell>
          <cell r="M1364">
            <v>10.253</v>
          </cell>
          <cell r="N1364">
            <v>10.481</v>
          </cell>
          <cell r="O1364">
            <v>10.712999999999999</v>
          </cell>
          <cell r="P1364">
            <v>10.951000000000001</v>
          </cell>
          <cell r="Q1364">
            <v>11.194000000000001</v>
          </cell>
          <cell r="R1364">
            <v>11.442</v>
          </cell>
          <cell r="S1364">
            <v>11.696</v>
          </cell>
          <cell r="T1364">
            <v>11.956</v>
          </cell>
          <cell r="U1364">
            <v>12.222</v>
          </cell>
          <cell r="V1364">
            <v>12.525</v>
          </cell>
          <cell r="W1364">
            <v>12.914</v>
          </cell>
          <cell r="X1364">
            <v>17.440999999999999</v>
          </cell>
          <cell r="Y1364" t="str">
            <v>I_RP_WD_Mg1Proposed Station Fixed Costs</v>
          </cell>
        </row>
        <row r="1365">
          <cell r="E1365">
            <v>0</v>
          </cell>
          <cell r="F1365">
            <v>0</v>
          </cell>
          <cell r="G1365">
            <v>0</v>
          </cell>
          <cell r="H1365">
            <v>0</v>
          </cell>
          <cell r="I1365">
            <v>0</v>
          </cell>
          <cell r="J1365">
            <v>0</v>
          </cell>
          <cell r="K1365">
            <v>0</v>
          </cell>
          <cell r="L1365">
            <v>0</v>
          </cell>
          <cell r="M1365">
            <v>0</v>
          </cell>
          <cell r="N1365">
            <v>0</v>
          </cell>
          <cell r="O1365">
            <v>0</v>
          </cell>
          <cell r="P1365">
            <v>0</v>
          </cell>
          <cell r="Q1365">
            <v>0</v>
          </cell>
          <cell r="R1365">
            <v>0</v>
          </cell>
          <cell r="S1365">
            <v>0</v>
          </cell>
          <cell r="T1365">
            <v>0</v>
          </cell>
          <cell r="U1365">
            <v>0</v>
          </cell>
          <cell r="V1365">
            <v>0</v>
          </cell>
          <cell r="W1365">
            <v>0</v>
          </cell>
          <cell r="X1365">
            <v>0</v>
          </cell>
          <cell r="Y1365" t="str">
            <v>I_RP_WD_Mg1Proposed Station Demand Charges</v>
          </cell>
        </row>
        <row r="1366">
          <cell r="E1366">
            <v>0</v>
          </cell>
          <cell r="F1366">
            <v>0</v>
          </cell>
          <cell r="G1366">
            <v>0</v>
          </cell>
          <cell r="H1366">
            <v>0</v>
          </cell>
          <cell r="I1366">
            <v>0</v>
          </cell>
          <cell r="J1366">
            <v>0</v>
          </cell>
          <cell r="K1366">
            <v>0</v>
          </cell>
          <cell r="L1366">
            <v>0</v>
          </cell>
          <cell r="M1366">
            <v>0</v>
          </cell>
          <cell r="N1366">
            <v>0</v>
          </cell>
          <cell r="O1366">
            <v>0</v>
          </cell>
          <cell r="P1366">
            <v>0</v>
          </cell>
          <cell r="Q1366">
            <v>0</v>
          </cell>
          <cell r="R1366">
            <v>0</v>
          </cell>
          <cell r="S1366">
            <v>0</v>
          </cell>
          <cell r="T1366">
            <v>0</v>
          </cell>
          <cell r="U1366">
            <v>0</v>
          </cell>
          <cell r="V1366">
            <v>0</v>
          </cell>
          <cell r="W1366">
            <v>0</v>
          </cell>
          <cell r="X1366">
            <v>0</v>
          </cell>
          <cell r="Y1366" t="str">
            <v>I_RP_WD_Mg1Proposed Station Capital Costs</v>
          </cell>
        </row>
        <row r="1367">
          <cell r="E1367">
            <v>0.97399999999999998</v>
          </cell>
          <cell r="F1367">
            <v>8.7919999999999998</v>
          </cell>
          <cell r="G1367">
            <v>-9.5969999999999995</v>
          </cell>
          <cell r="H1367">
            <v>-9.3979999999999997</v>
          </cell>
          <cell r="I1367">
            <v>-9.9079999999999995</v>
          </cell>
          <cell r="J1367">
            <v>-9.7140000000000004</v>
          </cell>
          <cell r="K1367">
            <v>-10.201000000000001</v>
          </cell>
          <cell r="L1367">
            <v>-9.984</v>
          </cell>
          <cell r="M1367">
            <v>-10.476000000000001</v>
          </cell>
          <cell r="N1367">
            <v>-10.263</v>
          </cell>
          <cell r="O1367">
            <v>-10.731</v>
          </cell>
          <cell r="P1367">
            <v>-11.207000000000001</v>
          </cell>
          <cell r="Q1367">
            <v>11.194000000000001</v>
          </cell>
          <cell r="R1367">
            <v>11.442</v>
          </cell>
          <cell r="S1367">
            <v>11.696</v>
          </cell>
          <cell r="T1367">
            <v>11.956</v>
          </cell>
          <cell r="U1367">
            <v>12.222</v>
          </cell>
          <cell r="V1367">
            <v>12.525</v>
          </cell>
          <cell r="W1367">
            <v>12.914</v>
          </cell>
          <cell r="X1367">
            <v>17.440999999999999</v>
          </cell>
          <cell r="Y1367" t="str">
            <v>I_RP_WD_Mg1   Station Total Costs</v>
          </cell>
        </row>
        <row r="1368">
          <cell r="E1368">
            <v>0</v>
          </cell>
          <cell r="F1368">
            <v>0</v>
          </cell>
          <cell r="G1368">
            <v>0</v>
          </cell>
          <cell r="H1368">
            <v>0</v>
          </cell>
          <cell r="I1368">
            <v>0</v>
          </cell>
          <cell r="J1368">
            <v>0</v>
          </cell>
          <cell r="K1368">
            <v>0</v>
          </cell>
          <cell r="L1368">
            <v>0</v>
          </cell>
          <cell r="M1368">
            <v>0</v>
          </cell>
          <cell r="N1368">
            <v>0</v>
          </cell>
          <cell r="O1368">
            <v>0</v>
          </cell>
          <cell r="P1368">
            <v>0</v>
          </cell>
          <cell r="Q1368">
            <v>0</v>
          </cell>
          <cell r="R1368">
            <v>0</v>
          </cell>
          <cell r="S1368">
            <v>0</v>
          </cell>
          <cell r="T1368">
            <v>0</v>
          </cell>
          <cell r="U1368">
            <v>0</v>
          </cell>
          <cell r="V1368">
            <v>0</v>
          </cell>
          <cell r="W1368">
            <v>0</v>
          </cell>
          <cell r="X1368">
            <v>0</v>
          </cell>
          <cell r="Y1368" t="str">
            <v>I_RP_WD_Mg2Proposed Station Fuel Costs</v>
          </cell>
        </row>
        <row r="1369">
          <cell r="E1369">
            <v>0</v>
          </cell>
          <cell r="F1369">
            <v>0</v>
          </cell>
          <cell r="G1369">
            <v>-8.7720000000000002</v>
          </cell>
          <cell r="H1369">
            <v>-8.7720000000000002</v>
          </cell>
          <cell r="I1369">
            <v>-9.109</v>
          </cell>
          <cell r="J1369">
            <v>-9.1159999999999997</v>
          </cell>
          <cell r="K1369">
            <v>-9.4459999999999997</v>
          </cell>
          <cell r="L1369">
            <v>-9.4459999999999997</v>
          </cell>
          <cell r="M1369">
            <v>-9.7840000000000007</v>
          </cell>
          <cell r="N1369">
            <v>-9.7910000000000004</v>
          </cell>
          <cell r="O1369">
            <v>-10.121</v>
          </cell>
          <cell r="P1369">
            <v>-10.459</v>
          </cell>
          <cell r="Q1369">
            <v>0</v>
          </cell>
          <cell r="R1369">
            <v>0</v>
          </cell>
          <cell r="S1369">
            <v>0</v>
          </cell>
          <cell r="T1369">
            <v>0</v>
          </cell>
          <cell r="U1369">
            <v>0</v>
          </cell>
          <cell r="V1369">
            <v>0</v>
          </cell>
          <cell r="W1369">
            <v>0</v>
          </cell>
          <cell r="X1369">
            <v>0</v>
          </cell>
          <cell r="Y1369" t="str">
            <v>I_RP_WD_Mg2Proposed Station Variable O&amp;M Costs</v>
          </cell>
        </row>
        <row r="1370">
          <cell r="E1370">
            <v>0</v>
          </cell>
          <cell r="F1370">
            <v>0</v>
          </cell>
          <cell r="G1370">
            <v>0</v>
          </cell>
          <cell r="H1370">
            <v>0</v>
          </cell>
          <cell r="I1370">
            <v>0</v>
          </cell>
          <cell r="J1370">
            <v>0</v>
          </cell>
          <cell r="K1370">
            <v>0</v>
          </cell>
          <cell r="L1370">
            <v>0</v>
          </cell>
          <cell r="M1370">
            <v>0</v>
          </cell>
          <cell r="N1370">
            <v>0</v>
          </cell>
          <cell r="O1370">
            <v>0</v>
          </cell>
          <cell r="P1370">
            <v>0</v>
          </cell>
          <cell r="Q1370">
            <v>0</v>
          </cell>
          <cell r="R1370">
            <v>0</v>
          </cell>
          <cell r="S1370">
            <v>0</v>
          </cell>
          <cell r="T1370">
            <v>0</v>
          </cell>
          <cell r="U1370">
            <v>0</v>
          </cell>
          <cell r="V1370">
            <v>0</v>
          </cell>
          <cell r="W1370">
            <v>0</v>
          </cell>
          <cell r="X1370">
            <v>0</v>
          </cell>
          <cell r="Y1370" t="str">
            <v>I_RP_WD_Mg2Proposed Station Emission Costs</v>
          </cell>
        </row>
        <row r="1371">
          <cell r="E1371">
            <v>0</v>
          </cell>
          <cell r="F1371">
            <v>0</v>
          </cell>
          <cell r="G1371">
            <v>0</v>
          </cell>
          <cell r="H1371">
            <v>0</v>
          </cell>
          <cell r="I1371">
            <v>0</v>
          </cell>
          <cell r="J1371">
            <v>0</v>
          </cell>
          <cell r="K1371">
            <v>0</v>
          </cell>
          <cell r="L1371">
            <v>0</v>
          </cell>
          <cell r="M1371">
            <v>0</v>
          </cell>
          <cell r="N1371">
            <v>0</v>
          </cell>
          <cell r="O1371">
            <v>0</v>
          </cell>
          <cell r="P1371">
            <v>0</v>
          </cell>
          <cell r="Q1371">
            <v>0</v>
          </cell>
          <cell r="R1371">
            <v>0</v>
          </cell>
          <cell r="S1371">
            <v>0</v>
          </cell>
          <cell r="T1371">
            <v>0</v>
          </cell>
          <cell r="U1371">
            <v>0</v>
          </cell>
          <cell r="V1371">
            <v>0</v>
          </cell>
          <cell r="W1371">
            <v>0</v>
          </cell>
          <cell r="X1371">
            <v>0</v>
          </cell>
          <cell r="Y1371" t="str">
            <v>I_RP_WD_Mg2Proposed Station Dispatch Adder Costs</v>
          </cell>
        </row>
        <row r="1372">
          <cell r="E1372">
            <v>0.498</v>
          </cell>
          <cell r="F1372">
            <v>4.4000000000000004</v>
          </cell>
          <cell r="G1372">
            <v>4.4969999999999999</v>
          </cell>
          <cell r="H1372">
            <v>4.5970000000000004</v>
          </cell>
          <cell r="I1372">
            <v>4.6989999999999998</v>
          </cell>
          <cell r="J1372">
            <v>4.8029999999999999</v>
          </cell>
          <cell r="K1372">
            <v>4.91</v>
          </cell>
          <cell r="L1372">
            <v>5.0190000000000001</v>
          </cell>
          <cell r="M1372">
            <v>5.1310000000000002</v>
          </cell>
          <cell r="N1372">
            <v>5.2450000000000001</v>
          </cell>
          <cell r="O1372">
            <v>5.3609999999999998</v>
          </cell>
          <cell r="P1372">
            <v>5.48</v>
          </cell>
          <cell r="Q1372">
            <v>5.6020000000000003</v>
          </cell>
          <cell r="R1372">
            <v>5.726</v>
          </cell>
          <cell r="S1372">
            <v>5.8529999999999998</v>
          </cell>
          <cell r="T1372">
            <v>5.9829999999999997</v>
          </cell>
          <cell r="U1372">
            <v>6.1159999999999997</v>
          </cell>
          <cell r="V1372">
            <v>6.2519999999999998</v>
          </cell>
          <cell r="W1372">
            <v>6.4059999999999997</v>
          </cell>
          <cell r="X1372">
            <v>6.5709999999999997</v>
          </cell>
          <cell r="Y1372" t="str">
            <v>I_RP_WD_Mg2Proposed Station Fixed Costs</v>
          </cell>
        </row>
        <row r="1373">
          <cell r="E1373">
            <v>0</v>
          </cell>
          <cell r="F1373">
            <v>0</v>
          </cell>
          <cell r="G1373">
            <v>0</v>
          </cell>
          <cell r="H1373">
            <v>0</v>
          </cell>
          <cell r="I1373">
            <v>0</v>
          </cell>
          <cell r="J1373">
            <v>0</v>
          </cell>
          <cell r="K1373">
            <v>0</v>
          </cell>
          <cell r="L1373">
            <v>0</v>
          </cell>
          <cell r="M1373">
            <v>0</v>
          </cell>
          <cell r="N1373">
            <v>0</v>
          </cell>
          <cell r="O1373">
            <v>0</v>
          </cell>
          <cell r="P1373">
            <v>0</v>
          </cell>
          <cell r="Q1373">
            <v>0</v>
          </cell>
          <cell r="R1373">
            <v>0</v>
          </cell>
          <cell r="S1373">
            <v>0</v>
          </cell>
          <cell r="T1373">
            <v>0</v>
          </cell>
          <cell r="U1373">
            <v>0</v>
          </cell>
          <cell r="V1373">
            <v>0</v>
          </cell>
          <cell r="W1373">
            <v>0</v>
          </cell>
          <cell r="X1373">
            <v>0</v>
          </cell>
          <cell r="Y1373" t="str">
            <v>I_RP_WD_Mg2Proposed Station Demand Charges</v>
          </cell>
        </row>
        <row r="1374">
          <cell r="E1374">
            <v>0</v>
          </cell>
          <cell r="F1374">
            <v>0</v>
          </cell>
          <cell r="G1374">
            <v>0</v>
          </cell>
          <cell r="H1374">
            <v>0</v>
          </cell>
          <cell r="I1374">
            <v>0</v>
          </cell>
          <cell r="J1374">
            <v>0</v>
          </cell>
          <cell r="K1374">
            <v>0</v>
          </cell>
          <cell r="L1374">
            <v>0</v>
          </cell>
          <cell r="M1374">
            <v>0</v>
          </cell>
          <cell r="N1374">
            <v>0</v>
          </cell>
          <cell r="O1374">
            <v>0</v>
          </cell>
          <cell r="P1374">
            <v>0</v>
          </cell>
          <cell r="Q1374">
            <v>0</v>
          </cell>
          <cell r="R1374">
            <v>0</v>
          </cell>
          <cell r="S1374">
            <v>0</v>
          </cell>
          <cell r="T1374">
            <v>0</v>
          </cell>
          <cell r="U1374">
            <v>0</v>
          </cell>
          <cell r="V1374">
            <v>0</v>
          </cell>
          <cell r="W1374">
            <v>0</v>
          </cell>
          <cell r="X1374">
            <v>0</v>
          </cell>
          <cell r="Y1374" t="str">
            <v>I_RP_WD_Mg2Proposed Station Capital Costs</v>
          </cell>
        </row>
        <row r="1375">
          <cell r="E1375">
            <v>0.498</v>
          </cell>
          <cell r="F1375">
            <v>4.4000000000000004</v>
          </cell>
          <cell r="G1375">
            <v>-4.274</v>
          </cell>
          <cell r="H1375">
            <v>-4.1749999999999998</v>
          </cell>
          <cell r="I1375">
            <v>-4.41</v>
          </cell>
          <cell r="J1375">
            <v>-4.3129999999999997</v>
          </cell>
          <cell r="K1375">
            <v>-4.5359999999999996</v>
          </cell>
          <cell r="L1375">
            <v>-4.4279999999999999</v>
          </cell>
          <cell r="M1375">
            <v>-4.6529999999999996</v>
          </cell>
          <cell r="N1375">
            <v>-4.5469999999999997</v>
          </cell>
          <cell r="O1375">
            <v>-4.76</v>
          </cell>
          <cell r="P1375">
            <v>-4.9790000000000001</v>
          </cell>
          <cell r="Q1375">
            <v>5.6020000000000003</v>
          </cell>
          <cell r="R1375">
            <v>5.726</v>
          </cell>
          <cell r="S1375">
            <v>5.8529999999999998</v>
          </cell>
          <cell r="T1375">
            <v>5.9829999999999997</v>
          </cell>
          <cell r="U1375">
            <v>6.1159999999999997</v>
          </cell>
          <cell r="V1375">
            <v>6.2519999999999998</v>
          </cell>
          <cell r="W1375">
            <v>6.4059999999999997</v>
          </cell>
          <cell r="X1375">
            <v>6.5709999999999997</v>
          </cell>
          <cell r="Y1375" t="str">
            <v>I_RP_WD_Mg2   Station Total Costs</v>
          </cell>
        </row>
        <row r="1376">
          <cell r="E1376">
            <v>0</v>
          </cell>
          <cell r="F1376">
            <v>0</v>
          </cell>
          <cell r="G1376">
            <v>0</v>
          </cell>
          <cell r="H1376">
            <v>0</v>
          </cell>
          <cell r="I1376">
            <v>0</v>
          </cell>
          <cell r="J1376">
            <v>0</v>
          </cell>
          <cell r="K1376">
            <v>0</v>
          </cell>
          <cell r="L1376">
            <v>0</v>
          </cell>
          <cell r="M1376">
            <v>0</v>
          </cell>
          <cell r="N1376">
            <v>0</v>
          </cell>
          <cell r="O1376">
            <v>0</v>
          </cell>
          <cell r="P1376">
            <v>0</v>
          </cell>
          <cell r="Q1376">
            <v>0</v>
          </cell>
          <cell r="R1376">
            <v>0</v>
          </cell>
          <cell r="S1376">
            <v>0</v>
          </cell>
          <cell r="T1376">
            <v>0</v>
          </cell>
          <cell r="U1376">
            <v>0</v>
          </cell>
          <cell r="V1376">
            <v>0</v>
          </cell>
          <cell r="W1376">
            <v>0</v>
          </cell>
          <cell r="X1376">
            <v>0</v>
          </cell>
          <cell r="Y1376" t="str">
            <v>I_DJ_SC_FRMProposed Station Fuel Costs</v>
          </cell>
        </row>
        <row r="1377">
          <cell r="E1377">
            <v>0</v>
          </cell>
          <cell r="F1377">
            <v>0</v>
          </cell>
          <cell r="G1377">
            <v>0</v>
          </cell>
          <cell r="H1377">
            <v>0</v>
          </cell>
          <cell r="I1377">
            <v>0</v>
          </cell>
          <cell r="J1377">
            <v>0</v>
          </cell>
          <cell r="K1377">
            <v>0</v>
          </cell>
          <cell r="L1377">
            <v>0</v>
          </cell>
          <cell r="M1377">
            <v>0</v>
          </cell>
          <cell r="N1377">
            <v>0</v>
          </cell>
          <cell r="O1377">
            <v>0</v>
          </cell>
          <cell r="P1377">
            <v>0</v>
          </cell>
          <cell r="Q1377">
            <v>0</v>
          </cell>
          <cell r="R1377">
            <v>0</v>
          </cell>
          <cell r="S1377">
            <v>0</v>
          </cell>
          <cell r="T1377">
            <v>0</v>
          </cell>
          <cell r="U1377">
            <v>0</v>
          </cell>
          <cell r="V1377">
            <v>0</v>
          </cell>
          <cell r="W1377">
            <v>0</v>
          </cell>
          <cell r="X1377">
            <v>0</v>
          </cell>
          <cell r="Y1377" t="str">
            <v>I_DJ_SC_FRMProposed Station Variable O&amp;M Costs</v>
          </cell>
        </row>
        <row r="1378">
          <cell r="E1378">
            <v>0</v>
          </cell>
          <cell r="F1378">
            <v>0</v>
          </cell>
          <cell r="G1378">
            <v>0</v>
          </cell>
          <cell r="H1378">
            <v>0</v>
          </cell>
          <cell r="I1378">
            <v>0</v>
          </cell>
          <cell r="J1378">
            <v>0</v>
          </cell>
          <cell r="K1378">
            <v>0</v>
          </cell>
          <cell r="L1378">
            <v>0</v>
          </cell>
          <cell r="M1378">
            <v>0</v>
          </cell>
          <cell r="N1378">
            <v>0</v>
          </cell>
          <cell r="O1378">
            <v>0</v>
          </cell>
          <cell r="P1378">
            <v>0</v>
          </cell>
          <cell r="Q1378">
            <v>0</v>
          </cell>
          <cell r="R1378">
            <v>0</v>
          </cell>
          <cell r="S1378">
            <v>0</v>
          </cell>
          <cell r="T1378">
            <v>0</v>
          </cell>
          <cell r="U1378">
            <v>0</v>
          </cell>
          <cell r="V1378">
            <v>0</v>
          </cell>
          <cell r="W1378">
            <v>0</v>
          </cell>
          <cell r="X1378">
            <v>0</v>
          </cell>
          <cell r="Y1378" t="str">
            <v>I_DJ_SC_FRMProposed Station Emission Costs</v>
          </cell>
        </row>
        <row r="1379">
          <cell r="E1379">
            <v>0</v>
          </cell>
          <cell r="F1379">
            <v>0</v>
          </cell>
          <cell r="G1379">
            <v>0</v>
          </cell>
          <cell r="H1379">
            <v>0</v>
          </cell>
          <cell r="I1379">
            <v>0</v>
          </cell>
          <cell r="J1379">
            <v>0</v>
          </cell>
          <cell r="K1379">
            <v>0</v>
          </cell>
          <cell r="L1379">
            <v>0</v>
          </cell>
          <cell r="M1379">
            <v>0</v>
          </cell>
          <cell r="N1379">
            <v>0</v>
          </cell>
          <cell r="O1379">
            <v>0</v>
          </cell>
          <cell r="P1379">
            <v>0</v>
          </cell>
          <cell r="Q1379">
            <v>0</v>
          </cell>
          <cell r="R1379">
            <v>0</v>
          </cell>
          <cell r="S1379">
            <v>0</v>
          </cell>
          <cell r="T1379">
            <v>0</v>
          </cell>
          <cell r="U1379">
            <v>0</v>
          </cell>
          <cell r="V1379">
            <v>0</v>
          </cell>
          <cell r="W1379">
            <v>0</v>
          </cell>
          <cell r="X1379">
            <v>0</v>
          </cell>
          <cell r="Y1379" t="str">
            <v>I_DJ_SC_FRMProposed Station Dispatch Adder Costs</v>
          </cell>
        </row>
        <row r="1380">
          <cell r="E1380">
            <v>0</v>
          </cell>
          <cell r="F1380">
            <v>0</v>
          </cell>
          <cell r="G1380">
            <v>0</v>
          </cell>
          <cell r="H1380">
            <v>0</v>
          </cell>
          <cell r="I1380">
            <v>0</v>
          </cell>
          <cell r="J1380">
            <v>0</v>
          </cell>
          <cell r="K1380">
            <v>0</v>
          </cell>
          <cell r="L1380">
            <v>0</v>
          </cell>
          <cell r="M1380">
            <v>0</v>
          </cell>
          <cell r="N1380">
            <v>0</v>
          </cell>
          <cell r="O1380">
            <v>0</v>
          </cell>
          <cell r="P1380">
            <v>0</v>
          </cell>
          <cell r="Q1380">
            <v>0</v>
          </cell>
          <cell r="R1380">
            <v>0</v>
          </cell>
          <cell r="S1380">
            <v>0</v>
          </cell>
          <cell r="T1380">
            <v>0</v>
          </cell>
          <cell r="U1380">
            <v>0</v>
          </cell>
          <cell r="V1380">
            <v>0</v>
          </cell>
          <cell r="W1380">
            <v>0</v>
          </cell>
          <cell r="X1380">
            <v>0</v>
          </cell>
          <cell r="Y1380" t="str">
            <v>I_DJ_SC_FRMProposed Station Fixed Costs</v>
          </cell>
        </row>
        <row r="1381">
          <cell r="E1381">
            <v>0</v>
          </cell>
          <cell r="F1381">
            <v>0</v>
          </cell>
          <cell r="G1381">
            <v>0</v>
          </cell>
          <cell r="H1381">
            <v>0</v>
          </cell>
          <cell r="I1381">
            <v>0</v>
          </cell>
          <cell r="J1381">
            <v>0</v>
          </cell>
          <cell r="K1381">
            <v>0</v>
          </cell>
          <cell r="L1381">
            <v>0</v>
          </cell>
          <cell r="M1381">
            <v>0</v>
          </cell>
          <cell r="N1381">
            <v>0</v>
          </cell>
          <cell r="O1381">
            <v>0</v>
          </cell>
          <cell r="P1381">
            <v>0</v>
          </cell>
          <cell r="Q1381">
            <v>0</v>
          </cell>
          <cell r="R1381">
            <v>0</v>
          </cell>
          <cell r="S1381">
            <v>0</v>
          </cell>
          <cell r="T1381">
            <v>0</v>
          </cell>
          <cell r="U1381">
            <v>0</v>
          </cell>
          <cell r="V1381">
            <v>0</v>
          </cell>
          <cell r="W1381">
            <v>0</v>
          </cell>
          <cell r="X1381">
            <v>0</v>
          </cell>
          <cell r="Y1381" t="str">
            <v>I_DJ_SC_FRMProposed Station Demand Charges</v>
          </cell>
        </row>
        <row r="1382">
          <cell r="E1382">
            <v>0</v>
          </cell>
          <cell r="F1382">
            <v>0</v>
          </cell>
          <cell r="G1382">
            <v>0</v>
          </cell>
          <cell r="H1382">
            <v>0</v>
          </cell>
          <cell r="I1382">
            <v>0</v>
          </cell>
          <cell r="J1382">
            <v>0</v>
          </cell>
          <cell r="K1382">
            <v>0</v>
          </cell>
          <cell r="L1382">
            <v>0</v>
          </cell>
          <cell r="M1382">
            <v>0</v>
          </cell>
          <cell r="N1382">
            <v>0</v>
          </cell>
          <cell r="O1382">
            <v>0</v>
          </cell>
          <cell r="P1382">
            <v>0</v>
          </cell>
          <cell r="Q1382">
            <v>0</v>
          </cell>
          <cell r="R1382">
            <v>0</v>
          </cell>
          <cell r="S1382">
            <v>0</v>
          </cell>
          <cell r="T1382">
            <v>0</v>
          </cell>
          <cell r="U1382">
            <v>0</v>
          </cell>
          <cell r="V1382">
            <v>0</v>
          </cell>
          <cell r="W1382">
            <v>0</v>
          </cell>
          <cell r="X1382">
            <v>0</v>
          </cell>
          <cell r="Y1382" t="str">
            <v>I_DJ_SC_FRMProposed Station Capital Costs</v>
          </cell>
        </row>
        <row r="1383">
          <cell r="E1383">
            <v>0</v>
          </cell>
          <cell r="F1383">
            <v>0</v>
          </cell>
          <cell r="G1383">
            <v>0</v>
          </cell>
          <cell r="H1383">
            <v>0</v>
          </cell>
          <cell r="I1383">
            <v>0</v>
          </cell>
          <cell r="J1383">
            <v>0</v>
          </cell>
          <cell r="K1383">
            <v>0</v>
          </cell>
          <cell r="L1383">
            <v>0</v>
          </cell>
          <cell r="M1383">
            <v>0</v>
          </cell>
          <cell r="N1383">
            <v>0</v>
          </cell>
          <cell r="O1383">
            <v>0</v>
          </cell>
          <cell r="P1383">
            <v>0</v>
          </cell>
          <cell r="Q1383">
            <v>0</v>
          </cell>
          <cell r="R1383">
            <v>0</v>
          </cell>
          <cell r="S1383">
            <v>0</v>
          </cell>
          <cell r="T1383">
            <v>0</v>
          </cell>
          <cell r="U1383">
            <v>0</v>
          </cell>
          <cell r="V1383">
            <v>0</v>
          </cell>
          <cell r="W1383">
            <v>0</v>
          </cell>
          <cell r="X1383">
            <v>0</v>
          </cell>
          <cell r="Y1383" t="str">
            <v>I_DJ_SC_FRM   Station Total Costs</v>
          </cell>
        </row>
        <row r="1384">
          <cell r="E1384">
            <v>0</v>
          </cell>
          <cell r="F1384">
            <v>0</v>
          </cell>
          <cell r="G1384">
            <v>0</v>
          </cell>
          <cell r="H1384">
            <v>0</v>
          </cell>
          <cell r="I1384">
            <v>0</v>
          </cell>
          <cell r="J1384">
            <v>0</v>
          </cell>
          <cell r="K1384">
            <v>0</v>
          </cell>
          <cell r="L1384">
            <v>0</v>
          </cell>
          <cell r="M1384">
            <v>0</v>
          </cell>
          <cell r="N1384">
            <v>0</v>
          </cell>
          <cell r="O1384">
            <v>0</v>
          </cell>
          <cell r="P1384">
            <v>0</v>
          </cell>
          <cell r="Q1384">
            <v>0</v>
          </cell>
          <cell r="R1384">
            <v>0</v>
          </cell>
          <cell r="S1384">
            <v>0</v>
          </cell>
          <cell r="T1384">
            <v>0</v>
          </cell>
          <cell r="U1384">
            <v>0</v>
          </cell>
          <cell r="V1384">
            <v>0</v>
          </cell>
          <cell r="W1384">
            <v>135.09899999999999</v>
          </cell>
          <cell r="X1384">
            <v>136.79400000000001</v>
          </cell>
          <cell r="Y1384" t="str">
            <v>I_DJ_CC_J1Proposed Station Fuel Costs</v>
          </cell>
        </row>
        <row r="1385">
          <cell r="E1385">
            <v>0</v>
          </cell>
          <cell r="F1385">
            <v>0</v>
          </cell>
          <cell r="G1385">
            <v>0</v>
          </cell>
          <cell r="H1385">
            <v>0</v>
          </cell>
          <cell r="I1385">
            <v>0</v>
          </cell>
          <cell r="J1385">
            <v>0</v>
          </cell>
          <cell r="K1385">
            <v>0</v>
          </cell>
          <cell r="L1385">
            <v>0</v>
          </cell>
          <cell r="M1385">
            <v>0</v>
          </cell>
          <cell r="N1385">
            <v>0</v>
          </cell>
          <cell r="O1385">
            <v>0</v>
          </cell>
          <cell r="P1385">
            <v>0</v>
          </cell>
          <cell r="Q1385">
            <v>0</v>
          </cell>
          <cell r="R1385">
            <v>0</v>
          </cell>
          <cell r="S1385">
            <v>0</v>
          </cell>
          <cell r="T1385">
            <v>0</v>
          </cell>
          <cell r="U1385">
            <v>0</v>
          </cell>
          <cell r="V1385">
            <v>0</v>
          </cell>
          <cell r="W1385">
            <v>11.061999999999999</v>
          </cell>
          <cell r="X1385">
            <v>10.666</v>
          </cell>
          <cell r="Y1385" t="str">
            <v>I_DJ_CC_J1Proposed Station Variable O&amp;M Costs</v>
          </cell>
        </row>
        <row r="1386">
          <cell r="E1386">
            <v>0</v>
          </cell>
          <cell r="F1386">
            <v>0</v>
          </cell>
          <cell r="G1386">
            <v>0</v>
          </cell>
          <cell r="H1386">
            <v>0</v>
          </cell>
          <cell r="I1386">
            <v>0</v>
          </cell>
          <cell r="J1386">
            <v>0</v>
          </cell>
          <cell r="K1386">
            <v>0</v>
          </cell>
          <cell r="L1386">
            <v>0</v>
          </cell>
          <cell r="M1386">
            <v>0</v>
          </cell>
          <cell r="N1386">
            <v>0</v>
          </cell>
          <cell r="O1386">
            <v>0</v>
          </cell>
          <cell r="P1386">
            <v>0</v>
          </cell>
          <cell r="Q1386">
            <v>0</v>
          </cell>
          <cell r="R1386">
            <v>0</v>
          </cell>
          <cell r="S1386">
            <v>0</v>
          </cell>
          <cell r="T1386">
            <v>0</v>
          </cell>
          <cell r="U1386">
            <v>0</v>
          </cell>
          <cell r="V1386">
            <v>0</v>
          </cell>
          <cell r="W1386">
            <v>48.094999999999999</v>
          </cell>
          <cell r="X1386">
            <v>51.021999999999998</v>
          </cell>
          <cell r="Y1386" t="str">
            <v>I_DJ_CC_J1Proposed Station Emission Costs</v>
          </cell>
        </row>
        <row r="1387">
          <cell r="E1387">
            <v>0</v>
          </cell>
          <cell r="F1387">
            <v>0</v>
          </cell>
          <cell r="G1387">
            <v>0</v>
          </cell>
          <cell r="H1387">
            <v>0</v>
          </cell>
          <cell r="I1387">
            <v>0</v>
          </cell>
          <cell r="J1387">
            <v>0</v>
          </cell>
          <cell r="K1387">
            <v>0</v>
          </cell>
          <cell r="L1387">
            <v>0</v>
          </cell>
          <cell r="M1387">
            <v>0</v>
          </cell>
          <cell r="N1387">
            <v>0</v>
          </cell>
          <cell r="O1387">
            <v>0</v>
          </cell>
          <cell r="P1387">
            <v>0</v>
          </cell>
          <cell r="Q1387">
            <v>0</v>
          </cell>
          <cell r="R1387">
            <v>0</v>
          </cell>
          <cell r="S1387">
            <v>0</v>
          </cell>
          <cell r="T1387">
            <v>0</v>
          </cell>
          <cell r="U1387">
            <v>0</v>
          </cell>
          <cell r="V1387">
            <v>0</v>
          </cell>
          <cell r="W1387">
            <v>0</v>
          </cell>
          <cell r="X1387">
            <v>0</v>
          </cell>
          <cell r="Y1387" t="str">
            <v>I_DJ_CC_J1Proposed Station Dispatch Adder Costs</v>
          </cell>
        </row>
        <row r="1388">
          <cell r="E1388">
            <v>0</v>
          </cell>
          <cell r="F1388">
            <v>0</v>
          </cell>
          <cell r="G1388">
            <v>0</v>
          </cell>
          <cell r="H1388">
            <v>0</v>
          </cell>
          <cell r="I1388">
            <v>0</v>
          </cell>
          <cell r="J1388">
            <v>0</v>
          </cell>
          <cell r="K1388">
            <v>0</v>
          </cell>
          <cell r="L1388">
            <v>0</v>
          </cell>
          <cell r="M1388">
            <v>0</v>
          </cell>
          <cell r="N1388">
            <v>0</v>
          </cell>
          <cell r="O1388">
            <v>0</v>
          </cell>
          <cell r="P1388">
            <v>0</v>
          </cell>
          <cell r="Q1388">
            <v>0</v>
          </cell>
          <cell r="R1388">
            <v>0</v>
          </cell>
          <cell r="S1388">
            <v>0</v>
          </cell>
          <cell r="T1388">
            <v>0</v>
          </cell>
          <cell r="U1388">
            <v>0</v>
          </cell>
          <cell r="V1388">
            <v>0</v>
          </cell>
          <cell r="W1388">
            <v>27.84</v>
          </cell>
          <cell r="X1388">
            <v>28.475000000000001</v>
          </cell>
          <cell r="Y1388" t="str">
            <v>I_DJ_CC_J1Proposed Station Fixed Costs</v>
          </cell>
        </row>
        <row r="1389">
          <cell r="E1389">
            <v>0</v>
          </cell>
          <cell r="F1389">
            <v>0</v>
          </cell>
          <cell r="G1389">
            <v>0</v>
          </cell>
          <cell r="H1389">
            <v>0</v>
          </cell>
          <cell r="I1389">
            <v>0</v>
          </cell>
          <cell r="J1389">
            <v>0</v>
          </cell>
          <cell r="K1389">
            <v>0</v>
          </cell>
          <cell r="L1389">
            <v>0</v>
          </cell>
          <cell r="M1389">
            <v>0</v>
          </cell>
          <cell r="N1389">
            <v>0</v>
          </cell>
          <cell r="O1389">
            <v>0</v>
          </cell>
          <cell r="P1389">
            <v>0</v>
          </cell>
          <cell r="Q1389">
            <v>0</v>
          </cell>
          <cell r="R1389">
            <v>0</v>
          </cell>
          <cell r="S1389">
            <v>0</v>
          </cell>
          <cell r="T1389">
            <v>0</v>
          </cell>
          <cell r="U1389">
            <v>0</v>
          </cell>
          <cell r="V1389">
            <v>0</v>
          </cell>
          <cell r="W1389">
            <v>0</v>
          </cell>
          <cell r="X1389">
            <v>0</v>
          </cell>
          <cell r="Y1389" t="str">
            <v>I_DJ_CC_J1Proposed Station Demand Charges</v>
          </cell>
        </row>
        <row r="1390">
          <cell r="E1390">
            <v>0</v>
          </cell>
          <cell r="F1390">
            <v>0</v>
          </cell>
          <cell r="G1390">
            <v>0</v>
          </cell>
          <cell r="H1390">
            <v>0</v>
          </cell>
          <cell r="I1390">
            <v>0</v>
          </cell>
          <cell r="J1390">
            <v>0</v>
          </cell>
          <cell r="K1390">
            <v>0</v>
          </cell>
          <cell r="L1390">
            <v>0</v>
          </cell>
          <cell r="M1390">
            <v>0</v>
          </cell>
          <cell r="N1390">
            <v>0</v>
          </cell>
          <cell r="O1390">
            <v>0</v>
          </cell>
          <cell r="P1390">
            <v>0</v>
          </cell>
          <cell r="Q1390">
            <v>0</v>
          </cell>
          <cell r="R1390">
            <v>0</v>
          </cell>
          <cell r="S1390">
            <v>0</v>
          </cell>
          <cell r="T1390">
            <v>0</v>
          </cell>
          <cell r="U1390">
            <v>0</v>
          </cell>
          <cell r="V1390">
            <v>0</v>
          </cell>
          <cell r="W1390">
            <v>32.116</v>
          </cell>
          <cell r="X1390">
            <v>32.848999999999997</v>
          </cell>
          <cell r="Y1390" t="str">
            <v>I_DJ_CC_J1Proposed Station Capital Costs</v>
          </cell>
        </row>
        <row r="1391">
          <cell r="E1391">
            <v>0</v>
          </cell>
          <cell r="F1391">
            <v>0</v>
          </cell>
          <cell r="G1391">
            <v>0</v>
          </cell>
          <cell r="H1391">
            <v>0</v>
          </cell>
          <cell r="I1391">
            <v>0</v>
          </cell>
          <cell r="J1391">
            <v>0</v>
          </cell>
          <cell r="K1391">
            <v>0</v>
          </cell>
          <cell r="L1391">
            <v>0</v>
          </cell>
          <cell r="M1391">
            <v>0</v>
          </cell>
          <cell r="N1391">
            <v>0</v>
          </cell>
          <cell r="O1391">
            <v>0</v>
          </cell>
          <cell r="P1391">
            <v>0</v>
          </cell>
          <cell r="Q1391">
            <v>0</v>
          </cell>
          <cell r="R1391">
            <v>0</v>
          </cell>
          <cell r="S1391">
            <v>0</v>
          </cell>
          <cell r="T1391">
            <v>0</v>
          </cell>
          <cell r="U1391">
            <v>0</v>
          </cell>
          <cell r="V1391">
            <v>0</v>
          </cell>
          <cell r="W1391">
            <v>254.21299999999999</v>
          </cell>
          <cell r="X1391">
            <v>259.80500000000001</v>
          </cell>
          <cell r="Y1391" t="str">
            <v>I_DJ_CC_J1   Station Total Costs</v>
          </cell>
        </row>
        <row r="1392">
          <cell r="E1392">
            <v>0</v>
          </cell>
          <cell r="F1392">
            <v>0</v>
          </cell>
          <cell r="G1392">
            <v>0</v>
          </cell>
          <cell r="H1392">
            <v>0</v>
          </cell>
          <cell r="I1392">
            <v>0</v>
          </cell>
          <cell r="J1392">
            <v>0</v>
          </cell>
          <cell r="K1392">
            <v>0</v>
          </cell>
          <cell r="L1392">
            <v>0</v>
          </cell>
          <cell r="M1392">
            <v>0</v>
          </cell>
          <cell r="N1392">
            <v>0</v>
          </cell>
          <cell r="O1392">
            <v>0</v>
          </cell>
          <cell r="P1392">
            <v>0</v>
          </cell>
          <cell r="Q1392">
            <v>0</v>
          </cell>
          <cell r="R1392">
            <v>0</v>
          </cell>
          <cell r="S1392">
            <v>0</v>
          </cell>
          <cell r="T1392">
            <v>0</v>
          </cell>
          <cell r="U1392">
            <v>0</v>
          </cell>
          <cell r="V1392">
            <v>0</v>
          </cell>
          <cell r="W1392">
            <v>3.508</v>
          </cell>
          <cell r="X1392">
            <v>5.1120000000000001</v>
          </cell>
          <cell r="Y1392" t="str">
            <v>I_DJ_CC_J1DProposed Station Fuel Costs</v>
          </cell>
        </row>
        <row r="1393">
          <cell r="E1393">
            <v>0</v>
          </cell>
          <cell r="F1393">
            <v>0</v>
          </cell>
          <cell r="G1393">
            <v>0</v>
          </cell>
          <cell r="H1393">
            <v>0</v>
          </cell>
          <cell r="I1393">
            <v>0</v>
          </cell>
          <cell r="J1393">
            <v>0</v>
          </cell>
          <cell r="K1393">
            <v>0</v>
          </cell>
          <cell r="L1393">
            <v>0</v>
          </cell>
          <cell r="M1393">
            <v>0</v>
          </cell>
          <cell r="N1393">
            <v>0</v>
          </cell>
          <cell r="O1393">
            <v>0</v>
          </cell>
          <cell r="P1393">
            <v>0</v>
          </cell>
          <cell r="Q1393">
            <v>0</v>
          </cell>
          <cell r="R1393">
            <v>0</v>
          </cell>
          <cell r="S1393">
            <v>0</v>
          </cell>
          <cell r="T1393">
            <v>0</v>
          </cell>
          <cell r="U1393">
            <v>0</v>
          </cell>
          <cell r="V1393">
            <v>0</v>
          </cell>
          <cell r="W1393">
            <v>1.4E-2</v>
          </cell>
          <cell r="X1393">
            <v>1.9E-2</v>
          </cell>
          <cell r="Y1393" t="str">
            <v>I_DJ_CC_J1DProposed Station Variable O&amp;M Costs</v>
          </cell>
        </row>
        <row r="1394">
          <cell r="E1394">
            <v>0</v>
          </cell>
          <cell r="F1394">
            <v>0</v>
          </cell>
          <cell r="G1394">
            <v>0</v>
          </cell>
          <cell r="H1394">
            <v>0</v>
          </cell>
          <cell r="I1394">
            <v>0</v>
          </cell>
          <cell r="J1394">
            <v>0</v>
          </cell>
          <cell r="K1394">
            <v>0</v>
          </cell>
          <cell r="L1394">
            <v>0</v>
          </cell>
          <cell r="M1394">
            <v>0</v>
          </cell>
          <cell r="N1394">
            <v>0</v>
          </cell>
          <cell r="O1394">
            <v>0</v>
          </cell>
          <cell r="P1394">
            <v>0</v>
          </cell>
          <cell r="Q1394">
            <v>0</v>
          </cell>
          <cell r="R1394">
            <v>0</v>
          </cell>
          <cell r="S1394">
            <v>0</v>
          </cell>
          <cell r="T1394">
            <v>0</v>
          </cell>
          <cell r="U1394">
            <v>0</v>
          </cell>
          <cell r="V1394">
            <v>0</v>
          </cell>
          <cell r="W1394">
            <v>1.242</v>
          </cell>
          <cell r="X1394">
            <v>1.889</v>
          </cell>
          <cell r="Y1394" t="str">
            <v>I_DJ_CC_J1DProposed Station Emission Costs</v>
          </cell>
        </row>
        <row r="1395">
          <cell r="E1395">
            <v>0</v>
          </cell>
          <cell r="F1395">
            <v>0</v>
          </cell>
          <cell r="G1395">
            <v>0</v>
          </cell>
          <cell r="H1395">
            <v>0</v>
          </cell>
          <cell r="I1395">
            <v>0</v>
          </cell>
          <cell r="J1395">
            <v>0</v>
          </cell>
          <cell r="K1395">
            <v>0</v>
          </cell>
          <cell r="L1395">
            <v>0</v>
          </cell>
          <cell r="M1395">
            <v>0</v>
          </cell>
          <cell r="N1395">
            <v>0</v>
          </cell>
          <cell r="O1395">
            <v>0</v>
          </cell>
          <cell r="P1395">
            <v>0</v>
          </cell>
          <cell r="Q1395">
            <v>0</v>
          </cell>
          <cell r="R1395">
            <v>0</v>
          </cell>
          <cell r="S1395">
            <v>0</v>
          </cell>
          <cell r="T1395">
            <v>0</v>
          </cell>
          <cell r="U1395">
            <v>0</v>
          </cell>
          <cell r="V1395">
            <v>0</v>
          </cell>
          <cell r="W1395">
            <v>0</v>
          </cell>
          <cell r="X1395">
            <v>0</v>
          </cell>
          <cell r="Y1395" t="str">
            <v>I_DJ_CC_J1DProposed Station Dispatch Adder Costs</v>
          </cell>
        </row>
        <row r="1396">
          <cell r="E1396">
            <v>0</v>
          </cell>
          <cell r="F1396">
            <v>0</v>
          </cell>
          <cell r="G1396">
            <v>0</v>
          </cell>
          <cell r="H1396">
            <v>0</v>
          </cell>
          <cell r="I1396">
            <v>0</v>
          </cell>
          <cell r="J1396">
            <v>0</v>
          </cell>
          <cell r="K1396">
            <v>0</v>
          </cell>
          <cell r="L1396">
            <v>0</v>
          </cell>
          <cell r="M1396">
            <v>0</v>
          </cell>
          <cell r="N1396">
            <v>0</v>
          </cell>
          <cell r="O1396">
            <v>0</v>
          </cell>
          <cell r="P1396">
            <v>0</v>
          </cell>
          <cell r="Q1396">
            <v>0</v>
          </cell>
          <cell r="R1396">
            <v>0</v>
          </cell>
          <cell r="S1396">
            <v>0</v>
          </cell>
          <cell r="T1396">
            <v>0</v>
          </cell>
          <cell r="U1396">
            <v>0</v>
          </cell>
          <cell r="V1396">
            <v>0</v>
          </cell>
          <cell r="W1396">
            <v>2.8940000000000001</v>
          </cell>
          <cell r="X1396">
            <v>2.96</v>
          </cell>
          <cell r="Y1396" t="str">
            <v>I_DJ_CC_J1DProposed Station Fixed Costs</v>
          </cell>
        </row>
        <row r="1397">
          <cell r="E1397">
            <v>0</v>
          </cell>
          <cell r="F1397">
            <v>0</v>
          </cell>
          <cell r="G1397">
            <v>0</v>
          </cell>
          <cell r="H1397">
            <v>0</v>
          </cell>
          <cell r="I1397">
            <v>0</v>
          </cell>
          <cell r="J1397">
            <v>0</v>
          </cell>
          <cell r="K1397">
            <v>0</v>
          </cell>
          <cell r="L1397">
            <v>0</v>
          </cell>
          <cell r="M1397">
            <v>0</v>
          </cell>
          <cell r="N1397">
            <v>0</v>
          </cell>
          <cell r="O1397">
            <v>0</v>
          </cell>
          <cell r="P1397">
            <v>0</v>
          </cell>
          <cell r="Q1397">
            <v>0</v>
          </cell>
          <cell r="R1397">
            <v>0</v>
          </cell>
          <cell r="S1397">
            <v>0</v>
          </cell>
          <cell r="T1397">
            <v>0</v>
          </cell>
          <cell r="U1397">
            <v>0</v>
          </cell>
          <cell r="V1397">
            <v>0</v>
          </cell>
          <cell r="W1397">
            <v>0</v>
          </cell>
          <cell r="X1397">
            <v>0</v>
          </cell>
          <cell r="Y1397" t="str">
            <v>I_DJ_CC_J1DProposed Station Demand Charges</v>
          </cell>
        </row>
        <row r="1398">
          <cell r="E1398">
            <v>0</v>
          </cell>
          <cell r="F1398">
            <v>0</v>
          </cell>
          <cell r="G1398">
            <v>0</v>
          </cell>
          <cell r="H1398">
            <v>0</v>
          </cell>
          <cell r="I1398">
            <v>0</v>
          </cell>
          <cell r="J1398">
            <v>0</v>
          </cell>
          <cell r="K1398">
            <v>0</v>
          </cell>
          <cell r="L1398">
            <v>0</v>
          </cell>
          <cell r="M1398">
            <v>0</v>
          </cell>
          <cell r="N1398">
            <v>0</v>
          </cell>
          <cell r="O1398">
            <v>0</v>
          </cell>
          <cell r="P1398">
            <v>0</v>
          </cell>
          <cell r="Q1398">
            <v>0</v>
          </cell>
          <cell r="R1398">
            <v>0</v>
          </cell>
          <cell r="S1398">
            <v>0</v>
          </cell>
          <cell r="T1398">
            <v>0</v>
          </cell>
          <cell r="U1398">
            <v>0</v>
          </cell>
          <cell r="V1398">
            <v>0</v>
          </cell>
          <cell r="W1398">
            <v>1.7430000000000001</v>
          </cell>
          <cell r="X1398">
            <v>1.7829999999999999</v>
          </cell>
          <cell r="Y1398" t="str">
            <v>I_DJ_CC_J1DProposed Station Capital Costs</v>
          </cell>
        </row>
        <row r="1399">
          <cell r="E1399">
            <v>0</v>
          </cell>
          <cell r="F1399">
            <v>0</v>
          </cell>
          <cell r="G1399">
            <v>0</v>
          </cell>
          <cell r="H1399">
            <v>0</v>
          </cell>
          <cell r="I1399">
            <v>0</v>
          </cell>
          <cell r="J1399">
            <v>0</v>
          </cell>
          <cell r="K1399">
            <v>0</v>
          </cell>
          <cell r="L1399">
            <v>0</v>
          </cell>
          <cell r="M1399">
            <v>0</v>
          </cell>
          <cell r="N1399">
            <v>0</v>
          </cell>
          <cell r="O1399">
            <v>0</v>
          </cell>
          <cell r="P1399">
            <v>0</v>
          </cell>
          <cell r="Q1399">
            <v>0</v>
          </cell>
          <cell r="R1399">
            <v>0</v>
          </cell>
          <cell r="S1399">
            <v>0</v>
          </cell>
          <cell r="T1399">
            <v>0</v>
          </cell>
          <cell r="U1399">
            <v>0</v>
          </cell>
          <cell r="V1399">
            <v>0</v>
          </cell>
          <cell r="W1399">
            <v>9.4009999999999998</v>
          </cell>
          <cell r="X1399">
            <v>11.763</v>
          </cell>
          <cell r="Y1399" t="str">
            <v>I_DJ_CC_J1D   Station Total Costs</v>
          </cell>
        </row>
        <row r="1400">
          <cell r="E1400">
            <v>0</v>
          </cell>
          <cell r="F1400">
            <v>0</v>
          </cell>
          <cell r="G1400">
            <v>0</v>
          </cell>
          <cell r="H1400">
            <v>0</v>
          </cell>
          <cell r="I1400">
            <v>0</v>
          </cell>
          <cell r="J1400">
            <v>0</v>
          </cell>
          <cell r="K1400">
            <v>0</v>
          </cell>
          <cell r="L1400">
            <v>0</v>
          </cell>
          <cell r="M1400">
            <v>0</v>
          </cell>
          <cell r="N1400">
            <v>0</v>
          </cell>
          <cell r="O1400">
            <v>0</v>
          </cell>
          <cell r="P1400">
            <v>0</v>
          </cell>
          <cell r="Q1400">
            <v>0</v>
          </cell>
          <cell r="R1400">
            <v>0</v>
          </cell>
          <cell r="S1400">
            <v>0</v>
          </cell>
          <cell r="T1400">
            <v>0</v>
          </cell>
          <cell r="U1400">
            <v>0</v>
          </cell>
          <cell r="V1400">
            <v>0</v>
          </cell>
          <cell r="W1400">
            <v>0</v>
          </cell>
          <cell r="X1400">
            <v>0</v>
          </cell>
          <cell r="Y1400" t="str">
            <v>I_RP_WD_GlnrProposed Station Fuel Costs</v>
          </cell>
        </row>
        <row r="1401">
          <cell r="E1401">
            <v>0</v>
          </cell>
          <cell r="F1401">
            <v>0</v>
          </cell>
          <cell r="G1401">
            <v>-12.034000000000001</v>
          </cell>
          <cell r="H1401">
            <v>-12.034000000000001</v>
          </cell>
          <cell r="I1401">
            <v>-12.497</v>
          </cell>
          <cell r="J1401">
            <v>-12.522</v>
          </cell>
          <cell r="K1401">
            <v>-12.96</v>
          </cell>
          <cell r="L1401">
            <v>-12.96</v>
          </cell>
          <cell r="M1401">
            <v>-13.423</v>
          </cell>
          <cell r="N1401">
            <v>-13.449</v>
          </cell>
          <cell r="O1401">
            <v>-13.885999999999999</v>
          </cell>
          <cell r="P1401">
            <v>-14.348000000000001</v>
          </cell>
          <cell r="Q1401">
            <v>0</v>
          </cell>
          <cell r="R1401">
            <v>0</v>
          </cell>
          <cell r="S1401">
            <v>0</v>
          </cell>
          <cell r="T1401">
            <v>0</v>
          </cell>
          <cell r="U1401">
            <v>0</v>
          </cell>
          <cell r="V1401">
            <v>0</v>
          </cell>
          <cell r="W1401">
            <v>0</v>
          </cell>
          <cell r="X1401">
            <v>0</v>
          </cell>
          <cell r="Y1401" t="str">
            <v>I_RP_WD_GlnrProposed Station Variable O&amp;M Costs</v>
          </cell>
        </row>
        <row r="1402">
          <cell r="E1402">
            <v>0</v>
          </cell>
          <cell r="F1402">
            <v>0</v>
          </cell>
          <cell r="G1402">
            <v>0</v>
          </cell>
          <cell r="H1402">
            <v>0</v>
          </cell>
          <cell r="I1402">
            <v>0</v>
          </cell>
          <cell r="J1402">
            <v>0</v>
          </cell>
          <cell r="K1402">
            <v>0</v>
          </cell>
          <cell r="L1402">
            <v>0</v>
          </cell>
          <cell r="M1402">
            <v>0</v>
          </cell>
          <cell r="N1402">
            <v>0</v>
          </cell>
          <cell r="O1402">
            <v>0</v>
          </cell>
          <cell r="P1402">
            <v>0</v>
          </cell>
          <cell r="Q1402">
            <v>0</v>
          </cell>
          <cell r="R1402">
            <v>0</v>
          </cell>
          <cell r="S1402">
            <v>0</v>
          </cell>
          <cell r="T1402">
            <v>0</v>
          </cell>
          <cell r="U1402">
            <v>0</v>
          </cell>
          <cell r="V1402">
            <v>0</v>
          </cell>
          <cell r="W1402">
            <v>0</v>
          </cell>
          <cell r="X1402">
            <v>0</v>
          </cell>
          <cell r="Y1402" t="str">
            <v>I_RP_WD_GlnrProposed Station Emission Costs</v>
          </cell>
        </row>
        <row r="1403">
          <cell r="E1403">
            <v>0</v>
          </cell>
          <cell r="F1403">
            <v>0</v>
          </cell>
          <cell r="G1403">
            <v>0</v>
          </cell>
          <cell r="H1403">
            <v>0</v>
          </cell>
          <cell r="I1403">
            <v>0</v>
          </cell>
          <cell r="J1403">
            <v>0</v>
          </cell>
          <cell r="K1403">
            <v>0</v>
          </cell>
          <cell r="L1403">
            <v>0</v>
          </cell>
          <cell r="M1403">
            <v>0</v>
          </cell>
          <cell r="N1403">
            <v>0</v>
          </cell>
          <cell r="O1403">
            <v>0</v>
          </cell>
          <cell r="P1403">
            <v>0</v>
          </cell>
          <cell r="Q1403">
            <v>0</v>
          </cell>
          <cell r="R1403">
            <v>0</v>
          </cell>
          <cell r="S1403">
            <v>0</v>
          </cell>
          <cell r="T1403">
            <v>0</v>
          </cell>
          <cell r="U1403">
            <v>0</v>
          </cell>
          <cell r="V1403">
            <v>0</v>
          </cell>
          <cell r="W1403">
            <v>0</v>
          </cell>
          <cell r="X1403">
            <v>0</v>
          </cell>
          <cell r="Y1403" t="str">
            <v>I_RP_WD_GlnrProposed Station Dispatch Adder Costs</v>
          </cell>
        </row>
        <row r="1404">
          <cell r="E1404">
            <v>0.61399999999999999</v>
          </cell>
          <cell r="F1404">
            <v>5.4649999999999999</v>
          </cell>
          <cell r="G1404">
            <v>5.5839999999999996</v>
          </cell>
          <cell r="H1404">
            <v>5.7060000000000004</v>
          </cell>
          <cell r="I1404">
            <v>5.8319999999999999</v>
          </cell>
          <cell r="J1404">
            <v>5.96</v>
          </cell>
          <cell r="K1404">
            <v>6.0910000000000002</v>
          </cell>
          <cell r="L1404">
            <v>6.2240000000000002</v>
          </cell>
          <cell r="M1404">
            <v>6.3609999999999998</v>
          </cell>
          <cell r="N1404">
            <v>6.5010000000000003</v>
          </cell>
          <cell r="O1404">
            <v>6.6440000000000001</v>
          </cell>
          <cell r="P1404">
            <v>6.79</v>
          </cell>
          <cell r="Q1404">
            <v>6.9390000000000001</v>
          </cell>
          <cell r="R1404">
            <v>7.0910000000000002</v>
          </cell>
          <cell r="S1404">
            <v>7.2469999999999999</v>
          </cell>
          <cell r="T1404">
            <v>7.407</v>
          </cell>
          <cell r="U1404">
            <v>7.57</v>
          </cell>
          <cell r="V1404">
            <v>7.7370000000000001</v>
          </cell>
          <cell r="W1404">
            <v>7.9589999999999996</v>
          </cell>
          <cell r="X1404">
            <v>8.2129999999999992</v>
          </cell>
          <cell r="Y1404" t="str">
            <v>I_RP_WD_GlnrProposed Station Fixed Costs</v>
          </cell>
        </row>
        <row r="1405">
          <cell r="E1405">
            <v>0</v>
          </cell>
          <cell r="F1405">
            <v>0</v>
          </cell>
          <cell r="G1405">
            <v>0</v>
          </cell>
          <cell r="H1405">
            <v>0</v>
          </cell>
          <cell r="I1405">
            <v>0</v>
          </cell>
          <cell r="J1405">
            <v>0</v>
          </cell>
          <cell r="K1405">
            <v>0</v>
          </cell>
          <cell r="L1405">
            <v>0</v>
          </cell>
          <cell r="M1405">
            <v>0</v>
          </cell>
          <cell r="N1405">
            <v>0</v>
          </cell>
          <cell r="O1405">
            <v>0</v>
          </cell>
          <cell r="P1405">
            <v>0</v>
          </cell>
          <cell r="Q1405">
            <v>0</v>
          </cell>
          <cell r="R1405">
            <v>0</v>
          </cell>
          <cell r="S1405">
            <v>0</v>
          </cell>
          <cell r="T1405">
            <v>0</v>
          </cell>
          <cell r="U1405">
            <v>0</v>
          </cell>
          <cell r="V1405">
            <v>0</v>
          </cell>
          <cell r="W1405">
            <v>0</v>
          </cell>
          <cell r="X1405">
            <v>0</v>
          </cell>
          <cell r="Y1405" t="str">
            <v>I_RP_WD_GlnrProposed Station Demand Charges</v>
          </cell>
        </row>
        <row r="1406">
          <cell r="E1406">
            <v>0</v>
          </cell>
          <cell r="F1406">
            <v>0</v>
          </cell>
          <cell r="G1406">
            <v>0</v>
          </cell>
          <cell r="H1406">
            <v>0</v>
          </cell>
          <cell r="I1406">
            <v>0</v>
          </cell>
          <cell r="J1406">
            <v>0</v>
          </cell>
          <cell r="K1406">
            <v>0</v>
          </cell>
          <cell r="L1406">
            <v>0</v>
          </cell>
          <cell r="M1406">
            <v>0</v>
          </cell>
          <cell r="N1406">
            <v>0</v>
          </cell>
          <cell r="O1406">
            <v>0</v>
          </cell>
          <cell r="P1406">
            <v>0</v>
          </cell>
          <cell r="Q1406">
            <v>0</v>
          </cell>
          <cell r="R1406">
            <v>0</v>
          </cell>
          <cell r="S1406">
            <v>0</v>
          </cell>
          <cell r="T1406">
            <v>0</v>
          </cell>
          <cell r="U1406">
            <v>0</v>
          </cell>
          <cell r="V1406">
            <v>0</v>
          </cell>
          <cell r="W1406">
            <v>0</v>
          </cell>
          <cell r="X1406">
            <v>0</v>
          </cell>
          <cell r="Y1406" t="str">
            <v>I_RP_WD_GlnrProposed Station Capital Costs</v>
          </cell>
        </row>
        <row r="1407">
          <cell r="E1407">
            <v>0.61399999999999999</v>
          </cell>
          <cell r="F1407">
            <v>5.4649999999999999</v>
          </cell>
          <cell r="G1407">
            <v>-6.45</v>
          </cell>
          <cell r="H1407">
            <v>-6.3280000000000003</v>
          </cell>
          <cell r="I1407">
            <v>-6.665</v>
          </cell>
          <cell r="J1407">
            <v>-6.5620000000000003</v>
          </cell>
          <cell r="K1407">
            <v>-6.8689999999999998</v>
          </cell>
          <cell r="L1407">
            <v>-6.7359999999999998</v>
          </cell>
          <cell r="M1407">
            <v>-7.0609999999999999</v>
          </cell>
          <cell r="N1407">
            <v>-6.9480000000000004</v>
          </cell>
          <cell r="O1407">
            <v>-7.242</v>
          </cell>
          <cell r="P1407">
            <v>-7.5579999999999998</v>
          </cell>
          <cell r="Q1407">
            <v>6.9390000000000001</v>
          </cell>
          <cell r="R1407">
            <v>7.0910000000000002</v>
          </cell>
          <cell r="S1407">
            <v>7.2469999999999999</v>
          </cell>
          <cell r="T1407">
            <v>7.407</v>
          </cell>
          <cell r="U1407">
            <v>7.57</v>
          </cell>
          <cell r="V1407">
            <v>7.7370000000000001</v>
          </cell>
          <cell r="W1407">
            <v>7.9589999999999996</v>
          </cell>
          <cell r="X1407">
            <v>8.2129999999999992</v>
          </cell>
          <cell r="Y1407" t="str">
            <v>I_RP_WD_Glnr   Station Total Costs</v>
          </cell>
        </row>
        <row r="1408">
          <cell r="E1408">
            <v>0</v>
          </cell>
          <cell r="F1408">
            <v>0</v>
          </cell>
          <cell r="G1408">
            <v>0</v>
          </cell>
          <cell r="H1408">
            <v>0</v>
          </cell>
          <cell r="I1408">
            <v>0</v>
          </cell>
          <cell r="J1408">
            <v>0</v>
          </cell>
          <cell r="K1408">
            <v>0</v>
          </cell>
          <cell r="L1408">
            <v>0</v>
          </cell>
          <cell r="M1408">
            <v>0</v>
          </cell>
          <cell r="N1408">
            <v>0</v>
          </cell>
          <cell r="O1408">
            <v>0</v>
          </cell>
          <cell r="P1408">
            <v>0</v>
          </cell>
          <cell r="Q1408">
            <v>0</v>
          </cell>
          <cell r="R1408">
            <v>0</v>
          </cell>
          <cell r="S1408">
            <v>0</v>
          </cell>
          <cell r="T1408">
            <v>0</v>
          </cell>
          <cell r="U1408">
            <v>0</v>
          </cell>
          <cell r="V1408">
            <v>0</v>
          </cell>
          <cell r="W1408">
            <v>0</v>
          </cell>
          <cell r="X1408">
            <v>0</v>
          </cell>
          <cell r="Y1408" t="str">
            <v>I_RP_WD_Gln3Proposed Station Fuel Costs</v>
          </cell>
        </row>
        <row r="1409">
          <cell r="E1409">
            <v>0</v>
          </cell>
          <cell r="F1409">
            <v>0</v>
          </cell>
          <cell r="G1409">
            <v>-4.7409999999999997</v>
          </cell>
          <cell r="H1409">
            <v>-4.7409999999999997</v>
          </cell>
          <cell r="I1409">
            <v>-4.923</v>
          </cell>
          <cell r="J1409">
            <v>-4.9329999999999998</v>
          </cell>
          <cell r="K1409">
            <v>-5.1050000000000004</v>
          </cell>
          <cell r="L1409">
            <v>-5.1050000000000004</v>
          </cell>
          <cell r="M1409">
            <v>-5.2880000000000003</v>
          </cell>
          <cell r="N1409">
            <v>-5.298</v>
          </cell>
          <cell r="O1409">
            <v>-5.47</v>
          </cell>
          <cell r="P1409">
            <v>-5.6520000000000001</v>
          </cell>
          <cell r="Q1409">
            <v>0</v>
          </cell>
          <cell r="R1409">
            <v>0</v>
          </cell>
          <cell r="S1409">
            <v>0</v>
          </cell>
          <cell r="T1409">
            <v>0</v>
          </cell>
          <cell r="U1409">
            <v>0</v>
          </cell>
          <cell r="V1409">
            <v>0</v>
          </cell>
          <cell r="W1409">
            <v>0</v>
          </cell>
          <cell r="X1409">
            <v>0</v>
          </cell>
          <cell r="Y1409" t="str">
            <v>I_RP_WD_Gln3Proposed Station Variable O&amp;M Costs</v>
          </cell>
        </row>
        <row r="1410">
          <cell r="E1410">
            <v>0</v>
          </cell>
          <cell r="F1410">
            <v>0</v>
          </cell>
          <cell r="G1410">
            <v>0</v>
          </cell>
          <cell r="H1410">
            <v>0</v>
          </cell>
          <cell r="I1410">
            <v>0</v>
          </cell>
          <cell r="J1410">
            <v>0</v>
          </cell>
          <cell r="K1410">
            <v>0</v>
          </cell>
          <cell r="L1410">
            <v>0</v>
          </cell>
          <cell r="M1410">
            <v>0</v>
          </cell>
          <cell r="N1410">
            <v>0</v>
          </cell>
          <cell r="O1410">
            <v>0</v>
          </cell>
          <cell r="P1410">
            <v>0</v>
          </cell>
          <cell r="Q1410">
            <v>0</v>
          </cell>
          <cell r="R1410">
            <v>0</v>
          </cell>
          <cell r="S1410">
            <v>0</v>
          </cell>
          <cell r="T1410">
            <v>0</v>
          </cell>
          <cell r="U1410">
            <v>0</v>
          </cell>
          <cell r="V1410">
            <v>0</v>
          </cell>
          <cell r="W1410">
            <v>0</v>
          </cell>
          <cell r="X1410">
            <v>0</v>
          </cell>
          <cell r="Y1410" t="str">
            <v>I_RP_WD_Gln3Proposed Station Emission Costs</v>
          </cell>
        </row>
        <row r="1411">
          <cell r="E1411">
            <v>0</v>
          </cell>
          <cell r="F1411">
            <v>0</v>
          </cell>
          <cell r="G1411">
            <v>0</v>
          </cell>
          <cell r="H1411">
            <v>0</v>
          </cell>
          <cell r="I1411">
            <v>0</v>
          </cell>
          <cell r="J1411">
            <v>0</v>
          </cell>
          <cell r="K1411">
            <v>0</v>
          </cell>
          <cell r="L1411">
            <v>0</v>
          </cell>
          <cell r="M1411">
            <v>0</v>
          </cell>
          <cell r="N1411">
            <v>0</v>
          </cell>
          <cell r="O1411">
            <v>0</v>
          </cell>
          <cell r="P1411">
            <v>0</v>
          </cell>
          <cell r="Q1411">
            <v>0</v>
          </cell>
          <cell r="R1411">
            <v>0</v>
          </cell>
          <cell r="S1411">
            <v>0</v>
          </cell>
          <cell r="T1411">
            <v>0</v>
          </cell>
          <cell r="U1411">
            <v>0</v>
          </cell>
          <cell r="V1411">
            <v>0</v>
          </cell>
          <cell r="W1411">
            <v>0</v>
          </cell>
          <cell r="X1411">
            <v>0</v>
          </cell>
          <cell r="Y1411" t="str">
            <v>I_RP_WD_Gln3Proposed Station Dispatch Adder Costs</v>
          </cell>
        </row>
        <row r="1412">
          <cell r="E1412">
            <v>0.224</v>
          </cell>
          <cell r="F1412">
            <v>1.871</v>
          </cell>
          <cell r="G1412">
            <v>1.9119999999999999</v>
          </cell>
          <cell r="H1412">
            <v>1.954</v>
          </cell>
          <cell r="I1412">
            <v>1.996</v>
          </cell>
          <cell r="J1412">
            <v>2.04</v>
          </cell>
          <cell r="K1412">
            <v>2.085</v>
          </cell>
          <cell r="L1412">
            <v>2.1309999999999998</v>
          </cell>
          <cell r="M1412">
            <v>2.1779999999999999</v>
          </cell>
          <cell r="N1412">
            <v>2.2250000000000001</v>
          </cell>
          <cell r="O1412">
            <v>2.274</v>
          </cell>
          <cell r="P1412">
            <v>2.3239999999999998</v>
          </cell>
          <cell r="Q1412">
            <v>2.375</v>
          </cell>
          <cell r="R1412">
            <v>2.427</v>
          </cell>
          <cell r="S1412">
            <v>2.4809999999999999</v>
          </cell>
          <cell r="T1412">
            <v>2.5350000000000001</v>
          </cell>
          <cell r="U1412">
            <v>2.5910000000000002</v>
          </cell>
          <cell r="V1412">
            <v>2.6480000000000001</v>
          </cell>
          <cell r="W1412">
            <v>2.7240000000000002</v>
          </cell>
          <cell r="X1412">
            <v>2.81</v>
          </cell>
          <cell r="Y1412" t="str">
            <v>I_RP_WD_Gln3Proposed Station Fixed Costs</v>
          </cell>
        </row>
        <row r="1413">
          <cell r="E1413">
            <v>0</v>
          </cell>
          <cell r="F1413">
            <v>0</v>
          </cell>
          <cell r="G1413">
            <v>0</v>
          </cell>
          <cell r="H1413">
            <v>0</v>
          </cell>
          <cell r="I1413">
            <v>0</v>
          </cell>
          <cell r="J1413">
            <v>0</v>
          </cell>
          <cell r="K1413">
            <v>0</v>
          </cell>
          <cell r="L1413">
            <v>0</v>
          </cell>
          <cell r="M1413">
            <v>0</v>
          </cell>
          <cell r="N1413">
            <v>0</v>
          </cell>
          <cell r="O1413">
            <v>0</v>
          </cell>
          <cell r="P1413">
            <v>0</v>
          </cell>
          <cell r="Q1413">
            <v>0</v>
          </cell>
          <cell r="R1413">
            <v>0</v>
          </cell>
          <cell r="S1413">
            <v>0</v>
          </cell>
          <cell r="T1413">
            <v>0</v>
          </cell>
          <cell r="U1413">
            <v>0</v>
          </cell>
          <cell r="V1413">
            <v>0</v>
          </cell>
          <cell r="W1413">
            <v>0</v>
          </cell>
          <cell r="X1413">
            <v>0</v>
          </cell>
          <cell r="Y1413" t="str">
            <v>I_RP_WD_Gln3Proposed Station Demand Charges</v>
          </cell>
        </row>
        <row r="1414">
          <cell r="E1414">
            <v>0</v>
          </cell>
          <cell r="F1414">
            <v>0</v>
          </cell>
          <cell r="G1414">
            <v>0</v>
          </cell>
          <cell r="H1414">
            <v>0</v>
          </cell>
          <cell r="I1414">
            <v>0</v>
          </cell>
          <cell r="J1414">
            <v>0</v>
          </cell>
          <cell r="K1414">
            <v>0</v>
          </cell>
          <cell r="L1414">
            <v>0</v>
          </cell>
          <cell r="M1414">
            <v>0</v>
          </cell>
          <cell r="N1414">
            <v>0</v>
          </cell>
          <cell r="O1414">
            <v>0</v>
          </cell>
          <cell r="P1414">
            <v>0</v>
          </cell>
          <cell r="Q1414">
            <v>0</v>
          </cell>
          <cell r="R1414">
            <v>0</v>
          </cell>
          <cell r="S1414">
            <v>0</v>
          </cell>
          <cell r="T1414">
            <v>0</v>
          </cell>
          <cell r="U1414">
            <v>0</v>
          </cell>
          <cell r="V1414">
            <v>0</v>
          </cell>
          <cell r="W1414">
            <v>0</v>
          </cell>
          <cell r="X1414">
            <v>0</v>
          </cell>
          <cell r="Y1414" t="str">
            <v>I_RP_WD_Gln3Proposed Station Capital Costs</v>
          </cell>
        </row>
        <row r="1415">
          <cell r="E1415">
            <v>0.224</v>
          </cell>
          <cell r="F1415">
            <v>1.871</v>
          </cell>
          <cell r="G1415">
            <v>-2.8290000000000002</v>
          </cell>
          <cell r="H1415">
            <v>-2.7869999999999999</v>
          </cell>
          <cell r="I1415">
            <v>-2.927</v>
          </cell>
          <cell r="J1415">
            <v>-2.8929999999999998</v>
          </cell>
          <cell r="K1415">
            <v>-3.02</v>
          </cell>
          <cell r="L1415">
            <v>-2.9750000000000001</v>
          </cell>
          <cell r="M1415">
            <v>-3.11</v>
          </cell>
          <cell r="N1415">
            <v>-3.073</v>
          </cell>
          <cell r="O1415">
            <v>-3.1960000000000002</v>
          </cell>
          <cell r="P1415">
            <v>-3.3279999999999998</v>
          </cell>
          <cell r="Q1415">
            <v>2.375</v>
          </cell>
          <cell r="R1415">
            <v>2.427</v>
          </cell>
          <cell r="S1415">
            <v>2.4809999999999999</v>
          </cell>
          <cell r="T1415">
            <v>2.5350000000000001</v>
          </cell>
          <cell r="U1415">
            <v>2.5910000000000002</v>
          </cell>
          <cell r="V1415">
            <v>2.6480000000000001</v>
          </cell>
          <cell r="W1415">
            <v>2.7240000000000002</v>
          </cell>
          <cell r="X1415">
            <v>2.81</v>
          </cell>
          <cell r="Y1415" t="str">
            <v>I_RP_WD_Gln3   Station Total Costs</v>
          </cell>
        </row>
        <row r="1416">
          <cell r="E1416">
            <v>0</v>
          </cell>
          <cell r="F1416">
            <v>0</v>
          </cell>
          <cell r="G1416">
            <v>0</v>
          </cell>
          <cell r="H1416">
            <v>0</v>
          </cell>
          <cell r="I1416">
            <v>0</v>
          </cell>
          <cell r="J1416">
            <v>0</v>
          </cell>
          <cell r="K1416">
            <v>0</v>
          </cell>
          <cell r="L1416">
            <v>0</v>
          </cell>
          <cell r="M1416">
            <v>0</v>
          </cell>
          <cell r="N1416">
            <v>0</v>
          </cell>
          <cell r="O1416">
            <v>0</v>
          </cell>
          <cell r="P1416">
            <v>0</v>
          </cell>
          <cell r="Q1416">
            <v>0</v>
          </cell>
          <cell r="R1416">
            <v>0</v>
          </cell>
          <cell r="S1416">
            <v>0</v>
          </cell>
          <cell r="T1416">
            <v>0</v>
          </cell>
          <cell r="U1416">
            <v>0</v>
          </cell>
          <cell r="V1416">
            <v>0</v>
          </cell>
          <cell r="W1416">
            <v>0</v>
          </cell>
          <cell r="X1416">
            <v>0</v>
          </cell>
          <cell r="Y1416" t="str">
            <v>I_RP_WD_7MilProposed Station Fuel Costs</v>
          </cell>
        </row>
        <row r="1417">
          <cell r="E1417">
            <v>0</v>
          </cell>
          <cell r="F1417">
            <v>0</v>
          </cell>
          <cell r="G1417">
            <v>-14.398</v>
          </cell>
          <cell r="H1417">
            <v>-14.398</v>
          </cell>
          <cell r="I1417">
            <v>-14.951000000000001</v>
          </cell>
          <cell r="J1417">
            <v>-14.994</v>
          </cell>
          <cell r="K1417">
            <v>-15.505000000000001</v>
          </cell>
          <cell r="L1417">
            <v>-15.505000000000001</v>
          </cell>
          <cell r="M1417">
            <v>-16.059000000000001</v>
          </cell>
          <cell r="N1417">
            <v>-16.103999999999999</v>
          </cell>
          <cell r="O1417">
            <v>-16.613</v>
          </cell>
          <cell r="P1417">
            <v>-17.166</v>
          </cell>
          <cell r="Q1417">
            <v>0</v>
          </cell>
          <cell r="R1417">
            <v>0</v>
          </cell>
          <cell r="S1417">
            <v>0</v>
          </cell>
          <cell r="T1417">
            <v>0</v>
          </cell>
          <cell r="U1417">
            <v>0</v>
          </cell>
          <cell r="V1417">
            <v>0</v>
          </cell>
          <cell r="W1417">
            <v>0</v>
          </cell>
          <cell r="X1417">
            <v>0</v>
          </cell>
          <cell r="Y1417" t="str">
            <v>I_RP_WD_7MilProposed Station Variable O&amp;M Costs</v>
          </cell>
        </row>
        <row r="1418">
          <cell r="E1418">
            <v>0</v>
          </cell>
          <cell r="F1418">
            <v>0</v>
          </cell>
          <cell r="G1418">
            <v>0</v>
          </cell>
          <cell r="H1418">
            <v>0</v>
          </cell>
          <cell r="I1418">
            <v>0</v>
          </cell>
          <cell r="J1418">
            <v>0</v>
          </cell>
          <cell r="K1418">
            <v>0</v>
          </cell>
          <cell r="L1418">
            <v>0</v>
          </cell>
          <cell r="M1418">
            <v>0</v>
          </cell>
          <cell r="N1418">
            <v>0</v>
          </cell>
          <cell r="O1418">
            <v>0</v>
          </cell>
          <cell r="P1418">
            <v>0</v>
          </cell>
          <cell r="Q1418">
            <v>0</v>
          </cell>
          <cell r="R1418">
            <v>0</v>
          </cell>
          <cell r="S1418">
            <v>0</v>
          </cell>
          <cell r="T1418">
            <v>0</v>
          </cell>
          <cell r="U1418">
            <v>0</v>
          </cell>
          <cell r="V1418">
            <v>0</v>
          </cell>
          <cell r="W1418">
            <v>0</v>
          </cell>
          <cell r="X1418">
            <v>0</v>
          </cell>
          <cell r="Y1418" t="str">
            <v>I_RP_WD_7MilProposed Station Emission Costs</v>
          </cell>
        </row>
        <row r="1419">
          <cell r="E1419">
            <v>0</v>
          </cell>
          <cell r="F1419">
            <v>0</v>
          </cell>
          <cell r="G1419">
            <v>0</v>
          </cell>
          <cell r="H1419">
            <v>0</v>
          </cell>
          <cell r="I1419">
            <v>0</v>
          </cell>
          <cell r="J1419">
            <v>0</v>
          </cell>
          <cell r="K1419">
            <v>0</v>
          </cell>
          <cell r="L1419">
            <v>0</v>
          </cell>
          <cell r="M1419">
            <v>0</v>
          </cell>
          <cell r="N1419">
            <v>0</v>
          </cell>
          <cell r="O1419">
            <v>0</v>
          </cell>
          <cell r="P1419">
            <v>0</v>
          </cell>
          <cell r="Q1419">
            <v>0</v>
          </cell>
          <cell r="R1419">
            <v>0</v>
          </cell>
          <cell r="S1419">
            <v>0</v>
          </cell>
          <cell r="T1419">
            <v>0</v>
          </cell>
          <cell r="U1419">
            <v>0</v>
          </cell>
          <cell r="V1419">
            <v>0</v>
          </cell>
          <cell r="W1419">
            <v>0</v>
          </cell>
          <cell r="X1419">
            <v>0</v>
          </cell>
          <cell r="Y1419" t="str">
            <v>I_RP_WD_7MilProposed Station Dispatch Adder Costs</v>
          </cell>
        </row>
        <row r="1420">
          <cell r="E1420">
            <v>-0.27400000000000002</v>
          </cell>
          <cell r="F1420">
            <v>6.5990000000000002</v>
          </cell>
          <cell r="G1420">
            <v>6.7439999999999998</v>
          </cell>
          <cell r="H1420">
            <v>6.891</v>
          </cell>
          <cell r="I1420">
            <v>7.0430000000000001</v>
          </cell>
          <cell r="J1420">
            <v>7.1970000000000001</v>
          </cell>
          <cell r="K1420">
            <v>7.3559999999999999</v>
          </cell>
          <cell r="L1420">
            <v>7.5170000000000003</v>
          </cell>
          <cell r="M1420">
            <v>7.6820000000000004</v>
          </cell>
          <cell r="N1420">
            <v>7.851</v>
          </cell>
          <cell r="O1420">
            <v>8.0229999999999997</v>
          </cell>
          <cell r="P1420">
            <v>8.1999999999999993</v>
          </cell>
          <cell r="Q1420">
            <v>8.3800000000000008</v>
          </cell>
          <cell r="R1420">
            <v>8.5640000000000001</v>
          </cell>
          <cell r="S1420">
            <v>8.7530000000000001</v>
          </cell>
          <cell r="T1420">
            <v>8.9450000000000003</v>
          </cell>
          <cell r="U1420">
            <v>9.1419999999999995</v>
          </cell>
          <cell r="V1420">
            <v>9.3439999999999994</v>
          </cell>
          <cell r="W1420">
            <v>9.6140000000000008</v>
          </cell>
          <cell r="X1420">
            <v>9.923</v>
          </cell>
          <cell r="Y1420" t="str">
            <v>I_RP_WD_7MilProposed Station Fixed Costs</v>
          </cell>
        </row>
        <row r="1421">
          <cell r="E1421">
            <v>0</v>
          </cell>
          <cell r="F1421">
            <v>0</v>
          </cell>
          <cell r="G1421">
            <v>0</v>
          </cell>
          <cell r="H1421">
            <v>0</v>
          </cell>
          <cell r="I1421">
            <v>0</v>
          </cell>
          <cell r="J1421">
            <v>0</v>
          </cell>
          <cell r="K1421">
            <v>0</v>
          </cell>
          <cell r="L1421">
            <v>0</v>
          </cell>
          <cell r="M1421">
            <v>0</v>
          </cell>
          <cell r="N1421">
            <v>0</v>
          </cell>
          <cell r="O1421">
            <v>0</v>
          </cell>
          <cell r="P1421">
            <v>0</v>
          </cell>
          <cell r="Q1421">
            <v>0</v>
          </cell>
          <cell r="R1421">
            <v>0</v>
          </cell>
          <cell r="S1421">
            <v>0</v>
          </cell>
          <cell r="T1421">
            <v>0</v>
          </cell>
          <cell r="U1421">
            <v>0</v>
          </cell>
          <cell r="V1421">
            <v>0</v>
          </cell>
          <cell r="W1421">
            <v>0</v>
          </cell>
          <cell r="X1421">
            <v>0</v>
          </cell>
          <cell r="Y1421" t="str">
            <v>I_RP_WD_7MilProposed Station Demand Charges</v>
          </cell>
        </row>
        <row r="1422">
          <cell r="E1422">
            <v>0</v>
          </cell>
          <cell r="F1422">
            <v>0</v>
          </cell>
          <cell r="G1422">
            <v>0</v>
          </cell>
          <cell r="H1422">
            <v>0</v>
          </cell>
          <cell r="I1422">
            <v>0</v>
          </cell>
          <cell r="J1422">
            <v>0</v>
          </cell>
          <cell r="K1422">
            <v>0</v>
          </cell>
          <cell r="L1422">
            <v>0</v>
          </cell>
          <cell r="M1422">
            <v>0</v>
          </cell>
          <cell r="N1422">
            <v>0</v>
          </cell>
          <cell r="O1422">
            <v>0</v>
          </cell>
          <cell r="P1422">
            <v>0</v>
          </cell>
          <cell r="Q1422">
            <v>0</v>
          </cell>
          <cell r="R1422">
            <v>0</v>
          </cell>
          <cell r="S1422">
            <v>0</v>
          </cell>
          <cell r="T1422">
            <v>0</v>
          </cell>
          <cell r="U1422">
            <v>0</v>
          </cell>
          <cell r="V1422">
            <v>0</v>
          </cell>
          <cell r="W1422">
            <v>0</v>
          </cell>
          <cell r="X1422">
            <v>0</v>
          </cell>
          <cell r="Y1422" t="str">
            <v>I_RP_WD_7MilProposed Station Capital Costs</v>
          </cell>
        </row>
        <row r="1423">
          <cell r="E1423">
            <v>-0.27400000000000002</v>
          </cell>
          <cell r="F1423">
            <v>6.5990000000000002</v>
          </cell>
          <cell r="G1423">
            <v>-7.6539999999999999</v>
          </cell>
          <cell r="H1423">
            <v>-7.5060000000000002</v>
          </cell>
          <cell r="I1423">
            <v>-7.9089999999999998</v>
          </cell>
          <cell r="J1423">
            <v>-7.7969999999999997</v>
          </cell>
          <cell r="K1423">
            <v>-8.15</v>
          </cell>
          <cell r="L1423">
            <v>-7.9880000000000004</v>
          </cell>
          <cell r="M1423">
            <v>-8.3770000000000007</v>
          </cell>
          <cell r="N1423">
            <v>-8.2530000000000001</v>
          </cell>
          <cell r="O1423">
            <v>-8.5890000000000004</v>
          </cell>
          <cell r="P1423">
            <v>-8.9659999999999993</v>
          </cell>
          <cell r="Q1423">
            <v>8.3800000000000008</v>
          </cell>
          <cell r="R1423">
            <v>8.5640000000000001</v>
          </cell>
          <cell r="S1423">
            <v>8.7530000000000001</v>
          </cell>
          <cell r="T1423">
            <v>8.9450000000000003</v>
          </cell>
          <cell r="U1423">
            <v>9.1419999999999995</v>
          </cell>
          <cell r="V1423">
            <v>9.3439999999999994</v>
          </cell>
          <cell r="W1423">
            <v>9.6140000000000008</v>
          </cell>
          <cell r="X1423">
            <v>9.923</v>
          </cell>
          <cell r="Y1423" t="str">
            <v>I_RP_WD_7Mil   Station Total Costs</v>
          </cell>
        </row>
        <row r="1424">
          <cell r="E1424">
            <v>0</v>
          </cell>
          <cell r="F1424">
            <v>0</v>
          </cell>
          <cell r="G1424">
            <v>0</v>
          </cell>
          <cell r="H1424">
            <v>0</v>
          </cell>
          <cell r="I1424">
            <v>0</v>
          </cell>
          <cell r="J1424">
            <v>0</v>
          </cell>
          <cell r="K1424">
            <v>0</v>
          </cell>
          <cell r="L1424">
            <v>0</v>
          </cell>
          <cell r="M1424">
            <v>0</v>
          </cell>
          <cell r="N1424">
            <v>0</v>
          </cell>
          <cell r="O1424">
            <v>0</v>
          </cell>
          <cell r="P1424">
            <v>0</v>
          </cell>
          <cell r="Q1424">
            <v>0</v>
          </cell>
          <cell r="R1424">
            <v>0</v>
          </cell>
          <cell r="S1424">
            <v>0</v>
          </cell>
          <cell r="T1424">
            <v>0</v>
          </cell>
          <cell r="U1424">
            <v>0</v>
          </cell>
          <cell r="V1424">
            <v>0</v>
          </cell>
          <cell r="W1424">
            <v>0</v>
          </cell>
          <cell r="X1424">
            <v>0</v>
          </cell>
          <cell r="Y1424" t="str">
            <v>I_RP_WD_7Mi2Proposed Station Fuel Costs</v>
          </cell>
        </row>
        <row r="1425">
          <cell r="E1425">
            <v>0</v>
          </cell>
          <cell r="F1425">
            <v>0</v>
          </cell>
          <cell r="G1425">
            <v>-3.0190000000000001</v>
          </cell>
          <cell r="H1425">
            <v>-3.0190000000000001</v>
          </cell>
          <cell r="I1425">
            <v>-3.1349999999999998</v>
          </cell>
          <cell r="J1425">
            <v>-3.1419999999999999</v>
          </cell>
          <cell r="K1425">
            <v>-3.2509999999999999</v>
          </cell>
          <cell r="L1425">
            <v>-3.2509999999999999</v>
          </cell>
          <cell r="M1425">
            <v>-3.367</v>
          </cell>
          <cell r="N1425">
            <v>-3.375</v>
          </cell>
          <cell r="O1425">
            <v>-3.4830000000000001</v>
          </cell>
          <cell r="P1425">
            <v>-3.5990000000000002</v>
          </cell>
          <cell r="Q1425">
            <v>0</v>
          </cell>
          <cell r="R1425">
            <v>0</v>
          </cell>
          <cell r="S1425">
            <v>0</v>
          </cell>
          <cell r="T1425">
            <v>0</v>
          </cell>
          <cell r="U1425">
            <v>0</v>
          </cell>
          <cell r="V1425">
            <v>0</v>
          </cell>
          <cell r="W1425">
            <v>0</v>
          </cell>
          <cell r="X1425">
            <v>0</v>
          </cell>
          <cell r="Y1425" t="str">
            <v>I_RP_WD_7Mi2Proposed Station Variable O&amp;M Costs</v>
          </cell>
        </row>
        <row r="1426">
          <cell r="E1426">
            <v>0</v>
          </cell>
          <cell r="F1426">
            <v>0</v>
          </cell>
          <cell r="G1426">
            <v>0</v>
          </cell>
          <cell r="H1426">
            <v>0</v>
          </cell>
          <cell r="I1426">
            <v>0</v>
          </cell>
          <cell r="J1426">
            <v>0</v>
          </cell>
          <cell r="K1426">
            <v>0</v>
          </cell>
          <cell r="L1426">
            <v>0</v>
          </cell>
          <cell r="M1426">
            <v>0</v>
          </cell>
          <cell r="N1426">
            <v>0</v>
          </cell>
          <cell r="O1426">
            <v>0</v>
          </cell>
          <cell r="P1426">
            <v>0</v>
          </cell>
          <cell r="Q1426">
            <v>0</v>
          </cell>
          <cell r="R1426">
            <v>0</v>
          </cell>
          <cell r="S1426">
            <v>0</v>
          </cell>
          <cell r="T1426">
            <v>0</v>
          </cell>
          <cell r="U1426">
            <v>0</v>
          </cell>
          <cell r="V1426">
            <v>0</v>
          </cell>
          <cell r="W1426">
            <v>0</v>
          </cell>
          <cell r="X1426">
            <v>0</v>
          </cell>
          <cell r="Y1426" t="str">
            <v>I_RP_WD_7Mi2Proposed Station Emission Costs</v>
          </cell>
        </row>
        <row r="1427">
          <cell r="E1427">
            <v>0</v>
          </cell>
          <cell r="F1427">
            <v>0</v>
          </cell>
          <cell r="G1427">
            <v>0</v>
          </cell>
          <cell r="H1427">
            <v>0</v>
          </cell>
          <cell r="I1427">
            <v>0</v>
          </cell>
          <cell r="J1427">
            <v>0</v>
          </cell>
          <cell r="K1427">
            <v>0</v>
          </cell>
          <cell r="L1427">
            <v>0</v>
          </cell>
          <cell r="M1427">
            <v>0</v>
          </cell>
          <cell r="N1427">
            <v>0</v>
          </cell>
          <cell r="O1427">
            <v>0</v>
          </cell>
          <cell r="P1427">
            <v>0</v>
          </cell>
          <cell r="Q1427">
            <v>0</v>
          </cell>
          <cell r="R1427">
            <v>0</v>
          </cell>
          <cell r="S1427">
            <v>0</v>
          </cell>
          <cell r="T1427">
            <v>0</v>
          </cell>
          <cell r="U1427">
            <v>0</v>
          </cell>
          <cell r="V1427">
            <v>0</v>
          </cell>
          <cell r="W1427">
            <v>0</v>
          </cell>
          <cell r="X1427">
            <v>0</v>
          </cell>
          <cell r="Y1427" t="str">
            <v>I_RP_WD_7Mi2Proposed Station Dispatch Adder Costs</v>
          </cell>
        </row>
        <row r="1428">
          <cell r="E1428">
            <v>-7.6999999999999999E-2</v>
          </cell>
          <cell r="F1428">
            <v>1.3440000000000001</v>
          </cell>
          <cell r="G1428">
            <v>1.3740000000000001</v>
          </cell>
          <cell r="H1428">
            <v>1.4039999999999999</v>
          </cell>
          <cell r="I1428">
            <v>1.4350000000000001</v>
          </cell>
          <cell r="J1428">
            <v>1.466</v>
          </cell>
          <cell r="K1428">
            <v>1.498</v>
          </cell>
          <cell r="L1428">
            <v>1.5309999999999999</v>
          </cell>
          <cell r="M1428">
            <v>1.5649999999999999</v>
          </cell>
          <cell r="N1428">
            <v>1.599</v>
          </cell>
          <cell r="O1428">
            <v>1.6339999999999999</v>
          </cell>
          <cell r="P1428">
            <v>1.67</v>
          </cell>
          <cell r="Q1428">
            <v>1.7070000000000001</v>
          </cell>
          <cell r="R1428">
            <v>1.744</v>
          </cell>
          <cell r="S1428">
            <v>1.7829999999999999</v>
          </cell>
          <cell r="T1428">
            <v>1.8220000000000001</v>
          </cell>
          <cell r="U1428">
            <v>1.8620000000000001</v>
          </cell>
          <cell r="V1428">
            <v>1.903</v>
          </cell>
          <cell r="W1428">
            <v>1.9590000000000001</v>
          </cell>
          <cell r="X1428">
            <v>2.0219999999999998</v>
          </cell>
          <cell r="Y1428" t="str">
            <v>I_RP_WD_7Mi2Proposed Station Fixed Costs</v>
          </cell>
        </row>
        <row r="1429">
          <cell r="E1429">
            <v>0</v>
          </cell>
          <cell r="F1429">
            <v>0</v>
          </cell>
          <cell r="G1429">
            <v>0</v>
          </cell>
          <cell r="H1429">
            <v>0</v>
          </cell>
          <cell r="I1429">
            <v>0</v>
          </cell>
          <cell r="J1429">
            <v>0</v>
          </cell>
          <cell r="K1429">
            <v>0</v>
          </cell>
          <cell r="L1429">
            <v>0</v>
          </cell>
          <cell r="M1429">
            <v>0</v>
          </cell>
          <cell r="N1429">
            <v>0</v>
          </cell>
          <cell r="O1429">
            <v>0</v>
          </cell>
          <cell r="P1429">
            <v>0</v>
          </cell>
          <cell r="Q1429">
            <v>0</v>
          </cell>
          <cell r="R1429">
            <v>0</v>
          </cell>
          <cell r="S1429">
            <v>0</v>
          </cell>
          <cell r="T1429">
            <v>0</v>
          </cell>
          <cell r="U1429">
            <v>0</v>
          </cell>
          <cell r="V1429">
            <v>0</v>
          </cell>
          <cell r="W1429">
            <v>0</v>
          </cell>
          <cell r="X1429">
            <v>0</v>
          </cell>
          <cell r="Y1429" t="str">
            <v>I_RP_WD_7Mi2Proposed Station Demand Charges</v>
          </cell>
        </row>
        <row r="1430">
          <cell r="E1430">
            <v>0</v>
          </cell>
          <cell r="F1430">
            <v>0</v>
          </cell>
          <cell r="G1430">
            <v>0</v>
          </cell>
          <cell r="H1430">
            <v>0</v>
          </cell>
          <cell r="I1430">
            <v>0</v>
          </cell>
          <cell r="J1430">
            <v>0</v>
          </cell>
          <cell r="K1430">
            <v>0</v>
          </cell>
          <cell r="L1430">
            <v>0</v>
          </cell>
          <cell r="M1430">
            <v>0</v>
          </cell>
          <cell r="N1430">
            <v>0</v>
          </cell>
          <cell r="O1430">
            <v>0</v>
          </cell>
          <cell r="P1430">
            <v>0</v>
          </cell>
          <cell r="Q1430">
            <v>0</v>
          </cell>
          <cell r="R1430">
            <v>0</v>
          </cell>
          <cell r="S1430">
            <v>0</v>
          </cell>
          <cell r="T1430">
            <v>0</v>
          </cell>
          <cell r="U1430">
            <v>0</v>
          </cell>
          <cell r="V1430">
            <v>0</v>
          </cell>
          <cell r="W1430">
            <v>0</v>
          </cell>
          <cell r="X1430">
            <v>0</v>
          </cell>
          <cell r="Y1430" t="str">
            <v>I_RP_WD_7Mi2Proposed Station Capital Costs</v>
          </cell>
        </row>
        <row r="1431">
          <cell r="E1431">
            <v>-7.6999999999999999E-2</v>
          </cell>
          <cell r="F1431">
            <v>1.3440000000000001</v>
          </cell>
          <cell r="G1431">
            <v>-1.645</v>
          </cell>
          <cell r="H1431">
            <v>-1.615</v>
          </cell>
          <cell r="I1431">
            <v>-1.7</v>
          </cell>
          <cell r="J1431">
            <v>-1.6759999999999999</v>
          </cell>
          <cell r="K1431">
            <v>-1.7529999999999999</v>
          </cell>
          <cell r="L1431">
            <v>-1.72</v>
          </cell>
          <cell r="M1431">
            <v>-1.802</v>
          </cell>
          <cell r="N1431">
            <v>-1.776</v>
          </cell>
          <cell r="O1431">
            <v>-1.849</v>
          </cell>
          <cell r="P1431">
            <v>-1.929</v>
          </cell>
          <cell r="Q1431">
            <v>1.7070000000000001</v>
          </cell>
          <cell r="R1431">
            <v>1.744</v>
          </cell>
          <cell r="S1431">
            <v>1.7829999999999999</v>
          </cell>
          <cell r="T1431">
            <v>1.8220000000000001</v>
          </cell>
          <cell r="U1431">
            <v>1.8620000000000001</v>
          </cell>
          <cell r="V1431">
            <v>1.903</v>
          </cell>
          <cell r="W1431">
            <v>1.9590000000000001</v>
          </cell>
          <cell r="X1431">
            <v>2.0219999999999998</v>
          </cell>
          <cell r="Y1431" t="str">
            <v>I_RP_WD_7Mi2   Station Total Costs</v>
          </cell>
        </row>
        <row r="1432">
          <cell r="E1432">
            <v>0</v>
          </cell>
          <cell r="F1432">
            <v>0</v>
          </cell>
          <cell r="G1432">
            <v>0</v>
          </cell>
          <cell r="H1432">
            <v>0</v>
          </cell>
          <cell r="I1432">
            <v>0</v>
          </cell>
          <cell r="J1432">
            <v>0</v>
          </cell>
          <cell r="K1432">
            <v>0</v>
          </cell>
          <cell r="L1432">
            <v>0</v>
          </cell>
          <cell r="M1432">
            <v>0</v>
          </cell>
          <cell r="N1432">
            <v>0</v>
          </cell>
          <cell r="O1432">
            <v>0</v>
          </cell>
          <cell r="P1432">
            <v>0</v>
          </cell>
          <cell r="Q1432">
            <v>0</v>
          </cell>
          <cell r="R1432">
            <v>0</v>
          </cell>
          <cell r="S1432">
            <v>0</v>
          </cell>
          <cell r="T1432">
            <v>0</v>
          </cell>
          <cell r="U1432">
            <v>0</v>
          </cell>
          <cell r="V1432">
            <v>0</v>
          </cell>
          <cell r="W1432">
            <v>0</v>
          </cell>
          <cell r="X1432">
            <v>0</v>
          </cell>
          <cell r="Y1432" t="str">
            <v>I_RP_WD_HiPProposed Station Fuel Costs</v>
          </cell>
        </row>
        <row r="1433">
          <cell r="E1433">
            <v>0</v>
          </cell>
          <cell r="F1433">
            <v>0</v>
          </cell>
          <cell r="G1433">
            <v>-13.196999999999999</v>
          </cell>
          <cell r="H1433">
            <v>-13.196999999999999</v>
          </cell>
          <cell r="I1433">
            <v>-13.704000000000001</v>
          </cell>
          <cell r="J1433">
            <v>-13.738</v>
          </cell>
          <cell r="K1433">
            <v>-14.212</v>
          </cell>
          <cell r="L1433">
            <v>-14.212</v>
          </cell>
          <cell r="M1433">
            <v>-14.718999999999999</v>
          </cell>
          <cell r="N1433">
            <v>-14.756</v>
          </cell>
          <cell r="O1433">
            <v>-15.227</v>
          </cell>
          <cell r="P1433">
            <v>-15.734</v>
          </cell>
          <cell r="Q1433">
            <v>0</v>
          </cell>
          <cell r="R1433">
            <v>0</v>
          </cell>
          <cell r="S1433">
            <v>0</v>
          </cell>
          <cell r="T1433">
            <v>0</v>
          </cell>
          <cell r="U1433">
            <v>0</v>
          </cell>
          <cell r="V1433">
            <v>0</v>
          </cell>
          <cell r="W1433">
            <v>0</v>
          </cell>
          <cell r="X1433">
            <v>0</v>
          </cell>
          <cell r="Y1433" t="str">
            <v>I_RP_WD_HiPProposed Station Variable O&amp;M Costs</v>
          </cell>
        </row>
        <row r="1434">
          <cell r="E1434">
            <v>0</v>
          </cell>
          <cell r="F1434">
            <v>0</v>
          </cell>
          <cell r="G1434">
            <v>0</v>
          </cell>
          <cell r="H1434">
            <v>0</v>
          </cell>
          <cell r="I1434">
            <v>0</v>
          </cell>
          <cell r="J1434">
            <v>0</v>
          </cell>
          <cell r="K1434">
            <v>0</v>
          </cell>
          <cell r="L1434">
            <v>0</v>
          </cell>
          <cell r="M1434">
            <v>0</v>
          </cell>
          <cell r="N1434">
            <v>0</v>
          </cell>
          <cell r="O1434">
            <v>0</v>
          </cell>
          <cell r="P1434">
            <v>0</v>
          </cell>
          <cell r="Q1434">
            <v>0</v>
          </cell>
          <cell r="R1434">
            <v>0</v>
          </cell>
          <cell r="S1434">
            <v>0</v>
          </cell>
          <cell r="T1434">
            <v>0</v>
          </cell>
          <cell r="U1434">
            <v>0</v>
          </cell>
          <cell r="V1434">
            <v>0</v>
          </cell>
          <cell r="W1434">
            <v>0</v>
          </cell>
          <cell r="X1434">
            <v>0</v>
          </cell>
          <cell r="Y1434" t="str">
            <v>I_RP_WD_HiPProposed Station Emission Costs</v>
          </cell>
        </row>
        <row r="1435">
          <cell r="E1435">
            <v>0</v>
          </cell>
          <cell r="F1435">
            <v>0</v>
          </cell>
          <cell r="G1435">
            <v>0</v>
          </cell>
          <cell r="H1435">
            <v>0</v>
          </cell>
          <cell r="I1435">
            <v>0</v>
          </cell>
          <cell r="J1435">
            <v>0</v>
          </cell>
          <cell r="K1435">
            <v>0</v>
          </cell>
          <cell r="L1435">
            <v>0</v>
          </cell>
          <cell r="M1435">
            <v>0</v>
          </cell>
          <cell r="N1435">
            <v>0</v>
          </cell>
          <cell r="O1435">
            <v>0</v>
          </cell>
          <cell r="P1435">
            <v>0</v>
          </cell>
          <cell r="Q1435">
            <v>0</v>
          </cell>
          <cell r="R1435">
            <v>0</v>
          </cell>
          <cell r="S1435">
            <v>0</v>
          </cell>
          <cell r="T1435">
            <v>0</v>
          </cell>
          <cell r="U1435">
            <v>0</v>
          </cell>
          <cell r="V1435">
            <v>0</v>
          </cell>
          <cell r="W1435">
            <v>0</v>
          </cell>
          <cell r="X1435">
            <v>0</v>
          </cell>
          <cell r="Y1435" t="str">
            <v>I_RP_WD_HiPProposed Station Dispatch Adder Costs</v>
          </cell>
        </row>
        <row r="1436">
          <cell r="E1436">
            <v>0.97899999999999998</v>
          </cell>
          <cell r="F1436">
            <v>7.0650000000000004</v>
          </cell>
          <cell r="G1436">
            <v>7.22</v>
          </cell>
          <cell r="H1436">
            <v>7.3780000000000001</v>
          </cell>
          <cell r="I1436">
            <v>7.5410000000000004</v>
          </cell>
          <cell r="J1436">
            <v>7.7060000000000004</v>
          </cell>
          <cell r="K1436">
            <v>7.8760000000000003</v>
          </cell>
          <cell r="L1436">
            <v>8.048</v>
          </cell>
          <cell r="M1436">
            <v>8.2260000000000009</v>
          </cell>
          <cell r="N1436">
            <v>8.407</v>
          </cell>
          <cell r="O1436">
            <v>8.5909999999999993</v>
          </cell>
          <cell r="P1436">
            <v>8.7810000000000006</v>
          </cell>
          <cell r="Q1436">
            <v>8.9740000000000002</v>
          </cell>
          <cell r="R1436">
            <v>9.1709999999999994</v>
          </cell>
          <cell r="S1436">
            <v>9.3729999999999993</v>
          </cell>
          <cell r="T1436">
            <v>9.5790000000000006</v>
          </cell>
          <cell r="U1436">
            <v>9.7910000000000004</v>
          </cell>
          <cell r="V1436">
            <v>10.006</v>
          </cell>
          <cell r="W1436">
            <v>10.285</v>
          </cell>
          <cell r="X1436">
            <v>10.6</v>
          </cell>
          <cell r="Y1436" t="str">
            <v>I_RP_WD_HiPProposed Station Fixed Costs</v>
          </cell>
        </row>
        <row r="1437">
          <cell r="E1437">
            <v>0</v>
          </cell>
          <cell r="F1437">
            <v>0</v>
          </cell>
          <cell r="G1437">
            <v>0</v>
          </cell>
          <cell r="H1437">
            <v>0</v>
          </cell>
          <cell r="I1437">
            <v>0</v>
          </cell>
          <cell r="J1437">
            <v>0</v>
          </cell>
          <cell r="K1437">
            <v>0</v>
          </cell>
          <cell r="L1437">
            <v>0</v>
          </cell>
          <cell r="M1437">
            <v>0</v>
          </cell>
          <cell r="N1437">
            <v>0</v>
          </cell>
          <cell r="O1437">
            <v>0</v>
          </cell>
          <cell r="P1437">
            <v>0</v>
          </cell>
          <cell r="Q1437">
            <v>0</v>
          </cell>
          <cell r="R1437">
            <v>0</v>
          </cell>
          <cell r="S1437">
            <v>0</v>
          </cell>
          <cell r="T1437">
            <v>0</v>
          </cell>
          <cell r="U1437">
            <v>0</v>
          </cell>
          <cell r="V1437">
            <v>0</v>
          </cell>
          <cell r="W1437">
            <v>0</v>
          </cell>
          <cell r="X1437">
            <v>0</v>
          </cell>
          <cell r="Y1437" t="str">
            <v>I_RP_WD_HiPProposed Station Demand Charges</v>
          </cell>
        </row>
        <row r="1438">
          <cell r="E1438">
            <v>0</v>
          </cell>
          <cell r="F1438">
            <v>0</v>
          </cell>
          <cell r="G1438">
            <v>0</v>
          </cell>
          <cell r="H1438">
            <v>0</v>
          </cell>
          <cell r="I1438">
            <v>0</v>
          </cell>
          <cell r="J1438">
            <v>0</v>
          </cell>
          <cell r="K1438">
            <v>0</v>
          </cell>
          <cell r="L1438">
            <v>0</v>
          </cell>
          <cell r="M1438">
            <v>0</v>
          </cell>
          <cell r="N1438">
            <v>0</v>
          </cell>
          <cell r="O1438">
            <v>0</v>
          </cell>
          <cell r="P1438">
            <v>0</v>
          </cell>
          <cell r="Q1438">
            <v>0</v>
          </cell>
          <cell r="R1438">
            <v>0</v>
          </cell>
          <cell r="S1438">
            <v>0</v>
          </cell>
          <cell r="T1438">
            <v>0</v>
          </cell>
          <cell r="U1438">
            <v>0</v>
          </cell>
          <cell r="V1438">
            <v>0</v>
          </cell>
          <cell r="W1438">
            <v>0</v>
          </cell>
          <cell r="X1438">
            <v>0</v>
          </cell>
          <cell r="Y1438" t="str">
            <v>I_RP_WD_HiPProposed Station Capital Costs</v>
          </cell>
        </row>
        <row r="1439">
          <cell r="E1439">
            <v>0.97899999999999998</v>
          </cell>
          <cell r="F1439">
            <v>7.0650000000000004</v>
          </cell>
          <cell r="G1439">
            <v>-5.9770000000000003</v>
          </cell>
          <cell r="H1439">
            <v>-5.819</v>
          </cell>
          <cell r="I1439">
            <v>-6.1639999999999997</v>
          </cell>
          <cell r="J1439">
            <v>-6.032</v>
          </cell>
          <cell r="K1439">
            <v>-6.3360000000000003</v>
          </cell>
          <cell r="L1439">
            <v>-6.1639999999999997</v>
          </cell>
          <cell r="M1439">
            <v>-6.4939999999999998</v>
          </cell>
          <cell r="N1439">
            <v>-6.3490000000000002</v>
          </cell>
          <cell r="O1439">
            <v>-6.6360000000000001</v>
          </cell>
          <cell r="P1439">
            <v>-6.9539999999999997</v>
          </cell>
          <cell r="Q1439">
            <v>8.9740000000000002</v>
          </cell>
          <cell r="R1439">
            <v>9.1709999999999994</v>
          </cell>
          <cell r="S1439">
            <v>9.3729999999999993</v>
          </cell>
          <cell r="T1439">
            <v>9.5790000000000006</v>
          </cell>
          <cell r="U1439">
            <v>9.7910000000000004</v>
          </cell>
          <cell r="V1439">
            <v>10.006</v>
          </cell>
          <cell r="W1439">
            <v>10.285</v>
          </cell>
          <cell r="X1439">
            <v>10.6</v>
          </cell>
          <cell r="Y1439" t="str">
            <v>I_RP_WD_HiP   Station Total Costs</v>
          </cell>
        </row>
        <row r="1440">
          <cell r="E1440">
            <v>0</v>
          </cell>
          <cell r="F1440">
            <v>0</v>
          </cell>
          <cell r="G1440">
            <v>0</v>
          </cell>
          <cell r="H1440">
            <v>0</v>
          </cell>
          <cell r="I1440">
            <v>0</v>
          </cell>
          <cell r="J1440">
            <v>0</v>
          </cell>
          <cell r="K1440">
            <v>0</v>
          </cell>
          <cell r="L1440">
            <v>0</v>
          </cell>
          <cell r="M1440">
            <v>0</v>
          </cell>
          <cell r="N1440">
            <v>0</v>
          </cell>
          <cell r="O1440">
            <v>0</v>
          </cell>
          <cell r="P1440">
            <v>0</v>
          </cell>
          <cell r="Q1440">
            <v>0</v>
          </cell>
          <cell r="R1440">
            <v>0</v>
          </cell>
          <cell r="S1440">
            <v>0</v>
          </cell>
          <cell r="T1440">
            <v>0</v>
          </cell>
          <cell r="U1440">
            <v>0</v>
          </cell>
          <cell r="V1440">
            <v>0</v>
          </cell>
          <cell r="W1440">
            <v>0</v>
          </cell>
          <cell r="X1440">
            <v>0</v>
          </cell>
          <cell r="Y1440" t="str">
            <v>I_RP_WD_McFProposed Station Fuel Costs</v>
          </cell>
        </row>
        <row r="1441">
          <cell r="E1441">
            <v>0</v>
          </cell>
          <cell r="F1441">
            <v>0</v>
          </cell>
          <cell r="G1441">
            <v>-4.0250000000000004</v>
          </cell>
          <cell r="H1441">
            <v>-4.0250000000000004</v>
          </cell>
          <cell r="I1441">
            <v>-4.18</v>
          </cell>
          <cell r="J1441">
            <v>-4.1890000000000001</v>
          </cell>
          <cell r="K1441">
            <v>-4.335</v>
          </cell>
          <cell r="L1441">
            <v>-4.335</v>
          </cell>
          <cell r="M1441">
            <v>-4.49</v>
          </cell>
          <cell r="N1441">
            <v>-4.5</v>
          </cell>
          <cell r="O1441">
            <v>-4.6449999999999996</v>
          </cell>
          <cell r="P1441">
            <v>-4.7990000000000004</v>
          </cell>
          <cell r="Q1441">
            <v>0</v>
          </cell>
          <cell r="R1441">
            <v>0</v>
          </cell>
          <cell r="S1441">
            <v>0</v>
          </cell>
          <cell r="T1441">
            <v>0</v>
          </cell>
          <cell r="U1441">
            <v>0</v>
          </cell>
          <cell r="V1441">
            <v>0</v>
          </cell>
          <cell r="W1441">
            <v>0</v>
          </cell>
          <cell r="X1441">
            <v>0</v>
          </cell>
          <cell r="Y1441" t="str">
            <v>I_RP_WD_McFProposed Station Variable O&amp;M Costs</v>
          </cell>
        </row>
        <row r="1442">
          <cell r="E1442">
            <v>0</v>
          </cell>
          <cell r="F1442">
            <v>0</v>
          </cell>
          <cell r="G1442">
            <v>0</v>
          </cell>
          <cell r="H1442">
            <v>0</v>
          </cell>
          <cell r="I1442">
            <v>0</v>
          </cell>
          <cell r="J1442">
            <v>0</v>
          </cell>
          <cell r="K1442">
            <v>0</v>
          </cell>
          <cell r="L1442">
            <v>0</v>
          </cell>
          <cell r="M1442">
            <v>0</v>
          </cell>
          <cell r="N1442">
            <v>0</v>
          </cell>
          <cell r="O1442">
            <v>0</v>
          </cell>
          <cell r="P1442">
            <v>0</v>
          </cell>
          <cell r="Q1442">
            <v>0</v>
          </cell>
          <cell r="R1442">
            <v>0</v>
          </cell>
          <cell r="S1442">
            <v>0</v>
          </cell>
          <cell r="T1442">
            <v>0</v>
          </cell>
          <cell r="U1442">
            <v>0</v>
          </cell>
          <cell r="V1442">
            <v>0</v>
          </cell>
          <cell r="W1442">
            <v>0</v>
          </cell>
          <cell r="X1442">
            <v>0</v>
          </cell>
          <cell r="Y1442" t="str">
            <v>I_RP_WD_McFProposed Station Emission Costs</v>
          </cell>
        </row>
        <row r="1443">
          <cell r="E1443">
            <v>0</v>
          </cell>
          <cell r="F1443">
            <v>0</v>
          </cell>
          <cell r="G1443">
            <v>0</v>
          </cell>
          <cell r="H1443">
            <v>0</v>
          </cell>
          <cell r="I1443">
            <v>0</v>
          </cell>
          <cell r="J1443">
            <v>0</v>
          </cell>
          <cell r="K1443">
            <v>0</v>
          </cell>
          <cell r="L1443">
            <v>0</v>
          </cell>
          <cell r="M1443">
            <v>0</v>
          </cell>
          <cell r="N1443">
            <v>0</v>
          </cell>
          <cell r="O1443">
            <v>0</v>
          </cell>
          <cell r="P1443">
            <v>0</v>
          </cell>
          <cell r="Q1443">
            <v>0</v>
          </cell>
          <cell r="R1443">
            <v>0</v>
          </cell>
          <cell r="S1443">
            <v>0</v>
          </cell>
          <cell r="T1443">
            <v>0</v>
          </cell>
          <cell r="U1443">
            <v>0</v>
          </cell>
          <cell r="V1443">
            <v>0</v>
          </cell>
          <cell r="W1443">
            <v>0</v>
          </cell>
          <cell r="X1443">
            <v>0</v>
          </cell>
          <cell r="Y1443" t="str">
            <v>I_RP_WD_McFProposed Station Dispatch Adder Costs</v>
          </cell>
        </row>
        <row r="1444">
          <cell r="E1444">
            <v>0.30099999999999999</v>
          </cell>
          <cell r="F1444">
            <v>2.153</v>
          </cell>
          <cell r="G1444">
            <v>2.2000000000000002</v>
          </cell>
          <cell r="H1444">
            <v>2.2480000000000002</v>
          </cell>
          <cell r="I1444">
            <v>2.2970000000000002</v>
          </cell>
          <cell r="J1444">
            <v>2.3479999999999999</v>
          </cell>
          <cell r="K1444">
            <v>2.4</v>
          </cell>
          <cell r="L1444">
            <v>2.452</v>
          </cell>
          <cell r="M1444">
            <v>2.5059999999999998</v>
          </cell>
          <cell r="N1444">
            <v>2.5609999999999999</v>
          </cell>
          <cell r="O1444">
            <v>2.6179999999999999</v>
          </cell>
          <cell r="P1444">
            <v>2.6749999999999998</v>
          </cell>
          <cell r="Q1444">
            <v>2.734</v>
          </cell>
          <cell r="R1444">
            <v>2.794</v>
          </cell>
          <cell r="S1444">
            <v>2.8559999999999999</v>
          </cell>
          <cell r="T1444">
            <v>2.919</v>
          </cell>
          <cell r="U1444">
            <v>2.9830000000000001</v>
          </cell>
          <cell r="V1444">
            <v>3.0489999999999999</v>
          </cell>
          <cell r="W1444">
            <v>3.1339999999999999</v>
          </cell>
          <cell r="X1444">
            <v>3.2290000000000001</v>
          </cell>
          <cell r="Y1444" t="str">
            <v>I_RP_WD_McFProposed Station Fixed Costs</v>
          </cell>
        </row>
        <row r="1445">
          <cell r="E1445">
            <v>0</v>
          </cell>
          <cell r="F1445">
            <v>0</v>
          </cell>
          <cell r="G1445">
            <v>0</v>
          </cell>
          <cell r="H1445">
            <v>0</v>
          </cell>
          <cell r="I1445">
            <v>0</v>
          </cell>
          <cell r="J1445">
            <v>0</v>
          </cell>
          <cell r="K1445">
            <v>0</v>
          </cell>
          <cell r="L1445">
            <v>0</v>
          </cell>
          <cell r="M1445">
            <v>0</v>
          </cell>
          <cell r="N1445">
            <v>0</v>
          </cell>
          <cell r="O1445">
            <v>0</v>
          </cell>
          <cell r="P1445">
            <v>0</v>
          </cell>
          <cell r="Q1445">
            <v>0</v>
          </cell>
          <cell r="R1445">
            <v>0</v>
          </cell>
          <cell r="S1445">
            <v>0</v>
          </cell>
          <cell r="T1445">
            <v>0</v>
          </cell>
          <cell r="U1445">
            <v>0</v>
          </cell>
          <cell r="V1445">
            <v>0</v>
          </cell>
          <cell r="W1445">
            <v>0</v>
          </cell>
          <cell r="X1445">
            <v>0</v>
          </cell>
          <cell r="Y1445" t="str">
            <v>I_RP_WD_McFProposed Station Demand Charges</v>
          </cell>
        </row>
        <row r="1446">
          <cell r="E1446">
            <v>0</v>
          </cell>
          <cell r="F1446">
            <v>0</v>
          </cell>
          <cell r="G1446">
            <v>0</v>
          </cell>
          <cell r="H1446">
            <v>0</v>
          </cell>
          <cell r="I1446">
            <v>0</v>
          </cell>
          <cell r="J1446">
            <v>0</v>
          </cell>
          <cell r="K1446">
            <v>0</v>
          </cell>
          <cell r="L1446">
            <v>0</v>
          </cell>
          <cell r="M1446">
            <v>0</v>
          </cell>
          <cell r="N1446">
            <v>0</v>
          </cell>
          <cell r="O1446">
            <v>0</v>
          </cell>
          <cell r="P1446">
            <v>0</v>
          </cell>
          <cell r="Q1446">
            <v>0</v>
          </cell>
          <cell r="R1446">
            <v>0</v>
          </cell>
          <cell r="S1446">
            <v>0</v>
          </cell>
          <cell r="T1446">
            <v>0</v>
          </cell>
          <cell r="U1446">
            <v>0</v>
          </cell>
          <cell r="V1446">
            <v>0</v>
          </cell>
          <cell r="W1446">
            <v>0</v>
          </cell>
          <cell r="X1446">
            <v>0</v>
          </cell>
          <cell r="Y1446" t="str">
            <v>I_RP_WD_McFProposed Station Capital Costs</v>
          </cell>
        </row>
        <row r="1447">
          <cell r="E1447">
            <v>0.30099999999999999</v>
          </cell>
          <cell r="F1447">
            <v>2.153</v>
          </cell>
          <cell r="G1447">
            <v>-1.8260000000000001</v>
          </cell>
          <cell r="H1447">
            <v>-1.7769999999999999</v>
          </cell>
          <cell r="I1447">
            <v>-1.883</v>
          </cell>
          <cell r="J1447">
            <v>-1.8420000000000001</v>
          </cell>
          <cell r="K1447">
            <v>-1.9350000000000001</v>
          </cell>
          <cell r="L1447">
            <v>-1.883</v>
          </cell>
          <cell r="M1447">
            <v>-1.984</v>
          </cell>
          <cell r="N1447">
            <v>-1.9379999999999999</v>
          </cell>
          <cell r="O1447">
            <v>-2.0270000000000001</v>
          </cell>
          <cell r="P1447">
            <v>-2.1240000000000001</v>
          </cell>
          <cell r="Q1447">
            <v>2.734</v>
          </cell>
          <cell r="R1447">
            <v>2.794</v>
          </cell>
          <cell r="S1447">
            <v>2.8559999999999999</v>
          </cell>
          <cell r="T1447">
            <v>2.919</v>
          </cell>
          <cell r="U1447">
            <v>2.9830000000000001</v>
          </cell>
          <cell r="V1447">
            <v>3.0489999999999999</v>
          </cell>
          <cell r="W1447">
            <v>3.1339999999999999</v>
          </cell>
          <cell r="X1447">
            <v>3.2290000000000001</v>
          </cell>
          <cell r="Y1447" t="str">
            <v>I_RP_WD_McF   Station Total Costs</v>
          </cell>
        </row>
        <row r="1448">
          <cell r="E1448">
            <v>0</v>
          </cell>
          <cell r="F1448">
            <v>0</v>
          </cell>
          <cell r="G1448">
            <v>0</v>
          </cell>
          <cell r="H1448">
            <v>0</v>
          </cell>
          <cell r="I1448">
            <v>0</v>
          </cell>
          <cell r="J1448">
            <v>0</v>
          </cell>
          <cell r="K1448">
            <v>0</v>
          </cell>
          <cell r="L1448">
            <v>0</v>
          </cell>
          <cell r="M1448">
            <v>0</v>
          </cell>
          <cell r="N1448">
            <v>0</v>
          </cell>
          <cell r="O1448">
            <v>0</v>
          </cell>
          <cell r="P1448">
            <v>0</v>
          </cell>
          <cell r="Q1448">
            <v>0</v>
          </cell>
          <cell r="R1448">
            <v>0</v>
          </cell>
          <cell r="S1448">
            <v>0</v>
          </cell>
          <cell r="T1448">
            <v>0</v>
          </cell>
          <cell r="U1448">
            <v>0</v>
          </cell>
          <cell r="V1448">
            <v>0</v>
          </cell>
          <cell r="W1448">
            <v>0</v>
          </cell>
          <cell r="X1448">
            <v>0</v>
          </cell>
          <cell r="Y1448" t="str">
            <v>I_RP_WD_DlpProposed Station Fuel Costs</v>
          </cell>
        </row>
        <row r="1449">
          <cell r="E1449">
            <v>0</v>
          </cell>
          <cell r="F1449">
            <v>0</v>
          </cell>
          <cell r="G1449">
            <v>-16.452999999999999</v>
          </cell>
          <cell r="H1449">
            <v>-16.452999999999999</v>
          </cell>
          <cell r="I1449">
            <v>-17.085999999999999</v>
          </cell>
          <cell r="J1449">
            <v>-17.117000000000001</v>
          </cell>
          <cell r="K1449">
            <v>-17.718</v>
          </cell>
          <cell r="L1449">
            <v>-17.718</v>
          </cell>
          <cell r="M1449">
            <v>-18.350999999999999</v>
          </cell>
          <cell r="N1449">
            <v>-18.385000000000002</v>
          </cell>
          <cell r="O1449">
            <v>-18.984000000000002</v>
          </cell>
          <cell r="P1449">
            <v>-19.617000000000001</v>
          </cell>
          <cell r="Q1449">
            <v>0</v>
          </cell>
          <cell r="R1449">
            <v>0</v>
          </cell>
          <cell r="S1449">
            <v>0</v>
          </cell>
          <cell r="T1449">
            <v>0</v>
          </cell>
          <cell r="U1449">
            <v>0</v>
          </cell>
          <cell r="V1449">
            <v>0</v>
          </cell>
          <cell r="W1449">
            <v>0</v>
          </cell>
          <cell r="X1449">
            <v>0</v>
          </cell>
          <cell r="Y1449" t="str">
            <v>I_RP_WD_DlpProposed Station Variable O&amp;M Costs</v>
          </cell>
        </row>
        <row r="1450">
          <cell r="E1450">
            <v>0</v>
          </cell>
          <cell r="F1450">
            <v>0</v>
          </cell>
          <cell r="G1450">
            <v>0</v>
          </cell>
          <cell r="H1450">
            <v>0</v>
          </cell>
          <cell r="I1450">
            <v>0</v>
          </cell>
          <cell r="J1450">
            <v>0</v>
          </cell>
          <cell r="K1450">
            <v>0</v>
          </cell>
          <cell r="L1450">
            <v>0</v>
          </cell>
          <cell r="M1450">
            <v>0</v>
          </cell>
          <cell r="N1450">
            <v>0</v>
          </cell>
          <cell r="O1450">
            <v>0</v>
          </cell>
          <cell r="P1450">
            <v>0</v>
          </cell>
          <cell r="Q1450">
            <v>0</v>
          </cell>
          <cell r="R1450">
            <v>0</v>
          </cell>
          <cell r="S1450">
            <v>0</v>
          </cell>
          <cell r="T1450">
            <v>0</v>
          </cell>
          <cell r="U1450">
            <v>0</v>
          </cell>
          <cell r="V1450">
            <v>0</v>
          </cell>
          <cell r="W1450">
            <v>0</v>
          </cell>
          <cell r="X1450">
            <v>0</v>
          </cell>
          <cell r="Y1450" t="str">
            <v>I_RP_WD_DlpProposed Station Emission Costs</v>
          </cell>
        </row>
        <row r="1451">
          <cell r="E1451">
            <v>0</v>
          </cell>
          <cell r="F1451">
            <v>0</v>
          </cell>
          <cell r="G1451">
            <v>0</v>
          </cell>
          <cell r="H1451">
            <v>0</v>
          </cell>
          <cell r="I1451">
            <v>0</v>
          </cell>
          <cell r="J1451">
            <v>0</v>
          </cell>
          <cell r="K1451">
            <v>0</v>
          </cell>
          <cell r="L1451">
            <v>0</v>
          </cell>
          <cell r="M1451">
            <v>0</v>
          </cell>
          <cell r="N1451">
            <v>0</v>
          </cell>
          <cell r="O1451">
            <v>0</v>
          </cell>
          <cell r="P1451">
            <v>0</v>
          </cell>
          <cell r="Q1451">
            <v>0</v>
          </cell>
          <cell r="R1451">
            <v>0</v>
          </cell>
          <cell r="S1451">
            <v>0</v>
          </cell>
          <cell r="T1451">
            <v>0</v>
          </cell>
          <cell r="U1451">
            <v>0</v>
          </cell>
          <cell r="V1451">
            <v>0</v>
          </cell>
          <cell r="W1451">
            <v>0</v>
          </cell>
          <cell r="X1451">
            <v>0</v>
          </cell>
          <cell r="Y1451" t="str">
            <v>I_RP_WD_DlpProposed Station Dispatch Adder Costs</v>
          </cell>
        </row>
        <row r="1452">
          <cell r="E1452">
            <v>0</v>
          </cell>
          <cell r="F1452">
            <v>0.58099999999999996</v>
          </cell>
          <cell r="G1452">
            <v>7.5419999999999998</v>
          </cell>
          <cell r="H1452">
            <v>7.7069999999999999</v>
          </cell>
          <cell r="I1452">
            <v>7.8760000000000003</v>
          </cell>
          <cell r="J1452">
            <v>8.0489999999999995</v>
          </cell>
          <cell r="K1452">
            <v>8.2260000000000009</v>
          </cell>
          <cell r="L1452">
            <v>8.4060000000000006</v>
          </cell>
          <cell r="M1452">
            <v>8.5909999999999993</v>
          </cell>
          <cell r="N1452">
            <v>8.7799999999999994</v>
          </cell>
          <cell r="O1452">
            <v>8.9730000000000008</v>
          </cell>
          <cell r="P1452">
            <v>9.17</v>
          </cell>
          <cell r="Q1452">
            <v>9.3719999999999999</v>
          </cell>
          <cell r="R1452">
            <v>9.5779999999999994</v>
          </cell>
          <cell r="S1452">
            <v>9.7889999999999997</v>
          </cell>
          <cell r="T1452">
            <v>10.004</v>
          </cell>
          <cell r="U1452">
            <v>10.224</v>
          </cell>
          <cell r="V1452">
            <v>10.449</v>
          </cell>
          <cell r="W1452">
            <v>10.679</v>
          </cell>
          <cell r="X1452">
            <v>10.914999999999999</v>
          </cell>
          <cell r="Y1452" t="str">
            <v>I_RP_WD_DlpProposed Station Fixed Costs</v>
          </cell>
        </row>
        <row r="1453">
          <cell r="E1453">
            <v>0</v>
          </cell>
          <cell r="F1453">
            <v>0</v>
          </cell>
          <cell r="G1453">
            <v>0</v>
          </cell>
          <cell r="H1453">
            <v>0</v>
          </cell>
          <cell r="I1453">
            <v>0</v>
          </cell>
          <cell r="J1453">
            <v>0</v>
          </cell>
          <cell r="K1453">
            <v>0</v>
          </cell>
          <cell r="L1453">
            <v>0</v>
          </cell>
          <cell r="M1453">
            <v>0</v>
          </cell>
          <cell r="N1453">
            <v>0</v>
          </cell>
          <cell r="O1453">
            <v>0</v>
          </cell>
          <cell r="P1453">
            <v>0</v>
          </cell>
          <cell r="Q1453">
            <v>0</v>
          </cell>
          <cell r="R1453">
            <v>0</v>
          </cell>
          <cell r="S1453">
            <v>0</v>
          </cell>
          <cell r="T1453">
            <v>0</v>
          </cell>
          <cell r="U1453">
            <v>0</v>
          </cell>
          <cell r="V1453">
            <v>0</v>
          </cell>
          <cell r="W1453">
            <v>0</v>
          </cell>
          <cell r="X1453">
            <v>0</v>
          </cell>
          <cell r="Y1453" t="str">
            <v>I_RP_WD_DlpProposed Station Demand Charges</v>
          </cell>
        </row>
        <row r="1454">
          <cell r="E1454">
            <v>0</v>
          </cell>
          <cell r="F1454">
            <v>0</v>
          </cell>
          <cell r="G1454">
            <v>0</v>
          </cell>
          <cell r="H1454">
            <v>0</v>
          </cell>
          <cell r="I1454">
            <v>0</v>
          </cell>
          <cell r="J1454">
            <v>0</v>
          </cell>
          <cell r="K1454">
            <v>0</v>
          </cell>
          <cell r="L1454">
            <v>0</v>
          </cell>
          <cell r="M1454">
            <v>0</v>
          </cell>
          <cell r="N1454">
            <v>0</v>
          </cell>
          <cell r="O1454">
            <v>0</v>
          </cell>
          <cell r="P1454">
            <v>0</v>
          </cell>
          <cell r="Q1454">
            <v>0</v>
          </cell>
          <cell r="R1454">
            <v>0</v>
          </cell>
          <cell r="S1454">
            <v>0</v>
          </cell>
          <cell r="T1454">
            <v>0</v>
          </cell>
          <cell r="U1454">
            <v>0</v>
          </cell>
          <cell r="V1454">
            <v>0</v>
          </cell>
          <cell r="W1454">
            <v>0</v>
          </cell>
          <cell r="X1454">
            <v>0</v>
          </cell>
          <cell r="Y1454" t="str">
            <v>I_RP_WD_DlpProposed Station Capital Costs</v>
          </cell>
        </row>
        <row r="1455">
          <cell r="E1455">
            <v>0</v>
          </cell>
          <cell r="F1455">
            <v>0.58099999999999996</v>
          </cell>
          <cell r="G1455">
            <v>-8.9109999999999996</v>
          </cell>
          <cell r="H1455">
            <v>-8.7460000000000004</v>
          </cell>
          <cell r="I1455">
            <v>-9.2089999999999996</v>
          </cell>
          <cell r="J1455">
            <v>-9.0679999999999996</v>
          </cell>
          <cell r="K1455">
            <v>-9.4920000000000009</v>
          </cell>
          <cell r="L1455">
            <v>-9.3119999999999994</v>
          </cell>
          <cell r="M1455">
            <v>-9.76</v>
          </cell>
          <cell r="N1455">
            <v>-9.6039999999999992</v>
          </cell>
          <cell r="O1455">
            <v>-10.010999999999999</v>
          </cell>
          <cell r="P1455">
            <v>-10.446</v>
          </cell>
          <cell r="Q1455">
            <v>9.3719999999999999</v>
          </cell>
          <cell r="R1455">
            <v>9.5779999999999994</v>
          </cell>
          <cell r="S1455">
            <v>9.7889999999999997</v>
          </cell>
          <cell r="T1455">
            <v>10.004</v>
          </cell>
          <cell r="U1455">
            <v>10.224</v>
          </cell>
          <cell r="V1455">
            <v>10.449</v>
          </cell>
          <cell r="W1455">
            <v>10.679</v>
          </cell>
          <cell r="X1455">
            <v>10.914999999999999</v>
          </cell>
          <cell r="Y1455" t="str">
            <v>I_RP_WD_Dlp   Station Total Costs</v>
          </cell>
        </row>
        <row r="1456">
          <cell r="E1456">
            <v>0</v>
          </cell>
          <cell r="F1456">
            <v>0</v>
          </cell>
          <cell r="G1456">
            <v>0</v>
          </cell>
          <cell r="H1456">
            <v>0</v>
          </cell>
          <cell r="I1456">
            <v>0</v>
          </cell>
          <cell r="J1456">
            <v>0</v>
          </cell>
          <cell r="K1456">
            <v>0</v>
          </cell>
          <cell r="L1456">
            <v>0</v>
          </cell>
          <cell r="M1456">
            <v>0</v>
          </cell>
          <cell r="N1456">
            <v>0</v>
          </cell>
          <cell r="O1456">
            <v>0</v>
          </cell>
          <cell r="P1456">
            <v>0</v>
          </cell>
          <cell r="Q1456">
            <v>0</v>
          </cell>
          <cell r="R1456">
            <v>0</v>
          </cell>
          <cell r="S1456">
            <v>0</v>
          </cell>
          <cell r="T1456">
            <v>0</v>
          </cell>
          <cell r="U1456">
            <v>0</v>
          </cell>
          <cell r="V1456">
            <v>0</v>
          </cell>
          <cell r="W1456">
            <v>0</v>
          </cell>
          <cell r="X1456">
            <v>0</v>
          </cell>
          <cell r="Y1456" t="str">
            <v>I_RP_WD_RHsProposed Station Fuel Costs</v>
          </cell>
        </row>
        <row r="1457">
          <cell r="E1457">
            <v>0</v>
          </cell>
          <cell r="F1457">
            <v>0</v>
          </cell>
          <cell r="G1457">
            <v>-11.035</v>
          </cell>
          <cell r="H1457">
            <v>-11.035</v>
          </cell>
          <cell r="I1457">
            <v>-11.46</v>
          </cell>
          <cell r="J1457">
            <v>-11.484999999999999</v>
          </cell>
          <cell r="K1457">
            <v>-11.884</v>
          </cell>
          <cell r="L1457">
            <v>-11.884</v>
          </cell>
          <cell r="M1457">
            <v>-12.308</v>
          </cell>
          <cell r="N1457">
            <v>-12.335000000000001</v>
          </cell>
          <cell r="O1457">
            <v>-12.733000000000001</v>
          </cell>
          <cell r="P1457">
            <v>-13.157</v>
          </cell>
          <cell r="Q1457">
            <v>0</v>
          </cell>
          <cell r="R1457">
            <v>0</v>
          </cell>
          <cell r="S1457">
            <v>0</v>
          </cell>
          <cell r="T1457">
            <v>0</v>
          </cell>
          <cell r="U1457">
            <v>0</v>
          </cell>
          <cell r="V1457">
            <v>0</v>
          </cell>
          <cell r="W1457">
            <v>0</v>
          </cell>
          <cell r="X1457">
            <v>0</v>
          </cell>
          <cell r="Y1457" t="str">
            <v>I_RP_WD_RHsProposed Station Variable O&amp;M Costs</v>
          </cell>
        </row>
        <row r="1458">
          <cell r="E1458">
            <v>0</v>
          </cell>
          <cell r="F1458">
            <v>0</v>
          </cell>
          <cell r="G1458">
            <v>0</v>
          </cell>
          <cell r="H1458">
            <v>0</v>
          </cell>
          <cell r="I1458">
            <v>0</v>
          </cell>
          <cell r="J1458">
            <v>0</v>
          </cell>
          <cell r="K1458">
            <v>0</v>
          </cell>
          <cell r="L1458">
            <v>0</v>
          </cell>
          <cell r="M1458">
            <v>0</v>
          </cell>
          <cell r="N1458">
            <v>0</v>
          </cell>
          <cell r="O1458">
            <v>0</v>
          </cell>
          <cell r="P1458">
            <v>0</v>
          </cell>
          <cell r="Q1458">
            <v>0</v>
          </cell>
          <cell r="R1458">
            <v>0</v>
          </cell>
          <cell r="S1458">
            <v>0</v>
          </cell>
          <cell r="T1458">
            <v>0</v>
          </cell>
          <cell r="U1458">
            <v>0</v>
          </cell>
          <cell r="V1458">
            <v>0</v>
          </cell>
          <cell r="W1458">
            <v>0</v>
          </cell>
          <cell r="X1458">
            <v>0</v>
          </cell>
          <cell r="Y1458" t="str">
            <v>I_RP_WD_RHsProposed Station Emission Costs</v>
          </cell>
        </row>
        <row r="1459">
          <cell r="E1459">
            <v>0</v>
          </cell>
          <cell r="F1459">
            <v>0</v>
          </cell>
          <cell r="G1459">
            <v>0</v>
          </cell>
          <cell r="H1459">
            <v>0</v>
          </cell>
          <cell r="I1459">
            <v>0</v>
          </cell>
          <cell r="J1459">
            <v>0</v>
          </cell>
          <cell r="K1459">
            <v>0</v>
          </cell>
          <cell r="L1459">
            <v>0</v>
          </cell>
          <cell r="M1459">
            <v>0</v>
          </cell>
          <cell r="N1459">
            <v>0</v>
          </cell>
          <cell r="O1459">
            <v>0</v>
          </cell>
          <cell r="P1459">
            <v>0</v>
          </cell>
          <cell r="Q1459">
            <v>0</v>
          </cell>
          <cell r="R1459">
            <v>0</v>
          </cell>
          <cell r="S1459">
            <v>0</v>
          </cell>
          <cell r="T1459">
            <v>0</v>
          </cell>
          <cell r="U1459">
            <v>0</v>
          </cell>
          <cell r="V1459">
            <v>0</v>
          </cell>
          <cell r="W1459">
            <v>0</v>
          </cell>
          <cell r="X1459">
            <v>0</v>
          </cell>
          <cell r="Y1459" t="str">
            <v>I_RP_WD_RHsProposed Station Dispatch Adder Costs</v>
          </cell>
        </row>
        <row r="1460">
          <cell r="E1460">
            <v>0.58799999999999997</v>
          </cell>
          <cell r="F1460">
            <v>4.4580000000000002</v>
          </cell>
          <cell r="G1460">
            <v>4.5549999999999997</v>
          </cell>
          <cell r="H1460">
            <v>4.6550000000000002</v>
          </cell>
          <cell r="I1460">
            <v>4.758</v>
          </cell>
          <cell r="J1460">
            <v>4.8620000000000001</v>
          </cell>
          <cell r="K1460">
            <v>4.9690000000000003</v>
          </cell>
          <cell r="L1460">
            <v>5.0780000000000003</v>
          </cell>
          <cell r="M1460">
            <v>5.19</v>
          </cell>
          <cell r="N1460">
            <v>5.3040000000000003</v>
          </cell>
          <cell r="O1460">
            <v>5.4210000000000003</v>
          </cell>
          <cell r="P1460">
            <v>5.54</v>
          </cell>
          <cell r="Q1460">
            <v>5.6619999999999999</v>
          </cell>
          <cell r="R1460">
            <v>5.7869999999999999</v>
          </cell>
          <cell r="S1460">
            <v>5.9139999999999997</v>
          </cell>
          <cell r="T1460">
            <v>6.0439999999999996</v>
          </cell>
          <cell r="U1460">
            <v>6.1779999999999999</v>
          </cell>
          <cell r="V1460">
            <v>6.3140000000000001</v>
          </cell>
          <cell r="W1460">
            <v>6.49</v>
          </cell>
          <cell r="X1460">
            <v>6.69</v>
          </cell>
          <cell r="Y1460" t="str">
            <v>I_RP_WD_RHsProposed Station Fixed Costs</v>
          </cell>
        </row>
        <row r="1461">
          <cell r="E1461">
            <v>0</v>
          </cell>
          <cell r="F1461">
            <v>0</v>
          </cell>
          <cell r="G1461">
            <v>0</v>
          </cell>
          <cell r="H1461">
            <v>0</v>
          </cell>
          <cell r="I1461">
            <v>0</v>
          </cell>
          <cell r="J1461">
            <v>0</v>
          </cell>
          <cell r="K1461">
            <v>0</v>
          </cell>
          <cell r="L1461">
            <v>0</v>
          </cell>
          <cell r="M1461">
            <v>0</v>
          </cell>
          <cell r="N1461">
            <v>0</v>
          </cell>
          <cell r="O1461">
            <v>0</v>
          </cell>
          <cell r="P1461">
            <v>0</v>
          </cell>
          <cell r="Q1461">
            <v>0</v>
          </cell>
          <cell r="R1461">
            <v>0</v>
          </cell>
          <cell r="S1461">
            <v>0</v>
          </cell>
          <cell r="T1461">
            <v>0</v>
          </cell>
          <cell r="U1461">
            <v>0</v>
          </cell>
          <cell r="V1461">
            <v>0</v>
          </cell>
          <cell r="W1461">
            <v>0</v>
          </cell>
          <cell r="X1461">
            <v>0</v>
          </cell>
          <cell r="Y1461" t="str">
            <v>I_RP_WD_RHsProposed Station Demand Charges</v>
          </cell>
        </row>
        <row r="1462">
          <cell r="E1462">
            <v>0</v>
          </cell>
          <cell r="F1462">
            <v>0</v>
          </cell>
          <cell r="G1462">
            <v>0</v>
          </cell>
          <cell r="H1462">
            <v>0</v>
          </cell>
          <cell r="I1462">
            <v>0</v>
          </cell>
          <cell r="J1462">
            <v>0</v>
          </cell>
          <cell r="K1462">
            <v>0</v>
          </cell>
          <cell r="L1462">
            <v>0</v>
          </cell>
          <cell r="M1462">
            <v>0</v>
          </cell>
          <cell r="N1462">
            <v>0</v>
          </cell>
          <cell r="O1462">
            <v>0</v>
          </cell>
          <cell r="P1462">
            <v>0</v>
          </cell>
          <cell r="Q1462">
            <v>0</v>
          </cell>
          <cell r="R1462">
            <v>0</v>
          </cell>
          <cell r="S1462">
            <v>0</v>
          </cell>
          <cell r="T1462">
            <v>0</v>
          </cell>
          <cell r="U1462">
            <v>0</v>
          </cell>
          <cell r="V1462">
            <v>0</v>
          </cell>
          <cell r="W1462">
            <v>0</v>
          </cell>
          <cell r="X1462">
            <v>0</v>
          </cell>
          <cell r="Y1462" t="str">
            <v>I_RP_WD_RHsProposed Station Capital Costs</v>
          </cell>
        </row>
        <row r="1463">
          <cell r="E1463">
            <v>0.58799999999999997</v>
          </cell>
          <cell r="F1463">
            <v>4.4580000000000002</v>
          </cell>
          <cell r="G1463">
            <v>-6.48</v>
          </cell>
          <cell r="H1463">
            <v>-6.38</v>
          </cell>
          <cell r="I1463">
            <v>-6.702</v>
          </cell>
          <cell r="J1463">
            <v>-6.6219999999999999</v>
          </cell>
          <cell r="K1463">
            <v>-6.915</v>
          </cell>
          <cell r="L1463">
            <v>-6.806</v>
          </cell>
          <cell r="M1463">
            <v>-7.1180000000000003</v>
          </cell>
          <cell r="N1463">
            <v>-7.0309999999999997</v>
          </cell>
          <cell r="O1463">
            <v>-7.3120000000000003</v>
          </cell>
          <cell r="P1463">
            <v>-7.617</v>
          </cell>
          <cell r="Q1463">
            <v>5.6619999999999999</v>
          </cell>
          <cell r="R1463">
            <v>5.7869999999999999</v>
          </cell>
          <cell r="S1463">
            <v>5.9139999999999997</v>
          </cell>
          <cell r="T1463">
            <v>6.0439999999999996</v>
          </cell>
          <cell r="U1463">
            <v>6.1779999999999999</v>
          </cell>
          <cell r="V1463">
            <v>6.3140000000000001</v>
          </cell>
          <cell r="W1463">
            <v>6.49</v>
          </cell>
          <cell r="X1463">
            <v>6.69</v>
          </cell>
          <cell r="Y1463" t="str">
            <v>I_RP_WD_RHs   Station Total Costs</v>
          </cell>
        </row>
        <row r="1464">
          <cell r="E1464">
            <v>0</v>
          </cell>
          <cell r="F1464">
            <v>0</v>
          </cell>
          <cell r="G1464">
            <v>0</v>
          </cell>
          <cell r="H1464">
            <v>0</v>
          </cell>
          <cell r="I1464">
            <v>0</v>
          </cell>
          <cell r="J1464">
            <v>0</v>
          </cell>
          <cell r="K1464">
            <v>0</v>
          </cell>
          <cell r="L1464">
            <v>0</v>
          </cell>
          <cell r="M1464">
            <v>0</v>
          </cell>
          <cell r="N1464">
            <v>0</v>
          </cell>
          <cell r="O1464">
            <v>0</v>
          </cell>
          <cell r="P1464">
            <v>0</v>
          </cell>
          <cell r="Q1464">
            <v>0</v>
          </cell>
          <cell r="R1464">
            <v>0</v>
          </cell>
          <cell r="S1464">
            <v>0</v>
          </cell>
          <cell r="T1464">
            <v>0</v>
          </cell>
          <cell r="U1464">
            <v>0</v>
          </cell>
          <cell r="V1464">
            <v>0</v>
          </cell>
          <cell r="W1464">
            <v>0</v>
          </cell>
          <cell r="X1464">
            <v>0</v>
          </cell>
          <cell r="Y1464" t="str">
            <v>R_WD_CDR2_cProposed Station Fuel Costs</v>
          </cell>
        </row>
        <row r="1465">
          <cell r="E1465">
            <v>0</v>
          </cell>
          <cell r="F1465">
            <v>0</v>
          </cell>
          <cell r="G1465">
            <v>-54.439</v>
          </cell>
          <cell r="H1465">
            <v>-54.418999999999997</v>
          </cell>
          <cell r="I1465">
            <v>-56.524999999999999</v>
          </cell>
          <cell r="J1465">
            <v>-55.786000000000001</v>
          </cell>
          <cell r="K1465">
            <v>-57.808</v>
          </cell>
          <cell r="L1465">
            <v>-57.783999999999999</v>
          </cell>
          <cell r="M1465">
            <v>-59.892000000000003</v>
          </cell>
          <cell r="N1465">
            <v>-59.959000000000003</v>
          </cell>
          <cell r="O1465">
            <v>-61.972999999999999</v>
          </cell>
          <cell r="P1465">
            <v>-64.08</v>
          </cell>
          <cell r="Q1465">
            <v>2.0499999999999998</v>
          </cell>
          <cell r="R1465">
            <v>2.081</v>
          </cell>
          <cell r="S1465">
            <v>2.1070000000000002</v>
          </cell>
          <cell r="T1465">
            <v>2.1360000000000001</v>
          </cell>
          <cell r="U1465">
            <v>2.1640000000000001</v>
          </cell>
          <cell r="V1465">
            <v>2.198</v>
          </cell>
          <cell r="W1465">
            <v>2.226</v>
          </cell>
          <cell r="X1465">
            <v>2.258</v>
          </cell>
          <cell r="Y1465" t="str">
            <v>R_WD_CDR2_cProposed Station Variable O&amp;M Costs</v>
          </cell>
        </row>
        <row r="1466">
          <cell r="E1466">
            <v>0</v>
          </cell>
          <cell r="F1466">
            <v>0</v>
          </cell>
          <cell r="G1466">
            <v>0</v>
          </cell>
          <cell r="H1466">
            <v>0</v>
          </cell>
          <cell r="I1466">
            <v>0</v>
          </cell>
          <cell r="J1466">
            <v>0</v>
          </cell>
          <cell r="K1466">
            <v>0</v>
          </cell>
          <cell r="L1466">
            <v>0</v>
          </cell>
          <cell r="M1466">
            <v>0</v>
          </cell>
          <cell r="N1466">
            <v>0</v>
          </cell>
          <cell r="O1466">
            <v>0</v>
          </cell>
          <cell r="P1466">
            <v>0</v>
          </cell>
          <cell r="Q1466">
            <v>0</v>
          </cell>
          <cell r="R1466">
            <v>0</v>
          </cell>
          <cell r="S1466">
            <v>0</v>
          </cell>
          <cell r="T1466">
            <v>0</v>
          </cell>
          <cell r="U1466">
            <v>0</v>
          </cell>
          <cell r="V1466">
            <v>0</v>
          </cell>
          <cell r="W1466">
            <v>0</v>
          </cell>
          <cell r="X1466">
            <v>0</v>
          </cell>
          <cell r="Y1466" t="str">
            <v>R_WD_CDR2_cProposed Station Emission Costs</v>
          </cell>
        </row>
        <row r="1467">
          <cell r="E1467">
            <v>0</v>
          </cell>
          <cell r="F1467">
            <v>0</v>
          </cell>
          <cell r="G1467">
            <v>0</v>
          </cell>
          <cell r="H1467">
            <v>0</v>
          </cell>
          <cell r="I1467">
            <v>0</v>
          </cell>
          <cell r="J1467">
            <v>0</v>
          </cell>
          <cell r="K1467">
            <v>0</v>
          </cell>
          <cell r="L1467">
            <v>0</v>
          </cell>
          <cell r="M1467">
            <v>0</v>
          </cell>
          <cell r="N1467">
            <v>0</v>
          </cell>
          <cell r="O1467">
            <v>0</v>
          </cell>
          <cell r="P1467">
            <v>0</v>
          </cell>
          <cell r="Q1467">
            <v>0</v>
          </cell>
          <cell r="R1467">
            <v>0</v>
          </cell>
          <cell r="S1467">
            <v>0</v>
          </cell>
          <cell r="T1467">
            <v>0</v>
          </cell>
          <cell r="U1467">
            <v>0</v>
          </cell>
          <cell r="V1467">
            <v>0</v>
          </cell>
          <cell r="W1467">
            <v>0</v>
          </cell>
          <cell r="X1467">
            <v>0</v>
          </cell>
          <cell r="Y1467" t="str">
            <v>R_WD_CDR2_cProposed Station Dispatch Adder Costs</v>
          </cell>
        </row>
        <row r="1468">
          <cell r="E1468">
            <v>0</v>
          </cell>
          <cell r="F1468">
            <v>0</v>
          </cell>
          <cell r="G1468">
            <v>63.424999999999997</v>
          </cell>
          <cell r="H1468">
            <v>64.260999999999996</v>
          </cell>
          <cell r="I1468">
            <v>66.106999999999999</v>
          </cell>
          <cell r="J1468">
            <v>68.064999999999998</v>
          </cell>
          <cell r="K1468">
            <v>68.864000000000004</v>
          </cell>
          <cell r="L1468">
            <v>70.768000000000001</v>
          </cell>
          <cell r="M1468">
            <v>71.7</v>
          </cell>
          <cell r="N1468">
            <v>73.745000000000005</v>
          </cell>
          <cell r="O1468">
            <v>74.619</v>
          </cell>
          <cell r="P1468">
            <v>76.494</v>
          </cell>
          <cell r="Q1468">
            <v>46.853999999999999</v>
          </cell>
          <cell r="R1468">
            <v>47.893999999999998</v>
          </cell>
          <cell r="S1468">
            <v>48.957999999999998</v>
          </cell>
          <cell r="T1468">
            <v>50.045000000000002</v>
          </cell>
          <cell r="U1468">
            <v>51.155999999999999</v>
          </cell>
          <cell r="V1468">
            <v>52.290999999999997</v>
          </cell>
          <cell r="W1468">
            <v>53.451999999999998</v>
          </cell>
          <cell r="X1468">
            <v>54.639000000000003</v>
          </cell>
          <cell r="Y1468" t="str">
            <v>R_WD_CDR2_cProposed Station Fixed Costs</v>
          </cell>
        </row>
        <row r="1469">
          <cell r="E1469">
            <v>0</v>
          </cell>
          <cell r="F1469">
            <v>0</v>
          </cell>
          <cell r="G1469">
            <v>0</v>
          </cell>
          <cell r="H1469">
            <v>0</v>
          </cell>
          <cell r="I1469">
            <v>0</v>
          </cell>
          <cell r="J1469">
            <v>0</v>
          </cell>
          <cell r="K1469">
            <v>0</v>
          </cell>
          <cell r="L1469">
            <v>0</v>
          </cell>
          <cell r="M1469">
            <v>0</v>
          </cell>
          <cell r="N1469">
            <v>0</v>
          </cell>
          <cell r="O1469">
            <v>0</v>
          </cell>
          <cell r="P1469">
            <v>0</v>
          </cell>
          <cell r="Q1469">
            <v>0</v>
          </cell>
          <cell r="R1469">
            <v>0</v>
          </cell>
          <cell r="S1469">
            <v>0</v>
          </cell>
          <cell r="T1469">
            <v>0</v>
          </cell>
          <cell r="U1469">
            <v>0</v>
          </cell>
          <cell r="V1469">
            <v>0</v>
          </cell>
          <cell r="W1469">
            <v>0</v>
          </cell>
          <cell r="X1469">
            <v>0</v>
          </cell>
          <cell r="Y1469" t="str">
            <v>R_WD_CDR2_cProposed Station Demand Charges</v>
          </cell>
        </row>
        <row r="1470">
          <cell r="E1470">
            <v>0</v>
          </cell>
          <cell r="F1470">
            <v>0</v>
          </cell>
          <cell r="G1470">
            <v>0</v>
          </cell>
          <cell r="H1470">
            <v>0</v>
          </cell>
          <cell r="I1470">
            <v>0</v>
          </cell>
          <cell r="J1470">
            <v>0</v>
          </cell>
          <cell r="K1470">
            <v>0</v>
          </cell>
          <cell r="L1470">
            <v>0</v>
          </cell>
          <cell r="M1470">
            <v>0</v>
          </cell>
          <cell r="N1470">
            <v>0</v>
          </cell>
          <cell r="O1470">
            <v>0</v>
          </cell>
          <cell r="P1470">
            <v>0</v>
          </cell>
          <cell r="Q1470">
            <v>0</v>
          </cell>
          <cell r="R1470">
            <v>0</v>
          </cell>
          <cell r="S1470">
            <v>0</v>
          </cell>
          <cell r="T1470">
            <v>0</v>
          </cell>
          <cell r="U1470">
            <v>0</v>
          </cell>
          <cell r="V1470">
            <v>0</v>
          </cell>
          <cell r="W1470">
            <v>0</v>
          </cell>
          <cell r="X1470">
            <v>0</v>
          </cell>
          <cell r="Y1470" t="str">
            <v>R_WD_CDR2_cProposed Station Capital Costs</v>
          </cell>
        </row>
        <row r="1471">
          <cell r="E1471">
            <v>0</v>
          </cell>
          <cell r="F1471">
            <v>0</v>
          </cell>
          <cell r="G1471">
            <v>8.9860000000000007</v>
          </cell>
          <cell r="H1471">
            <v>9.8420000000000005</v>
          </cell>
          <cell r="I1471">
            <v>9.5820000000000007</v>
          </cell>
          <cell r="J1471">
            <v>12.278</v>
          </cell>
          <cell r="K1471">
            <v>11.055999999999999</v>
          </cell>
          <cell r="L1471">
            <v>12.984</v>
          </cell>
          <cell r="M1471">
            <v>11.808</v>
          </cell>
          <cell r="N1471">
            <v>13.786</v>
          </cell>
          <cell r="O1471">
            <v>12.646000000000001</v>
          </cell>
          <cell r="P1471">
            <v>12.414</v>
          </cell>
          <cell r="Q1471">
            <v>48.904000000000003</v>
          </cell>
          <cell r="R1471">
            <v>49.975000000000001</v>
          </cell>
          <cell r="S1471">
            <v>51.064</v>
          </cell>
          <cell r="T1471">
            <v>52.18</v>
          </cell>
          <cell r="U1471">
            <v>53.32</v>
          </cell>
          <cell r="V1471">
            <v>54.488999999999997</v>
          </cell>
          <cell r="W1471">
            <v>55.677</v>
          </cell>
          <cell r="X1471">
            <v>56.896999999999998</v>
          </cell>
          <cell r="Y1471" t="str">
            <v>R_WD_CDR2_c   Station Total Costs</v>
          </cell>
        </row>
        <row r="1472">
          <cell r="E1472">
            <v>0</v>
          </cell>
          <cell r="F1472">
            <v>0</v>
          </cell>
          <cell r="G1472">
            <v>0</v>
          </cell>
          <cell r="H1472">
            <v>0</v>
          </cell>
          <cell r="I1472">
            <v>0</v>
          </cell>
          <cell r="J1472">
            <v>0</v>
          </cell>
          <cell r="K1472">
            <v>0</v>
          </cell>
          <cell r="L1472">
            <v>0</v>
          </cell>
          <cell r="M1472">
            <v>0</v>
          </cell>
          <cell r="N1472">
            <v>0</v>
          </cell>
          <cell r="O1472">
            <v>0</v>
          </cell>
          <cell r="P1472">
            <v>0</v>
          </cell>
          <cell r="Q1472">
            <v>0</v>
          </cell>
          <cell r="R1472">
            <v>0</v>
          </cell>
          <cell r="S1472">
            <v>0</v>
          </cell>
          <cell r="T1472">
            <v>0</v>
          </cell>
          <cell r="U1472">
            <v>0</v>
          </cell>
          <cell r="V1472">
            <v>0</v>
          </cell>
          <cell r="W1472">
            <v>0</v>
          </cell>
          <cell r="X1472">
            <v>0</v>
          </cell>
          <cell r="Y1472" t="str">
            <v>R_WD_TBF3_bProposed Station Fuel Costs</v>
          </cell>
        </row>
        <row r="1473">
          <cell r="E1473">
            <v>0</v>
          </cell>
          <cell r="F1473">
            <v>0.255</v>
          </cell>
          <cell r="G1473">
            <v>-57.054000000000002</v>
          </cell>
          <cell r="H1473">
            <v>-57.031999999999996</v>
          </cell>
          <cell r="I1473">
            <v>-58.835999999999999</v>
          </cell>
          <cell r="J1473">
            <v>-57.698</v>
          </cell>
          <cell r="K1473">
            <v>-59.741999999999997</v>
          </cell>
          <cell r="L1473">
            <v>-59.716999999999999</v>
          </cell>
          <cell r="M1473">
            <v>-61.927</v>
          </cell>
          <cell r="N1473">
            <v>-62.076999999999998</v>
          </cell>
          <cell r="O1473">
            <v>-64.106999999999999</v>
          </cell>
          <cell r="P1473">
            <v>-66.314999999999998</v>
          </cell>
          <cell r="Q1473">
            <v>2.9910000000000001</v>
          </cell>
          <cell r="R1473">
            <v>2.9940000000000002</v>
          </cell>
          <cell r="S1473">
            <v>3.0009999999999999</v>
          </cell>
          <cell r="T1473">
            <v>3.081</v>
          </cell>
          <cell r="U1473">
            <v>3.1110000000000002</v>
          </cell>
          <cell r="V1473">
            <v>3.1520000000000001</v>
          </cell>
          <cell r="W1473">
            <v>3.1749999999999998</v>
          </cell>
          <cell r="X1473">
            <v>3.1920000000000002</v>
          </cell>
          <cell r="Y1473" t="str">
            <v>R_WD_TBF3_bProposed Station Variable O&amp;M Costs</v>
          </cell>
        </row>
        <row r="1474">
          <cell r="E1474">
            <v>0</v>
          </cell>
          <cell r="F1474">
            <v>0</v>
          </cell>
          <cell r="G1474">
            <v>0</v>
          </cell>
          <cell r="H1474">
            <v>0</v>
          </cell>
          <cell r="I1474">
            <v>0</v>
          </cell>
          <cell r="J1474">
            <v>0</v>
          </cell>
          <cell r="K1474">
            <v>0</v>
          </cell>
          <cell r="L1474">
            <v>0</v>
          </cell>
          <cell r="M1474">
            <v>0</v>
          </cell>
          <cell r="N1474">
            <v>0</v>
          </cell>
          <cell r="O1474">
            <v>0</v>
          </cell>
          <cell r="P1474">
            <v>0</v>
          </cell>
          <cell r="Q1474">
            <v>0</v>
          </cell>
          <cell r="R1474">
            <v>0</v>
          </cell>
          <cell r="S1474">
            <v>0</v>
          </cell>
          <cell r="T1474">
            <v>0</v>
          </cell>
          <cell r="U1474">
            <v>0</v>
          </cell>
          <cell r="V1474">
            <v>0</v>
          </cell>
          <cell r="W1474">
            <v>0</v>
          </cell>
          <cell r="X1474">
            <v>0</v>
          </cell>
          <cell r="Y1474" t="str">
            <v>R_WD_TBF3_bProposed Station Emission Costs</v>
          </cell>
        </row>
        <row r="1475">
          <cell r="E1475">
            <v>0</v>
          </cell>
          <cell r="F1475">
            <v>0</v>
          </cell>
          <cell r="G1475">
            <v>0</v>
          </cell>
          <cell r="H1475">
            <v>0</v>
          </cell>
          <cell r="I1475">
            <v>0</v>
          </cell>
          <cell r="J1475">
            <v>0</v>
          </cell>
          <cell r="K1475">
            <v>0</v>
          </cell>
          <cell r="L1475">
            <v>0</v>
          </cell>
          <cell r="M1475">
            <v>0</v>
          </cell>
          <cell r="N1475">
            <v>0</v>
          </cell>
          <cell r="O1475">
            <v>0</v>
          </cell>
          <cell r="P1475">
            <v>0</v>
          </cell>
          <cell r="Q1475">
            <v>0</v>
          </cell>
          <cell r="R1475">
            <v>0</v>
          </cell>
          <cell r="S1475">
            <v>0</v>
          </cell>
          <cell r="T1475">
            <v>0</v>
          </cell>
          <cell r="U1475">
            <v>0</v>
          </cell>
          <cell r="V1475">
            <v>0</v>
          </cell>
          <cell r="W1475">
            <v>0</v>
          </cell>
          <cell r="X1475">
            <v>0</v>
          </cell>
          <cell r="Y1475" t="str">
            <v>R_WD_TBF3_bProposed Station Dispatch Adder Costs</v>
          </cell>
        </row>
        <row r="1476">
          <cell r="E1476">
            <v>0</v>
          </cell>
          <cell r="F1476">
            <v>9.5879999999999992</v>
          </cell>
          <cell r="G1476">
            <v>58.805</v>
          </cell>
          <cell r="H1476">
            <v>60.110999999999997</v>
          </cell>
          <cell r="I1476">
            <v>61.445</v>
          </cell>
          <cell r="J1476">
            <v>62.808999999999997</v>
          </cell>
          <cell r="K1476">
            <v>64.203000000000003</v>
          </cell>
          <cell r="L1476">
            <v>65.628</v>
          </cell>
          <cell r="M1476">
            <v>67.085999999999999</v>
          </cell>
          <cell r="N1476">
            <v>68.575000000000003</v>
          </cell>
          <cell r="O1476">
            <v>70.097999999999999</v>
          </cell>
          <cell r="P1476">
            <v>71.653000000000006</v>
          </cell>
          <cell r="Q1476">
            <v>73.244</v>
          </cell>
          <cell r="R1476">
            <v>74.87</v>
          </cell>
          <cell r="S1476">
            <v>76.533000000000001</v>
          </cell>
          <cell r="T1476">
            <v>78.230999999999995</v>
          </cell>
          <cell r="U1476">
            <v>79.968000000000004</v>
          </cell>
          <cell r="V1476">
            <v>81.744</v>
          </cell>
          <cell r="W1476">
            <v>83.558000000000007</v>
          </cell>
          <cell r="X1476">
            <v>85.412999999999997</v>
          </cell>
          <cell r="Y1476" t="str">
            <v>R_WD_TBF3_bProposed Station Fixed Costs</v>
          </cell>
        </row>
        <row r="1477">
          <cell r="E1477">
            <v>0</v>
          </cell>
          <cell r="F1477">
            <v>0</v>
          </cell>
          <cell r="G1477">
            <v>0</v>
          </cell>
          <cell r="H1477">
            <v>0</v>
          </cell>
          <cell r="I1477">
            <v>0</v>
          </cell>
          <cell r="J1477">
            <v>0</v>
          </cell>
          <cell r="K1477">
            <v>0</v>
          </cell>
          <cell r="L1477">
            <v>0</v>
          </cell>
          <cell r="M1477">
            <v>0</v>
          </cell>
          <cell r="N1477">
            <v>0</v>
          </cell>
          <cell r="O1477">
            <v>0</v>
          </cell>
          <cell r="P1477">
            <v>0</v>
          </cell>
          <cell r="Q1477">
            <v>0</v>
          </cell>
          <cell r="R1477">
            <v>0</v>
          </cell>
          <cell r="S1477">
            <v>0</v>
          </cell>
          <cell r="T1477">
            <v>0</v>
          </cell>
          <cell r="U1477">
            <v>0</v>
          </cell>
          <cell r="V1477">
            <v>0</v>
          </cell>
          <cell r="W1477">
            <v>0</v>
          </cell>
          <cell r="X1477">
            <v>0</v>
          </cell>
          <cell r="Y1477" t="str">
            <v>R_WD_TBF3_bProposed Station Demand Charges</v>
          </cell>
        </row>
        <row r="1478">
          <cell r="E1478">
            <v>0</v>
          </cell>
          <cell r="F1478">
            <v>0</v>
          </cell>
          <cell r="G1478">
            <v>0</v>
          </cell>
          <cell r="H1478">
            <v>0</v>
          </cell>
          <cell r="I1478">
            <v>0</v>
          </cell>
          <cell r="J1478">
            <v>0</v>
          </cell>
          <cell r="K1478">
            <v>0</v>
          </cell>
          <cell r="L1478">
            <v>0</v>
          </cell>
          <cell r="M1478">
            <v>0</v>
          </cell>
          <cell r="N1478">
            <v>0</v>
          </cell>
          <cell r="O1478">
            <v>0</v>
          </cell>
          <cell r="P1478">
            <v>0</v>
          </cell>
          <cell r="Q1478">
            <v>0</v>
          </cell>
          <cell r="R1478">
            <v>0</v>
          </cell>
          <cell r="S1478">
            <v>0</v>
          </cell>
          <cell r="T1478">
            <v>0</v>
          </cell>
          <cell r="U1478">
            <v>0</v>
          </cell>
          <cell r="V1478">
            <v>0</v>
          </cell>
          <cell r="W1478">
            <v>0</v>
          </cell>
          <cell r="X1478">
            <v>0</v>
          </cell>
          <cell r="Y1478" t="str">
            <v>R_WD_TBF3_bProposed Station Capital Costs</v>
          </cell>
        </row>
        <row r="1479">
          <cell r="E1479">
            <v>0</v>
          </cell>
          <cell r="F1479">
            <v>9.843</v>
          </cell>
          <cell r="G1479">
            <v>1.7509999999999999</v>
          </cell>
          <cell r="H1479">
            <v>3.0779999999999998</v>
          </cell>
          <cell r="I1479">
            <v>2.609</v>
          </cell>
          <cell r="J1479">
            <v>5.1109999999999998</v>
          </cell>
          <cell r="K1479">
            <v>4.4610000000000003</v>
          </cell>
          <cell r="L1479">
            <v>5.9109999999999996</v>
          </cell>
          <cell r="M1479">
            <v>5.1589999999999998</v>
          </cell>
          <cell r="N1479">
            <v>6.4980000000000002</v>
          </cell>
          <cell r="O1479">
            <v>5.99</v>
          </cell>
          <cell r="P1479">
            <v>5.3380000000000001</v>
          </cell>
          <cell r="Q1479">
            <v>76.234999999999999</v>
          </cell>
          <cell r="R1479">
            <v>77.864000000000004</v>
          </cell>
          <cell r="S1479">
            <v>79.534000000000006</v>
          </cell>
          <cell r="T1479">
            <v>81.311999999999998</v>
          </cell>
          <cell r="U1479">
            <v>83.078999999999994</v>
          </cell>
          <cell r="V1479">
            <v>84.896000000000001</v>
          </cell>
          <cell r="W1479">
            <v>86.733000000000004</v>
          </cell>
          <cell r="X1479">
            <v>88.605000000000004</v>
          </cell>
          <cell r="Y1479" t="str">
            <v>R_WD_TBF3_b   Station Total Costs</v>
          </cell>
        </row>
        <row r="1480">
          <cell r="E1480">
            <v>0</v>
          </cell>
          <cell r="F1480">
            <v>0</v>
          </cell>
          <cell r="G1480">
            <v>0</v>
          </cell>
          <cell r="H1480">
            <v>0</v>
          </cell>
          <cell r="I1480">
            <v>0</v>
          </cell>
          <cell r="J1480">
            <v>0</v>
          </cell>
          <cell r="K1480">
            <v>0</v>
          </cell>
          <cell r="L1480">
            <v>0</v>
          </cell>
          <cell r="M1480">
            <v>0</v>
          </cell>
          <cell r="N1480">
            <v>0</v>
          </cell>
          <cell r="O1480">
            <v>0</v>
          </cell>
          <cell r="P1480">
            <v>0</v>
          </cell>
          <cell r="Q1480">
            <v>0</v>
          </cell>
          <cell r="R1480">
            <v>0</v>
          </cell>
          <cell r="S1480">
            <v>0</v>
          </cell>
          <cell r="T1480">
            <v>0</v>
          </cell>
          <cell r="U1480">
            <v>0</v>
          </cell>
          <cell r="V1480">
            <v>0</v>
          </cell>
          <cell r="W1480">
            <v>0</v>
          </cell>
          <cell r="X1480">
            <v>0</v>
          </cell>
          <cell r="Y1480" t="str">
            <v>R_WD_EKF1_bProposed Station Fuel Costs</v>
          </cell>
        </row>
        <row r="1481">
          <cell r="E1481">
            <v>0</v>
          </cell>
          <cell r="F1481">
            <v>0.11600000000000001</v>
          </cell>
          <cell r="G1481">
            <v>-27.195</v>
          </cell>
          <cell r="H1481">
            <v>-27.184999999999999</v>
          </cell>
          <cell r="I1481">
            <v>-28.052</v>
          </cell>
          <cell r="J1481">
            <v>-27.509</v>
          </cell>
          <cell r="K1481">
            <v>-28.475999999999999</v>
          </cell>
          <cell r="L1481">
            <v>-28.463999999999999</v>
          </cell>
          <cell r="M1481">
            <v>-29.516999999999999</v>
          </cell>
          <cell r="N1481">
            <v>-29.597000000000001</v>
          </cell>
          <cell r="O1481">
            <v>-30.556999999999999</v>
          </cell>
          <cell r="P1481">
            <v>-31.609000000000002</v>
          </cell>
          <cell r="Q1481">
            <v>1.4259999999999999</v>
          </cell>
          <cell r="R1481">
            <v>1.4239999999999999</v>
          </cell>
          <cell r="S1481">
            <v>1.4359999999999999</v>
          </cell>
          <cell r="T1481">
            <v>1.468</v>
          </cell>
          <cell r="U1481">
            <v>1.4830000000000001</v>
          </cell>
          <cell r="V1481">
            <v>1.5029999999999999</v>
          </cell>
          <cell r="W1481">
            <v>1.5129999999999999</v>
          </cell>
          <cell r="X1481">
            <v>1.5269999999999999</v>
          </cell>
          <cell r="Y1481" t="str">
            <v>R_WD_EKF1_bProposed Station Variable O&amp;M Costs</v>
          </cell>
        </row>
        <row r="1482">
          <cell r="E1482">
            <v>0</v>
          </cell>
          <cell r="F1482">
            <v>0</v>
          </cell>
          <cell r="G1482">
            <v>0</v>
          </cell>
          <cell r="H1482">
            <v>0</v>
          </cell>
          <cell r="I1482">
            <v>0</v>
          </cell>
          <cell r="J1482">
            <v>0</v>
          </cell>
          <cell r="K1482">
            <v>0</v>
          </cell>
          <cell r="L1482">
            <v>0</v>
          </cell>
          <cell r="M1482">
            <v>0</v>
          </cell>
          <cell r="N1482">
            <v>0</v>
          </cell>
          <cell r="O1482">
            <v>0</v>
          </cell>
          <cell r="P1482">
            <v>0</v>
          </cell>
          <cell r="Q1482">
            <v>0</v>
          </cell>
          <cell r="R1482">
            <v>0</v>
          </cell>
          <cell r="S1482">
            <v>0</v>
          </cell>
          <cell r="T1482">
            <v>0</v>
          </cell>
          <cell r="U1482">
            <v>0</v>
          </cell>
          <cell r="V1482">
            <v>0</v>
          </cell>
          <cell r="W1482">
            <v>0</v>
          </cell>
          <cell r="X1482">
            <v>0</v>
          </cell>
          <cell r="Y1482" t="str">
            <v>R_WD_EKF1_bProposed Station Emission Costs</v>
          </cell>
        </row>
        <row r="1483">
          <cell r="E1483">
            <v>0</v>
          </cell>
          <cell r="F1483">
            <v>0</v>
          </cell>
          <cell r="G1483">
            <v>0</v>
          </cell>
          <cell r="H1483">
            <v>0</v>
          </cell>
          <cell r="I1483">
            <v>0</v>
          </cell>
          <cell r="J1483">
            <v>0</v>
          </cell>
          <cell r="K1483">
            <v>0</v>
          </cell>
          <cell r="L1483">
            <v>0</v>
          </cell>
          <cell r="M1483">
            <v>0</v>
          </cell>
          <cell r="N1483">
            <v>0</v>
          </cell>
          <cell r="O1483">
            <v>0</v>
          </cell>
          <cell r="P1483">
            <v>0</v>
          </cell>
          <cell r="Q1483">
            <v>0</v>
          </cell>
          <cell r="R1483">
            <v>0</v>
          </cell>
          <cell r="S1483">
            <v>0</v>
          </cell>
          <cell r="T1483">
            <v>0</v>
          </cell>
          <cell r="U1483">
            <v>0</v>
          </cell>
          <cell r="V1483">
            <v>0</v>
          </cell>
          <cell r="W1483">
            <v>0</v>
          </cell>
          <cell r="X1483">
            <v>0</v>
          </cell>
          <cell r="Y1483" t="str">
            <v>R_WD_EKF1_bProposed Station Dispatch Adder Costs</v>
          </cell>
        </row>
        <row r="1484">
          <cell r="E1484">
            <v>0</v>
          </cell>
          <cell r="F1484">
            <v>4.8460000000000001</v>
          </cell>
          <cell r="G1484">
            <v>29.724</v>
          </cell>
          <cell r="H1484">
            <v>30.384</v>
          </cell>
          <cell r="I1484">
            <v>31.058</v>
          </cell>
          <cell r="J1484">
            <v>31.748000000000001</v>
          </cell>
          <cell r="K1484">
            <v>32.453000000000003</v>
          </cell>
          <cell r="L1484">
            <v>33.173000000000002</v>
          </cell>
          <cell r="M1484">
            <v>33.909999999999997</v>
          </cell>
          <cell r="N1484">
            <v>34.661999999999999</v>
          </cell>
          <cell r="O1484">
            <v>35.432000000000002</v>
          </cell>
          <cell r="P1484">
            <v>36.219000000000001</v>
          </cell>
          <cell r="Q1484">
            <v>37.023000000000003</v>
          </cell>
          <cell r="R1484">
            <v>37.844000000000001</v>
          </cell>
          <cell r="S1484">
            <v>38.685000000000002</v>
          </cell>
          <cell r="T1484">
            <v>39.542999999999999</v>
          </cell>
          <cell r="U1484">
            <v>40.420999999999999</v>
          </cell>
          <cell r="V1484">
            <v>41.319000000000003</v>
          </cell>
          <cell r="W1484">
            <v>42.235999999999997</v>
          </cell>
          <cell r="X1484">
            <v>43.173000000000002</v>
          </cell>
          <cell r="Y1484" t="str">
            <v>R_WD_EKF1_bProposed Station Fixed Costs</v>
          </cell>
        </row>
        <row r="1485">
          <cell r="E1485">
            <v>0</v>
          </cell>
          <cell r="F1485">
            <v>0</v>
          </cell>
          <cell r="G1485">
            <v>0</v>
          </cell>
          <cell r="H1485">
            <v>0</v>
          </cell>
          <cell r="I1485">
            <v>0</v>
          </cell>
          <cell r="J1485">
            <v>0</v>
          </cell>
          <cell r="K1485">
            <v>0</v>
          </cell>
          <cell r="L1485">
            <v>0</v>
          </cell>
          <cell r="M1485">
            <v>0</v>
          </cell>
          <cell r="N1485">
            <v>0</v>
          </cell>
          <cell r="O1485">
            <v>0</v>
          </cell>
          <cell r="P1485">
            <v>0</v>
          </cell>
          <cell r="Q1485">
            <v>0</v>
          </cell>
          <cell r="R1485">
            <v>0</v>
          </cell>
          <cell r="S1485">
            <v>0</v>
          </cell>
          <cell r="T1485">
            <v>0</v>
          </cell>
          <cell r="U1485">
            <v>0</v>
          </cell>
          <cell r="V1485">
            <v>0</v>
          </cell>
          <cell r="W1485">
            <v>0</v>
          </cell>
          <cell r="X1485">
            <v>0</v>
          </cell>
          <cell r="Y1485" t="str">
            <v>R_WD_EKF1_bProposed Station Demand Charges</v>
          </cell>
        </row>
        <row r="1486">
          <cell r="E1486">
            <v>0</v>
          </cell>
          <cell r="F1486">
            <v>0</v>
          </cell>
          <cell r="G1486">
            <v>0</v>
          </cell>
          <cell r="H1486">
            <v>0</v>
          </cell>
          <cell r="I1486">
            <v>0</v>
          </cell>
          <cell r="J1486">
            <v>0</v>
          </cell>
          <cell r="K1486">
            <v>0</v>
          </cell>
          <cell r="L1486">
            <v>0</v>
          </cell>
          <cell r="M1486">
            <v>0</v>
          </cell>
          <cell r="N1486">
            <v>0</v>
          </cell>
          <cell r="O1486">
            <v>0</v>
          </cell>
          <cell r="P1486">
            <v>0</v>
          </cell>
          <cell r="Q1486">
            <v>0</v>
          </cell>
          <cell r="R1486">
            <v>0</v>
          </cell>
          <cell r="S1486">
            <v>0</v>
          </cell>
          <cell r="T1486">
            <v>0</v>
          </cell>
          <cell r="U1486">
            <v>0</v>
          </cell>
          <cell r="V1486">
            <v>0</v>
          </cell>
          <cell r="W1486">
            <v>0</v>
          </cell>
          <cell r="X1486">
            <v>0</v>
          </cell>
          <cell r="Y1486" t="str">
            <v>R_WD_EKF1_bProposed Station Capital Costs</v>
          </cell>
        </row>
        <row r="1487">
          <cell r="E1487">
            <v>0</v>
          </cell>
          <cell r="F1487">
            <v>4.9619999999999997</v>
          </cell>
          <cell r="G1487">
            <v>2.5289999999999999</v>
          </cell>
          <cell r="H1487">
            <v>3.1989999999999998</v>
          </cell>
          <cell r="I1487">
            <v>3.0059999999999998</v>
          </cell>
          <cell r="J1487">
            <v>4.2389999999999999</v>
          </cell>
          <cell r="K1487">
            <v>3.9769999999999999</v>
          </cell>
          <cell r="L1487">
            <v>4.7089999999999996</v>
          </cell>
          <cell r="M1487">
            <v>4.3920000000000003</v>
          </cell>
          <cell r="N1487">
            <v>5.0650000000000004</v>
          </cell>
          <cell r="O1487">
            <v>4.875</v>
          </cell>
          <cell r="P1487">
            <v>4.609</v>
          </cell>
          <cell r="Q1487">
            <v>38.448</v>
          </cell>
          <cell r="R1487">
            <v>39.268999999999998</v>
          </cell>
          <cell r="S1487">
            <v>40.121000000000002</v>
          </cell>
          <cell r="T1487">
            <v>41.012</v>
          </cell>
          <cell r="U1487">
            <v>41.904000000000003</v>
          </cell>
          <cell r="V1487">
            <v>42.822000000000003</v>
          </cell>
          <cell r="W1487">
            <v>43.749000000000002</v>
          </cell>
          <cell r="X1487">
            <v>44.7</v>
          </cell>
          <cell r="Y1487" t="str">
            <v>R_WD_EKF1_b   Station Total Costs</v>
          </cell>
        </row>
        <row r="1488">
          <cell r="E1488">
            <v>0</v>
          </cell>
          <cell r="F1488">
            <v>0</v>
          </cell>
          <cell r="G1488">
            <v>0</v>
          </cell>
          <cell r="H1488">
            <v>0</v>
          </cell>
          <cell r="I1488">
            <v>0</v>
          </cell>
          <cell r="J1488">
            <v>0</v>
          </cell>
          <cell r="K1488">
            <v>0</v>
          </cell>
          <cell r="L1488">
            <v>0</v>
          </cell>
          <cell r="M1488">
            <v>0</v>
          </cell>
          <cell r="N1488">
            <v>0</v>
          </cell>
          <cell r="O1488">
            <v>0</v>
          </cell>
          <cell r="P1488">
            <v>0</v>
          </cell>
          <cell r="Q1488">
            <v>0</v>
          </cell>
          <cell r="R1488">
            <v>0</v>
          </cell>
          <cell r="S1488">
            <v>0</v>
          </cell>
          <cell r="T1488">
            <v>0</v>
          </cell>
          <cell r="U1488">
            <v>0</v>
          </cell>
          <cell r="V1488">
            <v>0</v>
          </cell>
          <cell r="W1488">
            <v>0</v>
          </cell>
          <cell r="X1488">
            <v>0</v>
          </cell>
          <cell r="Y1488" t="str">
            <v>I_CedarSpI_WDProposed Station Fuel Costs</v>
          </cell>
        </row>
        <row r="1489">
          <cell r="E1489">
            <v>0</v>
          </cell>
          <cell r="F1489">
            <v>0</v>
          </cell>
          <cell r="G1489">
            <v>-16.352</v>
          </cell>
          <cell r="H1489">
            <v>-16.346</v>
          </cell>
          <cell r="I1489">
            <v>-16.978999999999999</v>
          </cell>
          <cell r="J1489">
            <v>-16.757000000000001</v>
          </cell>
          <cell r="K1489">
            <v>-17.364000000000001</v>
          </cell>
          <cell r="L1489">
            <v>-17.356999999999999</v>
          </cell>
          <cell r="M1489">
            <v>-17.989999999999998</v>
          </cell>
          <cell r="N1489">
            <v>-18.010000000000002</v>
          </cell>
          <cell r="O1489">
            <v>-18.614999999999998</v>
          </cell>
          <cell r="P1489">
            <v>-19.248000000000001</v>
          </cell>
          <cell r="Q1489">
            <v>0.61599999999999999</v>
          </cell>
          <cell r="R1489">
            <v>0.625</v>
          </cell>
          <cell r="S1489">
            <v>0.63300000000000001</v>
          </cell>
          <cell r="T1489">
            <v>0.64100000000000001</v>
          </cell>
          <cell r="U1489">
            <v>0.65</v>
          </cell>
          <cell r="V1489">
            <v>0.66</v>
          </cell>
          <cell r="W1489">
            <v>0.66900000000000004</v>
          </cell>
          <cell r="X1489">
            <v>0.67800000000000005</v>
          </cell>
          <cell r="Y1489" t="str">
            <v>I_CedarSpI_WDProposed Station Variable O&amp;M Costs</v>
          </cell>
        </row>
        <row r="1490">
          <cell r="E1490">
            <v>0</v>
          </cell>
          <cell r="F1490">
            <v>0</v>
          </cell>
          <cell r="G1490">
            <v>0</v>
          </cell>
          <cell r="H1490">
            <v>0</v>
          </cell>
          <cell r="I1490">
            <v>0</v>
          </cell>
          <cell r="J1490">
            <v>0</v>
          </cell>
          <cell r="K1490">
            <v>0</v>
          </cell>
          <cell r="L1490">
            <v>0</v>
          </cell>
          <cell r="M1490">
            <v>0</v>
          </cell>
          <cell r="N1490">
            <v>0</v>
          </cell>
          <cell r="O1490">
            <v>0</v>
          </cell>
          <cell r="P1490">
            <v>0</v>
          </cell>
          <cell r="Q1490">
            <v>0</v>
          </cell>
          <cell r="R1490">
            <v>0</v>
          </cell>
          <cell r="S1490">
            <v>0</v>
          </cell>
          <cell r="T1490">
            <v>0</v>
          </cell>
          <cell r="U1490">
            <v>0</v>
          </cell>
          <cell r="V1490">
            <v>0</v>
          </cell>
          <cell r="W1490">
            <v>0</v>
          </cell>
          <cell r="X1490">
            <v>0</v>
          </cell>
          <cell r="Y1490" t="str">
            <v>I_CedarSpI_WDProposed Station Emission Costs</v>
          </cell>
        </row>
        <row r="1491">
          <cell r="E1491">
            <v>0</v>
          </cell>
          <cell r="F1491">
            <v>0</v>
          </cell>
          <cell r="G1491">
            <v>0</v>
          </cell>
          <cell r="H1491">
            <v>0</v>
          </cell>
          <cell r="I1491">
            <v>0</v>
          </cell>
          <cell r="J1491">
            <v>0</v>
          </cell>
          <cell r="K1491">
            <v>0</v>
          </cell>
          <cell r="L1491">
            <v>0</v>
          </cell>
          <cell r="M1491">
            <v>0</v>
          </cell>
          <cell r="N1491">
            <v>0</v>
          </cell>
          <cell r="O1491">
            <v>0</v>
          </cell>
          <cell r="P1491">
            <v>0</v>
          </cell>
          <cell r="Q1491">
            <v>0</v>
          </cell>
          <cell r="R1491">
            <v>0</v>
          </cell>
          <cell r="S1491">
            <v>0</v>
          </cell>
          <cell r="T1491">
            <v>0</v>
          </cell>
          <cell r="U1491">
            <v>0</v>
          </cell>
          <cell r="V1491">
            <v>0</v>
          </cell>
          <cell r="W1491">
            <v>0</v>
          </cell>
          <cell r="X1491">
            <v>0</v>
          </cell>
          <cell r="Y1491" t="str">
            <v>I_CedarSpI_WDProposed Station Dispatch Adder Costs</v>
          </cell>
        </row>
        <row r="1492">
          <cell r="E1492">
            <v>0</v>
          </cell>
          <cell r="F1492">
            <v>0</v>
          </cell>
          <cell r="G1492">
            <v>0</v>
          </cell>
          <cell r="H1492">
            <v>0</v>
          </cell>
          <cell r="I1492">
            <v>0</v>
          </cell>
          <cell r="J1492">
            <v>0</v>
          </cell>
          <cell r="K1492">
            <v>0</v>
          </cell>
          <cell r="L1492">
            <v>0</v>
          </cell>
          <cell r="M1492">
            <v>0</v>
          </cell>
          <cell r="N1492">
            <v>0</v>
          </cell>
          <cell r="O1492">
            <v>0</v>
          </cell>
          <cell r="P1492">
            <v>0</v>
          </cell>
          <cell r="Q1492">
            <v>0</v>
          </cell>
          <cell r="R1492">
            <v>0</v>
          </cell>
          <cell r="S1492">
            <v>0</v>
          </cell>
          <cell r="T1492">
            <v>0</v>
          </cell>
          <cell r="U1492">
            <v>0</v>
          </cell>
          <cell r="V1492">
            <v>0</v>
          </cell>
          <cell r="W1492">
            <v>0</v>
          </cell>
          <cell r="X1492">
            <v>0</v>
          </cell>
          <cell r="Y1492" t="str">
            <v>I_CedarSpI_WDProposed Station Fixed Costs</v>
          </cell>
        </row>
        <row r="1493">
          <cell r="E1493">
            <v>0</v>
          </cell>
          <cell r="F1493">
            <v>0</v>
          </cell>
          <cell r="G1493">
            <v>0</v>
          </cell>
          <cell r="H1493">
            <v>0</v>
          </cell>
          <cell r="I1493">
            <v>0</v>
          </cell>
          <cell r="J1493">
            <v>0</v>
          </cell>
          <cell r="K1493">
            <v>0</v>
          </cell>
          <cell r="L1493">
            <v>0</v>
          </cell>
          <cell r="M1493">
            <v>0</v>
          </cell>
          <cell r="N1493">
            <v>0</v>
          </cell>
          <cell r="O1493">
            <v>0</v>
          </cell>
          <cell r="P1493">
            <v>0</v>
          </cell>
          <cell r="Q1493">
            <v>0</v>
          </cell>
          <cell r="R1493">
            <v>0</v>
          </cell>
          <cell r="S1493">
            <v>0</v>
          </cell>
          <cell r="T1493">
            <v>0</v>
          </cell>
          <cell r="U1493">
            <v>0</v>
          </cell>
          <cell r="V1493">
            <v>0</v>
          </cell>
          <cell r="W1493">
            <v>0</v>
          </cell>
          <cell r="X1493">
            <v>0</v>
          </cell>
          <cell r="Y1493" t="str">
            <v>I_CedarSpI_WDProposed Station Demand Charges</v>
          </cell>
        </row>
        <row r="1494">
          <cell r="E1494">
            <v>0</v>
          </cell>
          <cell r="F1494">
            <v>0</v>
          </cell>
          <cell r="G1494">
            <v>0</v>
          </cell>
          <cell r="H1494">
            <v>0</v>
          </cell>
          <cell r="I1494">
            <v>0</v>
          </cell>
          <cell r="J1494">
            <v>0</v>
          </cell>
          <cell r="K1494">
            <v>0</v>
          </cell>
          <cell r="L1494">
            <v>0</v>
          </cell>
          <cell r="M1494">
            <v>0</v>
          </cell>
          <cell r="N1494">
            <v>0</v>
          </cell>
          <cell r="O1494">
            <v>0</v>
          </cell>
          <cell r="P1494">
            <v>0</v>
          </cell>
          <cell r="Q1494">
            <v>0</v>
          </cell>
          <cell r="R1494">
            <v>0</v>
          </cell>
          <cell r="S1494">
            <v>0</v>
          </cell>
          <cell r="T1494">
            <v>0</v>
          </cell>
          <cell r="U1494">
            <v>0</v>
          </cell>
          <cell r="V1494">
            <v>0</v>
          </cell>
          <cell r="W1494">
            <v>0</v>
          </cell>
          <cell r="X1494">
            <v>0</v>
          </cell>
          <cell r="Y1494" t="str">
            <v>I_CedarSpI_WDProposed Station Capital Costs</v>
          </cell>
        </row>
        <row r="1495">
          <cell r="E1495">
            <v>0</v>
          </cell>
          <cell r="F1495">
            <v>0</v>
          </cell>
          <cell r="G1495">
            <v>-16.352</v>
          </cell>
          <cell r="H1495">
            <v>-16.346</v>
          </cell>
          <cell r="I1495">
            <v>-16.978999999999999</v>
          </cell>
          <cell r="J1495">
            <v>-16.757000000000001</v>
          </cell>
          <cell r="K1495">
            <v>-17.364000000000001</v>
          </cell>
          <cell r="L1495">
            <v>-17.356999999999999</v>
          </cell>
          <cell r="M1495">
            <v>-17.989999999999998</v>
          </cell>
          <cell r="N1495">
            <v>-18.010000000000002</v>
          </cell>
          <cell r="O1495">
            <v>-18.614999999999998</v>
          </cell>
          <cell r="P1495">
            <v>-19.248000000000001</v>
          </cell>
          <cell r="Q1495">
            <v>0.61599999999999999</v>
          </cell>
          <cell r="R1495">
            <v>0.625</v>
          </cell>
          <cell r="S1495">
            <v>0.63300000000000001</v>
          </cell>
          <cell r="T1495">
            <v>0.64100000000000001</v>
          </cell>
          <cell r="U1495">
            <v>0.65</v>
          </cell>
          <cell r="V1495">
            <v>0.66</v>
          </cell>
          <cell r="W1495">
            <v>0.66900000000000004</v>
          </cell>
          <cell r="X1495">
            <v>0.67800000000000005</v>
          </cell>
          <cell r="Y1495" t="str">
            <v>I_CedarSpI_WD   Station Total Costs</v>
          </cell>
        </row>
        <row r="1496">
          <cell r="E1496">
            <v>0</v>
          </cell>
          <cell r="F1496">
            <v>0</v>
          </cell>
          <cell r="G1496">
            <v>0</v>
          </cell>
          <cell r="H1496">
            <v>0</v>
          </cell>
          <cell r="I1496">
            <v>0</v>
          </cell>
          <cell r="J1496">
            <v>0</v>
          </cell>
          <cell r="K1496">
            <v>0</v>
          </cell>
          <cell r="L1496">
            <v>0</v>
          </cell>
          <cell r="M1496">
            <v>0</v>
          </cell>
          <cell r="N1496">
            <v>0</v>
          </cell>
          <cell r="O1496">
            <v>0</v>
          </cell>
          <cell r="P1496">
            <v>0</v>
          </cell>
          <cell r="Q1496">
            <v>0</v>
          </cell>
          <cell r="R1496">
            <v>0</v>
          </cell>
          <cell r="S1496">
            <v>0</v>
          </cell>
          <cell r="T1496">
            <v>0</v>
          </cell>
          <cell r="U1496">
            <v>0</v>
          </cell>
          <cell r="V1496">
            <v>0</v>
          </cell>
          <cell r="W1496">
            <v>0</v>
          </cell>
          <cell r="X1496">
            <v>0</v>
          </cell>
          <cell r="Y1496" t="str">
            <v>I_SO_SC_FRMProposed Station Fuel Costs</v>
          </cell>
        </row>
        <row r="1497">
          <cell r="E1497">
            <v>0</v>
          </cell>
          <cell r="F1497">
            <v>0</v>
          </cell>
          <cell r="G1497">
            <v>0</v>
          </cell>
          <cell r="H1497">
            <v>0</v>
          </cell>
          <cell r="I1497">
            <v>0</v>
          </cell>
          <cell r="J1497">
            <v>0</v>
          </cell>
          <cell r="K1497">
            <v>0</v>
          </cell>
          <cell r="L1497">
            <v>0</v>
          </cell>
          <cell r="M1497">
            <v>0</v>
          </cell>
          <cell r="N1497">
            <v>0</v>
          </cell>
          <cell r="O1497">
            <v>0</v>
          </cell>
          <cell r="P1497">
            <v>0</v>
          </cell>
          <cell r="Q1497">
            <v>0</v>
          </cell>
          <cell r="R1497">
            <v>0</v>
          </cell>
          <cell r="S1497">
            <v>0</v>
          </cell>
          <cell r="T1497">
            <v>0</v>
          </cell>
          <cell r="U1497">
            <v>0</v>
          </cell>
          <cell r="V1497">
            <v>0</v>
          </cell>
          <cell r="W1497">
            <v>0</v>
          </cell>
          <cell r="X1497">
            <v>0</v>
          </cell>
          <cell r="Y1497" t="str">
            <v>I_SO_SC_FRMProposed Station Variable O&amp;M Costs</v>
          </cell>
        </row>
        <row r="1498">
          <cell r="E1498">
            <v>0</v>
          </cell>
          <cell r="F1498">
            <v>0</v>
          </cell>
          <cell r="G1498">
            <v>0</v>
          </cell>
          <cell r="H1498">
            <v>0</v>
          </cell>
          <cell r="I1498">
            <v>0</v>
          </cell>
          <cell r="J1498">
            <v>0</v>
          </cell>
          <cell r="K1498">
            <v>0</v>
          </cell>
          <cell r="L1498">
            <v>0</v>
          </cell>
          <cell r="M1498">
            <v>0</v>
          </cell>
          <cell r="N1498">
            <v>0</v>
          </cell>
          <cell r="O1498">
            <v>0</v>
          </cell>
          <cell r="P1498">
            <v>0</v>
          </cell>
          <cell r="Q1498">
            <v>0</v>
          </cell>
          <cell r="R1498">
            <v>0</v>
          </cell>
          <cell r="S1498">
            <v>0</v>
          </cell>
          <cell r="T1498">
            <v>0</v>
          </cell>
          <cell r="U1498">
            <v>0</v>
          </cell>
          <cell r="V1498">
            <v>0</v>
          </cell>
          <cell r="W1498">
            <v>0</v>
          </cell>
          <cell r="X1498">
            <v>0</v>
          </cell>
          <cell r="Y1498" t="str">
            <v>I_SO_SC_FRMProposed Station Emission Costs</v>
          </cell>
        </row>
        <row r="1499">
          <cell r="E1499">
            <v>0</v>
          </cell>
          <cell r="F1499">
            <v>0</v>
          </cell>
          <cell r="G1499">
            <v>0</v>
          </cell>
          <cell r="H1499">
            <v>0</v>
          </cell>
          <cell r="I1499">
            <v>0</v>
          </cell>
          <cell r="J1499">
            <v>0</v>
          </cell>
          <cell r="K1499">
            <v>0</v>
          </cell>
          <cell r="L1499">
            <v>0</v>
          </cell>
          <cell r="M1499">
            <v>0</v>
          </cell>
          <cell r="N1499">
            <v>0</v>
          </cell>
          <cell r="O1499">
            <v>0</v>
          </cell>
          <cell r="P1499">
            <v>0</v>
          </cell>
          <cell r="Q1499">
            <v>0</v>
          </cell>
          <cell r="R1499">
            <v>0</v>
          </cell>
          <cell r="S1499">
            <v>0</v>
          </cell>
          <cell r="T1499">
            <v>0</v>
          </cell>
          <cell r="U1499">
            <v>0</v>
          </cell>
          <cell r="V1499">
            <v>0</v>
          </cell>
          <cell r="W1499">
            <v>0</v>
          </cell>
          <cell r="X1499">
            <v>0</v>
          </cell>
          <cell r="Y1499" t="str">
            <v>I_SO_SC_FRMProposed Station Dispatch Adder Costs</v>
          </cell>
        </row>
        <row r="1500">
          <cell r="E1500">
            <v>0</v>
          </cell>
          <cell r="F1500">
            <v>0</v>
          </cell>
          <cell r="G1500">
            <v>0</v>
          </cell>
          <cell r="H1500">
            <v>0</v>
          </cell>
          <cell r="I1500">
            <v>0</v>
          </cell>
          <cell r="J1500">
            <v>0</v>
          </cell>
          <cell r="K1500">
            <v>0</v>
          </cell>
          <cell r="L1500">
            <v>0</v>
          </cell>
          <cell r="M1500">
            <v>0</v>
          </cell>
          <cell r="N1500">
            <v>0</v>
          </cell>
          <cell r="O1500">
            <v>0</v>
          </cell>
          <cell r="P1500">
            <v>0</v>
          </cell>
          <cell r="Q1500">
            <v>0</v>
          </cell>
          <cell r="R1500">
            <v>0</v>
          </cell>
          <cell r="S1500">
            <v>0</v>
          </cell>
          <cell r="T1500">
            <v>0</v>
          </cell>
          <cell r="U1500">
            <v>0</v>
          </cell>
          <cell r="V1500">
            <v>0</v>
          </cell>
          <cell r="W1500">
            <v>0</v>
          </cell>
          <cell r="X1500">
            <v>0</v>
          </cell>
          <cell r="Y1500" t="str">
            <v>I_SO_SC_FRMProposed Station Fixed Costs</v>
          </cell>
        </row>
        <row r="1501">
          <cell r="E1501">
            <v>0</v>
          </cell>
          <cell r="F1501">
            <v>0</v>
          </cell>
          <cell r="G1501">
            <v>0</v>
          </cell>
          <cell r="H1501">
            <v>0</v>
          </cell>
          <cell r="I1501">
            <v>0</v>
          </cell>
          <cell r="J1501">
            <v>0</v>
          </cell>
          <cell r="K1501">
            <v>0</v>
          </cell>
          <cell r="L1501">
            <v>0</v>
          </cell>
          <cell r="M1501">
            <v>0</v>
          </cell>
          <cell r="N1501">
            <v>0</v>
          </cell>
          <cell r="O1501">
            <v>0</v>
          </cell>
          <cell r="P1501">
            <v>0</v>
          </cell>
          <cell r="Q1501">
            <v>0</v>
          </cell>
          <cell r="R1501">
            <v>0</v>
          </cell>
          <cell r="S1501">
            <v>0</v>
          </cell>
          <cell r="T1501">
            <v>0</v>
          </cell>
          <cell r="U1501">
            <v>0</v>
          </cell>
          <cell r="V1501">
            <v>0</v>
          </cell>
          <cell r="W1501">
            <v>0</v>
          </cell>
          <cell r="X1501">
            <v>0</v>
          </cell>
          <cell r="Y1501" t="str">
            <v>I_SO_SC_FRMProposed Station Demand Charges</v>
          </cell>
        </row>
        <row r="1502">
          <cell r="E1502">
            <v>0</v>
          </cell>
          <cell r="F1502">
            <v>0</v>
          </cell>
          <cell r="G1502">
            <v>0</v>
          </cell>
          <cell r="H1502">
            <v>0</v>
          </cell>
          <cell r="I1502">
            <v>0</v>
          </cell>
          <cell r="J1502">
            <v>0</v>
          </cell>
          <cell r="K1502">
            <v>0</v>
          </cell>
          <cell r="L1502">
            <v>0</v>
          </cell>
          <cell r="M1502">
            <v>0</v>
          </cell>
          <cell r="N1502">
            <v>0</v>
          </cell>
          <cell r="O1502">
            <v>0</v>
          </cell>
          <cell r="P1502">
            <v>0</v>
          </cell>
          <cell r="Q1502">
            <v>0</v>
          </cell>
          <cell r="R1502">
            <v>0</v>
          </cell>
          <cell r="S1502">
            <v>0</v>
          </cell>
          <cell r="T1502">
            <v>0</v>
          </cell>
          <cell r="U1502">
            <v>0</v>
          </cell>
          <cell r="V1502">
            <v>0</v>
          </cell>
          <cell r="W1502">
            <v>0</v>
          </cell>
          <cell r="X1502">
            <v>0</v>
          </cell>
          <cell r="Y1502" t="str">
            <v>I_SO_SC_FRMProposed Station Capital Costs</v>
          </cell>
        </row>
        <row r="1503">
          <cell r="E1503">
            <v>0</v>
          </cell>
          <cell r="F1503">
            <v>0</v>
          </cell>
          <cell r="G1503">
            <v>0</v>
          </cell>
          <cell r="H1503">
            <v>0</v>
          </cell>
          <cell r="I1503">
            <v>0</v>
          </cell>
          <cell r="J1503">
            <v>0</v>
          </cell>
          <cell r="K1503">
            <v>0</v>
          </cell>
          <cell r="L1503">
            <v>0</v>
          </cell>
          <cell r="M1503">
            <v>0</v>
          </cell>
          <cell r="N1503">
            <v>0</v>
          </cell>
          <cell r="O1503">
            <v>0</v>
          </cell>
          <cell r="P1503">
            <v>0</v>
          </cell>
          <cell r="Q1503">
            <v>0</v>
          </cell>
          <cell r="R1503">
            <v>0</v>
          </cell>
          <cell r="S1503">
            <v>0</v>
          </cell>
          <cell r="T1503">
            <v>0</v>
          </cell>
          <cell r="U1503">
            <v>0</v>
          </cell>
          <cell r="V1503">
            <v>0</v>
          </cell>
          <cell r="W1503">
            <v>0</v>
          </cell>
          <cell r="X1503">
            <v>0</v>
          </cell>
          <cell r="Y1503" t="str">
            <v>I_SO_SC_FRM   Station Total Costs</v>
          </cell>
        </row>
        <row r="1504">
          <cell r="E1504">
            <v>0</v>
          </cell>
          <cell r="F1504">
            <v>0</v>
          </cell>
          <cell r="G1504">
            <v>0</v>
          </cell>
          <cell r="H1504">
            <v>0</v>
          </cell>
          <cell r="I1504">
            <v>0</v>
          </cell>
          <cell r="J1504">
            <v>0</v>
          </cell>
          <cell r="K1504">
            <v>0</v>
          </cell>
          <cell r="L1504">
            <v>0</v>
          </cell>
          <cell r="M1504">
            <v>0</v>
          </cell>
          <cell r="N1504">
            <v>0</v>
          </cell>
          <cell r="O1504">
            <v>0</v>
          </cell>
          <cell r="P1504">
            <v>0</v>
          </cell>
          <cell r="Q1504">
            <v>0</v>
          </cell>
          <cell r="R1504">
            <v>0</v>
          </cell>
          <cell r="S1504">
            <v>0</v>
          </cell>
          <cell r="T1504">
            <v>0</v>
          </cell>
          <cell r="U1504">
            <v>0</v>
          </cell>
          <cell r="V1504">
            <v>0</v>
          </cell>
          <cell r="W1504">
            <v>0</v>
          </cell>
          <cell r="X1504">
            <v>0</v>
          </cell>
          <cell r="Y1504" t="str">
            <v>I_SO_CC_J1Proposed Station Fuel Costs</v>
          </cell>
        </row>
        <row r="1505">
          <cell r="E1505">
            <v>0</v>
          </cell>
          <cell r="F1505">
            <v>0</v>
          </cell>
          <cell r="G1505">
            <v>0</v>
          </cell>
          <cell r="H1505">
            <v>0</v>
          </cell>
          <cell r="I1505">
            <v>0</v>
          </cell>
          <cell r="J1505">
            <v>0</v>
          </cell>
          <cell r="K1505">
            <v>0</v>
          </cell>
          <cell r="L1505">
            <v>0</v>
          </cell>
          <cell r="M1505">
            <v>0</v>
          </cell>
          <cell r="N1505">
            <v>0</v>
          </cell>
          <cell r="O1505">
            <v>0</v>
          </cell>
          <cell r="P1505">
            <v>0</v>
          </cell>
          <cell r="Q1505">
            <v>0</v>
          </cell>
          <cell r="R1505">
            <v>0</v>
          </cell>
          <cell r="S1505">
            <v>0</v>
          </cell>
          <cell r="T1505">
            <v>0</v>
          </cell>
          <cell r="U1505">
            <v>0</v>
          </cell>
          <cell r="V1505">
            <v>0</v>
          </cell>
          <cell r="W1505">
            <v>0</v>
          </cell>
          <cell r="X1505">
            <v>0</v>
          </cell>
          <cell r="Y1505" t="str">
            <v>I_SO_CC_J1Proposed Station Variable O&amp;M Costs</v>
          </cell>
        </row>
        <row r="1506">
          <cell r="E1506">
            <v>0</v>
          </cell>
          <cell r="F1506">
            <v>0</v>
          </cell>
          <cell r="G1506">
            <v>0</v>
          </cell>
          <cell r="H1506">
            <v>0</v>
          </cell>
          <cell r="I1506">
            <v>0</v>
          </cell>
          <cell r="J1506">
            <v>0</v>
          </cell>
          <cell r="K1506">
            <v>0</v>
          </cell>
          <cell r="L1506">
            <v>0</v>
          </cell>
          <cell r="M1506">
            <v>0</v>
          </cell>
          <cell r="N1506">
            <v>0</v>
          </cell>
          <cell r="O1506">
            <v>0</v>
          </cell>
          <cell r="P1506">
            <v>0</v>
          </cell>
          <cell r="Q1506">
            <v>0</v>
          </cell>
          <cell r="R1506">
            <v>0</v>
          </cell>
          <cell r="S1506">
            <v>0</v>
          </cell>
          <cell r="T1506">
            <v>0</v>
          </cell>
          <cell r="U1506">
            <v>0</v>
          </cell>
          <cell r="V1506">
            <v>0</v>
          </cell>
          <cell r="W1506">
            <v>0</v>
          </cell>
          <cell r="X1506">
            <v>0</v>
          </cell>
          <cell r="Y1506" t="str">
            <v>I_SO_CC_J1Proposed Station Emission Costs</v>
          </cell>
        </row>
        <row r="1507">
          <cell r="E1507">
            <v>0</v>
          </cell>
          <cell r="F1507">
            <v>0</v>
          </cell>
          <cell r="G1507">
            <v>0</v>
          </cell>
          <cell r="H1507">
            <v>0</v>
          </cell>
          <cell r="I1507">
            <v>0</v>
          </cell>
          <cell r="J1507">
            <v>0</v>
          </cell>
          <cell r="K1507">
            <v>0</v>
          </cell>
          <cell r="L1507">
            <v>0</v>
          </cell>
          <cell r="M1507">
            <v>0</v>
          </cell>
          <cell r="N1507">
            <v>0</v>
          </cell>
          <cell r="O1507">
            <v>0</v>
          </cell>
          <cell r="P1507">
            <v>0</v>
          </cell>
          <cell r="Q1507">
            <v>0</v>
          </cell>
          <cell r="R1507">
            <v>0</v>
          </cell>
          <cell r="S1507">
            <v>0</v>
          </cell>
          <cell r="T1507">
            <v>0</v>
          </cell>
          <cell r="U1507">
            <v>0</v>
          </cell>
          <cell r="V1507">
            <v>0</v>
          </cell>
          <cell r="W1507">
            <v>0</v>
          </cell>
          <cell r="X1507">
            <v>0</v>
          </cell>
          <cell r="Y1507" t="str">
            <v>I_SO_CC_J1Proposed Station Dispatch Adder Costs</v>
          </cell>
        </row>
        <row r="1508">
          <cell r="E1508">
            <v>0</v>
          </cell>
          <cell r="F1508">
            <v>0</v>
          </cell>
          <cell r="G1508">
            <v>0</v>
          </cell>
          <cell r="H1508">
            <v>0</v>
          </cell>
          <cell r="I1508">
            <v>0</v>
          </cell>
          <cell r="J1508">
            <v>0</v>
          </cell>
          <cell r="K1508">
            <v>0</v>
          </cell>
          <cell r="L1508">
            <v>0</v>
          </cell>
          <cell r="M1508">
            <v>0</v>
          </cell>
          <cell r="N1508">
            <v>0</v>
          </cell>
          <cell r="O1508">
            <v>0</v>
          </cell>
          <cell r="P1508">
            <v>0</v>
          </cell>
          <cell r="Q1508">
            <v>0</v>
          </cell>
          <cell r="R1508">
            <v>0</v>
          </cell>
          <cell r="S1508">
            <v>0</v>
          </cell>
          <cell r="T1508">
            <v>0</v>
          </cell>
          <cell r="U1508">
            <v>0</v>
          </cell>
          <cell r="V1508">
            <v>0</v>
          </cell>
          <cell r="W1508">
            <v>0</v>
          </cell>
          <cell r="X1508">
            <v>0</v>
          </cell>
          <cell r="Y1508" t="str">
            <v>I_SO_CC_J1Proposed Station Fixed Costs</v>
          </cell>
        </row>
        <row r="1509">
          <cell r="E1509">
            <v>0</v>
          </cell>
          <cell r="F1509">
            <v>0</v>
          </cell>
          <cell r="G1509">
            <v>0</v>
          </cell>
          <cell r="H1509">
            <v>0</v>
          </cell>
          <cell r="I1509">
            <v>0</v>
          </cell>
          <cell r="J1509">
            <v>0</v>
          </cell>
          <cell r="K1509">
            <v>0</v>
          </cell>
          <cell r="L1509">
            <v>0</v>
          </cell>
          <cell r="M1509">
            <v>0</v>
          </cell>
          <cell r="N1509">
            <v>0</v>
          </cell>
          <cell r="O1509">
            <v>0</v>
          </cell>
          <cell r="P1509">
            <v>0</v>
          </cell>
          <cell r="Q1509">
            <v>0</v>
          </cell>
          <cell r="R1509">
            <v>0</v>
          </cell>
          <cell r="S1509">
            <v>0</v>
          </cell>
          <cell r="T1509">
            <v>0</v>
          </cell>
          <cell r="U1509">
            <v>0</v>
          </cell>
          <cell r="V1509">
            <v>0</v>
          </cell>
          <cell r="W1509">
            <v>0</v>
          </cell>
          <cell r="X1509">
            <v>0</v>
          </cell>
          <cell r="Y1509" t="str">
            <v>I_SO_CC_J1Proposed Station Demand Charges</v>
          </cell>
        </row>
        <row r="1510">
          <cell r="E1510">
            <v>0</v>
          </cell>
          <cell r="F1510">
            <v>0</v>
          </cell>
          <cell r="G1510">
            <v>0</v>
          </cell>
          <cell r="H1510">
            <v>0</v>
          </cell>
          <cell r="I1510">
            <v>0</v>
          </cell>
          <cell r="J1510">
            <v>0</v>
          </cell>
          <cell r="K1510">
            <v>0</v>
          </cell>
          <cell r="L1510">
            <v>0</v>
          </cell>
          <cell r="M1510">
            <v>0</v>
          </cell>
          <cell r="N1510">
            <v>0</v>
          </cell>
          <cell r="O1510">
            <v>0</v>
          </cell>
          <cell r="P1510">
            <v>0</v>
          </cell>
          <cell r="Q1510">
            <v>0</v>
          </cell>
          <cell r="R1510">
            <v>0</v>
          </cell>
          <cell r="S1510">
            <v>0</v>
          </cell>
          <cell r="T1510">
            <v>0</v>
          </cell>
          <cell r="U1510">
            <v>0</v>
          </cell>
          <cell r="V1510">
            <v>0</v>
          </cell>
          <cell r="W1510">
            <v>0</v>
          </cell>
          <cell r="X1510">
            <v>0</v>
          </cell>
          <cell r="Y1510" t="str">
            <v>I_SO_CC_J1Proposed Station Capital Costs</v>
          </cell>
        </row>
        <row r="1511">
          <cell r="E1511">
            <v>0</v>
          </cell>
          <cell r="F1511">
            <v>0</v>
          </cell>
          <cell r="G1511">
            <v>0</v>
          </cell>
          <cell r="H1511">
            <v>0</v>
          </cell>
          <cell r="I1511">
            <v>0</v>
          </cell>
          <cell r="J1511">
            <v>0</v>
          </cell>
          <cell r="K1511">
            <v>0</v>
          </cell>
          <cell r="L1511">
            <v>0</v>
          </cell>
          <cell r="M1511">
            <v>0</v>
          </cell>
          <cell r="N1511">
            <v>0</v>
          </cell>
          <cell r="O1511">
            <v>0</v>
          </cell>
          <cell r="P1511">
            <v>0</v>
          </cell>
          <cell r="Q1511">
            <v>0</v>
          </cell>
          <cell r="R1511">
            <v>0</v>
          </cell>
          <cell r="S1511">
            <v>0</v>
          </cell>
          <cell r="T1511">
            <v>0</v>
          </cell>
          <cell r="U1511">
            <v>0</v>
          </cell>
          <cell r="V1511">
            <v>0</v>
          </cell>
          <cell r="W1511">
            <v>0</v>
          </cell>
          <cell r="X1511">
            <v>0</v>
          </cell>
          <cell r="Y1511" t="str">
            <v>I_SO_CC_J1   Station Total Costs</v>
          </cell>
        </row>
        <row r="1512">
          <cell r="E1512">
            <v>0</v>
          </cell>
          <cell r="F1512">
            <v>0</v>
          </cell>
          <cell r="G1512">
            <v>0</v>
          </cell>
          <cell r="H1512">
            <v>0</v>
          </cell>
          <cell r="I1512">
            <v>0</v>
          </cell>
          <cell r="J1512">
            <v>0</v>
          </cell>
          <cell r="K1512">
            <v>0</v>
          </cell>
          <cell r="L1512">
            <v>0</v>
          </cell>
          <cell r="M1512">
            <v>0</v>
          </cell>
          <cell r="N1512">
            <v>0</v>
          </cell>
          <cell r="O1512">
            <v>0</v>
          </cell>
          <cell r="P1512">
            <v>0</v>
          </cell>
          <cell r="Q1512">
            <v>0</v>
          </cell>
          <cell r="R1512">
            <v>0</v>
          </cell>
          <cell r="S1512">
            <v>0</v>
          </cell>
          <cell r="T1512">
            <v>0</v>
          </cell>
          <cell r="U1512">
            <v>0</v>
          </cell>
          <cell r="V1512">
            <v>0</v>
          </cell>
          <cell r="W1512">
            <v>0</v>
          </cell>
          <cell r="X1512">
            <v>0</v>
          </cell>
          <cell r="Y1512" t="str">
            <v>I_SO_CC_J1DProposed Station Fuel Costs</v>
          </cell>
        </row>
        <row r="1513">
          <cell r="E1513">
            <v>0</v>
          </cell>
          <cell r="F1513">
            <v>0</v>
          </cell>
          <cell r="G1513">
            <v>0</v>
          </cell>
          <cell r="H1513">
            <v>0</v>
          </cell>
          <cell r="I1513">
            <v>0</v>
          </cell>
          <cell r="J1513">
            <v>0</v>
          </cell>
          <cell r="K1513">
            <v>0</v>
          </cell>
          <cell r="L1513">
            <v>0</v>
          </cell>
          <cell r="M1513">
            <v>0</v>
          </cell>
          <cell r="N1513">
            <v>0</v>
          </cell>
          <cell r="O1513">
            <v>0</v>
          </cell>
          <cell r="P1513">
            <v>0</v>
          </cell>
          <cell r="Q1513">
            <v>0</v>
          </cell>
          <cell r="R1513">
            <v>0</v>
          </cell>
          <cell r="S1513">
            <v>0</v>
          </cell>
          <cell r="T1513">
            <v>0</v>
          </cell>
          <cell r="U1513">
            <v>0</v>
          </cell>
          <cell r="V1513">
            <v>0</v>
          </cell>
          <cell r="W1513">
            <v>0</v>
          </cell>
          <cell r="X1513">
            <v>0</v>
          </cell>
          <cell r="Y1513" t="str">
            <v>I_SO_CC_J1DProposed Station Variable O&amp;M Costs</v>
          </cell>
        </row>
        <row r="1514">
          <cell r="E1514">
            <v>0</v>
          </cell>
          <cell r="F1514">
            <v>0</v>
          </cell>
          <cell r="G1514">
            <v>0</v>
          </cell>
          <cell r="H1514">
            <v>0</v>
          </cell>
          <cell r="I1514">
            <v>0</v>
          </cell>
          <cell r="J1514">
            <v>0</v>
          </cell>
          <cell r="K1514">
            <v>0</v>
          </cell>
          <cell r="L1514">
            <v>0</v>
          </cell>
          <cell r="M1514">
            <v>0</v>
          </cell>
          <cell r="N1514">
            <v>0</v>
          </cell>
          <cell r="O1514">
            <v>0</v>
          </cell>
          <cell r="P1514">
            <v>0</v>
          </cell>
          <cell r="Q1514">
            <v>0</v>
          </cell>
          <cell r="R1514">
            <v>0</v>
          </cell>
          <cell r="S1514">
            <v>0</v>
          </cell>
          <cell r="T1514">
            <v>0</v>
          </cell>
          <cell r="U1514">
            <v>0</v>
          </cell>
          <cell r="V1514">
            <v>0</v>
          </cell>
          <cell r="W1514">
            <v>0</v>
          </cell>
          <cell r="X1514">
            <v>0</v>
          </cell>
          <cell r="Y1514" t="str">
            <v>I_SO_CC_J1DProposed Station Emission Costs</v>
          </cell>
        </row>
        <row r="1515">
          <cell r="E1515">
            <v>0</v>
          </cell>
          <cell r="F1515">
            <v>0</v>
          </cell>
          <cell r="G1515">
            <v>0</v>
          </cell>
          <cell r="H1515">
            <v>0</v>
          </cell>
          <cell r="I1515">
            <v>0</v>
          </cell>
          <cell r="J1515">
            <v>0</v>
          </cell>
          <cell r="K1515">
            <v>0</v>
          </cell>
          <cell r="L1515">
            <v>0</v>
          </cell>
          <cell r="M1515">
            <v>0</v>
          </cell>
          <cell r="N1515">
            <v>0</v>
          </cell>
          <cell r="O1515">
            <v>0</v>
          </cell>
          <cell r="P1515">
            <v>0</v>
          </cell>
          <cell r="Q1515">
            <v>0</v>
          </cell>
          <cell r="R1515">
            <v>0</v>
          </cell>
          <cell r="S1515">
            <v>0</v>
          </cell>
          <cell r="T1515">
            <v>0</v>
          </cell>
          <cell r="U1515">
            <v>0</v>
          </cell>
          <cell r="V1515">
            <v>0</v>
          </cell>
          <cell r="W1515">
            <v>0</v>
          </cell>
          <cell r="X1515">
            <v>0</v>
          </cell>
          <cell r="Y1515" t="str">
            <v>I_SO_CC_J1DProposed Station Dispatch Adder Costs</v>
          </cell>
        </row>
        <row r="1516">
          <cell r="E1516">
            <v>0</v>
          </cell>
          <cell r="F1516">
            <v>0</v>
          </cell>
          <cell r="G1516">
            <v>0</v>
          </cell>
          <cell r="H1516">
            <v>0</v>
          </cell>
          <cell r="I1516">
            <v>0</v>
          </cell>
          <cell r="J1516">
            <v>0</v>
          </cell>
          <cell r="K1516">
            <v>0</v>
          </cell>
          <cell r="L1516">
            <v>0</v>
          </cell>
          <cell r="M1516">
            <v>0</v>
          </cell>
          <cell r="N1516">
            <v>0</v>
          </cell>
          <cell r="O1516">
            <v>0</v>
          </cell>
          <cell r="P1516">
            <v>0</v>
          </cell>
          <cell r="Q1516">
            <v>0</v>
          </cell>
          <cell r="R1516">
            <v>0</v>
          </cell>
          <cell r="S1516">
            <v>0</v>
          </cell>
          <cell r="T1516">
            <v>0</v>
          </cell>
          <cell r="U1516">
            <v>0</v>
          </cell>
          <cell r="V1516">
            <v>0</v>
          </cell>
          <cell r="W1516">
            <v>0</v>
          </cell>
          <cell r="X1516">
            <v>0</v>
          </cell>
          <cell r="Y1516" t="str">
            <v>I_SO_CC_J1DProposed Station Fixed Costs</v>
          </cell>
        </row>
        <row r="1517">
          <cell r="E1517">
            <v>0</v>
          </cell>
          <cell r="F1517">
            <v>0</v>
          </cell>
          <cell r="G1517">
            <v>0</v>
          </cell>
          <cell r="H1517">
            <v>0</v>
          </cell>
          <cell r="I1517">
            <v>0</v>
          </cell>
          <cell r="J1517">
            <v>0</v>
          </cell>
          <cell r="K1517">
            <v>0</v>
          </cell>
          <cell r="L1517">
            <v>0</v>
          </cell>
          <cell r="M1517">
            <v>0</v>
          </cell>
          <cell r="N1517">
            <v>0</v>
          </cell>
          <cell r="O1517">
            <v>0</v>
          </cell>
          <cell r="P1517">
            <v>0</v>
          </cell>
          <cell r="Q1517">
            <v>0</v>
          </cell>
          <cell r="R1517">
            <v>0</v>
          </cell>
          <cell r="S1517">
            <v>0</v>
          </cell>
          <cell r="T1517">
            <v>0</v>
          </cell>
          <cell r="U1517">
            <v>0</v>
          </cell>
          <cell r="V1517">
            <v>0</v>
          </cell>
          <cell r="W1517">
            <v>0</v>
          </cell>
          <cell r="X1517">
            <v>0</v>
          </cell>
          <cell r="Y1517" t="str">
            <v>I_SO_CC_J1DProposed Station Demand Charges</v>
          </cell>
        </row>
        <row r="1518">
          <cell r="E1518">
            <v>0</v>
          </cell>
          <cell r="F1518">
            <v>0</v>
          </cell>
          <cell r="G1518">
            <v>0</v>
          </cell>
          <cell r="H1518">
            <v>0</v>
          </cell>
          <cell r="I1518">
            <v>0</v>
          </cell>
          <cell r="J1518">
            <v>0</v>
          </cell>
          <cell r="K1518">
            <v>0</v>
          </cell>
          <cell r="L1518">
            <v>0</v>
          </cell>
          <cell r="M1518">
            <v>0</v>
          </cell>
          <cell r="N1518">
            <v>0</v>
          </cell>
          <cell r="O1518">
            <v>0</v>
          </cell>
          <cell r="P1518">
            <v>0</v>
          </cell>
          <cell r="Q1518">
            <v>0</v>
          </cell>
          <cell r="R1518">
            <v>0</v>
          </cell>
          <cell r="S1518">
            <v>0</v>
          </cell>
          <cell r="T1518">
            <v>0</v>
          </cell>
          <cell r="U1518">
            <v>0</v>
          </cell>
          <cell r="V1518">
            <v>0</v>
          </cell>
          <cell r="W1518">
            <v>0</v>
          </cell>
          <cell r="X1518">
            <v>0</v>
          </cell>
          <cell r="Y1518" t="str">
            <v>I_SO_CC_J1DProposed Station Capital Costs</v>
          </cell>
        </row>
        <row r="1519">
          <cell r="E1519">
            <v>0</v>
          </cell>
          <cell r="F1519">
            <v>0</v>
          </cell>
          <cell r="G1519">
            <v>0</v>
          </cell>
          <cell r="H1519">
            <v>0</v>
          </cell>
          <cell r="I1519">
            <v>0</v>
          </cell>
          <cell r="J1519">
            <v>0</v>
          </cell>
          <cell r="K1519">
            <v>0</v>
          </cell>
          <cell r="L1519">
            <v>0</v>
          </cell>
          <cell r="M1519">
            <v>0</v>
          </cell>
          <cell r="N1519">
            <v>0</v>
          </cell>
          <cell r="O1519">
            <v>0</v>
          </cell>
          <cell r="P1519">
            <v>0</v>
          </cell>
          <cell r="Q1519">
            <v>0</v>
          </cell>
          <cell r="R1519">
            <v>0</v>
          </cell>
          <cell r="S1519">
            <v>0</v>
          </cell>
          <cell r="T1519">
            <v>0</v>
          </cell>
          <cell r="U1519">
            <v>0</v>
          </cell>
          <cell r="V1519">
            <v>0</v>
          </cell>
          <cell r="W1519">
            <v>0</v>
          </cell>
          <cell r="X1519">
            <v>0</v>
          </cell>
          <cell r="Y1519" t="str">
            <v>I_SO_CC_J1D   Station Total Costs</v>
          </cell>
        </row>
        <row r="1520">
          <cell r="E1520">
            <v>0</v>
          </cell>
          <cell r="F1520">
            <v>0</v>
          </cell>
          <cell r="G1520">
            <v>0</v>
          </cell>
          <cell r="H1520">
            <v>0</v>
          </cell>
          <cell r="I1520">
            <v>0</v>
          </cell>
          <cell r="J1520">
            <v>0</v>
          </cell>
          <cell r="K1520">
            <v>0</v>
          </cell>
          <cell r="L1520">
            <v>0</v>
          </cell>
          <cell r="M1520">
            <v>0</v>
          </cell>
          <cell r="N1520">
            <v>0</v>
          </cell>
          <cell r="O1520">
            <v>0</v>
          </cell>
          <cell r="P1520">
            <v>0</v>
          </cell>
          <cell r="Q1520">
            <v>0</v>
          </cell>
          <cell r="R1520">
            <v>0</v>
          </cell>
          <cell r="S1520">
            <v>0</v>
          </cell>
          <cell r="T1520">
            <v>0</v>
          </cell>
          <cell r="U1520">
            <v>0</v>
          </cell>
          <cell r="V1520">
            <v>0</v>
          </cell>
          <cell r="W1520">
            <v>0</v>
          </cell>
          <cell r="X1520">
            <v>0</v>
          </cell>
          <cell r="Y1520" t="str">
            <v>I_SO_GEO_PPAProposed Station Fuel Costs</v>
          </cell>
        </row>
        <row r="1521">
          <cell r="E1521">
            <v>0</v>
          </cell>
          <cell r="F1521">
            <v>0</v>
          </cell>
          <cell r="G1521">
            <v>0</v>
          </cell>
          <cell r="H1521">
            <v>0</v>
          </cell>
          <cell r="I1521">
            <v>0</v>
          </cell>
          <cell r="J1521">
            <v>0</v>
          </cell>
          <cell r="K1521">
            <v>0</v>
          </cell>
          <cell r="L1521">
            <v>0</v>
          </cell>
          <cell r="M1521">
            <v>0</v>
          </cell>
          <cell r="N1521">
            <v>0</v>
          </cell>
          <cell r="O1521">
            <v>0</v>
          </cell>
          <cell r="P1521">
            <v>0</v>
          </cell>
          <cell r="Q1521">
            <v>0</v>
          </cell>
          <cell r="R1521">
            <v>0</v>
          </cell>
          <cell r="S1521">
            <v>0</v>
          </cell>
          <cell r="T1521">
            <v>0</v>
          </cell>
          <cell r="U1521">
            <v>0</v>
          </cell>
          <cell r="V1521">
            <v>0</v>
          </cell>
          <cell r="W1521">
            <v>0</v>
          </cell>
          <cell r="X1521">
            <v>0</v>
          </cell>
          <cell r="Y1521" t="str">
            <v>I_SO_GEO_PPAProposed Station Variable O&amp;M Costs</v>
          </cell>
        </row>
        <row r="1522">
          <cell r="E1522">
            <v>0</v>
          </cell>
          <cell r="F1522">
            <v>0</v>
          </cell>
          <cell r="G1522">
            <v>0</v>
          </cell>
          <cell r="H1522">
            <v>0</v>
          </cell>
          <cell r="I1522">
            <v>0</v>
          </cell>
          <cell r="J1522">
            <v>0</v>
          </cell>
          <cell r="K1522">
            <v>0</v>
          </cell>
          <cell r="L1522">
            <v>0</v>
          </cell>
          <cell r="M1522">
            <v>0</v>
          </cell>
          <cell r="N1522">
            <v>0</v>
          </cell>
          <cell r="O1522">
            <v>0</v>
          </cell>
          <cell r="P1522">
            <v>0</v>
          </cell>
          <cell r="Q1522">
            <v>0</v>
          </cell>
          <cell r="R1522">
            <v>0</v>
          </cell>
          <cell r="S1522">
            <v>0</v>
          </cell>
          <cell r="T1522">
            <v>0</v>
          </cell>
          <cell r="U1522">
            <v>0</v>
          </cell>
          <cell r="V1522">
            <v>0</v>
          </cell>
          <cell r="W1522">
            <v>0</v>
          </cell>
          <cell r="X1522">
            <v>0</v>
          </cell>
          <cell r="Y1522" t="str">
            <v>I_SO_GEO_PPAProposed Station Emission Costs</v>
          </cell>
        </row>
        <row r="1523">
          <cell r="E1523">
            <v>0</v>
          </cell>
          <cell r="F1523">
            <v>0</v>
          </cell>
          <cell r="G1523">
            <v>0</v>
          </cell>
          <cell r="H1523">
            <v>0</v>
          </cell>
          <cell r="I1523">
            <v>0</v>
          </cell>
          <cell r="J1523">
            <v>0</v>
          </cell>
          <cell r="K1523">
            <v>0</v>
          </cell>
          <cell r="L1523">
            <v>0</v>
          </cell>
          <cell r="M1523">
            <v>0</v>
          </cell>
          <cell r="N1523">
            <v>0</v>
          </cell>
          <cell r="O1523">
            <v>0</v>
          </cell>
          <cell r="P1523">
            <v>0</v>
          </cell>
          <cell r="Q1523">
            <v>0</v>
          </cell>
          <cell r="R1523">
            <v>0</v>
          </cell>
          <cell r="S1523">
            <v>0</v>
          </cell>
          <cell r="T1523">
            <v>0</v>
          </cell>
          <cell r="U1523">
            <v>0</v>
          </cell>
          <cell r="V1523">
            <v>0</v>
          </cell>
          <cell r="W1523">
            <v>0</v>
          </cell>
          <cell r="X1523">
            <v>0</v>
          </cell>
          <cell r="Y1523" t="str">
            <v>I_SO_GEO_PPAProposed Station Dispatch Adder Costs</v>
          </cell>
        </row>
        <row r="1524">
          <cell r="E1524">
            <v>0</v>
          </cell>
          <cell r="F1524">
            <v>0</v>
          </cell>
          <cell r="G1524">
            <v>0</v>
          </cell>
          <cell r="H1524">
            <v>0</v>
          </cell>
          <cell r="I1524">
            <v>0</v>
          </cell>
          <cell r="J1524">
            <v>0</v>
          </cell>
          <cell r="K1524">
            <v>0</v>
          </cell>
          <cell r="L1524">
            <v>0</v>
          </cell>
          <cell r="M1524">
            <v>0</v>
          </cell>
          <cell r="N1524">
            <v>0</v>
          </cell>
          <cell r="O1524">
            <v>0</v>
          </cell>
          <cell r="P1524">
            <v>0</v>
          </cell>
          <cell r="Q1524">
            <v>0</v>
          </cell>
          <cell r="R1524">
            <v>0</v>
          </cell>
          <cell r="S1524">
            <v>0</v>
          </cell>
          <cell r="T1524">
            <v>0</v>
          </cell>
          <cell r="U1524">
            <v>0</v>
          </cell>
          <cell r="V1524">
            <v>0</v>
          </cell>
          <cell r="W1524">
            <v>0</v>
          </cell>
          <cell r="X1524">
            <v>0</v>
          </cell>
          <cell r="Y1524" t="str">
            <v>I_SO_GEO_PPAProposed Station Fixed Costs</v>
          </cell>
        </row>
        <row r="1525">
          <cell r="E1525">
            <v>0</v>
          </cell>
          <cell r="F1525">
            <v>0</v>
          </cell>
          <cell r="G1525">
            <v>0</v>
          </cell>
          <cell r="H1525">
            <v>0</v>
          </cell>
          <cell r="I1525">
            <v>0</v>
          </cell>
          <cell r="J1525">
            <v>0</v>
          </cell>
          <cell r="K1525">
            <v>0</v>
          </cell>
          <cell r="L1525">
            <v>0</v>
          </cell>
          <cell r="M1525">
            <v>0</v>
          </cell>
          <cell r="N1525">
            <v>0</v>
          </cell>
          <cell r="O1525">
            <v>0</v>
          </cell>
          <cell r="P1525">
            <v>0</v>
          </cell>
          <cell r="Q1525">
            <v>0</v>
          </cell>
          <cell r="R1525">
            <v>0</v>
          </cell>
          <cell r="S1525">
            <v>0</v>
          </cell>
          <cell r="T1525">
            <v>0</v>
          </cell>
          <cell r="U1525">
            <v>0</v>
          </cell>
          <cell r="V1525">
            <v>0</v>
          </cell>
          <cell r="W1525">
            <v>0</v>
          </cell>
          <cell r="X1525">
            <v>0</v>
          </cell>
          <cell r="Y1525" t="str">
            <v>I_SO_GEO_PPAProposed Station Demand Charges</v>
          </cell>
        </row>
        <row r="1526">
          <cell r="E1526">
            <v>0</v>
          </cell>
          <cell r="F1526">
            <v>0</v>
          </cell>
          <cell r="G1526">
            <v>0</v>
          </cell>
          <cell r="H1526">
            <v>0</v>
          </cell>
          <cell r="I1526">
            <v>0</v>
          </cell>
          <cell r="J1526">
            <v>0</v>
          </cell>
          <cell r="K1526">
            <v>0</v>
          </cell>
          <cell r="L1526">
            <v>0</v>
          </cell>
          <cell r="M1526">
            <v>0</v>
          </cell>
          <cell r="N1526">
            <v>0</v>
          </cell>
          <cell r="O1526">
            <v>0</v>
          </cell>
          <cell r="P1526">
            <v>0</v>
          </cell>
          <cell r="Q1526">
            <v>0</v>
          </cell>
          <cell r="R1526">
            <v>0</v>
          </cell>
          <cell r="S1526">
            <v>0</v>
          </cell>
          <cell r="T1526">
            <v>0</v>
          </cell>
          <cell r="U1526">
            <v>0</v>
          </cell>
          <cell r="V1526">
            <v>0</v>
          </cell>
          <cell r="W1526">
            <v>0</v>
          </cell>
          <cell r="X1526">
            <v>0</v>
          </cell>
          <cell r="Y1526" t="str">
            <v>I_SO_GEO_PPAProposed Station Capital Costs</v>
          </cell>
        </row>
        <row r="1527">
          <cell r="E1527">
            <v>0</v>
          </cell>
          <cell r="F1527">
            <v>0</v>
          </cell>
          <cell r="G1527">
            <v>0</v>
          </cell>
          <cell r="H1527">
            <v>0</v>
          </cell>
          <cell r="I1527">
            <v>0</v>
          </cell>
          <cell r="J1527">
            <v>0</v>
          </cell>
          <cell r="K1527">
            <v>0</v>
          </cell>
          <cell r="L1527">
            <v>0</v>
          </cell>
          <cell r="M1527">
            <v>0</v>
          </cell>
          <cell r="N1527">
            <v>0</v>
          </cell>
          <cell r="O1527">
            <v>0</v>
          </cell>
          <cell r="P1527">
            <v>0</v>
          </cell>
          <cell r="Q1527">
            <v>0</v>
          </cell>
          <cell r="R1527">
            <v>0</v>
          </cell>
          <cell r="S1527">
            <v>0</v>
          </cell>
          <cell r="T1527">
            <v>0</v>
          </cell>
          <cell r="U1527">
            <v>0</v>
          </cell>
          <cell r="V1527">
            <v>0</v>
          </cell>
          <cell r="W1527">
            <v>0</v>
          </cell>
          <cell r="X1527">
            <v>0</v>
          </cell>
          <cell r="Y1527" t="str">
            <v>I_SO_GEO_PPA   Station Total Costs</v>
          </cell>
        </row>
        <row r="1528">
          <cell r="E1528">
            <v>0</v>
          </cell>
          <cell r="F1528">
            <v>0</v>
          </cell>
          <cell r="G1528">
            <v>0</v>
          </cell>
          <cell r="H1528">
            <v>0</v>
          </cell>
          <cell r="I1528">
            <v>0</v>
          </cell>
          <cell r="J1528">
            <v>0</v>
          </cell>
          <cell r="K1528">
            <v>0</v>
          </cell>
          <cell r="L1528">
            <v>0</v>
          </cell>
          <cell r="M1528">
            <v>0</v>
          </cell>
          <cell r="N1528">
            <v>0</v>
          </cell>
          <cell r="O1528">
            <v>0</v>
          </cell>
          <cell r="P1528">
            <v>0</v>
          </cell>
          <cell r="Q1528">
            <v>0</v>
          </cell>
          <cell r="R1528">
            <v>0</v>
          </cell>
          <cell r="S1528">
            <v>0</v>
          </cell>
          <cell r="T1528">
            <v>0</v>
          </cell>
          <cell r="U1528">
            <v>0</v>
          </cell>
          <cell r="V1528">
            <v>0</v>
          </cell>
          <cell r="W1528">
            <v>0</v>
          </cell>
          <cell r="X1528">
            <v>0</v>
          </cell>
          <cell r="Y1528" t="str">
            <v>H_.SO1_WDProposed Station Fuel Costs</v>
          </cell>
        </row>
        <row r="1529">
          <cell r="E1529">
            <v>0</v>
          </cell>
          <cell r="F1529">
            <v>0</v>
          </cell>
          <cell r="G1529">
            <v>0</v>
          </cell>
          <cell r="H1529">
            <v>0</v>
          </cell>
          <cell r="I1529">
            <v>0</v>
          </cell>
          <cell r="J1529">
            <v>0</v>
          </cell>
          <cell r="K1529">
            <v>0</v>
          </cell>
          <cell r="L1529">
            <v>0</v>
          </cell>
          <cell r="M1529">
            <v>0</v>
          </cell>
          <cell r="N1529">
            <v>0</v>
          </cell>
          <cell r="O1529">
            <v>0</v>
          </cell>
          <cell r="P1529">
            <v>0</v>
          </cell>
          <cell r="Q1529">
            <v>0</v>
          </cell>
          <cell r="R1529">
            <v>0</v>
          </cell>
          <cell r="S1529">
            <v>0</v>
          </cell>
          <cell r="T1529">
            <v>0</v>
          </cell>
          <cell r="U1529">
            <v>0</v>
          </cell>
          <cell r="V1529">
            <v>0</v>
          </cell>
          <cell r="W1529">
            <v>0</v>
          </cell>
          <cell r="X1529">
            <v>0</v>
          </cell>
          <cell r="Y1529" t="str">
            <v>H_.SO1_WDProposed Station Variable O&amp;M Costs</v>
          </cell>
        </row>
        <row r="1530">
          <cell r="E1530">
            <v>0</v>
          </cell>
          <cell r="F1530">
            <v>0</v>
          </cell>
          <cell r="G1530">
            <v>0</v>
          </cell>
          <cell r="H1530">
            <v>0</v>
          </cell>
          <cell r="I1530">
            <v>0</v>
          </cell>
          <cell r="J1530">
            <v>0</v>
          </cell>
          <cell r="K1530">
            <v>0</v>
          </cell>
          <cell r="L1530">
            <v>0</v>
          </cell>
          <cell r="M1530">
            <v>0</v>
          </cell>
          <cell r="N1530">
            <v>0</v>
          </cell>
          <cell r="O1530">
            <v>0</v>
          </cell>
          <cell r="P1530">
            <v>0</v>
          </cell>
          <cell r="Q1530">
            <v>0</v>
          </cell>
          <cell r="R1530">
            <v>0</v>
          </cell>
          <cell r="S1530">
            <v>0</v>
          </cell>
          <cell r="T1530">
            <v>0</v>
          </cell>
          <cell r="U1530">
            <v>0</v>
          </cell>
          <cell r="V1530">
            <v>0</v>
          </cell>
          <cell r="W1530">
            <v>0</v>
          </cell>
          <cell r="X1530">
            <v>0</v>
          </cell>
          <cell r="Y1530" t="str">
            <v>H_.SO1_WDProposed Station Emission Costs</v>
          </cell>
        </row>
        <row r="1531">
          <cell r="E1531">
            <v>0</v>
          </cell>
          <cell r="F1531">
            <v>0</v>
          </cell>
          <cell r="G1531">
            <v>0</v>
          </cell>
          <cell r="H1531">
            <v>0</v>
          </cell>
          <cell r="I1531">
            <v>0</v>
          </cell>
          <cell r="J1531">
            <v>0</v>
          </cell>
          <cell r="K1531">
            <v>0</v>
          </cell>
          <cell r="L1531">
            <v>0</v>
          </cell>
          <cell r="M1531">
            <v>0</v>
          </cell>
          <cell r="N1531">
            <v>0</v>
          </cell>
          <cell r="O1531">
            <v>0</v>
          </cell>
          <cell r="P1531">
            <v>0</v>
          </cell>
          <cell r="Q1531">
            <v>0</v>
          </cell>
          <cell r="R1531">
            <v>0</v>
          </cell>
          <cell r="S1531">
            <v>0</v>
          </cell>
          <cell r="T1531">
            <v>0</v>
          </cell>
          <cell r="U1531">
            <v>0</v>
          </cell>
          <cell r="V1531">
            <v>0</v>
          </cell>
          <cell r="W1531">
            <v>0</v>
          </cell>
          <cell r="X1531">
            <v>0</v>
          </cell>
          <cell r="Y1531" t="str">
            <v>H_.SO1_WDProposed Station Dispatch Adder Costs</v>
          </cell>
        </row>
        <row r="1532">
          <cell r="E1532">
            <v>0</v>
          </cell>
          <cell r="F1532">
            <v>0</v>
          </cell>
          <cell r="G1532">
            <v>0</v>
          </cell>
          <cell r="H1532">
            <v>0</v>
          </cell>
          <cell r="I1532">
            <v>0</v>
          </cell>
          <cell r="J1532">
            <v>0</v>
          </cell>
          <cell r="K1532">
            <v>0</v>
          </cell>
          <cell r="L1532">
            <v>0</v>
          </cell>
          <cell r="M1532">
            <v>0</v>
          </cell>
          <cell r="N1532">
            <v>0</v>
          </cell>
          <cell r="O1532">
            <v>0</v>
          </cell>
          <cell r="P1532">
            <v>0</v>
          </cell>
          <cell r="Q1532">
            <v>0</v>
          </cell>
          <cell r="R1532">
            <v>0</v>
          </cell>
          <cell r="S1532">
            <v>0</v>
          </cell>
          <cell r="T1532">
            <v>0</v>
          </cell>
          <cell r="U1532">
            <v>0</v>
          </cell>
          <cell r="V1532">
            <v>0</v>
          </cell>
          <cell r="W1532">
            <v>0</v>
          </cell>
          <cell r="X1532">
            <v>0</v>
          </cell>
          <cell r="Y1532" t="str">
            <v>H_.SO1_WDProposed Station Fixed Costs</v>
          </cell>
        </row>
        <row r="1533">
          <cell r="E1533">
            <v>0</v>
          </cell>
          <cell r="F1533">
            <v>0</v>
          </cell>
          <cell r="G1533">
            <v>0</v>
          </cell>
          <cell r="H1533">
            <v>0</v>
          </cell>
          <cell r="I1533">
            <v>0</v>
          </cell>
          <cell r="J1533">
            <v>0</v>
          </cell>
          <cell r="K1533">
            <v>0</v>
          </cell>
          <cell r="L1533">
            <v>0</v>
          </cell>
          <cell r="M1533">
            <v>0</v>
          </cell>
          <cell r="N1533">
            <v>0</v>
          </cell>
          <cell r="O1533">
            <v>0</v>
          </cell>
          <cell r="P1533">
            <v>0</v>
          </cell>
          <cell r="Q1533">
            <v>0</v>
          </cell>
          <cell r="R1533">
            <v>0</v>
          </cell>
          <cell r="S1533">
            <v>0</v>
          </cell>
          <cell r="T1533">
            <v>0</v>
          </cell>
          <cell r="U1533">
            <v>0</v>
          </cell>
          <cell r="V1533">
            <v>0</v>
          </cell>
          <cell r="W1533">
            <v>0</v>
          </cell>
          <cell r="X1533">
            <v>0</v>
          </cell>
          <cell r="Y1533" t="str">
            <v>H_.SO1_WDProposed Station Demand Charges</v>
          </cell>
        </row>
        <row r="1534">
          <cell r="E1534">
            <v>0</v>
          </cell>
          <cell r="F1534">
            <v>0</v>
          </cell>
          <cell r="G1534">
            <v>0</v>
          </cell>
          <cell r="H1534">
            <v>0</v>
          </cell>
          <cell r="I1534">
            <v>0</v>
          </cell>
          <cell r="J1534">
            <v>0</v>
          </cell>
          <cell r="K1534">
            <v>0</v>
          </cell>
          <cell r="L1534">
            <v>0</v>
          </cell>
          <cell r="M1534">
            <v>0</v>
          </cell>
          <cell r="N1534">
            <v>0</v>
          </cell>
          <cell r="O1534">
            <v>0</v>
          </cell>
          <cell r="P1534">
            <v>0</v>
          </cell>
          <cell r="Q1534">
            <v>0</v>
          </cell>
          <cell r="R1534">
            <v>0</v>
          </cell>
          <cell r="S1534">
            <v>0</v>
          </cell>
          <cell r="T1534">
            <v>0</v>
          </cell>
          <cell r="U1534">
            <v>0</v>
          </cell>
          <cell r="V1534">
            <v>0</v>
          </cell>
          <cell r="W1534">
            <v>0</v>
          </cell>
          <cell r="X1534">
            <v>0</v>
          </cell>
          <cell r="Y1534" t="str">
            <v>H_.SO1_WDProposed Station Capital Costs</v>
          </cell>
        </row>
        <row r="1535">
          <cell r="E1535">
            <v>0</v>
          </cell>
          <cell r="F1535">
            <v>0</v>
          </cell>
          <cell r="G1535">
            <v>0</v>
          </cell>
          <cell r="H1535">
            <v>0</v>
          </cell>
          <cell r="I1535">
            <v>0</v>
          </cell>
          <cell r="J1535">
            <v>0</v>
          </cell>
          <cell r="K1535">
            <v>0</v>
          </cell>
          <cell r="L1535">
            <v>0</v>
          </cell>
          <cell r="M1535">
            <v>0</v>
          </cell>
          <cell r="N1535">
            <v>0</v>
          </cell>
          <cell r="O1535">
            <v>0</v>
          </cell>
          <cell r="P1535">
            <v>0</v>
          </cell>
          <cell r="Q1535">
            <v>0</v>
          </cell>
          <cell r="R1535">
            <v>0</v>
          </cell>
          <cell r="S1535">
            <v>0</v>
          </cell>
          <cell r="T1535">
            <v>0</v>
          </cell>
          <cell r="U1535">
            <v>0</v>
          </cell>
          <cell r="V1535">
            <v>0</v>
          </cell>
          <cell r="W1535">
            <v>0</v>
          </cell>
          <cell r="X1535">
            <v>0</v>
          </cell>
          <cell r="Y1535" t="str">
            <v>H_.SO1_WD   Station Total Costs</v>
          </cell>
        </row>
        <row r="1536">
          <cell r="E1536">
            <v>0</v>
          </cell>
          <cell r="F1536">
            <v>0</v>
          </cell>
          <cell r="G1536">
            <v>0</v>
          </cell>
          <cell r="H1536">
            <v>0</v>
          </cell>
          <cell r="I1536">
            <v>0</v>
          </cell>
          <cell r="J1536">
            <v>0</v>
          </cell>
          <cell r="K1536">
            <v>0</v>
          </cell>
          <cell r="L1536">
            <v>0</v>
          </cell>
          <cell r="M1536">
            <v>0</v>
          </cell>
          <cell r="N1536">
            <v>0</v>
          </cell>
          <cell r="O1536">
            <v>0</v>
          </cell>
          <cell r="P1536">
            <v>0</v>
          </cell>
          <cell r="Q1536">
            <v>0</v>
          </cell>
          <cell r="R1536">
            <v>0</v>
          </cell>
          <cell r="S1536">
            <v>0</v>
          </cell>
          <cell r="T1536">
            <v>0</v>
          </cell>
          <cell r="U1536">
            <v>0</v>
          </cell>
          <cell r="V1536">
            <v>0</v>
          </cell>
          <cell r="W1536">
            <v>0</v>
          </cell>
          <cell r="X1536">
            <v>0</v>
          </cell>
          <cell r="Y1536" t="str">
            <v>H_.SO1_PVSProposed Station Fuel Costs</v>
          </cell>
        </row>
        <row r="1537">
          <cell r="E1537">
            <v>0</v>
          </cell>
          <cell r="F1537">
            <v>0</v>
          </cell>
          <cell r="G1537">
            <v>0</v>
          </cell>
          <cell r="H1537">
            <v>0</v>
          </cell>
          <cell r="I1537">
            <v>0</v>
          </cell>
          <cell r="J1537">
            <v>0</v>
          </cell>
          <cell r="K1537">
            <v>0</v>
          </cell>
          <cell r="L1537">
            <v>0</v>
          </cell>
          <cell r="M1537">
            <v>0</v>
          </cell>
          <cell r="N1537">
            <v>0</v>
          </cell>
          <cell r="O1537">
            <v>0</v>
          </cell>
          <cell r="P1537">
            <v>0</v>
          </cell>
          <cell r="Q1537">
            <v>0</v>
          </cell>
          <cell r="R1537">
            <v>0</v>
          </cell>
          <cell r="S1537">
            <v>0</v>
          </cell>
          <cell r="T1537">
            <v>0</v>
          </cell>
          <cell r="U1537">
            <v>0</v>
          </cell>
          <cell r="V1537">
            <v>0</v>
          </cell>
          <cell r="W1537">
            <v>0</v>
          </cell>
          <cell r="X1537">
            <v>0</v>
          </cell>
          <cell r="Y1537" t="str">
            <v>H_.SO1_PVSProposed Station Variable O&amp;M Costs</v>
          </cell>
        </row>
        <row r="1538">
          <cell r="E1538">
            <v>0</v>
          </cell>
          <cell r="F1538">
            <v>0</v>
          </cell>
          <cell r="G1538">
            <v>0</v>
          </cell>
          <cell r="H1538">
            <v>0</v>
          </cell>
          <cell r="I1538">
            <v>0</v>
          </cell>
          <cell r="J1538">
            <v>0</v>
          </cell>
          <cell r="K1538">
            <v>0</v>
          </cell>
          <cell r="L1538">
            <v>0</v>
          </cell>
          <cell r="M1538">
            <v>0</v>
          </cell>
          <cell r="N1538">
            <v>0</v>
          </cell>
          <cell r="O1538">
            <v>0</v>
          </cell>
          <cell r="P1538">
            <v>0</v>
          </cell>
          <cell r="Q1538">
            <v>0</v>
          </cell>
          <cell r="R1538">
            <v>0</v>
          </cell>
          <cell r="S1538">
            <v>0</v>
          </cell>
          <cell r="T1538">
            <v>0</v>
          </cell>
          <cell r="U1538">
            <v>0</v>
          </cell>
          <cell r="V1538">
            <v>0</v>
          </cell>
          <cell r="W1538">
            <v>0</v>
          </cell>
          <cell r="X1538">
            <v>0</v>
          </cell>
          <cell r="Y1538" t="str">
            <v>H_.SO1_PVSProposed Station Emission Costs</v>
          </cell>
        </row>
        <row r="1539">
          <cell r="E1539">
            <v>0</v>
          </cell>
          <cell r="F1539">
            <v>0</v>
          </cell>
          <cell r="G1539">
            <v>0</v>
          </cell>
          <cell r="H1539">
            <v>0</v>
          </cell>
          <cell r="I1539">
            <v>0</v>
          </cell>
          <cell r="J1539">
            <v>0</v>
          </cell>
          <cell r="K1539">
            <v>0</v>
          </cell>
          <cell r="L1539">
            <v>0</v>
          </cell>
          <cell r="M1539">
            <v>0</v>
          </cell>
          <cell r="N1539">
            <v>0</v>
          </cell>
          <cell r="O1539">
            <v>0</v>
          </cell>
          <cell r="P1539">
            <v>0</v>
          </cell>
          <cell r="Q1539">
            <v>0</v>
          </cell>
          <cell r="R1539">
            <v>0</v>
          </cell>
          <cell r="S1539">
            <v>0</v>
          </cell>
          <cell r="T1539">
            <v>0</v>
          </cell>
          <cell r="U1539">
            <v>0</v>
          </cell>
          <cell r="V1539">
            <v>0</v>
          </cell>
          <cell r="W1539">
            <v>0</v>
          </cell>
          <cell r="X1539">
            <v>0</v>
          </cell>
          <cell r="Y1539" t="str">
            <v>H_.SO1_PVSProposed Station Dispatch Adder Costs</v>
          </cell>
        </row>
        <row r="1540">
          <cell r="E1540">
            <v>0</v>
          </cell>
          <cell r="F1540">
            <v>0</v>
          </cell>
          <cell r="G1540">
            <v>0</v>
          </cell>
          <cell r="H1540">
            <v>0</v>
          </cell>
          <cell r="I1540">
            <v>0</v>
          </cell>
          <cell r="J1540">
            <v>0</v>
          </cell>
          <cell r="K1540">
            <v>0</v>
          </cell>
          <cell r="L1540">
            <v>0</v>
          </cell>
          <cell r="M1540">
            <v>0</v>
          </cell>
          <cell r="N1540">
            <v>0</v>
          </cell>
          <cell r="O1540">
            <v>0</v>
          </cell>
          <cell r="P1540">
            <v>0</v>
          </cell>
          <cell r="Q1540">
            <v>0</v>
          </cell>
          <cell r="R1540">
            <v>0</v>
          </cell>
          <cell r="S1540">
            <v>0</v>
          </cell>
          <cell r="T1540">
            <v>0</v>
          </cell>
          <cell r="U1540">
            <v>0</v>
          </cell>
          <cell r="V1540">
            <v>0</v>
          </cell>
          <cell r="W1540">
            <v>0</v>
          </cell>
          <cell r="X1540">
            <v>0</v>
          </cell>
          <cell r="Y1540" t="str">
            <v>H_.SO1_PVSProposed Station Fixed Costs</v>
          </cell>
        </row>
        <row r="1541">
          <cell r="E1541">
            <v>0</v>
          </cell>
          <cell r="F1541">
            <v>0</v>
          </cell>
          <cell r="G1541">
            <v>0</v>
          </cell>
          <cell r="H1541">
            <v>0</v>
          </cell>
          <cell r="I1541">
            <v>0</v>
          </cell>
          <cell r="J1541">
            <v>0</v>
          </cell>
          <cell r="K1541">
            <v>0</v>
          </cell>
          <cell r="L1541">
            <v>0</v>
          </cell>
          <cell r="M1541">
            <v>0</v>
          </cell>
          <cell r="N1541">
            <v>0</v>
          </cell>
          <cell r="O1541">
            <v>0</v>
          </cell>
          <cell r="P1541">
            <v>0</v>
          </cell>
          <cell r="Q1541">
            <v>0</v>
          </cell>
          <cell r="R1541">
            <v>0</v>
          </cell>
          <cell r="S1541">
            <v>0</v>
          </cell>
          <cell r="T1541">
            <v>0</v>
          </cell>
          <cell r="U1541">
            <v>0</v>
          </cell>
          <cell r="V1541">
            <v>0</v>
          </cell>
          <cell r="W1541">
            <v>0</v>
          </cell>
          <cell r="X1541">
            <v>0</v>
          </cell>
          <cell r="Y1541" t="str">
            <v>H_.SO1_PVSProposed Station Demand Charges</v>
          </cell>
        </row>
        <row r="1542">
          <cell r="E1542">
            <v>0</v>
          </cell>
          <cell r="F1542">
            <v>0</v>
          </cell>
          <cell r="G1542">
            <v>0</v>
          </cell>
          <cell r="H1542">
            <v>0</v>
          </cell>
          <cell r="I1542">
            <v>0</v>
          </cell>
          <cell r="J1542">
            <v>0</v>
          </cell>
          <cell r="K1542">
            <v>0</v>
          </cell>
          <cell r="L1542">
            <v>0</v>
          </cell>
          <cell r="M1542">
            <v>0</v>
          </cell>
          <cell r="N1542">
            <v>0</v>
          </cell>
          <cell r="O1542">
            <v>0</v>
          </cell>
          <cell r="P1542">
            <v>0</v>
          </cell>
          <cell r="Q1542">
            <v>0</v>
          </cell>
          <cell r="R1542">
            <v>0</v>
          </cell>
          <cell r="S1542">
            <v>0</v>
          </cell>
          <cell r="T1542">
            <v>0</v>
          </cell>
          <cell r="U1542">
            <v>0</v>
          </cell>
          <cell r="V1542">
            <v>0</v>
          </cell>
          <cell r="W1542">
            <v>0</v>
          </cell>
          <cell r="X1542">
            <v>0</v>
          </cell>
          <cell r="Y1542" t="str">
            <v>H_.SO1_PVSProposed Station Capital Costs</v>
          </cell>
        </row>
        <row r="1543">
          <cell r="E1543">
            <v>0</v>
          </cell>
          <cell r="F1543">
            <v>0</v>
          </cell>
          <cell r="G1543">
            <v>0</v>
          </cell>
          <cell r="H1543">
            <v>0</v>
          </cell>
          <cell r="I1543">
            <v>0</v>
          </cell>
          <cell r="J1543">
            <v>0</v>
          </cell>
          <cell r="K1543">
            <v>0</v>
          </cell>
          <cell r="L1543">
            <v>0</v>
          </cell>
          <cell r="M1543">
            <v>0</v>
          </cell>
          <cell r="N1543">
            <v>0</v>
          </cell>
          <cell r="O1543">
            <v>0</v>
          </cell>
          <cell r="P1543">
            <v>0</v>
          </cell>
          <cell r="Q1543">
            <v>0</v>
          </cell>
          <cell r="R1543">
            <v>0</v>
          </cell>
          <cell r="S1543">
            <v>0</v>
          </cell>
          <cell r="T1543">
            <v>0</v>
          </cell>
          <cell r="U1543">
            <v>0</v>
          </cell>
          <cell r="V1543">
            <v>0</v>
          </cell>
          <cell r="W1543">
            <v>0</v>
          </cell>
          <cell r="X1543">
            <v>0</v>
          </cell>
          <cell r="Y1543" t="str">
            <v>H_.SO1_PVS   Station Total Costs</v>
          </cell>
        </row>
        <row r="1544">
          <cell r="E1544">
            <v>0</v>
          </cell>
          <cell r="F1544">
            <v>0</v>
          </cell>
          <cell r="G1544">
            <v>0</v>
          </cell>
          <cell r="H1544">
            <v>0</v>
          </cell>
          <cell r="I1544">
            <v>0</v>
          </cell>
          <cell r="J1544">
            <v>0</v>
          </cell>
          <cell r="K1544">
            <v>0</v>
          </cell>
          <cell r="L1544">
            <v>0</v>
          </cell>
          <cell r="M1544">
            <v>0</v>
          </cell>
          <cell r="N1544">
            <v>0</v>
          </cell>
          <cell r="O1544">
            <v>0</v>
          </cell>
          <cell r="P1544">
            <v>0</v>
          </cell>
          <cell r="Q1544">
            <v>0</v>
          </cell>
          <cell r="R1544">
            <v>0</v>
          </cell>
          <cell r="S1544">
            <v>0</v>
          </cell>
          <cell r="T1544">
            <v>0</v>
          </cell>
          <cell r="U1544">
            <v>0</v>
          </cell>
          <cell r="V1544">
            <v>0</v>
          </cell>
          <cell r="W1544">
            <v>0</v>
          </cell>
          <cell r="X1544">
            <v>0</v>
          </cell>
          <cell r="Y1544" t="str">
            <v>L_.SO1_WDProposed Station Fuel Costs</v>
          </cell>
        </row>
        <row r="1545">
          <cell r="E1545">
            <v>0</v>
          </cell>
          <cell r="F1545">
            <v>0</v>
          </cell>
          <cell r="G1545">
            <v>0</v>
          </cell>
          <cell r="H1545">
            <v>0</v>
          </cell>
          <cell r="I1545">
            <v>0</v>
          </cell>
          <cell r="J1545">
            <v>0</v>
          </cell>
          <cell r="K1545">
            <v>0</v>
          </cell>
          <cell r="L1545">
            <v>0</v>
          </cell>
          <cell r="M1545">
            <v>0</v>
          </cell>
          <cell r="N1545">
            <v>0</v>
          </cell>
          <cell r="O1545">
            <v>0</v>
          </cell>
          <cell r="P1545">
            <v>0</v>
          </cell>
          <cell r="Q1545">
            <v>0</v>
          </cell>
          <cell r="R1545">
            <v>0</v>
          </cell>
          <cell r="S1545">
            <v>0</v>
          </cell>
          <cell r="T1545">
            <v>0</v>
          </cell>
          <cell r="U1545">
            <v>0</v>
          </cell>
          <cell r="V1545">
            <v>0</v>
          </cell>
          <cell r="W1545">
            <v>0</v>
          </cell>
          <cell r="X1545">
            <v>0</v>
          </cell>
          <cell r="Y1545" t="str">
            <v>L_.SO1_WDProposed Station Variable O&amp;M Costs</v>
          </cell>
        </row>
        <row r="1546">
          <cell r="E1546">
            <v>0</v>
          </cell>
          <cell r="F1546">
            <v>0</v>
          </cell>
          <cell r="G1546">
            <v>0</v>
          </cell>
          <cell r="H1546">
            <v>0</v>
          </cell>
          <cell r="I1546">
            <v>0</v>
          </cell>
          <cell r="J1546">
            <v>0</v>
          </cell>
          <cell r="K1546">
            <v>0</v>
          </cell>
          <cell r="L1546">
            <v>0</v>
          </cell>
          <cell r="M1546">
            <v>0</v>
          </cell>
          <cell r="N1546">
            <v>0</v>
          </cell>
          <cell r="O1546">
            <v>0</v>
          </cell>
          <cell r="P1546">
            <v>0</v>
          </cell>
          <cell r="Q1546">
            <v>0</v>
          </cell>
          <cell r="R1546">
            <v>0</v>
          </cell>
          <cell r="S1546">
            <v>0</v>
          </cell>
          <cell r="T1546">
            <v>0</v>
          </cell>
          <cell r="U1546">
            <v>0</v>
          </cell>
          <cell r="V1546">
            <v>0</v>
          </cell>
          <cell r="W1546">
            <v>0</v>
          </cell>
          <cell r="X1546">
            <v>0</v>
          </cell>
          <cell r="Y1546" t="str">
            <v>L_.SO1_WDProposed Station Emission Costs</v>
          </cell>
        </row>
        <row r="1547">
          <cell r="E1547">
            <v>0</v>
          </cell>
          <cell r="F1547">
            <v>0</v>
          </cell>
          <cell r="G1547">
            <v>0</v>
          </cell>
          <cell r="H1547">
            <v>0</v>
          </cell>
          <cell r="I1547">
            <v>0</v>
          </cell>
          <cell r="J1547">
            <v>0</v>
          </cell>
          <cell r="K1547">
            <v>0</v>
          </cell>
          <cell r="L1547">
            <v>0</v>
          </cell>
          <cell r="M1547">
            <v>0</v>
          </cell>
          <cell r="N1547">
            <v>0</v>
          </cell>
          <cell r="O1547">
            <v>0</v>
          </cell>
          <cell r="P1547">
            <v>0</v>
          </cell>
          <cell r="Q1547">
            <v>0</v>
          </cell>
          <cell r="R1547">
            <v>0</v>
          </cell>
          <cell r="S1547">
            <v>0</v>
          </cell>
          <cell r="T1547">
            <v>0</v>
          </cell>
          <cell r="U1547">
            <v>0</v>
          </cell>
          <cell r="V1547">
            <v>0</v>
          </cell>
          <cell r="W1547">
            <v>0</v>
          </cell>
          <cell r="X1547">
            <v>0</v>
          </cell>
          <cell r="Y1547" t="str">
            <v>L_.SO1_WDProposed Station Dispatch Adder Costs</v>
          </cell>
        </row>
        <row r="1548">
          <cell r="E1548">
            <v>0</v>
          </cell>
          <cell r="F1548">
            <v>0</v>
          </cell>
          <cell r="G1548">
            <v>0</v>
          </cell>
          <cell r="H1548">
            <v>0</v>
          </cell>
          <cell r="I1548">
            <v>0</v>
          </cell>
          <cell r="J1548">
            <v>0</v>
          </cell>
          <cell r="K1548">
            <v>0</v>
          </cell>
          <cell r="L1548">
            <v>0</v>
          </cell>
          <cell r="M1548">
            <v>0</v>
          </cell>
          <cell r="N1548">
            <v>0</v>
          </cell>
          <cell r="O1548">
            <v>0</v>
          </cell>
          <cell r="P1548">
            <v>0</v>
          </cell>
          <cell r="Q1548">
            <v>0</v>
          </cell>
          <cell r="R1548">
            <v>0</v>
          </cell>
          <cell r="S1548">
            <v>0</v>
          </cell>
          <cell r="T1548">
            <v>0</v>
          </cell>
          <cell r="U1548">
            <v>0</v>
          </cell>
          <cell r="V1548">
            <v>0</v>
          </cell>
          <cell r="W1548">
            <v>0</v>
          </cell>
          <cell r="X1548">
            <v>0</v>
          </cell>
          <cell r="Y1548" t="str">
            <v>L_.SO1_WDProposed Station Fixed Costs</v>
          </cell>
        </row>
        <row r="1549">
          <cell r="E1549">
            <v>0</v>
          </cell>
          <cell r="F1549">
            <v>0</v>
          </cell>
          <cell r="G1549">
            <v>0</v>
          </cell>
          <cell r="H1549">
            <v>0</v>
          </cell>
          <cell r="I1549">
            <v>0</v>
          </cell>
          <cell r="J1549">
            <v>0</v>
          </cell>
          <cell r="K1549">
            <v>0</v>
          </cell>
          <cell r="L1549">
            <v>0</v>
          </cell>
          <cell r="M1549">
            <v>0</v>
          </cell>
          <cell r="N1549">
            <v>0</v>
          </cell>
          <cell r="O1549">
            <v>0</v>
          </cell>
          <cell r="P1549">
            <v>0</v>
          </cell>
          <cell r="Q1549">
            <v>0</v>
          </cell>
          <cell r="R1549">
            <v>0</v>
          </cell>
          <cell r="S1549">
            <v>0</v>
          </cell>
          <cell r="T1549">
            <v>0</v>
          </cell>
          <cell r="U1549">
            <v>0</v>
          </cell>
          <cell r="V1549">
            <v>0</v>
          </cell>
          <cell r="W1549">
            <v>0</v>
          </cell>
          <cell r="X1549">
            <v>0</v>
          </cell>
          <cell r="Y1549" t="str">
            <v>L_.SO1_WDProposed Station Demand Charges</v>
          </cell>
        </row>
        <row r="1550">
          <cell r="E1550">
            <v>0</v>
          </cell>
          <cell r="F1550">
            <v>0</v>
          </cell>
          <cell r="G1550">
            <v>0</v>
          </cell>
          <cell r="H1550">
            <v>0</v>
          </cell>
          <cell r="I1550">
            <v>0</v>
          </cell>
          <cell r="J1550">
            <v>0</v>
          </cell>
          <cell r="K1550">
            <v>0</v>
          </cell>
          <cell r="L1550">
            <v>0</v>
          </cell>
          <cell r="M1550">
            <v>0</v>
          </cell>
          <cell r="N1550">
            <v>0</v>
          </cell>
          <cell r="O1550">
            <v>0</v>
          </cell>
          <cell r="P1550">
            <v>0</v>
          </cell>
          <cell r="Q1550">
            <v>0</v>
          </cell>
          <cell r="R1550">
            <v>0</v>
          </cell>
          <cell r="S1550">
            <v>0</v>
          </cell>
          <cell r="T1550">
            <v>0</v>
          </cell>
          <cell r="U1550">
            <v>0</v>
          </cell>
          <cell r="V1550">
            <v>0</v>
          </cell>
          <cell r="W1550">
            <v>0</v>
          </cell>
          <cell r="X1550">
            <v>0</v>
          </cell>
          <cell r="Y1550" t="str">
            <v>L_.SO1_WDProposed Station Capital Costs</v>
          </cell>
        </row>
        <row r="1551">
          <cell r="E1551">
            <v>0</v>
          </cell>
          <cell r="F1551">
            <v>0</v>
          </cell>
          <cell r="G1551">
            <v>0</v>
          </cell>
          <cell r="H1551">
            <v>0</v>
          </cell>
          <cell r="I1551">
            <v>0</v>
          </cell>
          <cell r="J1551">
            <v>0</v>
          </cell>
          <cell r="K1551">
            <v>0</v>
          </cell>
          <cell r="L1551">
            <v>0</v>
          </cell>
          <cell r="M1551">
            <v>0</v>
          </cell>
          <cell r="N1551">
            <v>0</v>
          </cell>
          <cell r="O1551">
            <v>0</v>
          </cell>
          <cell r="P1551">
            <v>0</v>
          </cell>
          <cell r="Q1551">
            <v>0</v>
          </cell>
          <cell r="R1551">
            <v>0</v>
          </cell>
          <cell r="S1551">
            <v>0</v>
          </cell>
          <cell r="T1551">
            <v>0</v>
          </cell>
          <cell r="U1551">
            <v>0</v>
          </cell>
          <cell r="V1551">
            <v>0</v>
          </cell>
          <cell r="W1551">
            <v>0</v>
          </cell>
          <cell r="X1551">
            <v>0</v>
          </cell>
          <cell r="Y1551" t="str">
            <v>L_.SO1_WD   Station Total Costs</v>
          </cell>
        </row>
        <row r="1552">
          <cell r="E1552">
            <v>0</v>
          </cell>
          <cell r="F1552">
            <v>0</v>
          </cell>
          <cell r="G1552">
            <v>0</v>
          </cell>
          <cell r="H1552">
            <v>0</v>
          </cell>
          <cell r="I1552">
            <v>0</v>
          </cell>
          <cell r="J1552">
            <v>0</v>
          </cell>
          <cell r="K1552">
            <v>0</v>
          </cell>
          <cell r="L1552">
            <v>0</v>
          </cell>
          <cell r="M1552">
            <v>0</v>
          </cell>
          <cell r="N1552">
            <v>0</v>
          </cell>
          <cell r="O1552">
            <v>0</v>
          </cell>
          <cell r="P1552">
            <v>0</v>
          </cell>
          <cell r="Q1552">
            <v>0</v>
          </cell>
          <cell r="R1552">
            <v>0</v>
          </cell>
          <cell r="S1552">
            <v>0</v>
          </cell>
          <cell r="T1552">
            <v>0</v>
          </cell>
          <cell r="U1552">
            <v>0</v>
          </cell>
          <cell r="V1552">
            <v>0</v>
          </cell>
          <cell r="W1552">
            <v>0</v>
          </cell>
          <cell r="X1552">
            <v>0</v>
          </cell>
          <cell r="Y1552" t="str">
            <v>H1.SO1_PVSProposed Station Fuel Costs</v>
          </cell>
        </row>
        <row r="1553">
          <cell r="E1553">
            <v>0</v>
          </cell>
          <cell r="F1553">
            <v>0</v>
          </cell>
          <cell r="G1553">
            <v>0</v>
          </cell>
          <cell r="H1553">
            <v>0</v>
          </cell>
          <cell r="I1553">
            <v>0</v>
          </cell>
          <cell r="J1553">
            <v>1.1040000000000001</v>
          </cell>
          <cell r="K1553">
            <v>1.129</v>
          </cell>
          <cell r="L1553">
            <v>1.1559999999999999</v>
          </cell>
          <cell r="M1553">
            <v>1.1819999999999999</v>
          </cell>
          <cell r="N1553">
            <v>1.2090000000000001</v>
          </cell>
          <cell r="O1553">
            <v>1.236</v>
          </cell>
          <cell r="P1553">
            <v>1.264</v>
          </cell>
          <cell r="Q1553">
            <v>1.2929999999999999</v>
          </cell>
          <cell r="R1553">
            <v>1.3220000000000001</v>
          </cell>
          <cell r="S1553">
            <v>1.353</v>
          </cell>
          <cell r="T1553">
            <v>1.3839999999999999</v>
          </cell>
          <cell r="U1553">
            <v>1.415</v>
          </cell>
          <cell r="V1553">
            <v>1.4470000000000001</v>
          </cell>
          <cell r="W1553">
            <v>1.48</v>
          </cell>
          <cell r="X1553">
            <v>1.514</v>
          </cell>
          <cell r="Y1553" t="str">
            <v>H1.SO1_PVSProposed Station Variable O&amp;M Costs</v>
          </cell>
        </row>
        <row r="1554">
          <cell r="E1554">
            <v>0</v>
          </cell>
          <cell r="F1554">
            <v>0</v>
          </cell>
          <cell r="G1554">
            <v>0</v>
          </cell>
          <cell r="H1554">
            <v>0</v>
          </cell>
          <cell r="I1554">
            <v>0</v>
          </cell>
          <cell r="J1554">
            <v>0</v>
          </cell>
          <cell r="K1554">
            <v>0</v>
          </cell>
          <cell r="L1554">
            <v>0</v>
          </cell>
          <cell r="M1554">
            <v>0</v>
          </cell>
          <cell r="N1554">
            <v>0</v>
          </cell>
          <cell r="O1554">
            <v>0</v>
          </cell>
          <cell r="P1554">
            <v>0</v>
          </cell>
          <cell r="Q1554">
            <v>0</v>
          </cell>
          <cell r="R1554">
            <v>0</v>
          </cell>
          <cell r="S1554">
            <v>0</v>
          </cell>
          <cell r="T1554">
            <v>0</v>
          </cell>
          <cell r="U1554">
            <v>0</v>
          </cell>
          <cell r="V1554">
            <v>0</v>
          </cell>
          <cell r="W1554">
            <v>0</v>
          </cell>
          <cell r="X1554">
            <v>0</v>
          </cell>
          <cell r="Y1554" t="str">
            <v>H1.SO1_PVSProposed Station Emission Costs</v>
          </cell>
        </row>
        <row r="1555">
          <cell r="E1555">
            <v>0</v>
          </cell>
          <cell r="F1555">
            <v>0</v>
          </cell>
          <cell r="G1555">
            <v>0</v>
          </cell>
          <cell r="H1555">
            <v>0</v>
          </cell>
          <cell r="I1555">
            <v>0</v>
          </cell>
          <cell r="J1555">
            <v>0</v>
          </cell>
          <cell r="K1555">
            <v>0</v>
          </cell>
          <cell r="L1555">
            <v>0</v>
          </cell>
          <cell r="M1555">
            <v>0</v>
          </cell>
          <cell r="N1555">
            <v>0</v>
          </cell>
          <cell r="O1555">
            <v>0</v>
          </cell>
          <cell r="P1555">
            <v>0</v>
          </cell>
          <cell r="Q1555">
            <v>0</v>
          </cell>
          <cell r="R1555">
            <v>0</v>
          </cell>
          <cell r="S1555">
            <v>0</v>
          </cell>
          <cell r="T1555">
            <v>0</v>
          </cell>
          <cell r="U1555">
            <v>0</v>
          </cell>
          <cell r="V1555">
            <v>0</v>
          </cell>
          <cell r="W1555">
            <v>0</v>
          </cell>
          <cell r="X1555">
            <v>0</v>
          </cell>
          <cell r="Y1555" t="str">
            <v>H1.SO1_PVSProposed Station Dispatch Adder Costs</v>
          </cell>
        </row>
        <row r="1556">
          <cell r="E1556">
            <v>0</v>
          </cell>
          <cell r="F1556">
            <v>0</v>
          </cell>
          <cell r="G1556">
            <v>0</v>
          </cell>
          <cell r="H1556">
            <v>0</v>
          </cell>
          <cell r="I1556">
            <v>0</v>
          </cell>
          <cell r="J1556">
            <v>12.661</v>
          </cell>
          <cell r="K1556">
            <v>12.661</v>
          </cell>
          <cell r="L1556">
            <v>12.661</v>
          </cell>
          <cell r="M1556">
            <v>12.661</v>
          </cell>
          <cell r="N1556">
            <v>12.661</v>
          </cell>
          <cell r="O1556">
            <v>12.661</v>
          </cell>
          <cell r="P1556">
            <v>12.661</v>
          </cell>
          <cell r="Q1556">
            <v>12.661</v>
          </cell>
          <cell r="R1556">
            <v>12.661</v>
          </cell>
          <cell r="S1556">
            <v>12.661</v>
          </cell>
          <cell r="T1556">
            <v>12.661</v>
          </cell>
          <cell r="U1556">
            <v>12.661</v>
          </cell>
          <cell r="V1556">
            <v>12.661</v>
          </cell>
          <cell r="W1556">
            <v>12.661</v>
          </cell>
          <cell r="X1556">
            <v>12.661</v>
          </cell>
          <cell r="Y1556" t="str">
            <v>H1.SO1_PVSProposed Station Fixed Costs</v>
          </cell>
        </row>
        <row r="1557">
          <cell r="E1557">
            <v>0</v>
          </cell>
          <cell r="F1557">
            <v>0</v>
          </cell>
          <cell r="G1557">
            <v>0</v>
          </cell>
          <cell r="H1557">
            <v>0</v>
          </cell>
          <cell r="I1557">
            <v>0</v>
          </cell>
          <cell r="J1557">
            <v>0</v>
          </cell>
          <cell r="K1557">
            <v>0</v>
          </cell>
          <cell r="L1557">
            <v>0</v>
          </cell>
          <cell r="M1557">
            <v>0</v>
          </cell>
          <cell r="N1557">
            <v>0</v>
          </cell>
          <cell r="O1557">
            <v>0</v>
          </cell>
          <cell r="P1557">
            <v>0</v>
          </cell>
          <cell r="Q1557">
            <v>0</v>
          </cell>
          <cell r="R1557">
            <v>0</v>
          </cell>
          <cell r="S1557">
            <v>0</v>
          </cell>
          <cell r="T1557">
            <v>0</v>
          </cell>
          <cell r="U1557">
            <v>0</v>
          </cell>
          <cell r="V1557">
            <v>0</v>
          </cell>
          <cell r="W1557">
            <v>0</v>
          </cell>
          <cell r="X1557">
            <v>0</v>
          </cell>
          <cell r="Y1557" t="str">
            <v>H1.SO1_PVSProposed Station Demand Charges</v>
          </cell>
        </row>
        <row r="1558">
          <cell r="E1558">
            <v>0</v>
          </cell>
          <cell r="F1558">
            <v>0</v>
          </cell>
          <cell r="G1558">
            <v>0</v>
          </cell>
          <cell r="H1558">
            <v>0</v>
          </cell>
          <cell r="I1558">
            <v>0</v>
          </cell>
          <cell r="J1558">
            <v>29.154</v>
          </cell>
          <cell r="K1558">
            <v>29.818999999999999</v>
          </cell>
          <cell r="L1558">
            <v>30.498999999999999</v>
          </cell>
          <cell r="M1558">
            <v>31.193999999999999</v>
          </cell>
          <cell r="N1558">
            <v>31.905000000000001</v>
          </cell>
          <cell r="O1558">
            <v>32.633000000000003</v>
          </cell>
          <cell r="P1558">
            <v>33.377000000000002</v>
          </cell>
          <cell r="Q1558">
            <v>34.137999999999998</v>
          </cell>
          <cell r="R1558">
            <v>34.915999999999997</v>
          </cell>
          <cell r="S1558">
            <v>35.712000000000003</v>
          </cell>
          <cell r="T1558">
            <v>36.526000000000003</v>
          </cell>
          <cell r="U1558">
            <v>37.359000000000002</v>
          </cell>
          <cell r="V1558">
            <v>38.210999999999999</v>
          </cell>
          <cell r="W1558">
            <v>39.082000000000001</v>
          </cell>
          <cell r="X1558">
            <v>39.972999999999999</v>
          </cell>
          <cell r="Y1558" t="str">
            <v>H1.SO1_PVSProposed Station Capital Costs</v>
          </cell>
        </row>
        <row r="1559">
          <cell r="E1559">
            <v>0</v>
          </cell>
          <cell r="F1559">
            <v>0</v>
          </cell>
          <cell r="G1559">
            <v>0</v>
          </cell>
          <cell r="H1559">
            <v>0</v>
          </cell>
          <cell r="I1559">
            <v>0</v>
          </cell>
          <cell r="J1559">
            <v>42.92</v>
          </cell>
          <cell r="K1559">
            <v>43.609000000000002</v>
          </cell>
          <cell r="L1559">
            <v>44.314999999999998</v>
          </cell>
          <cell r="M1559">
            <v>45.036999999999999</v>
          </cell>
          <cell r="N1559">
            <v>45.774999999999999</v>
          </cell>
          <cell r="O1559">
            <v>46.53</v>
          </cell>
          <cell r="P1559">
            <v>47.302</v>
          </cell>
          <cell r="Q1559">
            <v>48.091999999999999</v>
          </cell>
          <cell r="R1559">
            <v>48.899000000000001</v>
          </cell>
          <cell r="S1559">
            <v>49.725999999999999</v>
          </cell>
          <cell r="T1559">
            <v>50.570999999999998</v>
          </cell>
          <cell r="U1559">
            <v>51.436</v>
          </cell>
          <cell r="V1559">
            <v>52.319000000000003</v>
          </cell>
          <cell r="W1559">
            <v>53.222999999999999</v>
          </cell>
          <cell r="X1559">
            <v>54.148000000000003</v>
          </cell>
          <cell r="Y1559" t="str">
            <v>H1.SO1_PVS   Station Total Costs</v>
          </cell>
        </row>
        <row r="1560">
          <cell r="E1560">
            <v>0</v>
          </cell>
          <cell r="F1560">
            <v>0</v>
          </cell>
          <cell r="G1560">
            <v>0</v>
          </cell>
          <cell r="H1560">
            <v>0</v>
          </cell>
          <cell r="I1560">
            <v>0</v>
          </cell>
          <cell r="J1560">
            <v>0</v>
          </cell>
          <cell r="K1560">
            <v>0</v>
          </cell>
          <cell r="L1560">
            <v>0</v>
          </cell>
          <cell r="M1560">
            <v>0</v>
          </cell>
          <cell r="N1560">
            <v>0</v>
          </cell>
          <cell r="O1560">
            <v>0</v>
          </cell>
          <cell r="P1560">
            <v>0</v>
          </cell>
          <cell r="Q1560">
            <v>0</v>
          </cell>
          <cell r="R1560">
            <v>0</v>
          </cell>
          <cell r="S1560">
            <v>0</v>
          </cell>
          <cell r="T1560">
            <v>0</v>
          </cell>
          <cell r="U1560">
            <v>0</v>
          </cell>
          <cell r="V1560">
            <v>0</v>
          </cell>
          <cell r="W1560">
            <v>0</v>
          </cell>
          <cell r="X1560">
            <v>0</v>
          </cell>
          <cell r="Y1560" t="str">
            <v>L_.SO1_PVSProposed Station Fuel Costs</v>
          </cell>
        </row>
        <row r="1561">
          <cell r="E1561">
            <v>0</v>
          </cell>
          <cell r="F1561">
            <v>0</v>
          </cell>
          <cell r="G1561">
            <v>0</v>
          </cell>
          <cell r="H1561">
            <v>0</v>
          </cell>
          <cell r="I1561">
            <v>0</v>
          </cell>
          <cell r="J1561">
            <v>0</v>
          </cell>
          <cell r="K1561">
            <v>0</v>
          </cell>
          <cell r="L1561">
            <v>0</v>
          </cell>
          <cell r="M1561">
            <v>0</v>
          </cell>
          <cell r="N1561">
            <v>0</v>
          </cell>
          <cell r="O1561">
            <v>0</v>
          </cell>
          <cell r="P1561">
            <v>0</v>
          </cell>
          <cell r="Q1561">
            <v>0</v>
          </cell>
          <cell r="R1561">
            <v>0</v>
          </cell>
          <cell r="S1561">
            <v>0</v>
          </cell>
          <cell r="T1561">
            <v>0</v>
          </cell>
          <cell r="U1561">
            <v>0</v>
          </cell>
          <cell r="V1561">
            <v>0</v>
          </cell>
          <cell r="W1561">
            <v>0</v>
          </cell>
          <cell r="X1561">
            <v>0</v>
          </cell>
          <cell r="Y1561" t="str">
            <v>L_.SO1_PVSProposed Station Variable O&amp;M Costs</v>
          </cell>
        </row>
        <row r="1562">
          <cell r="E1562">
            <v>0</v>
          </cell>
          <cell r="F1562">
            <v>0</v>
          </cell>
          <cell r="G1562">
            <v>0</v>
          </cell>
          <cell r="H1562">
            <v>0</v>
          </cell>
          <cell r="I1562">
            <v>0</v>
          </cell>
          <cell r="J1562">
            <v>0</v>
          </cell>
          <cell r="K1562">
            <v>0</v>
          </cell>
          <cell r="L1562">
            <v>0</v>
          </cell>
          <cell r="M1562">
            <v>0</v>
          </cell>
          <cell r="N1562">
            <v>0</v>
          </cell>
          <cell r="O1562">
            <v>0</v>
          </cell>
          <cell r="P1562">
            <v>0</v>
          </cell>
          <cell r="Q1562">
            <v>0</v>
          </cell>
          <cell r="R1562">
            <v>0</v>
          </cell>
          <cell r="S1562">
            <v>0</v>
          </cell>
          <cell r="T1562">
            <v>0</v>
          </cell>
          <cell r="U1562">
            <v>0</v>
          </cell>
          <cell r="V1562">
            <v>0</v>
          </cell>
          <cell r="W1562">
            <v>0</v>
          </cell>
          <cell r="X1562">
            <v>0</v>
          </cell>
          <cell r="Y1562" t="str">
            <v>L_.SO1_PVSProposed Station Emission Costs</v>
          </cell>
        </row>
        <row r="1563">
          <cell r="E1563">
            <v>0</v>
          </cell>
          <cell r="F1563">
            <v>0</v>
          </cell>
          <cell r="G1563">
            <v>0</v>
          </cell>
          <cell r="H1563">
            <v>0</v>
          </cell>
          <cell r="I1563">
            <v>0</v>
          </cell>
          <cell r="J1563">
            <v>0</v>
          </cell>
          <cell r="K1563">
            <v>0</v>
          </cell>
          <cell r="L1563">
            <v>0</v>
          </cell>
          <cell r="M1563">
            <v>0</v>
          </cell>
          <cell r="N1563">
            <v>0</v>
          </cell>
          <cell r="O1563">
            <v>0</v>
          </cell>
          <cell r="P1563">
            <v>0</v>
          </cell>
          <cell r="Q1563">
            <v>0</v>
          </cell>
          <cell r="R1563">
            <v>0</v>
          </cell>
          <cell r="S1563">
            <v>0</v>
          </cell>
          <cell r="T1563">
            <v>0</v>
          </cell>
          <cell r="U1563">
            <v>0</v>
          </cell>
          <cell r="V1563">
            <v>0</v>
          </cell>
          <cell r="W1563">
            <v>0</v>
          </cell>
          <cell r="X1563">
            <v>0</v>
          </cell>
          <cell r="Y1563" t="str">
            <v>L_.SO1_PVSProposed Station Dispatch Adder Costs</v>
          </cell>
        </row>
        <row r="1564">
          <cell r="E1564">
            <v>0</v>
          </cell>
          <cell r="F1564">
            <v>0</v>
          </cell>
          <cell r="G1564">
            <v>0</v>
          </cell>
          <cell r="H1564">
            <v>0</v>
          </cell>
          <cell r="I1564">
            <v>0</v>
          </cell>
          <cell r="J1564">
            <v>0</v>
          </cell>
          <cell r="K1564">
            <v>0</v>
          </cell>
          <cell r="L1564">
            <v>0</v>
          </cell>
          <cell r="M1564">
            <v>0</v>
          </cell>
          <cell r="N1564">
            <v>0</v>
          </cell>
          <cell r="O1564">
            <v>0</v>
          </cell>
          <cell r="P1564">
            <v>0</v>
          </cell>
          <cell r="Q1564">
            <v>0</v>
          </cell>
          <cell r="R1564">
            <v>0</v>
          </cell>
          <cell r="S1564">
            <v>0</v>
          </cell>
          <cell r="T1564">
            <v>0</v>
          </cell>
          <cell r="U1564">
            <v>0</v>
          </cell>
          <cell r="V1564">
            <v>0</v>
          </cell>
          <cell r="W1564">
            <v>0</v>
          </cell>
          <cell r="X1564">
            <v>0</v>
          </cell>
          <cell r="Y1564" t="str">
            <v>L_.SO1_PVSProposed Station Fixed Costs</v>
          </cell>
        </row>
        <row r="1565">
          <cell r="E1565">
            <v>0</v>
          </cell>
          <cell r="F1565">
            <v>0</v>
          </cell>
          <cell r="G1565">
            <v>0</v>
          </cell>
          <cell r="H1565">
            <v>0</v>
          </cell>
          <cell r="I1565">
            <v>0</v>
          </cell>
          <cell r="J1565">
            <v>0</v>
          </cell>
          <cell r="K1565">
            <v>0</v>
          </cell>
          <cell r="L1565">
            <v>0</v>
          </cell>
          <cell r="M1565">
            <v>0</v>
          </cell>
          <cell r="N1565">
            <v>0</v>
          </cell>
          <cell r="O1565">
            <v>0</v>
          </cell>
          <cell r="P1565">
            <v>0</v>
          </cell>
          <cell r="Q1565">
            <v>0</v>
          </cell>
          <cell r="R1565">
            <v>0</v>
          </cell>
          <cell r="S1565">
            <v>0</v>
          </cell>
          <cell r="T1565">
            <v>0</v>
          </cell>
          <cell r="U1565">
            <v>0</v>
          </cell>
          <cell r="V1565">
            <v>0</v>
          </cell>
          <cell r="W1565">
            <v>0</v>
          </cell>
          <cell r="X1565">
            <v>0</v>
          </cell>
          <cell r="Y1565" t="str">
            <v>L_.SO1_PVSProposed Station Demand Charges</v>
          </cell>
        </row>
        <row r="1566">
          <cell r="E1566">
            <v>0</v>
          </cell>
          <cell r="F1566">
            <v>0</v>
          </cell>
          <cell r="G1566">
            <v>0</v>
          </cell>
          <cell r="H1566">
            <v>0</v>
          </cell>
          <cell r="I1566">
            <v>0</v>
          </cell>
          <cell r="J1566">
            <v>0</v>
          </cell>
          <cell r="K1566">
            <v>0</v>
          </cell>
          <cell r="L1566">
            <v>0</v>
          </cell>
          <cell r="M1566">
            <v>0</v>
          </cell>
          <cell r="N1566">
            <v>0</v>
          </cell>
          <cell r="O1566">
            <v>0</v>
          </cell>
          <cell r="P1566">
            <v>0</v>
          </cell>
          <cell r="Q1566">
            <v>0</v>
          </cell>
          <cell r="R1566">
            <v>0</v>
          </cell>
          <cell r="S1566">
            <v>0</v>
          </cell>
          <cell r="T1566">
            <v>0</v>
          </cell>
          <cell r="U1566">
            <v>0</v>
          </cell>
          <cell r="V1566">
            <v>0</v>
          </cell>
          <cell r="W1566">
            <v>0</v>
          </cell>
          <cell r="X1566">
            <v>0</v>
          </cell>
          <cell r="Y1566" t="str">
            <v>L_.SO1_PVSProposed Station Capital Costs</v>
          </cell>
        </row>
        <row r="1567">
          <cell r="E1567">
            <v>0</v>
          </cell>
          <cell r="F1567">
            <v>0</v>
          </cell>
          <cell r="G1567">
            <v>0</v>
          </cell>
          <cell r="H1567">
            <v>0</v>
          </cell>
          <cell r="I1567">
            <v>0</v>
          </cell>
          <cell r="J1567">
            <v>0</v>
          </cell>
          <cell r="K1567">
            <v>0</v>
          </cell>
          <cell r="L1567">
            <v>0</v>
          </cell>
          <cell r="M1567">
            <v>0</v>
          </cell>
          <cell r="N1567">
            <v>0</v>
          </cell>
          <cell r="O1567">
            <v>0</v>
          </cell>
          <cell r="P1567">
            <v>0</v>
          </cell>
          <cell r="Q1567">
            <v>0</v>
          </cell>
          <cell r="R1567">
            <v>0</v>
          </cell>
          <cell r="S1567">
            <v>0</v>
          </cell>
          <cell r="T1567">
            <v>0</v>
          </cell>
          <cell r="U1567">
            <v>0</v>
          </cell>
          <cell r="V1567">
            <v>0</v>
          </cell>
          <cell r="W1567">
            <v>0</v>
          </cell>
          <cell r="X1567">
            <v>0</v>
          </cell>
          <cell r="Y1567" t="str">
            <v>L_.SO1_PVS   Station Total Costs</v>
          </cell>
        </row>
        <row r="1568">
          <cell r="E1568">
            <v>0</v>
          </cell>
          <cell r="F1568">
            <v>0</v>
          </cell>
          <cell r="G1568">
            <v>0</v>
          </cell>
          <cell r="H1568">
            <v>0</v>
          </cell>
          <cell r="I1568">
            <v>0</v>
          </cell>
          <cell r="J1568">
            <v>0</v>
          </cell>
          <cell r="K1568">
            <v>0</v>
          </cell>
          <cell r="L1568">
            <v>0</v>
          </cell>
          <cell r="M1568">
            <v>0</v>
          </cell>
          <cell r="N1568">
            <v>0</v>
          </cell>
          <cell r="O1568">
            <v>0</v>
          </cell>
          <cell r="P1568">
            <v>0</v>
          </cell>
          <cell r="Q1568">
            <v>0</v>
          </cell>
          <cell r="R1568">
            <v>0</v>
          </cell>
          <cell r="S1568">
            <v>0</v>
          </cell>
          <cell r="T1568">
            <v>0</v>
          </cell>
          <cell r="U1568">
            <v>0</v>
          </cell>
          <cell r="V1568">
            <v>0</v>
          </cell>
          <cell r="W1568">
            <v>0</v>
          </cell>
          <cell r="X1568">
            <v>0</v>
          </cell>
          <cell r="Y1568" t="str">
            <v>L1.SO1_PVSProposed Station Fuel Costs</v>
          </cell>
        </row>
        <row r="1569">
          <cell r="E1569">
            <v>0</v>
          </cell>
          <cell r="F1569">
            <v>0</v>
          </cell>
          <cell r="G1569">
            <v>0</v>
          </cell>
          <cell r="H1569">
            <v>0</v>
          </cell>
          <cell r="I1569">
            <v>0</v>
          </cell>
          <cell r="J1569">
            <v>0.14399999999999999</v>
          </cell>
          <cell r="K1569">
            <v>0.14799999999999999</v>
          </cell>
          <cell r="L1569">
            <v>0.151</v>
          </cell>
          <cell r="M1569">
            <v>0.154</v>
          </cell>
          <cell r="N1569">
            <v>0.158</v>
          </cell>
          <cell r="O1569">
            <v>0.16200000000000001</v>
          </cell>
          <cell r="P1569">
            <v>0.16500000000000001</v>
          </cell>
          <cell r="Q1569">
            <v>0.16900000000000001</v>
          </cell>
          <cell r="R1569">
            <v>0.17299999999999999</v>
          </cell>
          <cell r="S1569">
            <v>0.17699999999999999</v>
          </cell>
          <cell r="T1569">
            <v>0.18099999999999999</v>
          </cell>
          <cell r="U1569">
            <v>0.185</v>
          </cell>
          <cell r="V1569">
            <v>0.189</v>
          </cell>
          <cell r="W1569">
            <v>0.193</v>
          </cell>
          <cell r="X1569">
            <v>0.19800000000000001</v>
          </cell>
          <cell r="Y1569" t="str">
            <v>L1.SO1_PVSProposed Station Variable O&amp;M Costs</v>
          </cell>
        </row>
        <row r="1570">
          <cell r="E1570">
            <v>0</v>
          </cell>
          <cell r="F1570">
            <v>0</v>
          </cell>
          <cell r="G1570">
            <v>0</v>
          </cell>
          <cell r="H1570">
            <v>0</v>
          </cell>
          <cell r="I1570">
            <v>0</v>
          </cell>
          <cell r="J1570">
            <v>0</v>
          </cell>
          <cell r="K1570">
            <v>0</v>
          </cell>
          <cell r="L1570">
            <v>0</v>
          </cell>
          <cell r="M1570">
            <v>0</v>
          </cell>
          <cell r="N1570">
            <v>0</v>
          </cell>
          <cell r="O1570">
            <v>0</v>
          </cell>
          <cell r="P1570">
            <v>0</v>
          </cell>
          <cell r="Q1570">
            <v>0</v>
          </cell>
          <cell r="R1570">
            <v>0</v>
          </cell>
          <cell r="S1570">
            <v>0</v>
          </cell>
          <cell r="T1570">
            <v>0</v>
          </cell>
          <cell r="U1570">
            <v>0</v>
          </cell>
          <cell r="V1570">
            <v>0</v>
          </cell>
          <cell r="W1570">
            <v>0</v>
          </cell>
          <cell r="X1570">
            <v>0</v>
          </cell>
          <cell r="Y1570" t="str">
            <v>L1.SO1_PVSProposed Station Emission Costs</v>
          </cell>
        </row>
        <row r="1571">
          <cell r="E1571">
            <v>0</v>
          </cell>
          <cell r="F1571">
            <v>0</v>
          </cell>
          <cell r="G1571">
            <v>0</v>
          </cell>
          <cell r="H1571">
            <v>0</v>
          </cell>
          <cell r="I1571">
            <v>0</v>
          </cell>
          <cell r="J1571">
            <v>0</v>
          </cell>
          <cell r="K1571">
            <v>0</v>
          </cell>
          <cell r="L1571">
            <v>0</v>
          </cell>
          <cell r="M1571">
            <v>0</v>
          </cell>
          <cell r="N1571">
            <v>0</v>
          </cell>
          <cell r="O1571">
            <v>0</v>
          </cell>
          <cell r="P1571">
            <v>0</v>
          </cell>
          <cell r="Q1571">
            <v>0</v>
          </cell>
          <cell r="R1571">
            <v>0</v>
          </cell>
          <cell r="S1571">
            <v>0</v>
          </cell>
          <cell r="T1571">
            <v>0</v>
          </cell>
          <cell r="U1571">
            <v>0</v>
          </cell>
          <cell r="V1571">
            <v>0</v>
          </cell>
          <cell r="W1571">
            <v>0</v>
          </cell>
          <cell r="X1571">
            <v>0</v>
          </cell>
          <cell r="Y1571" t="str">
            <v>L1.SO1_PVSProposed Station Dispatch Adder Costs</v>
          </cell>
        </row>
        <row r="1572">
          <cell r="E1572">
            <v>0</v>
          </cell>
          <cell r="F1572">
            <v>0</v>
          </cell>
          <cell r="G1572">
            <v>0</v>
          </cell>
          <cell r="H1572">
            <v>0</v>
          </cell>
          <cell r="I1572">
            <v>0</v>
          </cell>
          <cell r="J1572">
            <v>1.655</v>
          </cell>
          <cell r="K1572">
            <v>1.655</v>
          </cell>
          <cell r="L1572">
            <v>1.655</v>
          </cell>
          <cell r="M1572">
            <v>1.655</v>
          </cell>
          <cell r="N1572">
            <v>1.655</v>
          </cell>
          <cell r="O1572">
            <v>1.655</v>
          </cell>
          <cell r="P1572">
            <v>1.655</v>
          </cell>
          <cell r="Q1572">
            <v>1.655</v>
          </cell>
          <cell r="R1572">
            <v>1.655</v>
          </cell>
          <cell r="S1572">
            <v>1.655</v>
          </cell>
          <cell r="T1572">
            <v>1.655</v>
          </cell>
          <cell r="U1572">
            <v>1.655</v>
          </cell>
          <cell r="V1572">
            <v>1.655</v>
          </cell>
          <cell r="W1572">
            <v>1.655</v>
          </cell>
          <cell r="X1572">
            <v>1.655</v>
          </cell>
          <cell r="Y1572" t="str">
            <v>L1.SO1_PVSProposed Station Fixed Costs</v>
          </cell>
        </row>
        <row r="1573">
          <cell r="E1573">
            <v>0</v>
          </cell>
          <cell r="F1573">
            <v>0</v>
          </cell>
          <cell r="G1573">
            <v>0</v>
          </cell>
          <cell r="H1573">
            <v>0</v>
          </cell>
          <cell r="I1573">
            <v>0</v>
          </cell>
          <cell r="J1573">
            <v>0</v>
          </cell>
          <cell r="K1573">
            <v>0</v>
          </cell>
          <cell r="L1573">
            <v>0</v>
          </cell>
          <cell r="M1573">
            <v>0</v>
          </cell>
          <cell r="N1573">
            <v>0</v>
          </cell>
          <cell r="O1573">
            <v>0</v>
          </cell>
          <cell r="P1573">
            <v>0</v>
          </cell>
          <cell r="Q1573">
            <v>0</v>
          </cell>
          <cell r="R1573">
            <v>0</v>
          </cell>
          <cell r="S1573">
            <v>0</v>
          </cell>
          <cell r="T1573">
            <v>0</v>
          </cell>
          <cell r="U1573">
            <v>0</v>
          </cell>
          <cell r="V1573">
            <v>0</v>
          </cell>
          <cell r="W1573">
            <v>0</v>
          </cell>
          <cell r="X1573">
            <v>0</v>
          </cell>
          <cell r="Y1573" t="str">
            <v>L1.SO1_PVSProposed Station Demand Charges</v>
          </cell>
        </row>
        <row r="1574">
          <cell r="E1574">
            <v>0</v>
          </cell>
          <cell r="F1574">
            <v>0</v>
          </cell>
          <cell r="G1574">
            <v>0</v>
          </cell>
          <cell r="H1574">
            <v>0</v>
          </cell>
          <cell r="I1574">
            <v>0</v>
          </cell>
          <cell r="J1574">
            <v>3.8109999999999999</v>
          </cell>
          <cell r="K1574">
            <v>3.8980000000000001</v>
          </cell>
          <cell r="L1574">
            <v>3.9860000000000002</v>
          </cell>
          <cell r="M1574">
            <v>4.077</v>
          </cell>
          <cell r="N1574">
            <v>4.17</v>
          </cell>
          <cell r="O1574">
            <v>4.2649999999999997</v>
          </cell>
          <cell r="P1574">
            <v>4.3630000000000004</v>
          </cell>
          <cell r="Q1574">
            <v>4.4619999999999997</v>
          </cell>
          <cell r="R1574">
            <v>4.5640000000000001</v>
          </cell>
          <cell r="S1574">
            <v>4.6680000000000001</v>
          </cell>
          <cell r="T1574">
            <v>4.774</v>
          </cell>
          <cell r="U1574">
            <v>4.883</v>
          </cell>
          <cell r="V1574">
            <v>4.9950000000000001</v>
          </cell>
          <cell r="W1574">
            <v>5.1079999999999997</v>
          </cell>
          <cell r="X1574">
            <v>5.2249999999999996</v>
          </cell>
          <cell r="Y1574" t="str">
            <v>L1.SO1_PVSProposed Station Capital Costs</v>
          </cell>
        </row>
        <row r="1575">
          <cell r="E1575">
            <v>0</v>
          </cell>
          <cell r="F1575">
            <v>0</v>
          </cell>
          <cell r="G1575">
            <v>0</v>
          </cell>
          <cell r="H1575">
            <v>0</v>
          </cell>
          <cell r="I1575">
            <v>0</v>
          </cell>
          <cell r="J1575">
            <v>5.61</v>
          </cell>
          <cell r="K1575">
            <v>5.7</v>
          </cell>
          <cell r="L1575">
            <v>5.7919999999999998</v>
          </cell>
          <cell r="M1575">
            <v>5.8869999999999996</v>
          </cell>
          <cell r="N1575">
            <v>5.9829999999999997</v>
          </cell>
          <cell r="O1575">
            <v>6.0819999999999999</v>
          </cell>
          <cell r="P1575">
            <v>6.1829999999999998</v>
          </cell>
          <cell r="Q1575">
            <v>6.2859999999999996</v>
          </cell>
          <cell r="R1575">
            <v>6.3920000000000003</v>
          </cell>
          <cell r="S1575">
            <v>6.5</v>
          </cell>
          <cell r="T1575">
            <v>6.61</v>
          </cell>
          <cell r="U1575">
            <v>6.7229999999999999</v>
          </cell>
          <cell r="V1575">
            <v>6.8390000000000004</v>
          </cell>
          <cell r="W1575">
            <v>6.9569999999999999</v>
          </cell>
          <cell r="X1575">
            <v>7.0780000000000003</v>
          </cell>
          <cell r="Y1575" t="str">
            <v>L1.SO1_PVS   Station Total Costs</v>
          </cell>
        </row>
        <row r="1576">
          <cell r="E1576">
            <v>0</v>
          </cell>
          <cell r="F1576">
            <v>0</v>
          </cell>
          <cell r="G1576">
            <v>0</v>
          </cell>
          <cell r="H1576">
            <v>0</v>
          </cell>
          <cell r="I1576">
            <v>0</v>
          </cell>
          <cell r="J1576">
            <v>0</v>
          </cell>
          <cell r="K1576">
            <v>0</v>
          </cell>
          <cell r="L1576">
            <v>0</v>
          </cell>
          <cell r="M1576">
            <v>0</v>
          </cell>
          <cell r="N1576">
            <v>0</v>
          </cell>
          <cell r="O1576">
            <v>0</v>
          </cell>
          <cell r="P1576">
            <v>0</v>
          </cell>
          <cell r="Q1576">
            <v>0</v>
          </cell>
          <cell r="R1576">
            <v>0</v>
          </cell>
          <cell r="S1576">
            <v>0</v>
          </cell>
          <cell r="T1576">
            <v>0</v>
          </cell>
          <cell r="U1576">
            <v>0</v>
          </cell>
          <cell r="V1576">
            <v>0</v>
          </cell>
          <cell r="W1576">
            <v>0</v>
          </cell>
          <cell r="X1576">
            <v>0</v>
          </cell>
          <cell r="Y1576" t="str">
            <v>FB_S_PrnMilProposed Station Fuel Costs</v>
          </cell>
        </row>
        <row r="1577">
          <cell r="E1577">
            <v>0</v>
          </cell>
          <cell r="F1577">
            <v>0</v>
          </cell>
          <cell r="G1577">
            <v>-3.0880000000000001</v>
          </cell>
          <cell r="H1577">
            <v>-3.073</v>
          </cell>
          <cell r="I1577">
            <v>-3.0579999999999998</v>
          </cell>
          <cell r="J1577">
            <v>-3.0369999999999999</v>
          </cell>
          <cell r="K1577">
            <v>-3.0270000000000001</v>
          </cell>
          <cell r="L1577">
            <v>-3.012</v>
          </cell>
          <cell r="M1577">
            <v>-2.9969999999999999</v>
          </cell>
          <cell r="N1577">
            <v>-2.9769999999999999</v>
          </cell>
          <cell r="O1577">
            <v>-2.9670000000000001</v>
          </cell>
          <cell r="P1577">
            <v>-2.952</v>
          </cell>
          <cell r="Q1577">
            <v>-2.9369999999999998</v>
          </cell>
          <cell r="R1577">
            <v>-2.9180000000000001</v>
          </cell>
          <cell r="S1577">
            <v>-2.9079999999999999</v>
          </cell>
          <cell r="T1577">
            <v>-2.8940000000000001</v>
          </cell>
          <cell r="U1577">
            <v>-2.879</v>
          </cell>
          <cell r="V1577">
            <v>-2.86</v>
          </cell>
          <cell r="W1577">
            <v>-2.85</v>
          </cell>
          <cell r="X1577">
            <v>-2.8359999999999999</v>
          </cell>
          <cell r="Y1577" t="str">
            <v>FB_S_PrnMilProposed Station Variable O&amp;M Costs</v>
          </cell>
        </row>
        <row r="1578">
          <cell r="E1578">
            <v>0</v>
          </cell>
          <cell r="F1578">
            <v>0</v>
          </cell>
          <cell r="G1578">
            <v>0</v>
          </cell>
          <cell r="H1578">
            <v>0</v>
          </cell>
          <cell r="I1578">
            <v>0</v>
          </cell>
          <cell r="J1578">
            <v>0</v>
          </cell>
          <cell r="K1578">
            <v>0</v>
          </cell>
          <cell r="L1578">
            <v>0</v>
          </cell>
          <cell r="M1578">
            <v>0</v>
          </cell>
          <cell r="N1578">
            <v>0</v>
          </cell>
          <cell r="O1578">
            <v>0</v>
          </cell>
          <cell r="P1578">
            <v>0</v>
          </cell>
          <cell r="Q1578">
            <v>0</v>
          </cell>
          <cell r="R1578">
            <v>0</v>
          </cell>
          <cell r="S1578">
            <v>0</v>
          </cell>
          <cell r="T1578">
            <v>0</v>
          </cell>
          <cell r="U1578">
            <v>0</v>
          </cell>
          <cell r="V1578">
            <v>0</v>
          </cell>
          <cell r="W1578">
            <v>0</v>
          </cell>
          <cell r="X1578">
            <v>0</v>
          </cell>
          <cell r="Y1578" t="str">
            <v>FB_S_PrnMilProposed Station Emission Costs</v>
          </cell>
        </row>
        <row r="1579">
          <cell r="E1579">
            <v>0</v>
          </cell>
          <cell r="F1579">
            <v>0</v>
          </cell>
          <cell r="G1579">
            <v>0</v>
          </cell>
          <cell r="H1579">
            <v>0</v>
          </cell>
          <cell r="I1579">
            <v>0</v>
          </cell>
          <cell r="J1579">
            <v>0</v>
          </cell>
          <cell r="K1579">
            <v>0</v>
          </cell>
          <cell r="L1579">
            <v>0</v>
          </cell>
          <cell r="M1579">
            <v>0</v>
          </cell>
          <cell r="N1579">
            <v>0</v>
          </cell>
          <cell r="O1579">
            <v>0</v>
          </cell>
          <cell r="P1579">
            <v>0</v>
          </cell>
          <cell r="Q1579">
            <v>0</v>
          </cell>
          <cell r="R1579">
            <v>0</v>
          </cell>
          <cell r="S1579">
            <v>0</v>
          </cell>
          <cell r="T1579">
            <v>0</v>
          </cell>
          <cell r="U1579">
            <v>0</v>
          </cell>
          <cell r="V1579">
            <v>0</v>
          </cell>
          <cell r="W1579">
            <v>0</v>
          </cell>
          <cell r="X1579">
            <v>0</v>
          </cell>
          <cell r="Y1579" t="str">
            <v>FB_S_PrnMilProposed Station Dispatch Adder Costs</v>
          </cell>
        </row>
        <row r="1580">
          <cell r="E1580">
            <v>0</v>
          </cell>
          <cell r="F1580">
            <v>0</v>
          </cell>
          <cell r="G1580">
            <v>0</v>
          </cell>
          <cell r="H1580">
            <v>0</v>
          </cell>
          <cell r="I1580">
            <v>0</v>
          </cell>
          <cell r="J1580">
            <v>0</v>
          </cell>
          <cell r="K1580">
            <v>0</v>
          </cell>
          <cell r="L1580">
            <v>0</v>
          </cell>
          <cell r="M1580">
            <v>0</v>
          </cell>
          <cell r="N1580">
            <v>0</v>
          </cell>
          <cell r="O1580">
            <v>0</v>
          </cell>
          <cell r="P1580">
            <v>0</v>
          </cell>
          <cell r="Q1580">
            <v>0</v>
          </cell>
          <cell r="R1580">
            <v>0</v>
          </cell>
          <cell r="S1580">
            <v>0</v>
          </cell>
          <cell r="T1580">
            <v>0</v>
          </cell>
          <cell r="U1580">
            <v>0</v>
          </cell>
          <cell r="V1580">
            <v>0</v>
          </cell>
          <cell r="W1580">
            <v>0</v>
          </cell>
          <cell r="X1580">
            <v>0</v>
          </cell>
          <cell r="Y1580" t="str">
            <v>FB_S_PrnMilProposed Station Fixed Costs</v>
          </cell>
        </row>
        <row r="1581">
          <cell r="E1581">
            <v>0</v>
          </cell>
          <cell r="F1581">
            <v>0</v>
          </cell>
          <cell r="G1581">
            <v>0</v>
          </cell>
          <cell r="H1581">
            <v>0</v>
          </cell>
          <cell r="I1581">
            <v>0</v>
          </cell>
          <cell r="J1581">
            <v>0</v>
          </cell>
          <cell r="K1581">
            <v>0</v>
          </cell>
          <cell r="L1581">
            <v>0</v>
          </cell>
          <cell r="M1581">
            <v>0</v>
          </cell>
          <cell r="N1581">
            <v>0</v>
          </cell>
          <cell r="O1581">
            <v>0</v>
          </cell>
          <cell r="P1581">
            <v>0</v>
          </cell>
          <cell r="Q1581">
            <v>0</v>
          </cell>
          <cell r="R1581">
            <v>0</v>
          </cell>
          <cell r="S1581">
            <v>0</v>
          </cell>
          <cell r="T1581">
            <v>0</v>
          </cell>
          <cell r="U1581">
            <v>0</v>
          </cell>
          <cell r="V1581">
            <v>0</v>
          </cell>
          <cell r="W1581">
            <v>0</v>
          </cell>
          <cell r="X1581">
            <v>0</v>
          </cell>
          <cell r="Y1581" t="str">
            <v>FB_S_PrnMilProposed Station Demand Charges</v>
          </cell>
        </row>
        <row r="1582">
          <cell r="E1582">
            <v>0</v>
          </cell>
          <cell r="F1582">
            <v>0</v>
          </cell>
          <cell r="G1582">
            <v>0</v>
          </cell>
          <cell r="H1582">
            <v>0</v>
          </cell>
          <cell r="I1582">
            <v>0</v>
          </cell>
          <cell r="J1582">
            <v>0</v>
          </cell>
          <cell r="K1582">
            <v>0</v>
          </cell>
          <cell r="L1582">
            <v>0</v>
          </cell>
          <cell r="M1582">
            <v>0</v>
          </cell>
          <cell r="N1582">
            <v>0</v>
          </cell>
          <cell r="O1582">
            <v>0</v>
          </cell>
          <cell r="P1582">
            <v>0</v>
          </cell>
          <cell r="Q1582">
            <v>0</v>
          </cell>
          <cell r="R1582">
            <v>0</v>
          </cell>
          <cell r="S1582">
            <v>0</v>
          </cell>
          <cell r="T1582">
            <v>0</v>
          </cell>
          <cell r="U1582">
            <v>0</v>
          </cell>
          <cell r="V1582">
            <v>0</v>
          </cell>
          <cell r="W1582">
            <v>0</v>
          </cell>
          <cell r="X1582">
            <v>0</v>
          </cell>
          <cell r="Y1582" t="str">
            <v>FB_S_PrnMilProposed Station Capital Costs</v>
          </cell>
        </row>
        <row r="1583">
          <cell r="E1583">
            <v>0</v>
          </cell>
          <cell r="F1583">
            <v>0</v>
          </cell>
          <cell r="G1583">
            <v>-3.0880000000000001</v>
          </cell>
          <cell r="H1583">
            <v>-3.073</v>
          </cell>
          <cell r="I1583">
            <v>-3.0579999999999998</v>
          </cell>
          <cell r="J1583">
            <v>-3.0369999999999999</v>
          </cell>
          <cell r="K1583">
            <v>-3.0270000000000001</v>
          </cell>
          <cell r="L1583">
            <v>-3.012</v>
          </cell>
          <cell r="M1583">
            <v>-2.9969999999999999</v>
          </cell>
          <cell r="N1583">
            <v>-2.9769999999999999</v>
          </cell>
          <cell r="O1583">
            <v>-2.9670000000000001</v>
          </cell>
          <cell r="P1583">
            <v>-2.952</v>
          </cell>
          <cell r="Q1583">
            <v>-2.9369999999999998</v>
          </cell>
          <cell r="R1583">
            <v>-2.9180000000000001</v>
          </cell>
          <cell r="S1583">
            <v>-2.9079999999999999</v>
          </cell>
          <cell r="T1583">
            <v>-2.8940000000000001</v>
          </cell>
          <cell r="U1583">
            <v>-2.879</v>
          </cell>
          <cell r="V1583">
            <v>-2.86</v>
          </cell>
          <cell r="W1583">
            <v>-2.85</v>
          </cell>
          <cell r="X1583">
            <v>-2.8359999999999999</v>
          </cell>
          <cell r="Y1583" t="str">
            <v>FB_S_PrnMil   Station Total Costs</v>
          </cell>
        </row>
        <row r="1584">
          <cell r="E1584">
            <v>2.0169999999999999</v>
          </cell>
          <cell r="F1584">
            <v>2.036</v>
          </cell>
          <cell r="G1584">
            <v>2.0710000000000002</v>
          </cell>
          <cell r="H1584">
            <v>2.153</v>
          </cell>
          <cell r="I1584">
            <v>2.2360000000000002</v>
          </cell>
          <cell r="J1584">
            <v>2.4380000000000002</v>
          </cell>
          <cell r="K1584">
            <v>2.3479999999999999</v>
          </cell>
          <cell r="L1584">
            <v>2.734</v>
          </cell>
          <cell r="M1584">
            <v>2.6589999999999998</v>
          </cell>
          <cell r="N1584">
            <v>2.6720000000000002</v>
          </cell>
          <cell r="O1584">
            <v>2.7850000000000001</v>
          </cell>
          <cell r="P1584">
            <v>3.0870000000000002</v>
          </cell>
          <cell r="Q1584">
            <v>3.22</v>
          </cell>
          <cell r="R1584">
            <v>3.363</v>
          </cell>
          <cell r="S1584">
            <v>3.5270000000000001</v>
          </cell>
          <cell r="T1584">
            <v>3.637</v>
          </cell>
          <cell r="U1584">
            <v>3.472</v>
          </cell>
          <cell r="V1584">
            <v>3.5939999999999999</v>
          </cell>
          <cell r="W1584">
            <v>3.8650000000000002</v>
          </cell>
          <cell r="X1584">
            <v>4.0659999999999998</v>
          </cell>
          <cell r="Y1584" t="str">
            <v>I_FOT_NOBQ3Proposed Station Fuel Costs</v>
          </cell>
        </row>
        <row r="1585">
          <cell r="E1585">
            <v>4.2999999999999997E-2</v>
          </cell>
          <cell r="F1585">
            <v>4.2999999999999997E-2</v>
          </cell>
          <cell r="G1585">
            <v>4.2999999999999997E-2</v>
          </cell>
          <cell r="H1585">
            <v>4.2999999999999997E-2</v>
          </cell>
          <cell r="I1585">
            <v>4.2999999999999997E-2</v>
          </cell>
          <cell r="J1585">
            <v>4.2999999999999997E-2</v>
          </cell>
          <cell r="K1585">
            <v>3.9E-2</v>
          </cell>
          <cell r="L1585">
            <v>4.2999999999999997E-2</v>
          </cell>
          <cell r="M1585">
            <v>4.2999999999999997E-2</v>
          </cell>
          <cell r="N1585">
            <v>4.2999999999999997E-2</v>
          </cell>
          <cell r="O1585">
            <v>4.2999999999999997E-2</v>
          </cell>
          <cell r="P1585">
            <v>4.2999999999999997E-2</v>
          </cell>
          <cell r="Q1585">
            <v>4.2999999999999997E-2</v>
          </cell>
          <cell r="R1585">
            <v>4.2999999999999997E-2</v>
          </cell>
          <cell r="S1585">
            <v>4.2999999999999997E-2</v>
          </cell>
          <cell r="T1585">
            <v>4.2999999999999997E-2</v>
          </cell>
          <cell r="U1585">
            <v>4.2999999999999997E-2</v>
          </cell>
          <cell r="V1585">
            <v>4.2999999999999997E-2</v>
          </cell>
          <cell r="W1585">
            <v>4.2999999999999997E-2</v>
          </cell>
          <cell r="X1585">
            <v>4.2999999999999997E-2</v>
          </cell>
          <cell r="Y1585" t="str">
            <v>I_FOT_NOBQ3Proposed Station Variable O&amp;M Costs</v>
          </cell>
        </row>
        <row r="1586">
          <cell r="E1586">
            <v>0</v>
          </cell>
          <cell r="F1586">
            <v>0</v>
          </cell>
          <cell r="G1586">
            <v>0</v>
          </cell>
          <cell r="H1586">
            <v>0</v>
          </cell>
          <cell r="I1586">
            <v>0</v>
          </cell>
          <cell r="J1586">
            <v>0</v>
          </cell>
          <cell r="K1586">
            <v>0</v>
          </cell>
          <cell r="L1586">
            <v>0</v>
          </cell>
          <cell r="M1586">
            <v>0</v>
          </cell>
          <cell r="N1586">
            <v>0</v>
          </cell>
          <cell r="O1586">
            <v>0</v>
          </cell>
          <cell r="P1586">
            <v>0</v>
          </cell>
          <cell r="Q1586">
            <v>0</v>
          </cell>
          <cell r="R1586">
            <v>0</v>
          </cell>
          <cell r="S1586">
            <v>0</v>
          </cell>
          <cell r="T1586">
            <v>0</v>
          </cell>
          <cell r="U1586">
            <v>0</v>
          </cell>
          <cell r="V1586">
            <v>0</v>
          </cell>
          <cell r="W1586">
            <v>0</v>
          </cell>
          <cell r="X1586">
            <v>0</v>
          </cell>
          <cell r="Y1586" t="str">
            <v>I_FOT_NOBQ3Proposed Station Emission Costs</v>
          </cell>
        </row>
        <row r="1587">
          <cell r="E1587">
            <v>0</v>
          </cell>
          <cell r="F1587">
            <v>0</v>
          </cell>
          <cell r="G1587">
            <v>0</v>
          </cell>
          <cell r="H1587">
            <v>0</v>
          </cell>
          <cell r="I1587">
            <v>0</v>
          </cell>
          <cell r="J1587">
            <v>0</v>
          </cell>
          <cell r="K1587">
            <v>0</v>
          </cell>
          <cell r="L1587">
            <v>0</v>
          </cell>
          <cell r="M1587">
            <v>0</v>
          </cell>
          <cell r="N1587">
            <v>0</v>
          </cell>
          <cell r="O1587">
            <v>0</v>
          </cell>
          <cell r="P1587">
            <v>0</v>
          </cell>
          <cell r="Q1587">
            <v>0</v>
          </cell>
          <cell r="R1587">
            <v>0</v>
          </cell>
          <cell r="S1587">
            <v>0</v>
          </cell>
          <cell r="T1587">
            <v>0</v>
          </cell>
          <cell r="U1587">
            <v>0</v>
          </cell>
          <cell r="V1587">
            <v>0</v>
          </cell>
          <cell r="W1587">
            <v>0</v>
          </cell>
          <cell r="X1587">
            <v>0</v>
          </cell>
          <cell r="Y1587" t="str">
            <v>I_FOT_NOBQ3Proposed Station Dispatch Adder Costs</v>
          </cell>
        </row>
        <row r="1588">
          <cell r="E1588">
            <v>0</v>
          </cell>
          <cell r="F1588">
            <v>0</v>
          </cell>
          <cell r="G1588">
            <v>0</v>
          </cell>
          <cell r="H1588">
            <v>0</v>
          </cell>
          <cell r="I1588">
            <v>0</v>
          </cell>
          <cell r="J1588">
            <v>0</v>
          </cell>
          <cell r="K1588">
            <v>0</v>
          </cell>
          <cell r="L1588">
            <v>0</v>
          </cell>
          <cell r="M1588">
            <v>0</v>
          </cell>
          <cell r="N1588">
            <v>0</v>
          </cell>
          <cell r="O1588">
            <v>0</v>
          </cell>
          <cell r="P1588">
            <v>0</v>
          </cell>
          <cell r="Q1588">
            <v>0</v>
          </cell>
          <cell r="R1588">
            <v>0</v>
          </cell>
          <cell r="S1588">
            <v>0</v>
          </cell>
          <cell r="T1588">
            <v>0</v>
          </cell>
          <cell r="U1588">
            <v>0</v>
          </cell>
          <cell r="V1588">
            <v>0</v>
          </cell>
          <cell r="W1588">
            <v>0</v>
          </cell>
          <cell r="X1588">
            <v>0</v>
          </cell>
          <cell r="Y1588" t="str">
            <v>I_FOT_NOBQ3Proposed Station Fixed Costs</v>
          </cell>
        </row>
        <row r="1589">
          <cell r="E1589">
            <v>0</v>
          </cell>
          <cell r="F1589">
            <v>0</v>
          </cell>
          <cell r="G1589">
            <v>0</v>
          </cell>
          <cell r="H1589">
            <v>0</v>
          </cell>
          <cell r="I1589">
            <v>0</v>
          </cell>
          <cell r="J1589">
            <v>0</v>
          </cell>
          <cell r="K1589">
            <v>0</v>
          </cell>
          <cell r="L1589">
            <v>0</v>
          </cell>
          <cell r="M1589">
            <v>0</v>
          </cell>
          <cell r="N1589">
            <v>0</v>
          </cell>
          <cell r="O1589">
            <v>0</v>
          </cell>
          <cell r="P1589">
            <v>0</v>
          </cell>
          <cell r="Q1589">
            <v>0</v>
          </cell>
          <cell r="R1589">
            <v>0</v>
          </cell>
          <cell r="S1589">
            <v>0</v>
          </cell>
          <cell r="T1589">
            <v>0</v>
          </cell>
          <cell r="U1589">
            <v>0</v>
          </cell>
          <cell r="V1589">
            <v>0</v>
          </cell>
          <cell r="W1589">
            <v>0</v>
          </cell>
          <cell r="X1589">
            <v>0</v>
          </cell>
          <cell r="Y1589" t="str">
            <v>I_FOT_NOBQ3Proposed Station Demand Charges</v>
          </cell>
        </row>
        <row r="1590">
          <cell r="E1590">
            <v>0</v>
          </cell>
          <cell r="F1590">
            <v>0</v>
          </cell>
          <cell r="G1590">
            <v>0</v>
          </cell>
          <cell r="H1590">
            <v>0</v>
          </cell>
          <cell r="I1590">
            <v>0</v>
          </cell>
          <cell r="J1590">
            <v>0</v>
          </cell>
          <cell r="K1590">
            <v>0</v>
          </cell>
          <cell r="L1590">
            <v>0</v>
          </cell>
          <cell r="M1590">
            <v>0</v>
          </cell>
          <cell r="N1590">
            <v>0</v>
          </cell>
          <cell r="O1590">
            <v>0</v>
          </cell>
          <cell r="P1590">
            <v>0</v>
          </cell>
          <cell r="Q1590">
            <v>0</v>
          </cell>
          <cell r="R1590">
            <v>0</v>
          </cell>
          <cell r="S1590">
            <v>0</v>
          </cell>
          <cell r="T1590">
            <v>0</v>
          </cell>
          <cell r="U1590">
            <v>0</v>
          </cell>
          <cell r="V1590">
            <v>0</v>
          </cell>
          <cell r="W1590">
            <v>0</v>
          </cell>
          <cell r="X1590">
            <v>0</v>
          </cell>
          <cell r="Y1590" t="str">
            <v>I_FOT_NOBQ3Proposed Station Capital Costs</v>
          </cell>
        </row>
        <row r="1591">
          <cell r="E1591">
            <v>2.06</v>
          </cell>
          <cell r="F1591">
            <v>2.0779999999999998</v>
          </cell>
          <cell r="G1591">
            <v>2.1139999999999999</v>
          </cell>
          <cell r="H1591">
            <v>2.1960000000000002</v>
          </cell>
          <cell r="I1591">
            <v>2.278</v>
          </cell>
          <cell r="J1591">
            <v>2.48</v>
          </cell>
          <cell r="K1591">
            <v>2.387</v>
          </cell>
          <cell r="L1591">
            <v>2.7759999999999998</v>
          </cell>
          <cell r="M1591">
            <v>2.702</v>
          </cell>
          <cell r="N1591">
            <v>2.7149999999999999</v>
          </cell>
          <cell r="O1591">
            <v>2.8279999999999998</v>
          </cell>
          <cell r="P1591">
            <v>3.129</v>
          </cell>
          <cell r="Q1591">
            <v>3.2629999999999999</v>
          </cell>
          <cell r="R1591">
            <v>3.4060000000000001</v>
          </cell>
          <cell r="S1591">
            <v>3.569</v>
          </cell>
          <cell r="T1591">
            <v>3.68</v>
          </cell>
          <cell r="U1591">
            <v>3.5139999999999998</v>
          </cell>
          <cell r="V1591">
            <v>3.637</v>
          </cell>
          <cell r="W1591">
            <v>3.9079999999999999</v>
          </cell>
          <cell r="X1591">
            <v>4.109</v>
          </cell>
          <cell r="Y1591" t="str">
            <v>I_FOT_NOBQ3   Station Total Costs</v>
          </cell>
        </row>
        <row r="1592">
          <cell r="E1592">
            <v>0</v>
          </cell>
          <cell r="F1592">
            <v>0.45800000000000002</v>
          </cell>
          <cell r="G1592">
            <v>1.6140000000000001</v>
          </cell>
          <cell r="H1592">
            <v>1.7190000000000001</v>
          </cell>
          <cell r="I1592">
            <v>0</v>
          </cell>
          <cell r="J1592">
            <v>0</v>
          </cell>
          <cell r="K1592">
            <v>0</v>
          </cell>
          <cell r="L1592">
            <v>0</v>
          </cell>
          <cell r="M1592">
            <v>0</v>
          </cell>
          <cell r="N1592">
            <v>0</v>
          </cell>
          <cell r="O1592">
            <v>0</v>
          </cell>
          <cell r="P1592">
            <v>0</v>
          </cell>
          <cell r="Q1592">
            <v>0</v>
          </cell>
          <cell r="R1592">
            <v>0</v>
          </cell>
          <cell r="S1592">
            <v>0</v>
          </cell>
          <cell r="T1592">
            <v>0</v>
          </cell>
          <cell r="U1592">
            <v>0</v>
          </cell>
          <cell r="V1592">
            <v>0</v>
          </cell>
          <cell r="W1592">
            <v>0</v>
          </cell>
          <cell r="X1592">
            <v>0</v>
          </cell>
          <cell r="Y1592" t="str">
            <v>I_FOT_NOB_WProposed Station Fuel Costs</v>
          </cell>
        </row>
        <row r="1593">
          <cell r="E1593">
            <v>0</v>
          </cell>
          <cell r="F1593">
            <v>1.2999999999999999E-2</v>
          </cell>
          <cell r="G1593">
            <v>4.2999999999999997E-2</v>
          </cell>
          <cell r="H1593">
            <v>4.2999999999999997E-2</v>
          </cell>
          <cell r="I1593">
            <v>0</v>
          </cell>
          <cell r="J1593">
            <v>0</v>
          </cell>
          <cell r="K1593">
            <v>0</v>
          </cell>
          <cell r="L1593">
            <v>0</v>
          </cell>
          <cell r="M1593">
            <v>0</v>
          </cell>
          <cell r="N1593">
            <v>0</v>
          </cell>
          <cell r="O1593">
            <v>0</v>
          </cell>
          <cell r="P1593">
            <v>0</v>
          </cell>
          <cell r="Q1593">
            <v>0</v>
          </cell>
          <cell r="R1593">
            <v>0</v>
          </cell>
          <cell r="S1593">
            <v>0</v>
          </cell>
          <cell r="T1593">
            <v>0</v>
          </cell>
          <cell r="U1593">
            <v>0</v>
          </cell>
          <cell r="V1593">
            <v>0</v>
          </cell>
          <cell r="W1593">
            <v>0</v>
          </cell>
          <cell r="X1593">
            <v>0</v>
          </cell>
          <cell r="Y1593" t="str">
            <v>I_FOT_NOB_WProposed Station Variable O&amp;M Costs</v>
          </cell>
        </row>
        <row r="1594">
          <cell r="E1594">
            <v>0</v>
          </cell>
          <cell r="F1594">
            <v>0</v>
          </cell>
          <cell r="G1594">
            <v>0</v>
          </cell>
          <cell r="H1594">
            <v>0</v>
          </cell>
          <cell r="I1594">
            <v>0</v>
          </cell>
          <cell r="J1594">
            <v>0</v>
          </cell>
          <cell r="K1594">
            <v>0</v>
          </cell>
          <cell r="L1594">
            <v>0</v>
          </cell>
          <cell r="M1594">
            <v>0</v>
          </cell>
          <cell r="N1594">
            <v>0</v>
          </cell>
          <cell r="O1594">
            <v>0</v>
          </cell>
          <cell r="P1594">
            <v>0</v>
          </cell>
          <cell r="Q1594">
            <v>0</v>
          </cell>
          <cell r="R1594">
            <v>0</v>
          </cell>
          <cell r="S1594">
            <v>0</v>
          </cell>
          <cell r="T1594">
            <v>0</v>
          </cell>
          <cell r="U1594">
            <v>0</v>
          </cell>
          <cell r="V1594">
            <v>0</v>
          </cell>
          <cell r="W1594">
            <v>0</v>
          </cell>
          <cell r="X1594">
            <v>0</v>
          </cell>
          <cell r="Y1594" t="str">
            <v>I_FOT_NOB_WProposed Station Emission Costs</v>
          </cell>
        </row>
        <row r="1595">
          <cell r="E1595">
            <v>0</v>
          </cell>
          <cell r="F1595">
            <v>0</v>
          </cell>
          <cell r="G1595">
            <v>0</v>
          </cell>
          <cell r="H1595">
            <v>0</v>
          </cell>
          <cell r="I1595">
            <v>0</v>
          </cell>
          <cell r="J1595">
            <v>0</v>
          </cell>
          <cell r="K1595">
            <v>0</v>
          </cell>
          <cell r="L1595">
            <v>0</v>
          </cell>
          <cell r="M1595">
            <v>0</v>
          </cell>
          <cell r="N1595">
            <v>0</v>
          </cell>
          <cell r="O1595">
            <v>0</v>
          </cell>
          <cell r="P1595">
            <v>0</v>
          </cell>
          <cell r="Q1595">
            <v>0</v>
          </cell>
          <cell r="R1595">
            <v>0</v>
          </cell>
          <cell r="S1595">
            <v>0</v>
          </cell>
          <cell r="T1595">
            <v>0</v>
          </cell>
          <cell r="U1595">
            <v>0</v>
          </cell>
          <cell r="V1595">
            <v>0</v>
          </cell>
          <cell r="W1595">
            <v>0</v>
          </cell>
          <cell r="X1595">
            <v>0</v>
          </cell>
          <cell r="Y1595" t="str">
            <v>I_FOT_NOB_WProposed Station Dispatch Adder Costs</v>
          </cell>
        </row>
        <row r="1596">
          <cell r="E1596">
            <v>0</v>
          </cell>
          <cell r="F1596">
            <v>0</v>
          </cell>
          <cell r="G1596">
            <v>0</v>
          </cell>
          <cell r="H1596">
            <v>0</v>
          </cell>
          <cell r="I1596">
            <v>0</v>
          </cell>
          <cell r="J1596">
            <v>0</v>
          </cell>
          <cell r="K1596">
            <v>0</v>
          </cell>
          <cell r="L1596">
            <v>0</v>
          </cell>
          <cell r="M1596">
            <v>0</v>
          </cell>
          <cell r="N1596">
            <v>0</v>
          </cell>
          <cell r="O1596">
            <v>0</v>
          </cell>
          <cell r="P1596">
            <v>0</v>
          </cell>
          <cell r="Q1596">
            <v>0</v>
          </cell>
          <cell r="R1596">
            <v>0</v>
          </cell>
          <cell r="S1596">
            <v>0</v>
          </cell>
          <cell r="T1596">
            <v>0</v>
          </cell>
          <cell r="U1596">
            <v>0</v>
          </cell>
          <cell r="V1596">
            <v>0</v>
          </cell>
          <cell r="W1596">
            <v>0</v>
          </cell>
          <cell r="X1596">
            <v>0</v>
          </cell>
          <cell r="Y1596" t="str">
            <v>I_FOT_NOB_WProposed Station Fixed Costs</v>
          </cell>
        </row>
        <row r="1597">
          <cell r="E1597">
            <v>0</v>
          </cell>
          <cell r="F1597">
            <v>0</v>
          </cell>
          <cell r="G1597">
            <v>0</v>
          </cell>
          <cell r="H1597">
            <v>0</v>
          </cell>
          <cell r="I1597">
            <v>0</v>
          </cell>
          <cell r="J1597">
            <v>0</v>
          </cell>
          <cell r="K1597">
            <v>0</v>
          </cell>
          <cell r="L1597">
            <v>0</v>
          </cell>
          <cell r="M1597">
            <v>0</v>
          </cell>
          <cell r="N1597">
            <v>0</v>
          </cell>
          <cell r="O1597">
            <v>0</v>
          </cell>
          <cell r="P1597">
            <v>0</v>
          </cell>
          <cell r="Q1597">
            <v>0</v>
          </cell>
          <cell r="R1597">
            <v>0</v>
          </cell>
          <cell r="S1597">
            <v>0</v>
          </cell>
          <cell r="T1597">
            <v>0</v>
          </cell>
          <cell r="U1597">
            <v>0</v>
          </cell>
          <cell r="V1597">
            <v>0</v>
          </cell>
          <cell r="W1597">
            <v>0</v>
          </cell>
          <cell r="X1597">
            <v>0</v>
          </cell>
          <cell r="Y1597" t="str">
            <v>I_FOT_NOB_WProposed Station Demand Charges</v>
          </cell>
        </row>
        <row r="1598">
          <cell r="E1598">
            <v>0</v>
          </cell>
          <cell r="F1598">
            <v>0</v>
          </cell>
          <cell r="G1598">
            <v>0</v>
          </cell>
          <cell r="H1598">
            <v>0</v>
          </cell>
          <cell r="I1598">
            <v>0</v>
          </cell>
          <cell r="J1598">
            <v>0</v>
          </cell>
          <cell r="K1598">
            <v>0</v>
          </cell>
          <cell r="L1598">
            <v>0</v>
          </cell>
          <cell r="M1598">
            <v>0</v>
          </cell>
          <cell r="N1598">
            <v>0</v>
          </cell>
          <cell r="O1598">
            <v>0</v>
          </cell>
          <cell r="P1598">
            <v>0</v>
          </cell>
          <cell r="Q1598">
            <v>0</v>
          </cell>
          <cell r="R1598">
            <v>0</v>
          </cell>
          <cell r="S1598">
            <v>0</v>
          </cell>
          <cell r="T1598">
            <v>0</v>
          </cell>
          <cell r="U1598">
            <v>0</v>
          </cell>
          <cell r="V1598">
            <v>0</v>
          </cell>
          <cell r="W1598">
            <v>0</v>
          </cell>
          <cell r="X1598">
            <v>0</v>
          </cell>
          <cell r="Y1598" t="str">
            <v>I_FOT_NOB_WProposed Station Capital Costs</v>
          </cell>
        </row>
        <row r="1599">
          <cell r="E1599">
            <v>0</v>
          </cell>
          <cell r="F1599">
            <v>0.47099999999999997</v>
          </cell>
          <cell r="G1599">
            <v>1.6559999999999999</v>
          </cell>
          <cell r="H1599">
            <v>1.7609999999999999</v>
          </cell>
          <cell r="I1599">
            <v>0</v>
          </cell>
          <cell r="J1599">
            <v>0</v>
          </cell>
          <cell r="K1599">
            <v>0</v>
          </cell>
          <cell r="L1599">
            <v>0</v>
          </cell>
          <cell r="M1599">
            <v>0</v>
          </cell>
          <cell r="N1599">
            <v>0</v>
          </cell>
          <cell r="O1599">
            <v>0</v>
          </cell>
          <cell r="P1599">
            <v>0</v>
          </cell>
          <cell r="Q1599">
            <v>0</v>
          </cell>
          <cell r="R1599">
            <v>0</v>
          </cell>
          <cell r="S1599">
            <v>0</v>
          </cell>
          <cell r="T1599">
            <v>0</v>
          </cell>
          <cell r="U1599">
            <v>0</v>
          </cell>
          <cell r="V1599">
            <v>0</v>
          </cell>
          <cell r="W1599">
            <v>0</v>
          </cell>
          <cell r="X1599">
            <v>0</v>
          </cell>
          <cell r="Y1599" t="str">
            <v>I_FOT_NOB_W   Station Total Costs</v>
          </cell>
        </row>
        <row r="1600">
          <cell r="E1600">
            <v>0</v>
          </cell>
          <cell r="F1600">
            <v>0</v>
          </cell>
          <cell r="G1600">
            <v>0</v>
          </cell>
          <cell r="H1600">
            <v>0</v>
          </cell>
          <cell r="I1600">
            <v>0</v>
          </cell>
          <cell r="J1600">
            <v>0</v>
          </cell>
          <cell r="K1600">
            <v>0</v>
          </cell>
          <cell r="L1600">
            <v>0</v>
          </cell>
          <cell r="M1600">
            <v>0</v>
          </cell>
          <cell r="N1600">
            <v>0</v>
          </cell>
          <cell r="O1600">
            <v>0</v>
          </cell>
          <cell r="P1600">
            <v>0</v>
          </cell>
          <cell r="Q1600">
            <v>0</v>
          </cell>
          <cell r="R1600">
            <v>0</v>
          </cell>
          <cell r="S1600">
            <v>0</v>
          </cell>
          <cell r="T1600">
            <v>0</v>
          </cell>
          <cell r="U1600">
            <v>0</v>
          </cell>
          <cell r="V1600">
            <v>0</v>
          </cell>
          <cell r="W1600">
            <v>0</v>
          </cell>
          <cell r="X1600">
            <v>0</v>
          </cell>
          <cell r="Y1600" t="str">
            <v>I_US_CC_J1Proposed Station Fuel Costs</v>
          </cell>
        </row>
        <row r="1601">
          <cell r="E1601">
            <v>0</v>
          </cell>
          <cell r="F1601">
            <v>0</v>
          </cell>
          <cell r="G1601">
            <v>0</v>
          </cell>
          <cell r="H1601">
            <v>0</v>
          </cell>
          <cell r="I1601">
            <v>0</v>
          </cell>
          <cell r="J1601">
            <v>0</v>
          </cell>
          <cell r="K1601">
            <v>0</v>
          </cell>
          <cell r="L1601">
            <v>0</v>
          </cell>
          <cell r="M1601">
            <v>0</v>
          </cell>
          <cell r="N1601">
            <v>0</v>
          </cell>
          <cell r="O1601">
            <v>0</v>
          </cell>
          <cell r="P1601">
            <v>0</v>
          </cell>
          <cell r="Q1601">
            <v>0</v>
          </cell>
          <cell r="R1601">
            <v>0</v>
          </cell>
          <cell r="S1601">
            <v>0</v>
          </cell>
          <cell r="T1601">
            <v>0</v>
          </cell>
          <cell r="U1601">
            <v>0</v>
          </cell>
          <cell r="V1601">
            <v>0</v>
          </cell>
          <cell r="W1601">
            <v>0</v>
          </cell>
          <cell r="X1601">
            <v>0</v>
          </cell>
          <cell r="Y1601" t="str">
            <v>I_US_CC_J1Proposed Station Variable O&amp;M Costs</v>
          </cell>
        </row>
        <row r="1602">
          <cell r="E1602">
            <v>0</v>
          </cell>
          <cell r="F1602">
            <v>0</v>
          </cell>
          <cell r="G1602">
            <v>0</v>
          </cell>
          <cell r="H1602">
            <v>0</v>
          </cell>
          <cell r="I1602">
            <v>0</v>
          </cell>
          <cell r="J1602">
            <v>0</v>
          </cell>
          <cell r="K1602">
            <v>0</v>
          </cell>
          <cell r="L1602">
            <v>0</v>
          </cell>
          <cell r="M1602">
            <v>0</v>
          </cell>
          <cell r="N1602">
            <v>0</v>
          </cell>
          <cell r="O1602">
            <v>0</v>
          </cell>
          <cell r="P1602">
            <v>0</v>
          </cell>
          <cell r="Q1602">
            <v>0</v>
          </cell>
          <cell r="R1602">
            <v>0</v>
          </cell>
          <cell r="S1602">
            <v>0</v>
          </cell>
          <cell r="T1602">
            <v>0</v>
          </cell>
          <cell r="U1602">
            <v>0</v>
          </cell>
          <cell r="V1602">
            <v>0</v>
          </cell>
          <cell r="W1602">
            <v>0</v>
          </cell>
          <cell r="X1602">
            <v>0</v>
          </cell>
          <cell r="Y1602" t="str">
            <v>I_US_CC_J1Proposed Station Emission Costs</v>
          </cell>
        </row>
        <row r="1603">
          <cell r="E1603">
            <v>0</v>
          </cell>
          <cell r="F1603">
            <v>0</v>
          </cell>
          <cell r="G1603">
            <v>0</v>
          </cell>
          <cell r="H1603">
            <v>0</v>
          </cell>
          <cell r="I1603">
            <v>0</v>
          </cell>
          <cell r="J1603">
            <v>0</v>
          </cell>
          <cell r="K1603">
            <v>0</v>
          </cell>
          <cell r="L1603">
            <v>0</v>
          </cell>
          <cell r="M1603">
            <v>0</v>
          </cell>
          <cell r="N1603">
            <v>0</v>
          </cell>
          <cell r="O1603">
            <v>0</v>
          </cell>
          <cell r="P1603">
            <v>0</v>
          </cell>
          <cell r="Q1603">
            <v>0</v>
          </cell>
          <cell r="R1603">
            <v>0</v>
          </cell>
          <cell r="S1603">
            <v>0</v>
          </cell>
          <cell r="T1603">
            <v>0</v>
          </cell>
          <cell r="U1603">
            <v>0</v>
          </cell>
          <cell r="V1603">
            <v>0</v>
          </cell>
          <cell r="W1603">
            <v>0</v>
          </cell>
          <cell r="X1603">
            <v>0</v>
          </cell>
          <cell r="Y1603" t="str">
            <v>I_US_CC_J1Proposed Station Dispatch Adder Costs</v>
          </cell>
        </row>
        <row r="1604">
          <cell r="E1604">
            <v>0</v>
          </cell>
          <cell r="F1604">
            <v>0</v>
          </cell>
          <cell r="G1604">
            <v>0</v>
          </cell>
          <cell r="H1604">
            <v>0</v>
          </cell>
          <cell r="I1604">
            <v>0</v>
          </cell>
          <cell r="J1604">
            <v>0</v>
          </cell>
          <cell r="K1604">
            <v>0</v>
          </cell>
          <cell r="L1604">
            <v>0</v>
          </cell>
          <cell r="M1604">
            <v>0</v>
          </cell>
          <cell r="N1604">
            <v>0</v>
          </cell>
          <cell r="O1604">
            <v>0</v>
          </cell>
          <cell r="P1604">
            <v>0</v>
          </cell>
          <cell r="Q1604">
            <v>0</v>
          </cell>
          <cell r="R1604">
            <v>0</v>
          </cell>
          <cell r="S1604">
            <v>0</v>
          </cell>
          <cell r="T1604">
            <v>0</v>
          </cell>
          <cell r="U1604">
            <v>0</v>
          </cell>
          <cell r="V1604">
            <v>0</v>
          </cell>
          <cell r="W1604">
            <v>0</v>
          </cell>
          <cell r="X1604">
            <v>0</v>
          </cell>
          <cell r="Y1604" t="str">
            <v>I_US_CC_J1Proposed Station Fixed Costs</v>
          </cell>
        </row>
        <row r="1605">
          <cell r="E1605">
            <v>0</v>
          </cell>
          <cell r="F1605">
            <v>0</v>
          </cell>
          <cell r="G1605">
            <v>0</v>
          </cell>
          <cell r="H1605">
            <v>0</v>
          </cell>
          <cell r="I1605">
            <v>0</v>
          </cell>
          <cell r="J1605">
            <v>0</v>
          </cell>
          <cell r="K1605">
            <v>0</v>
          </cell>
          <cell r="L1605">
            <v>0</v>
          </cell>
          <cell r="M1605">
            <v>0</v>
          </cell>
          <cell r="N1605">
            <v>0</v>
          </cell>
          <cell r="O1605">
            <v>0</v>
          </cell>
          <cell r="P1605">
            <v>0</v>
          </cell>
          <cell r="Q1605">
            <v>0</v>
          </cell>
          <cell r="R1605">
            <v>0</v>
          </cell>
          <cell r="S1605">
            <v>0</v>
          </cell>
          <cell r="T1605">
            <v>0</v>
          </cell>
          <cell r="U1605">
            <v>0</v>
          </cell>
          <cell r="V1605">
            <v>0</v>
          </cell>
          <cell r="W1605">
            <v>0</v>
          </cell>
          <cell r="X1605">
            <v>0</v>
          </cell>
          <cell r="Y1605" t="str">
            <v>I_US_CC_J1Proposed Station Demand Charges</v>
          </cell>
        </row>
        <row r="1606">
          <cell r="E1606">
            <v>0</v>
          </cell>
          <cell r="F1606">
            <v>0</v>
          </cell>
          <cell r="G1606">
            <v>0</v>
          </cell>
          <cell r="H1606">
            <v>0</v>
          </cell>
          <cell r="I1606">
            <v>0</v>
          </cell>
          <cell r="J1606">
            <v>0</v>
          </cell>
          <cell r="K1606">
            <v>0</v>
          </cell>
          <cell r="L1606">
            <v>0</v>
          </cell>
          <cell r="M1606">
            <v>0</v>
          </cell>
          <cell r="N1606">
            <v>0</v>
          </cell>
          <cell r="O1606">
            <v>0</v>
          </cell>
          <cell r="P1606">
            <v>0</v>
          </cell>
          <cell r="Q1606">
            <v>0</v>
          </cell>
          <cell r="R1606">
            <v>0</v>
          </cell>
          <cell r="S1606">
            <v>0</v>
          </cell>
          <cell r="T1606">
            <v>0</v>
          </cell>
          <cell r="U1606">
            <v>0</v>
          </cell>
          <cell r="V1606">
            <v>0</v>
          </cell>
          <cell r="W1606">
            <v>0</v>
          </cell>
          <cell r="X1606">
            <v>0</v>
          </cell>
          <cell r="Y1606" t="str">
            <v>I_US_CC_J1Proposed Station Capital Costs</v>
          </cell>
        </row>
        <row r="1607">
          <cell r="E1607">
            <v>0</v>
          </cell>
          <cell r="F1607">
            <v>0</v>
          </cell>
          <cell r="G1607">
            <v>0</v>
          </cell>
          <cell r="H1607">
            <v>0</v>
          </cell>
          <cell r="I1607">
            <v>0</v>
          </cell>
          <cell r="J1607">
            <v>0</v>
          </cell>
          <cell r="K1607">
            <v>0</v>
          </cell>
          <cell r="L1607">
            <v>0</v>
          </cell>
          <cell r="M1607">
            <v>0</v>
          </cell>
          <cell r="N1607">
            <v>0</v>
          </cell>
          <cell r="O1607">
            <v>0</v>
          </cell>
          <cell r="P1607">
            <v>0</v>
          </cell>
          <cell r="Q1607">
            <v>0</v>
          </cell>
          <cell r="R1607">
            <v>0</v>
          </cell>
          <cell r="S1607">
            <v>0</v>
          </cell>
          <cell r="T1607">
            <v>0</v>
          </cell>
          <cell r="U1607">
            <v>0</v>
          </cell>
          <cell r="V1607">
            <v>0</v>
          </cell>
          <cell r="W1607">
            <v>0</v>
          </cell>
          <cell r="X1607">
            <v>0</v>
          </cell>
          <cell r="Y1607" t="str">
            <v>I_US_CC_J1   Station Total Costs</v>
          </cell>
        </row>
        <row r="1608">
          <cell r="E1608">
            <v>0</v>
          </cell>
          <cell r="F1608">
            <v>0</v>
          </cell>
          <cell r="G1608">
            <v>0</v>
          </cell>
          <cell r="H1608">
            <v>0</v>
          </cell>
          <cell r="I1608">
            <v>0</v>
          </cell>
          <cell r="J1608">
            <v>0</v>
          </cell>
          <cell r="K1608">
            <v>0</v>
          </cell>
          <cell r="L1608">
            <v>0</v>
          </cell>
          <cell r="M1608">
            <v>0</v>
          </cell>
          <cell r="N1608">
            <v>0</v>
          </cell>
          <cell r="O1608">
            <v>0</v>
          </cell>
          <cell r="P1608">
            <v>0</v>
          </cell>
          <cell r="Q1608">
            <v>0</v>
          </cell>
          <cell r="R1608">
            <v>0</v>
          </cell>
          <cell r="S1608">
            <v>0</v>
          </cell>
          <cell r="T1608">
            <v>0</v>
          </cell>
          <cell r="U1608">
            <v>0</v>
          </cell>
          <cell r="V1608">
            <v>0</v>
          </cell>
          <cell r="W1608">
            <v>0</v>
          </cell>
          <cell r="X1608">
            <v>0</v>
          </cell>
          <cell r="Y1608" t="str">
            <v>I_US_CC_J1DProposed Station Fuel Costs</v>
          </cell>
        </row>
        <row r="1609">
          <cell r="E1609">
            <v>0</v>
          </cell>
          <cell r="F1609">
            <v>0</v>
          </cell>
          <cell r="G1609">
            <v>0</v>
          </cell>
          <cell r="H1609">
            <v>0</v>
          </cell>
          <cell r="I1609">
            <v>0</v>
          </cell>
          <cell r="J1609">
            <v>0</v>
          </cell>
          <cell r="K1609">
            <v>0</v>
          </cell>
          <cell r="L1609">
            <v>0</v>
          </cell>
          <cell r="M1609">
            <v>0</v>
          </cell>
          <cell r="N1609">
            <v>0</v>
          </cell>
          <cell r="O1609">
            <v>0</v>
          </cell>
          <cell r="P1609">
            <v>0</v>
          </cell>
          <cell r="Q1609">
            <v>0</v>
          </cell>
          <cell r="R1609">
            <v>0</v>
          </cell>
          <cell r="S1609">
            <v>0</v>
          </cell>
          <cell r="T1609">
            <v>0</v>
          </cell>
          <cell r="U1609">
            <v>0</v>
          </cell>
          <cell r="V1609">
            <v>0</v>
          </cell>
          <cell r="W1609">
            <v>0</v>
          </cell>
          <cell r="X1609">
            <v>0</v>
          </cell>
          <cell r="Y1609" t="str">
            <v>I_US_CC_J1DProposed Station Variable O&amp;M Costs</v>
          </cell>
        </row>
        <row r="1610">
          <cell r="E1610">
            <v>0</v>
          </cell>
          <cell r="F1610">
            <v>0</v>
          </cell>
          <cell r="G1610">
            <v>0</v>
          </cell>
          <cell r="H1610">
            <v>0</v>
          </cell>
          <cell r="I1610">
            <v>0</v>
          </cell>
          <cell r="J1610">
            <v>0</v>
          </cell>
          <cell r="K1610">
            <v>0</v>
          </cell>
          <cell r="L1610">
            <v>0</v>
          </cell>
          <cell r="M1610">
            <v>0</v>
          </cell>
          <cell r="N1610">
            <v>0</v>
          </cell>
          <cell r="O1610">
            <v>0</v>
          </cell>
          <cell r="P1610">
            <v>0</v>
          </cell>
          <cell r="Q1610">
            <v>0</v>
          </cell>
          <cell r="R1610">
            <v>0</v>
          </cell>
          <cell r="S1610">
            <v>0</v>
          </cell>
          <cell r="T1610">
            <v>0</v>
          </cell>
          <cell r="U1610">
            <v>0</v>
          </cell>
          <cell r="V1610">
            <v>0</v>
          </cell>
          <cell r="W1610">
            <v>0</v>
          </cell>
          <cell r="X1610">
            <v>0</v>
          </cell>
          <cell r="Y1610" t="str">
            <v>I_US_CC_J1DProposed Station Emission Costs</v>
          </cell>
        </row>
        <row r="1611">
          <cell r="E1611">
            <v>0</v>
          </cell>
          <cell r="F1611">
            <v>0</v>
          </cell>
          <cell r="G1611">
            <v>0</v>
          </cell>
          <cell r="H1611">
            <v>0</v>
          </cell>
          <cell r="I1611">
            <v>0</v>
          </cell>
          <cell r="J1611">
            <v>0</v>
          </cell>
          <cell r="K1611">
            <v>0</v>
          </cell>
          <cell r="L1611">
            <v>0</v>
          </cell>
          <cell r="M1611">
            <v>0</v>
          </cell>
          <cell r="N1611">
            <v>0</v>
          </cell>
          <cell r="O1611">
            <v>0</v>
          </cell>
          <cell r="P1611">
            <v>0</v>
          </cell>
          <cell r="Q1611">
            <v>0</v>
          </cell>
          <cell r="R1611">
            <v>0</v>
          </cell>
          <cell r="S1611">
            <v>0</v>
          </cell>
          <cell r="T1611">
            <v>0</v>
          </cell>
          <cell r="U1611">
            <v>0</v>
          </cell>
          <cell r="V1611">
            <v>0</v>
          </cell>
          <cell r="W1611">
            <v>0</v>
          </cell>
          <cell r="X1611">
            <v>0</v>
          </cell>
          <cell r="Y1611" t="str">
            <v>I_US_CC_J1DProposed Station Dispatch Adder Costs</v>
          </cell>
        </row>
        <row r="1612">
          <cell r="E1612">
            <v>0</v>
          </cell>
          <cell r="F1612">
            <v>0</v>
          </cell>
          <cell r="G1612">
            <v>0</v>
          </cell>
          <cell r="H1612">
            <v>0</v>
          </cell>
          <cell r="I1612">
            <v>0</v>
          </cell>
          <cell r="J1612">
            <v>0</v>
          </cell>
          <cell r="K1612">
            <v>0</v>
          </cell>
          <cell r="L1612">
            <v>0</v>
          </cell>
          <cell r="M1612">
            <v>0</v>
          </cell>
          <cell r="N1612">
            <v>0</v>
          </cell>
          <cell r="O1612">
            <v>0</v>
          </cell>
          <cell r="P1612">
            <v>0</v>
          </cell>
          <cell r="Q1612">
            <v>0</v>
          </cell>
          <cell r="R1612">
            <v>0</v>
          </cell>
          <cell r="S1612">
            <v>0</v>
          </cell>
          <cell r="T1612">
            <v>0</v>
          </cell>
          <cell r="U1612">
            <v>0</v>
          </cell>
          <cell r="V1612">
            <v>0</v>
          </cell>
          <cell r="W1612">
            <v>0</v>
          </cell>
          <cell r="X1612">
            <v>0</v>
          </cell>
          <cell r="Y1612" t="str">
            <v>I_US_CC_J1DProposed Station Fixed Costs</v>
          </cell>
        </row>
        <row r="1613">
          <cell r="E1613">
            <v>0</v>
          </cell>
          <cell r="F1613">
            <v>0</v>
          </cell>
          <cell r="G1613">
            <v>0</v>
          </cell>
          <cell r="H1613">
            <v>0</v>
          </cell>
          <cell r="I1613">
            <v>0</v>
          </cell>
          <cell r="J1613">
            <v>0</v>
          </cell>
          <cell r="K1613">
            <v>0</v>
          </cell>
          <cell r="L1613">
            <v>0</v>
          </cell>
          <cell r="M1613">
            <v>0</v>
          </cell>
          <cell r="N1613">
            <v>0</v>
          </cell>
          <cell r="O1613">
            <v>0</v>
          </cell>
          <cell r="P1613">
            <v>0</v>
          </cell>
          <cell r="Q1613">
            <v>0</v>
          </cell>
          <cell r="R1613">
            <v>0</v>
          </cell>
          <cell r="S1613">
            <v>0</v>
          </cell>
          <cell r="T1613">
            <v>0</v>
          </cell>
          <cell r="U1613">
            <v>0</v>
          </cell>
          <cell r="V1613">
            <v>0</v>
          </cell>
          <cell r="W1613">
            <v>0</v>
          </cell>
          <cell r="X1613">
            <v>0</v>
          </cell>
          <cell r="Y1613" t="str">
            <v>I_US_CC_J1DProposed Station Demand Charges</v>
          </cell>
        </row>
        <row r="1614">
          <cell r="E1614">
            <v>0</v>
          </cell>
          <cell r="F1614">
            <v>0</v>
          </cell>
          <cell r="G1614">
            <v>0</v>
          </cell>
          <cell r="H1614">
            <v>0</v>
          </cell>
          <cell r="I1614">
            <v>0</v>
          </cell>
          <cell r="J1614">
            <v>0</v>
          </cell>
          <cell r="K1614">
            <v>0</v>
          </cell>
          <cell r="L1614">
            <v>0</v>
          </cell>
          <cell r="M1614">
            <v>0</v>
          </cell>
          <cell r="N1614">
            <v>0</v>
          </cell>
          <cell r="O1614">
            <v>0</v>
          </cell>
          <cell r="P1614">
            <v>0</v>
          </cell>
          <cell r="Q1614">
            <v>0</v>
          </cell>
          <cell r="R1614">
            <v>0</v>
          </cell>
          <cell r="S1614">
            <v>0</v>
          </cell>
          <cell r="T1614">
            <v>0</v>
          </cell>
          <cell r="U1614">
            <v>0</v>
          </cell>
          <cell r="V1614">
            <v>0</v>
          </cell>
          <cell r="W1614">
            <v>0</v>
          </cell>
          <cell r="X1614">
            <v>0</v>
          </cell>
          <cell r="Y1614" t="str">
            <v>I_US_CC_J1DProposed Station Capital Costs</v>
          </cell>
        </row>
        <row r="1615">
          <cell r="E1615">
            <v>0</v>
          </cell>
          <cell r="F1615">
            <v>0</v>
          </cell>
          <cell r="G1615">
            <v>0</v>
          </cell>
          <cell r="H1615">
            <v>0</v>
          </cell>
          <cell r="I1615">
            <v>0</v>
          </cell>
          <cell r="J1615">
            <v>0</v>
          </cell>
          <cell r="K1615">
            <v>0</v>
          </cell>
          <cell r="L1615">
            <v>0</v>
          </cell>
          <cell r="M1615">
            <v>0</v>
          </cell>
          <cell r="N1615">
            <v>0</v>
          </cell>
          <cell r="O1615">
            <v>0</v>
          </cell>
          <cell r="P1615">
            <v>0</v>
          </cell>
          <cell r="Q1615">
            <v>0</v>
          </cell>
          <cell r="R1615">
            <v>0</v>
          </cell>
          <cell r="S1615">
            <v>0</v>
          </cell>
          <cell r="T1615">
            <v>0</v>
          </cell>
          <cell r="U1615">
            <v>0</v>
          </cell>
          <cell r="V1615">
            <v>0</v>
          </cell>
          <cell r="W1615">
            <v>0</v>
          </cell>
          <cell r="X1615">
            <v>0</v>
          </cell>
          <cell r="Y1615" t="str">
            <v>I_US_CC_J1D   Station Total Costs</v>
          </cell>
        </row>
        <row r="1616">
          <cell r="E1616">
            <v>0</v>
          </cell>
          <cell r="F1616">
            <v>0</v>
          </cell>
          <cell r="G1616">
            <v>0</v>
          </cell>
          <cell r="H1616">
            <v>0</v>
          </cell>
          <cell r="I1616">
            <v>0</v>
          </cell>
          <cell r="J1616">
            <v>0</v>
          </cell>
          <cell r="K1616">
            <v>0</v>
          </cell>
          <cell r="L1616">
            <v>0</v>
          </cell>
          <cell r="M1616">
            <v>0</v>
          </cell>
          <cell r="N1616">
            <v>0</v>
          </cell>
          <cell r="O1616">
            <v>0</v>
          </cell>
          <cell r="P1616">
            <v>0</v>
          </cell>
          <cell r="Q1616">
            <v>0</v>
          </cell>
          <cell r="R1616">
            <v>0</v>
          </cell>
          <cell r="S1616">
            <v>0</v>
          </cell>
          <cell r="T1616">
            <v>0</v>
          </cell>
          <cell r="U1616">
            <v>0</v>
          </cell>
          <cell r="V1616">
            <v>0</v>
          </cell>
          <cell r="W1616">
            <v>0</v>
          </cell>
          <cell r="X1616">
            <v>0</v>
          </cell>
          <cell r="Y1616" t="str">
            <v>I_US_SC_FRMProposed Station Fuel Costs</v>
          </cell>
        </row>
        <row r="1617">
          <cell r="E1617">
            <v>0</v>
          </cell>
          <cell r="F1617">
            <v>0</v>
          </cell>
          <cell r="G1617">
            <v>0</v>
          </cell>
          <cell r="H1617">
            <v>0</v>
          </cell>
          <cell r="I1617">
            <v>0</v>
          </cell>
          <cell r="J1617">
            <v>0</v>
          </cell>
          <cell r="K1617">
            <v>0</v>
          </cell>
          <cell r="L1617">
            <v>0</v>
          </cell>
          <cell r="M1617">
            <v>0</v>
          </cell>
          <cell r="N1617">
            <v>0</v>
          </cell>
          <cell r="O1617">
            <v>0</v>
          </cell>
          <cell r="P1617">
            <v>0</v>
          </cell>
          <cell r="Q1617">
            <v>0</v>
          </cell>
          <cell r="R1617">
            <v>0</v>
          </cell>
          <cell r="S1617">
            <v>0</v>
          </cell>
          <cell r="T1617">
            <v>0</v>
          </cell>
          <cell r="U1617">
            <v>0</v>
          </cell>
          <cell r="V1617">
            <v>0</v>
          </cell>
          <cell r="W1617">
            <v>0</v>
          </cell>
          <cell r="X1617">
            <v>0</v>
          </cell>
          <cell r="Y1617" t="str">
            <v>I_US_SC_FRMProposed Station Variable O&amp;M Costs</v>
          </cell>
        </row>
        <row r="1618">
          <cell r="E1618">
            <v>0</v>
          </cell>
          <cell r="F1618">
            <v>0</v>
          </cell>
          <cell r="G1618">
            <v>0</v>
          </cell>
          <cell r="H1618">
            <v>0</v>
          </cell>
          <cell r="I1618">
            <v>0</v>
          </cell>
          <cell r="J1618">
            <v>0</v>
          </cell>
          <cell r="K1618">
            <v>0</v>
          </cell>
          <cell r="L1618">
            <v>0</v>
          </cell>
          <cell r="M1618">
            <v>0</v>
          </cell>
          <cell r="N1618">
            <v>0</v>
          </cell>
          <cell r="O1618">
            <v>0</v>
          </cell>
          <cell r="P1618">
            <v>0</v>
          </cell>
          <cell r="Q1618">
            <v>0</v>
          </cell>
          <cell r="R1618">
            <v>0</v>
          </cell>
          <cell r="S1618">
            <v>0</v>
          </cell>
          <cell r="T1618">
            <v>0</v>
          </cell>
          <cell r="U1618">
            <v>0</v>
          </cell>
          <cell r="V1618">
            <v>0</v>
          </cell>
          <cell r="W1618">
            <v>0</v>
          </cell>
          <cell r="X1618">
            <v>0</v>
          </cell>
          <cell r="Y1618" t="str">
            <v>I_US_SC_FRMProposed Station Emission Costs</v>
          </cell>
        </row>
        <row r="1619">
          <cell r="E1619">
            <v>0</v>
          </cell>
          <cell r="F1619">
            <v>0</v>
          </cell>
          <cell r="G1619">
            <v>0</v>
          </cell>
          <cell r="H1619">
            <v>0</v>
          </cell>
          <cell r="I1619">
            <v>0</v>
          </cell>
          <cell r="J1619">
            <v>0</v>
          </cell>
          <cell r="K1619">
            <v>0</v>
          </cell>
          <cell r="L1619">
            <v>0</v>
          </cell>
          <cell r="M1619">
            <v>0</v>
          </cell>
          <cell r="N1619">
            <v>0</v>
          </cell>
          <cell r="O1619">
            <v>0</v>
          </cell>
          <cell r="P1619">
            <v>0</v>
          </cell>
          <cell r="Q1619">
            <v>0</v>
          </cell>
          <cell r="R1619">
            <v>0</v>
          </cell>
          <cell r="S1619">
            <v>0</v>
          </cell>
          <cell r="T1619">
            <v>0</v>
          </cell>
          <cell r="U1619">
            <v>0</v>
          </cell>
          <cell r="V1619">
            <v>0</v>
          </cell>
          <cell r="W1619">
            <v>0</v>
          </cell>
          <cell r="X1619">
            <v>0</v>
          </cell>
          <cell r="Y1619" t="str">
            <v>I_US_SC_FRMProposed Station Dispatch Adder Costs</v>
          </cell>
        </row>
        <row r="1620">
          <cell r="E1620">
            <v>0</v>
          </cell>
          <cell r="F1620">
            <v>0</v>
          </cell>
          <cell r="G1620">
            <v>0</v>
          </cell>
          <cell r="H1620">
            <v>0</v>
          </cell>
          <cell r="I1620">
            <v>0</v>
          </cell>
          <cell r="J1620">
            <v>0</v>
          </cell>
          <cell r="K1620">
            <v>0</v>
          </cell>
          <cell r="L1620">
            <v>0</v>
          </cell>
          <cell r="M1620">
            <v>0</v>
          </cell>
          <cell r="N1620">
            <v>0</v>
          </cell>
          <cell r="O1620">
            <v>0</v>
          </cell>
          <cell r="P1620">
            <v>0</v>
          </cell>
          <cell r="Q1620">
            <v>0</v>
          </cell>
          <cell r="R1620">
            <v>0</v>
          </cell>
          <cell r="S1620">
            <v>0</v>
          </cell>
          <cell r="T1620">
            <v>0</v>
          </cell>
          <cell r="U1620">
            <v>0</v>
          </cell>
          <cell r="V1620">
            <v>0</v>
          </cell>
          <cell r="W1620">
            <v>0</v>
          </cell>
          <cell r="X1620">
            <v>0</v>
          </cell>
          <cell r="Y1620" t="str">
            <v>I_US_SC_FRMProposed Station Fixed Costs</v>
          </cell>
        </row>
        <row r="1621">
          <cell r="E1621">
            <v>0</v>
          </cell>
          <cell r="F1621">
            <v>0</v>
          </cell>
          <cell r="G1621">
            <v>0</v>
          </cell>
          <cell r="H1621">
            <v>0</v>
          </cell>
          <cell r="I1621">
            <v>0</v>
          </cell>
          <cell r="J1621">
            <v>0</v>
          </cell>
          <cell r="K1621">
            <v>0</v>
          </cell>
          <cell r="L1621">
            <v>0</v>
          </cell>
          <cell r="M1621">
            <v>0</v>
          </cell>
          <cell r="N1621">
            <v>0</v>
          </cell>
          <cell r="O1621">
            <v>0</v>
          </cell>
          <cell r="P1621">
            <v>0</v>
          </cell>
          <cell r="Q1621">
            <v>0</v>
          </cell>
          <cell r="R1621">
            <v>0</v>
          </cell>
          <cell r="S1621">
            <v>0</v>
          </cell>
          <cell r="T1621">
            <v>0</v>
          </cell>
          <cell r="U1621">
            <v>0</v>
          </cell>
          <cell r="V1621">
            <v>0</v>
          </cell>
          <cell r="W1621">
            <v>0</v>
          </cell>
          <cell r="X1621">
            <v>0</v>
          </cell>
          <cell r="Y1621" t="str">
            <v>I_US_SC_FRMProposed Station Demand Charges</v>
          </cell>
        </row>
        <row r="1622">
          <cell r="E1622">
            <v>0</v>
          </cell>
          <cell r="F1622">
            <v>0</v>
          </cell>
          <cell r="G1622">
            <v>0</v>
          </cell>
          <cell r="H1622">
            <v>0</v>
          </cell>
          <cell r="I1622">
            <v>0</v>
          </cell>
          <cell r="J1622">
            <v>0</v>
          </cell>
          <cell r="K1622">
            <v>0</v>
          </cell>
          <cell r="L1622">
            <v>0</v>
          </cell>
          <cell r="M1622">
            <v>0</v>
          </cell>
          <cell r="N1622">
            <v>0</v>
          </cell>
          <cell r="O1622">
            <v>0</v>
          </cell>
          <cell r="P1622">
            <v>0</v>
          </cell>
          <cell r="Q1622">
            <v>0</v>
          </cell>
          <cell r="R1622">
            <v>0</v>
          </cell>
          <cell r="S1622">
            <v>0</v>
          </cell>
          <cell r="T1622">
            <v>0</v>
          </cell>
          <cell r="U1622">
            <v>0</v>
          </cell>
          <cell r="V1622">
            <v>0</v>
          </cell>
          <cell r="W1622">
            <v>0</v>
          </cell>
          <cell r="X1622">
            <v>0</v>
          </cell>
          <cell r="Y1622" t="str">
            <v>I_US_SC_FRMProposed Station Capital Costs</v>
          </cell>
        </row>
        <row r="1623">
          <cell r="E1623">
            <v>0</v>
          </cell>
          <cell r="F1623">
            <v>0</v>
          </cell>
          <cell r="G1623">
            <v>0</v>
          </cell>
          <cell r="H1623">
            <v>0</v>
          </cell>
          <cell r="I1623">
            <v>0</v>
          </cell>
          <cell r="J1623">
            <v>0</v>
          </cell>
          <cell r="K1623">
            <v>0</v>
          </cell>
          <cell r="L1623">
            <v>0</v>
          </cell>
          <cell r="M1623">
            <v>0</v>
          </cell>
          <cell r="N1623">
            <v>0</v>
          </cell>
          <cell r="O1623">
            <v>0</v>
          </cell>
          <cell r="P1623">
            <v>0</v>
          </cell>
          <cell r="Q1623">
            <v>0</v>
          </cell>
          <cell r="R1623">
            <v>0</v>
          </cell>
          <cell r="S1623">
            <v>0</v>
          </cell>
          <cell r="T1623">
            <v>0</v>
          </cell>
          <cell r="U1623">
            <v>0</v>
          </cell>
          <cell r="V1623">
            <v>0</v>
          </cell>
          <cell r="W1623">
            <v>0</v>
          </cell>
          <cell r="X1623">
            <v>0</v>
          </cell>
          <cell r="Y1623" t="str">
            <v>I_US_SC_FRM   Station Total Costs</v>
          </cell>
        </row>
        <row r="1624">
          <cell r="E1624">
            <v>0</v>
          </cell>
          <cell r="F1624">
            <v>0</v>
          </cell>
          <cell r="G1624">
            <v>0</v>
          </cell>
          <cell r="H1624">
            <v>0</v>
          </cell>
          <cell r="I1624">
            <v>0</v>
          </cell>
          <cell r="J1624">
            <v>0</v>
          </cell>
          <cell r="K1624">
            <v>0</v>
          </cell>
          <cell r="L1624">
            <v>0</v>
          </cell>
          <cell r="M1624">
            <v>0</v>
          </cell>
          <cell r="N1624">
            <v>0</v>
          </cell>
          <cell r="O1624">
            <v>0</v>
          </cell>
          <cell r="P1624">
            <v>0</v>
          </cell>
          <cell r="Q1624">
            <v>0</v>
          </cell>
          <cell r="R1624">
            <v>0</v>
          </cell>
          <cell r="S1624">
            <v>0</v>
          </cell>
          <cell r="T1624">
            <v>0</v>
          </cell>
          <cell r="U1624">
            <v>0</v>
          </cell>
          <cell r="V1624">
            <v>0</v>
          </cell>
          <cell r="W1624">
            <v>0</v>
          </cell>
          <cell r="X1624">
            <v>0</v>
          </cell>
          <cell r="Y1624" t="str">
            <v>I_US_GEO_PPAProposed Station Fuel Costs</v>
          </cell>
        </row>
        <row r="1625">
          <cell r="E1625">
            <v>0</v>
          </cell>
          <cell r="F1625">
            <v>0</v>
          </cell>
          <cell r="G1625">
            <v>0</v>
          </cell>
          <cell r="H1625">
            <v>0</v>
          </cell>
          <cell r="I1625">
            <v>0</v>
          </cell>
          <cell r="J1625">
            <v>0</v>
          </cell>
          <cell r="K1625">
            <v>0</v>
          </cell>
          <cell r="L1625">
            <v>0</v>
          </cell>
          <cell r="M1625">
            <v>0</v>
          </cell>
          <cell r="N1625">
            <v>0</v>
          </cell>
          <cell r="O1625">
            <v>0</v>
          </cell>
          <cell r="P1625">
            <v>0</v>
          </cell>
          <cell r="Q1625">
            <v>0</v>
          </cell>
          <cell r="R1625">
            <v>0</v>
          </cell>
          <cell r="S1625">
            <v>0</v>
          </cell>
          <cell r="T1625">
            <v>0</v>
          </cell>
          <cell r="U1625">
            <v>0</v>
          </cell>
          <cell r="V1625">
            <v>0</v>
          </cell>
          <cell r="W1625">
            <v>0</v>
          </cell>
          <cell r="X1625">
            <v>0</v>
          </cell>
          <cell r="Y1625" t="str">
            <v>I_US_GEO_PPAProposed Station Variable O&amp;M Costs</v>
          </cell>
        </row>
        <row r="1626">
          <cell r="E1626">
            <v>0</v>
          </cell>
          <cell r="F1626">
            <v>0</v>
          </cell>
          <cell r="G1626">
            <v>0</v>
          </cell>
          <cell r="H1626">
            <v>0</v>
          </cell>
          <cell r="I1626">
            <v>0</v>
          </cell>
          <cell r="J1626">
            <v>0</v>
          </cell>
          <cell r="K1626">
            <v>0</v>
          </cell>
          <cell r="L1626">
            <v>0</v>
          </cell>
          <cell r="M1626">
            <v>0</v>
          </cell>
          <cell r="N1626">
            <v>0</v>
          </cell>
          <cell r="O1626">
            <v>0</v>
          </cell>
          <cell r="P1626">
            <v>0</v>
          </cell>
          <cell r="Q1626">
            <v>0</v>
          </cell>
          <cell r="R1626">
            <v>0</v>
          </cell>
          <cell r="S1626">
            <v>0</v>
          </cell>
          <cell r="T1626">
            <v>0</v>
          </cell>
          <cell r="U1626">
            <v>0</v>
          </cell>
          <cell r="V1626">
            <v>0</v>
          </cell>
          <cell r="W1626">
            <v>0</v>
          </cell>
          <cell r="X1626">
            <v>0</v>
          </cell>
          <cell r="Y1626" t="str">
            <v>I_US_GEO_PPAProposed Station Emission Costs</v>
          </cell>
        </row>
        <row r="1627">
          <cell r="E1627">
            <v>0</v>
          </cell>
          <cell r="F1627">
            <v>0</v>
          </cell>
          <cell r="G1627">
            <v>0</v>
          </cell>
          <cell r="H1627">
            <v>0</v>
          </cell>
          <cell r="I1627">
            <v>0</v>
          </cell>
          <cell r="J1627">
            <v>0</v>
          </cell>
          <cell r="K1627">
            <v>0</v>
          </cell>
          <cell r="L1627">
            <v>0</v>
          </cell>
          <cell r="M1627">
            <v>0</v>
          </cell>
          <cell r="N1627">
            <v>0</v>
          </cell>
          <cell r="O1627">
            <v>0</v>
          </cell>
          <cell r="P1627">
            <v>0</v>
          </cell>
          <cell r="Q1627">
            <v>0</v>
          </cell>
          <cell r="R1627">
            <v>0</v>
          </cell>
          <cell r="S1627">
            <v>0</v>
          </cell>
          <cell r="T1627">
            <v>0</v>
          </cell>
          <cell r="U1627">
            <v>0</v>
          </cell>
          <cell r="V1627">
            <v>0</v>
          </cell>
          <cell r="W1627">
            <v>0</v>
          </cell>
          <cell r="X1627">
            <v>0</v>
          </cell>
          <cell r="Y1627" t="str">
            <v>I_US_GEO_PPAProposed Station Dispatch Adder Costs</v>
          </cell>
        </row>
        <row r="1628">
          <cell r="E1628">
            <v>0</v>
          </cell>
          <cell r="F1628">
            <v>0</v>
          </cell>
          <cell r="G1628">
            <v>0</v>
          </cell>
          <cell r="H1628">
            <v>0</v>
          </cell>
          <cell r="I1628">
            <v>0</v>
          </cell>
          <cell r="J1628">
            <v>0</v>
          </cell>
          <cell r="K1628">
            <v>0</v>
          </cell>
          <cell r="L1628">
            <v>0</v>
          </cell>
          <cell r="M1628">
            <v>0</v>
          </cell>
          <cell r="N1628">
            <v>0</v>
          </cell>
          <cell r="O1628">
            <v>0</v>
          </cell>
          <cell r="P1628">
            <v>0</v>
          </cell>
          <cell r="Q1628">
            <v>0</v>
          </cell>
          <cell r="R1628">
            <v>0</v>
          </cell>
          <cell r="S1628">
            <v>0</v>
          </cell>
          <cell r="T1628">
            <v>0</v>
          </cell>
          <cell r="U1628">
            <v>0</v>
          </cell>
          <cell r="V1628">
            <v>0</v>
          </cell>
          <cell r="W1628">
            <v>0</v>
          </cell>
          <cell r="X1628">
            <v>0</v>
          </cell>
          <cell r="Y1628" t="str">
            <v>I_US_GEO_PPAProposed Station Fixed Costs</v>
          </cell>
        </row>
        <row r="1629">
          <cell r="E1629">
            <v>0</v>
          </cell>
          <cell r="F1629">
            <v>0</v>
          </cell>
          <cell r="G1629">
            <v>0</v>
          </cell>
          <cell r="H1629">
            <v>0</v>
          </cell>
          <cell r="I1629">
            <v>0</v>
          </cell>
          <cell r="J1629">
            <v>0</v>
          </cell>
          <cell r="K1629">
            <v>0</v>
          </cell>
          <cell r="L1629">
            <v>0</v>
          </cell>
          <cell r="M1629">
            <v>0</v>
          </cell>
          <cell r="N1629">
            <v>0</v>
          </cell>
          <cell r="O1629">
            <v>0</v>
          </cell>
          <cell r="P1629">
            <v>0</v>
          </cell>
          <cell r="Q1629">
            <v>0</v>
          </cell>
          <cell r="R1629">
            <v>0</v>
          </cell>
          <cell r="S1629">
            <v>0</v>
          </cell>
          <cell r="T1629">
            <v>0</v>
          </cell>
          <cell r="U1629">
            <v>0</v>
          </cell>
          <cell r="V1629">
            <v>0</v>
          </cell>
          <cell r="W1629">
            <v>0</v>
          </cell>
          <cell r="X1629">
            <v>0</v>
          </cell>
          <cell r="Y1629" t="str">
            <v>I_US_GEO_PPAProposed Station Demand Charges</v>
          </cell>
        </row>
        <row r="1630">
          <cell r="E1630">
            <v>0</v>
          </cell>
          <cell r="F1630">
            <v>0</v>
          </cell>
          <cell r="G1630">
            <v>0</v>
          </cell>
          <cell r="H1630">
            <v>0</v>
          </cell>
          <cell r="I1630">
            <v>0</v>
          </cell>
          <cell r="J1630">
            <v>0</v>
          </cell>
          <cell r="K1630">
            <v>0</v>
          </cell>
          <cell r="L1630">
            <v>0</v>
          </cell>
          <cell r="M1630">
            <v>0</v>
          </cell>
          <cell r="N1630">
            <v>0</v>
          </cell>
          <cell r="O1630">
            <v>0</v>
          </cell>
          <cell r="P1630">
            <v>0</v>
          </cell>
          <cell r="Q1630">
            <v>0</v>
          </cell>
          <cell r="R1630">
            <v>0</v>
          </cell>
          <cell r="S1630">
            <v>0</v>
          </cell>
          <cell r="T1630">
            <v>0</v>
          </cell>
          <cell r="U1630">
            <v>0</v>
          </cell>
          <cell r="V1630">
            <v>0</v>
          </cell>
          <cell r="W1630">
            <v>0</v>
          </cell>
          <cell r="X1630">
            <v>0</v>
          </cell>
          <cell r="Y1630" t="str">
            <v>I_US_GEO_PPAProposed Station Capital Costs</v>
          </cell>
        </row>
        <row r="1631">
          <cell r="E1631">
            <v>0</v>
          </cell>
          <cell r="F1631">
            <v>0</v>
          </cell>
          <cell r="G1631">
            <v>0</v>
          </cell>
          <cell r="H1631">
            <v>0</v>
          </cell>
          <cell r="I1631">
            <v>0</v>
          </cell>
          <cell r="J1631">
            <v>0</v>
          </cell>
          <cell r="K1631">
            <v>0</v>
          </cell>
          <cell r="L1631">
            <v>0</v>
          </cell>
          <cell r="M1631">
            <v>0</v>
          </cell>
          <cell r="N1631">
            <v>0</v>
          </cell>
          <cell r="O1631">
            <v>0</v>
          </cell>
          <cell r="P1631">
            <v>0</v>
          </cell>
          <cell r="Q1631">
            <v>0</v>
          </cell>
          <cell r="R1631">
            <v>0</v>
          </cell>
          <cell r="S1631">
            <v>0</v>
          </cell>
          <cell r="T1631">
            <v>0</v>
          </cell>
          <cell r="U1631">
            <v>0</v>
          </cell>
          <cell r="V1631">
            <v>0</v>
          </cell>
          <cell r="W1631">
            <v>0</v>
          </cell>
          <cell r="X1631">
            <v>0</v>
          </cell>
          <cell r="Y1631" t="str">
            <v>I_US_GEO_PPA   Station Total Costs</v>
          </cell>
        </row>
        <row r="1632">
          <cell r="E1632">
            <v>0</v>
          </cell>
          <cell r="F1632">
            <v>0</v>
          </cell>
          <cell r="G1632">
            <v>0</v>
          </cell>
          <cell r="H1632">
            <v>0</v>
          </cell>
          <cell r="I1632">
            <v>0</v>
          </cell>
          <cell r="J1632">
            <v>0</v>
          </cell>
          <cell r="K1632">
            <v>0</v>
          </cell>
          <cell r="L1632">
            <v>0</v>
          </cell>
          <cell r="M1632">
            <v>0</v>
          </cell>
          <cell r="N1632">
            <v>0</v>
          </cell>
          <cell r="O1632">
            <v>0</v>
          </cell>
          <cell r="P1632">
            <v>0</v>
          </cell>
          <cell r="Q1632">
            <v>0</v>
          </cell>
          <cell r="R1632">
            <v>0</v>
          </cell>
          <cell r="S1632">
            <v>0</v>
          </cell>
          <cell r="T1632">
            <v>0</v>
          </cell>
          <cell r="U1632">
            <v>0</v>
          </cell>
          <cell r="V1632">
            <v>0</v>
          </cell>
          <cell r="W1632">
            <v>0</v>
          </cell>
          <cell r="X1632">
            <v>0</v>
          </cell>
          <cell r="Y1632" t="str">
            <v>I_US_GEO_B35Proposed Station Fuel Costs</v>
          </cell>
        </row>
        <row r="1633">
          <cell r="E1633">
            <v>0</v>
          </cell>
          <cell r="F1633">
            <v>0</v>
          </cell>
          <cell r="G1633">
            <v>0</v>
          </cell>
          <cell r="H1633">
            <v>0</v>
          </cell>
          <cell r="I1633">
            <v>0</v>
          </cell>
          <cell r="J1633">
            <v>0</v>
          </cell>
          <cell r="K1633">
            <v>0</v>
          </cell>
          <cell r="L1633">
            <v>0</v>
          </cell>
          <cell r="M1633">
            <v>0</v>
          </cell>
          <cell r="N1633">
            <v>0</v>
          </cell>
          <cell r="O1633">
            <v>0</v>
          </cell>
          <cell r="P1633">
            <v>0</v>
          </cell>
          <cell r="Q1633">
            <v>0</v>
          </cell>
          <cell r="R1633">
            <v>0</v>
          </cell>
          <cell r="S1633">
            <v>0</v>
          </cell>
          <cell r="T1633">
            <v>0</v>
          </cell>
          <cell r="U1633">
            <v>0</v>
          </cell>
          <cell r="V1633">
            <v>0</v>
          </cell>
          <cell r="W1633">
            <v>0</v>
          </cell>
          <cell r="X1633">
            <v>0</v>
          </cell>
          <cell r="Y1633" t="str">
            <v>I_US_GEO_B35Proposed Station Variable O&amp;M Costs</v>
          </cell>
        </row>
        <row r="1634">
          <cell r="E1634">
            <v>0</v>
          </cell>
          <cell r="F1634">
            <v>0</v>
          </cell>
          <cell r="G1634">
            <v>0</v>
          </cell>
          <cell r="H1634">
            <v>0</v>
          </cell>
          <cell r="I1634">
            <v>0</v>
          </cell>
          <cell r="J1634">
            <v>0</v>
          </cell>
          <cell r="K1634">
            <v>0</v>
          </cell>
          <cell r="L1634">
            <v>0</v>
          </cell>
          <cell r="M1634">
            <v>0</v>
          </cell>
          <cell r="N1634">
            <v>0</v>
          </cell>
          <cell r="O1634">
            <v>0</v>
          </cell>
          <cell r="P1634">
            <v>0</v>
          </cell>
          <cell r="Q1634">
            <v>0</v>
          </cell>
          <cell r="R1634">
            <v>0</v>
          </cell>
          <cell r="S1634">
            <v>0</v>
          </cell>
          <cell r="T1634">
            <v>0</v>
          </cell>
          <cell r="U1634">
            <v>0</v>
          </cell>
          <cell r="V1634">
            <v>0</v>
          </cell>
          <cell r="W1634">
            <v>0</v>
          </cell>
          <cell r="X1634">
            <v>0</v>
          </cell>
          <cell r="Y1634" t="str">
            <v>I_US_GEO_B35Proposed Station Emission Costs</v>
          </cell>
        </row>
        <row r="1635">
          <cell r="E1635">
            <v>0</v>
          </cell>
          <cell r="F1635">
            <v>0</v>
          </cell>
          <cell r="G1635">
            <v>0</v>
          </cell>
          <cell r="H1635">
            <v>0</v>
          </cell>
          <cell r="I1635">
            <v>0</v>
          </cell>
          <cell r="J1635">
            <v>0</v>
          </cell>
          <cell r="K1635">
            <v>0</v>
          </cell>
          <cell r="L1635">
            <v>0</v>
          </cell>
          <cell r="M1635">
            <v>0</v>
          </cell>
          <cell r="N1635">
            <v>0</v>
          </cell>
          <cell r="O1635">
            <v>0</v>
          </cell>
          <cell r="P1635">
            <v>0</v>
          </cell>
          <cell r="Q1635">
            <v>0</v>
          </cell>
          <cell r="R1635">
            <v>0</v>
          </cell>
          <cell r="S1635">
            <v>0</v>
          </cell>
          <cell r="T1635">
            <v>0</v>
          </cell>
          <cell r="U1635">
            <v>0</v>
          </cell>
          <cell r="V1635">
            <v>0</v>
          </cell>
          <cell r="W1635">
            <v>0</v>
          </cell>
          <cell r="X1635">
            <v>0</v>
          </cell>
          <cell r="Y1635" t="str">
            <v>I_US_GEO_B35Proposed Station Dispatch Adder Costs</v>
          </cell>
        </row>
        <row r="1636">
          <cell r="E1636">
            <v>0</v>
          </cell>
          <cell r="F1636">
            <v>0</v>
          </cell>
          <cell r="G1636">
            <v>0</v>
          </cell>
          <cell r="H1636">
            <v>0</v>
          </cell>
          <cell r="I1636">
            <v>0</v>
          </cell>
          <cell r="J1636">
            <v>0</v>
          </cell>
          <cell r="K1636">
            <v>0</v>
          </cell>
          <cell r="L1636">
            <v>0</v>
          </cell>
          <cell r="M1636">
            <v>0</v>
          </cell>
          <cell r="N1636">
            <v>0</v>
          </cell>
          <cell r="O1636">
            <v>0</v>
          </cell>
          <cell r="P1636">
            <v>0</v>
          </cell>
          <cell r="Q1636">
            <v>0</v>
          </cell>
          <cell r="R1636">
            <v>0</v>
          </cell>
          <cell r="S1636">
            <v>0</v>
          </cell>
          <cell r="T1636">
            <v>0</v>
          </cell>
          <cell r="U1636">
            <v>0</v>
          </cell>
          <cell r="V1636">
            <v>0</v>
          </cell>
          <cell r="W1636">
            <v>0</v>
          </cell>
          <cell r="X1636">
            <v>0</v>
          </cell>
          <cell r="Y1636" t="str">
            <v>I_US_GEO_B35Proposed Station Fixed Costs</v>
          </cell>
        </row>
        <row r="1637">
          <cell r="E1637">
            <v>0</v>
          </cell>
          <cell r="F1637">
            <v>0</v>
          </cell>
          <cell r="G1637">
            <v>0</v>
          </cell>
          <cell r="H1637">
            <v>0</v>
          </cell>
          <cell r="I1637">
            <v>0</v>
          </cell>
          <cell r="J1637">
            <v>0</v>
          </cell>
          <cell r="K1637">
            <v>0</v>
          </cell>
          <cell r="L1637">
            <v>0</v>
          </cell>
          <cell r="M1637">
            <v>0</v>
          </cell>
          <cell r="N1637">
            <v>0</v>
          </cell>
          <cell r="O1637">
            <v>0</v>
          </cell>
          <cell r="P1637">
            <v>0</v>
          </cell>
          <cell r="Q1637">
            <v>0</v>
          </cell>
          <cell r="R1637">
            <v>0</v>
          </cell>
          <cell r="S1637">
            <v>0</v>
          </cell>
          <cell r="T1637">
            <v>0</v>
          </cell>
          <cell r="U1637">
            <v>0</v>
          </cell>
          <cell r="V1637">
            <v>0</v>
          </cell>
          <cell r="W1637">
            <v>0</v>
          </cell>
          <cell r="X1637">
            <v>0</v>
          </cell>
          <cell r="Y1637" t="str">
            <v>I_US_GEO_B35Proposed Station Demand Charges</v>
          </cell>
        </row>
        <row r="1638">
          <cell r="E1638">
            <v>0</v>
          </cell>
          <cell r="F1638">
            <v>0</v>
          </cell>
          <cell r="G1638">
            <v>0</v>
          </cell>
          <cell r="H1638">
            <v>0</v>
          </cell>
          <cell r="I1638">
            <v>0</v>
          </cell>
          <cell r="J1638">
            <v>0</v>
          </cell>
          <cell r="K1638">
            <v>0</v>
          </cell>
          <cell r="L1638">
            <v>0</v>
          </cell>
          <cell r="M1638">
            <v>0</v>
          </cell>
          <cell r="N1638">
            <v>0</v>
          </cell>
          <cell r="O1638">
            <v>0</v>
          </cell>
          <cell r="P1638">
            <v>0</v>
          </cell>
          <cell r="Q1638">
            <v>0</v>
          </cell>
          <cell r="R1638">
            <v>0</v>
          </cell>
          <cell r="S1638">
            <v>0</v>
          </cell>
          <cell r="T1638">
            <v>0</v>
          </cell>
          <cell r="U1638">
            <v>0</v>
          </cell>
          <cell r="V1638">
            <v>0</v>
          </cell>
          <cell r="W1638">
            <v>0</v>
          </cell>
          <cell r="X1638">
            <v>0</v>
          </cell>
          <cell r="Y1638" t="str">
            <v>I_US_GEO_B35Proposed Station Capital Costs</v>
          </cell>
        </row>
        <row r="1639">
          <cell r="E1639">
            <v>0</v>
          </cell>
          <cell r="F1639">
            <v>0</v>
          </cell>
          <cell r="G1639">
            <v>0</v>
          </cell>
          <cell r="H1639">
            <v>0</v>
          </cell>
          <cell r="I1639">
            <v>0</v>
          </cell>
          <cell r="J1639">
            <v>0</v>
          </cell>
          <cell r="K1639">
            <v>0</v>
          </cell>
          <cell r="L1639">
            <v>0</v>
          </cell>
          <cell r="M1639">
            <v>0</v>
          </cell>
          <cell r="N1639">
            <v>0</v>
          </cell>
          <cell r="O1639">
            <v>0</v>
          </cell>
          <cell r="P1639">
            <v>0</v>
          </cell>
          <cell r="Q1639">
            <v>0</v>
          </cell>
          <cell r="R1639">
            <v>0</v>
          </cell>
          <cell r="S1639">
            <v>0</v>
          </cell>
          <cell r="T1639">
            <v>0</v>
          </cell>
          <cell r="U1639">
            <v>0</v>
          </cell>
          <cell r="V1639">
            <v>0</v>
          </cell>
          <cell r="W1639">
            <v>0</v>
          </cell>
          <cell r="X1639">
            <v>0</v>
          </cell>
          <cell r="Y1639" t="str">
            <v>I_US_GEO_B35   Station Total Costs</v>
          </cell>
        </row>
        <row r="1640">
          <cell r="E1640">
            <v>0</v>
          </cell>
          <cell r="F1640">
            <v>0</v>
          </cell>
          <cell r="G1640">
            <v>0</v>
          </cell>
          <cell r="H1640">
            <v>0</v>
          </cell>
          <cell r="I1640">
            <v>0</v>
          </cell>
          <cell r="J1640">
            <v>0</v>
          </cell>
          <cell r="K1640">
            <v>0</v>
          </cell>
          <cell r="L1640">
            <v>0</v>
          </cell>
          <cell r="M1640">
            <v>0</v>
          </cell>
          <cell r="N1640">
            <v>0</v>
          </cell>
          <cell r="O1640">
            <v>0</v>
          </cell>
          <cell r="P1640">
            <v>0</v>
          </cell>
          <cell r="Q1640">
            <v>0</v>
          </cell>
          <cell r="R1640">
            <v>0</v>
          </cell>
          <cell r="S1640">
            <v>0</v>
          </cell>
          <cell r="T1640">
            <v>0</v>
          </cell>
          <cell r="U1640">
            <v>0</v>
          </cell>
          <cell r="V1640">
            <v>0</v>
          </cell>
          <cell r="W1640">
            <v>0</v>
          </cell>
          <cell r="X1640">
            <v>0</v>
          </cell>
          <cell r="Y1640" t="str">
            <v>H_.US1_WDSProposed Station Fuel Costs</v>
          </cell>
        </row>
        <row r="1641">
          <cell r="E1641">
            <v>0</v>
          </cell>
          <cell r="F1641">
            <v>0</v>
          </cell>
          <cell r="G1641">
            <v>0</v>
          </cell>
          <cell r="H1641">
            <v>0</v>
          </cell>
          <cell r="I1641">
            <v>0</v>
          </cell>
          <cell r="J1641">
            <v>0</v>
          </cell>
          <cell r="K1641">
            <v>0</v>
          </cell>
          <cell r="L1641">
            <v>0</v>
          </cell>
          <cell r="M1641">
            <v>0</v>
          </cell>
          <cell r="N1641">
            <v>0</v>
          </cell>
          <cell r="O1641">
            <v>0</v>
          </cell>
          <cell r="P1641">
            <v>0</v>
          </cell>
          <cell r="Q1641">
            <v>0</v>
          </cell>
          <cell r="R1641">
            <v>0</v>
          </cell>
          <cell r="S1641">
            <v>0</v>
          </cell>
          <cell r="T1641">
            <v>0</v>
          </cell>
          <cell r="U1641">
            <v>0</v>
          </cell>
          <cell r="V1641">
            <v>0</v>
          </cell>
          <cell r="W1641">
            <v>0</v>
          </cell>
          <cell r="X1641">
            <v>0</v>
          </cell>
          <cell r="Y1641" t="str">
            <v>H_.US1_WDSProposed Station Variable O&amp;M Costs</v>
          </cell>
        </row>
        <row r="1642">
          <cell r="E1642">
            <v>0</v>
          </cell>
          <cell r="F1642">
            <v>0</v>
          </cell>
          <cell r="G1642">
            <v>0</v>
          </cell>
          <cell r="H1642">
            <v>0</v>
          </cell>
          <cell r="I1642">
            <v>0</v>
          </cell>
          <cell r="J1642">
            <v>0</v>
          </cell>
          <cell r="K1642">
            <v>0</v>
          </cell>
          <cell r="L1642">
            <v>0</v>
          </cell>
          <cell r="M1642">
            <v>0</v>
          </cell>
          <cell r="N1642">
            <v>0</v>
          </cell>
          <cell r="O1642">
            <v>0</v>
          </cell>
          <cell r="P1642">
            <v>0</v>
          </cell>
          <cell r="Q1642">
            <v>0</v>
          </cell>
          <cell r="R1642">
            <v>0</v>
          </cell>
          <cell r="S1642">
            <v>0</v>
          </cell>
          <cell r="T1642">
            <v>0</v>
          </cell>
          <cell r="U1642">
            <v>0</v>
          </cell>
          <cell r="V1642">
            <v>0</v>
          </cell>
          <cell r="W1642">
            <v>0</v>
          </cell>
          <cell r="X1642">
            <v>0</v>
          </cell>
          <cell r="Y1642" t="str">
            <v>H_.US1_WDSProposed Station Emission Costs</v>
          </cell>
        </row>
        <row r="1643">
          <cell r="E1643">
            <v>0</v>
          </cell>
          <cell r="F1643">
            <v>0</v>
          </cell>
          <cell r="G1643">
            <v>0</v>
          </cell>
          <cell r="H1643">
            <v>0</v>
          </cell>
          <cell r="I1643">
            <v>0</v>
          </cell>
          <cell r="J1643">
            <v>0</v>
          </cell>
          <cell r="K1643">
            <v>0</v>
          </cell>
          <cell r="L1643">
            <v>0</v>
          </cell>
          <cell r="M1643">
            <v>0</v>
          </cell>
          <cell r="N1643">
            <v>0</v>
          </cell>
          <cell r="O1643">
            <v>0</v>
          </cell>
          <cell r="P1643">
            <v>0</v>
          </cell>
          <cell r="Q1643">
            <v>0</v>
          </cell>
          <cell r="R1643">
            <v>0</v>
          </cell>
          <cell r="S1643">
            <v>0</v>
          </cell>
          <cell r="T1643">
            <v>0</v>
          </cell>
          <cell r="U1643">
            <v>0</v>
          </cell>
          <cell r="V1643">
            <v>0</v>
          </cell>
          <cell r="W1643">
            <v>0</v>
          </cell>
          <cell r="X1643">
            <v>0</v>
          </cell>
          <cell r="Y1643" t="str">
            <v>H_.US1_WDSProposed Station Dispatch Adder Costs</v>
          </cell>
        </row>
        <row r="1644">
          <cell r="E1644">
            <v>0</v>
          </cell>
          <cell r="F1644">
            <v>0</v>
          </cell>
          <cell r="G1644">
            <v>0</v>
          </cell>
          <cell r="H1644">
            <v>0</v>
          </cell>
          <cell r="I1644">
            <v>0</v>
          </cell>
          <cell r="J1644">
            <v>0</v>
          </cell>
          <cell r="K1644">
            <v>0</v>
          </cell>
          <cell r="L1644">
            <v>0</v>
          </cell>
          <cell r="M1644">
            <v>0</v>
          </cell>
          <cell r="N1644">
            <v>0</v>
          </cell>
          <cell r="O1644">
            <v>0</v>
          </cell>
          <cell r="P1644">
            <v>0</v>
          </cell>
          <cell r="Q1644">
            <v>0</v>
          </cell>
          <cell r="R1644">
            <v>0</v>
          </cell>
          <cell r="S1644">
            <v>0</v>
          </cell>
          <cell r="T1644">
            <v>0</v>
          </cell>
          <cell r="U1644">
            <v>0</v>
          </cell>
          <cell r="V1644">
            <v>0</v>
          </cell>
          <cell r="W1644">
            <v>0</v>
          </cell>
          <cell r="X1644">
            <v>0</v>
          </cell>
          <cell r="Y1644" t="str">
            <v>H_.US1_WDSProposed Station Fixed Costs</v>
          </cell>
        </row>
        <row r="1645">
          <cell r="E1645">
            <v>0</v>
          </cell>
          <cell r="F1645">
            <v>0</v>
          </cell>
          <cell r="G1645">
            <v>0</v>
          </cell>
          <cell r="H1645">
            <v>0</v>
          </cell>
          <cell r="I1645">
            <v>0</v>
          </cell>
          <cell r="J1645">
            <v>0</v>
          </cell>
          <cell r="K1645">
            <v>0</v>
          </cell>
          <cell r="L1645">
            <v>0</v>
          </cell>
          <cell r="M1645">
            <v>0</v>
          </cell>
          <cell r="N1645">
            <v>0</v>
          </cell>
          <cell r="O1645">
            <v>0</v>
          </cell>
          <cell r="P1645">
            <v>0</v>
          </cell>
          <cell r="Q1645">
            <v>0</v>
          </cell>
          <cell r="R1645">
            <v>0</v>
          </cell>
          <cell r="S1645">
            <v>0</v>
          </cell>
          <cell r="T1645">
            <v>0</v>
          </cell>
          <cell r="U1645">
            <v>0</v>
          </cell>
          <cell r="V1645">
            <v>0</v>
          </cell>
          <cell r="W1645">
            <v>0</v>
          </cell>
          <cell r="X1645">
            <v>0</v>
          </cell>
          <cell r="Y1645" t="str">
            <v>H_.US1_WDSProposed Station Demand Charges</v>
          </cell>
        </row>
        <row r="1646">
          <cell r="E1646">
            <v>0</v>
          </cell>
          <cell r="F1646">
            <v>0</v>
          </cell>
          <cell r="G1646">
            <v>0</v>
          </cell>
          <cell r="H1646">
            <v>0</v>
          </cell>
          <cell r="I1646">
            <v>0</v>
          </cell>
          <cell r="J1646">
            <v>0</v>
          </cell>
          <cell r="K1646">
            <v>0</v>
          </cell>
          <cell r="L1646">
            <v>0</v>
          </cell>
          <cell r="M1646">
            <v>0</v>
          </cell>
          <cell r="N1646">
            <v>0</v>
          </cell>
          <cell r="O1646">
            <v>0</v>
          </cell>
          <cell r="P1646">
            <v>0</v>
          </cell>
          <cell r="Q1646">
            <v>0</v>
          </cell>
          <cell r="R1646">
            <v>0</v>
          </cell>
          <cell r="S1646">
            <v>0</v>
          </cell>
          <cell r="T1646">
            <v>0</v>
          </cell>
          <cell r="U1646">
            <v>0</v>
          </cell>
          <cell r="V1646">
            <v>0</v>
          </cell>
          <cell r="W1646">
            <v>0</v>
          </cell>
          <cell r="X1646">
            <v>0</v>
          </cell>
          <cell r="Y1646" t="str">
            <v>H_.US1_WDSProposed Station Capital Costs</v>
          </cell>
        </row>
        <row r="1647">
          <cell r="E1647">
            <v>0</v>
          </cell>
          <cell r="F1647">
            <v>0</v>
          </cell>
          <cell r="G1647">
            <v>0</v>
          </cell>
          <cell r="H1647">
            <v>0</v>
          </cell>
          <cell r="I1647">
            <v>0</v>
          </cell>
          <cell r="J1647">
            <v>0</v>
          </cell>
          <cell r="K1647">
            <v>0</v>
          </cell>
          <cell r="L1647">
            <v>0</v>
          </cell>
          <cell r="M1647">
            <v>0</v>
          </cell>
          <cell r="N1647">
            <v>0</v>
          </cell>
          <cell r="O1647">
            <v>0</v>
          </cell>
          <cell r="P1647">
            <v>0</v>
          </cell>
          <cell r="Q1647">
            <v>0</v>
          </cell>
          <cell r="R1647">
            <v>0</v>
          </cell>
          <cell r="S1647">
            <v>0</v>
          </cell>
          <cell r="T1647">
            <v>0</v>
          </cell>
          <cell r="U1647">
            <v>0</v>
          </cell>
          <cell r="V1647">
            <v>0</v>
          </cell>
          <cell r="W1647">
            <v>0</v>
          </cell>
          <cell r="X1647">
            <v>0</v>
          </cell>
          <cell r="Y1647" t="str">
            <v>H_.US1_WDS   Station Total Costs</v>
          </cell>
        </row>
        <row r="1648">
          <cell r="E1648">
            <v>0</v>
          </cell>
          <cell r="F1648">
            <v>0</v>
          </cell>
          <cell r="G1648">
            <v>0</v>
          </cell>
          <cell r="H1648">
            <v>0</v>
          </cell>
          <cell r="I1648">
            <v>0</v>
          </cell>
          <cell r="J1648">
            <v>0</v>
          </cell>
          <cell r="K1648">
            <v>0</v>
          </cell>
          <cell r="L1648">
            <v>0</v>
          </cell>
          <cell r="M1648">
            <v>0</v>
          </cell>
          <cell r="N1648">
            <v>0</v>
          </cell>
          <cell r="O1648">
            <v>0</v>
          </cell>
          <cell r="P1648">
            <v>0</v>
          </cell>
          <cell r="Q1648">
            <v>0</v>
          </cell>
          <cell r="R1648">
            <v>0</v>
          </cell>
          <cell r="S1648">
            <v>0</v>
          </cell>
          <cell r="T1648">
            <v>0</v>
          </cell>
          <cell r="U1648">
            <v>0</v>
          </cell>
          <cell r="V1648">
            <v>0</v>
          </cell>
          <cell r="W1648">
            <v>0</v>
          </cell>
          <cell r="X1648">
            <v>0</v>
          </cell>
          <cell r="Y1648" t="str">
            <v>H_.US1_PVSProposed Station Fuel Costs</v>
          </cell>
        </row>
        <row r="1649">
          <cell r="E1649">
            <v>0</v>
          </cell>
          <cell r="F1649">
            <v>0</v>
          </cell>
          <cell r="G1649">
            <v>0</v>
          </cell>
          <cell r="H1649">
            <v>0</v>
          </cell>
          <cell r="I1649">
            <v>0</v>
          </cell>
          <cell r="J1649">
            <v>0</v>
          </cell>
          <cell r="K1649">
            <v>0</v>
          </cell>
          <cell r="L1649">
            <v>0</v>
          </cell>
          <cell r="M1649">
            <v>0</v>
          </cell>
          <cell r="N1649">
            <v>0</v>
          </cell>
          <cell r="O1649">
            <v>0</v>
          </cell>
          <cell r="P1649">
            <v>0</v>
          </cell>
          <cell r="Q1649">
            <v>0</v>
          </cell>
          <cell r="R1649">
            <v>0</v>
          </cell>
          <cell r="S1649">
            <v>0</v>
          </cell>
          <cell r="T1649">
            <v>0</v>
          </cell>
          <cell r="U1649">
            <v>0</v>
          </cell>
          <cell r="V1649">
            <v>0</v>
          </cell>
          <cell r="W1649">
            <v>0</v>
          </cell>
          <cell r="X1649">
            <v>0</v>
          </cell>
          <cell r="Y1649" t="str">
            <v>H_.US1_PVSProposed Station Variable O&amp;M Costs</v>
          </cell>
        </row>
        <row r="1650">
          <cell r="E1650">
            <v>0</v>
          </cell>
          <cell r="F1650">
            <v>0</v>
          </cell>
          <cell r="G1650">
            <v>0</v>
          </cell>
          <cell r="H1650">
            <v>0</v>
          </cell>
          <cell r="I1650">
            <v>0</v>
          </cell>
          <cell r="J1650">
            <v>0</v>
          </cell>
          <cell r="K1650">
            <v>0</v>
          </cell>
          <cell r="L1650">
            <v>0</v>
          </cell>
          <cell r="M1650">
            <v>0</v>
          </cell>
          <cell r="N1650">
            <v>0</v>
          </cell>
          <cell r="O1650">
            <v>0</v>
          </cell>
          <cell r="P1650">
            <v>0</v>
          </cell>
          <cell r="Q1650">
            <v>0</v>
          </cell>
          <cell r="R1650">
            <v>0</v>
          </cell>
          <cell r="S1650">
            <v>0</v>
          </cell>
          <cell r="T1650">
            <v>0</v>
          </cell>
          <cell r="U1650">
            <v>0</v>
          </cell>
          <cell r="V1650">
            <v>0</v>
          </cell>
          <cell r="W1650">
            <v>0</v>
          </cell>
          <cell r="X1650">
            <v>0</v>
          </cell>
          <cell r="Y1650" t="str">
            <v>H_.US1_PVSProposed Station Emission Costs</v>
          </cell>
        </row>
        <row r="1651">
          <cell r="E1651">
            <v>0</v>
          </cell>
          <cell r="F1651">
            <v>0</v>
          </cell>
          <cell r="G1651">
            <v>0</v>
          </cell>
          <cell r="H1651">
            <v>0</v>
          </cell>
          <cell r="I1651">
            <v>0</v>
          </cell>
          <cell r="J1651">
            <v>0</v>
          </cell>
          <cell r="K1651">
            <v>0</v>
          </cell>
          <cell r="L1651">
            <v>0</v>
          </cell>
          <cell r="M1651">
            <v>0</v>
          </cell>
          <cell r="N1651">
            <v>0</v>
          </cell>
          <cell r="O1651">
            <v>0</v>
          </cell>
          <cell r="P1651">
            <v>0</v>
          </cell>
          <cell r="Q1651">
            <v>0</v>
          </cell>
          <cell r="R1651">
            <v>0</v>
          </cell>
          <cell r="S1651">
            <v>0</v>
          </cell>
          <cell r="T1651">
            <v>0</v>
          </cell>
          <cell r="U1651">
            <v>0</v>
          </cell>
          <cell r="V1651">
            <v>0</v>
          </cell>
          <cell r="W1651">
            <v>0</v>
          </cell>
          <cell r="X1651">
            <v>0</v>
          </cell>
          <cell r="Y1651" t="str">
            <v>H_.US1_PVSProposed Station Dispatch Adder Costs</v>
          </cell>
        </row>
        <row r="1652">
          <cell r="E1652">
            <v>0</v>
          </cell>
          <cell r="F1652">
            <v>0</v>
          </cell>
          <cell r="G1652">
            <v>0</v>
          </cell>
          <cell r="H1652">
            <v>0</v>
          </cell>
          <cell r="I1652">
            <v>0</v>
          </cell>
          <cell r="J1652">
            <v>0</v>
          </cell>
          <cell r="K1652">
            <v>0</v>
          </cell>
          <cell r="L1652">
            <v>0</v>
          </cell>
          <cell r="M1652">
            <v>0</v>
          </cell>
          <cell r="N1652">
            <v>0</v>
          </cell>
          <cell r="O1652">
            <v>0</v>
          </cell>
          <cell r="P1652">
            <v>0</v>
          </cell>
          <cell r="Q1652">
            <v>0</v>
          </cell>
          <cell r="R1652">
            <v>0</v>
          </cell>
          <cell r="S1652">
            <v>0</v>
          </cell>
          <cell r="T1652">
            <v>0</v>
          </cell>
          <cell r="U1652">
            <v>0</v>
          </cell>
          <cell r="V1652">
            <v>0</v>
          </cell>
          <cell r="W1652">
            <v>0</v>
          </cell>
          <cell r="X1652">
            <v>0</v>
          </cell>
          <cell r="Y1652" t="str">
            <v>H_.US1_PVSProposed Station Fixed Costs</v>
          </cell>
        </row>
        <row r="1653">
          <cell r="E1653">
            <v>0</v>
          </cell>
          <cell r="F1653">
            <v>0</v>
          </cell>
          <cell r="G1653">
            <v>0</v>
          </cell>
          <cell r="H1653">
            <v>0</v>
          </cell>
          <cell r="I1653">
            <v>0</v>
          </cell>
          <cell r="J1653">
            <v>0</v>
          </cell>
          <cell r="K1653">
            <v>0</v>
          </cell>
          <cell r="L1653">
            <v>0</v>
          </cell>
          <cell r="M1653">
            <v>0</v>
          </cell>
          <cell r="N1653">
            <v>0</v>
          </cell>
          <cell r="O1653">
            <v>0</v>
          </cell>
          <cell r="P1653">
            <v>0</v>
          </cell>
          <cell r="Q1653">
            <v>0</v>
          </cell>
          <cell r="R1653">
            <v>0</v>
          </cell>
          <cell r="S1653">
            <v>0</v>
          </cell>
          <cell r="T1653">
            <v>0</v>
          </cell>
          <cell r="U1653">
            <v>0</v>
          </cell>
          <cell r="V1653">
            <v>0</v>
          </cell>
          <cell r="W1653">
            <v>0</v>
          </cell>
          <cell r="X1653">
            <v>0</v>
          </cell>
          <cell r="Y1653" t="str">
            <v>H_.US1_PVSProposed Station Demand Charges</v>
          </cell>
        </row>
        <row r="1654">
          <cell r="E1654">
            <v>0</v>
          </cell>
          <cell r="F1654">
            <v>0</v>
          </cell>
          <cell r="G1654">
            <v>0</v>
          </cell>
          <cell r="H1654">
            <v>0</v>
          </cell>
          <cell r="I1654">
            <v>0</v>
          </cell>
          <cell r="J1654">
            <v>0</v>
          </cell>
          <cell r="K1654">
            <v>0</v>
          </cell>
          <cell r="L1654">
            <v>0</v>
          </cell>
          <cell r="M1654">
            <v>0</v>
          </cell>
          <cell r="N1654">
            <v>0</v>
          </cell>
          <cell r="O1654">
            <v>0</v>
          </cell>
          <cell r="P1654">
            <v>0</v>
          </cell>
          <cell r="Q1654">
            <v>0</v>
          </cell>
          <cell r="R1654">
            <v>0</v>
          </cell>
          <cell r="S1654">
            <v>0</v>
          </cell>
          <cell r="T1654">
            <v>0</v>
          </cell>
          <cell r="U1654">
            <v>0</v>
          </cell>
          <cell r="V1654">
            <v>0</v>
          </cell>
          <cell r="W1654">
            <v>0</v>
          </cell>
          <cell r="X1654">
            <v>0</v>
          </cell>
          <cell r="Y1654" t="str">
            <v>H_.US1_PVSProposed Station Capital Costs</v>
          </cell>
        </row>
        <row r="1655">
          <cell r="E1655">
            <v>0</v>
          </cell>
          <cell r="F1655">
            <v>0</v>
          </cell>
          <cell r="G1655">
            <v>0</v>
          </cell>
          <cell r="H1655">
            <v>0</v>
          </cell>
          <cell r="I1655">
            <v>0</v>
          </cell>
          <cell r="J1655">
            <v>0</v>
          </cell>
          <cell r="K1655">
            <v>0</v>
          </cell>
          <cell r="L1655">
            <v>0</v>
          </cell>
          <cell r="M1655">
            <v>0</v>
          </cell>
          <cell r="N1655">
            <v>0</v>
          </cell>
          <cell r="O1655">
            <v>0</v>
          </cell>
          <cell r="P1655">
            <v>0</v>
          </cell>
          <cell r="Q1655">
            <v>0</v>
          </cell>
          <cell r="R1655">
            <v>0</v>
          </cell>
          <cell r="S1655">
            <v>0</v>
          </cell>
          <cell r="T1655">
            <v>0</v>
          </cell>
          <cell r="U1655">
            <v>0</v>
          </cell>
          <cell r="V1655">
            <v>0</v>
          </cell>
          <cell r="W1655">
            <v>0</v>
          </cell>
          <cell r="X1655">
            <v>0</v>
          </cell>
          <cell r="Y1655" t="str">
            <v>H_.US1_PVS   Station Total Costs</v>
          </cell>
        </row>
        <row r="1656">
          <cell r="E1656">
            <v>0</v>
          </cell>
          <cell r="F1656">
            <v>0</v>
          </cell>
          <cell r="G1656">
            <v>0</v>
          </cell>
          <cell r="H1656">
            <v>0</v>
          </cell>
          <cell r="I1656">
            <v>0</v>
          </cell>
          <cell r="J1656">
            <v>0</v>
          </cell>
          <cell r="K1656">
            <v>0</v>
          </cell>
          <cell r="L1656">
            <v>0</v>
          </cell>
          <cell r="M1656">
            <v>0</v>
          </cell>
          <cell r="N1656">
            <v>0</v>
          </cell>
          <cell r="O1656">
            <v>0</v>
          </cell>
          <cell r="P1656">
            <v>0</v>
          </cell>
          <cell r="Q1656">
            <v>0</v>
          </cell>
          <cell r="R1656">
            <v>0</v>
          </cell>
          <cell r="S1656">
            <v>0</v>
          </cell>
          <cell r="T1656">
            <v>0</v>
          </cell>
          <cell r="U1656">
            <v>0</v>
          </cell>
          <cell r="V1656">
            <v>0</v>
          </cell>
          <cell r="W1656">
            <v>0</v>
          </cell>
          <cell r="X1656">
            <v>0</v>
          </cell>
          <cell r="Y1656" t="str">
            <v>H_.US1_WD_CPProposed Station Fuel Costs</v>
          </cell>
        </row>
        <row r="1657">
          <cell r="E1657">
            <v>0</v>
          </cell>
          <cell r="F1657">
            <v>0</v>
          </cell>
          <cell r="G1657">
            <v>0</v>
          </cell>
          <cell r="H1657">
            <v>0</v>
          </cell>
          <cell r="I1657">
            <v>0</v>
          </cell>
          <cell r="J1657">
            <v>0</v>
          </cell>
          <cell r="K1657">
            <v>0</v>
          </cell>
          <cell r="L1657">
            <v>0</v>
          </cell>
          <cell r="M1657">
            <v>0</v>
          </cell>
          <cell r="N1657">
            <v>0</v>
          </cell>
          <cell r="O1657">
            <v>0</v>
          </cell>
          <cell r="P1657">
            <v>0</v>
          </cell>
          <cell r="Q1657">
            <v>0</v>
          </cell>
          <cell r="R1657">
            <v>0</v>
          </cell>
          <cell r="S1657">
            <v>0</v>
          </cell>
          <cell r="T1657">
            <v>0</v>
          </cell>
          <cell r="U1657">
            <v>0</v>
          </cell>
          <cell r="V1657">
            <v>0</v>
          </cell>
          <cell r="W1657">
            <v>0</v>
          </cell>
          <cell r="X1657">
            <v>0</v>
          </cell>
          <cell r="Y1657" t="str">
            <v>H_.US1_WD_CPProposed Station Variable O&amp;M Costs</v>
          </cell>
        </row>
        <row r="1658">
          <cell r="E1658">
            <v>0</v>
          </cell>
          <cell r="F1658">
            <v>0</v>
          </cell>
          <cell r="G1658">
            <v>0</v>
          </cell>
          <cell r="H1658">
            <v>0</v>
          </cell>
          <cell r="I1658">
            <v>0</v>
          </cell>
          <cell r="J1658">
            <v>0</v>
          </cell>
          <cell r="K1658">
            <v>0</v>
          </cell>
          <cell r="L1658">
            <v>0</v>
          </cell>
          <cell r="M1658">
            <v>0</v>
          </cell>
          <cell r="N1658">
            <v>0</v>
          </cell>
          <cell r="O1658">
            <v>0</v>
          </cell>
          <cell r="P1658">
            <v>0</v>
          </cell>
          <cell r="Q1658">
            <v>0</v>
          </cell>
          <cell r="R1658">
            <v>0</v>
          </cell>
          <cell r="S1658">
            <v>0</v>
          </cell>
          <cell r="T1658">
            <v>0</v>
          </cell>
          <cell r="U1658">
            <v>0</v>
          </cell>
          <cell r="V1658">
            <v>0</v>
          </cell>
          <cell r="W1658">
            <v>0</v>
          </cell>
          <cell r="X1658">
            <v>0</v>
          </cell>
          <cell r="Y1658" t="str">
            <v>H_.US1_WD_CPProposed Station Emission Costs</v>
          </cell>
        </row>
        <row r="1659">
          <cell r="E1659">
            <v>0</v>
          </cell>
          <cell r="F1659">
            <v>0</v>
          </cell>
          <cell r="G1659">
            <v>0</v>
          </cell>
          <cell r="H1659">
            <v>0</v>
          </cell>
          <cell r="I1659">
            <v>0</v>
          </cell>
          <cell r="J1659">
            <v>0</v>
          </cell>
          <cell r="K1659">
            <v>0</v>
          </cell>
          <cell r="L1659">
            <v>0</v>
          </cell>
          <cell r="M1659">
            <v>0</v>
          </cell>
          <cell r="N1659">
            <v>0</v>
          </cell>
          <cell r="O1659">
            <v>0</v>
          </cell>
          <cell r="P1659">
            <v>0</v>
          </cell>
          <cell r="Q1659">
            <v>0</v>
          </cell>
          <cell r="R1659">
            <v>0</v>
          </cell>
          <cell r="S1659">
            <v>0</v>
          </cell>
          <cell r="T1659">
            <v>0</v>
          </cell>
          <cell r="U1659">
            <v>0</v>
          </cell>
          <cell r="V1659">
            <v>0</v>
          </cell>
          <cell r="W1659">
            <v>0</v>
          </cell>
          <cell r="X1659">
            <v>0</v>
          </cell>
          <cell r="Y1659" t="str">
            <v>H_.US1_WD_CPProposed Station Dispatch Adder Costs</v>
          </cell>
        </row>
        <row r="1660">
          <cell r="E1660">
            <v>0</v>
          </cell>
          <cell r="F1660">
            <v>0</v>
          </cell>
          <cell r="G1660">
            <v>0</v>
          </cell>
          <cell r="H1660">
            <v>0</v>
          </cell>
          <cell r="I1660">
            <v>0</v>
          </cell>
          <cell r="J1660">
            <v>0</v>
          </cell>
          <cell r="K1660">
            <v>0</v>
          </cell>
          <cell r="L1660">
            <v>0</v>
          </cell>
          <cell r="M1660">
            <v>0</v>
          </cell>
          <cell r="N1660">
            <v>0</v>
          </cell>
          <cell r="O1660">
            <v>0</v>
          </cell>
          <cell r="P1660">
            <v>0</v>
          </cell>
          <cell r="Q1660">
            <v>0</v>
          </cell>
          <cell r="R1660">
            <v>0</v>
          </cell>
          <cell r="S1660">
            <v>0</v>
          </cell>
          <cell r="T1660">
            <v>0</v>
          </cell>
          <cell r="U1660">
            <v>0</v>
          </cell>
          <cell r="V1660">
            <v>0</v>
          </cell>
          <cell r="W1660">
            <v>0</v>
          </cell>
          <cell r="X1660">
            <v>0</v>
          </cell>
          <cell r="Y1660" t="str">
            <v>H_.US1_WD_CPProposed Station Fixed Costs</v>
          </cell>
        </row>
        <row r="1661">
          <cell r="E1661">
            <v>0</v>
          </cell>
          <cell r="F1661">
            <v>0</v>
          </cell>
          <cell r="G1661">
            <v>0</v>
          </cell>
          <cell r="H1661">
            <v>0</v>
          </cell>
          <cell r="I1661">
            <v>0</v>
          </cell>
          <cell r="J1661">
            <v>0</v>
          </cell>
          <cell r="K1661">
            <v>0</v>
          </cell>
          <cell r="L1661">
            <v>0</v>
          </cell>
          <cell r="M1661">
            <v>0</v>
          </cell>
          <cell r="N1661">
            <v>0</v>
          </cell>
          <cell r="O1661">
            <v>0</v>
          </cell>
          <cell r="P1661">
            <v>0</v>
          </cell>
          <cell r="Q1661">
            <v>0</v>
          </cell>
          <cell r="R1661">
            <v>0</v>
          </cell>
          <cell r="S1661">
            <v>0</v>
          </cell>
          <cell r="T1661">
            <v>0</v>
          </cell>
          <cell r="U1661">
            <v>0</v>
          </cell>
          <cell r="V1661">
            <v>0</v>
          </cell>
          <cell r="W1661">
            <v>0</v>
          </cell>
          <cell r="X1661">
            <v>0</v>
          </cell>
          <cell r="Y1661" t="str">
            <v>H_.US1_WD_CPProposed Station Demand Charges</v>
          </cell>
        </row>
        <row r="1662">
          <cell r="E1662">
            <v>0</v>
          </cell>
          <cell r="F1662">
            <v>0</v>
          </cell>
          <cell r="G1662">
            <v>0</v>
          </cell>
          <cell r="H1662">
            <v>0</v>
          </cell>
          <cell r="I1662">
            <v>0</v>
          </cell>
          <cell r="J1662">
            <v>0</v>
          </cell>
          <cell r="K1662">
            <v>0</v>
          </cell>
          <cell r="L1662">
            <v>0</v>
          </cell>
          <cell r="M1662">
            <v>0</v>
          </cell>
          <cell r="N1662">
            <v>0</v>
          </cell>
          <cell r="O1662">
            <v>0</v>
          </cell>
          <cell r="P1662">
            <v>0</v>
          </cell>
          <cell r="Q1662">
            <v>0</v>
          </cell>
          <cell r="R1662">
            <v>0</v>
          </cell>
          <cell r="S1662">
            <v>0</v>
          </cell>
          <cell r="T1662">
            <v>0</v>
          </cell>
          <cell r="U1662">
            <v>0</v>
          </cell>
          <cell r="V1662">
            <v>0</v>
          </cell>
          <cell r="W1662">
            <v>0</v>
          </cell>
          <cell r="X1662">
            <v>0</v>
          </cell>
          <cell r="Y1662" t="str">
            <v>H_.US1_WD_CPProposed Station Capital Costs</v>
          </cell>
        </row>
        <row r="1663">
          <cell r="E1663">
            <v>0</v>
          </cell>
          <cell r="F1663">
            <v>0</v>
          </cell>
          <cell r="G1663">
            <v>0</v>
          </cell>
          <cell r="H1663">
            <v>0</v>
          </cell>
          <cell r="I1663">
            <v>0</v>
          </cell>
          <cell r="J1663">
            <v>0</v>
          </cell>
          <cell r="K1663">
            <v>0</v>
          </cell>
          <cell r="L1663">
            <v>0</v>
          </cell>
          <cell r="M1663">
            <v>0</v>
          </cell>
          <cell r="N1663">
            <v>0</v>
          </cell>
          <cell r="O1663">
            <v>0</v>
          </cell>
          <cell r="P1663">
            <v>0</v>
          </cell>
          <cell r="Q1663">
            <v>0</v>
          </cell>
          <cell r="R1663">
            <v>0</v>
          </cell>
          <cell r="S1663">
            <v>0</v>
          </cell>
          <cell r="T1663">
            <v>0</v>
          </cell>
          <cell r="U1663">
            <v>0</v>
          </cell>
          <cell r="V1663">
            <v>0</v>
          </cell>
          <cell r="W1663">
            <v>0</v>
          </cell>
          <cell r="X1663">
            <v>0</v>
          </cell>
          <cell r="Y1663" t="str">
            <v>H_.US1_WD_CP   Station Total Costs</v>
          </cell>
        </row>
        <row r="1664">
          <cell r="E1664">
            <v>0</v>
          </cell>
          <cell r="F1664">
            <v>0</v>
          </cell>
          <cell r="G1664">
            <v>0</v>
          </cell>
          <cell r="H1664">
            <v>0</v>
          </cell>
          <cell r="I1664">
            <v>0</v>
          </cell>
          <cell r="J1664">
            <v>0</v>
          </cell>
          <cell r="K1664">
            <v>0</v>
          </cell>
          <cell r="L1664">
            <v>0</v>
          </cell>
          <cell r="M1664">
            <v>0</v>
          </cell>
          <cell r="N1664">
            <v>0</v>
          </cell>
          <cell r="O1664">
            <v>0</v>
          </cell>
          <cell r="P1664">
            <v>0</v>
          </cell>
          <cell r="Q1664">
            <v>0</v>
          </cell>
          <cell r="R1664">
            <v>0</v>
          </cell>
          <cell r="S1664">
            <v>0</v>
          </cell>
          <cell r="T1664">
            <v>0</v>
          </cell>
          <cell r="U1664">
            <v>0</v>
          </cell>
          <cell r="V1664">
            <v>0</v>
          </cell>
          <cell r="W1664">
            <v>0</v>
          </cell>
          <cell r="X1664">
            <v>0</v>
          </cell>
          <cell r="Y1664" t="str">
            <v>H3.US1_WD_CPProposed Station Fuel Costs</v>
          </cell>
        </row>
        <row r="1665">
          <cell r="E1665">
            <v>0</v>
          </cell>
          <cell r="F1665">
            <v>0</v>
          </cell>
          <cell r="G1665">
            <v>0</v>
          </cell>
          <cell r="H1665">
            <v>0</v>
          </cell>
          <cell r="I1665">
            <v>-3.6160000000000001</v>
          </cell>
          <cell r="J1665">
            <v>-3.6080000000000001</v>
          </cell>
          <cell r="K1665">
            <v>-3.7480000000000002</v>
          </cell>
          <cell r="L1665">
            <v>-3.7429999999999999</v>
          </cell>
          <cell r="M1665">
            <v>-3.879</v>
          </cell>
          <cell r="N1665">
            <v>-3.871</v>
          </cell>
          <cell r="O1665">
            <v>-4.01</v>
          </cell>
          <cell r="P1665">
            <v>-4.1470000000000002</v>
          </cell>
          <cell r="Q1665">
            <v>-4.141</v>
          </cell>
          <cell r="R1665">
            <v>-4.274</v>
          </cell>
          <cell r="S1665">
            <v>0.27700000000000002</v>
          </cell>
          <cell r="T1665">
            <v>0.28399999999999997</v>
          </cell>
          <cell r="U1665">
            <v>0.29099999999999998</v>
          </cell>
          <cell r="V1665">
            <v>0.29699999999999999</v>
          </cell>
          <cell r="W1665">
            <v>0.30399999999999999</v>
          </cell>
          <cell r="X1665">
            <v>0.311</v>
          </cell>
          <cell r="Y1665" t="str">
            <v>H3.US1_WD_CPProposed Station Variable O&amp;M Costs</v>
          </cell>
        </row>
        <row r="1666">
          <cell r="E1666">
            <v>0</v>
          </cell>
          <cell r="F1666">
            <v>0</v>
          </cell>
          <cell r="G1666">
            <v>0</v>
          </cell>
          <cell r="H1666">
            <v>0</v>
          </cell>
          <cell r="I1666">
            <v>0</v>
          </cell>
          <cell r="J1666">
            <v>0</v>
          </cell>
          <cell r="K1666">
            <v>0</v>
          </cell>
          <cell r="L1666">
            <v>0</v>
          </cell>
          <cell r="M1666">
            <v>0</v>
          </cell>
          <cell r="N1666">
            <v>0</v>
          </cell>
          <cell r="O1666">
            <v>0</v>
          </cell>
          <cell r="P1666">
            <v>0</v>
          </cell>
          <cell r="Q1666">
            <v>0</v>
          </cell>
          <cell r="R1666">
            <v>0</v>
          </cell>
          <cell r="S1666">
            <v>0</v>
          </cell>
          <cell r="T1666">
            <v>0</v>
          </cell>
          <cell r="U1666">
            <v>0</v>
          </cell>
          <cell r="V1666">
            <v>0</v>
          </cell>
          <cell r="W1666">
            <v>0</v>
          </cell>
          <cell r="X1666">
            <v>0</v>
          </cell>
          <cell r="Y1666" t="str">
            <v>H3.US1_WD_CPProposed Station Emission Costs</v>
          </cell>
        </row>
        <row r="1667">
          <cell r="E1667">
            <v>0</v>
          </cell>
          <cell r="F1667">
            <v>0</v>
          </cell>
          <cell r="G1667">
            <v>0</v>
          </cell>
          <cell r="H1667">
            <v>0</v>
          </cell>
          <cell r="I1667">
            <v>0</v>
          </cell>
          <cell r="J1667">
            <v>0</v>
          </cell>
          <cell r="K1667">
            <v>0</v>
          </cell>
          <cell r="L1667">
            <v>0</v>
          </cell>
          <cell r="M1667">
            <v>0</v>
          </cell>
          <cell r="N1667">
            <v>0</v>
          </cell>
          <cell r="O1667">
            <v>0</v>
          </cell>
          <cell r="P1667">
            <v>0</v>
          </cell>
          <cell r="Q1667">
            <v>0</v>
          </cell>
          <cell r="R1667">
            <v>0</v>
          </cell>
          <cell r="S1667">
            <v>0</v>
          </cell>
          <cell r="T1667">
            <v>0</v>
          </cell>
          <cell r="U1667">
            <v>0</v>
          </cell>
          <cell r="V1667">
            <v>0</v>
          </cell>
          <cell r="W1667">
            <v>0</v>
          </cell>
          <cell r="X1667">
            <v>0</v>
          </cell>
          <cell r="Y1667" t="str">
            <v>H3.US1_WD_CPProposed Station Dispatch Adder Costs</v>
          </cell>
        </row>
        <row r="1668">
          <cell r="E1668">
            <v>0</v>
          </cell>
          <cell r="F1668">
            <v>0</v>
          </cell>
          <cell r="G1668">
            <v>0</v>
          </cell>
          <cell r="H1668">
            <v>0</v>
          </cell>
          <cell r="I1668">
            <v>2.2309999999999999</v>
          </cell>
          <cell r="J1668">
            <v>2.282</v>
          </cell>
          <cell r="K1668">
            <v>2.3340000000000001</v>
          </cell>
          <cell r="L1668">
            <v>2.387</v>
          </cell>
          <cell r="M1668">
            <v>2.4409999999999998</v>
          </cell>
          <cell r="N1668">
            <v>2.4969999999999999</v>
          </cell>
          <cell r="O1668">
            <v>2.5539999999999998</v>
          </cell>
          <cell r="P1668">
            <v>2.6120000000000001</v>
          </cell>
          <cell r="Q1668">
            <v>2.6720000000000002</v>
          </cell>
          <cell r="R1668">
            <v>2.7330000000000001</v>
          </cell>
          <cell r="S1668">
            <v>2.7949999999999999</v>
          </cell>
          <cell r="T1668">
            <v>2.859</v>
          </cell>
          <cell r="U1668">
            <v>2.9239999999999999</v>
          </cell>
          <cell r="V1668">
            <v>2.9910000000000001</v>
          </cell>
          <cell r="W1668">
            <v>3.0590000000000002</v>
          </cell>
          <cell r="X1668">
            <v>3.129</v>
          </cell>
          <cell r="Y1668" t="str">
            <v>H3.US1_WD_CPProposed Station Fixed Costs</v>
          </cell>
        </row>
        <row r="1669">
          <cell r="E1669">
            <v>0</v>
          </cell>
          <cell r="F1669">
            <v>0</v>
          </cell>
          <cell r="G1669">
            <v>0</v>
          </cell>
          <cell r="H1669">
            <v>0</v>
          </cell>
          <cell r="I1669">
            <v>0</v>
          </cell>
          <cell r="J1669">
            <v>0</v>
          </cell>
          <cell r="K1669">
            <v>0</v>
          </cell>
          <cell r="L1669">
            <v>0</v>
          </cell>
          <cell r="M1669">
            <v>0</v>
          </cell>
          <cell r="N1669">
            <v>0</v>
          </cell>
          <cell r="O1669">
            <v>0</v>
          </cell>
          <cell r="P1669">
            <v>0</v>
          </cell>
          <cell r="Q1669">
            <v>0</v>
          </cell>
          <cell r="R1669">
            <v>0</v>
          </cell>
          <cell r="S1669">
            <v>0</v>
          </cell>
          <cell r="T1669">
            <v>0</v>
          </cell>
          <cell r="U1669">
            <v>0</v>
          </cell>
          <cell r="V1669">
            <v>0</v>
          </cell>
          <cell r="W1669">
            <v>0</v>
          </cell>
          <cell r="X1669">
            <v>0</v>
          </cell>
          <cell r="Y1669" t="str">
            <v>H3.US1_WD_CPProposed Station Demand Charges</v>
          </cell>
        </row>
        <row r="1670">
          <cell r="E1670">
            <v>0</v>
          </cell>
          <cell r="F1670">
            <v>0</v>
          </cell>
          <cell r="G1670">
            <v>0</v>
          </cell>
          <cell r="H1670">
            <v>0</v>
          </cell>
          <cell r="I1670">
            <v>6.0250000000000004</v>
          </cell>
          <cell r="J1670">
            <v>6.1619999999999999</v>
          </cell>
          <cell r="K1670">
            <v>6.3029999999999999</v>
          </cell>
          <cell r="L1670">
            <v>6.4459999999999997</v>
          </cell>
          <cell r="M1670">
            <v>6.593</v>
          </cell>
          <cell r="N1670">
            <v>6.7439999999999998</v>
          </cell>
          <cell r="O1670">
            <v>6.8970000000000002</v>
          </cell>
          <cell r="P1670">
            <v>7.0549999999999997</v>
          </cell>
          <cell r="Q1670">
            <v>7.2149999999999999</v>
          </cell>
          <cell r="R1670">
            <v>7.38</v>
          </cell>
          <cell r="S1670">
            <v>7.548</v>
          </cell>
          <cell r="T1670">
            <v>7.72</v>
          </cell>
          <cell r="U1670">
            <v>7.8959999999999999</v>
          </cell>
          <cell r="V1670">
            <v>8.0760000000000005</v>
          </cell>
          <cell r="W1670">
            <v>8.2609999999999992</v>
          </cell>
          <cell r="X1670">
            <v>8.4489999999999998</v>
          </cell>
          <cell r="Y1670" t="str">
            <v>H3.US1_WD_CPProposed Station Capital Costs</v>
          </cell>
        </row>
        <row r="1671">
          <cell r="E1671">
            <v>0</v>
          </cell>
          <cell r="F1671">
            <v>0</v>
          </cell>
          <cell r="G1671">
            <v>0</v>
          </cell>
          <cell r="H1671">
            <v>0</v>
          </cell>
          <cell r="I1671">
            <v>4.6399999999999997</v>
          </cell>
          <cell r="J1671">
            <v>4.835</v>
          </cell>
          <cell r="K1671">
            <v>4.8890000000000002</v>
          </cell>
          <cell r="L1671">
            <v>5.09</v>
          </cell>
          <cell r="M1671">
            <v>5.1550000000000002</v>
          </cell>
          <cell r="N1671">
            <v>5.37</v>
          </cell>
          <cell r="O1671">
            <v>5.4409999999999998</v>
          </cell>
          <cell r="P1671">
            <v>5.52</v>
          </cell>
          <cell r="Q1671">
            <v>5.7460000000000004</v>
          </cell>
          <cell r="R1671">
            <v>5.8390000000000004</v>
          </cell>
          <cell r="S1671">
            <v>10.62</v>
          </cell>
          <cell r="T1671">
            <v>10.863</v>
          </cell>
          <cell r="U1671">
            <v>11.111000000000001</v>
          </cell>
          <cell r="V1671">
            <v>11.365</v>
          </cell>
          <cell r="W1671">
            <v>11.624000000000001</v>
          </cell>
          <cell r="X1671">
            <v>11.888999999999999</v>
          </cell>
          <cell r="Y1671" t="str">
            <v>H3.US1_WD_CP   Station Total Costs</v>
          </cell>
        </row>
        <row r="1672">
          <cell r="E1672">
            <v>0</v>
          </cell>
          <cell r="F1672">
            <v>0</v>
          </cell>
          <cell r="G1672">
            <v>0</v>
          </cell>
          <cell r="H1672">
            <v>0</v>
          </cell>
          <cell r="I1672">
            <v>0</v>
          </cell>
          <cell r="J1672">
            <v>0</v>
          </cell>
          <cell r="K1672">
            <v>0</v>
          </cell>
          <cell r="L1672">
            <v>0</v>
          </cell>
          <cell r="M1672">
            <v>0</v>
          </cell>
          <cell r="N1672">
            <v>0</v>
          </cell>
          <cell r="O1672">
            <v>0</v>
          </cell>
          <cell r="P1672">
            <v>0</v>
          </cell>
          <cell r="Q1672">
            <v>0</v>
          </cell>
          <cell r="R1672">
            <v>0</v>
          </cell>
          <cell r="S1672">
            <v>0</v>
          </cell>
          <cell r="T1672">
            <v>0</v>
          </cell>
          <cell r="U1672">
            <v>0</v>
          </cell>
          <cell r="V1672">
            <v>0</v>
          </cell>
          <cell r="W1672">
            <v>0</v>
          </cell>
          <cell r="X1672">
            <v>0</v>
          </cell>
          <cell r="Y1672" t="str">
            <v>L_.US1_WD_CPProposed Station Fuel Costs</v>
          </cell>
        </row>
        <row r="1673">
          <cell r="E1673">
            <v>0</v>
          </cell>
          <cell r="F1673">
            <v>0</v>
          </cell>
          <cell r="G1673">
            <v>0</v>
          </cell>
          <cell r="H1673">
            <v>0</v>
          </cell>
          <cell r="I1673">
            <v>0</v>
          </cell>
          <cell r="J1673">
            <v>0</v>
          </cell>
          <cell r="K1673">
            <v>0</v>
          </cell>
          <cell r="L1673">
            <v>0</v>
          </cell>
          <cell r="M1673">
            <v>0</v>
          </cell>
          <cell r="N1673">
            <v>0</v>
          </cell>
          <cell r="O1673">
            <v>0</v>
          </cell>
          <cell r="P1673">
            <v>0</v>
          </cell>
          <cell r="Q1673">
            <v>0</v>
          </cell>
          <cell r="R1673">
            <v>0</v>
          </cell>
          <cell r="S1673">
            <v>0</v>
          </cell>
          <cell r="T1673">
            <v>0</v>
          </cell>
          <cell r="U1673">
            <v>0</v>
          </cell>
          <cell r="V1673">
            <v>0</v>
          </cell>
          <cell r="W1673">
            <v>0</v>
          </cell>
          <cell r="X1673">
            <v>0</v>
          </cell>
          <cell r="Y1673" t="str">
            <v>L_.US1_WD_CPProposed Station Variable O&amp;M Costs</v>
          </cell>
        </row>
        <row r="1674">
          <cell r="E1674">
            <v>0</v>
          </cell>
          <cell r="F1674">
            <v>0</v>
          </cell>
          <cell r="G1674">
            <v>0</v>
          </cell>
          <cell r="H1674">
            <v>0</v>
          </cell>
          <cell r="I1674">
            <v>0</v>
          </cell>
          <cell r="J1674">
            <v>0</v>
          </cell>
          <cell r="K1674">
            <v>0</v>
          </cell>
          <cell r="L1674">
            <v>0</v>
          </cell>
          <cell r="M1674">
            <v>0</v>
          </cell>
          <cell r="N1674">
            <v>0</v>
          </cell>
          <cell r="O1674">
            <v>0</v>
          </cell>
          <cell r="P1674">
            <v>0</v>
          </cell>
          <cell r="Q1674">
            <v>0</v>
          </cell>
          <cell r="R1674">
            <v>0</v>
          </cell>
          <cell r="S1674">
            <v>0</v>
          </cell>
          <cell r="T1674">
            <v>0</v>
          </cell>
          <cell r="U1674">
            <v>0</v>
          </cell>
          <cell r="V1674">
            <v>0</v>
          </cell>
          <cell r="W1674">
            <v>0</v>
          </cell>
          <cell r="X1674">
            <v>0</v>
          </cell>
          <cell r="Y1674" t="str">
            <v>L_.US1_WD_CPProposed Station Emission Costs</v>
          </cell>
        </row>
        <row r="1675">
          <cell r="E1675">
            <v>0</v>
          </cell>
          <cell r="F1675">
            <v>0</v>
          </cell>
          <cell r="G1675">
            <v>0</v>
          </cell>
          <cell r="H1675">
            <v>0</v>
          </cell>
          <cell r="I1675">
            <v>0</v>
          </cell>
          <cell r="J1675">
            <v>0</v>
          </cell>
          <cell r="K1675">
            <v>0</v>
          </cell>
          <cell r="L1675">
            <v>0</v>
          </cell>
          <cell r="M1675">
            <v>0</v>
          </cell>
          <cell r="N1675">
            <v>0</v>
          </cell>
          <cell r="O1675">
            <v>0</v>
          </cell>
          <cell r="P1675">
            <v>0</v>
          </cell>
          <cell r="Q1675">
            <v>0</v>
          </cell>
          <cell r="R1675">
            <v>0</v>
          </cell>
          <cell r="S1675">
            <v>0</v>
          </cell>
          <cell r="T1675">
            <v>0</v>
          </cell>
          <cell r="U1675">
            <v>0</v>
          </cell>
          <cell r="V1675">
            <v>0</v>
          </cell>
          <cell r="W1675">
            <v>0</v>
          </cell>
          <cell r="X1675">
            <v>0</v>
          </cell>
          <cell r="Y1675" t="str">
            <v>L_.US1_WD_CPProposed Station Dispatch Adder Costs</v>
          </cell>
        </row>
        <row r="1676">
          <cell r="E1676">
            <v>0</v>
          </cell>
          <cell r="F1676">
            <v>0</v>
          </cell>
          <cell r="G1676">
            <v>0</v>
          </cell>
          <cell r="H1676">
            <v>0</v>
          </cell>
          <cell r="I1676">
            <v>0</v>
          </cell>
          <cell r="J1676">
            <v>0</v>
          </cell>
          <cell r="K1676">
            <v>0</v>
          </cell>
          <cell r="L1676">
            <v>0</v>
          </cell>
          <cell r="M1676">
            <v>0</v>
          </cell>
          <cell r="N1676">
            <v>0</v>
          </cell>
          <cell r="O1676">
            <v>0</v>
          </cell>
          <cell r="P1676">
            <v>0</v>
          </cell>
          <cell r="Q1676">
            <v>0</v>
          </cell>
          <cell r="R1676">
            <v>0</v>
          </cell>
          <cell r="S1676">
            <v>0</v>
          </cell>
          <cell r="T1676">
            <v>0</v>
          </cell>
          <cell r="U1676">
            <v>0</v>
          </cell>
          <cell r="V1676">
            <v>0</v>
          </cell>
          <cell r="W1676">
            <v>0</v>
          </cell>
          <cell r="X1676">
            <v>0</v>
          </cell>
          <cell r="Y1676" t="str">
            <v>L_.US1_WD_CPProposed Station Fixed Costs</v>
          </cell>
        </row>
        <row r="1677">
          <cell r="E1677">
            <v>0</v>
          </cell>
          <cell r="F1677">
            <v>0</v>
          </cell>
          <cell r="G1677">
            <v>0</v>
          </cell>
          <cell r="H1677">
            <v>0</v>
          </cell>
          <cell r="I1677">
            <v>0</v>
          </cell>
          <cell r="J1677">
            <v>0</v>
          </cell>
          <cell r="K1677">
            <v>0</v>
          </cell>
          <cell r="L1677">
            <v>0</v>
          </cell>
          <cell r="M1677">
            <v>0</v>
          </cell>
          <cell r="N1677">
            <v>0</v>
          </cell>
          <cell r="O1677">
            <v>0</v>
          </cell>
          <cell r="P1677">
            <v>0</v>
          </cell>
          <cell r="Q1677">
            <v>0</v>
          </cell>
          <cell r="R1677">
            <v>0</v>
          </cell>
          <cell r="S1677">
            <v>0</v>
          </cell>
          <cell r="T1677">
            <v>0</v>
          </cell>
          <cell r="U1677">
            <v>0</v>
          </cell>
          <cell r="V1677">
            <v>0</v>
          </cell>
          <cell r="W1677">
            <v>0</v>
          </cell>
          <cell r="X1677">
            <v>0</v>
          </cell>
          <cell r="Y1677" t="str">
            <v>L_.US1_WD_CPProposed Station Demand Charges</v>
          </cell>
        </row>
        <row r="1678">
          <cell r="E1678">
            <v>0</v>
          </cell>
          <cell r="F1678">
            <v>0</v>
          </cell>
          <cell r="G1678">
            <v>0</v>
          </cell>
          <cell r="H1678">
            <v>0</v>
          </cell>
          <cell r="I1678">
            <v>0</v>
          </cell>
          <cell r="J1678">
            <v>0</v>
          </cell>
          <cell r="K1678">
            <v>0</v>
          </cell>
          <cell r="L1678">
            <v>0</v>
          </cell>
          <cell r="M1678">
            <v>0</v>
          </cell>
          <cell r="N1678">
            <v>0</v>
          </cell>
          <cell r="O1678">
            <v>0</v>
          </cell>
          <cell r="P1678">
            <v>0</v>
          </cell>
          <cell r="Q1678">
            <v>0</v>
          </cell>
          <cell r="R1678">
            <v>0</v>
          </cell>
          <cell r="S1678">
            <v>0</v>
          </cell>
          <cell r="T1678">
            <v>0</v>
          </cell>
          <cell r="U1678">
            <v>0</v>
          </cell>
          <cell r="V1678">
            <v>0</v>
          </cell>
          <cell r="W1678">
            <v>0</v>
          </cell>
          <cell r="X1678">
            <v>0</v>
          </cell>
          <cell r="Y1678" t="str">
            <v>L_.US1_WD_CPProposed Station Capital Costs</v>
          </cell>
        </row>
        <row r="1679">
          <cell r="E1679">
            <v>0</v>
          </cell>
          <cell r="F1679">
            <v>0</v>
          </cell>
          <cell r="G1679">
            <v>0</v>
          </cell>
          <cell r="H1679">
            <v>0</v>
          </cell>
          <cell r="I1679">
            <v>0</v>
          </cell>
          <cell r="J1679">
            <v>0</v>
          </cell>
          <cell r="K1679">
            <v>0</v>
          </cell>
          <cell r="L1679">
            <v>0</v>
          </cell>
          <cell r="M1679">
            <v>0</v>
          </cell>
          <cell r="N1679">
            <v>0</v>
          </cell>
          <cell r="O1679">
            <v>0</v>
          </cell>
          <cell r="P1679">
            <v>0</v>
          </cell>
          <cell r="Q1679">
            <v>0</v>
          </cell>
          <cell r="R1679">
            <v>0</v>
          </cell>
          <cell r="S1679">
            <v>0</v>
          </cell>
          <cell r="T1679">
            <v>0</v>
          </cell>
          <cell r="U1679">
            <v>0</v>
          </cell>
          <cell r="V1679">
            <v>0</v>
          </cell>
          <cell r="W1679">
            <v>0</v>
          </cell>
          <cell r="X1679">
            <v>0</v>
          </cell>
          <cell r="Y1679" t="str">
            <v>L_.US1_WD_CP   Station Total Costs</v>
          </cell>
        </row>
        <row r="1680">
          <cell r="E1680">
            <v>0</v>
          </cell>
          <cell r="F1680">
            <v>0</v>
          </cell>
          <cell r="G1680">
            <v>0</v>
          </cell>
          <cell r="H1680">
            <v>0</v>
          </cell>
          <cell r="I1680">
            <v>0</v>
          </cell>
          <cell r="J1680">
            <v>0</v>
          </cell>
          <cell r="K1680">
            <v>0</v>
          </cell>
          <cell r="L1680">
            <v>0</v>
          </cell>
          <cell r="M1680">
            <v>0</v>
          </cell>
          <cell r="N1680">
            <v>0</v>
          </cell>
          <cell r="O1680">
            <v>0</v>
          </cell>
          <cell r="P1680">
            <v>0</v>
          </cell>
          <cell r="Q1680">
            <v>0</v>
          </cell>
          <cell r="R1680">
            <v>0</v>
          </cell>
          <cell r="S1680">
            <v>0</v>
          </cell>
          <cell r="T1680">
            <v>0</v>
          </cell>
          <cell r="U1680">
            <v>0</v>
          </cell>
          <cell r="V1680">
            <v>0</v>
          </cell>
          <cell r="W1680">
            <v>0</v>
          </cell>
          <cell r="X1680">
            <v>0</v>
          </cell>
          <cell r="Y1680" t="str">
            <v>L3.US1_WD_CPProposed Station Fuel Costs</v>
          </cell>
        </row>
        <row r="1681">
          <cell r="E1681">
            <v>0</v>
          </cell>
          <cell r="F1681">
            <v>0</v>
          </cell>
          <cell r="G1681">
            <v>0</v>
          </cell>
          <cell r="H1681">
            <v>0</v>
          </cell>
          <cell r="I1681">
            <v>0</v>
          </cell>
          <cell r="J1681">
            <v>0</v>
          </cell>
          <cell r="K1681">
            <v>0</v>
          </cell>
          <cell r="L1681">
            <v>0</v>
          </cell>
          <cell r="M1681">
            <v>0</v>
          </cell>
          <cell r="N1681">
            <v>0</v>
          </cell>
          <cell r="O1681">
            <v>0</v>
          </cell>
          <cell r="P1681">
            <v>0</v>
          </cell>
          <cell r="Q1681">
            <v>0</v>
          </cell>
          <cell r="R1681">
            <v>0</v>
          </cell>
          <cell r="S1681">
            <v>0</v>
          </cell>
          <cell r="T1681">
            <v>0</v>
          </cell>
          <cell r="U1681">
            <v>0</v>
          </cell>
          <cell r="V1681">
            <v>0</v>
          </cell>
          <cell r="W1681">
            <v>0</v>
          </cell>
          <cell r="X1681">
            <v>0</v>
          </cell>
          <cell r="Y1681" t="str">
            <v>L3.US1_WD_CPProposed Station Variable O&amp;M Costs</v>
          </cell>
        </row>
        <row r="1682">
          <cell r="E1682">
            <v>0</v>
          </cell>
          <cell r="F1682">
            <v>0</v>
          </cell>
          <cell r="G1682">
            <v>0</v>
          </cell>
          <cell r="H1682">
            <v>0</v>
          </cell>
          <cell r="I1682">
            <v>0</v>
          </cell>
          <cell r="J1682">
            <v>0</v>
          </cell>
          <cell r="K1682">
            <v>0</v>
          </cell>
          <cell r="L1682">
            <v>0</v>
          </cell>
          <cell r="M1682">
            <v>0</v>
          </cell>
          <cell r="N1682">
            <v>0</v>
          </cell>
          <cell r="O1682">
            <v>0</v>
          </cell>
          <cell r="P1682">
            <v>0</v>
          </cell>
          <cell r="Q1682">
            <v>0</v>
          </cell>
          <cell r="R1682">
            <v>0</v>
          </cell>
          <cell r="S1682">
            <v>0</v>
          </cell>
          <cell r="T1682">
            <v>0</v>
          </cell>
          <cell r="U1682">
            <v>0</v>
          </cell>
          <cell r="V1682">
            <v>0</v>
          </cell>
          <cell r="W1682">
            <v>0</v>
          </cell>
          <cell r="X1682">
            <v>0</v>
          </cell>
          <cell r="Y1682" t="str">
            <v>L3.US1_WD_CPProposed Station Emission Costs</v>
          </cell>
        </row>
        <row r="1683">
          <cell r="E1683">
            <v>0</v>
          </cell>
          <cell r="F1683">
            <v>0</v>
          </cell>
          <cell r="G1683">
            <v>0</v>
          </cell>
          <cell r="H1683">
            <v>0</v>
          </cell>
          <cell r="I1683">
            <v>0</v>
          </cell>
          <cell r="J1683">
            <v>0</v>
          </cell>
          <cell r="K1683">
            <v>0</v>
          </cell>
          <cell r="L1683">
            <v>0</v>
          </cell>
          <cell r="M1683">
            <v>0</v>
          </cell>
          <cell r="N1683">
            <v>0</v>
          </cell>
          <cell r="O1683">
            <v>0</v>
          </cell>
          <cell r="P1683">
            <v>0</v>
          </cell>
          <cell r="Q1683">
            <v>0</v>
          </cell>
          <cell r="R1683">
            <v>0</v>
          </cell>
          <cell r="S1683">
            <v>0</v>
          </cell>
          <cell r="T1683">
            <v>0</v>
          </cell>
          <cell r="U1683">
            <v>0</v>
          </cell>
          <cell r="V1683">
            <v>0</v>
          </cell>
          <cell r="W1683">
            <v>0</v>
          </cell>
          <cell r="X1683">
            <v>0</v>
          </cell>
          <cell r="Y1683" t="str">
            <v>L3.US1_WD_CPProposed Station Dispatch Adder Costs</v>
          </cell>
        </row>
        <row r="1684">
          <cell r="E1684">
            <v>0</v>
          </cell>
          <cell r="F1684">
            <v>0</v>
          </cell>
          <cell r="G1684">
            <v>0</v>
          </cell>
          <cell r="H1684">
            <v>0</v>
          </cell>
          <cell r="I1684">
            <v>0</v>
          </cell>
          <cell r="J1684">
            <v>0</v>
          </cell>
          <cell r="K1684">
            <v>0</v>
          </cell>
          <cell r="L1684">
            <v>0</v>
          </cell>
          <cell r="M1684">
            <v>0</v>
          </cell>
          <cell r="N1684">
            <v>0</v>
          </cell>
          <cell r="O1684">
            <v>0</v>
          </cell>
          <cell r="P1684">
            <v>0</v>
          </cell>
          <cell r="Q1684">
            <v>0</v>
          </cell>
          <cell r="R1684">
            <v>0</v>
          </cell>
          <cell r="S1684">
            <v>0</v>
          </cell>
          <cell r="T1684">
            <v>0</v>
          </cell>
          <cell r="U1684">
            <v>0</v>
          </cell>
          <cell r="V1684">
            <v>0</v>
          </cell>
          <cell r="W1684">
            <v>0</v>
          </cell>
          <cell r="X1684">
            <v>0</v>
          </cell>
          <cell r="Y1684" t="str">
            <v>L3.US1_WD_CPProposed Station Fixed Costs</v>
          </cell>
        </row>
        <row r="1685">
          <cell r="E1685">
            <v>0</v>
          </cell>
          <cell r="F1685">
            <v>0</v>
          </cell>
          <cell r="G1685">
            <v>0</v>
          </cell>
          <cell r="H1685">
            <v>0</v>
          </cell>
          <cell r="I1685">
            <v>0</v>
          </cell>
          <cell r="J1685">
            <v>0</v>
          </cell>
          <cell r="K1685">
            <v>0</v>
          </cell>
          <cell r="L1685">
            <v>0</v>
          </cell>
          <cell r="M1685">
            <v>0</v>
          </cell>
          <cell r="N1685">
            <v>0</v>
          </cell>
          <cell r="O1685">
            <v>0</v>
          </cell>
          <cell r="P1685">
            <v>0</v>
          </cell>
          <cell r="Q1685">
            <v>0</v>
          </cell>
          <cell r="R1685">
            <v>0</v>
          </cell>
          <cell r="S1685">
            <v>0</v>
          </cell>
          <cell r="T1685">
            <v>0</v>
          </cell>
          <cell r="U1685">
            <v>0</v>
          </cell>
          <cell r="V1685">
            <v>0</v>
          </cell>
          <cell r="W1685">
            <v>0</v>
          </cell>
          <cell r="X1685">
            <v>0</v>
          </cell>
          <cell r="Y1685" t="str">
            <v>L3.US1_WD_CPProposed Station Demand Charges</v>
          </cell>
        </row>
        <row r="1686">
          <cell r="E1686">
            <v>0</v>
          </cell>
          <cell r="F1686">
            <v>0</v>
          </cell>
          <cell r="G1686">
            <v>0</v>
          </cell>
          <cell r="H1686">
            <v>0</v>
          </cell>
          <cell r="I1686">
            <v>0</v>
          </cell>
          <cell r="J1686">
            <v>0</v>
          </cell>
          <cell r="K1686">
            <v>0</v>
          </cell>
          <cell r="L1686">
            <v>0</v>
          </cell>
          <cell r="M1686">
            <v>0</v>
          </cell>
          <cell r="N1686">
            <v>0</v>
          </cell>
          <cell r="O1686">
            <v>0</v>
          </cell>
          <cell r="P1686">
            <v>0</v>
          </cell>
          <cell r="Q1686">
            <v>0</v>
          </cell>
          <cell r="R1686">
            <v>0</v>
          </cell>
          <cell r="S1686">
            <v>0</v>
          </cell>
          <cell r="T1686">
            <v>0</v>
          </cell>
          <cell r="U1686">
            <v>0</v>
          </cell>
          <cell r="V1686">
            <v>0</v>
          </cell>
          <cell r="W1686">
            <v>0</v>
          </cell>
          <cell r="X1686">
            <v>0</v>
          </cell>
          <cell r="Y1686" t="str">
            <v>L3.US1_WD_CPProposed Station Capital Costs</v>
          </cell>
        </row>
        <row r="1687">
          <cell r="E1687">
            <v>0</v>
          </cell>
          <cell r="F1687">
            <v>0</v>
          </cell>
          <cell r="G1687">
            <v>0</v>
          </cell>
          <cell r="H1687">
            <v>0</v>
          </cell>
          <cell r="I1687">
            <v>0</v>
          </cell>
          <cell r="J1687">
            <v>0</v>
          </cell>
          <cell r="K1687">
            <v>0</v>
          </cell>
          <cell r="L1687">
            <v>0</v>
          </cell>
          <cell r="M1687">
            <v>0</v>
          </cell>
          <cell r="N1687">
            <v>0</v>
          </cell>
          <cell r="O1687">
            <v>0</v>
          </cell>
          <cell r="P1687">
            <v>0</v>
          </cell>
          <cell r="Q1687">
            <v>0</v>
          </cell>
          <cell r="R1687">
            <v>0</v>
          </cell>
          <cell r="S1687">
            <v>0</v>
          </cell>
          <cell r="T1687">
            <v>0</v>
          </cell>
          <cell r="U1687">
            <v>0</v>
          </cell>
          <cell r="V1687">
            <v>0</v>
          </cell>
          <cell r="W1687">
            <v>0</v>
          </cell>
          <cell r="X1687">
            <v>0</v>
          </cell>
          <cell r="Y1687" t="str">
            <v>L3.US1_WD_CP   Station Total Costs</v>
          </cell>
        </row>
        <row r="1688">
          <cell r="E1688">
            <v>0</v>
          </cell>
          <cell r="F1688">
            <v>0</v>
          </cell>
          <cell r="G1688">
            <v>0</v>
          </cell>
          <cell r="H1688">
            <v>0</v>
          </cell>
          <cell r="I1688">
            <v>0</v>
          </cell>
          <cell r="J1688">
            <v>0</v>
          </cell>
          <cell r="K1688">
            <v>0</v>
          </cell>
          <cell r="L1688">
            <v>0</v>
          </cell>
          <cell r="M1688">
            <v>0</v>
          </cell>
          <cell r="N1688">
            <v>0</v>
          </cell>
          <cell r="O1688">
            <v>0</v>
          </cell>
          <cell r="P1688">
            <v>0</v>
          </cell>
          <cell r="Q1688">
            <v>0</v>
          </cell>
          <cell r="R1688">
            <v>0</v>
          </cell>
          <cell r="S1688">
            <v>0</v>
          </cell>
          <cell r="T1688">
            <v>0</v>
          </cell>
          <cell r="U1688">
            <v>0</v>
          </cell>
          <cell r="V1688">
            <v>0</v>
          </cell>
          <cell r="W1688">
            <v>0</v>
          </cell>
          <cell r="X1688">
            <v>0</v>
          </cell>
          <cell r="Y1688" t="str">
            <v>L4.US1_WD_CPProposed Station Fuel Costs</v>
          </cell>
        </row>
        <row r="1689">
          <cell r="E1689">
            <v>0</v>
          </cell>
          <cell r="F1689">
            <v>0</v>
          </cell>
          <cell r="G1689">
            <v>0</v>
          </cell>
          <cell r="H1689">
            <v>0</v>
          </cell>
          <cell r="I1689">
            <v>0</v>
          </cell>
          <cell r="J1689">
            <v>0</v>
          </cell>
          <cell r="K1689">
            <v>0</v>
          </cell>
          <cell r="L1689">
            <v>0</v>
          </cell>
          <cell r="M1689">
            <v>0</v>
          </cell>
          <cell r="N1689">
            <v>0</v>
          </cell>
          <cell r="O1689">
            <v>0</v>
          </cell>
          <cell r="P1689">
            <v>0</v>
          </cell>
          <cell r="Q1689">
            <v>0</v>
          </cell>
          <cell r="R1689">
            <v>0</v>
          </cell>
          <cell r="S1689">
            <v>0</v>
          </cell>
          <cell r="T1689">
            <v>0</v>
          </cell>
          <cell r="U1689">
            <v>0</v>
          </cell>
          <cell r="V1689">
            <v>0</v>
          </cell>
          <cell r="W1689">
            <v>0</v>
          </cell>
          <cell r="X1689">
            <v>0</v>
          </cell>
          <cell r="Y1689" t="str">
            <v>L4.US1_WD_CPProposed Station Variable O&amp;M Costs</v>
          </cell>
        </row>
        <row r="1690">
          <cell r="E1690">
            <v>0</v>
          </cell>
          <cell r="F1690">
            <v>0</v>
          </cell>
          <cell r="G1690">
            <v>0</v>
          </cell>
          <cell r="H1690">
            <v>0</v>
          </cell>
          <cell r="I1690">
            <v>0</v>
          </cell>
          <cell r="J1690">
            <v>0</v>
          </cell>
          <cell r="K1690">
            <v>0</v>
          </cell>
          <cell r="L1690">
            <v>0</v>
          </cell>
          <cell r="M1690">
            <v>0</v>
          </cell>
          <cell r="N1690">
            <v>0</v>
          </cell>
          <cell r="O1690">
            <v>0</v>
          </cell>
          <cell r="P1690">
            <v>0</v>
          </cell>
          <cell r="Q1690">
            <v>0</v>
          </cell>
          <cell r="R1690">
            <v>0</v>
          </cell>
          <cell r="S1690">
            <v>0</v>
          </cell>
          <cell r="T1690">
            <v>0</v>
          </cell>
          <cell r="U1690">
            <v>0</v>
          </cell>
          <cell r="V1690">
            <v>0</v>
          </cell>
          <cell r="W1690">
            <v>0</v>
          </cell>
          <cell r="X1690">
            <v>0</v>
          </cell>
          <cell r="Y1690" t="str">
            <v>L4.US1_WD_CPProposed Station Emission Costs</v>
          </cell>
        </row>
        <row r="1691">
          <cell r="E1691">
            <v>0</v>
          </cell>
          <cell r="F1691">
            <v>0</v>
          </cell>
          <cell r="G1691">
            <v>0</v>
          </cell>
          <cell r="H1691">
            <v>0</v>
          </cell>
          <cell r="I1691">
            <v>0</v>
          </cell>
          <cell r="J1691">
            <v>0</v>
          </cell>
          <cell r="K1691">
            <v>0</v>
          </cell>
          <cell r="L1691">
            <v>0</v>
          </cell>
          <cell r="M1691">
            <v>0</v>
          </cell>
          <cell r="N1691">
            <v>0</v>
          </cell>
          <cell r="O1691">
            <v>0</v>
          </cell>
          <cell r="P1691">
            <v>0</v>
          </cell>
          <cell r="Q1691">
            <v>0</v>
          </cell>
          <cell r="R1691">
            <v>0</v>
          </cell>
          <cell r="S1691">
            <v>0</v>
          </cell>
          <cell r="T1691">
            <v>0</v>
          </cell>
          <cell r="U1691">
            <v>0</v>
          </cell>
          <cell r="V1691">
            <v>0</v>
          </cell>
          <cell r="W1691">
            <v>0</v>
          </cell>
          <cell r="X1691">
            <v>0</v>
          </cell>
          <cell r="Y1691" t="str">
            <v>L4.US1_WD_CPProposed Station Dispatch Adder Costs</v>
          </cell>
        </row>
        <row r="1692">
          <cell r="E1692">
            <v>0</v>
          </cell>
          <cell r="F1692">
            <v>0</v>
          </cell>
          <cell r="G1692">
            <v>0</v>
          </cell>
          <cell r="H1692">
            <v>0</v>
          </cell>
          <cell r="I1692">
            <v>0</v>
          </cell>
          <cell r="J1692">
            <v>0</v>
          </cell>
          <cell r="K1692">
            <v>0</v>
          </cell>
          <cell r="L1692">
            <v>0</v>
          </cell>
          <cell r="M1692">
            <v>0</v>
          </cell>
          <cell r="N1692">
            <v>0</v>
          </cell>
          <cell r="O1692">
            <v>0</v>
          </cell>
          <cell r="P1692">
            <v>0</v>
          </cell>
          <cell r="Q1692">
            <v>0</v>
          </cell>
          <cell r="R1692">
            <v>0</v>
          </cell>
          <cell r="S1692">
            <v>0</v>
          </cell>
          <cell r="T1692">
            <v>0</v>
          </cell>
          <cell r="U1692">
            <v>0</v>
          </cell>
          <cell r="V1692">
            <v>0</v>
          </cell>
          <cell r="W1692">
            <v>0</v>
          </cell>
          <cell r="X1692">
            <v>0</v>
          </cell>
          <cell r="Y1692" t="str">
            <v>L4.US1_WD_CPProposed Station Fixed Costs</v>
          </cell>
        </row>
        <row r="1693">
          <cell r="E1693">
            <v>0</v>
          </cell>
          <cell r="F1693">
            <v>0</v>
          </cell>
          <cell r="G1693">
            <v>0</v>
          </cell>
          <cell r="H1693">
            <v>0</v>
          </cell>
          <cell r="I1693">
            <v>0</v>
          </cell>
          <cell r="J1693">
            <v>0</v>
          </cell>
          <cell r="K1693">
            <v>0</v>
          </cell>
          <cell r="L1693">
            <v>0</v>
          </cell>
          <cell r="M1693">
            <v>0</v>
          </cell>
          <cell r="N1693">
            <v>0</v>
          </cell>
          <cell r="O1693">
            <v>0</v>
          </cell>
          <cell r="P1693">
            <v>0</v>
          </cell>
          <cell r="Q1693">
            <v>0</v>
          </cell>
          <cell r="R1693">
            <v>0</v>
          </cell>
          <cell r="S1693">
            <v>0</v>
          </cell>
          <cell r="T1693">
            <v>0</v>
          </cell>
          <cell r="U1693">
            <v>0</v>
          </cell>
          <cell r="V1693">
            <v>0</v>
          </cell>
          <cell r="W1693">
            <v>0</v>
          </cell>
          <cell r="X1693">
            <v>0</v>
          </cell>
          <cell r="Y1693" t="str">
            <v>L4.US1_WD_CPProposed Station Demand Charges</v>
          </cell>
        </row>
        <row r="1694">
          <cell r="E1694">
            <v>0</v>
          </cell>
          <cell r="F1694">
            <v>0</v>
          </cell>
          <cell r="G1694">
            <v>0</v>
          </cell>
          <cell r="H1694">
            <v>0</v>
          </cell>
          <cell r="I1694">
            <v>0</v>
          </cell>
          <cell r="J1694">
            <v>0</v>
          </cell>
          <cell r="K1694">
            <v>0</v>
          </cell>
          <cell r="L1694">
            <v>0</v>
          </cell>
          <cell r="M1694">
            <v>0</v>
          </cell>
          <cell r="N1694">
            <v>0</v>
          </cell>
          <cell r="O1694">
            <v>0</v>
          </cell>
          <cell r="P1694">
            <v>0</v>
          </cell>
          <cell r="Q1694">
            <v>0</v>
          </cell>
          <cell r="R1694">
            <v>0</v>
          </cell>
          <cell r="S1694">
            <v>0</v>
          </cell>
          <cell r="T1694">
            <v>0</v>
          </cell>
          <cell r="U1694">
            <v>0</v>
          </cell>
          <cell r="V1694">
            <v>0</v>
          </cell>
          <cell r="W1694">
            <v>0</v>
          </cell>
          <cell r="X1694">
            <v>0</v>
          </cell>
          <cell r="Y1694" t="str">
            <v>L4.US1_WD_CPProposed Station Capital Costs</v>
          </cell>
        </row>
        <row r="1695">
          <cell r="E1695">
            <v>0</v>
          </cell>
          <cell r="F1695">
            <v>0</v>
          </cell>
          <cell r="G1695">
            <v>0</v>
          </cell>
          <cell r="H1695">
            <v>0</v>
          </cell>
          <cell r="I1695">
            <v>0</v>
          </cell>
          <cell r="J1695">
            <v>0</v>
          </cell>
          <cell r="K1695">
            <v>0</v>
          </cell>
          <cell r="L1695">
            <v>0</v>
          </cell>
          <cell r="M1695">
            <v>0</v>
          </cell>
          <cell r="N1695">
            <v>0</v>
          </cell>
          <cell r="O1695">
            <v>0</v>
          </cell>
          <cell r="P1695">
            <v>0</v>
          </cell>
          <cell r="Q1695">
            <v>0</v>
          </cell>
          <cell r="R1695">
            <v>0</v>
          </cell>
          <cell r="S1695">
            <v>0</v>
          </cell>
          <cell r="T1695">
            <v>0</v>
          </cell>
          <cell r="U1695">
            <v>0</v>
          </cell>
          <cell r="V1695">
            <v>0</v>
          </cell>
          <cell r="W1695">
            <v>0</v>
          </cell>
          <cell r="X1695">
            <v>0</v>
          </cell>
          <cell r="Y1695" t="str">
            <v>L4.US1_WD_CP   Station Total Costs</v>
          </cell>
        </row>
        <row r="1696">
          <cell r="E1696">
            <v>0</v>
          </cell>
          <cell r="F1696">
            <v>0</v>
          </cell>
          <cell r="G1696">
            <v>0</v>
          </cell>
          <cell r="H1696">
            <v>0</v>
          </cell>
          <cell r="I1696">
            <v>0</v>
          </cell>
          <cell r="J1696">
            <v>0</v>
          </cell>
          <cell r="K1696">
            <v>0</v>
          </cell>
          <cell r="L1696">
            <v>0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0</v>
          </cell>
          <cell r="R1696">
            <v>0</v>
          </cell>
          <cell r="S1696">
            <v>0</v>
          </cell>
          <cell r="T1696">
            <v>0</v>
          </cell>
          <cell r="U1696">
            <v>0</v>
          </cell>
          <cell r="V1696">
            <v>0</v>
          </cell>
          <cell r="W1696">
            <v>0</v>
          </cell>
          <cell r="X1696">
            <v>0</v>
          </cell>
          <cell r="Y1696" t="str">
            <v>H4.US1_WD_CPProposed Station Fuel Costs</v>
          </cell>
        </row>
        <row r="1697">
          <cell r="E1697">
            <v>0</v>
          </cell>
          <cell r="F1697">
            <v>0</v>
          </cell>
          <cell r="G1697">
            <v>0</v>
          </cell>
          <cell r="H1697">
            <v>0</v>
          </cell>
          <cell r="I1697">
            <v>0</v>
          </cell>
          <cell r="J1697">
            <v>0</v>
          </cell>
          <cell r="K1697">
            <v>0</v>
          </cell>
          <cell r="L1697">
            <v>0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0</v>
          </cell>
          <cell r="R1697">
            <v>0</v>
          </cell>
          <cell r="S1697">
            <v>0</v>
          </cell>
          <cell r="T1697">
            <v>0</v>
          </cell>
          <cell r="U1697">
            <v>0</v>
          </cell>
          <cell r="V1697">
            <v>0</v>
          </cell>
          <cell r="W1697">
            <v>0</v>
          </cell>
          <cell r="X1697">
            <v>0</v>
          </cell>
          <cell r="Y1697" t="str">
            <v>H4.US1_WD_CPProposed Station Variable O&amp;M Costs</v>
          </cell>
        </row>
        <row r="1698">
          <cell r="E1698">
            <v>0</v>
          </cell>
          <cell r="F1698">
            <v>0</v>
          </cell>
          <cell r="G1698">
            <v>0</v>
          </cell>
          <cell r="H1698">
            <v>0</v>
          </cell>
          <cell r="I1698">
            <v>0</v>
          </cell>
          <cell r="J1698">
            <v>0</v>
          </cell>
          <cell r="K1698">
            <v>0</v>
          </cell>
          <cell r="L1698">
            <v>0</v>
          </cell>
          <cell r="M1698">
            <v>0</v>
          </cell>
          <cell r="N1698">
            <v>0</v>
          </cell>
          <cell r="O1698">
            <v>0</v>
          </cell>
          <cell r="P1698">
            <v>0</v>
          </cell>
          <cell r="Q1698">
            <v>0</v>
          </cell>
          <cell r="R1698">
            <v>0</v>
          </cell>
          <cell r="S1698">
            <v>0</v>
          </cell>
          <cell r="T1698">
            <v>0</v>
          </cell>
          <cell r="U1698">
            <v>0</v>
          </cell>
          <cell r="V1698">
            <v>0</v>
          </cell>
          <cell r="W1698">
            <v>0</v>
          </cell>
          <cell r="X1698">
            <v>0</v>
          </cell>
          <cell r="Y1698" t="str">
            <v>H4.US1_WD_CPProposed Station Emission Costs</v>
          </cell>
        </row>
        <row r="1699">
          <cell r="E1699">
            <v>0</v>
          </cell>
          <cell r="F1699">
            <v>0</v>
          </cell>
          <cell r="G1699">
            <v>0</v>
          </cell>
          <cell r="H1699">
            <v>0</v>
          </cell>
          <cell r="I1699">
            <v>0</v>
          </cell>
          <cell r="J1699">
            <v>0</v>
          </cell>
          <cell r="K1699">
            <v>0</v>
          </cell>
          <cell r="L1699">
            <v>0</v>
          </cell>
          <cell r="M1699">
            <v>0</v>
          </cell>
          <cell r="N1699">
            <v>0</v>
          </cell>
          <cell r="O1699">
            <v>0</v>
          </cell>
          <cell r="P1699">
            <v>0</v>
          </cell>
          <cell r="Q1699">
            <v>0</v>
          </cell>
          <cell r="R1699">
            <v>0</v>
          </cell>
          <cell r="S1699">
            <v>0</v>
          </cell>
          <cell r="T1699">
            <v>0</v>
          </cell>
          <cell r="U1699">
            <v>0</v>
          </cell>
          <cell r="V1699">
            <v>0</v>
          </cell>
          <cell r="W1699">
            <v>0</v>
          </cell>
          <cell r="X1699">
            <v>0</v>
          </cell>
          <cell r="Y1699" t="str">
            <v>H4.US1_WD_CPProposed Station Dispatch Adder Costs</v>
          </cell>
        </row>
        <row r="1700">
          <cell r="E1700">
            <v>0</v>
          </cell>
          <cell r="F1700">
            <v>0</v>
          </cell>
          <cell r="G1700">
            <v>0</v>
          </cell>
          <cell r="H1700">
            <v>0</v>
          </cell>
          <cell r="I1700">
            <v>0</v>
          </cell>
          <cell r="J1700">
            <v>0</v>
          </cell>
          <cell r="K1700">
            <v>0</v>
          </cell>
          <cell r="L1700">
            <v>0</v>
          </cell>
          <cell r="M1700">
            <v>0</v>
          </cell>
          <cell r="N1700">
            <v>0</v>
          </cell>
          <cell r="O1700">
            <v>0</v>
          </cell>
          <cell r="P1700">
            <v>0</v>
          </cell>
          <cell r="Q1700">
            <v>0</v>
          </cell>
          <cell r="R1700">
            <v>0</v>
          </cell>
          <cell r="S1700">
            <v>0</v>
          </cell>
          <cell r="T1700">
            <v>0</v>
          </cell>
          <cell r="U1700">
            <v>0</v>
          </cell>
          <cell r="V1700">
            <v>0</v>
          </cell>
          <cell r="W1700">
            <v>0</v>
          </cell>
          <cell r="X1700">
            <v>0</v>
          </cell>
          <cell r="Y1700" t="str">
            <v>H4.US1_WD_CPProposed Station Fixed Costs</v>
          </cell>
        </row>
        <row r="1701">
          <cell r="E1701">
            <v>0</v>
          </cell>
          <cell r="F1701">
            <v>0</v>
          </cell>
          <cell r="G1701">
            <v>0</v>
          </cell>
          <cell r="H1701">
            <v>0</v>
          </cell>
          <cell r="I1701">
            <v>0</v>
          </cell>
          <cell r="J1701">
            <v>0</v>
          </cell>
          <cell r="K1701">
            <v>0</v>
          </cell>
          <cell r="L1701">
            <v>0</v>
          </cell>
          <cell r="M1701">
            <v>0</v>
          </cell>
          <cell r="N1701">
            <v>0</v>
          </cell>
          <cell r="O1701">
            <v>0</v>
          </cell>
          <cell r="P1701">
            <v>0</v>
          </cell>
          <cell r="Q1701">
            <v>0</v>
          </cell>
          <cell r="R1701">
            <v>0</v>
          </cell>
          <cell r="S1701">
            <v>0</v>
          </cell>
          <cell r="T1701">
            <v>0</v>
          </cell>
          <cell r="U1701">
            <v>0</v>
          </cell>
          <cell r="V1701">
            <v>0</v>
          </cell>
          <cell r="W1701">
            <v>0</v>
          </cell>
          <cell r="X1701">
            <v>0</v>
          </cell>
          <cell r="Y1701" t="str">
            <v>H4.US1_WD_CPProposed Station Demand Charges</v>
          </cell>
        </row>
        <row r="1702">
          <cell r="E1702">
            <v>0</v>
          </cell>
          <cell r="F1702">
            <v>0</v>
          </cell>
          <cell r="G1702">
            <v>0</v>
          </cell>
          <cell r="H1702">
            <v>0</v>
          </cell>
          <cell r="I1702">
            <v>0</v>
          </cell>
          <cell r="J1702">
            <v>0</v>
          </cell>
          <cell r="K1702">
            <v>0</v>
          </cell>
          <cell r="L1702">
            <v>0</v>
          </cell>
          <cell r="M1702">
            <v>0</v>
          </cell>
          <cell r="N1702">
            <v>0</v>
          </cell>
          <cell r="O1702">
            <v>0</v>
          </cell>
          <cell r="P1702">
            <v>0</v>
          </cell>
          <cell r="Q1702">
            <v>0</v>
          </cell>
          <cell r="R1702">
            <v>0</v>
          </cell>
          <cell r="S1702">
            <v>0</v>
          </cell>
          <cell r="T1702">
            <v>0</v>
          </cell>
          <cell r="U1702">
            <v>0</v>
          </cell>
          <cell r="V1702">
            <v>0</v>
          </cell>
          <cell r="W1702">
            <v>0</v>
          </cell>
          <cell r="X1702">
            <v>0</v>
          </cell>
          <cell r="Y1702" t="str">
            <v>H4.US1_WD_CPProposed Station Capital Costs</v>
          </cell>
        </row>
        <row r="1703">
          <cell r="E1703">
            <v>0</v>
          </cell>
          <cell r="F1703">
            <v>0</v>
          </cell>
          <cell r="G1703">
            <v>0</v>
          </cell>
          <cell r="H1703">
            <v>0</v>
          </cell>
          <cell r="I1703">
            <v>0</v>
          </cell>
          <cell r="J1703">
            <v>0</v>
          </cell>
          <cell r="K1703">
            <v>0</v>
          </cell>
          <cell r="L1703">
            <v>0</v>
          </cell>
          <cell r="M1703">
            <v>0</v>
          </cell>
          <cell r="N1703">
            <v>0</v>
          </cell>
          <cell r="O1703">
            <v>0</v>
          </cell>
          <cell r="P1703">
            <v>0</v>
          </cell>
          <cell r="Q1703">
            <v>0</v>
          </cell>
          <cell r="R1703">
            <v>0</v>
          </cell>
          <cell r="S1703">
            <v>0</v>
          </cell>
          <cell r="T1703">
            <v>0</v>
          </cell>
          <cell r="U1703">
            <v>0</v>
          </cell>
          <cell r="V1703">
            <v>0</v>
          </cell>
          <cell r="W1703">
            <v>0</v>
          </cell>
          <cell r="X1703">
            <v>0</v>
          </cell>
          <cell r="Y1703" t="str">
            <v>H4.US1_WD_CP   Station Total Costs</v>
          </cell>
        </row>
        <row r="1704">
          <cell r="E1704">
            <v>0</v>
          </cell>
          <cell r="F1704">
            <v>0</v>
          </cell>
          <cell r="G1704">
            <v>0</v>
          </cell>
          <cell r="H1704">
            <v>0</v>
          </cell>
          <cell r="I1704">
            <v>0</v>
          </cell>
          <cell r="J1704">
            <v>0</v>
          </cell>
          <cell r="K1704">
            <v>0</v>
          </cell>
          <cell r="L1704">
            <v>0</v>
          </cell>
          <cell r="M1704">
            <v>0</v>
          </cell>
          <cell r="N1704">
            <v>0</v>
          </cell>
          <cell r="O1704">
            <v>0</v>
          </cell>
          <cell r="P1704">
            <v>0</v>
          </cell>
          <cell r="Q1704">
            <v>0</v>
          </cell>
          <cell r="R1704">
            <v>0</v>
          </cell>
          <cell r="S1704">
            <v>0</v>
          </cell>
          <cell r="T1704">
            <v>0</v>
          </cell>
          <cell r="U1704">
            <v>0</v>
          </cell>
          <cell r="V1704">
            <v>0</v>
          </cell>
          <cell r="W1704">
            <v>0</v>
          </cell>
          <cell r="X1704">
            <v>0</v>
          </cell>
          <cell r="Y1704" t="str">
            <v>L1.US1_PVSProposed Station Fuel Costs</v>
          </cell>
        </row>
        <row r="1705">
          <cell r="E1705">
            <v>0</v>
          </cell>
          <cell r="F1705">
            <v>0</v>
          </cell>
          <cell r="G1705">
            <v>0</v>
          </cell>
          <cell r="H1705">
            <v>0</v>
          </cell>
          <cell r="I1705">
            <v>0</v>
          </cell>
          <cell r="J1705">
            <v>0.629</v>
          </cell>
          <cell r="K1705">
            <v>0.64300000000000002</v>
          </cell>
          <cell r="L1705">
            <v>0.65800000000000003</v>
          </cell>
          <cell r="M1705">
            <v>0.67300000000000004</v>
          </cell>
          <cell r="N1705">
            <v>0.68899999999999995</v>
          </cell>
          <cell r="O1705">
            <v>0.70399999999999996</v>
          </cell>
          <cell r="P1705">
            <v>0.72</v>
          </cell>
          <cell r="Q1705">
            <v>0.73699999999999999</v>
          </cell>
          <cell r="R1705">
            <v>0.753</v>
          </cell>
          <cell r="S1705">
            <v>0.77100000000000002</v>
          </cell>
          <cell r="T1705">
            <v>0.78800000000000003</v>
          </cell>
          <cell r="U1705">
            <v>0.80600000000000005</v>
          </cell>
          <cell r="V1705">
            <v>0.82499999999999996</v>
          </cell>
          <cell r="W1705">
            <v>0.84299999999999997</v>
          </cell>
          <cell r="X1705">
            <v>0.86299999999999999</v>
          </cell>
          <cell r="Y1705" t="str">
            <v>L1.US1_PVSProposed Station Variable O&amp;M Costs</v>
          </cell>
        </row>
        <row r="1706">
          <cell r="E1706">
            <v>0</v>
          </cell>
          <cell r="F1706">
            <v>0</v>
          </cell>
          <cell r="G1706">
            <v>0</v>
          </cell>
          <cell r="H1706">
            <v>0</v>
          </cell>
          <cell r="I1706">
            <v>0</v>
          </cell>
          <cell r="J1706">
            <v>0</v>
          </cell>
          <cell r="K1706">
            <v>0</v>
          </cell>
          <cell r="L1706">
            <v>0</v>
          </cell>
          <cell r="M1706">
            <v>0</v>
          </cell>
          <cell r="N1706">
            <v>0</v>
          </cell>
          <cell r="O1706">
            <v>0</v>
          </cell>
          <cell r="P1706">
            <v>0</v>
          </cell>
          <cell r="Q1706">
            <v>0</v>
          </cell>
          <cell r="R1706">
            <v>0</v>
          </cell>
          <cell r="S1706">
            <v>0</v>
          </cell>
          <cell r="T1706">
            <v>0</v>
          </cell>
          <cell r="U1706">
            <v>0</v>
          </cell>
          <cell r="V1706">
            <v>0</v>
          </cell>
          <cell r="W1706">
            <v>0</v>
          </cell>
          <cell r="X1706">
            <v>0</v>
          </cell>
          <cell r="Y1706" t="str">
            <v>L1.US1_PVSProposed Station Emission Costs</v>
          </cell>
        </row>
        <row r="1707">
          <cell r="E1707">
            <v>0</v>
          </cell>
          <cell r="F1707">
            <v>0</v>
          </cell>
          <cell r="G1707">
            <v>0</v>
          </cell>
          <cell r="H1707">
            <v>0</v>
          </cell>
          <cell r="I1707">
            <v>0</v>
          </cell>
          <cell r="J1707">
            <v>0</v>
          </cell>
          <cell r="K1707">
            <v>0</v>
          </cell>
          <cell r="L1707">
            <v>0</v>
          </cell>
          <cell r="M1707">
            <v>0</v>
          </cell>
          <cell r="N1707">
            <v>0</v>
          </cell>
          <cell r="O1707">
            <v>0</v>
          </cell>
          <cell r="P1707">
            <v>0</v>
          </cell>
          <cell r="Q1707">
            <v>0</v>
          </cell>
          <cell r="R1707">
            <v>0</v>
          </cell>
          <cell r="S1707">
            <v>0</v>
          </cell>
          <cell r="T1707">
            <v>0</v>
          </cell>
          <cell r="U1707">
            <v>0</v>
          </cell>
          <cell r="V1707">
            <v>0</v>
          </cell>
          <cell r="W1707">
            <v>0</v>
          </cell>
          <cell r="X1707">
            <v>0</v>
          </cell>
          <cell r="Y1707" t="str">
            <v>L1.US1_PVSProposed Station Dispatch Adder Costs</v>
          </cell>
        </row>
        <row r="1708">
          <cell r="E1708">
            <v>0</v>
          </cell>
          <cell r="F1708">
            <v>0</v>
          </cell>
          <cell r="G1708">
            <v>0</v>
          </cell>
          <cell r="H1708">
            <v>0</v>
          </cell>
          <cell r="I1708">
            <v>0</v>
          </cell>
          <cell r="J1708">
            <v>6.8120000000000003</v>
          </cell>
          <cell r="K1708">
            <v>6.8120000000000003</v>
          </cell>
          <cell r="L1708">
            <v>6.8120000000000003</v>
          </cell>
          <cell r="M1708">
            <v>6.8120000000000003</v>
          </cell>
          <cell r="N1708">
            <v>6.8120000000000003</v>
          </cell>
          <cell r="O1708">
            <v>6.8120000000000003</v>
          </cell>
          <cell r="P1708">
            <v>6.8120000000000003</v>
          </cell>
          <cell r="Q1708">
            <v>6.8120000000000003</v>
          </cell>
          <cell r="R1708">
            <v>6.8120000000000003</v>
          </cell>
          <cell r="S1708">
            <v>6.8120000000000003</v>
          </cell>
          <cell r="T1708">
            <v>6.8120000000000003</v>
          </cell>
          <cell r="U1708">
            <v>6.8120000000000003</v>
          </cell>
          <cell r="V1708">
            <v>6.8120000000000003</v>
          </cell>
          <cell r="W1708">
            <v>6.8120000000000003</v>
          </cell>
          <cell r="X1708">
            <v>6.8120000000000003</v>
          </cell>
          <cell r="Y1708" t="str">
            <v>L1.US1_PVSProposed Station Fixed Costs</v>
          </cell>
        </row>
        <row r="1709">
          <cell r="E1709">
            <v>0</v>
          </cell>
          <cell r="F1709">
            <v>0</v>
          </cell>
          <cell r="G1709">
            <v>0</v>
          </cell>
          <cell r="H1709">
            <v>0</v>
          </cell>
          <cell r="I1709">
            <v>0</v>
          </cell>
          <cell r="J1709">
            <v>0</v>
          </cell>
          <cell r="K1709">
            <v>0</v>
          </cell>
          <cell r="L1709">
            <v>0</v>
          </cell>
          <cell r="M1709">
            <v>0</v>
          </cell>
          <cell r="N1709">
            <v>0</v>
          </cell>
          <cell r="O1709">
            <v>0</v>
          </cell>
          <cell r="P1709">
            <v>0</v>
          </cell>
          <cell r="Q1709">
            <v>0</v>
          </cell>
          <cell r="R1709">
            <v>0</v>
          </cell>
          <cell r="S1709">
            <v>0</v>
          </cell>
          <cell r="T1709">
            <v>0</v>
          </cell>
          <cell r="U1709">
            <v>0</v>
          </cell>
          <cell r="V1709">
            <v>0</v>
          </cell>
          <cell r="W1709">
            <v>0</v>
          </cell>
          <cell r="X1709">
            <v>0</v>
          </cell>
          <cell r="Y1709" t="str">
            <v>L1.US1_PVSProposed Station Demand Charges</v>
          </cell>
        </row>
        <row r="1710">
          <cell r="E1710">
            <v>0</v>
          </cell>
          <cell r="F1710">
            <v>0</v>
          </cell>
          <cell r="G1710">
            <v>0</v>
          </cell>
          <cell r="H1710">
            <v>0</v>
          </cell>
          <cell r="I1710">
            <v>0</v>
          </cell>
          <cell r="J1710">
            <v>14.436</v>
          </cell>
          <cell r="K1710">
            <v>14.765000000000001</v>
          </cell>
          <cell r="L1710">
            <v>15.102</v>
          </cell>
          <cell r="M1710">
            <v>15.446</v>
          </cell>
          <cell r="N1710">
            <v>15.798</v>
          </cell>
          <cell r="O1710">
            <v>16.158000000000001</v>
          </cell>
          <cell r="P1710">
            <v>16.527000000000001</v>
          </cell>
          <cell r="Q1710">
            <v>16.902999999999999</v>
          </cell>
          <cell r="R1710">
            <v>17.289000000000001</v>
          </cell>
          <cell r="S1710">
            <v>17.683</v>
          </cell>
          <cell r="T1710">
            <v>18.085999999999999</v>
          </cell>
          <cell r="U1710">
            <v>18.498999999999999</v>
          </cell>
          <cell r="V1710">
            <v>18.920000000000002</v>
          </cell>
          <cell r="W1710">
            <v>19.352</v>
          </cell>
          <cell r="X1710">
            <v>19.792999999999999</v>
          </cell>
          <cell r="Y1710" t="str">
            <v>L1.US1_PVSProposed Station Capital Costs</v>
          </cell>
        </row>
        <row r="1711">
          <cell r="E1711">
            <v>0</v>
          </cell>
          <cell r="F1711">
            <v>0</v>
          </cell>
          <cell r="G1711">
            <v>0</v>
          </cell>
          <cell r="H1711">
            <v>0</v>
          </cell>
          <cell r="I1711">
            <v>0</v>
          </cell>
          <cell r="J1711">
            <v>21.876999999999999</v>
          </cell>
          <cell r="K1711">
            <v>22.22</v>
          </cell>
          <cell r="L1711">
            <v>22.571999999999999</v>
          </cell>
          <cell r="M1711">
            <v>22.931000000000001</v>
          </cell>
          <cell r="N1711">
            <v>23.298999999999999</v>
          </cell>
          <cell r="O1711">
            <v>23.673999999999999</v>
          </cell>
          <cell r="P1711">
            <v>24.059000000000001</v>
          </cell>
          <cell r="Q1711">
            <v>24.452000000000002</v>
          </cell>
          <cell r="R1711">
            <v>24.853999999999999</v>
          </cell>
          <cell r="S1711">
            <v>25.265999999999998</v>
          </cell>
          <cell r="T1711">
            <v>25.686</v>
          </cell>
          <cell r="U1711">
            <v>26.117000000000001</v>
          </cell>
          <cell r="V1711">
            <v>26.556999999999999</v>
          </cell>
          <cell r="W1711">
            <v>27.007000000000001</v>
          </cell>
          <cell r="X1711">
            <v>27.468</v>
          </cell>
          <cell r="Y1711" t="str">
            <v>L1.US1_PVS   Station Total Costs</v>
          </cell>
        </row>
        <row r="1712">
          <cell r="E1712">
            <v>0</v>
          </cell>
          <cell r="F1712">
            <v>0</v>
          </cell>
          <cell r="G1712">
            <v>0</v>
          </cell>
          <cell r="H1712">
            <v>0</v>
          </cell>
          <cell r="I1712">
            <v>0</v>
          </cell>
          <cell r="J1712">
            <v>0</v>
          </cell>
          <cell r="K1712">
            <v>0</v>
          </cell>
          <cell r="L1712">
            <v>0</v>
          </cell>
          <cell r="M1712">
            <v>0</v>
          </cell>
          <cell r="N1712">
            <v>0</v>
          </cell>
          <cell r="O1712">
            <v>0</v>
          </cell>
          <cell r="P1712">
            <v>0</v>
          </cell>
          <cell r="Q1712">
            <v>0</v>
          </cell>
          <cell r="R1712">
            <v>0</v>
          </cell>
          <cell r="S1712">
            <v>0</v>
          </cell>
          <cell r="T1712">
            <v>0</v>
          </cell>
          <cell r="U1712">
            <v>0</v>
          </cell>
          <cell r="V1712">
            <v>0</v>
          </cell>
          <cell r="W1712">
            <v>0</v>
          </cell>
          <cell r="X1712">
            <v>0</v>
          </cell>
          <cell r="Y1712" t="str">
            <v>L_.US1_PVSProposed Station Fuel Costs</v>
          </cell>
        </row>
        <row r="1713">
          <cell r="E1713">
            <v>0</v>
          </cell>
          <cell r="F1713">
            <v>0</v>
          </cell>
          <cell r="G1713">
            <v>0</v>
          </cell>
          <cell r="H1713">
            <v>0</v>
          </cell>
          <cell r="I1713">
            <v>0</v>
          </cell>
          <cell r="J1713">
            <v>0</v>
          </cell>
          <cell r="K1713">
            <v>0</v>
          </cell>
          <cell r="L1713">
            <v>0</v>
          </cell>
          <cell r="M1713">
            <v>0</v>
          </cell>
          <cell r="N1713">
            <v>0</v>
          </cell>
          <cell r="O1713">
            <v>0</v>
          </cell>
          <cell r="P1713">
            <v>0</v>
          </cell>
          <cell r="Q1713">
            <v>0</v>
          </cell>
          <cell r="R1713">
            <v>0</v>
          </cell>
          <cell r="S1713">
            <v>0</v>
          </cell>
          <cell r="T1713">
            <v>0</v>
          </cell>
          <cell r="U1713">
            <v>0</v>
          </cell>
          <cell r="V1713">
            <v>0</v>
          </cell>
          <cell r="W1713">
            <v>0</v>
          </cell>
          <cell r="X1713">
            <v>0</v>
          </cell>
          <cell r="Y1713" t="str">
            <v>L_.US1_PVSProposed Station Variable O&amp;M Costs</v>
          </cell>
        </row>
        <row r="1714">
          <cell r="E1714">
            <v>0</v>
          </cell>
          <cell r="F1714">
            <v>0</v>
          </cell>
          <cell r="G1714">
            <v>0</v>
          </cell>
          <cell r="H1714">
            <v>0</v>
          </cell>
          <cell r="I1714">
            <v>0</v>
          </cell>
          <cell r="J1714">
            <v>0</v>
          </cell>
          <cell r="K1714">
            <v>0</v>
          </cell>
          <cell r="L1714">
            <v>0</v>
          </cell>
          <cell r="M1714">
            <v>0</v>
          </cell>
          <cell r="N1714">
            <v>0</v>
          </cell>
          <cell r="O1714">
            <v>0</v>
          </cell>
          <cell r="P1714">
            <v>0</v>
          </cell>
          <cell r="Q1714">
            <v>0</v>
          </cell>
          <cell r="R1714">
            <v>0</v>
          </cell>
          <cell r="S1714">
            <v>0</v>
          </cell>
          <cell r="T1714">
            <v>0</v>
          </cell>
          <cell r="U1714">
            <v>0</v>
          </cell>
          <cell r="V1714">
            <v>0</v>
          </cell>
          <cell r="W1714">
            <v>0</v>
          </cell>
          <cell r="X1714">
            <v>0</v>
          </cell>
          <cell r="Y1714" t="str">
            <v>L_.US1_PVSProposed Station Emission Costs</v>
          </cell>
        </row>
        <row r="1715">
          <cell r="E1715">
            <v>0</v>
          </cell>
          <cell r="F1715">
            <v>0</v>
          </cell>
          <cell r="G1715">
            <v>0</v>
          </cell>
          <cell r="H1715">
            <v>0</v>
          </cell>
          <cell r="I1715">
            <v>0</v>
          </cell>
          <cell r="J1715">
            <v>0</v>
          </cell>
          <cell r="K1715">
            <v>0</v>
          </cell>
          <cell r="L1715">
            <v>0</v>
          </cell>
          <cell r="M1715">
            <v>0</v>
          </cell>
          <cell r="N1715">
            <v>0</v>
          </cell>
          <cell r="O1715">
            <v>0</v>
          </cell>
          <cell r="P1715">
            <v>0</v>
          </cell>
          <cell r="Q1715">
            <v>0</v>
          </cell>
          <cell r="R1715">
            <v>0</v>
          </cell>
          <cell r="S1715">
            <v>0</v>
          </cell>
          <cell r="T1715">
            <v>0</v>
          </cell>
          <cell r="U1715">
            <v>0</v>
          </cell>
          <cell r="V1715">
            <v>0</v>
          </cell>
          <cell r="W1715">
            <v>0</v>
          </cell>
          <cell r="X1715">
            <v>0</v>
          </cell>
          <cell r="Y1715" t="str">
            <v>L_.US1_PVSProposed Station Dispatch Adder Costs</v>
          </cell>
        </row>
        <row r="1716">
          <cell r="E1716">
            <v>0</v>
          </cell>
          <cell r="F1716">
            <v>0</v>
          </cell>
          <cell r="G1716">
            <v>0</v>
          </cell>
          <cell r="H1716">
            <v>0</v>
          </cell>
          <cell r="I1716">
            <v>0</v>
          </cell>
          <cell r="J1716">
            <v>0</v>
          </cell>
          <cell r="K1716">
            <v>0</v>
          </cell>
          <cell r="L1716">
            <v>0</v>
          </cell>
          <cell r="M1716">
            <v>0</v>
          </cell>
          <cell r="N1716">
            <v>0</v>
          </cell>
          <cell r="O1716">
            <v>0</v>
          </cell>
          <cell r="P1716">
            <v>0</v>
          </cell>
          <cell r="Q1716">
            <v>0</v>
          </cell>
          <cell r="R1716">
            <v>0</v>
          </cell>
          <cell r="S1716">
            <v>0</v>
          </cell>
          <cell r="T1716">
            <v>0</v>
          </cell>
          <cell r="U1716">
            <v>0</v>
          </cell>
          <cell r="V1716">
            <v>0</v>
          </cell>
          <cell r="W1716">
            <v>0</v>
          </cell>
          <cell r="X1716">
            <v>0</v>
          </cell>
          <cell r="Y1716" t="str">
            <v>L_.US1_PVSProposed Station Fixed Costs</v>
          </cell>
        </row>
        <row r="1717">
          <cell r="E1717">
            <v>0</v>
          </cell>
          <cell r="F1717">
            <v>0</v>
          </cell>
          <cell r="G1717">
            <v>0</v>
          </cell>
          <cell r="H1717">
            <v>0</v>
          </cell>
          <cell r="I1717">
            <v>0</v>
          </cell>
          <cell r="J1717">
            <v>0</v>
          </cell>
          <cell r="K1717">
            <v>0</v>
          </cell>
          <cell r="L1717">
            <v>0</v>
          </cell>
          <cell r="M1717">
            <v>0</v>
          </cell>
          <cell r="N1717">
            <v>0</v>
          </cell>
          <cell r="O1717">
            <v>0</v>
          </cell>
          <cell r="P1717">
            <v>0</v>
          </cell>
          <cell r="Q1717">
            <v>0</v>
          </cell>
          <cell r="R1717">
            <v>0</v>
          </cell>
          <cell r="S1717">
            <v>0</v>
          </cell>
          <cell r="T1717">
            <v>0</v>
          </cell>
          <cell r="U1717">
            <v>0</v>
          </cell>
          <cell r="V1717">
            <v>0</v>
          </cell>
          <cell r="W1717">
            <v>0</v>
          </cell>
          <cell r="X1717">
            <v>0</v>
          </cell>
          <cell r="Y1717" t="str">
            <v>L_.US1_PVSProposed Station Demand Charges</v>
          </cell>
        </row>
        <row r="1718">
          <cell r="E1718">
            <v>0</v>
          </cell>
          <cell r="F1718">
            <v>0</v>
          </cell>
          <cell r="G1718">
            <v>0</v>
          </cell>
          <cell r="H1718">
            <v>0</v>
          </cell>
          <cell r="I1718">
            <v>0</v>
          </cell>
          <cell r="J1718">
            <v>0</v>
          </cell>
          <cell r="K1718">
            <v>0</v>
          </cell>
          <cell r="L1718">
            <v>0</v>
          </cell>
          <cell r="M1718">
            <v>0</v>
          </cell>
          <cell r="N1718">
            <v>0</v>
          </cell>
          <cell r="O1718">
            <v>0</v>
          </cell>
          <cell r="P1718">
            <v>0</v>
          </cell>
          <cell r="Q1718">
            <v>0</v>
          </cell>
          <cell r="R1718">
            <v>0</v>
          </cell>
          <cell r="S1718">
            <v>0</v>
          </cell>
          <cell r="T1718">
            <v>0</v>
          </cell>
          <cell r="U1718">
            <v>0</v>
          </cell>
          <cell r="V1718">
            <v>0</v>
          </cell>
          <cell r="W1718">
            <v>0</v>
          </cell>
          <cell r="X1718">
            <v>0</v>
          </cell>
          <cell r="Y1718" t="str">
            <v>L_.US1_PVSProposed Station Capital Costs</v>
          </cell>
        </row>
        <row r="1719">
          <cell r="E1719">
            <v>0</v>
          </cell>
          <cell r="F1719">
            <v>0</v>
          </cell>
          <cell r="G1719">
            <v>0</v>
          </cell>
          <cell r="H1719">
            <v>0</v>
          </cell>
          <cell r="I1719">
            <v>0</v>
          </cell>
          <cell r="J1719">
            <v>0</v>
          </cell>
          <cell r="K1719">
            <v>0</v>
          </cell>
          <cell r="L1719">
            <v>0</v>
          </cell>
          <cell r="M1719">
            <v>0</v>
          </cell>
          <cell r="N1719">
            <v>0</v>
          </cell>
          <cell r="O1719">
            <v>0</v>
          </cell>
          <cell r="P1719">
            <v>0</v>
          </cell>
          <cell r="Q1719">
            <v>0</v>
          </cell>
          <cell r="R1719">
            <v>0</v>
          </cell>
          <cell r="S1719">
            <v>0</v>
          </cell>
          <cell r="T1719">
            <v>0</v>
          </cell>
          <cell r="U1719">
            <v>0</v>
          </cell>
          <cell r="V1719">
            <v>0</v>
          </cell>
          <cell r="W1719">
            <v>0</v>
          </cell>
          <cell r="X1719">
            <v>0</v>
          </cell>
          <cell r="Y1719" t="str">
            <v>L_.US1_PVS   Station Total Costs</v>
          </cell>
        </row>
        <row r="1720">
          <cell r="E1720">
            <v>0</v>
          </cell>
          <cell r="F1720">
            <v>0</v>
          </cell>
          <cell r="G1720">
            <v>0</v>
          </cell>
          <cell r="H1720">
            <v>0</v>
          </cell>
          <cell r="I1720">
            <v>0</v>
          </cell>
          <cell r="J1720">
            <v>0</v>
          </cell>
          <cell r="K1720">
            <v>0</v>
          </cell>
          <cell r="L1720">
            <v>0</v>
          </cell>
          <cell r="M1720">
            <v>0</v>
          </cell>
          <cell r="N1720">
            <v>0</v>
          </cell>
          <cell r="O1720">
            <v>0</v>
          </cell>
          <cell r="P1720">
            <v>0</v>
          </cell>
          <cell r="Q1720">
            <v>0</v>
          </cell>
          <cell r="R1720">
            <v>0</v>
          </cell>
          <cell r="S1720">
            <v>0</v>
          </cell>
          <cell r="T1720">
            <v>0</v>
          </cell>
          <cell r="U1720">
            <v>0</v>
          </cell>
          <cell r="V1720">
            <v>0</v>
          </cell>
          <cell r="W1720">
            <v>0</v>
          </cell>
          <cell r="X1720">
            <v>0</v>
          </cell>
          <cell r="Y1720" t="str">
            <v>I_YK_SC_FRMProposed Station Fuel Costs</v>
          </cell>
        </row>
        <row r="1721">
          <cell r="E1721">
            <v>0</v>
          </cell>
          <cell r="F1721">
            <v>0</v>
          </cell>
          <cell r="G1721">
            <v>0</v>
          </cell>
          <cell r="H1721">
            <v>0</v>
          </cell>
          <cell r="I1721">
            <v>0</v>
          </cell>
          <cell r="J1721">
            <v>0</v>
          </cell>
          <cell r="K1721">
            <v>0</v>
          </cell>
          <cell r="L1721">
            <v>0</v>
          </cell>
          <cell r="M1721">
            <v>0</v>
          </cell>
          <cell r="N1721">
            <v>0</v>
          </cell>
          <cell r="O1721">
            <v>0</v>
          </cell>
          <cell r="P1721">
            <v>0</v>
          </cell>
          <cell r="Q1721">
            <v>0</v>
          </cell>
          <cell r="R1721">
            <v>0</v>
          </cell>
          <cell r="S1721">
            <v>0</v>
          </cell>
          <cell r="T1721">
            <v>0</v>
          </cell>
          <cell r="U1721">
            <v>0</v>
          </cell>
          <cell r="V1721">
            <v>0</v>
          </cell>
          <cell r="W1721">
            <v>0</v>
          </cell>
          <cell r="X1721">
            <v>0</v>
          </cell>
          <cell r="Y1721" t="str">
            <v>I_YK_SC_FRMProposed Station Variable O&amp;M Costs</v>
          </cell>
        </row>
        <row r="1722">
          <cell r="E1722">
            <v>0</v>
          </cell>
          <cell r="F1722">
            <v>0</v>
          </cell>
          <cell r="G1722">
            <v>0</v>
          </cell>
          <cell r="H1722">
            <v>0</v>
          </cell>
          <cell r="I1722">
            <v>0</v>
          </cell>
          <cell r="J1722">
            <v>0</v>
          </cell>
          <cell r="K1722">
            <v>0</v>
          </cell>
          <cell r="L1722">
            <v>0</v>
          </cell>
          <cell r="M1722">
            <v>0</v>
          </cell>
          <cell r="N1722">
            <v>0</v>
          </cell>
          <cell r="O1722">
            <v>0</v>
          </cell>
          <cell r="P1722">
            <v>0</v>
          </cell>
          <cell r="Q1722">
            <v>0</v>
          </cell>
          <cell r="R1722">
            <v>0</v>
          </cell>
          <cell r="S1722">
            <v>0</v>
          </cell>
          <cell r="T1722">
            <v>0</v>
          </cell>
          <cell r="U1722">
            <v>0</v>
          </cell>
          <cell r="V1722">
            <v>0</v>
          </cell>
          <cell r="W1722">
            <v>0</v>
          </cell>
          <cell r="X1722">
            <v>0</v>
          </cell>
          <cell r="Y1722" t="str">
            <v>I_YK_SC_FRMProposed Station Emission Costs</v>
          </cell>
        </row>
        <row r="1723">
          <cell r="E1723">
            <v>0</v>
          </cell>
          <cell r="F1723">
            <v>0</v>
          </cell>
          <cell r="G1723">
            <v>0</v>
          </cell>
          <cell r="H1723">
            <v>0</v>
          </cell>
          <cell r="I1723">
            <v>0</v>
          </cell>
          <cell r="J1723">
            <v>0</v>
          </cell>
          <cell r="K1723">
            <v>0</v>
          </cell>
          <cell r="L1723">
            <v>0</v>
          </cell>
          <cell r="M1723">
            <v>0</v>
          </cell>
          <cell r="N1723">
            <v>0</v>
          </cell>
          <cell r="O1723">
            <v>0</v>
          </cell>
          <cell r="P1723">
            <v>0</v>
          </cell>
          <cell r="Q1723">
            <v>0</v>
          </cell>
          <cell r="R1723">
            <v>0</v>
          </cell>
          <cell r="S1723">
            <v>0</v>
          </cell>
          <cell r="T1723">
            <v>0</v>
          </cell>
          <cell r="U1723">
            <v>0</v>
          </cell>
          <cell r="V1723">
            <v>0</v>
          </cell>
          <cell r="W1723">
            <v>0</v>
          </cell>
          <cell r="X1723">
            <v>0</v>
          </cell>
          <cell r="Y1723" t="str">
            <v>I_YK_SC_FRMProposed Station Dispatch Adder Costs</v>
          </cell>
        </row>
        <row r="1724">
          <cell r="E1724">
            <v>0</v>
          </cell>
          <cell r="F1724">
            <v>0</v>
          </cell>
          <cell r="G1724">
            <v>0</v>
          </cell>
          <cell r="H1724">
            <v>0</v>
          </cell>
          <cell r="I1724">
            <v>0</v>
          </cell>
          <cell r="J1724">
            <v>0</v>
          </cell>
          <cell r="K1724">
            <v>0</v>
          </cell>
          <cell r="L1724">
            <v>0</v>
          </cell>
          <cell r="M1724">
            <v>0</v>
          </cell>
          <cell r="N1724">
            <v>0</v>
          </cell>
          <cell r="O1724">
            <v>0</v>
          </cell>
          <cell r="P1724">
            <v>0</v>
          </cell>
          <cell r="Q1724">
            <v>0</v>
          </cell>
          <cell r="R1724">
            <v>0</v>
          </cell>
          <cell r="S1724">
            <v>0</v>
          </cell>
          <cell r="T1724">
            <v>0</v>
          </cell>
          <cell r="U1724">
            <v>0</v>
          </cell>
          <cell r="V1724">
            <v>0</v>
          </cell>
          <cell r="W1724">
            <v>0</v>
          </cell>
          <cell r="X1724">
            <v>0</v>
          </cell>
          <cell r="Y1724" t="str">
            <v>I_YK_SC_FRMProposed Station Fixed Costs</v>
          </cell>
        </row>
        <row r="1725">
          <cell r="E1725">
            <v>0</v>
          </cell>
          <cell r="F1725">
            <v>0</v>
          </cell>
          <cell r="G1725">
            <v>0</v>
          </cell>
          <cell r="H1725">
            <v>0</v>
          </cell>
          <cell r="I1725">
            <v>0</v>
          </cell>
          <cell r="J1725">
            <v>0</v>
          </cell>
          <cell r="K1725">
            <v>0</v>
          </cell>
          <cell r="L1725">
            <v>0</v>
          </cell>
          <cell r="M1725">
            <v>0</v>
          </cell>
          <cell r="N1725">
            <v>0</v>
          </cell>
          <cell r="O1725">
            <v>0</v>
          </cell>
          <cell r="P1725">
            <v>0</v>
          </cell>
          <cell r="Q1725">
            <v>0</v>
          </cell>
          <cell r="R1725">
            <v>0</v>
          </cell>
          <cell r="S1725">
            <v>0</v>
          </cell>
          <cell r="T1725">
            <v>0</v>
          </cell>
          <cell r="U1725">
            <v>0</v>
          </cell>
          <cell r="V1725">
            <v>0</v>
          </cell>
          <cell r="W1725">
            <v>0</v>
          </cell>
          <cell r="X1725">
            <v>0</v>
          </cell>
          <cell r="Y1725" t="str">
            <v>I_YK_SC_FRMProposed Station Demand Charges</v>
          </cell>
        </row>
        <row r="1726">
          <cell r="E1726">
            <v>0</v>
          </cell>
          <cell r="F1726">
            <v>0</v>
          </cell>
          <cell r="G1726">
            <v>0</v>
          </cell>
          <cell r="H1726">
            <v>0</v>
          </cell>
          <cell r="I1726">
            <v>0</v>
          </cell>
          <cell r="J1726">
            <v>0</v>
          </cell>
          <cell r="K1726">
            <v>0</v>
          </cell>
          <cell r="L1726">
            <v>0</v>
          </cell>
          <cell r="M1726">
            <v>0</v>
          </cell>
          <cell r="N1726">
            <v>0</v>
          </cell>
          <cell r="O1726">
            <v>0</v>
          </cell>
          <cell r="P1726">
            <v>0</v>
          </cell>
          <cell r="Q1726">
            <v>0</v>
          </cell>
          <cell r="R1726">
            <v>0</v>
          </cell>
          <cell r="S1726">
            <v>0</v>
          </cell>
          <cell r="T1726">
            <v>0</v>
          </cell>
          <cell r="U1726">
            <v>0</v>
          </cell>
          <cell r="V1726">
            <v>0</v>
          </cell>
          <cell r="W1726">
            <v>0</v>
          </cell>
          <cell r="X1726">
            <v>0</v>
          </cell>
          <cell r="Y1726" t="str">
            <v>I_YK_SC_FRMProposed Station Capital Costs</v>
          </cell>
        </row>
        <row r="1727">
          <cell r="E1727">
            <v>0</v>
          </cell>
          <cell r="F1727">
            <v>0</v>
          </cell>
          <cell r="G1727">
            <v>0</v>
          </cell>
          <cell r="H1727">
            <v>0</v>
          </cell>
          <cell r="I1727">
            <v>0</v>
          </cell>
          <cell r="J1727">
            <v>0</v>
          </cell>
          <cell r="K1727">
            <v>0</v>
          </cell>
          <cell r="L1727">
            <v>0</v>
          </cell>
          <cell r="M1727">
            <v>0</v>
          </cell>
          <cell r="N1727">
            <v>0</v>
          </cell>
          <cell r="O1727">
            <v>0</v>
          </cell>
          <cell r="P1727">
            <v>0</v>
          </cell>
          <cell r="Q1727">
            <v>0</v>
          </cell>
          <cell r="R1727">
            <v>0</v>
          </cell>
          <cell r="S1727">
            <v>0</v>
          </cell>
          <cell r="T1727">
            <v>0</v>
          </cell>
          <cell r="U1727">
            <v>0</v>
          </cell>
          <cell r="V1727">
            <v>0</v>
          </cell>
          <cell r="W1727">
            <v>0</v>
          </cell>
          <cell r="X1727">
            <v>0</v>
          </cell>
          <cell r="Y1727" t="str">
            <v>I_YK_SC_FRM   Station Total Costs</v>
          </cell>
        </row>
        <row r="1728">
          <cell r="E1728">
            <v>0</v>
          </cell>
          <cell r="F1728">
            <v>0</v>
          </cell>
          <cell r="G1728">
            <v>0</v>
          </cell>
          <cell r="H1728">
            <v>0</v>
          </cell>
          <cell r="I1728">
            <v>0</v>
          </cell>
          <cell r="J1728">
            <v>0</v>
          </cell>
          <cell r="K1728">
            <v>0</v>
          </cell>
          <cell r="L1728">
            <v>0</v>
          </cell>
          <cell r="M1728">
            <v>0</v>
          </cell>
          <cell r="N1728">
            <v>0</v>
          </cell>
          <cell r="O1728">
            <v>0</v>
          </cell>
          <cell r="P1728">
            <v>0</v>
          </cell>
          <cell r="Q1728">
            <v>0</v>
          </cell>
          <cell r="R1728">
            <v>0</v>
          </cell>
          <cell r="S1728">
            <v>0</v>
          </cell>
          <cell r="T1728">
            <v>0</v>
          </cell>
          <cell r="U1728">
            <v>0</v>
          </cell>
          <cell r="V1728">
            <v>0</v>
          </cell>
          <cell r="W1728">
            <v>0</v>
          </cell>
          <cell r="X1728">
            <v>0</v>
          </cell>
          <cell r="Y1728" t="str">
            <v>H_.YK1_WDProposed Station Fuel Costs</v>
          </cell>
        </row>
        <row r="1729">
          <cell r="E1729">
            <v>0</v>
          </cell>
          <cell r="F1729">
            <v>0</v>
          </cell>
          <cell r="G1729">
            <v>0</v>
          </cell>
          <cell r="H1729">
            <v>0</v>
          </cell>
          <cell r="I1729">
            <v>0</v>
          </cell>
          <cell r="J1729">
            <v>0</v>
          </cell>
          <cell r="K1729">
            <v>0</v>
          </cell>
          <cell r="L1729">
            <v>0</v>
          </cell>
          <cell r="M1729">
            <v>0</v>
          </cell>
          <cell r="N1729">
            <v>0</v>
          </cell>
          <cell r="O1729">
            <v>0</v>
          </cell>
          <cell r="P1729">
            <v>0</v>
          </cell>
          <cell r="Q1729">
            <v>0</v>
          </cell>
          <cell r="R1729">
            <v>0</v>
          </cell>
          <cell r="S1729">
            <v>0</v>
          </cell>
          <cell r="T1729">
            <v>0</v>
          </cell>
          <cell r="U1729">
            <v>0</v>
          </cell>
          <cell r="V1729">
            <v>0</v>
          </cell>
          <cell r="W1729">
            <v>0</v>
          </cell>
          <cell r="X1729">
            <v>0</v>
          </cell>
          <cell r="Y1729" t="str">
            <v>H_.YK1_WDProposed Station Variable O&amp;M Costs</v>
          </cell>
        </row>
        <row r="1730">
          <cell r="E1730">
            <v>0</v>
          </cell>
          <cell r="F1730">
            <v>0</v>
          </cell>
          <cell r="G1730">
            <v>0</v>
          </cell>
          <cell r="H1730">
            <v>0</v>
          </cell>
          <cell r="I1730">
            <v>0</v>
          </cell>
          <cell r="J1730">
            <v>0</v>
          </cell>
          <cell r="K1730">
            <v>0</v>
          </cell>
          <cell r="L1730">
            <v>0</v>
          </cell>
          <cell r="M1730">
            <v>0</v>
          </cell>
          <cell r="N1730">
            <v>0</v>
          </cell>
          <cell r="O1730">
            <v>0</v>
          </cell>
          <cell r="P1730">
            <v>0</v>
          </cell>
          <cell r="Q1730">
            <v>0</v>
          </cell>
          <cell r="R1730">
            <v>0</v>
          </cell>
          <cell r="S1730">
            <v>0</v>
          </cell>
          <cell r="T1730">
            <v>0</v>
          </cell>
          <cell r="U1730">
            <v>0</v>
          </cell>
          <cell r="V1730">
            <v>0</v>
          </cell>
          <cell r="W1730">
            <v>0</v>
          </cell>
          <cell r="X1730">
            <v>0</v>
          </cell>
          <cell r="Y1730" t="str">
            <v>H_.YK1_WDProposed Station Emission Costs</v>
          </cell>
        </row>
        <row r="1731">
          <cell r="E1731">
            <v>0</v>
          </cell>
          <cell r="F1731">
            <v>0</v>
          </cell>
          <cell r="G1731">
            <v>0</v>
          </cell>
          <cell r="H1731">
            <v>0</v>
          </cell>
          <cell r="I1731">
            <v>0</v>
          </cell>
          <cell r="J1731">
            <v>0</v>
          </cell>
          <cell r="K1731">
            <v>0</v>
          </cell>
          <cell r="L1731">
            <v>0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0</v>
          </cell>
          <cell r="R1731">
            <v>0</v>
          </cell>
          <cell r="S1731">
            <v>0</v>
          </cell>
          <cell r="T1731">
            <v>0</v>
          </cell>
          <cell r="U1731">
            <v>0</v>
          </cell>
          <cell r="V1731">
            <v>0</v>
          </cell>
          <cell r="W1731">
            <v>0</v>
          </cell>
          <cell r="X1731">
            <v>0</v>
          </cell>
          <cell r="Y1731" t="str">
            <v>H_.YK1_WDProposed Station Dispatch Adder Costs</v>
          </cell>
        </row>
        <row r="1732">
          <cell r="E1732">
            <v>0</v>
          </cell>
          <cell r="F1732">
            <v>0</v>
          </cell>
          <cell r="G1732">
            <v>0</v>
          </cell>
          <cell r="H1732">
            <v>0</v>
          </cell>
          <cell r="I1732">
            <v>0</v>
          </cell>
          <cell r="J1732">
            <v>0</v>
          </cell>
          <cell r="K1732">
            <v>0</v>
          </cell>
          <cell r="L1732">
            <v>0</v>
          </cell>
          <cell r="M1732">
            <v>0</v>
          </cell>
          <cell r="N1732">
            <v>0</v>
          </cell>
          <cell r="O1732">
            <v>0</v>
          </cell>
          <cell r="P1732">
            <v>0</v>
          </cell>
          <cell r="Q1732">
            <v>0</v>
          </cell>
          <cell r="R1732">
            <v>0</v>
          </cell>
          <cell r="S1732">
            <v>0</v>
          </cell>
          <cell r="T1732">
            <v>0</v>
          </cell>
          <cell r="U1732">
            <v>0</v>
          </cell>
          <cell r="V1732">
            <v>0</v>
          </cell>
          <cell r="W1732">
            <v>0</v>
          </cell>
          <cell r="X1732">
            <v>0</v>
          </cell>
          <cell r="Y1732" t="str">
            <v>H_.YK1_WDProposed Station Fixed Costs</v>
          </cell>
        </row>
        <row r="1733">
          <cell r="E1733">
            <v>0</v>
          </cell>
          <cell r="F1733">
            <v>0</v>
          </cell>
          <cell r="G1733">
            <v>0</v>
          </cell>
          <cell r="H1733">
            <v>0</v>
          </cell>
          <cell r="I1733">
            <v>0</v>
          </cell>
          <cell r="J1733">
            <v>0</v>
          </cell>
          <cell r="K1733">
            <v>0</v>
          </cell>
          <cell r="L1733">
            <v>0</v>
          </cell>
          <cell r="M1733">
            <v>0</v>
          </cell>
          <cell r="N1733">
            <v>0</v>
          </cell>
          <cell r="O1733">
            <v>0</v>
          </cell>
          <cell r="P1733">
            <v>0</v>
          </cell>
          <cell r="Q1733">
            <v>0</v>
          </cell>
          <cell r="R1733">
            <v>0</v>
          </cell>
          <cell r="S1733">
            <v>0</v>
          </cell>
          <cell r="T1733">
            <v>0</v>
          </cell>
          <cell r="U1733">
            <v>0</v>
          </cell>
          <cell r="V1733">
            <v>0</v>
          </cell>
          <cell r="W1733">
            <v>0</v>
          </cell>
          <cell r="X1733">
            <v>0</v>
          </cell>
          <cell r="Y1733" t="str">
            <v>H_.YK1_WDProposed Station Demand Charges</v>
          </cell>
        </row>
        <row r="1734">
          <cell r="E1734">
            <v>0</v>
          </cell>
          <cell r="F1734">
            <v>0</v>
          </cell>
          <cell r="G1734">
            <v>0</v>
          </cell>
          <cell r="H1734">
            <v>0</v>
          </cell>
          <cell r="I1734">
            <v>0</v>
          </cell>
          <cell r="J1734">
            <v>0</v>
          </cell>
          <cell r="K1734">
            <v>0</v>
          </cell>
          <cell r="L1734">
            <v>0</v>
          </cell>
          <cell r="M1734">
            <v>0</v>
          </cell>
          <cell r="N1734">
            <v>0</v>
          </cell>
          <cell r="O1734">
            <v>0</v>
          </cell>
          <cell r="P1734">
            <v>0</v>
          </cell>
          <cell r="Q1734">
            <v>0</v>
          </cell>
          <cell r="R1734">
            <v>0</v>
          </cell>
          <cell r="S1734">
            <v>0</v>
          </cell>
          <cell r="T1734">
            <v>0</v>
          </cell>
          <cell r="U1734">
            <v>0</v>
          </cell>
          <cell r="V1734">
            <v>0</v>
          </cell>
          <cell r="W1734">
            <v>0</v>
          </cell>
          <cell r="X1734">
            <v>0</v>
          </cell>
          <cell r="Y1734" t="str">
            <v>H_.YK1_WDProposed Station Capital Costs</v>
          </cell>
        </row>
        <row r="1735">
          <cell r="E1735">
            <v>0</v>
          </cell>
          <cell r="F1735">
            <v>0</v>
          </cell>
          <cell r="G1735">
            <v>0</v>
          </cell>
          <cell r="H1735">
            <v>0</v>
          </cell>
          <cell r="I1735">
            <v>0</v>
          </cell>
          <cell r="J1735">
            <v>0</v>
          </cell>
          <cell r="K1735">
            <v>0</v>
          </cell>
          <cell r="L1735">
            <v>0</v>
          </cell>
          <cell r="M1735">
            <v>0</v>
          </cell>
          <cell r="N1735">
            <v>0</v>
          </cell>
          <cell r="O1735">
            <v>0</v>
          </cell>
          <cell r="P1735">
            <v>0</v>
          </cell>
          <cell r="Q1735">
            <v>0</v>
          </cell>
          <cell r="R1735">
            <v>0</v>
          </cell>
          <cell r="S1735">
            <v>0</v>
          </cell>
          <cell r="T1735">
            <v>0</v>
          </cell>
          <cell r="U1735">
            <v>0</v>
          </cell>
          <cell r="V1735">
            <v>0</v>
          </cell>
          <cell r="W1735">
            <v>0</v>
          </cell>
          <cell r="X1735">
            <v>0</v>
          </cell>
          <cell r="Y1735" t="str">
            <v>H_.YK1_WD   Station Total Costs</v>
          </cell>
        </row>
        <row r="1736">
          <cell r="E1736">
            <v>0</v>
          </cell>
          <cell r="F1736">
            <v>0</v>
          </cell>
          <cell r="G1736">
            <v>0</v>
          </cell>
          <cell r="H1736">
            <v>0</v>
          </cell>
          <cell r="I1736">
            <v>0</v>
          </cell>
          <cell r="J1736">
            <v>0</v>
          </cell>
          <cell r="K1736">
            <v>0</v>
          </cell>
          <cell r="L1736">
            <v>0</v>
          </cell>
          <cell r="M1736">
            <v>0</v>
          </cell>
          <cell r="N1736">
            <v>0</v>
          </cell>
          <cell r="O1736">
            <v>0</v>
          </cell>
          <cell r="P1736">
            <v>0</v>
          </cell>
          <cell r="Q1736">
            <v>0</v>
          </cell>
          <cell r="R1736">
            <v>0</v>
          </cell>
          <cell r="S1736">
            <v>0</v>
          </cell>
          <cell r="T1736">
            <v>0</v>
          </cell>
          <cell r="U1736">
            <v>0</v>
          </cell>
          <cell r="V1736">
            <v>0</v>
          </cell>
          <cell r="W1736">
            <v>0</v>
          </cell>
          <cell r="X1736">
            <v>0</v>
          </cell>
          <cell r="Y1736" t="str">
            <v>H_.YK1_WDSProposed Station Fuel Costs</v>
          </cell>
        </row>
        <row r="1737">
          <cell r="E1737">
            <v>0</v>
          </cell>
          <cell r="F1737">
            <v>0</v>
          </cell>
          <cell r="G1737">
            <v>0</v>
          </cell>
          <cell r="H1737">
            <v>0</v>
          </cell>
          <cell r="I1737">
            <v>0</v>
          </cell>
          <cell r="J1737">
            <v>0</v>
          </cell>
          <cell r="K1737">
            <v>0</v>
          </cell>
          <cell r="L1737">
            <v>0</v>
          </cell>
          <cell r="M1737">
            <v>0</v>
          </cell>
          <cell r="N1737">
            <v>0</v>
          </cell>
          <cell r="O1737">
            <v>0.45300000000000001</v>
          </cell>
          <cell r="P1737">
            <v>0.46400000000000002</v>
          </cell>
          <cell r="Q1737">
            <v>0.47399999999999998</v>
          </cell>
          <cell r="R1737">
            <v>0.48499999999999999</v>
          </cell>
          <cell r="S1737">
            <v>0.496</v>
          </cell>
          <cell r="T1737">
            <v>0.50700000000000001</v>
          </cell>
          <cell r="U1737">
            <v>0.51900000000000002</v>
          </cell>
          <cell r="V1737">
            <v>0.53100000000000003</v>
          </cell>
          <cell r="W1737">
            <v>0.54300000000000004</v>
          </cell>
          <cell r="X1737">
            <v>0.55500000000000005</v>
          </cell>
          <cell r="Y1737" t="str">
            <v>H_.YK1_WDSProposed Station Variable O&amp;M Costs</v>
          </cell>
        </row>
        <row r="1738">
          <cell r="E1738">
            <v>0</v>
          </cell>
          <cell r="F1738">
            <v>0</v>
          </cell>
          <cell r="G1738">
            <v>0</v>
          </cell>
          <cell r="H1738">
            <v>0</v>
          </cell>
          <cell r="I1738">
            <v>0</v>
          </cell>
          <cell r="J1738">
            <v>0</v>
          </cell>
          <cell r="K1738">
            <v>0</v>
          </cell>
          <cell r="L1738">
            <v>0</v>
          </cell>
          <cell r="M1738">
            <v>0</v>
          </cell>
          <cell r="N1738">
            <v>0</v>
          </cell>
          <cell r="O1738">
            <v>0</v>
          </cell>
          <cell r="P1738">
            <v>0</v>
          </cell>
          <cell r="Q1738">
            <v>0</v>
          </cell>
          <cell r="R1738">
            <v>0</v>
          </cell>
          <cell r="S1738">
            <v>0</v>
          </cell>
          <cell r="T1738">
            <v>0</v>
          </cell>
          <cell r="U1738">
            <v>0</v>
          </cell>
          <cell r="V1738">
            <v>0</v>
          </cell>
          <cell r="W1738">
            <v>0</v>
          </cell>
          <cell r="X1738">
            <v>0</v>
          </cell>
          <cell r="Y1738" t="str">
            <v>H_.YK1_WDSProposed Station Emission Costs</v>
          </cell>
        </row>
        <row r="1739">
          <cell r="E1739">
            <v>0</v>
          </cell>
          <cell r="F1739">
            <v>0</v>
          </cell>
          <cell r="G1739">
            <v>0</v>
          </cell>
          <cell r="H1739">
            <v>0</v>
          </cell>
          <cell r="I1739">
            <v>0</v>
          </cell>
          <cell r="J1739">
            <v>0</v>
          </cell>
          <cell r="K1739">
            <v>0</v>
          </cell>
          <cell r="L1739">
            <v>0</v>
          </cell>
          <cell r="M1739">
            <v>0</v>
          </cell>
          <cell r="N1739">
            <v>0</v>
          </cell>
          <cell r="O1739">
            <v>0</v>
          </cell>
          <cell r="P1739">
            <v>0</v>
          </cell>
          <cell r="Q1739">
            <v>0</v>
          </cell>
          <cell r="R1739">
            <v>0</v>
          </cell>
          <cell r="S1739">
            <v>0</v>
          </cell>
          <cell r="T1739">
            <v>0</v>
          </cell>
          <cell r="U1739">
            <v>0</v>
          </cell>
          <cell r="V1739">
            <v>0</v>
          </cell>
          <cell r="W1739">
            <v>0</v>
          </cell>
          <cell r="X1739">
            <v>0</v>
          </cell>
          <cell r="Y1739" t="str">
            <v>H_.YK1_WDSProposed Station Dispatch Adder Costs</v>
          </cell>
        </row>
        <row r="1740">
          <cell r="E1740">
            <v>0</v>
          </cell>
          <cell r="F1740">
            <v>0</v>
          </cell>
          <cell r="G1740">
            <v>0</v>
          </cell>
          <cell r="H1740">
            <v>0</v>
          </cell>
          <cell r="I1740">
            <v>0</v>
          </cell>
          <cell r="J1740">
            <v>0</v>
          </cell>
          <cell r="K1740">
            <v>0</v>
          </cell>
          <cell r="L1740">
            <v>0</v>
          </cell>
          <cell r="M1740">
            <v>0</v>
          </cell>
          <cell r="N1740">
            <v>0</v>
          </cell>
          <cell r="O1740">
            <v>0.245</v>
          </cell>
          <cell r="P1740">
            <v>0.25</v>
          </cell>
          <cell r="Q1740">
            <v>0.25600000000000001</v>
          </cell>
          <cell r="R1740">
            <v>0.26200000000000001</v>
          </cell>
          <cell r="S1740">
            <v>0.26800000000000002</v>
          </cell>
          <cell r="T1740">
            <v>0.27400000000000002</v>
          </cell>
          <cell r="U1740">
            <v>0.28000000000000003</v>
          </cell>
          <cell r="V1740">
            <v>0.28599999999999998</v>
          </cell>
          <cell r="W1740">
            <v>0.29299999999999998</v>
          </cell>
          <cell r="X1740">
            <v>0.3</v>
          </cell>
          <cell r="Y1740" t="str">
            <v>H_.YK1_WDSProposed Station Fixed Costs</v>
          </cell>
        </row>
        <row r="1741">
          <cell r="E1741">
            <v>0</v>
          </cell>
          <cell r="F1741">
            <v>0</v>
          </cell>
          <cell r="G1741">
            <v>0</v>
          </cell>
          <cell r="H1741">
            <v>0</v>
          </cell>
          <cell r="I1741">
            <v>0</v>
          </cell>
          <cell r="J1741">
            <v>0</v>
          </cell>
          <cell r="K1741">
            <v>0</v>
          </cell>
          <cell r="L1741">
            <v>0</v>
          </cell>
          <cell r="M1741">
            <v>0</v>
          </cell>
          <cell r="N1741">
            <v>0</v>
          </cell>
          <cell r="O1741">
            <v>0</v>
          </cell>
          <cell r="P1741">
            <v>0</v>
          </cell>
          <cell r="Q1741">
            <v>0</v>
          </cell>
          <cell r="R1741">
            <v>0</v>
          </cell>
          <cell r="S1741">
            <v>0</v>
          </cell>
          <cell r="T1741">
            <v>0</v>
          </cell>
          <cell r="U1741">
            <v>0</v>
          </cell>
          <cell r="V1741">
            <v>0</v>
          </cell>
          <cell r="W1741">
            <v>0</v>
          </cell>
          <cell r="X1741">
            <v>0</v>
          </cell>
          <cell r="Y1741" t="str">
            <v>H_.YK1_WDSProposed Station Demand Charges</v>
          </cell>
        </row>
        <row r="1742">
          <cell r="E1742">
            <v>0</v>
          </cell>
          <cell r="F1742">
            <v>0</v>
          </cell>
          <cell r="G1742">
            <v>0</v>
          </cell>
          <cell r="H1742">
            <v>0</v>
          </cell>
          <cell r="I1742">
            <v>0</v>
          </cell>
          <cell r="J1742">
            <v>0</v>
          </cell>
          <cell r="K1742">
            <v>0</v>
          </cell>
          <cell r="L1742">
            <v>0</v>
          </cell>
          <cell r="M1742">
            <v>0</v>
          </cell>
          <cell r="N1742">
            <v>0</v>
          </cell>
          <cell r="O1742">
            <v>1.1559999999999999</v>
          </cell>
          <cell r="P1742">
            <v>1.1819999999999999</v>
          </cell>
          <cell r="Q1742">
            <v>1.2090000000000001</v>
          </cell>
          <cell r="R1742">
            <v>1.2370000000000001</v>
          </cell>
          <cell r="S1742">
            <v>1.2649999999999999</v>
          </cell>
          <cell r="T1742">
            <v>1.294</v>
          </cell>
          <cell r="U1742">
            <v>1.323</v>
          </cell>
          <cell r="V1742">
            <v>1.353</v>
          </cell>
          <cell r="W1742">
            <v>1.3839999999999999</v>
          </cell>
          <cell r="X1742">
            <v>1.4159999999999999</v>
          </cell>
          <cell r="Y1742" t="str">
            <v>H_.YK1_WDSProposed Station Capital Costs</v>
          </cell>
        </row>
        <row r="1743">
          <cell r="E1743">
            <v>0</v>
          </cell>
          <cell r="F1743">
            <v>0</v>
          </cell>
          <cell r="G1743">
            <v>0</v>
          </cell>
          <cell r="H1743">
            <v>0</v>
          </cell>
          <cell r="I1743">
            <v>0</v>
          </cell>
          <cell r="J1743">
            <v>0</v>
          </cell>
          <cell r="K1743">
            <v>0</v>
          </cell>
          <cell r="L1743">
            <v>0</v>
          </cell>
          <cell r="M1743">
            <v>0</v>
          </cell>
          <cell r="N1743">
            <v>0</v>
          </cell>
          <cell r="O1743">
            <v>1.8540000000000001</v>
          </cell>
          <cell r="P1743">
            <v>1.8959999999999999</v>
          </cell>
          <cell r="Q1743">
            <v>1.9390000000000001</v>
          </cell>
          <cell r="R1743">
            <v>1.984</v>
          </cell>
          <cell r="S1743">
            <v>2.0289999999999999</v>
          </cell>
          <cell r="T1743">
            <v>2.0750000000000002</v>
          </cell>
          <cell r="U1743">
            <v>2.1219999999999999</v>
          </cell>
          <cell r="V1743">
            <v>2.1709999999999998</v>
          </cell>
          <cell r="W1743">
            <v>2.2200000000000002</v>
          </cell>
          <cell r="X1743">
            <v>2.2709999999999999</v>
          </cell>
          <cell r="Y1743" t="str">
            <v>H_.YK1_WDS   Station Total Costs</v>
          </cell>
        </row>
        <row r="1744">
          <cell r="E1744">
            <v>0</v>
          </cell>
          <cell r="F1744">
            <v>0</v>
          </cell>
          <cell r="G1744">
            <v>0</v>
          </cell>
          <cell r="H1744">
            <v>0</v>
          </cell>
          <cell r="I1744">
            <v>0</v>
          </cell>
          <cell r="J1744">
            <v>0</v>
          </cell>
          <cell r="K1744">
            <v>0</v>
          </cell>
          <cell r="L1744">
            <v>0</v>
          </cell>
          <cell r="M1744">
            <v>0</v>
          </cell>
          <cell r="N1744">
            <v>0</v>
          </cell>
          <cell r="O1744">
            <v>0</v>
          </cell>
          <cell r="P1744">
            <v>0</v>
          </cell>
          <cell r="Q1744">
            <v>0</v>
          </cell>
          <cell r="R1744">
            <v>0</v>
          </cell>
          <cell r="S1744">
            <v>0</v>
          </cell>
          <cell r="T1744">
            <v>0</v>
          </cell>
          <cell r="U1744">
            <v>0</v>
          </cell>
          <cell r="V1744">
            <v>0</v>
          </cell>
          <cell r="W1744">
            <v>0</v>
          </cell>
          <cell r="X1744">
            <v>0</v>
          </cell>
          <cell r="Y1744" t="str">
            <v>H_.YK1_PVSProposed Station Fuel Costs</v>
          </cell>
        </row>
        <row r="1745">
          <cell r="E1745">
            <v>0</v>
          </cell>
          <cell r="F1745">
            <v>0</v>
          </cell>
          <cell r="G1745">
            <v>0</v>
          </cell>
          <cell r="H1745">
            <v>0</v>
          </cell>
          <cell r="I1745">
            <v>0</v>
          </cell>
          <cell r="J1745">
            <v>0</v>
          </cell>
          <cell r="K1745">
            <v>0</v>
          </cell>
          <cell r="L1745">
            <v>0</v>
          </cell>
          <cell r="M1745">
            <v>0</v>
          </cell>
          <cell r="N1745">
            <v>0</v>
          </cell>
          <cell r="O1745">
            <v>0</v>
          </cell>
          <cell r="P1745">
            <v>0</v>
          </cell>
          <cell r="Q1745">
            <v>0</v>
          </cell>
          <cell r="R1745">
            <v>0</v>
          </cell>
          <cell r="S1745">
            <v>0</v>
          </cell>
          <cell r="T1745">
            <v>0</v>
          </cell>
          <cell r="U1745">
            <v>0</v>
          </cell>
          <cell r="V1745">
            <v>0</v>
          </cell>
          <cell r="W1745">
            <v>0</v>
          </cell>
          <cell r="X1745">
            <v>0</v>
          </cell>
          <cell r="Y1745" t="str">
            <v>H_.YK1_PVSProposed Station Variable O&amp;M Costs</v>
          </cell>
        </row>
        <row r="1746">
          <cell r="E1746">
            <v>0</v>
          </cell>
          <cell r="F1746">
            <v>0</v>
          </cell>
          <cell r="G1746">
            <v>0</v>
          </cell>
          <cell r="H1746">
            <v>0</v>
          </cell>
          <cell r="I1746">
            <v>0</v>
          </cell>
          <cell r="J1746">
            <v>0</v>
          </cell>
          <cell r="K1746">
            <v>0</v>
          </cell>
          <cell r="L1746">
            <v>0</v>
          </cell>
          <cell r="M1746">
            <v>0</v>
          </cell>
          <cell r="N1746">
            <v>0</v>
          </cell>
          <cell r="O1746">
            <v>0</v>
          </cell>
          <cell r="P1746">
            <v>0</v>
          </cell>
          <cell r="Q1746">
            <v>0</v>
          </cell>
          <cell r="R1746">
            <v>0</v>
          </cell>
          <cell r="S1746">
            <v>0</v>
          </cell>
          <cell r="T1746">
            <v>0</v>
          </cell>
          <cell r="U1746">
            <v>0</v>
          </cell>
          <cell r="V1746">
            <v>0</v>
          </cell>
          <cell r="W1746">
            <v>0</v>
          </cell>
          <cell r="X1746">
            <v>0</v>
          </cell>
          <cell r="Y1746" t="str">
            <v>H_.YK1_PVSProposed Station Emission Costs</v>
          </cell>
        </row>
        <row r="1747">
          <cell r="E1747">
            <v>0</v>
          </cell>
          <cell r="F1747">
            <v>0</v>
          </cell>
          <cell r="G1747">
            <v>0</v>
          </cell>
          <cell r="H1747">
            <v>0</v>
          </cell>
          <cell r="I1747">
            <v>0</v>
          </cell>
          <cell r="J1747">
            <v>0</v>
          </cell>
          <cell r="K1747">
            <v>0</v>
          </cell>
          <cell r="L1747">
            <v>0</v>
          </cell>
          <cell r="M1747">
            <v>0</v>
          </cell>
          <cell r="N1747">
            <v>0</v>
          </cell>
          <cell r="O1747">
            <v>0</v>
          </cell>
          <cell r="P1747">
            <v>0</v>
          </cell>
          <cell r="Q1747">
            <v>0</v>
          </cell>
          <cell r="R1747">
            <v>0</v>
          </cell>
          <cell r="S1747">
            <v>0</v>
          </cell>
          <cell r="T1747">
            <v>0</v>
          </cell>
          <cell r="U1747">
            <v>0</v>
          </cell>
          <cell r="V1747">
            <v>0</v>
          </cell>
          <cell r="W1747">
            <v>0</v>
          </cell>
          <cell r="X1747">
            <v>0</v>
          </cell>
          <cell r="Y1747" t="str">
            <v>H_.YK1_PVSProposed Station Dispatch Adder Costs</v>
          </cell>
        </row>
        <row r="1748">
          <cell r="E1748">
            <v>0</v>
          </cell>
          <cell r="F1748">
            <v>0</v>
          </cell>
          <cell r="G1748">
            <v>0</v>
          </cell>
          <cell r="H1748">
            <v>0</v>
          </cell>
          <cell r="I1748">
            <v>0</v>
          </cell>
          <cell r="J1748">
            <v>0</v>
          </cell>
          <cell r="K1748">
            <v>0</v>
          </cell>
          <cell r="L1748">
            <v>0</v>
          </cell>
          <cell r="M1748">
            <v>0</v>
          </cell>
          <cell r="N1748">
            <v>0</v>
          </cell>
          <cell r="O1748">
            <v>0</v>
          </cell>
          <cell r="P1748">
            <v>0</v>
          </cell>
          <cell r="Q1748">
            <v>0</v>
          </cell>
          <cell r="R1748">
            <v>0</v>
          </cell>
          <cell r="S1748">
            <v>0</v>
          </cell>
          <cell r="T1748">
            <v>0</v>
          </cell>
          <cell r="U1748">
            <v>0</v>
          </cell>
          <cell r="V1748">
            <v>0</v>
          </cell>
          <cell r="W1748">
            <v>0</v>
          </cell>
          <cell r="X1748">
            <v>0</v>
          </cell>
          <cell r="Y1748" t="str">
            <v>H_.YK1_PVSProposed Station Fixed Costs</v>
          </cell>
        </row>
        <row r="1749">
          <cell r="E1749">
            <v>0</v>
          </cell>
          <cell r="F1749">
            <v>0</v>
          </cell>
          <cell r="G1749">
            <v>0</v>
          </cell>
          <cell r="H1749">
            <v>0</v>
          </cell>
          <cell r="I1749">
            <v>0</v>
          </cell>
          <cell r="J1749">
            <v>0</v>
          </cell>
          <cell r="K1749">
            <v>0</v>
          </cell>
          <cell r="L1749">
            <v>0</v>
          </cell>
          <cell r="M1749">
            <v>0</v>
          </cell>
          <cell r="N1749">
            <v>0</v>
          </cell>
          <cell r="O1749">
            <v>0</v>
          </cell>
          <cell r="P1749">
            <v>0</v>
          </cell>
          <cell r="Q1749">
            <v>0</v>
          </cell>
          <cell r="R1749">
            <v>0</v>
          </cell>
          <cell r="S1749">
            <v>0</v>
          </cell>
          <cell r="T1749">
            <v>0</v>
          </cell>
          <cell r="U1749">
            <v>0</v>
          </cell>
          <cell r="V1749">
            <v>0</v>
          </cell>
          <cell r="W1749">
            <v>0</v>
          </cell>
          <cell r="X1749">
            <v>0</v>
          </cell>
          <cell r="Y1749" t="str">
            <v>H_.YK1_PVSProposed Station Demand Charges</v>
          </cell>
        </row>
        <row r="1750">
          <cell r="E1750">
            <v>0</v>
          </cell>
          <cell r="F1750">
            <v>0</v>
          </cell>
          <cell r="G1750">
            <v>0</v>
          </cell>
          <cell r="H1750">
            <v>0</v>
          </cell>
          <cell r="I1750">
            <v>0</v>
          </cell>
          <cell r="J1750">
            <v>0</v>
          </cell>
          <cell r="K1750">
            <v>0</v>
          </cell>
          <cell r="L1750">
            <v>0</v>
          </cell>
          <cell r="M1750">
            <v>0</v>
          </cell>
          <cell r="N1750">
            <v>0</v>
          </cell>
          <cell r="O1750">
            <v>0</v>
          </cell>
          <cell r="P1750">
            <v>0</v>
          </cell>
          <cell r="Q1750">
            <v>0</v>
          </cell>
          <cell r="R1750">
            <v>0</v>
          </cell>
          <cell r="S1750">
            <v>0</v>
          </cell>
          <cell r="T1750">
            <v>0</v>
          </cell>
          <cell r="U1750">
            <v>0</v>
          </cell>
          <cell r="V1750">
            <v>0</v>
          </cell>
          <cell r="W1750">
            <v>0</v>
          </cell>
          <cell r="X1750">
            <v>0</v>
          </cell>
          <cell r="Y1750" t="str">
            <v>H_.YK1_PVSProposed Station Capital Costs</v>
          </cell>
        </row>
        <row r="1751">
          <cell r="E1751">
            <v>0</v>
          </cell>
          <cell r="F1751">
            <v>0</v>
          </cell>
          <cell r="G1751">
            <v>0</v>
          </cell>
          <cell r="H1751">
            <v>0</v>
          </cell>
          <cell r="I1751">
            <v>0</v>
          </cell>
          <cell r="J1751">
            <v>0</v>
          </cell>
          <cell r="K1751">
            <v>0</v>
          </cell>
          <cell r="L1751">
            <v>0</v>
          </cell>
          <cell r="M1751">
            <v>0</v>
          </cell>
          <cell r="N1751">
            <v>0</v>
          </cell>
          <cell r="O1751">
            <v>0</v>
          </cell>
          <cell r="P1751">
            <v>0</v>
          </cell>
          <cell r="Q1751">
            <v>0</v>
          </cell>
          <cell r="R1751">
            <v>0</v>
          </cell>
          <cell r="S1751">
            <v>0</v>
          </cell>
          <cell r="T1751">
            <v>0</v>
          </cell>
          <cell r="U1751">
            <v>0</v>
          </cell>
          <cell r="V1751">
            <v>0</v>
          </cell>
          <cell r="W1751">
            <v>0</v>
          </cell>
          <cell r="X1751">
            <v>0</v>
          </cell>
          <cell r="Y1751" t="str">
            <v>H_.YK1_PVS   Station Total Costs</v>
          </cell>
        </row>
        <row r="1752">
          <cell r="E1752">
            <v>0</v>
          </cell>
          <cell r="F1752">
            <v>0</v>
          </cell>
          <cell r="G1752">
            <v>0</v>
          </cell>
          <cell r="H1752">
            <v>0</v>
          </cell>
          <cell r="I1752">
            <v>0</v>
          </cell>
          <cell r="J1752">
            <v>0</v>
          </cell>
          <cell r="K1752">
            <v>0</v>
          </cell>
          <cell r="L1752">
            <v>0</v>
          </cell>
          <cell r="M1752">
            <v>0</v>
          </cell>
          <cell r="N1752">
            <v>0</v>
          </cell>
          <cell r="O1752">
            <v>0</v>
          </cell>
          <cell r="P1752">
            <v>0</v>
          </cell>
          <cell r="Q1752">
            <v>0</v>
          </cell>
          <cell r="R1752">
            <v>0</v>
          </cell>
          <cell r="S1752">
            <v>0</v>
          </cell>
          <cell r="T1752">
            <v>0</v>
          </cell>
          <cell r="U1752">
            <v>0</v>
          </cell>
          <cell r="V1752">
            <v>0</v>
          </cell>
          <cell r="W1752">
            <v>0</v>
          </cell>
          <cell r="X1752">
            <v>0</v>
          </cell>
          <cell r="Y1752" t="str">
            <v>L_.YK1_WDProposed Station Fuel Costs</v>
          </cell>
        </row>
        <row r="1753">
          <cell r="E1753">
            <v>0</v>
          </cell>
          <cell r="F1753">
            <v>0</v>
          </cell>
          <cell r="G1753">
            <v>0</v>
          </cell>
          <cell r="H1753">
            <v>0</v>
          </cell>
          <cell r="I1753">
            <v>0</v>
          </cell>
          <cell r="J1753">
            <v>0</v>
          </cell>
          <cell r="K1753">
            <v>0</v>
          </cell>
          <cell r="L1753">
            <v>0</v>
          </cell>
          <cell r="M1753">
            <v>0</v>
          </cell>
          <cell r="N1753">
            <v>0</v>
          </cell>
          <cell r="O1753">
            <v>0</v>
          </cell>
          <cell r="P1753">
            <v>0</v>
          </cell>
          <cell r="Q1753">
            <v>0</v>
          </cell>
          <cell r="R1753">
            <v>0</v>
          </cell>
          <cell r="S1753">
            <v>0</v>
          </cell>
          <cell r="T1753">
            <v>0</v>
          </cell>
          <cell r="U1753">
            <v>0</v>
          </cell>
          <cell r="V1753">
            <v>0</v>
          </cell>
          <cell r="W1753">
            <v>0</v>
          </cell>
          <cell r="X1753">
            <v>0</v>
          </cell>
          <cell r="Y1753" t="str">
            <v>L_.YK1_WDProposed Station Variable O&amp;M Costs</v>
          </cell>
        </row>
        <row r="1754">
          <cell r="E1754">
            <v>0</v>
          </cell>
          <cell r="F1754">
            <v>0</v>
          </cell>
          <cell r="G1754">
            <v>0</v>
          </cell>
          <cell r="H1754">
            <v>0</v>
          </cell>
          <cell r="I1754">
            <v>0</v>
          </cell>
          <cell r="J1754">
            <v>0</v>
          </cell>
          <cell r="K1754">
            <v>0</v>
          </cell>
          <cell r="L1754">
            <v>0</v>
          </cell>
          <cell r="M1754">
            <v>0</v>
          </cell>
          <cell r="N1754">
            <v>0</v>
          </cell>
          <cell r="O1754">
            <v>0</v>
          </cell>
          <cell r="P1754">
            <v>0</v>
          </cell>
          <cell r="Q1754">
            <v>0</v>
          </cell>
          <cell r="R1754">
            <v>0</v>
          </cell>
          <cell r="S1754">
            <v>0</v>
          </cell>
          <cell r="T1754">
            <v>0</v>
          </cell>
          <cell r="U1754">
            <v>0</v>
          </cell>
          <cell r="V1754">
            <v>0</v>
          </cell>
          <cell r="W1754">
            <v>0</v>
          </cell>
          <cell r="X1754">
            <v>0</v>
          </cell>
          <cell r="Y1754" t="str">
            <v>L_.YK1_WDProposed Station Emission Costs</v>
          </cell>
        </row>
        <row r="1755">
          <cell r="E1755">
            <v>0</v>
          </cell>
          <cell r="F1755">
            <v>0</v>
          </cell>
          <cell r="G1755">
            <v>0</v>
          </cell>
          <cell r="H1755">
            <v>0</v>
          </cell>
          <cell r="I1755">
            <v>0</v>
          </cell>
          <cell r="J1755">
            <v>0</v>
          </cell>
          <cell r="K1755">
            <v>0</v>
          </cell>
          <cell r="L1755">
            <v>0</v>
          </cell>
          <cell r="M1755">
            <v>0</v>
          </cell>
          <cell r="N1755">
            <v>0</v>
          </cell>
          <cell r="O1755">
            <v>0</v>
          </cell>
          <cell r="P1755">
            <v>0</v>
          </cell>
          <cell r="Q1755">
            <v>0</v>
          </cell>
          <cell r="R1755">
            <v>0</v>
          </cell>
          <cell r="S1755">
            <v>0</v>
          </cell>
          <cell r="T1755">
            <v>0</v>
          </cell>
          <cell r="U1755">
            <v>0</v>
          </cell>
          <cell r="V1755">
            <v>0</v>
          </cell>
          <cell r="W1755">
            <v>0</v>
          </cell>
          <cell r="X1755">
            <v>0</v>
          </cell>
          <cell r="Y1755" t="str">
            <v>L_.YK1_WDProposed Station Dispatch Adder Costs</v>
          </cell>
        </row>
        <row r="1756">
          <cell r="E1756">
            <v>0</v>
          </cell>
          <cell r="F1756">
            <v>0</v>
          </cell>
          <cell r="G1756">
            <v>0</v>
          </cell>
          <cell r="H1756">
            <v>0</v>
          </cell>
          <cell r="I1756">
            <v>0</v>
          </cell>
          <cell r="J1756">
            <v>0</v>
          </cell>
          <cell r="K1756">
            <v>0</v>
          </cell>
          <cell r="L1756">
            <v>0</v>
          </cell>
          <cell r="M1756">
            <v>0</v>
          </cell>
          <cell r="N1756">
            <v>0</v>
          </cell>
          <cell r="O1756">
            <v>0</v>
          </cell>
          <cell r="P1756">
            <v>0</v>
          </cell>
          <cell r="Q1756">
            <v>0</v>
          </cell>
          <cell r="R1756">
            <v>0</v>
          </cell>
          <cell r="S1756">
            <v>0</v>
          </cell>
          <cell r="T1756">
            <v>0</v>
          </cell>
          <cell r="U1756">
            <v>0</v>
          </cell>
          <cell r="V1756">
            <v>0</v>
          </cell>
          <cell r="W1756">
            <v>0</v>
          </cell>
          <cell r="X1756">
            <v>0</v>
          </cell>
          <cell r="Y1756" t="str">
            <v>L_.YK1_WDProposed Station Fixed Costs</v>
          </cell>
        </row>
        <row r="1757">
          <cell r="E1757">
            <v>0</v>
          </cell>
          <cell r="F1757">
            <v>0</v>
          </cell>
          <cell r="G1757">
            <v>0</v>
          </cell>
          <cell r="H1757">
            <v>0</v>
          </cell>
          <cell r="I1757">
            <v>0</v>
          </cell>
          <cell r="J1757">
            <v>0</v>
          </cell>
          <cell r="K1757">
            <v>0</v>
          </cell>
          <cell r="L1757">
            <v>0</v>
          </cell>
          <cell r="M1757">
            <v>0</v>
          </cell>
          <cell r="N1757">
            <v>0</v>
          </cell>
          <cell r="O1757">
            <v>0</v>
          </cell>
          <cell r="P1757">
            <v>0</v>
          </cell>
          <cell r="Q1757">
            <v>0</v>
          </cell>
          <cell r="R1757">
            <v>0</v>
          </cell>
          <cell r="S1757">
            <v>0</v>
          </cell>
          <cell r="T1757">
            <v>0</v>
          </cell>
          <cell r="U1757">
            <v>0</v>
          </cell>
          <cell r="V1757">
            <v>0</v>
          </cell>
          <cell r="W1757">
            <v>0</v>
          </cell>
          <cell r="X1757">
            <v>0</v>
          </cell>
          <cell r="Y1757" t="str">
            <v>L_.YK1_WDProposed Station Demand Charges</v>
          </cell>
        </row>
        <row r="1758">
          <cell r="E1758">
            <v>0</v>
          </cell>
          <cell r="F1758">
            <v>0</v>
          </cell>
          <cell r="G1758">
            <v>0</v>
          </cell>
          <cell r="H1758">
            <v>0</v>
          </cell>
          <cell r="I1758">
            <v>0</v>
          </cell>
          <cell r="J1758">
            <v>0</v>
          </cell>
          <cell r="K1758">
            <v>0</v>
          </cell>
          <cell r="L1758">
            <v>0</v>
          </cell>
          <cell r="M1758">
            <v>0</v>
          </cell>
          <cell r="N1758">
            <v>0</v>
          </cell>
          <cell r="O1758">
            <v>0</v>
          </cell>
          <cell r="P1758">
            <v>0</v>
          </cell>
          <cell r="Q1758">
            <v>0</v>
          </cell>
          <cell r="R1758">
            <v>0</v>
          </cell>
          <cell r="S1758">
            <v>0</v>
          </cell>
          <cell r="T1758">
            <v>0</v>
          </cell>
          <cell r="U1758">
            <v>0</v>
          </cell>
          <cell r="V1758">
            <v>0</v>
          </cell>
          <cell r="W1758">
            <v>0</v>
          </cell>
          <cell r="X1758">
            <v>0</v>
          </cell>
          <cell r="Y1758" t="str">
            <v>L_.YK1_WDProposed Station Capital Costs</v>
          </cell>
        </row>
        <row r="1759">
          <cell r="E1759">
            <v>0</v>
          </cell>
          <cell r="F1759">
            <v>0</v>
          </cell>
          <cell r="G1759">
            <v>0</v>
          </cell>
          <cell r="H1759">
            <v>0</v>
          </cell>
          <cell r="I1759">
            <v>0</v>
          </cell>
          <cell r="J1759">
            <v>0</v>
          </cell>
          <cell r="K1759">
            <v>0</v>
          </cell>
          <cell r="L1759">
            <v>0</v>
          </cell>
          <cell r="M1759">
            <v>0</v>
          </cell>
          <cell r="N1759">
            <v>0</v>
          </cell>
          <cell r="O1759">
            <v>0</v>
          </cell>
          <cell r="P1759">
            <v>0</v>
          </cell>
          <cell r="Q1759">
            <v>0</v>
          </cell>
          <cell r="R1759">
            <v>0</v>
          </cell>
          <cell r="S1759">
            <v>0</v>
          </cell>
          <cell r="T1759">
            <v>0</v>
          </cell>
          <cell r="U1759">
            <v>0</v>
          </cell>
          <cell r="V1759">
            <v>0</v>
          </cell>
          <cell r="W1759">
            <v>0</v>
          </cell>
          <cell r="X1759">
            <v>0</v>
          </cell>
          <cell r="Y1759" t="str">
            <v>L_.YK1_WD   Station Total Costs</v>
          </cell>
        </row>
        <row r="1760">
          <cell r="E1760">
            <v>0</v>
          </cell>
          <cell r="F1760">
            <v>0</v>
          </cell>
          <cell r="G1760">
            <v>0</v>
          </cell>
          <cell r="H1760">
            <v>0</v>
          </cell>
          <cell r="I1760">
            <v>0</v>
          </cell>
          <cell r="J1760">
            <v>0</v>
          </cell>
          <cell r="K1760">
            <v>0</v>
          </cell>
          <cell r="L1760">
            <v>0</v>
          </cell>
          <cell r="M1760">
            <v>0</v>
          </cell>
          <cell r="N1760">
            <v>0</v>
          </cell>
          <cell r="O1760">
            <v>0</v>
          </cell>
          <cell r="P1760">
            <v>0</v>
          </cell>
          <cell r="Q1760">
            <v>0</v>
          </cell>
          <cell r="R1760">
            <v>0</v>
          </cell>
          <cell r="S1760">
            <v>0</v>
          </cell>
          <cell r="T1760">
            <v>0</v>
          </cell>
          <cell r="U1760">
            <v>0</v>
          </cell>
          <cell r="V1760">
            <v>0</v>
          </cell>
          <cell r="W1760">
            <v>0</v>
          </cell>
          <cell r="X1760">
            <v>0</v>
          </cell>
          <cell r="Y1760" t="str">
            <v>H1.YK1_PVSProposed Station Fuel Costs</v>
          </cell>
        </row>
        <row r="1761">
          <cell r="E1761">
            <v>0</v>
          </cell>
          <cell r="F1761">
            <v>0</v>
          </cell>
          <cell r="G1761">
            <v>0</v>
          </cell>
          <cell r="H1761">
            <v>0</v>
          </cell>
          <cell r="I1761">
            <v>0</v>
          </cell>
          <cell r="J1761">
            <v>0</v>
          </cell>
          <cell r="K1761">
            <v>0</v>
          </cell>
          <cell r="L1761">
            <v>0</v>
          </cell>
          <cell r="M1761">
            <v>0</v>
          </cell>
          <cell r="N1761">
            <v>0</v>
          </cell>
          <cell r="O1761">
            <v>0</v>
          </cell>
          <cell r="P1761">
            <v>0</v>
          </cell>
          <cell r="Q1761">
            <v>0</v>
          </cell>
          <cell r="R1761">
            <v>0</v>
          </cell>
          <cell r="S1761">
            <v>0</v>
          </cell>
          <cell r="T1761">
            <v>0</v>
          </cell>
          <cell r="U1761">
            <v>0</v>
          </cell>
          <cell r="V1761">
            <v>0</v>
          </cell>
          <cell r="W1761">
            <v>0</v>
          </cell>
          <cell r="X1761">
            <v>0</v>
          </cell>
          <cell r="Y1761" t="str">
            <v>H1.YK1_PVSProposed Station Variable O&amp;M Costs</v>
          </cell>
        </row>
        <row r="1762">
          <cell r="E1762">
            <v>0</v>
          </cell>
          <cell r="F1762">
            <v>0</v>
          </cell>
          <cell r="G1762">
            <v>0</v>
          </cell>
          <cell r="H1762">
            <v>0</v>
          </cell>
          <cell r="I1762">
            <v>0</v>
          </cell>
          <cell r="J1762">
            <v>0</v>
          </cell>
          <cell r="K1762">
            <v>0</v>
          </cell>
          <cell r="L1762">
            <v>0</v>
          </cell>
          <cell r="M1762">
            <v>0</v>
          </cell>
          <cell r="N1762">
            <v>0</v>
          </cell>
          <cell r="O1762">
            <v>0</v>
          </cell>
          <cell r="P1762">
            <v>0</v>
          </cell>
          <cell r="Q1762">
            <v>0</v>
          </cell>
          <cell r="R1762">
            <v>0</v>
          </cell>
          <cell r="S1762">
            <v>0</v>
          </cell>
          <cell r="T1762">
            <v>0</v>
          </cell>
          <cell r="U1762">
            <v>0</v>
          </cell>
          <cell r="V1762">
            <v>0</v>
          </cell>
          <cell r="W1762">
            <v>0</v>
          </cell>
          <cell r="X1762">
            <v>0</v>
          </cell>
          <cell r="Y1762" t="str">
            <v>H1.YK1_PVSProposed Station Emission Costs</v>
          </cell>
        </row>
        <row r="1763">
          <cell r="E1763">
            <v>0</v>
          </cell>
          <cell r="F1763">
            <v>0</v>
          </cell>
          <cell r="G1763">
            <v>0</v>
          </cell>
          <cell r="H1763">
            <v>0</v>
          </cell>
          <cell r="I1763">
            <v>0</v>
          </cell>
          <cell r="J1763">
            <v>0</v>
          </cell>
          <cell r="K1763">
            <v>0</v>
          </cell>
          <cell r="L1763">
            <v>0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0</v>
          </cell>
          <cell r="R1763">
            <v>0</v>
          </cell>
          <cell r="S1763">
            <v>0</v>
          </cell>
          <cell r="T1763">
            <v>0</v>
          </cell>
          <cell r="U1763">
            <v>0</v>
          </cell>
          <cell r="V1763">
            <v>0</v>
          </cell>
          <cell r="W1763">
            <v>0</v>
          </cell>
          <cell r="X1763">
            <v>0</v>
          </cell>
          <cell r="Y1763" t="str">
            <v>H1.YK1_PVSProposed Station Dispatch Adder Costs</v>
          </cell>
        </row>
        <row r="1764">
          <cell r="E1764">
            <v>0</v>
          </cell>
          <cell r="F1764">
            <v>0</v>
          </cell>
          <cell r="G1764">
            <v>0</v>
          </cell>
          <cell r="H1764">
            <v>0</v>
          </cell>
          <cell r="I1764">
            <v>0</v>
          </cell>
          <cell r="J1764">
            <v>0</v>
          </cell>
          <cell r="K1764">
            <v>0</v>
          </cell>
          <cell r="L1764">
            <v>0</v>
          </cell>
          <cell r="M1764">
            <v>0</v>
          </cell>
          <cell r="N1764">
            <v>0</v>
          </cell>
          <cell r="O1764">
            <v>0</v>
          </cell>
          <cell r="P1764">
            <v>0</v>
          </cell>
          <cell r="Q1764">
            <v>0</v>
          </cell>
          <cell r="R1764">
            <v>0</v>
          </cell>
          <cell r="S1764">
            <v>0</v>
          </cell>
          <cell r="T1764">
            <v>0</v>
          </cell>
          <cell r="U1764">
            <v>0</v>
          </cell>
          <cell r="V1764">
            <v>0</v>
          </cell>
          <cell r="W1764">
            <v>0</v>
          </cell>
          <cell r="X1764">
            <v>0</v>
          </cell>
          <cell r="Y1764" t="str">
            <v>H1.YK1_PVSProposed Station Fixed Costs</v>
          </cell>
        </row>
        <row r="1765">
          <cell r="E1765">
            <v>0</v>
          </cell>
          <cell r="F1765">
            <v>0</v>
          </cell>
          <cell r="G1765">
            <v>0</v>
          </cell>
          <cell r="H1765">
            <v>0</v>
          </cell>
          <cell r="I1765">
            <v>0</v>
          </cell>
          <cell r="J1765">
            <v>0</v>
          </cell>
          <cell r="K1765">
            <v>0</v>
          </cell>
          <cell r="L1765">
            <v>0</v>
          </cell>
          <cell r="M1765">
            <v>0</v>
          </cell>
          <cell r="N1765">
            <v>0</v>
          </cell>
          <cell r="O1765">
            <v>0</v>
          </cell>
          <cell r="P1765">
            <v>0</v>
          </cell>
          <cell r="Q1765">
            <v>0</v>
          </cell>
          <cell r="R1765">
            <v>0</v>
          </cell>
          <cell r="S1765">
            <v>0</v>
          </cell>
          <cell r="T1765">
            <v>0</v>
          </cell>
          <cell r="U1765">
            <v>0</v>
          </cell>
          <cell r="V1765">
            <v>0</v>
          </cell>
          <cell r="W1765">
            <v>0</v>
          </cell>
          <cell r="X1765">
            <v>0</v>
          </cell>
          <cell r="Y1765" t="str">
            <v>H1.YK1_PVSProposed Station Demand Charges</v>
          </cell>
        </row>
        <row r="1766">
          <cell r="E1766">
            <v>0</v>
          </cell>
          <cell r="F1766">
            <v>0</v>
          </cell>
          <cell r="G1766">
            <v>0</v>
          </cell>
          <cell r="H1766">
            <v>0</v>
          </cell>
          <cell r="I1766">
            <v>0</v>
          </cell>
          <cell r="J1766">
            <v>0</v>
          </cell>
          <cell r="K1766">
            <v>0</v>
          </cell>
          <cell r="L1766">
            <v>0</v>
          </cell>
          <cell r="M1766">
            <v>0</v>
          </cell>
          <cell r="N1766">
            <v>0</v>
          </cell>
          <cell r="O1766">
            <v>0</v>
          </cell>
          <cell r="P1766">
            <v>0</v>
          </cell>
          <cell r="Q1766">
            <v>0</v>
          </cell>
          <cell r="R1766">
            <v>0</v>
          </cell>
          <cell r="S1766">
            <v>0</v>
          </cell>
          <cell r="T1766">
            <v>0</v>
          </cell>
          <cell r="U1766">
            <v>0</v>
          </cell>
          <cell r="V1766">
            <v>0</v>
          </cell>
          <cell r="W1766">
            <v>0</v>
          </cell>
          <cell r="X1766">
            <v>0</v>
          </cell>
          <cell r="Y1766" t="str">
            <v>H1.YK1_PVSProposed Station Capital Costs</v>
          </cell>
        </row>
        <row r="1767">
          <cell r="E1767">
            <v>0</v>
          </cell>
          <cell r="F1767">
            <v>0</v>
          </cell>
          <cell r="G1767">
            <v>0</v>
          </cell>
          <cell r="H1767">
            <v>0</v>
          </cell>
          <cell r="I1767">
            <v>0</v>
          </cell>
          <cell r="J1767">
            <v>0</v>
          </cell>
          <cell r="K1767">
            <v>0</v>
          </cell>
          <cell r="L1767">
            <v>0</v>
          </cell>
          <cell r="M1767">
            <v>0</v>
          </cell>
          <cell r="N1767">
            <v>0</v>
          </cell>
          <cell r="O1767">
            <v>0</v>
          </cell>
          <cell r="P1767">
            <v>0</v>
          </cell>
          <cell r="Q1767">
            <v>0</v>
          </cell>
          <cell r="R1767">
            <v>0</v>
          </cell>
          <cell r="S1767">
            <v>0</v>
          </cell>
          <cell r="T1767">
            <v>0</v>
          </cell>
          <cell r="U1767">
            <v>0</v>
          </cell>
          <cell r="V1767">
            <v>0</v>
          </cell>
          <cell r="W1767">
            <v>0</v>
          </cell>
          <cell r="X1767">
            <v>0</v>
          </cell>
          <cell r="Y1767" t="str">
            <v>H1.YK1_PVS   Station Total Costs</v>
          </cell>
        </row>
        <row r="1768">
          <cell r="E1768">
            <v>0</v>
          </cell>
          <cell r="F1768">
            <v>0</v>
          </cell>
          <cell r="G1768">
            <v>0</v>
          </cell>
          <cell r="H1768">
            <v>0</v>
          </cell>
          <cell r="I1768">
            <v>0</v>
          </cell>
          <cell r="J1768">
            <v>0</v>
          </cell>
          <cell r="K1768">
            <v>0</v>
          </cell>
          <cell r="L1768">
            <v>0</v>
          </cell>
          <cell r="M1768">
            <v>0</v>
          </cell>
          <cell r="N1768">
            <v>0</v>
          </cell>
          <cell r="O1768">
            <v>0</v>
          </cell>
          <cell r="P1768">
            <v>0</v>
          </cell>
          <cell r="Q1768">
            <v>0</v>
          </cell>
          <cell r="R1768">
            <v>0</v>
          </cell>
          <cell r="S1768">
            <v>0</v>
          </cell>
          <cell r="T1768">
            <v>0</v>
          </cell>
          <cell r="U1768">
            <v>0</v>
          </cell>
          <cell r="V1768">
            <v>0</v>
          </cell>
          <cell r="W1768">
            <v>0</v>
          </cell>
          <cell r="X1768">
            <v>0</v>
          </cell>
          <cell r="Y1768" t="str">
            <v>L1.YK1_PVSProposed Station Fuel Costs</v>
          </cell>
        </row>
        <row r="1769">
          <cell r="E1769">
            <v>0</v>
          </cell>
          <cell r="F1769">
            <v>0</v>
          </cell>
          <cell r="G1769">
            <v>0</v>
          </cell>
          <cell r="H1769">
            <v>0</v>
          </cell>
          <cell r="I1769">
            <v>0</v>
          </cell>
          <cell r="J1769">
            <v>0.88300000000000001</v>
          </cell>
          <cell r="K1769">
            <v>0.90300000000000002</v>
          </cell>
          <cell r="L1769">
            <v>0.92400000000000004</v>
          </cell>
          <cell r="M1769">
            <v>0.94499999999999995</v>
          </cell>
          <cell r="N1769">
            <v>0.96599999999999997</v>
          </cell>
          <cell r="O1769">
            <v>0.98899999999999999</v>
          </cell>
          <cell r="P1769">
            <v>1.0109999999999999</v>
          </cell>
          <cell r="Q1769">
            <v>1.034</v>
          </cell>
          <cell r="R1769">
            <v>1.0569999999999999</v>
          </cell>
          <cell r="S1769">
            <v>1.0820000000000001</v>
          </cell>
          <cell r="T1769">
            <v>1.107</v>
          </cell>
          <cell r="U1769">
            <v>1.1319999999999999</v>
          </cell>
          <cell r="V1769">
            <v>1.157</v>
          </cell>
          <cell r="W1769">
            <v>1.1839999999999999</v>
          </cell>
          <cell r="X1769">
            <v>1.2110000000000001</v>
          </cell>
          <cell r="Y1769" t="str">
            <v>L1.YK1_PVSProposed Station Variable O&amp;M Costs</v>
          </cell>
        </row>
        <row r="1770">
          <cell r="E1770">
            <v>0</v>
          </cell>
          <cell r="F1770">
            <v>0</v>
          </cell>
          <cell r="G1770">
            <v>0</v>
          </cell>
          <cell r="H1770">
            <v>0</v>
          </cell>
          <cell r="I1770">
            <v>0</v>
          </cell>
          <cell r="J1770">
            <v>0</v>
          </cell>
          <cell r="K1770">
            <v>0</v>
          </cell>
          <cell r="L1770">
            <v>0</v>
          </cell>
          <cell r="M1770">
            <v>0</v>
          </cell>
          <cell r="N1770">
            <v>0</v>
          </cell>
          <cell r="O1770">
            <v>0</v>
          </cell>
          <cell r="P1770">
            <v>0</v>
          </cell>
          <cell r="Q1770">
            <v>0</v>
          </cell>
          <cell r="R1770">
            <v>0</v>
          </cell>
          <cell r="S1770">
            <v>0</v>
          </cell>
          <cell r="T1770">
            <v>0</v>
          </cell>
          <cell r="U1770">
            <v>0</v>
          </cell>
          <cell r="V1770">
            <v>0</v>
          </cell>
          <cell r="W1770">
            <v>0</v>
          </cell>
          <cell r="X1770">
            <v>0</v>
          </cell>
          <cell r="Y1770" t="str">
            <v>L1.YK1_PVSProposed Station Emission Costs</v>
          </cell>
        </row>
        <row r="1771">
          <cell r="E1771">
            <v>0</v>
          </cell>
          <cell r="F1771">
            <v>0</v>
          </cell>
          <cell r="G1771">
            <v>0</v>
          </cell>
          <cell r="H1771">
            <v>0</v>
          </cell>
          <cell r="I1771">
            <v>0</v>
          </cell>
          <cell r="J1771">
            <v>0</v>
          </cell>
          <cell r="K1771">
            <v>0</v>
          </cell>
          <cell r="L1771">
            <v>0</v>
          </cell>
          <cell r="M1771">
            <v>0</v>
          </cell>
          <cell r="N1771">
            <v>0</v>
          </cell>
          <cell r="O1771">
            <v>0</v>
          </cell>
          <cell r="P1771">
            <v>0</v>
          </cell>
          <cell r="Q1771">
            <v>0</v>
          </cell>
          <cell r="R1771">
            <v>0</v>
          </cell>
          <cell r="S1771">
            <v>0</v>
          </cell>
          <cell r="T1771">
            <v>0</v>
          </cell>
          <cell r="U1771">
            <v>0</v>
          </cell>
          <cell r="V1771">
            <v>0</v>
          </cell>
          <cell r="W1771">
            <v>0</v>
          </cell>
          <cell r="X1771">
            <v>0</v>
          </cell>
          <cell r="Y1771" t="str">
            <v>L1.YK1_PVSProposed Station Dispatch Adder Costs</v>
          </cell>
        </row>
        <row r="1772">
          <cell r="E1772">
            <v>0</v>
          </cell>
          <cell r="F1772">
            <v>0</v>
          </cell>
          <cell r="G1772">
            <v>0</v>
          </cell>
          <cell r="H1772">
            <v>0</v>
          </cell>
          <cell r="I1772">
            <v>0</v>
          </cell>
          <cell r="J1772">
            <v>10.766999999999999</v>
          </cell>
          <cell r="K1772">
            <v>10.766999999999999</v>
          </cell>
          <cell r="L1772">
            <v>10.766999999999999</v>
          </cell>
          <cell r="M1772">
            <v>10.766999999999999</v>
          </cell>
          <cell r="N1772">
            <v>10.766999999999999</v>
          </cell>
          <cell r="O1772">
            <v>10.766999999999999</v>
          </cell>
          <cell r="P1772">
            <v>10.766999999999999</v>
          </cell>
          <cell r="Q1772">
            <v>10.766999999999999</v>
          </cell>
          <cell r="R1772">
            <v>10.766999999999999</v>
          </cell>
          <cell r="S1772">
            <v>10.766999999999999</v>
          </cell>
          <cell r="T1772">
            <v>10.766999999999999</v>
          </cell>
          <cell r="U1772">
            <v>10.766999999999999</v>
          </cell>
          <cell r="V1772">
            <v>10.766999999999999</v>
          </cell>
          <cell r="W1772">
            <v>10.766999999999999</v>
          </cell>
          <cell r="X1772">
            <v>10.766999999999999</v>
          </cell>
          <cell r="Y1772" t="str">
            <v>L1.YK1_PVSProposed Station Fixed Costs</v>
          </cell>
        </row>
        <row r="1773">
          <cell r="E1773">
            <v>0</v>
          </cell>
          <cell r="F1773">
            <v>0</v>
          </cell>
          <cell r="G1773">
            <v>0</v>
          </cell>
          <cell r="H1773">
            <v>0</v>
          </cell>
          <cell r="I1773">
            <v>0</v>
          </cell>
          <cell r="J1773">
            <v>0</v>
          </cell>
          <cell r="K1773">
            <v>0</v>
          </cell>
          <cell r="L1773">
            <v>0</v>
          </cell>
          <cell r="M1773">
            <v>0</v>
          </cell>
          <cell r="N1773">
            <v>0</v>
          </cell>
          <cell r="O1773">
            <v>0</v>
          </cell>
          <cell r="P1773">
            <v>0</v>
          </cell>
          <cell r="Q1773">
            <v>0</v>
          </cell>
          <cell r="R1773">
            <v>0</v>
          </cell>
          <cell r="S1773">
            <v>0</v>
          </cell>
          <cell r="T1773">
            <v>0</v>
          </cell>
          <cell r="U1773">
            <v>0</v>
          </cell>
          <cell r="V1773">
            <v>0</v>
          </cell>
          <cell r="W1773">
            <v>0</v>
          </cell>
          <cell r="X1773">
            <v>0</v>
          </cell>
          <cell r="Y1773" t="str">
            <v>L1.YK1_PVSProposed Station Demand Charges</v>
          </cell>
        </row>
        <row r="1774">
          <cell r="E1774">
            <v>0</v>
          </cell>
          <cell r="F1774">
            <v>0</v>
          </cell>
          <cell r="G1774">
            <v>0</v>
          </cell>
          <cell r="H1774">
            <v>0</v>
          </cell>
          <cell r="I1774">
            <v>0</v>
          </cell>
          <cell r="J1774">
            <v>26.026</v>
          </cell>
          <cell r="K1774">
            <v>26.619</v>
          </cell>
          <cell r="L1774">
            <v>27.225999999999999</v>
          </cell>
          <cell r="M1774">
            <v>27.847000000000001</v>
          </cell>
          <cell r="N1774">
            <v>28.481999999999999</v>
          </cell>
          <cell r="O1774">
            <v>29.131</v>
          </cell>
          <cell r="P1774">
            <v>29.795999999999999</v>
          </cell>
          <cell r="Q1774">
            <v>30.475000000000001</v>
          </cell>
          <cell r="R1774">
            <v>31.17</v>
          </cell>
          <cell r="S1774">
            <v>31.88</v>
          </cell>
          <cell r="T1774">
            <v>32.606999999999999</v>
          </cell>
          <cell r="U1774">
            <v>33.350999999999999</v>
          </cell>
          <cell r="V1774">
            <v>34.110999999999997</v>
          </cell>
          <cell r="W1774">
            <v>34.889000000000003</v>
          </cell>
          <cell r="X1774">
            <v>35.683999999999997</v>
          </cell>
          <cell r="Y1774" t="str">
            <v>L1.YK1_PVSProposed Station Capital Costs</v>
          </cell>
        </row>
        <row r="1775">
          <cell r="E1775">
            <v>0</v>
          </cell>
          <cell r="F1775">
            <v>0</v>
          </cell>
          <cell r="G1775">
            <v>0</v>
          </cell>
          <cell r="H1775">
            <v>0</v>
          </cell>
          <cell r="I1775">
            <v>0</v>
          </cell>
          <cell r="J1775">
            <v>37.676000000000002</v>
          </cell>
          <cell r="K1775">
            <v>38.289000000000001</v>
          </cell>
          <cell r="L1775">
            <v>38.917000000000002</v>
          </cell>
          <cell r="M1775">
            <v>39.558999999999997</v>
          </cell>
          <cell r="N1775">
            <v>40.215000000000003</v>
          </cell>
          <cell r="O1775">
            <v>40.887</v>
          </cell>
          <cell r="P1775">
            <v>41.573999999999998</v>
          </cell>
          <cell r="Q1775">
            <v>42.276000000000003</v>
          </cell>
          <cell r="R1775">
            <v>42.994</v>
          </cell>
          <cell r="S1775">
            <v>43.728999999999999</v>
          </cell>
          <cell r="T1775">
            <v>44.481000000000002</v>
          </cell>
          <cell r="U1775">
            <v>45.25</v>
          </cell>
          <cell r="V1775">
            <v>46.034999999999997</v>
          </cell>
          <cell r="W1775">
            <v>46.838999999999999</v>
          </cell>
          <cell r="X1775">
            <v>47.661999999999999</v>
          </cell>
          <cell r="Y1775" t="str">
            <v>L1.YK1_PVS   Station Total Costs</v>
          </cell>
        </row>
        <row r="1776">
          <cell r="E1776">
            <v>0</v>
          </cell>
          <cell r="F1776">
            <v>0</v>
          </cell>
          <cell r="G1776">
            <v>0</v>
          </cell>
          <cell r="H1776">
            <v>0</v>
          </cell>
          <cell r="I1776">
            <v>0</v>
          </cell>
          <cell r="J1776">
            <v>0</v>
          </cell>
          <cell r="K1776">
            <v>0</v>
          </cell>
          <cell r="L1776">
            <v>0</v>
          </cell>
          <cell r="M1776">
            <v>0</v>
          </cell>
          <cell r="N1776">
            <v>0</v>
          </cell>
          <cell r="O1776">
            <v>0</v>
          </cell>
          <cell r="P1776">
            <v>0</v>
          </cell>
          <cell r="Q1776">
            <v>0</v>
          </cell>
          <cell r="R1776">
            <v>0</v>
          </cell>
          <cell r="S1776">
            <v>0</v>
          </cell>
          <cell r="T1776">
            <v>0</v>
          </cell>
          <cell r="U1776">
            <v>0</v>
          </cell>
          <cell r="V1776">
            <v>0</v>
          </cell>
          <cell r="W1776">
            <v>0</v>
          </cell>
          <cell r="X1776">
            <v>0</v>
          </cell>
          <cell r="Y1776" t="str">
            <v>L_.YK1_PVSProposed Station Fuel Costs</v>
          </cell>
        </row>
        <row r="1777">
          <cell r="E1777">
            <v>0</v>
          </cell>
          <cell r="F1777">
            <v>0</v>
          </cell>
          <cell r="G1777">
            <v>0</v>
          </cell>
          <cell r="H1777">
            <v>0</v>
          </cell>
          <cell r="I1777">
            <v>0</v>
          </cell>
          <cell r="J1777">
            <v>0</v>
          </cell>
          <cell r="K1777">
            <v>0</v>
          </cell>
          <cell r="L1777">
            <v>0</v>
          </cell>
          <cell r="M1777">
            <v>0</v>
          </cell>
          <cell r="N1777">
            <v>0</v>
          </cell>
          <cell r="O1777">
            <v>0</v>
          </cell>
          <cell r="P1777">
            <v>0</v>
          </cell>
          <cell r="Q1777">
            <v>0</v>
          </cell>
          <cell r="R1777">
            <v>0</v>
          </cell>
          <cell r="S1777">
            <v>0</v>
          </cell>
          <cell r="T1777">
            <v>0</v>
          </cell>
          <cell r="U1777">
            <v>0</v>
          </cell>
          <cell r="V1777">
            <v>0</v>
          </cell>
          <cell r="W1777">
            <v>0</v>
          </cell>
          <cell r="X1777">
            <v>0</v>
          </cell>
          <cell r="Y1777" t="str">
            <v>L_.YK1_PVSProposed Station Variable O&amp;M Costs</v>
          </cell>
        </row>
        <row r="1778">
          <cell r="E1778">
            <v>0</v>
          </cell>
          <cell r="F1778">
            <v>0</v>
          </cell>
          <cell r="G1778">
            <v>0</v>
          </cell>
          <cell r="H1778">
            <v>0</v>
          </cell>
          <cell r="I1778">
            <v>0</v>
          </cell>
          <cell r="J1778">
            <v>0</v>
          </cell>
          <cell r="K1778">
            <v>0</v>
          </cell>
          <cell r="L1778">
            <v>0</v>
          </cell>
          <cell r="M1778">
            <v>0</v>
          </cell>
          <cell r="N1778">
            <v>0</v>
          </cell>
          <cell r="O1778">
            <v>0</v>
          </cell>
          <cell r="P1778">
            <v>0</v>
          </cell>
          <cell r="Q1778">
            <v>0</v>
          </cell>
          <cell r="R1778">
            <v>0</v>
          </cell>
          <cell r="S1778">
            <v>0</v>
          </cell>
          <cell r="T1778">
            <v>0</v>
          </cell>
          <cell r="U1778">
            <v>0</v>
          </cell>
          <cell r="V1778">
            <v>0</v>
          </cell>
          <cell r="W1778">
            <v>0</v>
          </cell>
          <cell r="X1778">
            <v>0</v>
          </cell>
          <cell r="Y1778" t="str">
            <v>L_.YK1_PVSProposed Station Emission Costs</v>
          </cell>
        </row>
        <row r="1779">
          <cell r="E1779">
            <v>0</v>
          </cell>
          <cell r="F1779">
            <v>0</v>
          </cell>
          <cell r="G1779">
            <v>0</v>
          </cell>
          <cell r="H1779">
            <v>0</v>
          </cell>
          <cell r="I1779">
            <v>0</v>
          </cell>
          <cell r="J1779">
            <v>0</v>
          </cell>
          <cell r="K1779">
            <v>0</v>
          </cell>
          <cell r="L1779">
            <v>0</v>
          </cell>
          <cell r="M1779">
            <v>0</v>
          </cell>
          <cell r="N1779">
            <v>0</v>
          </cell>
          <cell r="O1779">
            <v>0</v>
          </cell>
          <cell r="P1779">
            <v>0</v>
          </cell>
          <cell r="Q1779">
            <v>0</v>
          </cell>
          <cell r="R1779">
            <v>0</v>
          </cell>
          <cell r="S1779">
            <v>0</v>
          </cell>
          <cell r="T1779">
            <v>0</v>
          </cell>
          <cell r="U1779">
            <v>0</v>
          </cell>
          <cell r="V1779">
            <v>0</v>
          </cell>
          <cell r="W1779">
            <v>0</v>
          </cell>
          <cell r="X1779">
            <v>0</v>
          </cell>
          <cell r="Y1779" t="str">
            <v>L_.YK1_PVSProposed Station Dispatch Adder Costs</v>
          </cell>
        </row>
        <row r="1780">
          <cell r="E1780">
            <v>0</v>
          </cell>
          <cell r="F1780">
            <v>0</v>
          </cell>
          <cell r="G1780">
            <v>0</v>
          </cell>
          <cell r="H1780">
            <v>0</v>
          </cell>
          <cell r="I1780">
            <v>0</v>
          </cell>
          <cell r="J1780">
            <v>0</v>
          </cell>
          <cell r="K1780">
            <v>0</v>
          </cell>
          <cell r="L1780">
            <v>0</v>
          </cell>
          <cell r="M1780">
            <v>0</v>
          </cell>
          <cell r="N1780">
            <v>0</v>
          </cell>
          <cell r="O1780">
            <v>0</v>
          </cell>
          <cell r="P1780">
            <v>0</v>
          </cell>
          <cell r="Q1780">
            <v>0</v>
          </cell>
          <cell r="R1780">
            <v>0</v>
          </cell>
          <cell r="S1780">
            <v>0</v>
          </cell>
          <cell r="T1780">
            <v>0</v>
          </cell>
          <cell r="U1780">
            <v>0</v>
          </cell>
          <cell r="V1780">
            <v>0</v>
          </cell>
          <cell r="W1780">
            <v>0</v>
          </cell>
          <cell r="X1780">
            <v>0</v>
          </cell>
          <cell r="Y1780" t="str">
            <v>L_.YK1_PVSProposed Station Fixed Costs</v>
          </cell>
        </row>
        <row r="1781">
          <cell r="E1781">
            <v>0</v>
          </cell>
          <cell r="F1781">
            <v>0</v>
          </cell>
          <cell r="G1781">
            <v>0</v>
          </cell>
          <cell r="H1781">
            <v>0</v>
          </cell>
          <cell r="I1781">
            <v>0</v>
          </cell>
          <cell r="J1781">
            <v>0</v>
          </cell>
          <cell r="K1781">
            <v>0</v>
          </cell>
          <cell r="L1781">
            <v>0</v>
          </cell>
          <cell r="M1781">
            <v>0</v>
          </cell>
          <cell r="N1781">
            <v>0</v>
          </cell>
          <cell r="O1781">
            <v>0</v>
          </cell>
          <cell r="P1781">
            <v>0</v>
          </cell>
          <cell r="Q1781">
            <v>0</v>
          </cell>
          <cell r="R1781">
            <v>0</v>
          </cell>
          <cell r="S1781">
            <v>0</v>
          </cell>
          <cell r="T1781">
            <v>0</v>
          </cell>
          <cell r="U1781">
            <v>0</v>
          </cell>
          <cell r="V1781">
            <v>0</v>
          </cell>
          <cell r="W1781">
            <v>0</v>
          </cell>
          <cell r="X1781">
            <v>0</v>
          </cell>
          <cell r="Y1781" t="str">
            <v>L_.YK1_PVSProposed Station Demand Charges</v>
          </cell>
        </row>
        <row r="1782">
          <cell r="E1782">
            <v>0</v>
          </cell>
          <cell r="F1782">
            <v>0</v>
          </cell>
          <cell r="G1782">
            <v>0</v>
          </cell>
          <cell r="H1782">
            <v>0</v>
          </cell>
          <cell r="I1782">
            <v>0</v>
          </cell>
          <cell r="J1782">
            <v>0</v>
          </cell>
          <cell r="K1782">
            <v>0</v>
          </cell>
          <cell r="L1782">
            <v>0</v>
          </cell>
          <cell r="M1782">
            <v>0</v>
          </cell>
          <cell r="N1782">
            <v>0</v>
          </cell>
          <cell r="O1782">
            <v>0</v>
          </cell>
          <cell r="P1782">
            <v>0</v>
          </cell>
          <cell r="Q1782">
            <v>0</v>
          </cell>
          <cell r="R1782">
            <v>0</v>
          </cell>
          <cell r="S1782">
            <v>0</v>
          </cell>
          <cell r="T1782">
            <v>0</v>
          </cell>
          <cell r="U1782">
            <v>0</v>
          </cell>
          <cell r="V1782">
            <v>0</v>
          </cell>
          <cell r="W1782">
            <v>0</v>
          </cell>
          <cell r="X1782">
            <v>0</v>
          </cell>
          <cell r="Y1782" t="str">
            <v>L_.YK1_PVSProposed Station Capital Costs</v>
          </cell>
        </row>
        <row r="1783">
          <cell r="E1783">
            <v>0</v>
          </cell>
          <cell r="F1783">
            <v>0</v>
          </cell>
          <cell r="G1783">
            <v>0</v>
          </cell>
          <cell r="H1783">
            <v>0</v>
          </cell>
          <cell r="I1783">
            <v>0</v>
          </cell>
          <cell r="J1783">
            <v>0</v>
          </cell>
          <cell r="K1783">
            <v>0</v>
          </cell>
          <cell r="L1783">
            <v>0</v>
          </cell>
          <cell r="M1783">
            <v>0</v>
          </cell>
          <cell r="N1783">
            <v>0</v>
          </cell>
          <cell r="O1783">
            <v>0</v>
          </cell>
          <cell r="P1783">
            <v>0</v>
          </cell>
          <cell r="Q1783">
            <v>0</v>
          </cell>
          <cell r="R1783">
            <v>0</v>
          </cell>
          <cell r="S1783">
            <v>0</v>
          </cell>
          <cell r="T1783">
            <v>0</v>
          </cell>
          <cell r="U1783">
            <v>0</v>
          </cell>
          <cell r="V1783">
            <v>0</v>
          </cell>
          <cell r="W1783">
            <v>0</v>
          </cell>
          <cell r="X1783">
            <v>0</v>
          </cell>
          <cell r="Y1783" t="str">
            <v>L_.YK1_PVS   Station Total Costs</v>
          </cell>
        </row>
        <row r="1784">
          <cell r="E1784">
            <v>0</v>
          </cell>
          <cell r="F1784">
            <v>0</v>
          </cell>
          <cell r="G1784">
            <v>0</v>
          </cell>
          <cell r="H1784">
            <v>0</v>
          </cell>
          <cell r="I1784">
            <v>0</v>
          </cell>
          <cell r="J1784">
            <v>0</v>
          </cell>
          <cell r="K1784">
            <v>0</v>
          </cell>
          <cell r="L1784">
            <v>0</v>
          </cell>
          <cell r="M1784">
            <v>0</v>
          </cell>
          <cell r="N1784">
            <v>0</v>
          </cell>
          <cell r="O1784">
            <v>0</v>
          </cell>
          <cell r="P1784">
            <v>0</v>
          </cell>
          <cell r="Q1784">
            <v>0</v>
          </cell>
          <cell r="R1784">
            <v>0</v>
          </cell>
          <cell r="S1784">
            <v>0</v>
          </cell>
          <cell r="T1784">
            <v>0</v>
          </cell>
          <cell r="U1784">
            <v>0</v>
          </cell>
          <cell r="V1784">
            <v>0</v>
          </cell>
          <cell r="W1784">
            <v>0</v>
          </cell>
          <cell r="X1784">
            <v>0</v>
          </cell>
          <cell r="Y1784" t="str">
            <v>I_YK4_SC_FRMProposed Station Fuel Costs</v>
          </cell>
        </row>
        <row r="1785">
          <cell r="E1785">
            <v>0</v>
          </cell>
          <cell r="F1785">
            <v>0</v>
          </cell>
          <cell r="G1785">
            <v>0</v>
          </cell>
          <cell r="H1785">
            <v>0</v>
          </cell>
          <cell r="I1785">
            <v>0</v>
          </cell>
          <cell r="J1785">
            <v>0</v>
          </cell>
          <cell r="K1785">
            <v>0</v>
          </cell>
          <cell r="L1785">
            <v>0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0</v>
          </cell>
          <cell r="R1785">
            <v>0</v>
          </cell>
          <cell r="S1785">
            <v>0</v>
          </cell>
          <cell r="T1785">
            <v>0</v>
          </cell>
          <cell r="U1785">
            <v>0</v>
          </cell>
          <cell r="V1785">
            <v>0</v>
          </cell>
          <cell r="W1785">
            <v>0</v>
          </cell>
          <cell r="X1785">
            <v>0</v>
          </cell>
          <cell r="Y1785" t="str">
            <v>I_YK4_SC_FRMProposed Station Variable O&amp;M Costs</v>
          </cell>
        </row>
        <row r="1786">
          <cell r="E1786">
            <v>0</v>
          </cell>
          <cell r="F1786">
            <v>0</v>
          </cell>
          <cell r="G1786">
            <v>0</v>
          </cell>
          <cell r="H1786">
            <v>0</v>
          </cell>
          <cell r="I1786">
            <v>0</v>
          </cell>
          <cell r="J1786">
            <v>0</v>
          </cell>
          <cell r="K1786">
            <v>0</v>
          </cell>
          <cell r="L1786">
            <v>0</v>
          </cell>
          <cell r="M1786">
            <v>0</v>
          </cell>
          <cell r="N1786">
            <v>0</v>
          </cell>
          <cell r="O1786">
            <v>0</v>
          </cell>
          <cell r="P1786">
            <v>0</v>
          </cell>
          <cell r="Q1786">
            <v>0</v>
          </cell>
          <cell r="R1786">
            <v>0</v>
          </cell>
          <cell r="S1786">
            <v>0</v>
          </cell>
          <cell r="T1786">
            <v>0</v>
          </cell>
          <cell r="U1786">
            <v>0</v>
          </cell>
          <cell r="V1786">
            <v>0</v>
          </cell>
          <cell r="W1786">
            <v>0</v>
          </cell>
          <cell r="X1786">
            <v>0</v>
          </cell>
          <cell r="Y1786" t="str">
            <v>I_YK4_SC_FRMProposed Station Emission Costs</v>
          </cell>
        </row>
        <row r="1787">
          <cell r="E1787">
            <v>0</v>
          </cell>
          <cell r="F1787">
            <v>0</v>
          </cell>
          <cell r="G1787">
            <v>0</v>
          </cell>
          <cell r="H1787">
            <v>0</v>
          </cell>
          <cell r="I1787">
            <v>0</v>
          </cell>
          <cell r="J1787">
            <v>0</v>
          </cell>
          <cell r="K1787">
            <v>0</v>
          </cell>
          <cell r="L1787">
            <v>0</v>
          </cell>
          <cell r="M1787">
            <v>0</v>
          </cell>
          <cell r="N1787">
            <v>0</v>
          </cell>
          <cell r="O1787">
            <v>0</v>
          </cell>
          <cell r="P1787">
            <v>0</v>
          </cell>
          <cell r="Q1787">
            <v>0</v>
          </cell>
          <cell r="R1787">
            <v>0</v>
          </cell>
          <cell r="S1787">
            <v>0</v>
          </cell>
          <cell r="T1787">
            <v>0</v>
          </cell>
          <cell r="U1787">
            <v>0</v>
          </cell>
          <cell r="V1787">
            <v>0</v>
          </cell>
          <cell r="W1787">
            <v>0</v>
          </cell>
          <cell r="X1787">
            <v>0</v>
          </cell>
          <cell r="Y1787" t="str">
            <v>I_YK4_SC_FRMProposed Station Dispatch Adder Costs</v>
          </cell>
        </row>
        <row r="1788">
          <cell r="E1788">
            <v>0</v>
          </cell>
          <cell r="F1788">
            <v>0</v>
          </cell>
          <cell r="G1788">
            <v>0</v>
          </cell>
          <cell r="H1788">
            <v>0</v>
          </cell>
          <cell r="I1788">
            <v>0</v>
          </cell>
          <cell r="J1788">
            <v>0</v>
          </cell>
          <cell r="K1788">
            <v>0</v>
          </cell>
          <cell r="L1788">
            <v>0</v>
          </cell>
          <cell r="M1788">
            <v>0</v>
          </cell>
          <cell r="N1788">
            <v>0</v>
          </cell>
          <cell r="O1788">
            <v>0</v>
          </cell>
          <cell r="P1788">
            <v>0</v>
          </cell>
          <cell r="Q1788">
            <v>0</v>
          </cell>
          <cell r="R1788">
            <v>0</v>
          </cell>
          <cell r="S1788">
            <v>0</v>
          </cell>
          <cell r="T1788">
            <v>0</v>
          </cell>
          <cell r="U1788">
            <v>0</v>
          </cell>
          <cell r="V1788">
            <v>0</v>
          </cell>
          <cell r="W1788">
            <v>0</v>
          </cell>
          <cell r="X1788">
            <v>0</v>
          </cell>
          <cell r="Y1788" t="str">
            <v>I_YK4_SC_FRMProposed Station Fixed Costs</v>
          </cell>
        </row>
        <row r="1789">
          <cell r="E1789">
            <v>0</v>
          </cell>
          <cell r="F1789">
            <v>0</v>
          </cell>
          <cell r="G1789">
            <v>0</v>
          </cell>
          <cell r="H1789">
            <v>0</v>
          </cell>
          <cell r="I1789">
            <v>0</v>
          </cell>
          <cell r="J1789">
            <v>0</v>
          </cell>
          <cell r="K1789">
            <v>0</v>
          </cell>
          <cell r="L1789">
            <v>0</v>
          </cell>
          <cell r="M1789">
            <v>0</v>
          </cell>
          <cell r="N1789">
            <v>0</v>
          </cell>
          <cell r="O1789">
            <v>0</v>
          </cell>
          <cell r="P1789">
            <v>0</v>
          </cell>
          <cell r="Q1789">
            <v>0</v>
          </cell>
          <cell r="R1789">
            <v>0</v>
          </cell>
          <cell r="S1789">
            <v>0</v>
          </cell>
          <cell r="T1789">
            <v>0</v>
          </cell>
          <cell r="U1789">
            <v>0</v>
          </cell>
          <cell r="V1789">
            <v>0</v>
          </cell>
          <cell r="W1789">
            <v>0</v>
          </cell>
          <cell r="X1789">
            <v>0</v>
          </cell>
          <cell r="Y1789" t="str">
            <v>I_YK4_SC_FRMProposed Station Demand Charges</v>
          </cell>
        </row>
        <row r="1790">
          <cell r="E1790">
            <v>0</v>
          </cell>
          <cell r="F1790">
            <v>0</v>
          </cell>
          <cell r="G1790">
            <v>0</v>
          </cell>
          <cell r="H1790">
            <v>0</v>
          </cell>
          <cell r="I1790">
            <v>0</v>
          </cell>
          <cell r="J1790">
            <v>0</v>
          </cell>
          <cell r="K1790">
            <v>0</v>
          </cell>
          <cell r="L1790">
            <v>0</v>
          </cell>
          <cell r="M1790">
            <v>0</v>
          </cell>
          <cell r="N1790">
            <v>0</v>
          </cell>
          <cell r="O1790">
            <v>0</v>
          </cell>
          <cell r="P1790">
            <v>0</v>
          </cell>
          <cell r="Q1790">
            <v>0</v>
          </cell>
          <cell r="R1790">
            <v>0</v>
          </cell>
          <cell r="S1790">
            <v>0</v>
          </cell>
          <cell r="T1790">
            <v>0</v>
          </cell>
          <cell r="U1790">
            <v>0</v>
          </cell>
          <cell r="V1790">
            <v>0</v>
          </cell>
          <cell r="W1790">
            <v>0</v>
          </cell>
          <cell r="X1790">
            <v>0</v>
          </cell>
          <cell r="Y1790" t="str">
            <v>I_YK4_SC_FRMProposed Station Capital Costs</v>
          </cell>
        </row>
        <row r="1791">
          <cell r="E1791">
            <v>0</v>
          </cell>
          <cell r="F1791">
            <v>0</v>
          </cell>
          <cell r="G1791">
            <v>0</v>
          </cell>
          <cell r="H1791">
            <v>0</v>
          </cell>
          <cell r="I1791">
            <v>0</v>
          </cell>
          <cell r="J1791">
            <v>0</v>
          </cell>
          <cell r="K1791">
            <v>0</v>
          </cell>
          <cell r="L1791">
            <v>0</v>
          </cell>
          <cell r="M1791">
            <v>0</v>
          </cell>
          <cell r="N1791">
            <v>0</v>
          </cell>
          <cell r="O1791">
            <v>0</v>
          </cell>
          <cell r="P1791">
            <v>0</v>
          </cell>
          <cell r="Q1791">
            <v>0</v>
          </cell>
          <cell r="R1791">
            <v>0</v>
          </cell>
          <cell r="S1791">
            <v>0</v>
          </cell>
          <cell r="T1791">
            <v>0</v>
          </cell>
          <cell r="U1791">
            <v>0</v>
          </cell>
          <cell r="V1791">
            <v>0</v>
          </cell>
          <cell r="W1791">
            <v>0</v>
          </cell>
          <cell r="X1791">
            <v>0</v>
          </cell>
          <cell r="Y1791" t="str">
            <v>I_YK4_SC_FRM   Station Total Costs</v>
          </cell>
        </row>
        <row r="1792">
          <cell r="E1792">
            <v>0</v>
          </cell>
          <cell r="F1792">
            <v>0</v>
          </cell>
          <cell r="G1792">
            <v>0</v>
          </cell>
          <cell r="H1792">
            <v>0</v>
          </cell>
          <cell r="I1792">
            <v>0</v>
          </cell>
          <cell r="J1792">
            <v>0</v>
          </cell>
          <cell r="K1792">
            <v>0</v>
          </cell>
          <cell r="L1792">
            <v>0</v>
          </cell>
          <cell r="M1792">
            <v>0</v>
          </cell>
          <cell r="N1792">
            <v>0</v>
          </cell>
          <cell r="O1792">
            <v>0</v>
          </cell>
          <cell r="P1792">
            <v>0</v>
          </cell>
          <cell r="Q1792">
            <v>0</v>
          </cell>
          <cell r="R1792">
            <v>0</v>
          </cell>
          <cell r="S1792">
            <v>0</v>
          </cell>
          <cell r="T1792">
            <v>0</v>
          </cell>
          <cell r="U1792">
            <v>0</v>
          </cell>
          <cell r="V1792">
            <v>0</v>
          </cell>
          <cell r="W1792">
            <v>0</v>
          </cell>
          <cell r="X1792">
            <v>0</v>
          </cell>
          <cell r="Y1792" t="str">
            <v>H_.YK4_WDProposed Station Fuel Costs</v>
          </cell>
        </row>
        <row r="1793">
          <cell r="E1793">
            <v>0</v>
          </cell>
          <cell r="F1793">
            <v>0</v>
          </cell>
          <cell r="G1793">
            <v>0</v>
          </cell>
          <cell r="H1793">
            <v>0</v>
          </cell>
          <cell r="I1793">
            <v>0</v>
          </cell>
          <cell r="J1793">
            <v>0</v>
          </cell>
          <cell r="K1793">
            <v>0</v>
          </cell>
          <cell r="L1793">
            <v>0</v>
          </cell>
          <cell r="M1793">
            <v>0</v>
          </cell>
          <cell r="N1793">
            <v>0</v>
          </cell>
          <cell r="O1793">
            <v>0</v>
          </cell>
          <cell r="P1793">
            <v>0</v>
          </cell>
          <cell r="Q1793">
            <v>0</v>
          </cell>
          <cell r="R1793">
            <v>0</v>
          </cell>
          <cell r="S1793">
            <v>0</v>
          </cell>
          <cell r="T1793">
            <v>0</v>
          </cell>
          <cell r="U1793">
            <v>0</v>
          </cell>
          <cell r="V1793">
            <v>0</v>
          </cell>
          <cell r="W1793">
            <v>0</v>
          </cell>
          <cell r="X1793">
            <v>0</v>
          </cell>
          <cell r="Y1793" t="str">
            <v>H_.YK4_WDProposed Station Variable O&amp;M Costs</v>
          </cell>
        </row>
        <row r="1794">
          <cell r="E1794">
            <v>0</v>
          </cell>
          <cell r="F1794">
            <v>0</v>
          </cell>
          <cell r="G1794">
            <v>0</v>
          </cell>
          <cell r="H1794">
            <v>0</v>
          </cell>
          <cell r="I1794">
            <v>0</v>
          </cell>
          <cell r="J1794">
            <v>0</v>
          </cell>
          <cell r="K1794">
            <v>0</v>
          </cell>
          <cell r="L1794">
            <v>0</v>
          </cell>
          <cell r="M1794">
            <v>0</v>
          </cell>
          <cell r="N1794">
            <v>0</v>
          </cell>
          <cell r="O1794">
            <v>0</v>
          </cell>
          <cell r="P1794">
            <v>0</v>
          </cell>
          <cell r="Q1794">
            <v>0</v>
          </cell>
          <cell r="R1794">
            <v>0</v>
          </cell>
          <cell r="S1794">
            <v>0</v>
          </cell>
          <cell r="T1794">
            <v>0</v>
          </cell>
          <cell r="U1794">
            <v>0</v>
          </cell>
          <cell r="V1794">
            <v>0</v>
          </cell>
          <cell r="W1794">
            <v>0</v>
          </cell>
          <cell r="X1794">
            <v>0</v>
          </cell>
          <cell r="Y1794" t="str">
            <v>H_.YK4_WDProposed Station Emission Costs</v>
          </cell>
        </row>
        <row r="1795">
          <cell r="E1795">
            <v>0</v>
          </cell>
          <cell r="F1795">
            <v>0</v>
          </cell>
          <cell r="G1795">
            <v>0</v>
          </cell>
          <cell r="H1795">
            <v>0</v>
          </cell>
          <cell r="I1795">
            <v>0</v>
          </cell>
          <cell r="J1795">
            <v>0</v>
          </cell>
          <cell r="K1795">
            <v>0</v>
          </cell>
          <cell r="L1795">
            <v>0</v>
          </cell>
          <cell r="M1795">
            <v>0</v>
          </cell>
          <cell r="N1795">
            <v>0</v>
          </cell>
          <cell r="O1795">
            <v>0</v>
          </cell>
          <cell r="P1795">
            <v>0</v>
          </cell>
          <cell r="Q1795">
            <v>0</v>
          </cell>
          <cell r="R1795">
            <v>0</v>
          </cell>
          <cell r="S1795">
            <v>0</v>
          </cell>
          <cell r="T1795">
            <v>0</v>
          </cell>
          <cell r="U1795">
            <v>0</v>
          </cell>
          <cell r="V1795">
            <v>0</v>
          </cell>
          <cell r="W1795">
            <v>0</v>
          </cell>
          <cell r="X1795">
            <v>0</v>
          </cell>
          <cell r="Y1795" t="str">
            <v>H_.YK4_WDProposed Station Dispatch Adder Costs</v>
          </cell>
        </row>
        <row r="1796">
          <cell r="E1796">
            <v>0</v>
          </cell>
          <cell r="F1796">
            <v>0</v>
          </cell>
          <cell r="G1796">
            <v>0</v>
          </cell>
          <cell r="H1796">
            <v>0</v>
          </cell>
          <cell r="I1796">
            <v>0</v>
          </cell>
          <cell r="J1796">
            <v>0</v>
          </cell>
          <cell r="K1796">
            <v>0</v>
          </cell>
          <cell r="L1796">
            <v>0</v>
          </cell>
          <cell r="M1796">
            <v>0</v>
          </cell>
          <cell r="N1796">
            <v>0</v>
          </cell>
          <cell r="O1796">
            <v>0</v>
          </cell>
          <cell r="P1796">
            <v>0</v>
          </cell>
          <cell r="Q1796">
            <v>0</v>
          </cell>
          <cell r="R1796">
            <v>0</v>
          </cell>
          <cell r="S1796">
            <v>0</v>
          </cell>
          <cell r="T1796">
            <v>0</v>
          </cell>
          <cell r="U1796">
            <v>0</v>
          </cell>
          <cell r="V1796">
            <v>0</v>
          </cell>
          <cell r="W1796">
            <v>0</v>
          </cell>
          <cell r="X1796">
            <v>0</v>
          </cell>
          <cell r="Y1796" t="str">
            <v>H_.YK4_WDProposed Station Fixed Costs</v>
          </cell>
        </row>
        <row r="1797">
          <cell r="E1797">
            <v>0</v>
          </cell>
          <cell r="F1797">
            <v>0</v>
          </cell>
          <cell r="G1797">
            <v>0</v>
          </cell>
          <cell r="H1797">
            <v>0</v>
          </cell>
          <cell r="I1797">
            <v>0</v>
          </cell>
          <cell r="J1797">
            <v>0</v>
          </cell>
          <cell r="K1797">
            <v>0</v>
          </cell>
          <cell r="L1797">
            <v>0</v>
          </cell>
          <cell r="M1797">
            <v>0</v>
          </cell>
          <cell r="N1797">
            <v>0</v>
          </cell>
          <cell r="O1797">
            <v>0</v>
          </cell>
          <cell r="P1797">
            <v>0</v>
          </cell>
          <cell r="Q1797">
            <v>0</v>
          </cell>
          <cell r="R1797">
            <v>0</v>
          </cell>
          <cell r="S1797">
            <v>0</v>
          </cell>
          <cell r="T1797">
            <v>0</v>
          </cell>
          <cell r="U1797">
            <v>0</v>
          </cell>
          <cell r="V1797">
            <v>0</v>
          </cell>
          <cell r="W1797">
            <v>0</v>
          </cell>
          <cell r="X1797">
            <v>0</v>
          </cell>
          <cell r="Y1797" t="str">
            <v>H_.YK4_WDProposed Station Demand Charges</v>
          </cell>
        </row>
        <row r="1798">
          <cell r="E1798">
            <v>0</v>
          </cell>
          <cell r="F1798">
            <v>0</v>
          </cell>
          <cell r="G1798">
            <v>0</v>
          </cell>
          <cell r="H1798">
            <v>0</v>
          </cell>
          <cell r="I1798">
            <v>0</v>
          </cell>
          <cell r="J1798">
            <v>0</v>
          </cell>
          <cell r="K1798">
            <v>0</v>
          </cell>
          <cell r="L1798">
            <v>0</v>
          </cell>
          <cell r="M1798">
            <v>0</v>
          </cell>
          <cell r="N1798">
            <v>0</v>
          </cell>
          <cell r="O1798">
            <v>0</v>
          </cell>
          <cell r="P1798">
            <v>0</v>
          </cell>
          <cell r="Q1798">
            <v>0</v>
          </cell>
          <cell r="R1798">
            <v>0</v>
          </cell>
          <cell r="S1798">
            <v>0</v>
          </cell>
          <cell r="T1798">
            <v>0</v>
          </cell>
          <cell r="U1798">
            <v>0</v>
          </cell>
          <cell r="V1798">
            <v>0</v>
          </cell>
          <cell r="W1798">
            <v>0</v>
          </cell>
          <cell r="X1798">
            <v>0</v>
          </cell>
          <cell r="Y1798" t="str">
            <v>H_.YK4_WDProposed Station Capital Costs</v>
          </cell>
        </row>
        <row r="1799">
          <cell r="E1799">
            <v>0</v>
          </cell>
          <cell r="F1799">
            <v>0</v>
          </cell>
          <cell r="G1799">
            <v>0</v>
          </cell>
          <cell r="H1799">
            <v>0</v>
          </cell>
          <cell r="I1799">
            <v>0</v>
          </cell>
          <cell r="J1799">
            <v>0</v>
          </cell>
          <cell r="K1799">
            <v>0</v>
          </cell>
          <cell r="L1799">
            <v>0</v>
          </cell>
          <cell r="M1799">
            <v>0</v>
          </cell>
          <cell r="N1799">
            <v>0</v>
          </cell>
          <cell r="O1799">
            <v>0</v>
          </cell>
          <cell r="P1799">
            <v>0</v>
          </cell>
          <cell r="Q1799">
            <v>0</v>
          </cell>
          <cell r="R1799">
            <v>0</v>
          </cell>
          <cell r="S1799">
            <v>0</v>
          </cell>
          <cell r="T1799">
            <v>0</v>
          </cell>
          <cell r="U1799">
            <v>0</v>
          </cell>
          <cell r="V1799">
            <v>0</v>
          </cell>
          <cell r="W1799">
            <v>0</v>
          </cell>
          <cell r="X1799">
            <v>0</v>
          </cell>
          <cell r="Y1799" t="str">
            <v>H_.YK4_WD   Station Total Costs</v>
          </cell>
        </row>
        <row r="1800">
          <cell r="E1800">
            <v>0</v>
          </cell>
          <cell r="F1800">
            <v>0</v>
          </cell>
          <cell r="G1800">
            <v>0</v>
          </cell>
          <cell r="H1800">
            <v>0</v>
          </cell>
          <cell r="I1800">
            <v>0</v>
          </cell>
          <cell r="J1800">
            <v>0</v>
          </cell>
          <cell r="K1800">
            <v>0</v>
          </cell>
          <cell r="L1800">
            <v>0</v>
          </cell>
          <cell r="M1800">
            <v>0</v>
          </cell>
          <cell r="N1800">
            <v>0</v>
          </cell>
          <cell r="O1800">
            <v>0</v>
          </cell>
          <cell r="P1800">
            <v>0</v>
          </cell>
          <cell r="Q1800">
            <v>0</v>
          </cell>
          <cell r="R1800">
            <v>0</v>
          </cell>
          <cell r="S1800">
            <v>0</v>
          </cell>
          <cell r="T1800">
            <v>0</v>
          </cell>
          <cell r="U1800">
            <v>0</v>
          </cell>
          <cell r="V1800">
            <v>0</v>
          </cell>
          <cell r="W1800">
            <v>0</v>
          </cell>
          <cell r="X1800">
            <v>0</v>
          </cell>
          <cell r="Y1800" t="str">
            <v>L_.YK4_WDProposed Station Fuel Costs</v>
          </cell>
        </row>
        <row r="1801">
          <cell r="E1801">
            <v>0</v>
          </cell>
          <cell r="F1801">
            <v>0</v>
          </cell>
          <cell r="G1801">
            <v>0</v>
          </cell>
          <cell r="H1801">
            <v>0</v>
          </cell>
          <cell r="I1801">
            <v>0</v>
          </cell>
          <cell r="J1801">
            <v>0</v>
          </cell>
          <cell r="K1801">
            <v>0</v>
          </cell>
          <cell r="L1801">
            <v>0</v>
          </cell>
          <cell r="M1801">
            <v>0</v>
          </cell>
          <cell r="N1801">
            <v>0</v>
          </cell>
          <cell r="O1801">
            <v>0</v>
          </cell>
          <cell r="P1801">
            <v>0</v>
          </cell>
          <cell r="Q1801">
            <v>0</v>
          </cell>
          <cell r="R1801">
            <v>0</v>
          </cell>
          <cell r="S1801">
            <v>0</v>
          </cell>
          <cell r="T1801">
            <v>0</v>
          </cell>
          <cell r="U1801">
            <v>0</v>
          </cell>
          <cell r="V1801">
            <v>0</v>
          </cell>
          <cell r="W1801">
            <v>0</v>
          </cell>
          <cell r="X1801">
            <v>0</v>
          </cell>
          <cell r="Y1801" t="str">
            <v>L_.YK4_WDProposed Station Variable O&amp;M Costs</v>
          </cell>
        </row>
        <row r="1802">
          <cell r="E1802">
            <v>0</v>
          </cell>
          <cell r="F1802">
            <v>0</v>
          </cell>
          <cell r="G1802">
            <v>0</v>
          </cell>
          <cell r="H1802">
            <v>0</v>
          </cell>
          <cell r="I1802">
            <v>0</v>
          </cell>
          <cell r="J1802">
            <v>0</v>
          </cell>
          <cell r="K1802">
            <v>0</v>
          </cell>
          <cell r="L1802">
            <v>0</v>
          </cell>
          <cell r="M1802">
            <v>0</v>
          </cell>
          <cell r="N1802">
            <v>0</v>
          </cell>
          <cell r="O1802">
            <v>0</v>
          </cell>
          <cell r="P1802">
            <v>0</v>
          </cell>
          <cell r="Q1802">
            <v>0</v>
          </cell>
          <cell r="R1802">
            <v>0</v>
          </cell>
          <cell r="S1802">
            <v>0</v>
          </cell>
          <cell r="T1802">
            <v>0</v>
          </cell>
          <cell r="U1802">
            <v>0</v>
          </cell>
          <cell r="V1802">
            <v>0</v>
          </cell>
          <cell r="W1802">
            <v>0</v>
          </cell>
          <cell r="X1802">
            <v>0</v>
          </cell>
          <cell r="Y1802" t="str">
            <v>L_.YK4_WDProposed Station Emission Costs</v>
          </cell>
        </row>
        <row r="1803">
          <cell r="E1803">
            <v>0</v>
          </cell>
          <cell r="F1803">
            <v>0</v>
          </cell>
          <cell r="G1803">
            <v>0</v>
          </cell>
          <cell r="H1803">
            <v>0</v>
          </cell>
          <cell r="I1803">
            <v>0</v>
          </cell>
          <cell r="J1803">
            <v>0</v>
          </cell>
          <cell r="K1803">
            <v>0</v>
          </cell>
          <cell r="L1803">
            <v>0</v>
          </cell>
          <cell r="M1803">
            <v>0</v>
          </cell>
          <cell r="N1803">
            <v>0</v>
          </cell>
          <cell r="O1803">
            <v>0</v>
          </cell>
          <cell r="P1803">
            <v>0</v>
          </cell>
          <cell r="Q1803">
            <v>0</v>
          </cell>
          <cell r="R1803">
            <v>0</v>
          </cell>
          <cell r="S1803">
            <v>0</v>
          </cell>
          <cell r="T1803">
            <v>0</v>
          </cell>
          <cell r="U1803">
            <v>0</v>
          </cell>
          <cell r="V1803">
            <v>0</v>
          </cell>
          <cell r="W1803">
            <v>0</v>
          </cell>
          <cell r="X1803">
            <v>0</v>
          </cell>
          <cell r="Y1803" t="str">
            <v>L_.YK4_WDProposed Station Dispatch Adder Costs</v>
          </cell>
        </row>
        <row r="1804">
          <cell r="E1804">
            <v>0</v>
          </cell>
          <cell r="F1804">
            <v>0</v>
          </cell>
          <cell r="G1804">
            <v>0</v>
          </cell>
          <cell r="H1804">
            <v>0</v>
          </cell>
          <cell r="I1804">
            <v>0</v>
          </cell>
          <cell r="J1804">
            <v>0</v>
          </cell>
          <cell r="K1804">
            <v>0</v>
          </cell>
          <cell r="L1804">
            <v>0</v>
          </cell>
          <cell r="M1804">
            <v>0</v>
          </cell>
          <cell r="N1804">
            <v>0</v>
          </cell>
          <cell r="O1804">
            <v>0</v>
          </cell>
          <cell r="P1804">
            <v>0</v>
          </cell>
          <cell r="Q1804">
            <v>0</v>
          </cell>
          <cell r="R1804">
            <v>0</v>
          </cell>
          <cell r="S1804">
            <v>0</v>
          </cell>
          <cell r="T1804">
            <v>0</v>
          </cell>
          <cell r="U1804">
            <v>0</v>
          </cell>
          <cell r="V1804">
            <v>0</v>
          </cell>
          <cell r="W1804">
            <v>0</v>
          </cell>
          <cell r="X1804">
            <v>0</v>
          </cell>
          <cell r="Y1804" t="str">
            <v>L_.YK4_WDProposed Station Fixed Costs</v>
          </cell>
        </row>
        <row r="1805">
          <cell r="E1805">
            <v>0</v>
          </cell>
          <cell r="F1805">
            <v>0</v>
          </cell>
          <cell r="G1805">
            <v>0</v>
          </cell>
          <cell r="H1805">
            <v>0</v>
          </cell>
          <cell r="I1805">
            <v>0</v>
          </cell>
          <cell r="J1805">
            <v>0</v>
          </cell>
          <cell r="K1805">
            <v>0</v>
          </cell>
          <cell r="L1805">
            <v>0</v>
          </cell>
          <cell r="M1805">
            <v>0</v>
          </cell>
          <cell r="N1805">
            <v>0</v>
          </cell>
          <cell r="O1805">
            <v>0</v>
          </cell>
          <cell r="P1805">
            <v>0</v>
          </cell>
          <cell r="Q1805">
            <v>0</v>
          </cell>
          <cell r="R1805">
            <v>0</v>
          </cell>
          <cell r="S1805">
            <v>0</v>
          </cell>
          <cell r="T1805">
            <v>0</v>
          </cell>
          <cell r="U1805">
            <v>0</v>
          </cell>
          <cell r="V1805">
            <v>0</v>
          </cell>
          <cell r="W1805">
            <v>0</v>
          </cell>
          <cell r="X1805">
            <v>0</v>
          </cell>
          <cell r="Y1805" t="str">
            <v>L_.YK4_WDProposed Station Demand Charges</v>
          </cell>
        </row>
        <row r="1806">
          <cell r="E1806">
            <v>0</v>
          </cell>
          <cell r="F1806">
            <v>0</v>
          </cell>
          <cell r="G1806">
            <v>0</v>
          </cell>
          <cell r="H1806">
            <v>0</v>
          </cell>
          <cell r="I1806">
            <v>0</v>
          </cell>
          <cell r="J1806">
            <v>0</v>
          </cell>
          <cell r="K1806">
            <v>0</v>
          </cell>
          <cell r="L1806">
            <v>0</v>
          </cell>
          <cell r="M1806">
            <v>0</v>
          </cell>
          <cell r="N1806">
            <v>0</v>
          </cell>
          <cell r="O1806">
            <v>0</v>
          </cell>
          <cell r="P1806">
            <v>0</v>
          </cell>
          <cell r="Q1806">
            <v>0</v>
          </cell>
          <cell r="R1806">
            <v>0</v>
          </cell>
          <cell r="S1806">
            <v>0</v>
          </cell>
          <cell r="T1806">
            <v>0</v>
          </cell>
          <cell r="U1806">
            <v>0</v>
          </cell>
          <cell r="V1806">
            <v>0</v>
          </cell>
          <cell r="W1806">
            <v>0</v>
          </cell>
          <cell r="X1806">
            <v>0</v>
          </cell>
          <cell r="Y1806" t="str">
            <v>L_.YK4_WDProposed Station Capital Costs</v>
          </cell>
        </row>
        <row r="1807">
          <cell r="E1807">
            <v>0</v>
          </cell>
          <cell r="F1807">
            <v>0</v>
          </cell>
          <cell r="G1807">
            <v>0</v>
          </cell>
          <cell r="H1807">
            <v>0</v>
          </cell>
          <cell r="I1807">
            <v>0</v>
          </cell>
          <cell r="J1807">
            <v>0</v>
          </cell>
          <cell r="K1807">
            <v>0</v>
          </cell>
          <cell r="L1807">
            <v>0</v>
          </cell>
          <cell r="M1807">
            <v>0</v>
          </cell>
          <cell r="N1807">
            <v>0</v>
          </cell>
          <cell r="O1807">
            <v>0</v>
          </cell>
          <cell r="P1807">
            <v>0</v>
          </cell>
          <cell r="Q1807">
            <v>0</v>
          </cell>
          <cell r="R1807">
            <v>0</v>
          </cell>
          <cell r="S1807">
            <v>0</v>
          </cell>
          <cell r="T1807">
            <v>0</v>
          </cell>
          <cell r="U1807">
            <v>0</v>
          </cell>
          <cell r="V1807">
            <v>0</v>
          </cell>
          <cell r="W1807">
            <v>0</v>
          </cell>
          <cell r="X1807">
            <v>0</v>
          </cell>
          <cell r="Y1807" t="str">
            <v>L_.YK4_WD   Station Total Costs</v>
          </cell>
        </row>
        <row r="1808">
          <cell r="E1808">
            <v>0</v>
          </cell>
          <cell r="F1808">
            <v>0</v>
          </cell>
          <cell r="G1808">
            <v>0</v>
          </cell>
          <cell r="H1808">
            <v>0</v>
          </cell>
          <cell r="I1808">
            <v>0</v>
          </cell>
          <cell r="J1808">
            <v>0</v>
          </cell>
          <cell r="K1808">
            <v>0</v>
          </cell>
          <cell r="L1808">
            <v>0</v>
          </cell>
          <cell r="M1808">
            <v>0</v>
          </cell>
          <cell r="N1808">
            <v>0</v>
          </cell>
          <cell r="O1808">
            <v>0</v>
          </cell>
          <cell r="P1808">
            <v>0</v>
          </cell>
          <cell r="Q1808">
            <v>0</v>
          </cell>
          <cell r="R1808">
            <v>0</v>
          </cell>
          <cell r="S1808">
            <v>0</v>
          </cell>
          <cell r="T1808">
            <v>0</v>
          </cell>
          <cell r="U1808">
            <v>0</v>
          </cell>
          <cell r="V1808">
            <v>0</v>
          </cell>
          <cell r="W1808">
            <v>0</v>
          </cell>
          <cell r="X1808">
            <v>0</v>
          </cell>
          <cell r="Y1808" t="str">
            <v>H_.YK4_WDSProposed Station Fuel Costs</v>
          </cell>
        </row>
        <row r="1809">
          <cell r="E1809">
            <v>0</v>
          </cell>
          <cell r="F1809">
            <v>0</v>
          </cell>
          <cell r="G1809">
            <v>0</v>
          </cell>
          <cell r="H1809">
            <v>0</v>
          </cell>
          <cell r="I1809">
            <v>0</v>
          </cell>
          <cell r="J1809">
            <v>0</v>
          </cell>
          <cell r="K1809">
            <v>0</v>
          </cell>
          <cell r="L1809">
            <v>0</v>
          </cell>
          <cell r="M1809">
            <v>0</v>
          </cell>
          <cell r="N1809">
            <v>0</v>
          </cell>
          <cell r="O1809">
            <v>0</v>
          </cell>
          <cell r="P1809">
            <v>0</v>
          </cell>
          <cell r="Q1809">
            <v>0</v>
          </cell>
          <cell r="R1809">
            <v>0</v>
          </cell>
          <cell r="S1809">
            <v>0</v>
          </cell>
          <cell r="T1809">
            <v>0</v>
          </cell>
          <cell r="U1809">
            <v>0</v>
          </cell>
          <cell r="V1809">
            <v>0</v>
          </cell>
          <cell r="W1809">
            <v>0.58699999999999997</v>
          </cell>
          <cell r="X1809">
            <v>0.60099999999999998</v>
          </cell>
          <cell r="Y1809" t="str">
            <v>H_.YK4_WDSProposed Station Variable O&amp;M Costs</v>
          </cell>
        </row>
        <row r="1810">
          <cell r="E1810">
            <v>0</v>
          </cell>
          <cell r="F1810">
            <v>0</v>
          </cell>
          <cell r="G1810">
            <v>0</v>
          </cell>
          <cell r="H1810">
            <v>0</v>
          </cell>
          <cell r="I1810">
            <v>0</v>
          </cell>
          <cell r="J1810">
            <v>0</v>
          </cell>
          <cell r="K1810">
            <v>0</v>
          </cell>
          <cell r="L1810">
            <v>0</v>
          </cell>
          <cell r="M1810">
            <v>0</v>
          </cell>
          <cell r="N1810">
            <v>0</v>
          </cell>
          <cell r="O1810">
            <v>0</v>
          </cell>
          <cell r="P1810">
            <v>0</v>
          </cell>
          <cell r="Q1810">
            <v>0</v>
          </cell>
          <cell r="R1810">
            <v>0</v>
          </cell>
          <cell r="S1810">
            <v>0</v>
          </cell>
          <cell r="T1810">
            <v>0</v>
          </cell>
          <cell r="U1810">
            <v>0</v>
          </cell>
          <cell r="V1810">
            <v>0</v>
          </cell>
          <cell r="W1810">
            <v>0</v>
          </cell>
          <cell r="X1810">
            <v>0</v>
          </cell>
          <cell r="Y1810" t="str">
            <v>H_.YK4_WDSProposed Station Emission Costs</v>
          </cell>
        </row>
        <row r="1811">
          <cell r="E1811">
            <v>0</v>
          </cell>
          <cell r="F1811">
            <v>0</v>
          </cell>
          <cell r="G1811">
            <v>0</v>
          </cell>
          <cell r="H1811">
            <v>0</v>
          </cell>
          <cell r="I1811">
            <v>0</v>
          </cell>
          <cell r="J1811">
            <v>0</v>
          </cell>
          <cell r="K1811">
            <v>0</v>
          </cell>
          <cell r="L1811">
            <v>0</v>
          </cell>
          <cell r="M1811">
            <v>0</v>
          </cell>
          <cell r="N1811">
            <v>0</v>
          </cell>
          <cell r="O1811">
            <v>0</v>
          </cell>
          <cell r="P1811">
            <v>0</v>
          </cell>
          <cell r="Q1811">
            <v>0</v>
          </cell>
          <cell r="R1811">
            <v>0</v>
          </cell>
          <cell r="S1811">
            <v>0</v>
          </cell>
          <cell r="T1811">
            <v>0</v>
          </cell>
          <cell r="U1811">
            <v>0</v>
          </cell>
          <cell r="V1811">
            <v>0</v>
          </cell>
          <cell r="W1811">
            <v>0</v>
          </cell>
          <cell r="X1811">
            <v>0</v>
          </cell>
          <cell r="Y1811" t="str">
            <v>H_.YK4_WDSProposed Station Dispatch Adder Costs</v>
          </cell>
        </row>
        <row r="1812">
          <cell r="E1812">
            <v>0</v>
          </cell>
          <cell r="F1812">
            <v>0</v>
          </cell>
          <cell r="G1812">
            <v>0</v>
          </cell>
          <cell r="H1812">
            <v>0</v>
          </cell>
          <cell r="I1812">
            <v>0</v>
          </cell>
          <cell r="J1812">
            <v>0</v>
          </cell>
          <cell r="K1812">
            <v>0</v>
          </cell>
          <cell r="L1812">
            <v>0</v>
          </cell>
          <cell r="M1812">
            <v>0</v>
          </cell>
          <cell r="N1812">
            <v>0</v>
          </cell>
          <cell r="O1812">
            <v>0</v>
          </cell>
          <cell r="P1812">
            <v>0</v>
          </cell>
          <cell r="Q1812">
            <v>0</v>
          </cell>
          <cell r="R1812">
            <v>0</v>
          </cell>
          <cell r="S1812">
            <v>0</v>
          </cell>
          <cell r="T1812">
            <v>0</v>
          </cell>
          <cell r="U1812">
            <v>0</v>
          </cell>
          <cell r="V1812">
            <v>0</v>
          </cell>
          <cell r="W1812">
            <v>0.317</v>
          </cell>
          <cell r="X1812">
            <v>0.32400000000000001</v>
          </cell>
          <cell r="Y1812" t="str">
            <v>H_.YK4_WDSProposed Station Fixed Costs</v>
          </cell>
        </row>
        <row r="1813">
          <cell r="E1813">
            <v>0</v>
          </cell>
          <cell r="F1813">
            <v>0</v>
          </cell>
          <cell r="G1813">
            <v>0</v>
          </cell>
          <cell r="H1813">
            <v>0</v>
          </cell>
          <cell r="I1813">
            <v>0</v>
          </cell>
          <cell r="J1813">
            <v>0</v>
          </cell>
          <cell r="K1813">
            <v>0</v>
          </cell>
          <cell r="L1813">
            <v>0</v>
          </cell>
          <cell r="M1813">
            <v>0</v>
          </cell>
          <cell r="N1813">
            <v>0</v>
          </cell>
          <cell r="O1813">
            <v>0</v>
          </cell>
          <cell r="P1813">
            <v>0</v>
          </cell>
          <cell r="Q1813">
            <v>0</v>
          </cell>
          <cell r="R1813">
            <v>0</v>
          </cell>
          <cell r="S1813">
            <v>0</v>
          </cell>
          <cell r="T1813">
            <v>0</v>
          </cell>
          <cell r="U1813">
            <v>0</v>
          </cell>
          <cell r="V1813">
            <v>0</v>
          </cell>
          <cell r="W1813">
            <v>0</v>
          </cell>
          <cell r="X1813">
            <v>0</v>
          </cell>
          <cell r="Y1813" t="str">
            <v>H_.YK4_WDSProposed Station Demand Charges</v>
          </cell>
        </row>
        <row r="1814">
          <cell r="E1814">
            <v>0</v>
          </cell>
          <cell r="F1814">
            <v>0</v>
          </cell>
          <cell r="G1814">
            <v>0</v>
          </cell>
          <cell r="H1814">
            <v>0</v>
          </cell>
          <cell r="I1814">
            <v>0</v>
          </cell>
          <cell r="J1814">
            <v>0</v>
          </cell>
          <cell r="K1814">
            <v>0</v>
          </cell>
          <cell r="L1814">
            <v>0</v>
          </cell>
          <cell r="M1814">
            <v>0</v>
          </cell>
          <cell r="N1814">
            <v>0</v>
          </cell>
          <cell r="O1814">
            <v>0</v>
          </cell>
          <cell r="P1814">
            <v>0</v>
          </cell>
          <cell r="Q1814">
            <v>0</v>
          </cell>
          <cell r="R1814">
            <v>0</v>
          </cell>
          <cell r="S1814">
            <v>0</v>
          </cell>
          <cell r="T1814">
            <v>0</v>
          </cell>
          <cell r="U1814">
            <v>0</v>
          </cell>
          <cell r="V1814">
            <v>0</v>
          </cell>
          <cell r="W1814">
            <v>1.2729999999999999</v>
          </cell>
          <cell r="X1814">
            <v>1.302</v>
          </cell>
          <cell r="Y1814" t="str">
            <v>H_.YK4_WDSProposed Station Capital Costs</v>
          </cell>
        </row>
        <row r="1815">
          <cell r="E1815">
            <v>0</v>
          </cell>
          <cell r="F1815">
            <v>0</v>
          </cell>
          <cell r="G1815">
            <v>0</v>
          </cell>
          <cell r="H1815">
            <v>0</v>
          </cell>
          <cell r="I1815">
            <v>0</v>
          </cell>
          <cell r="J1815">
            <v>0</v>
          </cell>
          <cell r="K1815">
            <v>0</v>
          </cell>
          <cell r="L1815">
            <v>0</v>
          </cell>
          <cell r="M1815">
            <v>0</v>
          </cell>
          <cell r="N1815">
            <v>0</v>
          </cell>
          <cell r="O1815">
            <v>0</v>
          </cell>
          <cell r="P1815">
            <v>0</v>
          </cell>
          <cell r="Q1815">
            <v>0</v>
          </cell>
          <cell r="R1815">
            <v>0</v>
          </cell>
          <cell r="S1815">
            <v>0</v>
          </cell>
          <cell r="T1815">
            <v>0</v>
          </cell>
          <cell r="U1815">
            <v>0</v>
          </cell>
          <cell r="V1815">
            <v>0</v>
          </cell>
          <cell r="W1815">
            <v>2.177</v>
          </cell>
          <cell r="X1815">
            <v>2.2269999999999999</v>
          </cell>
          <cell r="Y1815" t="str">
            <v>H_.YK4_WDS   Station Total Costs</v>
          </cell>
        </row>
        <row r="1816">
          <cell r="E1816">
            <v>0</v>
          </cell>
          <cell r="F1816">
            <v>0</v>
          </cell>
          <cell r="G1816">
            <v>0</v>
          </cell>
          <cell r="H1816">
            <v>0</v>
          </cell>
          <cell r="I1816">
            <v>0</v>
          </cell>
          <cell r="J1816">
            <v>0</v>
          </cell>
          <cell r="K1816">
            <v>0</v>
          </cell>
          <cell r="L1816">
            <v>0</v>
          </cell>
          <cell r="M1816">
            <v>0</v>
          </cell>
          <cell r="N1816">
            <v>0</v>
          </cell>
          <cell r="O1816">
            <v>0</v>
          </cell>
          <cell r="P1816">
            <v>0</v>
          </cell>
          <cell r="Q1816">
            <v>0</v>
          </cell>
          <cell r="R1816">
            <v>0</v>
          </cell>
          <cell r="S1816">
            <v>0</v>
          </cell>
          <cell r="T1816">
            <v>0</v>
          </cell>
          <cell r="U1816">
            <v>0</v>
          </cell>
          <cell r="V1816">
            <v>0</v>
          </cell>
          <cell r="W1816">
            <v>0</v>
          </cell>
          <cell r="X1816">
            <v>0</v>
          </cell>
          <cell r="Y1816" t="str">
            <v>H_.YK4_PVSProposed Station Fuel Costs</v>
          </cell>
        </row>
        <row r="1817">
          <cell r="E1817">
            <v>0</v>
          </cell>
          <cell r="F1817">
            <v>0</v>
          </cell>
          <cell r="G1817">
            <v>0</v>
          </cell>
          <cell r="H1817">
            <v>0</v>
          </cell>
          <cell r="I1817">
            <v>0</v>
          </cell>
          <cell r="J1817">
            <v>0</v>
          </cell>
          <cell r="K1817">
            <v>0</v>
          </cell>
          <cell r="L1817">
            <v>0</v>
          </cell>
          <cell r="M1817">
            <v>0</v>
          </cell>
          <cell r="N1817">
            <v>0</v>
          </cell>
          <cell r="O1817">
            <v>0</v>
          </cell>
          <cell r="P1817">
            <v>0</v>
          </cell>
          <cell r="Q1817">
            <v>0</v>
          </cell>
          <cell r="R1817">
            <v>0</v>
          </cell>
          <cell r="S1817">
            <v>0</v>
          </cell>
          <cell r="T1817">
            <v>0</v>
          </cell>
          <cell r="U1817">
            <v>0</v>
          </cell>
          <cell r="V1817">
            <v>0</v>
          </cell>
          <cell r="W1817">
            <v>0</v>
          </cell>
          <cell r="X1817">
            <v>0</v>
          </cell>
          <cell r="Y1817" t="str">
            <v>H_.YK4_PVSProposed Station Variable O&amp;M Costs</v>
          </cell>
        </row>
        <row r="1818">
          <cell r="E1818">
            <v>0</v>
          </cell>
          <cell r="F1818">
            <v>0</v>
          </cell>
          <cell r="G1818">
            <v>0</v>
          </cell>
          <cell r="H1818">
            <v>0</v>
          </cell>
          <cell r="I1818">
            <v>0</v>
          </cell>
          <cell r="J1818">
            <v>0</v>
          </cell>
          <cell r="K1818">
            <v>0</v>
          </cell>
          <cell r="L1818">
            <v>0</v>
          </cell>
          <cell r="M1818">
            <v>0</v>
          </cell>
          <cell r="N1818">
            <v>0</v>
          </cell>
          <cell r="O1818">
            <v>0</v>
          </cell>
          <cell r="P1818">
            <v>0</v>
          </cell>
          <cell r="Q1818">
            <v>0</v>
          </cell>
          <cell r="R1818">
            <v>0</v>
          </cell>
          <cell r="S1818">
            <v>0</v>
          </cell>
          <cell r="T1818">
            <v>0</v>
          </cell>
          <cell r="U1818">
            <v>0</v>
          </cell>
          <cell r="V1818">
            <v>0</v>
          </cell>
          <cell r="W1818">
            <v>0</v>
          </cell>
          <cell r="X1818">
            <v>0</v>
          </cell>
          <cell r="Y1818" t="str">
            <v>H_.YK4_PVSProposed Station Emission Costs</v>
          </cell>
        </row>
        <row r="1819">
          <cell r="E1819">
            <v>0</v>
          </cell>
          <cell r="F1819">
            <v>0</v>
          </cell>
          <cell r="G1819">
            <v>0</v>
          </cell>
          <cell r="H1819">
            <v>0</v>
          </cell>
          <cell r="I1819">
            <v>0</v>
          </cell>
          <cell r="J1819">
            <v>0</v>
          </cell>
          <cell r="K1819">
            <v>0</v>
          </cell>
          <cell r="L1819">
            <v>0</v>
          </cell>
          <cell r="M1819">
            <v>0</v>
          </cell>
          <cell r="N1819">
            <v>0</v>
          </cell>
          <cell r="O1819">
            <v>0</v>
          </cell>
          <cell r="P1819">
            <v>0</v>
          </cell>
          <cell r="Q1819">
            <v>0</v>
          </cell>
          <cell r="R1819">
            <v>0</v>
          </cell>
          <cell r="S1819">
            <v>0</v>
          </cell>
          <cell r="T1819">
            <v>0</v>
          </cell>
          <cell r="U1819">
            <v>0</v>
          </cell>
          <cell r="V1819">
            <v>0</v>
          </cell>
          <cell r="W1819">
            <v>0</v>
          </cell>
          <cell r="X1819">
            <v>0</v>
          </cell>
          <cell r="Y1819" t="str">
            <v>H_.YK4_PVSProposed Station Dispatch Adder Costs</v>
          </cell>
        </row>
        <row r="1820">
          <cell r="E1820">
            <v>0</v>
          </cell>
          <cell r="F1820">
            <v>0</v>
          </cell>
          <cell r="G1820">
            <v>0</v>
          </cell>
          <cell r="H1820">
            <v>0</v>
          </cell>
          <cell r="I1820">
            <v>0</v>
          </cell>
          <cell r="J1820">
            <v>0</v>
          </cell>
          <cell r="K1820">
            <v>0</v>
          </cell>
          <cell r="L1820">
            <v>0</v>
          </cell>
          <cell r="M1820">
            <v>0</v>
          </cell>
          <cell r="N1820">
            <v>0</v>
          </cell>
          <cell r="O1820">
            <v>0</v>
          </cell>
          <cell r="P1820">
            <v>0</v>
          </cell>
          <cell r="Q1820">
            <v>0</v>
          </cell>
          <cell r="R1820">
            <v>0</v>
          </cell>
          <cell r="S1820">
            <v>0</v>
          </cell>
          <cell r="T1820">
            <v>0</v>
          </cell>
          <cell r="U1820">
            <v>0</v>
          </cell>
          <cell r="V1820">
            <v>0</v>
          </cell>
          <cell r="W1820">
            <v>0</v>
          </cell>
          <cell r="X1820">
            <v>0</v>
          </cell>
          <cell r="Y1820" t="str">
            <v>H_.YK4_PVSProposed Station Fixed Costs</v>
          </cell>
        </row>
        <row r="1821">
          <cell r="E1821">
            <v>0</v>
          </cell>
          <cell r="F1821">
            <v>0</v>
          </cell>
          <cell r="G1821">
            <v>0</v>
          </cell>
          <cell r="H1821">
            <v>0</v>
          </cell>
          <cell r="I1821">
            <v>0</v>
          </cell>
          <cell r="J1821">
            <v>0</v>
          </cell>
          <cell r="K1821">
            <v>0</v>
          </cell>
          <cell r="L1821">
            <v>0</v>
          </cell>
          <cell r="M1821">
            <v>0</v>
          </cell>
          <cell r="N1821">
            <v>0</v>
          </cell>
          <cell r="O1821">
            <v>0</v>
          </cell>
          <cell r="P1821">
            <v>0</v>
          </cell>
          <cell r="Q1821">
            <v>0</v>
          </cell>
          <cell r="R1821">
            <v>0</v>
          </cell>
          <cell r="S1821">
            <v>0</v>
          </cell>
          <cell r="T1821">
            <v>0</v>
          </cell>
          <cell r="U1821">
            <v>0</v>
          </cell>
          <cell r="V1821">
            <v>0</v>
          </cell>
          <cell r="W1821">
            <v>0</v>
          </cell>
          <cell r="X1821">
            <v>0</v>
          </cell>
          <cell r="Y1821" t="str">
            <v>H_.YK4_PVSProposed Station Demand Charges</v>
          </cell>
        </row>
        <row r="1822">
          <cell r="E1822">
            <v>0</v>
          </cell>
          <cell r="F1822">
            <v>0</v>
          </cell>
          <cell r="G1822">
            <v>0</v>
          </cell>
          <cell r="H1822">
            <v>0</v>
          </cell>
          <cell r="I1822">
            <v>0</v>
          </cell>
          <cell r="J1822">
            <v>0</v>
          </cell>
          <cell r="K1822">
            <v>0</v>
          </cell>
          <cell r="L1822">
            <v>0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0</v>
          </cell>
          <cell r="R1822">
            <v>0</v>
          </cell>
          <cell r="S1822">
            <v>0</v>
          </cell>
          <cell r="T1822">
            <v>0</v>
          </cell>
          <cell r="U1822">
            <v>0</v>
          </cell>
          <cell r="V1822">
            <v>0</v>
          </cell>
          <cell r="W1822">
            <v>0</v>
          </cell>
          <cell r="X1822">
            <v>0</v>
          </cell>
          <cell r="Y1822" t="str">
            <v>H_.YK4_PVSProposed Station Capital Costs</v>
          </cell>
        </row>
        <row r="1823">
          <cell r="E1823">
            <v>0</v>
          </cell>
          <cell r="F1823">
            <v>0</v>
          </cell>
          <cell r="G1823">
            <v>0</v>
          </cell>
          <cell r="H1823">
            <v>0</v>
          </cell>
          <cell r="I1823">
            <v>0</v>
          </cell>
          <cell r="J1823">
            <v>0</v>
          </cell>
          <cell r="K1823">
            <v>0</v>
          </cell>
          <cell r="L1823">
            <v>0</v>
          </cell>
          <cell r="M1823">
            <v>0</v>
          </cell>
          <cell r="N1823">
            <v>0</v>
          </cell>
          <cell r="O1823">
            <v>0</v>
          </cell>
          <cell r="P1823">
            <v>0</v>
          </cell>
          <cell r="Q1823">
            <v>0</v>
          </cell>
          <cell r="R1823">
            <v>0</v>
          </cell>
          <cell r="S1823">
            <v>0</v>
          </cell>
          <cell r="T1823">
            <v>0</v>
          </cell>
          <cell r="U1823">
            <v>0</v>
          </cell>
          <cell r="V1823">
            <v>0</v>
          </cell>
          <cell r="W1823">
            <v>0</v>
          </cell>
          <cell r="X1823">
            <v>0</v>
          </cell>
          <cell r="Y1823" t="str">
            <v>H_.YK4_PVS   Station Total Costs</v>
          </cell>
        </row>
        <row r="1824">
          <cell r="E1824">
            <v>0</v>
          </cell>
          <cell r="F1824">
            <v>0</v>
          </cell>
          <cell r="G1824">
            <v>0</v>
          </cell>
          <cell r="H1824">
            <v>0</v>
          </cell>
          <cell r="I1824">
            <v>0</v>
          </cell>
          <cell r="J1824">
            <v>0</v>
          </cell>
          <cell r="K1824">
            <v>0</v>
          </cell>
          <cell r="L1824">
            <v>0</v>
          </cell>
          <cell r="M1824">
            <v>0</v>
          </cell>
          <cell r="N1824">
            <v>0</v>
          </cell>
          <cell r="O1824">
            <v>0</v>
          </cell>
          <cell r="P1824">
            <v>0</v>
          </cell>
          <cell r="Q1824">
            <v>0</v>
          </cell>
          <cell r="R1824">
            <v>0</v>
          </cell>
          <cell r="S1824">
            <v>0</v>
          </cell>
          <cell r="T1824">
            <v>0</v>
          </cell>
          <cell r="U1824">
            <v>0</v>
          </cell>
          <cell r="V1824">
            <v>0</v>
          </cell>
          <cell r="W1824">
            <v>0</v>
          </cell>
          <cell r="X1824">
            <v>0</v>
          </cell>
          <cell r="Y1824" t="str">
            <v>H1.YK4_PVSProposed Station Fuel Costs</v>
          </cell>
        </row>
        <row r="1825">
          <cell r="E1825">
            <v>0</v>
          </cell>
          <cell r="F1825">
            <v>0</v>
          </cell>
          <cell r="G1825">
            <v>0</v>
          </cell>
          <cell r="H1825">
            <v>0</v>
          </cell>
          <cell r="I1825">
            <v>0</v>
          </cell>
          <cell r="J1825">
            <v>0</v>
          </cell>
          <cell r="K1825">
            <v>0</v>
          </cell>
          <cell r="L1825">
            <v>0</v>
          </cell>
          <cell r="M1825">
            <v>0</v>
          </cell>
          <cell r="N1825">
            <v>0</v>
          </cell>
          <cell r="O1825">
            <v>0</v>
          </cell>
          <cell r="P1825">
            <v>0</v>
          </cell>
          <cell r="Q1825">
            <v>0</v>
          </cell>
          <cell r="R1825">
            <v>0</v>
          </cell>
          <cell r="S1825">
            <v>0</v>
          </cell>
          <cell r="T1825">
            <v>0</v>
          </cell>
          <cell r="U1825">
            <v>0</v>
          </cell>
          <cell r="V1825">
            <v>0</v>
          </cell>
          <cell r="W1825">
            <v>0</v>
          </cell>
          <cell r="X1825">
            <v>0</v>
          </cell>
          <cell r="Y1825" t="str">
            <v>H1.YK4_PVSProposed Station Variable O&amp;M Costs</v>
          </cell>
        </row>
        <row r="1826">
          <cell r="E1826">
            <v>0</v>
          </cell>
          <cell r="F1826">
            <v>0</v>
          </cell>
          <cell r="G1826">
            <v>0</v>
          </cell>
          <cell r="H1826">
            <v>0</v>
          </cell>
          <cell r="I1826">
            <v>0</v>
          </cell>
          <cell r="J1826">
            <v>0</v>
          </cell>
          <cell r="K1826">
            <v>0</v>
          </cell>
          <cell r="L1826">
            <v>0</v>
          </cell>
          <cell r="M1826">
            <v>0</v>
          </cell>
          <cell r="N1826">
            <v>0</v>
          </cell>
          <cell r="O1826">
            <v>0</v>
          </cell>
          <cell r="P1826">
            <v>0</v>
          </cell>
          <cell r="Q1826">
            <v>0</v>
          </cell>
          <cell r="R1826">
            <v>0</v>
          </cell>
          <cell r="S1826">
            <v>0</v>
          </cell>
          <cell r="T1826">
            <v>0</v>
          </cell>
          <cell r="U1826">
            <v>0</v>
          </cell>
          <cell r="V1826">
            <v>0</v>
          </cell>
          <cell r="W1826">
            <v>0</v>
          </cell>
          <cell r="X1826">
            <v>0</v>
          </cell>
          <cell r="Y1826" t="str">
            <v>H1.YK4_PVSProposed Station Emission Costs</v>
          </cell>
        </row>
        <row r="1827">
          <cell r="E1827">
            <v>0</v>
          </cell>
          <cell r="F1827">
            <v>0</v>
          </cell>
          <cell r="G1827">
            <v>0</v>
          </cell>
          <cell r="H1827">
            <v>0</v>
          </cell>
          <cell r="I1827">
            <v>0</v>
          </cell>
          <cell r="J1827">
            <v>0</v>
          </cell>
          <cell r="K1827">
            <v>0</v>
          </cell>
          <cell r="L1827">
            <v>0</v>
          </cell>
          <cell r="M1827">
            <v>0</v>
          </cell>
          <cell r="N1827">
            <v>0</v>
          </cell>
          <cell r="O1827">
            <v>0</v>
          </cell>
          <cell r="P1827">
            <v>0</v>
          </cell>
          <cell r="Q1827">
            <v>0</v>
          </cell>
          <cell r="R1827">
            <v>0</v>
          </cell>
          <cell r="S1827">
            <v>0</v>
          </cell>
          <cell r="T1827">
            <v>0</v>
          </cell>
          <cell r="U1827">
            <v>0</v>
          </cell>
          <cell r="V1827">
            <v>0</v>
          </cell>
          <cell r="W1827">
            <v>0</v>
          </cell>
          <cell r="X1827">
            <v>0</v>
          </cell>
          <cell r="Y1827" t="str">
            <v>H1.YK4_PVSProposed Station Dispatch Adder Costs</v>
          </cell>
        </row>
        <row r="1828">
          <cell r="E1828">
            <v>0</v>
          </cell>
          <cell r="F1828">
            <v>0</v>
          </cell>
          <cell r="G1828">
            <v>0</v>
          </cell>
          <cell r="H1828">
            <v>0</v>
          </cell>
          <cell r="I1828">
            <v>0</v>
          </cell>
          <cell r="J1828">
            <v>0</v>
          </cell>
          <cell r="K1828">
            <v>0</v>
          </cell>
          <cell r="L1828">
            <v>0</v>
          </cell>
          <cell r="M1828">
            <v>0</v>
          </cell>
          <cell r="N1828">
            <v>0</v>
          </cell>
          <cell r="O1828">
            <v>0</v>
          </cell>
          <cell r="P1828">
            <v>0</v>
          </cell>
          <cell r="Q1828">
            <v>0</v>
          </cell>
          <cell r="R1828">
            <v>0</v>
          </cell>
          <cell r="S1828">
            <v>0</v>
          </cell>
          <cell r="T1828">
            <v>0</v>
          </cell>
          <cell r="U1828">
            <v>0</v>
          </cell>
          <cell r="V1828">
            <v>0</v>
          </cell>
          <cell r="W1828">
            <v>0</v>
          </cell>
          <cell r="X1828">
            <v>0</v>
          </cell>
          <cell r="Y1828" t="str">
            <v>H1.YK4_PVSProposed Station Fixed Costs</v>
          </cell>
        </row>
        <row r="1829">
          <cell r="E1829">
            <v>0</v>
          </cell>
          <cell r="F1829">
            <v>0</v>
          </cell>
          <cell r="G1829">
            <v>0</v>
          </cell>
          <cell r="H1829">
            <v>0</v>
          </cell>
          <cell r="I1829">
            <v>0</v>
          </cell>
          <cell r="J1829">
            <v>0</v>
          </cell>
          <cell r="K1829">
            <v>0</v>
          </cell>
          <cell r="L1829">
            <v>0</v>
          </cell>
          <cell r="M1829">
            <v>0</v>
          </cell>
          <cell r="N1829">
            <v>0</v>
          </cell>
          <cell r="O1829">
            <v>0</v>
          </cell>
          <cell r="P1829">
            <v>0</v>
          </cell>
          <cell r="Q1829">
            <v>0</v>
          </cell>
          <cell r="R1829">
            <v>0</v>
          </cell>
          <cell r="S1829">
            <v>0</v>
          </cell>
          <cell r="T1829">
            <v>0</v>
          </cell>
          <cell r="U1829">
            <v>0</v>
          </cell>
          <cell r="V1829">
            <v>0</v>
          </cell>
          <cell r="W1829">
            <v>0</v>
          </cell>
          <cell r="X1829">
            <v>0</v>
          </cell>
          <cell r="Y1829" t="str">
            <v>H1.YK4_PVSProposed Station Demand Charges</v>
          </cell>
        </row>
        <row r="1830">
          <cell r="E1830">
            <v>0</v>
          </cell>
          <cell r="F1830">
            <v>0</v>
          </cell>
          <cell r="G1830">
            <v>0</v>
          </cell>
          <cell r="H1830">
            <v>0</v>
          </cell>
          <cell r="I1830">
            <v>0</v>
          </cell>
          <cell r="J1830">
            <v>0</v>
          </cell>
          <cell r="K1830">
            <v>0</v>
          </cell>
          <cell r="L1830">
            <v>0</v>
          </cell>
          <cell r="M1830">
            <v>0</v>
          </cell>
          <cell r="N1830">
            <v>0</v>
          </cell>
          <cell r="O1830">
            <v>0</v>
          </cell>
          <cell r="P1830">
            <v>0</v>
          </cell>
          <cell r="Q1830">
            <v>0</v>
          </cell>
          <cell r="R1830">
            <v>0</v>
          </cell>
          <cell r="S1830">
            <v>0</v>
          </cell>
          <cell r="T1830">
            <v>0</v>
          </cell>
          <cell r="U1830">
            <v>0</v>
          </cell>
          <cell r="V1830">
            <v>0</v>
          </cell>
          <cell r="W1830">
            <v>0</v>
          </cell>
          <cell r="X1830">
            <v>0</v>
          </cell>
          <cell r="Y1830" t="str">
            <v>H1.YK4_PVSProposed Station Capital Costs</v>
          </cell>
        </row>
        <row r="1831">
          <cell r="E1831">
            <v>0</v>
          </cell>
          <cell r="F1831">
            <v>0</v>
          </cell>
          <cell r="G1831">
            <v>0</v>
          </cell>
          <cell r="H1831">
            <v>0</v>
          </cell>
          <cell r="I1831">
            <v>0</v>
          </cell>
          <cell r="J1831">
            <v>0</v>
          </cell>
          <cell r="K1831">
            <v>0</v>
          </cell>
          <cell r="L1831">
            <v>0</v>
          </cell>
          <cell r="M1831">
            <v>0</v>
          </cell>
          <cell r="N1831">
            <v>0</v>
          </cell>
          <cell r="O1831">
            <v>0</v>
          </cell>
          <cell r="P1831">
            <v>0</v>
          </cell>
          <cell r="Q1831">
            <v>0</v>
          </cell>
          <cell r="R1831">
            <v>0</v>
          </cell>
          <cell r="S1831">
            <v>0</v>
          </cell>
          <cell r="T1831">
            <v>0</v>
          </cell>
          <cell r="U1831">
            <v>0</v>
          </cell>
          <cell r="V1831">
            <v>0</v>
          </cell>
          <cell r="W1831">
            <v>0</v>
          </cell>
          <cell r="X1831">
            <v>0</v>
          </cell>
          <cell r="Y1831" t="str">
            <v>H1.YK4_PVS   Station Total Costs</v>
          </cell>
        </row>
        <row r="1832">
          <cell r="E1832">
            <v>0</v>
          </cell>
          <cell r="F1832">
            <v>0</v>
          </cell>
          <cell r="G1832">
            <v>0</v>
          </cell>
          <cell r="H1832">
            <v>0</v>
          </cell>
          <cell r="I1832">
            <v>0</v>
          </cell>
          <cell r="J1832">
            <v>0</v>
          </cell>
          <cell r="K1832">
            <v>0</v>
          </cell>
          <cell r="L1832">
            <v>0</v>
          </cell>
          <cell r="M1832">
            <v>0</v>
          </cell>
          <cell r="N1832">
            <v>0</v>
          </cell>
          <cell r="O1832">
            <v>0</v>
          </cell>
          <cell r="P1832">
            <v>0</v>
          </cell>
          <cell r="Q1832">
            <v>0</v>
          </cell>
          <cell r="R1832">
            <v>0</v>
          </cell>
          <cell r="S1832">
            <v>0</v>
          </cell>
          <cell r="T1832">
            <v>0</v>
          </cell>
          <cell r="U1832">
            <v>0</v>
          </cell>
          <cell r="V1832">
            <v>0</v>
          </cell>
          <cell r="W1832">
            <v>0</v>
          </cell>
          <cell r="X1832">
            <v>0</v>
          </cell>
          <cell r="Y1832" t="str">
            <v>L1.YK4_PVSProposed Station Fuel Costs</v>
          </cell>
        </row>
        <row r="1833">
          <cell r="E1833">
            <v>0</v>
          </cell>
          <cell r="F1833">
            <v>0</v>
          </cell>
          <cell r="G1833">
            <v>0</v>
          </cell>
          <cell r="H1833">
            <v>0</v>
          </cell>
          <cell r="I1833">
            <v>0</v>
          </cell>
          <cell r="J1833">
            <v>0</v>
          </cell>
          <cell r="K1833">
            <v>0</v>
          </cell>
          <cell r="L1833">
            <v>0</v>
          </cell>
          <cell r="M1833">
            <v>0</v>
          </cell>
          <cell r="N1833">
            <v>0</v>
          </cell>
          <cell r="O1833">
            <v>0</v>
          </cell>
          <cell r="P1833">
            <v>0</v>
          </cell>
          <cell r="Q1833">
            <v>0</v>
          </cell>
          <cell r="R1833">
            <v>0</v>
          </cell>
          <cell r="S1833">
            <v>0</v>
          </cell>
          <cell r="T1833">
            <v>0</v>
          </cell>
          <cell r="U1833">
            <v>0</v>
          </cell>
          <cell r="V1833">
            <v>0</v>
          </cell>
          <cell r="W1833">
            <v>0</v>
          </cell>
          <cell r="X1833">
            <v>0</v>
          </cell>
          <cell r="Y1833" t="str">
            <v>L1.YK4_PVSProposed Station Variable O&amp;M Costs</v>
          </cell>
        </row>
        <row r="1834">
          <cell r="E1834">
            <v>0</v>
          </cell>
          <cell r="F1834">
            <v>0</v>
          </cell>
          <cell r="G1834">
            <v>0</v>
          </cell>
          <cell r="H1834">
            <v>0</v>
          </cell>
          <cell r="I1834">
            <v>0</v>
          </cell>
          <cell r="J1834">
            <v>0</v>
          </cell>
          <cell r="K1834">
            <v>0</v>
          </cell>
          <cell r="L1834">
            <v>0</v>
          </cell>
          <cell r="M1834">
            <v>0</v>
          </cell>
          <cell r="N1834">
            <v>0</v>
          </cell>
          <cell r="O1834">
            <v>0</v>
          </cell>
          <cell r="P1834">
            <v>0</v>
          </cell>
          <cell r="Q1834">
            <v>0</v>
          </cell>
          <cell r="R1834">
            <v>0</v>
          </cell>
          <cell r="S1834">
            <v>0</v>
          </cell>
          <cell r="T1834">
            <v>0</v>
          </cell>
          <cell r="U1834">
            <v>0</v>
          </cell>
          <cell r="V1834">
            <v>0</v>
          </cell>
          <cell r="W1834">
            <v>0</v>
          </cell>
          <cell r="X1834">
            <v>0</v>
          </cell>
          <cell r="Y1834" t="str">
            <v>L1.YK4_PVSProposed Station Emission Costs</v>
          </cell>
        </row>
        <row r="1835">
          <cell r="E1835">
            <v>0</v>
          </cell>
          <cell r="F1835">
            <v>0</v>
          </cell>
          <cell r="G1835">
            <v>0</v>
          </cell>
          <cell r="H1835">
            <v>0</v>
          </cell>
          <cell r="I1835">
            <v>0</v>
          </cell>
          <cell r="J1835">
            <v>0</v>
          </cell>
          <cell r="K1835">
            <v>0</v>
          </cell>
          <cell r="L1835">
            <v>0</v>
          </cell>
          <cell r="M1835">
            <v>0</v>
          </cell>
          <cell r="N1835">
            <v>0</v>
          </cell>
          <cell r="O1835">
            <v>0</v>
          </cell>
          <cell r="P1835">
            <v>0</v>
          </cell>
          <cell r="Q1835">
            <v>0</v>
          </cell>
          <cell r="R1835">
            <v>0</v>
          </cell>
          <cell r="S1835">
            <v>0</v>
          </cell>
          <cell r="T1835">
            <v>0</v>
          </cell>
          <cell r="U1835">
            <v>0</v>
          </cell>
          <cell r="V1835">
            <v>0</v>
          </cell>
          <cell r="W1835">
            <v>0</v>
          </cell>
          <cell r="X1835">
            <v>0</v>
          </cell>
          <cell r="Y1835" t="str">
            <v>L1.YK4_PVSProposed Station Dispatch Adder Costs</v>
          </cell>
        </row>
        <row r="1836">
          <cell r="E1836">
            <v>0</v>
          </cell>
          <cell r="F1836">
            <v>0</v>
          </cell>
          <cell r="G1836">
            <v>0</v>
          </cell>
          <cell r="H1836">
            <v>0</v>
          </cell>
          <cell r="I1836">
            <v>0</v>
          </cell>
          <cell r="J1836">
            <v>0</v>
          </cell>
          <cell r="K1836">
            <v>0</v>
          </cell>
          <cell r="L1836">
            <v>0</v>
          </cell>
          <cell r="M1836">
            <v>0</v>
          </cell>
          <cell r="N1836">
            <v>0</v>
          </cell>
          <cell r="O1836">
            <v>0</v>
          </cell>
          <cell r="P1836">
            <v>0</v>
          </cell>
          <cell r="Q1836">
            <v>0</v>
          </cell>
          <cell r="R1836">
            <v>0</v>
          </cell>
          <cell r="S1836">
            <v>0</v>
          </cell>
          <cell r="T1836">
            <v>0</v>
          </cell>
          <cell r="U1836">
            <v>0</v>
          </cell>
          <cell r="V1836">
            <v>0</v>
          </cell>
          <cell r="W1836">
            <v>0</v>
          </cell>
          <cell r="X1836">
            <v>0</v>
          </cell>
          <cell r="Y1836" t="str">
            <v>L1.YK4_PVSProposed Station Fixed Costs</v>
          </cell>
        </row>
        <row r="1837">
          <cell r="E1837">
            <v>0</v>
          </cell>
          <cell r="F1837">
            <v>0</v>
          </cell>
          <cell r="G1837">
            <v>0</v>
          </cell>
          <cell r="H1837">
            <v>0</v>
          </cell>
          <cell r="I1837">
            <v>0</v>
          </cell>
          <cell r="J1837">
            <v>0</v>
          </cell>
          <cell r="K1837">
            <v>0</v>
          </cell>
          <cell r="L1837">
            <v>0</v>
          </cell>
          <cell r="M1837">
            <v>0</v>
          </cell>
          <cell r="N1837">
            <v>0</v>
          </cell>
          <cell r="O1837">
            <v>0</v>
          </cell>
          <cell r="P1837">
            <v>0</v>
          </cell>
          <cell r="Q1837">
            <v>0</v>
          </cell>
          <cell r="R1837">
            <v>0</v>
          </cell>
          <cell r="S1837">
            <v>0</v>
          </cell>
          <cell r="T1837">
            <v>0</v>
          </cell>
          <cell r="U1837">
            <v>0</v>
          </cell>
          <cell r="V1837">
            <v>0</v>
          </cell>
          <cell r="W1837">
            <v>0</v>
          </cell>
          <cell r="X1837">
            <v>0</v>
          </cell>
          <cell r="Y1837" t="str">
            <v>L1.YK4_PVSProposed Station Demand Charges</v>
          </cell>
        </row>
        <row r="1838">
          <cell r="E1838">
            <v>0</v>
          </cell>
          <cell r="F1838">
            <v>0</v>
          </cell>
          <cell r="G1838">
            <v>0</v>
          </cell>
          <cell r="H1838">
            <v>0</v>
          </cell>
          <cell r="I1838">
            <v>0</v>
          </cell>
          <cell r="J1838">
            <v>0</v>
          </cell>
          <cell r="K1838">
            <v>0</v>
          </cell>
          <cell r="L1838">
            <v>0</v>
          </cell>
          <cell r="M1838">
            <v>0</v>
          </cell>
          <cell r="N1838">
            <v>0</v>
          </cell>
          <cell r="O1838">
            <v>0</v>
          </cell>
          <cell r="P1838">
            <v>0</v>
          </cell>
          <cell r="Q1838">
            <v>0</v>
          </cell>
          <cell r="R1838">
            <v>0</v>
          </cell>
          <cell r="S1838">
            <v>0</v>
          </cell>
          <cell r="T1838">
            <v>0</v>
          </cell>
          <cell r="U1838">
            <v>0</v>
          </cell>
          <cell r="V1838">
            <v>0</v>
          </cell>
          <cell r="W1838">
            <v>0</v>
          </cell>
          <cell r="X1838">
            <v>0</v>
          </cell>
          <cell r="Y1838" t="str">
            <v>L1.YK4_PVSProposed Station Capital Costs</v>
          </cell>
        </row>
        <row r="1839">
          <cell r="E1839">
            <v>0</v>
          </cell>
          <cell r="F1839">
            <v>0</v>
          </cell>
          <cell r="G1839">
            <v>0</v>
          </cell>
          <cell r="H1839">
            <v>0</v>
          </cell>
          <cell r="I1839">
            <v>0</v>
          </cell>
          <cell r="J1839">
            <v>0</v>
          </cell>
          <cell r="K1839">
            <v>0</v>
          </cell>
          <cell r="L1839">
            <v>0</v>
          </cell>
          <cell r="M1839">
            <v>0</v>
          </cell>
          <cell r="N1839">
            <v>0</v>
          </cell>
          <cell r="O1839">
            <v>0</v>
          </cell>
          <cell r="P1839">
            <v>0</v>
          </cell>
          <cell r="Q1839">
            <v>0</v>
          </cell>
          <cell r="R1839">
            <v>0</v>
          </cell>
          <cell r="S1839">
            <v>0</v>
          </cell>
          <cell r="T1839">
            <v>0</v>
          </cell>
          <cell r="U1839">
            <v>0</v>
          </cell>
          <cell r="V1839">
            <v>0</v>
          </cell>
          <cell r="W1839">
            <v>0</v>
          </cell>
          <cell r="X1839">
            <v>0</v>
          </cell>
          <cell r="Y1839" t="str">
            <v>L1.YK4_PVS   Station Total Costs</v>
          </cell>
        </row>
        <row r="1840">
          <cell r="E1840">
            <v>0</v>
          </cell>
          <cell r="F1840">
            <v>0</v>
          </cell>
          <cell r="G1840">
            <v>0</v>
          </cell>
          <cell r="H1840">
            <v>0</v>
          </cell>
          <cell r="I1840">
            <v>0</v>
          </cell>
          <cell r="J1840">
            <v>0</v>
          </cell>
          <cell r="K1840">
            <v>0</v>
          </cell>
          <cell r="L1840">
            <v>0</v>
          </cell>
          <cell r="M1840">
            <v>0</v>
          </cell>
          <cell r="N1840">
            <v>0</v>
          </cell>
          <cell r="O1840">
            <v>0</v>
          </cell>
          <cell r="P1840">
            <v>0</v>
          </cell>
          <cell r="Q1840">
            <v>0</v>
          </cell>
          <cell r="R1840">
            <v>0</v>
          </cell>
          <cell r="S1840">
            <v>0</v>
          </cell>
          <cell r="T1840">
            <v>0</v>
          </cell>
          <cell r="U1840">
            <v>0</v>
          </cell>
          <cell r="V1840">
            <v>0</v>
          </cell>
          <cell r="W1840">
            <v>0</v>
          </cell>
          <cell r="X1840">
            <v>0</v>
          </cell>
          <cell r="Y1840" t="str">
            <v>L_.YK4_PVSProposed Station Fuel Costs</v>
          </cell>
        </row>
        <row r="1841">
          <cell r="E1841">
            <v>0</v>
          </cell>
          <cell r="F1841">
            <v>0</v>
          </cell>
          <cell r="G1841">
            <v>0</v>
          </cell>
          <cell r="H1841">
            <v>0</v>
          </cell>
          <cell r="I1841">
            <v>0</v>
          </cell>
          <cell r="J1841">
            <v>0</v>
          </cell>
          <cell r="K1841">
            <v>0</v>
          </cell>
          <cell r="L1841">
            <v>0</v>
          </cell>
          <cell r="M1841">
            <v>0</v>
          </cell>
          <cell r="N1841">
            <v>0</v>
          </cell>
          <cell r="O1841">
            <v>0</v>
          </cell>
          <cell r="P1841">
            <v>0</v>
          </cell>
          <cell r="Q1841">
            <v>0</v>
          </cell>
          <cell r="R1841">
            <v>0</v>
          </cell>
          <cell r="S1841">
            <v>0</v>
          </cell>
          <cell r="T1841">
            <v>0</v>
          </cell>
          <cell r="U1841">
            <v>0</v>
          </cell>
          <cell r="V1841">
            <v>1.228</v>
          </cell>
          <cell r="W1841">
            <v>1.256</v>
          </cell>
          <cell r="X1841">
            <v>1.2849999999999999</v>
          </cell>
          <cell r="Y1841" t="str">
            <v>L_.YK4_PVSProposed Station Variable O&amp;M Costs</v>
          </cell>
        </row>
        <row r="1842">
          <cell r="E1842">
            <v>0</v>
          </cell>
          <cell r="F1842">
            <v>0</v>
          </cell>
          <cell r="G1842">
            <v>0</v>
          </cell>
          <cell r="H1842">
            <v>0</v>
          </cell>
          <cell r="I1842">
            <v>0</v>
          </cell>
          <cell r="J1842">
            <v>0</v>
          </cell>
          <cell r="K1842">
            <v>0</v>
          </cell>
          <cell r="L1842">
            <v>0</v>
          </cell>
          <cell r="M1842">
            <v>0</v>
          </cell>
          <cell r="N1842">
            <v>0</v>
          </cell>
          <cell r="O1842">
            <v>0</v>
          </cell>
          <cell r="P1842">
            <v>0</v>
          </cell>
          <cell r="Q1842">
            <v>0</v>
          </cell>
          <cell r="R1842">
            <v>0</v>
          </cell>
          <cell r="S1842">
            <v>0</v>
          </cell>
          <cell r="T1842">
            <v>0</v>
          </cell>
          <cell r="U1842">
            <v>0</v>
          </cell>
          <cell r="V1842">
            <v>0</v>
          </cell>
          <cell r="W1842">
            <v>0</v>
          </cell>
          <cell r="X1842">
            <v>0</v>
          </cell>
          <cell r="Y1842" t="str">
            <v>L_.YK4_PVSProposed Station Emission Costs</v>
          </cell>
        </row>
        <row r="1843">
          <cell r="E1843">
            <v>0</v>
          </cell>
          <cell r="F1843">
            <v>0</v>
          </cell>
          <cell r="G1843">
            <v>0</v>
          </cell>
          <cell r="H1843">
            <v>0</v>
          </cell>
          <cell r="I1843">
            <v>0</v>
          </cell>
          <cell r="J1843">
            <v>0</v>
          </cell>
          <cell r="K1843">
            <v>0</v>
          </cell>
          <cell r="L1843">
            <v>0</v>
          </cell>
          <cell r="M1843">
            <v>0</v>
          </cell>
          <cell r="N1843">
            <v>0</v>
          </cell>
          <cell r="O1843">
            <v>0</v>
          </cell>
          <cell r="P1843">
            <v>0</v>
          </cell>
          <cell r="Q1843">
            <v>0</v>
          </cell>
          <cell r="R1843">
            <v>0</v>
          </cell>
          <cell r="S1843">
            <v>0</v>
          </cell>
          <cell r="T1843">
            <v>0</v>
          </cell>
          <cell r="U1843">
            <v>0</v>
          </cell>
          <cell r="V1843">
            <v>0</v>
          </cell>
          <cell r="W1843">
            <v>0</v>
          </cell>
          <cell r="X1843">
            <v>0</v>
          </cell>
          <cell r="Y1843" t="str">
            <v>L_.YK4_PVSProposed Station Dispatch Adder Costs</v>
          </cell>
        </row>
        <row r="1844">
          <cell r="E1844">
            <v>0</v>
          </cell>
          <cell r="F1844">
            <v>0</v>
          </cell>
          <cell r="G1844">
            <v>0</v>
          </cell>
          <cell r="H1844">
            <v>0</v>
          </cell>
          <cell r="I1844">
            <v>0</v>
          </cell>
          <cell r="J1844">
            <v>0</v>
          </cell>
          <cell r="K1844">
            <v>0</v>
          </cell>
          <cell r="L1844">
            <v>0</v>
          </cell>
          <cell r="M1844">
            <v>0</v>
          </cell>
          <cell r="N1844">
            <v>0</v>
          </cell>
          <cell r="O1844">
            <v>0</v>
          </cell>
          <cell r="P1844">
            <v>0</v>
          </cell>
          <cell r="Q1844">
            <v>0</v>
          </cell>
          <cell r="R1844">
            <v>0</v>
          </cell>
          <cell r="S1844">
            <v>0</v>
          </cell>
          <cell r="T1844">
            <v>0</v>
          </cell>
          <cell r="U1844">
            <v>0</v>
          </cell>
          <cell r="V1844">
            <v>11.426</v>
          </cell>
          <cell r="W1844">
            <v>11.426</v>
          </cell>
          <cell r="X1844">
            <v>11.426</v>
          </cell>
          <cell r="Y1844" t="str">
            <v>L_.YK4_PVSProposed Station Fixed Costs</v>
          </cell>
        </row>
        <row r="1845">
          <cell r="E1845">
            <v>0</v>
          </cell>
          <cell r="F1845">
            <v>0</v>
          </cell>
          <cell r="G1845">
            <v>0</v>
          </cell>
          <cell r="H1845">
            <v>0</v>
          </cell>
          <cell r="I1845">
            <v>0</v>
          </cell>
          <cell r="J1845">
            <v>0</v>
          </cell>
          <cell r="K1845">
            <v>0</v>
          </cell>
          <cell r="L1845">
            <v>0</v>
          </cell>
          <cell r="M1845">
            <v>0</v>
          </cell>
          <cell r="N1845">
            <v>0</v>
          </cell>
          <cell r="O1845">
            <v>0</v>
          </cell>
          <cell r="P1845">
            <v>0</v>
          </cell>
          <cell r="Q1845">
            <v>0</v>
          </cell>
          <cell r="R1845">
            <v>0</v>
          </cell>
          <cell r="S1845">
            <v>0</v>
          </cell>
          <cell r="T1845">
            <v>0</v>
          </cell>
          <cell r="U1845">
            <v>0</v>
          </cell>
          <cell r="V1845">
            <v>0</v>
          </cell>
          <cell r="W1845">
            <v>0</v>
          </cell>
          <cell r="X1845">
            <v>0</v>
          </cell>
          <cell r="Y1845" t="str">
            <v>L_.YK4_PVSProposed Station Demand Charges</v>
          </cell>
        </row>
        <row r="1846">
          <cell r="E1846">
            <v>0</v>
          </cell>
          <cell r="F1846">
            <v>0</v>
          </cell>
          <cell r="G1846">
            <v>0</v>
          </cell>
          <cell r="H1846">
            <v>0</v>
          </cell>
          <cell r="I1846">
            <v>0</v>
          </cell>
          <cell r="J1846">
            <v>0</v>
          </cell>
          <cell r="K1846">
            <v>0</v>
          </cell>
          <cell r="L1846">
            <v>0</v>
          </cell>
          <cell r="M1846">
            <v>0</v>
          </cell>
          <cell r="N1846">
            <v>0</v>
          </cell>
          <cell r="O1846">
            <v>0</v>
          </cell>
          <cell r="P1846">
            <v>0</v>
          </cell>
          <cell r="Q1846">
            <v>0</v>
          </cell>
          <cell r="R1846">
            <v>0</v>
          </cell>
          <cell r="S1846">
            <v>0</v>
          </cell>
          <cell r="T1846">
            <v>0</v>
          </cell>
          <cell r="U1846">
            <v>0</v>
          </cell>
          <cell r="V1846">
            <v>36.174999999999997</v>
          </cell>
          <cell r="W1846">
            <v>37</v>
          </cell>
          <cell r="X1846">
            <v>37.843000000000004</v>
          </cell>
          <cell r="Y1846" t="str">
            <v>L_.YK4_PVSProposed Station Capital Costs</v>
          </cell>
        </row>
        <row r="1847">
          <cell r="E1847">
            <v>0</v>
          </cell>
          <cell r="F1847">
            <v>0</v>
          </cell>
          <cell r="G1847">
            <v>0</v>
          </cell>
          <cell r="H1847">
            <v>0</v>
          </cell>
          <cell r="I1847">
            <v>0</v>
          </cell>
          <cell r="J1847">
            <v>0</v>
          </cell>
          <cell r="K1847">
            <v>0</v>
          </cell>
          <cell r="L1847">
            <v>0</v>
          </cell>
          <cell r="M1847">
            <v>0</v>
          </cell>
          <cell r="N1847">
            <v>0</v>
          </cell>
          <cell r="O1847">
            <v>0</v>
          </cell>
          <cell r="P1847">
            <v>0</v>
          </cell>
          <cell r="Q1847">
            <v>0</v>
          </cell>
          <cell r="R1847">
            <v>0</v>
          </cell>
          <cell r="S1847">
            <v>0</v>
          </cell>
          <cell r="T1847">
            <v>0</v>
          </cell>
          <cell r="U1847">
            <v>0</v>
          </cell>
          <cell r="V1847">
            <v>48.829000000000001</v>
          </cell>
          <cell r="W1847">
            <v>49.682000000000002</v>
          </cell>
          <cell r="X1847">
            <v>50.555</v>
          </cell>
          <cell r="Y1847" t="str">
            <v>L_.YK4_PVS   Station Total Costs</v>
          </cell>
        </row>
        <row r="1848">
          <cell r="E1848">
            <v>0</v>
          </cell>
          <cell r="F1848">
            <v>0</v>
          </cell>
          <cell r="G1848">
            <v>0</v>
          </cell>
          <cell r="H1848">
            <v>0</v>
          </cell>
          <cell r="I1848">
            <v>0</v>
          </cell>
          <cell r="J1848">
            <v>0</v>
          </cell>
          <cell r="K1848">
            <v>0</v>
          </cell>
          <cell r="L1848">
            <v>0</v>
          </cell>
          <cell r="M1848">
            <v>0</v>
          </cell>
          <cell r="N1848">
            <v>0</v>
          </cell>
          <cell r="O1848">
            <v>0</v>
          </cell>
          <cell r="P1848">
            <v>0</v>
          </cell>
          <cell r="Q1848">
            <v>0</v>
          </cell>
          <cell r="R1848">
            <v>0</v>
          </cell>
          <cell r="S1848">
            <v>0</v>
          </cell>
          <cell r="T1848">
            <v>0</v>
          </cell>
          <cell r="U1848">
            <v>0</v>
          </cell>
          <cell r="V1848">
            <v>0</v>
          </cell>
          <cell r="W1848">
            <v>0</v>
          </cell>
          <cell r="X1848">
            <v>0</v>
          </cell>
          <cell r="Y1848" t="str">
            <v>I_GO2_CC_G2Proposed Station Fuel Costs</v>
          </cell>
        </row>
        <row r="1849">
          <cell r="E1849">
            <v>0</v>
          </cell>
          <cell r="F1849">
            <v>0</v>
          </cell>
          <cell r="G1849">
            <v>0</v>
          </cell>
          <cell r="H1849">
            <v>0</v>
          </cell>
          <cell r="I1849">
            <v>0</v>
          </cell>
          <cell r="J1849">
            <v>0</v>
          </cell>
          <cell r="K1849">
            <v>0</v>
          </cell>
          <cell r="L1849">
            <v>0</v>
          </cell>
          <cell r="M1849">
            <v>0</v>
          </cell>
          <cell r="N1849">
            <v>0</v>
          </cell>
          <cell r="O1849">
            <v>0</v>
          </cell>
          <cell r="P1849">
            <v>0</v>
          </cell>
          <cell r="Q1849">
            <v>0</v>
          </cell>
          <cell r="R1849">
            <v>0</v>
          </cell>
          <cell r="S1849">
            <v>0</v>
          </cell>
          <cell r="T1849">
            <v>0</v>
          </cell>
          <cell r="U1849">
            <v>0</v>
          </cell>
          <cell r="V1849">
            <v>0</v>
          </cell>
          <cell r="W1849">
            <v>0</v>
          </cell>
          <cell r="X1849">
            <v>0</v>
          </cell>
          <cell r="Y1849" t="str">
            <v>I_GO2_CC_G2Proposed Station Variable O&amp;M Costs</v>
          </cell>
        </row>
        <row r="1850">
          <cell r="E1850">
            <v>0</v>
          </cell>
          <cell r="F1850">
            <v>0</v>
          </cell>
          <cell r="G1850">
            <v>0</v>
          </cell>
          <cell r="H1850">
            <v>0</v>
          </cell>
          <cell r="I1850">
            <v>0</v>
          </cell>
          <cell r="J1850">
            <v>0</v>
          </cell>
          <cell r="K1850">
            <v>0</v>
          </cell>
          <cell r="L1850">
            <v>0</v>
          </cell>
          <cell r="M1850">
            <v>0</v>
          </cell>
          <cell r="N1850">
            <v>0</v>
          </cell>
          <cell r="O1850">
            <v>0</v>
          </cell>
          <cell r="P1850">
            <v>0</v>
          </cell>
          <cell r="Q1850">
            <v>0</v>
          </cell>
          <cell r="R1850">
            <v>0</v>
          </cell>
          <cell r="S1850">
            <v>0</v>
          </cell>
          <cell r="T1850">
            <v>0</v>
          </cell>
          <cell r="U1850">
            <v>0</v>
          </cell>
          <cell r="V1850">
            <v>0</v>
          </cell>
          <cell r="W1850">
            <v>0</v>
          </cell>
          <cell r="X1850">
            <v>0</v>
          </cell>
          <cell r="Y1850" t="str">
            <v>I_GO2_CC_G2Proposed Station Emission Costs</v>
          </cell>
        </row>
        <row r="1851">
          <cell r="E1851">
            <v>0</v>
          </cell>
          <cell r="F1851">
            <v>0</v>
          </cell>
          <cell r="G1851">
            <v>0</v>
          </cell>
          <cell r="H1851">
            <v>0</v>
          </cell>
          <cell r="I1851">
            <v>0</v>
          </cell>
          <cell r="J1851">
            <v>0</v>
          </cell>
          <cell r="K1851">
            <v>0</v>
          </cell>
          <cell r="L1851">
            <v>0</v>
          </cell>
          <cell r="M1851">
            <v>0</v>
          </cell>
          <cell r="N1851">
            <v>0</v>
          </cell>
          <cell r="O1851">
            <v>0</v>
          </cell>
          <cell r="P1851">
            <v>0</v>
          </cell>
          <cell r="Q1851">
            <v>0</v>
          </cell>
          <cell r="R1851">
            <v>0</v>
          </cell>
          <cell r="S1851">
            <v>0</v>
          </cell>
          <cell r="T1851">
            <v>0</v>
          </cell>
          <cell r="U1851">
            <v>0</v>
          </cell>
          <cell r="V1851">
            <v>0</v>
          </cell>
          <cell r="W1851">
            <v>0</v>
          </cell>
          <cell r="X1851">
            <v>0</v>
          </cell>
          <cell r="Y1851" t="str">
            <v>I_GO2_CC_G2Proposed Station Dispatch Adder Costs</v>
          </cell>
        </row>
        <row r="1852">
          <cell r="E1852">
            <v>0</v>
          </cell>
          <cell r="F1852">
            <v>0</v>
          </cell>
          <cell r="G1852">
            <v>0</v>
          </cell>
          <cell r="H1852">
            <v>0</v>
          </cell>
          <cell r="I1852">
            <v>0</v>
          </cell>
          <cell r="J1852">
            <v>0</v>
          </cell>
          <cell r="K1852">
            <v>0</v>
          </cell>
          <cell r="L1852">
            <v>0</v>
          </cell>
          <cell r="M1852">
            <v>0</v>
          </cell>
          <cell r="N1852">
            <v>0</v>
          </cell>
          <cell r="O1852">
            <v>0</v>
          </cell>
          <cell r="P1852">
            <v>0</v>
          </cell>
          <cell r="Q1852">
            <v>0</v>
          </cell>
          <cell r="R1852">
            <v>0</v>
          </cell>
          <cell r="S1852">
            <v>0</v>
          </cell>
          <cell r="T1852">
            <v>0</v>
          </cell>
          <cell r="U1852">
            <v>0</v>
          </cell>
          <cell r="V1852">
            <v>0</v>
          </cell>
          <cell r="W1852">
            <v>0</v>
          </cell>
          <cell r="X1852">
            <v>0</v>
          </cell>
          <cell r="Y1852" t="str">
            <v>I_GO2_CC_G2Proposed Station Fixed Costs</v>
          </cell>
        </row>
        <row r="1853">
          <cell r="E1853">
            <v>0</v>
          </cell>
          <cell r="F1853">
            <v>0</v>
          </cell>
          <cell r="G1853">
            <v>0</v>
          </cell>
          <cell r="H1853">
            <v>0</v>
          </cell>
          <cell r="I1853">
            <v>0</v>
          </cell>
          <cell r="J1853">
            <v>0</v>
          </cell>
          <cell r="K1853">
            <v>0</v>
          </cell>
          <cell r="L1853">
            <v>0</v>
          </cell>
          <cell r="M1853">
            <v>0</v>
          </cell>
          <cell r="N1853">
            <v>0</v>
          </cell>
          <cell r="O1853">
            <v>0</v>
          </cell>
          <cell r="P1853">
            <v>0</v>
          </cell>
          <cell r="Q1853">
            <v>0</v>
          </cell>
          <cell r="R1853">
            <v>0</v>
          </cell>
          <cell r="S1853">
            <v>0</v>
          </cell>
          <cell r="T1853">
            <v>0</v>
          </cell>
          <cell r="U1853">
            <v>0</v>
          </cell>
          <cell r="V1853">
            <v>0</v>
          </cell>
          <cell r="W1853">
            <v>0</v>
          </cell>
          <cell r="X1853">
            <v>0</v>
          </cell>
          <cell r="Y1853" t="str">
            <v>I_GO2_CC_G2Proposed Station Demand Charges</v>
          </cell>
        </row>
        <row r="1854">
          <cell r="E1854">
            <v>0</v>
          </cell>
          <cell r="F1854">
            <v>0</v>
          </cell>
          <cell r="G1854">
            <v>0</v>
          </cell>
          <cell r="H1854">
            <v>0</v>
          </cell>
          <cell r="I1854">
            <v>0</v>
          </cell>
          <cell r="J1854">
            <v>0</v>
          </cell>
          <cell r="K1854">
            <v>0</v>
          </cell>
          <cell r="L1854">
            <v>0</v>
          </cell>
          <cell r="M1854">
            <v>0</v>
          </cell>
          <cell r="N1854">
            <v>0</v>
          </cell>
          <cell r="O1854">
            <v>0</v>
          </cell>
          <cell r="P1854">
            <v>0</v>
          </cell>
          <cell r="Q1854">
            <v>0</v>
          </cell>
          <cell r="R1854">
            <v>0</v>
          </cell>
          <cell r="S1854">
            <v>0</v>
          </cell>
          <cell r="T1854">
            <v>0</v>
          </cell>
          <cell r="U1854">
            <v>0</v>
          </cell>
          <cell r="V1854">
            <v>0</v>
          </cell>
          <cell r="W1854">
            <v>0</v>
          </cell>
          <cell r="X1854">
            <v>0</v>
          </cell>
          <cell r="Y1854" t="str">
            <v>I_GO2_CC_G2Proposed Station Capital Costs</v>
          </cell>
        </row>
        <row r="1855">
          <cell r="E1855">
            <v>0</v>
          </cell>
          <cell r="F1855">
            <v>0</v>
          </cell>
          <cell r="G1855">
            <v>0</v>
          </cell>
          <cell r="H1855">
            <v>0</v>
          </cell>
          <cell r="I1855">
            <v>0</v>
          </cell>
          <cell r="J1855">
            <v>0</v>
          </cell>
          <cell r="K1855">
            <v>0</v>
          </cell>
          <cell r="L1855">
            <v>0</v>
          </cell>
          <cell r="M1855">
            <v>0</v>
          </cell>
          <cell r="N1855">
            <v>0</v>
          </cell>
          <cell r="O1855">
            <v>0</v>
          </cell>
          <cell r="P1855">
            <v>0</v>
          </cell>
          <cell r="Q1855">
            <v>0</v>
          </cell>
          <cell r="R1855">
            <v>0</v>
          </cell>
          <cell r="S1855">
            <v>0</v>
          </cell>
          <cell r="T1855">
            <v>0</v>
          </cell>
          <cell r="U1855">
            <v>0</v>
          </cell>
          <cell r="V1855">
            <v>0</v>
          </cell>
          <cell r="W1855">
            <v>0</v>
          </cell>
          <cell r="X1855">
            <v>0</v>
          </cell>
          <cell r="Y1855" t="str">
            <v>I_GO2_CC_G2   Station Total Costs</v>
          </cell>
        </row>
        <row r="1856">
          <cell r="E1856">
            <v>0</v>
          </cell>
          <cell r="F1856">
            <v>0</v>
          </cell>
          <cell r="G1856">
            <v>0</v>
          </cell>
          <cell r="H1856">
            <v>0</v>
          </cell>
          <cell r="I1856">
            <v>0</v>
          </cell>
          <cell r="J1856">
            <v>0</v>
          </cell>
          <cell r="K1856">
            <v>0</v>
          </cell>
          <cell r="L1856">
            <v>0</v>
          </cell>
          <cell r="M1856">
            <v>0</v>
          </cell>
          <cell r="N1856">
            <v>0</v>
          </cell>
          <cell r="O1856">
            <v>0</v>
          </cell>
          <cell r="P1856">
            <v>0</v>
          </cell>
          <cell r="Q1856">
            <v>0</v>
          </cell>
          <cell r="R1856">
            <v>0</v>
          </cell>
          <cell r="S1856">
            <v>0</v>
          </cell>
          <cell r="T1856">
            <v>0</v>
          </cell>
          <cell r="U1856">
            <v>0</v>
          </cell>
          <cell r="V1856">
            <v>0</v>
          </cell>
          <cell r="W1856">
            <v>0</v>
          </cell>
          <cell r="X1856">
            <v>0</v>
          </cell>
          <cell r="Y1856" t="str">
            <v>I_GO2_CC_G2DProposed Station Fuel Costs</v>
          </cell>
        </row>
        <row r="1857">
          <cell r="E1857">
            <v>0</v>
          </cell>
          <cell r="F1857">
            <v>0</v>
          </cell>
          <cell r="G1857">
            <v>0</v>
          </cell>
          <cell r="H1857">
            <v>0</v>
          </cell>
          <cell r="I1857">
            <v>0</v>
          </cell>
          <cell r="J1857">
            <v>0</v>
          </cell>
          <cell r="K1857">
            <v>0</v>
          </cell>
          <cell r="L1857">
            <v>0</v>
          </cell>
          <cell r="M1857">
            <v>0</v>
          </cell>
          <cell r="N1857">
            <v>0</v>
          </cell>
          <cell r="O1857">
            <v>0</v>
          </cell>
          <cell r="P1857">
            <v>0</v>
          </cell>
          <cell r="Q1857">
            <v>0</v>
          </cell>
          <cell r="R1857">
            <v>0</v>
          </cell>
          <cell r="S1857">
            <v>0</v>
          </cell>
          <cell r="T1857">
            <v>0</v>
          </cell>
          <cell r="U1857">
            <v>0</v>
          </cell>
          <cell r="V1857">
            <v>0</v>
          </cell>
          <cell r="W1857">
            <v>0</v>
          </cell>
          <cell r="X1857">
            <v>0</v>
          </cell>
          <cell r="Y1857" t="str">
            <v>I_GO2_CC_G2DProposed Station Variable O&amp;M Costs</v>
          </cell>
        </row>
        <row r="1858">
          <cell r="E1858">
            <v>0</v>
          </cell>
          <cell r="F1858">
            <v>0</v>
          </cell>
          <cell r="G1858">
            <v>0</v>
          </cell>
          <cell r="H1858">
            <v>0</v>
          </cell>
          <cell r="I1858">
            <v>0</v>
          </cell>
          <cell r="J1858">
            <v>0</v>
          </cell>
          <cell r="K1858">
            <v>0</v>
          </cell>
          <cell r="L1858">
            <v>0</v>
          </cell>
          <cell r="M1858">
            <v>0</v>
          </cell>
          <cell r="N1858">
            <v>0</v>
          </cell>
          <cell r="O1858">
            <v>0</v>
          </cell>
          <cell r="P1858">
            <v>0</v>
          </cell>
          <cell r="Q1858">
            <v>0</v>
          </cell>
          <cell r="R1858">
            <v>0</v>
          </cell>
          <cell r="S1858">
            <v>0</v>
          </cell>
          <cell r="T1858">
            <v>0</v>
          </cell>
          <cell r="U1858">
            <v>0</v>
          </cell>
          <cell r="V1858">
            <v>0</v>
          </cell>
          <cell r="W1858">
            <v>0</v>
          </cell>
          <cell r="X1858">
            <v>0</v>
          </cell>
          <cell r="Y1858" t="str">
            <v>I_GO2_CC_G2DProposed Station Emission Costs</v>
          </cell>
        </row>
        <row r="1859">
          <cell r="E1859">
            <v>0</v>
          </cell>
          <cell r="F1859">
            <v>0</v>
          </cell>
          <cell r="G1859">
            <v>0</v>
          </cell>
          <cell r="H1859">
            <v>0</v>
          </cell>
          <cell r="I1859">
            <v>0</v>
          </cell>
          <cell r="J1859">
            <v>0</v>
          </cell>
          <cell r="K1859">
            <v>0</v>
          </cell>
          <cell r="L1859">
            <v>0</v>
          </cell>
          <cell r="M1859">
            <v>0</v>
          </cell>
          <cell r="N1859">
            <v>0</v>
          </cell>
          <cell r="O1859">
            <v>0</v>
          </cell>
          <cell r="P1859">
            <v>0</v>
          </cell>
          <cell r="Q1859">
            <v>0</v>
          </cell>
          <cell r="R1859">
            <v>0</v>
          </cell>
          <cell r="S1859">
            <v>0</v>
          </cell>
          <cell r="T1859">
            <v>0</v>
          </cell>
          <cell r="U1859">
            <v>0</v>
          </cell>
          <cell r="V1859">
            <v>0</v>
          </cell>
          <cell r="W1859">
            <v>0</v>
          </cell>
          <cell r="X1859">
            <v>0</v>
          </cell>
          <cell r="Y1859" t="str">
            <v>I_GO2_CC_G2DProposed Station Dispatch Adder Costs</v>
          </cell>
        </row>
        <row r="1860">
          <cell r="E1860">
            <v>0</v>
          </cell>
          <cell r="F1860">
            <v>0</v>
          </cell>
          <cell r="G1860">
            <v>0</v>
          </cell>
          <cell r="H1860">
            <v>0</v>
          </cell>
          <cell r="I1860">
            <v>0</v>
          </cell>
          <cell r="J1860">
            <v>0</v>
          </cell>
          <cell r="K1860">
            <v>0</v>
          </cell>
          <cell r="L1860">
            <v>0</v>
          </cell>
          <cell r="M1860">
            <v>0</v>
          </cell>
          <cell r="N1860">
            <v>0</v>
          </cell>
          <cell r="O1860">
            <v>0</v>
          </cell>
          <cell r="P1860">
            <v>0</v>
          </cell>
          <cell r="Q1860">
            <v>0</v>
          </cell>
          <cell r="R1860">
            <v>0</v>
          </cell>
          <cell r="S1860">
            <v>0</v>
          </cell>
          <cell r="T1860">
            <v>0</v>
          </cell>
          <cell r="U1860">
            <v>0</v>
          </cell>
          <cell r="V1860">
            <v>0</v>
          </cell>
          <cell r="W1860">
            <v>0</v>
          </cell>
          <cell r="X1860">
            <v>0</v>
          </cell>
          <cell r="Y1860" t="str">
            <v>I_GO2_CC_G2DProposed Station Fixed Costs</v>
          </cell>
        </row>
        <row r="1861">
          <cell r="E1861">
            <v>0</v>
          </cell>
          <cell r="F1861">
            <v>0</v>
          </cell>
          <cell r="G1861">
            <v>0</v>
          </cell>
          <cell r="H1861">
            <v>0</v>
          </cell>
          <cell r="I1861">
            <v>0</v>
          </cell>
          <cell r="J1861">
            <v>0</v>
          </cell>
          <cell r="K1861">
            <v>0</v>
          </cell>
          <cell r="L1861">
            <v>0</v>
          </cell>
          <cell r="M1861">
            <v>0</v>
          </cell>
          <cell r="N1861">
            <v>0</v>
          </cell>
          <cell r="O1861">
            <v>0</v>
          </cell>
          <cell r="P1861">
            <v>0</v>
          </cell>
          <cell r="Q1861">
            <v>0</v>
          </cell>
          <cell r="R1861">
            <v>0</v>
          </cell>
          <cell r="S1861">
            <v>0</v>
          </cell>
          <cell r="T1861">
            <v>0</v>
          </cell>
          <cell r="U1861">
            <v>0</v>
          </cell>
          <cell r="V1861">
            <v>0</v>
          </cell>
          <cell r="W1861">
            <v>0</v>
          </cell>
          <cell r="X1861">
            <v>0</v>
          </cell>
          <cell r="Y1861" t="str">
            <v>I_GO2_CC_G2DProposed Station Demand Charges</v>
          </cell>
        </row>
        <row r="1862">
          <cell r="E1862">
            <v>0</v>
          </cell>
          <cell r="F1862">
            <v>0</v>
          </cell>
          <cell r="G1862">
            <v>0</v>
          </cell>
          <cell r="H1862">
            <v>0</v>
          </cell>
          <cell r="I1862">
            <v>0</v>
          </cell>
          <cell r="J1862">
            <v>0</v>
          </cell>
          <cell r="K1862">
            <v>0</v>
          </cell>
          <cell r="L1862">
            <v>0</v>
          </cell>
          <cell r="M1862">
            <v>0</v>
          </cell>
          <cell r="N1862">
            <v>0</v>
          </cell>
          <cell r="O1862">
            <v>0</v>
          </cell>
          <cell r="P1862">
            <v>0</v>
          </cell>
          <cell r="Q1862">
            <v>0</v>
          </cell>
          <cell r="R1862">
            <v>0</v>
          </cell>
          <cell r="S1862">
            <v>0</v>
          </cell>
          <cell r="T1862">
            <v>0</v>
          </cell>
          <cell r="U1862">
            <v>0</v>
          </cell>
          <cell r="V1862">
            <v>0</v>
          </cell>
          <cell r="W1862">
            <v>0</v>
          </cell>
          <cell r="X1862">
            <v>0</v>
          </cell>
          <cell r="Y1862" t="str">
            <v>I_GO2_CC_G2DProposed Station Capital Costs</v>
          </cell>
        </row>
        <row r="1863">
          <cell r="E1863">
            <v>0</v>
          </cell>
          <cell r="F1863">
            <v>0</v>
          </cell>
          <cell r="G1863">
            <v>0</v>
          </cell>
          <cell r="H1863">
            <v>0</v>
          </cell>
          <cell r="I1863">
            <v>0</v>
          </cell>
          <cell r="J1863">
            <v>0</v>
          </cell>
          <cell r="K1863">
            <v>0</v>
          </cell>
          <cell r="L1863">
            <v>0</v>
          </cell>
          <cell r="M1863">
            <v>0</v>
          </cell>
          <cell r="N1863">
            <v>0</v>
          </cell>
          <cell r="O1863">
            <v>0</v>
          </cell>
          <cell r="P1863">
            <v>0</v>
          </cell>
          <cell r="Q1863">
            <v>0</v>
          </cell>
          <cell r="R1863">
            <v>0</v>
          </cell>
          <cell r="S1863">
            <v>0</v>
          </cell>
          <cell r="T1863">
            <v>0</v>
          </cell>
          <cell r="U1863">
            <v>0</v>
          </cell>
          <cell r="V1863">
            <v>0</v>
          </cell>
          <cell r="W1863">
            <v>0</v>
          </cell>
          <cell r="X1863">
            <v>0</v>
          </cell>
          <cell r="Y1863" t="str">
            <v>I_GO2_CC_G2D   Station Total Costs</v>
          </cell>
        </row>
        <row r="1864">
          <cell r="E1864">
            <v>0</v>
          </cell>
          <cell r="F1864">
            <v>0</v>
          </cell>
          <cell r="G1864">
            <v>0</v>
          </cell>
          <cell r="H1864">
            <v>0</v>
          </cell>
          <cell r="I1864">
            <v>0</v>
          </cell>
          <cell r="J1864">
            <v>0</v>
          </cell>
          <cell r="K1864">
            <v>0</v>
          </cell>
          <cell r="L1864">
            <v>0</v>
          </cell>
          <cell r="M1864">
            <v>0</v>
          </cell>
          <cell r="N1864">
            <v>0</v>
          </cell>
          <cell r="O1864">
            <v>0</v>
          </cell>
          <cell r="P1864">
            <v>0</v>
          </cell>
          <cell r="Q1864">
            <v>0</v>
          </cell>
          <cell r="R1864">
            <v>0</v>
          </cell>
          <cell r="S1864">
            <v>0</v>
          </cell>
          <cell r="T1864">
            <v>0</v>
          </cell>
          <cell r="U1864">
            <v>0</v>
          </cell>
          <cell r="V1864">
            <v>0</v>
          </cell>
          <cell r="W1864">
            <v>0</v>
          </cell>
          <cell r="X1864">
            <v>0</v>
          </cell>
          <cell r="Y1864" t="str">
            <v>I_GO2_CC_J1Proposed Station Fuel Costs</v>
          </cell>
        </row>
        <row r="1865">
          <cell r="E1865">
            <v>0</v>
          </cell>
          <cell r="F1865">
            <v>0</v>
          </cell>
          <cell r="G1865">
            <v>0</v>
          </cell>
          <cell r="H1865">
            <v>0</v>
          </cell>
          <cell r="I1865">
            <v>0</v>
          </cell>
          <cell r="J1865">
            <v>0</v>
          </cell>
          <cell r="K1865">
            <v>0</v>
          </cell>
          <cell r="L1865">
            <v>0</v>
          </cell>
          <cell r="M1865">
            <v>0</v>
          </cell>
          <cell r="N1865">
            <v>0</v>
          </cell>
          <cell r="O1865">
            <v>0</v>
          </cell>
          <cell r="P1865">
            <v>0</v>
          </cell>
          <cell r="Q1865">
            <v>0</v>
          </cell>
          <cell r="R1865">
            <v>0</v>
          </cell>
          <cell r="S1865">
            <v>0</v>
          </cell>
          <cell r="T1865">
            <v>0</v>
          </cell>
          <cell r="U1865">
            <v>0</v>
          </cell>
          <cell r="V1865">
            <v>0</v>
          </cell>
          <cell r="W1865">
            <v>0</v>
          </cell>
          <cell r="X1865">
            <v>0</v>
          </cell>
          <cell r="Y1865" t="str">
            <v>I_GO2_CC_J1Proposed Station Variable O&amp;M Costs</v>
          </cell>
        </row>
        <row r="1866">
          <cell r="E1866">
            <v>0</v>
          </cell>
          <cell r="F1866">
            <v>0</v>
          </cell>
          <cell r="G1866">
            <v>0</v>
          </cell>
          <cell r="H1866">
            <v>0</v>
          </cell>
          <cell r="I1866">
            <v>0</v>
          </cell>
          <cell r="J1866">
            <v>0</v>
          </cell>
          <cell r="K1866">
            <v>0</v>
          </cell>
          <cell r="L1866">
            <v>0</v>
          </cell>
          <cell r="M1866">
            <v>0</v>
          </cell>
          <cell r="N1866">
            <v>0</v>
          </cell>
          <cell r="O1866">
            <v>0</v>
          </cell>
          <cell r="P1866">
            <v>0</v>
          </cell>
          <cell r="Q1866">
            <v>0</v>
          </cell>
          <cell r="R1866">
            <v>0</v>
          </cell>
          <cell r="S1866">
            <v>0</v>
          </cell>
          <cell r="T1866">
            <v>0</v>
          </cell>
          <cell r="U1866">
            <v>0</v>
          </cell>
          <cell r="V1866">
            <v>0</v>
          </cell>
          <cell r="W1866">
            <v>0</v>
          </cell>
          <cell r="X1866">
            <v>0</v>
          </cell>
          <cell r="Y1866" t="str">
            <v>I_GO2_CC_J1Proposed Station Emission Costs</v>
          </cell>
        </row>
        <row r="1867">
          <cell r="E1867">
            <v>0</v>
          </cell>
          <cell r="F1867">
            <v>0</v>
          </cell>
          <cell r="G1867">
            <v>0</v>
          </cell>
          <cell r="H1867">
            <v>0</v>
          </cell>
          <cell r="I1867">
            <v>0</v>
          </cell>
          <cell r="J1867">
            <v>0</v>
          </cell>
          <cell r="K1867">
            <v>0</v>
          </cell>
          <cell r="L1867">
            <v>0</v>
          </cell>
          <cell r="M1867">
            <v>0</v>
          </cell>
          <cell r="N1867">
            <v>0</v>
          </cell>
          <cell r="O1867">
            <v>0</v>
          </cell>
          <cell r="P1867">
            <v>0</v>
          </cell>
          <cell r="Q1867">
            <v>0</v>
          </cell>
          <cell r="R1867">
            <v>0</v>
          </cell>
          <cell r="S1867">
            <v>0</v>
          </cell>
          <cell r="T1867">
            <v>0</v>
          </cell>
          <cell r="U1867">
            <v>0</v>
          </cell>
          <cell r="V1867">
            <v>0</v>
          </cell>
          <cell r="W1867">
            <v>0</v>
          </cell>
          <cell r="X1867">
            <v>0</v>
          </cell>
          <cell r="Y1867" t="str">
            <v>I_GO2_CC_J1Proposed Station Dispatch Adder Costs</v>
          </cell>
        </row>
        <row r="1868">
          <cell r="E1868">
            <v>0</v>
          </cell>
          <cell r="F1868">
            <v>0</v>
          </cell>
          <cell r="G1868">
            <v>0</v>
          </cell>
          <cell r="H1868">
            <v>0</v>
          </cell>
          <cell r="I1868">
            <v>0</v>
          </cell>
          <cell r="J1868">
            <v>0</v>
          </cell>
          <cell r="K1868">
            <v>0</v>
          </cell>
          <cell r="L1868">
            <v>0</v>
          </cell>
          <cell r="M1868">
            <v>0</v>
          </cell>
          <cell r="N1868">
            <v>0</v>
          </cell>
          <cell r="O1868">
            <v>0</v>
          </cell>
          <cell r="P1868">
            <v>0</v>
          </cell>
          <cell r="Q1868">
            <v>0</v>
          </cell>
          <cell r="R1868">
            <v>0</v>
          </cell>
          <cell r="S1868">
            <v>0</v>
          </cell>
          <cell r="T1868">
            <v>0</v>
          </cell>
          <cell r="U1868">
            <v>0</v>
          </cell>
          <cell r="V1868">
            <v>0</v>
          </cell>
          <cell r="W1868">
            <v>0</v>
          </cell>
          <cell r="X1868">
            <v>0</v>
          </cell>
          <cell r="Y1868" t="str">
            <v>I_GO2_CC_J1Proposed Station Fixed Costs</v>
          </cell>
        </row>
        <row r="1869">
          <cell r="E1869">
            <v>0</v>
          </cell>
          <cell r="F1869">
            <v>0</v>
          </cell>
          <cell r="G1869">
            <v>0</v>
          </cell>
          <cell r="H1869">
            <v>0</v>
          </cell>
          <cell r="I1869">
            <v>0</v>
          </cell>
          <cell r="J1869">
            <v>0</v>
          </cell>
          <cell r="K1869">
            <v>0</v>
          </cell>
          <cell r="L1869">
            <v>0</v>
          </cell>
          <cell r="M1869">
            <v>0</v>
          </cell>
          <cell r="N1869">
            <v>0</v>
          </cell>
          <cell r="O1869">
            <v>0</v>
          </cell>
          <cell r="P1869">
            <v>0</v>
          </cell>
          <cell r="Q1869">
            <v>0</v>
          </cell>
          <cell r="R1869">
            <v>0</v>
          </cell>
          <cell r="S1869">
            <v>0</v>
          </cell>
          <cell r="T1869">
            <v>0</v>
          </cell>
          <cell r="U1869">
            <v>0</v>
          </cell>
          <cell r="V1869">
            <v>0</v>
          </cell>
          <cell r="W1869">
            <v>0</v>
          </cell>
          <cell r="X1869">
            <v>0</v>
          </cell>
          <cell r="Y1869" t="str">
            <v>I_GO2_CC_J1Proposed Station Demand Charges</v>
          </cell>
        </row>
        <row r="1870">
          <cell r="E1870">
            <v>0</v>
          </cell>
          <cell r="F1870">
            <v>0</v>
          </cell>
          <cell r="G1870">
            <v>0</v>
          </cell>
          <cell r="H1870">
            <v>0</v>
          </cell>
          <cell r="I1870">
            <v>0</v>
          </cell>
          <cell r="J1870">
            <v>0</v>
          </cell>
          <cell r="K1870">
            <v>0</v>
          </cell>
          <cell r="L1870">
            <v>0</v>
          </cell>
          <cell r="M1870">
            <v>0</v>
          </cell>
          <cell r="N1870">
            <v>0</v>
          </cell>
          <cell r="O1870">
            <v>0</v>
          </cell>
          <cell r="P1870">
            <v>0</v>
          </cell>
          <cell r="Q1870">
            <v>0</v>
          </cell>
          <cell r="R1870">
            <v>0</v>
          </cell>
          <cell r="S1870">
            <v>0</v>
          </cell>
          <cell r="T1870">
            <v>0</v>
          </cell>
          <cell r="U1870">
            <v>0</v>
          </cell>
          <cell r="V1870">
            <v>0</v>
          </cell>
          <cell r="W1870">
            <v>0</v>
          </cell>
          <cell r="X1870">
            <v>0</v>
          </cell>
          <cell r="Y1870" t="str">
            <v>I_GO2_CC_J1Proposed Station Capital Costs</v>
          </cell>
        </row>
        <row r="1871">
          <cell r="E1871">
            <v>0</v>
          </cell>
          <cell r="F1871">
            <v>0</v>
          </cell>
          <cell r="G1871">
            <v>0</v>
          </cell>
          <cell r="H1871">
            <v>0</v>
          </cell>
          <cell r="I1871">
            <v>0</v>
          </cell>
          <cell r="J1871">
            <v>0</v>
          </cell>
          <cell r="K1871">
            <v>0</v>
          </cell>
          <cell r="L1871">
            <v>0</v>
          </cell>
          <cell r="M1871">
            <v>0</v>
          </cell>
          <cell r="N1871">
            <v>0</v>
          </cell>
          <cell r="O1871">
            <v>0</v>
          </cell>
          <cell r="P1871">
            <v>0</v>
          </cell>
          <cell r="Q1871">
            <v>0</v>
          </cell>
          <cell r="R1871">
            <v>0</v>
          </cell>
          <cell r="S1871">
            <v>0</v>
          </cell>
          <cell r="T1871">
            <v>0</v>
          </cell>
          <cell r="U1871">
            <v>0</v>
          </cell>
          <cell r="V1871">
            <v>0</v>
          </cell>
          <cell r="W1871">
            <v>0</v>
          </cell>
          <cell r="X1871">
            <v>0</v>
          </cell>
          <cell r="Y1871" t="str">
            <v>I_GO2_CC_J1   Station Total Costs</v>
          </cell>
        </row>
        <row r="1872">
          <cell r="E1872">
            <v>0</v>
          </cell>
          <cell r="F1872">
            <v>0</v>
          </cell>
          <cell r="G1872">
            <v>0</v>
          </cell>
          <cell r="H1872">
            <v>0</v>
          </cell>
          <cell r="I1872">
            <v>0</v>
          </cell>
          <cell r="J1872">
            <v>0</v>
          </cell>
          <cell r="K1872">
            <v>0</v>
          </cell>
          <cell r="L1872">
            <v>0</v>
          </cell>
          <cell r="M1872">
            <v>0</v>
          </cell>
          <cell r="N1872">
            <v>0</v>
          </cell>
          <cell r="O1872">
            <v>0</v>
          </cell>
          <cell r="P1872">
            <v>0</v>
          </cell>
          <cell r="Q1872">
            <v>0</v>
          </cell>
          <cell r="R1872">
            <v>0</v>
          </cell>
          <cell r="S1872">
            <v>0</v>
          </cell>
          <cell r="T1872">
            <v>0</v>
          </cell>
          <cell r="U1872">
            <v>0</v>
          </cell>
          <cell r="V1872">
            <v>0</v>
          </cell>
          <cell r="W1872">
            <v>0</v>
          </cell>
          <cell r="X1872">
            <v>0</v>
          </cell>
          <cell r="Y1872" t="str">
            <v>I_GO2_CC_J1DProposed Station Fuel Costs</v>
          </cell>
        </row>
        <row r="1873">
          <cell r="E1873">
            <v>0</v>
          </cell>
          <cell r="F1873">
            <v>0</v>
          </cell>
          <cell r="G1873">
            <v>0</v>
          </cell>
          <cell r="H1873">
            <v>0</v>
          </cell>
          <cell r="I1873">
            <v>0</v>
          </cell>
          <cell r="J1873">
            <v>0</v>
          </cell>
          <cell r="K1873">
            <v>0</v>
          </cell>
          <cell r="L1873">
            <v>0</v>
          </cell>
          <cell r="M1873">
            <v>0</v>
          </cell>
          <cell r="N1873">
            <v>0</v>
          </cell>
          <cell r="O1873">
            <v>0</v>
          </cell>
          <cell r="P1873">
            <v>0</v>
          </cell>
          <cell r="Q1873">
            <v>0</v>
          </cell>
          <cell r="R1873">
            <v>0</v>
          </cell>
          <cell r="S1873">
            <v>0</v>
          </cell>
          <cell r="T1873">
            <v>0</v>
          </cell>
          <cell r="U1873">
            <v>0</v>
          </cell>
          <cell r="V1873">
            <v>0</v>
          </cell>
          <cell r="W1873">
            <v>0</v>
          </cell>
          <cell r="X1873">
            <v>0</v>
          </cell>
          <cell r="Y1873" t="str">
            <v>I_GO2_CC_J1DProposed Station Variable O&amp;M Costs</v>
          </cell>
        </row>
        <row r="1874">
          <cell r="E1874">
            <v>0</v>
          </cell>
          <cell r="F1874">
            <v>0</v>
          </cell>
          <cell r="G1874">
            <v>0</v>
          </cell>
          <cell r="H1874">
            <v>0</v>
          </cell>
          <cell r="I1874">
            <v>0</v>
          </cell>
          <cell r="J1874">
            <v>0</v>
          </cell>
          <cell r="K1874">
            <v>0</v>
          </cell>
          <cell r="L1874">
            <v>0</v>
          </cell>
          <cell r="M1874">
            <v>0</v>
          </cell>
          <cell r="N1874">
            <v>0</v>
          </cell>
          <cell r="O1874">
            <v>0</v>
          </cell>
          <cell r="P1874">
            <v>0</v>
          </cell>
          <cell r="Q1874">
            <v>0</v>
          </cell>
          <cell r="R1874">
            <v>0</v>
          </cell>
          <cell r="S1874">
            <v>0</v>
          </cell>
          <cell r="T1874">
            <v>0</v>
          </cell>
          <cell r="U1874">
            <v>0</v>
          </cell>
          <cell r="V1874">
            <v>0</v>
          </cell>
          <cell r="W1874">
            <v>0</v>
          </cell>
          <cell r="X1874">
            <v>0</v>
          </cell>
          <cell r="Y1874" t="str">
            <v>I_GO2_CC_J1DProposed Station Emission Costs</v>
          </cell>
        </row>
        <row r="1875">
          <cell r="E1875">
            <v>0</v>
          </cell>
          <cell r="F1875">
            <v>0</v>
          </cell>
          <cell r="G1875">
            <v>0</v>
          </cell>
          <cell r="H1875">
            <v>0</v>
          </cell>
          <cell r="I1875">
            <v>0</v>
          </cell>
          <cell r="J1875">
            <v>0</v>
          </cell>
          <cell r="K1875">
            <v>0</v>
          </cell>
          <cell r="L1875">
            <v>0</v>
          </cell>
          <cell r="M1875">
            <v>0</v>
          </cell>
          <cell r="N1875">
            <v>0</v>
          </cell>
          <cell r="O1875">
            <v>0</v>
          </cell>
          <cell r="P1875">
            <v>0</v>
          </cell>
          <cell r="Q1875">
            <v>0</v>
          </cell>
          <cell r="R1875">
            <v>0</v>
          </cell>
          <cell r="S1875">
            <v>0</v>
          </cell>
          <cell r="T1875">
            <v>0</v>
          </cell>
          <cell r="U1875">
            <v>0</v>
          </cell>
          <cell r="V1875">
            <v>0</v>
          </cell>
          <cell r="W1875">
            <v>0</v>
          </cell>
          <cell r="X1875">
            <v>0</v>
          </cell>
          <cell r="Y1875" t="str">
            <v>I_GO2_CC_J1DProposed Station Dispatch Adder Costs</v>
          </cell>
        </row>
        <row r="1876">
          <cell r="E1876">
            <v>0</v>
          </cell>
          <cell r="F1876">
            <v>0</v>
          </cell>
          <cell r="G1876">
            <v>0</v>
          </cell>
          <cell r="H1876">
            <v>0</v>
          </cell>
          <cell r="I1876">
            <v>0</v>
          </cell>
          <cell r="J1876">
            <v>0</v>
          </cell>
          <cell r="K1876">
            <v>0</v>
          </cell>
          <cell r="L1876">
            <v>0</v>
          </cell>
          <cell r="M1876">
            <v>0</v>
          </cell>
          <cell r="N1876">
            <v>0</v>
          </cell>
          <cell r="O1876">
            <v>0</v>
          </cell>
          <cell r="P1876">
            <v>0</v>
          </cell>
          <cell r="Q1876">
            <v>0</v>
          </cell>
          <cell r="R1876">
            <v>0</v>
          </cell>
          <cell r="S1876">
            <v>0</v>
          </cell>
          <cell r="T1876">
            <v>0</v>
          </cell>
          <cell r="U1876">
            <v>0</v>
          </cell>
          <cell r="V1876">
            <v>0</v>
          </cell>
          <cell r="W1876">
            <v>0</v>
          </cell>
          <cell r="X1876">
            <v>0</v>
          </cell>
          <cell r="Y1876" t="str">
            <v>I_GO2_CC_J1DProposed Station Fixed Costs</v>
          </cell>
        </row>
        <row r="1877">
          <cell r="E1877">
            <v>0</v>
          </cell>
          <cell r="F1877">
            <v>0</v>
          </cell>
          <cell r="G1877">
            <v>0</v>
          </cell>
          <cell r="H1877">
            <v>0</v>
          </cell>
          <cell r="I1877">
            <v>0</v>
          </cell>
          <cell r="J1877">
            <v>0</v>
          </cell>
          <cell r="K1877">
            <v>0</v>
          </cell>
          <cell r="L1877">
            <v>0</v>
          </cell>
          <cell r="M1877">
            <v>0</v>
          </cell>
          <cell r="N1877">
            <v>0</v>
          </cell>
          <cell r="O1877">
            <v>0</v>
          </cell>
          <cell r="P1877">
            <v>0</v>
          </cell>
          <cell r="Q1877">
            <v>0</v>
          </cell>
          <cell r="R1877">
            <v>0</v>
          </cell>
          <cell r="S1877">
            <v>0</v>
          </cell>
          <cell r="T1877">
            <v>0</v>
          </cell>
          <cell r="U1877">
            <v>0</v>
          </cell>
          <cell r="V1877">
            <v>0</v>
          </cell>
          <cell r="W1877">
            <v>0</v>
          </cell>
          <cell r="X1877">
            <v>0</v>
          </cell>
          <cell r="Y1877" t="str">
            <v>I_GO2_CC_J1DProposed Station Demand Charges</v>
          </cell>
        </row>
        <row r="1878">
          <cell r="E1878">
            <v>0</v>
          </cell>
          <cell r="F1878">
            <v>0</v>
          </cell>
          <cell r="G1878">
            <v>0</v>
          </cell>
          <cell r="H1878">
            <v>0</v>
          </cell>
          <cell r="I1878">
            <v>0</v>
          </cell>
          <cell r="J1878">
            <v>0</v>
          </cell>
          <cell r="K1878">
            <v>0</v>
          </cell>
          <cell r="L1878">
            <v>0</v>
          </cell>
          <cell r="M1878">
            <v>0</v>
          </cell>
          <cell r="N1878">
            <v>0</v>
          </cell>
          <cell r="O1878">
            <v>0</v>
          </cell>
          <cell r="P1878">
            <v>0</v>
          </cell>
          <cell r="Q1878">
            <v>0</v>
          </cell>
          <cell r="R1878">
            <v>0</v>
          </cell>
          <cell r="S1878">
            <v>0</v>
          </cell>
          <cell r="T1878">
            <v>0</v>
          </cell>
          <cell r="U1878">
            <v>0</v>
          </cell>
          <cell r="V1878">
            <v>0</v>
          </cell>
          <cell r="W1878">
            <v>0</v>
          </cell>
          <cell r="X1878">
            <v>0</v>
          </cell>
          <cell r="Y1878" t="str">
            <v>I_GO2_CC_J1DProposed Station Capital Costs</v>
          </cell>
        </row>
        <row r="1879">
          <cell r="E1879">
            <v>0</v>
          </cell>
          <cell r="F1879">
            <v>0</v>
          </cell>
          <cell r="G1879">
            <v>0</v>
          </cell>
          <cell r="H1879">
            <v>0</v>
          </cell>
          <cell r="I1879">
            <v>0</v>
          </cell>
          <cell r="J1879">
            <v>0</v>
          </cell>
          <cell r="K1879">
            <v>0</v>
          </cell>
          <cell r="L1879">
            <v>0</v>
          </cell>
          <cell r="M1879">
            <v>0</v>
          </cell>
          <cell r="N1879">
            <v>0</v>
          </cell>
          <cell r="O1879">
            <v>0</v>
          </cell>
          <cell r="P1879">
            <v>0</v>
          </cell>
          <cell r="Q1879">
            <v>0</v>
          </cell>
          <cell r="R1879">
            <v>0</v>
          </cell>
          <cell r="S1879">
            <v>0</v>
          </cell>
          <cell r="T1879">
            <v>0</v>
          </cell>
          <cell r="U1879">
            <v>0</v>
          </cell>
          <cell r="V1879">
            <v>0</v>
          </cell>
          <cell r="W1879">
            <v>0</v>
          </cell>
          <cell r="X1879">
            <v>0</v>
          </cell>
          <cell r="Y1879" t="str">
            <v>I_GO2_CC_J1D   Station Total Costs</v>
          </cell>
        </row>
        <row r="1880">
          <cell r="E1880">
            <v>0</v>
          </cell>
          <cell r="F1880">
            <v>0</v>
          </cell>
          <cell r="G1880">
            <v>0</v>
          </cell>
          <cell r="H1880">
            <v>0</v>
          </cell>
          <cell r="I1880">
            <v>0</v>
          </cell>
          <cell r="J1880">
            <v>0</v>
          </cell>
          <cell r="K1880">
            <v>0</v>
          </cell>
          <cell r="L1880">
            <v>0</v>
          </cell>
          <cell r="M1880">
            <v>0</v>
          </cell>
          <cell r="N1880">
            <v>0</v>
          </cell>
          <cell r="O1880">
            <v>0</v>
          </cell>
          <cell r="P1880">
            <v>0</v>
          </cell>
          <cell r="Q1880">
            <v>0</v>
          </cell>
          <cell r="R1880">
            <v>0</v>
          </cell>
          <cell r="S1880">
            <v>0</v>
          </cell>
          <cell r="T1880">
            <v>0</v>
          </cell>
          <cell r="U1880">
            <v>0</v>
          </cell>
          <cell r="V1880">
            <v>0</v>
          </cell>
          <cell r="W1880">
            <v>0</v>
          </cell>
          <cell r="X1880">
            <v>0</v>
          </cell>
          <cell r="Y1880" t="str">
            <v>I_GO2_SC_FRMProposed Station Fuel Costs</v>
          </cell>
        </row>
        <row r="1881">
          <cell r="E1881">
            <v>0</v>
          </cell>
          <cell r="F1881">
            <v>0</v>
          </cell>
          <cell r="G1881">
            <v>0</v>
          </cell>
          <cell r="H1881">
            <v>0</v>
          </cell>
          <cell r="I1881">
            <v>0</v>
          </cell>
          <cell r="J1881">
            <v>0</v>
          </cell>
          <cell r="K1881">
            <v>0</v>
          </cell>
          <cell r="L1881">
            <v>0</v>
          </cell>
          <cell r="M1881">
            <v>0</v>
          </cell>
          <cell r="N1881">
            <v>0</v>
          </cell>
          <cell r="O1881">
            <v>0</v>
          </cell>
          <cell r="P1881">
            <v>0</v>
          </cell>
          <cell r="Q1881">
            <v>0</v>
          </cell>
          <cell r="R1881">
            <v>0</v>
          </cell>
          <cell r="S1881">
            <v>0</v>
          </cell>
          <cell r="T1881">
            <v>0</v>
          </cell>
          <cell r="U1881">
            <v>0</v>
          </cell>
          <cell r="V1881">
            <v>0</v>
          </cell>
          <cell r="W1881">
            <v>0</v>
          </cell>
          <cell r="X1881">
            <v>0</v>
          </cell>
          <cell r="Y1881" t="str">
            <v>I_GO2_SC_FRMProposed Station Variable O&amp;M Costs</v>
          </cell>
        </row>
        <row r="1882">
          <cell r="E1882">
            <v>0</v>
          </cell>
          <cell r="F1882">
            <v>0</v>
          </cell>
          <cell r="G1882">
            <v>0</v>
          </cell>
          <cell r="H1882">
            <v>0</v>
          </cell>
          <cell r="I1882">
            <v>0</v>
          </cell>
          <cell r="J1882">
            <v>0</v>
          </cell>
          <cell r="K1882">
            <v>0</v>
          </cell>
          <cell r="L1882">
            <v>0</v>
          </cell>
          <cell r="M1882">
            <v>0</v>
          </cell>
          <cell r="N1882">
            <v>0</v>
          </cell>
          <cell r="O1882">
            <v>0</v>
          </cell>
          <cell r="P1882">
            <v>0</v>
          </cell>
          <cell r="Q1882">
            <v>0</v>
          </cell>
          <cell r="R1882">
            <v>0</v>
          </cell>
          <cell r="S1882">
            <v>0</v>
          </cell>
          <cell r="T1882">
            <v>0</v>
          </cell>
          <cell r="U1882">
            <v>0</v>
          </cell>
          <cell r="V1882">
            <v>0</v>
          </cell>
          <cell r="W1882">
            <v>0</v>
          </cell>
          <cell r="X1882">
            <v>0</v>
          </cell>
          <cell r="Y1882" t="str">
            <v>I_GO2_SC_FRMProposed Station Emission Costs</v>
          </cell>
        </row>
        <row r="1883">
          <cell r="E1883">
            <v>0</v>
          </cell>
          <cell r="F1883">
            <v>0</v>
          </cell>
          <cell r="G1883">
            <v>0</v>
          </cell>
          <cell r="H1883">
            <v>0</v>
          </cell>
          <cell r="I1883">
            <v>0</v>
          </cell>
          <cell r="J1883">
            <v>0</v>
          </cell>
          <cell r="K1883">
            <v>0</v>
          </cell>
          <cell r="L1883">
            <v>0</v>
          </cell>
          <cell r="M1883">
            <v>0</v>
          </cell>
          <cell r="N1883">
            <v>0</v>
          </cell>
          <cell r="O1883">
            <v>0</v>
          </cell>
          <cell r="P1883">
            <v>0</v>
          </cell>
          <cell r="Q1883">
            <v>0</v>
          </cell>
          <cell r="R1883">
            <v>0</v>
          </cell>
          <cell r="S1883">
            <v>0</v>
          </cell>
          <cell r="T1883">
            <v>0</v>
          </cell>
          <cell r="U1883">
            <v>0</v>
          </cell>
          <cell r="V1883">
            <v>0</v>
          </cell>
          <cell r="W1883">
            <v>0</v>
          </cell>
          <cell r="X1883">
            <v>0</v>
          </cell>
          <cell r="Y1883" t="str">
            <v>I_GO2_SC_FRMProposed Station Dispatch Adder Costs</v>
          </cell>
        </row>
        <row r="1884">
          <cell r="E1884">
            <v>0</v>
          </cell>
          <cell r="F1884">
            <v>0</v>
          </cell>
          <cell r="G1884">
            <v>0</v>
          </cell>
          <cell r="H1884">
            <v>0</v>
          </cell>
          <cell r="I1884">
            <v>0</v>
          </cell>
          <cell r="J1884">
            <v>0</v>
          </cell>
          <cell r="K1884">
            <v>0</v>
          </cell>
          <cell r="L1884">
            <v>0</v>
          </cell>
          <cell r="M1884">
            <v>0</v>
          </cell>
          <cell r="N1884">
            <v>0</v>
          </cell>
          <cell r="O1884">
            <v>0</v>
          </cell>
          <cell r="P1884">
            <v>0</v>
          </cell>
          <cell r="Q1884">
            <v>0</v>
          </cell>
          <cell r="R1884">
            <v>0</v>
          </cell>
          <cell r="S1884">
            <v>0</v>
          </cell>
          <cell r="T1884">
            <v>0</v>
          </cell>
          <cell r="U1884">
            <v>0</v>
          </cell>
          <cell r="V1884">
            <v>0</v>
          </cell>
          <cell r="W1884">
            <v>0</v>
          </cell>
          <cell r="X1884">
            <v>0</v>
          </cell>
          <cell r="Y1884" t="str">
            <v>I_GO2_SC_FRMProposed Station Fixed Costs</v>
          </cell>
        </row>
        <row r="1885">
          <cell r="E1885">
            <v>0</v>
          </cell>
          <cell r="F1885">
            <v>0</v>
          </cell>
          <cell r="G1885">
            <v>0</v>
          </cell>
          <cell r="H1885">
            <v>0</v>
          </cell>
          <cell r="I1885">
            <v>0</v>
          </cell>
          <cell r="J1885">
            <v>0</v>
          </cell>
          <cell r="K1885">
            <v>0</v>
          </cell>
          <cell r="L1885">
            <v>0</v>
          </cell>
          <cell r="M1885">
            <v>0</v>
          </cell>
          <cell r="N1885">
            <v>0</v>
          </cell>
          <cell r="O1885">
            <v>0</v>
          </cell>
          <cell r="P1885">
            <v>0</v>
          </cell>
          <cell r="Q1885">
            <v>0</v>
          </cell>
          <cell r="R1885">
            <v>0</v>
          </cell>
          <cell r="S1885">
            <v>0</v>
          </cell>
          <cell r="T1885">
            <v>0</v>
          </cell>
          <cell r="U1885">
            <v>0</v>
          </cell>
          <cell r="V1885">
            <v>0</v>
          </cell>
          <cell r="W1885">
            <v>0</v>
          </cell>
          <cell r="X1885">
            <v>0</v>
          </cell>
          <cell r="Y1885" t="str">
            <v>I_GO2_SC_FRMProposed Station Demand Charges</v>
          </cell>
        </row>
        <row r="1886">
          <cell r="E1886">
            <v>0</v>
          </cell>
          <cell r="F1886">
            <v>0</v>
          </cell>
          <cell r="G1886">
            <v>0</v>
          </cell>
          <cell r="H1886">
            <v>0</v>
          </cell>
          <cell r="I1886">
            <v>0</v>
          </cell>
          <cell r="J1886">
            <v>0</v>
          </cell>
          <cell r="K1886">
            <v>0</v>
          </cell>
          <cell r="L1886">
            <v>0</v>
          </cell>
          <cell r="M1886">
            <v>0</v>
          </cell>
          <cell r="N1886">
            <v>0</v>
          </cell>
          <cell r="O1886">
            <v>0</v>
          </cell>
          <cell r="P1886">
            <v>0</v>
          </cell>
          <cell r="Q1886">
            <v>0</v>
          </cell>
          <cell r="R1886">
            <v>0</v>
          </cell>
          <cell r="S1886">
            <v>0</v>
          </cell>
          <cell r="T1886">
            <v>0</v>
          </cell>
          <cell r="U1886">
            <v>0</v>
          </cell>
          <cell r="V1886">
            <v>0</v>
          </cell>
          <cell r="W1886">
            <v>0</v>
          </cell>
          <cell r="X1886">
            <v>0</v>
          </cell>
          <cell r="Y1886" t="str">
            <v>I_GO2_SC_FRMProposed Station Capital Costs</v>
          </cell>
        </row>
        <row r="1887">
          <cell r="E1887">
            <v>0</v>
          </cell>
          <cell r="F1887">
            <v>0</v>
          </cell>
          <cell r="G1887">
            <v>0</v>
          </cell>
          <cell r="H1887">
            <v>0</v>
          </cell>
          <cell r="I1887">
            <v>0</v>
          </cell>
          <cell r="J1887">
            <v>0</v>
          </cell>
          <cell r="K1887">
            <v>0</v>
          </cell>
          <cell r="L1887">
            <v>0</v>
          </cell>
          <cell r="M1887">
            <v>0</v>
          </cell>
          <cell r="N1887">
            <v>0</v>
          </cell>
          <cell r="O1887">
            <v>0</v>
          </cell>
          <cell r="P1887">
            <v>0</v>
          </cell>
          <cell r="Q1887">
            <v>0</v>
          </cell>
          <cell r="R1887">
            <v>0</v>
          </cell>
          <cell r="S1887">
            <v>0</v>
          </cell>
          <cell r="T1887">
            <v>0</v>
          </cell>
          <cell r="U1887">
            <v>0</v>
          </cell>
          <cell r="V1887">
            <v>0</v>
          </cell>
          <cell r="W1887">
            <v>0</v>
          </cell>
          <cell r="X1887">
            <v>0</v>
          </cell>
          <cell r="Y1887" t="str">
            <v>I_GO2_SC_FRM   Station Total Costs</v>
          </cell>
        </row>
        <row r="1888">
          <cell r="E1888">
            <v>0</v>
          </cell>
          <cell r="F1888">
            <v>0</v>
          </cell>
          <cell r="G1888">
            <v>0</v>
          </cell>
          <cell r="H1888">
            <v>0</v>
          </cell>
          <cell r="I1888">
            <v>0</v>
          </cell>
          <cell r="J1888">
            <v>0</v>
          </cell>
          <cell r="K1888">
            <v>0</v>
          </cell>
          <cell r="L1888">
            <v>0</v>
          </cell>
          <cell r="M1888">
            <v>0</v>
          </cell>
          <cell r="N1888">
            <v>0</v>
          </cell>
          <cell r="O1888">
            <v>0</v>
          </cell>
          <cell r="P1888">
            <v>0</v>
          </cell>
          <cell r="Q1888">
            <v>0</v>
          </cell>
          <cell r="R1888">
            <v>0</v>
          </cell>
          <cell r="S1888">
            <v>0</v>
          </cell>
          <cell r="T1888">
            <v>0</v>
          </cell>
          <cell r="U1888">
            <v>0</v>
          </cell>
          <cell r="V1888">
            <v>0</v>
          </cell>
          <cell r="W1888">
            <v>0</v>
          </cell>
          <cell r="X1888">
            <v>0</v>
          </cell>
          <cell r="Y1888" t="str">
            <v>H_.GO2_WDProposed Station Fuel Costs</v>
          </cell>
        </row>
        <row r="1889">
          <cell r="E1889">
            <v>0</v>
          </cell>
          <cell r="F1889">
            <v>0</v>
          </cell>
          <cell r="G1889">
            <v>0</v>
          </cell>
          <cell r="H1889">
            <v>0</v>
          </cell>
          <cell r="I1889">
            <v>0</v>
          </cell>
          <cell r="J1889">
            <v>0</v>
          </cell>
          <cell r="K1889">
            <v>0</v>
          </cell>
          <cell r="L1889">
            <v>0</v>
          </cell>
          <cell r="M1889">
            <v>0</v>
          </cell>
          <cell r="N1889">
            <v>0</v>
          </cell>
          <cell r="O1889">
            <v>0</v>
          </cell>
          <cell r="P1889">
            <v>2.2189999999999999</v>
          </cell>
          <cell r="Q1889">
            <v>2.2719999999999998</v>
          </cell>
          <cell r="R1889">
            <v>2.33</v>
          </cell>
          <cell r="S1889">
            <v>2.3690000000000002</v>
          </cell>
          <cell r="T1889">
            <v>2.4289999999999998</v>
          </cell>
          <cell r="U1889">
            <v>2.4860000000000002</v>
          </cell>
          <cell r="V1889">
            <v>2.532</v>
          </cell>
          <cell r="W1889">
            <v>2.6019999999999999</v>
          </cell>
          <cell r="X1889">
            <v>2.649</v>
          </cell>
          <cell r="Y1889" t="str">
            <v>H_.GO2_WDProposed Station Variable O&amp;M Costs</v>
          </cell>
        </row>
        <row r="1890">
          <cell r="E1890">
            <v>0</v>
          </cell>
          <cell r="F1890">
            <v>0</v>
          </cell>
          <cell r="G1890">
            <v>0</v>
          </cell>
          <cell r="H1890">
            <v>0</v>
          </cell>
          <cell r="I1890">
            <v>0</v>
          </cell>
          <cell r="J1890">
            <v>0</v>
          </cell>
          <cell r="K1890">
            <v>0</v>
          </cell>
          <cell r="L1890">
            <v>0</v>
          </cell>
          <cell r="M1890">
            <v>0</v>
          </cell>
          <cell r="N1890">
            <v>0</v>
          </cell>
          <cell r="O1890">
            <v>0</v>
          </cell>
          <cell r="P1890">
            <v>0</v>
          </cell>
          <cell r="Q1890">
            <v>0</v>
          </cell>
          <cell r="R1890">
            <v>0</v>
          </cell>
          <cell r="S1890">
            <v>0</v>
          </cell>
          <cell r="T1890">
            <v>0</v>
          </cell>
          <cell r="U1890">
            <v>0</v>
          </cell>
          <cell r="V1890">
            <v>0</v>
          </cell>
          <cell r="W1890">
            <v>0</v>
          </cell>
          <cell r="X1890">
            <v>0</v>
          </cell>
          <cell r="Y1890" t="str">
            <v>H_.GO2_WDProposed Station Emission Costs</v>
          </cell>
        </row>
        <row r="1891">
          <cell r="E1891">
            <v>0</v>
          </cell>
          <cell r="F1891">
            <v>0</v>
          </cell>
          <cell r="G1891">
            <v>0</v>
          </cell>
          <cell r="H1891">
            <v>0</v>
          </cell>
          <cell r="I1891">
            <v>0</v>
          </cell>
          <cell r="J1891">
            <v>0</v>
          </cell>
          <cell r="K1891">
            <v>0</v>
          </cell>
          <cell r="L1891">
            <v>0</v>
          </cell>
          <cell r="M1891">
            <v>0</v>
          </cell>
          <cell r="N1891">
            <v>0</v>
          </cell>
          <cell r="O1891">
            <v>0</v>
          </cell>
          <cell r="P1891">
            <v>0</v>
          </cell>
          <cell r="Q1891">
            <v>0</v>
          </cell>
          <cell r="R1891">
            <v>0</v>
          </cell>
          <cell r="S1891">
            <v>0</v>
          </cell>
          <cell r="T1891">
            <v>0</v>
          </cell>
          <cell r="U1891">
            <v>0</v>
          </cell>
          <cell r="V1891">
            <v>0</v>
          </cell>
          <cell r="W1891">
            <v>0</v>
          </cell>
          <cell r="X1891">
            <v>0</v>
          </cell>
          <cell r="Y1891" t="str">
            <v>H_.GO2_WDProposed Station Dispatch Adder Costs</v>
          </cell>
        </row>
        <row r="1892">
          <cell r="E1892">
            <v>0</v>
          </cell>
          <cell r="F1892">
            <v>0</v>
          </cell>
          <cell r="G1892">
            <v>0</v>
          </cell>
          <cell r="H1892">
            <v>0</v>
          </cell>
          <cell r="I1892">
            <v>0</v>
          </cell>
          <cell r="J1892">
            <v>0</v>
          </cell>
          <cell r="K1892">
            <v>0</v>
          </cell>
          <cell r="L1892">
            <v>0</v>
          </cell>
          <cell r="M1892">
            <v>0</v>
          </cell>
          <cell r="N1892">
            <v>0</v>
          </cell>
          <cell r="O1892">
            <v>0</v>
          </cell>
          <cell r="P1892">
            <v>17.742000000000001</v>
          </cell>
          <cell r="Q1892">
            <v>18.146999999999998</v>
          </cell>
          <cell r="R1892">
            <v>18.559999999999999</v>
          </cell>
          <cell r="S1892">
            <v>18.983000000000001</v>
          </cell>
          <cell r="T1892">
            <v>19.416</v>
          </cell>
          <cell r="U1892">
            <v>19.856999999999999</v>
          </cell>
          <cell r="V1892">
            <v>20.312999999999999</v>
          </cell>
          <cell r="W1892">
            <v>20.774000000000001</v>
          </cell>
          <cell r="X1892">
            <v>21.248999999999999</v>
          </cell>
          <cell r="Y1892" t="str">
            <v>H_.GO2_WDProposed Station Fixed Costs</v>
          </cell>
        </row>
        <row r="1893">
          <cell r="E1893">
            <v>0</v>
          </cell>
          <cell r="F1893">
            <v>0</v>
          </cell>
          <cell r="G1893">
            <v>0</v>
          </cell>
          <cell r="H1893">
            <v>0</v>
          </cell>
          <cell r="I1893">
            <v>0</v>
          </cell>
          <cell r="J1893">
            <v>0</v>
          </cell>
          <cell r="K1893">
            <v>0</v>
          </cell>
          <cell r="L1893">
            <v>0</v>
          </cell>
          <cell r="M1893">
            <v>0</v>
          </cell>
          <cell r="N1893">
            <v>0</v>
          </cell>
          <cell r="O1893">
            <v>0</v>
          </cell>
          <cell r="P1893">
            <v>0</v>
          </cell>
          <cell r="Q1893">
            <v>0</v>
          </cell>
          <cell r="R1893">
            <v>0</v>
          </cell>
          <cell r="S1893">
            <v>0</v>
          </cell>
          <cell r="T1893">
            <v>0</v>
          </cell>
          <cell r="U1893">
            <v>0</v>
          </cell>
          <cell r="V1893">
            <v>0</v>
          </cell>
          <cell r="W1893">
            <v>0</v>
          </cell>
          <cell r="X1893">
            <v>0</v>
          </cell>
          <cell r="Y1893" t="str">
            <v>H_.GO2_WDProposed Station Demand Charges</v>
          </cell>
        </row>
        <row r="1894">
          <cell r="E1894">
            <v>0</v>
          </cell>
          <cell r="F1894">
            <v>0</v>
          </cell>
          <cell r="G1894">
            <v>0</v>
          </cell>
          <cell r="H1894">
            <v>0</v>
          </cell>
          <cell r="I1894">
            <v>0</v>
          </cell>
          <cell r="J1894">
            <v>0</v>
          </cell>
          <cell r="K1894">
            <v>0</v>
          </cell>
          <cell r="L1894">
            <v>0</v>
          </cell>
          <cell r="M1894">
            <v>0</v>
          </cell>
          <cell r="N1894">
            <v>0</v>
          </cell>
          <cell r="O1894">
            <v>0</v>
          </cell>
          <cell r="P1894">
            <v>40.631</v>
          </cell>
          <cell r="Q1894">
            <v>41.557000000000002</v>
          </cell>
          <cell r="R1894">
            <v>42.505000000000003</v>
          </cell>
          <cell r="S1894">
            <v>43.473999999999997</v>
          </cell>
          <cell r="T1894">
            <v>44.465000000000003</v>
          </cell>
          <cell r="U1894">
            <v>45.478999999999999</v>
          </cell>
          <cell r="V1894">
            <v>46.515999999999998</v>
          </cell>
          <cell r="W1894">
            <v>47.576000000000001</v>
          </cell>
          <cell r="X1894">
            <v>48.661000000000001</v>
          </cell>
          <cell r="Y1894" t="str">
            <v>H_.GO2_WDProposed Station Capital Costs</v>
          </cell>
        </row>
        <row r="1895">
          <cell r="E1895">
            <v>0</v>
          </cell>
          <cell r="F1895">
            <v>0</v>
          </cell>
          <cell r="G1895">
            <v>0</v>
          </cell>
          <cell r="H1895">
            <v>0</v>
          </cell>
          <cell r="I1895">
            <v>0</v>
          </cell>
          <cell r="J1895">
            <v>0</v>
          </cell>
          <cell r="K1895">
            <v>0</v>
          </cell>
          <cell r="L1895">
            <v>0</v>
          </cell>
          <cell r="M1895">
            <v>0</v>
          </cell>
          <cell r="N1895">
            <v>0</v>
          </cell>
          <cell r="O1895">
            <v>0</v>
          </cell>
          <cell r="P1895">
            <v>60.593000000000004</v>
          </cell>
          <cell r="Q1895">
            <v>61.975999999999999</v>
          </cell>
          <cell r="R1895">
            <v>63.395000000000003</v>
          </cell>
          <cell r="S1895">
            <v>64.825999999999993</v>
          </cell>
          <cell r="T1895">
            <v>66.31</v>
          </cell>
          <cell r="U1895">
            <v>67.822000000000003</v>
          </cell>
          <cell r="V1895">
            <v>69.361000000000004</v>
          </cell>
          <cell r="W1895">
            <v>70.951999999999998</v>
          </cell>
          <cell r="X1895">
            <v>72.558999999999997</v>
          </cell>
          <cell r="Y1895" t="str">
            <v>H_.GO2_WD   Station Total Costs</v>
          </cell>
        </row>
        <row r="1896">
          <cell r="E1896">
            <v>0</v>
          </cell>
          <cell r="F1896">
            <v>0</v>
          </cell>
          <cell r="G1896">
            <v>0</v>
          </cell>
          <cell r="H1896">
            <v>0</v>
          </cell>
          <cell r="I1896">
            <v>0</v>
          </cell>
          <cell r="J1896">
            <v>0</v>
          </cell>
          <cell r="K1896">
            <v>0</v>
          </cell>
          <cell r="L1896">
            <v>0</v>
          </cell>
          <cell r="M1896">
            <v>0</v>
          </cell>
          <cell r="N1896">
            <v>0</v>
          </cell>
          <cell r="O1896">
            <v>0</v>
          </cell>
          <cell r="P1896">
            <v>0</v>
          </cell>
          <cell r="Q1896">
            <v>0</v>
          </cell>
          <cell r="R1896">
            <v>0</v>
          </cell>
          <cell r="S1896">
            <v>0</v>
          </cell>
          <cell r="T1896">
            <v>0</v>
          </cell>
          <cell r="U1896">
            <v>0</v>
          </cell>
          <cell r="V1896">
            <v>0</v>
          </cell>
          <cell r="W1896">
            <v>0</v>
          </cell>
          <cell r="X1896">
            <v>0</v>
          </cell>
          <cell r="Y1896" t="str">
            <v>L_.GO2_WDProposed Station Fuel Costs</v>
          </cell>
        </row>
        <row r="1897">
          <cell r="E1897">
            <v>0</v>
          </cell>
          <cell r="F1897">
            <v>0</v>
          </cell>
          <cell r="G1897">
            <v>0</v>
          </cell>
          <cell r="H1897">
            <v>0</v>
          </cell>
          <cell r="I1897">
            <v>0</v>
          </cell>
          <cell r="J1897">
            <v>0</v>
          </cell>
          <cell r="K1897">
            <v>0</v>
          </cell>
          <cell r="L1897">
            <v>0</v>
          </cell>
          <cell r="M1897">
            <v>0</v>
          </cell>
          <cell r="N1897">
            <v>0</v>
          </cell>
          <cell r="O1897">
            <v>0</v>
          </cell>
          <cell r="P1897">
            <v>2.6829999999999998</v>
          </cell>
          <cell r="Q1897">
            <v>2.7389999999999999</v>
          </cell>
          <cell r="R1897">
            <v>2.8149999999999999</v>
          </cell>
          <cell r="S1897">
            <v>2.8740000000000001</v>
          </cell>
          <cell r="T1897">
            <v>2.9420000000000002</v>
          </cell>
          <cell r="U1897">
            <v>3.0019999999999998</v>
          </cell>
          <cell r="V1897">
            <v>3.0859999999999999</v>
          </cell>
          <cell r="W1897">
            <v>3.1389999999999998</v>
          </cell>
          <cell r="X1897">
            <v>3.2210000000000001</v>
          </cell>
          <cell r="Y1897" t="str">
            <v>L_.GO2_WDProposed Station Variable O&amp;M Costs</v>
          </cell>
        </row>
        <row r="1898">
          <cell r="E1898">
            <v>0</v>
          </cell>
          <cell r="F1898">
            <v>0</v>
          </cell>
          <cell r="G1898">
            <v>0</v>
          </cell>
          <cell r="H1898">
            <v>0</v>
          </cell>
          <cell r="I1898">
            <v>0</v>
          </cell>
          <cell r="J1898">
            <v>0</v>
          </cell>
          <cell r="K1898">
            <v>0</v>
          </cell>
          <cell r="L1898">
            <v>0</v>
          </cell>
          <cell r="M1898">
            <v>0</v>
          </cell>
          <cell r="N1898">
            <v>0</v>
          </cell>
          <cell r="O1898">
            <v>0</v>
          </cell>
          <cell r="P1898">
            <v>0</v>
          </cell>
          <cell r="Q1898">
            <v>0</v>
          </cell>
          <cell r="R1898">
            <v>0</v>
          </cell>
          <cell r="S1898">
            <v>0</v>
          </cell>
          <cell r="T1898">
            <v>0</v>
          </cell>
          <cell r="U1898">
            <v>0</v>
          </cell>
          <cell r="V1898">
            <v>0</v>
          </cell>
          <cell r="W1898">
            <v>0</v>
          </cell>
          <cell r="X1898">
            <v>0</v>
          </cell>
          <cell r="Y1898" t="str">
            <v>L_.GO2_WDProposed Station Emission Costs</v>
          </cell>
        </row>
        <row r="1899">
          <cell r="E1899">
            <v>0</v>
          </cell>
          <cell r="F1899">
            <v>0</v>
          </cell>
          <cell r="G1899">
            <v>0</v>
          </cell>
          <cell r="H1899">
            <v>0</v>
          </cell>
          <cell r="I1899">
            <v>0</v>
          </cell>
          <cell r="J1899">
            <v>0</v>
          </cell>
          <cell r="K1899">
            <v>0</v>
          </cell>
          <cell r="L1899">
            <v>0</v>
          </cell>
          <cell r="M1899">
            <v>0</v>
          </cell>
          <cell r="N1899">
            <v>0</v>
          </cell>
          <cell r="O1899">
            <v>0</v>
          </cell>
          <cell r="P1899">
            <v>0</v>
          </cell>
          <cell r="Q1899">
            <v>0</v>
          </cell>
          <cell r="R1899">
            <v>0</v>
          </cell>
          <cell r="S1899">
            <v>0</v>
          </cell>
          <cell r="T1899">
            <v>0</v>
          </cell>
          <cell r="U1899">
            <v>0</v>
          </cell>
          <cell r="V1899">
            <v>0</v>
          </cell>
          <cell r="W1899">
            <v>0</v>
          </cell>
          <cell r="X1899">
            <v>0</v>
          </cell>
          <cell r="Y1899" t="str">
            <v>L_.GO2_WDProposed Station Dispatch Adder Costs</v>
          </cell>
        </row>
        <row r="1900">
          <cell r="E1900">
            <v>0</v>
          </cell>
          <cell r="F1900">
            <v>0</v>
          </cell>
          <cell r="G1900">
            <v>0</v>
          </cell>
          <cell r="H1900">
            <v>0</v>
          </cell>
          <cell r="I1900">
            <v>0</v>
          </cell>
          <cell r="J1900">
            <v>0</v>
          </cell>
          <cell r="K1900">
            <v>0</v>
          </cell>
          <cell r="L1900">
            <v>0</v>
          </cell>
          <cell r="M1900">
            <v>0</v>
          </cell>
          <cell r="N1900">
            <v>0</v>
          </cell>
          <cell r="O1900">
            <v>0</v>
          </cell>
          <cell r="P1900">
            <v>21.501999999999999</v>
          </cell>
          <cell r="Q1900">
            <v>21.992000000000001</v>
          </cell>
          <cell r="R1900">
            <v>22.494</v>
          </cell>
          <cell r="S1900">
            <v>23.006</v>
          </cell>
          <cell r="T1900">
            <v>23.53</v>
          </cell>
          <cell r="U1900">
            <v>24.065999999999999</v>
          </cell>
          <cell r="V1900">
            <v>24.617999999999999</v>
          </cell>
          <cell r="W1900">
            <v>25.175999999999998</v>
          </cell>
          <cell r="X1900">
            <v>25.751999999999999</v>
          </cell>
          <cell r="Y1900" t="str">
            <v>L_.GO2_WDProposed Station Fixed Costs</v>
          </cell>
        </row>
        <row r="1901">
          <cell r="E1901">
            <v>0</v>
          </cell>
          <cell r="F1901">
            <v>0</v>
          </cell>
          <cell r="G1901">
            <v>0</v>
          </cell>
          <cell r="H1901">
            <v>0</v>
          </cell>
          <cell r="I1901">
            <v>0</v>
          </cell>
          <cell r="J1901">
            <v>0</v>
          </cell>
          <cell r="K1901">
            <v>0</v>
          </cell>
          <cell r="L1901">
            <v>0</v>
          </cell>
          <cell r="M1901">
            <v>0</v>
          </cell>
          <cell r="N1901">
            <v>0</v>
          </cell>
          <cell r="O1901">
            <v>0</v>
          </cell>
          <cell r="P1901">
            <v>0</v>
          </cell>
          <cell r="Q1901">
            <v>0</v>
          </cell>
          <cell r="R1901">
            <v>0</v>
          </cell>
          <cell r="S1901">
            <v>0</v>
          </cell>
          <cell r="T1901">
            <v>0</v>
          </cell>
          <cell r="U1901">
            <v>0</v>
          </cell>
          <cell r="V1901">
            <v>0</v>
          </cell>
          <cell r="W1901">
            <v>0</v>
          </cell>
          <cell r="X1901">
            <v>0</v>
          </cell>
          <cell r="Y1901" t="str">
            <v>L_.GO2_WDProposed Station Demand Charges</v>
          </cell>
        </row>
        <row r="1902">
          <cell r="E1902">
            <v>0</v>
          </cell>
          <cell r="F1902">
            <v>0</v>
          </cell>
          <cell r="G1902">
            <v>0</v>
          </cell>
          <cell r="H1902">
            <v>0</v>
          </cell>
          <cell r="I1902">
            <v>0</v>
          </cell>
          <cell r="J1902">
            <v>0</v>
          </cell>
          <cell r="K1902">
            <v>0</v>
          </cell>
          <cell r="L1902">
            <v>0</v>
          </cell>
          <cell r="M1902">
            <v>0</v>
          </cell>
          <cell r="N1902">
            <v>0</v>
          </cell>
          <cell r="O1902">
            <v>0</v>
          </cell>
          <cell r="P1902">
            <v>49.241</v>
          </cell>
          <cell r="Q1902">
            <v>50.363999999999997</v>
          </cell>
          <cell r="R1902">
            <v>51.512</v>
          </cell>
          <cell r="S1902">
            <v>52.686999999999998</v>
          </cell>
          <cell r="T1902">
            <v>53.887999999999998</v>
          </cell>
          <cell r="U1902">
            <v>55.116999999999997</v>
          </cell>
          <cell r="V1902">
            <v>56.372999999999998</v>
          </cell>
          <cell r="W1902">
            <v>57.658999999999999</v>
          </cell>
          <cell r="X1902">
            <v>58.972999999999999</v>
          </cell>
          <cell r="Y1902" t="str">
            <v>L_.GO2_WDProposed Station Capital Costs</v>
          </cell>
        </row>
        <row r="1903">
          <cell r="E1903">
            <v>0</v>
          </cell>
          <cell r="F1903">
            <v>0</v>
          </cell>
          <cell r="G1903">
            <v>0</v>
          </cell>
          <cell r="H1903">
            <v>0</v>
          </cell>
          <cell r="I1903">
            <v>0</v>
          </cell>
          <cell r="J1903">
            <v>0</v>
          </cell>
          <cell r="K1903">
            <v>0</v>
          </cell>
          <cell r="L1903">
            <v>0</v>
          </cell>
          <cell r="M1903">
            <v>0</v>
          </cell>
          <cell r="N1903">
            <v>0</v>
          </cell>
          <cell r="O1903">
            <v>0</v>
          </cell>
          <cell r="P1903">
            <v>73.426000000000002</v>
          </cell>
          <cell r="Q1903">
            <v>75.096000000000004</v>
          </cell>
          <cell r="R1903">
            <v>76.820999999999998</v>
          </cell>
          <cell r="S1903">
            <v>78.566999999999993</v>
          </cell>
          <cell r="T1903">
            <v>80.36</v>
          </cell>
          <cell r="U1903">
            <v>82.183999999999997</v>
          </cell>
          <cell r="V1903">
            <v>84.076999999999998</v>
          </cell>
          <cell r="W1903">
            <v>85.974000000000004</v>
          </cell>
          <cell r="X1903">
            <v>87.945999999999998</v>
          </cell>
          <cell r="Y1903" t="str">
            <v>L_.GO2_WD   Station Total Costs</v>
          </cell>
        </row>
        <row r="1904">
          <cell r="E1904">
            <v>0</v>
          </cell>
          <cell r="F1904">
            <v>0</v>
          </cell>
          <cell r="G1904">
            <v>0</v>
          </cell>
          <cell r="H1904">
            <v>0</v>
          </cell>
          <cell r="I1904">
            <v>0</v>
          </cell>
          <cell r="J1904">
            <v>0</v>
          </cell>
          <cell r="K1904">
            <v>0</v>
          </cell>
          <cell r="L1904">
            <v>0</v>
          </cell>
          <cell r="M1904">
            <v>0</v>
          </cell>
          <cell r="N1904">
            <v>0</v>
          </cell>
          <cell r="O1904">
            <v>0</v>
          </cell>
          <cell r="P1904">
            <v>0</v>
          </cell>
          <cell r="Q1904">
            <v>0</v>
          </cell>
          <cell r="R1904">
            <v>0</v>
          </cell>
          <cell r="S1904">
            <v>0</v>
          </cell>
          <cell r="T1904">
            <v>0</v>
          </cell>
          <cell r="U1904">
            <v>0</v>
          </cell>
          <cell r="V1904">
            <v>0</v>
          </cell>
          <cell r="W1904">
            <v>0</v>
          </cell>
          <cell r="X1904">
            <v>0</v>
          </cell>
          <cell r="Y1904" t="str">
            <v>H_.GO2_WDSProposed Station Fuel Costs</v>
          </cell>
        </row>
        <row r="1905">
          <cell r="E1905">
            <v>0</v>
          </cell>
          <cell r="F1905">
            <v>0</v>
          </cell>
          <cell r="G1905">
            <v>0</v>
          </cell>
          <cell r="H1905">
            <v>0</v>
          </cell>
          <cell r="I1905">
            <v>0</v>
          </cell>
          <cell r="J1905">
            <v>0</v>
          </cell>
          <cell r="K1905">
            <v>0</v>
          </cell>
          <cell r="L1905">
            <v>0</v>
          </cell>
          <cell r="M1905">
            <v>0</v>
          </cell>
          <cell r="N1905">
            <v>0</v>
          </cell>
          <cell r="O1905">
            <v>0</v>
          </cell>
          <cell r="P1905">
            <v>0</v>
          </cell>
          <cell r="Q1905">
            <v>0</v>
          </cell>
          <cell r="R1905">
            <v>0.29299999999999998</v>
          </cell>
          <cell r="S1905">
            <v>0.29899999999999999</v>
          </cell>
          <cell r="T1905">
            <v>0.309</v>
          </cell>
          <cell r="U1905">
            <v>0.30499999999999999</v>
          </cell>
          <cell r="V1905">
            <v>0.32200000000000001</v>
          </cell>
          <cell r="W1905">
            <v>0.32600000000000001</v>
          </cell>
          <cell r="X1905">
            <v>0.33900000000000002</v>
          </cell>
          <cell r="Y1905" t="str">
            <v>H_.GO2_WDSProposed Station Variable O&amp;M Costs</v>
          </cell>
        </row>
        <row r="1906">
          <cell r="E1906">
            <v>0</v>
          </cell>
          <cell r="F1906">
            <v>0</v>
          </cell>
          <cell r="G1906">
            <v>0</v>
          </cell>
          <cell r="H1906">
            <v>0</v>
          </cell>
          <cell r="I1906">
            <v>0</v>
          </cell>
          <cell r="J1906">
            <v>0</v>
          </cell>
          <cell r="K1906">
            <v>0</v>
          </cell>
          <cell r="L1906">
            <v>0</v>
          </cell>
          <cell r="M1906">
            <v>0</v>
          </cell>
          <cell r="N1906">
            <v>0</v>
          </cell>
          <cell r="O1906">
            <v>0</v>
          </cell>
          <cell r="P1906">
            <v>0</v>
          </cell>
          <cell r="Q1906">
            <v>0</v>
          </cell>
          <cell r="R1906">
            <v>0</v>
          </cell>
          <cell r="S1906">
            <v>0</v>
          </cell>
          <cell r="T1906">
            <v>0</v>
          </cell>
          <cell r="U1906">
            <v>0</v>
          </cell>
          <cell r="V1906">
            <v>0</v>
          </cell>
          <cell r="W1906">
            <v>0</v>
          </cell>
          <cell r="X1906">
            <v>0</v>
          </cell>
          <cell r="Y1906" t="str">
            <v>H_.GO2_WDSProposed Station Emission Costs</v>
          </cell>
        </row>
        <row r="1907">
          <cell r="E1907">
            <v>0</v>
          </cell>
          <cell r="F1907">
            <v>0</v>
          </cell>
          <cell r="G1907">
            <v>0</v>
          </cell>
          <cell r="H1907">
            <v>0</v>
          </cell>
          <cell r="I1907">
            <v>0</v>
          </cell>
          <cell r="J1907">
            <v>0</v>
          </cell>
          <cell r="K1907">
            <v>0</v>
          </cell>
          <cell r="L1907">
            <v>0</v>
          </cell>
          <cell r="M1907">
            <v>0</v>
          </cell>
          <cell r="N1907">
            <v>0</v>
          </cell>
          <cell r="O1907">
            <v>0</v>
          </cell>
          <cell r="P1907">
            <v>0</v>
          </cell>
          <cell r="Q1907">
            <v>0</v>
          </cell>
          <cell r="R1907">
            <v>0</v>
          </cell>
          <cell r="S1907">
            <v>0</v>
          </cell>
          <cell r="T1907">
            <v>0</v>
          </cell>
          <cell r="U1907">
            <v>0</v>
          </cell>
          <cell r="V1907">
            <v>0</v>
          </cell>
          <cell r="W1907">
            <v>0</v>
          </cell>
          <cell r="X1907">
            <v>0</v>
          </cell>
          <cell r="Y1907" t="str">
            <v>H_.GO2_WDSProposed Station Dispatch Adder Costs</v>
          </cell>
        </row>
        <row r="1908">
          <cell r="E1908">
            <v>0</v>
          </cell>
          <cell r="F1908">
            <v>0</v>
          </cell>
          <cell r="G1908">
            <v>0</v>
          </cell>
          <cell r="H1908">
            <v>0</v>
          </cell>
          <cell r="I1908">
            <v>0</v>
          </cell>
          <cell r="J1908">
            <v>0</v>
          </cell>
          <cell r="K1908">
            <v>0</v>
          </cell>
          <cell r="L1908">
            <v>0</v>
          </cell>
          <cell r="M1908">
            <v>0</v>
          </cell>
          <cell r="N1908">
            <v>0</v>
          </cell>
          <cell r="O1908">
            <v>0</v>
          </cell>
          <cell r="P1908">
            <v>0</v>
          </cell>
          <cell r="Q1908">
            <v>0</v>
          </cell>
          <cell r="R1908">
            <v>1.613</v>
          </cell>
          <cell r="S1908">
            <v>1.65</v>
          </cell>
          <cell r="T1908">
            <v>1.6879999999999999</v>
          </cell>
          <cell r="U1908">
            <v>1.726</v>
          </cell>
          <cell r="V1908">
            <v>1.7649999999999999</v>
          </cell>
          <cell r="W1908">
            <v>1.806</v>
          </cell>
          <cell r="X1908">
            <v>1.847</v>
          </cell>
          <cell r="Y1908" t="str">
            <v>H_.GO2_WDSProposed Station Fixed Costs</v>
          </cell>
        </row>
        <row r="1909">
          <cell r="E1909">
            <v>0</v>
          </cell>
          <cell r="F1909">
            <v>0</v>
          </cell>
          <cell r="G1909">
            <v>0</v>
          </cell>
          <cell r="H1909">
            <v>0</v>
          </cell>
          <cell r="I1909">
            <v>0</v>
          </cell>
          <cell r="J1909">
            <v>0</v>
          </cell>
          <cell r="K1909">
            <v>0</v>
          </cell>
          <cell r="L1909">
            <v>0</v>
          </cell>
          <cell r="M1909">
            <v>0</v>
          </cell>
          <cell r="N1909">
            <v>0</v>
          </cell>
          <cell r="O1909">
            <v>0</v>
          </cell>
          <cell r="P1909">
            <v>0</v>
          </cell>
          <cell r="Q1909">
            <v>0</v>
          </cell>
          <cell r="R1909">
            <v>0</v>
          </cell>
          <cell r="S1909">
            <v>0</v>
          </cell>
          <cell r="T1909">
            <v>0</v>
          </cell>
          <cell r="U1909">
            <v>0</v>
          </cell>
          <cell r="V1909">
            <v>0</v>
          </cell>
          <cell r="W1909">
            <v>0</v>
          </cell>
          <cell r="X1909">
            <v>0</v>
          </cell>
          <cell r="Y1909" t="str">
            <v>H_.GO2_WDSProposed Station Demand Charges</v>
          </cell>
        </row>
        <row r="1910">
          <cell r="E1910">
            <v>0</v>
          </cell>
          <cell r="F1910">
            <v>0</v>
          </cell>
          <cell r="G1910">
            <v>0</v>
          </cell>
          <cell r="H1910">
            <v>0</v>
          </cell>
          <cell r="I1910">
            <v>0</v>
          </cell>
          <cell r="J1910">
            <v>0</v>
          </cell>
          <cell r="K1910">
            <v>0</v>
          </cell>
          <cell r="L1910">
            <v>0</v>
          </cell>
          <cell r="M1910">
            <v>0</v>
          </cell>
          <cell r="N1910">
            <v>0</v>
          </cell>
          <cell r="O1910">
            <v>0</v>
          </cell>
          <cell r="P1910">
            <v>0</v>
          </cell>
          <cell r="Q1910">
            <v>0</v>
          </cell>
          <cell r="R1910">
            <v>6.968</v>
          </cell>
          <cell r="S1910">
            <v>7.1269999999999998</v>
          </cell>
          <cell r="T1910">
            <v>7.2889999999999997</v>
          </cell>
          <cell r="U1910">
            <v>7.4550000000000001</v>
          </cell>
          <cell r="V1910">
            <v>7.625</v>
          </cell>
          <cell r="W1910">
            <v>7.7990000000000004</v>
          </cell>
          <cell r="X1910">
            <v>7.9770000000000003</v>
          </cell>
          <cell r="Y1910" t="str">
            <v>H_.GO2_WDSProposed Station Capital Costs</v>
          </cell>
        </row>
        <row r="1911">
          <cell r="E1911">
            <v>0</v>
          </cell>
          <cell r="F1911">
            <v>0</v>
          </cell>
          <cell r="G1911">
            <v>0</v>
          </cell>
          <cell r="H1911">
            <v>0</v>
          </cell>
          <cell r="I1911">
            <v>0</v>
          </cell>
          <cell r="J1911">
            <v>0</v>
          </cell>
          <cell r="K1911">
            <v>0</v>
          </cell>
          <cell r="L1911">
            <v>0</v>
          </cell>
          <cell r="M1911">
            <v>0</v>
          </cell>
          <cell r="N1911">
            <v>0</v>
          </cell>
          <cell r="O1911">
            <v>0</v>
          </cell>
          <cell r="P1911">
            <v>0</v>
          </cell>
          <cell r="Q1911">
            <v>0</v>
          </cell>
          <cell r="R1911">
            <v>8.875</v>
          </cell>
          <cell r="S1911">
            <v>9.0760000000000005</v>
          </cell>
          <cell r="T1911">
            <v>9.2859999999999996</v>
          </cell>
          <cell r="U1911">
            <v>9.4870000000000001</v>
          </cell>
          <cell r="V1911">
            <v>9.7129999999999992</v>
          </cell>
          <cell r="W1911">
            <v>9.9309999999999992</v>
          </cell>
          <cell r="X1911">
            <v>10.163</v>
          </cell>
          <cell r="Y1911" t="str">
            <v>H_.GO2_WDS   Station Total Costs</v>
          </cell>
        </row>
        <row r="1912">
          <cell r="E1912">
            <v>0</v>
          </cell>
          <cell r="F1912">
            <v>0</v>
          </cell>
          <cell r="G1912">
            <v>0</v>
          </cell>
          <cell r="H1912">
            <v>0</v>
          </cell>
          <cell r="I1912">
            <v>0</v>
          </cell>
          <cell r="J1912">
            <v>0</v>
          </cell>
          <cell r="K1912">
            <v>0</v>
          </cell>
          <cell r="L1912">
            <v>0</v>
          </cell>
          <cell r="M1912">
            <v>0</v>
          </cell>
          <cell r="N1912">
            <v>0</v>
          </cell>
          <cell r="O1912">
            <v>0</v>
          </cell>
          <cell r="P1912">
            <v>0</v>
          </cell>
          <cell r="Q1912">
            <v>0</v>
          </cell>
          <cell r="R1912">
            <v>0</v>
          </cell>
          <cell r="S1912">
            <v>0</v>
          </cell>
          <cell r="T1912">
            <v>0</v>
          </cell>
          <cell r="U1912">
            <v>0</v>
          </cell>
          <cell r="V1912">
            <v>0</v>
          </cell>
          <cell r="W1912">
            <v>0</v>
          </cell>
          <cell r="X1912">
            <v>0</v>
          </cell>
          <cell r="Y1912" t="str">
            <v>H_.GO2_PVSProposed Station Fuel Costs</v>
          </cell>
        </row>
        <row r="1913">
          <cell r="E1913">
            <v>0</v>
          </cell>
          <cell r="F1913">
            <v>0</v>
          </cell>
          <cell r="G1913">
            <v>0</v>
          </cell>
          <cell r="H1913">
            <v>0</v>
          </cell>
          <cell r="I1913">
            <v>0</v>
          </cell>
          <cell r="J1913">
            <v>0</v>
          </cell>
          <cell r="K1913">
            <v>0</v>
          </cell>
          <cell r="L1913">
            <v>0</v>
          </cell>
          <cell r="M1913">
            <v>0</v>
          </cell>
          <cell r="N1913">
            <v>0</v>
          </cell>
          <cell r="O1913">
            <v>0</v>
          </cell>
          <cell r="P1913">
            <v>0</v>
          </cell>
          <cell r="Q1913">
            <v>0</v>
          </cell>
          <cell r="R1913">
            <v>0</v>
          </cell>
          <cell r="S1913">
            <v>0</v>
          </cell>
          <cell r="T1913">
            <v>0</v>
          </cell>
          <cell r="U1913">
            <v>0</v>
          </cell>
          <cell r="V1913">
            <v>0</v>
          </cell>
          <cell r="W1913">
            <v>0</v>
          </cell>
          <cell r="X1913">
            <v>0</v>
          </cell>
          <cell r="Y1913" t="str">
            <v>H_.GO2_PVSProposed Station Variable O&amp;M Costs</v>
          </cell>
        </row>
        <row r="1914">
          <cell r="E1914">
            <v>0</v>
          </cell>
          <cell r="F1914">
            <v>0</v>
          </cell>
          <cell r="G1914">
            <v>0</v>
          </cell>
          <cell r="H1914">
            <v>0</v>
          </cell>
          <cell r="I1914">
            <v>0</v>
          </cell>
          <cell r="J1914">
            <v>0</v>
          </cell>
          <cell r="K1914">
            <v>0</v>
          </cell>
          <cell r="L1914">
            <v>0</v>
          </cell>
          <cell r="M1914">
            <v>0</v>
          </cell>
          <cell r="N1914">
            <v>0</v>
          </cell>
          <cell r="O1914">
            <v>0</v>
          </cell>
          <cell r="P1914">
            <v>0</v>
          </cell>
          <cell r="Q1914">
            <v>0</v>
          </cell>
          <cell r="R1914">
            <v>0</v>
          </cell>
          <cell r="S1914">
            <v>0</v>
          </cell>
          <cell r="T1914">
            <v>0</v>
          </cell>
          <cell r="U1914">
            <v>0</v>
          </cell>
          <cell r="V1914">
            <v>0</v>
          </cell>
          <cell r="W1914">
            <v>0</v>
          </cell>
          <cell r="X1914">
            <v>0</v>
          </cell>
          <cell r="Y1914" t="str">
            <v>H_.GO2_PVSProposed Station Emission Costs</v>
          </cell>
        </row>
        <row r="1915">
          <cell r="E1915">
            <v>0</v>
          </cell>
          <cell r="F1915">
            <v>0</v>
          </cell>
          <cell r="G1915">
            <v>0</v>
          </cell>
          <cell r="H1915">
            <v>0</v>
          </cell>
          <cell r="I1915">
            <v>0</v>
          </cell>
          <cell r="J1915">
            <v>0</v>
          </cell>
          <cell r="K1915">
            <v>0</v>
          </cell>
          <cell r="L1915">
            <v>0</v>
          </cell>
          <cell r="M1915">
            <v>0</v>
          </cell>
          <cell r="N1915">
            <v>0</v>
          </cell>
          <cell r="O1915">
            <v>0</v>
          </cell>
          <cell r="P1915">
            <v>0</v>
          </cell>
          <cell r="Q1915">
            <v>0</v>
          </cell>
          <cell r="R1915">
            <v>0</v>
          </cell>
          <cell r="S1915">
            <v>0</v>
          </cell>
          <cell r="T1915">
            <v>0</v>
          </cell>
          <cell r="U1915">
            <v>0</v>
          </cell>
          <cell r="V1915">
            <v>0</v>
          </cell>
          <cell r="W1915">
            <v>0</v>
          </cell>
          <cell r="X1915">
            <v>0</v>
          </cell>
          <cell r="Y1915" t="str">
            <v>H_.GO2_PVSProposed Station Dispatch Adder Costs</v>
          </cell>
        </row>
        <row r="1916">
          <cell r="E1916">
            <v>0</v>
          </cell>
          <cell r="F1916">
            <v>0</v>
          </cell>
          <cell r="G1916">
            <v>0</v>
          </cell>
          <cell r="H1916">
            <v>0</v>
          </cell>
          <cell r="I1916">
            <v>0</v>
          </cell>
          <cell r="J1916">
            <v>0</v>
          </cell>
          <cell r="K1916">
            <v>0</v>
          </cell>
          <cell r="L1916">
            <v>0</v>
          </cell>
          <cell r="M1916">
            <v>0</v>
          </cell>
          <cell r="N1916">
            <v>0</v>
          </cell>
          <cell r="O1916">
            <v>0</v>
          </cell>
          <cell r="P1916">
            <v>0</v>
          </cell>
          <cell r="Q1916">
            <v>0</v>
          </cell>
          <cell r="R1916">
            <v>0</v>
          </cell>
          <cell r="S1916">
            <v>0</v>
          </cell>
          <cell r="T1916">
            <v>0</v>
          </cell>
          <cell r="U1916">
            <v>0</v>
          </cell>
          <cell r="V1916">
            <v>0</v>
          </cell>
          <cell r="W1916">
            <v>0</v>
          </cell>
          <cell r="X1916">
            <v>0</v>
          </cell>
          <cell r="Y1916" t="str">
            <v>H_.GO2_PVSProposed Station Fixed Costs</v>
          </cell>
        </row>
        <row r="1917">
          <cell r="E1917">
            <v>0</v>
          </cell>
          <cell r="F1917">
            <v>0</v>
          </cell>
          <cell r="G1917">
            <v>0</v>
          </cell>
          <cell r="H1917">
            <v>0</v>
          </cell>
          <cell r="I1917">
            <v>0</v>
          </cell>
          <cell r="J1917">
            <v>0</v>
          </cell>
          <cell r="K1917">
            <v>0</v>
          </cell>
          <cell r="L1917">
            <v>0</v>
          </cell>
          <cell r="M1917">
            <v>0</v>
          </cell>
          <cell r="N1917">
            <v>0</v>
          </cell>
          <cell r="O1917">
            <v>0</v>
          </cell>
          <cell r="P1917">
            <v>0</v>
          </cell>
          <cell r="Q1917">
            <v>0</v>
          </cell>
          <cell r="R1917">
            <v>0</v>
          </cell>
          <cell r="S1917">
            <v>0</v>
          </cell>
          <cell r="T1917">
            <v>0</v>
          </cell>
          <cell r="U1917">
            <v>0</v>
          </cell>
          <cell r="V1917">
            <v>0</v>
          </cell>
          <cell r="W1917">
            <v>0</v>
          </cell>
          <cell r="X1917">
            <v>0</v>
          </cell>
          <cell r="Y1917" t="str">
            <v>H_.GO2_PVSProposed Station Demand Charges</v>
          </cell>
        </row>
        <row r="1918">
          <cell r="E1918">
            <v>0</v>
          </cell>
          <cell r="F1918">
            <v>0</v>
          </cell>
          <cell r="G1918">
            <v>0</v>
          </cell>
          <cell r="H1918">
            <v>0</v>
          </cell>
          <cell r="I1918">
            <v>0</v>
          </cell>
          <cell r="J1918">
            <v>0</v>
          </cell>
          <cell r="K1918">
            <v>0</v>
          </cell>
          <cell r="L1918">
            <v>0</v>
          </cell>
          <cell r="M1918">
            <v>0</v>
          </cell>
          <cell r="N1918">
            <v>0</v>
          </cell>
          <cell r="O1918">
            <v>0</v>
          </cell>
          <cell r="P1918">
            <v>0</v>
          </cell>
          <cell r="Q1918">
            <v>0</v>
          </cell>
          <cell r="R1918">
            <v>0</v>
          </cell>
          <cell r="S1918">
            <v>0</v>
          </cell>
          <cell r="T1918">
            <v>0</v>
          </cell>
          <cell r="U1918">
            <v>0</v>
          </cell>
          <cell r="V1918">
            <v>0</v>
          </cell>
          <cell r="W1918">
            <v>0</v>
          </cell>
          <cell r="X1918">
            <v>0</v>
          </cell>
          <cell r="Y1918" t="str">
            <v>H_.GO2_PVSProposed Station Capital Costs</v>
          </cell>
        </row>
        <row r="1919">
          <cell r="E1919">
            <v>0</v>
          </cell>
          <cell r="F1919">
            <v>0</v>
          </cell>
          <cell r="G1919">
            <v>0</v>
          </cell>
          <cell r="H1919">
            <v>0</v>
          </cell>
          <cell r="I1919">
            <v>0</v>
          </cell>
          <cell r="J1919">
            <v>0</v>
          </cell>
          <cell r="K1919">
            <v>0</v>
          </cell>
          <cell r="L1919">
            <v>0</v>
          </cell>
          <cell r="M1919">
            <v>0</v>
          </cell>
          <cell r="N1919">
            <v>0</v>
          </cell>
          <cell r="O1919">
            <v>0</v>
          </cell>
          <cell r="P1919">
            <v>0</v>
          </cell>
          <cell r="Q1919">
            <v>0</v>
          </cell>
          <cell r="R1919">
            <v>0</v>
          </cell>
          <cell r="S1919">
            <v>0</v>
          </cell>
          <cell r="T1919">
            <v>0</v>
          </cell>
          <cell r="U1919">
            <v>0</v>
          </cell>
          <cell r="V1919">
            <v>0</v>
          </cell>
          <cell r="W1919">
            <v>0</v>
          </cell>
          <cell r="X1919">
            <v>0</v>
          </cell>
          <cell r="Y1919" t="str">
            <v>H_.GO2_PVS   Station Total Costs</v>
          </cell>
        </row>
        <row r="1920">
          <cell r="E1920">
            <v>0</v>
          </cell>
          <cell r="F1920">
            <v>0</v>
          </cell>
          <cell r="G1920">
            <v>0</v>
          </cell>
          <cell r="H1920">
            <v>0</v>
          </cell>
          <cell r="I1920">
            <v>0</v>
          </cell>
          <cell r="J1920">
            <v>0</v>
          </cell>
          <cell r="K1920">
            <v>0</v>
          </cell>
          <cell r="L1920">
            <v>0</v>
          </cell>
          <cell r="M1920">
            <v>0</v>
          </cell>
          <cell r="N1920">
            <v>0</v>
          </cell>
          <cell r="O1920">
            <v>0</v>
          </cell>
          <cell r="P1920">
            <v>0</v>
          </cell>
          <cell r="Q1920">
            <v>0</v>
          </cell>
          <cell r="R1920">
            <v>0</v>
          </cell>
          <cell r="S1920">
            <v>0</v>
          </cell>
          <cell r="T1920">
            <v>0</v>
          </cell>
          <cell r="U1920">
            <v>0</v>
          </cell>
          <cell r="V1920">
            <v>0</v>
          </cell>
          <cell r="W1920">
            <v>0</v>
          </cell>
          <cell r="X1920">
            <v>0</v>
          </cell>
          <cell r="Y1920" t="str">
            <v>L1.GO2_PVSProposed Station Fuel Costs</v>
          </cell>
        </row>
        <row r="1921">
          <cell r="E1921">
            <v>0</v>
          </cell>
          <cell r="F1921">
            <v>0</v>
          </cell>
          <cell r="G1921">
            <v>0</v>
          </cell>
          <cell r="H1921">
            <v>0</v>
          </cell>
          <cell r="I1921">
            <v>0</v>
          </cell>
          <cell r="J1921">
            <v>0</v>
          </cell>
          <cell r="K1921">
            <v>0</v>
          </cell>
          <cell r="L1921">
            <v>0</v>
          </cell>
          <cell r="M1921">
            <v>0</v>
          </cell>
          <cell r="N1921">
            <v>0</v>
          </cell>
          <cell r="O1921">
            <v>0</v>
          </cell>
          <cell r="P1921">
            <v>0</v>
          </cell>
          <cell r="Q1921">
            <v>0</v>
          </cell>
          <cell r="R1921">
            <v>0</v>
          </cell>
          <cell r="S1921">
            <v>0</v>
          </cell>
          <cell r="T1921">
            <v>0</v>
          </cell>
          <cell r="U1921">
            <v>0</v>
          </cell>
          <cell r="V1921">
            <v>0</v>
          </cell>
          <cell r="W1921">
            <v>0</v>
          </cell>
          <cell r="X1921">
            <v>0</v>
          </cell>
          <cell r="Y1921" t="str">
            <v>L1.GO2_PVSProposed Station Variable O&amp;M Costs</v>
          </cell>
        </row>
        <row r="1922">
          <cell r="E1922">
            <v>0</v>
          </cell>
          <cell r="F1922">
            <v>0</v>
          </cell>
          <cell r="G1922">
            <v>0</v>
          </cell>
          <cell r="H1922">
            <v>0</v>
          </cell>
          <cell r="I1922">
            <v>0</v>
          </cell>
          <cell r="J1922">
            <v>0</v>
          </cell>
          <cell r="K1922">
            <v>0</v>
          </cell>
          <cell r="L1922">
            <v>0</v>
          </cell>
          <cell r="M1922">
            <v>0</v>
          </cell>
          <cell r="N1922">
            <v>0</v>
          </cell>
          <cell r="O1922">
            <v>0</v>
          </cell>
          <cell r="P1922">
            <v>0</v>
          </cell>
          <cell r="Q1922">
            <v>0</v>
          </cell>
          <cell r="R1922">
            <v>0</v>
          </cell>
          <cell r="S1922">
            <v>0</v>
          </cell>
          <cell r="T1922">
            <v>0</v>
          </cell>
          <cell r="U1922">
            <v>0</v>
          </cell>
          <cell r="V1922">
            <v>0</v>
          </cell>
          <cell r="W1922">
            <v>0</v>
          </cell>
          <cell r="X1922">
            <v>0</v>
          </cell>
          <cell r="Y1922" t="str">
            <v>L1.GO2_PVSProposed Station Emission Costs</v>
          </cell>
        </row>
        <row r="1923">
          <cell r="E1923">
            <v>0</v>
          </cell>
          <cell r="F1923">
            <v>0</v>
          </cell>
          <cell r="G1923">
            <v>0</v>
          </cell>
          <cell r="H1923">
            <v>0</v>
          </cell>
          <cell r="I1923">
            <v>0</v>
          </cell>
          <cell r="J1923">
            <v>0</v>
          </cell>
          <cell r="K1923">
            <v>0</v>
          </cell>
          <cell r="L1923">
            <v>0</v>
          </cell>
          <cell r="M1923">
            <v>0</v>
          </cell>
          <cell r="N1923">
            <v>0</v>
          </cell>
          <cell r="O1923">
            <v>0</v>
          </cell>
          <cell r="P1923">
            <v>0</v>
          </cell>
          <cell r="Q1923">
            <v>0</v>
          </cell>
          <cell r="R1923">
            <v>0</v>
          </cell>
          <cell r="S1923">
            <v>0</v>
          </cell>
          <cell r="T1923">
            <v>0</v>
          </cell>
          <cell r="U1923">
            <v>0</v>
          </cell>
          <cell r="V1923">
            <v>0</v>
          </cell>
          <cell r="W1923">
            <v>0</v>
          </cell>
          <cell r="X1923">
            <v>0</v>
          </cell>
          <cell r="Y1923" t="str">
            <v>L1.GO2_PVSProposed Station Dispatch Adder Costs</v>
          </cell>
        </row>
        <row r="1924">
          <cell r="E1924">
            <v>0</v>
          </cell>
          <cell r="F1924">
            <v>0</v>
          </cell>
          <cell r="G1924">
            <v>0</v>
          </cell>
          <cell r="H1924">
            <v>0</v>
          </cell>
          <cell r="I1924">
            <v>0</v>
          </cell>
          <cell r="J1924">
            <v>0</v>
          </cell>
          <cell r="K1924">
            <v>0</v>
          </cell>
          <cell r="L1924">
            <v>0</v>
          </cell>
          <cell r="M1924">
            <v>0</v>
          </cell>
          <cell r="N1924">
            <v>0</v>
          </cell>
          <cell r="O1924">
            <v>0</v>
          </cell>
          <cell r="P1924">
            <v>0</v>
          </cell>
          <cell r="Q1924">
            <v>0</v>
          </cell>
          <cell r="R1924">
            <v>0</v>
          </cell>
          <cell r="S1924">
            <v>0</v>
          </cell>
          <cell r="T1924">
            <v>0</v>
          </cell>
          <cell r="U1924">
            <v>0</v>
          </cell>
          <cell r="V1924">
            <v>0</v>
          </cell>
          <cell r="W1924">
            <v>0</v>
          </cell>
          <cell r="X1924">
            <v>0</v>
          </cell>
          <cell r="Y1924" t="str">
            <v>L1.GO2_PVSProposed Station Fixed Costs</v>
          </cell>
        </row>
        <row r="1925">
          <cell r="E1925">
            <v>0</v>
          </cell>
          <cell r="F1925">
            <v>0</v>
          </cell>
          <cell r="G1925">
            <v>0</v>
          </cell>
          <cell r="H1925">
            <v>0</v>
          </cell>
          <cell r="I1925">
            <v>0</v>
          </cell>
          <cell r="J1925">
            <v>0</v>
          </cell>
          <cell r="K1925">
            <v>0</v>
          </cell>
          <cell r="L1925">
            <v>0</v>
          </cell>
          <cell r="M1925">
            <v>0</v>
          </cell>
          <cell r="N1925">
            <v>0</v>
          </cell>
          <cell r="O1925">
            <v>0</v>
          </cell>
          <cell r="P1925">
            <v>0</v>
          </cell>
          <cell r="Q1925">
            <v>0</v>
          </cell>
          <cell r="R1925">
            <v>0</v>
          </cell>
          <cell r="S1925">
            <v>0</v>
          </cell>
          <cell r="T1925">
            <v>0</v>
          </cell>
          <cell r="U1925">
            <v>0</v>
          </cell>
          <cell r="V1925">
            <v>0</v>
          </cell>
          <cell r="W1925">
            <v>0</v>
          </cell>
          <cell r="X1925">
            <v>0</v>
          </cell>
          <cell r="Y1925" t="str">
            <v>L1.GO2_PVSProposed Station Demand Charges</v>
          </cell>
        </row>
        <row r="1926">
          <cell r="E1926">
            <v>0</v>
          </cell>
          <cell r="F1926">
            <v>0</v>
          </cell>
          <cell r="G1926">
            <v>0</v>
          </cell>
          <cell r="H1926">
            <v>0</v>
          </cell>
          <cell r="I1926">
            <v>0</v>
          </cell>
          <cell r="J1926">
            <v>0</v>
          </cell>
          <cell r="K1926">
            <v>0</v>
          </cell>
          <cell r="L1926">
            <v>0</v>
          </cell>
          <cell r="M1926">
            <v>0</v>
          </cell>
          <cell r="N1926">
            <v>0</v>
          </cell>
          <cell r="O1926">
            <v>0</v>
          </cell>
          <cell r="P1926">
            <v>0</v>
          </cell>
          <cell r="Q1926">
            <v>0</v>
          </cell>
          <cell r="R1926">
            <v>0</v>
          </cell>
          <cell r="S1926">
            <v>0</v>
          </cell>
          <cell r="T1926">
            <v>0</v>
          </cell>
          <cell r="U1926">
            <v>0</v>
          </cell>
          <cell r="V1926">
            <v>0</v>
          </cell>
          <cell r="W1926">
            <v>0</v>
          </cell>
          <cell r="X1926">
            <v>0</v>
          </cell>
          <cell r="Y1926" t="str">
            <v>L1.GO2_PVSProposed Station Capital Costs</v>
          </cell>
        </row>
        <row r="1927">
          <cell r="E1927">
            <v>0</v>
          </cell>
          <cell r="F1927">
            <v>0</v>
          </cell>
          <cell r="G1927">
            <v>0</v>
          </cell>
          <cell r="H1927">
            <v>0</v>
          </cell>
          <cell r="I1927">
            <v>0</v>
          </cell>
          <cell r="J1927">
            <v>0</v>
          </cell>
          <cell r="K1927">
            <v>0</v>
          </cell>
          <cell r="L1927">
            <v>0</v>
          </cell>
          <cell r="M1927">
            <v>0</v>
          </cell>
          <cell r="N1927">
            <v>0</v>
          </cell>
          <cell r="O1927">
            <v>0</v>
          </cell>
          <cell r="P1927">
            <v>0</v>
          </cell>
          <cell r="Q1927">
            <v>0</v>
          </cell>
          <cell r="R1927">
            <v>0</v>
          </cell>
          <cell r="S1927">
            <v>0</v>
          </cell>
          <cell r="T1927">
            <v>0</v>
          </cell>
          <cell r="U1927">
            <v>0</v>
          </cell>
          <cell r="V1927">
            <v>0</v>
          </cell>
          <cell r="W1927">
            <v>0</v>
          </cell>
          <cell r="X1927">
            <v>0</v>
          </cell>
          <cell r="Y1927" t="str">
            <v>L1.GO2_PVS   Station Total Costs</v>
          </cell>
        </row>
        <row r="1928">
          <cell r="E1928">
            <v>0</v>
          </cell>
          <cell r="F1928">
            <v>0</v>
          </cell>
          <cell r="G1928">
            <v>0</v>
          </cell>
          <cell r="H1928">
            <v>0</v>
          </cell>
          <cell r="I1928">
            <v>0</v>
          </cell>
          <cell r="J1928">
            <v>0</v>
          </cell>
          <cell r="K1928">
            <v>0</v>
          </cell>
          <cell r="L1928">
            <v>0</v>
          </cell>
          <cell r="M1928">
            <v>0</v>
          </cell>
          <cell r="N1928">
            <v>0</v>
          </cell>
          <cell r="O1928">
            <v>0</v>
          </cell>
          <cell r="P1928">
            <v>0</v>
          </cell>
          <cell r="Q1928">
            <v>0</v>
          </cell>
          <cell r="R1928">
            <v>0</v>
          </cell>
          <cell r="S1928">
            <v>0</v>
          </cell>
          <cell r="T1928">
            <v>0</v>
          </cell>
          <cell r="U1928">
            <v>0</v>
          </cell>
          <cell r="V1928">
            <v>0</v>
          </cell>
          <cell r="W1928">
            <v>0</v>
          </cell>
          <cell r="X1928">
            <v>0</v>
          </cell>
          <cell r="Y1928" t="str">
            <v>L_.GO2_PVSProposed Station Fuel Costs</v>
          </cell>
        </row>
        <row r="1929">
          <cell r="E1929">
            <v>0</v>
          </cell>
          <cell r="F1929">
            <v>0</v>
          </cell>
          <cell r="G1929">
            <v>0</v>
          </cell>
          <cell r="H1929">
            <v>0</v>
          </cell>
          <cell r="I1929">
            <v>0</v>
          </cell>
          <cell r="J1929">
            <v>0</v>
          </cell>
          <cell r="K1929">
            <v>0</v>
          </cell>
          <cell r="L1929">
            <v>0</v>
          </cell>
          <cell r="M1929">
            <v>0</v>
          </cell>
          <cell r="N1929">
            <v>0</v>
          </cell>
          <cell r="O1929">
            <v>0</v>
          </cell>
          <cell r="P1929">
            <v>0</v>
          </cell>
          <cell r="Q1929">
            <v>0</v>
          </cell>
          <cell r="R1929">
            <v>0</v>
          </cell>
          <cell r="S1929">
            <v>0</v>
          </cell>
          <cell r="T1929">
            <v>0</v>
          </cell>
          <cell r="U1929">
            <v>0</v>
          </cell>
          <cell r="V1929">
            <v>0</v>
          </cell>
          <cell r="W1929">
            <v>0</v>
          </cell>
          <cell r="X1929">
            <v>0</v>
          </cell>
          <cell r="Y1929" t="str">
            <v>L_.GO2_PVSProposed Station Variable O&amp;M Costs</v>
          </cell>
        </row>
        <row r="1930">
          <cell r="E1930">
            <v>0</v>
          </cell>
          <cell r="F1930">
            <v>0</v>
          </cell>
          <cell r="G1930">
            <v>0</v>
          </cell>
          <cell r="H1930">
            <v>0</v>
          </cell>
          <cell r="I1930">
            <v>0</v>
          </cell>
          <cell r="J1930">
            <v>0</v>
          </cell>
          <cell r="K1930">
            <v>0</v>
          </cell>
          <cell r="L1930">
            <v>0</v>
          </cell>
          <cell r="M1930">
            <v>0</v>
          </cell>
          <cell r="N1930">
            <v>0</v>
          </cell>
          <cell r="O1930">
            <v>0</v>
          </cell>
          <cell r="P1930">
            <v>0</v>
          </cell>
          <cell r="Q1930">
            <v>0</v>
          </cell>
          <cell r="R1930">
            <v>0</v>
          </cell>
          <cell r="S1930">
            <v>0</v>
          </cell>
          <cell r="T1930">
            <v>0</v>
          </cell>
          <cell r="U1930">
            <v>0</v>
          </cell>
          <cell r="V1930">
            <v>0</v>
          </cell>
          <cell r="W1930">
            <v>0</v>
          </cell>
          <cell r="X1930">
            <v>0</v>
          </cell>
          <cell r="Y1930" t="str">
            <v>L_.GO2_PVSProposed Station Emission Costs</v>
          </cell>
        </row>
        <row r="1931">
          <cell r="E1931">
            <v>0</v>
          </cell>
          <cell r="F1931">
            <v>0</v>
          </cell>
          <cell r="G1931">
            <v>0</v>
          </cell>
          <cell r="H1931">
            <v>0</v>
          </cell>
          <cell r="I1931">
            <v>0</v>
          </cell>
          <cell r="J1931">
            <v>0</v>
          </cell>
          <cell r="K1931">
            <v>0</v>
          </cell>
          <cell r="L1931">
            <v>0</v>
          </cell>
          <cell r="M1931">
            <v>0</v>
          </cell>
          <cell r="N1931">
            <v>0</v>
          </cell>
          <cell r="O1931">
            <v>0</v>
          </cell>
          <cell r="P1931">
            <v>0</v>
          </cell>
          <cell r="Q1931">
            <v>0</v>
          </cell>
          <cell r="R1931">
            <v>0</v>
          </cell>
          <cell r="S1931">
            <v>0</v>
          </cell>
          <cell r="T1931">
            <v>0</v>
          </cell>
          <cell r="U1931">
            <v>0</v>
          </cell>
          <cell r="V1931">
            <v>0</v>
          </cell>
          <cell r="W1931">
            <v>0</v>
          </cell>
          <cell r="X1931">
            <v>0</v>
          </cell>
          <cell r="Y1931" t="str">
            <v>L_.GO2_PVSProposed Station Dispatch Adder Costs</v>
          </cell>
        </row>
        <row r="1932">
          <cell r="E1932">
            <v>0</v>
          </cell>
          <cell r="F1932">
            <v>0</v>
          </cell>
          <cell r="G1932">
            <v>0</v>
          </cell>
          <cell r="H1932">
            <v>0</v>
          </cell>
          <cell r="I1932">
            <v>0</v>
          </cell>
          <cell r="J1932">
            <v>0</v>
          </cell>
          <cell r="K1932">
            <v>0</v>
          </cell>
          <cell r="L1932">
            <v>0</v>
          </cell>
          <cell r="M1932">
            <v>0</v>
          </cell>
          <cell r="N1932">
            <v>0</v>
          </cell>
          <cell r="O1932">
            <v>0</v>
          </cell>
          <cell r="P1932">
            <v>0</v>
          </cell>
          <cell r="Q1932">
            <v>0</v>
          </cell>
          <cell r="R1932">
            <v>0</v>
          </cell>
          <cell r="S1932">
            <v>0</v>
          </cell>
          <cell r="T1932">
            <v>0</v>
          </cell>
          <cell r="U1932">
            <v>0</v>
          </cell>
          <cell r="V1932">
            <v>0</v>
          </cell>
          <cell r="W1932">
            <v>0</v>
          </cell>
          <cell r="X1932">
            <v>0</v>
          </cell>
          <cell r="Y1932" t="str">
            <v>L_.GO2_PVSProposed Station Fixed Costs</v>
          </cell>
        </row>
        <row r="1933">
          <cell r="E1933">
            <v>0</v>
          </cell>
          <cell r="F1933">
            <v>0</v>
          </cell>
          <cell r="G1933">
            <v>0</v>
          </cell>
          <cell r="H1933">
            <v>0</v>
          </cell>
          <cell r="I1933">
            <v>0</v>
          </cell>
          <cell r="J1933">
            <v>0</v>
          </cell>
          <cell r="K1933">
            <v>0</v>
          </cell>
          <cell r="L1933">
            <v>0</v>
          </cell>
          <cell r="M1933">
            <v>0</v>
          </cell>
          <cell r="N1933">
            <v>0</v>
          </cell>
          <cell r="O1933">
            <v>0</v>
          </cell>
          <cell r="P1933">
            <v>0</v>
          </cell>
          <cell r="Q1933">
            <v>0</v>
          </cell>
          <cell r="R1933">
            <v>0</v>
          </cell>
          <cell r="S1933">
            <v>0</v>
          </cell>
          <cell r="T1933">
            <v>0</v>
          </cell>
          <cell r="U1933">
            <v>0</v>
          </cell>
          <cell r="V1933">
            <v>0</v>
          </cell>
          <cell r="W1933">
            <v>0</v>
          </cell>
          <cell r="X1933">
            <v>0</v>
          </cell>
          <cell r="Y1933" t="str">
            <v>L_.GO2_PVSProposed Station Demand Charges</v>
          </cell>
        </row>
        <row r="1934">
          <cell r="E1934">
            <v>0</v>
          </cell>
          <cell r="F1934">
            <v>0</v>
          </cell>
          <cell r="G1934">
            <v>0</v>
          </cell>
          <cell r="H1934">
            <v>0</v>
          </cell>
          <cell r="I1934">
            <v>0</v>
          </cell>
          <cell r="J1934">
            <v>0</v>
          </cell>
          <cell r="K1934">
            <v>0</v>
          </cell>
          <cell r="L1934">
            <v>0</v>
          </cell>
          <cell r="M1934">
            <v>0</v>
          </cell>
          <cell r="N1934">
            <v>0</v>
          </cell>
          <cell r="O1934">
            <v>0</v>
          </cell>
          <cell r="P1934">
            <v>0</v>
          </cell>
          <cell r="Q1934">
            <v>0</v>
          </cell>
          <cell r="R1934">
            <v>0</v>
          </cell>
          <cell r="S1934">
            <v>0</v>
          </cell>
          <cell r="T1934">
            <v>0</v>
          </cell>
          <cell r="U1934">
            <v>0</v>
          </cell>
          <cell r="V1934">
            <v>0</v>
          </cell>
          <cell r="W1934">
            <v>0</v>
          </cell>
          <cell r="X1934">
            <v>0</v>
          </cell>
          <cell r="Y1934" t="str">
            <v>L_.GO2_PVSProposed Station Capital Costs</v>
          </cell>
        </row>
        <row r="1935">
          <cell r="E1935">
            <v>0</v>
          </cell>
          <cell r="F1935">
            <v>0</v>
          </cell>
          <cell r="G1935">
            <v>0</v>
          </cell>
          <cell r="H1935">
            <v>0</v>
          </cell>
          <cell r="I1935">
            <v>0</v>
          </cell>
          <cell r="J1935">
            <v>0</v>
          </cell>
          <cell r="K1935">
            <v>0</v>
          </cell>
          <cell r="L1935">
            <v>0</v>
          </cell>
          <cell r="M1935">
            <v>0</v>
          </cell>
          <cell r="N1935">
            <v>0</v>
          </cell>
          <cell r="O1935">
            <v>0</v>
          </cell>
          <cell r="P1935">
            <v>0</v>
          </cell>
          <cell r="Q1935">
            <v>0</v>
          </cell>
          <cell r="R1935">
            <v>0</v>
          </cell>
          <cell r="S1935">
            <v>0</v>
          </cell>
          <cell r="T1935">
            <v>0</v>
          </cell>
          <cell r="U1935">
            <v>0</v>
          </cell>
          <cell r="V1935">
            <v>0</v>
          </cell>
          <cell r="W1935">
            <v>0</v>
          </cell>
          <cell r="X1935">
            <v>0</v>
          </cell>
          <cell r="Y1935" t="str">
            <v>L_.GO2_PVS   Station Total Costs</v>
          </cell>
        </row>
        <row r="1936">
          <cell r="E1936">
            <v>0</v>
          </cell>
          <cell r="F1936">
            <v>0</v>
          </cell>
          <cell r="G1936">
            <v>0</v>
          </cell>
          <cell r="H1936">
            <v>0</v>
          </cell>
          <cell r="I1936">
            <v>0</v>
          </cell>
          <cell r="J1936">
            <v>0</v>
          </cell>
          <cell r="K1936">
            <v>0</v>
          </cell>
          <cell r="L1936">
            <v>0</v>
          </cell>
          <cell r="M1936">
            <v>0</v>
          </cell>
          <cell r="N1936">
            <v>0</v>
          </cell>
          <cell r="O1936">
            <v>0</v>
          </cell>
          <cell r="P1936">
            <v>0</v>
          </cell>
          <cell r="Q1936">
            <v>0</v>
          </cell>
          <cell r="R1936">
            <v>0</v>
          </cell>
          <cell r="S1936">
            <v>0</v>
          </cell>
          <cell r="T1936">
            <v>0</v>
          </cell>
          <cell r="U1936">
            <v>0</v>
          </cell>
          <cell r="V1936">
            <v>0</v>
          </cell>
          <cell r="W1936">
            <v>0</v>
          </cell>
          <cell r="X1936">
            <v>0</v>
          </cell>
          <cell r="Y1936" t="str">
            <v>I_PNC_CC_J1Proposed Station Fuel Costs</v>
          </cell>
        </row>
        <row r="1937">
          <cell r="E1937">
            <v>0</v>
          </cell>
          <cell r="F1937">
            <v>0</v>
          </cell>
          <cell r="G1937">
            <v>0</v>
          </cell>
          <cell r="H1937">
            <v>0</v>
          </cell>
          <cell r="I1937">
            <v>0</v>
          </cell>
          <cell r="J1937">
            <v>0</v>
          </cell>
          <cell r="K1937">
            <v>0</v>
          </cell>
          <cell r="L1937">
            <v>0</v>
          </cell>
          <cell r="M1937">
            <v>0</v>
          </cell>
          <cell r="N1937">
            <v>0</v>
          </cell>
          <cell r="O1937">
            <v>0</v>
          </cell>
          <cell r="P1937">
            <v>0</v>
          </cell>
          <cell r="Q1937">
            <v>0</v>
          </cell>
          <cell r="R1937">
            <v>0</v>
          </cell>
          <cell r="S1937">
            <v>0</v>
          </cell>
          <cell r="T1937">
            <v>0</v>
          </cell>
          <cell r="U1937">
            <v>0</v>
          </cell>
          <cell r="V1937">
            <v>0</v>
          </cell>
          <cell r="W1937">
            <v>0</v>
          </cell>
          <cell r="X1937">
            <v>0</v>
          </cell>
          <cell r="Y1937" t="str">
            <v>I_PNC_CC_J1Proposed Station Variable O&amp;M Costs</v>
          </cell>
        </row>
        <row r="1938">
          <cell r="E1938">
            <v>0</v>
          </cell>
          <cell r="F1938">
            <v>0</v>
          </cell>
          <cell r="G1938">
            <v>0</v>
          </cell>
          <cell r="H1938">
            <v>0</v>
          </cell>
          <cell r="I1938">
            <v>0</v>
          </cell>
          <cell r="J1938">
            <v>0</v>
          </cell>
          <cell r="K1938">
            <v>0</v>
          </cell>
          <cell r="L1938">
            <v>0</v>
          </cell>
          <cell r="M1938">
            <v>0</v>
          </cell>
          <cell r="N1938">
            <v>0</v>
          </cell>
          <cell r="O1938">
            <v>0</v>
          </cell>
          <cell r="P1938">
            <v>0</v>
          </cell>
          <cell r="Q1938">
            <v>0</v>
          </cell>
          <cell r="R1938">
            <v>0</v>
          </cell>
          <cell r="S1938">
            <v>0</v>
          </cell>
          <cell r="T1938">
            <v>0</v>
          </cell>
          <cell r="U1938">
            <v>0</v>
          </cell>
          <cell r="V1938">
            <v>0</v>
          </cell>
          <cell r="W1938">
            <v>0</v>
          </cell>
          <cell r="X1938">
            <v>0</v>
          </cell>
          <cell r="Y1938" t="str">
            <v>I_PNC_CC_J1Proposed Station Emission Costs</v>
          </cell>
        </row>
        <row r="1939">
          <cell r="E1939">
            <v>0</v>
          </cell>
          <cell r="F1939">
            <v>0</v>
          </cell>
          <cell r="G1939">
            <v>0</v>
          </cell>
          <cell r="H1939">
            <v>0</v>
          </cell>
          <cell r="I1939">
            <v>0</v>
          </cell>
          <cell r="J1939">
            <v>0</v>
          </cell>
          <cell r="K1939">
            <v>0</v>
          </cell>
          <cell r="L1939">
            <v>0</v>
          </cell>
          <cell r="M1939">
            <v>0</v>
          </cell>
          <cell r="N1939">
            <v>0</v>
          </cell>
          <cell r="O1939">
            <v>0</v>
          </cell>
          <cell r="P1939">
            <v>0</v>
          </cell>
          <cell r="Q1939">
            <v>0</v>
          </cell>
          <cell r="R1939">
            <v>0</v>
          </cell>
          <cell r="S1939">
            <v>0</v>
          </cell>
          <cell r="T1939">
            <v>0</v>
          </cell>
          <cell r="U1939">
            <v>0</v>
          </cell>
          <cell r="V1939">
            <v>0</v>
          </cell>
          <cell r="W1939">
            <v>0</v>
          </cell>
          <cell r="X1939">
            <v>0</v>
          </cell>
          <cell r="Y1939" t="str">
            <v>I_PNC_CC_J1Proposed Station Dispatch Adder Costs</v>
          </cell>
        </row>
        <row r="1940">
          <cell r="E1940">
            <v>0</v>
          </cell>
          <cell r="F1940">
            <v>0</v>
          </cell>
          <cell r="G1940">
            <v>0</v>
          </cell>
          <cell r="H1940">
            <v>0</v>
          </cell>
          <cell r="I1940">
            <v>0</v>
          </cell>
          <cell r="J1940">
            <v>0</v>
          </cell>
          <cell r="K1940">
            <v>0</v>
          </cell>
          <cell r="L1940">
            <v>0</v>
          </cell>
          <cell r="M1940">
            <v>0</v>
          </cell>
          <cell r="N1940">
            <v>0</v>
          </cell>
          <cell r="O1940">
            <v>0</v>
          </cell>
          <cell r="P1940">
            <v>0</v>
          </cell>
          <cell r="Q1940">
            <v>0</v>
          </cell>
          <cell r="R1940">
            <v>0</v>
          </cell>
          <cell r="S1940">
            <v>0</v>
          </cell>
          <cell r="T1940">
            <v>0</v>
          </cell>
          <cell r="U1940">
            <v>0</v>
          </cell>
          <cell r="V1940">
            <v>0</v>
          </cell>
          <cell r="W1940">
            <v>0</v>
          </cell>
          <cell r="X1940">
            <v>0</v>
          </cell>
          <cell r="Y1940" t="str">
            <v>I_PNC_CC_J1Proposed Station Fixed Costs</v>
          </cell>
        </row>
        <row r="1941">
          <cell r="E1941">
            <v>0</v>
          </cell>
          <cell r="F1941">
            <v>0</v>
          </cell>
          <cell r="G1941">
            <v>0</v>
          </cell>
          <cell r="H1941">
            <v>0</v>
          </cell>
          <cell r="I1941">
            <v>0</v>
          </cell>
          <cell r="J1941">
            <v>0</v>
          </cell>
          <cell r="K1941">
            <v>0</v>
          </cell>
          <cell r="L1941">
            <v>0</v>
          </cell>
          <cell r="M1941">
            <v>0</v>
          </cell>
          <cell r="N1941">
            <v>0</v>
          </cell>
          <cell r="O1941">
            <v>0</v>
          </cell>
          <cell r="P1941">
            <v>0</v>
          </cell>
          <cell r="Q1941">
            <v>0</v>
          </cell>
          <cell r="R1941">
            <v>0</v>
          </cell>
          <cell r="S1941">
            <v>0</v>
          </cell>
          <cell r="T1941">
            <v>0</v>
          </cell>
          <cell r="U1941">
            <v>0</v>
          </cell>
          <cell r="V1941">
            <v>0</v>
          </cell>
          <cell r="W1941">
            <v>0</v>
          </cell>
          <cell r="X1941">
            <v>0</v>
          </cell>
          <cell r="Y1941" t="str">
            <v>I_PNC_CC_J1Proposed Station Demand Charges</v>
          </cell>
        </row>
        <row r="1942">
          <cell r="E1942">
            <v>0</v>
          </cell>
          <cell r="F1942">
            <v>0</v>
          </cell>
          <cell r="G1942">
            <v>0</v>
          </cell>
          <cell r="H1942">
            <v>0</v>
          </cell>
          <cell r="I1942">
            <v>0</v>
          </cell>
          <cell r="J1942">
            <v>0</v>
          </cell>
          <cell r="K1942">
            <v>0</v>
          </cell>
          <cell r="L1942">
            <v>0</v>
          </cell>
          <cell r="M1942">
            <v>0</v>
          </cell>
          <cell r="N1942">
            <v>0</v>
          </cell>
          <cell r="O1942">
            <v>0</v>
          </cell>
          <cell r="P1942">
            <v>0</v>
          </cell>
          <cell r="Q1942">
            <v>0</v>
          </cell>
          <cell r="R1942">
            <v>0</v>
          </cell>
          <cell r="S1942">
            <v>0</v>
          </cell>
          <cell r="T1942">
            <v>0</v>
          </cell>
          <cell r="U1942">
            <v>0</v>
          </cell>
          <cell r="V1942">
            <v>0</v>
          </cell>
          <cell r="W1942">
            <v>0</v>
          </cell>
          <cell r="X1942">
            <v>0</v>
          </cell>
          <cell r="Y1942" t="str">
            <v>I_PNC_CC_J1Proposed Station Capital Costs</v>
          </cell>
        </row>
        <row r="1943">
          <cell r="E1943">
            <v>0</v>
          </cell>
          <cell r="F1943">
            <v>0</v>
          </cell>
          <cell r="G1943">
            <v>0</v>
          </cell>
          <cell r="H1943">
            <v>0</v>
          </cell>
          <cell r="I1943">
            <v>0</v>
          </cell>
          <cell r="J1943">
            <v>0</v>
          </cell>
          <cell r="K1943">
            <v>0</v>
          </cell>
          <cell r="L1943">
            <v>0</v>
          </cell>
          <cell r="M1943">
            <v>0</v>
          </cell>
          <cell r="N1943">
            <v>0</v>
          </cell>
          <cell r="O1943">
            <v>0</v>
          </cell>
          <cell r="P1943">
            <v>0</v>
          </cell>
          <cell r="Q1943">
            <v>0</v>
          </cell>
          <cell r="R1943">
            <v>0</v>
          </cell>
          <cell r="S1943">
            <v>0</v>
          </cell>
          <cell r="T1943">
            <v>0</v>
          </cell>
          <cell r="U1943">
            <v>0</v>
          </cell>
          <cell r="V1943">
            <v>0</v>
          </cell>
          <cell r="W1943">
            <v>0</v>
          </cell>
          <cell r="X1943">
            <v>0</v>
          </cell>
          <cell r="Y1943" t="str">
            <v>I_PNC_CC_J1   Station Total Costs</v>
          </cell>
        </row>
        <row r="1944">
          <cell r="E1944">
            <v>0</v>
          </cell>
          <cell r="F1944">
            <v>0</v>
          </cell>
          <cell r="G1944">
            <v>0</v>
          </cell>
          <cell r="H1944">
            <v>0</v>
          </cell>
          <cell r="I1944">
            <v>0</v>
          </cell>
          <cell r="J1944">
            <v>0</v>
          </cell>
          <cell r="K1944">
            <v>0</v>
          </cell>
          <cell r="L1944">
            <v>0</v>
          </cell>
          <cell r="M1944">
            <v>0</v>
          </cell>
          <cell r="N1944">
            <v>0</v>
          </cell>
          <cell r="O1944">
            <v>0</v>
          </cell>
          <cell r="P1944">
            <v>0</v>
          </cell>
          <cell r="Q1944">
            <v>0</v>
          </cell>
          <cell r="R1944">
            <v>0</v>
          </cell>
          <cell r="S1944">
            <v>0</v>
          </cell>
          <cell r="T1944">
            <v>0</v>
          </cell>
          <cell r="U1944">
            <v>0</v>
          </cell>
          <cell r="V1944">
            <v>0</v>
          </cell>
          <cell r="W1944">
            <v>0</v>
          </cell>
          <cell r="X1944">
            <v>0</v>
          </cell>
          <cell r="Y1944" t="str">
            <v>I_PNC_CC_J1DProposed Station Fuel Costs</v>
          </cell>
        </row>
        <row r="1945">
          <cell r="E1945">
            <v>0</v>
          </cell>
          <cell r="F1945">
            <v>0</v>
          </cell>
          <cell r="G1945">
            <v>0</v>
          </cell>
          <cell r="H1945">
            <v>0</v>
          </cell>
          <cell r="I1945">
            <v>0</v>
          </cell>
          <cell r="J1945">
            <v>0</v>
          </cell>
          <cell r="K1945">
            <v>0</v>
          </cell>
          <cell r="L1945">
            <v>0</v>
          </cell>
          <cell r="M1945">
            <v>0</v>
          </cell>
          <cell r="N1945">
            <v>0</v>
          </cell>
          <cell r="O1945">
            <v>0</v>
          </cell>
          <cell r="P1945">
            <v>0</v>
          </cell>
          <cell r="Q1945">
            <v>0</v>
          </cell>
          <cell r="R1945">
            <v>0</v>
          </cell>
          <cell r="S1945">
            <v>0</v>
          </cell>
          <cell r="T1945">
            <v>0</v>
          </cell>
          <cell r="U1945">
            <v>0</v>
          </cell>
          <cell r="V1945">
            <v>0</v>
          </cell>
          <cell r="W1945">
            <v>0</v>
          </cell>
          <cell r="X1945">
            <v>0</v>
          </cell>
          <cell r="Y1945" t="str">
            <v>I_PNC_CC_J1DProposed Station Variable O&amp;M Costs</v>
          </cell>
        </row>
        <row r="1946">
          <cell r="E1946">
            <v>0</v>
          </cell>
          <cell r="F1946">
            <v>0</v>
          </cell>
          <cell r="G1946">
            <v>0</v>
          </cell>
          <cell r="H1946">
            <v>0</v>
          </cell>
          <cell r="I1946">
            <v>0</v>
          </cell>
          <cell r="J1946">
            <v>0</v>
          </cell>
          <cell r="K1946">
            <v>0</v>
          </cell>
          <cell r="L1946">
            <v>0</v>
          </cell>
          <cell r="M1946">
            <v>0</v>
          </cell>
          <cell r="N1946">
            <v>0</v>
          </cell>
          <cell r="O1946">
            <v>0</v>
          </cell>
          <cell r="P1946">
            <v>0</v>
          </cell>
          <cell r="Q1946">
            <v>0</v>
          </cell>
          <cell r="R1946">
            <v>0</v>
          </cell>
          <cell r="S1946">
            <v>0</v>
          </cell>
          <cell r="T1946">
            <v>0</v>
          </cell>
          <cell r="U1946">
            <v>0</v>
          </cell>
          <cell r="V1946">
            <v>0</v>
          </cell>
          <cell r="W1946">
            <v>0</v>
          </cell>
          <cell r="X1946">
            <v>0</v>
          </cell>
          <cell r="Y1946" t="str">
            <v>I_PNC_CC_J1DProposed Station Emission Costs</v>
          </cell>
        </row>
        <row r="1947">
          <cell r="E1947">
            <v>0</v>
          </cell>
          <cell r="F1947">
            <v>0</v>
          </cell>
          <cell r="G1947">
            <v>0</v>
          </cell>
          <cell r="H1947">
            <v>0</v>
          </cell>
          <cell r="I1947">
            <v>0</v>
          </cell>
          <cell r="J1947">
            <v>0</v>
          </cell>
          <cell r="K1947">
            <v>0</v>
          </cell>
          <cell r="L1947">
            <v>0</v>
          </cell>
          <cell r="M1947">
            <v>0</v>
          </cell>
          <cell r="N1947">
            <v>0</v>
          </cell>
          <cell r="O1947">
            <v>0</v>
          </cell>
          <cell r="P1947">
            <v>0</v>
          </cell>
          <cell r="Q1947">
            <v>0</v>
          </cell>
          <cell r="R1947">
            <v>0</v>
          </cell>
          <cell r="S1947">
            <v>0</v>
          </cell>
          <cell r="T1947">
            <v>0</v>
          </cell>
          <cell r="U1947">
            <v>0</v>
          </cell>
          <cell r="V1947">
            <v>0</v>
          </cell>
          <cell r="W1947">
            <v>0</v>
          </cell>
          <cell r="X1947">
            <v>0</v>
          </cell>
          <cell r="Y1947" t="str">
            <v>I_PNC_CC_J1DProposed Station Dispatch Adder Costs</v>
          </cell>
        </row>
        <row r="1948">
          <cell r="E1948">
            <v>0</v>
          </cell>
          <cell r="F1948">
            <v>0</v>
          </cell>
          <cell r="G1948">
            <v>0</v>
          </cell>
          <cell r="H1948">
            <v>0</v>
          </cell>
          <cell r="I1948">
            <v>0</v>
          </cell>
          <cell r="J1948">
            <v>0</v>
          </cell>
          <cell r="K1948">
            <v>0</v>
          </cell>
          <cell r="L1948">
            <v>0</v>
          </cell>
          <cell r="M1948">
            <v>0</v>
          </cell>
          <cell r="N1948">
            <v>0</v>
          </cell>
          <cell r="O1948">
            <v>0</v>
          </cell>
          <cell r="P1948">
            <v>0</v>
          </cell>
          <cell r="Q1948">
            <v>0</v>
          </cell>
          <cell r="R1948">
            <v>0</v>
          </cell>
          <cell r="S1948">
            <v>0</v>
          </cell>
          <cell r="T1948">
            <v>0</v>
          </cell>
          <cell r="U1948">
            <v>0</v>
          </cell>
          <cell r="V1948">
            <v>0</v>
          </cell>
          <cell r="W1948">
            <v>0</v>
          </cell>
          <cell r="X1948">
            <v>0</v>
          </cell>
          <cell r="Y1948" t="str">
            <v>I_PNC_CC_J1DProposed Station Fixed Costs</v>
          </cell>
        </row>
        <row r="1949">
          <cell r="E1949">
            <v>0</v>
          </cell>
          <cell r="F1949">
            <v>0</v>
          </cell>
          <cell r="G1949">
            <v>0</v>
          </cell>
          <cell r="H1949">
            <v>0</v>
          </cell>
          <cell r="I1949">
            <v>0</v>
          </cell>
          <cell r="J1949">
            <v>0</v>
          </cell>
          <cell r="K1949">
            <v>0</v>
          </cell>
          <cell r="L1949">
            <v>0</v>
          </cell>
          <cell r="M1949">
            <v>0</v>
          </cell>
          <cell r="N1949">
            <v>0</v>
          </cell>
          <cell r="O1949">
            <v>0</v>
          </cell>
          <cell r="P1949">
            <v>0</v>
          </cell>
          <cell r="Q1949">
            <v>0</v>
          </cell>
          <cell r="R1949">
            <v>0</v>
          </cell>
          <cell r="S1949">
            <v>0</v>
          </cell>
          <cell r="T1949">
            <v>0</v>
          </cell>
          <cell r="U1949">
            <v>0</v>
          </cell>
          <cell r="V1949">
            <v>0</v>
          </cell>
          <cell r="W1949">
            <v>0</v>
          </cell>
          <cell r="X1949">
            <v>0</v>
          </cell>
          <cell r="Y1949" t="str">
            <v>I_PNC_CC_J1DProposed Station Demand Charges</v>
          </cell>
        </row>
        <row r="1950">
          <cell r="E1950">
            <v>0</v>
          </cell>
          <cell r="F1950">
            <v>0</v>
          </cell>
          <cell r="G1950">
            <v>0</v>
          </cell>
          <cell r="H1950">
            <v>0</v>
          </cell>
          <cell r="I1950">
            <v>0</v>
          </cell>
          <cell r="J1950">
            <v>0</v>
          </cell>
          <cell r="K1950">
            <v>0</v>
          </cell>
          <cell r="L1950">
            <v>0</v>
          </cell>
          <cell r="M1950">
            <v>0</v>
          </cell>
          <cell r="N1950">
            <v>0</v>
          </cell>
          <cell r="O1950">
            <v>0</v>
          </cell>
          <cell r="P1950">
            <v>0</v>
          </cell>
          <cell r="Q1950">
            <v>0</v>
          </cell>
          <cell r="R1950">
            <v>0</v>
          </cell>
          <cell r="S1950">
            <v>0</v>
          </cell>
          <cell r="T1950">
            <v>0</v>
          </cell>
          <cell r="U1950">
            <v>0</v>
          </cell>
          <cell r="V1950">
            <v>0</v>
          </cell>
          <cell r="W1950">
            <v>0</v>
          </cell>
          <cell r="X1950">
            <v>0</v>
          </cell>
          <cell r="Y1950" t="str">
            <v>I_PNC_CC_J1DProposed Station Capital Costs</v>
          </cell>
        </row>
        <row r="1951">
          <cell r="E1951">
            <v>0</v>
          </cell>
          <cell r="F1951">
            <v>0</v>
          </cell>
          <cell r="G1951">
            <v>0</v>
          </cell>
          <cell r="H1951">
            <v>0</v>
          </cell>
          <cell r="I1951">
            <v>0</v>
          </cell>
          <cell r="J1951">
            <v>0</v>
          </cell>
          <cell r="K1951">
            <v>0</v>
          </cell>
          <cell r="L1951">
            <v>0</v>
          </cell>
          <cell r="M1951">
            <v>0</v>
          </cell>
          <cell r="N1951">
            <v>0</v>
          </cell>
          <cell r="O1951">
            <v>0</v>
          </cell>
          <cell r="P1951">
            <v>0</v>
          </cell>
          <cell r="Q1951">
            <v>0</v>
          </cell>
          <cell r="R1951">
            <v>0</v>
          </cell>
          <cell r="S1951">
            <v>0</v>
          </cell>
          <cell r="T1951">
            <v>0</v>
          </cell>
          <cell r="U1951">
            <v>0</v>
          </cell>
          <cell r="V1951">
            <v>0</v>
          </cell>
          <cell r="W1951">
            <v>0</v>
          </cell>
          <cell r="X1951">
            <v>0</v>
          </cell>
          <cell r="Y1951" t="str">
            <v>I_PNC_CC_J1D   Station Total Costs</v>
          </cell>
        </row>
        <row r="1952">
          <cell r="E1952">
            <v>0</v>
          </cell>
          <cell r="F1952">
            <v>0</v>
          </cell>
          <cell r="G1952">
            <v>0</v>
          </cell>
          <cell r="H1952">
            <v>0</v>
          </cell>
          <cell r="I1952">
            <v>0</v>
          </cell>
          <cell r="J1952">
            <v>0</v>
          </cell>
          <cell r="K1952">
            <v>0</v>
          </cell>
          <cell r="L1952">
            <v>0</v>
          </cell>
          <cell r="M1952">
            <v>0</v>
          </cell>
          <cell r="N1952">
            <v>0</v>
          </cell>
          <cell r="O1952">
            <v>0</v>
          </cell>
          <cell r="P1952">
            <v>0</v>
          </cell>
          <cell r="Q1952">
            <v>0</v>
          </cell>
          <cell r="R1952">
            <v>0</v>
          </cell>
          <cell r="S1952">
            <v>0</v>
          </cell>
          <cell r="T1952">
            <v>0</v>
          </cell>
          <cell r="U1952">
            <v>0</v>
          </cell>
          <cell r="V1952">
            <v>0</v>
          </cell>
          <cell r="W1952">
            <v>0</v>
          </cell>
          <cell r="X1952">
            <v>0</v>
          </cell>
          <cell r="Y1952" t="str">
            <v>I_PNC_SC_FRMProposed Station Fuel Costs</v>
          </cell>
        </row>
        <row r="1953">
          <cell r="E1953">
            <v>0</v>
          </cell>
          <cell r="F1953">
            <v>0</v>
          </cell>
          <cell r="G1953">
            <v>0</v>
          </cell>
          <cell r="H1953">
            <v>0</v>
          </cell>
          <cell r="I1953">
            <v>0</v>
          </cell>
          <cell r="J1953">
            <v>0</v>
          </cell>
          <cell r="K1953">
            <v>0</v>
          </cell>
          <cell r="L1953">
            <v>0</v>
          </cell>
          <cell r="M1953">
            <v>0</v>
          </cell>
          <cell r="N1953">
            <v>0</v>
          </cell>
          <cell r="O1953">
            <v>0</v>
          </cell>
          <cell r="P1953">
            <v>0</v>
          </cell>
          <cell r="Q1953">
            <v>0</v>
          </cell>
          <cell r="R1953">
            <v>0</v>
          </cell>
          <cell r="S1953">
            <v>0</v>
          </cell>
          <cell r="T1953">
            <v>0</v>
          </cell>
          <cell r="U1953">
            <v>0</v>
          </cell>
          <cell r="V1953">
            <v>0</v>
          </cell>
          <cell r="W1953">
            <v>0</v>
          </cell>
          <cell r="X1953">
            <v>0</v>
          </cell>
          <cell r="Y1953" t="str">
            <v>I_PNC_SC_FRMProposed Station Variable O&amp;M Costs</v>
          </cell>
        </row>
        <row r="1954">
          <cell r="E1954">
            <v>0</v>
          </cell>
          <cell r="F1954">
            <v>0</v>
          </cell>
          <cell r="G1954">
            <v>0</v>
          </cell>
          <cell r="H1954">
            <v>0</v>
          </cell>
          <cell r="I1954">
            <v>0</v>
          </cell>
          <cell r="J1954">
            <v>0</v>
          </cell>
          <cell r="K1954">
            <v>0</v>
          </cell>
          <cell r="L1954">
            <v>0</v>
          </cell>
          <cell r="M1954">
            <v>0</v>
          </cell>
          <cell r="N1954">
            <v>0</v>
          </cell>
          <cell r="O1954">
            <v>0</v>
          </cell>
          <cell r="P1954">
            <v>0</v>
          </cell>
          <cell r="Q1954">
            <v>0</v>
          </cell>
          <cell r="R1954">
            <v>0</v>
          </cell>
          <cell r="S1954">
            <v>0</v>
          </cell>
          <cell r="T1954">
            <v>0</v>
          </cell>
          <cell r="U1954">
            <v>0</v>
          </cell>
          <cell r="V1954">
            <v>0</v>
          </cell>
          <cell r="W1954">
            <v>0</v>
          </cell>
          <cell r="X1954">
            <v>0</v>
          </cell>
          <cell r="Y1954" t="str">
            <v>I_PNC_SC_FRMProposed Station Emission Costs</v>
          </cell>
        </row>
        <row r="1955">
          <cell r="E1955">
            <v>0</v>
          </cell>
          <cell r="F1955">
            <v>0</v>
          </cell>
          <cell r="G1955">
            <v>0</v>
          </cell>
          <cell r="H1955">
            <v>0</v>
          </cell>
          <cell r="I1955">
            <v>0</v>
          </cell>
          <cell r="J1955">
            <v>0</v>
          </cell>
          <cell r="K1955">
            <v>0</v>
          </cell>
          <cell r="L1955">
            <v>0</v>
          </cell>
          <cell r="M1955">
            <v>0</v>
          </cell>
          <cell r="N1955">
            <v>0</v>
          </cell>
          <cell r="O1955">
            <v>0</v>
          </cell>
          <cell r="P1955">
            <v>0</v>
          </cell>
          <cell r="Q1955">
            <v>0</v>
          </cell>
          <cell r="R1955">
            <v>0</v>
          </cell>
          <cell r="S1955">
            <v>0</v>
          </cell>
          <cell r="T1955">
            <v>0</v>
          </cell>
          <cell r="U1955">
            <v>0</v>
          </cell>
          <cell r="V1955">
            <v>0</v>
          </cell>
          <cell r="W1955">
            <v>0</v>
          </cell>
          <cell r="X1955">
            <v>0</v>
          </cell>
          <cell r="Y1955" t="str">
            <v>I_PNC_SC_FRMProposed Station Dispatch Adder Costs</v>
          </cell>
        </row>
        <row r="1956">
          <cell r="E1956">
            <v>0</v>
          </cell>
          <cell r="F1956">
            <v>0</v>
          </cell>
          <cell r="G1956">
            <v>0</v>
          </cell>
          <cell r="H1956">
            <v>0</v>
          </cell>
          <cell r="I1956">
            <v>0</v>
          </cell>
          <cell r="J1956">
            <v>0</v>
          </cell>
          <cell r="K1956">
            <v>0</v>
          </cell>
          <cell r="L1956">
            <v>0</v>
          </cell>
          <cell r="M1956">
            <v>0</v>
          </cell>
          <cell r="N1956">
            <v>0</v>
          </cell>
          <cell r="O1956">
            <v>0</v>
          </cell>
          <cell r="P1956">
            <v>0</v>
          </cell>
          <cell r="Q1956">
            <v>0</v>
          </cell>
          <cell r="R1956">
            <v>0</v>
          </cell>
          <cell r="S1956">
            <v>0</v>
          </cell>
          <cell r="T1956">
            <v>0</v>
          </cell>
          <cell r="U1956">
            <v>0</v>
          </cell>
          <cell r="V1956">
            <v>0</v>
          </cell>
          <cell r="W1956">
            <v>0</v>
          </cell>
          <cell r="X1956">
            <v>0</v>
          </cell>
          <cell r="Y1956" t="str">
            <v>I_PNC_SC_FRMProposed Station Fixed Costs</v>
          </cell>
        </row>
        <row r="1957">
          <cell r="E1957">
            <v>0</v>
          </cell>
          <cell r="F1957">
            <v>0</v>
          </cell>
          <cell r="G1957">
            <v>0</v>
          </cell>
          <cell r="H1957">
            <v>0</v>
          </cell>
          <cell r="I1957">
            <v>0</v>
          </cell>
          <cell r="J1957">
            <v>0</v>
          </cell>
          <cell r="K1957">
            <v>0</v>
          </cell>
          <cell r="L1957">
            <v>0</v>
          </cell>
          <cell r="M1957">
            <v>0</v>
          </cell>
          <cell r="N1957">
            <v>0</v>
          </cell>
          <cell r="O1957">
            <v>0</v>
          </cell>
          <cell r="P1957">
            <v>0</v>
          </cell>
          <cell r="Q1957">
            <v>0</v>
          </cell>
          <cell r="R1957">
            <v>0</v>
          </cell>
          <cell r="S1957">
            <v>0</v>
          </cell>
          <cell r="T1957">
            <v>0</v>
          </cell>
          <cell r="U1957">
            <v>0</v>
          </cell>
          <cell r="V1957">
            <v>0</v>
          </cell>
          <cell r="W1957">
            <v>0</v>
          </cell>
          <cell r="X1957">
            <v>0</v>
          </cell>
          <cell r="Y1957" t="str">
            <v>I_PNC_SC_FRMProposed Station Demand Charges</v>
          </cell>
        </row>
        <row r="1958">
          <cell r="E1958">
            <v>0</v>
          </cell>
          <cell r="F1958">
            <v>0</v>
          </cell>
          <cell r="G1958">
            <v>0</v>
          </cell>
          <cell r="H1958">
            <v>0</v>
          </cell>
          <cell r="I1958">
            <v>0</v>
          </cell>
          <cell r="J1958">
            <v>0</v>
          </cell>
          <cell r="K1958">
            <v>0</v>
          </cell>
          <cell r="L1958">
            <v>0</v>
          </cell>
          <cell r="M1958">
            <v>0</v>
          </cell>
          <cell r="N1958">
            <v>0</v>
          </cell>
          <cell r="O1958">
            <v>0</v>
          </cell>
          <cell r="P1958">
            <v>0</v>
          </cell>
          <cell r="Q1958">
            <v>0</v>
          </cell>
          <cell r="R1958">
            <v>0</v>
          </cell>
          <cell r="S1958">
            <v>0</v>
          </cell>
          <cell r="T1958">
            <v>0</v>
          </cell>
          <cell r="U1958">
            <v>0</v>
          </cell>
          <cell r="V1958">
            <v>0</v>
          </cell>
          <cell r="W1958">
            <v>0</v>
          </cell>
          <cell r="X1958">
            <v>0</v>
          </cell>
          <cell r="Y1958" t="str">
            <v>I_PNC_SC_FRMProposed Station Capital Costs</v>
          </cell>
        </row>
        <row r="1959">
          <cell r="E1959">
            <v>0</v>
          </cell>
          <cell r="F1959">
            <v>0</v>
          </cell>
          <cell r="G1959">
            <v>0</v>
          </cell>
          <cell r="H1959">
            <v>0</v>
          </cell>
          <cell r="I1959">
            <v>0</v>
          </cell>
          <cell r="J1959">
            <v>0</v>
          </cell>
          <cell r="K1959">
            <v>0</v>
          </cell>
          <cell r="L1959">
            <v>0</v>
          </cell>
          <cell r="M1959">
            <v>0</v>
          </cell>
          <cell r="N1959">
            <v>0</v>
          </cell>
          <cell r="O1959">
            <v>0</v>
          </cell>
          <cell r="P1959">
            <v>0</v>
          </cell>
          <cell r="Q1959">
            <v>0</v>
          </cell>
          <cell r="R1959">
            <v>0</v>
          </cell>
          <cell r="S1959">
            <v>0</v>
          </cell>
          <cell r="T1959">
            <v>0</v>
          </cell>
          <cell r="U1959">
            <v>0</v>
          </cell>
          <cell r="V1959">
            <v>0</v>
          </cell>
          <cell r="W1959">
            <v>0</v>
          </cell>
          <cell r="X1959">
            <v>0</v>
          </cell>
          <cell r="Y1959" t="str">
            <v>I_PNC_SC_FRM   Station Total Costs</v>
          </cell>
        </row>
        <row r="1960">
          <cell r="E1960">
            <v>0</v>
          </cell>
          <cell r="F1960">
            <v>0</v>
          </cell>
          <cell r="G1960">
            <v>0</v>
          </cell>
          <cell r="H1960">
            <v>0</v>
          </cell>
          <cell r="I1960">
            <v>0</v>
          </cell>
          <cell r="J1960">
            <v>0</v>
          </cell>
          <cell r="K1960">
            <v>0</v>
          </cell>
          <cell r="L1960">
            <v>0</v>
          </cell>
          <cell r="M1960">
            <v>0</v>
          </cell>
          <cell r="N1960">
            <v>0</v>
          </cell>
          <cell r="O1960">
            <v>0</v>
          </cell>
          <cell r="P1960">
            <v>0</v>
          </cell>
          <cell r="Q1960">
            <v>0</v>
          </cell>
          <cell r="R1960">
            <v>0</v>
          </cell>
          <cell r="S1960">
            <v>0</v>
          </cell>
          <cell r="T1960">
            <v>0</v>
          </cell>
          <cell r="U1960">
            <v>0</v>
          </cell>
          <cell r="V1960">
            <v>0</v>
          </cell>
          <cell r="W1960">
            <v>0</v>
          </cell>
          <cell r="X1960">
            <v>0</v>
          </cell>
          <cell r="Y1960" t="str">
            <v>H_.PN1_WDSProposed Station Fuel Costs</v>
          </cell>
        </row>
        <row r="1961">
          <cell r="E1961">
            <v>0</v>
          </cell>
          <cell r="F1961">
            <v>0</v>
          </cell>
          <cell r="G1961">
            <v>0</v>
          </cell>
          <cell r="H1961">
            <v>0</v>
          </cell>
          <cell r="I1961">
            <v>0</v>
          </cell>
          <cell r="J1961">
            <v>0</v>
          </cell>
          <cell r="K1961">
            <v>0</v>
          </cell>
          <cell r="L1961">
            <v>0</v>
          </cell>
          <cell r="M1961">
            <v>0</v>
          </cell>
          <cell r="N1961">
            <v>0</v>
          </cell>
          <cell r="O1961">
            <v>0</v>
          </cell>
          <cell r="P1961">
            <v>0</v>
          </cell>
          <cell r="Q1961">
            <v>0</v>
          </cell>
          <cell r="R1961">
            <v>0</v>
          </cell>
          <cell r="S1961">
            <v>0</v>
          </cell>
          <cell r="T1961">
            <v>0</v>
          </cell>
          <cell r="U1961">
            <v>0</v>
          </cell>
          <cell r="V1961">
            <v>0</v>
          </cell>
          <cell r="W1961">
            <v>0</v>
          </cell>
          <cell r="X1961">
            <v>0</v>
          </cell>
          <cell r="Y1961" t="str">
            <v>H_.PN1_WDSProposed Station Variable O&amp;M Costs</v>
          </cell>
        </row>
        <row r="1962">
          <cell r="E1962">
            <v>0</v>
          </cell>
          <cell r="F1962">
            <v>0</v>
          </cell>
          <cell r="G1962">
            <v>0</v>
          </cell>
          <cell r="H1962">
            <v>0</v>
          </cell>
          <cell r="I1962">
            <v>0</v>
          </cell>
          <cell r="J1962">
            <v>0</v>
          </cell>
          <cell r="K1962">
            <v>0</v>
          </cell>
          <cell r="L1962">
            <v>0</v>
          </cell>
          <cell r="M1962">
            <v>0</v>
          </cell>
          <cell r="N1962">
            <v>0</v>
          </cell>
          <cell r="O1962">
            <v>0</v>
          </cell>
          <cell r="P1962">
            <v>0</v>
          </cell>
          <cell r="Q1962">
            <v>0</v>
          </cell>
          <cell r="R1962">
            <v>0</v>
          </cell>
          <cell r="S1962">
            <v>0</v>
          </cell>
          <cell r="T1962">
            <v>0</v>
          </cell>
          <cell r="U1962">
            <v>0</v>
          </cell>
          <cell r="V1962">
            <v>0</v>
          </cell>
          <cell r="W1962">
            <v>0</v>
          </cell>
          <cell r="X1962">
            <v>0</v>
          </cell>
          <cell r="Y1962" t="str">
            <v>H_.PN1_WDSProposed Station Emission Costs</v>
          </cell>
        </row>
        <row r="1963">
          <cell r="E1963">
            <v>0</v>
          </cell>
          <cell r="F1963">
            <v>0</v>
          </cell>
          <cell r="G1963">
            <v>0</v>
          </cell>
          <cell r="H1963">
            <v>0</v>
          </cell>
          <cell r="I1963">
            <v>0</v>
          </cell>
          <cell r="J1963">
            <v>0</v>
          </cell>
          <cell r="K1963">
            <v>0</v>
          </cell>
          <cell r="L1963">
            <v>0</v>
          </cell>
          <cell r="M1963">
            <v>0</v>
          </cell>
          <cell r="N1963">
            <v>0</v>
          </cell>
          <cell r="O1963">
            <v>0</v>
          </cell>
          <cell r="P1963">
            <v>0</v>
          </cell>
          <cell r="Q1963">
            <v>0</v>
          </cell>
          <cell r="R1963">
            <v>0</v>
          </cell>
          <cell r="S1963">
            <v>0</v>
          </cell>
          <cell r="T1963">
            <v>0</v>
          </cell>
          <cell r="U1963">
            <v>0</v>
          </cell>
          <cell r="V1963">
            <v>0</v>
          </cell>
          <cell r="W1963">
            <v>0</v>
          </cell>
          <cell r="X1963">
            <v>0</v>
          </cell>
          <cell r="Y1963" t="str">
            <v>H_.PN1_WDSProposed Station Dispatch Adder Costs</v>
          </cell>
        </row>
        <row r="1964">
          <cell r="E1964">
            <v>0</v>
          </cell>
          <cell r="F1964">
            <v>0</v>
          </cell>
          <cell r="G1964">
            <v>0</v>
          </cell>
          <cell r="H1964">
            <v>0</v>
          </cell>
          <cell r="I1964">
            <v>0</v>
          </cell>
          <cell r="J1964">
            <v>0</v>
          </cell>
          <cell r="K1964">
            <v>0</v>
          </cell>
          <cell r="L1964">
            <v>0</v>
          </cell>
          <cell r="M1964">
            <v>0</v>
          </cell>
          <cell r="N1964">
            <v>0</v>
          </cell>
          <cell r="O1964">
            <v>0</v>
          </cell>
          <cell r="P1964">
            <v>0</v>
          </cell>
          <cell r="Q1964">
            <v>0</v>
          </cell>
          <cell r="R1964">
            <v>0</v>
          </cell>
          <cell r="S1964">
            <v>0</v>
          </cell>
          <cell r="T1964">
            <v>0</v>
          </cell>
          <cell r="U1964">
            <v>0</v>
          </cell>
          <cell r="V1964">
            <v>0</v>
          </cell>
          <cell r="W1964">
            <v>0</v>
          </cell>
          <cell r="X1964">
            <v>0</v>
          </cell>
          <cell r="Y1964" t="str">
            <v>H_.PN1_WDSProposed Station Fixed Costs</v>
          </cell>
        </row>
        <row r="1965">
          <cell r="E1965">
            <v>0</v>
          </cell>
          <cell r="F1965">
            <v>0</v>
          </cell>
          <cell r="G1965">
            <v>0</v>
          </cell>
          <cell r="H1965">
            <v>0</v>
          </cell>
          <cell r="I1965">
            <v>0</v>
          </cell>
          <cell r="J1965">
            <v>0</v>
          </cell>
          <cell r="K1965">
            <v>0</v>
          </cell>
          <cell r="L1965">
            <v>0</v>
          </cell>
          <cell r="M1965">
            <v>0</v>
          </cell>
          <cell r="N1965">
            <v>0</v>
          </cell>
          <cell r="O1965">
            <v>0</v>
          </cell>
          <cell r="P1965">
            <v>0</v>
          </cell>
          <cell r="Q1965">
            <v>0</v>
          </cell>
          <cell r="R1965">
            <v>0</v>
          </cell>
          <cell r="S1965">
            <v>0</v>
          </cell>
          <cell r="T1965">
            <v>0</v>
          </cell>
          <cell r="U1965">
            <v>0</v>
          </cell>
          <cell r="V1965">
            <v>0</v>
          </cell>
          <cell r="W1965">
            <v>0</v>
          </cell>
          <cell r="X1965">
            <v>0</v>
          </cell>
          <cell r="Y1965" t="str">
            <v>H_.PN1_WDSProposed Station Demand Charges</v>
          </cell>
        </row>
        <row r="1966">
          <cell r="E1966">
            <v>0</v>
          </cell>
          <cell r="F1966">
            <v>0</v>
          </cell>
          <cell r="G1966">
            <v>0</v>
          </cell>
          <cell r="H1966">
            <v>0</v>
          </cell>
          <cell r="I1966">
            <v>0</v>
          </cell>
          <cell r="J1966">
            <v>0</v>
          </cell>
          <cell r="K1966">
            <v>0</v>
          </cell>
          <cell r="L1966">
            <v>0</v>
          </cell>
          <cell r="M1966">
            <v>0</v>
          </cell>
          <cell r="N1966">
            <v>0</v>
          </cell>
          <cell r="O1966">
            <v>0</v>
          </cell>
          <cell r="P1966">
            <v>0</v>
          </cell>
          <cell r="Q1966">
            <v>0</v>
          </cell>
          <cell r="R1966">
            <v>0</v>
          </cell>
          <cell r="S1966">
            <v>0</v>
          </cell>
          <cell r="T1966">
            <v>0</v>
          </cell>
          <cell r="U1966">
            <v>0</v>
          </cell>
          <cell r="V1966">
            <v>0</v>
          </cell>
          <cell r="W1966">
            <v>0</v>
          </cell>
          <cell r="X1966">
            <v>0</v>
          </cell>
          <cell r="Y1966" t="str">
            <v>H_.PN1_WDSProposed Station Capital Costs</v>
          </cell>
        </row>
        <row r="1967">
          <cell r="E1967">
            <v>0</v>
          </cell>
          <cell r="F1967">
            <v>0</v>
          </cell>
          <cell r="G1967">
            <v>0</v>
          </cell>
          <cell r="H1967">
            <v>0</v>
          </cell>
          <cell r="I1967">
            <v>0</v>
          </cell>
          <cell r="J1967">
            <v>0</v>
          </cell>
          <cell r="K1967">
            <v>0</v>
          </cell>
          <cell r="L1967">
            <v>0</v>
          </cell>
          <cell r="M1967">
            <v>0</v>
          </cell>
          <cell r="N1967">
            <v>0</v>
          </cell>
          <cell r="O1967">
            <v>0</v>
          </cell>
          <cell r="P1967">
            <v>0</v>
          </cell>
          <cell r="Q1967">
            <v>0</v>
          </cell>
          <cell r="R1967">
            <v>0</v>
          </cell>
          <cell r="S1967">
            <v>0</v>
          </cell>
          <cell r="T1967">
            <v>0</v>
          </cell>
          <cell r="U1967">
            <v>0</v>
          </cell>
          <cell r="V1967">
            <v>0</v>
          </cell>
          <cell r="W1967">
            <v>0</v>
          </cell>
          <cell r="X1967">
            <v>0</v>
          </cell>
          <cell r="Y1967" t="str">
            <v>H_.PN1_WDS   Station Total Costs</v>
          </cell>
        </row>
        <row r="1968">
          <cell r="E1968">
            <v>0</v>
          </cell>
          <cell r="F1968">
            <v>0</v>
          </cell>
          <cell r="G1968">
            <v>0</v>
          </cell>
          <cell r="H1968">
            <v>0</v>
          </cell>
          <cell r="I1968">
            <v>0</v>
          </cell>
          <cell r="J1968">
            <v>0</v>
          </cell>
          <cell r="K1968">
            <v>0</v>
          </cell>
          <cell r="L1968">
            <v>0</v>
          </cell>
          <cell r="M1968">
            <v>0</v>
          </cell>
          <cell r="N1968">
            <v>0</v>
          </cell>
          <cell r="O1968">
            <v>0</v>
          </cell>
          <cell r="P1968">
            <v>0</v>
          </cell>
          <cell r="Q1968">
            <v>0</v>
          </cell>
          <cell r="R1968">
            <v>0</v>
          </cell>
          <cell r="S1968">
            <v>0</v>
          </cell>
          <cell r="T1968">
            <v>0</v>
          </cell>
          <cell r="U1968">
            <v>0</v>
          </cell>
          <cell r="V1968">
            <v>0</v>
          </cell>
          <cell r="W1968">
            <v>0</v>
          </cell>
          <cell r="X1968">
            <v>0</v>
          </cell>
          <cell r="Y1968" t="str">
            <v>I_PN2_CC_J1Proposed Station Fuel Costs</v>
          </cell>
        </row>
        <row r="1969">
          <cell r="E1969">
            <v>0</v>
          </cell>
          <cell r="F1969">
            <v>0</v>
          </cell>
          <cell r="G1969">
            <v>0</v>
          </cell>
          <cell r="H1969">
            <v>0</v>
          </cell>
          <cell r="I1969">
            <v>0</v>
          </cell>
          <cell r="J1969">
            <v>0</v>
          </cell>
          <cell r="K1969">
            <v>0</v>
          </cell>
          <cell r="L1969">
            <v>0</v>
          </cell>
          <cell r="M1969">
            <v>0</v>
          </cell>
          <cell r="N1969">
            <v>0</v>
          </cell>
          <cell r="O1969">
            <v>0</v>
          </cell>
          <cell r="P1969">
            <v>0</v>
          </cell>
          <cell r="Q1969">
            <v>0</v>
          </cell>
          <cell r="R1969">
            <v>0</v>
          </cell>
          <cell r="S1969">
            <v>0</v>
          </cell>
          <cell r="T1969">
            <v>0</v>
          </cell>
          <cell r="U1969">
            <v>0</v>
          </cell>
          <cell r="V1969">
            <v>0</v>
          </cell>
          <cell r="W1969">
            <v>0</v>
          </cell>
          <cell r="X1969">
            <v>0</v>
          </cell>
          <cell r="Y1969" t="str">
            <v>I_PN2_CC_J1Proposed Station Variable O&amp;M Costs</v>
          </cell>
        </row>
        <row r="1970">
          <cell r="E1970">
            <v>0</v>
          </cell>
          <cell r="F1970">
            <v>0</v>
          </cell>
          <cell r="G1970">
            <v>0</v>
          </cell>
          <cell r="H1970">
            <v>0</v>
          </cell>
          <cell r="I1970">
            <v>0</v>
          </cell>
          <cell r="J1970">
            <v>0</v>
          </cell>
          <cell r="K1970">
            <v>0</v>
          </cell>
          <cell r="L1970">
            <v>0</v>
          </cell>
          <cell r="M1970">
            <v>0</v>
          </cell>
          <cell r="N1970">
            <v>0</v>
          </cell>
          <cell r="O1970">
            <v>0</v>
          </cell>
          <cell r="P1970">
            <v>0</v>
          </cell>
          <cell r="Q1970">
            <v>0</v>
          </cell>
          <cell r="R1970">
            <v>0</v>
          </cell>
          <cell r="S1970">
            <v>0</v>
          </cell>
          <cell r="T1970">
            <v>0</v>
          </cell>
          <cell r="U1970">
            <v>0</v>
          </cell>
          <cell r="V1970">
            <v>0</v>
          </cell>
          <cell r="W1970">
            <v>0</v>
          </cell>
          <cell r="X1970">
            <v>0</v>
          </cell>
          <cell r="Y1970" t="str">
            <v>I_PN2_CC_J1Proposed Station Emission Costs</v>
          </cell>
        </row>
        <row r="1971">
          <cell r="E1971">
            <v>0</v>
          </cell>
          <cell r="F1971">
            <v>0</v>
          </cell>
          <cell r="G1971">
            <v>0</v>
          </cell>
          <cell r="H1971">
            <v>0</v>
          </cell>
          <cell r="I1971">
            <v>0</v>
          </cell>
          <cell r="J1971">
            <v>0</v>
          </cell>
          <cell r="K1971">
            <v>0</v>
          </cell>
          <cell r="L1971">
            <v>0</v>
          </cell>
          <cell r="M1971">
            <v>0</v>
          </cell>
          <cell r="N1971">
            <v>0</v>
          </cell>
          <cell r="O1971">
            <v>0</v>
          </cell>
          <cell r="P1971">
            <v>0</v>
          </cell>
          <cell r="Q1971">
            <v>0</v>
          </cell>
          <cell r="R1971">
            <v>0</v>
          </cell>
          <cell r="S1971">
            <v>0</v>
          </cell>
          <cell r="T1971">
            <v>0</v>
          </cell>
          <cell r="U1971">
            <v>0</v>
          </cell>
          <cell r="V1971">
            <v>0</v>
          </cell>
          <cell r="W1971">
            <v>0</v>
          </cell>
          <cell r="X1971">
            <v>0</v>
          </cell>
          <cell r="Y1971" t="str">
            <v>I_PN2_CC_J1Proposed Station Dispatch Adder Costs</v>
          </cell>
        </row>
        <row r="1972">
          <cell r="E1972">
            <v>0</v>
          </cell>
          <cell r="F1972">
            <v>0</v>
          </cell>
          <cell r="G1972">
            <v>0</v>
          </cell>
          <cell r="H1972">
            <v>0</v>
          </cell>
          <cell r="I1972">
            <v>0</v>
          </cell>
          <cell r="J1972">
            <v>0</v>
          </cell>
          <cell r="K1972">
            <v>0</v>
          </cell>
          <cell r="L1972">
            <v>0</v>
          </cell>
          <cell r="M1972">
            <v>0</v>
          </cell>
          <cell r="N1972">
            <v>0</v>
          </cell>
          <cell r="O1972">
            <v>0</v>
          </cell>
          <cell r="P1972">
            <v>0</v>
          </cell>
          <cell r="Q1972">
            <v>0</v>
          </cell>
          <cell r="R1972">
            <v>0</v>
          </cell>
          <cell r="S1972">
            <v>0</v>
          </cell>
          <cell r="T1972">
            <v>0</v>
          </cell>
          <cell r="U1972">
            <v>0</v>
          </cell>
          <cell r="V1972">
            <v>0</v>
          </cell>
          <cell r="W1972">
            <v>0</v>
          </cell>
          <cell r="X1972">
            <v>0</v>
          </cell>
          <cell r="Y1972" t="str">
            <v>I_PN2_CC_J1Proposed Station Fixed Costs</v>
          </cell>
        </row>
        <row r="1973">
          <cell r="E1973">
            <v>0</v>
          </cell>
          <cell r="F1973">
            <v>0</v>
          </cell>
          <cell r="G1973">
            <v>0</v>
          </cell>
          <cell r="H1973">
            <v>0</v>
          </cell>
          <cell r="I1973">
            <v>0</v>
          </cell>
          <cell r="J1973">
            <v>0</v>
          </cell>
          <cell r="K1973">
            <v>0</v>
          </cell>
          <cell r="L1973">
            <v>0</v>
          </cell>
          <cell r="M1973">
            <v>0</v>
          </cell>
          <cell r="N1973">
            <v>0</v>
          </cell>
          <cell r="O1973">
            <v>0</v>
          </cell>
          <cell r="P1973">
            <v>0</v>
          </cell>
          <cell r="Q1973">
            <v>0</v>
          </cell>
          <cell r="R1973">
            <v>0</v>
          </cell>
          <cell r="S1973">
            <v>0</v>
          </cell>
          <cell r="T1973">
            <v>0</v>
          </cell>
          <cell r="U1973">
            <v>0</v>
          </cell>
          <cell r="V1973">
            <v>0</v>
          </cell>
          <cell r="W1973">
            <v>0</v>
          </cell>
          <cell r="X1973">
            <v>0</v>
          </cell>
          <cell r="Y1973" t="str">
            <v>I_PN2_CC_J1Proposed Station Demand Charges</v>
          </cell>
        </row>
        <row r="1974">
          <cell r="E1974">
            <v>0</v>
          </cell>
          <cell r="F1974">
            <v>0</v>
          </cell>
          <cell r="G1974">
            <v>0</v>
          </cell>
          <cell r="H1974">
            <v>0</v>
          </cell>
          <cell r="I1974">
            <v>0</v>
          </cell>
          <cell r="J1974">
            <v>0</v>
          </cell>
          <cell r="K1974">
            <v>0</v>
          </cell>
          <cell r="L1974">
            <v>0</v>
          </cell>
          <cell r="M1974">
            <v>0</v>
          </cell>
          <cell r="N1974">
            <v>0</v>
          </cell>
          <cell r="O1974">
            <v>0</v>
          </cell>
          <cell r="P1974">
            <v>0</v>
          </cell>
          <cell r="Q1974">
            <v>0</v>
          </cell>
          <cell r="R1974">
            <v>0</v>
          </cell>
          <cell r="S1974">
            <v>0</v>
          </cell>
          <cell r="T1974">
            <v>0</v>
          </cell>
          <cell r="U1974">
            <v>0</v>
          </cell>
          <cell r="V1974">
            <v>0</v>
          </cell>
          <cell r="W1974">
            <v>0</v>
          </cell>
          <cell r="X1974">
            <v>0</v>
          </cell>
          <cell r="Y1974" t="str">
            <v>I_PN2_CC_J1Proposed Station Capital Costs</v>
          </cell>
        </row>
        <row r="1975">
          <cell r="E1975">
            <v>0</v>
          </cell>
          <cell r="F1975">
            <v>0</v>
          </cell>
          <cell r="G1975">
            <v>0</v>
          </cell>
          <cell r="H1975">
            <v>0</v>
          </cell>
          <cell r="I1975">
            <v>0</v>
          </cell>
          <cell r="J1975">
            <v>0</v>
          </cell>
          <cell r="K1975">
            <v>0</v>
          </cell>
          <cell r="L1975">
            <v>0</v>
          </cell>
          <cell r="M1975">
            <v>0</v>
          </cell>
          <cell r="N1975">
            <v>0</v>
          </cell>
          <cell r="O1975">
            <v>0</v>
          </cell>
          <cell r="P1975">
            <v>0</v>
          </cell>
          <cell r="Q1975">
            <v>0</v>
          </cell>
          <cell r="R1975">
            <v>0</v>
          </cell>
          <cell r="S1975">
            <v>0</v>
          </cell>
          <cell r="T1975">
            <v>0</v>
          </cell>
          <cell r="U1975">
            <v>0</v>
          </cell>
          <cell r="V1975">
            <v>0</v>
          </cell>
          <cell r="W1975">
            <v>0</v>
          </cell>
          <cell r="X1975">
            <v>0</v>
          </cell>
          <cell r="Y1975" t="str">
            <v>I_PN2_CC_J1   Station Total Costs</v>
          </cell>
        </row>
        <row r="1976">
          <cell r="E1976">
            <v>0</v>
          </cell>
          <cell r="F1976">
            <v>0</v>
          </cell>
          <cell r="G1976">
            <v>0</v>
          </cell>
          <cell r="H1976">
            <v>0</v>
          </cell>
          <cell r="I1976">
            <v>0</v>
          </cell>
          <cell r="J1976">
            <v>0</v>
          </cell>
          <cell r="K1976">
            <v>0</v>
          </cell>
          <cell r="L1976">
            <v>0</v>
          </cell>
          <cell r="M1976">
            <v>0</v>
          </cell>
          <cell r="N1976">
            <v>0</v>
          </cell>
          <cell r="O1976">
            <v>0</v>
          </cell>
          <cell r="P1976">
            <v>0</v>
          </cell>
          <cell r="Q1976">
            <v>0</v>
          </cell>
          <cell r="R1976">
            <v>0</v>
          </cell>
          <cell r="S1976">
            <v>0</v>
          </cell>
          <cell r="T1976">
            <v>0</v>
          </cell>
          <cell r="U1976">
            <v>0</v>
          </cell>
          <cell r="V1976">
            <v>0</v>
          </cell>
          <cell r="W1976">
            <v>0</v>
          </cell>
          <cell r="X1976">
            <v>0</v>
          </cell>
          <cell r="Y1976" t="str">
            <v>I_PN2_CC_J1DProposed Station Fuel Costs</v>
          </cell>
        </row>
        <row r="1977">
          <cell r="E1977">
            <v>0</v>
          </cell>
          <cell r="F1977">
            <v>0</v>
          </cell>
          <cell r="G1977">
            <v>0</v>
          </cell>
          <cell r="H1977">
            <v>0</v>
          </cell>
          <cell r="I1977">
            <v>0</v>
          </cell>
          <cell r="J1977">
            <v>0</v>
          </cell>
          <cell r="K1977">
            <v>0</v>
          </cell>
          <cell r="L1977">
            <v>0</v>
          </cell>
          <cell r="M1977">
            <v>0</v>
          </cell>
          <cell r="N1977">
            <v>0</v>
          </cell>
          <cell r="O1977">
            <v>0</v>
          </cell>
          <cell r="P1977">
            <v>0</v>
          </cell>
          <cell r="Q1977">
            <v>0</v>
          </cell>
          <cell r="R1977">
            <v>0</v>
          </cell>
          <cell r="S1977">
            <v>0</v>
          </cell>
          <cell r="T1977">
            <v>0</v>
          </cell>
          <cell r="U1977">
            <v>0</v>
          </cell>
          <cell r="V1977">
            <v>0</v>
          </cell>
          <cell r="W1977">
            <v>0</v>
          </cell>
          <cell r="X1977">
            <v>0</v>
          </cell>
          <cell r="Y1977" t="str">
            <v>I_PN2_CC_J1DProposed Station Variable O&amp;M Costs</v>
          </cell>
        </row>
        <row r="1978">
          <cell r="E1978">
            <v>0</v>
          </cell>
          <cell r="F1978">
            <v>0</v>
          </cell>
          <cell r="G1978">
            <v>0</v>
          </cell>
          <cell r="H1978">
            <v>0</v>
          </cell>
          <cell r="I1978">
            <v>0</v>
          </cell>
          <cell r="J1978">
            <v>0</v>
          </cell>
          <cell r="K1978">
            <v>0</v>
          </cell>
          <cell r="L1978">
            <v>0</v>
          </cell>
          <cell r="M1978">
            <v>0</v>
          </cell>
          <cell r="N1978">
            <v>0</v>
          </cell>
          <cell r="O1978">
            <v>0</v>
          </cell>
          <cell r="P1978">
            <v>0</v>
          </cell>
          <cell r="Q1978">
            <v>0</v>
          </cell>
          <cell r="R1978">
            <v>0</v>
          </cell>
          <cell r="S1978">
            <v>0</v>
          </cell>
          <cell r="T1978">
            <v>0</v>
          </cell>
          <cell r="U1978">
            <v>0</v>
          </cell>
          <cell r="V1978">
            <v>0</v>
          </cell>
          <cell r="W1978">
            <v>0</v>
          </cell>
          <cell r="X1978">
            <v>0</v>
          </cell>
          <cell r="Y1978" t="str">
            <v>I_PN2_CC_J1DProposed Station Emission Costs</v>
          </cell>
        </row>
        <row r="1979">
          <cell r="E1979">
            <v>0</v>
          </cell>
          <cell r="F1979">
            <v>0</v>
          </cell>
          <cell r="G1979">
            <v>0</v>
          </cell>
          <cell r="H1979">
            <v>0</v>
          </cell>
          <cell r="I1979">
            <v>0</v>
          </cell>
          <cell r="J1979">
            <v>0</v>
          </cell>
          <cell r="K1979">
            <v>0</v>
          </cell>
          <cell r="L1979">
            <v>0</v>
          </cell>
          <cell r="M1979">
            <v>0</v>
          </cell>
          <cell r="N1979">
            <v>0</v>
          </cell>
          <cell r="O1979">
            <v>0</v>
          </cell>
          <cell r="P1979">
            <v>0</v>
          </cell>
          <cell r="Q1979">
            <v>0</v>
          </cell>
          <cell r="R1979">
            <v>0</v>
          </cell>
          <cell r="S1979">
            <v>0</v>
          </cell>
          <cell r="T1979">
            <v>0</v>
          </cell>
          <cell r="U1979">
            <v>0</v>
          </cell>
          <cell r="V1979">
            <v>0</v>
          </cell>
          <cell r="W1979">
            <v>0</v>
          </cell>
          <cell r="X1979">
            <v>0</v>
          </cell>
          <cell r="Y1979" t="str">
            <v>I_PN2_CC_J1DProposed Station Dispatch Adder Costs</v>
          </cell>
        </row>
        <row r="1980">
          <cell r="E1980">
            <v>0</v>
          </cell>
          <cell r="F1980">
            <v>0</v>
          </cell>
          <cell r="G1980">
            <v>0</v>
          </cell>
          <cell r="H1980">
            <v>0</v>
          </cell>
          <cell r="I1980">
            <v>0</v>
          </cell>
          <cell r="J1980">
            <v>0</v>
          </cell>
          <cell r="K1980">
            <v>0</v>
          </cell>
          <cell r="L1980">
            <v>0</v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  <cell r="R1980">
            <v>0</v>
          </cell>
          <cell r="S1980">
            <v>0</v>
          </cell>
          <cell r="T1980">
            <v>0</v>
          </cell>
          <cell r="U1980">
            <v>0</v>
          </cell>
          <cell r="V1980">
            <v>0</v>
          </cell>
          <cell r="W1980">
            <v>0</v>
          </cell>
          <cell r="X1980">
            <v>0</v>
          </cell>
          <cell r="Y1980" t="str">
            <v>I_PN2_CC_J1DProposed Station Fixed Costs</v>
          </cell>
        </row>
        <row r="1981">
          <cell r="E1981">
            <v>0</v>
          </cell>
          <cell r="F1981">
            <v>0</v>
          </cell>
          <cell r="G1981">
            <v>0</v>
          </cell>
          <cell r="H1981">
            <v>0</v>
          </cell>
          <cell r="I1981">
            <v>0</v>
          </cell>
          <cell r="J1981">
            <v>0</v>
          </cell>
          <cell r="K1981">
            <v>0</v>
          </cell>
          <cell r="L1981">
            <v>0</v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  <cell r="R1981">
            <v>0</v>
          </cell>
          <cell r="S1981">
            <v>0</v>
          </cell>
          <cell r="T1981">
            <v>0</v>
          </cell>
          <cell r="U1981">
            <v>0</v>
          </cell>
          <cell r="V1981">
            <v>0</v>
          </cell>
          <cell r="W1981">
            <v>0</v>
          </cell>
          <cell r="X1981">
            <v>0</v>
          </cell>
          <cell r="Y1981" t="str">
            <v>I_PN2_CC_J1DProposed Station Demand Charges</v>
          </cell>
        </row>
        <row r="1982">
          <cell r="E1982">
            <v>0</v>
          </cell>
          <cell r="F1982">
            <v>0</v>
          </cell>
          <cell r="G1982">
            <v>0</v>
          </cell>
          <cell r="H1982">
            <v>0</v>
          </cell>
          <cell r="I1982">
            <v>0</v>
          </cell>
          <cell r="J1982">
            <v>0</v>
          </cell>
          <cell r="K1982">
            <v>0</v>
          </cell>
          <cell r="L1982">
            <v>0</v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  <cell r="R1982">
            <v>0</v>
          </cell>
          <cell r="S1982">
            <v>0</v>
          </cell>
          <cell r="T1982">
            <v>0</v>
          </cell>
          <cell r="U1982">
            <v>0</v>
          </cell>
          <cell r="V1982">
            <v>0</v>
          </cell>
          <cell r="W1982">
            <v>0</v>
          </cell>
          <cell r="X1982">
            <v>0</v>
          </cell>
          <cell r="Y1982" t="str">
            <v>I_PN2_CC_J1DProposed Station Capital Costs</v>
          </cell>
        </row>
        <row r="1983">
          <cell r="E1983">
            <v>0</v>
          </cell>
          <cell r="F1983">
            <v>0</v>
          </cell>
          <cell r="G1983">
            <v>0</v>
          </cell>
          <cell r="H1983">
            <v>0</v>
          </cell>
          <cell r="I1983">
            <v>0</v>
          </cell>
          <cell r="J1983">
            <v>0</v>
          </cell>
          <cell r="K1983">
            <v>0</v>
          </cell>
          <cell r="L1983">
            <v>0</v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  <cell r="R1983">
            <v>0</v>
          </cell>
          <cell r="S1983">
            <v>0</v>
          </cell>
          <cell r="T1983">
            <v>0</v>
          </cell>
          <cell r="U1983">
            <v>0</v>
          </cell>
          <cell r="V1983">
            <v>0</v>
          </cell>
          <cell r="W1983">
            <v>0</v>
          </cell>
          <cell r="X1983">
            <v>0</v>
          </cell>
          <cell r="Y1983" t="str">
            <v>I_PN2_CC_J1D   Station Total Costs</v>
          </cell>
        </row>
        <row r="1984">
          <cell r="E1984">
            <v>0</v>
          </cell>
          <cell r="F1984">
            <v>0</v>
          </cell>
          <cell r="G1984">
            <v>0</v>
          </cell>
          <cell r="H1984">
            <v>0</v>
          </cell>
          <cell r="I1984">
            <v>0</v>
          </cell>
          <cell r="J1984">
            <v>0</v>
          </cell>
          <cell r="K1984">
            <v>0</v>
          </cell>
          <cell r="L1984">
            <v>0</v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  <cell r="R1984">
            <v>0</v>
          </cell>
          <cell r="S1984">
            <v>0</v>
          </cell>
          <cell r="T1984">
            <v>0</v>
          </cell>
          <cell r="U1984">
            <v>0</v>
          </cell>
          <cell r="V1984">
            <v>0</v>
          </cell>
          <cell r="W1984">
            <v>0</v>
          </cell>
          <cell r="X1984">
            <v>0</v>
          </cell>
          <cell r="Y1984" t="str">
            <v>I_PN2_SC_FRMProposed Station Fuel Costs</v>
          </cell>
        </row>
        <row r="1985">
          <cell r="E1985">
            <v>0</v>
          </cell>
          <cell r="F1985">
            <v>0</v>
          </cell>
          <cell r="G1985">
            <v>0</v>
          </cell>
          <cell r="H1985">
            <v>0</v>
          </cell>
          <cell r="I1985">
            <v>0</v>
          </cell>
          <cell r="J1985">
            <v>0</v>
          </cell>
          <cell r="K1985">
            <v>0</v>
          </cell>
          <cell r="L1985">
            <v>0</v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  <cell r="R1985">
            <v>0</v>
          </cell>
          <cell r="S1985">
            <v>0</v>
          </cell>
          <cell r="T1985">
            <v>0</v>
          </cell>
          <cell r="U1985">
            <v>0</v>
          </cell>
          <cell r="V1985">
            <v>0</v>
          </cell>
          <cell r="W1985">
            <v>0</v>
          </cell>
          <cell r="X1985">
            <v>0</v>
          </cell>
          <cell r="Y1985" t="str">
            <v>I_PN2_SC_FRMProposed Station Variable O&amp;M Costs</v>
          </cell>
        </row>
        <row r="1986">
          <cell r="E1986">
            <v>0</v>
          </cell>
          <cell r="F1986">
            <v>0</v>
          </cell>
          <cell r="G1986">
            <v>0</v>
          </cell>
          <cell r="H1986">
            <v>0</v>
          </cell>
          <cell r="I1986">
            <v>0</v>
          </cell>
          <cell r="J1986">
            <v>0</v>
          </cell>
          <cell r="K1986">
            <v>0</v>
          </cell>
          <cell r="L1986">
            <v>0</v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  <cell r="R1986">
            <v>0</v>
          </cell>
          <cell r="S1986">
            <v>0</v>
          </cell>
          <cell r="T1986">
            <v>0</v>
          </cell>
          <cell r="U1986">
            <v>0</v>
          </cell>
          <cell r="V1986">
            <v>0</v>
          </cell>
          <cell r="W1986">
            <v>0</v>
          </cell>
          <cell r="X1986">
            <v>0</v>
          </cell>
          <cell r="Y1986" t="str">
            <v>I_PN2_SC_FRMProposed Station Emission Costs</v>
          </cell>
        </row>
        <row r="1987">
          <cell r="E1987">
            <v>0</v>
          </cell>
          <cell r="F1987">
            <v>0</v>
          </cell>
          <cell r="G1987">
            <v>0</v>
          </cell>
          <cell r="H1987">
            <v>0</v>
          </cell>
          <cell r="I1987">
            <v>0</v>
          </cell>
          <cell r="J1987">
            <v>0</v>
          </cell>
          <cell r="K1987">
            <v>0</v>
          </cell>
          <cell r="L1987">
            <v>0</v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  <cell r="R1987">
            <v>0</v>
          </cell>
          <cell r="S1987">
            <v>0</v>
          </cell>
          <cell r="T1987">
            <v>0</v>
          </cell>
          <cell r="U1987">
            <v>0</v>
          </cell>
          <cell r="V1987">
            <v>0</v>
          </cell>
          <cell r="W1987">
            <v>0</v>
          </cell>
          <cell r="X1987">
            <v>0</v>
          </cell>
          <cell r="Y1987" t="str">
            <v>I_PN2_SC_FRMProposed Station Dispatch Adder Costs</v>
          </cell>
        </row>
        <row r="1988">
          <cell r="E1988">
            <v>0</v>
          </cell>
          <cell r="F1988">
            <v>0</v>
          </cell>
          <cell r="G1988">
            <v>0</v>
          </cell>
          <cell r="H1988">
            <v>0</v>
          </cell>
          <cell r="I1988">
            <v>0</v>
          </cell>
          <cell r="J1988">
            <v>0</v>
          </cell>
          <cell r="K1988">
            <v>0</v>
          </cell>
          <cell r="L1988">
            <v>0</v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  <cell r="R1988">
            <v>0</v>
          </cell>
          <cell r="S1988">
            <v>0</v>
          </cell>
          <cell r="T1988">
            <v>0</v>
          </cell>
          <cell r="U1988">
            <v>0</v>
          </cell>
          <cell r="V1988">
            <v>0</v>
          </cell>
          <cell r="W1988">
            <v>0</v>
          </cell>
          <cell r="X1988">
            <v>0</v>
          </cell>
          <cell r="Y1988" t="str">
            <v>I_PN2_SC_FRMProposed Station Fixed Costs</v>
          </cell>
        </row>
        <row r="1989">
          <cell r="E1989">
            <v>0</v>
          </cell>
          <cell r="F1989">
            <v>0</v>
          </cell>
          <cell r="G1989">
            <v>0</v>
          </cell>
          <cell r="H1989">
            <v>0</v>
          </cell>
          <cell r="I1989">
            <v>0</v>
          </cell>
          <cell r="J1989">
            <v>0</v>
          </cell>
          <cell r="K1989">
            <v>0</v>
          </cell>
          <cell r="L1989">
            <v>0</v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  <cell r="R1989">
            <v>0</v>
          </cell>
          <cell r="S1989">
            <v>0</v>
          </cell>
          <cell r="T1989">
            <v>0</v>
          </cell>
          <cell r="U1989">
            <v>0</v>
          </cell>
          <cell r="V1989">
            <v>0</v>
          </cell>
          <cell r="W1989">
            <v>0</v>
          </cell>
          <cell r="X1989">
            <v>0</v>
          </cell>
          <cell r="Y1989" t="str">
            <v>I_PN2_SC_FRMProposed Station Demand Charges</v>
          </cell>
        </row>
        <row r="1990">
          <cell r="E1990">
            <v>0</v>
          </cell>
          <cell r="F1990">
            <v>0</v>
          </cell>
          <cell r="G1990">
            <v>0</v>
          </cell>
          <cell r="H1990">
            <v>0</v>
          </cell>
          <cell r="I1990">
            <v>0</v>
          </cell>
          <cell r="J1990">
            <v>0</v>
          </cell>
          <cell r="K1990">
            <v>0</v>
          </cell>
          <cell r="L1990">
            <v>0</v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  <cell r="R1990">
            <v>0</v>
          </cell>
          <cell r="S1990">
            <v>0</v>
          </cell>
          <cell r="T1990">
            <v>0</v>
          </cell>
          <cell r="U1990">
            <v>0</v>
          </cell>
          <cell r="V1990">
            <v>0</v>
          </cell>
          <cell r="W1990">
            <v>0</v>
          </cell>
          <cell r="X1990">
            <v>0</v>
          </cell>
          <cell r="Y1990" t="str">
            <v>I_PN2_SC_FRMProposed Station Capital Costs</v>
          </cell>
        </row>
        <row r="1991">
          <cell r="E1991">
            <v>0</v>
          </cell>
          <cell r="F1991">
            <v>0</v>
          </cell>
          <cell r="G1991">
            <v>0</v>
          </cell>
          <cell r="H1991">
            <v>0</v>
          </cell>
          <cell r="I1991">
            <v>0</v>
          </cell>
          <cell r="J1991">
            <v>0</v>
          </cell>
          <cell r="K1991">
            <v>0</v>
          </cell>
          <cell r="L1991">
            <v>0</v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  <cell r="R1991">
            <v>0</v>
          </cell>
          <cell r="S1991">
            <v>0</v>
          </cell>
          <cell r="T1991">
            <v>0</v>
          </cell>
          <cell r="U1991">
            <v>0</v>
          </cell>
          <cell r="V1991">
            <v>0</v>
          </cell>
          <cell r="W1991">
            <v>0</v>
          </cell>
          <cell r="X1991">
            <v>0</v>
          </cell>
          <cell r="Y1991" t="str">
            <v>I_PN2_SC_FRM   Station Total Costs</v>
          </cell>
        </row>
        <row r="1992">
          <cell r="E1992">
            <v>0</v>
          </cell>
          <cell r="F1992">
            <v>0</v>
          </cell>
          <cell r="G1992">
            <v>0</v>
          </cell>
          <cell r="H1992">
            <v>0</v>
          </cell>
          <cell r="I1992">
            <v>0</v>
          </cell>
          <cell r="J1992">
            <v>0</v>
          </cell>
          <cell r="K1992">
            <v>0</v>
          </cell>
          <cell r="L1992">
            <v>0</v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  <cell r="R1992">
            <v>0</v>
          </cell>
          <cell r="S1992">
            <v>0</v>
          </cell>
          <cell r="T1992">
            <v>0</v>
          </cell>
          <cell r="U1992">
            <v>0</v>
          </cell>
          <cell r="V1992">
            <v>0</v>
          </cell>
          <cell r="W1992">
            <v>0</v>
          </cell>
          <cell r="X1992">
            <v>0</v>
          </cell>
          <cell r="Y1992" t="str">
            <v>H_.PN2_WDSProposed Station Fuel Costs</v>
          </cell>
        </row>
        <row r="1993">
          <cell r="E1993">
            <v>0</v>
          </cell>
          <cell r="F1993">
            <v>0</v>
          </cell>
          <cell r="G1993">
            <v>0</v>
          </cell>
          <cell r="H1993">
            <v>0</v>
          </cell>
          <cell r="I1993">
            <v>0</v>
          </cell>
          <cell r="J1993">
            <v>0</v>
          </cell>
          <cell r="K1993">
            <v>0</v>
          </cell>
          <cell r="L1993">
            <v>0</v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  <cell r="R1993">
            <v>0</v>
          </cell>
          <cell r="S1993">
            <v>0</v>
          </cell>
          <cell r="T1993">
            <v>0</v>
          </cell>
          <cell r="U1993">
            <v>0</v>
          </cell>
          <cell r="V1993">
            <v>0</v>
          </cell>
          <cell r="W1993">
            <v>0</v>
          </cell>
          <cell r="X1993">
            <v>0</v>
          </cell>
          <cell r="Y1993" t="str">
            <v>H_.PN2_WDSProposed Station Variable O&amp;M Costs</v>
          </cell>
        </row>
        <row r="1994">
          <cell r="E1994">
            <v>0</v>
          </cell>
          <cell r="F1994">
            <v>0</v>
          </cell>
          <cell r="G1994">
            <v>0</v>
          </cell>
          <cell r="H1994">
            <v>0</v>
          </cell>
          <cell r="I1994">
            <v>0</v>
          </cell>
          <cell r="J1994">
            <v>0</v>
          </cell>
          <cell r="K1994">
            <v>0</v>
          </cell>
          <cell r="L1994">
            <v>0</v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  <cell r="R1994">
            <v>0</v>
          </cell>
          <cell r="S1994">
            <v>0</v>
          </cell>
          <cell r="T1994">
            <v>0</v>
          </cell>
          <cell r="U1994">
            <v>0</v>
          </cell>
          <cell r="V1994">
            <v>0</v>
          </cell>
          <cell r="W1994">
            <v>0</v>
          </cell>
          <cell r="X1994">
            <v>0</v>
          </cell>
          <cell r="Y1994" t="str">
            <v>H_.PN2_WDSProposed Station Emission Costs</v>
          </cell>
        </row>
        <row r="1995">
          <cell r="E1995">
            <v>0</v>
          </cell>
          <cell r="F1995">
            <v>0</v>
          </cell>
          <cell r="G1995">
            <v>0</v>
          </cell>
          <cell r="H1995">
            <v>0</v>
          </cell>
          <cell r="I1995">
            <v>0</v>
          </cell>
          <cell r="J1995">
            <v>0</v>
          </cell>
          <cell r="K1995">
            <v>0</v>
          </cell>
          <cell r="L1995">
            <v>0</v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  <cell r="R1995">
            <v>0</v>
          </cell>
          <cell r="S1995">
            <v>0</v>
          </cell>
          <cell r="T1995">
            <v>0</v>
          </cell>
          <cell r="U1995">
            <v>0</v>
          </cell>
          <cell r="V1995">
            <v>0</v>
          </cell>
          <cell r="W1995">
            <v>0</v>
          </cell>
          <cell r="X1995">
            <v>0</v>
          </cell>
          <cell r="Y1995" t="str">
            <v>H_.PN2_WDSProposed Station Dispatch Adder Costs</v>
          </cell>
        </row>
        <row r="1996">
          <cell r="E1996">
            <v>0</v>
          </cell>
          <cell r="F1996">
            <v>0</v>
          </cell>
          <cell r="G1996">
            <v>0</v>
          </cell>
          <cell r="H1996">
            <v>0</v>
          </cell>
          <cell r="I1996">
            <v>0</v>
          </cell>
          <cell r="J1996">
            <v>0</v>
          </cell>
          <cell r="K1996">
            <v>0</v>
          </cell>
          <cell r="L1996">
            <v>0</v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  <cell r="R1996">
            <v>0</v>
          </cell>
          <cell r="S1996">
            <v>0</v>
          </cell>
          <cell r="T1996">
            <v>0</v>
          </cell>
          <cell r="U1996">
            <v>0</v>
          </cell>
          <cell r="V1996">
            <v>0</v>
          </cell>
          <cell r="W1996">
            <v>0</v>
          </cell>
          <cell r="X1996">
            <v>0</v>
          </cell>
          <cell r="Y1996" t="str">
            <v>H_.PN2_WDSProposed Station Fixed Costs</v>
          </cell>
        </row>
        <row r="1997">
          <cell r="E1997">
            <v>0</v>
          </cell>
          <cell r="F1997">
            <v>0</v>
          </cell>
          <cell r="G1997">
            <v>0</v>
          </cell>
          <cell r="H1997">
            <v>0</v>
          </cell>
          <cell r="I1997">
            <v>0</v>
          </cell>
          <cell r="J1997">
            <v>0</v>
          </cell>
          <cell r="K1997">
            <v>0</v>
          </cell>
          <cell r="L1997">
            <v>0</v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  <cell r="R1997">
            <v>0</v>
          </cell>
          <cell r="S1997">
            <v>0</v>
          </cell>
          <cell r="T1997">
            <v>0</v>
          </cell>
          <cell r="U1997">
            <v>0</v>
          </cell>
          <cell r="V1997">
            <v>0</v>
          </cell>
          <cell r="W1997">
            <v>0</v>
          </cell>
          <cell r="X1997">
            <v>0</v>
          </cell>
          <cell r="Y1997" t="str">
            <v>H_.PN2_WDSProposed Station Demand Charges</v>
          </cell>
        </row>
        <row r="1998">
          <cell r="E1998">
            <v>0</v>
          </cell>
          <cell r="F1998">
            <v>0</v>
          </cell>
          <cell r="G1998">
            <v>0</v>
          </cell>
          <cell r="H1998">
            <v>0</v>
          </cell>
          <cell r="I1998">
            <v>0</v>
          </cell>
          <cell r="J1998">
            <v>0</v>
          </cell>
          <cell r="K1998">
            <v>0</v>
          </cell>
          <cell r="L1998">
            <v>0</v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  <cell r="R1998">
            <v>0</v>
          </cell>
          <cell r="S1998">
            <v>0</v>
          </cell>
          <cell r="T1998">
            <v>0</v>
          </cell>
          <cell r="U1998">
            <v>0</v>
          </cell>
          <cell r="V1998">
            <v>0</v>
          </cell>
          <cell r="W1998">
            <v>0</v>
          </cell>
          <cell r="X1998">
            <v>0</v>
          </cell>
          <cell r="Y1998" t="str">
            <v>H_.PN2_WDSProposed Station Capital Costs</v>
          </cell>
        </row>
        <row r="1999">
          <cell r="E1999">
            <v>0</v>
          </cell>
          <cell r="F1999">
            <v>0</v>
          </cell>
          <cell r="G1999">
            <v>0</v>
          </cell>
          <cell r="H1999">
            <v>0</v>
          </cell>
          <cell r="I1999">
            <v>0</v>
          </cell>
          <cell r="J1999">
            <v>0</v>
          </cell>
          <cell r="K1999">
            <v>0</v>
          </cell>
          <cell r="L1999">
            <v>0</v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  <cell r="R1999">
            <v>0</v>
          </cell>
          <cell r="S1999">
            <v>0</v>
          </cell>
          <cell r="T1999">
            <v>0</v>
          </cell>
          <cell r="U1999">
            <v>0</v>
          </cell>
          <cell r="V1999">
            <v>0</v>
          </cell>
          <cell r="W1999">
            <v>0</v>
          </cell>
          <cell r="X1999">
            <v>0</v>
          </cell>
          <cell r="Y1999" t="str">
            <v>H_.PN2_WDS   Station Total Costs</v>
          </cell>
        </row>
        <row r="2000">
          <cell r="E2000">
            <v>0</v>
          </cell>
          <cell r="F2000">
            <v>0</v>
          </cell>
          <cell r="G2000">
            <v>0</v>
          </cell>
          <cell r="H2000">
            <v>0</v>
          </cell>
          <cell r="I2000">
            <v>0</v>
          </cell>
          <cell r="J2000">
            <v>0</v>
          </cell>
          <cell r="K2000">
            <v>0</v>
          </cell>
          <cell r="L2000">
            <v>0</v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  <cell r="R2000">
            <v>0</v>
          </cell>
          <cell r="S2000">
            <v>0</v>
          </cell>
          <cell r="T2000">
            <v>0</v>
          </cell>
          <cell r="U2000">
            <v>0</v>
          </cell>
          <cell r="V2000">
            <v>0</v>
          </cell>
          <cell r="W2000">
            <v>9.407</v>
          </cell>
          <cell r="X2000">
            <v>8.8369999999999997</v>
          </cell>
          <cell r="Y2000" t="str">
            <v>I_WV_SC_FRMProposed Station Fuel Costs</v>
          </cell>
        </row>
        <row r="2001">
          <cell r="E2001">
            <v>0</v>
          </cell>
          <cell r="F2001">
            <v>0</v>
          </cell>
          <cell r="G2001">
            <v>0</v>
          </cell>
          <cell r="H2001">
            <v>0</v>
          </cell>
          <cell r="I2001">
            <v>0</v>
          </cell>
          <cell r="J2001">
            <v>0</v>
          </cell>
          <cell r="K2001">
            <v>0</v>
          </cell>
          <cell r="L2001">
            <v>0</v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  <cell r="R2001">
            <v>0</v>
          </cell>
          <cell r="S2001">
            <v>0</v>
          </cell>
          <cell r="T2001">
            <v>0</v>
          </cell>
          <cell r="U2001">
            <v>0</v>
          </cell>
          <cell r="V2001">
            <v>0</v>
          </cell>
          <cell r="W2001">
            <v>1.49</v>
          </cell>
          <cell r="X2001">
            <v>1.3240000000000001</v>
          </cell>
          <cell r="Y2001" t="str">
            <v>I_WV_SC_FRMProposed Station Variable O&amp;M Costs</v>
          </cell>
        </row>
        <row r="2002">
          <cell r="E2002">
            <v>0</v>
          </cell>
          <cell r="F2002">
            <v>0</v>
          </cell>
          <cell r="G2002">
            <v>0</v>
          </cell>
          <cell r="H2002">
            <v>0</v>
          </cell>
          <cell r="I2002">
            <v>0</v>
          </cell>
          <cell r="J2002">
            <v>0</v>
          </cell>
          <cell r="K2002">
            <v>0</v>
          </cell>
          <cell r="L2002">
            <v>0</v>
          </cell>
          <cell r="M2002">
            <v>0</v>
          </cell>
          <cell r="N2002">
            <v>0</v>
          </cell>
          <cell r="O2002">
            <v>0</v>
          </cell>
          <cell r="P2002">
            <v>0</v>
          </cell>
          <cell r="Q2002">
            <v>0</v>
          </cell>
          <cell r="R2002">
            <v>0</v>
          </cell>
          <cell r="S2002">
            <v>0</v>
          </cell>
          <cell r="T2002">
            <v>0</v>
          </cell>
          <cell r="U2002">
            <v>0</v>
          </cell>
          <cell r="V2002">
            <v>0</v>
          </cell>
          <cell r="W2002">
            <v>3.3730000000000002</v>
          </cell>
          <cell r="X2002">
            <v>3.2970000000000002</v>
          </cell>
          <cell r="Y2002" t="str">
            <v>I_WV_SC_FRMProposed Station Emission Costs</v>
          </cell>
        </row>
        <row r="2003">
          <cell r="E2003">
            <v>0</v>
          </cell>
          <cell r="F2003">
            <v>0</v>
          </cell>
          <cell r="G2003">
            <v>0</v>
          </cell>
          <cell r="H2003">
            <v>0</v>
          </cell>
          <cell r="I2003">
            <v>0</v>
          </cell>
          <cell r="J2003">
            <v>0</v>
          </cell>
          <cell r="K2003">
            <v>0</v>
          </cell>
          <cell r="L2003">
            <v>0</v>
          </cell>
          <cell r="M2003">
            <v>0</v>
          </cell>
          <cell r="N2003">
            <v>0</v>
          </cell>
          <cell r="O2003">
            <v>0</v>
          </cell>
          <cell r="P2003">
            <v>0</v>
          </cell>
          <cell r="Q2003">
            <v>0</v>
          </cell>
          <cell r="R2003">
            <v>0</v>
          </cell>
          <cell r="S2003">
            <v>0</v>
          </cell>
          <cell r="T2003">
            <v>0</v>
          </cell>
          <cell r="U2003">
            <v>0</v>
          </cell>
          <cell r="V2003">
            <v>0</v>
          </cell>
          <cell r="W2003">
            <v>0</v>
          </cell>
          <cell r="X2003">
            <v>0</v>
          </cell>
          <cell r="Y2003" t="str">
            <v>I_WV_SC_FRMProposed Station Dispatch Adder Costs</v>
          </cell>
        </row>
        <row r="2004">
          <cell r="E2004">
            <v>0</v>
          </cell>
          <cell r="F2004">
            <v>0</v>
          </cell>
          <cell r="G2004">
            <v>0</v>
          </cell>
          <cell r="H2004">
            <v>0</v>
          </cell>
          <cell r="I2004">
            <v>0</v>
          </cell>
          <cell r="J2004">
            <v>0</v>
          </cell>
          <cell r="K2004">
            <v>0</v>
          </cell>
          <cell r="L2004">
            <v>0</v>
          </cell>
          <cell r="M2004">
            <v>0</v>
          </cell>
          <cell r="N2004">
            <v>0</v>
          </cell>
          <cell r="O2004">
            <v>0</v>
          </cell>
          <cell r="P2004">
            <v>0</v>
          </cell>
          <cell r="Q2004">
            <v>0</v>
          </cell>
          <cell r="R2004">
            <v>0</v>
          </cell>
          <cell r="S2004">
            <v>0</v>
          </cell>
          <cell r="T2004">
            <v>0</v>
          </cell>
          <cell r="U2004">
            <v>0</v>
          </cell>
          <cell r="V2004">
            <v>0</v>
          </cell>
          <cell r="W2004">
            <v>-1.5389999999999999</v>
          </cell>
          <cell r="X2004">
            <v>-1.5740000000000001</v>
          </cell>
          <cell r="Y2004" t="str">
            <v>I_WV_SC_FRMProposed Station Fixed Costs</v>
          </cell>
        </row>
        <row r="2005">
          <cell r="E2005">
            <v>0</v>
          </cell>
          <cell r="F2005">
            <v>0</v>
          </cell>
          <cell r="G2005">
            <v>0</v>
          </cell>
          <cell r="H2005">
            <v>0</v>
          </cell>
          <cell r="I2005">
            <v>0</v>
          </cell>
          <cell r="J2005">
            <v>0</v>
          </cell>
          <cell r="K2005">
            <v>0</v>
          </cell>
          <cell r="L2005">
            <v>0</v>
          </cell>
          <cell r="M2005">
            <v>0</v>
          </cell>
          <cell r="N2005">
            <v>0</v>
          </cell>
          <cell r="O2005">
            <v>0</v>
          </cell>
          <cell r="P2005">
            <v>0</v>
          </cell>
          <cell r="Q2005">
            <v>0</v>
          </cell>
          <cell r="R2005">
            <v>0</v>
          </cell>
          <cell r="S2005">
            <v>0</v>
          </cell>
          <cell r="T2005">
            <v>0</v>
          </cell>
          <cell r="U2005">
            <v>0</v>
          </cell>
          <cell r="V2005">
            <v>0</v>
          </cell>
          <cell r="W2005">
            <v>0</v>
          </cell>
          <cell r="X2005">
            <v>0</v>
          </cell>
          <cell r="Y2005" t="str">
            <v>I_WV_SC_FRMProposed Station Demand Charges</v>
          </cell>
        </row>
        <row r="2006">
          <cell r="E2006">
            <v>0</v>
          </cell>
          <cell r="F2006">
            <v>0</v>
          </cell>
          <cell r="G2006">
            <v>0</v>
          </cell>
          <cell r="H2006">
            <v>0</v>
          </cell>
          <cell r="I2006">
            <v>0</v>
          </cell>
          <cell r="J2006">
            <v>0</v>
          </cell>
          <cell r="K2006">
            <v>0</v>
          </cell>
          <cell r="L2006">
            <v>0</v>
          </cell>
          <cell r="M2006">
            <v>0</v>
          </cell>
          <cell r="N2006">
            <v>0</v>
          </cell>
          <cell r="O2006">
            <v>0</v>
          </cell>
          <cell r="P2006">
            <v>0</v>
          </cell>
          <cell r="Q2006">
            <v>0</v>
          </cell>
          <cell r="R2006">
            <v>0</v>
          </cell>
          <cell r="S2006">
            <v>0</v>
          </cell>
          <cell r="T2006">
            <v>0</v>
          </cell>
          <cell r="U2006">
            <v>0</v>
          </cell>
          <cell r="V2006">
            <v>0</v>
          </cell>
          <cell r="W2006">
            <v>22.832000000000001</v>
          </cell>
          <cell r="X2006">
            <v>23.352</v>
          </cell>
          <cell r="Y2006" t="str">
            <v>I_WV_SC_FRMProposed Station Capital Costs</v>
          </cell>
        </row>
        <row r="2007">
          <cell r="E2007">
            <v>0</v>
          </cell>
          <cell r="F2007">
            <v>0</v>
          </cell>
          <cell r="G2007">
            <v>0</v>
          </cell>
          <cell r="H2007">
            <v>0</v>
          </cell>
          <cell r="I2007">
            <v>0</v>
          </cell>
          <cell r="J2007">
            <v>0</v>
          </cell>
          <cell r="K2007">
            <v>0</v>
          </cell>
          <cell r="L2007">
            <v>0</v>
          </cell>
          <cell r="M2007">
            <v>0</v>
          </cell>
          <cell r="N2007">
            <v>0</v>
          </cell>
          <cell r="O2007">
            <v>0</v>
          </cell>
          <cell r="P2007">
            <v>0</v>
          </cell>
          <cell r="Q2007">
            <v>0</v>
          </cell>
          <cell r="R2007">
            <v>0</v>
          </cell>
          <cell r="S2007">
            <v>0</v>
          </cell>
          <cell r="T2007">
            <v>0</v>
          </cell>
          <cell r="U2007">
            <v>0</v>
          </cell>
          <cell r="V2007">
            <v>0</v>
          </cell>
          <cell r="W2007">
            <v>35.563000000000002</v>
          </cell>
          <cell r="X2007">
            <v>35.235999999999997</v>
          </cell>
          <cell r="Y2007" t="str">
            <v>I_WV_SC_FRM   Station Total Costs</v>
          </cell>
        </row>
        <row r="2008">
          <cell r="E2008">
            <v>0</v>
          </cell>
          <cell r="F2008">
            <v>0</v>
          </cell>
          <cell r="G2008">
            <v>0</v>
          </cell>
          <cell r="H2008">
            <v>0</v>
          </cell>
          <cell r="I2008">
            <v>0</v>
          </cell>
          <cell r="J2008">
            <v>0</v>
          </cell>
          <cell r="K2008">
            <v>0</v>
          </cell>
          <cell r="L2008">
            <v>0</v>
          </cell>
          <cell r="M2008">
            <v>0</v>
          </cell>
          <cell r="N2008">
            <v>0</v>
          </cell>
          <cell r="O2008">
            <v>0</v>
          </cell>
          <cell r="P2008">
            <v>0</v>
          </cell>
          <cell r="Q2008">
            <v>0</v>
          </cell>
          <cell r="R2008">
            <v>0</v>
          </cell>
          <cell r="S2008">
            <v>0</v>
          </cell>
          <cell r="T2008">
            <v>0</v>
          </cell>
          <cell r="U2008">
            <v>0</v>
          </cell>
          <cell r="V2008">
            <v>0</v>
          </cell>
          <cell r="W2008">
            <v>0</v>
          </cell>
          <cell r="X2008">
            <v>0</v>
          </cell>
          <cell r="Y2008" t="str">
            <v>I_WV_CC_J1Proposed Station Fuel Costs</v>
          </cell>
        </row>
        <row r="2009">
          <cell r="E2009">
            <v>0</v>
          </cell>
          <cell r="F2009">
            <v>0</v>
          </cell>
          <cell r="G2009">
            <v>0</v>
          </cell>
          <cell r="H2009">
            <v>0</v>
          </cell>
          <cell r="I2009">
            <v>0</v>
          </cell>
          <cell r="J2009">
            <v>0</v>
          </cell>
          <cell r="K2009">
            <v>0</v>
          </cell>
          <cell r="L2009">
            <v>0</v>
          </cell>
          <cell r="M2009">
            <v>0</v>
          </cell>
          <cell r="N2009">
            <v>0</v>
          </cell>
          <cell r="O2009">
            <v>0</v>
          </cell>
          <cell r="P2009">
            <v>0</v>
          </cell>
          <cell r="Q2009">
            <v>0</v>
          </cell>
          <cell r="R2009">
            <v>0</v>
          </cell>
          <cell r="S2009">
            <v>0</v>
          </cell>
          <cell r="T2009">
            <v>0</v>
          </cell>
          <cell r="U2009">
            <v>0</v>
          </cell>
          <cell r="V2009">
            <v>0</v>
          </cell>
          <cell r="W2009">
            <v>0</v>
          </cell>
          <cell r="X2009">
            <v>0</v>
          </cell>
          <cell r="Y2009" t="str">
            <v>I_WV_CC_J1Proposed Station Variable O&amp;M Costs</v>
          </cell>
        </row>
        <row r="2010">
          <cell r="E2010">
            <v>0</v>
          </cell>
          <cell r="F2010">
            <v>0</v>
          </cell>
          <cell r="G2010">
            <v>0</v>
          </cell>
          <cell r="H2010">
            <v>0</v>
          </cell>
          <cell r="I2010">
            <v>0</v>
          </cell>
          <cell r="J2010">
            <v>0</v>
          </cell>
          <cell r="K2010">
            <v>0</v>
          </cell>
          <cell r="L2010">
            <v>0</v>
          </cell>
          <cell r="M2010">
            <v>0</v>
          </cell>
          <cell r="N2010">
            <v>0</v>
          </cell>
          <cell r="O2010">
            <v>0</v>
          </cell>
          <cell r="P2010">
            <v>0</v>
          </cell>
          <cell r="Q2010">
            <v>0</v>
          </cell>
          <cell r="R2010">
            <v>0</v>
          </cell>
          <cell r="S2010">
            <v>0</v>
          </cell>
          <cell r="T2010">
            <v>0</v>
          </cell>
          <cell r="U2010">
            <v>0</v>
          </cell>
          <cell r="V2010">
            <v>0</v>
          </cell>
          <cell r="W2010">
            <v>0</v>
          </cell>
          <cell r="X2010">
            <v>0</v>
          </cell>
          <cell r="Y2010" t="str">
            <v>I_WV_CC_J1Proposed Station Emission Costs</v>
          </cell>
        </row>
        <row r="2011">
          <cell r="E2011">
            <v>0</v>
          </cell>
          <cell r="F2011">
            <v>0</v>
          </cell>
          <cell r="G2011">
            <v>0</v>
          </cell>
          <cell r="H2011">
            <v>0</v>
          </cell>
          <cell r="I2011">
            <v>0</v>
          </cell>
          <cell r="J2011">
            <v>0</v>
          </cell>
          <cell r="K2011">
            <v>0</v>
          </cell>
          <cell r="L2011">
            <v>0</v>
          </cell>
          <cell r="M2011">
            <v>0</v>
          </cell>
          <cell r="N2011">
            <v>0</v>
          </cell>
          <cell r="O2011">
            <v>0</v>
          </cell>
          <cell r="P2011">
            <v>0</v>
          </cell>
          <cell r="Q2011">
            <v>0</v>
          </cell>
          <cell r="R2011">
            <v>0</v>
          </cell>
          <cell r="S2011">
            <v>0</v>
          </cell>
          <cell r="T2011">
            <v>0</v>
          </cell>
          <cell r="U2011">
            <v>0</v>
          </cell>
          <cell r="V2011">
            <v>0</v>
          </cell>
          <cell r="W2011">
            <v>0</v>
          </cell>
          <cell r="X2011">
            <v>0</v>
          </cell>
          <cell r="Y2011" t="str">
            <v>I_WV_CC_J1Proposed Station Dispatch Adder Costs</v>
          </cell>
        </row>
        <row r="2012">
          <cell r="E2012">
            <v>0</v>
          </cell>
          <cell r="F2012">
            <v>0</v>
          </cell>
          <cell r="G2012">
            <v>0</v>
          </cell>
          <cell r="H2012">
            <v>0</v>
          </cell>
          <cell r="I2012">
            <v>0</v>
          </cell>
          <cell r="J2012">
            <v>0</v>
          </cell>
          <cell r="K2012">
            <v>0</v>
          </cell>
          <cell r="L2012">
            <v>0</v>
          </cell>
          <cell r="M2012">
            <v>0</v>
          </cell>
          <cell r="N2012">
            <v>0</v>
          </cell>
          <cell r="O2012">
            <v>0</v>
          </cell>
          <cell r="P2012">
            <v>0</v>
          </cell>
          <cell r="Q2012">
            <v>0</v>
          </cell>
          <cell r="R2012">
            <v>0</v>
          </cell>
          <cell r="S2012">
            <v>0</v>
          </cell>
          <cell r="T2012">
            <v>0</v>
          </cell>
          <cell r="U2012">
            <v>0</v>
          </cell>
          <cell r="V2012">
            <v>0</v>
          </cell>
          <cell r="W2012">
            <v>0</v>
          </cell>
          <cell r="X2012">
            <v>0</v>
          </cell>
          <cell r="Y2012" t="str">
            <v>I_WV_CC_J1Proposed Station Fixed Costs</v>
          </cell>
        </row>
        <row r="2013">
          <cell r="E2013">
            <v>0</v>
          </cell>
          <cell r="F2013">
            <v>0</v>
          </cell>
          <cell r="G2013">
            <v>0</v>
          </cell>
          <cell r="H2013">
            <v>0</v>
          </cell>
          <cell r="I2013">
            <v>0</v>
          </cell>
          <cell r="J2013">
            <v>0</v>
          </cell>
          <cell r="K2013">
            <v>0</v>
          </cell>
          <cell r="L2013">
            <v>0</v>
          </cell>
          <cell r="M2013">
            <v>0</v>
          </cell>
          <cell r="N2013">
            <v>0</v>
          </cell>
          <cell r="O2013">
            <v>0</v>
          </cell>
          <cell r="P2013">
            <v>0</v>
          </cell>
          <cell r="Q2013">
            <v>0</v>
          </cell>
          <cell r="R2013">
            <v>0</v>
          </cell>
          <cell r="S2013">
            <v>0</v>
          </cell>
          <cell r="T2013">
            <v>0</v>
          </cell>
          <cell r="U2013">
            <v>0</v>
          </cell>
          <cell r="V2013">
            <v>0</v>
          </cell>
          <cell r="W2013">
            <v>0</v>
          </cell>
          <cell r="X2013">
            <v>0</v>
          </cell>
          <cell r="Y2013" t="str">
            <v>I_WV_CC_J1Proposed Station Demand Charges</v>
          </cell>
        </row>
        <row r="2014">
          <cell r="E2014">
            <v>0</v>
          </cell>
          <cell r="F2014">
            <v>0</v>
          </cell>
          <cell r="G2014">
            <v>0</v>
          </cell>
          <cell r="H2014">
            <v>0</v>
          </cell>
          <cell r="I2014">
            <v>0</v>
          </cell>
          <cell r="J2014">
            <v>0</v>
          </cell>
          <cell r="K2014">
            <v>0</v>
          </cell>
          <cell r="L2014">
            <v>0</v>
          </cell>
          <cell r="M2014">
            <v>0</v>
          </cell>
          <cell r="N2014">
            <v>0</v>
          </cell>
          <cell r="O2014">
            <v>0</v>
          </cell>
          <cell r="P2014">
            <v>0</v>
          </cell>
          <cell r="Q2014">
            <v>0</v>
          </cell>
          <cell r="R2014">
            <v>0</v>
          </cell>
          <cell r="S2014">
            <v>0</v>
          </cell>
          <cell r="T2014">
            <v>0</v>
          </cell>
          <cell r="U2014">
            <v>0</v>
          </cell>
          <cell r="V2014">
            <v>0</v>
          </cell>
          <cell r="W2014">
            <v>0</v>
          </cell>
          <cell r="X2014">
            <v>0</v>
          </cell>
          <cell r="Y2014" t="str">
            <v>I_WV_CC_J1Proposed Station Capital Costs</v>
          </cell>
        </row>
        <row r="2015">
          <cell r="E2015">
            <v>0</v>
          </cell>
          <cell r="F2015">
            <v>0</v>
          </cell>
          <cell r="G2015">
            <v>0</v>
          </cell>
          <cell r="H2015">
            <v>0</v>
          </cell>
          <cell r="I2015">
            <v>0</v>
          </cell>
          <cell r="J2015">
            <v>0</v>
          </cell>
          <cell r="K2015">
            <v>0</v>
          </cell>
          <cell r="L2015">
            <v>0</v>
          </cell>
          <cell r="M2015">
            <v>0</v>
          </cell>
          <cell r="N2015">
            <v>0</v>
          </cell>
          <cell r="O2015">
            <v>0</v>
          </cell>
          <cell r="P2015">
            <v>0</v>
          </cell>
          <cell r="Q2015">
            <v>0</v>
          </cell>
          <cell r="R2015">
            <v>0</v>
          </cell>
          <cell r="S2015">
            <v>0</v>
          </cell>
          <cell r="T2015">
            <v>0</v>
          </cell>
          <cell r="U2015">
            <v>0</v>
          </cell>
          <cell r="V2015">
            <v>0</v>
          </cell>
          <cell r="W2015">
            <v>0</v>
          </cell>
          <cell r="X2015">
            <v>0</v>
          </cell>
          <cell r="Y2015" t="str">
            <v>I_WV_CC_J1   Station Total Costs</v>
          </cell>
        </row>
        <row r="2016">
          <cell r="E2016">
            <v>0</v>
          </cell>
          <cell r="F2016">
            <v>0</v>
          </cell>
          <cell r="G2016">
            <v>0</v>
          </cell>
          <cell r="H2016">
            <v>0</v>
          </cell>
          <cell r="I2016">
            <v>0</v>
          </cell>
          <cell r="J2016">
            <v>0</v>
          </cell>
          <cell r="K2016">
            <v>0</v>
          </cell>
          <cell r="L2016">
            <v>0</v>
          </cell>
          <cell r="M2016">
            <v>0</v>
          </cell>
          <cell r="N2016">
            <v>0</v>
          </cell>
          <cell r="O2016">
            <v>0</v>
          </cell>
          <cell r="P2016">
            <v>0</v>
          </cell>
          <cell r="Q2016">
            <v>0</v>
          </cell>
          <cell r="R2016">
            <v>0</v>
          </cell>
          <cell r="S2016">
            <v>0</v>
          </cell>
          <cell r="T2016">
            <v>0</v>
          </cell>
          <cell r="U2016">
            <v>0</v>
          </cell>
          <cell r="V2016">
            <v>0</v>
          </cell>
          <cell r="W2016">
            <v>0</v>
          </cell>
          <cell r="X2016">
            <v>0</v>
          </cell>
          <cell r="Y2016" t="str">
            <v>I_WV_CC_J1DProposed Station Fuel Costs</v>
          </cell>
        </row>
        <row r="2017">
          <cell r="E2017">
            <v>0</v>
          </cell>
          <cell r="F2017">
            <v>0</v>
          </cell>
          <cell r="G2017">
            <v>0</v>
          </cell>
          <cell r="H2017">
            <v>0</v>
          </cell>
          <cell r="I2017">
            <v>0</v>
          </cell>
          <cell r="J2017">
            <v>0</v>
          </cell>
          <cell r="K2017">
            <v>0</v>
          </cell>
          <cell r="L2017">
            <v>0</v>
          </cell>
          <cell r="M2017">
            <v>0</v>
          </cell>
          <cell r="N2017">
            <v>0</v>
          </cell>
          <cell r="O2017">
            <v>0</v>
          </cell>
          <cell r="P2017">
            <v>0</v>
          </cell>
          <cell r="Q2017">
            <v>0</v>
          </cell>
          <cell r="R2017">
            <v>0</v>
          </cell>
          <cell r="S2017">
            <v>0</v>
          </cell>
          <cell r="T2017">
            <v>0</v>
          </cell>
          <cell r="U2017">
            <v>0</v>
          </cell>
          <cell r="V2017">
            <v>0</v>
          </cell>
          <cell r="W2017">
            <v>0</v>
          </cell>
          <cell r="X2017">
            <v>0</v>
          </cell>
          <cell r="Y2017" t="str">
            <v>I_WV_CC_J1DProposed Station Variable O&amp;M Costs</v>
          </cell>
        </row>
        <row r="2018">
          <cell r="E2018">
            <v>0</v>
          </cell>
          <cell r="F2018">
            <v>0</v>
          </cell>
          <cell r="G2018">
            <v>0</v>
          </cell>
          <cell r="H2018">
            <v>0</v>
          </cell>
          <cell r="I2018">
            <v>0</v>
          </cell>
          <cell r="J2018">
            <v>0</v>
          </cell>
          <cell r="K2018">
            <v>0</v>
          </cell>
          <cell r="L2018">
            <v>0</v>
          </cell>
          <cell r="M2018">
            <v>0</v>
          </cell>
          <cell r="N2018">
            <v>0</v>
          </cell>
          <cell r="O2018">
            <v>0</v>
          </cell>
          <cell r="P2018">
            <v>0</v>
          </cell>
          <cell r="Q2018">
            <v>0</v>
          </cell>
          <cell r="R2018">
            <v>0</v>
          </cell>
          <cell r="S2018">
            <v>0</v>
          </cell>
          <cell r="T2018">
            <v>0</v>
          </cell>
          <cell r="U2018">
            <v>0</v>
          </cell>
          <cell r="V2018">
            <v>0</v>
          </cell>
          <cell r="W2018">
            <v>0</v>
          </cell>
          <cell r="X2018">
            <v>0</v>
          </cell>
          <cell r="Y2018" t="str">
            <v>I_WV_CC_J1DProposed Station Emission Costs</v>
          </cell>
        </row>
        <row r="2019">
          <cell r="E2019">
            <v>0</v>
          </cell>
          <cell r="F2019">
            <v>0</v>
          </cell>
          <cell r="G2019">
            <v>0</v>
          </cell>
          <cell r="H2019">
            <v>0</v>
          </cell>
          <cell r="I2019">
            <v>0</v>
          </cell>
          <cell r="J2019">
            <v>0</v>
          </cell>
          <cell r="K2019">
            <v>0</v>
          </cell>
          <cell r="L2019">
            <v>0</v>
          </cell>
          <cell r="M2019">
            <v>0</v>
          </cell>
          <cell r="N2019">
            <v>0</v>
          </cell>
          <cell r="O2019">
            <v>0</v>
          </cell>
          <cell r="P2019">
            <v>0</v>
          </cell>
          <cell r="Q2019">
            <v>0</v>
          </cell>
          <cell r="R2019">
            <v>0</v>
          </cell>
          <cell r="S2019">
            <v>0</v>
          </cell>
          <cell r="T2019">
            <v>0</v>
          </cell>
          <cell r="U2019">
            <v>0</v>
          </cell>
          <cell r="V2019">
            <v>0</v>
          </cell>
          <cell r="W2019">
            <v>0</v>
          </cell>
          <cell r="X2019">
            <v>0</v>
          </cell>
          <cell r="Y2019" t="str">
            <v>I_WV_CC_J1DProposed Station Dispatch Adder Costs</v>
          </cell>
        </row>
        <row r="2020">
          <cell r="E2020">
            <v>0</v>
          </cell>
          <cell r="F2020">
            <v>0</v>
          </cell>
          <cell r="G2020">
            <v>0</v>
          </cell>
          <cell r="H2020">
            <v>0</v>
          </cell>
          <cell r="I2020">
            <v>0</v>
          </cell>
          <cell r="J2020">
            <v>0</v>
          </cell>
          <cell r="K2020">
            <v>0</v>
          </cell>
          <cell r="L2020">
            <v>0</v>
          </cell>
          <cell r="M2020">
            <v>0</v>
          </cell>
          <cell r="N2020">
            <v>0</v>
          </cell>
          <cell r="O2020">
            <v>0</v>
          </cell>
          <cell r="P2020">
            <v>0</v>
          </cell>
          <cell r="Q2020">
            <v>0</v>
          </cell>
          <cell r="R2020">
            <v>0</v>
          </cell>
          <cell r="S2020">
            <v>0</v>
          </cell>
          <cell r="T2020">
            <v>0</v>
          </cell>
          <cell r="U2020">
            <v>0</v>
          </cell>
          <cell r="V2020">
            <v>0</v>
          </cell>
          <cell r="W2020">
            <v>0</v>
          </cell>
          <cell r="X2020">
            <v>0</v>
          </cell>
          <cell r="Y2020" t="str">
            <v>I_WV_CC_J1DProposed Station Fixed Costs</v>
          </cell>
        </row>
        <row r="2021">
          <cell r="E2021">
            <v>0</v>
          </cell>
          <cell r="F2021">
            <v>0</v>
          </cell>
          <cell r="G2021">
            <v>0</v>
          </cell>
          <cell r="H2021">
            <v>0</v>
          </cell>
          <cell r="I2021">
            <v>0</v>
          </cell>
          <cell r="J2021">
            <v>0</v>
          </cell>
          <cell r="K2021">
            <v>0</v>
          </cell>
          <cell r="L2021">
            <v>0</v>
          </cell>
          <cell r="M2021">
            <v>0</v>
          </cell>
          <cell r="N2021">
            <v>0</v>
          </cell>
          <cell r="O2021">
            <v>0</v>
          </cell>
          <cell r="P2021">
            <v>0</v>
          </cell>
          <cell r="Q2021">
            <v>0</v>
          </cell>
          <cell r="R2021">
            <v>0</v>
          </cell>
          <cell r="S2021">
            <v>0</v>
          </cell>
          <cell r="T2021">
            <v>0</v>
          </cell>
          <cell r="U2021">
            <v>0</v>
          </cell>
          <cell r="V2021">
            <v>0</v>
          </cell>
          <cell r="W2021">
            <v>0</v>
          </cell>
          <cell r="X2021">
            <v>0</v>
          </cell>
          <cell r="Y2021" t="str">
            <v>I_WV_CC_J1DProposed Station Demand Charges</v>
          </cell>
        </row>
        <row r="2022">
          <cell r="E2022">
            <v>0</v>
          </cell>
          <cell r="F2022">
            <v>0</v>
          </cell>
          <cell r="G2022">
            <v>0</v>
          </cell>
          <cell r="H2022">
            <v>0</v>
          </cell>
          <cell r="I2022">
            <v>0</v>
          </cell>
          <cell r="J2022">
            <v>0</v>
          </cell>
          <cell r="K2022">
            <v>0</v>
          </cell>
          <cell r="L2022">
            <v>0</v>
          </cell>
          <cell r="M2022">
            <v>0</v>
          </cell>
          <cell r="N2022">
            <v>0</v>
          </cell>
          <cell r="O2022">
            <v>0</v>
          </cell>
          <cell r="P2022">
            <v>0</v>
          </cell>
          <cell r="Q2022">
            <v>0</v>
          </cell>
          <cell r="R2022">
            <v>0</v>
          </cell>
          <cell r="S2022">
            <v>0</v>
          </cell>
          <cell r="T2022">
            <v>0</v>
          </cell>
          <cell r="U2022">
            <v>0</v>
          </cell>
          <cell r="V2022">
            <v>0</v>
          </cell>
          <cell r="W2022">
            <v>0</v>
          </cell>
          <cell r="X2022">
            <v>0</v>
          </cell>
          <cell r="Y2022" t="str">
            <v>I_WV_CC_J1DProposed Station Capital Costs</v>
          </cell>
        </row>
        <row r="2023">
          <cell r="E2023">
            <v>0</v>
          </cell>
          <cell r="F2023">
            <v>0</v>
          </cell>
          <cell r="G2023">
            <v>0</v>
          </cell>
          <cell r="H2023">
            <v>0</v>
          </cell>
          <cell r="I2023">
            <v>0</v>
          </cell>
          <cell r="J2023">
            <v>0</v>
          </cell>
          <cell r="K2023">
            <v>0</v>
          </cell>
          <cell r="L2023">
            <v>0</v>
          </cell>
          <cell r="M2023">
            <v>0</v>
          </cell>
          <cell r="N2023">
            <v>0</v>
          </cell>
          <cell r="O2023">
            <v>0</v>
          </cell>
          <cell r="P2023">
            <v>0</v>
          </cell>
          <cell r="Q2023">
            <v>0</v>
          </cell>
          <cell r="R2023">
            <v>0</v>
          </cell>
          <cell r="S2023">
            <v>0</v>
          </cell>
          <cell r="T2023">
            <v>0</v>
          </cell>
          <cell r="U2023">
            <v>0</v>
          </cell>
          <cell r="V2023">
            <v>0</v>
          </cell>
          <cell r="W2023">
            <v>0</v>
          </cell>
          <cell r="X2023">
            <v>0</v>
          </cell>
          <cell r="Y2023" t="str">
            <v>I_WV_CC_J1D   Station Total Costs</v>
          </cell>
        </row>
        <row r="2024">
          <cell r="E2024">
            <v>0</v>
          </cell>
          <cell r="F2024">
            <v>0</v>
          </cell>
          <cell r="G2024">
            <v>0</v>
          </cell>
          <cell r="H2024">
            <v>0</v>
          </cell>
          <cell r="I2024">
            <v>0</v>
          </cell>
          <cell r="J2024">
            <v>0</v>
          </cell>
          <cell r="K2024">
            <v>0</v>
          </cell>
          <cell r="L2024">
            <v>0</v>
          </cell>
          <cell r="M2024">
            <v>0</v>
          </cell>
          <cell r="N2024">
            <v>0</v>
          </cell>
          <cell r="O2024">
            <v>0</v>
          </cell>
          <cell r="P2024">
            <v>0</v>
          </cell>
          <cell r="Q2024">
            <v>0</v>
          </cell>
          <cell r="R2024">
            <v>0</v>
          </cell>
          <cell r="S2024">
            <v>0</v>
          </cell>
          <cell r="T2024">
            <v>0</v>
          </cell>
          <cell r="U2024">
            <v>0</v>
          </cell>
          <cell r="V2024">
            <v>0</v>
          </cell>
          <cell r="W2024">
            <v>0</v>
          </cell>
          <cell r="X2024">
            <v>0</v>
          </cell>
          <cell r="Y2024" t="str">
            <v>I_WV2_CC_J1Proposed Station Fuel Costs</v>
          </cell>
        </row>
        <row r="2025">
          <cell r="E2025">
            <v>0</v>
          </cell>
          <cell r="F2025">
            <v>0</v>
          </cell>
          <cell r="G2025">
            <v>0</v>
          </cell>
          <cell r="H2025">
            <v>0</v>
          </cell>
          <cell r="I2025">
            <v>0</v>
          </cell>
          <cell r="J2025">
            <v>0</v>
          </cell>
          <cell r="K2025">
            <v>0</v>
          </cell>
          <cell r="L2025">
            <v>0</v>
          </cell>
          <cell r="M2025">
            <v>0</v>
          </cell>
          <cell r="N2025">
            <v>0</v>
          </cell>
          <cell r="O2025">
            <v>0</v>
          </cell>
          <cell r="P2025">
            <v>0</v>
          </cell>
          <cell r="Q2025">
            <v>0</v>
          </cell>
          <cell r="R2025">
            <v>0</v>
          </cell>
          <cell r="S2025">
            <v>0</v>
          </cell>
          <cell r="T2025">
            <v>0</v>
          </cell>
          <cell r="U2025">
            <v>0</v>
          </cell>
          <cell r="V2025">
            <v>0</v>
          </cell>
          <cell r="W2025">
            <v>0</v>
          </cell>
          <cell r="X2025">
            <v>0</v>
          </cell>
          <cell r="Y2025" t="str">
            <v>I_WV2_CC_J1Proposed Station Variable O&amp;M Costs</v>
          </cell>
        </row>
        <row r="2026">
          <cell r="E2026">
            <v>0</v>
          </cell>
          <cell r="F2026">
            <v>0</v>
          </cell>
          <cell r="G2026">
            <v>0</v>
          </cell>
          <cell r="H2026">
            <v>0</v>
          </cell>
          <cell r="I2026">
            <v>0</v>
          </cell>
          <cell r="J2026">
            <v>0</v>
          </cell>
          <cell r="K2026">
            <v>0</v>
          </cell>
          <cell r="L2026">
            <v>0</v>
          </cell>
          <cell r="M2026">
            <v>0</v>
          </cell>
          <cell r="N2026">
            <v>0</v>
          </cell>
          <cell r="O2026">
            <v>0</v>
          </cell>
          <cell r="P2026">
            <v>0</v>
          </cell>
          <cell r="Q2026">
            <v>0</v>
          </cell>
          <cell r="R2026">
            <v>0</v>
          </cell>
          <cell r="S2026">
            <v>0</v>
          </cell>
          <cell r="T2026">
            <v>0</v>
          </cell>
          <cell r="U2026">
            <v>0</v>
          </cell>
          <cell r="V2026">
            <v>0</v>
          </cell>
          <cell r="W2026">
            <v>0</v>
          </cell>
          <cell r="X2026">
            <v>0</v>
          </cell>
          <cell r="Y2026" t="str">
            <v>I_WV2_CC_J1Proposed Station Emission Costs</v>
          </cell>
        </row>
        <row r="2027">
          <cell r="E2027">
            <v>0</v>
          </cell>
          <cell r="F2027">
            <v>0</v>
          </cell>
          <cell r="G2027">
            <v>0</v>
          </cell>
          <cell r="H2027">
            <v>0</v>
          </cell>
          <cell r="I2027">
            <v>0</v>
          </cell>
          <cell r="J2027">
            <v>0</v>
          </cell>
          <cell r="K2027">
            <v>0</v>
          </cell>
          <cell r="L2027">
            <v>0</v>
          </cell>
          <cell r="M2027">
            <v>0</v>
          </cell>
          <cell r="N2027">
            <v>0</v>
          </cell>
          <cell r="O2027">
            <v>0</v>
          </cell>
          <cell r="P2027">
            <v>0</v>
          </cell>
          <cell r="Q2027">
            <v>0</v>
          </cell>
          <cell r="R2027">
            <v>0</v>
          </cell>
          <cell r="S2027">
            <v>0</v>
          </cell>
          <cell r="T2027">
            <v>0</v>
          </cell>
          <cell r="U2027">
            <v>0</v>
          </cell>
          <cell r="V2027">
            <v>0</v>
          </cell>
          <cell r="W2027">
            <v>0</v>
          </cell>
          <cell r="X2027">
            <v>0</v>
          </cell>
          <cell r="Y2027" t="str">
            <v>I_WV2_CC_J1Proposed Station Dispatch Adder Costs</v>
          </cell>
        </row>
        <row r="2028">
          <cell r="E2028">
            <v>0</v>
          </cell>
          <cell r="F2028">
            <v>0</v>
          </cell>
          <cell r="G2028">
            <v>0</v>
          </cell>
          <cell r="H2028">
            <v>0</v>
          </cell>
          <cell r="I2028">
            <v>0</v>
          </cell>
          <cell r="J2028">
            <v>0</v>
          </cell>
          <cell r="K2028">
            <v>0</v>
          </cell>
          <cell r="L2028">
            <v>0</v>
          </cell>
          <cell r="M2028">
            <v>0</v>
          </cell>
          <cell r="N2028">
            <v>0</v>
          </cell>
          <cell r="O2028">
            <v>0</v>
          </cell>
          <cell r="P2028">
            <v>0</v>
          </cell>
          <cell r="Q2028">
            <v>0</v>
          </cell>
          <cell r="R2028">
            <v>0</v>
          </cell>
          <cell r="S2028">
            <v>0</v>
          </cell>
          <cell r="T2028">
            <v>0</v>
          </cell>
          <cell r="U2028">
            <v>0</v>
          </cell>
          <cell r="V2028">
            <v>0</v>
          </cell>
          <cell r="W2028">
            <v>0</v>
          </cell>
          <cell r="X2028">
            <v>0</v>
          </cell>
          <cell r="Y2028" t="str">
            <v>I_WV2_CC_J1Proposed Station Fixed Costs</v>
          </cell>
        </row>
        <row r="2029">
          <cell r="E2029">
            <v>0</v>
          </cell>
          <cell r="F2029">
            <v>0</v>
          </cell>
          <cell r="G2029">
            <v>0</v>
          </cell>
          <cell r="H2029">
            <v>0</v>
          </cell>
          <cell r="I2029">
            <v>0</v>
          </cell>
          <cell r="J2029">
            <v>0</v>
          </cell>
          <cell r="K2029">
            <v>0</v>
          </cell>
          <cell r="L2029">
            <v>0</v>
          </cell>
          <cell r="M2029">
            <v>0</v>
          </cell>
          <cell r="N2029">
            <v>0</v>
          </cell>
          <cell r="O2029">
            <v>0</v>
          </cell>
          <cell r="P2029">
            <v>0</v>
          </cell>
          <cell r="Q2029">
            <v>0</v>
          </cell>
          <cell r="R2029">
            <v>0</v>
          </cell>
          <cell r="S2029">
            <v>0</v>
          </cell>
          <cell r="T2029">
            <v>0</v>
          </cell>
          <cell r="U2029">
            <v>0</v>
          </cell>
          <cell r="V2029">
            <v>0</v>
          </cell>
          <cell r="W2029">
            <v>0</v>
          </cell>
          <cell r="X2029">
            <v>0</v>
          </cell>
          <cell r="Y2029" t="str">
            <v>I_WV2_CC_J1Proposed Station Demand Charges</v>
          </cell>
        </row>
        <row r="2030">
          <cell r="E2030">
            <v>0</v>
          </cell>
          <cell r="F2030">
            <v>0</v>
          </cell>
          <cell r="G2030">
            <v>0</v>
          </cell>
          <cell r="H2030">
            <v>0</v>
          </cell>
          <cell r="I2030">
            <v>0</v>
          </cell>
          <cell r="J2030">
            <v>0</v>
          </cell>
          <cell r="K2030">
            <v>0</v>
          </cell>
          <cell r="L2030">
            <v>0</v>
          </cell>
          <cell r="M2030">
            <v>0</v>
          </cell>
          <cell r="N2030">
            <v>0</v>
          </cell>
          <cell r="O2030">
            <v>0</v>
          </cell>
          <cell r="P2030">
            <v>0</v>
          </cell>
          <cell r="Q2030">
            <v>0</v>
          </cell>
          <cell r="R2030">
            <v>0</v>
          </cell>
          <cell r="S2030">
            <v>0</v>
          </cell>
          <cell r="T2030">
            <v>0</v>
          </cell>
          <cell r="U2030">
            <v>0</v>
          </cell>
          <cell r="V2030">
            <v>0</v>
          </cell>
          <cell r="W2030">
            <v>0</v>
          </cell>
          <cell r="X2030">
            <v>0</v>
          </cell>
          <cell r="Y2030" t="str">
            <v>I_WV2_CC_J1Proposed Station Capital Costs</v>
          </cell>
        </row>
        <row r="2031">
          <cell r="E2031">
            <v>0</v>
          </cell>
          <cell r="F2031">
            <v>0</v>
          </cell>
          <cell r="G2031">
            <v>0</v>
          </cell>
          <cell r="H2031">
            <v>0</v>
          </cell>
          <cell r="I2031">
            <v>0</v>
          </cell>
          <cell r="J2031">
            <v>0</v>
          </cell>
          <cell r="K2031">
            <v>0</v>
          </cell>
          <cell r="L2031">
            <v>0</v>
          </cell>
          <cell r="M2031">
            <v>0</v>
          </cell>
          <cell r="N2031">
            <v>0</v>
          </cell>
          <cell r="O2031">
            <v>0</v>
          </cell>
          <cell r="P2031">
            <v>0</v>
          </cell>
          <cell r="Q2031">
            <v>0</v>
          </cell>
          <cell r="R2031">
            <v>0</v>
          </cell>
          <cell r="S2031">
            <v>0</v>
          </cell>
          <cell r="T2031">
            <v>0</v>
          </cell>
          <cell r="U2031">
            <v>0</v>
          </cell>
          <cell r="V2031">
            <v>0</v>
          </cell>
          <cell r="W2031">
            <v>0</v>
          </cell>
          <cell r="X2031">
            <v>0</v>
          </cell>
          <cell r="Y2031" t="str">
            <v>I_WV2_CC_J1   Station Total Costs</v>
          </cell>
        </row>
        <row r="2032">
          <cell r="E2032">
            <v>0</v>
          </cell>
          <cell r="F2032">
            <v>0</v>
          </cell>
          <cell r="G2032">
            <v>0</v>
          </cell>
          <cell r="H2032">
            <v>0</v>
          </cell>
          <cell r="I2032">
            <v>0</v>
          </cell>
          <cell r="J2032">
            <v>0</v>
          </cell>
          <cell r="K2032">
            <v>0</v>
          </cell>
          <cell r="L2032">
            <v>0</v>
          </cell>
          <cell r="M2032">
            <v>0</v>
          </cell>
          <cell r="N2032">
            <v>0</v>
          </cell>
          <cell r="O2032">
            <v>0</v>
          </cell>
          <cell r="P2032">
            <v>0</v>
          </cell>
          <cell r="Q2032">
            <v>0</v>
          </cell>
          <cell r="R2032">
            <v>0</v>
          </cell>
          <cell r="S2032">
            <v>0</v>
          </cell>
          <cell r="T2032">
            <v>0</v>
          </cell>
          <cell r="U2032">
            <v>0</v>
          </cell>
          <cell r="V2032">
            <v>0</v>
          </cell>
          <cell r="W2032">
            <v>0</v>
          </cell>
          <cell r="X2032">
            <v>0</v>
          </cell>
          <cell r="Y2032" t="str">
            <v>I_WV2_CC_J1DProposed Station Fuel Costs</v>
          </cell>
        </row>
        <row r="2033">
          <cell r="E2033">
            <v>0</v>
          </cell>
          <cell r="F2033">
            <v>0</v>
          </cell>
          <cell r="G2033">
            <v>0</v>
          </cell>
          <cell r="H2033">
            <v>0</v>
          </cell>
          <cell r="I2033">
            <v>0</v>
          </cell>
          <cell r="J2033">
            <v>0</v>
          </cell>
          <cell r="K2033">
            <v>0</v>
          </cell>
          <cell r="L2033">
            <v>0</v>
          </cell>
          <cell r="M2033">
            <v>0</v>
          </cell>
          <cell r="N2033">
            <v>0</v>
          </cell>
          <cell r="O2033">
            <v>0</v>
          </cell>
          <cell r="P2033">
            <v>0</v>
          </cell>
          <cell r="Q2033">
            <v>0</v>
          </cell>
          <cell r="R2033">
            <v>0</v>
          </cell>
          <cell r="S2033">
            <v>0</v>
          </cell>
          <cell r="T2033">
            <v>0</v>
          </cell>
          <cell r="U2033">
            <v>0</v>
          </cell>
          <cell r="V2033">
            <v>0</v>
          </cell>
          <cell r="W2033">
            <v>0</v>
          </cell>
          <cell r="X2033">
            <v>0</v>
          </cell>
          <cell r="Y2033" t="str">
            <v>I_WV2_CC_J1DProposed Station Variable O&amp;M Costs</v>
          </cell>
        </row>
        <row r="2034">
          <cell r="E2034">
            <v>0</v>
          </cell>
          <cell r="F2034">
            <v>0</v>
          </cell>
          <cell r="G2034">
            <v>0</v>
          </cell>
          <cell r="H2034">
            <v>0</v>
          </cell>
          <cell r="I2034">
            <v>0</v>
          </cell>
          <cell r="J2034">
            <v>0</v>
          </cell>
          <cell r="K2034">
            <v>0</v>
          </cell>
          <cell r="L2034">
            <v>0</v>
          </cell>
          <cell r="M2034">
            <v>0</v>
          </cell>
          <cell r="N2034">
            <v>0</v>
          </cell>
          <cell r="O2034">
            <v>0</v>
          </cell>
          <cell r="P2034">
            <v>0</v>
          </cell>
          <cell r="Q2034">
            <v>0</v>
          </cell>
          <cell r="R2034">
            <v>0</v>
          </cell>
          <cell r="S2034">
            <v>0</v>
          </cell>
          <cell r="T2034">
            <v>0</v>
          </cell>
          <cell r="U2034">
            <v>0</v>
          </cell>
          <cell r="V2034">
            <v>0</v>
          </cell>
          <cell r="W2034">
            <v>0</v>
          </cell>
          <cell r="X2034">
            <v>0</v>
          </cell>
          <cell r="Y2034" t="str">
            <v>I_WV2_CC_J1DProposed Station Emission Costs</v>
          </cell>
        </row>
        <row r="2035">
          <cell r="E2035">
            <v>0</v>
          </cell>
          <cell r="F2035">
            <v>0</v>
          </cell>
          <cell r="G2035">
            <v>0</v>
          </cell>
          <cell r="H2035">
            <v>0</v>
          </cell>
          <cell r="I2035">
            <v>0</v>
          </cell>
          <cell r="J2035">
            <v>0</v>
          </cell>
          <cell r="K2035">
            <v>0</v>
          </cell>
          <cell r="L2035">
            <v>0</v>
          </cell>
          <cell r="M2035">
            <v>0</v>
          </cell>
          <cell r="N2035">
            <v>0</v>
          </cell>
          <cell r="O2035">
            <v>0</v>
          </cell>
          <cell r="P2035">
            <v>0</v>
          </cell>
          <cell r="Q2035">
            <v>0</v>
          </cell>
          <cell r="R2035">
            <v>0</v>
          </cell>
          <cell r="S2035">
            <v>0</v>
          </cell>
          <cell r="T2035">
            <v>0</v>
          </cell>
          <cell r="U2035">
            <v>0</v>
          </cell>
          <cell r="V2035">
            <v>0</v>
          </cell>
          <cell r="W2035">
            <v>0</v>
          </cell>
          <cell r="X2035">
            <v>0</v>
          </cell>
          <cell r="Y2035" t="str">
            <v>I_WV2_CC_J1DProposed Station Dispatch Adder Costs</v>
          </cell>
        </row>
        <row r="2036">
          <cell r="E2036">
            <v>0</v>
          </cell>
          <cell r="F2036">
            <v>0</v>
          </cell>
          <cell r="G2036">
            <v>0</v>
          </cell>
          <cell r="H2036">
            <v>0</v>
          </cell>
          <cell r="I2036">
            <v>0</v>
          </cell>
          <cell r="J2036">
            <v>0</v>
          </cell>
          <cell r="K2036">
            <v>0</v>
          </cell>
          <cell r="L2036">
            <v>0</v>
          </cell>
          <cell r="M2036">
            <v>0</v>
          </cell>
          <cell r="N2036">
            <v>0</v>
          </cell>
          <cell r="O2036">
            <v>0</v>
          </cell>
          <cell r="P2036">
            <v>0</v>
          </cell>
          <cell r="Q2036">
            <v>0</v>
          </cell>
          <cell r="R2036">
            <v>0</v>
          </cell>
          <cell r="S2036">
            <v>0</v>
          </cell>
          <cell r="T2036">
            <v>0</v>
          </cell>
          <cell r="U2036">
            <v>0</v>
          </cell>
          <cell r="V2036">
            <v>0</v>
          </cell>
          <cell r="W2036">
            <v>0</v>
          </cell>
          <cell r="X2036">
            <v>0</v>
          </cell>
          <cell r="Y2036" t="str">
            <v>I_WV2_CC_J1DProposed Station Fixed Costs</v>
          </cell>
        </row>
        <row r="2037">
          <cell r="E2037">
            <v>0</v>
          </cell>
          <cell r="F2037">
            <v>0</v>
          </cell>
          <cell r="G2037">
            <v>0</v>
          </cell>
          <cell r="H2037">
            <v>0</v>
          </cell>
          <cell r="I2037">
            <v>0</v>
          </cell>
          <cell r="J2037">
            <v>0</v>
          </cell>
          <cell r="K2037">
            <v>0</v>
          </cell>
          <cell r="L2037">
            <v>0</v>
          </cell>
          <cell r="M2037">
            <v>0</v>
          </cell>
          <cell r="N2037">
            <v>0</v>
          </cell>
          <cell r="O2037">
            <v>0</v>
          </cell>
          <cell r="P2037">
            <v>0</v>
          </cell>
          <cell r="Q2037">
            <v>0</v>
          </cell>
          <cell r="R2037">
            <v>0</v>
          </cell>
          <cell r="S2037">
            <v>0</v>
          </cell>
          <cell r="T2037">
            <v>0</v>
          </cell>
          <cell r="U2037">
            <v>0</v>
          </cell>
          <cell r="V2037">
            <v>0</v>
          </cell>
          <cell r="W2037">
            <v>0</v>
          </cell>
          <cell r="X2037">
            <v>0</v>
          </cell>
          <cell r="Y2037" t="str">
            <v>I_WV2_CC_J1DProposed Station Demand Charges</v>
          </cell>
        </row>
        <row r="2038">
          <cell r="E2038">
            <v>0</v>
          </cell>
          <cell r="F2038">
            <v>0</v>
          </cell>
          <cell r="G2038">
            <v>0</v>
          </cell>
          <cell r="H2038">
            <v>0</v>
          </cell>
          <cell r="I2038">
            <v>0</v>
          </cell>
          <cell r="J2038">
            <v>0</v>
          </cell>
          <cell r="K2038">
            <v>0</v>
          </cell>
          <cell r="L2038">
            <v>0</v>
          </cell>
          <cell r="M2038">
            <v>0</v>
          </cell>
          <cell r="N2038">
            <v>0</v>
          </cell>
          <cell r="O2038">
            <v>0</v>
          </cell>
          <cell r="P2038">
            <v>0</v>
          </cell>
          <cell r="Q2038">
            <v>0</v>
          </cell>
          <cell r="R2038">
            <v>0</v>
          </cell>
          <cell r="S2038">
            <v>0</v>
          </cell>
          <cell r="T2038">
            <v>0</v>
          </cell>
          <cell r="U2038">
            <v>0</v>
          </cell>
          <cell r="V2038">
            <v>0</v>
          </cell>
          <cell r="W2038">
            <v>0</v>
          </cell>
          <cell r="X2038">
            <v>0</v>
          </cell>
          <cell r="Y2038" t="str">
            <v>I_WV2_CC_J1DProposed Station Capital Costs</v>
          </cell>
        </row>
        <row r="2039">
          <cell r="E2039">
            <v>0</v>
          </cell>
          <cell r="F2039">
            <v>0</v>
          </cell>
          <cell r="G2039">
            <v>0</v>
          </cell>
          <cell r="H2039">
            <v>0</v>
          </cell>
          <cell r="I2039">
            <v>0</v>
          </cell>
          <cell r="J2039">
            <v>0</v>
          </cell>
          <cell r="K2039">
            <v>0</v>
          </cell>
          <cell r="L2039">
            <v>0</v>
          </cell>
          <cell r="M2039">
            <v>0</v>
          </cell>
          <cell r="N2039">
            <v>0</v>
          </cell>
          <cell r="O2039">
            <v>0</v>
          </cell>
          <cell r="P2039">
            <v>0</v>
          </cell>
          <cell r="Q2039">
            <v>0</v>
          </cell>
          <cell r="R2039">
            <v>0</v>
          </cell>
          <cell r="S2039">
            <v>0</v>
          </cell>
          <cell r="T2039">
            <v>0</v>
          </cell>
          <cell r="U2039">
            <v>0</v>
          </cell>
          <cell r="V2039">
            <v>0</v>
          </cell>
          <cell r="W2039">
            <v>0</v>
          </cell>
          <cell r="X2039">
            <v>0</v>
          </cell>
          <cell r="Y2039" t="str">
            <v>I_WV2_CC_J1D   Station Total Costs</v>
          </cell>
        </row>
        <row r="2040">
          <cell r="E2040">
            <v>0</v>
          </cell>
          <cell r="F2040">
            <v>0</v>
          </cell>
          <cell r="G2040">
            <v>0</v>
          </cell>
          <cell r="H2040">
            <v>0</v>
          </cell>
          <cell r="I2040">
            <v>0</v>
          </cell>
          <cell r="J2040">
            <v>0</v>
          </cell>
          <cell r="K2040">
            <v>0</v>
          </cell>
          <cell r="L2040">
            <v>0</v>
          </cell>
          <cell r="M2040">
            <v>0</v>
          </cell>
          <cell r="N2040">
            <v>0</v>
          </cell>
          <cell r="O2040">
            <v>0</v>
          </cell>
          <cell r="P2040">
            <v>0</v>
          </cell>
          <cell r="Q2040">
            <v>0</v>
          </cell>
          <cell r="R2040">
            <v>0</v>
          </cell>
          <cell r="S2040">
            <v>0</v>
          </cell>
          <cell r="T2040">
            <v>0</v>
          </cell>
          <cell r="U2040">
            <v>0</v>
          </cell>
          <cell r="V2040">
            <v>0</v>
          </cell>
          <cell r="W2040">
            <v>0</v>
          </cell>
          <cell r="X2040">
            <v>0</v>
          </cell>
          <cell r="Y2040" t="str">
            <v>I_WV2_SC_FRMProposed Station Fuel Costs</v>
          </cell>
        </row>
        <row r="2041">
          <cell r="E2041">
            <v>0</v>
          </cell>
          <cell r="F2041">
            <v>0</v>
          </cell>
          <cell r="G2041">
            <v>0</v>
          </cell>
          <cell r="H2041">
            <v>0</v>
          </cell>
          <cell r="I2041">
            <v>0</v>
          </cell>
          <cell r="J2041">
            <v>0</v>
          </cell>
          <cell r="K2041">
            <v>0</v>
          </cell>
          <cell r="L2041">
            <v>0</v>
          </cell>
          <cell r="M2041">
            <v>0</v>
          </cell>
          <cell r="N2041">
            <v>0</v>
          </cell>
          <cell r="O2041">
            <v>0</v>
          </cell>
          <cell r="P2041">
            <v>0</v>
          </cell>
          <cell r="Q2041">
            <v>0</v>
          </cell>
          <cell r="R2041">
            <v>0</v>
          </cell>
          <cell r="S2041">
            <v>0</v>
          </cell>
          <cell r="T2041">
            <v>0</v>
          </cell>
          <cell r="U2041">
            <v>0</v>
          </cell>
          <cell r="V2041">
            <v>0</v>
          </cell>
          <cell r="W2041">
            <v>0</v>
          </cell>
          <cell r="X2041">
            <v>0</v>
          </cell>
          <cell r="Y2041" t="str">
            <v>I_WV2_SC_FRMProposed Station Variable O&amp;M Costs</v>
          </cell>
        </row>
        <row r="2042">
          <cell r="E2042">
            <v>0</v>
          </cell>
          <cell r="F2042">
            <v>0</v>
          </cell>
          <cell r="G2042">
            <v>0</v>
          </cell>
          <cell r="H2042">
            <v>0</v>
          </cell>
          <cell r="I2042">
            <v>0</v>
          </cell>
          <cell r="J2042">
            <v>0</v>
          </cell>
          <cell r="K2042">
            <v>0</v>
          </cell>
          <cell r="L2042">
            <v>0</v>
          </cell>
          <cell r="M2042">
            <v>0</v>
          </cell>
          <cell r="N2042">
            <v>0</v>
          </cell>
          <cell r="O2042">
            <v>0</v>
          </cell>
          <cell r="P2042">
            <v>0</v>
          </cell>
          <cell r="Q2042">
            <v>0</v>
          </cell>
          <cell r="R2042">
            <v>0</v>
          </cell>
          <cell r="S2042">
            <v>0</v>
          </cell>
          <cell r="T2042">
            <v>0</v>
          </cell>
          <cell r="U2042">
            <v>0</v>
          </cell>
          <cell r="V2042">
            <v>0</v>
          </cell>
          <cell r="W2042">
            <v>0</v>
          </cell>
          <cell r="X2042">
            <v>0</v>
          </cell>
          <cell r="Y2042" t="str">
            <v>I_WV2_SC_FRMProposed Station Emission Costs</v>
          </cell>
        </row>
        <row r="2043">
          <cell r="E2043">
            <v>0</v>
          </cell>
          <cell r="F2043">
            <v>0</v>
          </cell>
          <cell r="G2043">
            <v>0</v>
          </cell>
          <cell r="H2043">
            <v>0</v>
          </cell>
          <cell r="I2043">
            <v>0</v>
          </cell>
          <cell r="J2043">
            <v>0</v>
          </cell>
          <cell r="K2043">
            <v>0</v>
          </cell>
          <cell r="L2043">
            <v>0</v>
          </cell>
          <cell r="M2043">
            <v>0</v>
          </cell>
          <cell r="N2043">
            <v>0</v>
          </cell>
          <cell r="O2043">
            <v>0</v>
          </cell>
          <cell r="P2043">
            <v>0</v>
          </cell>
          <cell r="Q2043">
            <v>0</v>
          </cell>
          <cell r="R2043">
            <v>0</v>
          </cell>
          <cell r="S2043">
            <v>0</v>
          </cell>
          <cell r="T2043">
            <v>0</v>
          </cell>
          <cell r="U2043">
            <v>0</v>
          </cell>
          <cell r="V2043">
            <v>0</v>
          </cell>
          <cell r="W2043">
            <v>0</v>
          </cell>
          <cell r="X2043">
            <v>0</v>
          </cell>
          <cell r="Y2043" t="str">
            <v>I_WV2_SC_FRMProposed Station Dispatch Adder Costs</v>
          </cell>
        </row>
        <row r="2044">
          <cell r="E2044">
            <v>0</v>
          </cell>
          <cell r="F2044">
            <v>0</v>
          </cell>
          <cell r="G2044">
            <v>0</v>
          </cell>
          <cell r="H2044">
            <v>0</v>
          </cell>
          <cell r="I2044">
            <v>0</v>
          </cell>
          <cell r="J2044">
            <v>0</v>
          </cell>
          <cell r="K2044">
            <v>0</v>
          </cell>
          <cell r="L2044">
            <v>0</v>
          </cell>
          <cell r="M2044">
            <v>0</v>
          </cell>
          <cell r="N2044">
            <v>0</v>
          </cell>
          <cell r="O2044">
            <v>0</v>
          </cell>
          <cell r="P2044">
            <v>0</v>
          </cell>
          <cell r="Q2044">
            <v>0</v>
          </cell>
          <cell r="R2044">
            <v>0</v>
          </cell>
          <cell r="S2044">
            <v>0</v>
          </cell>
          <cell r="T2044">
            <v>0</v>
          </cell>
          <cell r="U2044">
            <v>0</v>
          </cell>
          <cell r="V2044">
            <v>0</v>
          </cell>
          <cell r="W2044">
            <v>0</v>
          </cell>
          <cell r="X2044">
            <v>0</v>
          </cell>
          <cell r="Y2044" t="str">
            <v>I_WV2_SC_FRMProposed Station Fixed Costs</v>
          </cell>
        </row>
        <row r="2045">
          <cell r="E2045">
            <v>0</v>
          </cell>
          <cell r="F2045">
            <v>0</v>
          </cell>
          <cell r="G2045">
            <v>0</v>
          </cell>
          <cell r="H2045">
            <v>0</v>
          </cell>
          <cell r="I2045">
            <v>0</v>
          </cell>
          <cell r="J2045">
            <v>0</v>
          </cell>
          <cell r="K2045">
            <v>0</v>
          </cell>
          <cell r="L2045">
            <v>0</v>
          </cell>
          <cell r="M2045">
            <v>0</v>
          </cell>
          <cell r="N2045">
            <v>0</v>
          </cell>
          <cell r="O2045">
            <v>0</v>
          </cell>
          <cell r="P2045">
            <v>0</v>
          </cell>
          <cell r="Q2045">
            <v>0</v>
          </cell>
          <cell r="R2045">
            <v>0</v>
          </cell>
          <cell r="S2045">
            <v>0</v>
          </cell>
          <cell r="T2045">
            <v>0</v>
          </cell>
          <cell r="U2045">
            <v>0</v>
          </cell>
          <cell r="V2045">
            <v>0</v>
          </cell>
          <cell r="W2045">
            <v>0</v>
          </cell>
          <cell r="X2045">
            <v>0</v>
          </cell>
          <cell r="Y2045" t="str">
            <v>I_WV2_SC_FRMProposed Station Demand Charges</v>
          </cell>
        </row>
        <row r="2046">
          <cell r="E2046">
            <v>0</v>
          </cell>
          <cell r="F2046">
            <v>0</v>
          </cell>
          <cell r="G2046">
            <v>0</v>
          </cell>
          <cell r="H2046">
            <v>0</v>
          </cell>
          <cell r="I2046">
            <v>0</v>
          </cell>
          <cell r="J2046">
            <v>0</v>
          </cell>
          <cell r="K2046">
            <v>0</v>
          </cell>
          <cell r="L2046">
            <v>0</v>
          </cell>
          <cell r="M2046">
            <v>0</v>
          </cell>
          <cell r="N2046">
            <v>0</v>
          </cell>
          <cell r="O2046">
            <v>0</v>
          </cell>
          <cell r="P2046">
            <v>0</v>
          </cell>
          <cell r="Q2046">
            <v>0</v>
          </cell>
          <cell r="R2046">
            <v>0</v>
          </cell>
          <cell r="S2046">
            <v>0</v>
          </cell>
          <cell r="T2046">
            <v>0</v>
          </cell>
          <cell r="U2046">
            <v>0</v>
          </cell>
          <cell r="V2046">
            <v>0</v>
          </cell>
          <cell r="W2046">
            <v>0</v>
          </cell>
          <cell r="X2046">
            <v>0</v>
          </cell>
          <cell r="Y2046" t="str">
            <v>I_WV2_SC_FRMProposed Station Capital Costs</v>
          </cell>
        </row>
        <row r="2047">
          <cell r="E2047">
            <v>0</v>
          </cell>
          <cell r="F2047">
            <v>0</v>
          </cell>
          <cell r="G2047">
            <v>0</v>
          </cell>
          <cell r="H2047">
            <v>0</v>
          </cell>
          <cell r="I2047">
            <v>0</v>
          </cell>
          <cell r="J2047">
            <v>0</v>
          </cell>
          <cell r="K2047">
            <v>0</v>
          </cell>
          <cell r="L2047">
            <v>0</v>
          </cell>
          <cell r="M2047">
            <v>0</v>
          </cell>
          <cell r="N2047">
            <v>0</v>
          </cell>
          <cell r="O2047">
            <v>0</v>
          </cell>
          <cell r="P2047">
            <v>0</v>
          </cell>
          <cell r="Q2047">
            <v>0</v>
          </cell>
          <cell r="R2047">
            <v>0</v>
          </cell>
          <cell r="S2047">
            <v>0</v>
          </cell>
          <cell r="T2047">
            <v>0</v>
          </cell>
          <cell r="U2047">
            <v>0</v>
          </cell>
          <cell r="V2047">
            <v>0</v>
          </cell>
          <cell r="W2047">
            <v>0</v>
          </cell>
          <cell r="X2047">
            <v>0</v>
          </cell>
          <cell r="Y2047" t="str">
            <v>I_WV2_SC_FRM   Station Total Costs</v>
          </cell>
        </row>
        <row r="2048">
          <cell r="E2048">
            <v>0</v>
          </cell>
          <cell r="F2048">
            <v>0</v>
          </cell>
          <cell r="G2048">
            <v>0</v>
          </cell>
          <cell r="H2048">
            <v>0</v>
          </cell>
          <cell r="I2048">
            <v>0</v>
          </cell>
          <cell r="J2048">
            <v>0</v>
          </cell>
          <cell r="K2048">
            <v>0</v>
          </cell>
          <cell r="L2048">
            <v>0</v>
          </cell>
          <cell r="M2048">
            <v>0</v>
          </cell>
          <cell r="N2048">
            <v>0</v>
          </cell>
          <cell r="O2048">
            <v>0</v>
          </cell>
          <cell r="P2048">
            <v>0</v>
          </cell>
          <cell r="Q2048">
            <v>0</v>
          </cell>
          <cell r="R2048">
            <v>0</v>
          </cell>
          <cell r="S2048">
            <v>0</v>
          </cell>
          <cell r="T2048">
            <v>0</v>
          </cell>
          <cell r="U2048">
            <v>0</v>
          </cell>
          <cell r="V2048">
            <v>0</v>
          </cell>
          <cell r="W2048">
            <v>0</v>
          </cell>
          <cell r="X2048">
            <v>0</v>
          </cell>
          <cell r="Y2048" t="str">
            <v>I_SO2_CC_J1Proposed Station Fuel Costs</v>
          </cell>
        </row>
        <row r="2049">
          <cell r="E2049">
            <v>0</v>
          </cell>
          <cell r="F2049">
            <v>0</v>
          </cell>
          <cell r="G2049">
            <v>0</v>
          </cell>
          <cell r="H2049">
            <v>0</v>
          </cell>
          <cell r="I2049">
            <v>0</v>
          </cell>
          <cell r="J2049">
            <v>0</v>
          </cell>
          <cell r="K2049">
            <v>0</v>
          </cell>
          <cell r="L2049">
            <v>0</v>
          </cell>
          <cell r="M2049">
            <v>0</v>
          </cell>
          <cell r="N2049">
            <v>0</v>
          </cell>
          <cell r="O2049">
            <v>0</v>
          </cell>
          <cell r="P2049">
            <v>0</v>
          </cell>
          <cell r="Q2049">
            <v>0</v>
          </cell>
          <cell r="R2049">
            <v>0</v>
          </cell>
          <cell r="S2049">
            <v>0</v>
          </cell>
          <cell r="T2049">
            <v>0</v>
          </cell>
          <cell r="U2049">
            <v>0</v>
          </cell>
          <cell r="V2049">
            <v>0</v>
          </cell>
          <cell r="W2049">
            <v>0</v>
          </cell>
          <cell r="X2049">
            <v>0</v>
          </cell>
          <cell r="Y2049" t="str">
            <v>I_SO2_CC_J1Proposed Station Variable O&amp;M Costs</v>
          </cell>
        </row>
        <row r="2050">
          <cell r="E2050">
            <v>0</v>
          </cell>
          <cell r="F2050">
            <v>0</v>
          </cell>
          <cell r="G2050">
            <v>0</v>
          </cell>
          <cell r="H2050">
            <v>0</v>
          </cell>
          <cell r="I2050">
            <v>0</v>
          </cell>
          <cell r="J2050">
            <v>0</v>
          </cell>
          <cell r="K2050">
            <v>0</v>
          </cell>
          <cell r="L2050">
            <v>0</v>
          </cell>
          <cell r="M2050">
            <v>0</v>
          </cell>
          <cell r="N2050">
            <v>0</v>
          </cell>
          <cell r="O2050">
            <v>0</v>
          </cell>
          <cell r="P2050">
            <v>0</v>
          </cell>
          <cell r="Q2050">
            <v>0</v>
          </cell>
          <cell r="R2050">
            <v>0</v>
          </cell>
          <cell r="S2050">
            <v>0</v>
          </cell>
          <cell r="T2050">
            <v>0</v>
          </cell>
          <cell r="U2050">
            <v>0</v>
          </cell>
          <cell r="V2050">
            <v>0</v>
          </cell>
          <cell r="W2050">
            <v>0</v>
          </cell>
          <cell r="X2050">
            <v>0</v>
          </cell>
          <cell r="Y2050" t="str">
            <v>I_SO2_CC_J1Proposed Station Emission Costs</v>
          </cell>
        </row>
        <row r="2051">
          <cell r="E2051">
            <v>0</v>
          </cell>
          <cell r="F2051">
            <v>0</v>
          </cell>
          <cell r="G2051">
            <v>0</v>
          </cell>
          <cell r="H2051">
            <v>0</v>
          </cell>
          <cell r="I2051">
            <v>0</v>
          </cell>
          <cell r="J2051">
            <v>0</v>
          </cell>
          <cell r="K2051">
            <v>0</v>
          </cell>
          <cell r="L2051">
            <v>0</v>
          </cell>
          <cell r="M2051">
            <v>0</v>
          </cell>
          <cell r="N2051">
            <v>0</v>
          </cell>
          <cell r="O2051">
            <v>0</v>
          </cell>
          <cell r="P2051">
            <v>0</v>
          </cell>
          <cell r="Q2051">
            <v>0</v>
          </cell>
          <cell r="R2051">
            <v>0</v>
          </cell>
          <cell r="S2051">
            <v>0</v>
          </cell>
          <cell r="T2051">
            <v>0</v>
          </cell>
          <cell r="U2051">
            <v>0</v>
          </cell>
          <cell r="V2051">
            <v>0</v>
          </cell>
          <cell r="W2051">
            <v>0</v>
          </cell>
          <cell r="X2051">
            <v>0</v>
          </cell>
          <cell r="Y2051" t="str">
            <v>I_SO2_CC_J1Proposed Station Dispatch Adder Costs</v>
          </cell>
        </row>
        <row r="2052">
          <cell r="E2052">
            <v>0</v>
          </cell>
          <cell r="F2052">
            <v>0</v>
          </cell>
          <cell r="G2052">
            <v>0</v>
          </cell>
          <cell r="H2052">
            <v>0</v>
          </cell>
          <cell r="I2052">
            <v>0</v>
          </cell>
          <cell r="J2052">
            <v>0</v>
          </cell>
          <cell r="K2052">
            <v>0</v>
          </cell>
          <cell r="L2052">
            <v>0</v>
          </cell>
          <cell r="M2052">
            <v>0</v>
          </cell>
          <cell r="N2052">
            <v>0</v>
          </cell>
          <cell r="O2052">
            <v>0</v>
          </cell>
          <cell r="P2052">
            <v>0</v>
          </cell>
          <cell r="Q2052">
            <v>0</v>
          </cell>
          <cell r="R2052">
            <v>0</v>
          </cell>
          <cell r="S2052">
            <v>0</v>
          </cell>
          <cell r="T2052">
            <v>0</v>
          </cell>
          <cell r="U2052">
            <v>0</v>
          </cell>
          <cell r="V2052">
            <v>0</v>
          </cell>
          <cell r="W2052">
            <v>0</v>
          </cell>
          <cell r="X2052">
            <v>0</v>
          </cell>
          <cell r="Y2052" t="str">
            <v>I_SO2_CC_J1Proposed Station Fixed Costs</v>
          </cell>
        </row>
        <row r="2053">
          <cell r="E2053">
            <v>0</v>
          </cell>
          <cell r="F2053">
            <v>0</v>
          </cell>
          <cell r="G2053">
            <v>0</v>
          </cell>
          <cell r="H2053">
            <v>0</v>
          </cell>
          <cell r="I2053">
            <v>0</v>
          </cell>
          <cell r="J2053">
            <v>0</v>
          </cell>
          <cell r="K2053">
            <v>0</v>
          </cell>
          <cell r="L2053">
            <v>0</v>
          </cell>
          <cell r="M2053">
            <v>0</v>
          </cell>
          <cell r="N2053">
            <v>0</v>
          </cell>
          <cell r="O2053">
            <v>0</v>
          </cell>
          <cell r="P2053">
            <v>0</v>
          </cell>
          <cell r="Q2053">
            <v>0</v>
          </cell>
          <cell r="R2053">
            <v>0</v>
          </cell>
          <cell r="S2053">
            <v>0</v>
          </cell>
          <cell r="T2053">
            <v>0</v>
          </cell>
          <cell r="U2053">
            <v>0</v>
          </cell>
          <cell r="V2053">
            <v>0</v>
          </cell>
          <cell r="W2053">
            <v>0</v>
          </cell>
          <cell r="X2053">
            <v>0</v>
          </cell>
          <cell r="Y2053" t="str">
            <v>I_SO2_CC_J1Proposed Station Demand Charges</v>
          </cell>
        </row>
        <row r="2054">
          <cell r="E2054">
            <v>0</v>
          </cell>
          <cell r="F2054">
            <v>0</v>
          </cell>
          <cell r="G2054">
            <v>0</v>
          </cell>
          <cell r="H2054">
            <v>0</v>
          </cell>
          <cell r="I2054">
            <v>0</v>
          </cell>
          <cell r="J2054">
            <v>0</v>
          </cell>
          <cell r="K2054">
            <v>0</v>
          </cell>
          <cell r="L2054">
            <v>0</v>
          </cell>
          <cell r="M2054">
            <v>0</v>
          </cell>
          <cell r="N2054">
            <v>0</v>
          </cell>
          <cell r="O2054">
            <v>0</v>
          </cell>
          <cell r="P2054">
            <v>0</v>
          </cell>
          <cell r="Q2054">
            <v>0</v>
          </cell>
          <cell r="R2054">
            <v>0</v>
          </cell>
          <cell r="S2054">
            <v>0</v>
          </cell>
          <cell r="T2054">
            <v>0</v>
          </cell>
          <cell r="U2054">
            <v>0</v>
          </cell>
          <cell r="V2054">
            <v>0</v>
          </cell>
          <cell r="W2054">
            <v>0</v>
          </cell>
          <cell r="X2054">
            <v>0</v>
          </cell>
          <cell r="Y2054" t="str">
            <v>I_SO2_CC_J1Proposed Station Capital Costs</v>
          </cell>
        </row>
        <row r="2055">
          <cell r="E2055">
            <v>0</v>
          </cell>
          <cell r="F2055">
            <v>0</v>
          </cell>
          <cell r="G2055">
            <v>0</v>
          </cell>
          <cell r="H2055">
            <v>0</v>
          </cell>
          <cell r="I2055">
            <v>0</v>
          </cell>
          <cell r="J2055">
            <v>0</v>
          </cell>
          <cell r="K2055">
            <v>0</v>
          </cell>
          <cell r="L2055">
            <v>0</v>
          </cell>
          <cell r="M2055">
            <v>0</v>
          </cell>
          <cell r="N2055">
            <v>0</v>
          </cell>
          <cell r="O2055">
            <v>0</v>
          </cell>
          <cell r="P2055">
            <v>0</v>
          </cell>
          <cell r="Q2055">
            <v>0</v>
          </cell>
          <cell r="R2055">
            <v>0</v>
          </cell>
          <cell r="S2055">
            <v>0</v>
          </cell>
          <cell r="T2055">
            <v>0</v>
          </cell>
          <cell r="U2055">
            <v>0</v>
          </cell>
          <cell r="V2055">
            <v>0</v>
          </cell>
          <cell r="W2055">
            <v>0</v>
          </cell>
          <cell r="X2055">
            <v>0</v>
          </cell>
          <cell r="Y2055" t="str">
            <v>I_SO2_CC_J1   Station Total Costs</v>
          </cell>
        </row>
        <row r="2056">
          <cell r="E2056">
            <v>0</v>
          </cell>
          <cell r="F2056">
            <v>0</v>
          </cell>
          <cell r="G2056">
            <v>0</v>
          </cell>
          <cell r="H2056">
            <v>0</v>
          </cell>
          <cell r="I2056">
            <v>0</v>
          </cell>
          <cell r="J2056">
            <v>0</v>
          </cell>
          <cell r="K2056">
            <v>0</v>
          </cell>
          <cell r="L2056">
            <v>0</v>
          </cell>
          <cell r="M2056">
            <v>0</v>
          </cell>
          <cell r="N2056">
            <v>0</v>
          </cell>
          <cell r="O2056">
            <v>0</v>
          </cell>
          <cell r="P2056">
            <v>0</v>
          </cell>
          <cell r="Q2056">
            <v>0</v>
          </cell>
          <cell r="R2056">
            <v>0</v>
          </cell>
          <cell r="S2056">
            <v>0</v>
          </cell>
          <cell r="T2056">
            <v>0</v>
          </cell>
          <cell r="U2056">
            <v>0</v>
          </cell>
          <cell r="V2056">
            <v>0</v>
          </cell>
          <cell r="W2056">
            <v>0</v>
          </cell>
          <cell r="X2056">
            <v>0</v>
          </cell>
          <cell r="Y2056" t="str">
            <v>I_SO2_CC_J1DProposed Station Fuel Costs</v>
          </cell>
        </row>
        <row r="2057">
          <cell r="E2057">
            <v>0</v>
          </cell>
          <cell r="F2057">
            <v>0</v>
          </cell>
          <cell r="G2057">
            <v>0</v>
          </cell>
          <cell r="H2057">
            <v>0</v>
          </cell>
          <cell r="I2057">
            <v>0</v>
          </cell>
          <cell r="J2057">
            <v>0</v>
          </cell>
          <cell r="K2057">
            <v>0</v>
          </cell>
          <cell r="L2057">
            <v>0</v>
          </cell>
          <cell r="M2057">
            <v>0</v>
          </cell>
          <cell r="N2057">
            <v>0</v>
          </cell>
          <cell r="O2057">
            <v>0</v>
          </cell>
          <cell r="P2057">
            <v>0</v>
          </cell>
          <cell r="Q2057">
            <v>0</v>
          </cell>
          <cell r="R2057">
            <v>0</v>
          </cell>
          <cell r="S2057">
            <v>0</v>
          </cell>
          <cell r="T2057">
            <v>0</v>
          </cell>
          <cell r="U2057">
            <v>0</v>
          </cell>
          <cell r="V2057">
            <v>0</v>
          </cell>
          <cell r="W2057">
            <v>0</v>
          </cell>
          <cell r="X2057">
            <v>0</v>
          </cell>
          <cell r="Y2057" t="str">
            <v>I_SO2_CC_J1DProposed Station Variable O&amp;M Costs</v>
          </cell>
        </row>
        <row r="2058">
          <cell r="E2058">
            <v>0</v>
          </cell>
          <cell r="F2058">
            <v>0</v>
          </cell>
          <cell r="G2058">
            <v>0</v>
          </cell>
          <cell r="H2058">
            <v>0</v>
          </cell>
          <cell r="I2058">
            <v>0</v>
          </cell>
          <cell r="J2058">
            <v>0</v>
          </cell>
          <cell r="K2058">
            <v>0</v>
          </cell>
          <cell r="L2058">
            <v>0</v>
          </cell>
          <cell r="M2058">
            <v>0</v>
          </cell>
          <cell r="N2058">
            <v>0</v>
          </cell>
          <cell r="O2058">
            <v>0</v>
          </cell>
          <cell r="P2058">
            <v>0</v>
          </cell>
          <cell r="Q2058">
            <v>0</v>
          </cell>
          <cell r="R2058">
            <v>0</v>
          </cell>
          <cell r="S2058">
            <v>0</v>
          </cell>
          <cell r="T2058">
            <v>0</v>
          </cell>
          <cell r="U2058">
            <v>0</v>
          </cell>
          <cell r="V2058">
            <v>0</v>
          </cell>
          <cell r="W2058">
            <v>0</v>
          </cell>
          <cell r="X2058">
            <v>0</v>
          </cell>
          <cell r="Y2058" t="str">
            <v>I_SO2_CC_J1DProposed Station Emission Costs</v>
          </cell>
        </row>
        <row r="2059">
          <cell r="E2059">
            <v>0</v>
          </cell>
          <cell r="F2059">
            <v>0</v>
          </cell>
          <cell r="G2059">
            <v>0</v>
          </cell>
          <cell r="H2059">
            <v>0</v>
          </cell>
          <cell r="I2059">
            <v>0</v>
          </cell>
          <cell r="J2059">
            <v>0</v>
          </cell>
          <cell r="K2059">
            <v>0</v>
          </cell>
          <cell r="L2059">
            <v>0</v>
          </cell>
          <cell r="M2059">
            <v>0</v>
          </cell>
          <cell r="N2059">
            <v>0</v>
          </cell>
          <cell r="O2059">
            <v>0</v>
          </cell>
          <cell r="P2059">
            <v>0</v>
          </cell>
          <cell r="Q2059">
            <v>0</v>
          </cell>
          <cell r="R2059">
            <v>0</v>
          </cell>
          <cell r="S2059">
            <v>0</v>
          </cell>
          <cell r="T2059">
            <v>0</v>
          </cell>
          <cell r="U2059">
            <v>0</v>
          </cell>
          <cell r="V2059">
            <v>0</v>
          </cell>
          <cell r="W2059">
            <v>0</v>
          </cell>
          <cell r="X2059">
            <v>0</v>
          </cell>
          <cell r="Y2059" t="str">
            <v>I_SO2_CC_J1DProposed Station Dispatch Adder Costs</v>
          </cell>
        </row>
        <row r="2060">
          <cell r="E2060">
            <v>0</v>
          </cell>
          <cell r="F2060">
            <v>0</v>
          </cell>
          <cell r="G2060">
            <v>0</v>
          </cell>
          <cell r="H2060">
            <v>0</v>
          </cell>
          <cell r="I2060">
            <v>0</v>
          </cell>
          <cell r="J2060">
            <v>0</v>
          </cell>
          <cell r="K2060">
            <v>0</v>
          </cell>
          <cell r="L2060">
            <v>0</v>
          </cell>
          <cell r="M2060">
            <v>0</v>
          </cell>
          <cell r="N2060">
            <v>0</v>
          </cell>
          <cell r="O2060">
            <v>0</v>
          </cell>
          <cell r="P2060">
            <v>0</v>
          </cell>
          <cell r="Q2060">
            <v>0</v>
          </cell>
          <cell r="R2060">
            <v>0</v>
          </cell>
          <cell r="S2060">
            <v>0</v>
          </cell>
          <cell r="T2060">
            <v>0</v>
          </cell>
          <cell r="U2060">
            <v>0</v>
          </cell>
          <cell r="V2060">
            <v>0</v>
          </cell>
          <cell r="W2060">
            <v>0</v>
          </cell>
          <cell r="X2060">
            <v>0</v>
          </cell>
          <cell r="Y2060" t="str">
            <v>I_SO2_CC_J1DProposed Station Fixed Costs</v>
          </cell>
        </row>
        <row r="2061">
          <cell r="E2061">
            <v>0</v>
          </cell>
          <cell r="F2061">
            <v>0</v>
          </cell>
          <cell r="G2061">
            <v>0</v>
          </cell>
          <cell r="H2061">
            <v>0</v>
          </cell>
          <cell r="I2061">
            <v>0</v>
          </cell>
          <cell r="J2061">
            <v>0</v>
          </cell>
          <cell r="K2061">
            <v>0</v>
          </cell>
          <cell r="L2061">
            <v>0</v>
          </cell>
          <cell r="M2061">
            <v>0</v>
          </cell>
          <cell r="N2061">
            <v>0</v>
          </cell>
          <cell r="O2061">
            <v>0</v>
          </cell>
          <cell r="P2061">
            <v>0</v>
          </cell>
          <cell r="Q2061">
            <v>0</v>
          </cell>
          <cell r="R2061">
            <v>0</v>
          </cell>
          <cell r="S2061">
            <v>0</v>
          </cell>
          <cell r="T2061">
            <v>0</v>
          </cell>
          <cell r="U2061">
            <v>0</v>
          </cell>
          <cell r="V2061">
            <v>0</v>
          </cell>
          <cell r="W2061">
            <v>0</v>
          </cell>
          <cell r="X2061">
            <v>0</v>
          </cell>
          <cell r="Y2061" t="str">
            <v>I_SO2_CC_J1DProposed Station Demand Charges</v>
          </cell>
        </row>
        <row r="2062">
          <cell r="E2062">
            <v>0</v>
          </cell>
          <cell r="F2062">
            <v>0</v>
          </cell>
          <cell r="G2062">
            <v>0</v>
          </cell>
          <cell r="H2062">
            <v>0</v>
          </cell>
          <cell r="I2062">
            <v>0</v>
          </cell>
          <cell r="J2062">
            <v>0</v>
          </cell>
          <cell r="K2062">
            <v>0</v>
          </cell>
          <cell r="L2062">
            <v>0</v>
          </cell>
          <cell r="M2062">
            <v>0</v>
          </cell>
          <cell r="N2062">
            <v>0</v>
          </cell>
          <cell r="O2062">
            <v>0</v>
          </cell>
          <cell r="P2062">
            <v>0</v>
          </cell>
          <cell r="Q2062">
            <v>0</v>
          </cell>
          <cell r="R2062">
            <v>0</v>
          </cell>
          <cell r="S2062">
            <v>0</v>
          </cell>
          <cell r="T2062">
            <v>0</v>
          </cell>
          <cell r="U2062">
            <v>0</v>
          </cell>
          <cell r="V2062">
            <v>0</v>
          </cell>
          <cell r="W2062">
            <v>0</v>
          </cell>
          <cell r="X2062">
            <v>0</v>
          </cell>
          <cell r="Y2062" t="str">
            <v>I_SO2_CC_J1DProposed Station Capital Costs</v>
          </cell>
        </row>
        <row r="2063">
          <cell r="E2063">
            <v>0</v>
          </cell>
          <cell r="F2063">
            <v>0</v>
          </cell>
          <cell r="G2063">
            <v>0</v>
          </cell>
          <cell r="H2063">
            <v>0</v>
          </cell>
          <cell r="I2063">
            <v>0</v>
          </cell>
          <cell r="J2063">
            <v>0</v>
          </cell>
          <cell r="K2063">
            <v>0</v>
          </cell>
          <cell r="L2063">
            <v>0</v>
          </cell>
          <cell r="M2063">
            <v>0</v>
          </cell>
          <cell r="N2063">
            <v>0</v>
          </cell>
          <cell r="O2063">
            <v>0</v>
          </cell>
          <cell r="P2063">
            <v>0</v>
          </cell>
          <cell r="Q2063">
            <v>0</v>
          </cell>
          <cell r="R2063">
            <v>0</v>
          </cell>
          <cell r="S2063">
            <v>0</v>
          </cell>
          <cell r="T2063">
            <v>0</v>
          </cell>
          <cell r="U2063">
            <v>0</v>
          </cell>
          <cell r="V2063">
            <v>0</v>
          </cell>
          <cell r="W2063">
            <v>0</v>
          </cell>
          <cell r="X2063">
            <v>0</v>
          </cell>
          <cell r="Y2063" t="str">
            <v>I_SO2_CC_J1D   Station Total Costs</v>
          </cell>
        </row>
        <row r="2064">
          <cell r="E2064">
            <v>0</v>
          </cell>
          <cell r="F2064">
            <v>0</v>
          </cell>
          <cell r="G2064">
            <v>0</v>
          </cell>
          <cell r="H2064">
            <v>0</v>
          </cell>
          <cell r="I2064">
            <v>0</v>
          </cell>
          <cell r="J2064">
            <v>0</v>
          </cell>
          <cell r="K2064">
            <v>0</v>
          </cell>
          <cell r="L2064">
            <v>0</v>
          </cell>
          <cell r="M2064">
            <v>0</v>
          </cell>
          <cell r="N2064">
            <v>0</v>
          </cell>
          <cell r="O2064">
            <v>0</v>
          </cell>
          <cell r="P2064">
            <v>0</v>
          </cell>
          <cell r="Q2064">
            <v>0</v>
          </cell>
          <cell r="R2064">
            <v>0</v>
          </cell>
          <cell r="S2064">
            <v>0</v>
          </cell>
          <cell r="T2064">
            <v>0</v>
          </cell>
          <cell r="U2064">
            <v>0</v>
          </cell>
          <cell r="V2064">
            <v>0</v>
          </cell>
          <cell r="W2064">
            <v>0</v>
          </cell>
          <cell r="X2064">
            <v>0</v>
          </cell>
          <cell r="Y2064" t="str">
            <v>I_SO2_GEO_PAProposed Station Fuel Costs</v>
          </cell>
        </row>
        <row r="2065">
          <cell r="E2065">
            <v>0</v>
          </cell>
          <cell r="F2065">
            <v>0</v>
          </cell>
          <cell r="G2065">
            <v>0</v>
          </cell>
          <cell r="H2065">
            <v>0</v>
          </cell>
          <cell r="I2065">
            <v>0</v>
          </cell>
          <cell r="J2065">
            <v>0</v>
          </cell>
          <cell r="K2065">
            <v>0</v>
          </cell>
          <cell r="L2065">
            <v>0</v>
          </cell>
          <cell r="M2065">
            <v>0</v>
          </cell>
          <cell r="N2065">
            <v>0</v>
          </cell>
          <cell r="O2065">
            <v>0</v>
          </cell>
          <cell r="P2065">
            <v>0</v>
          </cell>
          <cell r="Q2065">
            <v>0</v>
          </cell>
          <cell r="R2065">
            <v>0</v>
          </cell>
          <cell r="S2065">
            <v>0</v>
          </cell>
          <cell r="T2065">
            <v>0</v>
          </cell>
          <cell r="U2065">
            <v>0</v>
          </cell>
          <cell r="V2065">
            <v>0</v>
          </cell>
          <cell r="W2065">
            <v>0</v>
          </cell>
          <cell r="X2065">
            <v>0</v>
          </cell>
          <cell r="Y2065" t="str">
            <v>I_SO2_GEO_PAProposed Station Variable O&amp;M Costs</v>
          </cell>
        </row>
        <row r="2066">
          <cell r="E2066">
            <v>0</v>
          </cell>
          <cell r="F2066">
            <v>0</v>
          </cell>
          <cell r="G2066">
            <v>0</v>
          </cell>
          <cell r="H2066">
            <v>0</v>
          </cell>
          <cell r="I2066">
            <v>0</v>
          </cell>
          <cell r="J2066">
            <v>0</v>
          </cell>
          <cell r="K2066">
            <v>0</v>
          </cell>
          <cell r="L2066">
            <v>0</v>
          </cell>
          <cell r="M2066">
            <v>0</v>
          </cell>
          <cell r="N2066">
            <v>0</v>
          </cell>
          <cell r="O2066">
            <v>0</v>
          </cell>
          <cell r="P2066">
            <v>0</v>
          </cell>
          <cell r="Q2066">
            <v>0</v>
          </cell>
          <cell r="R2066">
            <v>0</v>
          </cell>
          <cell r="S2066">
            <v>0</v>
          </cell>
          <cell r="T2066">
            <v>0</v>
          </cell>
          <cell r="U2066">
            <v>0</v>
          </cell>
          <cell r="V2066">
            <v>0</v>
          </cell>
          <cell r="W2066">
            <v>0</v>
          </cell>
          <cell r="X2066">
            <v>0</v>
          </cell>
          <cell r="Y2066" t="str">
            <v>I_SO2_GEO_PAProposed Station Emission Costs</v>
          </cell>
        </row>
        <row r="2067">
          <cell r="E2067">
            <v>0</v>
          </cell>
          <cell r="F2067">
            <v>0</v>
          </cell>
          <cell r="G2067">
            <v>0</v>
          </cell>
          <cell r="H2067">
            <v>0</v>
          </cell>
          <cell r="I2067">
            <v>0</v>
          </cell>
          <cell r="J2067">
            <v>0</v>
          </cell>
          <cell r="K2067">
            <v>0</v>
          </cell>
          <cell r="L2067">
            <v>0</v>
          </cell>
          <cell r="M2067">
            <v>0</v>
          </cell>
          <cell r="N2067">
            <v>0</v>
          </cell>
          <cell r="O2067">
            <v>0</v>
          </cell>
          <cell r="P2067">
            <v>0</v>
          </cell>
          <cell r="Q2067">
            <v>0</v>
          </cell>
          <cell r="R2067">
            <v>0</v>
          </cell>
          <cell r="S2067">
            <v>0</v>
          </cell>
          <cell r="T2067">
            <v>0</v>
          </cell>
          <cell r="U2067">
            <v>0</v>
          </cell>
          <cell r="V2067">
            <v>0</v>
          </cell>
          <cell r="W2067">
            <v>0</v>
          </cell>
          <cell r="X2067">
            <v>0</v>
          </cell>
          <cell r="Y2067" t="str">
            <v>I_SO2_GEO_PAProposed Station Dispatch Adder Costs</v>
          </cell>
        </row>
        <row r="2068">
          <cell r="E2068">
            <v>0</v>
          </cell>
          <cell r="F2068">
            <v>0</v>
          </cell>
          <cell r="G2068">
            <v>0</v>
          </cell>
          <cell r="H2068">
            <v>0</v>
          </cell>
          <cell r="I2068">
            <v>0</v>
          </cell>
          <cell r="J2068">
            <v>0</v>
          </cell>
          <cell r="K2068">
            <v>0</v>
          </cell>
          <cell r="L2068">
            <v>0</v>
          </cell>
          <cell r="M2068">
            <v>0</v>
          </cell>
          <cell r="N2068">
            <v>0</v>
          </cell>
          <cell r="O2068">
            <v>0</v>
          </cell>
          <cell r="P2068">
            <v>0</v>
          </cell>
          <cell r="Q2068">
            <v>0</v>
          </cell>
          <cell r="R2068">
            <v>0</v>
          </cell>
          <cell r="S2068">
            <v>0</v>
          </cell>
          <cell r="T2068">
            <v>0</v>
          </cell>
          <cell r="U2068">
            <v>0</v>
          </cell>
          <cell r="V2068">
            <v>0</v>
          </cell>
          <cell r="W2068">
            <v>0</v>
          </cell>
          <cell r="X2068">
            <v>0</v>
          </cell>
          <cell r="Y2068" t="str">
            <v>I_SO2_GEO_PAProposed Station Fixed Costs</v>
          </cell>
        </row>
        <row r="2069">
          <cell r="E2069">
            <v>0</v>
          </cell>
          <cell r="F2069">
            <v>0</v>
          </cell>
          <cell r="G2069">
            <v>0</v>
          </cell>
          <cell r="H2069">
            <v>0</v>
          </cell>
          <cell r="I2069">
            <v>0</v>
          </cell>
          <cell r="J2069">
            <v>0</v>
          </cell>
          <cell r="K2069">
            <v>0</v>
          </cell>
          <cell r="L2069">
            <v>0</v>
          </cell>
          <cell r="M2069">
            <v>0</v>
          </cell>
          <cell r="N2069">
            <v>0</v>
          </cell>
          <cell r="O2069">
            <v>0</v>
          </cell>
          <cell r="P2069">
            <v>0</v>
          </cell>
          <cell r="Q2069">
            <v>0</v>
          </cell>
          <cell r="R2069">
            <v>0</v>
          </cell>
          <cell r="S2069">
            <v>0</v>
          </cell>
          <cell r="T2069">
            <v>0</v>
          </cell>
          <cell r="U2069">
            <v>0</v>
          </cell>
          <cell r="V2069">
            <v>0</v>
          </cell>
          <cell r="W2069">
            <v>0</v>
          </cell>
          <cell r="X2069">
            <v>0</v>
          </cell>
          <cell r="Y2069" t="str">
            <v>I_SO2_GEO_PAProposed Station Demand Charges</v>
          </cell>
        </row>
        <row r="2070">
          <cell r="E2070">
            <v>0</v>
          </cell>
          <cell r="F2070">
            <v>0</v>
          </cell>
          <cell r="G2070">
            <v>0</v>
          </cell>
          <cell r="H2070">
            <v>0</v>
          </cell>
          <cell r="I2070">
            <v>0</v>
          </cell>
          <cell r="J2070">
            <v>0</v>
          </cell>
          <cell r="K2070">
            <v>0</v>
          </cell>
          <cell r="L2070">
            <v>0</v>
          </cell>
          <cell r="M2070">
            <v>0</v>
          </cell>
          <cell r="N2070">
            <v>0</v>
          </cell>
          <cell r="O2070">
            <v>0</v>
          </cell>
          <cell r="P2070">
            <v>0</v>
          </cell>
          <cell r="Q2070">
            <v>0</v>
          </cell>
          <cell r="R2070">
            <v>0</v>
          </cell>
          <cell r="S2070">
            <v>0</v>
          </cell>
          <cell r="T2070">
            <v>0</v>
          </cell>
          <cell r="U2070">
            <v>0</v>
          </cell>
          <cell r="V2070">
            <v>0</v>
          </cell>
          <cell r="W2070">
            <v>0</v>
          </cell>
          <cell r="X2070">
            <v>0</v>
          </cell>
          <cell r="Y2070" t="str">
            <v>I_SO2_GEO_PAProposed Station Capital Costs</v>
          </cell>
        </row>
        <row r="2071">
          <cell r="E2071">
            <v>0</v>
          </cell>
          <cell r="F2071">
            <v>0</v>
          </cell>
          <cell r="G2071">
            <v>0</v>
          </cell>
          <cell r="H2071">
            <v>0</v>
          </cell>
          <cell r="I2071">
            <v>0</v>
          </cell>
          <cell r="J2071">
            <v>0</v>
          </cell>
          <cell r="K2071">
            <v>0</v>
          </cell>
          <cell r="L2071">
            <v>0</v>
          </cell>
          <cell r="M2071">
            <v>0</v>
          </cell>
          <cell r="N2071">
            <v>0</v>
          </cell>
          <cell r="O2071">
            <v>0</v>
          </cell>
          <cell r="P2071">
            <v>0</v>
          </cell>
          <cell r="Q2071">
            <v>0</v>
          </cell>
          <cell r="R2071">
            <v>0</v>
          </cell>
          <cell r="S2071">
            <v>0</v>
          </cell>
          <cell r="T2071">
            <v>0</v>
          </cell>
          <cell r="U2071">
            <v>0</v>
          </cell>
          <cell r="V2071">
            <v>0</v>
          </cell>
          <cell r="W2071">
            <v>0</v>
          </cell>
          <cell r="X2071">
            <v>0</v>
          </cell>
          <cell r="Y2071" t="str">
            <v>I_SO2_GEO_PA   Station Total Costs</v>
          </cell>
        </row>
        <row r="2072">
          <cell r="E2072">
            <v>0</v>
          </cell>
          <cell r="F2072">
            <v>0</v>
          </cell>
          <cell r="G2072">
            <v>0</v>
          </cell>
          <cell r="H2072">
            <v>0</v>
          </cell>
          <cell r="I2072">
            <v>0</v>
          </cell>
          <cell r="J2072">
            <v>0</v>
          </cell>
          <cell r="K2072">
            <v>0</v>
          </cell>
          <cell r="L2072">
            <v>0</v>
          </cell>
          <cell r="M2072">
            <v>0</v>
          </cell>
          <cell r="N2072">
            <v>0</v>
          </cell>
          <cell r="O2072">
            <v>0</v>
          </cell>
          <cell r="P2072">
            <v>0</v>
          </cell>
          <cell r="Q2072">
            <v>0</v>
          </cell>
          <cell r="R2072">
            <v>0</v>
          </cell>
          <cell r="S2072">
            <v>0</v>
          </cell>
          <cell r="T2072">
            <v>0</v>
          </cell>
          <cell r="U2072">
            <v>0</v>
          </cell>
          <cell r="V2072">
            <v>0</v>
          </cell>
          <cell r="W2072">
            <v>0</v>
          </cell>
          <cell r="X2072">
            <v>0</v>
          </cell>
          <cell r="Y2072" t="str">
            <v>I_SO2_SC_FRMProposed Station Fuel Costs</v>
          </cell>
        </row>
        <row r="2073">
          <cell r="E2073">
            <v>0</v>
          </cell>
          <cell r="F2073">
            <v>0</v>
          </cell>
          <cell r="G2073">
            <v>0</v>
          </cell>
          <cell r="H2073">
            <v>0</v>
          </cell>
          <cell r="I2073">
            <v>0</v>
          </cell>
          <cell r="J2073">
            <v>0</v>
          </cell>
          <cell r="K2073">
            <v>0</v>
          </cell>
          <cell r="L2073">
            <v>0</v>
          </cell>
          <cell r="M2073">
            <v>0</v>
          </cell>
          <cell r="N2073">
            <v>0</v>
          </cell>
          <cell r="O2073">
            <v>0</v>
          </cell>
          <cell r="P2073">
            <v>0</v>
          </cell>
          <cell r="Q2073">
            <v>0</v>
          </cell>
          <cell r="R2073">
            <v>0</v>
          </cell>
          <cell r="S2073">
            <v>0</v>
          </cell>
          <cell r="T2073">
            <v>0</v>
          </cell>
          <cell r="U2073">
            <v>0</v>
          </cell>
          <cell r="V2073">
            <v>0</v>
          </cell>
          <cell r="W2073">
            <v>0</v>
          </cell>
          <cell r="X2073">
            <v>0</v>
          </cell>
          <cell r="Y2073" t="str">
            <v>I_SO2_SC_FRMProposed Station Variable O&amp;M Costs</v>
          </cell>
        </row>
        <row r="2074">
          <cell r="E2074">
            <v>0</v>
          </cell>
          <cell r="F2074">
            <v>0</v>
          </cell>
          <cell r="G2074">
            <v>0</v>
          </cell>
          <cell r="H2074">
            <v>0</v>
          </cell>
          <cell r="I2074">
            <v>0</v>
          </cell>
          <cell r="J2074">
            <v>0</v>
          </cell>
          <cell r="K2074">
            <v>0</v>
          </cell>
          <cell r="L2074">
            <v>0</v>
          </cell>
          <cell r="M2074">
            <v>0</v>
          </cell>
          <cell r="N2074">
            <v>0</v>
          </cell>
          <cell r="O2074">
            <v>0</v>
          </cell>
          <cell r="P2074">
            <v>0</v>
          </cell>
          <cell r="Q2074">
            <v>0</v>
          </cell>
          <cell r="R2074">
            <v>0</v>
          </cell>
          <cell r="S2074">
            <v>0</v>
          </cell>
          <cell r="T2074">
            <v>0</v>
          </cell>
          <cell r="U2074">
            <v>0</v>
          </cell>
          <cell r="V2074">
            <v>0</v>
          </cell>
          <cell r="W2074">
            <v>0</v>
          </cell>
          <cell r="X2074">
            <v>0</v>
          </cell>
          <cell r="Y2074" t="str">
            <v>I_SO2_SC_FRMProposed Station Emission Costs</v>
          </cell>
        </row>
        <row r="2075">
          <cell r="E2075">
            <v>0</v>
          </cell>
          <cell r="F2075">
            <v>0</v>
          </cell>
          <cell r="G2075">
            <v>0</v>
          </cell>
          <cell r="H2075">
            <v>0</v>
          </cell>
          <cell r="I2075">
            <v>0</v>
          </cell>
          <cell r="J2075">
            <v>0</v>
          </cell>
          <cell r="K2075">
            <v>0</v>
          </cell>
          <cell r="L2075">
            <v>0</v>
          </cell>
          <cell r="M2075">
            <v>0</v>
          </cell>
          <cell r="N2075">
            <v>0</v>
          </cell>
          <cell r="O2075">
            <v>0</v>
          </cell>
          <cell r="P2075">
            <v>0</v>
          </cell>
          <cell r="Q2075">
            <v>0</v>
          </cell>
          <cell r="R2075">
            <v>0</v>
          </cell>
          <cell r="S2075">
            <v>0</v>
          </cell>
          <cell r="T2075">
            <v>0</v>
          </cell>
          <cell r="U2075">
            <v>0</v>
          </cell>
          <cell r="V2075">
            <v>0</v>
          </cell>
          <cell r="W2075">
            <v>0</v>
          </cell>
          <cell r="X2075">
            <v>0</v>
          </cell>
          <cell r="Y2075" t="str">
            <v>I_SO2_SC_FRMProposed Station Dispatch Adder Costs</v>
          </cell>
        </row>
        <row r="2076">
          <cell r="E2076">
            <v>0</v>
          </cell>
          <cell r="F2076">
            <v>0</v>
          </cell>
          <cell r="G2076">
            <v>0</v>
          </cell>
          <cell r="H2076">
            <v>0</v>
          </cell>
          <cell r="I2076">
            <v>0</v>
          </cell>
          <cell r="J2076">
            <v>0</v>
          </cell>
          <cell r="K2076">
            <v>0</v>
          </cell>
          <cell r="L2076">
            <v>0</v>
          </cell>
          <cell r="M2076">
            <v>0</v>
          </cell>
          <cell r="N2076">
            <v>0</v>
          </cell>
          <cell r="O2076">
            <v>0</v>
          </cell>
          <cell r="P2076">
            <v>0</v>
          </cell>
          <cell r="Q2076">
            <v>0</v>
          </cell>
          <cell r="R2076">
            <v>0</v>
          </cell>
          <cell r="S2076">
            <v>0</v>
          </cell>
          <cell r="T2076">
            <v>0</v>
          </cell>
          <cell r="U2076">
            <v>0</v>
          </cell>
          <cell r="V2076">
            <v>0</v>
          </cell>
          <cell r="W2076">
            <v>0</v>
          </cell>
          <cell r="X2076">
            <v>0</v>
          </cell>
          <cell r="Y2076" t="str">
            <v>I_SO2_SC_FRMProposed Station Fixed Costs</v>
          </cell>
        </row>
        <row r="2077">
          <cell r="E2077">
            <v>0</v>
          </cell>
          <cell r="F2077">
            <v>0</v>
          </cell>
          <cell r="G2077">
            <v>0</v>
          </cell>
          <cell r="H2077">
            <v>0</v>
          </cell>
          <cell r="I2077">
            <v>0</v>
          </cell>
          <cell r="J2077">
            <v>0</v>
          </cell>
          <cell r="K2077">
            <v>0</v>
          </cell>
          <cell r="L2077">
            <v>0</v>
          </cell>
          <cell r="M2077">
            <v>0</v>
          </cell>
          <cell r="N2077">
            <v>0</v>
          </cell>
          <cell r="O2077">
            <v>0</v>
          </cell>
          <cell r="P2077">
            <v>0</v>
          </cell>
          <cell r="Q2077">
            <v>0</v>
          </cell>
          <cell r="R2077">
            <v>0</v>
          </cell>
          <cell r="S2077">
            <v>0</v>
          </cell>
          <cell r="T2077">
            <v>0</v>
          </cell>
          <cell r="U2077">
            <v>0</v>
          </cell>
          <cell r="V2077">
            <v>0</v>
          </cell>
          <cell r="W2077">
            <v>0</v>
          </cell>
          <cell r="X2077">
            <v>0</v>
          </cell>
          <cell r="Y2077" t="str">
            <v>I_SO2_SC_FRMProposed Station Demand Charges</v>
          </cell>
        </row>
        <row r="2078">
          <cell r="E2078">
            <v>0</v>
          </cell>
          <cell r="F2078">
            <v>0</v>
          </cell>
          <cell r="G2078">
            <v>0</v>
          </cell>
          <cell r="H2078">
            <v>0</v>
          </cell>
          <cell r="I2078">
            <v>0</v>
          </cell>
          <cell r="J2078">
            <v>0</v>
          </cell>
          <cell r="K2078">
            <v>0</v>
          </cell>
          <cell r="L2078">
            <v>0</v>
          </cell>
          <cell r="M2078">
            <v>0</v>
          </cell>
          <cell r="N2078">
            <v>0</v>
          </cell>
          <cell r="O2078">
            <v>0</v>
          </cell>
          <cell r="P2078">
            <v>0</v>
          </cell>
          <cell r="Q2078">
            <v>0</v>
          </cell>
          <cell r="R2078">
            <v>0</v>
          </cell>
          <cell r="S2078">
            <v>0</v>
          </cell>
          <cell r="T2078">
            <v>0</v>
          </cell>
          <cell r="U2078">
            <v>0</v>
          </cell>
          <cell r="V2078">
            <v>0</v>
          </cell>
          <cell r="W2078">
            <v>0</v>
          </cell>
          <cell r="X2078">
            <v>0</v>
          </cell>
          <cell r="Y2078" t="str">
            <v>I_SO2_SC_FRMProposed Station Capital Costs</v>
          </cell>
        </row>
        <row r="2079">
          <cell r="E2079">
            <v>0</v>
          </cell>
          <cell r="F2079">
            <v>0</v>
          </cell>
          <cell r="G2079">
            <v>0</v>
          </cell>
          <cell r="H2079">
            <v>0</v>
          </cell>
          <cell r="I2079">
            <v>0</v>
          </cell>
          <cell r="J2079">
            <v>0</v>
          </cell>
          <cell r="K2079">
            <v>0</v>
          </cell>
          <cell r="L2079">
            <v>0</v>
          </cell>
          <cell r="M2079">
            <v>0</v>
          </cell>
          <cell r="N2079">
            <v>0</v>
          </cell>
          <cell r="O2079">
            <v>0</v>
          </cell>
          <cell r="P2079">
            <v>0</v>
          </cell>
          <cell r="Q2079">
            <v>0</v>
          </cell>
          <cell r="R2079">
            <v>0</v>
          </cell>
          <cell r="S2079">
            <v>0</v>
          </cell>
          <cell r="T2079">
            <v>0</v>
          </cell>
          <cell r="U2079">
            <v>0</v>
          </cell>
          <cell r="V2079">
            <v>0</v>
          </cell>
          <cell r="W2079">
            <v>0</v>
          </cell>
          <cell r="X2079">
            <v>0</v>
          </cell>
          <cell r="Y2079" t="str">
            <v>I_SO2_SC_FRM   Station Total Costs</v>
          </cell>
        </row>
        <row r="2080">
          <cell r="E2080">
            <v>0</v>
          </cell>
          <cell r="F2080">
            <v>0</v>
          </cell>
          <cell r="G2080">
            <v>0</v>
          </cell>
          <cell r="H2080">
            <v>0</v>
          </cell>
          <cell r="I2080">
            <v>0</v>
          </cell>
          <cell r="J2080">
            <v>0</v>
          </cell>
          <cell r="K2080">
            <v>0</v>
          </cell>
          <cell r="L2080">
            <v>0</v>
          </cell>
          <cell r="M2080">
            <v>0</v>
          </cell>
          <cell r="N2080">
            <v>0</v>
          </cell>
          <cell r="O2080">
            <v>0</v>
          </cell>
          <cell r="P2080">
            <v>0</v>
          </cell>
          <cell r="Q2080">
            <v>0</v>
          </cell>
          <cell r="R2080">
            <v>0</v>
          </cell>
          <cell r="S2080">
            <v>0</v>
          </cell>
          <cell r="T2080">
            <v>0</v>
          </cell>
          <cell r="U2080">
            <v>0</v>
          </cell>
          <cell r="V2080">
            <v>0</v>
          </cell>
          <cell r="W2080">
            <v>0</v>
          </cell>
          <cell r="X2080">
            <v>0</v>
          </cell>
          <cell r="Y2080" t="str">
            <v>H_.SO2_WDProposed Station Fuel Costs</v>
          </cell>
        </row>
        <row r="2081">
          <cell r="E2081">
            <v>0</v>
          </cell>
          <cell r="F2081">
            <v>0</v>
          </cell>
          <cell r="G2081">
            <v>0</v>
          </cell>
          <cell r="H2081">
            <v>0</v>
          </cell>
          <cell r="I2081">
            <v>0</v>
          </cell>
          <cell r="J2081">
            <v>0</v>
          </cell>
          <cell r="K2081">
            <v>0</v>
          </cell>
          <cell r="L2081">
            <v>0</v>
          </cell>
          <cell r="M2081">
            <v>0</v>
          </cell>
          <cell r="N2081">
            <v>0</v>
          </cell>
          <cell r="O2081">
            <v>0</v>
          </cell>
          <cell r="P2081">
            <v>0</v>
          </cell>
          <cell r="Q2081">
            <v>0</v>
          </cell>
          <cell r="R2081">
            <v>0</v>
          </cell>
          <cell r="S2081">
            <v>0</v>
          </cell>
          <cell r="T2081">
            <v>0</v>
          </cell>
          <cell r="U2081">
            <v>0</v>
          </cell>
          <cell r="V2081">
            <v>0</v>
          </cell>
          <cell r="W2081">
            <v>0</v>
          </cell>
          <cell r="X2081">
            <v>0</v>
          </cell>
          <cell r="Y2081" t="str">
            <v>H_.SO2_WDProposed Station Variable O&amp;M Costs</v>
          </cell>
        </row>
        <row r="2082">
          <cell r="E2082">
            <v>0</v>
          </cell>
          <cell r="F2082">
            <v>0</v>
          </cell>
          <cell r="G2082">
            <v>0</v>
          </cell>
          <cell r="H2082">
            <v>0</v>
          </cell>
          <cell r="I2082">
            <v>0</v>
          </cell>
          <cell r="J2082">
            <v>0</v>
          </cell>
          <cell r="K2082">
            <v>0</v>
          </cell>
          <cell r="L2082">
            <v>0</v>
          </cell>
          <cell r="M2082">
            <v>0</v>
          </cell>
          <cell r="N2082">
            <v>0</v>
          </cell>
          <cell r="O2082">
            <v>0</v>
          </cell>
          <cell r="P2082">
            <v>0</v>
          </cell>
          <cell r="Q2082">
            <v>0</v>
          </cell>
          <cell r="R2082">
            <v>0</v>
          </cell>
          <cell r="S2082">
            <v>0</v>
          </cell>
          <cell r="T2082">
            <v>0</v>
          </cell>
          <cell r="U2082">
            <v>0</v>
          </cell>
          <cell r="V2082">
            <v>0</v>
          </cell>
          <cell r="W2082">
            <v>0</v>
          </cell>
          <cell r="X2082">
            <v>0</v>
          </cell>
          <cell r="Y2082" t="str">
            <v>H_.SO2_WDProposed Station Emission Costs</v>
          </cell>
        </row>
        <row r="2083">
          <cell r="E2083">
            <v>0</v>
          </cell>
          <cell r="F2083">
            <v>0</v>
          </cell>
          <cell r="G2083">
            <v>0</v>
          </cell>
          <cell r="H2083">
            <v>0</v>
          </cell>
          <cell r="I2083">
            <v>0</v>
          </cell>
          <cell r="J2083">
            <v>0</v>
          </cell>
          <cell r="K2083">
            <v>0</v>
          </cell>
          <cell r="L2083">
            <v>0</v>
          </cell>
          <cell r="M2083">
            <v>0</v>
          </cell>
          <cell r="N2083">
            <v>0</v>
          </cell>
          <cell r="O2083">
            <v>0</v>
          </cell>
          <cell r="P2083">
            <v>0</v>
          </cell>
          <cell r="Q2083">
            <v>0</v>
          </cell>
          <cell r="R2083">
            <v>0</v>
          </cell>
          <cell r="S2083">
            <v>0</v>
          </cell>
          <cell r="T2083">
            <v>0</v>
          </cell>
          <cell r="U2083">
            <v>0</v>
          </cell>
          <cell r="V2083">
            <v>0</v>
          </cell>
          <cell r="W2083">
            <v>0</v>
          </cell>
          <cell r="X2083">
            <v>0</v>
          </cell>
          <cell r="Y2083" t="str">
            <v>H_.SO2_WDProposed Station Dispatch Adder Costs</v>
          </cell>
        </row>
        <row r="2084">
          <cell r="E2084">
            <v>0</v>
          </cell>
          <cell r="F2084">
            <v>0</v>
          </cell>
          <cell r="G2084">
            <v>0</v>
          </cell>
          <cell r="H2084">
            <v>0</v>
          </cell>
          <cell r="I2084">
            <v>0</v>
          </cell>
          <cell r="J2084">
            <v>0</v>
          </cell>
          <cell r="K2084">
            <v>0</v>
          </cell>
          <cell r="L2084">
            <v>0</v>
          </cell>
          <cell r="M2084">
            <v>0</v>
          </cell>
          <cell r="N2084">
            <v>0</v>
          </cell>
          <cell r="O2084">
            <v>0</v>
          </cell>
          <cell r="P2084">
            <v>0</v>
          </cell>
          <cell r="Q2084">
            <v>0</v>
          </cell>
          <cell r="R2084">
            <v>0</v>
          </cell>
          <cell r="S2084">
            <v>0</v>
          </cell>
          <cell r="T2084">
            <v>0</v>
          </cell>
          <cell r="U2084">
            <v>0</v>
          </cell>
          <cell r="V2084">
            <v>0</v>
          </cell>
          <cell r="W2084">
            <v>0</v>
          </cell>
          <cell r="X2084">
            <v>0</v>
          </cell>
          <cell r="Y2084" t="str">
            <v>H_.SO2_WDProposed Station Fixed Costs</v>
          </cell>
        </row>
        <row r="2085">
          <cell r="E2085">
            <v>0</v>
          </cell>
          <cell r="F2085">
            <v>0</v>
          </cell>
          <cell r="G2085">
            <v>0</v>
          </cell>
          <cell r="H2085">
            <v>0</v>
          </cell>
          <cell r="I2085">
            <v>0</v>
          </cell>
          <cell r="J2085">
            <v>0</v>
          </cell>
          <cell r="K2085">
            <v>0</v>
          </cell>
          <cell r="L2085">
            <v>0</v>
          </cell>
          <cell r="M2085">
            <v>0</v>
          </cell>
          <cell r="N2085">
            <v>0</v>
          </cell>
          <cell r="O2085">
            <v>0</v>
          </cell>
          <cell r="P2085">
            <v>0</v>
          </cell>
          <cell r="Q2085">
            <v>0</v>
          </cell>
          <cell r="R2085">
            <v>0</v>
          </cell>
          <cell r="S2085">
            <v>0</v>
          </cell>
          <cell r="T2085">
            <v>0</v>
          </cell>
          <cell r="U2085">
            <v>0</v>
          </cell>
          <cell r="V2085">
            <v>0</v>
          </cell>
          <cell r="W2085">
            <v>0</v>
          </cell>
          <cell r="X2085">
            <v>0</v>
          </cell>
          <cell r="Y2085" t="str">
            <v>H_.SO2_WDProposed Station Demand Charges</v>
          </cell>
        </row>
        <row r="2086">
          <cell r="E2086">
            <v>0</v>
          </cell>
          <cell r="F2086">
            <v>0</v>
          </cell>
          <cell r="G2086">
            <v>0</v>
          </cell>
          <cell r="H2086">
            <v>0</v>
          </cell>
          <cell r="I2086">
            <v>0</v>
          </cell>
          <cell r="J2086">
            <v>0</v>
          </cell>
          <cell r="K2086">
            <v>0</v>
          </cell>
          <cell r="L2086">
            <v>0</v>
          </cell>
          <cell r="M2086">
            <v>0</v>
          </cell>
          <cell r="N2086">
            <v>0</v>
          </cell>
          <cell r="O2086">
            <v>0</v>
          </cell>
          <cell r="P2086">
            <v>0</v>
          </cell>
          <cell r="Q2086">
            <v>0</v>
          </cell>
          <cell r="R2086">
            <v>0</v>
          </cell>
          <cell r="S2086">
            <v>0</v>
          </cell>
          <cell r="T2086">
            <v>0</v>
          </cell>
          <cell r="U2086">
            <v>0</v>
          </cell>
          <cell r="V2086">
            <v>0</v>
          </cell>
          <cell r="W2086">
            <v>0</v>
          </cell>
          <cell r="X2086">
            <v>0</v>
          </cell>
          <cell r="Y2086" t="str">
            <v>H_.SO2_WDProposed Station Capital Costs</v>
          </cell>
        </row>
        <row r="2087">
          <cell r="E2087">
            <v>0</v>
          </cell>
          <cell r="F2087">
            <v>0</v>
          </cell>
          <cell r="G2087">
            <v>0</v>
          </cell>
          <cell r="H2087">
            <v>0</v>
          </cell>
          <cell r="I2087">
            <v>0</v>
          </cell>
          <cell r="J2087">
            <v>0</v>
          </cell>
          <cell r="K2087">
            <v>0</v>
          </cell>
          <cell r="L2087">
            <v>0</v>
          </cell>
          <cell r="M2087">
            <v>0</v>
          </cell>
          <cell r="N2087">
            <v>0</v>
          </cell>
          <cell r="O2087">
            <v>0</v>
          </cell>
          <cell r="P2087">
            <v>0</v>
          </cell>
          <cell r="Q2087">
            <v>0</v>
          </cell>
          <cell r="R2087">
            <v>0</v>
          </cell>
          <cell r="S2087">
            <v>0</v>
          </cell>
          <cell r="T2087">
            <v>0</v>
          </cell>
          <cell r="U2087">
            <v>0</v>
          </cell>
          <cell r="V2087">
            <v>0</v>
          </cell>
          <cell r="W2087">
            <v>0</v>
          </cell>
          <cell r="X2087">
            <v>0</v>
          </cell>
          <cell r="Y2087" t="str">
            <v>H_.SO2_WD   Station Total Costs</v>
          </cell>
        </row>
        <row r="2088">
          <cell r="E2088">
            <v>0</v>
          </cell>
          <cell r="F2088">
            <v>0</v>
          </cell>
          <cell r="G2088">
            <v>0</v>
          </cell>
          <cell r="H2088">
            <v>0</v>
          </cell>
          <cell r="I2088">
            <v>0</v>
          </cell>
          <cell r="J2088">
            <v>0</v>
          </cell>
          <cell r="K2088">
            <v>0</v>
          </cell>
          <cell r="L2088">
            <v>0</v>
          </cell>
          <cell r="M2088">
            <v>0</v>
          </cell>
          <cell r="N2088">
            <v>0</v>
          </cell>
          <cell r="O2088">
            <v>0</v>
          </cell>
          <cell r="P2088">
            <v>0</v>
          </cell>
          <cell r="Q2088">
            <v>0</v>
          </cell>
          <cell r="R2088">
            <v>0</v>
          </cell>
          <cell r="S2088">
            <v>0</v>
          </cell>
          <cell r="T2088">
            <v>0</v>
          </cell>
          <cell r="U2088">
            <v>0</v>
          </cell>
          <cell r="V2088">
            <v>0</v>
          </cell>
          <cell r="W2088">
            <v>0</v>
          </cell>
          <cell r="X2088">
            <v>0</v>
          </cell>
          <cell r="Y2088" t="str">
            <v>L_.SO2_WDProposed Station Fuel Costs</v>
          </cell>
        </row>
        <row r="2089">
          <cell r="E2089">
            <v>0</v>
          </cell>
          <cell r="F2089">
            <v>0</v>
          </cell>
          <cell r="G2089">
            <v>0</v>
          </cell>
          <cell r="H2089">
            <v>0</v>
          </cell>
          <cell r="I2089">
            <v>0</v>
          </cell>
          <cell r="J2089">
            <v>0</v>
          </cell>
          <cell r="K2089">
            <v>0</v>
          </cell>
          <cell r="L2089">
            <v>0</v>
          </cell>
          <cell r="M2089">
            <v>0</v>
          </cell>
          <cell r="N2089">
            <v>0</v>
          </cell>
          <cell r="O2089">
            <v>0</v>
          </cell>
          <cell r="P2089">
            <v>0</v>
          </cell>
          <cell r="Q2089">
            <v>0</v>
          </cell>
          <cell r="R2089">
            <v>0</v>
          </cell>
          <cell r="S2089">
            <v>0</v>
          </cell>
          <cell r="T2089">
            <v>0</v>
          </cell>
          <cell r="U2089">
            <v>0</v>
          </cell>
          <cell r="V2089">
            <v>0</v>
          </cell>
          <cell r="W2089">
            <v>0</v>
          </cell>
          <cell r="X2089">
            <v>0</v>
          </cell>
          <cell r="Y2089" t="str">
            <v>L_.SO2_WDProposed Station Variable O&amp;M Costs</v>
          </cell>
        </row>
        <row r="2090">
          <cell r="E2090">
            <v>0</v>
          </cell>
          <cell r="F2090">
            <v>0</v>
          </cell>
          <cell r="G2090">
            <v>0</v>
          </cell>
          <cell r="H2090">
            <v>0</v>
          </cell>
          <cell r="I2090">
            <v>0</v>
          </cell>
          <cell r="J2090">
            <v>0</v>
          </cell>
          <cell r="K2090">
            <v>0</v>
          </cell>
          <cell r="L2090">
            <v>0</v>
          </cell>
          <cell r="M2090">
            <v>0</v>
          </cell>
          <cell r="N2090">
            <v>0</v>
          </cell>
          <cell r="O2090">
            <v>0</v>
          </cell>
          <cell r="P2090">
            <v>0</v>
          </cell>
          <cell r="Q2090">
            <v>0</v>
          </cell>
          <cell r="R2090">
            <v>0</v>
          </cell>
          <cell r="S2090">
            <v>0</v>
          </cell>
          <cell r="T2090">
            <v>0</v>
          </cell>
          <cell r="U2090">
            <v>0</v>
          </cell>
          <cell r="V2090">
            <v>0</v>
          </cell>
          <cell r="W2090">
            <v>0</v>
          </cell>
          <cell r="X2090">
            <v>0</v>
          </cell>
          <cell r="Y2090" t="str">
            <v>L_.SO2_WDProposed Station Emission Costs</v>
          </cell>
        </row>
        <row r="2091">
          <cell r="E2091">
            <v>0</v>
          </cell>
          <cell r="F2091">
            <v>0</v>
          </cell>
          <cell r="G2091">
            <v>0</v>
          </cell>
          <cell r="H2091">
            <v>0</v>
          </cell>
          <cell r="I2091">
            <v>0</v>
          </cell>
          <cell r="J2091">
            <v>0</v>
          </cell>
          <cell r="K2091">
            <v>0</v>
          </cell>
          <cell r="L2091">
            <v>0</v>
          </cell>
          <cell r="M2091">
            <v>0</v>
          </cell>
          <cell r="N2091">
            <v>0</v>
          </cell>
          <cell r="O2091">
            <v>0</v>
          </cell>
          <cell r="P2091">
            <v>0</v>
          </cell>
          <cell r="Q2091">
            <v>0</v>
          </cell>
          <cell r="R2091">
            <v>0</v>
          </cell>
          <cell r="S2091">
            <v>0</v>
          </cell>
          <cell r="T2091">
            <v>0</v>
          </cell>
          <cell r="U2091">
            <v>0</v>
          </cell>
          <cell r="V2091">
            <v>0</v>
          </cell>
          <cell r="W2091">
            <v>0</v>
          </cell>
          <cell r="X2091">
            <v>0</v>
          </cell>
          <cell r="Y2091" t="str">
            <v>L_.SO2_WDProposed Station Dispatch Adder Costs</v>
          </cell>
        </row>
        <row r="2092">
          <cell r="E2092">
            <v>0</v>
          </cell>
          <cell r="F2092">
            <v>0</v>
          </cell>
          <cell r="G2092">
            <v>0</v>
          </cell>
          <cell r="H2092">
            <v>0</v>
          </cell>
          <cell r="I2092">
            <v>0</v>
          </cell>
          <cell r="J2092">
            <v>0</v>
          </cell>
          <cell r="K2092">
            <v>0</v>
          </cell>
          <cell r="L2092">
            <v>0</v>
          </cell>
          <cell r="M2092">
            <v>0</v>
          </cell>
          <cell r="N2092">
            <v>0</v>
          </cell>
          <cell r="O2092">
            <v>0</v>
          </cell>
          <cell r="P2092">
            <v>0</v>
          </cell>
          <cell r="Q2092">
            <v>0</v>
          </cell>
          <cell r="R2092">
            <v>0</v>
          </cell>
          <cell r="S2092">
            <v>0</v>
          </cell>
          <cell r="T2092">
            <v>0</v>
          </cell>
          <cell r="U2092">
            <v>0</v>
          </cell>
          <cell r="V2092">
            <v>0</v>
          </cell>
          <cell r="W2092">
            <v>0</v>
          </cell>
          <cell r="X2092">
            <v>0</v>
          </cell>
          <cell r="Y2092" t="str">
            <v>L_.SO2_WDProposed Station Fixed Costs</v>
          </cell>
        </row>
        <row r="2093">
          <cell r="E2093">
            <v>0</v>
          </cell>
          <cell r="F2093">
            <v>0</v>
          </cell>
          <cell r="G2093">
            <v>0</v>
          </cell>
          <cell r="H2093">
            <v>0</v>
          </cell>
          <cell r="I2093">
            <v>0</v>
          </cell>
          <cell r="J2093">
            <v>0</v>
          </cell>
          <cell r="K2093">
            <v>0</v>
          </cell>
          <cell r="L2093">
            <v>0</v>
          </cell>
          <cell r="M2093">
            <v>0</v>
          </cell>
          <cell r="N2093">
            <v>0</v>
          </cell>
          <cell r="O2093">
            <v>0</v>
          </cell>
          <cell r="P2093">
            <v>0</v>
          </cell>
          <cell r="Q2093">
            <v>0</v>
          </cell>
          <cell r="R2093">
            <v>0</v>
          </cell>
          <cell r="S2093">
            <v>0</v>
          </cell>
          <cell r="T2093">
            <v>0</v>
          </cell>
          <cell r="U2093">
            <v>0</v>
          </cell>
          <cell r="V2093">
            <v>0</v>
          </cell>
          <cell r="W2093">
            <v>0</v>
          </cell>
          <cell r="X2093">
            <v>0</v>
          </cell>
          <cell r="Y2093" t="str">
            <v>L_.SO2_WDProposed Station Demand Charges</v>
          </cell>
        </row>
        <row r="2094">
          <cell r="E2094">
            <v>0</v>
          </cell>
          <cell r="F2094">
            <v>0</v>
          </cell>
          <cell r="G2094">
            <v>0</v>
          </cell>
          <cell r="H2094">
            <v>0</v>
          </cell>
          <cell r="I2094">
            <v>0</v>
          </cell>
          <cell r="J2094">
            <v>0</v>
          </cell>
          <cell r="K2094">
            <v>0</v>
          </cell>
          <cell r="L2094">
            <v>0</v>
          </cell>
          <cell r="M2094">
            <v>0</v>
          </cell>
          <cell r="N2094">
            <v>0</v>
          </cell>
          <cell r="O2094">
            <v>0</v>
          </cell>
          <cell r="P2094">
            <v>0</v>
          </cell>
          <cell r="Q2094">
            <v>0</v>
          </cell>
          <cell r="R2094">
            <v>0</v>
          </cell>
          <cell r="S2094">
            <v>0</v>
          </cell>
          <cell r="T2094">
            <v>0</v>
          </cell>
          <cell r="U2094">
            <v>0</v>
          </cell>
          <cell r="V2094">
            <v>0</v>
          </cell>
          <cell r="W2094">
            <v>0</v>
          </cell>
          <cell r="X2094">
            <v>0</v>
          </cell>
          <cell r="Y2094" t="str">
            <v>L_.SO2_WDProposed Station Capital Costs</v>
          </cell>
        </row>
        <row r="2095">
          <cell r="E2095">
            <v>0</v>
          </cell>
          <cell r="F2095">
            <v>0</v>
          </cell>
          <cell r="G2095">
            <v>0</v>
          </cell>
          <cell r="H2095">
            <v>0</v>
          </cell>
          <cell r="I2095">
            <v>0</v>
          </cell>
          <cell r="J2095">
            <v>0</v>
          </cell>
          <cell r="K2095">
            <v>0</v>
          </cell>
          <cell r="L2095">
            <v>0</v>
          </cell>
          <cell r="M2095">
            <v>0</v>
          </cell>
          <cell r="N2095">
            <v>0</v>
          </cell>
          <cell r="O2095">
            <v>0</v>
          </cell>
          <cell r="P2095">
            <v>0</v>
          </cell>
          <cell r="Q2095">
            <v>0</v>
          </cell>
          <cell r="R2095">
            <v>0</v>
          </cell>
          <cell r="S2095">
            <v>0</v>
          </cell>
          <cell r="T2095">
            <v>0</v>
          </cell>
          <cell r="U2095">
            <v>0</v>
          </cell>
          <cell r="V2095">
            <v>0</v>
          </cell>
          <cell r="W2095">
            <v>0</v>
          </cell>
          <cell r="X2095">
            <v>0</v>
          </cell>
          <cell r="Y2095" t="str">
            <v>L_.SO2_WD   Station Total Costs</v>
          </cell>
        </row>
        <row r="2096">
          <cell r="E2096">
            <v>0</v>
          </cell>
          <cell r="F2096">
            <v>0</v>
          </cell>
          <cell r="G2096">
            <v>0</v>
          </cell>
          <cell r="H2096">
            <v>0</v>
          </cell>
          <cell r="I2096">
            <v>0</v>
          </cell>
          <cell r="J2096">
            <v>0</v>
          </cell>
          <cell r="K2096">
            <v>0</v>
          </cell>
          <cell r="L2096">
            <v>0</v>
          </cell>
          <cell r="M2096">
            <v>0</v>
          </cell>
          <cell r="N2096">
            <v>0</v>
          </cell>
          <cell r="O2096">
            <v>0</v>
          </cell>
          <cell r="P2096">
            <v>0</v>
          </cell>
          <cell r="Q2096">
            <v>0</v>
          </cell>
          <cell r="R2096">
            <v>0</v>
          </cell>
          <cell r="S2096">
            <v>0</v>
          </cell>
          <cell r="T2096">
            <v>0</v>
          </cell>
          <cell r="U2096">
            <v>0</v>
          </cell>
          <cell r="V2096">
            <v>0</v>
          </cell>
          <cell r="W2096">
            <v>0</v>
          </cell>
          <cell r="X2096">
            <v>0</v>
          </cell>
          <cell r="Y2096" t="str">
            <v>H_.SO2_PVSProposed Station Fuel Costs</v>
          </cell>
        </row>
        <row r="2097">
          <cell r="E2097">
            <v>0</v>
          </cell>
          <cell r="F2097">
            <v>0</v>
          </cell>
          <cell r="G2097">
            <v>0</v>
          </cell>
          <cell r="H2097">
            <v>0</v>
          </cell>
          <cell r="I2097">
            <v>0</v>
          </cell>
          <cell r="J2097">
            <v>0</v>
          </cell>
          <cell r="K2097">
            <v>0</v>
          </cell>
          <cell r="L2097">
            <v>0</v>
          </cell>
          <cell r="M2097">
            <v>0</v>
          </cell>
          <cell r="N2097">
            <v>0</v>
          </cell>
          <cell r="O2097">
            <v>0</v>
          </cell>
          <cell r="P2097">
            <v>0</v>
          </cell>
          <cell r="Q2097">
            <v>0</v>
          </cell>
          <cell r="R2097">
            <v>0</v>
          </cell>
          <cell r="S2097">
            <v>0</v>
          </cell>
          <cell r="T2097">
            <v>0</v>
          </cell>
          <cell r="U2097">
            <v>0</v>
          </cell>
          <cell r="V2097">
            <v>0</v>
          </cell>
          <cell r="W2097">
            <v>0</v>
          </cell>
          <cell r="X2097">
            <v>0</v>
          </cell>
          <cell r="Y2097" t="str">
            <v>H_.SO2_PVSProposed Station Variable O&amp;M Costs</v>
          </cell>
        </row>
        <row r="2098">
          <cell r="E2098">
            <v>0</v>
          </cell>
          <cell r="F2098">
            <v>0</v>
          </cell>
          <cell r="G2098">
            <v>0</v>
          </cell>
          <cell r="H2098">
            <v>0</v>
          </cell>
          <cell r="I2098">
            <v>0</v>
          </cell>
          <cell r="J2098">
            <v>0</v>
          </cell>
          <cell r="K2098">
            <v>0</v>
          </cell>
          <cell r="L2098">
            <v>0</v>
          </cell>
          <cell r="M2098">
            <v>0</v>
          </cell>
          <cell r="N2098">
            <v>0</v>
          </cell>
          <cell r="O2098">
            <v>0</v>
          </cell>
          <cell r="P2098">
            <v>0</v>
          </cell>
          <cell r="Q2098">
            <v>0</v>
          </cell>
          <cell r="R2098">
            <v>0</v>
          </cell>
          <cell r="S2098">
            <v>0</v>
          </cell>
          <cell r="T2098">
            <v>0</v>
          </cell>
          <cell r="U2098">
            <v>0</v>
          </cell>
          <cell r="V2098">
            <v>0</v>
          </cell>
          <cell r="W2098">
            <v>0</v>
          </cell>
          <cell r="X2098">
            <v>0</v>
          </cell>
          <cell r="Y2098" t="str">
            <v>H_.SO2_PVSProposed Station Emission Costs</v>
          </cell>
        </row>
        <row r="2099">
          <cell r="E2099">
            <v>0</v>
          </cell>
          <cell r="F2099">
            <v>0</v>
          </cell>
          <cell r="G2099">
            <v>0</v>
          </cell>
          <cell r="H2099">
            <v>0</v>
          </cell>
          <cell r="I2099">
            <v>0</v>
          </cell>
          <cell r="J2099">
            <v>0</v>
          </cell>
          <cell r="K2099">
            <v>0</v>
          </cell>
          <cell r="L2099">
            <v>0</v>
          </cell>
          <cell r="M2099">
            <v>0</v>
          </cell>
          <cell r="N2099">
            <v>0</v>
          </cell>
          <cell r="O2099">
            <v>0</v>
          </cell>
          <cell r="P2099">
            <v>0</v>
          </cell>
          <cell r="Q2099">
            <v>0</v>
          </cell>
          <cell r="R2099">
            <v>0</v>
          </cell>
          <cell r="S2099">
            <v>0</v>
          </cell>
          <cell r="T2099">
            <v>0</v>
          </cell>
          <cell r="U2099">
            <v>0</v>
          </cell>
          <cell r="V2099">
            <v>0</v>
          </cell>
          <cell r="W2099">
            <v>0</v>
          </cell>
          <cell r="X2099">
            <v>0</v>
          </cell>
          <cell r="Y2099" t="str">
            <v>H_.SO2_PVSProposed Station Dispatch Adder Costs</v>
          </cell>
        </row>
        <row r="2100">
          <cell r="E2100">
            <v>0</v>
          </cell>
          <cell r="F2100">
            <v>0</v>
          </cell>
          <cell r="G2100">
            <v>0</v>
          </cell>
          <cell r="H2100">
            <v>0</v>
          </cell>
          <cell r="I2100">
            <v>0</v>
          </cell>
          <cell r="J2100">
            <v>0</v>
          </cell>
          <cell r="K2100">
            <v>0</v>
          </cell>
          <cell r="L2100">
            <v>0</v>
          </cell>
          <cell r="M2100">
            <v>0</v>
          </cell>
          <cell r="N2100">
            <v>0</v>
          </cell>
          <cell r="O2100">
            <v>0</v>
          </cell>
          <cell r="P2100">
            <v>0</v>
          </cell>
          <cell r="Q2100">
            <v>0</v>
          </cell>
          <cell r="R2100">
            <v>0</v>
          </cell>
          <cell r="S2100">
            <v>0</v>
          </cell>
          <cell r="T2100">
            <v>0</v>
          </cell>
          <cell r="U2100">
            <v>0</v>
          </cell>
          <cell r="V2100">
            <v>0</v>
          </cell>
          <cell r="W2100">
            <v>0</v>
          </cell>
          <cell r="X2100">
            <v>0</v>
          </cell>
          <cell r="Y2100" t="str">
            <v>H_.SO2_PVSProposed Station Fixed Costs</v>
          </cell>
        </row>
        <row r="2101">
          <cell r="E2101">
            <v>0</v>
          </cell>
          <cell r="F2101">
            <v>0</v>
          </cell>
          <cell r="G2101">
            <v>0</v>
          </cell>
          <cell r="H2101">
            <v>0</v>
          </cell>
          <cell r="I2101">
            <v>0</v>
          </cell>
          <cell r="J2101">
            <v>0</v>
          </cell>
          <cell r="K2101">
            <v>0</v>
          </cell>
          <cell r="L2101">
            <v>0</v>
          </cell>
          <cell r="M2101">
            <v>0</v>
          </cell>
          <cell r="N2101">
            <v>0</v>
          </cell>
          <cell r="O2101">
            <v>0</v>
          </cell>
          <cell r="P2101">
            <v>0</v>
          </cell>
          <cell r="Q2101">
            <v>0</v>
          </cell>
          <cell r="R2101">
            <v>0</v>
          </cell>
          <cell r="S2101">
            <v>0</v>
          </cell>
          <cell r="T2101">
            <v>0</v>
          </cell>
          <cell r="U2101">
            <v>0</v>
          </cell>
          <cell r="V2101">
            <v>0</v>
          </cell>
          <cell r="W2101">
            <v>0</v>
          </cell>
          <cell r="X2101">
            <v>0</v>
          </cell>
          <cell r="Y2101" t="str">
            <v>H_.SO2_PVSProposed Station Demand Charges</v>
          </cell>
        </row>
        <row r="2102">
          <cell r="E2102">
            <v>0</v>
          </cell>
          <cell r="F2102">
            <v>0</v>
          </cell>
          <cell r="G2102">
            <v>0</v>
          </cell>
          <cell r="H2102">
            <v>0</v>
          </cell>
          <cell r="I2102">
            <v>0</v>
          </cell>
          <cell r="J2102">
            <v>0</v>
          </cell>
          <cell r="K2102">
            <v>0</v>
          </cell>
          <cell r="L2102">
            <v>0</v>
          </cell>
          <cell r="M2102">
            <v>0</v>
          </cell>
          <cell r="N2102">
            <v>0</v>
          </cell>
          <cell r="O2102">
            <v>0</v>
          </cell>
          <cell r="P2102">
            <v>0</v>
          </cell>
          <cell r="Q2102">
            <v>0</v>
          </cell>
          <cell r="R2102">
            <v>0</v>
          </cell>
          <cell r="S2102">
            <v>0</v>
          </cell>
          <cell r="T2102">
            <v>0</v>
          </cell>
          <cell r="U2102">
            <v>0</v>
          </cell>
          <cell r="V2102">
            <v>0</v>
          </cell>
          <cell r="W2102">
            <v>0</v>
          </cell>
          <cell r="X2102">
            <v>0</v>
          </cell>
          <cell r="Y2102" t="str">
            <v>H_.SO2_PVSProposed Station Capital Costs</v>
          </cell>
        </row>
        <row r="2103">
          <cell r="E2103">
            <v>0</v>
          </cell>
          <cell r="F2103">
            <v>0</v>
          </cell>
          <cell r="G2103">
            <v>0</v>
          </cell>
          <cell r="H2103">
            <v>0</v>
          </cell>
          <cell r="I2103">
            <v>0</v>
          </cell>
          <cell r="J2103">
            <v>0</v>
          </cell>
          <cell r="K2103">
            <v>0</v>
          </cell>
          <cell r="L2103">
            <v>0</v>
          </cell>
          <cell r="M2103">
            <v>0</v>
          </cell>
          <cell r="N2103">
            <v>0</v>
          </cell>
          <cell r="O2103">
            <v>0</v>
          </cell>
          <cell r="P2103">
            <v>0</v>
          </cell>
          <cell r="Q2103">
            <v>0</v>
          </cell>
          <cell r="R2103">
            <v>0</v>
          </cell>
          <cell r="S2103">
            <v>0</v>
          </cell>
          <cell r="T2103">
            <v>0</v>
          </cell>
          <cell r="U2103">
            <v>0</v>
          </cell>
          <cell r="V2103">
            <v>0</v>
          </cell>
          <cell r="W2103">
            <v>0</v>
          </cell>
          <cell r="X2103">
            <v>0</v>
          </cell>
          <cell r="Y2103" t="str">
            <v>H_.SO2_PVS   Station Total Costs</v>
          </cell>
        </row>
        <row r="2104">
          <cell r="E2104">
            <v>0</v>
          </cell>
          <cell r="F2104">
            <v>0</v>
          </cell>
          <cell r="G2104">
            <v>0</v>
          </cell>
          <cell r="H2104">
            <v>0</v>
          </cell>
          <cell r="I2104">
            <v>0</v>
          </cell>
          <cell r="J2104">
            <v>0</v>
          </cell>
          <cell r="K2104">
            <v>0</v>
          </cell>
          <cell r="L2104">
            <v>0</v>
          </cell>
          <cell r="M2104">
            <v>0</v>
          </cell>
          <cell r="N2104">
            <v>0</v>
          </cell>
          <cell r="O2104">
            <v>0</v>
          </cell>
          <cell r="P2104">
            <v>0</v>
          </cell>
          <cell r="Q2104">
            <v>0</v>
          </cell>
          <cell r="R2104">
            <v>0</v>
          </cell>
          <cell r="S2104">
            <v>0</v>
          </cell>
          <cell r="T2104">
            <v>0</v>
          </cell>
          <cell r="U2104">
            <v>0</v>
          </cell>
          <cell r="V2104">
            <v>0</v>
          </cell>
          <cell r="W2104">
            <v>0</v>
          </cell>
          <cell r="X2104">
            <v>0</v>
          </cell>
          <cell r="Y2104" t="str">
            <v>H1.SO2_PVSProposed Station Fuel Costs</v>
          </cell>
        </row>
        <row r="2105">
          <cell r="E2105">
            <v>0</v>
          </cell>
          <cell r="F2105">
            <v>0</v>
          </cell>
          <cell r="G2105">
            <v>0</v>
          </cell>
          <cell r="H2105">
            <v>0</v>
          </cell>
          <cell r="I2105">
            <v>0</v>
          </cell>
          <cell r="J2105">
            <v>0</v>
          </cell>
          <cell r="K2105">
            <v>0</v>
          </cell>
          <cell r="L2105">
            <v>0</v>
          </cell>
          <cell r="M2105">
            <v>0</v>
          </cell>
          <cell r="N2105">
            <v>0</v>
          </cell>
          <cell r="O2105">
            <v>0</v>
          </cell>
          <cell r="P2105">
            <v>0</v>
          </cell>
          <cell r="Q2105">
            <v>0</v>
          </cell>
          <cell r="R2105">
            <v>0</v>
          </cell>
          <cell r="S2105">
            <v>0</v>
          </cell>
          <cell r="T2105">
            <v>0</v>
          </cell>
          <cell r="U2105">
            <v>0</v>
          </cell>
          <cell r="V2105">
            <v>0</v>
          </cell>
          <cell r="W2105">
            <v>0</v>
          </cell>
          <cell r="X2105">
            <v>0</v>
          </cell>
          <cell r="Y2105" t="str">
            <v>H1.SO2_PVSProposed Station Variable O&amp;M Costs</v>
          </cell>
        </row>
        <row r="2106">
          <cell r="E2106">
            <v>0</v>
          </cell>
          <cell r="F2106">
            <v>0</v>
          </cell>
          <cell r="G2106">
            <v>0</v>
          </cell>
          <cell r="H2106">
            <v>0</v>
          </cell>
          <cell r="I2106">
            <v>0</v>
          </cell>
          <cell r="J2106">
            <v>0</v>
          </cell>
          <cell r="K2106">
            <v>0</v>
          </cell>
          <cell r="L2106">
            <v>0</v>
          </cell>
          <cell r="M2106">
            <v>0</v>
          </cell>
          <cell r="N2106">
            <v>0</v>
          </cell>
          <cell r="O2106">
            <v>0</v>
          </cell>
          <cell r="P2106">
            <v>0</v>
          </cell>
          <cell r="Q2106">
            <v>0</v>
          </cell>
          <cell r="R2106">
            <v>0</v>
          </cell>
          <cell r="S2106">
            <v>0</v>
          </cell>
          <cell r="T2106">
            <v>0</v>
          </cell>
          <cell r="U2106">
            <v>0</v>
          </cell>
          <cell r="V2106">
            <v>0</v>
          </cell>
          <cell r="W2106">
            <v>0</v>
          </cell>
          <cell r="X2106">
            <v>0</v>
          </cell>
          <cell r="Y2106" t="str">
            <v>H1.SO2_PVSProposed Station Emission Costs</v>
          </cell>
        </row>
        <row r="2107">
          <cell r="E2107">
            <v>0</v>
          </cell>
          <cell r="F2107">
            <v>0</v>
          </cell>
          <cell r="G2107">
            <v>0</v>
          </cell>
          <cell r="H2107">
            <v>0</v>
          </cell>
          <cell r="I2107">
            <v>0</v>
          </cell>
          <cell r="J2107">
            <v>0</v>
          </cell>
          <cell r="K2107">
            <v>0</v>
          </cell>
          <cell r="L2107">
            <v>0</v>
          </cell>
          <cell r="M2107">
            <v>0</v>
          </cell>
          <cell r="N2107">
            <v>0</v>
          </cell>
          <cell r="O2107">
            <v>0</v>
          </cell>
          <cell r="P2107">
            <v>0</v>
          </cell>
          <cell r="Q2107">
            <v>0</v>
          </cell>
          <cell r="R2107">
            <v>0</v>
          </cell>
          <cell r="S2107">
            <v>0</v>
          </cell>
          <cell r="T2107">
            <v>0</v>
          </cell>
          <cell r="U2107">
            <v>0</v>
          </cell>
          <cell r="V2107">
            <v>0</v>
          </cell>
          <cell r="W2107">
            <v>0</v>
          </cell>
          <cell r="X2107">
            <v>0</v>
          </cell>
          <cell r="Y2107" t="str">
            <v>H1.SO2_PVSProposed Station Dispatch Adder Costs</v>
          </cell>
        </row>
        <row r="2108">
          <cell r="E2108">
            <v>0</v>
          </cell>
          <cell r="F2108">
            <v>0</v>
          </cell>
          <cell r="G2108">
            <v>0</v>
          </cell>
          <cell r="H2108">
            <v>0</v>
          </cell>
          <cell r="I2108">
            <v>0</v>
          </cell>
          <cell r="J2108">
            <v>0</v>
          </cell>
          <cell r="K2108">
            <v>0</v>
          </cell>
          <cell r="L2108">
            <v>0</v>
          </cell>
          <cell r="M2108">
            <v>0</v>
          </cell>
          <cell r="N2108">
            <v>0</v>
          </cell>
          <cell r="O2108">
            <v>0</v>
          </cell>
          <cell r="P2108">
            <v>0</v>
          </cell>
          <cell r="Q2108">
            <v>0</v>
          </cell>
          <cell r="R2108">
            <v>0</v>
          </cell>
          <cell r="S2108">
            <v>0</v>
          </cell>
          <cell r="T2108">
            <v>0</v>
          </cell>
          <cell r="U2108">
            <v>0</v>
          </cell>
          <cell r="V2108">
            <v>0</v>
          </cell>
          <cell r="W2108">
            <v>0</v>
          </cell>
          <cell r="X2108">
            <v>0</v>
          </cell>
          <cell r="Y2108" t="str">
            <v>H1.SO2_PVSProposed Station Fixed Costs</v>
          </cell>
        </row>
        <row r="2109">
          <cell r="E2109">
            <v>0</v>
          </cell>
          <cell r="F2109">
            <v>0</v>
          </cell>
          <cell r="G2109">
            <v>0</v>
          </cell>
          <cell r="H2109">
            <v>0</v>
          </cell>
          <cell r="I2109">
            <v>0</v>
          </cell>
          <cell r="J2109">
            <v>0</v>
          </cell>
          <cell r="K2109">
            <v>0</v>
          </cell>
          <cell r="L2109">
            <v>0</v>
          </cell>
          <cell r="M2109">
            <v>0</v>
          </cell>
          <cell r="N2109">
            <v>0</v>
          </cell>
          <cell r="O2109">
            <v>0</v>
          </cell>
          <cell r="P2109">
            <v>0</v>
          </cell>
          <cell r="Q2109">
            <v>0</v>
          </cell>
          <cell r="R2109">
            <v>0</v>
          </cell>
          <cell r="S2109">
            <v>0</v>
          </cell>
          <cell r="T2109">
            <v>0</v>
          </cell>
          <cell r="U2109">
            <v>0</v>
          </cell>
          <cell r="V2109">
            <v>0</v>
          </cell>
          <cell r="W2109">
            <v>0</v>
          </cell>
          <cell r="X2109">
            <v>0</v>
          </cell>
          <cell r="Y2109" t="str">
            <v>H1.SO2_PVSProposed Station Demand Charges</v>
          </cell>
        </row>
        <row r="2110">
          <cell r="E2110">
            <v>0</v>
          </cell>
          <cell r="F2110">
            <v>0</v>
          </cell>
          <cell r="G2110">
            <v>0</v>
          </cell>
          <cell r="H2110">
            <v>0</v>
          </cell>
          <cell r="I2110">
            <v>0</v>
          </cell>
          <cell r="J2110">
            <v>0</v>
          </cell>
          <cell r="K2110">
            <v>0</v>
          </cell>
          <cell r="L2110">
            <v>0</v>
          </cell>
          <cell r="M2110">
            <v>0</v>
          </cell>
          <cell r="N2110">
            <v>0</v>
          </cell>
          <cell r="O2110">
            <v>0</v>
          </cell>
          <cell r="P2110">
            <v>0</v>
          </cell>
          <cell r="Q2110">
            <v>0</v>
          </cell>
          <cell r="R2110">
            <v>0</v>
          </cell>
          <cell r="S2110">
            <v>0</v>
          </cell>
          <cell r="T2110">
            <v>0</v>
          </cell>
          <cell r="U2110">
            <v>0</v>
          </cell>
          <cell r="V2110">
            <v>0</v>
          </cell>
          <cell r="W2110">
            <v>0</v>
          </cell>
          <cell r="X2110">
            <v>0</v>
          </cell>
          <cell r="Y2110" t="str">
            <v>H1.SO2_PVSProposed Station Capital Costs</v>
          </cell>
        </row>
        <row r="2111">
          <cell r="E2111">
            <v>0</v>
          </cell>
          <cell r="F2111">
            <v>0</v>
          </cell>
          <cell r="G2111">
            <v>0</v>
          </cell>
          <cell r="H2111">
            <v>0</v>
          </cell>
          <cell r="I2111">
            <v>0</v>
          </cell>
          <cell r="J2111">
            <v>0</v>
          </cell>
          <cell r="K2111">
            <v>0</v>
          </cell>
          <cell r="L2111">
            <v>0</v>
          </cell>
          <cell r="M2111">
            <v>0</v>
          </cell>
          <cell r="N2111">
            <v>0</v>
          </cell>
          <cell r="O2111">
            <v>0</v>
          </cell>
          <cell r="P2111">
            <v>0</v>
          </cell>
          <cell r="Q2111">
            <v>0</v>
          </cell>
          <cell r="R2111">
            <v>0</v>
          </cell>
          <cell r="S2111">
            <v>0</v>
          </cell>
          <cell r="T2111">
            <v>0</v>
          </cell>
          <cell r="U2111">
            <v>0</v>
          </cell>
          <cell r="V2111">
            <v>0</v>
          </cell>
          <cell r="W2111">
            <v>0</v>
          </cell>
          <cell r="X2111">
            <v>0</v>
          </cell>
          <cell r="Y2111" t="str">
            <v>H1.SO2_PVS   Station Total Costs</v>
          </cell>
        </row>
        <row r="2112">
          <cell r="E2112">
            <v>0</v>
          </cell>
          <cell r="F2112">
            <v>0</v>
          </cell>
          <cell r="G2112">
            <v>0</v>
          </cell>
          <cell r="H2112">
            <v>0</v>
          </cell>
          <cell r="I2112">
            <v>0</v>
          </cell>
          <cell r="J2112">
            <v>0</v>
          </cell>
          <cell r="K2112">
            <v>0</v>
          </cell>
          <cell r="L2112">
            <v>0</v>
          </cell>
          <cell r="M2112">
            <v>0</v>
          </cell>
          <cell r="N2112">
            <v>0</v>
          </cell>
          <cell r="O2112">
            <v>0</v>
          </cell>
          <cell r="P2112">
            <v>0</v>
          </cell>
          <cell r="Q2112">
            <v>0</v>
          </cell>
          <cell r="R2112">
            <v>0</v>
          </cell>
          <cell r="S2112">
            <v>0</v>
          </cell>
          <cell r="T2112">
            <v>0</v>
          </cell>
          <cell r="U2112">
            <v>0</v>
          </cell>
          <cell r="V2112">
            <v>0</v>
          </cell>
          <cell r="W2112">
            <v>0</v>
          </cell>
          <cell r="X2112">
            <v>0</v>
          </cell>
          <cell r="Y2112" t="str">
            <v>L1.SO2_PVSProposed Station Fuel Costs</v>
          </cell>
        </row>
        <row r="2113">
          <cell r="E2113">
            <v>0</v>
          </cell>
          <cell r="F2113">
            <v>0</v>
          </cell>
          <cell r="G2113">
            <v>0</v>
          </cell>
          <cell r="H2113">
            <v>0</v>
          </cell>
          <cell r="I2113">
            <v>0</v>
          </cell>
          <cell r="J2113">
            <v>0</v>
          </cell>
          <cell r="K2113">
            <v>0</v>
          </cell>
          <cell r="L2113">
            <v>0</v>
          </cell>
          <cell r="M2113">
            <v>0</v>
          </cell>
          <cell r="N2113">
            <v>0</v>
          </cell>
          <cell r="O2113">
            <v>0</v>
          </cell>
          <cell r="P2113">
            <v>0</v>
          </cell>
          <cell r="Q2113">
            <v>0</v>
          </cell>
          <cell r="R2113">
            <v>0</v>
          </cell>
          <cell r="S2113">
            <v>0</v>
          </cell>
          <cell r="T2113">
            <v>0</v>
          </cell>
          <cell r="U2113">
            <v>0</v>
          </cell>
          <cell r="V2113">
            <v>0</v>
          </cell>
          <cell r="W2113">
            <v>0</v>
          </cell>
          <cell r="X2113">
            <v>0</v>
          </cell>
          <cell r="Y2113" t="str">
            <v>L1.SO2_PVSProposed Station Variable O&amp;M Costs</v>
          </cell>
        </row>
        <row r="2114">
          <cell r="E2114">
            <v>0</v>
          </cell>
          <cell r="F2114">
            <v>0</v>
          </cell>
          <cell r="G2114">
            <v>0</v>
          </cell>
          <cell r="H2114">
            <v>0</v>
          </cell>
          <cell r="I2114">
            <v>0</v>
          </cell>
          <cell r="J2114">
            <v>0</v>
          </cell>
          <cell r="K2114">
            <v>0</v>
          </cell>
          <cell r="L2114">
            <v>0</v>
          </cell>
          <cell r="M2114">
            <v>0</v>
          </cell>
          <cell r="N2114">
            <v>0</v>
          </cell>
          <cell r="O2114">
            <v>0</v>
          </cell>
          <cell r="P2114">
            <v>0</v>
          </cell>
          <cell r="Q2114">
            <v>0</v>
          </cell>
          <cell r="R2114">
            <v>0</v>
          </cell>
          <cell r="S2114">
            <v>0</v>
          </cell>
          <cell r="T2114">
            <v>0</v>
          </cell>
          <cell r="U2114">
            <v>0</v>
          </cell>
          <cell r="V2114">
            <v>0</v>
          </cell>
          <cell r="W2114">
            <v>0</v>
          </cell>
          <cell r="X2114">
            <v>0</v>
          </cell>
          <cell r="Y2114" t="str">
            <v>L1.SO2_PVSProposed Station Emission Costs</v>
          </cell>
        </row>
        <row r="2115">
          <cell r="E2115">
            <v>0</v>
          </cell>
          <cell r="F2115">
            <v>0</v>
          </cell>
          <cell r="G2115">
            <v>0</v>
          </cell>
          <cell r="H2115">
            <v>0</v>
          </cell>
          <cell r="I2115">
            <v>0</v>
          </cell>
          <cell r="J2115">
            <v>0</v>
          </cell>
          <cell r="K2115">
            <v>0</v>
          </cell>
          <cell r="L2115">
            <v>0</v>
          </cell>
          <cell r="M2115">
            <v>0</v>
          </cell>
          <cell r="N2115">
            <v>0</v>
          </cell>
          <cell r="O2115">
            <v>0</v>
          </cell>
          <cell r="P2115">
            <v>0</v>
          </cell>
          <cell r="Q2115">
            <v>0</v>
          </cell>
          <cell r="R2115">
            <v>0</v>
          </cell>
          <cell r="S2115">
            <v>0</v>
          </cell>
          <cell r="T2115">
            <v>0</v>
          </cell>
          <cell r="U2115">
            <v>0</v>
          </cell>
          <cell r="V2115">
            <v>0</v>
          </cell>
          <cell r="W2115">
            <v>0</v>
          </cell>
          <cell r="X2115">
            <v>0</v>
          </cell>
          <cell r="Y2115" t="str">
            <v>L1.SO2_PVSProposed Station Dispatch Adder Costs</v>
          </cell>
        </row>
        <row r="2116">
          <cell r="E2116">
            <v>0</v>
          </cell>
          <cell r="F2116">
            <v>0</v>
          </cell>
          <cell r="G2116">
            <v>0</v>
          </cell>
          <cell r="H2116">
            <v>0</v>
          </cell>
          <cell r="I2116">
            <v>0</v>
          </cell>
          <cell r="J2116">
            <v>0</v>
          </cell>
          <cell r="K2116">
            <v>0</v>
          </cell>
          <cell r="L2116">
            <v>0</v>
          </cell>
          <cell r="M2116">
            <v>0</v>
          </cell>
          <cell r="N2116">
            <v>0</v>
          </cell>
          <cell r="O2116">
            <v>0</v>
          </cell>
          <cell r="P2116">
            <v>0</v>
          </cell>
          <cell r="Q2116">
            <v>0</v>
          </cell>
          <cell r="R2116">
            <v>0</v>
          </cell>
          <cell r="S2116">
            <v>0</v>
          </cell>
          <cell r="T2116">
            <v>0</v>
          </cell>
          <cell r="U2116">
            <v>0</v>
          </cell>
          <cell r="V2116">
            <v>0</v>
          </cell>
          <cell r="W2116">
            <v>0</v>
          </cell>
          <cell r="X2116">
            <v>0</v>
          </cell>
          <cell r="Y2116" t="str">
            <v>L1.SO2_PVSProposed Station Fixed Costs</v>
          </cell>
        </row>
        <row r="2117">
          <cell r="E2117">
            <v>0</v>
          </cell>
          <cell r="F2117">
            <v>0</v>
          </cell>
          <cell r="G2117">
            <v>0</v>
          </cell>
          <cell r="H2117">
            <v>0</v>
          </cell>
          <cell r="I2117">
            <v>0</v>
          </cell>
          <cell r="J2117">
            <v>0</v>
          </cell>
          <cell r="K2117">
            <v>0</v>
          </cell>
          <cell r="L2117">
            <v>0</v>
          </cell>
          <cell r="M2117">
            <v>0</v>
          </cell>
          <cell r="N2117">
            <v>0</v>
          </cell>
          <cell r="O2117">
            <v>0</v>
          </cell>
          <cell r="P2117">
            <v>0</v>
          </cell>
          <cell r="Q2117">
            <v>0</v>
          </cell>
          <cell r="R2117">
            <v>0</v>
          </cell>
          <cell r="S2117">
            <v>0</v>
          </cell>
          <cell r="T2117">
            <v>0</v>
          </cell>
          <cell r="U2117">
            <v>0</v>
          </cell>
          <cell r="V2117">
            <v>0</v>
          </cell>
          <cell r="W2117">
            <v>0</v>
          </cell>
          <cell r="X2117">
            <v>0</v>
          </cell>
          <cell r="Y2117" t="str">
            <v>L1.SO2_PVSProposed Station Demand Charges</v>
          </cell>
        </row>
        <row r="2118">
          <cell r="E2118">
            <v>0</v>
          </cell>
          <cell r="F2118">
            <v>0</v>
          </cell>
          <cell r="G2118">
            <v>0</v>
          </cell>
          <cell r="H2118">
            <v>0</v>
          </cell>
          <cell r="I2118">
            <v>0</v>
          </cell>
          <cell r="J2118">
            <v>0</v>
          </cell>
          <cell r="K2118">
            <v>0</v>
          </cell>
          <cell r="L2118">
            <v>0</v>
          </cell>
          <cell r="M2118">
            <v>0</v>
          </cell>
          <cell r="N2118">
            <v>0</v>
          </cell>
          <cell r="O2118">
            <v>0</v>
          </cell>
          <cell r="P2118">
            <v>0</v>
          </cell>
          <cell r="Q2118">
            <v>0</v>
          </cell>
          <cell r="R2118">
            <v>0</v>
          </cell>
          <cell r="S2118">
            <v>0</v>
          </cell>
          <cell r="T2118">
            <v>0</v>
          </cell>
          <cell r="U2118">
            <v>0</v>
          </cell>
          <cell r="V2118">
            <v>0</v>
          </cell>
          <cell r="W2118">
            <v>0</v>
          </cell>
          <cell r="X2118">
            <v>0</v>
          </cell>
          <cell r="Y2118" t="str">
            <v>L1.SO2_PVSProposed Station Capital Costs</v>
          </cell>
        </row>
        <row r="2119">
          <cell r="E2119">
            <v>0</v>
          </cell>
          <cell r="F2119">
            <v>0</v>
          </cell>
          <cell r="G2119">
            <v>0</v>
          </cell>
          <cell r="H2119">
            <v>0</v>
          </cell>
          <cell r="I2119">
            <v>0</v>
          </cell>
          <cell r="J2119">
            <v>0</v>
          </cell>
          <cell r="K2119">
            <v>0</v>
          </cell>
          <cell r="L2119">
            <v>0</v>
          </cell>
          <cell r="M2119">
            <v>0</v>
          </cell>
          <cell r="N2119">
            <v>0</v>
          </cell>
          <cell r="O2119">
            <v>0</v>
          </cell>
          <cell r="P2119">
            <v>0</v>
          </cell>
          <cell r="Q2119">
            <v>0</v>
          </cell>
          <cell r="R2119">
            <v>0</v>
          </cell>
          <cell r="S2119">
            <v>0</v>
          </cell>
          <cell r="T2119">
            <v>0</v>
          </cell>
          <cell r="U2119">
            <v>0</v>
          </cell>
          <cell r="V2119">
            <v>0</v>
          </cell>
          <cell r="W2119">
            <v>0</v>
          </cell>
          <cell r="X2119">
            <v>0</v>
          </cell>
          <cell r="Y2119" t="str">
            <v>L1.SO2_PVS   Station Total Costs</v>
          </cell>
        </row>
        <row r="2120">
          <cell r="E2120">
            <v>0</v>
          </cell>
          <cell r="F2120">
            <v>0</v>
          </cell>
          <cell r="G2120">
            <v>0</v>
          </cell>
          <cell r="H2120">
            <v>0</v>
          </cell>
          <cell r="I2120">
            <v>0</v>
          </cell>
          <cell r="J2120">
            <v>0</v>
          </cell>
          <cell r="K2120">
            <v>0</v>
          </cell>
          <cell r="L2120">
            <v>0</v>
          </cell>
          <cell r="M2120">
            <v>0</v>
          </cell>
          <cell r="N2120">
            <v>0</v>
          </cell>
          <cell r="O2120">
            <v>0</v>
          </cell>
          <cell r="P2120">
            <v>0</v>
          </cell>
          <cell r="Q2120">
            <v>0</v>
          </cell>
          <cell r="R2120">
            <v>0</v>
          </cell>
          <cell r="S2120">
            <v>0</v>
          </cell>
          <cell r="T2120">
            <v>0</v>
          </cell>
          <cell r="U2120">
            <v>0</v>
          </cell>
          <cell r="V2120">
            <v>0</v>
          </cell>
          <cell r="W2120">
            <v>0</v>
          </cell>
          <cell r="X2120">
            <v>0</v>
          </cell>
          <cell r="Y2120" t="str">
            <v>L_.SO2_PVSProposed Station Fuel Costs</v>
          </cell>
        </row>
        <row r="2121">
          <cell r="E2121">
            <v>0</v>
          </cell>
          <cell r="F2121">
            <v>0</v>
          </cell>
          <cell r="G2121">
            <v>0</v>
          </cell>
          <cell r="H2121">
            <v>0</v>
          </cell>
          <cell r="I2121">
            <v>0</v>
          </cell>
          <cell r="J2121">
            <v>0</v>
          </cell>
          <cell r="K2121">
            <v>0</v>
          </cell>
          <cell r="L2121">
            <v>0</v>
          </cell>
          <cell r="M2121">
            <v>0</v>
          </cell>
          <cell r="N2121">
            <v>0</v>
          </cell>
          <cell r="O2121">
            <v>0</v>
          </cell>
          <cell r="P2121">
            <v>0</v>
          </cell>
          <cell r="Q2121">
            <v>0</v>
          </cell>
          <cell r="R2121">
            <v>0</v>
          </cell>
          <cell r="S2121">
            <v>1.4530000000000001</v>
          </cell>
          <cell r="T2121">
            <v>1.486</v>
          </cell>
          <cell r="U2121">
            <v>1.52</v>
          </cell>
          <cell r="V2121">
            <v>1.5549999999999999</v>
          </cell>
          <cell r="W2121">
            <v>1.59</v>
          </cell>
          <cell r="X2121">
            <v>1.6259999999999999</v>
          </cell>
          <cell r="Y2121" t="str">
            <v>L_.SO2_PVSProposed Station Variable O&amp;M Costs</v>
          </cell>
        </row>
        <row r="2122">
          <cell r="E2122">
            <v>0</v>
          </cell>
          <cell r="F2122">
            <v>0</v>
          </cell>
          <cell r="G2122">
            <v>0</v>
          </cell>
          <cell r="H2122">
            <v>0</v>
          </cell>
          <cell r="I2122">
            <v>0</v>
          </cell>
          <cell r="J2122">
            <v>0</v>
          </cell>
          <cell r="K2122">
            <v>0</v>
          </cell>
          <cell r="L2122">
            <v>0</v>
          </cell>
          <cell r="M2122">
            <v>0</v>
          </cell>
          <cell r="N2122">
            <v>0</v>
          </cell>
          <cell r="O2122">
            <v>0</v>
          </cell>
          <cell r="P2122">
            <v>0</v>
          </cell>
          <cell r="Q2122">
            <v>0</v>
          </cell>
          <cell r="R2122">
            <v>0</v>
          </cell>
          <cell r="S2122">
            <v>0</v>
          </cell>
          <cell r="T2122">
            <v>0</v>
          </cell>
          <cell r="U2122">
            <v>0</v>
          </cell>
          <cell r="V2122">
            <v>0</v>
          </cell>
          <cell r="W2122">
            <v>0</v>
          </cell>
          <cell r="X2122">
            <v>0</v>
          </cell>
          <cell r="Y2122" t="str">
            <v>L_.SO2_PVSProposed Station Emission Costs</v>
          </cell>
        </row>
        <row r="2123">
          <cell r="E2123">
            <v>0</v>
          </cell>
          <cell r="F2123">
            <v>0</v>
          </cell>
          <cell r="G2123">
            <v>0</v>
          </cell>
          <cell r="H2123">
            <v>0</v>
          </cell>
          <cell r="I2123">
            <v>0</v>
          </cell>
          <cell r="J2123">
            <v>0</v>
          </cell>
          <cell r="K2123">
            <v>0</v>
          </cell>
          <cell r="L2123">
            <v>0</v>
          </cell>
          <cell r="M2123">
            <v>0</v>
          </cell>
          <cell r="N2123">
            <v>0</v>
          </cell>
          <cell r="O2123">
            <v>0</v>
          </cell>
          <cell r="P2123">
            <v>0</v>
          </cell>
          <cell r="Q2123">
            <v>0</v>
          </cell>
          <cell r="R2123">
            <v>0</v>
          </cell>
          <cell r="S2123">
            <v>0</v>
          </cell>
          <cell r="T2123">
            <v>0</v>
          </cell>
          <cell r="U2123">
            <v>0</v>
          </cell>
          <cell r="V2123">
            <v>0</v>
          </cell>
          <cell r="W2123">
            <v>0</v>
          </cell>
          <cell r="X2123">
            <v>0</v>
          </cell>
          <cell r="Y2123" t="str">
            <v>L_.SO2_PVSProposed Station Dispatch Adder Costs</v>
          </cell>
        </row>
        <row r="2124">
          <cell r="E2124">
            <v>0</v>
          </cell>
          <cell r="F2124">
            <v>0</v>
          </cell>
          <cell r="G2124">
            <v>0</v>
          </cell>
          <cell r="H2124">
            <v>0</v>
          </cell>
          <cell r="I2124">
            <v>0</v>
          </cell>
          <cell r="J2124">
            <v>0</v>
          </cell>
          <cell r="K2124">
            <v>0</v>
          </cell>
          <cell r="L2124">
            <v>0</v>
          </cell>
          <cell r="M2124">
            <v>0</v>
          </cell>
          <cell r="N2124">
            <v>0</v>
          </cell>
          <cell r="O2124">
            <v>0</v>
          </cell>
          <cell r="P2124">
            <v>0</v>
          </cell>
          <cell r="Q2124">
            <v>0</v>
          </cell>
          <cell r="R2124">
            <v>0</v>
          </cell>
          <cell r="S2124">
            <v>13.6</v>
          </cell>
          <cell r="T2124">
            <v>13.6</v>
          </cell>
          <cell r="U2124">
            <v>13.6</v>
          </cell>
          <cell r="V2124">
            <v>13.6</v>
          </cell>
          <cell r="W2124">
            <v>13.6</v>
          </cell>
          <cell r="X2124">
            <v>13.6</v>
          </cell>
          <cell r="Y2124" t="str">
            <v>L_.SO2_PVSProposed Station Fixed Costs</v>
          </cell>
        </row>
        <row r="2125">
          <cell r="E2125">
            <v>0</v>
          </cell>
          <cell r="F2125">
            <v>0</v>
          </cell>
          <cell r="G2125">
            <v>0</v>
          </cell>
          <cell r="H2125">
            <v>0</v>
          </cell>
          <cell r="I2125">
            <v>0</v>
          </cell>
          <cell r="J2125">
            <v>0</v>
          </cell>
          <cell r="K2125">
            <v>0</v>
          </cell>
          <cell r="L2125">
            <v>0</v>
          </cell>
          <cell r="M2125">
            <v>0</v>
          </cell>
          <cell r="N2125">
            <v>0</v>
          </cell>
          <cell r="O2125">
            <v>0</v>
          </cell>
          <cell r="P2125">
            <v>0</v>
          </cell>
          <cell r="Q2125">
            <v>0</v>
          </cell>
          <cell r="R2125">
            <v>0</v>
          </cell>
          <cell r="S2125">
            <v>0</v>
          </cell>
          <cell r="T2125">
            <v>0</v>
          </cell>
          <cell r="U2125">
            <v>0</v>
          </cell>
          <cell r="V2125">
            <v>0</v>
          </cell>
          <cell r="W2125">
            <v>0</v>
          </cell>
          <cell r="X2125">
            <v>0</v>
          </cell>
          <cell r="Y2125" t="str">
            <v>L_.SO2_PVSProposed Station Demand Charges</v>
          </cell>
        </row>
        <row r="2126">
          <cell r="E2126">
            <v>0</v>
          </cell>
          <cell r="F2126">
            <v>0</v>
          </cell>
          <cell r="G2126">
            <v>0</v>
          </cell>
          <cell r="H2126">
            <v>0</v>
          </cell>
          <cell r="I2126">
            <v>0</v>
          </cell>
          <cell r="J2126">
            <v>0</v>
          </cell>
          <cell r="K2126">
            <v>0</v>
          </cell>
          <cell r="L2126">
            <v>0</v>
          </cell>
          <cell r="M2126">
            <v>0</v>
          </cell>
          <cell r="N2126">
            <v>0</v>
          </cell>
          <cell r="O2126">
            <v>0</v>
          </cell>
          <cell r="P2126">
            <v>0</v>
          </cell>
          <cell r="Q2126">
            <v>0</v>
          </cell>
          <cell r="R2126">
            <v>0</v>
          </cell>
          <cell r="S2126">
            <v>40.935000000000002</v>
          </cell>
          <cell r="T2126">
            <v>41.869</v>
          </cell>
          <cell r="U2126">
            <v>42.823</v>
          </cell>
          <cell r="V2126">
            <v>43.8</v>
          </cell>
          <cell r="W2126">
            <v>44.798000000000002</v>
          </cell>
          <cell r="X2126">
            <v>45.82</v>
          </cell>
          <cell r="Y2126" t="str">
            <v>L_.SO2_PVSProposed Station Capital Costs</v>
          </cell>
        </row>
        <row r="2127">
          <cell r="E2127">
            <v>0</v>
          </cell>
          <cell r="F2127">
            <v>0</v>
          </cell>
          <cell r="G2127">
            <v>0</v>
          </cell>
          <cell r="H2127">
            <v>0</v>
          </cell>
          <cell r="I2127">
            <v>0</v>
          </cell>
          <cell r="J2127">
            <v>0</v>
          </cell>
          <cell r="K2127">
            <v>0</v>
          </cell>
          <cell r="L2127">
            <v>0</v>
          </cell>
          <cell r="M2127">
            <v>0</v>
          </cell>
          <cell r="N2127">
            <v>0</v>
          </cell>
          <cell r="O2127">
            <v>0</v>
          </cell>
          <cell r="P2127">
            <v>0</v>
          </cell>
          <cell r="Q2127">
            <v>0</v>
          </cell>
          <cell r="R2127">
            <v>0</v>
          </cell>
          <cell r="S2127">
            <v>55.988999999999997</v>
          </cell>
          <cell r="T2127">
            <v>56.954999999999998</v>
          </cell>
          <cell r="U2127">
            <v>57.944000000000003</v>
          </cell>
          <cell r="V2127">
            <v>58.954999999999998</v>
          </cell>
          <cell r="W2127">
            <v>59.988999999999997</v>
          </cell>
          <cell r="X2127">
            <v>61.046999999999997</v>
          </cell>
          <cell r="Y2127" t="str">
            <v>L_.SO2_PVS   Station Total Costs</v>
          </cell>
        </row>
        <row r="2128">
          <cell r="E2128">
            <v>0</v>
          </cell>
          <cell r="F2128">
            <v>0</v>
          </cell>
          <cell r="G2128">
            <v>0</v>
          </cell>
          <cell r="H2128">
            <v>0</v>
          </cell>
          <cell r="I2128">
            <v>0</v>
          </cell>
          <cell r="J2128">
            <v>0</v>
          </cell>
          <cell r="K2128">
            <v>0</v>
          </cell>
          <cell r="L2128">
            <v>0</v>
          </cell>
          <cell r="M2128">
            <v>0</v>
          </cell>
          <cell r="N2128">
            <v>0</v>
          </cell>
          <cell r="O2128">
            <v>0</v>
          </cell>
          <cell r="P2128">
            <v>0</v>
          </cell>
          <cell r="Q2128">
            <v>0</v>
          </cell>
          <cell r="R2128">
            <v>0</v>
          </cell>
          <cell r="S2128">
            <v>0</v>
          </cell>
          <cell r="T2128">
            <v>0</v>
          </cell>
          <cell r="U2128">
            <v>0</v>
          </cell>
          <cell r="V2128">
            <v>0</v>
          </cell>
          <cell r="W2128">
            <v>0</v>
          </cell>
          <cell r="X2128">
            <v>0</v>
          </cell>
          <cell r="Y2128" t="str">
            <v>H_.AE1_WDProposed Station Fuel Costs</v>
          </cell>
        </row>
        <row r="2129">
          <cell r="E2129">
            <v>0</v>
          </cell>
          <cell r="F2129">
            <v>0</v>
          </cell>
          <cell r="G2129">
            <v>0</v>
          </cell>
          <cell r="H2129">
            <v>0</v>
          </cell>
          <cell r="I2129">
            <v>0</v>
          </cell>
          <cell r="J2129">
            <v>0</v>
          </cell>
          <cell r="K2129">
            <v>0</v>
          </cell>
          <cell r="L2129">
            <v>0</v>
          </cell>
          <cell r="M2129">
            <v>0</v>
          </cell>
          <cell r="N2129">
            <v>0</v>
          </cell>
          <cell r="O2129">
            <v>0</v>
          </cell>
          <cell r="P2129">
            <v>0</v>
          </cell>
          <cell r="Q2129">
            <v>0</v>
          </cell>
          <cell r="R2129">
            <v>0</v>
          </cell>
          <cell r="S2129">
            <v>0</v>
          </cell>
          <cell r="T2129">
            <v>0</v>
          </cell>
          <cell r="U2129">
            <v>0</v>
          </cell>
          <cell r="V2129">
            <v>0</v>
          </cell>
          <cell r="W2129">
            <v>0</v>
          </cell>
          <cell r="X2129">
            <v>0</v>
          </cell>
          <cell r="Y2129" t="str">
            <v>H_.AE1_WDProposed Station Variable O&amp;M Costs</v>
          </cell>
        </row>
        <row r="2130">
          <cell r="E2130">
            <v>0</v>
          </cell>
          <cell r="F2130">
            <v>0</v>
          </cell>
          <cell r="G2130">
            <v>0</v>
          </cell>
          <cell r="H2130">
            <v>0</v>
          </cell>
          <cell r="I2130">
            <v>0</v>
          </cell>
          <cell r="J2130">
            <v>0</v>
          </cell>
          <cell r="K2130">
            <v>0</v>
          </cell>
          <cell r="L2130">
            <v>0</v>
          </cell>
          <cell r="M2130">
            <v>0</v>
          </cell>
          <cell r="N2130">
            <v>0</v>
          </cell>
          <cell r="O2130">
            <v>0</v>
          </cell>
          <cell r="P2130">
            <v>0</v>
          </cell>
          <cell r="Q2130">
            <v>0</v>
          </cell>
          <cell r="R2130">
            <v>0</v>
          </cell>
          <cell r="S2130">
            <v>0</v>
          </cell>
          <cell r="T2130">
            <v>0</v>
          </cell>
          <cell r="U2130">
            <v>0</v>
          </cell>
          <cell r="V2130">
            <v>0</v>
          </cell>
          <cell r="W2130">
            <v>0</v>
          </cell>
          <cell r="X2130">
            <v>0</v>
          </cell>
          <cell r="Y2130" t="str">
            <v>H_.AE1_WDProposed Station Emission Costs</v>
          </cell>
        </row>
        <row r="2131">
          <cell r="E2131">
            <v>0</v>
          </cell>
          <cell r="F2131">
            <v>0</v>
          </cell>
          <cell r="G2131">
            <v>0</v>
          </cell>
          <cell r="H2131">
            <v>0</v>
          </cell>
          <cell r="I2131">
            <v>0</v>
          </cell>
          <cell r="J2131">
            <v>0</v>
          </cell>
          <cell r="K2131">
            <v>0</v>
          </cell>
          <cell r="L2131">
            <v>0</v>
          </cell>
          <cell r="M2131">
            <v>0</v>
          </cell>
          <cell r="N2131">
            <v>0</v>
          </cell>
          <cell r="O2131">
            <v>0</v>
          </cell>
          <cell r="P2131">
            <v>0</v>
          </cell>
          <cell r="Q2131">
            <v>0</v>
          </cell>
          <cell r="R2131">
            <v>0</v>
          </cell>
          <cell r="S2131">
            <v>0</v>
          </cell>
          <cell r="T2131">
            <v>0</v>
          </cell>
          <cell r="U2131">
            <v>0</v>
          </cell>
          <cell r="V2131">
            <v>0</v>
          </cell>
          <cell r="W2131">
            <v>0</v>
          </cell>
          <cell r="X2131">
            <v>0</v>
          </cell>
          <cell r="Y2131" t="str">
            <v>H_.AE1_WDProposed Station Dispatch Adder Costs</v>
          </cell>
        </row>
        <row r="2132">
          <cell r="E2132">
            <v>0</v>
          </cell>
          <cell r="F2132">
            <v>0</v>
          </cell>
          <cell r="G2132">
            <v>0</v>
          </cell>
          <cell r="H2132">
            <v>0</v>
          </cell>
          <cell r="I2132">
            <v>0</v>
          </cell>
          <cell r="J2132">
            <v>0</v>
          </cell>
          <cell r="K2132">
            <v>0</v>
          </cell>
          <cell r="L2132">
            <v>0</v>
          </cell>
          <cell r="M2132">
            <v>0</v>
          </cell>
          <cell r="N2132">
            <v>0</v>
          </cell>
          <cell r="O2132">
            <v>0</v>
          </cell>
          <cell r="P2132">
            <v>0</v>
          </cell>
          <cell r="Q2132">
            <v>0</v>
          </cell>
          <cell r="R2132">
            <v>0</v>
          </cell>
          <cell r="S2132">
            <v>0</v>
          </cell>
          <cell r="T2132">
            <v>0</v>
          </cell>
          <cell r="U2132">
            <v>0</v>
          </cell>
          <cell r="V2132">
            <v>0</v>
          </cell>
          <cell r="W2132">
            <v>0</v>
          </cell>
          <cell r="X2132">
            <v>0</v>
          </cell>
          <cell r="Y2132" t="str">
            <v>H_.AE1_WDProposed Station Fixed Costs</v>
          </cell>
        </row>
        <row r="2133">
          <cell r="E2133">
            <v>0</v>
          </cell>
          <cell r="F2133">
            <v>0</v>
          </cell>
          <cell r="G2133">
            <v>0</v>
          </cell>
          <cell r="H2133">
            <v>0</v>
          </cell>
          <cell r="I2133">
            <v>0</v>
          </cell>
          <cell r="J2133">
            <v>0</v>
          </cell>
          <cell r="K2133">
            <v>0</v>
          </cell>
          <cell r="L2133">
            <v>0</v>
          </cell>
          <cell r="M2133">
            <v>0</v>
          </cell>
          <cell r="N2133">
            <v>0</v>
          </cell>
          <cell r="O2133">
            <v>0</v>
          </cell>
          <cell r="P2133">
            <v>0</v>
          </cell>
          <cell r="Q2133">
            <v>0</v>
          </cell>
          <cell r="R2133">
            <v>0</v>
          </cell>
          <cell r="S2133">
            <v>0</v>
          </cell>
          <cell r="T2133">
            <v>0</v>
          </cell>
          <cell r="U2133">
            <v>0</v>
          </cell>
          <cell r="V2133">
            <v>0</v>
          </cell>
          <cell r="W2133">
            <v>0</v>
          </cell>
          <cell r="X2133">
            <v>0</v>
          </cell>
          <cell r="Y2133" t="str">
            <v>H_.AE1_WDProposed Station Demand Charges</v>
          </cell>
        </row>
        <row r="2134">
          <cell r="E2134">
            <v>0</v>
          </cell>
          <cell r="F2134">
            <v>0</v>
          </cell>
          <cell r="G2134">
            <v>0</v>
          </cell>
          <cell r="H2134">
            <v>0</v>
          </cell>
          <cell r="I2134">
            <v>0</v>
          </cell>
          <cell r="J2134">
            <v>0</v>
          </cell>
          <cell r="K2134">
            <v>0</v>
          </cell>
          <cell r="L2134">
            <v>0</v>
          </cell>
          <cell r="M2134">
            <v>0</v>
          </cell>
          <cell r="N2134">
            <v>0</v>
          </cell>
          <cell r="O2134">
            <v>0</v>
          </cell>
          <cell r="P2134">
            <v>0</v>
          </cell>
          <cell r="Q2134">
            <v>0</v>
          </cell>
          <cell r="R2134">
            <v>0</v>
          </cell>
          <cell r="S2134">
            <v>0</v>
          </cell>
          <cell r="T2134">
            <v>0</v>
          </cell>
          <cell r="U2134">
            <v>0</v>
          </cell>
          <cell r="V2134">
            <v>0</v>
          </cell>
          <cell r="W2134">
            <v>0</v>
          </cell>
          <cell r="X2134">
            <v>0</v>
          </cell>
          <cell r="Y2134" t="str">
            <v>H_.AE1_WDProposed Station Capital Costs</v>
          </cell>
        </row>
        <row r="2135">
          <cell r="E2135">
            <v>0</v>
          </cell>
          <cell r="F2135">
            <v>0</v>
          </cell>
          <cell r="G2135">
            <v>0</v>
          </cell>
          <cell r="H2135">
            <v>0</v>
          </cell>
          <cell r="I2135">
            <v>0</v>
          </cell>
          <cell r="J2135">
            <v>0</v>
          </cell>
          <cell r="K2135">
            <v>0</v>
          </cell>
          <cell r="L2135">
            <v>0</v>
          </cell>
          <cell r="M2135">
            <v>0</v>
          </cell>
          <cell r="N2135">
            <v>0</v>
          </cell>
          <cell r="O2135">
            <v>0</v>
          </cell>
          <cell r="P2135">
            <v>0</v>
          </cell>
          <cell r="Q2135">
            <v>0</v>
          </cell>
          <cell r="R2135">
            <v>0</v>
          </cell>
          <cell r="S2135">
            <v>0</v>
          </cell>
          <cell r="T2135">
            <v>0</v>
          </cell>
          <cell r="U2135">
            <v>0</v>
          </cell>
          <cell r="V2135">
            <v>0</v>
          </cell>
          <cell r="W2135">
            <v>0</v>
          </cell>
          <cell r="X2135">
            <v>0</v>
          </cell>
          <cell r="Y2135" t="str">
            <v>H_.AE1_WD   Station Total Costs</v>
          </cell>
        </row>
        <row r="2136">
          <cell r="E2136">
            <v>0</v>
          </cell>
          <cell r="F2136">
            <v>0</v>
          </cell>
          <cell r="G2136">
            <v>0</v>
          </cell>
          <cell r="H2136">
            <v>0</v>
          </cell>
          <cell r="I2136">
            <v>0</v>
          </cell>
          <cell r="J2136">
            <v>0</v>
          </cell>
          <cell r="K2136">
            <v>0</v>
          </cell>
          <cell r="L2136">
            <v>0</v>
          </cell>
          <cell r="M2136">
            <v>0</v>
          </cell>
          <cell r="N2136">
            <v>0</v>
          </cell>
          <cell r="O2136">
            <v>0</v>
          </cell>
          <cell r="P2136">
            <v>0</v>
          </cell>
          <cell r="Q2136">
            <v>0</v>
          </cell>
          <cell r="R2136">
            <v>0</v>
          </cell>
          <cell r="S2136">
            <v>0</v>
          </cell>
          <cell r="T2136">
            <v>0</v>
          </cell>
          <cell r="U2136">
            <v>0</v>
          </cell>
          <cell r="V2136">
            <v>0</v>
          </cell>
          <cell r="W2136">
            <v>0</v>
          </cell>
          <cell r="X2136">
            <v>0</v>
          </cell>
          <cell r="Y2136" t="str">
            <v>H_.AE1_WDSProposed Station Fuel Costs</v>
          </cell>
        </row>
        <row r="2137">
          <cell r="E2137">
            <v>0</v>
          </cell>
          <cell r="F2137">
            <v>0</v>
          </cell>
          <cell r="G2137">
            <v>0</v>
          </cell>
          <cell r="H2137">
            <v>0</v>
          </cell>
          <cell r="I2137">
            <v>0</v>
          </cell>
          <cell r="J2137">
            <v>0</v>
          </cell>
          <cell r="K2137">
            <v>0</v>
          </cell>
          <cell r="L2137">
            <v>0</v>
          </cell>
          <cell r="M2137">
            <v>0</v>
          </cell>
          <cell r="N2137">
            <v>0</v>
          </cell>
          <cell r="O2137">
            <v>0</v>
          </cell>
          <cell r="P2137">
            <v>0</v>
          </cell>
          <cell r="Q2137">
            <v>0</v>
          </cell>
          <cell r="R2137">
            <v>0</v>
          </cell>
          <cell r="S2137">
            <v>0</v>
          </cell>
          <cell r="T2137">
            <v>0</v>
          </cell>
          <cell r="U2137">
            <v>0</v>
          </cell>
          <cell r="V2137">
            <v>0</v>
          </cell>
          <cell r="W2137">
            <v>0</v>
          </cell>
          <cell r="X2137">
            <v>0</v>
          </cell>
          <cell r="Y2137" t="str">
            <v>H_.AE1_WDSProposed Station Variable O&amp;M Costs</v>
          </cell>
        </row>
        <row r="2138">
          <cell r="E2138">
            <v>0</v>
          </cell>
          <cell r="F2138">
            <v>0</v>
          </cell>
          <cell r="G2138">
            <v>0</v>
          </cell>
          <cell r="H2138">
            <v>0</v>
          </cell>
          <cell r="I2138">
            <v>0</v>
          </cell>
          <cell r="J2138">
            <v>0</v>
          </cell>
          <cell r="K2138">
            <v>0</v>
          </cell>
          <cell r="L2138">
            <v>0</v>
          </cell>
          <cell r="M2138">
            <v>0</v>
          </cell>
          <cell r="N2138">
            <v>0</v>
          </cell>
          <cell r="O2138">
            <v>0</v>
          </cell>
          <cell r="P2138">
            <v>0</v>
          </cell>
          <cell r="Q2138">
            <v>0</v>
          </cell>
          <cell r="R2138">
            <v>0</v>
          </cell>
          <cell r="S2138">
            <v>0</v>
          </cell>
          <cell r="T2138">
            <v>0</v>
          </cell>
          <cell r="U2138">
            <v>0</v>
          </cell>
          <cell r="V2138">
            <v>0</v>
          </cell>
          <cell r="W2138">
            <v>0</v>
          </cell>
          <cell r="X2138">
            <v>0</v>
          </cell>
          <cell r="Y2138" t="str">
            <v>H_.AE1_WDSProposed Station Emission Costs</v>
          </cell>
        </row>
        <row r="2139">
          <cell r="E2139">
            <v>0</v>
          </cell>
          <cell r="F2139">
            <v>0</v>
          </cell>
          <cell r="G2139">
            <v>0</v>
          </cell>
          <cell r="H2139">
            <v>0</v>
          </cell>
          <cell r="I2139">
            <v>0</v>
          </cell>
          <cell r="J2139">
            <v>0</v>
          </cell>
          <cell r="K2139">
            <v>0</v>
          </cell>
          <cell r="L2139">
            <v>0</v>
          </cell>
          <cell r="M2139">
            <v>0</v>
          </cell>
          <cell r="N2139">
            <v>0</v>
          </cell>
          <cell r="O2139">
            <v>0</v>
          </cell>
          <cell r="P2139">
            <v>0</v>
          </cell>
          <cell r="Q2139">
            <v>0</v>
          </cell>
          <cell r="R2139">
            <v>0</v>
          </cell>
          <cell r="S2139">
            <v>0</v>
          </cell>
          <cell r="T2139">
            <v>0</v>
          </cell>
          <cell r="U2139">
            <v>0</v>
          </cell>
          <cell r="V2139">
            <v>0</v>
          </cell>
          <cell r="W2139">
            <v>0</v>
          </cell>
          <cell r="X2139">
            <v>0</v>
          </cell>
          <cell r="Y2139" t="str">
            <v>H_.AE1_WDSProposed Station Dispatch Adder Costs</v>
          </cell>
        </row>
        <row r="2140">
          <cell r="E2140">
            <v>0</v>
          </cell>
          <cell r="F2140">
            <v>0</v>
          </cell>
          <cell r="G2140">
            <v>0</v>
          </cell>
          <cell r="H2140">
            <v>0</v>
          </cell>
          <cell r="I2140">
            <v>0</v>
          </cell>
          <cell r="J2140">
            <v>0</v>
          </cell>
          <cell r="K2140">
            <v>0</v>
          </cell>
          <cell r="L2140">
            <v>0</v>
          </cell>
          <cell r="M2140">
            <v>0</v>
          </cell>
          <cell r="N2140">
            <v>0</v>
          </cell>
          <cell r="O2140">
            <v>0</v>
          </cell>
          <cell r="P2140">
            <v>0</v>
          </cell>
          <cell r="Q2140">
            <v>0</v>
          </cell>
          <cell r="R2140">
            <v>0</v>
          </cell>
          <cell r="S2140">
            <v>0</v>
          </cell>
          <cell r="T2140">
            <v>0</v>
          </cell>
          <cell r="U2140">
            <v>0</v>
          </cell>
          <cell r="V2140">
            <v>0</v>
          </cell>
          <cell r="W2140">
            <v>0</v>
          </cell>
          <cell r="X2140">
            <v>0</v>
          </cell>
          <cell r="Y2140" t="str">
            <v>H_.AE1_WDSProposed Station Fixed Costs</v>
          </cell>
        </row>
        <row r="2141">
          <cell r="E2141">
            <v>0</v>
          </cell>
          <cell r="F2141">
            <v>0</v>
          </cell>
          <cell r="G2141">
            <v>0</v>
          </cell>
          <cell r="H2141">
            <v>0</v>
          </cell>
          <cell r="I2141">
            <v>0</v>
          </cell>
          <cell r="J2141">
            <v>0</v>
          </cell>
          <cell r="K2141">
            <v>0</v>
          </cell>
          <cell r="L2141">
            <v>0</v>
          </cell>
          <cell r="M2141">
            <v>0</v>
          </cell>
          <cell r="N2141">
            <v>0</v>
          </cell>
          <cell r="O2141">
            <v>0</v>
          </cell>
          <cell r="P2141">
            <v>0</v>
          </cell>
          <cell r="Q2141">
            <v>0</v>
          </cell>
          <cell r="R2141">
            <v>0</v>
          </cell>
          <cell r="S2141">
            <v>0</v>
          </cell>
          <cell r="T2141">
            <v>0</v>
          </cell>
          <cell r="U2141">
            <v>0</v>
          </cell>
          <cell r="V2141">
            <v>0</v>
          </cell>
          <cell r="W2141">
            <v>0</v>
          </cell>
          <cell r="X2141">
            <v>0</v>
          </cell>
          <cell r="Y2141" t="str">
            <v>H_.AE1_WDSProposed Station Demand Charges</v>
          </cell>
        </row>
        <row r="2142">
          <cell r="E2142">
            <v>0</v>
          </cell>
          <cell r="F2142">
            <v>0</v>
          </cell>
          <cell r="G2142">
            <v>0</v>
          </cell>
          <cell r="H2142">
            <v>0</v>
          </cell>
          <cell r="I2142">
            <v>0</v>
          </cell>
          <cell r="J2142">
            <v>0</v>
          </cell>
          <cell r="K2142">
            <v>0</v>
          </cell>
          <cell r="L2142">
            <v>0</v>
          </cell>
          <cell r="M2142">
            <v>0</v>
          </cell>
          <cell r="N2142">
            <v>0</v>
          </cell>
          <cell r="O2142">
            <v>0</v>
          </cell>
          <cell r="P2142">
            <v>0</v>
          </cell>
          <cell r="Q2142">
            <v>0</v>
          </cell>
          <cell r="R2142">
            <v>0</v>
          </cell>
          <cell r="S2142">
            <v>0</v>
          </cell>
          <cell r="T2142">
            <v>0</v>
          </cell>
          <cell r="U2142">
            <v>0</v>
          </cell>
          <cell r="V2142">
            <v>0</v>
          </cell>
          <cell r="W2142">
            <v>0</v>
          </cell>
          <cell r="X2142">
            <v>0</v>
          </cell>
          <cell r="Y2142" t="str">
            <v>H_.AE1_WDSProposed Station Capital Costs</v>
          </cell>
        </row>
        <row r="2143">
          <cell r="E2143">
            <v>0</v>
          </cell>
          <cell r="F2143">
            <v>0</v>
          </cell>
          <cell r="G2143">
            <v>0</v>
          </cell>
          <cell r="H2143">
            <v>0</v>
          </cell>
          <cell r="I2143">
            <v>0</v>
          </cell>
          <cell r="J2143">
            <v>0</v>
          </cell>
          <cell r="K2143">
            <v>0</v>
          </cell>
          <cell r="L2143">
            <v>0</v>
          </cell>
          <cell r="M2143">
            <v>0</v>
          </cell>
          <cell r="N2143">
            <v>0</v>
          </cell>
          <cell r="O2143">
            <v>0</v>
          </cell>
          <cell r="P2143">
            <v>0</v>
          </cell>
          <cell r="Q2143">
            <v>0</v>
          </cell>
          <cell r="R2143">
            <v>0</v>
          </cell>
          <cell r="S2143">
            <v>0</v>
          </cell>
          <cell r="T2143">
            <v>0</v>
          </cell>
          <cell r="U2143">
            <v>0</v>
          </cell>
          <cell r="V2143">
            <v>0</v>
          </cell>
          <cell r="W2143">
            <v>0</v>
          </cell>
          <cell r="X2143">
            <v>0</v>
          </cell>
          <cell r="Y2143" t="str">
            <v>H_.AE1_WDS   Station Total Costs</v>
          </cell>
        </row>
        <row r="2144">
          <cell r="E2144">
            <v>0</v>
          </cell>
          <cell r="F2144">
            <v>0</v>
          </cell>
          <cell r="G2144">
            <v>0</v>
          </cell>
          <cell r="H2144">
            <v>0</v>
          </cell>
          <cell r="I2144">
            <v>0</v>
          </cell>
          <cell r="J2144">
            <v>0</v>
          </cell>
          <cell r="K2144">
            <v>0</v>
          </cell>
          <cell r="L2144">
            <v>0</v>
          </cell>
          <cell r="M2144">
            <v>0</v>
          </cell>
          <cell r="N2144">
            <v>0</v>
          </cell>
          <cell r="O2144">
            <v>0</v>
          </cell>
          <cell r="P2144">
            <v>0</v>
          </cell>
          <cell r="Q2144">
            <v>0</v>
          </cell>
          <cell r="R2144">
            <v>0</v>
          </cell>
          <cell r="S2144">
            <v>0</v>
          </cell>
          <cell r="T2144">
            <v>0</v>
          </cell>
          <cell r="U2144">
            <v>0</v>
          </cell>
          <cell r="V2144">
            <v>0</v>
          </cell>
          <cell r="W2144">
            <v>0</v>
          </cell>
          <cell r="X2144">
            <v>0</v>
          </cell>
          <cell r="Y2144" t="str">
            <v>L_.AE1_WDProposed Station Fuel Costs</v>
          </cell>
        </row>
        <row r="2145">
          <cell r="E2145">
            <v>0</v>
          </cell>
          <cell r="F2145">
            <v>0</v>
          </cell>
          <cell r="G2145">
            <v>0</v>
          </cell>
          <cell r="H2145">
            <v>0</v>
          </cell>
          <cell r="I2145">
            <v>0</v>
          </cell>
          <cell r="J2145">
            <v>0</v>
          </cell>
          <cell r="K2145">
            <v>0</v>
          </cell>
          <cell r="L2145">
            <v>0</v>
          </cell>
          <cell r="M2145">
            <v>0</v>
          </cell>
          <cell r="N2145">
            <v>0</v>
          </cell>
          <cell r="O2145">
            <v>0</v>
          </cell>
          <cell r="P2145">
            <v>0</v>
          </cell>
          <cell r="Q2145">
            <v>0</v>
          </cell>
          <cell r="R2145">
            <v>0</v>
          </cell>
          <cell r="S2145">
            <v>0</v>
          </cell>
          <cell r="T2145">
            <v>0</v>
          </cell>
          <cell r="U2145">
            <v>0</v>
          </cell>
          <cell r="V2145">
            <v>0</v>
          </cell>
          <cell r="W2145">
            <v>0</v>
          </cell>
          <cell r="X2145">
            <v>0</v>
          </cell>
          <cell r="Y2145" t="str">
            <v>L_.AE1_WDProposed Station Variable O&amp;M Costs</v>
          </cell>
        </row>
        <row r="2146">
          <cell r="E2146">
            <v>0</v>
          </cell>
          <cell r="F2146">
            <v>0</v>
          </cell>
          <cell r="G2146">
            <v>0</v>
          </cell>
          <cell r="H2146">
            <v>0</v>
          </cell>
          <cell r="I2146">
            <v>0</v>
          </cell>
          <cell r="J2146">
            <v>0</v>
          </cell>
          <cell r="K2146">
            <v>0</v>
          </cell>
          <cell r="L2146">
            <v>0</v>
          </cell>
          <cell r="M2146">
            <v>0</v>
          </cell>
          <cell r="N2146">
            <v>0</v>
          </cell>
          <cell r="O2146">
            <v>0</v>
          </cell>
          <cell r="P2146">
            <v>0</v>
          </cell>
          <cell r="Q2146">
            <v>0</v>
          </cell>
          <cell r="R2146">
            <v>0</v>
          </cell>
          <cell r="S2146">
            <v>0</v>
          </cell>
          <cell r="T2146">
            <v>0</v>
          </cell>
          <cell r="U2146">
            <v>0</v>
          </cell>
          <cell r="V2146">
            <v>0</v>
          </cell>
          <cell r="W2146">
            <v>0</v>
          </cell>
          <cell r="X2146">
            <v>0</v>
          </cell>
          <cell r="Y2146" t="str">
            <v>L_.AE1_WDProposed Station Emission Costs</v>
          </cell>
        </row>
        <row r="2147">
          <cell r="E2147">
            <v>0</v>
          </cell>
          <cell r="F2147">
            <v>0</v>
          </cell>
          <cell r="G2147">
            <v>0</v>
          </cell>
          <cell r="H2147">
            <v>0</v>
          </cell>
          <cell r="I2147">
            <v>0</v>
          </cell>
          <cell r="J2147">
            <v>0</v>
          </cell>
          <cell r="K2147">
            <v>0</v>
          </cell>
          <cell r="L2147">
            <v>0</v>
          </cell>
          <cell r="M2147">
            <v>0</v>
          </cell>
          <cell r="N2147">
            <v>0</v>
          </cell>
          <cell r="O2147">
            <v>0</v>
          </cell>
          <cell r="P2147">
            <v>0</v>
          </cell>
          <cell r="Q2147">
            <v>0</v>
          </cell>
          <cell r="R2147">
            <v>0</v>
          </cell>
          <cell r="S2147">
            <v>0</v>
          </cell>
          <cell r="T2147">
            <v>0</v>
          </cell>
          <cell r="U2147">
            <v>0</v>
          </cell>
          <cell r="V2147">
            <v>0</v>
          </cell>
          <cell r="W2147">
            <v>0</v>
          </cell>
          <cell r="X2147">
            <v>0</v>
          </cell>
          <cell r="Y2147" t="str">
            <v>L_.AE1_WDProposed Station Dispatch Adder Costs</v>
          </cell>
        </row>
        <row r="2148">
          <cell r="E2148">
            <v>0</v>
          </cell>
          <cell r="F2148">
            <v>0</v>
          </cell>
          <cell r="G2148">
            <v>0</v>
          </cell>
          <cell r="H2148">
            <v>0</v>
          </cell>
          <cell r="I2148">
            <v>0</v>
          </cell>
          <cell r="J2148">
            <v>0</v>
          </cell>
          <cell r="K2148">
            <v>0</v>
          </cell>
          <cell r="L2148">
            <v>0</v>
          </cell>
          <cell r="M2148">
            <v>0</v>
          </cell>
          <cell r="N2148">
            <v>0</v>
          </cell>
          <cell r="O2148">
            <v>0</v>
          </cell>
          <cell r="P2148">
            <v>0</v>
          </cell>
          <cell r="Q2148">
            <v>0</v>
          </cell>
          <cell r="R2148">
            <v>0</v>
          </cell>
          <cell r="S2148">
            <v>0</v>
          </cell>
          <cell r="T2148">
            <v>0</v>
          </cell>
          <cell r="U2148">
            <v>0</v>
          </cell>
          <cell r="V2148">
            <v>0</v>
          </cell>
          <cell r="W2148">
            <v>0</v>
          </cell>
          <cell r="X2148">
            <v>0</v>
          </cell>
          <cell r="Y2148" t="str">
            <v>L_.AE1_WDProposed Station Fixed Costs</v>
          </cell>
        </row>
        <row r="2149">
          <cell r="E2149">
            <v>0</v>
          </cell>
          <cell r="F2149">
            <v>0</v>
          </cell>
          <cell r="G2149">
            <v>0</v>
          </cell>
          <cell r="H2149">
            <v>0</v>
          </cell>
          <cell r="I2149">
            <v>0</v>
          </cell>
          <cell r="J2149">
            <v>0</v>
          </cell>
          <cell r="K2149">
            <v>0</v>
          </cell>
          <cell r="L2149">
            <v>0</v>
          </cell>
          <cell r="M2149">
            <v>0</v>
          </cell>
          <cell r="N2149">
            <v>0</v>
          </cell>
          <cell r="O2149">
            <v>0</v>
          </cell>
          <cell r="P2149">
            <v>0</v>
          </cell>
          <cell r="Q2149">
            <v>0</v>
          </cell>
          <cell r="R2149">
            <v>0</v>
          </cell>
          <cell r="S2149">
            <v>0</v>
          </cell>
          <cell r="T2149">
            <v>0</v>
          </cell>
          <cell r="U2149">
            <v>0</v>
          </cell>
          <cell r="V2149">
            <v>0</v>
          </cell>
          <cell r="W2149">
            <v>0</v>
          </cell>
          <cell r="X2149">
            <v>0</v>
          </cell>
          <cell r="Y2149" t="str">
            <v>L_.AE1_WDProposed Station Demand Charges</v>
          </cell>
        </row>
        <row r="2150">
          <cell r="E2150">
            <v>0</v>
          </cell>
          <cell r="F2150">
            <v>0</v>
          </cell>
          <cell r="G2150">
            <v>0</v>
          </cell>
          <cell r="H2150">
            <v>0</v>
          </cell>
          <cell r="I2150">
            <v>0</v>
          </cell>
          <cell r="J2150">
            <v>0</v>
          </cell>
          <cell r="K2150">
            <v>0</v>
          </cell>
          <cell r="L2150">
            <v>0</v>
          </cell>
          <cell r="M2150">
            <v>0</v>
          </cell>
          <cell r="N2150">
            <v>0</v>
          </cell>
          <cell r="O2150">
            <v>0</v>
          </cell>
          <cell r="P2150">
            <v>0</v>
          </cell>
          <cell r="Q2150">
            <v>0</v>
          </cell>
          <cell r="R2150">
            <v>0</v>
          </cell>
          <cell r="S2150">
            <v>0</v>
          </cell>
          <cell r="T2150">
            <v>0</v>
          </cell>
          <cell r="U2150">
            <v>0</v>
          </cell>
          <cell r="V2150">
            <v>0</v>
          </cell>
          <cell r="W2150">
            <v>0</v>
          </cell>
          <cell r="X2150">
            <v>0</v>
          </cell>
          <cell r="Y2150" t="str">
            <v>L_.AE1_WDProposed Station Capital Costs</v>
          </cell>
        </row>
        <row r="2151">
          <cell r="E2151">
            <v>0</v>
          </cell>
          <cell r="F2151">
            <v>0</v>
          </cell>
          <cell r="G2151">
            <v>0</v>
          </cell>
          <cell r="H2151">
            <v>0</v>
          </cell>
          <cell r="I2151">
            <v>0</v>
          </cell>
          <cell r="J2151">
            <v>0</v>
          </cell>
          <cell r="K2151">
            <v>0</v>
          </cell>
          <cell r="L2151">
            <v>0</v>
          </cell>
          <cell r="M2151">
            <v>0</v>
          </cell>
          <cell r="N2151">
            <v>0</v>
          </cell>
          <cell r="O2151">
            <v>0</v>
          </cell>
          <cell r="P2151">
            <v>0</v>
          </cell>
          <cell r="Q2151">
            <v>0</v>
          </cell>
          <cell r="R2151">
            <v>0</v>
          </cell>
          <cell r="S2151">
            <v>0</v>
          </cell>
          <cell r="T2151">
            <v>0</v>
          </cell>
          <cell r="U2151">
            <v>0</v>
          </cell>
          <cell r="V2151">
            <v>0</v>
          </cell>
          <cell r="W2151">
            <v>0</v>
          </cell>
          <cell r="X2151">
            <v>0</v>
          </cell>
          <cell r="Y2151" t="str">
            <v>L_.AE1_WD   Station Total Costs</v>
          </cell>
        </row>
        <row r="2152">
          <cell r="E2152">
            <v>0</v>
          </cell>
          <cell r="F2152">
            <v>0</v>
          </cell>
          <cell r="G2152">
            <v>0</v>
          </cell>
          <cell r="H2152">
            <v>0</v>
          </cell>
          <cell r="I2152">
            <v>0</v>
          </cell>
          <cell r="J2152">
            <v>0</v>
          </cell>
          <cell r="K2152">
            <v>0</v>
          </cell>
          <cell r="L2152">
            <v>0</v>
          </cell>
          <cell r="M2152">
            <v>0</v>
          </cell>
          <cell r="N2152">
            <v>0</v>
          </cell>
          <cell r="O2152">
            <v>0</v>
          </cell>
          <cell r="P2152">
            <v>0</v>
          </cell>
          <cell r="Q2152">
            <v>0</v>
          </cell>
          <cell r="R2152">
            <v>0</v>
          </cell>
          <cell r="S2152">
            <v>0</v>
          </cell>
          <cell r="T2152">
            <v>0</v>
          </cell>
          <cell r="U2152">
            <v>0</v>
          </cell>
          <cell r="V2152">
            <v>0</v>
          </cell>
          <cell r="W2152">
            <v>0</v>
          </cell>
          <cell r="X2152">
            <v>0</v>
          </cell>
          <cell r="Y2152" t="str">
            <v>H4.AE1_WDProposed Station Fuel Costs</v>
          </cell>
        </row>
        <row r="2153">
          <cell r="E2153">
            <v>0</v>
          </cell>
          <cell r="F2153">
            <v>0</v>
          </cell>
          <cell r="G2153">
            <v>0</v>
          </cell>
          <cell r="H2153">
            <v>0</v>
          </cell>
          <cell r="I2153">
            <v>0</v>
          </cell>
          <cell r="J2153">
            <v>-90.602000000000004</v>
          </cell>
          <cell r="K2153">
            <v>-93.93</v>
          </cell>
          <cell r="L2153">
            <v>-93.584999999999994</v>
          </cell>
          <cell r="M2153">
            <v>-97.123999999999995</v>
          </cell>
          <cell r="N2153">
            <v>-97.015000000000001</v>
          </cell>
          <cell r="O2153">
            <v>-100.289</v>
          </cell>
          <cell r="P2153">
            <v>-103.807</v>
          </cell>
          <cell r="Q2153">
            <v>-103.417</v>
          </cell>
          <cell r="R2153">
            <v>-107.197</v>
          </cell>
          <cell r="S2153">
            <v>-106.51600000000001</v>
          </cell>
          <cell r="T2153">
            <v>18.535</v>
          </cell>
          <cell r="U2153">
            <v>18.957999999999998</v>
          </cell>
          <cell r="V2153">
            <v>19.396999999999998</v>
          </cell>
          <cell r="W2153">
            <v>19.744</v>
          </cell>
          <cell r="X2153">
            <v>20.138000000000002</v>
          </cell>
          <cell r="Y2153" t="str">
            <v>H4.AE1_WDProposed Station Variable O&amp;M Costs</v>
          </cell>
        </row>
        <row r="2154">
          <cell r="E2154">
            <v>0</v>
          </cell>
          <cell r="F2154">
            <v>0</v>
          </cell>
          <cell r="G2154">
            <v>0</v>
          </cell>
          <cell r="H2154">
            <v>0</v>
          </cell>
          <cell r="I2154">
            <v>0</v>
          </cell>
          <cell r="J2154">
            <v>0</v>
          </cell>
          <cell r="K2154">
            <v>0</v>
          </cell>
          <cell r="L2154">
            <v>0</v>
          </cell>
          <cell r="M2154">
            <v>0</v>
          </cell>
          <cell r="N2154">
            <v>0</v>
          </cell>
          <cell r="O2154">
            <v>0</v>
          </cell>
          <cell r="P2154">
            <v>0</v>
          </cell>
          <cell r="Q2154">
            <v>0</v>
          </cell>
          <cell r="R2154">
            <v>0</v>
          </cell>
          <cell r="S2154">
            <v>0</v>
          </cell>
          <cell r="T2154">
            <v>0</v>
          </cell>
          <cell r="U2154">
            <v>0</v>
          </cell>
          <cell r="V2154">
            <v>0</v>
          </cell>
          <cell r="W2154">
            <v>0</v>
          </cell>
          <cell r="X2154">
            <v>0</v>
          </cell>
          <cell r="Y2154" t="str">
            <v>H4.AE1_WDProposed Station Emission Costs</v>
          </cell>
        </row>
        <row r="2155">
          <cell r="E2155">
            <v>0</v>
          </cell>
          <cell r="F2155">
            <v>0</v>
          </cell>
          <cell r="G2155">
            <v>0</v>
          </cell>
          <cell r="H2155">
            <v>0</v>
          </cell>
          <cell r="I2155">
            <v>0</v>
          </cell>
          <cell r="J2155">
            <v>0</v>
          </cell>
          <cell r="K2155">
            <v>0</v>
          </cell>
          <cell r="L2155">
            <v>0</v>
          </cell>
          <cell r="M2155">
            <v>0</v>
          </cell>
          <cell r="N2155">
            <v>0</v>
          </cell>
          <cell r="O2155">
            <v>0</v>
          </cell>
          <cell r="P2155">
            <v>0</v>
          </cell>
          <cell r="Q2155">
            <v>0</v>
          </cell>
          <cell r="R2155">
            <v>0</v>
          </cell>
          <cell r="S2155">
            <v>0</v>
          </cell>
          <cell r="T2155">
            <v>0</v>
          </cell>
          <cell r="U2155">
            <v>0</v>
          </cell>
          <cell r="V2155">
            <v>0</v>
          </cell>
          <cell r="W2155">
            <v>0</v>
          </cell>
          <cell r="X2155">
            <v>0</v>
          </cell>
          <cell r="Y2155" t="str">
            <v>H4.AE1_WDProposed Station Dispatch Adder Costs</v>
          </cell>
        </row>
        <row r="2156">
          <cell r="E2156">
            <v>0</v>
          </cell>
          <cell r="F2156">
            <v>0</v>
          </cell>
          <cell r="G2156">
            <v>0</v>
          </cell>
          <cell r="H2156">
            <v>0</v>
          </cell>
          <cell r="I2156">
            <v>0</v>
          </cell>
          <cell r="J2156">
            <v>63.302</v>
          </cell>
          <cell r="K2156">
            <v>64.762</v>
          </cell>
          <cell r="L2156">
            <v>66.221000000000004</v>
          </cell>
          <cell r="M2156">
            <v>67.738</v>
          </cell>
          <cell r="N2156">
            <v>69.293000000000006</v>
          </cell>
          <cell r="O2156">
            <v>70.867000000000004</v>
          </cell>
          <cell r="P2156">
            <v>72.48</v>
          </cell>
          <cell r="Q2156">
            <v>74.131</v>
          </cell>
          <cell r="R2156">
            <v>75.820999999999998</v>
          </cell>
          <cell r="S2156">
            <v>77.549000000000007</v>
          </cell>
          <cell r="T2156">
            <v>79.314999999999998</v>
          </cell>
          <cell r="U2156">
            <v>81.12</v>
          </cell>
          <cell r="V2156">
            <v>82.981999999999999</v>
          </cell>
          <cell r="W2156">
            <v>84.864000000000004</v>
          </cell>
          <cell r="X2156">
            <v>86.802999999999997</v>
          </cell>
          <cell r="Y2156" t="str">
            <v>H4.AE1_WDProposed Station Fixed Costs</v>
          </cell>
        </row>
        <row r="2157">
          <cell r="E2157">
            <v>0</v>
          </cell>
          <cell r="F2157">
            <v>0</v>
          </cell>
          <cell r="G2157">
            <v>0</v>
          </cell>
          <cell r="H2157">
            <v>0</v>
          </cell>
          <cell r="I2157">
            <v>0</v>
          </cell>
          <cell r="J2157">
            <v>0</v>
          </cell>
          <cell r="K2157">
            <v>0</v>
          </cell>
          <cell r="L2157">
            <v>0</v>
          </cell>
          <cell r="M2157">
            <v>0</v>
          </cell>
          <cell r="N2157">
            <v>0</v>
          </cell>
          <cell r="O2157">
            <v>0</v>
          </cell>
          <cell r="P2157">
            <v>0</v>
          </cell>
          <cell r="Q2157">
            <v>0</v>
          </cell>
          <cell r="R2157">
            <v>0</v>
          </cell>
          <cell r="S2157">
            <v>0</v>
          </cell>
          <cell r="T2157">
            <v>0</v>
          </cell>
          <cell r="U2157">
            <v>0</v>
          </cell>
          <cell r="V2157">
            <v>0</v>
          </cell>
          <cell r="W2157">
            <v>0</v>
          </cell>
          <cell r="X2157">
            <v>0</v>
          </cell>
          <cell r="Y2157" t="str">
            <v>H4.AE1_WDProposed Station Demand Charges</v>
          </cell>
        </row>
        <row r="2158">
          <cell r="E2158">
            <v>0</v>
          </cell>
          <cell r="F2158">
            <v>0</v>
          </cell>
          <cell r="G2158">
            <v>0</v>
          </cell>
          <cell r="H2158">
            <v>0</v>
          </cell>
          <cell r="I2158">
            <v>0</v>
          </cell>
          <cell r="J2158">
            <v>165.95699999999999</v>
          </cell>
          <cell r="K2158">
            <v>169.74</v>
          </cell>
          <cell r="L2158">
            <v>173.61</v>
          </cell>
          <cell r="M2158">
            <v>177.56899999999999</v>
          </cell>
          <cell r="N2158">
            <v>181.61699999999999</v>
          </cell>
          <cell r="O2158">
            <v>185.75800000000001</v>
          </cell>
          <cell r="P2158">
            <v>189.99299999999999</v>
          </cell>
          <cell r="Q2158">
            <v>194.32499999999999</v>
          </cell>
          <cell r="R2158">
            <v>198.756</v>
          </cell>
          <cell r="S2158">
            <v>203.28800000000001</v>
          </cell>
          <cell r="T2158">
            <v>207.923</v>
          </cell>
          <cell r="U2158">
            <v>212.66300000000001</v>
          </cell>
          <cell r="V2158">
            <v>217.512</v>
          </cell>
          <cell r="W2158">
            <v>222.471</v>
          </cell>
          <cell r="X2158">
            <v>227.54400000000001</v>
          </cell>
          <cell r="Y2158" t="str">
            <v>H4.AE1_WDProposed Station Capital Costs</v>
          </cell>
        </row>
        <row r="2159">
          <cell r="E2159">
            <v>0</v>
          </cell>
          <cell r="F2159">
            <v>0</v>
          </cell>
          <cell r="G2159">
            <v>0</v>
          </cell>
          <cell r="H2159">
            <v>0</v>
          </cell>
          <cell r="I2159">
            <v>0</v>
          </cell>
          <cell r="J2159">
            <v>138.65700000000001</v>
          </cell>
          <cell r="K2159">
            <v>140.572</v>
          </cell>
          <cell r="L2159">
            <v>146.24700000000001</v>
          </cell>
          <cell r="M2159">
            <v>148.18199999999999</v>
          </cell>
          <cell r="N2159">
            <v>153.89500000000001</v>
          </cell>
          <cell r="O2159">
            <v>156.33600000000001</v>
          </cell>
          <cell r="P2159">
            <v>158.667</v>
          </cell>
          <cell r="Q2159">
            <v>165.03899999999999</v>
          </cell>
          <cell r="R2159">
            <v>167.37899999999999</v>
          </cell>
          <cell r="S2159">
            <v>174.32</v>
          </cell>
          <cell r="T2159">
            <v>305.77300000000002</v>
          </cell>
          <cell r="U2159">
            <v>312.74200000000002</v>
          </cell>
          <cell r="V2159">
            <v>319.89100000000002</v>
          </cell>
          <cell r="W2159">
            <v>327.07900000000001</v>
          </cell>
          <cell r="X2159">
            <v>334.48399999999998</v>
          </cell>
          <cell r="Y2159" t="str">
            <v>H4.AE1_WD   Station Total Costs</v>
          </cell>
        </row>
        <row r="2160">
          <cell r="E2160">
            <v>0</v>
          </cell>
          <cell r="F2160">
            <v>0</v>
          </cell>
          <cell r="G2160">
            <v>0</v>
          </cell>
          <cell r="H2160">
            <v>0</v>
          </cell>
          <cell r="I2160">
            <v>0</v>
          </cell>
          <cell r="J2160">
            <v>0</v>
          </cell>
          <cell r="K2160">
            <v>0</v>
          </cell>
          <cell r="L2160">
            <v>0</v>
          </cell>
          <cell r="M2160">
            <v>0</v>
          </cell>
          <cell r="N2160">
            <v>0</v>
          </cell>
          <cell r="O2160">
            <v>0</v>
          </cell>
          <cell r="P2160">
            <v>0</v>
          </cell>
          <cell r="Q2160">
            <v>0</v>
          </cell>
          <cell r="R2160">
            <v>0</v>
          </cell>
          <cell r="S2160">
            <v>0</v>
          </cell>
          <cell r="T2160">
            <v>0</v>
          </cell>
          <cell r="U2160">
            <v>0</v>
          </cell>
          <cell r="V2160">
            <v>0</v>
          </cell>
          <cell r="W2160">
            <v>0</v>
          </cell>
          <cell r="X2160">
            <v>0</v>
          </cell>
          <cell r="Y2160" t="str">
            <v>I_UN1_CC_J1Proposed Station Fuel Costs</v>
          </cell>
        </row>
        <row r="2161">
          <cell r="E2161">
            <v>0</v>
          </cell>
          <cell r="F2161">
            <v>0</v>
          </cell>
          <cell r="G2161">
            <v>0</v>
          </cell>
          <cell r="H2161">
            <v>0</v>
          </cell>
          <cell r="I2161">
            <v>0</v>
          </cell>
          <cell r="J2161">
            <v>0</v>
          </cell>
          <cell r="K2161">
            <v>0</v>
          </cell>
          <cell r="L2161">
            <v>0</v>
          </cell>
          <cell r="M2161">
            <v>0</v>
          </cell>
          <cell r="N2161">
            <v>0</v>
          </cell>
          <cell r="O2161">
            <v>0</v>
          </cell>
          <cell r="P2161">
            <v>0</v>
          </cell>
          <cell r="Q2161">
            <v>0</v>
          </cell>
          <cell r="R2161">
            <v>0</v>
          </cell>
          <cell r="S2161">
            <v>0</v>
          </cell>
          <cell r="T2161">
            <v>0</v>
          </cell>
          <cell r="U2161">
            <v>0</v>
          </cell>
          <cell r="V2161">
            <v>0</v>
          </cell>
          <cell r="W2161">
            <v>0</v>
          </cell>
          <cell r="X2161">
            <v>0</v>
          </cell>
          <cell r="Y2161" t="str">
            <v>I_UN1_CC_J1Proposed Station Variable O&amp;M Costs</v>
          </cell>
        </row>
        <row r="2162">
          <cell r="E2162">
            <v>0</v>
          </cell>
          <cell r="F2162">
            <v>0</v>
          </cell>
          <cell r="G2162">
            <v>0</v>
          </cell>
          <cell r="H2162">
            <v>0</v>
          </cell>
          <cell r="I2162">
            <v>0</v>
          </cell>
          <cell r="J2162">
            <v>0</v>
          </cell>
          <cell r="K2162">
            <v>0</v>
          </cell>
          <cell r="L2162">
            <v>0</v>
          </cell>
          <cell r="M2162">
            <v>0</v>
          </cell>
          <cell r="N2162">
            <v>0</v>
          </cell>
          <cell r="O2162">
            <v>0</v>
          </cell>
          <cell r="P2162">
            <v>0</v>
          </cell>
          <cell r="Q2162">
            <v>0</v>
          </cell>
          <cell r="R2162">
            <v>0</v>
          </cell>
          <cell r="S2162">
            <v>0</v>
          </cell>
          <cell r="T2162">
            <v>0</v>
          </cell>
          <cell r="U2162">
            <v>0</v>
          </cell>
          <cell r="V2162">
            <v>0</v>
          </cell>
          <cell r="W2162">
            <v>0</v>
          </cell>
          <cell r="X2162">
            <v>0</v>
          </cell>
          <cell r="Y2162" t="str">
            <v>I_UN1_CC_J1Proposed Station Emission Costs</v>
          </cell>
        </row>
        <row r="2163">
          <cell r="E2163">
            <v>0</v>
          </cell>
          <cell r="F2163">
            <v>0</v>
          </cell>
          <cell r="G2163">
            <v>0</v>
          </cell>
          <cell r="H2163">
            <v>0</v>
          </cell>
          <cell r="I2163">
            <v>0</v>
          </cell>
          <cell r="J2163">
            <v>0</v>
          </cell>
          <cell r="K2163">
            <v>0</v>
          </cell>
          <cell r="L2163">
            <v>0</v>
          </cell>
          <cell r="M2163">
            <v>0</v>
          </cell>
          <cell r="N2163">
            <v>0</v>
          </cell>
          <cell r="O2163">
            <v>0</v>
          </cell>
          <cell r="P2163">
            <v>0</v>
          </cell>
          <cell r="Q2163">
            <v>0</v>
          </cell>
          <cell r="R2163">
            <v>0</v>
          </cell>
          <cell r="S2163">
            <v>0</v>
          </cell>
          <cell r="T2163">
            <v>0</v>
          </cell>
          <cell r="U2163">
            <v>0</v>
          </cell>
          <cell r="V2163">
            <v>0</v>
          </cell>
          <cell r="W2163">
            <v>0</v>
          </cell>
          <cell r="X2163">
            <v>0</v>
          </cell>
          <cell r="Y2163" t="str">
            <v>I_UN1_CC_J1Proposed Station Dispatch Adder Costs</v>
          </cell>
        </row>
        <row r="2164">
          <cell r="E2164">
            <v>0</v>
          </cell>
          <cell r="F2164">
            <v>0</v>
          </cell>
          <cell r="G2164">
            <v>0</v>
          </cell>
          <cell r="H2164">
            <v>0</v>
          </cell>
          <cell r="I2164">
            <v>0</v>
          </cell>
          <cell r="J2164">
            <v>0</v>
          </cell>
          <cell r="K2164">
            <v>0</v>
          </cell>
          <cell r="L2164">
            <v>0</v>
          </cell>
          <cell r="M2164">
            <v>0</v>
          </cell>
          <cell r="N2164">
            <v>0</v>
          </cell>
          <cell r="O2164">
            <v>0</v>
          </cell>
          <cell r="P2164">
            <v>0</v>
          </cell>
          <cell r="Q2164">
            <v>0</v>
          </cell>
          <cell r="R2164">
            <v>0</v>
          </cell>
          <cell r="S2164">
            <v>0</v>
          </cell>
          <cell r="T2164">
            <v>0</v>
          </cell>
          <cell r="U2164">
            <v>0</v>
          </cell>
          <cell r="V2164">
            <v>0</v>
          </cell>
          <cell r="W2164">
            <v>0</v>
          </cell>
          <cell r="X2164">
            <v>0</v>
          </cell>
          <cell r="Y2164" t="str">
            <v>I_UN1_CC_J1Proposed Station Fixed Costs</v>
          </cell>
        </row>
        <row r="2165">
          <cell r="E2165">
            <v>0</v>
          </cell>
          <cell r="F2165">
            <v>0</v>
          </cell>
          <cell r="G2165">
            <v>0</v>
          </cell>
          <cell r="H2165">
            <v>0</v>
          </cell>
          <cell r="I2165">
            <v>0</v>
          </cell>
          <cell r="J2165">
            <v>0</v>
          </cell>
          <cell r="K2165">
            <v>0</v>
          </cell>
          <cell r="L2165">
            <v>0</v>
          </cell>
          <cell r="M2165">
            <v>0</v>
          </cell>
          <cell r="N2165">
            <v>0</v>
          </cell>
          <cell r="O2165">
            <v>0</v>
          </cell>
          <cell r="P2165">
            <v>0</v>
          </cell>
          <cell r="Q2165">
            <v>0</v>
          </cell>
          <cell r="R2165">
            <v>0</v>
          </cell>
          <cell r="S2165">
            <v>0</v>
          </cell>
          <cell r="T2165">
            <v>0</v>
          </cell>
          <cell r="U2165">
            <v>0</v>
          </cell>
          <cell r="V2165">
            <v>0</v>
          </cell>
          <cell r="W2165">
            <v>0</v>
          </cell>
          <cell r="X2165">
            <v>0</v>
          </cell>
          <cell r="Y2165" t="str">
            <v>I_UN1_CC_J1Proposed Station Demand Charges</v>
          </cell>
        </row>
        <row r="2166">
          <cell r="E2166">
            <v>0</v>
          </cell>
          <cell r="F2166">
            <v>0</v>
          </cell>
          <cell r="G2166">
            <v>0</v>
          </cell>
          <cell r="H2166">
            <v>0</v>
          </cell>
          <cell r="I2166">
            <v>0</v>
          </cell>
          <cell r="J2166">
            <v>0</v>
          </cell>
          <cell r="K2166">
            <v>0</v>
          </cell>
          <cell r="L2166">
            <v>0</v>
          </cell>
          <cell r="M2166">
            <v>0</v>
          </cell>
          <cell r="N2166">
            <v>0</v>
          </cell>
          <cell r="O2166">
            <v>0</v>
          </cell>
          <cell r="P2166">
            <v>0</v>
          </cell>
          <cell r="Q2166">
            <v>0</v>
          </cell>
          <cell r="R2166">
            <v>0</v>
          </cell>
          <cell r="S2166">
            <v>0</v>
          </cell>
          <cell r="T2166">
            <v>0</v>
          </cell>
          <cell r="U2166">
            <v>0</v>
          </cell>
          <cell r="V2166">
            <v>0</v>
          </cell>
          <cell r="W2166">
            <v>0</v>
          </cell>
          <cell r="X2166">
            <v>0</v>
          </cell>
          <cell r="Y2166" t="str">
            <v>I_UN1_CC_J1Proposed Station Capital Costs</v>
          </cell>
        </row>
        <row r="2167">
          <cell r="E2167">
            <v>0</v>
          </cell>
          <cell r="F2167">
            <v>0</v>
          </cell>
          <cell r="G2167">
            <v>0</v>
          </cell>
          <cell r="H2167">
            <v>0</v>
          </cell>
          <cell r="I2167">
            <v>0</v>
          </cell>
          <cell r="J2167">
            <v>0</v>
          </cell>
          <cell r="K2167">
            <v>0</v>
          </cell>
          <cell r="L2167">
            <v>0</v>
          </cell>
          <cell r="M2167">
            <v>0</v>
          </cell>
          <cell r="N2167">
            <v>0</v>
          </cell>
          <cell r="O2167">
            <v>0</v>
          </cell>
          <cell r="P2167">
            <v>0</v>
          </cell>
          <cell r="Q2167">
            <v>0</v>
          </cell>
          <cell r="R2167">
            <v>0</v>
          </cell>
          <cell r="S2167">
            <v>0</v>
          </cell>
          <cell r="T2167">
            <v>0</v>
          </cell>
          <cell r="U2167">
            <v>0</v>
          </cell>
          <cell r="V2167">
            <v>0</v>
          </cell>
          <cell r="W2167">
            <v>0</v>
          </cell>
          <cell r="X2167">
            <v>0</v>
          </cell>
          <cell r="Y2167" t="str">
            <v>I_UN1_CC_J1   Station Total Costs</v>
          </cell>
        </row>
        <row r="2168">
          <cell r="E2168">
            <v>0</v>
          </cell>
          <cell r="F2168">
            <v>0</v>
          </cell>
          <cell r="G2168">
            <v>0</v>
          </cell>
          <cell r="H2168">
            <v>0</v>
          </cell>
          <cell r="I2168">
            <v>0</v>
          </cell>
          <cell r="J2168">
            <v>0</v>
          </cell>
          <cell r="K2168">
            <v>0</v>
          </cell>
          <cell r="L2168">
            <v>0</v>
          </cell>
          <cell r="M2168">
            <v>0</v>
          </cell>
          <cell r="N2168">
            <v>0</v>
          </cell>
          <cell r="O2168">
            <v>0</v>
          </cell>
          <cell r="P2168">
            <v>0</v>
          </cell>
          <cell r="Q2168">
            <v>0</v>
          </cell>
          <cell r="R2168">
            <v>0</v>
          </cell>
          <cell r="S2168">
            <v>0</v>
          </cell>
          <cell r="T2168">
            <v>0</v>
          </cell>
          <cell r="U2168">
            <v>0</v>
          </cell>
          <cell r="V2168">
            <v>0</v>
          </cell>
          <cell r="W2168">
            <v>0</v>
          </cell>
          <cell r="X2168">
            <v>0</v>
          </cell>
          <cell r="Y2168" t="str">
            <v>I_UN1_CC_J1DProposed Station Fuel Costs</v>
          </cell>
        </row>
        <row r="2169">
          <cell r="E2169">
            <v>0</v>
          </cell>
          <cell r="F2169">
            <v>0</v>
          </cell>
          <cell r="G2169">
            <v>0</v>
          </cell>
          <cell r="H2169">
            <v>0</v>
          </cell>
          <cell r="I2169">
            <v>0</v>
          </cell>
          <cell r="J2169">
            <v>0</v>
          </cell>
          <cell r="K2169">
            <v>0</v>
          </cell>
          <cell r="L2169">
            <v>0</v>
          </cell>
          <cell r="M2169">
            <v>0</v>
          </cell>
          <cell r="N2169">
            <v>0</v>
          </cell>
          <cell r="O2169">
            <v>0</v>
          </cell>
          <cell r="P2169">
            <v>0</v>
          </cell>
          <cell r="Q2169">
            <v>0</v>
          </cell>
          <cell r="R2169">
            <v>0</v>
          </cell>
          <cell r="S2169">
            <v>0</v>
          </cell>
          <cell r="T2169">
            <v>0</v>
          </cell>
          <cell r="U2169">
            <v>0</v>
          </cell>
          <cell r="V2169">
            <v>0</v>
          </cell>
          <cell r="W2169">
            <v>0</v>
          </cell>
          <cell r="X2169">
            <v>0</v>
          </cell>
          <cell r="Y2169" t="str">
            <v>I_UN1_CC_J1DProposed Station Variable O&amp;M Costs</v>
          </cell>
        </row>
        <row r="2170">
          <cell r="E2170">
            <v>0</v>
          </cell>
          <cell r="F2170">
            <v>0</v>
          </cell>
          <cell r="G2170">
            <v>0</v>
          </cell>
          <cell r="H2170">
            <v>0</v>
          </cell>
          <cell r="I2170">
            <v>0</v>
          </cell>
          <cell r="J2170">
            <v>0</v>
          </cell>
          <cell r="K2170">
            <v>0</v>
          </cell>
          <cell r="L2170">
            <v>0</v>
          </cell>
          <cell r="M2170">
            <v>0</v>
          </cell>
          <cell r="N2170">
            <v>0</v>
          </cell>
          <cell r="O2170">
            <v>0</v>
          </cell>
          <cell r="P2170">
            <v>0</v>
          </cell>
          <cell r="Q2170">
            <v>0</v>
          </cell>
          <cell r="R2170">
            <v>0</v>
          </cell>
          <cell r="S2170">
            <v>0</v>
          </cell>
          <cell r="T2170">
            <v>0</v>
          </cell>
          <cell r="U2170">
            <v>0</v>
          </cell>
          <cell r="V2170">
            <v>0</v>
          </cell>
          <cell r="W2170">
            <v>0</v>
          </cell>
          <cell r="X2170">
            <v>0</v>
          </cell>
          <cell r="Y2170" t="str">
            <v>I_UN1_CC_J1DProposed Station Emission Costs</v>
          </cell>
        </row>
        <row r="2171">
          <cell r="E2171">
            <v>0</v>
          </cell>
          <cell r="F2171">
            <v>0</v>
          </cell>
          <cell r="G2171">
            <v>0</v>
          </cell>
          <cell r="H2171">
            <v>0</v>
          </cell>
          <cell r="I2171">
            <v>0</v>
          </cell>
          <cell r="J2171">
            <v>0</v>
          </cell>
          <cell r="K2171">
            <v>0</v>
          </cell>
          <cell r="L2171">
            <v>0</v>
          </cell>
          <cell r="M2171">
            <v>0</v>
          </cell>
          <cell r="N2171">
            <v>0</v>
          </cell>
          <cell r="O2171">
            <v>0</v>
          </cell>
          <cell r="P2171">
            <v>0</v>
          </cell>
          <cell r="Q2171">
            <v>0</v>
          </cell>
          <cell r="R2171">
            <v>0</v>
          </cell>
          <cell r="S2171">
            <v>0</v>
          </cell>
          <cell r="T2171">
            <v>0</v>
          </cell>
          <cell r="U2171">
            <v>0</v>
          </cell>
          <cell r="V2171">
            <v>0</v>
          </cell>
          <cell r="W2171">
            <v>0</v>
          </cell>
          <cell r="X2171">
            <v>0</v>
          </cell>
          <cell r="Y2171" t="str">
            <v>I_UN1_CC_J1DProposed Station Dispatch Adder Costs</v>
          </cell>
        </row>
        <row r="2172">
          <cell r="E2172">
            <v>0</v>
          </cell>
          <cell r="F2172">
            <v>0</v>
          </cell>
          <cell r="G2172">
            <v>0</v>
          </cell>
          <cell r="H2172">
            <v>0</v>
          </cell>
          <cell r="I2172">
            <v>0</v>
          </cell>
          <cell r="J2172">
            <v>0</v>
          </cell>
          <cell r="K2172">
            <v>0</v>
          </cell>
          <cell r="L2172">
            <v>0</v>
          </cell>
          <cell r="M2172">
            <v>0</v>
          </cell>
          <cell r="N2172">
            <v>0</v>
          </cell>
          <cell r="O2172">
            <v>0</v>
          </cell>
          <cell r="P2172">
            <v>0</v>
          </cell>
          <cell r="Q2172">
            <v>0</v>
          </cell>
          <cell r="R2172">
            <v>0</v>
          </cell>
          <cell r="S2172">
            <v>0</v>
          </cell>
          <cell r="T2172">
            <v>0</v>
          </cell>
          <cell r="U2172">
            <v>0</v>
          </cell>
          <cell r="V2172">
            <v>0</v>
          </cell>
          <cell r="W2172">
            <v>0</v>
          </cell>
          <cell r="X2172">
            <v>0</v>
          </cell>
          <cell r="Y2172" t="str">
            <v>I_UN1_CC_J1DProposed Station Fixed Costs</v>
          </cell>
        </row>
        <row r="2173">
          <cell r="E2173">
            <v>0</v>
          </cell>
          <cell r="F2173">
            <v>0</v>
          </cell>
          <cell r="G2173">
            <v>0</v>
          </cell>
          <cell r="H2173">
            <v>0</v>
          </cell>
          <cell r="I2173">
            <v>0</v>
          </cell>
          <cell r="J2173">
            <v>0</v>
          </cell>
          <cell r="K2173">
            <v>0</v>
          </cell>
          <cell r="L2173">
            <v>0</v>
          </cell>
          <cell r="M2173">
            <v>0</v>
          </cell>
          <cell r="N2173">
            <v>0</v>
          </cell>
          <cell r="O2173">
            <v>0</v>
          </cell>
          <cell r="P2173">
            <v>0</v>
          </cell>
          <cell r="Q2173">
            <v>0</v>
          </cell>
          <cell r="R2173">
            <v>0</v>
          </cell>
          <cell r="S2173">
            <v>0</v>
          </cell>
          <cell r="T2173">
            <v>0</v>
          </cell>
          <cell r="U2173">
            <v>0</v>
          </cell>
          <cell r="V2173">
            <v>0</v>
          </cell>
          <cell r="W2173">
            <v>0</v>
          </cell>
          <cell r="X2173">
            <v>0</v>
          </cell>
          <cell r="Y2173" t="str">
            <v>I_UN1_CC_J1DProposed Station Demand Charges</v>
          </cell>
        </row>
        <row r="2174">
          <cell r="E2174">
            <v>0</v>
          </cell>
          <cell r="F2174">
            <v>0</v>
          </cell>
          <cell r="G2174">
            <v>0</v>
          </cell>
          <cell r="H2174">
            <v>0</v>
          </cell>
          <cell r="I2174">
            <v>0</v>
          </cell>
          <cell r="J2174">
            <v>0</v>
          </cell>
          <cell r="K2174">
            <v>0</v>
          </cell>
          <cell r="L2174">
            <v>0</v>
          </cell>
          <cell r="M2174">
            <v>0</v>
          </cell>
          <cell r="N2174">
            <v>0</v>
          </cell>
          <cell r="O2174">
            <v>0</v>
          </cell>
          <cell r="P2174">
            <v>0</v>
          </cell>
          <cell r="Q2174">
            <v>0</v>
          </cell>
          <cell r="R2174">
            <v>0</v>
          </cell>
          <cell r="S2174">
            <v>0</v>
          </cell>
          <cell r="T2174">
            <v>0</v>
          </cell>
          <cell r="U2174">
            <v>0</v>
          </cell>
          <cell r="V2174">
            <v>0</v>
          </cell>
          <cell r="W2174">
            <v>0</v>
          </cell>
          <cell r="X2174">
            <v>0</v>
          </cell>
          <cell r="Y2174" t="str">
            <v>I_UN1_CC_J1DProposed Station Capital Costs</v>
          </cell>
        </row>
        <row r="2175">
          <cell r="E2175">
            <v>0</v>
          </cell>
          <cell r="F2175">
            <v>0</v>
          </cell>
          <cell r="G2175">
            <v>0</v>
          </cell>
          <cell r="H2175">
            <v>0</v>
          </cell>
          <cell r="I2175">
            <v>0</v>
          </cell>
          <cell r="J2175">
            <v>0</v>
          </cell>
          <cell r="K2175">
            <v>0</v>
          </cell>
          <cell r="L2175">
            <v>0</v>
          </cell>
          <cell r="M2175">
            <v>0</v>
          </cell>
          <cell r="N2175">
            <v>0</v>
          </cell>
          <cell r="O2175">
            <v>0</v>
          </cell>
          <cell r="P2175">
            <v>0</v>
          </cell>
          <cell r="Q2175">
            <v>0</v>
          </cell>
          <cell r="R2175">
            <v>0</v>
          </cell>
          <cell r="S2175">
            <v>0</v>
          </cell>
          <cell r="T2175">
            <v>0</v>
          </cell>
          <cell r="U2175">
            <v>0</v>
          </cell>
          <cell r="V2175">
            <v>0</v>
          </cell>
          <cell r="W2175">
            <v>0</v>
          </cell>
          <cell r="X2175">
            <v>0</v>
          </cell>
          <cell r="Y2175" t="str">
            <v>I_UN1_CC_J1D   Station Total Costs</v>
          </cell>
        </row>
        <row r="2176">
          <cell r="E2176">
            <v>0</v>
          </cell>
          <cell r="F2176">
            <v>0</v>
          </cell>
          <cell r="G2176">
            <v>0</v>
          </cell>
          <cell r="H2176">
            <v>0</v>
          </cell>
          <cell r="I2176">
            <v>0</v>
          </cell>
          <cell r="J2176">
            <v>0</v>
          </cell>
          <cell r="K2176">
            <v>0</v>
          </cell>
          <cell r="L2176">
            <v>0</v>
          </cell>
          <cell r="M2176">
            <v>0</v>
          </cell>
          <cell r="N2176">
            <v>0</v>
          </cell>
          <cell r="O2176">
            <v>0</v>
          </cell>
          <cell r="P2176">
            <v>0</v>
          </cell>
          <cell r="Q2176">
            <v>0</v>
          </cell>
          <cell r="R2176">
            <v>0</v>
          </cell>
          <cell r="S2176">
            <v>0</v>
          </cell>
          <cell r="T2176">
            <v>0</v>
          </cell>
          <cell r="U2176">
            <v>0</v>
          </cell>
          <cell r="V2176">
            <v>0</v>
          </cell>
          <cell r="W2176">
            <v>0</v>
          </cell>
          <cell r="X2176">
            <v>0</v>
          </cell>
          <cell r="Y2176" t="str">
            <v>I_UN1_SC_FRMProposed Station Fuel Costs</v>
          </cell>
        </row>
        <row r="2177">
          <cell r="E2177">
            <v>0</v>
          </cell>
          <cell r="F2177">
            <v>0</v>
          </cell>
          <cell r="G2177">
            <v>0</v>
          </cell>
          <cell r="H2177">
            <v>0</v>
          </cell>
          <cell r="I2177">
            <v>0</v>
          </cell>
          <cell r="J2177">
            <v>0</v>
          </cell>
          <cell r="K2177">
            <v>0</v>
          </cell>
          <cell r="L2177">
            <v>0</v>
          </cell>
          <cell r="M2177">
            <v>0</v>
          </cell>
          <cell r="N2177">
            <v>0</v>
          </cell>
          <cell r="O2177">
            <v>0</v>
          </cell>
          <cell r="P2177">
            <v>0</v>
          </cell>
          <cell r="Q2177">
            <v>0</v>
          </cell>
          <cell r="R2177">
            <v>0</v>
          </cell>
          <cell r="S2177">
            <v>0</v>
          </cell>
          <cell r="T2177">
            <v>0</v>
          </cell>
          <cell r="U2177">
            <v>0</v>
          </cell>
          <cell r="V2177">
            <v>0</v>
          </cell>
          <cell r="W2177">
            <v>0</v>
          </cell>
          <cell r="X2177">
            <v>0</v>
          </cell>
          <cell r="Y2177" t="str">
            <v>I_UN1_SC_FRMProposed Station Variable O&amp;M Costs</v>
          </cell>
        </row>
        <row r="2178">
          <cell r="E2178">
            <v>0</v>
          </cell>
          <cell r="F2178">
            <v>0</v>
          </cell>
          <cell r="G2178">
            <v>0</v>
          </cell>
          <cell r="H2178">
            <v>0</v>
          </cell>
          <cell r="I2178">
            <v>0</v>
          </cell>
          <cell r="J2178">
            <v>0</v>
          </cell>
          <cell r="K2178">
            <v>0</v>
          </cell>
          <cell r="L2178">
            <v>0</v>
          </cell>
          <cell r="M2178">
            <v>0</v>
          </cell>
          <cell r="N2178">
            <v>0</v>
          </cell>
          <cell r="O2178">
            <v>0</v>
          </cell>
          <cell r="P2178">
            <v>0</v>
          </cell>
          <cell r="Q2178">
            <v>0</v>
          </cell>
          <cell r="R2178">
            <v>0</v>
          </cell>
          <cell r="S2178">
            <v>0</v>
          </cell>
          <cell r="T2178">
            <v>0</v>
          </cell>
          <cell r="U2178">
            <v>0</v>
          </cell>
          <cell r="V2178">
            <v>0</v>
          </cell>
          <cell r="W2178">
            <v>0</v>
          </cell>
          <cell r="X2178">
            <v>0</v>
          </cell>
          <cell r="Y2178" t="str">
            <v>I_UN1_SC_FRMProposed Station Emission Costs</v>
          </cell>
        </row>
        <row r="2179">
          <cell r="E2179">
            <v>0</v>
          </cell>
          <cell r="F2179">
            <v>0</v>
          </cell>
          <cell r="G2179">
            <v>0</v>
          </cell>
          <cell r="H2179">
            <v>0</v>
          </cell>
          <cell r="I2179">
            <v>0</v>
          </cell>
          <cell r="J2179">
            <v>0</v>
          </cell>
          <cell r="K2179">
            <v>0</v>
          </cell>
          <cell r="L2179">
            <v>0</v>
          </cell>
          <cell r="M2179">
            <v>0</v>
          </cell>
          <cell r="N2179">
            <v>0</v>
          </cell>
          <cell r="O2179">
            <v>0</v>
          </cell>
          <cell r="P2179">
            <v>0</v>
          </cell>
          <cell r="Q2179">
            <v>0</v>
          </cell>
          <cell r="R2179">
            <v>0</v>
          </cell>
          <cell r="S2179">
            <v>0</v>
          </cell>
          <cell r="T2179">
            <v>0</v>
          </cell>
          <cell r="U2179">
            <v>0</v>
          </cell>
          <cell r="V2179">
            <v>0</v>
          </cell>
          <cell r="W2179">
            <v>0</v>
          </cell>
          <cell r="X2179">
            <v>0</v>
          </cell>
          <cell r="Y2179" t="str">
            <v>I_UN1_SC_FRMProposed Station Dispatch Adder Costs</v>
          </cell>
        </row>
        <row r="2180">
          <cell r="E2180">
            <v>0</v>
          </cell>
          <cell r="F2180">
            <v>0</v>
          </cell>
          <cell r="G2180">
            <v>0</v>
          </cell>
          <cell r="H2180">
            <v>0</v>
          </cell>
          <cell r="I2180">
            <v>0</v>
          </cell>
          <cell r="J2180">
            <v>0</v>
          </cell>
          <cell r="K2180">
            <v>0</v>
          </cell>
          <cell r="L2180">
            <v>0</v>
          </cell>
          <cell r="M2180">
            <v>0</v>
          </cell>
          <cell r="N2180">
            <v>0</v>
          </cell>
          <cell r="O2180">
            <v>0</v>
          </cell>
          <cell r="P2180">
            <v>0</v>
          </cell>
          <cell r="Q2180">
            <v>0</v>
          </cell>
          <cell r="R2180">
            <v>0</v>
          </cell>
          <cell r="S2180">
            <v>0</v>
          </cell>
          <cell r="T2180">
            <v>0</v>
          </cell>
          <cell r="U2180">
            <v>0</v>
          </cell>
          <cell r="V2180">
            <v>0</v>
          </cell>
          <cell r="W2180">
            <v>0</v>
          </cell>
          <cell r="X2180">
            <v>0</v>
          </cell>
          <cell r="Y2180" t="str">
            <v>I_UN1_SC_FRMProposed Station Fixed Costs</v>
          </cell>
        </row>
        <row r="2181">
          <cell r="E2181">
            <v>0</v>
          </cell>
          <cell r="F2181">
            <v>0</v>
          </cell>
          <cell r="G2181">
            <v>0</v>
          </cell>
          <cell r="H2181">
            <v>0</v>
          </cell>
          <cell r="I2181">
            <v>0</v>
          </cell>
          <cell r="J2181">
            <v>0</v>
          </cell>
          <cell r="K2181">
            <v>0</v>
          </cell>
          <cell r="L2181">
            <v>0</v>
          </cell>
          <cell r="M2181">
            <v>0</v>
          </cell>
          <cell r="N2181">
            <v>0</v>
          </cell>
          <cell r="O2181">
            <v>0</v>
          </cell>
          <cell r="P2181">
            <v>0</v>
          </cell>
          <cell r="Q2181">
            <v>0</v>
          </cell>
          <cell r="R2181">
            <v>0</v>
          </cell>
          <cell r="S2181">
            <v>0</v>
          </cell>
          <cell r="T2181">
            <v>0</v>
          </cell>
          <cell r="U2181">
            <v>0</v>
          </cell>
          <cell r="V2181">
            <v>0</v>
          </cell>
          <cell r="W2181">
            <v>0</v>
          </cell>
          <cell r="X2181">
            <v>0</v>
          </cell>
          <cell r="Y2181" t="str">
            <v>I_UN1_SC_FRMProposed Station Demand Charges</v>
          </cell>
        </row>
        <row r="2182">
          <cell r="E2182">
            <v>0</v>
          </cell>
          <cell r="F2182">
            <v>0</v>
          </cell>
          <cell r="G2182">
            <v>0</v>
          </cell>
          <cell r="H2182">
            <v>0</v>
          </cell>
          <cell r="I2182">
            <v>0</v>
          </cell>
          <cell r="J2182">
            <v>0</v>
          </cell>
          <cell r="K2182">
            <v>0</v>
          </cell>
          <cell r="L2182">
            <v>0</v>
          </cell>
          <cell r="M2182">
            <v>0</v>
          </cell>
          <cell r="N2182">
            <v>0</v>
          </cell>
          <cell r="O2182">
            <v>0</v>
          </cell>
          <cell r="P2182">
            <v>0</v>
          </cell>
          <cell r="Q2182">
            <v>0</v>
          </cell>
          <cell r="R2182">
            <v>0</v>
          </cell>
          <cell r="S2182">
            <v>0</v>
          </cell>
          <cell r="T2182">
            <v>0</v>
          </cell>
          <cell r="U2182">
            <v>0</v>
          </cell>
          <cell r="V2182">
            <v>0</v>
          </cell>
          <cell r="W2182">
            <v>0</v>
          </cell>
          <cell r="X2182">
            <v>0</v>
          </cell>
          <cell r="Y2182" t="str">
            <v>I_UN1_SC_FRMProposed Station Capital Costs</v>
          </cell>
        </row>
        <row r="2183">
          <cell r="E2183">
            <v>0</v>
          </cell>
          <cell r="F2183">
            <v>0</v>
          </cell>
          <cell r="G2183">
            <v>0</v>
          </cell>
          <cell r="H2183">
            <v>0</v>
          </cell>
          <cell r="I2183">
            <v>0</v>
          </cell>
          <cell r="J2183">
            <v>0</v>
          </cell>
          <cell r="K2183">
            <v>0</v>
          </cell>
          <cell r="L2183">
            <v>0</v>
          </cell>
          <cell r="M2183">
            <v>0</v>
          </cell>
          <cell r="N2183">
            <v>0</v>
          </cell>
          <cell r="O2183">
            <v>0</v>
          </cell>
          <cell r="P2183">
            <v>0</v>
          </cell>
          <cell r="Q2183">
            <v>0</v>
          </cell>
          <cell r="R2183">
            <v>0</v>
          </cell>
          <cell r="S2183">
            <v>0</v>
          </cell>
          <cell r="T2183">
            <v>0</v>
          </cell>
          <cell r="U2183">
            <v>0</v>
          </cell>
          <cell r="V2183">
            <v>0</v>
          </cell>
          <cell r="W2183">
            <v>0</v>
          </cell>
          <cell r="X2183">
            <v>0</v>
          </cell>
          <cell r="Y2183" t="str">
            <v>I_UN1_SC_FRM   Station Total Costs</v>
          </cell>
        </row>
        <row r="2184">
          <cell r="E2184">
            <v>0</v>
          </cell>
          <cell r="F2184">
            <v>0</v>
          </cell>
          <cell r="G2184">
            <v>0</v>
          </cell>
          <cell r="H2184">
            <v>0</v>
          </cell>
          <cell r="I2184">
            <v>0</v>
          </cell>
          <cell r="J2184">
            <v>0</v>
          </cell>
          <cell r="K2184">
            <v>0</v>
          </cell>
          <cell r="L2184">
            <v>0</v>
          </cell>
          <cell r="M2184">
            <v>0</v>
          </cell>
          <cell r="N2184">
            <v>0</v>
          </cell>
          <cell r="O2184">
            <v>0</v>
          </cell>
          <cell r="P2184">
            <v>0</v>
          </cell>
          <cell r="Q2184">
            <v>0</v>
          </cell>
          <cell r="R2184">
            <v>0</v>
          </cell>
          <cell r="S2184">
            <v>0</v>
          </cell>
          <cell r="T2184">
            <v>0</v>
          </cell>
          <cell r="U2184">
            <v>0</v>
          </cell>
          <cell r="V2184">
            <v>0</v>
          </cell>
          <cell r="W2184">
            <v>0</v>
          </cell>
          <cell r="X2184">
            <v>0</v>
          </cell>
          <cell r="Y2184" t="str">
            <v>I_UN1_SC_ICAProposed Station Fuel Costs</v>
          </cell>
        </row>
        <row r="2185">
          <cell r="E2185">
            <v>0</v>
          </cell>
          <cell r="F2185">
            <v>0</v>
          </cell>
          <cell r="G2185">
            <v>0</v>
          </cell>
          <cell r="H2185">
            <v>0</v>
          </cell>
          <cell r="I2185">
            <v>0</v>
          </cell>
          <cell r="J2185">
            <v>0</v>
          </cell>
          <cell r="K2185">
            <v>0</v>
          </cell>
          <cell r="L2185">
            <v>0</v>
          </cell>
          <cell r="M2185">
            <v>0</v>
          </cell>
          <cell r="N2185">
            <v>0</v>
          </cell>
          <cell r="O2185">
            <v>0</v>
          </cell>
          <cell r="P2185">
            <v>0</v>
          </cell>
          <cell r="Q2185">
            <v>0</v>
          </cell>
          <cell r="R2185">
            <v>0</v>
          </cell>
          <cell r="S2185">
            <v>0</v>
          </cell>
          <cell r="T2185">
            <v>0</v>
          </cell>
          <cell r="U2185">
            <v>0</v>
          </cell>
          <cell r="V2185">
            <v>0</v>
          </cell>
          <cell r="W2185">
            <v>0</v>
          </cell>
          <cell r="X2185">
            <v>0</v>
          </cell>
          <cell r="Y2185" t="str">
            <v>I_UN1_SC_ICAProposed Station Variable O&amp;M Costs</v>
          </cell>
        </row>
        <row r="2186">
          <cell r="E2186">
            <v>0</v>
          </cell>
          <cell r="F2186">
            <v>0</v>
          </cell>
          <cell r="G2186">
            <v>0</v>
          </cell>
          <cell r="H2186">
            <v>0</v>
          </cell>
          <cell r="I2186">
            <v>0</v>
          </cell>
          <cell r="J2186">
            <v>0</v>
          </cell>
          <cell r="K2186">
            <v>0</v>
          </cell>
          <cell r="L2186">
            <v>0</v>
          </cell>
          <cell r="M2186">
            <v>0</v>
          </cell>
          <cell r="N2186">
            <v>0</v>
          </cell>
          <cell r="O2186">
            <v>0</v>
          </cell>
          <cell r="P2186">
            <v>0</v>
          </cell>
          <cell r="Q2186">
            <v>0</v>
          </cell>
          <cell r="R2186">
            <v>0</v>
          </cell>
          <cell r="S2186">
            <v>0</v>
          </cell>
          <cell r="T2186">
            <v>0</v>
          </cell>
          <cell r="U2186">
            <v>0</v>
          </cell>
          <cell r="V2186">
            <v>0</v>
          </cell>
          <cell r="W2186">
            <v>0</v>
          </cell>
          <cell r="X2186">
            <v>0</v>
          </cell>
          <cell r="Y2186" t="str">
            <v>I_UN1_SC_ICAProposed Station Emission Costs</v>
          </cell>
        </row>
        <row r="2187">
          <cell r="E2187">
            <v>0</v>
          </cell>
          <cell r="F2187">
            <v>0</v>
          </cell>
          <cell r="G2187">
            <v>0</v>
          </cell>
          <cell r="H2187">
            <v>0</v>
          </cell>
          <cell r="I2187">
            <v>0</v>
          </cell>
          <cell r="J2187">
            <v>0</v>
          </cell>
          <cell r="K2187">
            <v>0</v>
          </cell>
          <cell r="L2187">
            <v>0</v>
          </cell>
          <cell r="M2187">
            <v>0</v>
          </cell>
          <cell r="N2187">
            <v>0</v>
          </cell>
          <cell r="O2187">
            <v>0</v>
          </cell>
          <cell r="P2187">
            <v>0</v>
          </cell>
          <cell r="Q2187">
            <v>0</v>
          </cell>
          <cell r="R2187">
            <v>0</v>
          </cell>
          <cell r="S2187">
            <v>0</v>
          </cell>
          <cell r="T2187">
            <v>0</v>
          </cell>
          <cell r="U2187">
            <v>0</v>
          </cell>
          <cell r="V2187">
            <v>0</v>
          </cell>
          <cell r="W2187">
            <v>0</v>
          </cell>
          <cell r="X2187">
            <v>0</v>
          </cell>
          <cell r="Y2187" t="str">
            <v>I_UN1_SC_ICAProposed Station Dispatch Adder Costs</v>
          </cell>
        </row>
        <row r="2188">
          <cell r="E2188">
            <v>0</v>
          </cell>
          <cell r="F2188">
            <v>0</v>
          </cell>
          <cell r="G2188">
            <v>0</v>
          </cell>
          <cell r="H2188">
            <v>0</v>
          </cell>
          <cell r="I2188">
            <v>0</v>
          </cell>
          <cell r="J2188">
            <v>0</v>
          </cell>
          <cell r="K2188">
            <v>0</v>
          </cell>
          <cell r="L2188">
            <v>0</v>
          </cell>
          <cell r="M2188">
            <v>0</v>
          </cell>
          <cell r="N2188">
            <v>0</v>
          </cell>
          <cell r="O2188">
            <v>0</v>
          </cell>
          <cell r="P2188">
            <v>0</v>
          </cell>
          <cell r="Q2188">
            <v>0</v>
          </cell>
          <cell r="R2188">
            <v>0</v>
          </cell>
          <cell r="S2188">
            <v>0</v>
          </cell>
          <cell r="T2188">
            <v>0</v>
          </cell>
          <cell r="U2188">
            <v>0</v>
          </cell>
          <cell r="V2188">
            <v>0</v>
          </cell>
          <cell r="W2188">
            <v>0</v>
          </cell>
          <cell r="X2188">
            <v>0</v>
          </cell>
          <cell r="Y2188" t="str">
            <v>I_UN1_SC_ICAProposed Station Fixed Costs</v>
          </cell>
        </row>
        <row r="2189">
          <cell r="E2189">
            <v>0</v>
          </cell>
          <cell r="F2189">
            <v>0</v>
          </cell>
          <cell r="G2189">
            <v>0</v>
          </cell>
          <cell r="H2189">
            <v>0</v>
          </cell>
          <cell r="I2189">
            <v>0</v>
          </cell>
          <cell r="J2189">
            <v>0</v>
          </cell>
          <cell r="K2189">
            <v>0</v>
          </cell>
          <cell r="L2189">
            <v>0</v>
          </cell>
          <cell r="M2189">
            <v>0</v>
          </cell>
          <cell r="N2189">
            <v>0</v>
          </cell>
          <cell r="O2189">
            <v>0</v>
          </cell>
          <cell r="P2189">
            <v>0</v>
          </cell>
          <cell r="Q2189">
            <v>0</v>
          </cell>
          <cell r="R2189">
            <v>0</v>
          </cell>
          <cell r="S2189">
            <v>0</v>
          </cell>
          <cell r="T2189">
            <v>0</v>
          </cell>
          <cell r="U2189">
            <v>0</v>
          </cell>
          <cell r="V2189">
            <v>0</v>
          </cell>
          <cell r="W2189">
            <v>0</v>
          </cell>
          <cell r="X2189">
            <v>0</v>
          </cell>
          <cell r="Y2189" t="str">
            <v>I_UN1_SC_ICAProposed Station Demand Charges</v>
          </cell>
        </row>
        <row r="2190">
          <cell r="E2190">
            <v>0</v>
          </cell>
          <cell r="F2190">
            <v>0</v>
          </cell>
          <cell r="G2190">
            <v>0</v>
          </cell>
          <cell r="H2190">
            <v>0</v>
          </cell>
          <cell r="I2190">
            <v>0</v>
          </cell>
          <cell r="J2190">
            <v>0</v>
          </cell>
          <cell r="K2190">
            <v>0</v>
          </cell>
          <cell r="L2190">
            <v>0</v>
          </cell>
          <cell r="M2190">
            <v>0</v>
          </cell>
          <cell r="N2190">
            <v>0</v>
          </cell>
          <cell r="O2190">
            <v>0</v>
          </cell>
          <cell r="P2190">
            <v>0</v>
          </cell>
          <cell r="Q2190">
            <v>0</v>
          </cell>
          <cell r="R2190">
            <v>0</v>
          </cell>
          <cell r="S2190">
            <v>0</v>
          </cell>
          <cell r="T2190">
            <v>0</v>
          </cell>
          <cell r="U2190">
            <v>0</v>
          </cell>
          <cell r="V2190">
            <v>0</v>
          </cell>
          <cell r="W2190">
            <v>0</v>
          </cell>
          <cell r="X2190">
            <v>0</v>
          </cell>
          <cell r="Y2190" t="str">
            <v>I_UN1_SC_ICAProposed Station Capital Costs</v>
          </cell>
        </row>
        <row r="2191">
          <cell r="E2191">
            <v>0</v>
          </cell>
          <cell r="F2191">
            <v>0</v>
          </cell>
          <cell r="G2191">
            <v>0</v>
          </cell>
          <cell r="H2191">
            <v>0</v>
          </cell>
          <cell r="I2191">
            <v>0</v>
          </cell>
          <cell r="J2191">
            <v>0</v>
          </cell>
          <cell r="K2191">
            <v>0</v>
          </cell>
          <cell r="L2191">
            <v>0</v>
          </cell>
          <cell r="M2191">
            <v>0</v>
          </cell>
          <cell r="N2191">
            <v>0</v>
          </cell>
          <cell r="O2191">
            <v>0</v>
          </cell>
          <cell r="P2191">
            <v>0</v>
          </cell>
          <cell r="Q2191">
            <v>0</v>
          </cell>
          <cell r="R2191">
            <v>0</v>
          </cell>
          <cell r="S2191">
            <v>0</v>
          </cell>
          <cell r="T2191">
            <v>0</v>
          </cell>
          <cell r="U2191">
            <v>0</v>
          </cell>
          <cell r="V2191">
            <v>0</v>
          </cell>
          <cell r="W2191">
            <v>0</v>
          </cell>
          <cell r="X2191">
            <v>0</v>
          </cell>
          <cell r="Y2191" t="str">
            <v>I_UN1_SC_ICA   Station Total Costs</v>
          </cell>
        </row>
        <row r="2192">
          <cell r="E2192">
            <v>0</v>
          </cell>
          <cell r="F2192">
            <v>0</v>
          </cell>
          <cell r="G2192">
            <v>0</v>
          </cell>
          <cell r="H2192">
            <v>0</v>
          </cell>
          <cell r="I2192">
            <v>0</v>
          </cell>
          <cell r="J2192">
            <v>0</v>
          </cell>
          <cell r="K2192">
            <v>0</v>
          </cell>
          <cell r="L2192">
            <v>0</v>
          </cell>
          <cell r="M2192">
            <v>0</v>
          </cell>
          <cell r="N2192">
            <v>0</v>
          </cell>
          <cell r="O2192">
            <v>0</v>
          </cell>
          <cell r="P2192">
            <v>0</v>
          </cell>
          <cell r="Q2192">
            <v>0</v>
          </cell>
          <cell r="R2192">
            <v>0</v>
          </cell>
          <cell r="S2192">
            <v>0</v>
          </cell>
          <cell r="T2192">
            <v>0</v>
          </cell>
          <cell r="U2192">
            <v>0</v>
          </cell>
          <cell r="V2192">
            <v>0</v>
          </cell>
          <cell r="W2192">
            <v>0</v>
          </cell>
          <cell r="X2192">
            <v>0</v>
          </cell>
          <cell r="Y2192" t="str">
            <v>I_UN1_SC_REProposed Station Fuel Costs</v>
          </cell>
        </row>
        <row r="2193">
          <cell r="E2193">
            <v>0</v>
          </cell>
          <cell r="F2193">
            <v>0</v>
          </cell>
          <cell r="G2193">
            <v>0</v>
          </cell>
          <cell r="H2193">
            <v>0</v>
          </cell>
          <cell r="I2193">
            <v>0</v>
          </cell>
          <cell r="J2193">
            <v>0</v>
          </cell>
          <cell r="K2193">
            <v>0</v>
          </cell>
          <cell r="L2193">
            <v>0</v>
          </cell>
          <cell r="M2193">
            <v>0</v>
          </cell>
          <cell r="N2193">
            <v>0</v>
          </cell>
          <cell r="O2193">
            <v>0</v>
          </cell>
          <cell r="P2193">
            <v>0</v>
          </cell>
          <cell r="Q2193">
            <v>0</v>
          </cell>
          <cell r="R2193">
            <v>0</v>
          </cell>
          <cell r="S2193">
            <v>0</v>
          </cell>
          <cell r="T2193">
            <v>0</v>
          </cell>
          <cell r="U2193">
            <v>0</v>
          </cell>
          <cell r="V2193">
            <v>0</v>
          </cell>
          <cell r="W2193">
            <v>0</v>
          </cell>
          <cell r="X2193">
            <v>0</v>
          </cell>
          <cell r="Y2193" t="str">
            <v>I_UN1_SC_REProposed Station Variable O&amp;M Costs</v>
          </cell>
        </row>
        <row r="2194">
          <cell r="E2194">
            <v>0</v>
          </cell>
          <cell r="F2194">
            <v>0</v>
          </cell>
          <cell r="G2194">
            <v>0</v>
          </cell>
          <cell r="H2194">
            <v>0</v>
          </cell>
          <cell r="I2194">
            <v>0</v>
          </cell>
          <cell r="J2194">
            <v>0</v>
          </cell>
          <cell r="K2194">
            <v>0</v>
          </cell>
          <cell r="L2194">
            <v>0</v>
          </cell>
          <cell r="M2194">
            <v>0</v>
          </cell>
          <cell r="N2194">
            <v>0</v>
          </cell>
          <cell r="O2194">
            <v>0</v>
          </cell>
          <cell r="P2194">
            <v>0</v>
          </cell>
          <cell r="Q2194">
            <v>0</v>
          </cell>
          <cell r="R2194">
            <v>0</v>
          </cell>
          <cell r="S2194">
            <v>0</v>
          </cell>
          <cell r="T2194">
            <v>0</v>
          </cell>
          <cell r="U2194">
            <v>0</v>
          </cell>
          <cell r="V2194">
            <v>0</v>
          </cell>
          <cell r="W2194">
            <v>0</v>
          </cell>
          <cell r="X2194">
            <v>0</v>
          </cell>
          <cell r="Y2194" t="str">
            <v>I_UN1_SC_REProposed Station Emission Costs</v>
          </cell>
        </row>
        <row r="2195">
          <cell r="E2195">
            <v>0</v>
          </cell>
          <cell r="F2195">
            <v>0</v>
          </cell>
          <cell r="G2195">
            <v>0</v>
          </cell>
          <cell r="H2195">
            <v>0</v>
          </cell>
          <cell r="I2195">
            <v>0</v>
          </cell>
          <cell r="J2195">
            <v>0</v>
          </cell>
          <cell r="K2195">
            <v>0</v>
          </cell>
          <cell r="L2195">
            <v>0</v>
          </cell>
          <cell r="M2195">
            <v>0</v>
          </cell>
          <cell r="N2195">
            <v>0</v>
          </cell>
          <cell r="O2195">
            <v>0</v>
          </cell>
          <cell r="P2195">
            <v>0</v>
          </cell>
          <cell r="Q2195">
            <v>0</v>
          </cell>
          <cell r="R2195">
            <v>0</v>
          </cell>
          <cell r="S2195">
            <v>0</v>
          </cell>
          <cell r="T2195">
            <v>0</v>
          </cell>
          <cell r="U2195">
            <v>0</v>
          </cell>
          <cell r="V2195">
            <v>0</v>
          </cell>
          <cell r="W2195">
            <v>0</v>
          </cell>
          <cell r="X2195">
            <v>0</v>
          </cell>
          <cell r="Y2195" t="str">
            <v>I_UN1_SC_REProposed Station Dispatch Adder Costs</v>
          </cell>
        </row>
        <row r="2196">
          <cell r="E2196">
            <v>0</v>
          </cell>
          <cell r="F2196">
            <v>0</v>
          </cell>
          <cell r="G2196">
            <v>0</v>
          </cell>
          <cell r="H2196">
            <v>0</v>
          </cell>
          <cell r="I2196">
            <v>0</v>
          </cell>
          <cell r="J2196">
            <v>0</v>
          </cell>
          <cell r="K2196">
            <v>0</v>
          </cell>
          <cell r="L2196">
            <v>0</v>
          </cell>
          <cell r="M2196">
            <v>0</v>
          </cell>
          <cell r="N2196">
            <v>0</v>
          </cell>
          <cell r="O2196">
            <v>0</v>
          </cell>
          <cell r="P2196">
            <v>0</v>
          </cell>
          <cell r="Q2196">
            <v>0</v>
          </cell>
          <cell r="R2196">
            <v>0</v>
          </cell>
          <cell r="S2196">
            <v>0</v>
          </cell>
          <cell r="T2196">
            <v>0</v>
          </cell>
          <cell r="U2196">
            <v>0</v>
          </cell>
          <cell r="V2196">
            <v>0</v>
          </cell>
          <cell r="W2196">
            <v>0</v>
          </cell>
          <cell r="X2196">
            <v>0</v>
          </cell>
          <cell r="Y2196" t="str">
            <v>I_UN1_SC_REProposed Station Fixed Costs</v>
          </cell>
        </row>
        <row r="2197">
          <cell r="E2197">
            <v>0</v>
          </cell>
          <cell r="F2197">
            <v>0</v>
          </cell>
          <cell r="G2197">
            <v>0</v>
          </cell>
          <cell r="H2197">
            <v>0</v>
          </cell>
          <cell r="I2197">
            <v>0</v>
          </cell>
          <cell r="J2197">
            <v>0</v>
          </cell>
          <cell r="K2197">
            <v>0</v>
          </cell>
          <cell r="L2197">
            <v>0</v>
          </cell>
          <cell r="M2197">
            <v>0</v>
          </cell>
          <cell r="N2197">
            <v>0</v>
          </cell>
          <cell r="O2197">
            <v>0</v>
          </cell>
          <cell r="P2197">
            <v>0</v>
          </cell>
          <cell r="Q2197">
            <v>0</v>
          </cell>
          <cell r="R2197">
            <v>0</v>
          </cell>
          <cell r="S2197">
            <v>0</v>
          </cell>
          <cell r="T2197">
            <v>0</v>
          </cell>
          <cell r="U2197">
            <v>0</v>
          </cell>
          <cell r="V2197">
            <v>0</v>
          </cell>
          <cell r="W2197">
            <v>0</v>
          </cell>
          <cell r="X2197">
            <v>0</v>
          </cell>
          <cell r="Y2197" t="str">
            <v>I_UN1_SC_REProposed Station Demand Charges</v>
          </cell>
        </row>
        <row r="2198">
          <cell r="E2198">
            <v>0</v>
          </cell>
          <cell r="F2198">
            <v>0</v>
          </cell>
          <cell r="G2198">
            <v>0</v>
          </cell>
          <cell r="H2198">
            <v>0</v>
          </cell>
          <cell r="I2198">
            <v>0</v>
          </cell>
          <cell r="J2198">
            <v>0</v>
          </cell>
          <cell r="K2198">
            <v>0</v>
          </cell>
          <cell r="L2198">
            <v>0</v>
          </cell>
          <cell r="M2198">
            <v>0</v>
          </cell>
          <cell r="N2198">
            <v>0</v>
          </cell>
          <cell r="O2198">
            <v>0</v>
          </cell>
          <cell r="P2198">
            <v>0</v>
          </cell>
          <cell r="Q2198">
            <v>0</v>
          </cell>
          <cell r="R2198">
            <v>0</v>
          </cell>
          <cell r="S2198">
            <v>0</v>
          </cell>
          <cell r="T2198">
            <v>0</v>
          </cell>
          <cell r="U2198">
            <v>0</v>
          </cell>
          <cell r="V2198">
            <v>0</v>
          </cell>
          <cell r="W2198">
            <v>0</v>
          </cell>
          <cell r="X2198">
            <v>0</v>
          </cell>
          <cell r="Y2198" t="str">
            <v>I_UN1_SC_REProposed Station Capital Costs</v>
          </cell>
        </row>
        <row r="2199">
          <cell r="E2199">
            <v>0</v>
          </cell>
          <cell r="F2199">
            <v>0</v>
          </cell>
          <cell r="G2199">
            <v>0</v>
          </cell>
          <cell r="H2199">
            <v>0</v>
          </cell>
          <cell r="I2199">
            <v>0</v>
          </cell>
          <cell r="J2199">
            <v>0</v>
          </cell>
          <cell r="K2199">
            <v>0</v>
          </cell>
          <cell r="L2199">
            <v>0</v>
          </cell>
          <cell r="M2199">
            <v>0</v>
          </cell>
          <cell r="N2199">
            <v>0</v>
          </cell>
          <cell r="O2199">
            <v>0</v>
          </cell>
          <cell r="P2199">
            <v>0</v>
          </cell>
          <cell r="Q2199">
            <v>0</v>
          </cell>
          <cell r="R2199">
            <v>0</v>
          </cell>
          <cell r="S2199">
            <v>0</v>
          </cell>
          <cell r="T2199">
            <v>0</v>
          </cell>
          <cell r="U2199">
            <v>0</v>
          </cell>
          <cell r="V2199">
            <v>0</v>
          </cell>
          <cell r="W2199">
            <v>0</v>
          </cell>
          <cell r="X2199">
            <v>0</v>
          </cell>
          <cell r="Y2199" t="str">
            <v>I_UN1_SC_RE   Station Total Costs</v>
          </cell>
        </row>
        <row r="2200">
          <cell r="E2200">
            <v>0</v>
          </cell>
          <cell r="F2200">
            <v>0</v>
          </cell>
          <cell r="G2200">
            <v>0</v>
          </cell>
          <cell r="H2200">
            <v>0</v>
          </cell>
          <cell r="I2200">
            <v>0</v>
          </cell>
          <cell r="J2200">
            <v>0</v>
          </cell>
          <cell r="K2200">
            <v>0</v>
          </cell>
          <cell r="L2200">
            <v>0</v>
          </cell>
          <cell r="M2200">
            <v>0</v>
          </cell>
          <cell r="N2200">
            <v>0</v>
          </cell>
          <cell r="O2200">
            <v>0</v>
          </cell>
          <cell r="P2200">
            <v>0</v>
          </cell>
          <cell r="Q2200">
            <v>0</v>
          </cell>
          <cell r="R2200">
            <v>0</v>
          </cell>
          <cell r="S2200">
            <v>0</v>
          </cell>
          <cell r="T2200">
            <v>0</v>
          </cell>
          <cell r="U2200">
            <v>0</v>
          </cell>
          <cell r="V2200">
            <v>0</v>
          </cell>
          <cell r="W2200">
            <v>0</v>
          </cell>
          <cell r="X2200">
            <v>0</v>
          </cell>
          <cell r="Y2200" t="str">
            <v>H_.UN1_PVS_CPProposed Station Fuel Costs</v>
          </cell>
        </row>
        <row r="2201">
          <cell r="E2201">
            <v>0</v>
          </cell>
          <cell r="F2201">
            <v>0</v>
          </cell>
          <cell r="G2201">
            <v>0</v>
          </cell>
          <cell r="H2201">
            <v>0</v>
          </cell>
          <cell r="I2201">
            <v>0</v>
          </cell>
          <cell r="J2201">
            <v>0</v>
          </cell>
          <cell r="K2201">
            <v>0</v>
          </cell>
          <cell r="L2201">
            <v>0</v>
          </cell>
          <cell r="M2201">
            <v>0</v>
          </cell>
          <cell r="N2201">
            <v>0</v>
          </cell>
          <cell r="O2201">
            <v>0</v>
          </cell>
          <cell r="P2201">
            <v>0</v>
          </cell>
          <cell r="Q2201">
            <v>0</v>
          </cell>
          <cell r="R2201">
            <v>0</v>
          </cell>
          <cell r="S2201">
            <v>0</v>
          </cell>
          <cell r="T2201">
            <v>0</v>
          </cell>
          <cell r="U2201">
            <v>0</v>
          </cell>
          <cell r="V2201">
            <v>0</v>
          </cell>
          <cell r="W2201">
            <v>0</v>
          </cell>
          <cell r="X2201">
            <v>0</v>
          </cell>
          <cell r="Y2201" t="str">
            <v>H_.UN1_PVS_CPProposed Station Variable O&amp;M Costs</v>
          </cell>
        </row>
        <row r="2202">
          <cell r="E2202">
            <v>0</v>
          </cell>
          <cell r="F2202">
            <v>0</v>
          </cell>
          <cell r="G2202">
            <v>0</v>
          </cell>
          <cell r="H2202">
            <v>0</v>
          </cell>
          <cell r="I2202">
            <v>0</v>
          </cell>
          <cell r="J2202">
            <v>0</v>
          </cell>
          <cell r="K2202">
            <v>0</v>
          </cell>
          <cell r="L2202">
            <v>0</v>
          </cell>
          <cell r="M2202">
            <v>0</v>
          </cell>
          <cell r="N2202">
            <v>0</v>
          </cell>
          <cell r="O2202">
            <v>0</v>
          </cell>
          <cell r="P2202">
            <v>0</v>
          </cell>
          <cell r="Q2202">
            <v>0</v>
          </cell>
          <cell r="R2202">
            <v>0</v>
          </cell>
          <cell r="S2202">
            <v>0</v>
          </cell>
          <cell r="T2202">
            <v>0</v>
          </cell>
          <cell r="U2202">
            <v>0</v>
          </cell>
          <cell r="V2202">
            <v>0</v>
          </cell>
          <cell r="W2202">
            <v>0</v>
          </cell>
          <cell r="X2202">
            <v>0</v>
          </cell>
          <cell r="Y2202" t="str">
            <v>H_.UN1_PVS_CPProposed Station Emission Costs</v>
          </cell>
        </row>
        <row r="2203">
          <cell r="E2203">
            <v>0</v>
          </cell>
          <cell r="F2203">
            <v>0</v>
          </cell>
          <cell r="G2203">
            <v>0</v>
          </cell>
          <cell r="H2203">
            <v>0</v>
          </cell>
          <cell r="I2203">
            <v>0</v>
          </cell>
          <cell r="J2203">
            <v>0</v>
          </cell>
          <cell r="K2203">
            <v>0</v>
          </cell>
          <cell r="L2203">
            <v>0</v>
          </cell>
          <cell r="M2203">
            <v>0</v>
          </cell>
          <cell r="N2203">
            <v>0</v>
          </cell>
          <cell r="O2203">
            <v>0</v>
          </cell>
          <cell r="P2203">
            <v>0</v>
          </cell>
          <cell r="Q2203">
            <v>0</v>
          </cell>
          <cell r="R2203">
            <v>0</v>
          </cell>
          <cell r="S2203">
            <v>0</v>
          </cell>
          <cell r="T2203">
            <v>0</v>
          </cell>
          <cell r="U2203">
            <v>0</v>
          </cell>
          <cell r="V2203">
            <v>0</v>
          </cell>
          <cell r="W2203">
            <v>0</v>
          </cell>
          <cell r="X2203">
            <v>0</v>
          </cell>
          <cell r="Y2203" t="str">
            <v>H_.UN1_PVS_CPProposed Station Dispatch Adder Costs</v>
          </cell>
        </row>
        <row r="2204">
          <cell r="E2204">
            <v>0</v>
          </cell>
          <cell r="F2204">
            <v>0</v>
          </cell>
          <cell r="G2204">
            <v>0</v>
          </cell>
          <cell r="H2204">
            <v>0</v>
          </cell>
          <cell r="I2204">
            <v>0</v>
          </cell>
          <cell r="J2204">
            <v>0</v>
          </cell>
          <cell r="K2204">
            <v>0</v>
          </cell>
          <cell r="L2204">
            <v>0</v>
          </cell>
          <cell r="M2204">
            <v>0</v>
          </cell>
          <cell r="N2204">
            <v>0</v>
          </cell>
          <cell r="O2204">
            <v>0</v>
          </cell>
          <cell r="P2204">
            <v>0</v>
          </cell>
          <cell r="Q2204">
            <v>0</v>
          </cell>
          <cell r="R2204">
            <v>0</v>
          </cell>
          <cell r="S2204">
            <v>0</v>
          </cell>
          <cell r="T2204">
            <v>0</v>
          </cell>
          <cell r="U2204">
            <v>0</v>
          </cell>
          <cell r="V2204">
            <v>0</v>
          </cell>
          <cell r="W2204">
            <v>0</v>
          </cell>
          <cell r="X2204">
            <v>0</v>
          </cell>
          <cell r="Y2204" t="str">
            <v>H_.UN1_PVS_CPProposed Station Fixed Costs</v>
          </cell>
        </row>
        <row r="2205">
          <cell r="E2205">
            <v>0</v>
          </cell>
          <cell r="F2205">
            <v>0</v>
          </cell>
          <cell r="G2205">
            <v>0</v>
          </cell>
          <cell r="H2205">
            <v>0</v>
          </cell>
          <cell r="I2205">
            <v>0</v>
          </cell>
          <cell r="J2205">
            <v>0</v>
          </cell>
          <cell r="K2205">
            <v>0</v>
          </cell>
          <cell r="L2205">
            <v>0</v>
          </cell>
          <cell r="M2205">
            <v>0</v>
          </cell>
          <cell r="N2205">
            <v>0</v>
          </cell>
          <cell r="O2205">
            <v>0</v>
          </cell>
          <cell r="P2205">
            <v>0</v>
          </cell>
          <cell r="Q2205">
            <v>0</v>
          </cell>
          <cell r="R2205">
            <v>0</v>
          </cell>
          <cell r="S2205">
            <v>0</v>
          </cell>
          <cell r="T2205">
            <v>0</v>
          </cell>
          <cell r="U2205">
            <v>0</v>
          </cell>
          <cell r="V2205">
            <v>0</v>
          </cell>
          <cell r="W2205">
            <v>0</v>
          </cell>
          <cell r="X2205">
            <v>0</v>
          </cell>
          <cell r="Y2205" t="str">
            <v>H_.UN1_PVS_CPProposed Station Demand Charges</v>
          </cell>
        </row>
        <row r="2206">
          <cell r="E2206">
            <v>0</v>
          </cell>
          <cell r="F2206">
            <v>0</v>
          </cell>
          <cell r="G2206">
            <v>0</v>
          </cell>
          <cell r="H2206">
            <v>0</v>
          </cell>
          <cell r="I2206">
            <v>0</v>
          </cell>
          <cell r="J2206">
            <v>0</v>
          </cell>
          <cell r="K2206">
            <v>0</v>
          </cell>
          <cell r="L2206">
            <v>0</v>
          </cell>
          <cell r="M2206">
            <v>0</v>
          </cell>
          <cell r="N2206">
            <v>0</v>
          </cell>
          <cell r="O2206">
            <v>0</v>
          </cell>
          <cell r="P2206">
            <v>0</v>
          </cell>
          <cell r="Q2206">
            <v>0</v>
          </cell>
          <cell r="R2206">
            <v>0</v>
          </cell>
          <cell r="S2206">
            <v>0</v>
          </cell>
          <cell r="T2206">
            <v>0</v>
          </cell>
          <cell r="U2206">
            <v>0</v>
          </cell>
          <cell r="V2206">
            <v>0</v>
          </cell>
          <cell r="W2206">
            <v>0</v>
          </cell>
          <cell r="X2206">
            <v>0</v>
          </cell>
          <cell r="Y2206" t="str">
            <v>H_.UN1_PVS_CPProposed Station Capital Costs</v>
          </cell>
        </row>
        <row r="2207">
          <cell r="E2207">
            <v>0</v>
          </cell>
          <cell r="F2207">
            <v>0</v>
          </cell>
          <cell r="G2207">
            <v>0</v>
          </cell>
          <cell r="H2207">
            <v>0</v>
          </cell>
          <cell r="I2207">
            <v>0</v>
          </cell>
          <cell r="J2207">
            <v>0</v>
          </cell>
          <cell r="K2207">
            <v>0</v>
          </cell>
          <cell r="L2207">
            <v>0</v>
          </cell>
          <cell r="M2207">
            <v>0</v>
          </cell>
          <cell r="N2207">
            <v>0</v>
          </cell>
          <cell r="O2207">
            <v>0</v>
          </cell>
          <cell r="P2207">
            <v>0</v>
          </cell>
          <cell r="Q2207">
            <v>0</v>
          </cell>
          <cell r="R2207">
            <v>0</v>
          </cell>
          <cell r="S2207">
            <v>0</v>
          </cell>
          <cell r="T2207">
            <v>0</v>
          </cell>
          <cell r="U2207">
            <v>0</v>
          </cell>
          <cell r="V2207">
            <v>0</v>
          </cell>
          <cell r="W2207">
            <v>0</v>
          </cell>
          <cell r="X2207">
            <v>0</v>
          </cell>
          <cell r="Y2207" t="str">
            <v>H_.UN1_PVS_CP   Station Total Costs</v>
          </cell>
        </row>
        <row r="2208">
          <cell r="E2208">
            <v>0</v>
          </cell>
          <cell r="F2208">
            <v>0</v>
          </cell>
          <cell r="G2208">
            <v>0</v>
          </cell>
          <cell r="H2208">
            <v>0</v>
          </cell>
          <cell r="I2208">
            <v>0</v>
          </cell>
          <cell r="J2208">
            <v>0</v>
          </cell>
          <cell r="K2208">
            <v>0</v>
          </cell>
          <cell r="L2208">
            <v>0</v>
          </cell>
          <cell r="M2208">
            <v>0</v>
          </cell>
          <cell r="N2208">
            <v>0</v>
          </cell>
          <cell r="O2208">
            <v>0</v>
          </cell>
          <cell r="P2208">
            <v>0</v>
          </cell>
          <cell r="Q2208">
            <v>0</v>
          </cell>
          <cell r="R2208">
            <v>0</v>
          </cell>
          <cell r="S2208">
            <v>0</v>
          </cell>
          <cell r="T2208">
            <v>0</v>
          </cell>
          <cell r="U2208">
            <v>0</v>
          </cell>
          <cell r="V2208">
            <v>0</v>
          </cell>
          <cell r="W2208">
            <v>0</v>
          </cell>
          <cell r="X2208">
            <v>0</v>
          </cell>
          <cell r="Y2208" t="str">
            <v>H1.UN1_PVS_CPProposed Station Fuel Costs</v>
          </cell>
        </row>
        <row r="2209">
          <cell r="E2209">
            <v>0</v>
          </cell>
          <cell r="F2209">
            <v>0</v>
          </cell>
          <cell r="G2209">
            <v>0</v>
          </cell>
          <cell r="H2209">
            <v>0</v>
          </cell>
          <cell r="I2209">
            <v>0</v>
          </cell>
          <cell r="J2209">
            <v>0.64600000000000002</v>
          </cell>
          <cell r="K2209">
            <v>0.66</v>
          </cell>
          <cell r="L2209">
            <v>0.67600000000000005</v>
          </cell>
          <cell r="M2209">
            <v>0.69099999999999995</v>
          </cell>
          <cell r="N2209">
            <v>0.70699999999999996</v>
          </cell>
          <cell r="O2209">
            <v>0.72299999999999998</v>
          </cell>
          <cell r="P2209">
            <v>0.73899999999999999</v>
          </cell>
          <cell r="Q2209">
            <v>0.75600000000000001</v>
          </cell>
          <cell r="R2209">
            <v>0.77300000000000002</v>
          </cell>
          <cell r="S2209">
            <v>0.79100000000000004</v>
          </cell>
          <cell r="T2209">
            <v>0.80900000000000005</v>
          </cell>
          <cell r="U2209">
            <v>0.82799999999999996</v>
          </cell>
          <cell r="V2209">
            <v>0.84599999999999997</v>
          </cell>
          <cell r="W2209">
            <v>0.86499999999999999</v>
          </cell>
          <cell r="X2209">
            <v>0.88500000000000001</v>
          </cell>
          <cell r="Y2209" t="str">
            <v>H1.UN1_PVS_CPProposed Station Variable O&amp;M Costs</v>
          </cell>
        </row>
        <row r="2210">
          <cell r="E2210">
            <v>0</v>
          </cell>
          <cell r="F2210">
            <v>0</v>
          </cell>
          <cell r="G2210">
            <v>0</v>
          </cell>
          <cell r="H2210">
            <v>0</v>
          </cell>
          <cell r="I2210">
            <v>0</v>
          </cell>
          <cell r="J2210">
            <v>0</v>
          </cell>
          <cell r="K2210">
            <v>0</v>
          </cell>
          <cell r="L2210">
            <v>0</v>
          </cell>
          <cell r="M2210">
            <v>0</v>
          </cell>
          <cell r="N2210">
            <v>0</v>
          </cell>
          <cell r="O2210">
            <v>0</v>
          </cell>
          <cell r="P2210">
            <v>0</v>
          </cell>
          <cell r="Q2210">
            <v>0</v>
          </cell>
          <cell r="R2210">
            <v>0</v>
          </cell>
          <cell r="S2210">
            <v>0</v>
          </cell>
          <cell r="T2210">
            <v>0</v>
          </cell>
          <cell r="U2210">
            <v>0</v>
          </cell>
          <cell r="V2210">
            <v>0</v>
          </cell>
          <cell r="W2210">
            <v>0</v>
          </cell>
          <cell r="X2210">
            <v>0</v>
          </cell>
          <cell r="Y2210" t="str">
            <v>H1.UN1_PVS_CPProposed Station Emission Costs</v>
          </cell>
        </row>
        <row r="2211">
          <cell r="E2211">
            <v>0</v>
          </cell>
          <cell r="F2211">
            <v>0</v>
          </cell>
          <cell r="G2211">
            <v>0</v>
          </cell>
          <cell r="H2211">
            <v>0</v>
          </cell>
          <cell r="I2211">
            <v>0</v>
          </cell>
          <cell r="J2211">
            <v>0</v>
          </cell>
          <cell r="K2211">
            <v>0</v>
          </cell>
          <cell r="L2211">
            <v>0</v>
          </cell>
          <cell r="M2211">
            <v>0</v>
          </cell>
          <cell r="N2211">
            <v>0</v>
          </cell>
          <cell r="O2211">
            <v>0</v>
          </cell>
          <cell r="P2211">
            <v>0</v>
          </cell>
          <cell r="Q2211">
            <v>0</v>
          </cell>
          <cell r="R2211">
            <v>0</v>
          </cell>
          <cell r="S2211">
            <v>0</v>
          </cell>
          <cell r="T2211">
            <v>0</v>
          </cell>
          <cell r="U2211">
            <v>0</v>
          </cell>
          <cell r="V2211">
            <v>0</v>
          </cell>
          <cell r="W2211">
            <v>0</v>
          </cell>
          <cell r="X2211">
            <v>0</v>
          </cell>
          <cell r="Y2211" t="str">
            <v>H1.UN1_PVS_CPProposed Station Dispatch Adder Costs</v>
          </cell>
        </row>
        <row r="2212">
          <cell r="E2212">
            <v>0</v>
          </cell>
          <cell r="F2212">
            <v>0</v>
          </cell>
          <cell r="G2212">
            <v>0</v>
          </cell>
          <cell r="H2212">
            <v>0</v>
          </cell>
          <cell r="I2212">
            <v>0</v>
          </cell>
          <cell r="J2212">
            <v>7.609</v>
          </cell>
          <cell r="K2212">
            <v>7.609</v>
          </cell>
          <cell r="L2212">
            <v>7.609</v>
          </cell>
          <cell r="M2212">
            <v>7.609</v>
          </cell>
          <cell r="N2212">
            <v>7.609</v>
          </cell>
          <cell r="O2212">
            <v>7.609</v>
          </cell>
          <cell r="P2212">
            <v>7.609</v>
          </cell>
          <cell r="Q2212">
            <v>7.609</v>
          </cell>
          <cell r="R2212">
            <v>7.609</v>
          </cell>
          <cell r="S2212">
            <v>7.609</v>
          </cell>
          <cell r="T2212">
            <v>7.609</v>
          </cell>
          <cell r="U2212">
            <v>7.609</v>
          </cell>
          <cell r="V2212">
            <v>7.609</v>
          </cell>
          <cell r="W2212">
            <v>7.609</v>
          </cell>
          <cell r="X2212">
            <v>7.609</v>
          </cell>
          <cell r="Y2212" t="str">
            <v>H1.UN1_PVS_CPProposed Station Fixed Costs</v>
          </cell>
        </row>
        <row r="2213">
          <cell r="E2213">
            <v>0</v>
          </cell>
          <cell r="F2213">
            <v>0</v>
          </cell>
          <cell r="G2213">
            <v>0</v>
          </cell>
          <cell r="H2213">
            <v>0</v>
          </cell>
          <cell r="I2213">
            <v>0</v>
          </cell>
          <cell r="J2213">
            <v>0</v>
          </cell>
          <cell r="K2213">
            <v>0</v>
          </cell>
          <cell r="L2213">
            <v>0</v>
          </cell>
          <cell r="M2213">
            <v>0</v>
          </cell>
          <cell r="N2213">
            <v>0</v>
          </cell>
          <cell r="O2213">
            <v>0</v>
          </cell>
          <cell r="P2213">
            <v>0</v>
          </cell>
          <cell r="Q2213">
            <v>0</v>
          </cell>
          <cell r="R2213">
            <v>0</v>
          </cell>
          <cell r="S2213">
            <v>0</v>
          </cell>
          <cell r="T2213">
            <v>0</v>
          </cell>
          <cell r="U2213">
            <v>0</v>
          </cell>
          <cell r="V2213">
            <v>0</v>
          </cell>
          <cell r="W2213">
            <v>0</v>
          </cell>
          <cell r="X2213">
            <v>0</v>
          </cell>
          <cell r="Y2213" t="str">
            <v>H1.UN1_PVS_CPProposed Station Demand Charges</v>
          </cell>
        </row>
        <row r="2214">
          <cell r="E2214">
            <v>0</v>
          </cell>
          <cell r="F2214">
            <v>0</v>
          </cell>
          <cell r="G2214">
            <v>0</v>
          </cell>
          <cell r="H2214">
            <v>0</v>
          </cell>
          <cell r="I2214">
            <v>0</v>
          </cell>
          <cell r="J2214">
            <v>16.125</v>
          </cell>
          <cell r="K2214">
            <v>16.492000000000001</v>
          </cell>
          <cell r="L2214">
            <v>16.867999999999999</v>
          </cell>
          <cell r="M2214">
            <v>17.253</v>
          </cell>
          <cell r="N2214">
            <v>17.646000000000001</v>
          </cell>
          <cell r="O2214">
            <v>18.047999999999998</v>
          </cell>
          <cell r="P2214">
            <v>18.46</v>
          </cell>
          <cell r="Q2214">
            <v>18.881</v>
          </cell>
          <cell r="R2214">
            <v>19.311</v>
          </cell>
          <cell r="S2214">
            <v>19.751999999999999</v>
          </cell>
          <cell r="T2214">
            <v>20.202000000000002</v>
          </cell>
          <cell r="U2214">
            <v>20.663</v>
          </cell>
          <cell r="V2214">
            <v>21.134</v>
          </cell>
          <cell r="W2214">
            <v>21.616</v>
          </cell>
          <cell r="X2214">
            <v>22.108000000000001</v>
          </cell>
          <cell r="Y2214" t="str">
            <v>H1.UN1_PVS_CPProposed Station Capital Costs</v>
          </cell>
        </row>
        <row r="2215">
          <cell r="E2215">
            <v>0</v>
          </cell>
          <cell r="F2215">
            <v>0</v>
          </cell>
          <cell r="G2215">
            <v>0</v>
          </cell>
          <cell r="H2215">
            <v>0</v>
          </cell>
          <cell r="I2215">
            <v>0</v>
          </cell>
          <cell r="J2215">
            <v>24.379000000000001</v>
          </cell>
          <cell r="K2215">
            <v>24.760999999999999</v>
          </cell>
          <cell r="L2215">
            <v>25.152999999999999</v>
          </cell>
          <cell r="M2215">
            <v>25.553000000000001</v>
          </cell>
          <cell r="N2215">
            <v>25.962</v>
          </cell>
          <cell r="O2215">
            <v>26.38</v>
          </cell>
          <cell r="P2215">
            <v>26.808</v>
          </cell>
          <cell r="Q2215">
            <v>27.245999999999999</v>
          </cell>
          <cell r="R2215">
            <v>27.693999999999999</v>
          </cell>
          <cell r="S2215">
            <v>28.152000000000001</v>
          </cell>
          <cell r="T2215">
            <v>28.62</v>
          </cell>
          <cell r="U2215">
            <v>29.099</v>
          </cell>
          <cell r="V2215">
            <v>29.588999999999999</v>
          </cell>
          <cell r="W2215">
            <v>30.09</v>
          </cell>
          <cell r="X2215">
            <v>30.603000000000002</v>
          </cell>
          <cell r="Y2215" t="str">
            <v>H1.UN1_PVS_CP   Station Total Costs</v>
          </cell>
        </row>
        <row r="2216">
          <cell r="E2216">
            <v>0</v>
          </cell>
          <cell r="F2216">
            <v>0</v>
          </cell>
          <cell r="G2216">
            <v>0</v>
          </cell>
          <cell r="H2216">
            <v>0</v>
          </cell>
          <cell r="I2216">
            <v>0</v>
          </cell>
          <cell r="J2216">
            <v>0</v>
          </cell>
          <cell r="K2216">
            <v>0</v>
          </cell>
          <cell r="L2216">
            <v>0</v>
          </cell>
          <cell r="M2216">
            <v>0</v>
          </cell>
          <cell r="N2216">
            <v>0</v>
          </cell>
          <cell r="O2216">
            <v>0</v>
          </cell>
          <cell r="P2216">
            <v>0</v>
          </cell>
          <cell r="Q2216">
            <v>0</v>
          </cell>
          <cell r="R2216">
            <v>0</v>
          </cell>
          <cell r="S2216">
            <v>0</v>
          </cell>
          <cell r="T2216">
            <v>0</v>
          </cell>
          <cell r="U2216">
            <v>0</v>
          </cell>
          <cell r="V2216">
            <v>0</v>
          </cell>
          <cell r="W2216">
            <v>0</v>
          </cell>
          <cell r="X2216">
            <v>0</v>
          </cell>
          <cell r="Y2216" t="str">
            <v>L1.UN1_PVSProposed Station Fuel Costs</v>
          </cell>
        </row>
        <row r="2217">
          <cell r="E2217">
            <v>0</v>
          </cell>
          <cell r="F2217">
            <v>0</v>
          </cell>
          <cell r="G2217">
            <v>0</v>
          </cell>
          <cell r="H2217">
            <v>0</v>
          </cell>
          <cell r="I2217">
            <v>0</v>
          </cell>
          <cell r="J2217">
            <v>0.85699999999999998</v>
          </cell>
          <cell r="K2217">
            <v>0.876</v>
          </cell>
          <cell r="L2217">
            <v>0.89700000000000002</v>
          </cell>
          <cell r="M2217">
            <v>0.91700000000000004</v>
          </cell>
          <cell r="N2217">
            <v>0.93799999999999994</v>
          </cell>
          <cell r="O2217">
            <v>0.95899999999999996</v>
          </cell>
          <cell r="P2217">
            <v>0.98099999999999998</v>
          </cell>
          <cell r="Q2217">
            <v>1.0029999999999999</v>
          </cell>
          <cell r="R2217">
            <v>1.0269999999999999</v>
          </cell>
          <cell r="S2217">
            <v>1.05</v>
          </cell>
          <cell r="T2217">
            <v>1.0740000000000001</v>
          </cell>
          <cell r="U2217">
            <v>1.0980000000000001</v>
          </cell>
          <cell r="V2217">
            <v>1.1240000000000001</v>
          </cell>
          <cell r="W2217">
            <v>1.149</v>
          </cell>
          <cell r="X2217">
            <v>1.175</v>
          </cell>
          <cell r="Y2217" t="str">
            <v>L1.UN1_PVSProposed Station Variable O&amp;M Costs</v>
          </cell>
        </row>
        <row r="2218">
          <cell r="E2218">
            <v>0</v>
          </cell>
          <cell r="F2218">
            <v>0</v>
          </cell>
          <cell r="G2218">
            <v>0</v>
          </cell>
          <cell r="H2218">
            <v>0</v>
          </cell>
          <cell r="I2218">
            <v>0</v>
          </cell>
          <cell r="J2218">
            <v>0</v>
          </cell>
          <cell r="K2218">
            <v>0</v>
          </cell>
          <cell r="L2218">
            <v>0</v>
          </cell>
          <cell r="M2218">
            <v>0</v>
          </cell>
          <cell r="N2218">
            <v>0</v>
          </cell>
          <cell r="O2218">
            <v>0</v>
          </cell>
          <cell r="P2218">
            <v>0</v>
          </cell>
          <cell r="Q2218">
            <v>0</v>
          </cell>
          <cell r="R2218">
            <v>0</v>
          </cell>
          <cell r="S2218">
            <v>0</v>
          </cell>
          <cell r="T2218">
            <v>0</v>
          </cell>
          <cell r="U2218">
            <v>0</v>
          </cell>
          <cell r="V2218">
            <v>0</v>
          </cell>
          <cell r="W2218">
            <v>0</v>
          </cell>
          <cell r="X2218">
            <v>0</v>
          </cell>
          <cell r="Y2218" t="str">
            <v>L1.UN1_PVSProposed Station Emission Costs</v>
          </cell>
        </row>
        <row r="2219">
          <cell r="E2219">
            <v>0</v>
          </cell>
          <cell r="F2219">
            <v>0</v>
          </cell>
          <cell r="G2219">
            <v>0</v>
          </cell>
          <cell r="H2219">
            <v>0</v>
          </cell>
          <cell r="I2219">
            <v>0</v>
          </cell>
          <cell r="J2219">
            <v>0</v>
          </cell>
          <cell r="K2219">
            <v>0</v>
          </cell>
          <cell r="L2219">
            <v>0</v>
          </cell>
          <cell r="M2219">
            <v>0</v>
          </cell>
          <cell r="N2219">
            <v>0</v>
          </cell>
          <cell r="O2219">
            <v>0</v>
          </cell>
          <cell r="P2219">
            <v>0</v>
          </cell>
          <cell r="Q2219">
            <v>0</v>
          </cell>
          <cell r="R2219">
            <v>0</v>
          </cell>
          <cell r="S2219">
            <v>0</v>
          </cell>
          <cell r="T2219">
            <v>0</v>
          </cell>
          <cell r="U2219">
            <v>0</v>
          </cell>
          <cell r="V2219">
            <v>0</v>
          </cell>
          <cell r="W2219">
            <v>0</v>
          </cell>
          <cell r="X2219">
            <v>0</v>
          </cell>
          <cell r="Y2219" t="str">
            <v>L1.UN1_PVSProposed Station Dispatch Adder Costs</v>
          </cell>
        </row>
        <row r="2220">
          <cell r="E2220">
            <v>0</v>
          </cell>
          <cell r="F2220">
            <v>0</v>
          </cell>
          <cell r="G2220">
            <v>0</v>
          </cell>
          <cell r="H2220">
            <v>0</v>
          </cell>
          <cell r="I2220">
            <v>0</v>
          </cell>
          <cell r="J2220">
            <v>10.1</v>
          </cell>
          <cell r="K2220">
            <v>10.1</v>
          </cell>
          <cell r="L2220">
            <v>10.1</v>
          </cell>
          <cell r="M2220">
            <v>10.1</v>
          </cell>
          <cell r="N2220">
            <v>10.1</v>
          </cell>
          <cell r="O2220">
            <v>10.1</v>
          </cell>
          <cell r="P2220">
            <v>10.1</v>
          </cell>
          <cell r="Q2220">
            <v>10.1</v>
          </cell>
          <cell r="R2220">
            <v>10.1</v>
          </cell>
          <cell r="S2220">
            <v>10.1</v>
          </cell>
          <cell r="T2220">
            <v>10.1</v>
          </cell>
          <cell r="U2220">
            <v>10.1</v>
          </cell>
          <cell r="V2220">
            <v>10.1</v>
          </cell>
          <cell r="W2220">
            <v>10.1</v>
          </cell>
          <cell r="X2220">
            <v>10.1</v>
          </cell>
          <cell r="Y2220" t="str">
            <v>L1.UN1_PVSProposed Station Fixed Costs</v>
          </cell>
        </row>
        <row r="2221">
          <cell r="E2221">
            <v>0</v>
          </cell>
          <cell r="F2221">
            <v>0</v>
          </cell>
          <cell r="G2221">
            <v>0</v>
          </cell>
          <cell r="H2221">
            <v>0</v>
          </cell>
          <cell r="I2221">
            <v>0</v>
          </cell>
          <cell r="J2221">
            <v>0</v>
          </cell>
          <cell r="K2221">
            <v>0</v>
          </cell>
          <cell r="L2221">
            <v>0</v>
          </cell>
          <cell r="M2221">
            <v>0</v>
          </cell>
          <cell r="N2221">
            <v>0</v>
          </cell>
          <cell r="O2221">
            <v>0</v>
          </cell>
          <cell r="P2221">
            <v>0</v>
          </cell>
          <cell r="Q2221">
            <v>0</v>
          </cell>
          <cell r="R2221">
            <v>0</v>
          </cell>
          <cell r="S2221">
            <v>0</v>
          </cell>
          <cell r="T2221">
            <v>0</v>
          </cell>
          <cell r="U2221">
            <v>0</v>
          </cell>
          <cell r="V2221">
            <v>0</v>
          </cell>
          <cell r="W2221">
            <v>0</v>
          </cell>
          <cell r="X2221">
            <v>0</v>
          </cell>
          <cell r="Y2221" t="str">
            <v>L1.UN1_PVSProposed Station Demand Charges</v>
          </cell>
        </row>
        <row r="2222">
          <cell r="E2222">
            <v>0</v>
          </cell>
          <cell r="F2222">
            <v>0</v>
          </cell>
          <cell r="G2222">
            <v>0</v>
          </cell>
          <cell r="H2222">
            <v>0</v>
          </cell>
          <cell r="I2222">
            <v>0</v>
          </cell>
          <cell r="J2222">
            <v>21.402999999999999</v>
          </cell>
          <cell r="K2222">
            <v>21.890999999999998</v>
          </cell>
          <cell r="L2222">
            <v>22.390999999999998</v>
          </cell>
          <cell r="M2222">
            <v>22.901</v>
          </cell>
          <cell r="N2222">
            <v>23.422999999999998</v>
          </cell>
          <cell r="O2222">
            <v>23.957000000000001</v>
          </cell>
          <cell r="P2222">
            <v>24.503</v>
          </cell>
          <cell r="Q2222">
            <v>25.062000000000001</v>
          </cell>
          <cell r="R2222">
            <v>25.634</v>
          </cell>
          <cell r="S2222">
            <v>26.218</v>
          </cell>
          <cell r="T2222">
            <v>26.815999999999999</v>
          </cell>
          <cell r="U2222">
            <v>27.427</v>
          </cell>
          <cell r="V2222">
            <v>28.053000000000001</v>
          </cell>
          <cell r="W2222">
            <v>28.692</v>
          </cell>
          <cell r="X2222">
            <v>29.346</v>
          </cell>
          <cell r="Y2222" t="str">
            <v>L1.UN1_PVSProposed Station Capital Costs</v>
          </cell>
        </row>
        <row r="2223">
          <cell r="E2223">
            <v>0</v>
          </cell>
          <cell r="F2223">
            <v>0</v>
          </cell>
          <cell r="G2223">
            <v>0</v>
          </cell>
          <cell r="H2223">
            <v>0</v>
          </cell>
          <cell r="I2223">
            <v>0</v>
          </cell>
          <cell r="J2223">
            <v>32.360999999999997</v>
          </cell>
          <cell r="K2223">
            <v>32.868000000000002</v>
          </cell>
          <cell r="L2223">
            <v>33.387</v>
          </cell>
          <cell r="M2223">
            <v>33.917999999999999</v>
          </cell>
          <cell r="N2223">
            <v>34.462000000000003</v>
          </cell>
          <cell r="O2223">
            <v>35.017000000000003</v>
          </cell>
          <cell r="P2223">
            <v>35.585000000000001</v>
          </cell>
          <cell r="Q2223">
            <v>36.164999999999999</v>
          </cell>
          <cell r="R2223">
            <v>36.76</v>
          </cell>
          <cell r="S2223">
            <v>37.368000000000002</v>
          </cell>
          <cell r="T2223">
            <v>37.99</v>
          </cell>
          <cell r="U2223">
            <v>38.625999999999998</v>
          </cell>
          <cell r="V2223">
            <v>39.276000000000003</v>
          </cell>
          <cell r="W2223">
            <v>39.941000000000003</v>
          </cell>
          <cell r="X2223">
            <v>40.621000000000002</v>
          </cell>
          <cell r="Y2223" t="str">
            <v>L1.UN1_PVS   Station Total Costs</v>
          </cell>
        </row>
        <row r="2224">
          <cell r="E2224">
            <v>0</v>
          </cell>
          <cell r="F2224">
            <v>0</v>
          </cell>
          <cell r="G2224">
            <v>0</v>
          </cell>
          <cell r="H2224">
            <v>0</v>
          </cell>
          <cell r="I2224">
            <v>0</v>
          </cell>
          <cell r="J2224">
            <v>0</v>
          </cell>
          <cell r="K2224">
            <v>0</v>
          </cell>
          <cell r="L2224">
            <v>0</v>
          </cell>
          <cell r="M2224">
            <v>0</v>
          </cell>
          <cell r="N2224">
            <v>0</v>
          </cell>
          <cell r="O2224">
            <v>0</v>
          </cell>
          <cell r="P2224">
            <v>0</v>
          </cell>
          <cell r="Q2224">
            <v>0</v>
          </cell>
          <cell r="R2224">
            <v>0</v>
          </cell>
          <cell r="S2224">
            <v>0</v>
          </cell>
          <cell r="T2224">
            <v>0</v>
          </cell>
          <cell r="U2224">
            <v>0</v>
          </cell>
          <cell r="V2224">
            <v>0</v>
          </cell>
          <cell r="W2224">
            <v>0</v>
          </cell>
          <cell r="X2224">
            <v>0</v>
          </cell>
          <cell r="Y2224" t="str">
            <v>L_.UN1_PVSProposed Station Fuel Costs</v>
          </cell>
        </row>
        <row r="2225">
          <cell r="E2225">
            <v>0</v>
          </cell>
          <cell r="F2225">
            <v>0</v>
          </cell>
          <cell r="G2225">
            <v>0</v>
          </cell>
          <cell r="H2225">
            <v>0</v>
          </cell>
          <cell r="I2225">
            <v>0</v>
          </cell>
          <cell r="J2225">
            <v>0</v>
          </cell>
          <cell r="K2225">
            <v>0</v>
          </cell>
          <cell r="L2225">
            <v>0</v>
          </cell>
          <cell r="M2225">
            <v>0</v>
          </cell>
          <cell r="N2225">
            <v>0</v>
          </cell>
          <cell r="O2225">
            <v>0</v>
          </cell>
          <cell r="P2225">
            <v>0</v>
          </cell>
          <cell r="Q2225">
            <v>0</v>
          </cell>
          <cell r="R2225">
            <v>0</v>
          </cell>
          <cell r="S2225">
            <v>0</v>
          </cell>
          <cell r="T2225">
            <v>0</v>
          </cell>
          <cell r="U2225">
            <v>0</v>
          </cell>
          <cell r="V2225">
            <v>0</v>
          </cell>
          <cell r="W2225">
            <v>0</v>
          </cell>
          <cell r="X2225">
            <v>0</v>
          </cell>
          <cell r="Y2225" t="str">
            <v>L_.UN1_PVSProposed Station Variable O&amp;M Costs</v>
          </cell>
        </row>
        <row r="2226">
          <cell r="E2226">
            <v>0</v>
          </cell>
          <cell r="F2226">
            <v>0</v>
          </cell>
          <cell r="G2226">
            <v>0</v>
          </cell>
          <cell r="H2226">
            <v>0</v>
          </cell>
          <cell r="I2226">
            <v>0</v>
          </cell>
          <cell r="J2226">
            <v>0</v>
          </cell>
          <cell r="K2226">
            <v>0</v>
          </cell>
          <cell r="L2226">
            <v>0</v>
          </cell>
          <cell r="M2226">
            <v>0</v>
          </cell>
          <cell r="N2226">
            <v>0</v>
          </cell>
          <cell r="O2226">
            <v>0</v>
          </cell>
          <cell r="P2226">
            <v>0</v>
          </cell>
          <cell r="Q2226">
            <v>0</v>
          </cell>
          <cell r="R2226">
            <v>0</v>
          </cell>
          <cell r="S2226">
            <v>0</v>
          </cell>
          <cell r="T2226">
            <v>0</v>
          </cell>
          <cell r="U2226">
            <v>0</v>
          </cell>
          <cell r="V2226">
            <v>0</v>
          </cell>
          <cell r="W2226">
            <v>0</v>
          </cell>
          <cell r="X2226">
            <v>0</v>
          </cell>
          <cell r="Y2226" t="str">
            <v>L_.UN1_PVSProposed Station Emission Costs</v>
          </cell>
        </row>
        <row r="2227">
          <cell r="E2227">
            <v>0</v>
          </cell>
          <cell r="F2227">
            <v>0</v>
          </cell>
          <cell r="G2227">
            <v>0</v>
          </cell>
          <cell r="H2227">
            <v>0</v>
          </cell>
          <cell r="I2227">
            <v>0</v>
          </cell>
          <cell r="J2227">
            <v>0</v>
          </cell>
          <cell r="K2227">
            <v>0</v>
          </cell>
          <cell r="L2227">
            <v>0</v>
          </cell>
          <cell r="M2227">
            <v>0</v>
          </cell>
          <cell r="N2227">
            <v>0</v>
          </cell>
          <cell r="O2227">
            <v>0</v>
          </cell>
          <cell r="P2227">
            <v>0</v>
          </cell>
          <cell r="Q2227">
            <v>0</v>
          </cell>
          <cell r="R2227">
            <v>0</v>
          </cell>
          <cell r="S2227">
            <v>0</v>
          </cell>
          <cell r="T2227">
            <v>0</v>
          </cell>
          <cell r="U2227">
            <v>0</v>
          </cell>
          <cell r="V2227">
            <v>0</v>
          </cell>
          <cell r="W2227">
            <v>0</v>
          </cell>
          <cell r="X2227">
            <v>0</v>
          </cell>
          <cell r="Y2227" t="str">
            <v>L_.UN1_PVSProposed Station Dispatch Adder Costs</v>
          </cell>
        </row>
        <row r="2228">
          <cell r="E2228">
            <v>0</v>
          </cell>
          <cell r="F2228">
            <v>0</v>
          </cell>
          <cell r="G2228">
            <v>0</v>
          </cell>
          <cell r="H2228">
            <v>0</v>
          </cell>
          <cell r="I2228">
            <v>0</v>
          </cell>
          <cell r="J2228">
            <v>0</v>
          </cell>
          <cell r="K2228">
            <v>0</v>
          </cell>
          <cell r="L2228">
            <v>0</v>
          </cell>
          <cell r="M2228">
            <v>0</v>
          </cell>
          <cell r="N2228">
            <v>0</v>
          </cell>
          <cell r="O2228">
            <v>0</v>
          </cell>
          <cell r="P2228">
            <v>0</v>
          </cell>
          <cell r="Q2228">
            <v>0</v>
          </cell>
          <cell r="R2228">
            <v>0</v>
          </cell>
          <cell r="S2228">
            <v>0</v>
          </cell>
          <cell r="T2228">
            <v>0</v>
          </cell>
          <cell r="U2228">
            <v>0</v>
          </cell>
          <cell r="V2228">
            <v>0</v>
          </cell>
          <cell r="W2228">
            <v>0</v>
          </cell>
          <cell r="X2228">
            <v>0</v>
          </cell>
          <cell r="Y2228" t="str">
            <v>L_.UN1_PVSProposed Station Fixed Costs</v>
          </cell>
        </row>
        <row r="2229">
          <cell r="E2229">
            <v>0</v>
          </cell>
          <cell r="F2229">
            <v>0</v>
          </cell>
          <cell r="G2229">
            <v>0</v>
          </cell>
          <cell r="H2229">
            <v>0</v>
          </cell>
          <cell r="I2229">
            <v>0</v>
          </cell>
          <cell r="J2229">
            <v>0</v>
          </cell>
          <cell r="K2229">
            <v>0</v>
          </cell>
          <cell r="L2229">
            <v>0</v>
          </cell>
          <cell r="M2229">
            <v>0</v>
          </cell>
          <cell r="N2229">
            <v>0</v>
          </cell>
          <cell r="O2229">
            <v>0</v>
          </cell>
          <cell r="P2229">
            <v>0</v>
          </cell>
          <cell r="Q2229">
            <v>0</v>
          </cell>
          <cell r="R2229">
            <v>0</v>
          </cell>
          <cell r="S2229">
            <v>0</v>
          </cell>
          <cell r="T2229">
            <v>0</v>
          </cell>
          <cell r="U2229">
            <v>0</v>
          </cell>
          <cell r="V2229">
            <v>0</v>
          </cell>
          <cell r="W2229">
            <v>0</v>
          </cell>
          <cell r="X2229">
            <v>0</v>
          </cell>
          <cell r="Y2229" t="str">
            <v>L_.UN1_PVSProposed Station Demand Charges</v>
          </cell>
        </row>
        <row r="2230">
          <cell r="E2230">
            <v>0</v>
          </cell>
          <cell r="F2230">
            <v>0</v>
          </cell>
          <cell r="G2230">
            <v>0</v>
          </cell>
          <cell r="H2230">
            <v>0</v>
          </cell>
          <cell r="I2230">
            <v>0</v>
          </cell>
          <cell r="J2230">
            <v>0</v>
          </cell>
          <cell r="K2230">
            <v>0</v>
          </cell>
          <cell r="L2230">
            <v>0</v>
          </cell>
          <cell r="M2230">
            <v>0</v>
          </cell>
          <cell r="N2230">
            <v>0</v>
          </cell>
          <cell r="O2230">
            <v>0</v>
          </cell>
          <cell r="P2230">
            <v>0</v>
          </cell>
          <cell r="Q2230">
            <v>0</v>
          </cell>
          <cell r="R2230">
            <v>0</v>
          </cell>
          <cell r="S2230">
            <v>0</v>
          </cell>
          <cell r="T2230">
            <v>0</v>
          </cell>
          <cell r="U2230">
            <v>0</v>
          </cell>
          <cell r="V2230">
            <v>0</v>
          </cell>
          <cell r="W2230">
            <v>0</v>
          </cell>
          <cell r="X2230">
            <v>0</v>
          </cell>
          <cell r="Y2230" t="str">
            <v>L_.UN1_PVSProposed Station Capital Costs</v>
          </cell>
        </row>
        <row r="2231">
          <cell r="E2231">
            <v>0</v>
          </cell>
          <cell r="F2231">
            <v>0</v>
          </cell>
          <cell r="G2231">
            <v>0</v>
          </cell>
          <cell r="H2231">
            <v>0</v>
          </cell>
          <cell r="I2231">
            <v>0</v>
          </cell>
          <cell r="J2231">
            <v>0</v>
          </cell>
          <cell r="K2231">
            <v>0</v>
          </cell>
          <cell r="L2231">
            <v>0</v>
          </cell>
          <cell r="M2231">
            <v>0</v>
          </cell>
          <cell r="N2231">
            <v>0</v>
          </cell>
          <cell r="O2231">
            <v>0</v>
          </cell>
          <cell r="P2231">
            <v>0</v>
          </cell>
          <cell r="Q2231">
            <v>0</v>
          </cell>
          <cell r="R2231">
            <v>0</v>
          </cell>
          <cell r="S2231">
            <v>0</v>
          </cell>
          <cell r="T2231">
            <v>0</v>
          </cell>
          <cell r="U2231">
            <v>0</v>
          </cell>
          <cell r="V2231">
            <v>0</v>
          </cell>
          <cell r="W2231">
            <v>0</v>
          </cell>
          <cell r="X2231">
            <v>0</v>
          </cell>
          <cell r="Y2231" t="str">
            <v>L_.UN1_PVS   Station Total Costs</v>
          </cell>
        </row>
        <row r="2232">
          <cell r="E2232">
            <v>0</v>
          </cell>
          <cell r="F2232">
            <v>0</v>
          </cell>
          <cell r="G2232">
            <v>0</v>
          </cell>
          <cell r="H2232">
            <v>0</v>
          </cell>
          <cell r="I2232">
            <v>0</v>
          </cell>
          <cell r="J2232">
            <v>0</v>
          </cell>
          <cell r="K2232">
            <v>0</v>
          </cell>
          <cell r="L2232">
            <v>0</v>
          </cell>
          <cell r="M2232">
            <v>0</v>
          </cell>
          <cell r="N2232">
            <v>0</v>
          </cell>
          <cell r="O2232">
            <v>0</v>
          </cell>
          <cell r="P2232">
            <v>0</v>
          </cell>
          <cell r="Q2232">
            <v>0</v>
          </cell>
          <cell r="R2232">
            <v>0</v>
          </cell>
          <cell r="S2232">
            <v>0</v>
          </cell>
          <cell r="T2232">
            <v>0</v>
          </cell>
          <cell r="U2232">
            <v>0</v>
          </cell>
          <cell r="V2232">
            <v>0</v>
          </cell>
          <cell r="W2232">
            <v>0</v>
          </cell>
          <cell r="X2232">
            <v>0</v>
          </cell>
          <cell r="Y2232" t="str">
            <v>I_WW_SC_FRMProposed Station Fuel Costs</v>
          </cell>
        </row>
        <row r="2233">
          <cell r="E2233">
            <v>0</v>
          </cell>
          <cell r="F2233">
            <v>0</v>
          </cell>
          <cell r="G2233">
            <v>0</v>
          </cell>
          <cell r="H2233">
            <v>0</v>
          </cell>
          <cell r="I2233">
            <v>0</v>
          </cell>
          <cell r="J2233">
            <v>0</v>
          </cell>
          <cell r="K2233">
            <v>0</v>
          </cell>
          <cell r="L2233">
            <v>0</v>
          </cell>
          <cell r="M2233">
            <v>0</v>
          </cell>
          <cell r="N2233">
            <v>0</v>
          </cell>
          <cell r="O2233">
            <v>0</v>
          </cell>
          <cell r="P2233">
            <v>0</v>
          </cell>
          <cell r="Q2233">
            <v>0</v>
          </cell>
          <cell r="R2233">
            <v>0</v>
          </cell>
          <cell r="S2233">
            <v>0</v>
          </cell>
          <cell r="T2233">
            <v>0</v>
          </cell>
          <cell r="U2233">
            <v>0</v>
          </cell>
          <cell r="V2233">
            <v>0</v>
          </cell>
          <cell r="W2233">
            <v>0</v>
          </cell>
          <cell r="X2233">
            <v>0</v>
          </cell>
          <cell r="Y2233" t="str">
            <v>I_WW_SC_FRMProposed Station Variable O&amp;M Costs</v>
          </cell>
        </row>
        <row r="2234">
          <cell r="E2234">
            <v>0</v>
          </cell>
          <cell r="F2234">
            <v>0</v>
          </cell>
          <cell r="G2234">
            <v>0</v>
          </cell>
          <cell r="H2234">
            <v>0</v>
          </cell>
          <cell r="I2234">
            <v>0</v>
          </cell>
          <cell r="J2234">
            <v>0</v>
          </cell>
          <cell r="K2234">
            <v>0</v>
          </cell>
          <cell r="L2234">
            <v>0</v>
          </cell>
          <cell r="M2234">
            <v>0</v>
          </cell>
          <cell r="N2234">
            <v>0</v>
          </cell>
          <cell r="O2234">
            <v>0</v>
          </cell>
          <cell r="P2234">
            <v>0</v>
          </cell>
          <cell r="Q2234">
            <v>0</v>
          </cell>
          <cell r="R2234">
            <v>0</v>
          </cell>
          <cell r="S2234">
            <v>0</v>
          </cell>
          <cell r="T2234">
            <v>0</v>
          </cell>
          <cell r="U2234">
            <v>0</v>
          </cell>
          <cell r="V2234">
            <v>0</v>
          </cell>
          <cell r="W2234">
            <v>0</v>
          </cell>
          <cell r="X2234">
            <v>0</v>
          </cell>
          <cell r="Y2234" t="str">
            <v>I_WW_SC_FRMProposed Station Emission Costs</v>
          </cell>
        </row>
        <row r="2235">
          <cell r="E2235">
            <v>0</v>
          </cell>
          <cell r="F2235">
            <v>0</v>
          </cell>
          <cell r="G2235">
            <v>0</v>
          </cell>
          <cell r="H2235">
            <v>0</v>
          </cell>
          <cell r="I2235">
            <v>0</v>
          </cell>
          <cell r="J2235">
            <v>0</v>
          </cell>
          <cell r="K2235">
            <v>0</v>
          </cell>
          <cell r="L2235">
            <v>0</v>
          </cell>
          <cell r="M2235">
            <v>0</v>
          </cell>
          <cell r="N2235">
            <v>0</v>
          </cell>
          <cell r="O2235">
            <v>0</v>
          </cell>
          <cell r="P2235">
            <v>0</v>
          </cell>
          <cell r="Q2235">
            <v>0</v>
          </cell>
          <cell r="R2235">
            <v>0</v>
          </cell>
          <cell r="S2235">
            <v>0</v>
          </cell>
          <cell r="T2235">
            <v>0</v>
          </cell>
          <cell r="U2235">
            <v>0</v>
          </cell>
          <cell r="V2235">
            <v>0</v>
          </cell>
          <cell r="W2235">
            <v>0</v>
          </cell>
          <cell r="X2235">
            <v>0</v>
          </cell>
          <cell r="Y2235" t="str">
            <v>I_WW_SC_FRMProposed Station Dispatch Adder Costs</v>
          </cell>
        </row>
        <row r="2236">
          <cell r="E2236">
            <v>0</v>
          </cell>
          <cell r="F2236">
            <v>0</v>
          </cell>
          <cell r="G2236">
            <v>0</v>
          </cell>
          <cell r="H2236">
            <v>0</v>
          </cell>
          <cell r="I2236">
            <v>0</v>
          </cell>
          <cell r="J2236">
            <v>0</v>
          </cell>
          <cell r="K2236">
            <v>0</v>
          </cell>
          <cell r="L2236">
            <v>0</v>
          </cell>
          <cell r="M2236">
            <v>0</v>
          </cell>
          <cell r="N2236">
            <v>0</v>
          </cell>
          <cell r="O2236">
            <v>0</v>
          </cell>
          <cell r="P2236">
            <v>0</v>
          </cell>
          <cell r="Q2236">
            <v>0</v>
          </cell>
          <cell r="R2236">
            <v>0</v>
          </cell>
          <cell r="S2236">
            <v>0</v>
          </cell>
          <cell r="T2236">
            <v>0</v>
          </cell>
          <cell r="U2236">
            <v>0</v>
          </cell>
          <cell r="V2236">
            <v>0</v>
          </cell>
          <cell r="W2236">
            <v>0</v>
          </cell>
          <cell r="X2236">
            <v>0</v>
          </cell>
          <cell r="Y2236" t="str">
            <v>I_WW_SC_FRMProposed Station Fixed Costs</v>
          </cell>
        </row>
        <row r="2237">
          <cell r="E2237">
            <v>0</v>
          </cell>
          <cell r="F2237">
            <v>0</v>
          </cell>
          <cell r="G2237">
            <v>0</v>
          </cell>
          <cell r="H2237">
            <v>0</v>
          </cell>
          <cell r="I2237">
            <v>0</v>
          </cell>
          <cell r="J2237">
            <v>0</v>
          </cell>
          <cell r="K2237">
            <v>0</v>
          </cell>
          <cell r="L2237">
            <v>0</v>
          </cell>
          <cell r="M2237">
            <v>0</v>
          </cell>
          <cell r="N2237">
            <v>0</v>
          </cell>
          <cell r="O2237">
            <v>0</v>
          </cell>
          <cell r="P2237">
            <v>0</v>
          </cell>
          <cell r="Q2237">
            <v>0</v>
          </cell>
          <cell r="R2237">
            <v>0</v>
          </cell>
          <cell r="S2237">
            <v>0</v>
          </cell>
          <cell r="T2237">
            <v>0</v>
          </cell>
          <cell r="U2237">
            <v>0</v>
          </cell>
          <cell r="V2237">
            <v>0</v>
          </cell>
          <cell r="W2237">
            <v>0</v>
          </cell>
          <cell r="X2237">
            <v>0</v>
          </cell>
          <cell r="Y2237" t="str">
            <v>I_WW_SC_FRMProposed Station Demand Charges</v>
          </cell>
        </row>
        <row r="2238">
          <cell r="E2238">
            <v>0</v>
          </cell>
          <cell r="F2238">
            <v>0</v>
          </cell>
          <cell r="G2238">
            <v>0</v>
          </cell>
          <cell r="H2238">
            <v>0</v>
          </cell>
          <cell r="I2238">
            <v>0</v>
          </cell>
          <cell r="J2238">
            <v>0</v>
          </cell>
          <cell r="K2238">
            <v>0</v>
          </cell>
          <cell r="L2238">
            <v>0</v>
          </cell>
          <cell r="M2238">
            <v>0</v>
          </cell>
          <cell r="N2238">
            <v>0</v>
          </cell>
          <cell r="O2238">
            <v>0</v>
          </cell>
          <cell r="P2238">
            <v>0</v>
          </cell>
          <cell r="Q2238">
            <v>0</v>
          </cell>
          <cell r="R2238">
            <v>0</v>
          </cell>
          <cell r="S2238">
            <v>0</v>
          </cell>
          <cell r="T2238">
            <v>0</v>
          </cell>
          <cell r="U2238">
            <v>0</v>
          </cell>
          <cell r="V2238">
            <v>0</v>
          </cell>
          <cell r="W2238">
            <v>0</v>
          </cell>
          <cell r="X2238">
            <v>0</v>
          </cell>
          <cell r="Y2238" t="str">
            <v>I_WW_SC_FRMProposed Station Capital Costs</v>
          </cell>
        </row>
        <row r="2239">
          <cell r="E2239">
            <v>0</v>
          </cell>
          <cell r="F2239">
            <v>0</v>
          </cell>
          <cell r="G2239">
            <v>0</v>
          </cell>
          <cell r="H2239">
            <v>0</v>
          </cell>
          <cell r="I2239">
            <v>0</v>
          </cell>
          <cell r="J2239">
            <v>0</v>
          </cell>
          <cell r="K2239">
            <v>0</v>
          </cell>
          <cell r="L2239">
            <v>0</v>
          </cell>
          <cell r="M2239">
            <v>0</v>
          </cell>
          <cell r="N2239">
            <v>0</v>
          </cell>
          <cell r="O2239">
            <v>0</v>
          </cell>
          <cell r="P2239">
            <v>0</v>
          </cell>
          <cell r="Q2239">
            <v>0</v>
          </cell>
          <cell r="R2239">
            <v>0</v>
          </cell>
          <cell r="S2239">
            <v>0</v>
          </cell>
          <cell r="T2239">
            <v>0</v>
          </cell>
          <cell r="U2239">
            <v>0</v>
          </cell>
          <cell r="V2239">
            <v>0</v>
          </cell>
          <cell r="W2239">
            <v>0</v>
          </cell>
          <cell r="X2239">
            <v>0</v>
          </cell>
          <cell r="Y2239" t="str">
            <v>I_WW_SC_FRM   Station Total Costs</v>
          </cell>
        </row>
        <row r="2240">
          <cell r="E2240">
            <v>0</v>
          </cell>
          <cell r="F2240">
            <v>0</v>
          </cell>
          <cell r="G2240">
            <v>0</v>
          </cell>
          <cell r="H2240">
            <v>0</v>
          </cell>
          <cell r="I2240">
            <v>0</v>
          </cell>
          <cell r="J2240">
            <v>0</v>
          </cell>
          <cell r="K2240">
            <v>0</v>
          </cell>
          <cell r="L2240">
            <v>0</v>
          </cell>
          <cell r="M2240">
            <v>0</v>
          </cell>
          <cell r="N2240">
            <v>0</v>
          </cell>
          <cell r="O2240">
            <v>0</v>
          </cell>
          <cell r="P2240">
            <v>0</v>
          </cell>
          <cell r="Q2240">
            <v>0</v>
          </cell>
          <cell r="R2240">
            <v>0</v>
          </cell>
          <cell r="S2240">
            <v>0</v>
          </cell>
          <cell r="T2240">
            <v>0</v>
          </cell>
          <cell r="U2240">
            <v>0</v>
          </cell>
          <cell r="V2240">
            <v>0</v>
          </cell>
          <cell r="W2240">
            <v>0</v>
          </cell>
          <cell r="X2240">
            <v>0</v>
          </cell>
          <cell r="Y2240" t="str">
            <v>I_WW_CC_J1Proposed Station Fuel Costs</v>
          </cell>
        </row>
        <row r="2241">
          <cell r="E2241">
            <v>0</v>
          </cell>
          <cell r="F2241">
            <v>0</v>
          </cell>
          <cell r="G2241">
            <v>0</v>
          </cell>
          <cell r="H2241">
            <v>0</v>
          </cell>
          <cell r="I2241">
            <v>0</v>
          </cell>
          <cell r="J2241">
            <v>0</v>
          </cell>
          <cell r="K2241">
            <v>0</v>
          </cell>
          <cell r="L2241">
            <v>0</v>
          </cell>
          <cell r="M2241">
            <v>0</v>
          </cell>
          <cell r="N2241">
            <v>0</v>
          </cell>
          <cell r="O2241">
            <v>0</v>
          </cell>
          <cell r="P2241">
            <v>0</v>
          </cell>
          <cell r="Q2241">
            <v>0</v>
          </cell>
          <cell r="R2241">
            <v>0</v>
          </cell>
          <cell r="S2241">
            <v>0</v>
          </cell>
          <cell r="T2241">
            <v>0</v>
          </cell>
          <cell r="U2241">
            <v>0</v>
          </cell>
          <cell r="V2241">
            <v>0</v>
          </cell>
          <cell r="W2241">
            <v>0</v>
          </cell>
          <cell r="X2241">
            <v>0</v>
          </cell>
          <cell r="Y2241" t="str">
            <v>I_WW_CC_J1Proposed Station Variable O&amp;M Costs</v>
          </cell>
        </row>
        <row r="2242">
          <cell r="E2242">
            <v>0</v>
          </cell>
          <cell r="F2242">
            <v>0</v>
          </cell>
          <cell r="G2242">
            <v>0</v>
          </cell>
          <cell r="H2242">
            <v>0</v>
          </cell>
          <cell r="I2242">
            <v>0</v>
          </cell>
          <cell r="J2242">
            <v>0</v>
          </cell>
          <cell r="K2242">
            <v>0</v>
          </cell>
          <cell r="L2242">
            <v>0</v>
          </cell>
          <cell r="M2242">
            <v>0</v>
          </cell>
          <cell r="N2242">
            <v>0</v>
          </cell>
          <cell r="O2242">
            <v>0</v>
          </cell>
          <cell r="P2242">
            <v>0</v>
          </cell>
          <cell r="Q2242">
            <v>0</v>
          </cell>
          <cell r="R2242">
            <v>0</v>
          </cell>
          <cell r="S2242">
            <v>0</v>
          </cell>
          <cell r="T2242">
            <v>0</v>
          </cell>
          <cell r="U2242">
            <v>0</v>
          </cell>
          <cell r="V2242">
            <v>0</v>
          </cell>
          <cell r="W2242">
            <v>0</v>
          </cell>
          <cell r="X2242">
            <v>0</v>
          </cell>
          <cell r="Y2242" t="str">
            <v>I_WW_CC_J1Proposed Station Emission Costs</v>
          </cell>
        </row>
        <row r="2243">
          <cell r="E2243">
            <v>0</v>
          </cell>
          <cell r="F2243">
            <v>0</v>
          </cell>
          <cell r="G2243">
            <v>0</v>
          </cell>
          <cell r="H2243">
            <v>0</v>
          </cell>
          <cell r="I2243">
            <v>0</v>
          </cell>
          <cell r="J2243">
            <v>0</v>
          </cell>
          <cell r="K2243">
            <v>0</v>
          </cell>
          <cell r="L2243">
            <v>0</v>
          </cell>
          <cell r="M2243">
            <v>0</v>
          </cell>
          <cell r="N2243">
            <v>0</v>
          </cell>
          <cell r="O2243">
            <v>0</v>
          </cell>
          <cell r="P2243">
            <v>0</v>
          </cell>
          <cell r="Q2243">
            <v>0</v>
          </cell>
          <cell r="R2243">
            <v>0</v>
          </cell>
          <cell r="S2243">
            <v>0</v>
          </cell>
          <cell r="T2243">
            <v>0</v>
          </cell>
          <cell r="U2243">
            <v>0</v>
          </cell>
          <cell r="V2243">
            <v>0</v>
          </cell>
          <cell r="W2243">
            <v>0</v>
          </cell>
          <cell r="X2243">
            <v>0</v>
          </cell>
          <cell r="Y2243" t="str">
            <v>I_WW_CC_J1Proposed Station Dispatch Adder Costs</v>
          </cell>
        </row>
        <row r="2244">
          <cell r="E2244">
            <v>0</v>
          </cell>
          <cell r="F2244">
            <v>0</v>
          </cell>
          <cell r="G2244">
            <v>0</v>
          </cell>
          <cell r="H2244">
            <v>0</v>
          </cell>
          <cell r="I2244">
            <v>0</v>
          </cell>
          <cell r="J2244">
            <v>0</v>
          </cell>
          <cell r="K2244">
            <v>0</v>
          </cell>
          <cell r="L2244">
            <v>0</v>
          </cell>
          <cell r="M2244">
            <v>0</v>
          </cell>
          <cell r="N2244">
            <v>0</v>
          </cell>
          <cell r="O2244">
            <v>0</v>
          </cell>
          <cell r="P2244">
            <v>0</v>
          </cell>
          <cell r="Q2244">
            <v>0</v>
          </cell>
          <cell r="R2244">
            <v>0</v>
          </cell>
          <cell r="S2244">
            <v>0</v>
          </cell>
          <cell r="T2244">
            <v>0</v>
          </cell>
          <cell r="U2244">
            <v>0</v>
          </cell>
          <cell r="V2244">
            <v>0</v>
          </cell>
          <cell r="W2244">
            <v>0</v>
          </cell>
          <cell r="X2244">
            <v>0</v>
          </cell>
          <cell r="Y2244" t="str">
            <v>I_WW_CC_J1Proposed Station Fixed Costs</v>
          </cell>
        </row>
        <row r="2245">
          <cell r="E2245">
            <v>0</v>
          </cell>
          <cell r="F2245">
            <v>0</v>
          </cell>
          <cell r="G2245">
            <v>0</v>
          </cell>
          <cell r="H2245">
            <v>0</v>
          </cell>
          <cell r="I2245">
            <v>0</v>
          </cell>
          <cell r="J2245">
            <v>0</v>
          </cell>
          <cell r="K2245">
            <v>0</v>
          </cell>
          <cell r="L2245">
            <v>0</v>
          </cell>
          <cell r="M2245">
            <v>0</v>
          </cell>
          <cell r="N2245">
            <v>0</v>
          </cell>
          <cell r="O2245">
            <v>0</v>
          </cell>
          <cell r="P2245">
            <v>0</v>
          </cell>
          <cell r="Q2245">
            <v>0</v>
          </cell>
          <cell r="R2245">
            <v>0</v>
          </cell>
          <cell r="S2245">
            <v>0</v>
          </cell>
          <cell r="T2245">
            <v>0</v>
          </cell>
          <cell r="U2245">
            <v>0</v>
          </cell>
          <cell r="V2245">
            <v>0</v>
          </cell>
          <cell r="W2245">
            <v>0</v>
          </cell>
          <cell r="X2245">
            <v>0</v>
          </cell>
          <cell r="Y2245" t="str">
            <v>I_WW_CC_J1Proposed Station Demand Charges</v>
          </cell>
        </row>
        <row r="2246">
          <cell r="E2246">
            <v>0</v>
          </cell>
          <cell r="F2246">
            <v>0</v>
          </cell>
          <cell r="G2246">
            <v>0</v>
          </cell>
          <cell r="H2246">
            <v>0</v>
          </cell>
          <cell r="I2246">
            <v>0</v>
          </cell>
          <cell r="J2246">
            <v>0</v>
          </cell>
          <cell r="K2246">
            <v>0</v>
          </cell>
          <cell r="L2246">
            <v>0</v>
          </cell>
          <cell r="M2246">
            <v>0</v>
          </cell>
          <cell r="N2246">
            <v>0</v>
          </cell>
          <cell r="O2246">
            <v>0</v>
          </cell>
          <cell r="P2246">
            <v>0</v>
          </cell>
          <cell r="Q2246">
            <v>0</v>
          </cell>
          <cell r="R2246">
            <v>0</v>
          </cell>
          <cell r="S2246">
            <v>0</v>
          </cell>
          <cell r="T2246">
            <v>0</v>
          </cell>
          <cell r="U2246">
            <v>0</v>
          </cell>
          <cell r="V2246">
            <v>0</v>
          </cell>
          <cell r="W2246">
            <v>0</v>
          </cell>
          <cell r="X2246">
            <v>0</v>
          </cell>
          <cell r="Y2246" t="str">
            <v>I_WW_CC_J1Proposed Station Capital Costs</v>
          </cell>
        </row>
        <row r="2247">
          <cell r="E2247">
            <v>0</v>
          </cell>
          <cell r="F2247">
            <v>0</v>
          </cell>
          <cell r="G2247">
            <v>0</v>
          </cell>
          <cell r="H2247">
            <v>0</v>
          </cell>
          <cell r="I2247">
            <v>0</v>
          </cell>
          <cell r="J2247">
            <v>0</v>
          </cell>
          <cell r="K2247">
            <v>0</v>
          </cell>
          <cell r="L2247">
            <v>0</v>
          </cell>
          <cell r="M2247">
            <v>0</v>
          </cell>
          <cell r="N2247">
            <v>0</v>
          </cell>
          <cell r="O2247">
            <v>0</v>
          </cell>
          <cell r="P2247">
            <v>0</v>
          </cell>
          <cell r="Q2247">
            <v>0</v>
          </cell>
          <cell r="R2247">
            <v>0</v>
          </cell>
          <cell r="S2247">
            <v>0</v>
          </cell>
          <cell r="T2247">
            <v>0</v>
          </cell>
          <cell r="U2247">
            <v>0</v>
          </cell>
          <cell r="V2247">
            <v>0</v>
          </cell>
          <cell r="W2247">
            <v>0</v>
          </cell>
          <cell r="X2247">
            <v>0</v>
          </cell>
          <cell r="Y2247" t="str">
            <v>I_WW_CC_J1   Station Total Costs</v>
          </cell>
        </row>
        <row r="2248">
          <cell r="E2248">
            <v>0</v>
          </cell>
          <cell r="F2248">
            <v>0</v>
          </cell>
          <cell r="G2248">
            <v>0</v>
          </cell>
          <cell r="H2248">
            <v>0</v>
          </cell>
          <cell r="I2248">
            <v>0</v>
          </cell>
          <cell r="J2248">
            <v>0</v>
          </cell>
          <cell r="K2248">
            <v>0</v>
          </cell>
          <cell r="L2248">
            <v>0</v>
          </cell>
          <cell r="M2248">
            <v>0</v>
          </cell>
          <cell r="N2248">
            <v>0</v>
          </cell>
          <cell r="O2248">
            <v>0</v>
          </cell>
          <cell r="P2248">
            <v>0</v>
          </cell>
          <cell r="Q2248">
            <v>0</v>
          </cell>
          <cell r="R2248">
            <v>0</v>
          </cell>
          <cell r="S2248">
            <v>0</v>
          </cell>
          <cell r="T2248">
            <v>0</v>
          </cell>
          <cell r="U2248">
            <v>0</v>
          </cell>
          <cell r="V2248">
            <v>0</v>
          </cell>
          <cell r="W2248">
            <v>0</v>
          </cell>
          <cell r="X2248">
            <v>0</v>
          </cell>
          <cell r="Y2248" t="str">
            <v>I_WW_CC_J1DProposed Station Fuel Costs</v>
          </cell>
        </row>
        <row r="2249">
          <cell r="E2249">
            <v>0</v>
          </cell>
          <cell r="F2249">
            <v>0</v>
          </cell>
          <cell r="G2249">
            <v>0</v>
          </cell>
          <cell r="H2249">
            <v>0</v>
          </cell>
          <cell r="I2249">
            <v>0</v>
          </cell>
          <cell r="J2249">
            <v>0</v>
          </cell>
          <cell r="K2249">
            <v>0</v>
          </cell>
          <cell r="L2249">
            <v>0</v>
          </cell>
          <cell r="M2249">
            <v>0</v>
          </cell>
          <cell r="N2249">
            <v>0</v>
          </cell>
          <cell r="O2249">
            <v>0</v>
          </cell>
          <cell r="P2249">
            <v>0</v>
          </cell>
          <cell r="Q2249">
            <v>0</v>
          </cell>
          <cell r="R2249">
            <v>0</v>
          </cell>
          <cell r="S2249">
            <v>0</v>
          </cell>
          <cell r="T2249">
            <v>0</v>
          </cell>
          <cell r="U2249">
            <v>0</v>
          </cell>
          <cell r="V2249">
            <v>0</v>
          </cell>
          <cell r="W2249">
            <v>0</v>
          </cell>
          <cell r="X2249">
            <v>0</v>
          </cell>
          <cell r="Y2249" t="str">
            <v>I_WW_CC_J1DProposed Station Variable O&amp;M Costs</v>
          </cell>
        </row>
        <row r="2250">
          <cell r="E2250">
            <v>0</v>
          </cell>
          <cell r="F2250">
            <v>0</v>
          </cell>
          <cell r="G2250">
            <v>0</v>
          </cell>
          <cell r="H2250">
            <v>0</v>
          </cell>
          <cell r="I2250">
            <v>0</v>
          </cell>
          <cell r="J2250">
            <v>0</v>
          </cell>
          <cell r="K2250">
            <v>0</v>
          </cell>
          <cell r="L2250">
            <v>0</v>
          </cell>
          <cell r="M2250">
            <v>0</v>
          </cell>
          <cell r="N2250">
            <v>0</v>
          </cell>
          <cell r="O2250">
            <v>0</v>
          </cell>
          <cell r="P2250">
            <v>0</v>
          </cell>
          <cell r="Q2250">
            <v>0</v>
          </cell>
          <cell r="R2250">
            <v>0</v>
          </cell>
          <cell r="S2250">
            <v>0</v>
          </cell>
          <cell r="T2250">
            <v>0</v>
          </cell>
          <cell r="U2250">
            <v>0</v>
          </cell>
          <cell r="V2250">
            <v>0</v>
          </cell>
          <cell r="W2250">
            <v>0</v>
          </cell>
          <cell r="X2250">
            <v>0</v>
          </cell>
          <cell r="Y2250" t="str">
            <v>I_WW_CC_J1DProposed Station Emission Costs</v>
          </cell>
        </row>
        <row r="2251">
          <cell r="E2251">
            <v>0</v>
          </cell>
          <cell r="F2251">
            <v>0</v>
          </cell>
          <cell r="G2251">
            <v>0</v>
          </cell>
          <cell r="H2251">
            <v>0</v>
          </cell>
          <cell r="I2251">
            <v>0</v>
          </cell>
          <cell r="J2251">
            <v>0</v>
          </cell>
          <cell r="K2251">
            <v>0</v>
          </cell>
          <cell r="L2251">
            <v>0</v>
          </cell>
          <cell r="M2251">
            <v>0</v>
          </cell>
          <cell r="N2251">
            <v>0</v>
          </cell>
          <cell r="O2251">
            <v>0</v>
          </cell>
          <cell r="P2251">
            <v>0</v>
          </cell>
          <cell r="Q2251">
            <v>0</v>
          </cell>
          <cell r="R2251">
            <v>0</v>
          </cell>
          <cell r="S2251">
            <v>0</v>
          </cell>
          <cell r="T2251">
            <v>0</v>
          </cell>
          <cell r="U2251">
            <v>0</v>
          </cell>
          <cell r="V2251">
            <v>0</v>
          </cell>
          <cell r="W2251">
            <v>0</v>
          </cell>
          <cell r="X2251">
            <v>0</v>
          </cell>
          <cell r="Y2251" t="str">
            <v>I_WW_CC_J1DProposed Station Dispatch Adder Costs</v>
          </cell>
        </row>
        <row r="2252">
          <cell r="E2252">
            <v>0</v>
          </cell>
          <cell r="F2252">
            <v>0</v>
          </cell>
          <cell r="G2252">
            <v>0</v>
          </cell>
          <cell r="H2252">
            <v>0</v>
          </cell>
          <cell r="I2252">
            <v>0</v>
          </cell>
          <cell r="J2252">
            <v>0</v>
          </cell>
          <cell r="K2252">
            <v>0</v>
          </cell>
          <cell r="L2252">
            <v>0</v>
          </cell>
          <cell r="M2252">
            <v>0</v>
          </cell>
          <cell r="N2252">
            <v>0</v>
          </cell>
          <cell r="O2252">
            <v>0</v>
          </cell>
          <cell r="P2252">
            <v>0</v>
          </cell>
          <cell r="Q2252">
            <v>0</v>
          </cell>
          <cell r="R2252">
            <v>0</v>
          </cell>
          <cell r="S2252">
            <v>0</v>
          </cell>
          <cell r="T2252">
            <v>0</v>
          </cell>
          <cell r="U2252">
            <v>0</v>
          </cell>
          <cell r="V2252">
            <v>0</v>
          </cell>
          <cell r="W2252">
            <v>0</v>
          </cell>
          <cell r="X2252">
            <v>0</v>
          </cell>
          <cell r="Y2252" t="str">
            <v>I_WW_CC_J1DProposed Station Fixed Costs</v>
          </cell>
        </row>
        <row r="2253">
          <cell r="E2253">
            <v>0</v>
          </cell>
          <cell r="F2253">
            <v>0</v>
          </cell>
          <cell r="G2253">
            <v>0</v>
          </cell>
          <cell r="H2253">
            <v>0</v>
          </cell>
          <cell r="I2253">
            <v>0</v>
          </cell>
          <cell r="J2253">
            <v>0</v>
          </cell>
          <cell r="K2253">
            <v>0</v>
          </cell>
          <cell r="L2253">
            <v>0</v>
          </cell>
          <cell r="M2253">
            <v>0</v>
          </cell>
          <cell r="N2253">
            <v>0</v>
          </cell>
          <cell r="O2253">
            <v>0</v>
          </cell>
          <cell r="P2253">
            <v>0</v>
          </cell>
          <cell r="Q2253">
            <v>0</v>
          </cell>
          <cell r="R2253">
            <v>0</v>
          </cell>
          <cell r="S2253">
            <v>0</v>
          </cell>
          <cell r="T2253">
            <v>0</v>
          </cell>
          <cell r="U2253">
            <v>0</v>
          </cell>
          <cell r="V2253">
            <v>0</v>
          </cell>
          <cell r="W2253">
            <v>0</v>
          </cell>
          <cell r="X2253">
            <v>0</v>
          </cell>
          <cell r="Y2253" t="str">
            <v>I_WW_CC_J1DProposed Station Demand Charges</v>
          </cell>
        </row>
        <row r="2254">
          <cell r="E2254">
            <v>0</v>
          </cell>
          <cell r="F2254">
            <v>0</v>
          </cell>
          <cell r="G2254">
            <v>0</v>
          </cell>
          <cell r="H2254">
            <v>0</v>
          </cell>
          <cell r="I2254">
            <v>0</v>
          </cell>
          <cell r="J2254">
            <v>0</v>
          </cell>
          <cell r="K2254">
            <v>0</v>
          </cell>
          <cell r="L2254">
            <v>0</v>
          </cell>
          <cell r="M2254">
            <v>0</v>
          </cell>
          <cell r="N2254">
            <v>0</v>
          </cell>
          <cell r="O2254">
            <v>0</v>
          </cell>
          <cell r="P2254">
            <v>0</v>
          </cell>
          <cell r="Q2254">
            <v>0</v>
          </cell>
          <cell r="R2254">
            <v>0</v>
          </cell>
          <cell r="S2254">
            <v>0</v>
          </cell>
          <cell r="T2254">
            <v>0</v>
          </cell>
          <cell r="U2254">
            <v>0</v>
          </cell>
          <cell r="V2254">
            <v>0</v>
          </cell>
          <cell r="W2254">
            <v>0</v>
          </cell>
          <cell r="X2254">
            <v>0</v>
          </cell>
          <cell r="Y2254" t="str">
            <v>I_WW_CC_J1DProposed Station Capital Costs</v>
          </cell>
        </row>
        <row r="2255">
          <cell r="E2255">
            <v>0</v>
          </cell>
          <cell r="F2255">
            <v>0</v>
          </cell>
          <cell r="G2255">
            <v>0</v>
          </cell>
          <cell r="H2255">
            <v>0</v>
          </cell>
          <cell r="I2255">
            <v>0</v>
          </cell>
          <cell r="J2255">
            <v>0</v>
          </cell>
          <cell r="K2255">
            <v>0</v>
          </cell>
          <cell r="L2255">
            <v>0</v>
          </cell>
          <cell r="M2255">
            <v>0</v>
          </cell>
          <cell r="N2255">
            <v>0</v>
          </cell>
          <cell r="O2255">
            <v>0</v>
          </cell>
          <cell r="P2255">
            <v>0</v>
          </cell>
          <cell r="Q2255">
            <v>0</v>
          </cell>
          <cell r="R2255">
            <v>0</v>
          </cell>
          <cell r="S2255">
            <v>0</v>
          </cell>
          <cell r="T2255">
            <v>0</v>
          </cell>
          <cell r="U2255">
            <v>0</v>
          </cell>
          <cell r="V2255">
            <v>0</v>
          </cell>
          <cell r="W2255">
            <v>0</v>
          </cell>
          <cell r="X2255">
            <v>0</v>
          </cell>
          <cell r="Y2255" t="str">
            <v>I_WW_CC_J1D   Station Total Costs</v>
          </cell>
        </row>
        <row r="2256">
          <cell r="E2256">
            <v>0</v>
          </cell>
          <cell r="F2256">
            <v>0</v>
          </cell>
          <cell r="G2256">
            <v>0</v>
          </cell>
          <cell r="H2256">
            <v>0</v>
          </cell>
          <cell r="I2256">
            <v>0</v>
          </cell>
          <cell r="J2256">
            <v>0</v>
          </cell>
          <cell r="K2256">
            <v>0</v>
          </cell>
          <cell r="L2256">
            <v>0</v>
          </cell>
          <cell r="M2256">
            <v>0</v>
          </cell>
          <cell r="N2256">
            <v>0</v>
          </cell>
          <cell r="O2256">
            <v>0</v>
          </cell>
          <cell r="P2256">
            <v>0</v>
          </cell>
          <cell r="Q2256">
            <v>0</v>
          </cell>
          <cell r="R2256">
            <v>0</v>
          </cell>
          <cell r="S2256">
            <v>0</v>
          </cell>
          <cell r="T2256">
            <v>0</v>
          </cell>
          <cell r="U2256">
            <v>0</v>
          </cell>
          <cell r="V2256">
            <v>0</v>
          </cell>
          <cell r="W2256">
            <v>0</v>
          </cell>
          <cell r="X2256">
            <v>0</v>
          </cell>
          <cell r="Y2256" t="str">
            <v>H_.WW1_WDProposed Station Fuel Costs</v>
          </cell>
        </row>
        <row r="2257">
          <cell r="E2257">
            <v>0</v>
          </cell>
          <cell r="F2257">
            <v>0</v>
          </cell>
          <cell r="G2257">
            <v>0</v>
          </cell>
          <cell r="H2257">
            <v>0</v>
          </cell>
          <cell r="I2257">
            <v>0</v>
          </cell>
          <cell r="J2257">
            <v>0</v>
          </cell>
          <cell r="K2257">
            <v>0</v>
          </cell>
          <cell r="L2257">
            <v>0</v>
          </cell>
          <cell r="M2257">
            <v>0</v>
          </cell>
          <cell r="N2257">
            <v>0</v>
          </cell>
          <cell r="O2257">
            <v>0</v>
          </cell>
          <cell r="P2257">
            <v>0</v>
          </cell>
          <cell r="Q2257">
            <v>0</v>
          </cell>
          <cell r="R2257">
            <v>0</v>
          </cell>
          <cell r="S2257">
            <v>0</v>
          </cell>
          <cell r="T2257">
            <v>0</v>
          </cell>
          <cell r="U2257">
            <v>0</v>
          </cell>
          <cell r="V2257">
            <v>0</v>
          </cell>
          <cell r="W2257">
            <v>0</v>
          </cell>
          <cell r="X2257">
            <v>0</v>
          </cell>
          <cell r="Y2257" t="str">
            <v>H_.WW1_WDProposed Station Variable O&amp;M Costs</v>
          </cell>
        </row>
        <row r="2258">
          <cell r="E2258">
            <v>0</v>
          </cell>
          <cell r="F2258">
            <v>0</v>
          </cell>
          <cell r="G2258">
            <v>0</v>
          </cell>
          <cell r="H2258">
            <v>0</v>
          </cell>
          <cell r="I2258">
            <v>0</v>
          </cell>
          <cell r="J2258">
            <v>0</v>
          </cell>
          <cell r="K2258">
            <v>0</v>
          </cell>
          <cell r="L2258">
            <v>0</v>
          </cell>
          <cell r="M2258">
            <v>0</v>
          </cell>
          <cell r="N2258">
            <v>0</v>
          </cell>
          <cell r="O2258">
            <v>0</v>
          </cell>
          <cell r="P2258">
            <v>0</v>
          </cell>
          <cell r="Q2258">
            <v>0</v>
          </cell>
          <cell r="R2258">
            <v>0</v>
          </cell>
          <cell r="S2258">
            <v>0</v>
          </cell>
          <cell r="T2258">
            <v>0</v>
          </cell>
          <cell r="U2258">
            <v>0</v>
          </cell>
          <cell r="V2258">
            <v>0</v>
          </cell>
          <cell r="W2258">
            <v>0</v>
          </cell>
          <cell r="X2258">
            <v>0</v>
          </cell>
          <cell r="Y2258" t="str">
            <v>H_.WW1_WDProposed Station Emission Costs</v>
          </cell>
        </row>
        <row r="2259">
          <cell r="E2259">
            <v>0</v>
          </cell>
          <cell r="F2259">
            <v>0</v>
          </cell>
          <cell r="G2259">
            <v>0</v>
          </cell>
          <cell r="H2259">
            <v>0</v>
          </cell>
          <cell r="I2259">
            <v>0</v>
          </cell>
          <cell r="J2259">
            <v>0</v>
          </cell>
          <cell r="K2259">
            <v>0</v>
          </cell>
          <cell r="L2259">
            <v>0</v>
          </cell>
          <cell r="M2259">
            <v>0</v>
          </cell>
          <cell r="N2259">
            <v>0</v>
          </cell>
          <cell r="O2259">
            <v>0</v>
          </cell>
          <cell r="P2259">
            <v>0</v>
          </cell>
          <cell r="Q2259">
            <v>0</v>
          </cell>
          <cell r="R2259">
            <v>0</v>
          </cell>
          <cell r="S2259">
            <v>0</v>
          </cell>
          <cell r="T2259">
            <v>0</v>
          </cell>
          <cell r="U2259">
            <v>0</v>
          </cell>
          <cell r="V2259">
            <v>0</v>
          </cell>
          <cell r="W2259">
            <v>0</v>
          </cell>
          <cell r="X2259">
            <v>0</v>
          </cell>
          <cell r="Y2259" t="str">
            <v>H_.WW1_WDProposed Station Dispatch Adder Costs</v>
          </cell>
        </row>
        <row r="2260">
          <cell r="E2260">
            <v>0</v>
          </cell>
          <cell r="F2260">
            <v>0</v>
          </cell>
          <cell r="G2260">
            <v>0</v>
          </cell>
          <cell r="H2260">
            <v>0</v>
          </cell>
          <cell r="I2260">
            <v>0</v>
          </cell>
          <cell r="J2260">
            <v>0</v>
          </cell>
          <cell r="K2260">
            <v>0</v>
          </cell>
          <cell r="L2260">
            <v>0</v>
          </cell>
          <cell r="M2260">
            <v>0</v>
          </cell>
          <cell r="N2260">
            <v>0</v>
          </cell>
          <cell r="O2260">
            <v>0</v>
          </cell>
          <cell r="P2260">
            <v>0</v>
          </cell>
          <cell r="Q2260">
            <v>0</v>
          </cell>
          <cell r="R2260">
            <v>0</v>
          </cell>
          <cell r="S2260">
            <v>0</v>
          </cell>
          <cell r="T2260">
            <v>0</v>
          </cell>
          <cell r="U2260">
            <v>0</v>
          </cell>
          <cell r="V2260">
            <v>0</v>
          </cell>
          <cell r="W2260">
            <v>0</v>
          </cell>
          <cell r="X2260">
            <v>0</v>
          </cell>
          <cell r="Y2260" t="str">
            <v>H_.WW1_WDProposed Station Fixed Costs</v>
          </cell>
        </row>
        <row r="2261">
          <cell r="E2261">
            <v>0</v>
          </cell>
          <cell r="F2261">
            <v>0</v>
          </cell>
          <cell r="G2261">
            <v>0</v>
          </cell>
          <cell r="H2261">
            <v>0</v>
          </cell>
          <cell r="I2261">
            <v>0</v>
          </cell>
          <cell r="J2261">
            <v>0</v>
          </cell>
          <cell r="K2261">
            <v>0</v>
          </cell>
          <cell r="L2261">
            <v>0</v>
          </cell>
          <cell r="M2261">
            <v>0</v>
          </cell>
          <cell r="N2261">
            <v>0</v>
          </cell>
          <cell r="O2261">
            <v>0</v>
          </cell>
          <cell r="P2261">
            <v>0</v>
          </cell>
          <cell r="Q2261">
            <v>0</v>
          </cell>
          <cell r="R2261">
            <v>0</v>
          </cell>
          <cell r="S2261">
            <v>0</v>
          </cell>
          <cell r="T2261">
            <v>0</v>
          </cell>
          <cell r="U2261">
            <v>0</v>
          </cell>
          <cell r="V2261">
            <v>0</v>
          </cell>
          <cell r="W2261">
            <v>0</v>
          </cell>
          <cell r="X2261">
            <v>0</v>
          </cell>
          <cell r="Y2261" t="str">
            <v>H_.WW1_WDProposed Station Demand Charges</v>
          </cell>
        </row>
        <row r="2262">
          <cell r="E2262">
            <v>0</v>
          </cell>
          <cell r="F2262">
            <v>0</v>
          </cell>
          <cell r="G2262">
            <v>0</v>
          </cell>
          <cell r="H2262">
            <v>0</v>
          </cell>
          <cell r="I2262">
            <v>0</v>
          </cell>
          <cell r="J2262">
            <v>0</v>
          </cell>
          <cell r="K2262">
            <v>0</v>
          </cell>
          <cell r="L2262">
            <v>0</v>
          </cell>
          <cell r="M2262">
            <v>0</v>
          </cell>
          <cell r="N2262">
            <v>0</v>
          </cell>
          <cell r="O2262">
            <v>0</v>
          </cell>
          <cell r="P2262">
            <v>0</v>
          </cell>
          <cell r="Q2262">
            <v>0</v>
          </cell>
          <cell r="R2262">
            <v>0</v>
          </cell>
          <cell r="S2262">
            <v>0</v>
          </cell>
          <cell r="T2262">
            <v>0</v>
          </cell>
          <cell r="U2262">
            <v>0</v>
          </cell>
          <cell r="V2262">
            <v>0</v>
          </cell>
          <cell r="W2262">
            <v>0</v>
          </cell>
          <cell r="X2262">
            <v>0</v>
          </cell>
          <cell r="Y2262" t="str">
            <v>H_.WW1_WDProposed Station Capital Costs</v>
          </cell>
        </row>
        <row r="2263">
          <cell r="E2263">
            <v>0</v>
          </cell>
          <cell r="F2263">
            <v>0</v>
          </cell>
          <cell r="G2263">
            <v>0</v>
          </cell>
          <cell r="H2263">
            <v>0</v>
          </cell>
          <cell r="I2263">
            <v>0</v>
          </cell>
          <cell r="J2263">
            <v>0</v>
          </cell>
          <cell r="K2263">
            <v>0</v>
          </cell>
          <cell r="L2263">
            <v>0</v>
          </cell>
          <cell r="M2263">
            <v>0</v>
          </cell>
          <cell r="N2263">
            <v>0</v>
          </cell>
          <cell r="O2263">
            <v>0</v>
          </cell>
          <cell r="P2263">
            <v>0</v>
          </cell>
          <cell r="Q2263">
            <v>0</v>
          </cell>
          <cell r="R2263">
            <v>0</v>
          </cell>
          <cell r="S2263">
            <v>0</v>
          </cell>
          <cell r="T2263">
            <v>0</v>
          </cell>
          <cell r="U2263">
            <v>0</v>
          </cell>
          <cell r="V2263">
            <v>0</v>
          </cell>
          <cell r="W2263">
            <v>0</v>
          </cell>
          <cell r="X2263">
            <v>0</v>
          </cell>
          <cell r="Y2263" t="str">
            <v>H_.WW1_WD   Station Total Costs</v>
          </cell>
        </row>
        <row r="2264">
          <cell r="E2264">
            <v>0</v>
          </cell>
          <cell r="F2264">
            <v>0</v>
          </cell>
          <cell r="G2264">
            <v>0</v>
          </cell>
          <cell r="H2264">
            <v>0</v>
          </cell>
          <cell r="I2264">
            <v>0</v>
          </cell>
          <cell r="J2264">
            <v>0</v>
          </cell>
          <cell r="K2264">
            <v>0</v>
          </cell>
          <cell r="L2264">
            <v>0</v>
          </cell>
          <cell r="M2264">
            <v>0</v>
          </cell>
          <cell r="N2264">
            <v>0</v>
          </cell>
          <cell r="O2264">
            <v>0</v>
          </cell>
          <cell r="P2264">
            <v>0</v>
          </cell>
          <cell r="Q2264">
            <v>0</v>
          </cell>
          <cell r="R2264">
            <v>0</v>
          </cell>
          <cell r="S2264">
            <v>0</v>
          </cell>
          <cell r="T2264">
            <v>0</v>
          </cell>
          <cell r="U2264">
            <v>0</v>
          </cell>
          <cell r="V2264">
            <v>0</v>
          </cell>
          <cell r="W2264">
            <v>0</v>
          </cell>
          <cell r="X2264">
            <v>0</v>
          </cell>
          <cell r="Y2264" t="str">
            <v>I_WNE_SC_FRMProposed Station Fuel Costs</v>
          </cell>
        </row>
        <row r="2265">
          <cell r="E2265">
            <v>0</v>
          </cell>
          <cell r="F2265">
            <v>0</v>
          </cell>
          <cell r="G2265">
            <v>0</v>
          </cell>
          <cell r="H2265">
            <v>0</v>
          </cell>
          <cell r="I2265">
            <v>0</v>
          </cell>
          <cell r="J2265">
            <v>0</v>
          </cell>
          <cell r="K2265">
            <v>0</v>
          </cell>
          <cell r="L2265">
            <v>0</v>
          </cell>
          <cell r="M2265">
            <v>0</v>
          </cell>
          <cell r="N2265">
            <v>0</v>
          </cell>
          <cell r="O2265">
            <v>0</v>
          </cell>
          <cell r="P2265">
            <v>0</v>
          </cell>
          <cell r="Q2265">
            <v>0</v>
          </cell>
          <cell r="R2265">
            <v>0</v>
          </cell>
          <cell r="S2265">
            <v>0</v>
          </cell>
          <cell r="T2265">
            <v>0</v>
          </cell>
          <cell r="U2265">
            <v>0</v>
          </cell>
          <cell r="V2265">
            <v>0</v>
          </cell>
          <cell r="W2265">
            <v>0</v>
          </cell>
          <cell r="X2265">
            <v>0</v>
          </cell>
          <cell r="Y2265" t="str">
            <v>I_WNE_SC_FRMProposed Station Variable O&amp;M Costs</v>
          </cell>
        </row>
        <row r="2266">
          <cell r="E2266">
            <v>0</v>
          </cell>
          <cell r="F2266">
            <v>0</v>
          </cell>
          <cell r="G2266">
            <v>0</v>
          </cell>
          <cell r="H2266">
            <v>0</v>
          </cell>
          <cell r="I2266">
            <v>0</v>
          </cell>
          <cell r="J2266">
            <v>0</v>
          </cell>
          <cell r="K2266">
            <v>0</v>
          </cell>
          <cell r="L2266">
            <v>0</v>
          </cell>
          <cell r="M2266">
            <v>0</v>
          </cell>
          <cell r="N2266">
            <v>0</v>
          </cell>
          <cell r="O2266">
            <v>0</v>
          </cell>
          <cell r="P2266">
            <v>0</v>
          </cell>
          <cell r="Q2266">
            <v>0</v>
          </cell>
          <cell r="R2266">
            <v>0</v>
          </cell>
          <cell r="S2266">
            <v>0</v>
          </cell>
          <cell r="T2266">
            <v>0</v>
          </cell>
          <cell r="U2266">
            <v>0</v>
          </cell>
          <cell r="V2266">
            <v>0</v>
          </cell>
          <cell r="W2266">
            <v>0</v>
          </cell>
          <cell r="X2266">
            <v>0</v>
          </cell>
          <cell r="Y2266" t="str">
            <v>I_WNE_SC_FRMProposed Station Emission Costs</v>
          </cell>
        </row>
        <row r="2267">
          <cell r="E2267">
            <v>0</v>
          </cell>
          <cell r="F2267">
            <v>0</v>
          </cell>
          <cell r="G2267">
            <v>0</v>
          </cell>
          <cell r="H2267">
            <v>0</v>
          </cell>
          <cell r="I2267">
            <v>0</v>
          </cell>
          <cell r="J2267">
            <v>0</v>
          </cell>
          <cell r="K2267">
            <v>0</v>
          </cell>
          <cell r="L2267">
            <v>0</v>
          </cell>
          <cell r="M2267">
            <v>0</v>
          </cell>
          <cell r="N2267">
            <v>0</v>
          </cell>
          <cell r="O2267">
            <v>0</v>
          </cell>
          <cell r="P2267">
            <v>0</v>
          </cell>
          <cell r="Q2267">
            <v>0</v>
          </cell>
          <cell r="R2267">
            <v>0</v>
          </cell>
          <cell r="S2267">
            <v>0</v>
          </cell>
          <cell r="T2267">
            <v>0</v>
          </cell>
          <cell r="U2267">
            <v>0</v>
          </cell>
          <cell r="V2267">
            <v>0</v>
          </cell>
          <cell r="W2267">
            <v>0</v>
          </cell>
          <cell r="X2267">
            <v>0</v>
          </cell>
          <cell r="Y2267" t="str">
            <v>I_WNE_SC_FRMProposed Station Dispatch Adder Costs</v>
          </cell>
        </row>
        <row r="2268">
          <cell r="E2268">
            <v>0</v>
          </cell>
          <cell r="F2268">
            <v>0</v>
          </cell>
          <cell r="G2268">
            <v>0</v>
          </cell>
          <cell r="H2268">
            <v>0</v>
          </cell>
          <cell r="I2268">
            <v>0</v>
          </cell>
          <cell r="J2268">
            <v>0</v>
          </cell>
          <cell r="K2268">
            <v>0</v>
          </cell>
          <cell r="L2268">
            <v>0</v>
          </cell>
          <cell r="M2268">
            <v>0</v>
          </cell>
          <cell r="N2268">
            <v>0</v>
          </cell>
          <cell r="O2268">
            <v>0</v>
          </cell>
          <cell r="P2268">
            <v>0</v>
          </cell>
          <cell r="Q2268">
            <v>0</v>
          </cell>
          <cell r="R2268">
            <v>0</v>
          </cell>
          <cell r="S2268">
            <v>0</v>
          </cell>
          <cell r="T2268">
            <v>0</v>
          </cell>
          <cell r="U2268">
            <v>0</v>
          </cell>
          <cell r="V2268">
            <v>0</v>
          </cell>
          <cell r="W2268">
            <v>0</v>
          </cell>
          <cell r="X2268">
            <v>0</v>
          </cell>
          <cell r="Y2268" t="str">
            <v>I_WNE_SC_FRMProposed Station Fixed Costs</v>
          </cell>
        </row>
        <row r="2269">
          <cell r="E2269">
            <v>0</v>
          </cell>
          <cell r="F2269">
            <v>0</v>
          </cell>
          <cell r="G2269">
            <v>0</v>
          </cell>
          <cell r="H2269">
            <v>0</v>
          </cell>
          <cell r="I2269">
            <v>0</v>
          </cell>
          <cell r="J2269">
            <v>0</v>
          </cell>
          <cell r="K2269">
            <v>0</v>
          </cell>
          <cell r="L2269">
            <v>0</v>
          </cell>
          <cell r="M2269">
            <v>0</v>
          </cell>
          <cell r="N2269">
            <v>0</v>
          </cell>
          <cell r="O2269">
            <v>0</v>
          </cell>
          <cell r="P2269">
            <v>0</v>
          </cell>
          <cell r="Q2269">
            <v>0</v>
          </cell>
          <cell r="R2269">
            <v>0</v>
          </cell>
          <cell r="S2269">
            <v>0</v>
          </cell>
          <cell r="T2269">
            <v>0</v>
          </cell>
          <cell r="U2269">
            <v>0</v>
          </cell>
          <cell r="V2269">
            <v>0</v>
          </cell>
          <cell r="W2269">
            <v>0</v>
          </cell>
          <cell r="X2269">
            <v>0</v>
          </cell>
          <cell r="Y2269" t="str">
            <v>I_WNE_SC_FRMProposed Station Demand Charges</v>
          </cell>
        </row>
        <row r="2270">
          <cell r="E2270">
            <v>0</v>
          </cell>
          <cell r="F2270">
            <v>0</v>
          </cell>
          <cell r="G2270">
            <v>0</v>
          </cell>
          <cell r="H2270">
            <v>0</v>
          </cell>
          <cell r="I2270">
            <v>0</v>
          </cell>
          <cell r="J2270">
            <v>0</v>
          </cell>
          <cell r="K2270">
            <v>0</v>
          </cell>
          <cell r="L2270">
            <v>0</v>
          </cell>
          <cell r="M2270">
            <v>0</v>
          </cell>
          <cell r="N2270">
            <v>0</v>
          </cell>
          <cell r="O2270">
            <v>0</v>
          </cell>
          <cell r="P2270">
            <v>0</v>
          </cell>
          <cell r="Q2270">
            <v>0</v>
          </cell>
          <cell r="R2270">
            <v>0</v>
          </cell>
          <cell r="S2270">
            <v>0</v>
          </cell>
          <cell r="T2270">
            <v>0</v>
          </cell>
          <cell r="U2270">
            <v>0</v>
          </cell>
          <cell r="V2270">
            <v>0</v>
          </cell>
          <cell r="W2270">
            <v>0</v>
          </cell>
          <cell r="X2270">
            <v>0</v>
          </cell>
          <cell r="Y2270" t="str">
            <v>I_WNE_SC_FRMProposed Station Capital Costs</v>
          </cell>
        </row>
        <row r="2271">
          <cell r="E2271">
            <v>0</v>
          </cell>
          <cell r="F2271">
            <v>0</v>
          </cell>
          <cell r="G2271">
            <v>0</v>
          </cell>
          <cell r="H2271">
            <v>0</v>
          </cell>
          <cell r="I2271">
            <v>0</v>
          </cell>
          <cell r="J2271">
            <v>0</v>
          </cell>
          <cell r="K2271">
            <v>0</v>
          </cell>
          <cell r="L2271">
            <v>0</v>
          </cell>
          <cell r="M2271">
            <v>0</v>
          </cell>
          <cell r="N2271">
            <v>0</v>
          </cell>
          <cell r="O2271">
            <v>0</v>
          </cell>
          <cell r="P2271">
            <v>0</v>
          </cell>
          <cell r="Q2271">
            <v>0</v>
          </cell>
          <cell r="R2271">
            <v>0</v>
          </cell>
          <cell r="S2271">
            <v>0</v>
          </cell>
          <cell r="T2271">
            <v>0</v>
          </cell>
          <cell r="U2271">
            <v>0</v>
          </cell>
          <cell r="V2271">
            <v>0</v>
          </cell>
          <cell r="W2271">
            <v>0</v>
          </cell>
          <cell r="X2271">
            <v>0</v>
          </cell>
          <cell r="Y2271" t="str">
            <v>I_WNE_SC_FRM   Station Total Costs</v>
          </cell>
        </row>
        <row r="2272">
          <cell r="E2272">
            <v>0</v>
          </cell>
          <cell r="F2272">
            <v>0</v>
          </cell>
          <cell r="G2272">
            <v>0</v>
          </cell>
          <cell r="H2272">
            <v>0</v>
          </cell>
          <cell r="I2272">
            <v>0</v>
          </cell>
          <cell r="J2272">
            <v>0</v>
          </cell>
          <cell r="K2272">
            <v>0</v>
          </cell>
          <cell r="L2272">
            <v>0</v>
          </cell>
          <cell r="M2272">
            <v>0</v>
          </cell>
          <cell r="N2272">
            <v>0</v>
          </cell>
          <cell r="O2272">
            <v>0</v>
          </cell>
          <cell r="P2272">
            <v>0</v>
          </cell>
          <cell r="Q2272">
            <v>0</v>
          </cell>
          <cell r="R2272">
            <v>0</v>
          </cell>
          <cell r="S2272">
            <v>0</v>
          </cell>
          <cell r="T2272">
            <v>0</v>
          </cell>
          <cell r="U2272">
            <v>0</v>
          </cell>
          <cell r="V2272">
            <v>0</v>
          </cell>
          <cell r="W2272">
            <v>0</v>
          </cell>
          <cell r="X2272">
            <v>0</v>
          </cell>
          <cell r="Y2272" t="str">
            <v>I_WNE_CC_J1Proposed Station Fuel Costs</v>
          </cell>
        </row>
        <row r="2273">
          <cell r="E2273">
            <v>0</v>
          </cell>
          <cell r="F2273">
            <v>0</v>
          </cell>
          <cell r="G2273">
            <v>0</v>
          </cell>
          <cell r="H2273">
            <v>0</v>
          </cell>
          <cell r="I2273">
            <v>0</v>
          </cell>
          <cell r="J2273">
            <v>0</v>
          </cell>
          <cell r="K2273">
            <v>0</v>
          </cell>
          <cell r="L2273">
            <v>0</v>
          </cell>
          <cell r="M2273">
            <v>0</v>
          </cell>
          <cell r="N2273">
            <v>0</v>
          </cell>
          <cell r="O2273">
            <v>0</v>
          </cell>
          <cell r="P2273">
            <v>0</v>
          </cell>
          <cell r="Q2273">
            <v>0</v>
          </cell>
          <cell r="R2273">
            <v>0</v>
          </cell>
          <cell r="S2273">
            <v>0</v>
          </cell>
          <cell r="T2273">
            <v>0</v>
          </cell>
          <cell r="U2273">
            <v>0</v>
          </cell>
          <cell r="V2273">
            <v>0</v>
          </cell>
          <cell r="W2273">
            <v>0</v>
          </cell>
          <cell r="X2273">
            <v>0</v>
          </cell>
          <cell r="Y2273" t="str">
            <v>I_WNE_CC_J1Proposed Station Variable O&amp;M Costs</v>
          </cell>
        </row>
        <row r="2274">
          <cell r="E2274">
            <v>0</v>
          </cell>
          <cell r="F2274">
            <v>0</v>
          </cell>
          <cell r="G2274">
            <v>0</v>
          </cell>
          <cell r="H2274">
            <v>0</v>
          </cell>
          <cell r="I2274">
            <v>0</v>
          </cell>
          <cell r="J2274">
            <v>0</v>
          </cell>
          <cell r="K2274">
            <v>0</v>
          </cell>
          <cell r="L2274">
            <v>0</v>
          </cell>
          <cell r="M2274">
            <v>0</v>
          </cell>
          <cell r="N2274">
            <v>0</v>
          </cell>
          <cell r="O2274">
            <v>0</v>
          </cell>
          <cell r="P2274">
            <v>0</v>
          </cell>
          <cell r="Q2274">
            <v>0</v>
          </cell>
          <cell r="R2274">
            <v>0</v>
          </cell>
          <cell r="S2274">
            <v>0</v>
          </cell>
          <cell r="T2274">
            <v>0</v>
          </cell>
          <cell r="U2274">
            <v>0</v>
          </cell>
          <cell r="V2274">
            <v>0</v>
          </cell>
          <cell r="W2274">
            <v>0</v>
          </cell>
          <cell r="X2274">
            <v>0</v>
          </cell>
          <cell r="Y2274" t="str">
            <v>I_WNE_CC_J1Proposed Station Emission Costs</v>
          </cell>
        </row>
        <row r="2275">
          <cell r="E2275">
            <v>0</v>
          </cell>
          <cell r="F2275">
            <v>0</v>
          </cell>
          <cell r="G2275">
            <v>0</v>
          </cell>
          <cell r="H2275">
            <v>0</v>
          </cell>
          <cell r="I2275">
            <v>0</v>
          </cell>
          <cell r="J2275">
            <v>0</v>
          </cell>
          <cell r="K2275">
            <v>0</v>
          </cell>
          <cell r="L2275">
            <v>0</v>
          </cell>
          <cell r="M2275">
            <v>0</v>
          </cell>
          <cell r="N2275">
            <v>0</v>
          </cell>
          <cell r="O2275">
            <v>0</v>
          </cell>
          <cell r="P2275">
            <v>0</v>
          </cell>
          <cell r="Q2275">
            <v>0</v>
          </cell>
          <cell r="R2275">
            <v>0</v>
          </cell>
          <cell r="S2275">
            <v>0</v>
          </cell>
          <cell r="T2275">
            <v>0</v>
          </cell>
          <cell r="U2275">
            <v>0</v>
          </cell>
          <cell r="V2275">
            <v>0</v>
          </cell>
          <cell r="W2275">
            <v>0</v>
          </cell>
          <cell r="X2275">
            <v>0</v>
          </cell>
          <cell r="Y2275" t="str">
            <v>I_WNE_CC_J1Proposed Station Dispatch Adder Costs</v>
          </cell>
        </row>
        <row r="2276">
          <cell r="E2276">
            <v>0</v>
          </cell>
          <cell r="F2276">
            <v>0</v>
          </cell>
          <cell r="G2276">
            <v>0</v>
          </cell>
          <cell r="H2276">
            <v>0</v>
          </cell>
          <cell r="I2276">
            <v>0</v>
          </cell>
          <cell r="J2276">
            <v>0</v>
          </cell>
          <cell r="K2276">
            <v>0</v>
          </cell>
          <cell r="L2276">
            <v>0</v>
          </cell>
          <cell r="M2276">
            <v>0</v>
          </cell>
          <cell r="N2276">
            <v>0</v>
          </cell>
          <cell r="O2276">
            <v>0</v>
          </cell>
          <cell r="P2276">
            <v>0</v>
          </cell>
          <cell r="Q2276">
            <v>0</v>
          </cell>
          <cell r="R2276">
            <v>0</v>
          </cell>
          <cell r="S2276">
            <v>0</v>
          </cell>
          <cell r="T2276">
            <v>0</v>
          </cell>
          <cell r="U2276">
            <v>0</v>
          </cell>
          <cell r="V2276">
            <v>0</v>
          </cell>
          <cell r="W2276">
            <v>0</v>
          </cell>
          <cell r="X2276">
            <v>0</v>
          </cell>
          <cell r="Y2276" t="str">
            <v>I_WNE_CC_J1Proposed Station Fixed Costs</v>
          </cell>
        </row>
        <row r="2277">
          <cell r="E2277">
            <v>0</v>
          </cell>
          <cell r="F2277">
            <v>0</v>
          </cell>
          <cell r="G2277">
            <v>0</v>
          </cell>
          <cell r="H2277">
            <v>0</v>
          </cell>
          <cell r="I2277">
            <v>0</v>
          </cell>
          <cell r="J2277">
            <v>0</v>
          </cell>
          <cell r="K2277">
            <v>0</v>
          </cell>
          <cell r="L2277">
            <v>0</v>
          </cell>
          <cell r="M2277">
            <v>0</v>
          </cell>
          <cell r="N2277">
            <v>0</v>
          </cell>
          <cell r="O2277">
            <v>0</v>
          </cell>
          <cell r="P2277">
            <v>0</v>
          </cell>
          <cell r="Q2277">
            <v>0</v>
          </cell>
          <cell r="R2277">
            <v>0</v>
          </cell>
          <cell r="S2277">
            <v>0</v>
          </cell>
          <cell r="T2277">
            <v>0</v>
          </cell>
          <cell r="U2277">
            <v>0</v>
          </cell>
          <cell r="V2277">
            <v>0</v>
          </cell>
          <cell r="W2277">
            <v>0</v>
          </cell>
          <cell r="X2277">
            <v>0</v>
          </cell>
          <cell r="Y2277" t="str">
            <v>I_WNE_CC_J1Proposed Station Demand Charges</v>
          </cell>
        </row>
        <row r="2278">
          <cell r="E2278">
            <v>0</v>
          </cell>
          <cell r="F2278">
            <v>0</v>
          </cell>
          <cell r="G2278">
            <v>0</v>
          </cell>
          <cell r="H2278">
            <v>0</v>
          </cell>
          <cell r="I2278">
            <v>0</v>
          </cell>
          <cell r="J2278">
            <v>0</v>
          </cell>
          <cell r="K2278">
            <v>0</v>
          </cell>
          <cell r="L2278">
            <v>0</v>
          </cell>
          <cell r="M2278">
            <v>0</v>
          </cell>
          <cell r="N2278">
            <v>0</v>
          </cell>
          <cell r="O2278">
            <v>0</v>
          </cell>
          <cell r="P2278">
            <v>0</v>
          </cell>
          <cell r="Q2278">
            <v>0</v>
          </cell>
          <cell r="R2278">
            <v>0</v>
          </cell>
          <cell r="S2278">
            <v>0</v>
          </cell>
          <cell r="T2278">
            <v>0</v>
          </cell>
          <cell r="U2278">
            <v>0</v>
          </cell>
          <cell r="V2278">
            <v>0</v>
          </cell>
          <cell r="W2278">
            <v>0</v>
          </cell>
          <cell r="X2278">
            <v>0</v>
          </cell>
          <cell r="Y2278" t="str">
            <v>I_WNE_CC_J1Proposed Station Capital Costs</v>
          </cell>
        </row>
        <row r="2279">
          <cell r="E2279">
            <v>0</v>
          </cell>
          <cell r="F2279">
            <v>0</v>
          </cell>
          <cell r="G2279">
            <v>0</v>
          </cell>
          <cell r="H2279">
            <v>0</v>
          </cell>
          <cell r="I2279">
            <v>0</v>
          </cell>
          <cell r="J2279">
            <v>0</v>
          </cell>
          <cell r="K2279">
            <v>0</v>
          </cell>
          <cell r="L2279">
            <v>0</v>
          </cell>
          <cell r="M2279">
            <v>0</v>
          </cell>
          <cell r="N2279">
            <v>0</v>
          </cell>
          <cell r="O2279">
            <v>0</v>
          </cell>
          <cell r="P2279">
            <v>0</v>
          </cell>
          <cell r="Q2279">
            <v>0</v>
          </cell>
          <cell r="R2279">
            <v>0</v>
          </cell>
          <cell r="S2279">
            <v>0</v>
          </cell>
          <cell r="T2279">
            <v>0</v>
          </cell>
          <cell r="U2279">
            <v>0</v>
          </cell>
          <cell r="V2279">
            <v>0</v>
          </cell>
          <cell r="W2279">
            <v>0</v>
          </cell>
          <cell r="X2279">
            <v>0</v>
          </cell>
          <cell r="Y2279" t="str">
            <v>I_WNE_CC_J1   Station Total Costs</v>
          </cell>
        </row>
        <row r="2280">
          <cell r="E2280">
            <v>0</v>
          </cell>
          <cell r="F2280">
            <v>0</v>
          </cell>
          <cell r="G2280">
            <v>0</v>
          </cell>
          <cell r="H2280">
            <v>0</v>
          </cell>
          <cell r="I2280">
            <v>0</v>
          </cell>
          <cell r="J2280">
            <v>0</v>
          </cell>
          <cell r="K2280">
            <v>0</v>
          </cell>
          <cell r="L2280">
            <v>0</v>
          </cell>
          <cell r="M2280">
            <v>0</v>
          </cell>
          <cell r="N2280">
            <v>0</v>
          </cell>
          <cell r="O2280">
            <v>0</v>
          </cell>
          <cell r="P2280">
            <v>0</v>
          </cell>
          <cell r="Q2280">
            <v>0</v>
          </cell>
          <cell r="R2280">
            <v>0</v>
          </cell>
          <cell r="S2280">
            <v>0</v>
          </cell>
          <cell r="T2280">
            <v>0</v>
          </cell>
          <cell r="U2280">
            <v>0</v>
          </cell>
          <cell r="V2280">
            <v>0</v>
          </cell>
          <cell r="W2280">
            <v>0</v>
          </cell>
          <cell r="X2280">
            <v>0</v>
          </cell>
          <cell r="Y2280" t="str">
            <v>I_WNE_CC_J1DProposed Station Fuel Costs</v>
          </cell>
        </row>
        <row r="2281">
          <cell r="E2281">
            <v>0</v>
          </cell>
          <cell r="F2281">
            <v>0</v>
          </cell>
          <cell r="G2281">
            <v>0</v>
          </cell>
          <cell r="H2281">
            <v>0</v>
          </cell>
          <cell r="I2281">
            <v>0</v>
          </cell>
          <cell r="J2281">
            <v>0</v>
          </cell>
          <cell r="K2281">
            <v>0</v>
          </cell>
          <cell r="L2281">
            <v>0</v>
          </cell>
          <cell r="M2281">
            <v>0</v>
          </cell>
          <cell r="N2281">
            <v>0</v>
          </cell>
          <cell r="O2281">
            <v>0</v>
          </cell>
          <cell r="P2281">
            <v>0</v>
          </cell>
          <cell r="Q2281">
            <v>0</v>
          </cell>
          <cell r="R2281">
            <v>0</v>
          </cell>
          <cell r="S2281">
            <v>0</v>
          </cell>
          <cell r="T2281">
            <v>0</v>
          </cell>
          <cell r="U2281">
            <v>0</v>
          </cell>
          <cell r="V2281">
            <v>0</v>
          </cell>
          <cell r="W2281">
            <v>0</v>
          </cell>
          <cell r="X2281">
            <v>0</v>
          </cell>
          <cell r="Y2281" t="str">
            <v>I_WNE_CC_J1DProposed Station Variable O&amp;M Costs</v>
          </cell>
        </row>
        <row r="2282">
          <cell r="E2282">
            <v>0</v>
          </cell>
          <cell r="F2282">
            <v>0</v>
          </cell>
          <cell r="G2282">
            <v>0</v>
          </cell>
          <cell r="H2282">
            <v>0</v>
          </cell>
          <cell r="I2282">
            <v>0</v>
          </cell>
          <cell r="J2282">
            <v>0</v>
          </cell>
          <cell r="K2282">
            <v>0</v>
          </cell>
          <cell r="L2282">
            <v>0</v>
          </cell>
          <cell r="M2282">
            <v>0</v>
          </cell>
          <cell r="N2282">
            <v>0</v>
          </cell>
          <cell r="O2282">
            <v>0</v>
          </cell>
          <cell r="P2282">
            <v>0</v>
          </cell>
          <cell r="Q2282">
            <v>0</v>
          </cell>
          <cell r="R2282">
            <v>0</v>
          </cell>
          <cell r="S2282">
            <v>0</v>
          </cell>
          <cell r="T2282">
            <v>0</v>
          </cell>
          <cell r="U2282">
            <v>0</v>
          </cell>
          <cell r="V2282">
            <v>0</v>
          </cell>
          <cell r="W2282">
            <v>0</v>
          </cell>
          <cell r="X2282">
            <v>0</v>
          </cell>
          <cell r="Y2282" t="str">
            <v>I_WNE_CC_J1DProposed Station Emission Costs</v>
          </cell>
        </row>
        <row r="2283">
          <cell r="E2283">
            <v>0</v>
          </cell>
          <cell r="F2283">
            <v>0</v>
          </cell>
          <cell r="G2283">
            <v>0</v>
          </cell>
          <cell r="H2283">
            <v>0</v>
          </cell>
          <cell r="I2283">
            <v>0</v>
          </cell>
          <cell r="J2283">
            <v>0</v>
          </cell>
          <cell r="K2283">
            <v>0</v>
          </cell>
          <cell r="L2283">
            <v>0</v>
          </cell>
          <cell r="M2283">
            <v>0</v>
          </cell>
          <cell r="N2283">
            <v>0</v>
          </cell>
          <cell r="O2283">
            <v>0</v>
          </cell>
          <cell r="P2283">
            <v>0</v>
          </cell>
          <cell r="Q2283">
            <v>0</v>
          </cell>
          <cell r="R2283">
            <v>0</v>
          </cell>
          <cell r="S2283">
            <v>0</v>
          </cell>
          <cell r="T2283">
            <v>0</v>
          </cell>
          <cell r="U2283">
            <v>0</v>
          </cell>
          <cell r="V2283">
            <v>0</v>
          </cell>
          <cell r="W2283">
            <v>0</v>
          </cell>
          <cell r="X2283">
            <v>0</v>
          </cell>
          <cell r="Y2283" t="str">
            <v>I_WNE_CC_J1DProposed Station Dispatch Adder Costs</v>
          </cell>
        </row>
        <row r="2284">
          <cell r="E2284">
            <v>0</v>
          </cell>
          <cell r="F2284">
            <v>0</v>
          </cell>
          <cell r="G2284">
            <v>0</v>
          </cell>
          <cell r="H2284">
            <v>0</v>
          </cell>
          <cell r="I2284">
            <v>0</v>
          </cell>
          <cell r="J2284">
            <v>0</v>
          </cell>
          <cell r="K2284">
            <v>0</v>
          </cell>
          <cell r="L2284">
            <v>0</v>
          </cell>
          <cell r="M2284">
            <v>0</v>
          </cell>
          <cell r="N2284">
            <v>0</v>
          </cell>
          <cell r="O2284">
            <v>0</v>
          </cell>
          <cell r="P2284">
            <v>0</v>
          </cell>
          <cell r="Q2284">
            <v>0</v>
          </cell>
          <cell r="R2284">
            <v>0</v>
          </cell>
          <cell r="S2284">
            <v>0</v>
          </cell>
          <cell r="T2284">
            <v>0</v>
          </cell>
          <cell r="U2284">
            <v>0</v>
          </cell>
          <cell r="V2284">
            <v>0</v>
          </cell>
          <cell r="W2284">
            <v>0</v>
          </cell>
          <cell r="X2284">
            <v>0</v>
          </cell>
          <cell r="Y2284" t="str">
            <v>I_WNE_CC_J1DProposed Station Fixed Costs</v>
          </cell>
        </row>
        <row r="2285">
          <cell r="E2285">
            <v>0</v>
          </cell>
          <cell r="F2285">
            <v>0</v>
          </cell>
          <cell r="G2285">
            <v>0</v>
          </cell>
          <cell r="H2285">
            <v>0</v>
          </cell>
          <cell r="I2285">
            <v>0</v>
          </cell>
          <cell r="J2285">
            <v>0</v>
          </cell>
          <cell r="K2285">
            <v>0</v>
          </cell>
          <cell r="L2285">
            <v>0</v>
          </cell>
          <cell r="M2285">
            <v>0</v>
          </cell>
          <cell r="N2285">
            <v>0</v>
          </cell>
          <cell r="O2285">
            <v>0</v>
          </cell>
          <cell r="P2285">
            <v>0</v>
          </cell>
          <cell r="Q2285">
            <v>0</v>
          </cell>
          <cell r="R2285">
            <v>0</v>
          </cell>
          <cell r="S2285">
            <v>0</v>
          </cell>
          <cell r="T2285">
            <v>0</v>
          </cell>
          <cell r="U2285">
            <v>0</v>
          </cell>
          <cell r="V2285">
            <v>0</v>
          </cell>
          <cell r="W2285">
            <v>0</v>
          </cell>
          <cell r="X2285">
            <v>0</v>
          </cell>
          <cell r="Y2285" t="str">
            <v>I_WNE_CC_J1DProposed Station Demand Charges</v>
          </cell>
        </row>
        <row r="2286">
          <cell r="E2286">
            <v>0</v>
          </cell>
          <cell r="F2286">
            <v>0</v>
          </cell>
          <cell r="G2286">
            <v>0</v>
          </cell>
          <cell r="H2286">
            <v>0</v>
          </cell>
          <cell r="I2286">
            <v>0</v>
          </cell>
          <cell r="J2286">
            <v>0</v>
          </cell>
          <cell r="K2286">
            <v>0</v>
          </cell>
          <cell r="L2286">
            <v>0</v>
          </cell>
          <cell r="M2286">
            <v>0</v>
          </cell>
          <cell r="N2286">
            <v>0</v>
          </cell>
          <cell r="O2286">
            <v>0</v>
          </cell>
          <cell r="P2286">
            <v>0</v>
          </cell>
          <cell r="Q2286">
            <v>0</v>
          </cell>
          <cell r="R2286">
            <v>0</v>
          </cell>
          <cell r="S2286">
            <v>0</v>
          </cell>
          <cell r="T2286">
            <v>0</v>
          </cell>
          <cell r="U2286">
            <v>0</v>
          </cell>
          <cell r="V2286">
            <v>0</v>
          </cell>
          <cell r="W2286">
            <v>0</v>
          </cell>
          <cell r="X2286">
            <v>0</v>
          </cell>
          <cell r="Y2286" t="str">
            <v>I_WNE_CC_J1DProposed Station Capital Costs</v>
          </cell>
        </row>
        <row r="2287">
          <cell r="E2287">
            <v>0</v>
          </cell>
          <cell r="F2287">
            <v>0</v>
          </cell>
          <cell r="G2287">
            <v>0</v>
          </cell>
          <cell r="H2287">
            <v>0</v>
          </cell>
          <cell r="I2287">
            <v>0</v>
          </cell>
          <cell r="J2287">
            <v>0</v>
          </cell>
          <cell r="K2287">
            <v>0</v>
          </cell>
          <cell r="L2287">
            <v>0</v>
          </cell>
          <cell r="M2287">
            <v>0</v>
          </cell>
          <cell r="N2287">
            <v>0</v>
          </cell>
          <cell r="O2287">
            <v>0</v>
          </cell>
          <cell r="P2287">
            <v>0</v>
          </cell>
          <cell r="Q2287">
            <v>0</v>
          </cell>
          <cell r="R2287">
            <v>0</v>
          </cell>
          <cell r="S2287">
            <v>0</v>
          </cell>
          <cell r="T2287">
            <v>0</v>
          </cell>
          <cell r="U2287">
            <v>0</v>
          </cell>
          <cell r="V2287">
            <v>0</v>
          </cell>
          <cell r="W2287">
            <v>0</v>
          </cell>
          <cell r="X2287">
            <v>0</v>
          </cell>
          <cell r="Y2287" t="str">
            <v>I_WNE_CC_J1D   Station Total Costs</v>
          </cell>
        </row>
        <row r="2288">
          <cell r="E2288">
            <v>0</v>
          </cell>
          <cell r="F2288">
            <v>0</v>
          </cell>
          <cell r="G2288">
            <v>0</v>
          </cell>
          <cell r="H2288">
            <v>0</v>
          </cell>
          <cell r="I2288">
            <v>0</v>
          </cell>
          <cell r="J2288">
            <v>0</v>
          </cell>
          <cell r="K2288">
            <v>0</v>
          </cell>
          <cell r="L2288">
            <v>0</v>
          </cell>
          <cell r="M2288">
            <v>0</v>
          </cell>
          <cell r="N2288">
            <v>0</v>
          </cell>
          <cell r="O2288">
            <v>0</v>
          </cell>
          <cell r="P2288">
            <v>0</v>
          </cell>
          <cell r="Q2288">
            <v>0</v>
          </cell>
          <cell r="R2288">
            <v>0</v>
          </cell>
          <cell r="S2288">
            <v>0</v>
          </cell>
          <cell r="T2288">
            <v>0</v>
          </cell>
          <cell r="U2288">
            <v>0</v>
          </cell>
          <cell r="V2288">
            <v>0</v>
          </cell>
          <cell r="W2288">
            <v>0</v>
          </cell>
          <cell r="X2288">
            <v>0</v>
          </cell>
          <cell r="Y2288" t="str">
            <v>I_WYD_SC_FRMProposed Station Fuel Costs</v>
          </cell>
        </row>
        <row r="2289">
          <cell r="E2289">
            <v>0</v>
          </cell>
          <cell r="F2289">
            <v>0</v>
          </cell>
          <cell r="G2289">
            <v>0</v>
          </cell>
          <cell r="H2289">
            <v>0</v>
          </cell>
          <cell r="I2289">
            <v>0</v>
          </cell>
          <cell r="J2289">
            <v>0</v>
          </cell>
          <cell r="K2289">
            <v>0</v>
          </cell>
          <cell r="L2289">
            <v>0</v>
          </cell>
          <cell r="M2289">
            <v>0</v>
          </cell>
          <cell r="N2289">
            <v>0</v>
          </cell>
          <cell r="O2289">
            <v>0</v>
          </cell>
          <cell r="P2289">
            <v>0</v>
          </cell>
          <cell r="Q2289">
            <v>0</v>
          </cell>
          <cell r="R2289">
            <v>0</v>
          </cell>
          <cell r="S2289">
            <v>0</v>
          </cell>
          <cell r="T2289">
            <v>0</v>
          </cell>
          <cell r="U2289">
            <v>0</v>
          </cell>
          <cell r="V2289">
            <v>0</v>
          </cell>
          <cell r="W2289">
            <v>0</v>
          </cell>
          <cell r="X2289">
            <v>0</v>
          </cell>
          <cell r="Y2289" t="str">
            <v>I_WYD_SC_FRMProposed Station Variable O&amp;M Costs</v>
          </cell>
        </row>
        <row r="2290">
          <cell r="E2290">
            <v>0</v>
          </cell>
          <cell r="F2290">
            <v>0</v>
          </cell>
          <cell r="G2290">
            <v>0</v>
          </cell>
          <cell r="H2290">
            <v>0</v>
          </cell>
          <cell r="I2290">
            <v>0</v>
          </cell>
          <cell r="J2290">
            <v>0</v>
          </cell>
          <cell r="K2290">
            <v>0</v>
          </cell>
          <cell r="L2290">
            <v>0</v>
          </cell>
          <cell r="M2290">
            <v>0</v>
          </cell>
          <cell r="N2290">
            <v>0</v>
          </cell>
          <cell r="O2290">
            <v>0</v>
          </cell>
          <cell r="P2290">
            <v>0</v>
          </cell>
          <cell r="Q2290">
            <v>0</v>
          </cell>
          <cell r="R2290">
            <v>0</v>
          </cell>
          <cell r="S2290">
            <v>0</v>
          </cell>
          <cell r="T2290">
            <v>0</v>
          </cell>
          <cell r="U2290">
            <v>0</v>
          </cell>
          <cell r="V2290">
            <v>0</v>
          </cell>
          <cell r="W2290">
            <v>0</v>
          </cell>
          <cell r="X2290">
            <v>0</v>
          </cell>
          <cell r="Y2290" t="str">
            <v>I_WYD_SC_FRMProposed Station Emission Costs</v>
          </cell>
        </row>
        <row r="2291">
          <cell r="E2291">
            <v>0</v>
          </cell>
          <cell r="F2291">
            <v>0</v>
          </cell>
          <cell r="G2291">
            <v>0</v>
          </cell>
          <cell r="H2291">
            <v>0</v>
          </cell>
          <cell r="I2291">
            <v>0</v>
          </cell>
          <cell r="J2291">
            <v>0</v>
          </cell>
          <cell r="K2291">
            <v>0</v>
          </cell>
          <cell r="L2291">
            <v>0</v>
          </cell>
          <cell r="M2291">
            <v>0</v>
          </cell>
          <cell r="N2291">
            <v>0</v>
          </cell>
          <cell r="O2291">
            <v>0</v>
          </cell>
          <cell r="P2291">
            <v>0</v>
          </cell>
          <cell r="Q2291">
            <v>0</v>
          </cell>
          <cell r="R2291">
            <v>0</v>
          </cell>
          <cell r="S2291">
            <v>0</v>
          </cell>
          <cell r="T2291">
            <v>0</v>
          </cell>
          <cell r="U2291">
            <v>0</v>
          </cell>
          <cell r="V2291">
            <v>0</v>
          </cell>
          <cell r="W2291">
            <v>0</v>
          </cell>
          <cell r="X2291">
            <v>0</v>
          </cell>
          <cell r="Y2291" t="str">
            <v>I_WYD_SC_FRMProposed Station Dispatch Adder Costs</v>
          </cell>
        </row>
        <row r="2292">
          <cell r="E2292">
            <v>0</v>
          </cell>
          <cell r="F2292">
            <v>0</v>
          </cell>
          <cell r="G2292">
            <v>0</v>
          </cell>
          <cell r="H2292">
            <v>0</v>
          </cell>
          <cell r="I2292">
            <v>0</v>
          </cell>
          <cell r="J2292">
            <v>0</v>
          </cell>
          <cell r="K2292">
            <v>0</v>
          </cell>
          <cell r="L2292">
            <v>0</v>
          </cell>
          <cell r="M2292">
            <v>0</v>
          </cell>
          <cell r="N2292">
            <v>0</v>
          </cell>
          <cell r="O2292">
            <v>0</v>
          </cell>
          <cell r="P2292">
            <v>0</v>
          </cell>
          <cell r="Q2292">
            <v>0</v>
          </cell>
          <cell r="R2292">
            <v>0</v>
          </cell>
          <cell r="S2292">
            <v>0</v>
          </cell>
          <cell r="T2292">
            <v>0</v>
          </cell>
          <cell r="U2292">
            <v>0</v>
          </cell>
          <cell r="V2292">
            <v>0</v>
          </cell>
          <cell r="W2292">
            <v>0</v>
          </cell>
          <cell r="X2292">
            <v>0</v>
          </cell>
          <cell r="Y2292" t="str">
            <v>I_WYD_SC_FRMProposed Station Fixed Costs</v>
          </cell>
        </row>
        <row r="2293">
          <cell r="E2293">
            <v>0</v>
          </cell>
          <cell r="F2293">
            <v>0</v>
          </cell>
          <cell r="G2293">
            <v>0</v>
          </cell>
          <cell r="H2293">
            <v>0</v>
          </cell>
          <cell r="I2293">
            <v>0</v>
          </cell>
          <cell r="J2293">
            <v>0</v>
          </cell>
          <cell r="K2293">
            <v>0</v>
          </cell>
          <cell r="L2293">
            <v>0</v>
          </cell>
          <cell r="M2293">
            <v>0</v>
          </cell>
          <cell r="N2293">
            <v>0</v>
          </cell>
          <cell r="O2293">
            <v>0</v>
          </cell>
          <cell r="P2293">
            <v>0</v>
          </cell>
          <cell r="Q2293">
            <v>0</v>
          </cell>
          <cell r="R2293">
            <v>0</v>
          </cell>
          <cell r="S2293">
            <v>0</v>
          </cell>
          <cell r="T2293">
            <v>0</v>
          </cell>
          <cell r="U2293">
            <v>0</v>
          </cell>
          <cell r="V2293">
            <v>0</v>
          </cell>
          <cell r="W2293">
            <v>0</v>
          </cell>
          <cell r="X2293">
            <v>0</v>
          </cell>
          <cell r="Y2293" t="str">
            <v>I_WYD_SC_FRMProposed Station Demand Charges</v>
          </cell>
        </row>
        <row r="2294">
          <cell r="E2294">
            <v>0</v>
          </cell>
          <cell r="F2294">
            <v>0</v>
          </cell>
          <cell r="G2294">
            <v>0</v>
          </cell>
          <cell r="H2294">
            <v>0</v>
          </cell>
          <cell r="I2294">
            <v>0</v>
          </cell>
          <cell r="J2294">
            <v>0</v>
          </cell>
          <cell r="K2294">
            <v>0</v>
          </cell>
          <cell r="L2294">
            <v>0</v>
          </cell>
          <cell r="M2294">
            <v>0</v>
          </cell>
          <cell r="N2294">
            <v>0</v>
          </cell>
          <cell r="O2294">
            <v>0</v>
          </cell>
          <cell r="P2294">
            <v>0</v>
          </cell>
          <cell r="Q2294">
            <v>0</v>
          </cell>
          <cell r="R2294">
            <v>0</v>
          </cell>
          <cell r="S2294">
            <v>0</v>
          </cell>
          <cell r="T2294">
            <v>0</v>
          </cell>
          <cell r="U2294">
            <v>0</v>
          </cell>
          <cell r="V2294">
            <v>0</v>
          </cell>
          <cell r="W2294">
            <v>0</v>
          </cell>
          <cell r="X2294">
            <v>0</v>
          </cell>
          <cell r="Y2294" t="str">
            <v>I_WYD_SC_FRMProposed Station Capital Costs</v>
          </cell>
        </row>
        <row r="2295">
          <cell r="E2295">
            <v>0</v>
          </cell>
          <cell r="F2295">
            <v>0</v>
          </cell>
          <cell r="G2295">
            <v>0</v>
          </cell>
          <cell r="H2295">
            <v>0</v>
          </cell>
          <cell r="I2295">
            <v>0</v>
          </cell>
          <cell r="J2295">
            <v>0</v>
          </cell>
          <cell r="K2295">
            <v>0</v>
          </cell>
          <cell r="L2295">
            <v>0</v>
          </cell>
          <cell r="M2295">
            <v>0</v>
          </cell>
          <cell r="N2295">
            <v>0</v>
          </cell>
          <cell r="O2295">
            <v>0</v>
          </cell>
          <cell r="P2295">
            <v>0</v>
          </cell>
          <cell r="Q2295">
            <v>0</v>
          </cell>
          <cell r="R2295">
            <v>0</v>
          </cell>
          <cell r="S2295">
            <v>0</v>
          </cell>
          <cell r="T2295">
            <v>0</v>
          </cell>
          <cell r="U2295">
            <v>0</v>
          </cell>
          <cell r="V2295">
            <v>0</v>
          </cell>
          <cell r="W2295">
            <v>0</v>
          </cell>
          <cell r="X2295">
            <v>0</v>
          </cell>
          <cell r="Y2295" t="str">
            <v>I_WYD_SC_FRM   Station Total Costs</v>
          </cell>
        </row>
        <row r="2296">
          <cell r="E2296">
            <v>0</v>
          </cell>
          <cell r="F2296">
            <v>0</v>
          </cell>
          <cell r="G2296">
            <v>0</v>
          </cell>
          <cell r="H2296">
            <v>0</v>
          </cell>
          <cell r="I2296">
            <v>0</v>
          </cell>
          <cell r="J2296">
            <v>0</v>
          </cell>
          <cell r="K2296">
            <v>0</v>
          </cell>
          <cell r="L2296">
            <v>0</v>
          </cell>
          <cell r="M2296">
            <v>0</v>
          </cell>
          <cell r="N2296">
            <v>0</v>
          </cell>
          <cell r="O2296">
            <v>0</v>
          </cell>
          <cell r="P2296">
            <v>0</v>
          </cell>
          <cell r="Q2296">
            <v>0</v>
          </cell>
          <cell r="R2296">
            <v>0</v>
          </cell>
          <cell r="S2296">
            <v>0</v>
          </cell>
          <cell r="T2296">
            <v>0</v>
          </cell>
          <cell r="U2296">
            <v>0</v>
          </cell>
          <cell r="V2296">
            <v>0</v>
          </cell>
          <cell r="W2296">
            <v>0</v>
          </cell>
          <cell r="X2296">
            <v>0</v>
          </cell>
          <cell r="Y2296" t="str">
            <v>I_WN2_CC_J1Proposed Station Fuel Costs</v>
          </cell>
        </row>
        <row r="2297">
          <cell r="E2297">
            <v>0</v>
          </cell>
          <cell r="F2297">
            <v>0</v>
          </cell>
          <cell r="G2297">
            <v>0</v>
          </cell>
          <cell r="H2297">
            <v>0</v>
          </cell>
          <cell r="I2297">
            <v>0</v>
          </cell>
          <cell r="J2297">
            <v>0</v>
          </cell>
          <cell r="K2297">
            <v>0</v>
          </cell>
          <cell r="L2297">
            <v>0</v>
          </cell>
          <cell r="M2297">
            <v>0</v>
          </cell>
          <cell r="N2297">
            <v>0</v>
          </cell>
          <cell r="O2297">
            <v>0</v>
          </cell>
          <cell r="P2297">
            <v>0</v>
          </cell>
          <cell r="Q2297">
            <v>0</v>
          </cell>
          <cell r="R2297">
            <v>0</v>
          </cell>
          <cell r="S2297">
            <v>0</v>
          </cell>
          <cell r="T2297">
            <v>0</v>
          </cell>
          <cell r="U2297">
            <v>0</v>
          </cell>
          <cell r="V2297">
            <v>0</v>
          </cell>
          <cell r="W2297">
            <v>0</v>
          </cell>
          <cell r="X2297">
            <v>0</v>
          </cell>
          <cell r="Y2297" t="str">
            <v>I_WN2_CC_J1Proposed Station Variable O&amp;M Costs</v>
          </cell>
        </row>
        <row r="2298">
          <cell r="E2298">
            <v>0</v>
          </cell>
          <cell r="F2298">
            <v>0</v>
          </cell>
          <cell r="G2298">
            <v>0</v>
          </cell>
          <cell r="H2298">
            <v>0</v>
          </cell>
          <cell r="I2298">
            <v>0</v>
          </cell>
          <cell r="J2298">
            <v>0</v>
          </cell>
          <cell r="K2298">
            <v>0</v>
          </cell>
          <cell r="L2298">
            <v>0</v>
          </cell>
          <cell r="M2298">
            <v>0</v>
          </cell>
          <cell r="N2298">
            <v>0</v>
          </cell>
          <cell r="O2298">
            <v>0</v>
          </cell>
          <cell r="P2298">
            <v>0</v>
          </cell>
          <cell r="Q2298">
            <v>0</v>
          </cell>
          <cell r="R2298">
            <v>0</v>
          </cell>
          <cell r="S2298">
            <v>0</v>
          </cell>
          <cell r="T2298">
            <v>0</v>
          </cell>
          <cell r="U2298">
            <v>0</v>
          </cell>
          <cell r="V2298">
            <v>0</v>
          </cell>
          <cell r="W2298">
            <v>0</v>
          </cell>
          <cell r="X2298">
            <v>0</v>
          </cell>
          <cell r="Y2298" t="str">
            <v>I_WN2_CC_J1Proposed Station Emission Costs</v>
          </cell>
        </row>
        <row r="2299">
          <cell r="E2299">
            <v>0</v>
          </cell>
          <cell r="F2299">
            <v>0</v>
          </cell>
          <cell r="G2299">
            <v>0</v>
          </cell>
          <cell r="H2299">
            <v>0</v>
          </cell>
          <cell r="I2299">
            <v>0</v>
          </cell>
          <cell r="J2299">
            <v>0</v>
          </cell>
          <cell r="K2299">
            <v>0</v>
          </cell>
          <cell r="L2299">
            <v>0</v>
          </cell>
          <cell r="M2299">
            <v>0</v>
          </cell>
          <cell r="N2299">
            <v>0</v>
          </cell>
          <cell r="O2299">
            <v>0</v>
          </cell>
          <cell r="P2299">
            <v>0</v>
          </cell>
          <cell r="Q2299">
            <v>0</v>
          </cell>
          <cell r="R2299">
            <v>0</v>
          </cell>
          <cell r="S2299">
            <v>0</v>
          </cell>
          <cell r="T2299">
            <v>0</v>
          </cell>
          <cell r="U2299">
            <v>0</v>
          </cell>
          <cell r="V2299">
            <v>0</v>
          </cell>
          <cell r="W2299">
            <v>0</v>
          </cell>
          <cell r="X2299">
            <v>0</v>
          </cell>
          <cell r="Y2299" t="str">
            <v>I_WN2_CC_J1Proposed Station Dispatch Adder Costs</v>
          </cell>
        </row>
        <row r="2300">
          <cell r="E2300">
            <v>0</v>
          </cell>
          <cell r="F2300">
            <v>0</v>
          </cell>
          <cell r="G2300">
            <v>0</v>
          </cell>
          <cell r="H2300">
            <v>0</v>
          </cell>
          <cell r="I2300">
            <v>0</v>
          </cell>
          <cell r="J2300">
            <v>0</v>
          </cell>
          <cell r="K2300">
            <v>0</v>
          </cell>
          <cell r="L2300">
            <v>0</v>
          </cell>
          <cell r="M2300">
            <v>0</v>
          </cell>
          <cell r="N2300">
            <v>0</v>
          </cell>
          <cell r="O2300">
            <v>0</v>
          </cell>
          <cell r="P2300">
            <v>0</v>
          </cell>
          <cell r="Q2300">
            <v>0</v>
          </cell>
          <cell r="R2300">
            <v>0</v>
          </cell>
          <cell r="S2300">
            <v>0</v>
          </cell>
          <cell r="T2300">
            <v>0</v>
          </cell>
          <cell r="U2300">
            <v>0</v>
          </cell>
          <cell r="V2300">
            <v>0</v>
          </cell>
          <cell r="W2300">
            <v>0</v>
          </cell>
          <cell r="X2300">
            <v>0</v>
          </cell>
          <cell r="Y2300" t="str">
            <v>I_WN2_CC_J1Proposed Station Fixed Costs</v>
          </cell>
        </row>
        <row r="2301">
          <cell r="E2301">
            <v>0</v>
          </cell>
          <cell r="F2301">
            <v>0</v>
          </cell>
          <cell r="G2301">
            <v>0</v>
          </cell>
          <cell r="H2301">
            <v>0</v>
          </cell>
          <cell r="I2301">
            <v>0</v>
          </cell>
          <cell r="J2301">
            <v>0</v>
          </cell>
          <cell r="K2301">
            <v>0</v>
          </cell>
          <cell r="L2301">
            <v>0</v>
          </cell>
          <cell r="M2301">
            <v>0</v>
          </cell>
          <cell r="N2301">
            <v>0</v>
          </cell>
          <cell r="O2301">
            <v>0</v>
          </cell>
          <cell r="P2301">
            <v>0</v>
          </cell>
          <cell r="Q2301">
            <v>0</v>
          </cell>
          <cell r="R2301">
            <v>0</v>
          </cell>
          <cell r="S2301">
            <v>0</v>
          </cell>
          <cell r="T2301">
            <v>0</v>
          </cell>
          <cell r="U2301">
            <v>0</v>
          </cell>
          <cell r="V2301">
            <v>0</v>
          </cell>
          <cell r="W2301">
            <v>0</v>
          </cell>
          <cell r="X2301">
            <v>0</v>
          </cell>
          <cell r="Y2301" t="str">
            <v>I_WN2_CC_J1Proposed Station Demand Charges</v>
          </cell>
        </row>
        <row r="2302">
          <cell r="E2302">
            <v>0</v>
          </cell>
          <cell r="F2302">
            <v>0</v>
          </cell>
          <cell r="G2302">
            <v>0</v>
          </cell>
          <cell r="H2302">
            <v>0</v>
          </cell>
          <cell r="I2302">
            <v>0</v>
          </cell>
          <cell r="J2302">
            <v>0</v>
          </cell>
          <cell r="K2302">
            <v>0</v>
          </cell>
          <cell r="L2302">
            <v>0</v>
          </cell>
          <cell r="M2302">
            <v>0</v>
          </cell>
          <cell r="N2302">
            <v>0</v>
          </cell>
          <cell r="O2302">
            <v>0</v>
          </cell>
          <cell r="P2302">
            <v>0</v>
          </cell>
          <cell r="Q2302">
            <v>0</v>
          </cell>
          <cell r="R2302">
            <v>0</v>
          </cell>
          <cell r="S2302">
            <v>0</v>
          </cell>
          <cell r="T2302">
            <v>0</v>
          </cell>
          <cell r="U2302">
            <v>0</v>
          </cell>
          <cell r="V2302">
            <v>0</v>
          </cell>
          <cell r="W2302">
            <v>0</v>
          </cell>
          <cell r="X2302">
            <v>0</v>
          </cell>
          <cell r="Y2302" t="str">
            <v>I_WN2_CC_J1Proposed Station Capital Costs</v>
          </cell>
        </row>
        <row r="2303">
          <cell r="E2303">
            <v>0</v>
          </cell>
          <cell r="F2303">
            <v>0</v>
          </cell>
          <cell r="G2303">
            <v>0</v>
          </cell>
          <cell r="H2303">
            <v>0</v>
          </cell>
          <cell r="I2303">
            <v>0</v>
          </cell>
          <cell r="J2303">
            <v>0</v>
          </cell>
          <cell r="K2303">
            <v>0</v>
          </cell>
          <cell r="L2303">
            <v>0</v>
          </cell>
          <cell r="M2303">
            <v>0</v>
          </cell>
          <cell r="N2303">
            <v>0</v>
          </cell>
          <cell r="O2303">
            <v>0</v>
          </cell>
          <cell r="P2303">
            <v>0</v>
          </cell>
          <cell r="Q2303">
            <v>0</v>
          </cell>
          <cell r="R2303">
            <v>0</v>
          </cell>
          <cell r="S2303">
            <v>0</v>
          </cell>
          <cell r="T2303">
            <v>0</v>
          </cell>
          <cell r="U2303">
            <v>0</v>
          </cell>
          <cell r="V2303">
            <v>0</v>
          </cell>
          <cell r="W2303">
            <v>0</v>
          </cell>
          <cell r="X2303">
            <v>0</v>
          </cell>
          <cell r="Y2303" t="str">
            <v>I_WN2_CC_J1   Station Total Costs</v>
          </cell>
        </row>
        <row r="2304">
          <cell r="E2304">
            <v>0</v>
          </cell>
          <cell r="F2304">
            <v>0</v>
          </cell>
          <cell r="G2304">
            <v>0</v>
          </cell>
          <cell r="H2304">
            <v>0</v>
          </cell>
          <cell r="I2304">
            <v>0</v>
          </cell>
          <cell r="J2304">
            <v>0</v>
          </cell>
          <cell r="K2304">
            <v>0</v>
          </cell>
          <cell r="L2304">
            <v>0</v>
          </cell>
          <cell r="M2304">
            <v>0</v>
          </cell>
          <cell r="N2304">
            <v>0</v>
          </cell>
          <cell r="O2304">
            <v>0</v>
          </cell>
          <cell r="P2304">
            <v>0</v>
          </cell>
          <cell r="Q2304">
            <v>0</v>
          </cell>
          <cell r="R2304">
            <v>0</v>
          </cell>
          <cell r="S2304">
            <v>0</v>
          </cell>
          <cell r="T2304">
            <v>0</v>
          </cell>
          <cell r="U2304">
            <v>0</v>
          </cell>
          <cell r="V2304">
            <v>0</v>
          </cell>
          <cell r="W2304">
            <v>0</v>
          </cell>
          <cell r="X2304">
            <v>0</v>
          </cell>
          <cell r="Y2304" t="str">
            <v>I_WN2_CC_J1DProposed Station Fuel Costs</v>
          </cell>
        </row>
        <row r="2305">
          <cell r="E2305">
            <v>0</v>
          </cell>
          <cell r="F2305">
            <v>0</v>
          </cell>
          <cell r="G2305">
            <v>0</v>
          </cell>
          <cell r="H2305">
            <v>0</v>
          </cell>
          <cell r="I2305">
            <v>0</v>
          </cell>
          <cell r="J2305">
            <v>0</v>
          </cell>
          <cell r="K2305">
            <v>0</v>
          </cell>
          <cell r="L2305">
            <v>0</v>
          </cell>
          <cell r="M2305">
            <v>0</v>
          </cell>
          <cell r="N2305">
            <v>0</v>
          </cell>
          <cell r="O2305">
            <v>0</v>
          </cell>
          <cell r="P2305">
            <v>0</v>
          </cell>
          <cell r="Q2305">
            <v>0</v>
          </cell>
          <cell r="R2305">
            <v>0</v>
          </cell>
          <cell r="S2305">
            <v>0</v>
          </cell>
          <cell r="T2305">
            <v>0</v>
          </cell>
          <cell r="U2305">
            <v>0</v>
          </cell>
          <cell r="V2305">
            <v>0</v>
          </cell>
          <cell r="W2305">
            <v>0</v>
          </cell>
          <cell r="X2305">
            <v>0</v>
          </cell>
          <cell r="Y2305" t="str">
            <v>I_WN2_CC_J1DProposed Station Variable O&amp;M Costs</v>
          </cell>
        </row>
        <row r="2306">
          <cell r="E2306">
            <v>0</v>
          </cell>
          <cell r="F2306">
            <v>0</v>
          </cell>
          <cell r="G2306">
            <v>0</v>
          </cell>
          <cell r="H2306">
            <v>0</v>
          </cell>
          <cell r="I2306">
            <v>0</v>
          </cell>
          <cell r="J2306">
            <v>0</v>
          </cell>
          <cell r="K2306">
            <v>0</v>
          </cell>
          <cell r="L2306">
            <v>0</v>
          </cell>
          <cell r="M2306">
            <v>0</v>
          </cell>
          <cell r="N2306">
            <v>0</v>
          </cell>
          <cell r="O2306">
            <v>0</v>
          </cell>
          <cell r="P2306">
            <v>0</v>
          </cell>
          <cell r="Q2306">
            <v>0</v>
          </cell>
          <cell r="R2306">
            <v>0</v>
          </cell>
          <cell r="S2306">
            <v>0</v>
          </cell>
          <cell r="T2306">
            <v>0</v>
          </cell>
          <cell r="U2306">
            <v>0</v>
          </cell>
          <cell r="V2306">
            <v>0</v>
          </cell>
          <cell r="W2306">
            <v>0</v>
          </cell>
          <cell r="X2306">
            <v>0</v>
          </cell>
          <cell r="Y2306" t="str">
            <v>I_WN2_CC_J1DProposed Station Emission Costs</v>
          </cell>
        </row>
        <row r="2307">
          <cell r="E2307">
            <v>0</v>
          </cell>
          <cell r="F2307">
            <v>0</v>
          </cell>
          <cell r="G2307">
            <v>0</v>
          </cell>
          <cell r="H2307">
            <v>0</v>
          </cell>
          <cell r="I2307">
            <v>0</v>
          </cell>
          <cell r="J2307">
            <v>0</v>
          </cell>
          <cell r="K2307">
            <v>0</v>
          </cell>
          <cell r="L2307">
            <v>0</v>
          </cell>
          <cell r="M2307">
            <v>0</v>
          </cell>
          <cell r="N2307">
            <v>0</v>
          </cell>
          <cell r="O2307">
            <v>0</v>
          </cell>
          <cell r="P2307">
            <v>0</v>
          </cell>
          <cell r="Q2307">
            <v>0</v>
          </cell>
          <cell r="R2307">
            <v>0</v>
          </cell>
          <cell r="S2307">
            <v>0</v>
          </cell>
          <cell r="T2307">
            <v>0</v>
          </cell>
          <cell r="U2307">
            <v>0</v>
          </cell>
          <cell r="V2307">
            <v>0</v>
          </cell>
          <cell r="W2307">
            <v>0</v>
          </cell>
          <cell r="X2307">
            <v>0</v>
          </cell>
          <cell r="Y2307" t="str">
            <v>I_WN2_CC_J1DProposed Station Dispatch Adder Costs</v>
          </cell>
        </row>
        <row r="2308">
          <cell r="E2308">
            <v>0</v>
          </cell>
          <cell r="F2308">
            <v>0</v>
          </cell>
          <cell r="G2308">
            <v>0</v>
          </cell>
          <cell r="H2308">
            <v>0</v>
          </cell>
          <cell r="I2308">
            <v>0</v>
          </cell>
          <cell r="J2308">
            <v>0</v>
          </cell>
          <cell r="K2308">
            <v>0</v>
          </cell>
          <cell r="L2308">
            <v>0</v>
          </cell>
          <cell r="M2308">
            <v>0</v>
          </cell>
          <cell r="N2308">
            <v>0</v>
          </cell>
          <cell r="O2308">
            <v>0</v>
          </cell>
          <cell r="P2308">
            <v>0</v>
          </cell>
          <cell r="Q2308">
            <v>0</v>
          </cell>
          <cell r="R2308">
            <v>0</v>
          </cell>
          <cell r="S2308">
            <v>0</v>
          </cell>
          <cell r="T2308">
            <v>0</v>
          </cell>
          <cell r="U2308">
            <v>0</v>
          </cell>
          <cell r="V2308">
            <v>0</v>
          </cell>
          <cell r="W2308">
            <v>0</v>
          </cell>
          <cell r="X2308">
            <v>0</v>
          </cell>
          <cell r="Y2308" t="str">
            <v>I_WN2_CC_J1DProposed Station Fixed Costs</v>
          </cell>
        </row>
        <row r="2309">
          <cell r="E2309">
            <v>0</v>
          </cell>
          <cell r="F2309">
            <v>0</v>
          </cell>
          <cell r="G2309">
            <v>0</v>
          </cell>
          <cell r="H2309">
            <v>0</v>
          </cell>
          <cell r="I2309">
            <v>0</v>
          </cell>
          <cell r="J2309">
            <v>0</v>
          </cell>
          <cell r="K2309">
            <v>0</v>
          </cell>
          <cell r="L2309">
            <v>0</v>
          </cell>
          <cell r="M2309">
            <v>0</v>
          </cell>
          <cell r="N2309">
            <v>0</v>
          </cell>
          <cell r="O2309">
            <v>0</v>
          </cell>
          <cell r="P2309">
            <v>0</v>
          </cell>
          <cell r="Q2309">
            <v>0</v>
          </cell>
          <cell r="R2309">
            <v>0</v>
          </cell>
          <cell r="S2309">
            <v>0</v>
          </cell>
          <cell r="T2309">
            <v>0</v>
          </cell>
          <cell r="U2309">
            <v>0</v>
          </cell>
          <cell r="V2309">
            <v>0</v>
          </cell>
          <cell r="W2309">
            <v>0</v>
          </cell>
          <cell r="X2309">
            <v>0</v>
          </cell>
          <cell r="Y2309" t="str">
            <v>I_WN2_CC_J1DProposed Station Demand Charges</v>
          </cell>
        </row>
        <row r="2310">
          <cell r="E2310">
            <v>0</v>
          </cell>
          <cell r="F2310">
            <v>0</v>
          </cell>
          <cell r="G2310">
            <v>0</v>
          </cell>
          <cell r="H2310">
            <v>0</v>
          </cell>
          <cell r="I2310">
            <v>0</v>
          </cell>
          <cell r="J2310">
            <v>0</v>
          </cell>
          <cell r="K2310">
            <v>0</v>
          </cell>
          <cell r="L2310">
            <v>0</v>
          </cell>
          <cell r="M2310">
            <v>0</v>
          </cell>
          <cell r="N2310">
            <v>0</v>
          </cell>
          <cell r="O2310">
            <v>0</v>
          </cell>
          <cell r="P2310">
            <v>0</v>
          </cell>
          <cell r="Q2310">
            <v>0</v>
          </cell>
          <cell r="R2310">
            <v>0</v>
          </cell>
          <cell r="S2310">
            <v>0</v>
          </cell>
          <cell r="T2310">
            <v>0</v>
          </cell>
          <cell r="U2310">
            <v>0</v>
          </cell>
          <cell r="V2310">
            <v>0</v>
          </cell>
          <cell r="W2310">
            <v>0</v>
          </cell>
          <cell r="X2310">
            <v>0</v>
          </cell>
          <cell r="Y2310" t="str">
            <v>I_WN2_CC_J1DProposed Station Capital Costs</v>
          </cell>
        </row>
        <row r="2311">
          <cell r="E2311">
            <v>0</v>
          </cell>
          <cell r="F2311">
            <v>0</v>
          </cell>
          <cell r="G2311">
            <v>0</v>
          </cell>
          <cell r="H2311">
            <v>0</v>
          </cell>
          <cell r="I2311">
            <v>0</v>
          </cell>
          <cell r="J2311">
            <v>0</v>
          </cell>
          <cell r="K2311">
            <v>0</v>
          </cell>
          <cell r="L2311">
            <v>0</v>
          </cell>
          <cell r="M2311">
            <v>0</v>
          </cell>
          <cell r="N2311">
            <v>0</v>
          </cell>
          <cell r="O2311">
            <v>0</v>
          </cell>
          <cell r="P2311">
            <v>0</v>
          </cell>
          <cell r="Q2311">
            <v>0</v>
          </cell>
          <cell r="R2311">
            <v>0</v>
          </cell>
          <cell r="S2311">
            <v>0</v>
          </cell>
          <cell r="T2311">
            <v>0</v>
          </cell>
          <cell r="U2311">
            <v>0</v>
          </cell>
          <cell r="V2311">
            <v>0</v>
          </cell>
          <cell r="W2311">
            <v>0</v>
          </cell>
          <cell r="X2311">
            <v>0</v>
          </cell>
          <cell r="Y2311" t="str">
            <v>I_WN2_CC_J1D   Station Total Costs</v>
          </cell>
        </row>
        <row r="2312">
          <cell r="E2312">
            <v>0</v>
          </cell>
          <cell r="F2312">
            <v>0</v>
          </cell>
          <cell r="G2312">
            <v>0</v>
          </cell>
          <cell r="H2312">
            <v>0</v>
          </cell>
          <cell r="I2312">
            <v>0</v>
          </cell>
          <cell r="J2312">
            <v>0</v>
          </cell>
          <cell r="K2312">
            <v>0</v>
          </cell>
          <cell r="L2312">
            <v>0</v>
          </cell>
          <cell r="M2312">
            <v>0</v>
          </cell>
          <cell r="N2312">
            <v>0</v>
          </cell>
          <cell r="O2312">
            <v>0</v>
          </cell>
          <cell r="P2312">
            <v>0</v>
          </cell>
          <cell r="Q2312">
            <v>0</v>
          </cell>
          <cell r="R2312">
            <v>0</v>
          </cell>
          <cell r="S2312">
            <v>0</v>
          </cell>
          <cell r="T2312">
            <v>0</v>
          </cell>
          <cell r="U2312">
            <v>0</v>
          </cell>
          <cell r="V2312">
            <v>0</v>
          </cell>
          <cell r="W2312">
            <v>0</v>
          </cell>
          <cell r="X2312">
            <v>0</v>
          </cell>
          <cell r="Y2312" t="str">
            <v>I_WN2_SC_FRMProposed Station Fuel Costs</v>
          </cell>
        </row>
        <row r="2313">
          <cell r="E2313">
            <v>0</v>
          </cell>
          <cell r="F2313">
            <v>0</v>
          </cell>
          <cell r="G2313">
            <v>0</v>
          </cell>
          <cell r="H2313">
            <v>0</v>
          </cell>
          <cell r="I2313">
            <v>0</v>
          </cell>
          <cell r="J2313">
            <v>0</v>
          </cell>
          <cell r="K2313">
            <v>0</v>
          </cell>
          <cell r="L2313">
            <v>0</v>
          </cell>
          <cell r="M2313">
            <v>0</v>
          </cell>
          <cell r="N2313">
            <v>0</v>
          </cell>
          <cell r="O2313">
            <v>0</v>
          </cell>
          <cell r="P2313">
            <v>0</v>
          </cell>
          <cell r="Q2313">
            <v>0</v>
          </cell>
          <cell r="R2313">
            <v>0</v>
          </cell>
          <cell r="S2313">
            <v>0</v>
          </cell>
          <cell r="T2313">
            <v>0</v>
          </cell>
          <cell r="U2313">
            <v>0</v>
          </cell>
          <cell r="V2313">
            <v>0</v>
          </cell>
          <cell r="W2313">
            <v>0</v>
          </cell>
          <cell r="X2313">
            <v>0</v>
          </cell>
          <cell r="Y2313" t="str">
            <v>I_WN2_SC_FRMProposed Station Variable O&amp;M Costs</v>
          </cell>
        </row>
        <row r="2314">
          <cell r="E2314">
            <v>0</v>
          </cell>
          <cell r="F2314">
            <v>0</v>
          </cell>
          <cell r="G2314">
            <v>0</v>
          </cell>
          <cell r="H2314">
            <v>0</v>
          </cell>
          <cell r="I2314">
            <v>0</v>
          </cell>
          <cell r="J2314">
            <v>0</v>
          </cell>
          <cell r="K2314">
            <v>0</v>
          </cell>
          <cell r="L2314">
            <v>0</v>
          </cell>
          <cell r="M2314">
            <v>0</v>
          </cell>
          <cell r="N2314">
            <v>0</v>
          </cell>
          <cell r="O2314">
            <v>0</v>
          </cell>
          <cell r="P2314">
            <v>0</v>
          </cell>
          <cell r="Q2314">
            <v>0</v>
          </cell>
          <cell r="R2314">
            <v>0</v>
          </cell>
          <cell r="S2314">
            <v>0</v>
          </cell>
          <cell r="T2314">
            <v>0</v>
          </cell>
          <cell r="U2314">
            <v>0</v>
          </cell>
          <cell r="V2314">
            <v>0</v>
          </cell>
          <cell r="W2314">
            <v>0</v>
          </cell>
          <cell r="X2314">
            <v>0</v>
          </cell>
          <cell r="Y2314" t="str">
            <v>I_WN2_SC_FRMProposed Station Emission Costs</v>
          </cell>
        </row>
        <row r="2315">
          <cell r="E2315">
            <v>0</v>
          </cell>
          <cell r="F2315">
            <v>0</v>
          </cell>
          <cell r="G2315">
            <v>0</v>
          </cell>
          <cell r="H2315">
            <v>0</v>
          </cell>
          <cell r="I2315">
            <v>0</v>
          </cell>
          <cell r="J2315">
            <v>0</v>
          </cell>
          <cell r="K2315">
            <v>0</v>
          </cell>
          <cell r="L2315">
            <v>0</v>
          </cell>
          <cell r="M2315">
            <v>0</v>
          </cell>
          <cell r="N2315">
            <v>0</v>
          </cell>
          <cell r="O2315">
            <v>0</v>
          </cell>
          <cell r="P2315">
            <v>0</v>
          </cell>
          <cell r="Q2315">
            <v>0</v>
          </cell>
          <cell r="R2315">
            <v>0</v>
          </cell>
          <cell r="S2315">
            <v>0</v>
          </cell>
          <cell r="T2315">
            <v>0</v>
          </cell>
          <cell r="U2315">
            <v>0</v>
          </cell>
          <cell r="V2315">
            <v>0</v>
          </cell>
          <cell r="W2315">
            <v>0</v>
          </cell>
          <cell r="X2315">
            <v>0</v>
          </cell>
          <cell r="Y2315" t="str">
            <v>I_WN2_SC_FRMProposed Station Dispatch Adder Costs</v>
          </cell>
        </row>
        <row r="2316">
          <cell r="E2316">
            <v>0</v>
          </cell>
          <cell r="F2316">
            <v>0</v>
          </cell>
          <cell r="G2316">
            <v>0</v>
          </cell>
          <cell r="H2316">
            <v>0</v>
          </cell>
          <cell r="I2316">
            <v>0</v>
          </cell>
          <cell r="J2316">
            <v>0</v>
          </cell>
          <cell r="K2316">
            <v>0</v>
          </cell>
          <cell r="L2316">
            <v>0</v>
          </cell>
          <cell r="M2316">
            <v>0</v>
          </cell>
          <cell r="N2316">
            <v>0</v>
          </cell>
          <cell r="O2316">
            <v>0</v>
          </cell>
          <cell r="P2316">
            <v>0</v>
          </cell>
          <cell r="Q2316">
            <v>0</v>
          </cell>
          <cell r="R2316">
            <v>0</v>
          </cell>
          <cell r="S2316">
            <v>0</v>
          </cell>
          <cell r="T2316">
            <v>0</v>
          </cell>
          <cell r="U2316">
            <v>0</v>
          </cell>
          <cell r="V2316">
            <v>0</v>
          </cell>
          <cell r="W2316">
            <v>0</v>
          </cell>
          <cell r="X2316">
            <v>0</v>
          </cell>
          <cell r="Y2316" t="str">
            <v>I_WN2_SC_FRMProposed Station Fixed Costs</v>
          </cell>
        </row>
        <row r="2317">
          <cell r="E2317">
            <v>0</v>
          </cell>
          <cell r="F2317">
            <v>0</v>
          </cell>
          <cell r="G2317">
            <v>0</v>
          </cell>
          <cell r="H2317">
            <v>0</v>
          </cell>
          <cell r="I2317">
            <v>0</v>
          </cell>
          <cell r="J2317">
            <v>0</v>
          </cell>
          <cell r="K2317">
            <v>0</v>
          </cell>
          <cell r="L2317">
            <v>0</v>
          </cell>
          <cell r="M2317">
            <v>0</v>
          </cell>
          <cell r="N2317">
            <v>0</v>
          </cell>
          <cell r="O2317">
            <v>0</v>
          </cell>
          <cell r="P2317">
            <v>0</v>
          </cell>
          <cell r="Q2317">
            <v>0</v>
          </cell>
          <cell r="R2317">
            <v>0</v>
          </cell>
          <cell r="S2317">
            <v>0</v>
          </cell>
          <cell r="T2317">
            <v>0</v>
          </cell>
          <cell r="U2317">
            <v>0</v>
          </cell>
          <cell r="V2317">
            <v>0</v>
          </cell>
          <cell r="W2317">
            <v>0</v>
          </cell>
          <cell r="X2317">
            <v>0</v>
          </cell>
          <cell r="Y2317" t="str">
            <v>I_WN2_SC_FRMProposed Station Demand Charges</v>
          </cell>
        </row>
        <row r="2318">
          <cell r="E2318">
            <v>0</v>
          </cell>
          <cell r="F2318">
            <v>0</v>
          </cell>
          <cell r="G2318">
            <v>0</v>
          </cell>
          <cell r="H2318">
            <v>0</v>
          </cell>
          <cell r="I2318">
            <v>0</v>
          </cell>
          <cell r="J2318">
            <v>0</v>
          </cell>
          <cell r="K2318">
            <v>0</v>
          </cell>
          <cell r="L2318">
            <v>0</v>
          </cell>
          <cell r="M2318">
            <v>0</v>
          </cell>
          <cell r="N2318">
            <v>0</v>
          </cell>
          <cell r="O2318">
            <v>0</v>
          </cell>
          <cell r="P2318">
            <v>0</v>
          </cell>
          <cell r="Q2318">
            <v>0</v>
          </cell>
          <cell r="R2318">
            <v>0</v>
          </cell>
          <cell r="S2318">
            <v>0</v>
          </cell>
          <cell r="T2318">
            <v>0</v>
          </cell>
          <cell r="U2318">
            <v>0</v>
          </cell>
          <cell r="V2318">
            <v>0</v>
          </cell>
          <cell r="W2318">
            <v>0</v>
          </cell>
          <cell r="X2318">
            <v>0</v>
          </cell>
          <cell r="Y2318" t="str">
            <v>I_WN2_SC_FRMProposed Station Capital Costs</v>
          </cell>
        </row>
        <row r="2319">
          <cell r="E2319">
            <v>0</v>
          </cell>
          <cell r="F2319">
            <v>0</v>
          </cell>
          <cell r="G2319">
            <v>0</v>
          </cell>
          <cell r="H2319">
            <v>0</v>
          </cell>
          <cell r="I2319">
            <v>0</v>
          </cell>
          <cell r="J2319">
            <v>0</v>
          </cell>
          <cell r="K2319">
            <v>0</v>
          </cell>
          <cell r="L2319">
            <v>0</v>
          </cell>
          <cell r="M2319">
            <v>0</v>
          </cell>
          <cell r="N2319">
            <v>0</v>
          </cell>
          <cell r="O2319">
            <v>0</v>
          </cell>
          <cell r="P2319">
            <v>0</v>
          </cell>
          <cell r="Q2319">
            <v>0</v>
          </cell>
          <cell r="R2319">
            <v>0</v>
          </cell>
          <cell r="S2319">
            <v>0</v>
          </cell>
          <cell r="T2319">
            <v>0</v>
          </cell>
          <cell r="U2319">
            <v>0</v>
          </cell>
          <cell r="V2319">
            <v>0</v>
          </cell>
          <cell r="W2319">
            <v>0</v>
          </cell>
          <cell r="X2319">
            <v>0</v>
          </cell>
          <cell r="Y2319" t="str">
            <v>I_WN2_SC_FRM   Station Total Costs</v>
          </cell>
        </row>
        <row r="2320">
          <cell r="E2320">
            <v>0</v>
          </cell>
          <cell r="F2320">
            <v>0</v>
          </cell>
          <cell r="G2320">
            <v>0</v>
          </cell>
          <cell r="H2320">
            <v>0</v>
          </cell>
          <cell r="I2320">
            <v>0</v>
          </cell>
          <cell r="J2320">
            <v>0</v>
          </cell>
          <cell r="K2320">
            <v>0</v>
          </cell>
          <cell r="L2320">
            <v>0</v>
          </cell>
          <cell r="M2320">
            <v>0</v>
          </cell>
          <cell r="N2320">
            <v>0</v>
          </cell>
          <cell r="O2320">
            <v>0</v>
          </cell>
          <cell r="P2320">
            <v>0</v>
          </cell>
          <cell r="Q2320">
            <v>0</v>
          </cell>
          <cell r="R2320">
            <v>0</v>
          </cell>
          <cell r="S2320">
            <v>0</v>
          </cell>
          <cell r="T2320">
            <v>0</v>
          </cell>
          <cell r="U2320">
            <v>0</v>
          </cell>
          <cell r="V2320">
            <v>0</v>
          </cell>
          <cell r="W2320">
            <v>0</v>
          </cell>
          <cell r="X2320">
            <v>0</v>
          </cell>
          <cell r="Y2320" t="str">
            <v>I_US4_CC_J1Proposed Station Fuel Costs</v>
          </cell>
        </row>
        <row r="2321">
          <cell r="E2321">
            <v>0</v>
          </cell>
          <cell r="F2321">
            <v>0</v>
          </cell>
          <cell r="G2321">
            <v>0</v>
          </cell>
          <cell r="H2321">
            <v>0</v>
          </cell>
          <cell r="I2321">
            <v>0</v>
          </cell>
          <cell r="J2321">
            <v>0</v>
          </cell>
          <cell r="K2321">
            <v>0</v>
          </cell>
          <cell r="L2321">
            <v>0</v>
          </cell>
          <cell r="M2321">
            <v>0</v>
          </cell>
          <cell r="N2321">
            <v>0</v>
          </cell>
          <cell r="O2321">
            <v>0</v>
          </cell>
          <cell r="P2321">
            <v>0</v>
          </cell>
          <cell r="Q2321">
            <v>0</v>
          </cell>
          <cell r="R2321">
            <v>0</v>
          </cell>
          <cell r="S2321">
            <v>0</v>
          </cell>
          <cell r="T2321">
            <v>0</v>
          </cell>
          <cell r="U2321">
            <v>0</v>
          </cell>
          <cell r="V2321">
            <v>0</v>
          </cell>
          <cell r="W2321">
            <v>0</v>
          </cell>
          <cell r="X2321">
            <v>0</v>
          </cell>
          <cell r="Y2321" t="str">
            <v>I_US4_CC_J1Proposed Station Variable O&amp;M Costs</v>
          </cell>
        </row>
        <row r="2322">
          <cell r="E2322">
            <v>0</v>
          </cell>
          <cell r="F2322">
            <v>0</v>
          </cell>
          <cell r="G2322">
            <v>0</v>
          </cell>
          <cell r="H2322">
            <v>0</v>
          </cell>
          <cell r="I2322">
            <v>0</v>
          </cell>
          <cell r="J2322">
            <v>0</v>
          </cell>
          <cell r="K2322">
            <v>0</v>
          </cell>
          <cell r="L2322">
            <v>0</v>
          </cell>
          <cell r="M2322">
            <v>0</v>
          </cell>
          <cell r="N2322">
            <v>0</v>
          </cell>
          <cell r="O2322">
            <v>0</v>
          </cell>
          <cell r="P2322">
            <v>0</v>
          </cell>
          <cell r="Q2322">
            <v>0</v>
          </cell>
          <cell r="R2322">
            <v>0</v>
          </cell>
          <cell r="S2322">
            <v>0</v>
          </cell>
          <cell r="T2322">
            <v>0</v>
          </cell>
          <cell r="U2322">
            <v>0</v>
          </cell>
          <cell r="V2322">
            <v>0</v>
          </cell>
          <cell r="W2322">
            <v>0</v>
          </cell>
          <cell r="X2322">
            <v>0</v>
          </cell>
          <cell r="Y2322" t="str">
            <v>I_US4_CC_J1Proposed Station Emission Costs</v>
          </cell>
        </row>
        <row r="2323">
          <cell r="E2323">
            <v>0</v>
          </cell>
          <cell r="F2323">
            <v>0</v>
          </cell>
          <cell r="G2323">
            <v>0</v>
          </cell>
          <cell r="H2323">
            <v>0</v>
          </cell>
          <cell r="I2323">
            <v>0</v>
          </cell>
          <cell r="J2323">
            <v>0</v>
          </cell>
          <cell r="K2323">
            <v>0</v>
          </cell>
          <cell r="L2323">
            <v>0</v>
          </cell>
          <cell r="M2323">
            <v>0</v>
          </cell>
          <cell r="N2323">
            <v>0</v>
          </cell>
          <cell r="O2323">
            <v>0</v>
          </cell>
          <cell r="P2323">
            <v>0</v>
          </cell>
          <cell r="Q2323">
            <v>0</v>
          </cell>
          <cell r="R2323">
            <v>0</v>
          </cell>
          <cell r="S2323">
            <v>0</v>
          </cell>
          <cell r="T2323">
            <v>0</v>
          </cell>
          <cell r="U2323">
            <v>0</v>
          </cell>
          <cell r="V2323">
            <v>0</v>
          </cell>
          <cell r="W2323">
            <v>0</v>
          </cell>
          <cell r="X2323">
            <v>0</v>
          </cell>
          <cell r="Y2323" t="str">
            <v>I_US4_CC_J1Proposed Station Dispatch Adder Costs</v>
          </cell>
        </row>
        <row r="2324">
          <cell r="E2324">
            <v>0</v>
          </cell>
          <cell r="F2324">
            <v>0</v>
          </cell>
          <cell r="G2324">
            <v>0</v>
          </cell>
          <cell r="H2324">
            <v>0</v>
          </cell>
          <cell r="I2324">
            <v>0</v>
          </cell>
          <cell r="J2324">
            <v>0</v>
          </cell>
          <cell r="K2324">
            <v>0</v>
          </cell>
          <cell r="L2324">
            <v>0</v>
          </cell>
          <cell r="M2324">
            <v>0</v>
          </cell>
          <cell r="N2324">
            <v>0</v>
          </cell>
          <cell r="O2324">
            <v>0</v>
          </cell>
          <cell r="P2324">
            <v>0</v>
          </cell>
          <cell r="Q2324">
            <v>0</v>
          </cell>
          <cell r="R2324">
            <v>0</v>
          </cell>
          <cell r="S2324">
            <v>0</v>
          </cell>
          <cell r="T2324">
            <v>0</v>
          </cell>
          <cell r="U2324">
            <v>0</v>
          </cell>
          <cell r="V2324">
            <v>0</v>
          </cell>
          <cell r="W2324">
            <v>0</v>
          </cell>
          <cell r="X2324">
            <v>0</v>
          </cell>
          <cell r="Y2324" t="str">
            <v>I_US4_CC_J1Proposed Station Fixed Costs</v>
          </cell>
        </row>
        <row r="2325">
          <cell r="E2325">
            <v>0</v>
          </cell>
          <cell r="F2325">
            <v>0</v>
          </cell>
          <cell r="G2325">
            <v>0</v>
          </cell>
          <cell r="H2325">
            <v>0</v>
          </cell>
          <cell r="I2325">
            <v>0</v>
          </cell>
          <cell r="J2325">
            <v>0</v>
          </cell>
          <cell r="K2325">
            <v>0</v>
          </cell>
          <cell r="L2325">
            <v>0</v>
          </cell>
          <cell r="M2325">
            <v>0</v>
          </cell>
          <cell r="N2325">
            <v>0</v>
          </cell>
          <cell r="O2325">
            <v>0</v>
          </cell>
          <cell r="P2325">
            <v>0</v>
          </cell>
          <cell r="Q2325">
            <v>0</v>
          </cell>
          <cell r="R2325">
            <v>0</v>
          </cell>
          <cell r="S2325">
            <v>0</v>
          </cell>
          <cell r="T2325">
            <v>0</v>
          </cell>
          <cell r="U2325">
            <v>0</v>
          </cell>
          <cell r="V2325">
            <v>0</v>
          </cell>
          <cell r="W2325">
            <v>0</v>
          </cell>
          <cell r="X2325">
            <v>0</v>
          </cell>
          <cell r="Y2325" t="str">
            <v>I_US4_CC_J1Proposed Station Demand Charges</v>
          </cell>
        </row>
        <row r="2326">
          <cell r="E2326">
            <v>0</v>
          </cell>
          <cell r="F2326">
            <v>0</v>
          </cell>
          <cell r="G2326">
            <v>0</v>
          </cell>
          <cell r="H2326">
            <v>0</v>
          </cell>
          <cell r="I2326">
            <v>0</v>
          </cell>
          <cell r="J2326">
            <v>0</v>
          </cell>
          <cell r="K2326">
            <v>0</v>
          </cell>
          <cell r="L2326">
            <v>0</v>
          </cell>
          <cell r="M2326">
            <v>0</v>
          </cell>
          <cell r="N2326">
            <v>0</v>
          </cell>
          <cell r="O2326">
            <v>0</v>
          </cell>
          <cell r="P2326">
            <v>0</v>
          </cell>
          <cell r="Q2326">
            <v>0</v>
          </cell>
          <cell r="R2326">
            <v>0</v>
          </cell>
          <cell r="S2326">
            <v>0</v>
          </cell>
          <cell r="T2326">
            <v>0</v>
          </cell>
          <cell r="U2326">
            <v>0</v>
          </cell>
          <cell r="V2326">
            <v>0</v>
          </cell>
          <cell r="W2326">
            <v>0</v>
          </cell>
          <cell r="X2326">
            <v>0</v>
          </cell>
          <cell r="Y2326" t="str">
            <v>I_US4_CC_J1Proposed Station Capital Costs</v>
          </cell>
        </row>
        <row r="2327">
          <cell r="E2327">
            <v>0</v>
          </cell>
          <cell r="F2327">
            <v>0</v>
          </cell>
          <cell r="G2327">
            <v>0</v>
          </cell>
          <cell r="H2327">
            <v>0</v>
          </cell>
          <cell r="I2327">
            <v>0</v>
          </cell>
          <cell r="J2327">
            <v>0</v>
          </cell>
          <cell r="K2327">
            <v>0</v>
          </cell>
          <cell r="L2327">
            <v>0</v>
          </cell>
          <cell r="M2327">
            <v>0</v>
          </cell>
          <cell r="N2327">
            <v>0</v>
          </cell>
          <cell r="O2327">
            <v>0</v>
          </cell>
          <cell r="P2327">
            <v>0</v>
          </cell>
          <cell r="Q2327">
            <v>0</v>
          </cell>
          <cell r="R2327">
            <v>0</v>
          </cell>
          <cell r="S2327">
            <v>0</v>
          </cell>
          <cell r="T2327">
            <v>0</v>
          </cell>
          <cell r="U2327">
            <v>0</v>
          </cell>
          <cell r="V2327">
            <v>0</v>
          </cell>
          <cell r="W2327">
            <v>0</v>
          </cell>
          <cell r="X2327">
            <v>0</v>
          </cell>
          <cell r="Y2327" t="str">
            <v>I_US4_CC_J1   Station Total Costs</v>
          </cell>
        </row>
        <row r="2328">
          <cell r="E2328">
            <v>0</v>
          </cell>
          <cell r="F2328">
            <v>0</v>
          </cell>
          <cell r="G2328">
            <v>0</v>
          </cell>
          <cell r="H2328">
            <v>0</v>
          </cell>
          <cell r="I2328">
            <v>0</v>
          </cell>
          <cell r="J2328">
            <v>0</v>
          </cell>
          <cell r="K2328">
            <v>0</v>
          </cell>
          <cell r="L2328">
            <v>0</v>
          </cell>
          <cell r="M2328">
            <v>0</v>
          </cell>
          <cell r="N2328">
            <v>0</v>
          </cell>
          <cell r="O2328">
            <v>0</v>
          </cell>
          <cell r="P2328">
            <v>0</v>
          </cell>
          <cell r="Q2328">
            <v>0</v>
          </cell>
          <cell r="R2328">
            <v>0</v>
          </cell>
          <cell r="S2328">
            <v>0</v>
          </cell>
          <cell r="T2328">
            <v>0</v>
          </cell>
          <cell r="U2328">
            <v>0</v>
          </cell>
          <cell r="V2328">
            <v>0</v>
          </cell>
          <cell r="W2328">
            <v>0</v>
          </cell>
          <cell r="X2328">
            <v>0</v>
          </cell>
          <cell r="Y2328" t="str">
            <v>I_US4_CC_J1DProposed Station Fuel Costs</v>
          </cell>
        </row>
        <row r="2329">
          <cell r="E2329">
            <v>0</v>
          </cell>
          <cell r="F2329">
            <v>0</v>
          </cell>
          <cell r="G2329">
            <v>0</v>
          </cell>
          <cell r="H2329">
            <v>0</v>
          </cell>
          <cell r="I2329">
            <v>0</v>
          </cell>
          <cell r="J2329">
            <v>0</v>
          </cell>
          <cell r="K2329">
            <v>0</v>
          </cell>
          <cell r="L2329">
            <v>0</v>
          </cell>
          <cell r="M2329">
            <v>0</v>
          </cell>
          <cell r="N2329">
            <v>0</v>
          </cell>
          <cell r="O2329">
            <v>0</v>
          </cell>
          <cell r="P2329">
            <v>0</v>
          </cell>
          <cell r="Q2329">
            <v>0</v>
          </cell>
          <cell r="R2329">
            <v>0</v>
          </cell>
          <cell r="S2329">
            <v>0</v>
          </cell>
          <cell r="T2329">
            <v>0</v>
          </cell>
          <cell r="U2329">
            <v>0</v>
          </cell>
          <cell r="V2329">
            <v>0</v>
          </cell>
          <cell r="W2329">
            <v>0</v>
          </cell>
          <cell r="X2329">
            <v>0</v>
          </cell>
          <cell r="Y2329" t="str">
            <v>I_US4_CC_J1DProposed Station Variable O&amp;M Costs</v>
          </cell>
        </row>
        <row r="2330">
          <cell r="E2330">
            <v>0</v>
          </cell>
          <cell r="F2330">
            <v>0</v>
          </cell>
          <cell r="G2330">
            <v>0</v>
          </cell>
          <cell r="H2330">
            <v>0</v>
          </cell>
          <cell r="I2330">
            <v>0</v>
          </cell>
          <cell r="J2330">
            <v>0</v>
          </cell>
          <cell r="K2330">
            <v>0</v>
          </cell>
          <cell r="L2330">
            <v>0</v>
          </cell>
          <cell r="M2330">
            <v>0</v>
          </cell>
          <cell r="N2330">
            <v>0</v>
          </cell>
          <cell r="O2330">
            <v>0</v>
          </cell>
          <cell r="P2330">
            <v>0</v>
          </cell>
          <cell r="Q2330">
            <v>0</v>
          </cell>
          <cell r="R2330">
            <v>0</v>
          </cell>
          <cell r="S2330">
            <v>0</v>
          </cell>
          <cell r="T2330">
            <v>0</v>
          </cell>
          <cell r="U2330">
            <v>0</v>
          </cell>
          <cell r="V2330">
            <v>0</v>
          </cell>
          <cell r="W2330">
            <v>0</v>
          </cell>
          <cell r="X2330">
            <v>0</v>
          </cell>
          <cell r="Y2330" t="str">
            <v>I_US4_CC_J1DProposed Station Emission Costs</v>
          </cell>
        </row>
        <row r="2331">
          <cell r="E2331">
            <v>0</v>
          </cell>
          <cell r="F2331">
            <v>0</v>
          </cell>
          <cell r="G2331">
            <v>0</v>
          </cell>
          <cell r="H2331">
            <v>0</v>
          </cell>
          <cell r="I2331">
            <v>0</v>
          </cell>
          <cell r="J2331">
            <v>0</v>
          </cell>
          <cell r="K2331">
            <v>0</v>
          </cell>
          <cell r="L2331">
            <v>0</v>
          </cell>
          <cell r="M2331">
            <v>0</v>
          </cell>
          <cell r="N2331">
            <v>0</v>
          </cell>
          <cell r="O2331">
            <v>0</v>
          </cell>
          <cell r="P2331">
            <v>0</v>
          </cell>
          <cell r="Q2331">
            <v>0</v>
          </cell>
          <cell r="R2331">
            <v>0</v>
          </cell>
          <cell r="S2331">
            <v>0</v>
          </cell>
          <cell r="T2331">
            <v>0</v>
          </cell>
          <cell r="U2331">
            <v>0</v>
          </cell>
          <cell r="V2331">
            <v>0</v>
          </cell>
          <cell r="W2331">
            <v>0</v>
          </cell>
          <cell r="X2331">
            <v>0</v>
          </cell>
          <cell r="Y2331" t="str">
            <v>I_US4_CC_J1DProposed Station Dispatch Adder Costs</v>
          </cell>
        </row>
        <row r="2332">
          <cell r="E2332">
            <v>0</v>
          </cell>
          <cell r="F2332">
            <v>0</v>
          </cell>
          <cell r="G2332">
            <v>0</v>
          </cell>
          <cell r="H2332">
            <v>0</v>
          </cell>
          <cell r="I2332">
            <v>0</v>
          </cell>
          <cell r="J2332">
            <v>0</v>
          </cell>
          <cell r="K2332">
            <v>0</v>
          </cell>
          <cell r="L2332">
            <v>0</v>
          </cell>
          <cell r="M2332">
            <v>0</v>
          </cell>
          <cell r="N2332">
            <v>0</v>
          </cell>
          <cell r="O2332">
            <v>0</v>
          </cell>
          <cell r="P2332">
            <v>0</v>
          </cell>
          <cell r="Q2332">
            <v>0</v>
          </cell>
          <cell r="R2332">
            <v>0</v>
          </cell>
          <cell r="S2332">
            <v>0</v>
          </cell>
          <cell r="T2332">
            <v>0</v>
          </cell>
          <cell r="U2332">
            <v>0</v>
          </cell>
          <cell r="V2332">
            <v>0</v>
          </cell>
          <cell r="W2332">
            <v>0</v>
          </cell>
          <cell r="X2332">
            <v>0</v>
          </cell>
          <cell r="Y2332" t="str">
            <v>I_US4_CC_J1DProposed Station Fixed Costs</v>
          </cell>
        </row>
        <row r="2333">
          <cell r="E2333">
            <v>0</v>
          </cell>
          <cell r="F2333">
            <v>0</v>
          </cell>
          <cell r="G2333">
            <v>0</v>
          </cell>
          <cell r="H2333">
            <v>0</v>
          </cell>
          <cell r="I2333">
            <v>0</v>
          </cell>
          <cell r="J2333">
            <v>0</v>
          </cell>
          <cell r="K2333">
            <v>0</v>
          </cell>
          <cell r="L2333">
            <v>0</v>
          </cell>
          <cell r="M2333">
            <v>0</v>
          </cell>
          <cell r="N2333">
            <v>0</v>
          </cell>
          <cell r="O2333">
            <v>0</v>
          </cell>
          <cell r="P2333">
            <v>0</v>
          </cell>
          <cell r="Q2333">
            <v>0</v>
          </cell>
          <cell r="R2333">
            <v>0</v>
          </cell>
          <cell r="S2333">
            <v>0</v>
          </cell>
          <cell r="T2333">
            <v>0</v>
          </cell>
          <cell r="U2333">
            <v>0</v>
          </cell>
          <cell r="V2333">
            <v>0</v>
          </cell>
          <cell r="W2333">
            <v>0</v>
          </cell>
          <cell r="X2333">
            <v>0</v>
          </cell>
          <cell r="Y2333" t="str">
            <v>I_US4_CC_J1DProposed Station Demand Charges</v>
          </cell>
        </row>
        <row r="2334">
          <cell r="E2334">
            <v>0</v>
          </cell>
          <cell r="F2334">
            <v>0</v>
          </cell>
          <cell r="G2334">
            <v>0</v>
          </cell>
          <cell r="H2334">
            <v>0</v>
          </cell>
          <cell r="I2334">
            <v>0</v>
          </cell>
          <cell r="J2334">
            <v>0</v>
          </cell>
          <cell r="K2334">
            <v>0</v>
          </cell>
          <cell r="L2334">
            <v>0</v>
          </cell>
          <cell r="M2334">
            <v>0</v>
          </cell>
          <cell r="N2334">
            <v>0</v>
          </cell>
          <cell r="O2334">
            <v>0</v>
          </cell>
          <cell r="P2334">
            <v>0</v>
          </cell>
          <cell r="Q2334">
            <v>0</v>
          </cell>
          <cell r="R2334">
            <v>0</v>
          </cell>
          <cell r="S2334">
            <v>0</v>
          </cell>
          <cell r="T2334">
            <v>0</v>
          </cell>
          <cell r="U2334">
            <v>0</v>
          </cell>
          <cell r="V2334">
            <v>0</v>
          </cell>
          <cell r="W2334">
            <v>0</v>
          </cell>
          <cell r="X2334">
            <v>0</v>
          </cell>
          <cell r="Y2334" t="str">
            <v>I_US4_CC_J1DProposed Station Capital Costs</v>
          </cell>
        </row>
        <row r="2335">
          <cell r="E2335">
            <v>0</v>
          </cell>
          <cell r="F2335">
            <v>0</v>
          </cell>
          <cell r="G2335">
            <v>0</v>
          </cell>
          <cell r="H2335">
            <v>0</v>
          </cell>
          <cell r="I2335">
            <v>0</v>
          </cell>
          <cell r="J2335">
            <v>0</v>
          </cell>
          <cell r="K2335">
            <v>0</v>
          </cell>
          <cell r="L2335">
            <v>0</v>
          </cell>
          <cell r="M2335">
            <v>0</v>
          </cell>
          <cell r="N2335">
            <v>0</v>
          </cell>
          <cell r="O2335">
            <v>0</v>
          </cell>
          <cell r="P2335">
            <v>0</v>
          </cell>
          <cell r="Q2335">
            <v>0</v>
          </cell>
          <cell r="R2335">
            <v>0</v>
          </cell>
          <cell r="S2335">
            <v>0</v>
          </cell>
          <cell r="T2335">
            <v>0</v>
          </cell>
          <cell r="U2335">
            <v>0</v>
          </cell>
          <cell r="V2335">
            <v>0</v>
          </cell>
          <cell r="W2335">
            <v>0</v>
          </cell>
          <cell r="X2335">
            <v>0</v>
          </cell>
          <cell r="Y2335" t="str">
            <v>I_US4_CC_J1D   Station Total Costs</v>
          </cell>
        </row>
        <row r="2336">
          <cell r="E2336">
            <v>0</v>
          </cell>
          <cell r="F2336">
            <v>0</v>
          </cell>
          <cell r="G2336">
            <v>0</v>
          </cell>
          <cell r="H2336">
            <v>0</v>
          </cell>
          <cell r="I2336">
            <v>0</v>
          </cell>
          <cell r="J2336">
            <v>0</v>
          </cell>
          <cell r="K2336">
            <v>0</v>
          </cell>
          <cell r="L2336">
            <v>0</v>
          </cell>
          <cell r="M2336">
            <v>0</v>
          </cell>
          <cell r="N2336">
            <v>0</v>
          </cell>
          <cell r="O2336">
            <v>0</v>
          </cell>
          <cell r="P2336">
            <v>0</v>
          </cell>
          <cell r="Q2336">
            <v>0</v>
          </cell>
          <cell r="R2336">
            <v>0</v>
          </cell>
          <cell r="S2336">
            <v>0</v>
          </cell>
          <cell r="T2336">
            <v>0</v>
          </cell>
          <cell r="U2336">
            <v>0</v>
          </cell>
          <cell r="V2336">
            <v>0</v>
          </cell>
          <cell r="W2336">
            <v>0</v>
          </cell>
          <cell r="X2336">
            <v>0</v>
          </cell>
          <cell r="Y2336" t="str">
            <v>I_US4_GEOB35Proposed Station Fuel Costs</v>
          </cell>
        </row>
        <row r="2337">
          <cell r="E2337">
            <v>0</v>
          </cell>
          <cell r="F2337">
            <v>0</v>
          </cell>
          <cell r="G2337">
            <v>0</v>
          </cell>
          <cell r="H2337">
            <v>0</v>
          </cell>
          <cell r="I2337">
            <v>0</v>
          </cell>
          <cell r="J2337">
            <v>0</v>
          </cell>
          <cell r="K2337">
            <v>0</v>
          </cell>
          <cell r="L2337">
            <v>0</v>
          </cell>
          <cell r="M2337">
            <v>0</v>
          </cell>
          <cell r="N2337">
            <v>0</v>
          </cell>
          <cell r="O2337">
            <v>0</v>
          </cell>
          <cell r="P2337">
            <v>0</v>
          </cell>
          <cell r="Q2337">
            <v>0</v>
          </cell>
          <cell r="R2337">
            <v>0</v>
          </cell>
          <cell r="S2337">
            <v>0</v>
          </cell>
          <cell r="T2337">
            <v>0</v>
          </cell>
          <cell r="U2337">
            <v>0</v>
          </cell>
          <cell r="V2337">
            <v>0</v>
          </cell>
          <cell r="W2337">
            <v>0</v>
          </cell>
          <cell r="X2337">
            <v>0</v>
          </cell>
          <cell r="Y2337" t="str">
            <v>I_US4_GEOB35Proposed Station Variable O&amp;M Costs</v>
          </cell>
        </row>
        <row r="2338">
          <cell r="E2338">
            <v>0</v>
          </cell>
          <cell r="F2338">
            <v>0</v>
          </cell>
          <cell r="G2338">
            <v>0</v>
          </cell>
          <cell r="H2338">
            <v>0</v>
          </cell>
          <cell r="I2338">
            <v>0</v>
          </cell>
          <cell r="J2338">
            <v>0</v>
          </cell>
          <cell r="K2338">
            <v>0</v>
          </cell>
          <cell r="L2338">
            <v>0</v>
          </cell>
          <cell r="M2338">
            <v>0</v>
          </cell>
          <cell r="N2338">
            <v>0</v>
          </cell>
          <cell r="O2338">
            <v>0</v>
          </cell>
          <cell r="P2338">
            <v>0</v>
          </cell>
          <cell r="Q2338">
            <v>0</v>
          </cell>
          <cell r="R2338">
            <v>0</v>
          </cell>
          <cell r="S2338">
            <v>0</v>
          </cell>
          <cell r="T2338">
            <v>0</v>
          </cell>
          <cell r="U2338">
            <v>0</v>
          </cell>
          <cell r="V2338">
            <v>0</v>
          </cell>
          <cell r="W2338">
            <v>0</v>
          </cell>
          <cell r="X2338">
            <v>0</v>
          </cell>
          <cell r="Y2338" t="str">
            <v>I_US4_GEOB35Proposed Station Emission Costs</v>
          </cell>
        </row>
        <row r="2339">
          <cell r="E2339">
            <v>0</v>
          </cell>
          <cell r="F2339">
            <v>0</v>
          </cell>
          <cell r="G2339">
            <v>0</v>
          </cell>
          <cell r="H2339">
            <v>0</v>
          </cell>
          <cell r="I2339">
            <v>0</v>
          </cell>
          <cell r="J2339">
            <v>0</v>
          </cell>
          <cell r="K2339">
            <v>0</v>
          </cell>
          <cell r="L2339">
            <v>0</v>
          </cell>
          <cell r="M2339">
            <v>0</v>
          </cell>
          <cell r="N2339">
            <v>0</v>
          </cell>
          <cell r="O2339">
            <v>0</v>
          </cell>
          <cell r="P2339">
            <v>0</v>
          </cell>
          <cell r="Q2339">
            <v>0</v>
          </cell>
          <cell r="R2339">
            <v>0</v>
          </cell>
          <cell r="S2339">
            <v>0</v>
          </cell>
          <cell r="T2339">
            <v>0</v>
          </cell>
          <cell r="U2339">
            <v>0</v>
          </cell>
          <cell r="V2339">
            <v>0</v>
          </cell>
          <cell r="W2339">
            <v>0</v>
          </cell>
          <cell r="X2339">
            <v>0</v>
          </cell>
          <cell r="Y2339" t="str">
            <v>I_US4_GEOB35Proposed Station Dispatch Adder Costs</v>
          </cell>
        </row>
        <row r="2340">
          <cell r="E2340">
            <v>0</v>
          </cell>
          <cell r="F2340">
            <v>0</v>
          </cell>
          <cell r="G2340">
            <v>0</v>
          </cell>
          <cell r="H2340">
            <v>0</v>
          </cell>
          <cell r="I2340">
            <v>0</v>
          </cell>
          <cell r="J2340">
            <v>0</v>
          </cell>
          <cell r="K2340">
            <v>0</v>
          </cell>
          <cell r="L2340">
            <v>0</v>
          </cell>
          <cell r="M2340">
            <v>0</v>
          </cell>
          <cell r="N2340">
            <v>0</v>
          </cell>
          <cell r="O2340">
            <v>0</v>
          </cell>
          <cell r="P2340">
            <v>0</v>
          </cell>
          <cell r="Q2340">
            <v>0</v>
          </cell>
          <cell r="R2340">
            <v>0</v>
          </cell>
          <cell r="S2340">
            <v>0</v>
          </cell>
          <cell r="T2340">
            <v>0</v>
          </cell>
          <cell r="U2340">
            <v>0</v>
          </cell>
          <cell r="V2340">
            <v>0</v>
          </cell>
          <cell r="W2340">
            <v>0</v>
          </cell>
          <cell r="X2340">
            <v>0</v>
          </cell>
          <cell r="Y2340" t="str">
            <v>I_US4_GEOB35Proposed Station Fixed Costs</v>
          </cell>
        </row>
        <row r="2341">
          <cell r="E2341">
            <v>0</v>
          </cell>
          <cell r="F2341">
            <v>0</v>
          </cell>
          <cell r="G2341">
            <v>0</v>
          </cell>
          <cell r="H2341">
            <v>0</v>
          </cell>
          <cell r="I2341">
            <v>0</v>
          </cell>
          <cell r="J2341">
            <v>0</v>
          </cell>
          <cell r="K2341">
            <v>0</v>
          </cell>
          <cell r="L2341">
            <v>0</v>
          </cell>
          <cell r="M2341">
            <v>0</v>
          </cell>
          <cell r="N2341">
            <v>0</v>
          </cell>
          <cell r="O2341">
            <v>0</v>
          </cell>
          <cell r="P2341">
            <v>0</v>
          </cell>
          <cell r="Q2341">
            <v>0</v>
          </cell>
          <cell r="R2341">
            <v>0</v>
          </cell>
          <cell r="S2341">
            <v>0</v>
          </cell>
          <cell r="T2341">
            <v>0</v>
          </cell>
          <cell r="U2341">
            <v>0</v>
          </cell>
          <cell r="V2341">
            <v>0</v>
          </cell>
          <cell r="W2341">
            <v>0</v>
          </cell>
          <cell r="X2341">
            <v>0</v>
          </cell>
          <cell r="Y2341" t="str">
            <v>I_US4_GEOB35Proposed Station Demand Charges</v>
          </cell>
        </row>
        <row r="2342">
          <cell r="E2342">
            <v>0</v>
          </cell>
          <cell r="F2342">
            <v>0</v>
          </cell>
          <cell r="G2342">
            <v>0</v>
          </cell>
          <cell r="H2342">
            <v>0</v>
          </cell>
          <cell r="I2342">
            <v>0</v>
          </cell>
          <cell r="J2342">
            <v>0</v>
          </cell>
          <cell r="K2342">
            <v>0</v>
          </cell>
          <cell r="L2342">
            <v>0</v>
          </cell>
          <cell r="M2342">
            <v>0</v>
          </cell>
          <cell r="N2342">
            <v>0</v>
          </cell>
          <cell r="O2342">
            <v>0</v>
          </cell>
          <cell r="P2342">
            <v>0</v>
          </cell>
          <cell r="Q2342">
            <v>0</v>
          </cell>
          <cell r="R2342">
            <v>0</v>
          </cell>
          <cell r="S2342">
            <v>0</v>
          </cell>
          <cell r="T2342">
            <v>0</v>
          </cell>
          <cell r="U2342">
            <v>0</v>
          </cell>
          <cell r="V2342">
            <v>0</v>
          </cell>
          <cell r="W2342">
            <v>0</v>
          </cell>
          <cell r="X2342">
            <v>0</v>
          </cell>
          <cell r="Y2342" t="str">
            <v>I_US4_GEOB35Proposed Station Capital Costs</v>
          </cell>
        </row>
        <row r="2343">
          <cell r="E2343">
            <v>0</v>
          </cell>
          <cell r="F2343">
            <v>0</v>
          </cell>
          <cell r="G2343">
            <v>0</v>
          </cell>
          <cell r="H2343">
            <v>0</v>
          </cell>
          <cell r="I2343">
            <v>0</v>
          </cell>
          <cell r="J2343">
            <v>0</v>
          </cell>
          <cell r="K2343">
            <v>0</v>
          </cell>
          <cell r="L2343">
            <v>0</v>
          </cell>
          <cell r="M2343">
            <v>0</v>
          </cell>
          <cell r="N2343">
            <v>0</v>
          </cell>
          <cell r="O2343">
            <v>0</v>
          </cell>
          <cell r="P2343">
            <v>0</v>
          </cell>
          <cell r="Q2343">
            <v>0</v>
          </cell>
          <cell r="R2343">
            <v>0</v>
          </cell>
          <cell r="S2343">
            <v>0</v>
          </cell>
          <cell r="T2343">
            <v>0</v>
          </cell>
          <cell r="U2343">
            <v>0</v>
          </cell>
          <cell r="V2343">
            <v>0</v>
          </cell>
          <cell r="W2343">
            <v>0</v>
          </cell>
          <cell r="X2343">
            <v>0</v>
          </cell>
          <cell r="Y2343" t="str">
            <v>I_US4_GEOB35   Station Total Costs</v>
          </cell>
        </row>
        <row r="2344">
          <cell r="E2344">
            <v>0</v>
          </cell>
          <cell r="F2344">
            <v>0</v>
          </cell>
          <cell r="G2344">
            <v>0</v>
          </cell>
          <cell r="H2344">
            <v>0</v>
          </cell>
          <cell r="I2344">
            <v>0</v>
          </cell>
          <cell r="J2344">
            <v>0</v>
          </cell>
          <cell r="K2344">
            <v>0</v>
          </cell>
          <cell r="L2344">
            <v>0</v>
          </cell>
          <cell r="M2344">
            <v>0</v>
          </cell>
          <cell r="N2344">
            <v>0</v>
          </cell>
          <cell r="O2344">
            <v>0</v>
          </cell>
          <cell r="P2344">
            <v>0</v>
          </cell>
          <cell r="Q2344">
            <v>0</v>
          </cell>
          <cell r="R2344">
            <v>0</v>
          </cell>
          <cell r="S2344">
            <v>0</v>
          </cell>
          <cell r="T2344">
            <v>0</v>
          </cell>
          <cell r="U2344">
            <v>0</v>
          </cell>
          <cell r="V2344">
            <v>0</v>
          </cell>
          <cell r="W2344">
            <v>0</v>
          </cell>
          <cell r="X2344">
            <v>0</v>
          </cell>
          <cell r="Y2344" t="str">
            <v>I_US4_GEOPPAProposed Station Fuel Costs</v>
          </cell>
        </row>
        <row r="2345">
          <cell r="E2345">
            <v>0</v>
          </cell>
          <cell r="F2345">
            <v>0</v>
          </cell>
          <cell r="G2345">
            <v>0</v>
          </cell>
          <cell r="H2345">
            <v>0</v>
          </cell>
          <cell r="I2345">
            <v>0</v>
          </cell>
          <cell r="J2345">
            <v>0</v>
          </cell>
          <cell r="K2345">
            <v>0</v>
          </cell>
          <cell r="L2345">
            <v>0</v>
          </cell>
          <cell r="M2345">
            <v>0</v>
          </cell>
          <cell r="N2345">
            <v>0</v>
          </cell>
          <cell r="O2345">
            <v>0</v>
          </cell>
          <cell r="P2345">
            <v>0</v>
          </cell>
          <cell r="Q2345">
            <v>0</v>
          </cell>
          <cell r="R2345">
            <v>0</v>
          </cell>
          <cell r="S2345">
            <v>0</v>
          </cell>
          <cell r="T2345">
            <v>0</v>
          </cell>
          <cell r="U2345">
            <v>0</v>
          </cell>
          <cell r="V2345">
            <v>0</v>
          </cell>
          <cell r="W2345">
            <v>0</v>
          </cell>
          <cell r="X2345">
            <v>0</v>
          </cell>
          <cell r="Y2345" t="str">
            <v>I_US4_GEOPPAProposed Station Variable O&amp;M Costs</v>
          </cell>
        </row>
        <row r="2346">
          <cell r="E2346">
            <v>0</v>
          </cell>
          <cell r="F2346">
            <v>0</v>
          </cell>
          <cell r="G2346">
            <v>0</v>
          </cell>
          <cell r="H2346">
            <v>0</v>
          </cell>
          <cell r="I2346">
            <v>0</v>
          </cell>
          <cell r="J2346">
            <v>0</v>
          </cell>
          <cell r="K2346">
            <v>0</v>
          </cell>
          <cell r="L2346">
            <v>0</v>
          </cell>
          <cell r="M2346">
            <v>0</v>
          </cell>
          <cell r="N2346">
            <v>0</v>
          </cell>
          <cell r="O2346">
            <v>0</v>
          </cell>
          <cell r="P2346">
            <v>0</v>
          </cell>
          <cell r="Q2346">
            <v>0</v>
          </cell>
          <cell r="R2346">
            <v>0</v>
          </cell>
          <cell r="S2346">
            <v>0</v>
          </cell>
          <cell r="T2346">
            <v>0</v>
          </cell>
          <cell r="U2346">
            <v>0</v>
          </cell>
          <cell r="V2346">
            <v>0</v>
          </cell>
          <cell r="W2346">
            <v>0</v>
          </cell>
          <cell r="X2346">
            <v>0</v>
          </cell>
          <cell r="Y2346" t="str">
            <v>I_US4_GEOPPAProposed Station Emission Costs</v>
          </cell>
        </row>
        <row r="2347">
          <cell r="E2347">
            <v>0</v>
          </cell>
          <cell r="F2347">
            <v>0</v>
          </cell>
          <cell r="G2347">
            <v>0</v>
          </cell>
          <cell r="H2347">
            <v>0</v>
          </cell>
          <cell r="I2347">
            <v>0</v>
          </cell>
          <cell r="J2347">
            <v>0</v>
          </cell>
          <cell r="K2347">
            <v>0</v>
          </cell>
          <cell r="L2347">
            <v>0</v>
          </cell>
          <cell r="M2347">
            <v>0</v>
          </cell>
          <cell r="N2347">
            <v>0</v>
          </cell>
          <cell r="O2347">
            <v>0</v>
          </cell>
          <cell r="P2347">
            <v>0</v>
          </cell>
          <cell r="Q2347">
            <v>0</v>
          </cell>
          <cell r="R2347">
            <v>0</v>
          </cell>
          <cell r="S2347">
            <v>0</v>
          </cell>
          <cell r="T2347">
            <v>0</v>
          </cell>
          <cell r="U2347">
            <v>0</v>
          </cell>
          <cell r="V2347">
            <v>0</v>
          </cell>
          <cell r="W2347">
            <v>0</v>
          </cell>
          <cell r="X2347">
            <v>0</v>
          </cell>
          <cell r="Y2347" t="str">
            <v>I_US4_GEOPPAProposed Station Dispatch Adder Costs</v>
          </cell>
        </row>
        <row r="2348">
          <cell r="E2348">
            <v>0</v>
          </cell>
          <cell r="F2348">
            <v>0</v>
          </cell>
          <cell r="G2348">
            <v>0</v>
          </cell>
          <cell r="H2348">
            <v>0</v>
          </cell>
          <cell r="I2348">
            <v>0</v>
          </cell>
          <cell r="J2348">
            <v>0</v>
          </cell>
          <cell r="K2348">
            <v>0</v>
          </cell>
          <cell r="L2348">
            <v>0</v>
          </cell>
          <cell r="M2348">
            <v>0</v>
          </cell>
          <cell r="N2348">
            <v>0</v>
          </cell>
          <cell r="O2348">
            <v>0</v>
          </cell>
          <cell r="P2348">
            <v>0</v>
          </cell>
          <cell r="Q2348">
            <v>0</v>
          </cell>
          <cell r="R2348">
            <v>0</v>
          </cell>
          <cell r="S2348">
            <v>0</v>
          </cell>
          <cell r="T2348">
            <v>0</v>
          </cell>
          <cell r="U2348">
            <v>0</v>
          </cell>
          <cell r="V2348">
            <v>0</v>
          </cell>
          <cell r="W2348">
            <v>0</v>
          </cell>
          <cell r="X2348">
            <v>0</v>
          </cell>
          <cell r="Y2348" t="str">
            <v>I_US4_GEOPPAProposed Station Fixed Costs</v>
          </cell>
        </row>
        <row r="2349">
          <cell r="E2349">
            <v>0</v>
          </cell>
          <cell r="F2349">
            <v>0</v>
          </cell>
          <cell r="G2349">
            <v>0</v>
          </cell>
          <cell r="H2349">
            <v>0</v>
          </cell>
          <cell r="I2349">
            <v>0</v>
          </cell>
          <cell r="J2349">
            <v>0</v>
          </cell>
          <cell r="K2349">
            <v>0</v>
          </cell>
          <cell r="L2349">
            <v>0</v>
          </cell>
          <cell r="M2349">
            <v>0</v>
          </cell>
          <cell r="N2349">
            <v>0</v>
          </cell>
          <cell r="O2349">
            <v>0</v>
          </cell>
          <cell r="P2349">
            <v>0</v>
          </cell>
          <cell r="Q2349">
            <v>0</v>
          </cell>
          <cell r="R2349">
            <v>0</v>
          </cell>
          <cell r="S2349">
            <v>0</v>
          </cell>
          <cell r="T2349">
            <v>0</v>
          </cell>
          <cell r="U2349">
            <v>0</v>
          </cell>
          <cell r="V2349">
            <v>0</v>
          </cell>
          <cell r="W2349">
            <v>0</v>
          </cell>
          <cell r="X2349">
            <v>0</v>
          </cell>
          <cell r="Y2349" t="str">
            <v>I_US4_GEOPPAProposed Station Demand Charges</v>
          </cell>
        </row>
        <row r="2350">
          <cell r="E2350">
            <v>0</v>
          </cell>
          <cell r="F2350">
            <v>0</v>
          </cell>
          <cell r="G2350">
            <v>0</v>
          </cell>
          <cell r="H2350">
            <v>0</v>
          </cell>
          <cell r="I2350">
            <v>0</v>
          </cell>
          <cell r="J2350">
            <v>0</v>
          </cell>
          <cell r="K2350">
            <v>0</v>
          </cell>
          <cell r="L2350">
            <v>0</v>
          </cell>
          <cell r="M2350">
            <v>0</v>
          </cell>
          <cell r="N2350">
            <v>0</v>
          </cell>
          <cell r="O2350">
            <v>0</v>
          </cell>
          <cell r="P2350">
            <v>0</v>
          </cell>
          <cell r="Q2350">
            <v>0</v>
          </cell>
          <cell r="R2350">
            <v>0</v>
          </cell>
          <cell r="S2350">
            <v>0</v>
          </cell>
          <cell r="T2350">
            <v>0</v>
          </cell>
          <cell r="U2350">
            <v>0</v>
          </cell>
          <cell r="V2350">
            <v>0</v>
          </cell>
          <cell r="W2350">
            <v>0</v>
          </cell>
          <cell r="X2350">
            <v>0</v>
          </cell>
          <cell r="Y2350" t="str">
            <v>I_US4_GEOPPAProposed Station Capital Costs</v>
          </cell>
        </row>
        <row r="2351">
          <cell r="E2351">
            <v>0</v>
          </cell>
          <cell r="F2351">
            <v>0</v>
          </cell>
          <cell r="G2351">
            <v>0</v>
          </cell>
          <cell r="H2351">
            <v>0</v>
          </cell>
          <cell r="I2351">
            <v>0</v>
          </cell>
          <cell r="J2351">
            <v>0</v>
          </cell>
          <cell r="K2351">
            <v>0</v>
          </cell>
          <cell r="L2351">
            <v>0</v>
          </cell>
          <cell r="M2351">
            <v>0</v>
          </cell>
          <cell r="N2351">
            <v>0</v>
          </cell>
          <cell r="O2351">
            <v>0</v>
          </cell>
          <cell r="P2351">
            <v>0</v>
          </cell>
          <cell r="Q2351">
            <v>0</v>
          </cell>
          <cell r="R2351">
            <v>0</v>
          </cell>
          <cell r="S2351">
            <v>0</v>
          </cell>
          <cell r="T2351">
            <v>0</v>
          </cell>
          <cell r="U2351">
            <v>0</v>
          </cell>
          <cell r="V2351">
            <v>0</v>
          </cell>
          <cell r="W2351">
            <v>0</v>
          </cell>
          <cell r="X2351">
            <v>0</v>
          </cell>
          <cell r="Y2351" t="str">
            <v>I_US4_GEOPPA   Station Total Costs</v>
          </cell>
        </row>
        <row r="2352">
          <cell r="E2352">
            <v>0</v>
          </cell>
          <cell r="F2352">
            <v>0</v>
          </cell>
          <cell r="G2352">
            <v>0</v>
          </cell>
          <cell r="H2352">
            <v>0</v>
          </cell>
          <cell r="I2352">
            <v>0</v>
          </cell>
          <cell r="J2352">
            <v>0</v>
          </cell>
          <cell r="K2352">
            <v>0</v>
          </cell>
          <cell r="L2352">
            <v>0</v>
          </cell>
          <cell r="M2352">
            <v>0</v>
          </cell>
          <cell r="N2352">
            <v>0</v>
          </cell>
          <cell r="O2352">
            <v>0</v>
          </cell>
          <cell r="P2352">
            <v>0</v>
          </cell>
          <cell r="Q2352">
            <v>0</v>
          </cell>
          <cell r="R2352">
            <v>0</v>
          </cell>
          <cell r="S2352">
            <v>0</v>
          </cell>
          <cell r="T2352">
            <v>0</v>
          </cell>
          <cell r="U2352">
            <v>0</v>
          </cell>
          <cell r="V2352">
            <v>0</v>
          </cell>
          <cell r="W2352">
            <v>0</v>
          </cell>
          <cell r="X2352">
            <v>0</v>
          </cell>
          <cell r="Y2352" t="str">
            <v>I_US4_SC_FRMProposed Station Fuel Costs</v>
          </cell>
        </row>
        <row r="2353">
          <cell r="E2353">
            <v>0</v>
          </cell>
          <cell r="F2353">
            <v>0</v>
          </cell>
          <cell r="G2353">
            <v>0</v>
          </cell>
          <cell r="H2353">
            <v>0</v>
          </cell>
          <cell r="I2353">
            <v>0</v>
          </cell>
          <cell r="J2353">
            <v>0</v>
          </cell>
          <cell r="K2353">
            <v>0</v>
          </cell>
          <cell r="L2353">
            <v>0</v>
          </cell>
          <cell r="M2353">
            <v>0</v>
          </cell>
          <cell r="N2353">
            <v>0</v>
          </cell>
          <cell r="O2353">
            <v>0</v>
          </cell>
          <cell r="P2353">
            <v>0</v>
          </cell>
          <cell r="Q2353">
            <v>0</v>
          </cell>
          <cell r="R2353">
            <v>0</v>
          </cell>
          <cell r="S2353">
            <v>0</v>
          </cell>
          <cell r="T2353">
            <v>0</v>
          </cell>
          <cell r="U2353">
            <v>0</v>
          </cell>
          <cell r="V2353">
            <v>0</v>
          </cell>
          <cell r="W2353">
            <v>0</v>
          </cell>
          <cell r="X2353">
            <v>0</v>
          </cell>
          <cell r="Y2353" t="str">
            <v>I_US4_SC_FRMProposed Station Variable O&amp;M Costs</v>
          </cell>
        </row>
        <row r="2354">
          <cell r="E2354">
            <v>0</v>
          </cell>
          <cell r="F2354">
            <v>0</v>
          </cell>
          <cell r="G2354">
            <v>0</v>
          </cell>
          <cell r="H2354">
            <v>0</v>
          </cell>
          <cell r="I2354">
            <v>0</v>
          </cell>
          <cell r="J2354">
            <v>0</v>
          </cell>
          <cell r="K2354">
            <v>0</v>
          </cell>
          <cell r="L2354">
            <v>0</v>
          </cell>
          <cell r="M2354">
            <v>0</v>
          </cell>
          <cell r="N2354">
            <v>0</v>
          </cell>
          <cell r="O2354">
            <v>0</v>
          </cell>
          <cell r="P2354">
            <v>0</v>
          </cell>
          <cell r="Q2354">
            <v>0</v>
          </cell>
          <cell r="R2354">
            <v>0</v>
          </cell>
          <cell r="S2354">
            <v>0</v>
          </cell>
          <cell r="T2354">
            <v>0</v>
          </cell>
          <cell r="U2354">
            <v>0</v>
          </cell>
          <cell r="V2354">
            <v>0</v>
          </cell>
          <cell r="W2354">
            <v>0</v>
          </cell>
          <cell r="X2354">
            <v>0</v>
          </cell>
          <cell r="Y2354" t="str">
            <v>I_US4_SC_FRMProposed Station Emission Costs</v>
          </cell>
        </row>
        <row r="2355">
          <cell r="E2355">
            <v>0</v>
          </cell>
          <cell r="F2355">
            <v>0</v>
          </cell>
          <cell r="G2355">
            <v>0</v>
          </cell>
          <cell r="H2355">
            <v>0</v>
          </cell>
          <cell r="I2355">
            <v>0</v>
          </cell>
          <cell r="J2355">
            <v>0</v>
          </cell>
          <cell r="K2355">
            <v>0</v>
          </cell>
          <cell r="L2355">
            <v>0</v>
          </cell>
          <cell r="M2355">
            <v>0</v>
          </cell>
          <cell r="N2355">
            <v>0</v>
          </cell>
          <cell r="O2355">
            <v>0</v>
          </cell>
          <cell r="P2355">
            <v>0</v>
          </cell>
          <cell r="Q2355">
            <v>0</v>
          </cell>
          <cell r="R2355">
            <v>0</v>
          </cell>
          <cell r="S2355">
            <v>0</v>
          </cell>
          <cell r="T2355">
            <v>0</v>
          </cell>
          <cell r="U2355">
            <v>0</v>
          </cell>
          <cell r="V2355">
            <v>0</v>
          </cell>
          <cell r="W2355">
            <v>0</v>
          </cell>
          <cell r="X2355">
            <v>0</v>
          </cell>
          <cell r="Y2355" t="str">
            <v>I_US4_SC_FRMProposed Station Dispatch Adder Costs</v>
          </cell>
        </row>
        <row r="2356">
          <cell r="E2356">
            <v>0</v>
          </cell>
          <cell r="F2356">
            <v>0</v>
          </cell>
          <cell r="G2356">
            <v>0</v>
          </cell>
          <cell r="H2356">
            <v>0</v>
          </cell>
          <cell r="I2356">
            <v>0</v>
          </cell>
          <cell r="J2356">
            <v>0</v>
          </cell>
          <cell r="K2356">
            <v>0</v>
          </cell>
          <cell r="L2356">
            <v>0</v>
          </cell>
          <cell r="M2356">
            <v>0</v>
          </cell>
          <cell r="N2356">
            <v>0</v>
          </cell>
          <cell r="O2356">
            <v>0</v>
          </cell>
          <cell r="P2356">
            <v>0</v>
          </cell>
          <cell r="Q2356">
            <v>0</v>
          </cell>
          <cell r="R2356">
            <v>0</v>
          </cell>
          <cell r="S2356">
            <v>0</v>
          </cell>
          <cell r="T2356">
            <v>0</v>
          </cell>
          <cell r="U2356">
            <v>0</v>
          </cell>
          <cell r="V2356">
            <v>0</v>
          </cell>
          <cell r="W2356">
            <v>0</v>
          </cell>
          <cell r="X2356">
            <v>0</v>
          </cell>
          <cell r="Y2356" t="str">
            <v>I_US4_SC_FRMProposed Station Fixed Costs</v>
          </cell>
        </row>
        <row r="2357">
          <cell r="E2357">
            <v>0</v>
          </cell>
          <cell r="F2357">
            <v>0</v>
          </cell>
          <cell r="G2357">
            <v>0</v>
          </cell>
          <cell r="H2357">
            <v>0</v>
          </cell>
          <cell r="I2357">
            <v>0</v>
          </cell>
          <cell r="J2357">
            <v>0</v>
          </cell>
          <cell r="K2357">
            <v>0</v>
          </cell>
          <cell r="L2357">
            <v>0</v>
          </cell>
          <cell r="M2357">
            <v>0</v>
          </cell>
          <cell r="N2357">
            <v>0</v>
          </cell>
          <cell r="O2357">
            <v>0</v>
          </cell>
          <cell r="P2357">
            <v>0</v>
          </cell>
          <cell r="Q2357">
            <v>0</v>
          </cell>
          <cell r="R2357">
            <v>0</v>
          </cell>
          <cell r="S2357">
            <v>0</v>
          </cell>
          <cell r="T2357">
            <v>0</v>
          </cell>
          <cell r="U2357">
            <v>0</v>
          </cell>
          <cell r="V2357">
            <v>0</v>
          </cell>
          <cell r="W2357">
            <v>0</v>
          </cell>
          <cell r="X2357">
            <v>0</v>
          </cell>
          <cell r="Y2357" t="str">
            <v>I_US4_SC_FRMProposed Station Demand Charges</v>
          </cell>
        </row>
        <row r="2358">
          <cell r="E2358">
            <v>0</v>
          </cell>
          <cell r="F2358">
            <v>0</v>
          </cell>
          <cell r="G2358">
            <v>0</v>
          </cell>
          <cell r="H2358">
            <v>0</v>
          </cell>
          <cell r="I2358">
            <v>0</v>
          </cell>
          <cell r="J2358">
            <v>0</v>
          </cell>
          <cell r="K2358">
            <v>0</v>
          </cell>
          <cell r="L2358">
            <v>0</v>
          </cell>
          <cell r="M2358">
            <v>0</v>
          </cell>
          <cell r="N2358">
            <v>0</v>
          </cell>
          <cell r="O2358">
            <v>0</v>
          </cell>
          <cell r="P2358">
            <v>0</v>
          </cell>
          <cell r="Q2358">
            <v>0</v>
          </cell>
          <cell r="R2358">
            <v>0</v>
          </cell>
          <cell r="S2358">
            <v>0</v>
          </cell>
          <cell r="T2358">
            <v>0</v>
          </cell>
          <cell r="U2358">
            <v>0</v>
          </cell>
          <cell r="V2358">
            <v>0</v>
          </cell>
          <cell r="W2358">
            <v>0</v>
          </cell>
          <cell r="X2358">
            <v>0</v>
          </cell>
          <cell r="Y2358" t="str">
            <v>I_US4_SC_FRMProposed Station Capital Costs</v>
          </cell>
        </row>
        <row r="2359">
          <cell r="E2359">
            <v>0</v>
          </cell>
          <cell r="F2359">
            <v>0</v>
          </cell>
          <cell r="G2359">
            <v>0</v>
          </cell>
          <cell r="H2359">
            <v>0</v>
          </cell>
          <cell r="I2359">
            <v>0</v>
          </cell>
          <cell r="J2359">
            <v>0</v>
          </cell>
          <cell r="K2359">
            <v>0</v>
          </cell>
          <cell r="L2359">
            <v>0</v>
          </cell>
          <cell r="M2359">
            <v>0</v>
          </cell>
          <cell r="N2359">
            <v>0</v>
          </cell>
          <cell r="O2359">
            <v>0</v>
          </cell>
          <cell r="P2359">
            <v>0</v>
          </cell>
          <cell r="Q2359">
            <v>0</v>
          </cell>
          <cell r="R2359">
            <v>0</v>
          </cell>
          <cell r="S2359">
            <v>0</v>
          </cell>
          <cell r="T2359">
            <v>0</v>
          </cell>
          <cell r="U2359">
            <v>0</v>
          </cell>
          <cell r="V2359">
            <v>0</v>
          </cell>
          <cell r="W2359">
            <v>0</v>
          </cell>
          <cell r="X2359">
            <v>0</v>
          </cell>
          <cell r="Y2359" t="str">
            <v>I_US4_SC_FRM   Station Total Costs</v>
          </cell>
        </row>
        <row r="2360">
          <cell r="E2360">
            <v>0</v>
          </cell>
          <cell r="F2360">
            <v>0</v>
          </cell>
          <cell r="G2360">
            <v>0</v>
          </cell>
          <cell r="H2360">
            <v>0</v>
          </cell>
          <cell r="I2360">
            <v>0</v>
          </cell>
          <cell r="J2360">
            <v>0</v>
          </cell>
          <cell r="K2360">
            <v>0</v>
          </cell>
          <cell r="L2360">
            <v>0</v>
          </cell>
          <cell r="M2360">
            <v>0</v>
          </cell>
          <cell r="N2360">
            <v>0</v>
          </cell>
          <cell r="O2360">
            <v>0</v>
          </cell>
          <cell r="P2360">
            <v>0</v>
          </cell>
          <cell r="Q2360">
            <v>0</v>
          </cell>
          <cell r="R2360">
            <v>0</v>
          </cell>
          <cell r="S2360">
            <v>0</v>
          </cell>
          <cell r="T2360">
            <v>0</v>
          </cell>
          <cell r="U2360">
            <v>0</v>
          </cell>
          <cell r="V2360">
            <v>0</v>
          </cell>
          <cell r="W2360">
            <v>0</v>
          </cell>
          <cell r="X2360">
            <v>0</v>
          </cell>
          <cell r="Y2360" t="str">
            <v>L3.US4_WD_CPProposed Station Fuel Costs</v>
          </cell>
        </row>
        <row r="2361">
          <cell r="E2361">
            <v>0</v>
          </cell>
          <cell r="F2361">
            <v>0</v>
          </cell>
          <cell r="G2361">
            <v>0</v>
          </cell>
          <cell r="H2361">
            <v>0</v>
          </cell>
          <cell r="I2361">
            <v>0</v>
          </cell>
          <cell r="J2361">
            <v>0</v>
          </cell>
          <cell r="K2361">
            <v>0</v>
          </cell>
          <cell r="L2361">
            <v>0</v>
          </cell>
          <cell r="M2361">
            <v>0</v>
          </cell>
          <cell r="N2361">
            <v>0</v>
          </cell>
          <cell r="O2361">
            <v>0</v>
          </cell>
          <cell r="P2361">
            <v>0</v>
          </cell>
          <cell r="Q2361">
            <v>0</v>
          </cell>
          <cell r="R2361">
            <v>0</v>
          </cell>
          <cell r="S2361">
            <v>0</v>
          </cell>
          <cell r="T2361">
            <v>0</v>
          </cell>
          <cell r="U2361">
            <v>0</v>
          </cell>
          <cell r="V2361">
            <v>0</v>
          </cell>
          <cell r="W2361">
            <v>0</v>
          </cell>
          <cell r="X2361">
            <v>0</v>
          </cell>
          <cell r="Y2361" t="str">
            <v>L3.US4_WD_CPProposed Station Variable O&amp;M Costs</v>
          </cell>
        </row>
        <row r="2362">
          <cell r="E2362">
            <v>0</v>
          </cell>
          <cell r="F2362">
            <v>0</v>
          </cell>
          <cell r="G2362">
            <v>0</v>
          </cell>
          <cell r="H2362">
            <v>0</v>
          </cell>
          <cell r="I2362">
            <v>0</v>
          </cell>
          <cell r="J2362">
            <v>0</v>
          </cell>
          <cell r="K2362">
            <v>0</v>
          </cell>
          <cell r="L2362">
            <v>0</v>
          </cell>
          <cell r="M2362">
            <v>0</v>
          </cell>
          <cell r="N2362">
            <v>0</v>
          </cell>
          <cell r="O2362">
            <v>0</v>
          </cell>
          <cell r="P2362">
            <v>0</v>
          </cell>
          <cell r="Q2362">
            <v>0</v>
          </cell>
          <cell r="R2362">
            <v>0</v>
          </cell>
          <cell r="S2362">
            <v>0</v>
          </cell>
          <cell r="T2362">
            <v>0</v>
          </cell>
          <cell r="U2362">
            <v>0</v>
          </cell>
          <cell r="V2362">
            <v>0</v>
          </cell>
          <cell r="W2362">
            <v>0</v>
          </cell>
          <cell r="X2362">
            <v>0</v>
          </cell>
          <cell r="Y2362" t="str">
            <v>L3.US4_WD_CPProposed Station Emission Costs</v>
          </cell>
        </row>
        <row r="2363">
          <cell r="E2363">
            <v>0</v>
          </cell>
          <cell r="F2363">
            <v>0</v>
          </cell>
          <cell r="G2363">
            <v>0</v>
          </cell>
          <cell r="H2363">
            <v>0</v>
          </cell>
          <cell r="I2363">
            <v>0</v>
          </cell>
          <cell r="J2363">
            <v>0</v>
          </cell>
          <cell r="K2363">
            <v>0</v>
          </cell>
          <cell r="L2363">
            <v>0</v>
          </cell>
          <cell r="M2363">
            <v>0</v>
          </cell>
          <cell r="N2363">
            <v>0</v>
          </cell>
          <cell r="O2363">
            <v>0</v>
          </cell>
          <cell r="P2363">
            <v>0</v>
          </cell>
          <cell r="Q2363">
            <v>0</v>
          </cell>
          <cell r="R2363">
            <v>0</v>
          </cell>
          <cell r="S2363">
            <v>0</v>
          </cell>
          <cell r="T2363">
            <v>0</v>
          </cell>
          <cell r="U2363">
            <v>0</v>
          </cell>
          <cell r="V2363">
            <v>0</v>
          </cell>
          <cell r="W2363">
            <v>0</v>
          </cell>
          <cell r="X2363">
            <v>0</v>
          </cell>
          <cell r="Y2363" t="str">
            <v>L3.US4_WD_CPProposed Station Dispatch Adder Costs</v>
          </cell>
        </row>
        <row r="2364">
          <cell r="E2364">
            <v>0</v>
          </cell>
          <cell r="F2364">
            <v>0</v>
          </cell>
          <cell r="G2364">
            <v>0</v>
          </cell>
          <cell r="H2364">
            <v>0</v>
          </cell>
          <cell r="I2364">
            <v>0</v>
          </cell>
          <cell r="J2364">
            <v>0</v>
          </cell>
          <cell r="K2364">
            <v>0</v>
          </cell>
          <cell r="L2364">
            <v>0</v>
          </cell>
          <cell r="M2364">
            <v>0</v>
          </cell>
          <cell r="N2364">
            <v>0</v>
          </cell>
          <cell r="O2364">
            <v>0</v>
          </cell>
          <cell r="P2364">
            <v>0</v>
          </cell>
          <cell r="Q2364">
            <v>0</v>
          </cell>
          <cell r="R2364">
            <v>0</v>
          </cell>
          <cell r="S2364">
            <v>0</v>
          </cell>
          <cell r="T2364">
            <v>0</v>
          </cell>
          <cell r="U2364">
            <v>0</v>
          </cell>
          <cell r="V2364">
            <v>0</v>
          </cell>
          <cell r="W2364">
            <v>0</v>
          </cell>
          <cell r="X2364">
            <v>0</v>
          </cell>
          <cell r="Y2364" t="str">
            <v>L3.US4_WD_CPProposed Station Fixed Costs</v>
          </cell>
        </row>
        <row r="2365">
          <cell r="E2365">
            <v>0</v>
          </cell>
          <cell r="F2365">
            <v>0</v>
          </cell>
          <cell r="G2365">
            <v>0</v>
          </cell>
          <cell r="H2365">
            <v>0</v>
          </cell>
          <cell r="I2365">
            <v>0</v>
          </cell>
          <cell r="J2365">
            <v>0</v>
          </cell>
          <cell r="K2365">
            <v>0</v>
          </cell>
          <cell r="L2365">
            <v>0</v>
          </cell>
          <cell r="M2365">
            <v>0</v>
          </cell>
          <cell r="N2365">
            <v>0</v>
          </cell>
          <cell r="O2365">
            <v>0</v>
          </cell>
          <cell r="P2365">
            <v>0</v>
          </cell>
          <cell r="Q2365">
            <v>0</v>
          </cell>
          <cell r="R2365">
            <v>0</v>
          </cell>
          <cell r="S2365">
            <v>0</v>
          </cell>
          <cell r="T2365">
            <v>0</v>
          </cell>
          <cell r="U2365">
            <v>0</v>
          </cell>
          <cell r="V2365">
            <v>0</v>
          </cell>
          <cell r="W2365">
            <v>0</v>
          </cell>
          <cell r="X2365">
            <v>0</v>
          </cell>
          <cell r="Y2365" t="str">
            <v>L3.US4_WD_CPProposed Station Demand Charges</v>
          </cell>
        </row>
        <row r="2366">
          <cell r="E2366">
            <v>0</v>
          </cell>
          <cell r="F2366">
            <v>0</v>
          </cell>
          <cell r="G2366">
            <v>0</v>
          </cell>
          <cell r="H2366">
            <v>0</v>
          </cell>
          <cell r="I2366">
            <v>0</v>
          </cell>
          <cell r="J2366">
            <v>0</v>
          </cell>
          <cell r="K2366">
            <v>0</v>
          </cell>
          <cell r="L2366">
            <v>0</v>
          </cell>
          <cell r="M2366">
            <v>0</v>
          </cell>
          <cell r="N2366">
            <v>0</v>
          </cell>
          <cell r="O2366">
            <v>0</v>
          </cell>
          <cell r="P2366">
            <v>0</v>
          </cell>
          <cell r="Q2366">
            <v>0</v>
          </cell>
          <cell r="R2366">
            <v>0</v>
          </cell>
          <cell r="S2366">
            <v>0</v>
          </cell>
          <cell r="T2366">
            <v>0</v>
          </cell>
          <cell r="U2366">
            <v>0</v>
          </cell>
          <cell r="V2366">
            <v>0</v>
          </cell>
          <cell r="W2366">
            <v>0</v>
          </cell>
          <cell r="X2366">
            <v>0</v>
          </cell>
          <cell r="Y2366" t="str">
            <v>L3.US4_WD_CPProposed Station Capital Costs</v>
          </cell>
        </row>
        <row r="2367">
          <cell r="E2367">
            <v>0</v>
          </cell>
          <cell r="F2367">
            <v>0</v>
          </cell>
          <cell r="G2367">
            <v>0</v>
          </cell>
          <cell r="H2367">
            <v>0</v>
          </cell>
          <cell r="I2367">
            <v>0</v>
          </cell>
          <cell r="J2367">
            <v>0</v>
          </cell>
          <cell r="K2367">
            <v>0</v>
          </cell>
          <cell r="L2367">
            <v>0</v>
          </cell>
          <cell r="M2367">
            <v>0</v>
          </cell>
          <cell r="N2367">
            <v>0</v>
          </cell>
          <cell r="O2367">
            <v>0</v>
          </cell>
          <cell r="P2367">
            <v>0</v>
          </cell>
          <cell r="Q2367">
            <v>0</v>
          </cell>
          <cell r="R2367">
            <v>0</v>
          </cell>
          <cell r="S2367">
            <v>0</v>
          </cell>
          <cell r="T2367">
            <v>0</v>
          </cell>
          <cell r="U2367">
            <v>0</v>
          </cell>
          <cell r="V2367">
            <v>0</v>
          </cell>
          <cell r="W2367">
            <v>0</v>
          </cell>
          <cell r="X2367">
            <v>0</v>
          </cell>
          <cell r="Y2367" t="str">
            <v>L3.US4_WD_CP   Station Total Costs</v>
          </cell>
        </row>
        <row r="2368">
          <cell r="E2368">
            <v>0</v>
          </cell>
          <cell r="F2368">
            <v>0</v>
          </cell>
          <cell r="G2368">
            <v>0</v>
          </cell>
          <cell r="H2368">
            <v>0</v>
          </cell>
          <cell r="I2368">
            <v>0</v>
          </cell>
          <cell r="J2368">
            <v>0</v>
          </cell>
          <cell r="K2368">
            <v>0</v>
          </cell>
          <cell r="L2368">
            <v>0</v>
          </cell>
          <cell r="M2368">
            <v>0</v>
          </cell>
          <cell r="N2368">
            <v>0</v>
          </cell>
          <cell r="O2368">
            <v>0</v>
          </cell>
          <cell r="P2368">
            <v>0</v>
          </cell>
          <cell r="Q2368">
            <v>0</v>
          </cell>
          <cell r="R2368">
            <v>0</v>
          </cell>
          <cell r="S2368">
            <v>0</v>
          </cell>
          <cell r="T2368">
            <v>0</v>
          </cell>
          <cell r="U2368">
            <v>0</v>
          </cell>
          <cell r="V2368">
            <v>0</v>
          </cell>
          <cell r="W2368">
            <v>0</v>
          </cell>
          <cell r="X2368">
            <v>0</v>
          </cell>
          <cell r="Y2368" t="str">
            <v>H_.US4_WD_CPProposed Station Fuel Costs</v>
          </cell>
        </row>
        <row r="2369">
          <cell r="E2369">
            <v>0</v>
          </cell>
          <cell r="F2369">
            <v>0</v>
          </cell>
          <cell r="G2369">
            <v>0</v>
          </cell>
          <cell r="H2369">
            <v>0</v>
          </cell>
          <cell r="I2369">
            <v>0</v>
          </cell>
          <cell r="J2369">
            <v>0</v>
          </cell>
          <cell r="K2369">
            <v>0</v>
          </cell>
          <cell r="L2369">
            <v>0</v>
          </cell>
          <cell r="M2369">
            <v>0</v>
          </cell>
          <cell r="N2369">
            <v>0</v>
          </cell>
          <cell r="O2369">
            <v>0</v>
          </cell>
          <cell r="P2369">
            <v>0</v>
          </cell>
          <cell r="Q2369">
            <v>0</v>
          </cell>
          <cell r="R2369">
            <v>0</v>
          </cell>
          <cell r="S2369">
            <v>0</v>
          </cell>
          <cell r="T2369">
            <v>0</v>
          </cell>
          <cell r="U2369">
            <v>0</v>
          </cell>
          <cell r="V2369">
            <v>0</v>
          </cell>
          <cell r="W2369">
            <v>0</v>
          </cell>
          <cell r="X2369">
            <v>0</v>
          </cell>
          <cell r="Y2369" t="str">
            <v>H_.US4_WD_CPProposed Station Variable O&amp;M Costs</v>
          </cell>
        </row>
        <row r="2370">
          <cell r="E2370">
            <v>0</v>
          </cell>
          <cell r="F2370">
            <v>0</v>
          </cell>
          <cell r="G2370">
            <v>0</v>
          </cell>
          <cell r="H2370">
            <v>0</v>
          </cell>
          <cell r="I2370">
            <v>0</v>
          </cell>
          <cell r="J2370">
            <v>0</v>
          </cell>
          <cell r="K2370">
            <v>0</v>
          </cell>
          <cell r="L2370">
            <v>0</v>
          </cell>
          <cell r="M2370">
            <v>0</v>
          </cell>
          <cell r="N2370">
            <v>0</v>
          </cell>
          <cell r="O2370">
            <v>0</v>
          </cell>
          <cell r="P2370">
            <v>0</v>
          </cell>
          <cell r="Q2370">
            <v>0</v>
          </cell>
          <cell r="R2370">
            <v>0</v>
          </cell>
          <cell r="S2370">
            <v>0</v>
          </cell>
          <cell r="T2370">
            <v>0</v>
          </cell>
          <cell r="U2370">
            <v>0</v>
          </cell>
          <cell r="V2370">
            <v>0</v>
          </cell>
          <cell r="W2370">
            <v>0</v>
          </cell>
          <cell r="X2370">
            <v>0</v>
          </cell>
          <cell r="Y2370" t="str">
            <v>H_.US4_WD_CPProposed Station Emission Costs</v>
          </cell>
        </row>
        <row r="2371">
          <cell r="E2371">
            <v>0</v>
          </cell>
          <cell r="F2371">
            <v>0</v>
          </cell>
          <cell r="G2371">
            <v>0</v>
          </cell>
          <cell r="H2371">
            <v>0</v>
          </cell>
          <cell r="I2371">
            <v>0</v>
          </cell>
          <cell r="J2371">
            <v>0</v>
          </cell>
          <cell r="K2371">
            <v>0</v>
          </cell>
          <cell r="L2371">
            <v>0</v>
          </cell>
          <cell r="M2371">
            <v>0</v>
          </cell>
          <cell r="N2371">
            <v>0</v>
          </cell>
          <cell r="O2371">
            <v>0</v>
          </cell>
          <cell r="P2371">
            <v>0</v>
          </cell>
          <cell r="Q2371">
            <v>0</v>
          </cell>
          <cell r="R2371">
            <v>0</v>
          </cell>
          <cell r="S2371">
            <v>0</v>
          </cell>
          <cell r="T2371">
            <v>0</v>
          </cell>
          <cell r="U2371">
            <v>0</v>
          </cell>
          <cell r="V2371">
            <v>0</v>
          </cell>
          <cell r="W2371">
            <v>0</v>
          </cell>
          <cell r="X2371">
            <v>0</v>
          </cell>
          <cell r="Y2371" t="str">
            <v>H_.US4_WD_CPProposed Station Dispatch Adder Costs</v>
          </cell>
        </row>
        <row r="2372">
          <cell r="E2372">
            <v>0</v>
          </cell>
          <cell r="F2372">
            <v>0</v>
          </cell>
          <cell r="G2372">
            <v>0</v>
          </cell>
          <cell r="H2372">
            <v>0</v>
          </cell>
          <cell r="I2372">
            <v>0</v>
          </cell>
          <cell r="J2372">
            <v>0</v>
          </cell>
          <cell r="K2372">
            <v>0</v>
          </cell>
          <cell r="L2372">
            <v>0</v>
          </cell>
          <cell r="M2372">
            <v>0</v>
          </cell>
          <cell r="N2372">
            <v>0</v>
          </cell>
          <cell r="O2372">
            <v>0</v>
          </cell>
          <cell r="P2372">
            <v>0</v>
          </cell>
          <cell r="Q2372">
            <v>0</v>
          </cell>
          <cell r="R2372">
            <v>0</v>
          </cell>
          <cell r="S2372">
            <v>0</v>
          </cell>
          <cell r="T2372">
            <v>0</v>
          </cell>
          <cell r="U2372">
            <v>0</v>
          </cell>
          <cell r="V2372">
            <v>0</v>
          </cell>
          <cell r="W2372">
            <v>0</v>
          </cell>
          <cell r="X2372">
            <v>0</v>
          </cell>
          <cell r="Y2372" t="str">
            <v>H_.US4_WD_CPProposed Station Fixed Costs</v>
          </cell>
        </row>
        <row r="2373">
          <cell r="E2373">
            <v>0</v>
          </cell>
          <cell r="F2373">
            <v>0</v>
          </cell>
          <cell r="G2373">
            <v>0</v>
          </cell>
          <cell r="H2373">
            <v>0</v>
          </cell>
          <cell r="I2373">
            <v>0</v>
          </cell>
          <cell r="J2373">
            <v>0</v>
          </cell>
          <cell r="K2373">
            <v>0</v>
          </cell>
          <cell r="L2373">
            <v>0</v>
          </cell>
          <cell r="M2373">
            <v>0</v>
          </cell>
          <cell r="N2373">
            <v>0</v>
          </cell>
          <cell r="O2373">
            <v>0</v>
          </cell>
          <cell r="P2373">
            <v>0</v>
          </cell>
          <cell r="Q2373">
            <v>0</v>
          </cell>
          <cell r="R2373">
            <v>0</v>
          </cell>
          <cell r="S2373">
            <v>0</v>
          </cell>
          <cell r="T2373">
            <v>0</v>
          </cell>
          <cell r="U2373">
            <v>0</v>
          </cell>
          <cell r="V2373">
            <v>0</v>
          </cell>
          <cell r="W2373">
            <v>0</v>
          </cell>
          <cell r="X2373">
            <v>0</v>
          </cell>
          <cell r="Y2373" t="str">
            <v>H_.US4_WD_CPProposed Station Demand Charges</v>
          </cell>
        </row>
        <row r="2374">
          <cell r="E2374">
            <v>0</v>
          </cell>
          <cell r="F2374">
            <v>0</v>
          </cell>
          <cell r="G2374">
            <v>0</v>
          </cell>
          <cell r="H2374">
            <v>0</v>
          </cell>
          <cell r="I2374">
            <v>0</v>
          </cell>
          <cell r="J2374">
            <v>0</v>
          </cell>
          <cell r="K2374">
            <v>0</v>
          </cell>
          <cell r="L2374">
            <v>0</v>
          </cell>
          <cell r="M2374">
            <v>0</v>
          </cell>
          <cell r="N2374">
            <v>0</v>
          </cell>
          <cell r="O2374">
            <v>0</v>
          </cell>
          <cell r="P2374">
            <v>0</v>
          </cell>
          <cell r="Q2374">
            <v>0</v>
          </cell>
          <cell r="R2374">
            <v>0</v>
          </cell>
          <cell r="S2374">
            <v>0</v>
          </cell>
          <cell r="T2374">
            <v>0</v>
          </cell>
          <cell r="U2374">
            <v>0</v>
          </cell>
          <cell r="V2374">
            <v>0</v>
          </cell>
          <cell r="W2374">
            <v>0</v>
          </cell>
          <cell r="X2374">
            <v>0</v>
          </cell>
          <cell r="Y2374" t="str">
            <v>H_.US4_WD_CPProposed Station Capital Costs</v>
          </cell>
        </row>
        <row r="2375">
          <cell r="E2375">
            <v>0</v>
          </cell>
          <cell r="F2375">
            <v>0</v>
          </cell>
          <cell r="G2375">
            <v>0</v>
          </cell>
          <cell r="H2375">
            <v>0</v>
          </cell>
          <cell r="I2375">
            <v>0</v>
          </cell>
          <cell r="J2375">
            <v>0</v>
          </cell>
          <cell r="K2375">
            <v>0</v>
          </cell>
          <cell r="L2375">
            <v>0</v>
          </cell>
          <cell r="M2375">
            <v>0</v>
          </cell>
          <cell r="N2375">
            <v>0</v>
          </cell>
          <cell r="O2375">
            <v>0</v>
          </cell>
          <cell r="P2375">
            <v>0</v>
          </cell>
          <cell r="Q2375">
            <v>0</v>
          </cell>
          <cell r="R2375">
            <v>0</v>
          </cell>
          <cell r="S2375">
            <v>0</v>
          </cell>
          <cell r="T2375">
            <v>0</v>
          </cell>
          <cell r="U2375">
            <v>0</v>
          </cell>
          <cell r="V2375">
            <v>0</v>
          </cell>
          <cell r="W2375">
            <v>0</v>
          </cell>
          <cell r="X2375">
            <v>0</v>
          </cell>
          <cell r="Y2375" t="str">
            <v>H_.US4_WD_CP   Station Total Costs</v>
          </cell>
        </row>
        <row r="2376">
          <cell r="E2376">
            <v>0</v>
          </cell>
          <cell r="F2376">
            <v>0</v>
          </cell>
          <cell r="G2376">
            <v>0</v>
          </cell>
          <cell r="H2376">
            <v>0</v>
          </cell>
          <cell r="I2376">
            <v>0</v>
          </cell>
          <cell r="J2376">
            <v>0</v>
          </cell>
          <cell r="K2376">
            <v>0</v>
          </cell>
          <cell r="L2376">
            <v>0</v>
          </cell>
          <cell r="M2376">
            <v>0</v>
          </cell>
          <cell r="N2376">
            <v>0</v>
          </cell>
          <cell r="O2376">
            <v>0</v>
          </cell>
          <cell r="P2376">
            <v>0</v>
          </cell>
          <cell r="Q2376">
            <v>0</v>
          </cell>
          <cell r="R2376">
            <v>0</v>
          </cell>
          <cell r="S2376">
            <v>0</v>
          </cell>
          <cell r="T2376">
            <v>0</v>
          </cell>
          <cell r="U2376">
            <v>0</v>
          </cell>
          <cell r="V2376">
            <v>0</v>
          </cell>
          <cell r="W2376">
            <v>0</v>
          </cell>
          <cell r="X2376">
            <v>0</v>
          </cell>
          <cell r="Y2376" t="str">
            <v>H2.US4_WD_CPProposed Station Fuel Costs</v>
          </cell>
        </row>
        <row r="2377">
          <cell r="E2377">
            <v>0</v>
          </cell>
          <cell r="F2377">
            <v>0</v>
          </cell>
          <cell r="G2377">
            <v>0</v>
          </cell>
          <cell r="H2377">
            <v>0</v>
          </cell>
          <cell r="I2377">
            <v>0</v>
          </cell>
          <cell r="J2377">
            <v>0</v>
          </cell>
          <cell r="K2377">
            <v>0</v>
          </cell>
          <cell r="L2377">
            <v>0</v>
          </cell>
          <cell r="M2377">
            <v>0</v>
          </cell>
          <cell r="N2377">
            <v>0</v>
          </cell>
          <cell r="O2377">
            <v>0</v>
          </cell>
          <cell r="P2377">
            <v>0</v>
          </cell>
          <cell r="Q2377">
            <v>0</v>
          </cell>
          <cell r="R2377">
            <v>0</v>
          </cell>
          <cell r="S2377">
            <v>0</v>
          </cell>
          <cell r="T2377">
            <v>0</v>
          </cell>
          <cell r="U2377">
            <v>0</v>
          </cell>
          <cell r="V2377">
            <v>0</v>
          </cell>
          <cell r="W2377">
            <v>0</v>
          </cell>
          <cell r="X2377">
            <v>0</v>
          </cell>
          <cell r="Y2377" t="str">
            <v>H2.US4_WD_CPProposed Station Variable O&amp;M Costs</v>
          </cell>
        </row>
        <row r="2378">
          <cell r="E2378">
            <v>0</v>
          </cell>
          <cell r="F2378">
            <v>0</v>
          </cell>
          <cell r="G2378">
            <v>0</v>
          </cell>
          <cell r="H2378">
            <v>0</v>
          </cell>
          <cell r="I2378">
            <v>0</v>
          </cell>
          <cell r="J2378">
            <v>0</v>
          </cell>
          <cell r="K2378">
            <v>0</v>
          </cell>
          <cell r="L2378">
            <v>0</v>
          </cell>
          <cell r="M2378">
            <v>0</v>
          </cell>
          <cell r="N2378">
            <v>0</v>
          </cell>
          <cell r="O2378">
            <v>0</v>
          </cell>
          <cell r="P2378">
            <v>0</v>
          </cell>
          <cell r="Q2378">
            <v>0</v>
          </cell>
          <cell r="R2378">
            <v>0</v>
          </cell>
          <cell r="S2378">
            <v>0</v>
          </cell>
          <cell r="T2378">
            <v>0</v>
          </cell>
          <cell r="U2378">
            <v>0</v>
          </cell>
          <cell r="V2378">
            <v>0</v>
          </cell>
          <cell r="W2378">
            <v>0</v>
          </cell>
          <cell r="X2378">
            <v>0</v>
          </cell>
          <cell r="Y2378" t="str">
            <v>H2.US4_WD_CPProposed Station Emission Costs</v>
          </cell>
        </row>
        <row r="2379">
          <cell r="E2379">
            <v>0</v>
          </cell>
          <cell r="F2379">
            <v>0</v>
          </cell>
          <cell r="G2379">
            <v>0</v>
          </cell>
          <cell r="H2379">
            <v>0</v>
          </cell>
          <cell r="I2379">
            <v>0</v>
          </cell>
          <cell r="J2379">
            <v>0</v>
          </cell>
          <cell r="K2379">
            <v>0</v>
          </cell>
          <cell r="L2379">
            <v>0</v>
          </cell>
          <cell r="M2379">
            <v>0</v>
          </cell>
          <cell r="N2379">
            <v>0</v>
          </cell>
          <cell r="O2379">
            <v>0</v>
          </cell>
          <cell r="P2379">
            <v>0</v>
          </cell>
          <cell r="Q2379">
            <v>0</v>
          </cell>
          <cell r="R2379">
            <v>0</v>
          </cell>
          <cell r="S2379">
            <v>0</v>
          </cell>
          <cell r="T2379">
            <v>0</v>
          </cell>
          <cell r="U2379">
            <v>0</v>
          </cell>
          <cell r="V2379">
            <v>0</v>
          </cell>
          <cell r="W2379">
            <v>0</v>
          </cell>
          <cell r="X2379">
            <v>0</v>
          </cell>
          <cell r="Y2379" t="str">
            <v>H2.US4_WD_CPProposed Station Dispatch Adder Costs</v>
          </cell>
        </row>
        <row r="2380">
          <cell r="E2380">
            <v>0</v>
          </cell>
          <cell r="F2380">
            <v>0</v>
          </cell>
          <cell r="G2380">
            <v>0</v>
          </cell>
          <cell r="H2380">
            <v>0</v>
          </cell>
          <cell r="I2380">
            <v>0</v>
          </cell>
          <cell r="J2380">
            <v>0</v>
          </cell>
          <cell r="K2380">
            <v>0</v>
          </cell>
          <cell r="L2380">
            <v>0</v>
          </cell>
          <cell r="M2380">
            <v>0</v>
          </cell>
          <cell r="N2380">
            <v>0</v>
          </cell>
          <cell r="O2380">
            <v>0</v>
          </cell>
          <cell r="P2380">
            <v>0</v>
          </cell>
          <cell r="Q2380">
            <v>0</v>
          </cell>
          <cell r="R2380">
            <v>0</v>
          </cell>
          <cell r="S2380">
            <v>0</v>
          </cell>
          <cell r="T2380">
            <v>0</v>
          </cell>
          <cell r="U2380">
            <v>0</v>
          </cell>
          <cell r="V2380">
            <v>0</v>
          </cell>
          <cell r="W2380">
            <v>0</v>
          </cell>
          <cell r="X2380">
            <v>0</v>
          </cell>
          <cell r="Y2380" t="str">
            <v>H2.US4_WD_CPProposed Station Fixed Costs</v>
          </cell>
        </row>
        <row r="2381">
          <cell r="E2381">
            <v>0</v>
          </cell>
          <cell r="F2381">
            <v>0</v>
          </cell>
          <cell r="G2381">
            <v>0</v>
          </cell>
          <cell r="H2381">
            <v>0</v>
          </cell>
          <cell r="I2381">
            <v>0</v>
          </cell>
          <cell r="J2381">
            <v>0</v>
          </cell>
          <cell r="K2381">
            <v>0</v>
          </cell>
          <cell r="L2381">
            <v>0</v>
          </cell>
          <cell r="M2381">
            <v>0</v>
          </cell>
          <cell r="N2381">
            <v>0</v>
          </cell>
          <cell r="O2381">
            <v>0</v>
          </cell>
          <cell r="P2381">
            <v>0</v>
          </cell>
          <cell r="Q2381">
            <v>0</v>
          </cell>
          <cell r="R2381">
            <v>0</v>
          </cell>
          <cell r="S2381">
            <v>0</v>
          </cell>
          <cell r="T2381">
            <v>0</v>
          </cell>
          <cell r="U2381">
            <v>0</v>
          </cell>
          <cell r="V2381">
            <v>0</v>
          </cell>
          <cell r="W2381">
            <v>0</v>
          </cell>
          <cell r="X2381">
            <v>0</v>
          </cell>
          <cell r="Y2381" t="str">
            <v>H2.US4_WD_CPProposed Station Demand Charges</v>
          </cell>
        </row>
        <row r="2382">
          <cell r="E2382">
            <v>0</v>
          </cell>
          <cell r="F2382">
            <v>0</v>
          </cell>
          <cell r="G2382">
            <v>0</v>
          </cell>
          <cell r="H2382">
            <v>0</v>
          </cell>
          <cell r="I2382">
            <v>0</v>
          </cell>
          <cell r="J2382">
            <v>0</v>
          </cell>
          <cell r="K2382">
            <v>0</v>
          </cell>
          <cell r="L2382">
            <v>0</v>
          </cell>
          <cell r="M2382">
            <v>0</v>
          </cell>
          <cell r="N2382">
            <v>0</v>
          </cell>
          <cell r="O2382">
            <v>0</v>
          </cell>
          <cell r="P2382">
            <v>0</v>
          </cell>
          <cell r="Q2382">
            <v>0</v>
          </cell>
          <cell r="R2382">
            <v>0</v>
          </cell>
          <cell r="S2382">
            <v>0</v>
          </cell>
          <cell r="T2382">
            <v>0</v>
          </cell>
          <cell r="U2382">
            <v>0</v>
          </cell>
          <cell r="V2382">
            <v>0</v>
          </cell>
          <cell r="W2382">
            <v>0</v>
          </cell>
          <cell r="X2382">
            <v>0</v>
          </cell>
          <cell r="Y2382" t="str">
            <v>H2.US4_WD_CPProposed Station Capital Costs</v>
          </cell>
        </row>
        <row r="2383">
          <cell r="E2383">
            <v>0</v>
          </cell>
          <cell r="F2383">
            <v>0</v>
          </cell>
          <cell r="G2383">
            <v>0</v>
          </cell>
          <cell r="H2383">
            <v>0</v>
          </cell>
          <cell r="I2383">
            <v>0</v>
          </cell>
          <cell r="J2383">
            <v>0</v>
          </cell>
          <cell r="K2383">
            <v>0</v>
          </cell>
          <cell r="L2383">
            <v>0</v>
          </cell>
          <cell r="M2383">
            <v>0</v>
          </cell>
          <cell r="N2383">
            <v>0</v>
          </cell>
          <cell r="O2383">
            <v>0</v>
          </cell>
          <cell r="P2383">
            <v>0</v>
          </cell>
          <cell r="Q2383">
            <v>0</v>
          </cell>
          <cell r="R2383">
            <v>0</v>
          </cell>
          <cell r="S2383">
            <v>0</v>
          </cell>
          <cell r="T2383">
            <v>0</v>
          </cell>
          <cell r="U2383">
            <v>0</v>
          </cell>
          <cell r="V2383">
            <v>0</v>
          </cell>
          <cell r="W2383">
            <v>0</v>
          </cell>
          <cell r="X2383">
            <v>0</v>
          </cell>
          <cell r="Y2383" t="str">
            <v>H2.US4_WD_CP   Station Total Costs</v>
          </cell>
        </row>
        <row r="2384">
          <cell r="E2384">
            <v>0</v>
          </cell>
          <cell r="F2384">
            <v>0</v>
          </cell>
          <cell r="G2384">
            <v>0</v>
          </cell>
          <cell r="H2384">
            <v>0</v>
          </cell>
          <cell r="I2384">
            <v>0</v>
          </cell>
          <cell r="J2384">
            <v>0</v>
          </cell>
          <cell r="K2384">
            <v>0</v>
          </cell>
          <cell r="L2384">
            <v>0</v>
          </cell>
          <cell r="M2384">
            <v>0</v>
          </cell>
          <cell r="N2384">
            <v>0</v>
          </cell>
          <cell r="O2384">
            <v>0</v>
          </cell>
          <cell r="P2384">
            <v>0</v>
          </cell>
          <cell r="Q2384">
            <v>0</v>
          </cell>
          <cell r="R2384">
            <v>0</v>
          </cell>
          <cell r="S2384">
            <v>0</v>
          </cell>
          <cell r="T2384">
            <v>0</v>
          </cell>
          <cell r="U2384">
            <v>0</v>
          </cell>
          <cell r="V2384">
            <v>0</v>
          </cell>
          <cell r="W2384">
            <v>0</v>
          </cell>
          <cell r="X2384">
            <v>0</v>
          </cell>
          <cell r="Y2384" t="str">
            <v>H3.US4_WD_CPProposed Station Fuel Costs</v>
          </cell>
        </row>
        <row r="2385">
          <cell r="E2385">
            <v>0</v>
          </cell>
          <cell r="F2385">
            <v>0</v>
          </cell>
          <cell r="G2385">
            <v>0</v>
          </cell>
          <cell r="H2385">
            <v>0</v>
          </cell>
          <cell r="I2385">
            <v>0</v>
          </cell>
          <cell r="J2385">
            <v>0</v>
          </cell>
          <cell r="K2385">
            <v>0</v>
          </cell>
          <cell r="L2385">
            <v>0</v>
          </cell>
          <cell r="M2385">
            <v>0</v>
          </cell>
          <cell r="N2385">
            <v>0</v>
          </cell>
          <cell r="O2385">
            <v>0</v>
          </cell>
          <cell r="P2385">
            <v>0</v>
          </cell>
          <cell r="Q2385">
            <v>0</v>
          </cell>
          <cell r="R2385">
            <v>0</v>
          </cell>
          <cell r="S2385">
            <v>0</v>
          </cell>
          <cell r="T2385">
            <v>0</v>
          </cell>
          <cell r="U2385">
            <v>0</v>
          </cell>
          <cell r="V2385">
            <v>0</v>
          </cell>
          <cell r="W2385">
            <v>0</v>
          </cell>
          <cell r="X2385">
            <v>0</v>
          </cell>
          <cell r="Y2385" t="str">
            <v>H3.US4_WD_CPProposed Station Variable O&amp;M Costs</v>
          </cell>
        </row>
        <row r="2386">
          <cell r="E2386">
            <v>0</v>
          </cell>
          <cell r="F2386">
            <v>0</v>
          </cell>
          <cell r="G2386">
            <v>0</v>
          </cell>
          <cell r="H2386">
            <v>0</v>
          </cell>
          <cell r="I2386">
            <v>0</v>
          </cell>
          <cell r="J2386">
            <v>0</v>
          </cell>
          <cell r="K2386">
            <v>0</v>
          </cell>
          <cell r="L2386">
            <v>0</v>
          </cell>
          <cell r="M2386">
            <v>0</v>
          </cell>
          <cell r="N2386">
            <v>0</v>
          </cell>
          <cell r="O2386">
            <v>0</v>
          </cell>
          <cell r="P2386">
            <v>0</v>
          </cell>
          <cell r="Q2386">
            <v>0</v>
          </cell>
          <cell r="R2386">
            <v>0</v>
          </cell>
          <cell r="S2386">
            <v>0</v>
          </cell>
          <cell r="T2386">
            <v>0</v>
          </cell>
          <cell r="U2386">
            <v>0</v>
          </cell>
          <cell r="V2386">
            <v>0</v>
          </cell>
          <cell r="W2386">
            <v>0</v>
          </cell>
          <cell r="X2386">
            <v>0</v>
          </cell>
          <cell r="Y2386" t="str">
            <v>H3.US4_WD_CPProposed Station Emission Costs</v>
          </cell>
        </row>
        <row r="2387">
          <cell r="E2387">
            <v>0</v>
          </cell>
          <cell r="F2387">
            <v>0</v>
          </cell>
          <cell r="G2387">
            <v>0</v>
          </cell>
          <cell r="H2387">
            <v>0</v>
          </cell>
          <cell r="I2387">
            <v>0</v>
          </cell>
          <cell r="J2387">
            <v>0</v>
          </cell>
          <cell r="K2387">
            <v>0</v>
          </cell>
          <cell r="L2387">
            <v>0</v>
          </cell>
          <cell r="M2387">
            <v>0</v>
          </cell>
          <cell r="N2387">
            <v>0</v>
          </cell>
          <cell r="O2387">
            <v>0</v>
          </cell>
          <cell r="P2387">
            <v>0</v>
          </cell>
          <cell r="Q2387">
            <v>0</v>
          </cell>
          <cell r="R2387">
            <v>0</v>
          </cell>
          <cell r="S2387">
            <v>0</v>
          </cell>
          <cell r="T2387">
            <v>0</v>
          </cell>
          <cell r="U2387">
            <v>0</v>
          </cell>
          <cell r="V2387">
            <v>0</v>
          </cell>
          <cell r="W2387">
            <v>0</v>
          </cell>
          <cell r="X2387">
            <v>0</v>
          </cell>
          <cell r="Y2387" t="str">
            <v>H3.US4_WD_CPProposed Station Dispatch Adder Costs</v>
          </cell>
        </row>
        <row r="2388">
          <cell r="E2388">
            <v>0</v>
          </cell>
          <cell r="F2388">
            <v>0</v>
          </cell>
          <cell r="G2388">
            <v>0</v>
          </cell>
          <cell r="H2388">
            <v>0</v>
          </cell>
          <cell r="I2388">
            <v>0</v>
          </cell>
          <cell r="J2388">
            <v>0</v>
          </cell>
          <cell r="K2388">
            <v>0</v>
          </cell>
          <cell r="L2388">
            <v>0</v>
          </cell>
          <cell r="M2388">
            <v>0</v>
          </cell>
          <cell r="N2388">
            <v>0</v>
          </cell>
          <cell r="O2388">
            <v>0</v>
          </cell>
          <cell r="P2388">
            <v>0</v>
          </cell>
          <cell r="Q2388">
            <v>0</v>
          </cell>
          <cell r="R2388">
            <v>0</v>
          </cell>
          <cell r="S2388">
            <v>0</v>
          </cell>
          <cell r="T2388">
            <v>0</v>
          </cell>
          <cell r="U2388">
            <v>0</v>
          </cell>
          <cell r="V2388">
            <v>0</v>
          </cell>
          <cell r="W2388">
            <v>0</v>
          </cell>
          <cell r="X2388">
            <v>0</v>
          </cell>
          <cell r="Y2388" t="str">
            <v>H3.US4_WD_CPProposed Station Fixed Costs</v>
          </cell>
        </row>
        <row r="2389">
          <cell r="E2389">
            <v>0</v>
          </cell>
          <cell r="F2389">
            <v>0</v>
          </cell>
          <cell r="G2389">
            <v>0</v>
          </cell>
          <cell r="H2389">
            <v>0</v>
          </cell>
          <cell r="I2389">
            <v>0</v>
          </cell>
          <cell r="J2389">
            <v>0</v>
          </cell>
          <cell r="K2389">
            <v>0</v>
          </cell>
          <cell r="L2389">
            <v>0</v>
          </cell>
          <cell r="M2389">
            <v>0</v>
          </cell>
          <cell r="N2389">
            <v>0</v>
          </cell>
          <cell r="O2389">
            <v>0</v>
          </cell>
          <cell r="P2389">
            <v>0</v>
          </cell>
          <cell r="Q2389">
            <v>0</v>
          </cell>
          <cell r="R2389">
            <v>0</v>
          </cell>
          <cell r="S2389">
            <v>0</v>
          </cell>
          <cell r="T2389">
            <v>0</v>
          </cell>
          <cell r="U2389">
            <v>0</v>
          </cell>
          <cell r="V2389">
            <v>0</v>
          </cell>
          <cell r="W2389">
            <v>0</v>
          </cell>
          <cell r="X2389">
            <v>0</v>
          </cell>
          <cell r="Y2389" t="str">
            <v>H3.US4_WD_CPProposed Station Demand Charges</v>
          </cell>
        </row>
        <row r="2390">
          <cell r="E2390">
            <v>0</v>
          </cell>
          <cell r="F2390">
            <v>0</v>
          </cell>
          <cell r="G2390">
            <v>0</v>
          </cell>
          <cell r="H2390">
            <v>0</v>
          </cell>
          <cell r="I2390">
            <v>0</v>
          </cell>
          <cell r="J2390">
            <v>0</v>
          </cell>
          <cell r="K2390">
            <v>0</v>
          </cell>
          <cell r="L2390">
            <v>0</v>
          </cell>
          <cell r="M2390">
            <v>0</v>
          </cell>
          <cell r="N2390">
            <v>0</v>
          </cell>
          <cell r="O2390">
            <v>0</v>
          </cell>
          <cell r="P2390">
            <v>0</v>
          </cell>
          <cell r="Q2390">
            <v>0</v>
          </cell>
          <cell r="R2390">
            <v>0</v>
          </cell>
          <cell r="S2390">
            <v>0</v>
          </cell>
          <cell r="T2390">
            <v>0</v>
          </cell>
          <cell r="U2390">
            <v>0</v>
          </cell>
          <cell r="V2390">
            <v>0</v>
          </cell>
          <cell r="W2390">
            <v>0</v>
          </cell>
          <cell r="X2390">
            <v>0</v>
          </cell>
          <cell r="Y2390" t="str">
            <v>H3.US4_WD_CPProposed Station Capital Costs</v>
          </cell>
        </row>
        <row r="2391">
          <cell r="E2391">
            <v>0</v>
          </cell>
          <cell r="F2391">
            <v>0</v>
          </cell>
          <cell r="G2391">
            <v>0</v>
          </cell>
          <cell r="H2391">
            <v>0</v>
          </cell>
          <cell r="I2391">
            <v>0</v>
          </cell>
          <cell r="J2391">
            <v>0</v>
          </cell>
          <cell r="K2391">
            <v>0</v>
          </cell>
          <cell r="L2391">
            <v>0</v>
          </cell>
          <cell r="M2391">
            <v>0</v>
          </cell>
          <cell r="N2391">
            <v>0</v>
          </cell>
          <cell r="O2391">
            <v>0</v>
          </cell>
          <cell r="P2391">
            <v>0</v>
          </cell>
          <cell r="Q2391">
            <v>0</v>
          </cell>
          <cell r="R2391">
            <v>0</v>
          </cell>
          <cell r="S2391">
            <v>0</v>
          </cell>
          <cell r="T2391">
            <v>0</v>
          </cell>
          <cell r="U2391">
            <v>0</v>
          </cell>
          <cell r="V2391">
            <v>0</v>
          </cell>
          <cell r="W2391">
            <v>0</v>
          </cell>
          <cell r="X2391">
            <v>0</v>
          </cell>
          <cell r="Y2391" t="str">
            <v>H3.US4_WD_CP   Station Total Costs</v>
          </cell>
        </row>
        <row r="2392">
          <cell r="E2392">
            <v>0</v>
          </cell>
          <cell r="F2392">
            <v>0</v>
          </cell>
          <cell r="G2392">
            <v>0</v>
          </cell>
          <cell r="H2392">
            <v>0</v>
          </cell>
          <cell r="I2392">
            <v>0</v>
          </cell>
          <cell r="J2392">
            <v>0</v>
          </cell>
          <cell r="K2392">
            <v>0</v>
          </cell>
          <cell r="L2392">
            <v>0</v>
          </cell>
          <cell r="M2392">
            <v>0</v>
          </cell>
          <cell r="N2392">
            <v>0</v>
          </cell>
          <cell r="O2392">
            <v>0</v>
          </cell>
          <cell r="P2392">
            <v>0</v>
          </cell>
          <cell r="Q2392">
            <v>0</v>
          </cell>
          <cell r="R2392">
            <v>0</v>
          </cell>
          <cell r="S2392">
            <v>0</v>
          </cell>
          <cell r="T2392">
            <v>0</v>
          </cell>
          <cell r="U2392">
            <v>0</v>
          </cell>
          <cell r="V2392">
            <v>0</v>
          </cell>
          <cell r="W2392">
            <v>0</v>
          </cell>
          <cell r="X2392">
            <v>0</v>
          </cell>
          <cell r="Y2392" t="str">
            <v>L_.US4_WD_CPProposed Station Fuel Costs</v>
          </cell>
        </row>
        <row r="2393">
          <cell r="E2393">
            <v>0</v>
          </cell>
          <cell r="F2393">
            <v>0</v>
          </cell>
          <cell r="G2393">
            <v>0</v>
          </cell>
          <cell r="H2393">
            <v>0</v>
          </cell>
          <cell r="I2393">
            <v>0</v>
          </cell>
          <cell r="J2393">
            <v>0</v>
          </cell>
          <cell r="K2393">
            <v>0</v>
          </cell>
          <cell r="L2393">
            <v>0</v>
          </cell>
          <cell r="M2393">
            <v>0</v>
          </cell>
          <cell r="N2393">
            <v>0</v>
          </cell>
          <cell r="O2393">
            <v>0</v>
          </cell>
          <cell r="P2393">
            <v>0</v>
          </cell>
          <cell r="Q2393">
            <v>0</v>
          </cell>
          <cell r="R2393">
            <v>0</v>
          </cell>
          <cell r="S2393">
            <v>0</v>
          </cell>
          <cell r="T2393">
            <v>0</v>
          </cell>
          <cell r="U2393">
            <v>0</v>
          </cell>
          <cell r="V2393">
            <v>0</v>
          </cell>
          <cell r="W2393">
            <v>0</v>
          </cell>
          <cell r="X2393">
            <v>0</v>
          </cell>
          <cell r="Y2393" t="str">
            <v>L_.US4_WD_CPProposed Station Variable O&amp;M Costs</v>
          </cell>
        </row>
        <row r="2394">
          <cell r="E2394">
            <v>0</v>
          </cell>
          <cell r="F2394">
            <v>0</v>
          </cell>
          <cell r="G2394">
            <v>0</v>
          </cell>
          <cell r="H2394">
            <v>0</v>
          </cell>
          <cell r="I2394">
            <v>0</v>
          </cell>
          <cell r="J2394">
            <v>0</v>
          </cell>
          <cell r="K2394">
            <v>0</v>
          </cell>
          <cell r="L2394">
            <v>0</v>
          </cell>
          <cell r="M2394">
            <v>0</v>
          </cell>
          <cell r="N2394">
            <v>0</v>
          </cell>
          <cell r="O2394">
            <v>0</v>
          </cell>
          <cell r="P2394">
            <v>0</v>
          </cell>
          <cell r="Q2394">
            <v>0</v>
          </cell>
          <cell r="R2394">
            <v>0</v>
          </cell>
          <cell r="S2394">
            <v>0</v>
          </cell>
          <cell r="T2394">
            <v>0</v>
          </cell>
          <cell r="U2394">
            <v>0</v>
          </cell>
          <cell r="V2394">
            <v>0</v>
          </cell>
          <cell r="W2394">
            <v>0</v>
          </cell>
          <cell r="X2394">
            <v>0</v>
          </cell>
          <cell r="Y2394" t="str">
            <v>L_.US4_WD_CPProposed Station Emission Costs</v>
          </cell>
        </row>
        <row r="2395">
          <cell r="E2395">
            <v>0</v>
          </cell>
          <cell r="F2395">
            <v>0</v>
          </cell>
          <cell r="G2395">
            <v>0</v>
          </cell>
          <cell r="H2395">
            <v>0</v>
          </cell>
          <cell r="I2395">
            <v>0</v>
          </cell>
          <cell r="J2395">
            <v>0</v>
          </cell>
          <cell r="K2395">
            <v>0</v>
          </cell>
          <cell r="L2395">
            <v>0</v>
          </cell>
          <cell r="M2395">
            <v>0</v>
          </cell>
          <cell r="N2395">
            <v>0</v>
          </cell>
          <cell r="O2395">
            <v>0</v>
          </cell>
          <cell r="P2395">
            <v>0</v>
          </cell>
          <cell r="Q2395">
            <v>0</v>
          </cell>
          <cell r="R2395">
            <v>0</v>
          </cell>
          <cell r="S2395">
            <v>0</v>
          </cell>
          <cell r="T2395">
            <v>0</v>
          </cell>
          <cell r="U2395">
            <v>0</v>
          </cell>
          <cell r="V2395">
            <v>0</v>
          </cell>
          <cell r="W2395">
            <v>0</v>
          </cell>
          <cell r="X2395">
            <v>0</v>
          </cell>
          <cell r="Y2395" t="str">
            <v>L_.US4_WD_CPProposed Station Dispatch Adder Costs</v>
          </cell>
        </row>
        <row r="2396">
          <cell r="E2396">
            <v>0</v>
          </cell>
          <cell r="F2396">
            <v>0</v>
          </cell>
          <cell r="G2396">
            <v>0</v>
          </cell>
          <cell r="H2396">
            <v>0</v>
          </cell>
          <cell r="I2396">
            <v>0</v>
          </cell>
          <cell r="J2396">
            <v>0</v>
          </cell>
          <cell r="K2396">
            <v>0</v>
          </cell>
          <cell r="L2396">
            <v>0</v>
          </cell>
          <cell r="M2396">
            <v>0</v>
          </cell>
          <cell r="N2396">
            <v>0</v>
          </cell>
          <cell r="O2396">
            <v>0</v>
          </cell>
          <cell r="P2396">
            <v>0</v>
          </cell>
          <cell r="Q2396">
            <v>0</v>
          </cell>
          <cell r="R2396">
            <v>0</v>
          </cell>
          <cell r="S2396">
            <v>0</v>
          </cell>
          <cell r="T2396">
            <v>0</v>
          </cell>
          <cell r="U2396">
            <v>0</v>
          </cell>
          <cell r="V2396">
            <v>0</v>
          </cell>
          <cell r="W2396">
            <v>0</v>
          </cell>
          <cell r="X2396">
            <v>0</v>
          </cell>
          <cell r="Y2396" t="str">
            <v>L_.US4_WD_CPProposed Station Fixed Costs</v>
          </cell>
        </row>
        <row r="2397">
          <cell r="E2397">
            <v>0</v>
          </cell>
          <cell r="F2397">
            <v>0</v>
          </cell>
          <cell r="G2397">
            <v>0</v>
          </cell>
          <cell r="H2397">
            <v>0</v>
          </cell>
          <cell r="I2397">
            <v>0</v>
          </cell>
          <cell r="J2397">
            <v>0</v>
          </cell>
          <cell r="K2397">
            <v>0</v>
          </cell>
          <cell r="L2397">
            <v>0</v>
          </cell>
          <cell r="M2397">
            <v>0</v>
          </cell>
          <cell r="N2397">
            <v>0</v>
          </cell>
          <cell r="O2397">
            <v>0</v>
          </cell>
          <cell r="P2397">
            <v>0</v>
          </cell>
          <cell r="Q2397">
            <v>0</v>
          </cell>
          <cell r="R2397">
            <v>0</v>
          </cell>
          <cell r="S2397">
            <v>0</v>
          </cell>
          <cell r="T2397">
            <v>0</v>
          </cell>
          <cell r="U2397">
            <v>0</v>
          </cell>
          <cell r="V2397">
            <v>0</v>
          </cell>
          <cell r="W2397">
            <v>0</v>
          </cell>
          <cell r="X2397">
            <v>0</v>
          </cell>
          <cell r="Y2397" t="str">
            <v>L_.US4_WD_CPProposed Station Demand Charges</v>
          </cell>
        </row>
        <row r="2398">
          <cell r="E2398">
            <v>0</v>
          </cell>
          <cell r="F2398">
            <v>0</v>
          </cell>
          <cell r="G2398">
            <v>0</v>
          </cell>
          <cell r="H2398">
            <v>0</v>
          </cell>
          <cell r="I2398">
            <v>0</v>
          </cell>
          <cell r="J2398">
            <v>0</v>
          </cell>
          <cell r="K2398">
            <v>0</v>
          </cell>
          <cell r="L2398">
            <v>0</v>
          </cell>
          <cell r="M2398">
            <v>0</v>
          </cell>
          <cell r="N2398">
            <v>0</v>
          </cell>
          <cell r="O2398">
            <v>0</v>
          </cell>
          <cell r="P2398">
            <v>0</v>
          </cell>
          <cell r="Q2398">
            <v>0</v>
          </cell>
          <cell r="R2398">
            <v>0</v>
          </cell>
          <cell r="S2398">
            <v>0</v>
          </cell>
          <cell r="T2398">
            <v>0</v>
          </cell>
          <cell r="U2398">
            <v>0</v>
          </cell>
          <cell r="V2398">
            <v>0</v>
          </cell>
          <cell r="W2398">
            <v>0</v>
          </cell>
          <cell r="X2398">
            <v>0</v>
          </cell>
          <cell r="Y2398" t="str">
            <v>L_.US4_WD_CPProposed Station Capital Costs</v>
          </cell>
        </row>
        <row r="2399">
          <cell r="E2399">
            <v>0</v>
          </cell>
          <cell r="F2399">
            <v>0</v>
          </cell>
          <cell r="G2399">
            <v>0</v>
          </cell>
          <cell r="H2399">
            <v>0</v>
          </cell>
          <cell r="I2399">
            <v>0</v>
          </cell>
          <cell r="J2399">
            <v>0</v>
          </cell>
          <cell r="K2399">
            <v>0</v>
          </cell>
          <cell r="L2399">
            <v>0</v>
          </cell>
          <cell r="M2399">
            <v>0</v>
          </cell>
          <cell r="N2399">
            <v>0</v>
          </cell>
          <cell r="O2399">
            <v>0</v>
          </cell>
          <cell r="P2399">
            <v>0</v>
          </cell>
          <cell r="Q2399">
            <v>0</v>
          </cell>
          <cell r="R2399">
            <v>0</v>
          </cell>
          <cell r="S2399">
            <v>0</v>
          </cell>
          <cell r="T2399">
            <v>0</v>
          </cell>
          <cell r="U2399">
            <v>0</v>
          </cell>
          <cell r="V2399">
            <v>0</v>
          </cell>
          <cell r="W2399">
            <v>0</v>
          </cell>
          <cell r="X2399">
            <v>0</v>
          </cell>
          <cell r="Y2399" t="str">
            <v>L_.US4_WD_CP   Station Total Costs</v>
          </cell>
        </row>
        <row r="2400">
          <cell r="E2400">
            <v>0</v>
          </cell>
          <cell r="F2400">
            <v>0</v>
          </cell>
          <cell r="G2400">
            <v>0</v>
          </cell>
          <cell r="H2400">
            <v>0</v>
          </cell>
          <cell r="I2400">
            <v>0</v>
          </cell>
          <cell r="J2400">
            <v>0</v>
          </cell>
          <cell r="K2400">
            <v>0</v>
          </cell>
          <cell r="L2400">
            <v>0</v>
          </cell>
          <cell r="M2400">
            <v>0</v>
          </cell>
          <cell r="N2400">
            <v>0</v>
          </cell>
          <cell r="O2400">
            <v>0</v>
          </cell>
          <cell r="P2400">
            <v>0</v>
          </cell>
          <cell r="Q2400">
            <v>0</v>
          </cell>
          <cell r="R2400">
            <v>0</v>
          </cell>
          <cell r="S2400">
            <v>0</v>
          </cell>
          <cell r="T2400">
            <v>0</v>
          </cell>
          <cell r="U2400">
            <v>0</v>
          </cell>
          <cell r="V2400">
            <v>0</v>
          </cell>
          <cell r="W2400">
            <v>0</v>
          </cell>
          <cell r="X2400">
            <v>0</v>
          </cell>
          <cell r="Y2400" t="str">
            <v>L2.US4_WD_CPProposed Station Fuel Costs</v>
          </cell>
        </row>
        <row r="2401">
          <cell r="E2401">
            <v>0</v>
          </cell>
          <cell r="F2401">
            <v>0</v>
          </cell>
          <cell r="G2401">
            <v>0</v>
          </cell>
          <cell r="H2401">
            <v>0</v>
          </cell>
          <cell r="I2401">
            <v>0</v>
          </cell>
          <cell r="J2401">
            <v>0</v>
          </cell>
          <cell r="K2401">
            <v>0</v>
          </cell>
          <cell r="L2401">
            <v>0</v>
          </cell>
          <cell r="M2401">
            <v>0</v>
          </cell>
          <cell r="N2401">
            <v>0</v>
          </cell>
          <cell r="O2401">
            <v>0</v>
          </cell>
          <cell r="P2401">
            <v>0</v>
          </cell>
          <cell r="Q2401">
            <v>0</v>
          </cell>
          <cell r="R2401">
            <v>0</v>
          </cell>
          <cell r="S2401">
            <v>0</v>
          </cell>
          <cell r="T2401">
            <v>0</v>
          </cell>
          <cell r="U2401">
            <v>0</v>
          </cell>
          <cell r="V2401">
            <v>0</v>
          </cell>
          <cell r="W2401">
            <v>0</v>
          </cell>
          <cell r="X2401">
            <v>0</v>
          </cell>
          <cell r="Y2401" t="str">
            <v>L2.US4_WD_CPProposed Station Variable O&amp;M Costs</v>
          </cell>
        </row>
        <row r="2402">
          <cell r="E2402">
            <v>0</v>
          </cell>
          <cell r="F2402">
            <v>0</v>
          </cell>
          <cell r="G2402">
            <v>0</v>
          </cell>
          <cell r="H2402">
            <v>0</v>
          </cell>
          <cell r="I2402">
            <v>0</v>
          </cell>
          <cell r="J2402">
            <v>0</v>
          </cell>
          <cell r="K2402">
            <v>0</v>
          </cell>
          <cell r="L2402">
            <v>0</v>
          </cell>
          <cell r="M2402">
            <v>0</v>
          </cell>
          <cell r="N2402">
            <v>0</v>
          </cell>
          <cell r="O2402">
            <v>0</v>
          </cell>
          <cell r="P2402">
            <v>0</v>
          </cell>
          <cell r="Q2402">
            <v>0</v>
          </cell>
          <cell r="R2402">
            <v>0</v>
          </cell>
          <cell r="S2402">
            <v>0</v>
          </cell>
          <cell r="T2402">
            <v>0</v>
          </cell>
          <cell r="U2402">
            <v>0</v>
          </cell>
          <cell r="V2402">
            <v>0</v>
          </cell>
          <cell r="W2402">
            <v>0</v>
          </cell>
          <cell r="X2402">
            <v>0</v>
          </cell>
          <cell r="Y2402" t="str">
            <v>L2.US4_WD_CPProposed Station Emission Costs</v>
          </cell>
        </row>
        <row r="2403">
          <cell r="E2403">
            <v>0</v>
          </cell>
          <cell r="F2403">
            <v>0</v>
          </cell>
          <cell r="G2403">
            <v>0</v>
          </cell>
          <cell r="H2403">
            <v>0</v>
          </cell>
          <cell r="I2403">
            <v>0</v>
          </cell>
          <cell r="J2403">
            <v>0</v>
          </cell>
          <cell r="K2403">
            <v>0</v>
          </cell>
          <cell r="L2403">
            <v>0</v>
          </cell>
          <cell r="M2403">
            <v>0</v>
          </cell>
          <cell r="N2403">
            <v>0</v>
          </cell>
          <cell r="O2403">
            <v>0</v>
          </cell>
          <cell r="P2403">
            <v>0</v>
          </cell>
          <cell r="Q2403">
            <v>0</v>
          </cell>
          <cell r="R2403">
            <v>0</v>
          </cell>
          <cell r="S2403">
            <v>0</v>
          </cell>
          <cell r="T2403">
            <v>0</v>
          </cell>
          <cell r="U2403">
            <v>0</v>
          </cell>
          <cell r="V2403">
            <v>0</v>
          </cell>
          <cell r="W2403">
            <v>0</v>
          </cell>
          <cell r="X2403">
            <v>0</v>
          </cell>
          <cell r="Y2403" t="str">
            <v>L2.US4_WD_CPProposed Station Dispatch Adder Costs</v>
          </cell>
        </row>
        <row r="2404">
          <cell r="E2404">
            <v>0</v>
          </cell>
          <cell r="F2404">
            <v>0</v>
          </cell>
          <cell r="G2404">
            <v>0</v>
          </cell>
          <cell r="H2404">
            <v>0</v>
          </cell>
          <cell r="I2404">
            <v>0</v>
          </cell>
          <cell r="J2404">
            <v>0</v>
          </cell>
          <cell r="K2404">
            <v>0</v>
          </cell>
          <cell r="L2404">
            <v>0</v>
          </cell>
          <cell r="M2404">
            <v>0</v>
          </cell>
          <cell r="N2404">
            <v>0</v>
          </cell>
          <cell r="O2404">
            <v>0</v>
          </cell>
          <cell r="P2404">
            <v>0</v>
          </cell>
          <cell r="Q2404">
            <v>0</v>
          </cell>
          <cell r="R2404">
            <v>0</v>
          </cell>
          <cell r="S2404">
            <v>0</v>
          </cell>
          <cell r="T2404">
            <v>0</v>
          </cell>
          <cell r="U2404">
            <v>0</v>
          </cell>
          <cell r="V2404">
            <v>0</v>
          </cell>
          <cell r="W2404">
            <v>0</v>
          </cell>
          <cell r="X2404">
            <v>0</v>
          </cell>
          <cell r="Y2404" t="str">
            <v>L2.US4_WD_CPProposed Station Fixed Costs</v>
          </cell>
        </row>
        <row r="2405">
          <cell r="E2405">
            <v>0</v>
          </cell>
          <cell r="F2405">
            <v>0</v>
          </cell>
          <cell r="G2405">
            <v>0</v>
          </cell>
          <cell r="H2405">
            <v>0</v>
          </cell>
          <cell r="I2405">
            <v>0</v>
          </cell>
          <cell r="J2405">
            <v>0</v>
          </cell>
          <cell r="K2405">
            <v>0</v>
          </cell>
          <cell r="L2405">
            <v>0</v>
          </cell>
          <cell r="M2405">
            <v>0</v>
          </cell>
          <cell r="N2405">
            <v>0</v>
          </cell>
          <cell r="O2405">
            <v>0</v>
          </cell>
          <cell r="P2405">
            <v>0</v>
          </cell>
          <cell r="Q2405">
            <v>0</v>
          </cell>
          <cell r="R2405">
            <v>0</v>
          </cell>
          <cell r="S2405">
            <v>0</v>
          </cell>
          <cell r="T2405">
            <v>0</v>
          </cell>
          <cell r="U2405">
            <v>0</v>
          </cell>
          <cell r="V2405">
            <v>0</v>
          </cell>
          <cell r="W2405">
            <v>0</v>
          </cell>
          <cell r="X2405">
            <v>0</v>
          </cell>
          <cell r="Y2405" t="str">
            <v>L2.US4_WD_CPProposed Station Demand Charges</v>
          </cell>
        </row>
        <row r="2406">
          <cell r="E2406">
            <v>0</v>
          </cell>
          <cell r="F2406">
            <v>0</v>
          </cell>
          <cell r="G2406">
            <v>0</v>
          </cell>
          <cell r="H2406">
            <v>0</v>
          </cell>
          <cell r="I2406">
            <v>0</v>
          </cell>
          <cell r="J2406">
            <v>0</v>
          </cell>
          <cell r="K2406">
            <v>0</v>
          </cell>
          <cell r="L2406">
            <v>0</v>
          </cell>
          <cell r="M2406">
            <v>0</v>
          </cell>
          <cell r="N2406">
            <v>0</v>
          </cell>
          <cell r="O2406">
            <v>0</v>
          </cell>
          <cell r="P2406">
            <v>0</v>
          </cell>
          <cell r="Q2406">
            <v>0</v>
          </cell>
          <cell r="R2406">
            <v>0</v>
          </cell>
          <cell r="S2406">
            <v>0</v>
          </cell>
          <cell r="T2406">
            <v>0</v>
          </cell>
          <cell r="U2406">
            <v>0</v>
          </cell>
          <cell r="V2406">
            <v>0</v>
          </cell>
          <cell r="W2406">
            <v>0</v>
          </cell>
          <cell r="X2406">
            <v>0</v>
          </cell>
          <cell r="Y2406" t="str">
            <v>L2.US4_WD_CPProposed Station Capital Costs</v>
          </cell>
        </row>
        <row r="2407">
          <cell r="E2407">
            <v>0</v>
          </cell>
          <cell r="F2407">
            <v>0</v>
          </cell>
          <cell r="G2407">
            <v>0</v>
          </cell>
          <cell r="H2407">
            <v>0</v>
          </cell>
          <cell r="I2407">
            <v>0</v>
          </cell>
          <cell r="J2407">
            <v>0</v>
          </cell>
          <cell r="K2407">
            <v>0</v>
          </cell>
          <cell r="L2407">
            <v>0</v>
          </cell>
          <cell r="M2407">
            <v>0</v>
          </cell>
          <cell r="N2407">
            <v>0</v>
          </cell>
          <cell r="O2407">
            <v>0</v>
          </cell>
          <cell r="P2407">
            <v>0</v>
          </cell>
          <cell r="Q2407">
            <v>0</v>
          </cell>
          <cell r="R2407">
            <v>0</v>
          </cell>
          <cell r="S2407">
            <v>0</v>
          </cell>
          <cell r="T2407">
            <v>0</v>
          </cell>
          <cell r="U2407">
            <v>0</v>
          </cell>
          <cell r="V2407">
            <v>0</v>
          </cell>
          <cell r="W2407">
            <v>0</v>
          </cell>
          <cell r="X2407">
            <v>0</v>
          </cell>
          <cell r="Y2407" t="str">
            <v>L2.US4_WD_CP   Station Total Costs</v>
          </cell>
        </row>
        <row r="2408">
          <cell r="E2408">
            <v>0</v>
          </cell>
          <cell r="F2408">
            <v>0</v>
          </cell>
          <cell r="G2408">
            <v>0</v>
          </cell>
          <cell r="H2408">
            <v>0</v>
          </cell>
          <cell r="I2408">
            <v>0</v>
          </cell>
          <cell r="J2408">
            <v>0</v>
          </cell>
          <cell r="K2408">
            <v>0</v>
          </cell>
          <cell r="L2408">
            <v>0</v>
          </cell>
          <cell r="M2408">
            <v>0</v>
          </cell>
          <cell r="N2408">
            <v>0</v>
          </cell>
          <cell r="O2408">
            <v>0</v>
          </cell>
          <cell r="P2408">
            <v>0</v>
          </cell>
          <cell r="Q2408">
            <v>0</v>
          </cell>
          <cell r="R2408">
            <v>0</v>
          </cell>
          <cell r="S2408">
            <v>0</v>
          </cell>
          <cell r="T2408">
            <v>0</v>
          </cell>
          <cell r="U2408">
            <v>0</v>
          </cell>
          <cell r="V2408">
            <v>0</v>
          </cell>
          <cell r="W2408">
            <v>0</v>
          </cell>
          <cell r="X2408">
            <v>0</v>
          </cell>
          <cell r="Y2408" t="str">
            <v>H_.US4_WDSProposed Station Fuel Costs</v>
          </cell>
        </row>
        <row r="2409">
          <cell r="E2409">
            <v>0</v>
          </cell>
          <cell r="F2409">
            <v>0</v>
          </cell>
          <cell r="G2409">
            <v>0</v>
          </cell>
          <cell r="H2409">
            <v>0</v>
          </cell>
          <cell r="I2409">
            <v>0</v>
          </cell>
          <cell r="J2409">
            <v>0</v>
          </cell>
          <cell r="K2409">
            <v>0</v>
          </cell>
          <cell r="L2409">
            <v>0</v>
          </cell>
          <cell r="M2409">
            <v>0</v>
          </cell>
          <cell r="N2409">
            <v>0</v>
          </cell>
          <cell r="O2409">
            <v>0</v>
          </cell>
          <cell r="P2409">
            <v>0</v>
          </cell>
          <cell r="Q2409">
            <v>0</v>
          </cell>
          <cell r="R2409">
            <v>0</v>
          </cell>
          <cell r="S2409">
            <v>0</v>
          </cell>
          <cell r="T2409">
            <v>0</v>
          </cell>
          <cell r="U2409">
            <v>0</v>
          </cell>
          <cell r="V2409">
            <v>0</v>
          </cell>
          <cell r="W2409">
            <v>0</v>
          </cell>
          <cell r="X2409">
            <v>0</v>
          </cell>
          <cell r="Y2409" t="str">
            <v>H_.US4_WDSProposed Station Variable O&amp;M Costs</v>
          </cell>
        </row>
        <row r="2410">
          <cell r="E2410">
            <v>0</v>
          </cell>
          <cell r="F2410">
            <v>0</v>
          </cell>
          <cell r="G2410">
            <v>0</v>
          </cell>
          <cell r="H2410">
            <v>0</v>
          </cell>
          <cell r="I2410">
            <v>0</v>
          </cell>
          <cell r="J2410">
            <v>0</v>
          </cell>
          <cell r="K2410">
            <v>0</v>
          </cell>
          <cell r="L2410">
            <v>0</v>
          </cell>
          <cell r="M2410">
            <v>0</v>
          </cell>
          <cell r="N2410">
            <v>0</v>
          </cell>
          <cell r="O2410">
            <v>0</v>
          </cell>
          <cell r="P2410">
            <v>0</v>
          </cell>
          <cell r="Q2410">
            <v>0</v>
          </cell>
          <cell r="R2410">
            <v>0</v>
          </cell>
          <cell r="S2410">
            <v>0</v>
          </cell>
          <cell r="T2410">
            <v>0</v>
          </cell>
          <cell r="U2410">
            <v>0</v>
          </cell>
          <cell r="V2410">
            <v>0</v>
          </cell>
          <cell r="W2410">
            <v>0</v>
          </cell>
          <cell r="X2410">
            <v>0</v>
          </cell>
          <cell r="Y2410" t="str">
            <v>H_.US4_WDSProposed Station Emission Costs</v>
          </cell>
        </row>
        <row r="2411">
          <cell r="E2411">
            <v>0</v>
          </cell>
          <cell r="F2411">
            <v>0</v>
          </cell>
          <cell r="G2411">
            <v>0</v>
          </cell>
          <cell r="H2411">
            <v>0</v>
          </cell>
          <cell r="I2411">
            <v>0</v>
          </cell>
          <cell r="J2411">
            <v>0</v>
          </cell>
          <cell r="K2411">
            <v>0</v>
          </cell>
          <cell r="L2411">
            <v>0</v>
          </cell>
          <cell r="M2411">
            <v>0</v>
          </cell>
          <cell r="N2411">
            <v>0</v>
          </cell>
          <cell r="O2411">
            <v>0</v>
          </cell>
          <cell r="P2411">
            <v>0</v>
          </cell>
          <cell r="Q2411">
            <v>0</v>
          </cell>
          <cell r="R2411">
            <v>0</v>
          </cell>
          <cell r="S2411">
            <v>0</v>
          </cell>
          <cell r="T2411">
            <v>0</v>
          </cell>
          <cell r="U2411">
            <v>0</v>
          </cell>
          <cell r="V2411">
            <v>0</v>
          </cell>
          <cell r="W2411">
            <v>0</v>
          </cell>
          <cell r="X2411">
            <v>0</v>
          </cell>
          <cell r="Y2411" t="str">
            <v>H_.US4_WDSProposed Station Dispatch Adder Costs</v>
          </cell>
        </row>
        <row r="2412">
          <cell r="E2412">
            <v>0</v>
          </cell>
          <cell r="F2412">
            <v>0</v>
          </cell>
          <cell r="G2412">
            <v>0</v>
          </cell>
          <cell r="H2412">
            <v>0</v>
          </cell>
          <cell r="I2412">
            <v>0</v>
          </cell>
          <cell r="J2412">
            <v>0</v>
          </cell>
          <cell r="K2412">
            <v>0</v>
          </cell>
          <cell r="L2412">
            <v>0</v>
          </cell>
          <cell r="M2412">
            <v>0</v>
          </cell>
          <cell r="N2412">
            <v>0</v>
          </cell>
          <cell r="O2412">
            <v>0</v>
          </cell>
          <cell r="P2412">
            <v>0</v>
          </cell>
          <cell r="Q2412">
            <v>0</v>
          </cell>
          <cell r="R2412">
            <v>0</v>
          </cell>
          <cell r="S2412">
            <v>0</v>
          </cell>
          <cell r="T2412">
            <v>0</v>
          </cell>
          <cell r="U2412">
            <v>0</v>
          </cell>
          <cell r="V2412">
            <v>0</v>
          </cell>
          <cell r="W2412">
            <v>0</v>
          </cell>
          <cell r="X2412">
            <v>0</v>
          </cell>
          <cell r="Y2412" t="str">
            <v>H_.US4_WDSProposed Station Fixed Costs</v>
          </cell>
        </row>
        <row r="2413">
          <cell r="E2413">
            <v>0</v>
          </cell>
          <cell r="F2413">
            <v>0</v>
          </cell>
          <cell r="G2413">
            <v>0</v>
          </cell>
          <cell r="H2413">
            <v>0</v>
          </cell>
          <cell r="I2413">
            <v>0</v>
          </cell>
          <cell r="J2413">
            <v>0</v>
          </cell>
          <cell r="K2413">
            <v>0</v>
          </cell>
          <cell r="L2413">
            <v>0</v>
          </cell>
          <cell r="M2413">
            <v>0</v>
          </cell>
          <cell r="N2413">
            <v>0</v>
          </cell>
          <cell r="O2413">
            <v>0</v>
          </cell>
          <cell r="P2413">
            <v>0</v>
          </cell>
          <cell r="Q2413">
            <v>0</v>
          </cell>
          <cell r="R2413">
            <v>0</v>
          </cell>
          <cell r="S2413">
            <v>0</v>
          </cell>
          <cell r="T2413">
            <v>0</v>
          </cell>
          <cell r="U2413">
            <v>0</v>
          </cell>
          <cell r="V2413">
            <v>0</v>
          </cell>
          <cell r="W2413">
            <v>0</v>
          </cell>
          <cell r="X2413">
            <v>0</v>
          </cell>
          <cell r="Y2413" t="str">
            <v>H_.US4_WDSProposed Station Demand Charges</v>
          </cell>
        </row>
        <row r="2414">
          <cell r="E2414">
            <v>0</v>
          </cell>
          <cell r="F2414">
            <v>0</v>
          </cell>
          <cell r="G2414">
            <v>0</v>
          </cell>
          <cell r="H2414">
            <v>0</v>
          </cell>
          <cell r="I2414">
            <v>0</v>
          </cell>
          <cell r="J2414">
            <v>0</v>
          </cell>
          <cell r="K2414">
            <v>0</v>
          </cell>
          <cell r="L2414">
            <v>0</v>
          </cell>
          <cell r="M2414">
            <v>0</v>
          </cell>
          <cell r="N2414">
            <v>0</v>
          </cell>
          <cell r="O2414">
            <v>0</v>
          </cell>
          <cell r="P2414">
            <v>0</v>
          </cell>
          <cell r="Q2414">
            <v>0</v>
          </cell>
          <cell r="R2414">
            <v>0</v>
          </cell>
          <cell r="S2414">
            <v>0</v>
          </cell>
          <cell r="T2414">
            <v>0</v>
          </cell>
          <cell r="U2414">
            <v>0</v>
          </cell>
          <cell r="V2414">
            <v>0</v>
          </cell>
          <cell r="W2414">
            <v>0</v>
          </cell>
          <cell r="X2414">
            <v>0</v>
          </cell>
          <cell r="Y2414" t="str">
            <v>H_.US4_WDSProposed Station Capital Costs</v>
          </cell>
        </row>
        <row r="2415">
          <cell r="E2415">
            <v>0</v>
          </cell>
          <cell r="F2415">
            <v>0</v>
          </cell>
          <cell r="G2415">
            <v>0</v>
          </cell>
          <cell r="H2415">
            <v>0</v>
          </cell>
          <cell r="I2415">
            <v>0</v>
          </cell>
          <cell r="J2415">
            <v>0</v>
          </cell>
          <cell r="K2415">
            <v>0</v>
          </cell>
          <cell r="L2415">
            <v>0</v>
          </cell>
          <cell r="M2415">
            <v>0</v>
          </cell>
          <cell r="N2415">
            <v>0</v>
          </cell>
          <cell r="O2415">
            <v>0</v>
          </cell>
          <cell r="P2415">
            <v>0</v>
          </cell>
          <cell r="Q2415">
            <v>0</v>
          </cell>
          <cell r="R2415">
            <v>0</v>
          </cell>
          <cell r="S2415">
            <v>0</v>
          </cell>
          <cell r="T2415">
            <v>0</v>
          </cell>
          <cell r="U2415">
            <v>0</v>
          </cell>
          <cell r="V2415">
            <v>0</v>
          </cell>
          <cell r="W2415">
            <v>0</v>
          </cell>
          <cell r="X2415">
            <v>0</v>
          </cell>
          <cell r="Y2415" t="str">
            <v>H_.US4_WDS   Station Total Costs</v>
          </cell>
        </row>
        <row r="2416">
          <cell r="E2416">
            <v>0</v>
          </cell>
          <cell r="F2416">
            <v>0</v>
          </cell>
          <cell r="G2416">
            <v>0</v>
          </cell>
          <cell r="H2416">
            <v>0</v>
          </cell>
          <cell r="I2416">
            <v>0</v>
          </cell>
          <cell r="J2416">
            <v>0</v>
          </cell>
          <cell r="K2416">
            <v>0</v>
          </cell>
          <cell r="L2416">
            <v>0</v>
          </cell>
          <cell r="M2416">
            <v>0</v>
          </cell>
          <cell r="N2416">
            <v>0</v>
          </cell>
          <cell r="O2416">
            <v>0</v>
          </cell>
          <cell r="P2416">
            <v>0</v>
          </cell>
          <cell r="Q2416">
            <v>0</v>
          </cell>
          <cell r="R2416">
            <v>0</v>
          </cell>
          <cell r="S2416">
            <v>0</v>
          </cell>
          <cell r="T2416">
            <v>0</v>
          </cell>
          <cell r="U2416">
            <v>0</v>
          </cell>
          <cell r="V2416">
            <v>0</v>
          </cell>
          <cell r="W2416">
            <v>0</v>
          </cell>
          <cell r="X2416">
            <v>0</v>
          </cell>
          <cell r="Y2416" t="str">
            <v>H_.US4_PVSProposed Station Fuel Costs</v>
          </cell>
        </row>
        <row r="2417">
          <cell r="E2417">
            <v>0</v>
          </cell>
          <cell r="F2417">
            <v>0</v>
          </cell>
          <cell r="G2417">
            <v>0</v>
          </cell>
          <cell r="H2417">
            <v>0</v>
          </cell>
          <cell r="I2417">
            <v>0</v>
          </cell>
          <cell r="J2417">
            <v>0</v>
          </cell>
          <cell r="K2417">
            <v>0</v>
          </cell>
          <cell r="L2417">
            <v>0</v>
          </cell>
          <cell r="M2417">
            <v>0</v>
          </cell>
          <cell r="N2417">
            <v>0</v>
          </cell>
          <cell r="O2417">
            <v>0</v>
          </cell>
          <cell r="P2417">
            <v>0</v>
          </cell>
          <cell r="Q2417">
            <v>0</v>
          </cell>
          <cell r="R2417">
            <v>0</v>
          </cell>
          <cell r="S2417">
            <v>0</v>
          </cell>
          <cell r="T2417">
            <v>0</v>
          </cell>
          <cell r="U2417">
            <v>0</v>
          </cell>
          <cell r="V2417">
            <v>0</v>
          </cell>
          <cell r="W2417">
            <v>0</v>
          </cell>
          <cell r="X2417">
            <v>0</v>
          </cell>
          <cell r="Y2417" t="str">
            <v>H_.US4_PVSProposed Station Variable O&amp;M Costs</v>
          </cell>
        </row>
        <row r="2418">
          <cell r="E2418">
            <v>0</v>
          </cell>
          <cell r="F2418">
            <v>0</v>
          </cell>
          <cell r="G2418">
            <v>0</v>
          </cell>
          <cell r="H2418">
            <v>0</v>
          </cell>
          <cell r="I2418">
            <v>0</v>
          </cell>
          <cell r="J2418">
            <v>0</v>
          </cell>
          <cell r="K2418">
            <v>0</v>
          </cell>
          <cell r="L2418">
            <v>0</v>
          </cell>
          <cell r="M2418">
            <v>0</v>
          </cell>
          <cell r="N2418">
            <v>0</v>
          </cell>
          <cell r="O2418">
            <v>0</v>
          </cell>
          <cell r="P2418">
            <v>0</v>
          </cell>
          <cell r="Q2418">
            <v>0</v>
          </cell>
          <cell r="R2418">
            <v>0</v>
          </cell>
          <cell r="S2418">
            <v>0</v>
          </cell>
          <cell r="T2418">
            <v>0</v>
          </cell>
          <cell r="U2418">
            <v>0</v>
          </cell>
          <cell r="V2418">
            <v>0</v>
          </cell>
          <cell r="W2418">
            <v>0</v>
          </cell>
          <cell r="X2418">
            <v>0</v>
          </cell>
          <cell r="Y2418" t="str">
            <v>H_.US4_PVSProposed Station Emission Costs</v>
          </cell>
        </row>
        <row r="2419">
          <cell r="E2419">
            <v>0</v>
          </cell>
          <cell r="F2419">
            <v>0</v>
          </cell>
          <cell r="G2419">
            <v>0</v>
          </cell>
          <cell r="H2419">
            <v>0</v>
          </cell>
          <cell r="I2419">
            <v>0</v>
          </cell>
          <cell r="J2419">
            <v>0</v>
          </cell>
          <cell r="K2419">
            <v>0</v>
          </cell>
          <cell r="L2419">
            <v>0</v>
          </cell>
          <cell r="M2419">
            <v>0</v>
          </cell>
          <cell r="N2419">
            <v>0</v>
          </cell>
          <cell r="O2419">
            <v>0</v>
          </cell>
          <cell r="P2419">
            <v>0</v>
          </cell>
          <cell r="Q2419">
            <v>0</v>
          </cell>
          <cell r="R2419">
            <v>0</v>
          </cell>
          <cell r="S2419">
            <v>0</v>
          </cell>
          <cell r="T2419">
            <v>0</v>
          </cell>
          <cell r="U2419">
            <v>0</v>
          </cell>
          <cell r="V2419">
            <v>0</v>
          </cell>
          <cell r="W2419">
            <v>0</v>
          </cell>
          <cell r="X2419">
            <v>0</v>
          </cell>
          <cell r="Y2419" t="str">
            <v>H_.US4_PVSProposed Station Dispatch Adder Costs</v>
          </cell>
        </row>
        <row r="2420">
          <cell r="E2420">
            <v>0</v>
          </cell>
          <cell r="F2420">
            <v>0</v>
          </cell>
          <cell r="G2420">
            <v>0</v>
          </cell>
          <cell r="H2420">
            <v>0</v>
          </cell>
          <cell r="I2420">
            <v>0</v>
          </cell>
          <cell r="J2420">
            <v>0</v>
          </cell>
          <cell r="K2420">
            <v>0</v>
          </cell>
          <cell r="L2420">
            <v>0</v>
          </cell>
          <cell r="M2420">
            <v>0</v>
          </cell>
          <cell r="N2420">
            <v>0</v>
          </cell>
          <cell r="O2420">
            <v>0</v>
          </cell>
          <cell r="P2420">
            <v>0</v>
          </cell>
          <cell r="Q2420">
            <v>0</v>
          </cell>
          <cell r="R2420">
            <v>0</v>
          </cell>
          <cell r="S2420">
            <v>0</v>
          </cell>
          <cell r="T2420">
            <v>0</v>
          </cell>
          <cell r="U2420">
            <v>0</v>
          </cell>
          <cell r="V2420">
            <v>0</v>
          </cell>
          <cell r="W2420">
            <v>0</v>
          </cell>
          <cell r="X2420">
            <v>0</v>
          </cell>
          <cell r="Y2420" t="str">
            <v>H_.US4_PVSProposed Station Fixed Costs</v>
          </cell>
        </row>
        <row r="2421">
          <cell r="E2421">
            <v>0</v>
          </cell>
          <cell r="F2421">
            <v>0</v>
          </cell>
          <cell r="G2421">
            <v>0</v>
          </cell>
          <cell r="H2421">
            <v>0</v>
          </cell>
          <cell r="I2421">
            <v>0</v>
          </cell>
          <cell r="J2421">
            <v>0</v>
          </cell>
          <cell r="K2421">
            <v>0</v>
          </cell>
          <cell r="L2421">
            <v>0</v>
          </cell>
          <cell r="M2421">
            <v>0</v>
          </cell>
          <cell r="N2421">
            <v>0</v>
          </cell>
          <cell r="O2421">
            <v>0</v>
          </cell>
          <cell r="P2421">
            <v>0</v>
          </cell>
          <cell r="Q2421">
            <v>0</v>
          </cell>
          <cell r="R2421">
            <v>0</v>
          </cell>
          <cell r="S2421">
            <v>0</v>
          </cell>
          <cell r="T2421">
            <v>0</v>
          </cell>
          <cell r="U2421">
            <v>0</v>
          </cell>
          <cell r="V2421">
            <v>0</v>
          </cell>
          <cell r="W2421">
            <v>0</v>
          </cell>
          <cell r="X2421">
            <v>0</v>
          </cell>
          <cell r="Y2421" t="str">
            <v>H_.US4_PVSProposed Station Demand Charges</v>
          </cell>
        </row>
        <row r="2422">
          <cell r="E2422">
            <v>0</v>
          </cell>
          <cell r="F2422">
            <v>0</v>
          </cell>
          <cell r="G2422">
            <v>0</v>
          </cell>
          <cell r="H2422">
            <v>0</v>
          </cell>
          <cell r="I2422">
            <v>0</v>
          </cell>
          <cell r="J2422">
            <v>0</v>
          </cell>
          <cell r="K2422">
            <v>0</v>
          </cell>
          <cell r="L2422">
            <v>0</v>
          </cell>
          <cell r="M2422">
            <v>0</v>
          </cell>
          <cell r="N2422">
            <v>0</v>
          </cell>
          <cell r="O2422">
            <v>0</v>
          </cell>
          <cell r="P2422">
            <v>0</v>
          </cell>
          <cell r="Q2422">
            <v>0</v>
          </cell>
          <cell r="R2422">
            <v>0</v>
          </cell>
          <cell r="S2422">
            <v>0</v>
          </cell>
          <cell r="T2422">
            <v>0</v>
          </cell>
          <cell r="U2422">
            <v>0</v>
          </cell>
          <cell r="V2422">
            <v>0</v>
          </cell>
          <cell r="W2422">
            <v>0</v>
          </cell>
          <cell r="X2422">
            <v>0</v>
          </cell>
          <cell r="Y2422" t="str">
            <v>H_.US4_PVSProposed Station Capital Costs</v>
          </cell>
        </row>
        <row r="2423">
          <cell r="E2423">
            <v>0</v>
          </cell>
          <cell r="F2423">
            <v>0</v>
          </cell>
          <cell r="G2423">
            <v>0</v>
          </cell>
          <cell r="H2423">
            <v>0</v>
          </cell>
          <cell r="I2423">
            <v>0</v>
          </cell>
          <cell r="J2423">
            <v>0</v>
          </cell>
          <cell r="K2423">
            <v>0</v>
          </cell>
          <cell r="L2423">
            <v>0</v>
          </cell>
          <cell r="M2423">
            <v>0</v>
          </cell>
          <cell r="N2423">
            <v>0</v>
          </cell>
          <cell r="O2423">
            <v>0</v>
          </cell>
          <cell r="P2423">
            <v>0</v>
          </cell>
          <cell r="Q2423">
            <v>0</v>
          </cell>
          <cell r="R2423">
            <v>0</v>
          </cell>
          <cell r="S2423">
            <v>0</v>
          </cell>
          <cell r="T2423">
            <v>0</v>
          </cell>
          <cell r="U2423">
            <v>0</v>
          </cell>
          <cell r="V2423">
            <v>0</v>
          </cell>
          <cell r="W2423">
            <v>0</v>
          </cell>
          <cell r="X2423">
            <v>0</v>
          </cell>
          <cell r="Y2423" t="str">
            <v>H_.US4_PVS   Station Total Costs</v>
          </cell>
        </row>
        <row r="2424">
          <cell r="E2424">
            <v>0</v>
          </cell>
          <cell r="F2424">
            <v>0</v>
          </cell>
          <cell r="G2424">
            <v>0</v>
          </cell>
          <cell r="H2424">
            <v>0</v>
          </cell>
          <cell r="I2424">
            <v>0</v>
          </cell>
          <cell r="J2424">
            <v>0</v>
          </cell>
          <cell r="K2424">
            <v>0</v>
          </cell>
          <cell r="L2424">
            <v>0</v>
          </cell>
          <cell r="M2424">
            <v>0</v>
          </cell>
          <cell r="N2424">
            <v>0</v>
          </cell>
          <cell r="O2424">
            <v>0</v>
          </cell>
          <cell r="P2424">
            <v>0</v>
          </cell>
          <cell r="Q2424">
            <v>0</v>
          </cell>
          <cell r="R2424">
            <v>0</v>
          </cell>
          <cell r="S2424">
            <v>0</v>
          </cell>
          <cell r="T2424">
            <v>0</v>
          </cell>
          <cell r="U2424">
            <v>0</v>
          </cell>
          <cell r="V2424">
            <v>0</v>
          </cell>
          <cell r="W2424">
            <v>0</v>
          </cell>
          <cell r="X2424">
            <v>0</v>
          </cell>
          <cell r="Y2424" t="str">
            <v>H1.US4_PVSProposed Station Fuel Costs</v>
          </cell>
        </row>
        <row r="2425">
          <cell r="E2425">
            <v>0</v>
          </cell>
          <cell r="F2425">
            <v>0</v>
          </cell>
          <cell r="G2425">
            <v>0</v>
          </cell>
          <cell r="H2425">
            <v>0</v>
          </cell>
          <cell r="I2425">
            <v>0</v>
          </cell>
          <cell r="J2425">
            <v>0</v>
          </cell>
          <cell r="K2425">
            <v>0</v>
          </cell>
          <cell r="L2425">
            <v>0</v>
          </cell>
          <cell r="M2425">
            <v>0</v>
          </cell>
          <cell r="N2425">
            <v>0</v>
          </cell>
          <cell r="O2425">
            <v>0</v>
          </cell>
          <cell r="P2425">
            <v>0</v>
          </cell>
          <cell r="Q2425">
            <v>0</v>
          </cell>
          <cell r="R2425">
            <v>0</v>
          </cell>
          <cell r="S2425">
            <v>0</v>
          </cell>
          <cell r="T2425">
            <v>0</v>
          </cell>
          <cell r="U2425">
            <v>0</v>
          </cell>
          <cell r="V2425">
            <v>0</v>
          </cell>
          <cell r="W2425">
            <v>0</v>
          </cell>
          <cell r="X2425">
            <v>0</v>
          </cell>
          <cell r="Y2425" t="str">
            <v>H1.US4_PVSProposed Station Variable O&amp;M Costs</v>
          </cell>
        </row>
        <row r="2426">
          <cell r="E2426">
            <v>0</v>
          </cell>
          <cell r="F2426">
            <v>0</v>
          </cell>
          <cell r="G2426">
            <v>0</v>
          </cell>
          <cell r="H2426">
            <v>0</v>
          </cell>
          <cell r="I2426">
            <v>0</v>
          </cell>
          <cell r="J2426">
            <v>0</v>
          </cell>
          <cell r="K2426">
            <v>0</v>
          </cell>
          <cell r="L2426">
            <v>0</v>
          </cell>
          <cell r="M2426">
            <v>0</v>
          </cell>
          <cell r="N2426">
            <v>0</v>
          </cell>
          <cell r="O2426">
            <v>0</v>
          </cell>
          <cell r="P2426">
            <v>0</v>
          </cell>
          <cell r="Q2426">
            <v>0</v>
          </cell>
          <cell r="R2426">
            <v>0</v>
          </cell>
          <cell r="S2426">
            <v>0</v>
          </cell>
          <cell r="T2426">
            <v>0</v>
          </cell>
          <cell r="U2426">
            <v>0</v>
          </cell>
          <cell r="V2426">
            <v>0</v>
          </cell>
          <cell r="W2426">
            <v>0</v>
          </cell>
          <cell r="X2426">
            <v>0</v>
          </cell>
          <cell r="Y2426" t="str">
            <v>H1.US4_PVSProposed Station Emission Costs</v>
          </cell>
        </row>
        <row r="2427">
          <cell r="E2427">
            <v>0</v>
          </cell>
          <cell r="F2427">
            <v>0</v>
          </cell>
          <cell r="G2427">
            <v>0</v>
          </cell>
          <cell r="H2427">
            <v>0</v>
          </cell>
          <cell r="I2427">
            <v>0</v>
          </cell>
          <cell r="J2427">
            <v>0</v>
          </cell>
          <cell r="K2427">
            <v>0</v>
          </cell>
          <cell r="L2427">
            <v>0</v>
          </cell>
          <cell r="M2427">
            <v>0</v>
          </cell>
          <cell r="N2427">
            <v>0</v>
          </cell>
          <cell r="O2427">
            <v>0</v>
          </cell>
          <cell r="P2427">
            <v>0</v>
          </cell>
          <cell r="Q2427">
            <v>0</v>
          </cell>
          <cell r="R2427">
            <v>0</v>
          </cell>
          <cell r="S2427">
            <v>0</v>
          </cell>
          <cell r="T2427">
            <v>0</v>
          </cell>
          <cell r="U2427">
            <v>0</v>
          </cell>
          <cell r="V2427">
            <v>0</v>
          </cell>
          <cell r="W2427">
            <v>0</v>
          </cell>
          <cell r="X2427">
            <v>0</v>
          </cell>
          <cell r="Y2427" t="str">
            <v>H1.US4_PVSProposed Station Dispatch Adder Costs</v>
          </cell>
        </row>
        <row r="2428">
          <cell r="E2428">
            <v>0</v>
          </cell>
          <cell r="F2428">
            <v>0</v>
          </cell>
          <cell r="G2428">
            <v>0</v>
          </cell>
          <cell r="H2428">
            <v>0</v>
          </cell>
          <cell r="I2428">
            <v>0</v>
          </cell>
          <cell r="J2428">
            <v>0</v>
          </cell>
          <cell r="K2428">
            <v>0</v>
          </cell>
          <cell r="L2428">
            <v>0</v>
          </cell>
          <cell r="M2428">
            <v>0</v>
          </cell>
          <cell r="N2428">
            <v>0</v>
          </cell>
          <cell r="O2428">
            <v>0</v>
          </cell>
          <cell r="P2428">
            <v>0</v>
          </cell>
          <cell r="Q2428">
            <v>0</v>
          </cell>
          <cell r="R2428">
            <v>0</v>
          </cell>
          <cell r="S2428">
            <v>0</v>
          </cell>
          <cell r="T2428">
            <v>0</v>
          </cell>
          <cell r="U2428">
            <v>0</v>
          </cell>
          <cell r="V2428">
            <v>0</v>
          </cell>
          <cell r="W2428">
            <v>0</v>
          </cell>
          <cell r="X2428">
            <v>0</v>
          </cell>
          <cell r="Y2428" t="str">
            <v>H1.US4_PVSProposed Station Fixed Costs</v>
          </cell>
        </row>
        <row r="2429">
          <cell r="E2429">
            <v>0</v>
          </cell>
          <cell r="F2429">
            <v>0</v>
          </cell>
          <cell r="G2429">
            <v>0</v>
          </cell>
          <cell r="H2429">
            <v>0</v>
          </cell>
          <cell r="I2429">
            <v>0</v>
          </cell>
          <cell r="J2429">
            <v>0</v>
          </cell>
          <cell r="K2429">
            <v>0</v>
          </cell>
          <cell r="L2429">
            <v>0</v>
          </cell>
          <cell r="M2429">
            <v>0</v>
          </cell>
          <cell r="N2429">
            <v>0</v>
          </cell>
          <cell r="O2429">
            <v>0</v>
          </cell>
          <cell r="P2429">
            <v>0</v>
          </cell>
          <cell r="Q2429">
            <v>0</v>
          </cell>
          <cell r="R2429">
            <v>0</v>
          </cell>
          <cell r="S2429">
            <v>0</v>
          </cell>
          <cell r="T2429">
            <v>0</v>
          </cell>
          <cell r="U2429">
            <v>0</v>
          </cell>
          <cell r="V2429">
            <v>0</v>
          </cell>
          <cell r="W2429">
            <v>0</v>
          </cell>
          <cell r="X2429">
            <v>0</v>
          </cell>
          <cell r="Y2429" t="str">
            <v>H1.US4_PVSProposed Station Demand Charges</v>
          </cell>
        </row>
        <row r="2430">
          <cell r="E2430">
            <v>0</v>
          </cell>
          <cell r="F2430">
            <v>0</v>
          </cell>
          <cell r="G2430">
            <v>0</v>
          </cell>
          <cell r="H2430">
            <v>0</v>
          </cell>
          <cell r="I2430">
            <v>0</v>
          </cell>
          <cell r="J2430">
            <v>0</v>
          </cell>
          <cell r="K2430">
            <v>0</v>
          </cell>
          <cell r="L2430">
            <v>0</v>
          </cell>
          <cell r="M2430">
            <v>0</v>
          </cell>
          <cell r="N2430">
            <v>0</v>
          </cell>
          <cell r="O2430">
            <v>0</v>
          </cell>
          <cell r="P2430">
            <v>0</v>
          </cell>
          <cell r="Q2430">
            <v>0</v>
          </cell>
          <cell r="R2430">
            <v>0</v>
          </cell>
          <cell r="S2430">
            <v>0</v>
          </cell>
          <cell r="T2430">
            <v>0</v>
          </cell>
          <cell r="U2430">
            <v>0</v>
          </cell>
          <cell r="V2430">
            <v>0</v>
          </cell>
          <cell r="W2430">
            <v>0</v>
          </cell>
          <cell r="X2430">
            <v>0</v>
          </cell>
          <cell r="Y2430" t="str">
            <v>H1.US4_PVSProposed Station Capital Costs</v>
          </cell>
        </row>
        <row r="2431">
          <cell r="E2431">
            <v>0</v>
          </cell>
          <cell r="F2431">
            <v>0</v>
          </cell>
          <cell r="G2431">
            <v>0</v>
          </cell>
          <cell r="H2431">
            <v>0</v>
          </cell>
          <cell r="I2431">
            <v>0</v>
          </cell>
          <cell r="J2431">
            <v>0</v>
          </cell>
          <cell r="K2431">
            <v>0</v>
          </cell>
          <cell r="L2431">
            <v>0</v>
          </cell>
          <cell r="M2431">
            <v>0</v>
          </cell>
          <cell r="N2431">
            <v>0</v>
          </cell>
          <cell r="O2431">
            <v>0</v>
          </cell>
          <cell r="P2431">
            <v>0</v>
          </cell>
          <cell r="Q2431">
            <v>0</v>
          </cell>
          <cell r="R2431">
            <v>0</v>
          </cell>
          <cell r="S2431">
            <v>0</v>
          </cell>
          <cell r="T2431">
            <v>0</v>
          </cell>
          <cell r="U2431">
            <v>0</v>
          </cell>
          <cell r="V2431">
            <v>0</v>
          </cell>
          <cell r="W2431">
            <v>0</v>
          </cell>
          <cell r="X2431">
            <v>0</v>
          </cell>
          <cell r="Y2431" t="str">
            <v>H1.US4_PVS   Station Total Costs</v>
          </cell>
        </row>
        <row r="2432">
          <cell r="E2432">
            <v>0</v>
          </cell>
          <cell r="F2432">
            <v>0</v>
          </cell>
          <cell r="G2432">
            <v>0</v>
          </cell>
          <cell r="H2432">
            <v>0</v>
          </cell>
          <cell r="I2432">
            <v>0</v>
          </cell>
          <cell r="J2432">
            <v>0</v>
          </cell>
          <cell r="K2432">
            <v>0</v>
          </cell>
          <cell r="L2432">
            <v>0</v>
          </cell>
          <cell r="M2432">
            <v>0</v>
          </cell>
          <cell r="N2432">
            <v>0</v>
          </cell>
          <cell r="O2432">
            <v>0</v>
          </cell>
          <cell r="P2432">
            <v>0</v>
          </cell>
          <cell r="Q2432">
            <v>0</v>
          </cell>
          <cell r="R2432">
            <v>0</v>
          </cell>
          <cell r="S2432">
            <v>0</v>
          </cell>
          <cell r="T2432">
            <v>0</v>
          </cell>
          <cell r="U2432">
            <v>0</v>
          </cell>
          <cell r="V2432">
            <v>0</v>
          </cell>
          <cell r="W2432">
            <v>0</v>
          </cell>
          <cell r="X2432">
            <v>0</v>
          </cell>
          <cell r="Y2432" t="str">
            <v>L4.US4_WD_CPProposed Station Fuel Costs</v>
          </cell>
        </row>
        <row r="2433">
          <cell r="E2433">
            <v>0</v>
          </cell>
          <cell r="F2433">
            <v>0</v>
          </cell>
          <cell r="G2433">
            <v>0</v>
          </cell>
          <cell r="H2433">
            <v>0</v>
          </cell>
          <cell r="I2433">
            <v>0</v>
          </cell>
          <cell r="J2433">
            <v>0</v>
          </cell>
          <cell r="K2433">
            <v>0</v>
          </cell>
          <cell r="L2433">
            <v>0</v>
          </cell>
          <cell r="M2433">
            <v>0</v>
          </cell>
          <cell r="N2433">
            <v>0</v>
          </cell>
          <cell r="O2433">
            <v>0</v>
          </cell>
          <cell r="P2433">
            <v>0</v>
          </cell>
          <cell r="Q2433">
            <v>0</v>
          </cell>
          <cell r="R2433">
            <v>0</v>
          </cell>
          <cell r="S2433">
            <v>0</v>
          </cell>
          <cell r="T2433">
            <v>0</v>
          </cell>
          <cell r="U2433">
            <v>0</v>
          </cell>
          <cell r="V2433">
            <v>0</v>
          </cell>
          <cell r="W2433">
            <v>0</v>
          </cell>
          <cell r="X2433">
            <v>0</v>
          </cell>
          <cell r="Y2433" t="str">
            <v>L4.US4_WD_CPProposed Station Variable O&amp;M Costs</v>
          </cell>
        </row>
        <row r="2434">
          <cell r="E2434">
            <v>0</v>
          </cell>
          <cell r="F2434">
            <v>0</v>
          </cell>
          <cell r="G2434">
            <v>0</v>
          </cell>
          <cell r="H2434">
            <v>0</v>
          </cell>
          <cell r="I2434">
            <v>0</v>
          </cell>
          <cell r="J2434">
            <v>0</v>
          </cell>
          <cell r="K2434">
            <v>0</v>
          </cell>
          <cell r="L2434">
            <v>0</v>
          </cell>
          <cell r="M2434">
            <v>0</v>
          </cell>
          <cell r="N2434">
            <v>0</v>
          </cell>
          <cell r="O2434">
            <v>0</v>
          </cell>
          <cell r="P2434">
            <v>0</v>
          </cell>
          <cell r="Q2434">
            <v>0</v>
          </cell>
          <cell r="R2434">
            <v>0</v>
          </cell>
          <cell r="S2434">
            <v>0</v>
          </cell>
          <cell r="T2434">
            <v>0</v>
          </cell>
          <cell r="U2434">
            <v>0</v>
          </cell>
          <cell r="V2434">
            <v>0</v>
          </cell>
          <cell r="W2434">
            <v>0</v>
          </cell>
          <cell r="X2434">
            <v>0</v>
          </cell>
          <cell r="Y2434" t="str">
            <v>L4.US4_WD_CPProposed Station Emission Costs</v>
          </cell>
        </row>
        <row r="2435">
          <cell r="E2435">
            <v>0</v>
          </cell>
          <cell r="F2435">
            <v>0</v>
          </cell>
          <cell r="G2435">
            <v>0</v>
          </cell>
          <cell r="H2435">
            <v>0</v>
          </cell>
          <cell r="I2435">
            <v>0</v>
          </cell>
          <cell r="J2435">
            <v>0</v>
          </cell>
          <cell r="K2435">
            <v>0</v>
          </cell>
          <cell r="L2435">
            <v>0</v>
          </cell>
          <cell r="M2435">
            <v>0</v>
          </cell>
          <cell r="N2435">
            <v>0</v>
          </cell>
          <cell r="O2435">
            <v>0</v>
          </cell>
          <cell r="P2435">
            <v>0</v>
          </cell>
          <cell r="Q2435">
            <v>0</v>
          </cell>
          <cell r="R2435">
            <v>0</v>
          </cell>
          <cell r="S2435">
            <v>0</v>
          </cell>
          <cell r="T2435">
            <v>0</v>
          </cell>
          <cell r="U2435">
            <v>0</v>
          </cell>
          <cell r="V2435">
            <v>0</v>
          </cell>
          <cell r="W2435">
            <v>0</v>
          </cell>
          <cell r="X2435">
            <v>0</v>
          </cell>
          <cell r="Y2435" t="str">
            <v>L4.US4_WD_CPProposed Station Dispatch Adder Costs</v>
          </cell>
        </row>
        <row r="2436">
          <cell r="E2436">
            <v>0</v>
          </cell>
          <cell r="F2436">
            <v>0</v>
          </cell>
          <cell r="G2436">
            <v>0</v>
          </cell>
          <cell r="H2436">
            <v>0</v>
          </cell>
          <cell r="I2436">
            <v>0</v>
          </cell>
          <cell r="J2436">
            <v>0</v>
          </cell>
          <cell r="K2436">
            <v>0</v>
          </cell>
          <cell r="L2436">
            <v>0</v>
          </cell>
          <cell r="M2436">
            <v>0</v>
          </cell>
          <cell r="N2436">
            <v>0</v>
          </cell>
          <cell r="O2436">
            <v>0</v>
          </cell>
          <cell r="P2436">
            <v>0</v>
          </cell>
          <cell r="Q2436">
            <v>0</v>
          </cell>
          <cell r="R2436">
            <v>0</v>
          </cell>
          <cell r="S2436">
            <v>0</v>
          </cell>
          <cell r="T2436">
            <v>0</v>
          </cell>
          <cell r="U2436">
            <v>0</v>
          </cell>
          <cell r="V2436">
            <v>0</v>
          </cell>
          <cell r="W2436">
            <v>0</v>
          </cell>
          <cell r="X2436">
            <v>0</v>
          </cell>
          <cell r="Y2436" t="str">
            <v>L4.US4_WD_CPProposed Station Fixed Costs</v>
          </cell>
        </row>
        <row r="2437">
          <cell r="E2437">
            <v>0</v>
          </cell>
          <cell r="F2437">
            <v>0</v>
          </cell>
          <cell r="G2437">
            <v>0</v>
          </cell>
          <cell r="H2437">
            <v>0</v>
          </cell>
          <cell r="I2437">
            <v>0</v>
          </cell>
          <cell r="J2437">
            <v>0</v>
          </cell>
          <cell r="K2437">
            <v>0</v>
          </cell>
          <cell r="L2437">
            <v>0</v>
          </cell>
          <cell r="M2437">
            <v>0</v>
          </cell>
          <cell r="N2437">
            <v>0</v>
          </cell>
          <cell r="O2437">
            <v>0</v>
          </cell>
          <cell r="P2437">
            <v>0</v>
          </cell>
          <cell r="Q2437">
            <v>0</v>
          </cell>
          <cell r="R2437">
            <v>0</v>
          </cell>
          <cell r="S2437">
            <v>0</v>
          </cell>
          <cell r="T2437">
            <v>0</v>
          </cell>
          <cell r="U2437">
            <v>0</v>
          </cell>
          <cell r="V2437">
            <v>0</v>
          </cell>
          <cell r="W2437">
            <v>0</v>
          </cell>
          <cell r="X2437">
            <v>0</v>
          </cell>
          <cell r="Y2437" t="str">
            <v>L4.US4_WD_CPProposed Station Demand Charges</v>
          </cell>
        </row>
        <row r="2438">
          <cell r="E2438">
            <v>0</v>
          </cell>
          <cell r="F2438">
            <v>0</v>
          </cell>
          <cell r="G2438">
            <v>0</v>
          </cell>
          <cell r="H2438">
            <v>0</v>
          </cell>
          <cell r="I2438">
            <v>0</v>
          </cell>
          <cell r="J2438">
            <v>0</v>
          </cell>
          <cell r="K2438">
            <v>0</v>
          </cell>
          <cell r="L2438">
            <v>0</v>
          </cell>
          <cell r="M2438">
            <v>0</v>
          </cell>
          <cell r="N2438">
            <v>0</v>
          </cell>
          <cell r="O2438">
            <v>0</v>
          </cell>
          <cell r="P2438">
            <v>0</v>
          </cell>
          <cell r="Q2438">
            <v>0</v>
          </cell>
          <cell r="R2438">
            <v>0</v>
          </cell>
          <cell r="S2438">
            <v>0</v>
          </cell>
          <cell r="T2438">
            <v>0</v>
          </cell>
          <cell r="U2438">
            <v>0</v>
          </cell>
          <cell r="V2438">
            <v>0</v>
          </cell>
          <cell r="W2438">
            <v>0</v>
          </cell>
          <cell r="X2438">
            <v>0</v>
          </cell>
          <cell r="Y2438" t="str">
            <v>L4.US4_WD_CPProposed Station Capital Costs</v>
          </cell>
        </row>
        <row r="2439">
          <cell r="E2439">
            <v>0</v>
          </cell>
          <cell r="F2439">
            <v>0</v>
          </cell>
          <cell r="G2439">
            <v>0</v>
          </cell>
          <cell r="H2439">
            <v>0</v>
          </cell>
          <cell r="I2439">
            <v>0</v>
          </cell>
          <cell r="J2439">
            <v>0</v>
          </cell>
          <cell r="K2439">
            <v>0</v>
          </cell>
          <cell r="L2439">
            <v>0</v>
          </cell>
          <cell r="M2439">
            <v>0</v>
          </cell>
          <cell r="N2439">
            <v>0</v>
          </cell>
          <cell r="O2439">
            <v>0</v>
          </cell>
          <cell r="P2439">
            <v>0</v>
          </cell>
          <cell r="Q2439">
            <v>0</v>
          </cell>
          <cell r="R2439">
            <v>0</v>
          </cell>
          <cell r="S2439">
            <v>0</v>
          </cell>
          <cell r="T2439">
            <v>0</v>
          </cell>
          <cell r="U2439">
            <v>0</v>
          </cell>
          <cell r="V2439">
            <v>0</v>
          </cell>
          <cell r="W2439">
            <v>0</v>
          </cell>
          <cell r="X2439">
            <v>0</v>
          </cell>
          <cell r="Y2439" t="str">
            <v>L4.US4_WD_CP   Station Total Costs</v>
          </cell>
        </row>
        <row r="2440">
          <cell r="E2440">
            <v>0</v>
          </cell>
          <cell r="F2440">
            <v>0</v>
          </cell>
          <cell r="G2440">
            <v>0</v>
          </cell>
          <cell r="H2440">
            <v>0</v>
          </cell>
          <cell r="I2440">
            <v>0</v>
          </cell>
          <cell r="J2440">
            <v>0</v>
          </cell>
          <cell r="K2440">
            <v>0</v>
          </cell>
          <cell r="L2440">
            <v>0</v>
          </cell>
          <cell r="M2440">
            <v>0</v>
          </cell>
          <cell r="N2440">
            <v>0</v>
          </cell>
          <cell r="O2440">
            <v>0</v>
          </cell>
          <cell r="P2440">
            <v>0</v>
          </cell>
          <cell r="Q2440">
            <v>0</v>
          </cell>
          <cell r="R2440">
            <v>0</v>
          </cell>
          <cell r="S2440">
            <v>0</v>
          </cell>
          <cell r="T2440">
            <v>0</v>
          </cell>
          <cell r="U2440">
            <v>0</v>
          </cell>
          <cell r="V2440">
            <v>0</v>
          </cell>
          <cell r="W2440">
            <v>0</v>
          </cell>
          <cell r="X2440">
            <v>0</v>
          </cell>
          <cell r="Y2440" t="str">
            <v>H4.US4_WD_CPProposed Station Fuel Costs</v>
          </cell>
        </row>
        <row r="2441">
          <cell r="E2441">
            <v>0</v>
          </cell>
          <cell r="F2441">
            <v>0</v>
          </cell>
          <cell r="G2441">
            <v>0</v>
          </cell>
          <cell r="H2441">
            <v>0</v>
          </cell>
          <cell r="I2441">
            <v>0</v>
          </cell>
          <cell r="J2441">
            <v>0</v>
          </cell>
          <cell r="K2441">
            <v>0</v>
          </cell>
          <cell r="L2441">
            <v>0</v>
          </cell>
          <cell r="M2441">
            <v>0</v>
          </cell>
          <cell r="N2441">
            <v>0</v>
          </cell>
          <cell r="O2441">
            <v>0</v>
          </cell>
          <cell r="P2441">
            <v>0</v>
          </cell>
          <cell r="Q2441">
            <v>0</v>
          </cell>
          <cell r="R2441">
            <v>0</v>
          </cell>
          <cell r="S2441">
            <v>0</v>
          </cell>
          <cell r="T2441">
            <v>0</v>
          </cell>
          <cell r="U2441">
            <v>0</v>
          </cell>
          <cell r="V2441">
            <v>0</v>
          </cell>
          <cell r="W2441">
            <v>0</v>
          </cell>
          <cell r="X2441">
            <v>0</v>
          </cell>
          <cell r="Y2441" t="str">
            <v>H4.US4_WD_CPProposed Station Variable O&amp;M Costs</v>
          </cell>
        </row>
        <row r="2442">
          <cell r="E2442">
            <v>0</v>
          </cell>
          <cell r="F2442">
            <v>0</v>
          </cell>
          <cell r="G2442">
            <v>0</v>
          </cell>
          <cell r="H2442">
            <v>0</v>
          </cell>
          <cell r="I2442">
            <v>0</v>
          </cell>
          <cell r="J2442">
            <v>0</v>
          </cell>
          <cell r="K2442">
            <v>0</v>
          </cell>
          <cell r="L2442">
            <v>0</v>
          </cell>
          <cell r="M2442">
            <v>0</v>
          </cell>
          <cell r="N2442">
            <v>0</v>
          </cell>
          <cell r="O2442">
            <v>0</v>
          </cell>
          <cell r="P2442">
            <v>0</v>
          </cell>
          <cell r="Q2442">
            <v>0</v>
          </cell>
          <cell r="R2442">
            <v>0</v>
          </cell>
          <cell r="S2442">
            <v>0</v>
          </cell>
          <cell r="T2442">
            <v>0</v>
          </cell>
          <cell r="U2442">
            <v>0</v>
          </cell>
          <cell r="V2442">
            <v>0</v>
          </cell>
          <cell r="W2442">
            <v>0</v>
          </cell>
          <cell r="X2442">
            <v>0</v>
          </cell>
          <cell r="Y2442" t="str">
            <v>H4.US4_WD_CPProposed Station Emission Costs</v>
          </cell>
        </row>
        <row r="2443">
          <cell r="E2443">
            <v>0</v>
          </cell>
          <cell r="F2443">
            <v>0</v>
          </cell>
          <cell r="G2443">
            <v>0</v>
          </cell>
          <cell r="H2443">
            <v>0</v>
          </cell>
          <cell r="I2443">
            <v>0</v>
          </cell>
          <cell r="J2443">
            <v>0</v>
          </cell>
          <cell r="K2443">
            <v>0</v>
          </cell>
          <cell r="L2443">
            <v>0</v>
          </cell>
          <cell r="M2443">
            <v>0</v>
          </cell>
          <cell r="N2443">
            <v>0</v>
          </cell>
          <cell r="O2443">
            <v>0</v>
          </cell>
          <cell r="P2443">
            <v>0</v>
          </cell>
          <cell r="Q2443">
            <v>0</v>
          </cell>
          <cell r="R2443">
            <v>0</v>
          </cell>
          <cell r="S2443">
            <v>0</v>
          </cell>
          <cell r="T2443">
            <v>0</v>
          </cell>
          <cell r="U2443">
            <v>0</v>
          </cell>
          <cell r="V2443">
            <v>0</v>
          </cell>
          <cell r="W2443">
            <v>0</v>
          </cell>
          <cell r="X2443">
            <v>0</v>
          </cell>
          <cell r="Y2443" t="str">
            <v>H4.US4_WD_CPProposed Station Dispatch Adder Costs</v>
          </cell>
        </row>
        <row r="2444">
          <cell r="E2444">
            <v>0</v>
          </cell>
          <cell r="F2444">
            <v>0</v>
          </cell>
          <cell r="G2444">
            <v>0</v>
          </cell>
          <cell r="H2444">
            <v>0</v>
          </cell>
          <cell r="I2444">
            <v>0</v>
          </cell>
          <cell r="J2444">
            <v>0</v>
          </cell>
          <cell r="K2444">
            <v>0</v>
          </cell>
          <cell r="L2444">
            <v>0</v>
          </cell>
          <cell r="M2444">
            <v>0</v>
          </cell>
          <cell r="N2444">
            <v>0</v>
          </cell>
          <cell r="O2444">
            <v>0</v>
          </cell>
          <cell r="P2444">
            <v>0</v>
          </cell>
          <cell r="Q2444">
            <v>0</v>
          </cell>
          <cell r="R2444">
            <v>0</v>
          </cell>
          <cell r="S2444">
            <v>0</v>
          </cell>
          <cell r="T2444">
            <v>0</v>
          </cell>
          <cell r="U2444">
            <v>0</v>
          </cell>
          <cell r="V2444">
            <v>0</v>
          </cell>
          <cell r="W2444">
            <v>0</v>
          </cell>
          <cell r="X2444">
            <v>0</v>
          </cell>
          <cell r="Y2444" t="str">
            <v>H4.US4_WD_CPProposed Station Fixed Costs</v>
          </cell>
        </row>
        <row r="2445">
          <cell r="E2445">
            <v>0</v>
          </cell>
          <cell r="F2445">
            <v>0</v>
          </cell>
          <cell r="G2445">
            <v>0</v>
          </cell>
          <cell r="H2445">
            <v>0</v>
          </cell>
          <cell r="I2445">
            <v>0</v>
          </cell>
          <cell r="J2445">
            <v>0</v>
          </cell>
          <cell r="K2445">
            <v>0</v>
          </cell>
          <cell r="L2445">
            <v>0</v>
          </cell>
          <cell r="M2445">
            <v>0</v>
          </cell>
          <cell r="N2445">
            <v>0</v>
          </cell>
          <cell r="O2445">
            <v>0</v>
          </cell>
          <cell r="P2445">
            <v>0</v>
          </cell>
          <cell r="Q2445">
            <v>0</v>
          </cell>
          <cell r="R2445">
            <v>0</v>
          </cell>
          <cell r="S2445">
            <v>0</v>
          </cell>
          <cell r="T2445">
            <v>0</v>
          </cell>
          <cell r="U2445">
            <v>0</v>
          </cell>
          <cell r="V2445">
            <v>0</v>
          </cell>
          <cell r="W2445">
            <v>0</v>
          </cell>
          <cell r="X2445">
            <v>0</v>
          </cell>
          <cell r="Y2445" t="str">
            <v>H4.US4_WD_CPProposed Station Demand Charges</v>
          </cell>
        </row>
        <row r="2446">
          <cell r="E2446">
            <v>0</v>
          </cell>
          <cell r="F2446">
            <v>0</v>
          </cell>
          <cell r="G2446">
            <v>0</v>
          </cell>
          <cell r="H2446">
            <v>0</v>
          </cell>
          <cell r="I2446">
            <v>0</v>
          </cell>
          <cell r="J2446">
            <v>0</v>
          </cell>
          <cell r="K2446">
            <v>0</v>
          </cell>
          <cell r="L2446">
            <v>0</v>
          </cell>
          <cell r="M2446">
            <v>0</v>
          </cell>
          <cell r="N2446">
            <v>0</v>
          </cell>
          <cell r="O2446">
            <v>0</v>
          </cell>
          <cell r="P2446">
            <v>0</v>
          </cell>
          <cell r="Q2446">
            <v>0</v>
          </cell>
          <cell r="R2446">
            <v>0</v>
          </cell>
          <cell r="S2446">
            <v>0</v>
          </cell>
          <cell r="T2446">
            <v>0</v>
          </cell>
          <cell r="U2446">
            <v>0</v>
          </cell>
          <cell r="V2446">
            <v>0</v>
          </cell>
          <cell r="W2446">
            <v>0</v>
          </cell>
          <cell r="X2446">
            <v>0</v>
          </cell>
          <cell r="Y2446" t="str">
            <v>H4.US4_WD_CPProposed Station Capital Costs</v>
          </cell>
        </row>
        <row r="2447">
          <cell r="E2447">
            <v>0</v>
          </cell>
          <cell r="F2447">
            <v>0</v>
          </cell>
          <cell r="G2447">
            <v>0</v>
          </cell>
          <cell r="H2447">
            <v>0</v>
          </cell>
          <cell r="I2447">
            <v>0</v>
          </cell>
          <cell r="J2447">
            <v>0</v>
          </cell>
          <cell r="K2447">
            <v>0</v>
          </cell>
          <cell r="L2447">
            <v>0</v>
          </cell>
          <cell r="M2447">
            <v>0</v>
          </cell>
          <cell r="N2447">
            <v>0</v>
          </cell>
          <cell r="O2447">
            <v>0</v>
          </cell>
          <cell r="P2447">
            <v>0</v>
          </cell>
          <cell r="Q2447">
            <v>0</v>
          </cell>
          <cell r="R2447">
            <v>0</v>
          </cell>
          <cell r="S2447">
            <v>0</v>
          </cell>
          <cell r="T2447">
            <v>0</v>
          </cell>
          <cell r="U2447">
            <v>0</v>
          </cell>
          <cell r="V2447">
            <v>0</v>
          </cell>
          <cell r="W2447">
            <v>0</v>
          </cell>
          <cell r="X2447">
            <v>0</v>
          </cell>
          <cell r="Y2447" t="str">
            <v>H4.US4_WD_CP   Station Total Costs</v>
          </cell>
        </row>
        <row r="2448">
          <cell r="E2448">
            <v>0</v>
          </cell>
          <cell r="F2448">
            <v>0</v>
          </cell>
          <cell r="G2448">
            <v>0</v>
          </cell>
          <cell r="H2448">
            <v>0</v>
          </cell>
          <cell r="I2448">
            <v>0</v>
          </cell>
          <cell r="J2448">
            <v>0</v>
          </cell>
          <cell r="K2448">
            <v>0</v>
          </cell>
          <cell r="L2448">
            <v>0</v>
          </cell>
          <cell r="M2448">
            <v>0</v>
          </cell>
          <cell r="N2448">
            <v>0</v>
          </cell>
          <cell r="O2448">
            <v>0</v>
          </cell>
          <cell r="P2448">
            <v>0</v>
          </cell>
          <cell r="Q2448">
            <v>0</v>
          </cell>
          <cell r="R2448">
            <v>0</v>
          </cell>
          <cell r="S2448">
            <v>0</v>
          </cell>
          <cell r="T2448">
            <v>0</v>
          </cell>
          <cell r="U2448">
            <v>0</v>
          </cell>
          <cell r="V2448">
            <v>0</v>
          </cell>
          <cell r="W2448">
            <v>0</v>
          </cell>
          <cell r="X2448">
            <v>0</v>
          </cell>
          <cell r="Y2448" t="str">
            <v>L1.US4_PVSProposed Station Fuel Costs</v>
          </cell>
        </row>
        <row r="2449">
          <cell r="E2449">
            <v>0</v>
          </cell>
          <cell r="F2449">
            <v>0</v>
          </cell>
          <cell r="G2449">
            <v>0</v>
          </cell>
          <cell r="H2449">
            <v>0</v>
          </cell>
          <cell r="I2449">
            <v>0</v>
          </cell>
          <cell r="J2449">
            <v>0</v>
          </cell>
          <cell r="K2449">
            <v>0</v>
          </cell>
          <cell r="L2449">
            <v>0</v>
          </cell>
          <cell r="M2449">
            <v>0</v>
          </cell>
          <cell r="N2449">
            <v>0</v>
          </cell>
          <cell r="O2449">
            <v>0</v>
          </cell>
          <cell r="P2449">
            <v>0</v>
          </cell>
          <cell r="Q2449">
            <v>0</v>
          </cell>
          <cell r="R2449">
            <v>0</v>
          </cell>
          <cell r="S2449">
            <v>0</v>
          </cell>
          <cell r="T2449">
            <v>0</v>
          </cell>
          <cell r="U2449">
            <v>0</v>
          </cell>
          <cell r="V2449">
            <v>0</v>
          </cell>
          <cell r="W2449">
            <v>0</v>
          </cell>
          <cell r="X2449">
            <v>0</v>
          </cell>
          <cell r="Y2449" t="str">
            <v>L1.US4_PVSProposed Station Variable O&amp;M Costs</v>
          </cell>
        </row>
        <row r="2450">
          <cell r="E2450">
            <v>0</v>
          </cell>
          <cell r="F2450">
            <v>0</v>
          </cell>
          <cell r="G2450">
            <v>0</v>
          </cell>
          <cell r="H2450">
            <v>0</v>
          </cell>
          <cell r="I2450">
            <v>0</v>
          </cell>
          <cell r="J2450">
            <v>0</v>
          </cell>
          <cell r="K2450">
            <v>0</v>
          </cell>
          <cell r="L2450">
            <v>0</v>
          </cell>
          <cell r="M2450">
            <v>0</v>
          </cell>
          <cell r="N2450">
            <v>0</v>
          </cell>
          <cell r="O2450">
            <v>0</v>
          </cell>
          <cell r="P2450">
            <v>0</v>
          </cell>
          <cell r="Q2450">
            <v>0</v>
          </cell>
          <cell r="R2450">
            <v>0</v>
          </cell>
          <cell r="S2450">
            <v>0</v>
          </cell>
          <cell r="T2450">
            <v>0</v>
          </cell>
          <cell r="U2450">
            <v>0</v>
          </cell>
          <cell r="V2450">
            <v>0</v>
          </cell>
          <cell r="W2450">
            <v>0</v>
          </cell>
          <cell r="X2450">
            <v>0</v>
          </cell>
          <cell r="Y2450" t="str">
            <v>L1.US4_PVSProposed Station Emission Costs</v>
          </cell>
        </row>
        <row r="2451">
          <cell r="E2451">
            <v>0</v>
          </cell>
          <cell r="F2451">
            <v>0</v>
          </cell>
          <cell r="G2451">
            <v>0</v>
          </cell>
          <cell r="H2451">
            <v>0</v>
          </cell>
          <cell r="I2451">
            <v>0</v>
          </cell>
          <cell r="J2451">
            <v>0</v>
          </cell>
          <cell r="K2451">
            <v>0</v>
          </cell>
          <cell r="L2451">
            <v>0</v>
          </cell>
          <cell r="M2451">
            <v>0</v>
          </cell>
          <cell r="N2451">
            <v>0</v>
          </cell>
          <cell r="O2451">
            <v>0</v>
          </cell>
          <cell r="P2451">
            <v>0</v>
          </cell>
          <cell r="Q2451">
            <v>0</v>
          </cell>
          <cell r="R2451">
            <v>0</v>
          </cell>
          <cell r="S2451">
            <v>0</v>
          </cell>
          <cell r="T2451">
            <v>0</v>
          </cell>
          <cell r="U2451">
            <v>0</v>
          </cell>
          <cell r="V2451">
            <v>0</v>
          </cell>
          <cell r="W2451">
            <v>0</v>
          </cell>
          <cell r="X2451">
            <v>0</v>
          </cell>
          <cell r="Y2451" t="str">
            <v>L1.US4_PVSProposed Station Dispatch Adder Costs</v>
          </cell>
        </row>
        <row r="2452">
          <cell r="E2452">
            <v>0</v>
          </cell>
          <cell r="F2452">
            <v>0</v>
          </cell>
          <cell r="G2452">
            <v>0</v>
          </cell>
          <cell r="H2452">
            <v>0</v>
          </cell>
          <cell r="I2452">
            <v>0</v>
          </cell>
          <cell r="J2452">
            <v>0</v>
          </cell>
          <cell r="K2452">
            <v>0</v>
          </cell>
          <cell r="L2452">
            <v>0</v>
          </cell>
          <cell r="M2452">
            <v>0</v>
          </cell>
          <cell r="N2452">
            <v>0</v>
          </cell>
          <cell r="O2452">
            <v>0</v>
          </cell>
          <cell r="P2452">
            <v>0</v>
          </cell>
          <cell r="Q2452">
            <v>0</v>
          </cell>
          <cell r="R2452">
            <v>0</v>
          </cell>
          <cell r="S2452">
            <v>0</v>
          </cell>
          <cell r="T2452">
            <v>0</v>
          </cell>
          <cell r="U2452">
            <v>0</v>
          </cell>
          <cell r="V2452">
            <v>0</v>
          </cell>
          <cell r="W2452">
            <v>0</v>
          </cell>
          <cell r="X2452">
            <v>0</v>
          </cell>
          <cell r="Y2452" t="str">
            <v>L1.US4_PVSProposed Station Fixed Costs</v>
          </cell>
        </row>
        <row r="2453">
          <cell r="E2453">
            <v>0</v>
          </cell>
          <cell r="F2453">
            <v>0</v>
          </cell>
          <cell r="G2453">
            <v>0</v>
          </cell>
          <cell r="H2453">
            <v>0</v>
          </cell>
          <cell r="I2453">
            <v>0</v>
          </cell>
          <cell r="J2453">
            <v>0</v>
          </cell>
          <cell r="K2453">
            <v>0</v>
          </cell>
          <cell r="L2453">
            <v>0</v>
          </cell>
          <cell r="M2453">
            <v>0</v>
          </cell>
          <cell r="N2453">
            <v>0</v>
          </cell>
          <cell r="O2453">
            <v>0</v>
          </cell>
          <cell r="P2453">
            <v>0</v>
          </cell>
          <cell r="Q2453">
            <v>0</v>
          </cell>
          <cell r="R2453">
            <v>0</v>
          </cell>
          <cell r="S2453">
            <v>0</v>
          </cell>
          <cell r="T2453">
            <v>0</v>
          </cell>
          <cell r="U2453">
            <v>0</v>
          </cell>
          <cell r="V2453">
            <v>0</v>
          </cell>
          <cell r="W2453">
            <v>0</v>
          </cell>
          <cell r="X2453">
            <v>0</v>
          </cell>
          <cell r="Y2453" t="str">
            <v>L1.US4_PVSProposed Station Demand Charges</v>
          </cell>
        </row>
        <row r="2454">
          <cell r="E2454">
            <v>0</v>
          </cell>
          <cell r="F2454">
            <v>0</v>
          </cell>
          <cell r="G2454">
            <v>0</v>
          </cell>
          <cell r="H2454">
            <v>0</v>
          </cell>
          <cell r="I2454">
            <v>0</v>
          </cell>
          <cell r="J2454">
            <v>0</v>
          </cell>
          <cell r="K2454">
            <v>0</v>
          </cell>
          <cell r="L2454">
            <v>0</v>
          </cell>
          <cell r="M2454">
            <v>0</v>
          </cell>
          <cell r="N2454">
            <v>0</v>
          </cell>
          <cell r="O2454">
            <v>0</v>
          </cell>
          <cell r="P2454">
            <v>0</v>
          </cell>
          <cell r="Q2454">
            <v>0</v>
          </cell>
          <cell r="R2454">
            <v>0</v>
          </cell>
          <cell r="S2454">
            <v>0</v>
          </cell>
          <cell r="T2454">
            <v>0</v>
          </cell>
          <cell r="U2454">
            <v>0</v>
          </cell>
          <cell r="V2454">
            <v>0</v>
          </cell>
          <cell r="W2454">
            <v>0</v>
          </cell>
          <cell r="X2454">
            <v>0</v>
          </cell>
          <cell r="Y2454" t="str">
            <v>L1.US4_PVSProposed Station Capital Costs</v>
          </cell>
        </row>
        <row r="2455">
          <cell r="E2455">
            <v>0</v>
          </cell>
          <cell r="F2455">
            <v>0</v>
          </cell>
          <cell r="G2455">
            <v>0</v>
          </cell>
          <cell r="H2455">
            <v>0</v>
          </cell>
          <cell r="I2455">
            <v>0</v>
          </cell>
          <cell r="J2455">
            <v>0</v>
          </cell>
          <cell r="K2455">
            <v>0</v>
          </cell>
          <cell r="L2455">
            <v>0</v>
          </cell>
          <cell r="M2455">
            <v>0</v>
          </cell>
          <cell r="N2455">
            <v>0</v>
          </cell>
          <cell r="O2455">
            <v>0</v>
          </cell>
          <cell r="P2455">
            <v>0</v>
          </cell>
          <cell r="Q2455">
            <v>0</v>
          </cell>
          <cell r="R2455">
            <v>0</v>
          </cell>
          <cell r="S2455">
            <v>0</v>
          </cell>
          <cell r="T2455">
            <v>0</v>
          </cell>
          <cell r="U2455">
            <v>0</v>
          </cell>
          <cell r="V2455">
            <v>0</v>
          </cell>
          <cell r="W2455">
            <v>0</v>
          </cell>
          <cell r="X2455">
            <v>0</v>
          </cell>
          <cell r="Y2455" t="str">
            <v>L1.US4_PVS   Station Total Costs</v>
          </cell>
        </row>
        <row r="2456">
          <cell r="E2456">
            <v>0</v>
          </cell>
          <cell r="F2456">
            <v>0</v>
          </cell>
          <cell r="G2456">
            <v>0</v>
          </cell>
          <cell r="H2456">
            <v>0</v>
          </cell>
          <cell r="I2456">
            <v>0</v>
          </cell>
          <cell r="J2456">
            <v>0</v>
          </cell>
          <cell r="K2456">
            <v>0</v>
          </cell>
          <cell r="L2456">
            <v>0</v>
          </cell>
          <cell r="M2456">
            <v>0</v>
          </cell>
          <cell r="N2456">
            <v>0</v>
          </cell>
          <cell r="O2456">
            <v>0</v>
          </cell>
          <cell r="P2456">
            <v>0</v>
          </cell>
          <cell r="Q2456">
            <v>0</v>
          </cell>
          <cell r="R2456">
            <v>0</v>
          </cell>
          <cell r="S2456">
            <v>0</v>
          </cell>
          <cell r="T2456">
            <v>0</v>
          </cell>
          <cell r="U2456">
            <v>0</v>
          </cell>
          <cell r="V2456">
            <v>0</v>
          </cell>
          <cell r="W2456">
            <v>0</v>
          </cell>
          <cell r="X2456">
            <v>0</v>
          </cell>
          <cell r="Y2456" t="str">
            <v>L_.US4_PVSProposed Station Fuel Costs</v>
          </cell>
        </row>
        <row r="2457">
          <cell r="E2457">
            <v>0</v>
          </cell>
          <cell r="F2457">
            <v>0</v>
          </cell>
          <cell r="G2457">
            <v>0</v>
          </cell>
          <cell r="H2457">
            <v>0</v>
          </cell>
          <cell r="I2457">
            <v>0</v>
          </cell>
          <cell r="J2457">
            <v>0</v>
          </cell>
          <cell r="K2457">
            <v>0</v>
          </cell>
          <cell r="L2457">
            <v>0</v>
          </cell>
          <cell r="M2457">
            <v>0</v>
          </cell>
          <cell r="N2457">
            <v>0</v>
          </cell>
          <cell r="O2457">
            <v>0</v>
          </cell>
          <cell r="P2457">
            <v>1.5609999999999999</v>
          </cell>
          <cell r="Q2457">
            <v>1.5960000000000001</v>
          </cell>
          <cell r="R2457">
            <v>1.6319999999999999</v>
          </cell>
          <cell r="S2457">
            <v>1.67</v>
          </cell>
          <cell r="T2457">
            <v>1.708</v>
          </cell>
          <cell r="U2457">
            <v>1.7470000000000001</v>
          </cell>
          <cell r="V2457">
            <v>1.786</v>
          </cell>
          <cell r="W2457">
            <v>1.827</v>
          </cell>
          <cell r="X2457">
            <v>1.869</v>
          </cell>
          <cell r="Y2457" t="str">
            <v>L_.US4_PVSProposed Station Variable O&amp;M Costs</v>
          </cell>
        </row>
        <row r="2458">
          <cell r="E2458">
            <v>0</v>
          </cell>
          <cell r="F2458">
            <v>0</v>
          </cell>
          <cell r="G2458">
            <v>0</v>
          </cell>
          <cell r="H2458">
            <v>0</v>
          </cell>
          <cell r="I2458">
            <v>0</v>
          </cell>
          <cell r="J2458">
            <v>0</v>
          </cell>
          <cell r="K2458">
            <v>0</v>
          </cell>
          <cell r="L2458">
            <v>0</v>
          </cell>
          <cell r="M2458">
            <v>0</v>
          </cell>
          <cell r="N2458">
            <v>0</v>
          </cell>
          <cell r="O2458">
            <v>0</v>
          </cell>
          <cell r="P2458">
            <v>0</v>
          </cell>
          <cell r="Q2458">
            <v>0</v>
          </cell>
          <cell r="R2458">
            <v>0</v>
          </cell>
          <cell r="S2458">
            <v>0</v>
          </cell>
          <cell r="T2458">
            <v>0</v>
          </cell>
          <cell r="U2458">
            <v>0</v>
          </cell>
          <cell r="V2458">
            <v>0</v>
          </cell>
          <cell r="W2458">
            <v>0</v>
          </cell>
          <cell r="X2458">
            <v>0</v>
          </cell>
          <cell r="Y2458" t="str">
            <v>L_.US4_PVSProposed Station Emission Costs</v>
          </cell>
        </row>
        <row r="2459">
          <cell r="E2459">
            <v>0</v>
          </cell>
          <cell r="F2459">
            <v>0</v>
          </cell>
          <cell r="G2459">
            <v>0</v>
          </cell>
          <cell r="H2459">
            <v>0</v>
          </cell>
          <cell r="I2459">
            <v>0</v>
          </cell>
          <cell r="J2459">
            <v>0</v>
          </cell>
          <cell r="K2459">
            <v>0</v>
          </cell>
          <cell r="L2459">
            <v>0</v>
          </cell>
          <cell r="M2459">
            <v>0</v>
          </cell>
          <cell r="N2459">
            <v>0</v>
          </cell>
          <cell r="O2459">
            <v>0</v>
          </cell>
          <cell r="P2459">
            <v>0</v>
          </cell>
          <cell r="Q2459">
            <v>0</v>
          </cell>
          <cell r="R2459">
            <v>0</v>
          </cell>
          <cell r="S2459">
            <v>0</v>
          </cell>
          <cell r="T2459">
            <v>0</v>
          </cell>
          <cell r="U2459">
            <v>0</v>
          </cell>
          <cell r="V2459">
            <v>0</v>
          </cell>
          <cell r="W2459">
            <v>0</v>
          </cell>
          <cell r="X2459">
            <v>0</v>
          </cell>
          <cell r="Y2459" t="str">
            <v>L_.US4_PVSProposed Station Dispatch Adder Costs</v>
          </cell>
        </row>
        <row r="2460">
          <cell r="E2460">
            <v>0</v>
          </cell>
          <cell r="F2460">
            <v>0</v>
          </cell>
          <cell r="G2460">
            <v>0</v>
          </cell>
          <cell r="H2460">
            <v>0</v>
          </cell>
          <cell r="I2460">
            <v>0</v>
          </cell>
          <cell r="J2460">
            <v>0</v>
          </cell>
          <cell r="K2460">
            <v>0</v>
          </cell>
          <cell r="L2460">
            <v>0</v>
          </cell>
          <cell r="M2460">
            <v>0</v>
          </cell>
          <cell r="N2460">
            <v>0</v>
          </cell>
          <cell r="O2460">
            <v>0</v>
          </cell>
          <cell r="P2460">
            <v>14.757</v>
          </cell>
          <cell r="Q2460">
            <v>14.757</v>
          </cell>
          <cell r="R2460">
            <v>14.757</v>
          </cell>
          <cell r="S2460">
            <v>14.757</v>
          </cell>
          <cell r="T2460">
            <v>14.757</v>
          </cell>
          <cell r="U2460">
            <v>14.757</v>
          </cell>
          <cell r="V2460">
            <v>14.757</v>
          </cell>
          <cell r="W2460">
            <v>14.757</v>
          </cell>
          <cell r="X2460">
            <v>14.757</v>
          </cell>
          <cell r="Y2460" t="str">
            <v>L_.US4_PVSProposed Station Fixed Costs</v>
          </cell>
        </row>
        <row r="2461">
          <cell r="E2461">
            <v>0</v>
          </cell>
          <cell r="F2461">
            <v>0</v>
          </cell>
          <cell r="G2461">
            <v>0</v>
          </cell>
          <cell r="H2461">
            <v>0</v>
          </cell>
          <cell r="I2461">
            <v>0</v>
          </cell>
          <cell r="J2461">
            <v>0</v>
          </cell>
          <cell r="K2461">
            <v>0</v>
          </cell>
          <cell r="L2461">
            <v>0</v>
          </cell>
          <cell r="M2461">
            <v>0</v>
          </cell>
          <cell r="N2461">
            <v>0</v>
          </cell>
          <cell r="O2461">
            <v>0</v>
          </cell>
          <cell r="P2461">
            <v>0</v>
          </cell>
          <cell r="Q2461">
            <v>0</v>
          </cell>
          <cell r="R2461">
            <v>0</v>
          </cell>
          <cell r="S2461">
            <v>0</v>
          </cell>
          <cell r="T2461">
            <v>0</v>
          </cell>
          <cell r="U2461">
            <v>0</v>
          </cell>
          <cell r="V2461">
            <v>0</v>
          </cell>
          <cell r="W2461">
            <v>0</v>
          </cell>
          <cell r="X2461">
            <v>0</v>
          </cell>
          <cell r="Y2461" t="str">
            <v>L_.US4_PVSProposed Station Demand Charges</v>
          </cell>
        </row>
        <row r="2462">
          <cell r="E2462">
            <v>0</v>
          </cell>
          <cell r="F2462">
            <v>0</v>
          </cell>
          <cell r="G2462">
            <v>0</v>
          </cell>
          <cell r="H2462">
            <v>0</v>
          </cell>
          <cell r="I2462">
            <v>0</v>
          </cell>
          <cell r="J2462">
            <v>0</v>
          </cell>
          <cell r="K2462">
            <v>0</v>
          </cell>
          <cell r="L2462">
            <v>0</v>
          </cell>
          <cell r="M2462">
            <v>0</v>
          </cell>
          <cell r="N2462">
            <v>0</v>
          </cell>
          <cell r="O2462">
            <v>0</v>
          </cell>
          <cell r="P2462">
            <v>40.796999999999997</v>
          </cell>
          <cell r="Q2462">
            <v>41.726999999999997</v>
          </cell>
          <cell r="R2462">
            <v>42.679000000000002</v>
          </cell>
          <cell r="S2462">
            <v>43.652000000000001</v>
          </cell>
          <cell r="T2462">
            <v>44.646999999999998</v>
          </cell>
          <cell r="U2462">
            <v>45.664999999999999</v>
          </cell>
          <cell r="V2462">
            <v>46.706000000000003</v>
          </cell>
          <cell r="W2462">
            <v>47.771000000000001</v>
          </cell>
          <cell r="X2462">
            <v>48.86</v>
          </cell>
          <cell r="Y2462" t="str">
            <v>L_.US4_PVSProposed Station Capital Costs</v>
          </cell>
        </row>
        <row r="2463">
          <cell r="E2463">
            <v>0</v>
          </cell>
          <cell r="F2463">
            <v>0</v>
          </cell>
          <cell r="G2463">
            <v>0</v>
          </cell>
          <cell r="H2463">
            <v>0</v>
          </cell>
          <cell r="I2463">
            <v>0</v>
          </cell>
          <cell r="J2463">
            <v>0</v>
          </cell>
          <cell r="K2463">
            <v>0</v>
          </cell>
          <cell r="L2463">
            <v>0</v>
          </cell>
          <cell r="M2463">
            <v>0</v>
          </cell>
          <cell r="N2463">
            <v>0</v>
          </cell>
          <cell r="O2463">
            <v>0</v>
          </cell>
          <cell r="P2463">
            <v>57.115000000000002</v>
          </cell>
          <cell r="Q2463">
            <v>58.08</v>
          </cell>
          <cell r="R2463">
            <v>59.067999999999998</v>
          </cell>
          <cell r="S2463">
            <v>60.079000000000001</v>
          </cell>
          <cell r="T2463">
            <v>61.112000000000002</v>
          </cell>
          <cell r="U2463">
            <v>62.168999999999997</v>
          </cell>
          <cell r="V2463">
            <v>63.25</v>
          </cell>
          <cell r="W2463">
            <v>64.355000000000004</v>
          </cell>
          <cell r="X2463">
            <v>65.486000000000004</v>
          </cell>
          <cell r="Y2463" t="str">
            <v>L_.US4_PVS   Station Total Costs</v>
          </cell>
        </row>
        <row r="2464">
          <cell r="E2464">
            <v>0</v>
          </cell>
          <cell r="F2464">
            <v>0</v>
          </cell>
          <cell r="G2464">
            <v>0</v>
          </cell>
          <cell r="H2464">
            <v>0</v>
          </cell>
          <cell r="I2464">
            <v>0</v>
          </cell>
          <cell r="J2464">
            <v>0</v>
          </cell>
          <cell r="K2464">
            <v>0</v>
          </cell>
          <cell r="L2464">
            <v>0</v>
          </cell>
          <cell r="M2464">
            <v>0</v>
          </cell>
          <cell r="N2464">
            <v>0</v>
          </cell>
          <cell r="O2464">
            <v>0</v>
          </cell>
          <cell r="P2464">
            <v>0</v>
          </cell>
          <cell r="Q2464">
            <v>0</v>
          </cell>
          <cell r="R2464">
            <v>0</v>
          </cell>
          <cell r="S2464">
            <v>0</v>
          </cell>
          <cell r="T2464">
            <v>0</v>
          </cell>
          <cell r="U2464">
            <v>0</v>
          </cell>
          <cell r="V2464">
            <v>0</v>
          </cell>
          <cell r="W2464">
            <v>0</v>
          </cell>
          <cell r="X2464">
            <v>0</v>
          </cell>
          <cell r="Y2464" t="str">
            <v>I_JB_SC_FRMProposed Station Fuel Costs</v>
          </cell>
        </row>
        <row r="2465">
          <cell r="E2465">
            <v>0</v>
          </cell>
          <cell r="F2465">
            <v>0</v>
          </cell>
          <cell r="G2465">
            <v>0</v>
          </cell>
          <cell r="H2465">
            <v>0</v>
          </cell>
          <cell r="I2465">
            <v>0</v>
          </cell>
          <cell r="J2465">
            <v>0</v>
          </cell>
          <cell r="K2465">
            <v>0</v>
          </cell>
          <cell r="L2465">
            <v>0</v>
          </cell>
          <cell r="M2465">
            <v>0</v>
          </cell>
          <cell r="N2465">
            <v>0</v>
          </cell>
          <cell r="O2465">
            <v>0</v>
          </cell>
          <cell r="P2465">
            <v>0</v>
          </cell>
          <cell r="Q2465">
            <v>0</v>
          </cell>
          <cell r="R2465">
            <v>0</v>
          </cell>
          <cell r="S2465">
            <v>0</v>
          </cell>
          <cell r="T2465">
            <v>0</v>
          </cell>
          <cell r="U2465">
            <v>0</v>
          </cell>
          <cell r="V2465">
            <v>0</v>
          </cell>
          <cell r="W2465">
            <v>0</v>
          </cell>
          <cell r="X2465">
            <v>0</v>
          </cell>
          <cell r="Y2465" t="str">
            <v>I_JB_SC_FRMProposed Station Variable O&amp;M Costs</v>
          </cell>
        </row>
        <row r="2466">
          <cell r="E2466">
            <v>0</v>
          </cell>
          <cell r="F2466">
            <v>0</v>
          </cell>
          <cell r="G2466">
            <v>0</v>
          </cell>
          <cell r="H2466">
            <v>0</v>
          </cell>
          <cell r="I2466">
            <v>0</v>
          </cell>
          <cell r="J2466">
            <v>0</v>
          </cell>
          <cell r="K2466">
            <v>0</v>
          </cell>
          <cell r="L2466">
            <v>0</v>
          </cell>
          <cell r="M2466">
            <v>0</v>
          </cell>
          <cell r="N2466">
            <v>0</v>
          </cell>
          <cell r="O2466">
            <v>0</v>
          </cell>
          <cell r="P2466">
            <v>0</v>
          </cell>
          <cell r="Q2466">
            <v>0</v>
          </cell>
          <cell r="R2466">
            <v>0</v>
          </cell>
          <cell r="S2466">
            <v>0</v>
          </cell>
          <cell r="T2466">
            <v>0</v>
          </cell>
          <cell r="U2466">
            <v>0</v>
          </cell>
          <cell r="V2466">
            <v>0</v>
          </cell>
          <cell r="W2466">
            <v>0</v>
          </cell>
          <cell r="X2466">
            <v>0</v>
          </cell>
          <cell r="Y2466" t="str">
            <v>I_JB_SC_FRMProposed Station Emission Costs</v>
          </cell>
        </row>
        <row r="2467">
          <cell r="E2467">
            <v>0</v>
          </cell>
          <cell r="F2467">
            <v>0</v>
          </cell>
          <cell r="G2467">
            <v>0</v>
          </cell>
          <cell r="H2467">
            <v>0</v>
          </cell>
          <cell r="I2467">
            <v>0</v>
          </cell>
          <cell r="J2467">
            <v>0</v>
          </cell>
          <cell r="K2467">
            <v>0</v>
          </cell>
          <cell r="L2467">
            <v>0</v>
          </cell>
          <cell r="M2467">
            <v>0</v>
          </cell>
          <cell r="N2467">
            <v>0</v>
          </cell>
          <cell r="O2467">
            <v>0</v>
          </cell>
          <cell r="P2467">
            <v>0</v>
          </cell>
          <cell r="Q2467">
            <v>0</v>
          </cell>
          <cell r="R2467">
            <v>0</v>
          </cell>
          <cell r="S2467">
            <v>0</v>
          </cell>
          <cell r="T2467">
            <v>0</v>
          </cell>
          <cell r="U2467">
            <v>0</v>
          </cell>
          <cell r="V2467">
            <v>0</v>
          </cell>
          <cell r="W2467">
            <v>0</v>
          </cell>
          <cell r="X2467">
            <v>0</v>
          </cell>
          <cell r="Y2467" t="str">
            <v>I_JB_SC_FRMProposed Station Dispatch Adder Costs</v>
          </cell>
        </row>
        <row r="2468">
          <cell r="E2468">
            <v>0</v>
          </cell>
          <cell r="F2468">
            <v>0</v>
          </cell>
          <cell r="G2468">
            <v>0</v>
          </cell>
          <cell r="H2468">
            <v>0</v>
          </cell>
          <cell r="I2468">
            <v>0</v>
          </cell>
          <cell r="J2468">
            <v>0</v>
          </cell>
          <cell r="K2468">
            <v>0</v>
          </cell>
          <cell r="L2468">
            <v>0</v>
          </cell>
          <cell r="M2468">
            <v>0</v>
          </cell>
          <cell r="N2468">
            <v>0</v>
          </cell>
          <cell r="O2468">
            <v>0</v>
          </cell>
          <cell r="P2468">
            <v>0</v>
          </cell>
          <cell r="Q2468">
            <v>0</v>
          </cell>
          <cell r="R2468">
            <v>0</v>
          </cell>
          <cell r="S2468">
            <v>0</v>
          </cell>
          <cell r="T2468">
            <v>0</v>
          </cell>
          <cell r="U2468">
            <v>0</v>
          </cell>
          <cell r="V2468">
            <v>0</v>
          </cell>
          <cell r="W2468">
            <v>0</v>
          </cell>
          <cell r="X2468">
            <v>0</v>
          </cell>
          <cell r="Y2468" t="str">
            <v>I_JB_SC_FRMProposed Station Fixed Costs</v>
          </cell>
        </row>
        <row r="2469">
          <cell r="E2469">
            <v>0</v>
          </cell>
          <cell r="F2469">
            <v>0</v>
          </cell>
          <cell r="G2469">
            <v>0</v>
          </cell>
          <cell r="H2469">
            <v>0</v>
          </cell>
          <cell r="I2469">
            <v>0</v>
          </cell>
          <cell r="J2469">
            <v>0</v>
          </cell>
          <cell r="K2469">
            <v>0</v>
          </cell>
          <cell r="L2469">
            <v>0</v>
          </cell>
          <cell r="M2469">
            <v>0</v>
          </cell>
          <cell r="N2469">
            <v>0</v>
          </cell>
          <cell r="O2469">
            <v>0</v>
          </cell>
          <cell r="P2469">
            <v>0</v>
          </cell>
          <cell r="Q2469">
            <v>0</v>
          </cell>
          <cell r="R2469">
            <v>0</v>
          </cell>
          <cell r="S2469">
            <v>0</v>
          </cell>
          <cell r="T2469">
            <v>0</v>
          </cell>
          <cell r="U2469">
            <v>0</v>
          </cell>
          <cell r="V2469">
            <v>0</v>
          </cell>
          <cell r="W2469">
            <v>0</v>
          </cell>
          <cell r="X2469">
            <v>0</v>
          </cell>
          <cell r="Y2469" t="str">
            <v>I_JB_SC_FRMProposed Station Demand Charges</v>
          </cell>
        </row>
        <row r="2470">
          <cell r="E2470">
            <v>0</v>
          </cell>
          <cell r="F2470">
            <v>0</v>
          </cell>
          <cell r="G2470">
            <v>0</v>
          </cell>
          <cell r="H2470">
            <v>0</v>
          </cell>
          <cell r="I2470">
            <v>0</v>
          </cell>
          <cell r="J2470">
            <v>0</v>
          </cell>
          <cell r="K2470">
            <v>0</v>
          </cell>
          <cell r="L2470">
            <v>0</v>
          </cell>
          <cell r="M2470">
            <v>0</v>
          </cell>
          <cell r="N2470">
            <v>0</v>
          </cell>
          <cell r="O2470">
            <v>0</v>
          </cell>
          <cell r="P2470">
            <v>0</v>
          </cell>
          <cell r="Q2470">
            <v>0</v>
          </cell>
          <cell r="R2470">
            <v>0</v>
          </cell>
          <cell r="S2470">
            <v>0</v>
          </cell>
          <cell r="T2470">
            <v>0</v>
          </cell>
          <cell r="U2470">
            <v>0</v>
          </cell>
          <cell r="V2470">
            <v>0</v>
          </cell>
          <cell r="W2470">
            <v>0</v>
          </cell>
          <cell r="X2470">
            <v>0</v>
          </cell>
          <cell r="Y2470" t="str">
            <v>I_JB_SC_FRMProposed Station Capital Costs</v>
          </cell>
        </row>
        <row r="2471">
          <cell r="E2471">
            <v>0</v>
          </cell>
          <cell r="F2471">
            <v>0</v>
          </cell>
          <cell r="G2471">
            <v>0</v>
          </cell>
          <cell r="H2471">
            <v>0</v>
          </cell>
          <cell r="I2471">
            <v>0</v>
          </cell>
          <cell r="J2471">
            <v>0</v>
          </cell>
          <cell r="K2471">
            <v>0</v>
          </cell>
          <cell r="L2471">
            <v>0</v>
          </cell>
          <cell r="M2471">
            <v>0</v>
          </cell>
          <cell r="N2471">
            <v>0</v>
          </cell>
          <cell r="O2471">
            <v>0</v>
          </cell>
          <cell r="P2471">
            <v>0</v>
          </cell>
          <cell r="Q2471">
            <v>0</v>
          </cell>
          <cell r="R2471">
            <v>0</v>
          </cell>
          <cell r="S2471">
            <v>0</v>
          </cell>
          <cell r="T2471">
            <v>0</v>
          </cell>
          <cell r="U2471">
            <v>0</v>
          </cell>
          <cell r="V2471">
            <v>0</v>
          </cell>
          <cell r="W2471">
            <v>0</v>
          </cell>
          <cell r="X2471">
            <v>0</v>
          </cell>
          <cell r="Y2471" t="str">
            <v>I_JB_SC_FRM   Station Total Costs</v>
          </cell>
        </row>
        <row r="2472">
          <cell r="E2472">
            <v>0</v>
          </cell>
          <cell r="F2472">
            <v>0</v>
          </cell>
          <cell r="G2472">
            <v>0</v>
          </cell>
          <cell r="H2472">
            <v>0</v>
          </cell>
          <cell r="I2472">
            <v>0</v>
          </cell>
          <cell r="J2472">
            <v>0</v>
          </cell>
          <cell r="K2472">
            <v>0</v>
          </cell>
          <cell r="L2472">
            <v>0</v>
          </cell>
          <cell r="M2472">
            <v>0</v>
          </cell>
          <cell r="N2472">
            <v>0</v>
          </cell>
          <cell r="O2472">
            <v>0</v>
          </cell>
          <cell r="P2472">
            <v>0</v>
          </cell>
          <cell r="Q2472">
            <v>0</v>
          </cell>
          <cell r="R2472">
            <v>0</v>
          </cell>
          <cell r="S2472">
            <v>0</v>
          </cell>
          <cell r="T2472">
            <v>0</v>
          </cell>
          <cell r="U2472">
            <v>0</v>
          </cell>
          <cell r="V2472">
            <v>0</v>
          </cell>
          <cell r="W2472">
            <v>0</v>
          </cell>
          <cell r="X2472">
            <v>0</v>
          </cell>
          <cell r="Y2472" t="str">
            <v>I_JB_CC_J1Proposed Station Fuel Costs</v>
          </cell>
        </row>
        <row r="2473">
          <cell r="E2473">
            <v>0</v>
          </cell>
          <cell r="F2473">
            <v>0</v>
          </cell>
          <cell r="G2473">
            <v>0</v>
          </cell>
          <cell r="H2473">
            <v>0</v>
          </cell>
          <cell r="I2473">
            <v>0</v>
          </cell>
          <cell r="J2473">
            <v>0</v>
          </cell>
          <cell r="K2473">
            <v>0</v>
          </cell>
          <cell r="L2473">
            <v>0</v>
          </cell>
          <cell r="M2473">
            <v>0</v>
          </cell>
          <cell r="N2473">
            <v>0</v>
          </cell>
          <cell r="O2473">
            <v>0</v>
          </cell>
          <cell r="P2473">
            <v>0</v>
          </cell>
          <cell r="Q2473">
            <v>0</v>
          </cell>
          <cell r="R2473">
            <v>0</v>
          </cell>
          <cell r="S2473">
            <v>0</v>
          </cell>
          <cell r="T2473">
            <v>0</v>
          </cell>
          <cell r="U2473">
            <v>0</v>
          </cell>
          <cell r="V2473">
            <v>0</v>
          </cell>
          <cell r="W2473">
            <v>0</v>
          </cell>
          <cell r="X2473">
            <v>0</v>
          </cell>
          <cell r="Y2473" t="str">
            <v>I_JB_CC_J1Proposed Station Variable O&amp;M Costs</v>
          </cell>
        </row>
        <row r="2474">
          <cell r="E2474">
            <v>0</v>
          </cell>
          <cell r="F2474">
            <v>0</v>
          </cell>
          <cell r="G2474">
            <v>0</v>
          </cell>
          <cell r="H2474">
            <v>0</v>
          </cell>
          <cell r="I2474">
            <v>0</v>
          </cell>
          <cell r="J2474">
            <v>0</v>
          </cell>
          <cell r="K2474">
            <v>0</v>
          </cell>
          <cell r="L2474">
            <v>0</v>
          </cell>
          <cell r="M2474">
            <v>0</v>
          </cell>
          <cell r="N2474">
            <v>0</v>
          </cell>
          <cell r="O2474">
            <v>0</v>
          </cell>
          <cell r="P2474">
            <v>0</v>
          </cell>
          <cell r="Q2474">
            <v>0</v>
          </cell>
          <cell r="R2474">
            <v>0</v>
          </cell>
          <cell r="S2474">
            <v>0</v>
          </cell>
          <cell r="T2474">
            <v>0</v>
          </cell>
          <cell r="U2474">
            <v>0</v>
          </cell>
          <cell r="V2474">
            <v>0</v>
          </cell>
          <cell r="W2474">
            <v>0</v>
          </cell>
          <cell r="X2474">
            <v>0</v>
          </cell>
          <cell r="Y2474" t="str">
            <v>I_JB_CC_J1Proposed Station Emission Costs</v>
          </cell>
        </row>
        <row r="2475">
          <cell r="E2475">
            <v>0</v>
          </cell>
          <cell r="F2475">
            <v>0</v>
          </cell>
          <cell r="G2475">
            <v>0</v>
          </cell>
          <cell r="H2475">
            <v>0</v>
          </cell>
          <cell r="I2475">
            <v>0</v>
          </cell>
          <cell r="J2475">
            <v>0</v>
          </cell>
          <cell r="K2475">
            <v>0</v>
          </cell>
          <cell r="L2475">
            <v>0</v>
          </cell>
          <cell r="M2475">
            <v>0</v>
          </cell>
          <cell r="N2475">
            <v>0</v>
          </cell>
          <cell r="O2475">
            <v>0</v>
          </cell>
          <cell r="P2475">
            <v>0</v>
          </cell>
          <cell r="Q2475">
            <v>0</v>
          </cell>
          <cell r="R2475">
            <v>0</v>
          </cell>
          <cell r="S2475">
            <v>0</v>
          </cell>
          <cell r="T2475">
            <v>0</v>
          </cell>
          <cell r="U2475">
            <v>0</v>
          </cell>
          <cell r="V2475">
            <v>0</v>
          </cell>
          <cell r="W2475">
            <v>0</v>
          </cell>
          <cell r="X2475">
            <v>0</v>
          </cell>
          <cell r="Y2475" t="str">
            <v>I_JB_CC_J1Proposed Station Dispatch Adder Costs</v>
          </cell>
        </row>
        <row r="2476">
          <cell r="E2476">
            <v>0</v>
          </cell>
          <cell r="F2476">
            <v>0</v>
          </cell>
          <cell r="G2476">
            <v>0</v>
          </cell>
          <cell r="H2476">
            <v>0</v>
          </cell>
          <cell r="I2476">
            <v>0</v>
          </cell>
          <cell r="J2476">
            <v>0</v>
          </cell>
          <cell r="K2476">
            <v>0</v>
          </cell>
          <cell r="L2476">
            <v>0</v>
          </cell>
          <cell r="M2476">
            <v>0</v>
          </cell>
          <cell r="N2476">
            <v>0</v>
          </cell>
          <cell r="O2476">
            <v>0</v>
          </cell>
          <cell r="P2476">
            <v>0</v>
          </cell>
          <cell r="Q2476">
            <v>0</v>
          </cell>
          <cell r="R2476">
            <v>0</v>
          </cell>
          <cell r="S2476">
            <v>0</v>
          </cell>
          <cell r="T2476">
            <v>0</v>
          </cell>
          <cell r="U2476">
            <v>0</v>
          </cell>
          <cell r="V2476">
            <v>0</v>
          </cell>
          <cell r="W2476">
            <v>0</v>
          </cell>
          <cell r="X2476">
            <v>0</v>
          </cell>
          <cell r="Y2476" t="str">
            <v>I_JB_CC_J1Proposed Station Fixed Costs</v>
          </cell>
        </row>
        <row r="2477">
          <cell r="E2477">
            <v>0</v>
          </cell>
          <cell r="F2477">
            <v>0</v>
          </cell>
          <cell r="G2477">
            <v>0</v>
          </cell>
          <cell r="H2477">
            <v>0</v>
          </cell>
          <cell r="I2477">
            <v>0</v>
          </cell>
          <cell r="J2477">
            <v>0</v>
          </cell>
          <cell r="K2477">
            <v>0</v>
          </cell>
          <cell r="L2477">
            <v>0</v>
          </cell>
          <cell r="M2477">
            <v>0</v>
          </cell>
          <cell r="N2477">
            <v>0</v>
          </cell>
          <cell r="O2477">
            <v>0</v>
          </cell>
          <cell r="P2477">
            <v>0</v>
          </cell>
          <cell r="Q2477">
            <v>0</v>
          </cell>
          <cell r="R2477">
            <v>0</v>
          </cell>
          <cell r="S2477">
            <v>0</v>
          </cell>
          <cell r="T2477">
            <v>0</v>
          </cell>
          <cell r="U2477">
            <v>0</v>
          </cell>
          <cell r="V2477">
            <v>0</v>
          </cell>
          <cell r="W2477">
            <v>0</v>
          </cell>
          <cell r="X2477">
            <v>0</v>
          </cell>
          <cell r="Y2477" t="str">
            <v>I_JB_CC_J1Proposed Station Demand Charges</v>
          </cell>
        </row>
        <row r="2478">
          <cell r="E2478">
            <v>0</v>
          </cell>
          <cell r="F2478">
            <v>0</v>
          </cell>
          <cell r="G2478">
            <v>0</v>
          </cell>
          <cell r="H2478">
            <v>0</v>
          </cell>
          <cell r="I2478">
            <v>0</v>
          </cell>
          <cell r="J2478">
            <v>0</v>
          </cell>
          <cell r="K2478">
            <v>0</v>
          </cell>
          <cell r="L2478">
            <v>0</v>
          </cell>
          <cell r="M2478">
            <v>0</v>
          </cell>
          <cell r="N2478">
            <v>0</v>
          </cell>
          <cell r="O2478">
            <v>0</v>
          </cell>
          <cell r="P2478">
            <v>0</v>
          </cell>
          <cell r="Q2478">
            <v>0</v>
          </cell>
          <cell r="R2478">
            <v>0</v>
          </cell>
          <cell r="S2478">
            <v>0</v>
          </cell>
          <cell r="T2478">
            <v>0</v>
          </cell>
          <cell r="U2478">
            <v>0</v>
          </cell>
          <cell r="V2478">
            <v>0</v>
          </cell>
          <cell r="W2478">
            <v>0</v>
          </cell>
          <cell r="X2478">
            <v>0</v>
          </cell>
          <cell r="Y2478" t="str">
            <v>I_JB_CC_J1Proposed Station Capital Costs</v>
          </cell>
        </row>
        <row r="2479">
          <cell r="E2479">
            <v>0</v>
          </cell>
          <cell r="F2479">
            <v>0</v>
          </cell>
          <cell r="G2479">
            <v>0</v>
          </cell>
          <cell r="H2479">
            <v>0</v>
          </cell>
          <cell r="I2479">
            <v>0</v>
          </cell>
          <cell r="J2479">
            <v>0</v>
          </cell>
          <cell r="K2479">
            <v>0</v>
          </cell>
          <cell r="L2479">
            <v>0</v>
          </cell>
          <cell r="M2479">
            <v>0</v>
          </cell>
          <cell r="N2479">
            <v>0</v>
          </cell>
          <cell r="O2479">
            <v>0</v>
          </cell>
          <cell r="P2479">
            <v>0</v>
          </cell>
          <cell r="Q2479">
            <v>0</v>
          </cell>
          <cell r="R2479">
            <v>0</v>
          </cell>
          <cell r="S2479">
            <v>0</v>
          </cell>
          <cell r="T2479">
            <v>0</v>
          </cell>
          <cell r="U2479">
            <v>0</v>
          </cell>
          <cell r="V2479">
            <v>0</v>
          </cell>
          <cell r="W2479">
            <v>0</v>
          </cell>
          <cell r="X2479">
            <v>0</v>
          </cell>
          <cell r="Y2479" t="str">
            <v>I_JB_CC_J1   Station Total Costs</v>
          </cell>
        </row>
        <row r="2480">
          <cell r="E2480">
            <v>0</v>
          </cell>
          <cell r="F2480">
            <v>0</v>
          </cell>
          <cell r="G2480">
            <v>0</v>
          </cell>
          <cell r="H2480">
            <v>0</v>
          </cell>
          <cell r="I2480">
            <v>0</v>
          </cell>
          <cell r="J2480">
            <v>0</v>
          </cell>
          <cell r="K2480">
            <v>0</v>
          </cell>
          <cell r="L2480">
            <v>0</v>
          </cell>
          <cell r="M2480">
            <v>0</v>
          </cell>
          <cell r="N2480">
            <v>0</v>
          </cell>
          <cell r="O2480">
            <v>0</v>
          </cell>
          <cell r="P2480">
            <v>0</v>
          </cell>
          <cell r="Q2480">
            <v>0</v>
          </cell>
          <cell r="R2480">
            <v>0</v>
          </cell>
          <cell r="S2480">
            <v>0</v>
          </cell>
          <cell r="T2480">
            <v>0</v>
          </cell>
          <cell r="U2480">
            <v>0</v>
          </cell>
          <cell r="V2480">
            <v>0</v>
          </cell>
          <cell r="W2480">
            <v>0</v>
          </cell>
          <cell r="X2480">
            <v>0</v>
          </cell>
          <cell r="Y2480" t="str">
            <v>I_JB_CC_J1DProposed Station Fuel Costs</v>
          </cell>
        </row>
        <row r="2481">
          <cell r="E2481">
            <v>0</v>
          </cell>
          <cell r="F2481">
            <v>0</v>
          </cell>
          <cell r="G2481">
            <v>0</v>
          </cell>
          <cell r="H2481">
            <v>0</v>
          </cell>
          <cell r="I2481">
            <v>0</v>
          </cell>
          <cell r="J2481">
            <v>0</v>
          </cell>
          <cell r="K2481">
            <v>0</v>
          </cell>
          <cell r="L2481">
            <v>0</v>
          </cell>
          <cell r="M2481">
            <v>0</v>
          </cell>
          <cell r="N2481">
            <v>0</v>
          </cell>
          <cell r="O2481">
            <v>0</v>
          </cell>
          <cell r="P2481">
            <v>0</v>
          </cell>
          <cell r="Q2481">
            <v>0</v>
          </cell>
          <cell r="R2481">
            <v>0</v>
          </cell>
          <cell r="S2481">
            <v>0</v>
          </cell>
          <cell r="T2481">
            <v>0</v>
          </cell>
          <cell r="U2481">
            <v>0</v>
          </cell>
          <cell r="V2481">
            <v>0</v>
          </cell>
          <cell r="W2481">
            <v>0</v>
          </cell>
          <cell r="X2481">
            <v>0</v>
          </cell>
          <cell r="Y2481" t="str">
            <v>I_JB_CC_J1DProposed Station Variable O&amp;M Costs</v>
          </cell>
        </row>
        <row r="2482">
          <cell r="E2482">
            <v>0</v>
          </cell>
          <cell r="F2482">
            <v>0</v>
          </cell>
          <cell r="G2482">
            <v>0</v>
          </cell>
          <cell r="H2482">
            <v>0</v>
          </cell>
          <cell r="I2482">
            <v>0</v>
          </cell>
          <cell r="J2482">
            <v>0</v>
          </cell>
          <cell r="K2482">
            <v>0</v>
          </cell>
          <cell r="L2482">
            <v>0</v>
          </cell>
          <cell r="M2482">
            <v>0</v>
          </cell>
          <cell r="N2482">
            <v>0</v>
          </cell>
          <cell r="O2482">
            <v>0</v>
          </cell>
          <cell r="P2482">
            <v>0</v>
          </cell>
          <cell r="Q2482">
            <v>0</v>
          </cell>
          <cell r="R2482">
            <v>0</v>
          </cell>
          <cell r="S2482">
            <v>0</v>
          </cell>
          <cell r="T2482">
            <v>0</v>
          </cell>
          <cell r="U2482">
            <v>0</v>
          </cell>
          <cell r="V2482">
            <v>0</v>
          </cell>
          <cell r="W2482">
            <v>0</v>
          </cell>
          <cell r="X2482">
            <v>0</v>
          </cell>
          <cell r="Y2482" t="str">
            <v>I_JB_CC_J1DProposed Station Emission Costs</v>
          </cell>
        </row>
        <row r="2483">
          <cell r="E2483">
            <v>0</v>
          </cell>
          <cell r="F2483">
            <v>0</v>
          </cell>
          <cell r="G2483">
            <v>0</v>
          </cell>
          <cell r="H2483">
            <v>0</v>
          </cell>
          <cell r="I2483">
            <v>0</v>
          </cell>
          <cell r="J2483">
            <v>0</v>
          </cell>
          <cell r="K2483">
            <v>0</v>
          </cell>
          <cell r="L2483">
            <v>0</v>
          </cell>
          <cell r="M2483">
            <v>0</v>
          </cell>
          <cell r="N2483">
            <v>0</v>
          </cell>
          <cell r="O2483">
            <v>0</v>
          </cell>
          <cell r="P2483">
            <v>0</v>
          </cell>
          <cell r="Q2483">
            <v>0</v>
          </cell>
          <cell r="R2483">
            <v>0</v>
          </cell>
          <cell r="S2483">
            <v>0</v>
          </cell>
          <cell r="T2483">
            <v>0</v>
          </cell>
          <cell r="U2483">
            <v>0</v>
          </cell>
          <cell r="V2483">
            <v>0</v>
          </cell>
          <cell r="W2483">
            <v>0</v>
          </cell>
          <cell r="X2483">
            <v>0</v>
          </cell>
          <cell r="Y2483" t="str">
            <v>I_JB_CC_J1DProposed Station Dispatch Adder Costs</v>
          </cell>
        </row>
        <row r="2484">
          <cell r="E2484">
            <v>0</v>
          </cell>
          <cell r="F2484">
            <v>0</v>
          </cell>
          <cell r="G2484">
            <v>0</v>
          </cell>
          <cell r="H2484">
            <v>0</v>
          </cell>
          <cell r="I2484">
            <v>0</v>
          </cell>
          <cell r="J2484">
            <v>0</v>
          </cell>
          <cell r="K2484">
            <v>0</v>
          </cell>
          <cell r="L2484">
            <v>0</v>
          </cell>
          <cell r="M2484">
            <v>0</v>
          </cell>
          <cell r="N2484">
            <v>0</v>
          </cell>
          <cell r="O2484">
            <v>0</v>
          </cell>
          <cell r="P2484">
            <v>0</v>
          </cell>
          <cell r="Q2484">
            <v>0</v>
          </cell>
          <cell r="R2484">
            <v>0</v>
          </cell>
          <cell r="S2484">
            <v>0</v>
          </cell>
          <cell r="T2484">
            <v>0</v>
          </cell>
          <cell r="U2484">
            <v>0</v>
          </cell>
          <cell r="V2484">
            <v>0</v>
          </cell>
          <cell r="W2484">
            <v>0</v>
          </cell>
          <cell r="X2484">
            <v>0</v>
          </cell>
          <cell r="Y2484" t="str">
            <v>I_JB_CC_J1DProposed Station Fixed Costs</v>
          </cell>
        </row>
        <row r="2485">
          <cell r="E2485">
            <v>0</v>
          </cell>
          <cell r="F2485">
            <v>0</v>
          </cell>
          <cell r="G2485">
            <v>0</v>
          </cell>
          <cell r="H2485">
            <v>0</v>
          </cell>
          <cell r="I2485">
            <v>0</v>
          </cell>
          <cell r="J2485">
            <v>0</v>
          </cell>
          <cell r="K2485">
            <v>0</v>
          </cell>
          <cell r="L2485">
            <v>0</v>
          </cell>
          <cell r="M2485">
            <v>0</v>
          </cell>
          <cell r="N2485">
            <v>0</v>
          </cell>
          <cell r="O2485">
            <v>0</v>
          </cell>
          <cell r="P2485">
            <v>0</v>
          </cell>
          <cell r="Q2485">
            <v>0</v>
          </cell>
          <cell r="R2485">
            <v>0</v>
          </cell>
          <cell r="S2485">
            <v>0</v>
          </cell>
          <cell r="T2485">
            <v>0</v>
          </cell>
          <cell r="U2485">
            <v>0</v>
          </cell>
          <cell r="V2485">
            <v>0</v>
          </cell>
          <cell r="W2485">
            <v>0</v>
          </cell>
          <cell r="X2485">
            <v>0</v>
          </cell>
          <cell r="Y2485" t="str">
            <v>I_JB_CC_J1DProposed Station Demand Charges</v>
          </cell>
        </row>
        <row r="2486">
          <cell r="E2486">
            <v>0</v>
          </cell>
          <cell r="F2486">
            <v>0</v>
          </cell>
          <cell r="G2486">
            <v>0</v>
          </cell>
          <cell r="H2486">
            <v>0</v>
          </cell>
          <cell r="I2486">
            <v>0</v>
          </cell>
          <cell r="J2486">
            <v>0</v>
          </cell>
          <cell r="K2486">
            <v>0</v>
          </cell>
          <cell r="L2486">
            <v>0</v>
          </cell>
          <cell r="M2486">
            <v>0</v>
          </cell>
          <cell r="N2486">
            <v>0</v>
          </cell>
          <cell r="O2486">
            <v>0</v>
          </cell>
          <cell r="P2486">
            <v>0</v>
          </cell>
          <cell r="Q2486">
            <v>0</v>
          </cell>
          <cell r="R2486">
            <v>0</v>
          </cell>
          <cell r="S2486">
            <v>0</v>
          </cell>
          <cell r="T2486">
            <v>0</v>
          </cell>
          <cell r="U2486">
            <v>0</v>
          </cell>
          <cell r="V2486">
            <v>0</v>
          </cell>
          <cell r="W2486">
            <v>0</v>
          </cell>
          <cell r="X2486">
            <v>0</v>
          </cell>
          <cell r="Y2486" t="str">
            <v>I_JB_CC_J1DProposed Station Capital Costs</v>
          </cell>
        </row>
        <row r="2487">
          <cell r="E2487">
            <v>0</v>
          </cell>
          <cell r="F2487">
            <v>0</v>
          </cell>
          <cell r="G2487">
            <v>0</v>
          </cell>
          <cell r="H2487">
            <v>0</v>
          </cell>
          <cell r="I2487">
            <v>0</v>
          </cell>
          <cell r="J2487">
            <v>0</v>
          </cell>
          <cell r="K2487">
            <v>0</v>
          </cell>
          <cell r="L2487">
            <v>0</v>
          </cell>
          <cell r="M2487">
            <v>0</v>
          </cell>
          <cell r="N2487">
            <v>0</v>
          </cell>
          <cell r="O2487">
            <v>0</v>
          </cell>
          <cell r="P2487">
            <v>0</v>
          </cell>
          <cell r="Q2487">
            <v>0</v>
          </cell>
          <cell r="R2487">
            <v>0</v>
          </cell>
          <cell r="S2487">
            <v>0</v>
          </cell>
          <cell r="T2487">
            <v>0</v>
          </cell>
          <cell r="U2487">
            <v>0</v>
          </cell>
          <cell r="V2487">
            <v>0</v>
          </cell>
          <cell r="W2487">
            <v>0</v>
          </cell>
          <cell r="X2487">
            <v>0</v>
          </cell>
          <cell r="Y2487" t="str">
            <v>I_JB_CC_J1D   Station Total Costs</v>
          </cell>
        </row>
        <row r="2488">
          <cell r="E2488">
            <v>0</v>
          </cell>
          <cell r="F2488">
            <v>0</v>
          </cell>
          <cell r="G2488">
            <v>0</v>
          </cell>
          <cell r="H2488">
            <v>0</v>
          </cell>
          <cell r="I2488">
            <v>0</v>
          </cell>
          <cell r="J2488">
            <v>0</v>
          </cell>
          <cell r="K2488">
            <v>0</v>
          </cell>
          <cell r="L2488">
            <v>0</v>
          </cell>
          <cell r="M2488">
            <v>0</v>
          </cell>
          <cell r="N2488">
            <v>0</v>
          </cell>
          <cell r="O2488">
            <v>0</v>
          </cell>
          <cell r="P2488">
            <v>0</v>
          </cell>
          <cell r="Q2488">
            <v>0</v>
          </cell>
          <cell r="R2488">
            <v>0</v>
          </cell>
          <cell r="S2488">
            <v>0</v>
          </cell>
          <cell r="T2488">
            <v>0</v>
          </cell>
          <cell r="U2488">
            <v>0</v>
          </cell>
          <cell r="V2488">
            <v>0</v>
          </cell>
          <cell r="W2488">
            <v>0</v>
          </cell>
          <cell r="X2488">
            <v>0</v>
          </cell>
          <cell r="Y2488" t="str">
            <v>L_.JB1_PVSProposed Station Fuel Costs</v>
          </cell>
        </row>
        <row r="2489">
          <cell r="E2489">
            <v>0</v>
          </cell>
          <cell r="F2489">
            <v>0</v>
          </cell>
          <cell r="G2489">
            <v>0</v>
          </cell>
          <cell r="H2489">
            <v>0</v>
          </cell>
          <cell r="I2489">
            <v>0</v>
          </cell>
          <cell r="J2489">
            <v>0</v>
          </cell>
          <cell r="K2489">
            <v>0</v>
          </cell>
          <cell r="L2489">
            <v>0</v>
          </cell>
          <cell r="M2489">
            <v>0</v>
          </cell>
          <cell r="N2489">
            <v>0</v>
          </cell>
          <cell r="O2489">
            <v>0</v>
          </cell>
          <cell r="P2489">
            <v>0</v>
          </cell>
          <cell r="Q2489">
            <v>0</v>
          </cell>
          <cell r="R2489">
            <v>0</v>
          </cell>
          <cell r="S2489">
            <v>0</v>
          </cell>
          <cell r="T2489">
            <v>0</v>
          </cell>
          <cell r="U2489">
            <v>0</v>
          </cell>
          <cell r="V2489">
            <v>0</v>
          </cell>
          <cell r="W2489">
            <v>0</v>
          </cell>
          <cell r="X2489">
            <v>0</v>
          </cell>
          <cell r="Y2489" t="str">
            <v>L_.JB1_PVSProposed Station Variable O&amp;M Costs</v>
          </cell>
        </row>
        <row r="2490">
          <cell r="E2490">
            <v>0</v>
          </cell>
          <cell r="F2490">
            <v>0</v>
          </cell>
          <cell r="G2490">
            <v>0</v>
          </cell>
          <cell r="H2490">
            <v>0</v>
          </cell>
          <cell r="I2490">
            <v>0</v>
          </cell>
          <cell r="J2490">
            <v>0</v>
          </cell>
          <cell r="K2490">
            <v>0</v>
          </cell>
          <cell r="L2490">
            <v>0</v>
          </cell>
          <cell r="M2490">
            <v>0</v>
          </cell>
          <cell r="N2490">
            <v>0</v>
          </cell>
          <cell r="O2490">
            <v>0</v>
          </cell>
          <cell r="P2490">
            <v>0</v>
          </cell>
          <cell r="Q2490">
            <v>0</v>
          </cell>
          <cell r="R2490">
            <v>0</v>
          </cell>
          <cell r="S2490">
            <v>0</v>
          </cell>
          <cell r="T2490">
            <v>0</v>
          </cell>
          <cell r="U2490">
            <v>0</v>
          </cell>
          <cell r="V2490">
            <v>0</v>
          </cell>
          <cell r="W2490">
            <v>0</v>
          </cell>
          <cell r="X2490">
            <v>0</v>
          </cell>
          <cell r="Y2490" t="str">
            <v>L_.JB1_PVSProposed Station Emission Costs</v>
          </cell>
        </row>
        <row r="2491">
          <cell r="E2491">
            <v>0</v>
          </cell>
          <cell r="F2491">
            <v>0</v>
          </cell>
          <cell r="G2491">
            <v>0</v>
          </cell>
          <cell r="H2491">
            <v>0</v>
          </cell>
          <cell r="I2491">
            <v>0</v>
          </cell>
          <cell r="J2491">
            <v>0</v>
          </cell>
          <cell r="K2491">
            <v>0</v>
          </cell>
          <cell r="L2491">
            <v>0</v>
          </cell>
          <cell r="M2491">
            <v>0</v>
          </cell>
          <cell r="N2491">
            <v>0</v>
          </cell>
          <cell r="O2491">
            <v>0</v>
          </cell>
          <cell r="P2491">
            <v>0</v>
          </cell>
          <cell r="Q2491">
            <v>0</v>
          </cell>
          <cell r="R2491">
            <v>0</v>
          </cell>
          <cell r="S2491">
            <v>0</v>
          </cell>
          <cell r="T2491">
            <v>0</v>
          </cell>
          <cell r="U2491">
            <v>0</v>
          </cell>
          <cell r="V2491">
            <v>0</v>
          </cell>
          <cell r="W2491">
            <v>0</v>
          </cell>
          <cell r="X2491">
            <v>0</v>
          </cell>
          <cell r="Y2491" t="str">
            <v>L_.JB1_PVSProposed Station Dispatch Adder Costs</v>
          </cell>
        </row>
        <row r="2492">
          <cell r="E2492">
            <v>0</v>
          </cell>
          <cell r="F2492">
            <v>0</v>
          </cell>
          <cell r="G2492">
            <v>0</v>
          </cell>
          <cell r="H2492">
            <v>0</v>
          </cell>
          <cell r="I2492">
            <v>0</v>
          </cell>
          <cell r="J2492">
            <v>0</v>
          </cell>
          <cell r="K2492">
            <v>0</v>
          </cell>
          <cell r="L2492">
            <v>0</v>
          </cell>
          <cell r="M2492">
            <v>0</v>
          </cell>
          <cell r="N2492">
            <v>0</v>
          </cell>
          <cell r="O2492">
            <v>0</v>
          </cell>
          <cell r="P2492">
            <v>0</v>
          </cell>
          <cell r="Q2492">
            <v>0</v>
          </cell>
          <cell r="R2492">
            <v>0</v>
          </cell>
          <cell r="S2492">
            <v>0</v>
          </cell>
          <cell r="T2492">
            <v>0</v>
          </cell>
          <cell r="U2492">
            <v>0</v>
          </cell>
          <cell r="V2492">
            <v>0</v>
          </cell>
          <cell r="W2492">
            <v>0</v>
          </cell>
          <cell r="X2492">
            <v>0</v>
          </cell>
          <cell r="Y2492" t="str">
            <v>L_.JB1_PVSProposed Station Fixed Costs</v>
          </cell>
        </row>
        <row r="2493">
          <cell r="E2493">
            <v>0</v>
          </cell>
          <cell r="F2493">
            <v>0</v>
          </cell>
          <cell r="G2493">
            <v>0</v>
          </cell>
          <cell r="H2493">
            <v>0</v>
          </cell>
          <cell r="I2493">
            <v>0</v>
          </cell>
          <cell r="J2493">
            <v>0</v>
          </cell>
          <cell r="K2493">
            <v>0</v>
          </cell>
          <cell r="L2493">
            <v>0</v>
          </cell>
          <cell r="M2493">
            <v>0</v>
          </cell>
          <cell r="N2493">
            <v>0</v>
          </cell>
          <cell r="O2493">
            <v>0</v>
          </cell>
          <cell r="P2493">
            <v>0</v>
          </cell>
          <cell r="Q2493">
            <v>0</v>
          </cell>
          <cell r="R2493">
            <v>0</v>
          </cell>
          <cell r="S2493">
            <v>0</v>
          </cell>
          <cell r="T2493">
            <v>0</v>
          </cell>
          <cell r="U2493">
            <v>0</v>
          </cell>
          <cell r="V2493">
            <v>0</v>
          </cell>
          <cell r="W2493">
            <v>0</v>
          </cell>
          <cell r="X2493">
            <v>0</v>
          </cell>
          <cell r="Y2493" t="str">
            <v>L_.JB1_PVSProposed Station Demand Charges</v>
          </cell>
        </row>
        <row r="2494">
          <cell r="E2494">
            <v>0</v>
          </cell>
          <cell r="F2494">
            <v>0</v>
          </cell>
          <cell r="G2494">
            <v>0</v>
          </cell>
          <cell r="H2494">
            <v>0</v>
          </cell>
          <cell r="I2494">
            <v>0</v>
          </cell>
          <cell r="J2494">
            <v>0</v>
          </cell>
          <cell r="K2494">
            <v>0</v>
          </cell>
          <cell r="L2494">
            <v>0</v>
          </cell>
          <cell r="M2494">
            <v>0</v>
          </cell>
          <cell r="N2494">
            <v>0</v>
          </cell>
          <cell r="O2494">
            <v>0</v>
          </cell>
          <cell r="P2494">
            <v>0</v>
          </cell>
          <cell r="Q2494">
            <v>0</v>
          </cell>
          <cell r="R2494">
            <v>0</v>
          </cell>
          <cell r="S2494">
            <v>0</v>
          </cell>
          <cell r="T2494">
            <v>0</v>
          </cell>
          <cell r="U2494">
            <v>0</v>
          </cell>
          <cell r="V2494">
            <v>0</v>
          </cell>
          <cell r="W2494">
            <v>0</v>
          </cell>
          <cell r="X2494">
            <v>0</v>
          </cell>
          <cell r="Y2494" t="str">
            <v>L_.JB1_PVSProposed Station Capital Costs</v>
          </cell>
        </row>
        <row r="2495">
          <cell r="E2495">
            <v>0</v>
          </cell>
          <cell r="F2495">
            <v>0</v>
          </cell>
          <cell r="G2495">
            <v>0</v>
          </cell>
          <cell r="H2495">
            <v>0</v>
          </cell>
          <cell r="I2495">
            <v>0</v>
          </cell>
          <cell r="J2495">
            <v>0</v>
          </cell>
          <cell r="K2495">
            <v>0</v>
          </cell>
          <cell r="L2495">
            <v>0</v>
          </cell>
          <cell r="M2495">
            <v>0</v>
          </cell>
          <cell r="N2495">
            <v>0</v>
          </cell>
          <cell r="O2495">
            <v>0</v>
          </cell>
          <cell r="P2495">
            <v>0</v>
          </cell>
          <cell r="Q2495">
            <v>0</v>
          </cell>
          <cell r="R2495">
            <v>0</v>
          </cell>
          <cell r="S2495">
            <v>0</v>
          </cell>
          <cell r="T2495">
            <v>0</v>
          </cell>
          <cell r="U2495">
            <v>0</v>
          </cell>
          <cell r="V2495">
            <v>0</v>
          </cell>
          <cell r="W2495">
            <v>0</v>
          </cell>
          <cell r="X2495">
            <v>0</v>
          </cell>
          <cell r="Y2495" t="str">
            <v>L_.JB1_PVS   Station Total Costs</v>
          </cell>
        </row>
        <row r="2496">
          <cell r="E2496">
            <v>0</v>
          </cell>
          <cell r="F2496">
            <v>0</v>
          </cell>
          <cell r="G2496">
            <v>0</v>
          </cell>
          <cell r="H2496">
            <v>0</v>
          </cell>
          <cell r="I2496">
            <v>0</v>
          </cell>
          <cell r="J2496">
            <v>0</v>
          </cell>
          <cell r="K2496">
            <v>0</v>
          </cell>
          <cell r="L2496">
            <v>0</v>
          </cell>
          <cell r="M2496">
            <v>0</v>
          </cell>
          <cell r="N2496">
            <v>0</v>
          </cell>
          <cell r="O2496">
            <v>0</v>
          </cell>
          <cell r="P2496">
            <v>0</v>
          </cell>
          <cell r="Q2496">
            <v>0</v>
          </cell>
          <cell r="R2496">
            <v>0</v>
          </cell>
          <cell r="S2496">
            <v>0</v>
          </cell>
          <cell r="T2496">
            <v>0</v>
          </cell>
          <cell r="U2496">
            <v>0</v>
          </cell>
          <cell r="V2496">
            <v>0</v>
          </cell>
          <cell r="W2496">
            <v>0</v>
          </cell>
          <cell r="X2496">
            <v>0</v>
          </cell>
          <cell r="Y2496" t="str">
            <v>I_WSW_SC_FRMProposed Station Fuel Costs</v>
          </cell>
        </row>
        <row r="2497">
          <cell r="E2497">
            <v>0</v>
          </cell>
          <cell r="F2497">
            <v>0</v>
          </cell>
          <cell r="G2497">
            <v>0</v>
          </cell>
          <cell r="H2497">
            <v>0</v>
          </cell>
          <cell r="I2497">
            <v>0</v>
          </cell>
          <cell r="J2497">
            <v>0</v>
          </cell>
          <cell r="K2497">
            <v>0</v>
          </cell>
          <cell r="L2497">
            <v>0</v>
          </cell>
          <cell r="M2497">
            <v>0</v>
          </cell>
          <cell r="N2497">
            <v>0</v>
          </cell>
          <cell r="O2497">
            <v>0</v>
          </cell>
          <cell r="P2497">
            <v>0</v>
          </cell>
          <cell r="Q2497">
            <v>0</v>
          </cell>
          <cell r="R2497">
            <v>0</v>
          </cell>
          <cell r="S2497">
            <v>0</v>
          </cell>
          <cell r="T2497">
            <v>0</v>
          </cell>
          <cell r="U2497">
            <v>0</v>
          </cell>
          <cell r="V2497">
            <v>0</v>
          </cell>
          <cell r="W2497">
            <v>0</v>
          </cell>
          <cell r="X2497">
            <v>0</v>
          </cell>
          <cell r="Y2497" t="str">
            <v>I_WSW_SC_FRMProposed Station Variable O&amp;M Costs</v>
          </cell>
        </row>
        <row r="2498">
          <cell r="E2498">
            <v>0</v>
          </cell>
          <cell r="F2498">
            <v>0</v>
          </cell>
          <cell r="G2498">
            <v>0</v>
          </cell>
          <cell r="H2498">
            <v>0</v>
          </cell>
          <cell r="I2498">
            <v>0</v>
          </cell>
          <cell r="J2498">
            <v>0</v>
          </cell>
          <cell r="K2498">
            <v>0</v>
          </cell>
          <cell r="L2498">
            <v>0</v>
          </cell>
          <cell r="M2498">
            <v>0</v>
          </cell>
          <cell r="N2498">
            <v>0</v>
          </cell>
          <cell r="O2498">
            <v>0</v>
          </cell>
          <cell r="P2498">
            <v>0</v>
          </cell>
          <cell r="Q2498">
            <v>0</v>
          </cell>
          <cell r="R2498">
            <v>0</v>
          </cell>
          <cell r="S2498">
            <v>0</v>
          </cell>
          <cell r="T2498">
            <v>0</v>
          </cell>
          <cell r="U2498">
            <v>0</v>
          </cell>
          <cell r="V2498">
            <v>0</v>
          </cell>
          <cell r="W2498">
            <v>0</v>
          </cell>
          <cell r="X2498">
            <v>0</v>
          </cell>
          <cell r="Y2498" t="str">
            <v>I_WSW_SC_FRMProposed Station Emission Costs</v>
          </cell>
        </row>
        <row r="2499">
          <cell r="E2499">
            <v>0</v>
          </cell>
          <cell r="F2499">
            <v>0</v>
          </cell>
          <cell r="G2499">
            <v>0</v>
          </cell>
          <cell r="H2499">
            <v>0</v>
          </cell>
          <cell r="I2499">
            <v>0</v>
          </cell>
          <cell r="J2499">
            <v>0</v>
          </cell>
          <cell r="K2499">
            <v>0</v>
          </cell>
          <cell r="L2499">
            <v>0</v>
          </cell>
          <cell r="M2499">
            <v>0</v>
          </cell>
          <cell r="N2499">
            <v>0</v>
          </cell>
          <cell r="O2499">
            <v>0</v>
          </cell>
          <cell r="P2499">
            <v>0</v>
          </cell>
          <cell r="Q2499">
            <v>0</v>
          </cell>
          <cell r="R2499">
            <v>0</v>
          </cell>
          <cell r="S2499">
            <v>0</v>
          </cell>
          <cell r="T2499">
            <v>0</v>
          </cell>
          <cell r="U2499">
            <v>0</v>
          </cell>
          <cell r="V2499">
            <v>0</v>
          </cell>
          <cell r="W2499">
            <v>0</v>
          </cell>
          <cell r="X2499">
            <v>0</v>
          </cell>
          <cell r="Y2499" t="str">
            <v>I_WSW_SC_FRMProposed Station Dispatch Adder Costs</v>
          </cell>
        </row>
        <row r="2500">
          <cell r="E2500">
            <v>0</v>
          </cell>
          <cell r="F2500">
            <v>0</v>
          </cell>
          <cell r="G2500">
            <v>0</v>
          </cell>
          <cell r="H2500">
            <v>0</v>
          </cell>
          <cell r="I2500">
            <v>0</v>
          </cell>
          <cell r="J2500">
            <v>0</v>
          </cell>
          <cell r="K2500">
            <v>0</v>
          </cell>
          <cell r="L2500">
            <v>0</v>
          </cell>
          <cell r="M2500">
            <v>0</v>
          </cell>
          <cell r="N2500">
            <v>0</v>
          </cell>
          <cell r="O2500">
            <v>0</v>
          </cell>
          <cell r="P2500">
            <v>0</v>
          </cell>
          <cell r="Q2500">
            <v>0</v>
          </cell>
          <cell r="R2500">
            <v>0</v>
          </cell>
          <cell r="S2500">
            <v>0</v>
          </cell>
          <cell r="T2500">
            <v>0</v>
          </cell>
          <cell r="U2500">
            <v>0</v>
          </cell>
          <cell r="V2500">
            <v>0</v>
          </cell>
          <cell r="W2500">
            <v>0</v>
          </cell>
          <cell r="X2500">
            <v>0</v>
          </cell>
          <cell r="Y2500" t="str">
            <v>I_WSW_SC_FRMProposed Station Fixed Costs</v>
          </cell>
        </row>
        <row r="2501">
          <cell r="E2501">
            <v>0</v>
          </cell>
          <cell r="F2501">
            <v>0</v>
          </cell>
          <cell r="G2501">
            <v>0</v>
          </cell>
          <cell r="H2501">
            <v>0</v>
          </cell>
          <cell r="I2501">
            <v>0</v>
          </cell>
          <cell r="J2501">
            <v>0</v>
          </cell>
          <cell r="K2501">
            <v>0</v>
          </cell>
          <cell r="L2501">
            <v>0</v>
          </cell>
          <cell r="M2501">
            <v>0</v>
          </cell>
          <cell r="N2501">
            <v>0</v>
          </cell>
          <cell r="O2501">
            <v>0</v>
          </cell>
          <cell r="P2501">
            <v>0</v>
          </cell>
          <cell r="Q2501">
            <v>0</v>
          </cell>
          <cell r="R2501">
            <v>0</v>
          </cell>
          <cell r="S2501">
            <v>0</v>
          </cell>
          <cell r="T2501">
            <v>0</v>
          </cell>
          <cell r="U2501">
            <v>0</v>
          </cell>
          <cell r="V2501">
            <v>0</v>
          </cell>
          <cell r="W2501">
            <v>0</v>
          </cell>
          <cell r="X2501">
            <v>0</v>
          </cell>
          <cell r="Y2501" t="str">
            <v>I_WSW_SC_FRMProposed Station Demand Charges</v>
          </cell>
        </row>
        <row r="2502">
          <cell r="E2502">
            <v>0</v>
          </cell>
          <cell r="F2502">
            <v>0</v>
          </cell>
          <cell r="G2502">
            <v>0</v>
          </cell>
          <cell r="H2502">
            <v>0</v>
          </cell>
          <cell r="I2502">
            <v>0</v>
          </cell>
          <cell r="J2502">
            <v>0</v>
          </cell>
          <cell r="K2502">
            <v>0</v>
          </cell>
          <cell r="L2502">
            <v>0</v>
          </cell>
          <cell r="M2502">
            <v>0</v>
          </cell>
          <cell r="N2502">
            <v>0</v>
          </cell>
          <cell r="O2502">
            <v>0</v>
          </cell>
          <cell r="P2502">
            <v>0</v>
          </cell>
          <cell r="Q2502">
            <v>0</v>
          </cell>
          <cell r="R2502">
            <v>0</v>
          </cell>
          <cell r="S2502">
            <v>0</v>
          </cell>
          <cell r="T2502">
            <v>0</v>
          </cell>
          <cell r="U2502">
            <v>0</v>
          </cell>
          <cell r="V2502">
            <v>0</v>
          </cell>
          <cell r="W2502">
            <v>0</v>
          </cell>
          <cell r="X2502">
            <v>0</v>
          </cell>
          <cell r="Y2502" t="str">
            <v>I_WSW_SC_FRMProposed Station Capital Costs</v>
          </cell>
        </row>
        <row r="2503">
          <cell r="E2503">
            <v>0</v>
          </cell>
          <cell r="F2503">
            <v>0</v>
          </cell>
          <cell r="G2503">
            <v>0</v>
          </cell>
          <cell r="H2503">
            <v>0</v>
          </cell>
          <cell r="I2503">
            <v>0</v>
          </cell>
          <cell r="J2503">
            <v>0</v>
          </cell>
          <cell r="K2503">
            <v>0</v>
          </cell>
          <cell r="L2503">
            <v>0</v>
          </cell>
          <cell r="M2503">
            <v>0</v>
          </cell>
          <cell r="N2503">
            <v>0</v>
          </cell>
          <cell r="O2503">
            <v>0</v>
          </cell>
          <cell r="P2503">
            <v>0</v>
          </cell>
          <cell r="Q2503">
            <v>0</v>
          </cell>
          <cell r="R2503">
            <v>0</v>
          </cell>
          <cell r="S2503">
            <v>0</v>
          </cell>
          <cell r="T2503">
            <v>0</v>
          </cell>
          <cell r="U2503">
            <v>0</v>
          </cell>
          <cell r="V2503">
            <v>0</v>
          </cell>
          <cell r="W2503">
            <v>0</v>
          </cell>
          <cell r="X2503">
            <v>0</v>
          </cell>
          <cell r="Y2503" t="str">
            <v>I_WSW_SC_FRM   Station Total Costs</v>
          </cell>
        </row>
        <row r="2504">
          <cell r="E2504">
            <v>0</v>
          </cell>
          <cell r="F2504">
            <v>0</v>
          </cell>
          <cell r="G2504">
            <v>0</v>
          </cell>
          <cell r="H2504">
            <v>0</v>
          </cell>
          <cell r="I2504">
            <v>0</v>
          </cell>
          <cell r="J2504">
            <v>0</v>
          </cell>
          <cell r="K2504">
            <v>0</v>
          </cell>
          <cell r="L2504">
            <v>0</v>
          </cell>
          <cell r="M2504">
            <v>0</v>
          </cell>
          <cell r="N2504">
            <v>0</v>
          </cell>
          <cell r="O2504">
            <v>0</v>
          </cell>
          <cell r="P2504">
            <v>0</v>
          </cell>
          <cell r="Q2504">
            <v>0</v>
          </cell>
          <cell r="R2504">
            <v>0</v>
          </cell>
          <cell r="S2504">
            <v>0</v>
          </cell>
          <cell r="T2504">
            <v>0</v>
          </cell>
          <cell r="U2504">
            <v>0</v>
          </cell>
          <cell r="V2504">
            <v>0</v>
          </cell>
          <cell r="W2504">
            <v>0</v>
          </cell>
          <cell r="X2504">
            <v>0</v>
          </cell>
          <cell r="Y2504" t="str">
            <v>I_WSW_CC_J1Proposed Station Fuel Costs</v>
          </cell>
        </row>
        <row r="2505">
          <cell r="E2505">
            <v>0</v>
          </cell>
          <cell r="F2505">
            <v>0</v>
          </cell>
          <cell r="G2505">
            <v>0</v>
          </cell>
          <cell r="H2505">
            <v>0</v>
          </cell>
          <cell r="I2505">
            <v>0</v>
          </cell>
          <cell r="J2505">
            <v>0</v>
          </cell>
          <cell r="K2505">
            <v>0</v>
          </cell>
          <cell r="L2505">
            <v>0</v>
          </cell>
          <cell r="M2505">
            <v>0</v>
          </cell>
          <cell r="N2505">
            <v>0</v>
          </cell>
          <cell r="O2505">
            <v>0</v>
          </cell>
          <cell r="P2505">
            <v>0</v>
          </cell>
          <cell r="Q2505">
            <v>0</v>
          </cell>
          <cell r="R2505">
            <v>0</v>
          </cell>
          <cell r="S2505">
            <v>0</v>
          </cell>
          <cell r="T2505">
            <v>0</v>
          </cell>
          <cell r="U2505">
            <v>0</v>
          </cell>
          <cell r="V2505">
            <v>0</v>
          </cell>
          <cell r="W2505">
            <v>0</v>
          </cell>
          <cell r="X2505">
            <v>0</v>
          </cell>
          <cell r="Y2505" t="str">
            <v>I_WSW_CC_J1Proposed Station Variable O&amp;M Costs</v>
          </cell>
        </row>
        <row r="2506">
          <cell r="E2506">
            <v>0</v>
          </cell>
          <cell r="F2506">
            <v>0</v>
          </cell>
          <cell r="G2506">
            <v>0</v>
          </cell>
          <cell r="H2506">
            <v>0</v>
          </cell>
          <cell r="I2506">
            <v>0</v>
          </cell>
          <cell r="J2506">
            <v>0</v>
          </cell>
          <cell r="K2506">
            <v>0</v>
          </cell>
          <cell r="L2506">
            <v>0</v>
          </cell>
          <cell r="M2506">
            <v>0</v>
          </cell>
          <cell r="N2506">
            <v>0</v>
          </cell>
          <cell r="O2506">
            <v>0</v>
          </cell>
          <cell r="P2506">
            <v>0</v>
          </cell>
          <cell r="Q2506">
            <v>0</v>
          </cell>
          <cell r="R2506">
            <v>0</v>
          </cell>
          <cell r="S2506">
            <v>0</v>
          </cell>
          <cell r="T2506">
            <v>0</v>
          </cell>
          <cell r="U2506">
            <v>0</v>
          </cell>
          <cell r="V2506">
            <v>0</v>
          </cell>
          <cell r="W2506">
            <v>0</v>
          </cell>
          <cell r="X2506">
            <v>0</v>
          </cell>
          <cell r="Y2506" t="str">
            <v>I_WSW_CC_J1Proposed Station Emission Costs</v>
          </cell>
        </row>
        <row r="2507">
          <cell r="E2507">
            <v>0</v>
          </cell>
          <cell r="F2507">
            <v>0</v>
          </cell>
          <cell r="G2507">
            <v>0</v>
          </cell>
          <cell r="H2507">
            <v>0</v>
          </cell>
          <cell r="I2507">
            <v>0</v>
          </cell>
          <cell r="J2507">
            <v>0</v>
          </cell>
          <cell r="K2507">
            <v>0</v>
          </cell>
          <cell r="L2507">
            <v>0</v>
          </cell>
          <cell r="M2507">
            <v>0</v>
          </cell>
          <cell r="N2507">
            <v>0</v>
          </cell>
          <cell r="O2507">
            <v>0</v>
          </cell>
          <cell r="P2507">
            <v>0</v>
          </cell>
          <cell r="Q2507">
            <v>0</v>
          </cell>
          <cell r="R2507">
            <v>0</v>
          </cell>
          <cell r="S2507">
            <v>0</v>
          </cell>
          <cell r="T2507">
            <v>0</v>
          </cell>
          <cell r="U2507">
            <v>0</v>
          </cell>
          <cell r="V2507">
            <v>0</v>
          </cell>
          <cell r="W2507">
            <v>0</v>
          </cell>
          <cell r="X2507">
            <v>0</v>
          </cell>
          <cell r="Y2507" t="str">
            <v>I_WSW_CC_J1Proposed Station Dispatch Adder Costs</v>
          </cell>
        </row>
        <row r="2508">
          <cell r="E2508">
            <v>0</v>
          </cell>
          <cell r="F2508">
            <v>0</v>
          </cell>
          <cell r="G2508">
            <v>0</v>
          </cell>
          <cell r="H2508">
            <v>0</v>
          </cell>
          <cell r="I2508">
            <v>0</v>
          </cell>
          <cell r="J2508">
            <v>0</v>
          </cell>
          <cell r="K2508">
            <v>0</v>
          </cell>
          <cell r="L2508">
            <v>0</v>
          </cell>
          <cell r="M2508">
            <v>0</v>
          </cell>
          <cell r="N2508">
            <v>0</v>
          </cell>
          <cell r="O2508">
            <v>0</v>
          </cell>
          <cell r="P2508">
            <v>0</v>
          </cell>
          <cell r="Q2508">
            <v>0</v>
          </cell>
          <cell r="R2508">
            <v>0</v>
          </cell>
          <cell r="S2508">
            <v>0</v>
          </cell>
          <cell r="T2508">
            <v>0</v>
          </cell>
          <cell r="U2508">
            <v>0</v>
          </cell>
          <cell r="V2508">
            <v>0</v>
          </cell>
          <cell r="W2508">
            <v>0</v>
          </cell>
          <cell r="X2508">
            <v>0</v>
          </cell>
          <cell r="Y2508" t="str">
            <v>I_WSW_CC_J1Proposed Station Fixed Costs</v>
          </cell>
        </row>
        <row r="2509">
          <cell r="E2509">
            <v>0</v>
          </cell>
          <cell r="F2509">
            <v>0</v>
          </cell>
          <cell r="G2509">
            <v>0</v>
          </cell>
          <cell r="H2509">
            <v>0</v>
          </cell>
          <cell r="I2509">
            <v>0</v>
          </cell>
          <cell r="J2509">
            <v>0</v>
          </cell>
          <cell r="K2509">
            <v>0</v>
          </cell>
          <cell r="L2509">
            <v>0</v>
          </cell>
          <cell r="M2509">
            <v>0</v>
          </cell>
          <cell r="N2509">
            <v>0</v>
          </cell>
          <cell r="O2509">
            <v>0</v>
          </cell>
          <cell r="P2509">
            <v>0</v>
          </cell>
          <cell r="Q2509">
            <v>0</v>
          </cell>
          <cell r="R2509">
            <v>0</v>
          </cell>
          <cell r="S2509">
            <v>0</v>
          </cell>
          <cell r="T2509">
            <v>0</v>
          </cell>
          <cell r="U2509">
            <v>0</v>
          </cell>
          <cell r="V2509">
            <v>0</v>
          </cell>
          <cell r="W2509">
            <v>0</v>
          </cell>
          <cell r="X2509">
            <v>0</v>
          </cell>
          <cell r="Y2509" t="str">
            <v>I_WSW_CC_J1Proposed Station Demand Charges</v>
          </cell>
        </row>
        <row r="2510">
          <cell r="E2510">
            <v>0</v>
          </cell>
          <cell r="F2510">
            <v>0</v>
          </cell>
          <cell r="G2510">
            <v>0</v>
          </cell>
          <cell r="H2510">
            <v>0</v>
          </cell>
          <cell r="I2510">
            <v>0</v>
          </cell>
          <cell r="J2510">
            <v>0</v>
          </cell>
          <cell r="K2510">
            <v>0</v>
          </cell>
          <cell r="L2510">
            <v>0</v>
          </cell>
          <cell r="M2510">
            <v>0</v>
          </cell>
          <cell r="N2510">
            <v>0</v>
          </cell>
          <cell r="O2510">
            <v>0</v>
          </cell>
          <cell r="P2510">
            <v>0</v>
          </cell>
          <cell r="Q2510">
            <v>0</v>
          </cell>
          <cell r="R2510">
            <v>0</v>
          </cell>
          <cell r="S2510">
            <v>0</v>
          </cell>
          <cell r="T2510">
            <v>0</v>
          </cell>
          <cell r="U2510">
            <v>0</v>
          </cell>
          <cell r="V2510">
            <v>0</v>
          </cell>
          <cell r="W2510">
            <v>0</v>
          </cell>
          <cell r="X2510">
            <v>0</v>
          </cell>
          <cell r="Y2510" t="str">
            <v>I_WSW_CC_J1Proposed Station Capital Costs</v>
          </cell>
        </row>
        <row r="2511">
          <cell r="E2511">
            <v>0</v>
          </cell>
          <cell r="F2511">
            <v>0</v>
          </cell>
          <cell r="G2511">
            <v>0</v>
          </cell>
          <cell r="H2511">
            <v>0</v>
          </cell>
          <cell r="I2511">
            <v>0</v>
          </cell>
          <cell r="J2511">
            <v>0</v>
          </cell>
          <cell r="K2511">
            <v>0</v>
          </cell>
          <cell r="L2511">
            <v>0</v>
          </cell>
          <cell r="M2511">
            <v>0</v>
          </cell>
          <cell r="N2511">
            <v>0</v>
          </cell>
          <cell r="O2511">
            <v>0</v>
          </cell>
          <cell r="P2511">
            <v>0</v>
          </cell>
          <cell r="Q2511">
            <v>0</v>
          </cell>
          <cell r="R2511">
            <v>0</v>
          </cell>
          <cell r="S2511">
            <v>0</v>
          </cell>
          <cell r="T2511">
            <v>0</v>
          </cell>
          <cell r="U2511">
            <v>0</v>
          </cell>
          <cell r="V2511">
            <v>0</v>
          </cell>
          <cell r="W2511">
            <v>0</v>
          </cell>
          <cell r="X2511">
            <v>0</v>
          </cell>
          <cell r="Y2511" t="str">
            <v>I_WSW_CC_J1   Station Total Costs</v>
          </cell>
        </row>
        <row r="2512">
          <cell r="E2512">
            <v>0</v>
          </cell>
          <cell r="F2512">
            <v>0</v>
          </cell>
          <cell r="G2512">
            <v>0</v>
          </cell>
          <cell r="H2512">
            <v>0</v>
          </cell>
          <cell r="I2512">
            <v>0</v>
          </cell>
          <cell r="J2512">
            <v>0</v>
          </cell>
          <cell r="K2512">
            <v>0</v>
          </cell>
          <cell r="L2512">
            <v>0</v>
          </cell>
          <cell r="M2512">
            <v>0</v>
          </cell>
          <cell r="N2512">
            <v>0</v>
          </cell>
          <cell r="O2512">
            <v>0</v>
          </cell>
          <cell r="P2512">
            <v>0</v>
          </cell>
          <cell r="Q2512">
            <v>0</v>
          </cell>
          <cell r="R2512">
            <v>0</v>
          </cell>
          <cell r="S2512">
            <v>0</v>
          </cell>
          <cell r="T2512">
            <v>0</v>
          </cell>
          <cell r="U2512">
            <v>0</v>
          </cell>
          <cell r="V2512">
            <v>0</v>
          </cell>
          <cell r="W2512">
            <v>0</v>
          </cell>
          <cell r="X2512">
            <v>0</v>
          </cell>
          <cell r="Y2512" t="str">
            <v>I_WSW_CC_J1DProposed Station Fuel Costs</v>
          </cell>
        </row>
        <row r="2513">
          <cell r="E2513">
            <v>0</v>
          </cell>
          <cell r="F2513">
            <v>0</v>
          </cell>
          <cell r="G2513">
            <v>0</v>
          </cell>
          <cell r="H2513">
            <v>0</v>
          </cell>
          <cell r="I2513">
            <v>0</v>
          </cell>
          <cell r="J2513">
            <v>0</v>
          </cell>
          <cell r="K2513">
            <v>0</v>
          </cell>
          <cell r="L2513">
            <v>0</v>
          </cell>
          <cell r="M2513">
            <v>0</v>
          </cell>
          <cell r="N2513">
            <v>0</v>
          </cell>
          <cell r="O2513">
            <v>0</v>
          </cell>
          <cell r="P2513">
            <v>0</v>
          </cell>
          <cell r="Q2513">
            <v>0</v>
          </cell>
          <cell r="R2513">
            <v>0</v>
          </cell>
          <cell r="S2513">
            <v>0</v>
          </cell>
          <cell r="T2513">
            <v>0</v>
          </cell>
          <cell r="U2513">
            <v>0</v>
          </cell>
          <cell r="V2513">
            <v>0</v>
          </cell>
          <cell r="W2513">
            <v>0</v>
          </cell>
          <cell r="X2513">
            <v>0</v>
          </cell>
          <cell r="Y2513" t="str">
            <v>I_WSW_CC_J1DProposed Station Variable O&amp;M Costs</v>
          </cell>
        </row>
        <row r="2514">
          <cell r="E2514">
            <v>0</v>
          </cell>
          <cell r="F2514">
            <v>0</v>
          </cell>
          <cell r="G2514">
            <v>0</v>
          </cell>
          <cell r="H2514">
            <v>0</v>
          </cell>
          <cell r="I2514">
            <v>0</v>
          </cell>
          <cell r="J2514">
            <v>0</v>
          </cell>
          <cell r="K2514">
            <v>0</v>
          </cell>
          <cell r="L2514">
            <v>0</v>
          </cell>
          <cell r="M2514">
            <v>0</v>
          </cell>
          <cell r="N2514">
            <v>0</v>
          </cell>
          <cell r="O2514">
            <v>0</v>
          </cell>
          <cell r="P2514">
            <v>0</v>
          </cell>
          <cell r="Q2514">
            <v>0</v>
          </cell>
          <cell r="R2514">
            <v>0</v>
          </cell>
          <cell r="S2514">
            <v>0</v>
          </cell>
          <cell r="T2514">
            <v>0</v>
          </cell>
          <cell r="U2514">
            <v>0</v>
          </cell>
          <cell r="V2514">
            <v>0</v>
          </cell>
          <cell r="W2514">
            <v>0</v>
          </cell>
          <cell r="X2514">
            <v>0</v>
          </cell>
          <cell r="Y2514" t="str">
            <v>I_WSW_CC_J1DProposed Station Emission Costs</v>
          </cell>
        </row>
        <row r="2515">
          <cell r="E2515">
            <v>0</v>
          </cell>
          <cell r="F2515">
            <v>0</v>
          </cell>
          <cell r="G2515">
            <v>0</v>
          </cell>
          <cell r="H2515">
            <v>0</v>
          </cell>
          <cell r="I2515">
            <v>0</v>
          </cell>
          <cell r="J2515">
            <v>0</v>
          </cell>
          <cell r="K2515">
            <v>0</v>
          </cell>
          <cell r="L2515">
            <v>0</v>
          </cell>
          <cell r="M2515">
            <v>0</v>
          </cell>
          <cell r="N2515">
            <v>0</v>
          </cell>
          <cell r="O2515">
            <v>0</v>
          </cell>
          <cell r="P2515">
            <v>0</v>
          </cell>
          <cell r="Q2515">
            <v>0</v>
          </cell>
          <cell r="R2515">
            <v>0</v>
          </cell>
          <cell r="S2515">
            <v>0</v>
          </cell>
          <cell r="T2515">
            <v>0</v>
          </cell>
          <cell r="U2515">
            <v>0</v>
          </cell>
          <cell r="V2515">
            <v>0</v>
          </cell>
          <cell r="W2515">
            <v>0</v>
          </cell>
          <cell r="X2515">
            <v>0</v>
          </cell>
          <cell r="Y2515" t="str">
            <v>I_WSW_CC_J1DProposed Station Dispatch Adder Costs</v>
          </cell>
        </row>
        <row r="2516">
          <cell r="E2516">
            <v>0</v>
          </cell>
          <cell r="F2516">
            <v>0</v>
          </cell>
          <cell r="G2516">
            <v>0</v>
          </cell>
          <cell r="H2516">
            <v>0</v>
          </cell>
          <cell r="I2516">
            <v>0</v>
          </cell>
          <cell r="J2516">
            <v>0</v>
          </cell>
          <cell r="K2516">
            <v>0</v>
          </cell>
          <cell r="L2516">
            <v>0</v>
          </cell>
          <cell r="M2516">
            <v>0</v>
          </cell>
          <cell r="N2516">
            <v>0</v>
          </cell>
          <cell r="O2516">
            <v>0</v>
          </cell>
          <cell r="P2516">
            <v>0</v>
          </cell>
          <cell r="Q2516">
            <v>0</v>
          </cell>
          <cell r="R2516">
            <v>0</v>
          </cell>
          <cell r="S2516">
            <v>0</v>
          </cell>
          <cell r="T2516">
            <v>0</v>
          </cell>
          <cell r="U2516">
            <v>0</v>
          </cell>
          <cell r="V2516">
            <v>0</v>
          </cell>
          <cell r="W2516">
            <v>0</v>
          </cell>
          <cell r="X2516">
            <v>0</v>
          </cell>
          <cell r="Y2516" t="str">
            <v>I_WSW_CC_J1DProposed Station Fixed Costs</v>
          </cell>
        </row>
        <row r="2517">
          <cell r="E2517">
            <v>0</v>
          </cell>
          <cell r="F2517">
            <v>0</v>
          </cell>
          <cell r="G2517">
            <v>0</v>
          </cell>
          <cell r="H2517">
            <v>0</v>
          </cell>
          <cell r="I2517">
            <v>0</v>
          </cell>
          <cell r="J2517">
            <v>0</v>
          </cell>
          <cell r="K2517">
            <v>0</v>
          </cell>
          <cell r="L2517">
            <v>0</v>
          </cell>
          <cell r="M2517">
            <v>0</v>
          </cell>
          <cell r="N2517">
            <v>0</v>
          </cell>
          <cell r="O2517">
            <v>0</v>
          </cell>
          <cell r="P2517">
            <v>0</v>
          </cell>
          <cell r="Q2517">
            <v>0</v>
          </cell>
          <cell r="R2517">
            <v>0</v>
          </cell>
          <cell r="S2517">
            <v>0</v>
          </cell>
          <cell r="T2517">
            <v>0</v>
          </cell>
          <cell r="U2517">
            <v>0</v>
          </cell>
          <cell r="V2517">
            <v>0</v>
          </cell>
          <cell r="W2517">
            <v>0</v>
          </cell>
          <cell r="X2517">
            <v>0</v>
          </cell>
          <cell r="Y2517" t="str">
            <v>I_WSW_CC_J1DProposed Station Demand Charges</v>
          </cell>
        </row>
        <row r="2518">
          <cell r="E2518">
            <v>0</v>
          </cell>
          <cell r="F2518">
            <v>0</v>
          </cell>
          <cell r="G2518">
            <v>0</v>
          </cell>
          <cell r="H2518">
            <v>0</v>
          </cell>
          <cell r="I2518">
            <v>0</v>
          </cell>
          <cell r="J2518">
            <v>0</v>
          </cell>
          <cell r="K2518">
            <v>0</v>
          </cell>
          <cell r="L2518">
            <v>0</v>
          </cell>
          <cell r="M2518">
            <v>0</v>
          </cell>
          <cell r="N2518">
            <v>0</v>
          </cell>
          <cell r="O2518">
            <v>0</v>
          </cell>
          <cell r="P2518">
            <v>0</v>
          </cell>
          <cell r="Q2518">
            <v>0</v>
          </cell>
          <cell r="R2518">
            <v>0</v>
          </cell>
          <cell r="S2518">
            <v>0</v>
          </cell>
          <cell r="T2518">
            <v>0</v>
          </cell>
          <cell r="U2518">
            <v>0</v>
          </cell>
          <cell r="V2518">
            <v>0</v>
          </cell>
          <cell r="W2518">
            <v>0</v>
          </cell>
          <cell r="X2518">
            <v>0</v>
          </cell>
          <cell r="Y2518" t="str">
            <v>I_WSW_CC_J1DProposed Station Capital Costs</v>
          </cell>
        </row>
        <row r="2519">
          <cell r="E2519">
            <v>0</v>
          </cell>
          <cell r="F2519">
            <v>0</v>
          </cell>
          <cell r="G2519">
            <v>0</v>
          </cell>
          <cell r="H2519">
            <v>0</v>
          </cell>
          <cell r="I2519">
            <v>0</v>
          </cell>
          <cell r="J2519">
            <v>0</v>
          </cell>
          <cell r="K2519">
            <v>0</v>
          </cell>
          <cell r="L2519">
            <v>0</v>
          </cell>
          <cell r="M2519">
            <v>0</v>
          </cell>
          <cell r="N2519">
            <v>0</v>
          </cell>
          <cell r="O2519">
            <v>0</v>
          </cell>
          <cell r="P2519">
            <v>0</v>
          </cell>
          <cell r="Q2519">
            <v>0</v>
          </cell>
          <cell r="R2519">
            <v>0</v>
          </cell>
          <cell r="S2519">
            <v>0</v>
          </cell>
          <cell r="T2519">
            <v>0</v>
          </cell>
          <cell r="U2519">
            <v>0</v>
          </cell>
          <cell r="V2519">
            <v>0</v>
          </cell>
          <cell r="W2519">
            <v>0</v>
          </cell>
          <cell r="X2519">
            <v>0</v>
          </cell>
          <cell r="Y2519" t="str">
            <v>I_WSW_CC_J1D   Station Total Costs</v>
          </cell>
        </row>
        <row r="2520">
          <cell r="E2520">
            <v>0</v>
          </cell>
          <cell r="F2520">
            <v>0</v>
          </cell>
          <cell r="G2520">
            <v>0</v>
          </cell>
          <cell r="H2520">
            <v>0</v>
          </cell>
          <cell r="I2520">
            <v>0</v>
          </cell>
          <cell r="J2520">
            <v>0</v>
          </cell>
          <cell r="K2520">
            <v>0</v>
          </cell>
          <cell r="L2520">
            <v>0</v>
          </cell>
          <cell r="M2520">
            <v>0</v>
          </cell>
          <cell r="N2520">
            <v>0</v>
          </cell>
          <cell r="O2520">
            <v>0</v>
          </cell>
          <cell r="P2520">
            <v>0</v>
          </cell>
          <cell r="Q2520">
            <v>0</v>
          </cell>
          <cell r="R2520">
            <v>0</v>
          </cell>
          <cell r="S2520">
            <v>0</v>
          </cell>
          <cell r="T2520">
            <v>0</v>
          </cell>
          <cell r="U2520">
            <v>0</v>
          </cell>
          <cell r="V2520">
            <v>0</v>
          </cell>
          <cell r="W2520">
            <v>0</v>
          </cell>
          <cell r="X2520">
            <v>0</v>
          </cell>
          <cell r="Y2520" t="str">
            <v>H_.WS1_PVSProposed Station Fuel Costs</v>
          </cell>
        </row>
        <row r="2521">
          <cell r="E2521">
            <v>0</v>
          </cell>
          <cell r="F2521">
            <v>0</v>
          </cell>
          <cell r="G2521">
            <v>0</v>
          </cell>
          <cell r="H2521">
            <v>0</v>
          </cell>
          <cell r="I2521">
            <v>0</v>
          </cell>
          <cell r="J2521">
            <v>0</v>
          </cell>
          <cell r="K2521">
            <v>0</v>
          </cell>
          <cell r="L2521">
            <v>0</v>
          </cell>
          <cell r="M2521">
            <v>0</v>
          </cell>
          <cell r="N2521">
            <v>0</v>
          </cell>
          <cell r="O2521">
            <v>0</v>
          </cell>
          <cell r="P2521">
            <v>0</v>
          </cell>
          <cell r="Q2521">
            <v>0</v>
          </cell>
          <cell r="R2521">
            <v>0</v>
          </cell>
          <cell r="S2521">
            <v>0</v>
          </cell>
          <cell r="T2521">
            <v>0</v>
          </cell>
          <cell r="U2521">
            <v>0</v>
          </cell>
          <cell r="V2521">
            <v>0</v>
          </cell>
          <cell r="W2521">
            <v>0</v>
          </cell>
          <cell r="X2521">
            <v>0</v>
          </cell>
          <cell r="Y2521" t="str">
            <v>H_.WS1_PVSProposed Station Variable O&amp;M Costs</v>
          </cell>
        </row>
        <row r="2522">
          <cell r="E2522">
            <v>0</v>
          </cell>
          <cell r="F2522">
            <v>0</v>
          </cell>
          <cell r="G2522">
            <v>0</v>
          </cell>
          <cell r="H2522">
            <v>0</v>
          </cell>
          <cell r="I2522">
            <v>0</v>
          </cell>
          <cell r="J2522">
            <v>0</v>
          </cell>
          <cell r="K2522">
            <v>0</v>
          </cell>
          <cell r="L2522">
            <v>0</v>
          </cell>
          <cell r="M2522">
            <v>0</v>
          </cell>
          <cell r="N2522">
            <v>0</v>
          </cell>
          <cell r="O2522">
            <v>0</v>
          </cell>
          <cell r="P2522">
            <v>0</v>
          </cell>
          <cell r="Q2522">
            <v>0</v>
          </cell>
          <cell r="R2522">
            <v>0</v>
          </cell>
          <cell r="S2522">
            <v>0</v>
          </cell>
          <cell r="T2522">
            <v>0</v>
          </cell>
          <cell r="U2522">
            <v>0</v>
          </cell>
          <cell r="V2522">
            <v>0</v>
          </cell>
          <cell r="W2522">
            <v>0</v>
          </cell>
          <cell r="X2522">
            <v>0</v>
          </cell>
          <cell r="Y2522" t="str">
            <v>H_.WS1_PVSProposed Station Emission Costs</v>
          </cell>
        </row>
        <row r="2523">
          <cell r="E2523">
            <v>0</v>
          </cell>
          <cell r="F2523">
            <v>0</v>
          </cell>
          <cell r="G2523">
            <v>0</v>
          </cell>
          <cell r="H2523">
            <v>0</v>
          </cell>
          <cell r="I2523">
            <v>0</v>
          </cell>
          <cell r="J2523">
            <v>0</v>
          </cell>
          <cell r="K2523">
            <v>0</v>
          </cell>
          <cell r="L2523">
            <v>0</v>
          </cell>
          <cell r="M2523">
            <v>0</v>
          </cell>
          <cell r="N2523">
            <v>0</v>
          </cell>
          <cell r="O2523">
            <v>0</v>
          </cell>
          <cell r="P2523">
            <v>0</v>
          </cell>
          <cell r="Q2523">
            <v>0</v>
          </cell>
          <cell r="R2523">
            <v>0</v>
          </cell>
          <cell r="S2523">
            <v>0</v>
          </cell>
          <cell r="T2523">
            <v>0</v>
          </cell>
          <cell r="U2523">
            <v>0</v>
          </cell>
          <cell r="V2523">
            <v>0</v>
          </cell>
          <cell r="W2523">
            <v>0</v>
          </cell>
          <cell r="X2523">
            <v>0</v>
          </cell>
          <cell r="Y2523" t="str">
            <v>H_.WS1_PVSProposed Station Dispatch Adder Costs</v>
          </cell>
        </row>
        <row r="2524">
          <cell r="E2524">
            <v>0</v>
          </cell>
          <cell r="F2524">
            <v>0</v>
          </cell>
          <cell r="G2524">
            <v>0</v>
          </cell>
          <cell r="H2524">
            <v>0</v>
          </cell>
          <cell r="I2524">
            <v>0</v>
          </cell>
          <cell r="J2524">
            <v>0</v>
          </cell>
          <cell r="K2524">
            <v>0</v>
          </cell>
          <cell r="L2524">
            <v>0</v>
          </cell>
          <cell r="M2524">
            <v>0</v>
          </cell>
          <cell r="N2524">
            <v>0</v>
          </cell>
          <cell r="O2524">
            <v>0</v>
          </cell>
          <cell r="P2524">
            <v>0</v>
          </cell>
          <cell r="Q2524">
            <v>0</v>
          </cell>
          <cell r="R2524">
            <v>0</v>
          </cell>
          <cell r="S2524">
            <v>0</v>
          </cell>
          <cell r="T2524">
            <v>0</v>
          </cell>
          <cell r="U2524">
            <v>0</v>
          </cell>
          <cell r="V2524">
            <v>0</v>
          </cell>
          <cell r="W2524">
            <v>0</v>
          </cell>
          <cell r="X2524">
            <v>0</v>
          </cell>
          <cell r="Y2524" t="str">
            <v>H_.WS1_PVSProposed Station Fixed Costs</v>
          </cell>
        </row>
        <row r="2525">
          <cell r="E2525">
            <v>0</v>
          </cell>
          <cell r="F2525">
            <v>0</v>
          </cell>
          <cell r="G2525">
            <v>0</v>
          </cell>
          <cell r="H2525">
            <v>0</v>
          </cell>
          <cell r="I2525">
            <v>0</v>
          </cell>
          <cell r="J2525">
            <v>0</v>
          </cell>
          <cell r="K2525">
            <v>0</v>
          </cell>
          <cell r="L2525">
            <v>0</v>
          </cell>
          <cell r="M2525">
            <v>0</v>
          </cell>
          <cell r="N2525">
            <v>0</v>
          </cell>
          <cell r="O2525">
            <v>0</v>
          </cell>
          <cell r="P2525">
            <v>0</v>
          </cell>
          <cell r="Q2525">
            <v>0</v>
          </cell>
          <cell r="R2525">
            <v>0</v>
          </cell>
          <cell r="S2525">
            <v>0</v>
          </cell>
          <cell r="T2525">
            <v>0</v>
          </cell>
          <cell r="U2525">
            <v>0</v>
          </cell>
          <cell r="V2525">
            <v>0</v>
          </cell>
          <cell r="W2525">
            <v>0</v>
          </cell>
          <cell r="X2525">
            <v>0</v>
          </cell>
          <cell r="Y2525" t="str">
            <v>H_.WS1_PVSProposed Station Demand Charges</v>
          </cell>
        </row>
        <row r="2526">
          <cell r="E2526">
            <v>0</v>
          </cell>
          <cell r="F2526">
            <v>0</v>
          </cell>
          <cell r="G2526">
            <v>0</v>
          </cell>
          <cell r="H2526">
            <v>0</v>
          </cell>
          <cell r="I2526">
            <v>0</v>
          </cell>
          <cell r="J2526">
            <v>0</v>
          </cell>
          <cell r="K2526">
            <v>0</v>
          </cell>
          <cell r="L2526">
            <v>0</v>
          </cell>
          <cell r="M2526">
            <v>0</v>
          </cell>
          <cell r="N2526">
            <v>0</v>
          </cell>
          <cell r="O2526">
            <v>0</v>
          </cell>
          <cell r="P2526">
            <v>0</v>
          </cell>
          <cell r="Q2526">
            <v>0</v>
          </cell>
          <cell r="R2526">
            <v>0</v>
          </cell>
          <cell r="S2526">
            <v>0</v>
          </cell>
          <cell r="T2526">
            <v>0</v>
          </cell>
          <cell r="U2526">
            <v>0</v>
          </cell>
          <cell r="V2526">
            <v>0</v>
          </cell>
          <cell r="W2526">
            <v>0</v>
          </cell>
          <cell r="X2526">
            <v>0</v>
          </cell>
          <cell r="Y2526" t="str">
            <v>H_.WS1_PVSProposed Station Capital Costs</v>
          </cell>
        </row>
        <row r="2527">
          <cell r="E2527">
            <v>0</v>
          </cell>
          <cell r="F2527">
            <v>0</v>
          </cell>
          <cell r="G2527">
            <v>0</v>
          </cell>
          <cell r="H2527">
            <v>0</v>
          </cell>
          <cell r="I2527">
            <v>0</v>
          </cell>
          <cell r="J2527">
            <v>0</v>
          </cell>
          <cell r="K2527">
            <v>0</v>
          </cell>
          <cell r="L2527">
            <v>0</v>
          </cell>
          <cell r="M2527">
            <v>0</v>
          </cell>
          <cell r="N2527">
            <v>0</v>
          </cell>
          <cell r="O2527">
            <v>0</v>
          </cell>
          <cell r="P2527">
            <v>0</v>
          </cell>
          <cell r="Q2527">
            <v>0</v>
          </cell>
          <cell r="R2527">
            <v>0</v>
          </cell>
          <cell r="S2527">
            <v>0</v>
          </cell>
          <cell r="T2527">
            <v>0</v>
          </cell>
          <cell r="U2527">
            <v>0</v>
          </cell>
          <cell r="V2527">
            <v>0</v>
          </cell>
          <cell r="W2527">
            <v>0</v>
          </cell>
          <cell r="X2527">
            <v>0</v>
          </cell>
          <cell r="Y2527" t="str">
            <v>H_.WS1_PVS   Station Total Costs</v>
          </cell>
        </row>
        <row r="2528">
          <cell r="E2528">
            <v>0</v>
          </cell>
          <cell r="F2528">
            <v>0</v>
          </cell>
          <cell r="G2528">
            <v>0</v>
          </cell>
          <cell r="H2528">
            <v>0</v>
          </cell>
          <cell r="I2528">
            <v>0</v>
          </cell>
          <cell r="J2528">
            <v>0</v>
          </cell>
          <cell r="K2528">
            <v>0</v>
          </cell>
          <cell r="L2528">
            <v>0</v>
          </cell>
          <cell r="M2528">
            <v>0</v>
          </cell>
          <cell r="N2528">
            <v>0</v>
          </cell>
          <cell r="O2528">
            <v>0</v>
          </cell>
          <cell r="P2528">
            <v>0</v>
          </cell>
          <cell r="Q2528">
            <v>0</v>
          </cell>
          <cell r="R2528">
            <v>0</v>
          </cell>
          <cell r="S2528">
            <v>0</v>
          </cell>
          <cell r="T2528">
            <v>0</v>
          </cell>
          <cell r="U2528">
            <v>0</v>
          </cell>
          <cell r="V2528">
            <v>0</v>
          </cell>
          <cell r="W2528">
            <v>0</v>
          </cell>
          <cell r="X2528">
            <v>0</v>
          </cell>
          <cell r="Y2528" t="str">
            <v>H1.WS1_PVSProposed Station Fuel Costs</v>
          </cell>
        </row>
        <row r="2529">
          <cell r="E2529">
            <v>0</v>
          </cell>
          <cell r="F2529">
            <v>0</v>
          </cell>
          <cell r="G2529">
            <v>0</v>
          </cell>
          <cell r="H2529">
            <v>0</v>
          </cell>
          <cell r="I2529">
            <v>0</v>
          </cell>
          <cell r="J2529">
            <v>0</v>
          </cell>
          <cell r="K2529">
            <v>0</v>
          </cell>
          <cell r="L2529">
            <v>0</v>
          </cell>
          <cell r="M2529">
            <v>0</v>
          </cell>
          <cell r="N2529">
            <v>0</v>
          </cell>
          <cell r="O2529">
            <v>0</v>
          </cell>
          <cell r="P2529">
            <v>0</v>
          </cell>
          <cell r="Q2529">
            <v>0</v>
          </cell>
          <cell r="R2529">
            <v>0</v>
          </cell>
          <cell r="S2529">
            <v>0</v>
          </cell>
          <cell r="T2529">
            <v>0</v>
          </cell>
          <cell r="U2529">
            <v>0</v>
          </cell>
          <cell r="V2529">
            <v>0</v>
          </cell>
          <cell r="W2529">
            <v>0</v>
          </cell>
          <cell r="X2529">
            <v>0</v>
          </cell>
          <cell r="Y2529" t="str">
            <v>H1.WS1_PVSProposed Station Variable O&amp;M Costs</v>
          </cell>
        </row>
        <row r="2530">
          <cell r="E2530">
            <v>0</v>
          </cell>
          <cell r="F2530">
            <v>0</v>
          </cell>
          <cell r="G2530">
            <v>0</v>
          </cell>
          <cell r="H2530">
            <v>0</v>
          </cell>
          <cell r="I2530">
            <v>0</v>
          </cell>
          <cell r="J2530">
            <v>0</v>
          </cell>
          <cell r="K2530">
            <v>0</v>
          </cell>
          <cell r="L2530">
            <v>0</v>
          </cell>
          <cell r="M2530">
            <v>0</v>
          </cell>
          <cell r="N2530">
            <v>0</v>
          </cell>
          <cell r="O2530">
            <v>0</v>
          </cell>
          <cell r="P2530">
            <v>0</v>
          </cell>
          <cell r="Q2530">
            <v>0</v>
          </cell>
          <cell r="R2530">
            <v>0</v>
          </cell>
          <cell r="S2530">
            <v>0</v>
          </cell>
          <cell r="T2530">
            <v>0</v>
          </cell>
          <cell r="U2530">
            <v>0</v>
          </cell>
          <cell r="V2530">
            <v>0</v>
          </cell>
          <cell r="W2530">
            <v>0</v>
          </cell>
          <cell r="X2530">
            <v>0</v>
          </cell>
          <cell r="Y2530" t="str">
            <v>H1.WS1_PVSProposed Station Emission Costs</v>
          </cell>
        </row>
        <row r="2531">
          <cell r="E2531">
            <v>0</v>
          </cell>
          <cell r="F2531">
            <v>0</v>
          </cell>
          <cell r="G2531">
            <v>0</v>
          </cell>
          <cell r="H2531">
            <v>0</v>
          </cell>
          <cell r="I2531">
            <v>0</v>
          </cell>
          <cell r="J2531">
            <v>0</v>
          </cell>
          <cell r="K2531">
            <v>0</v>
          </cell>
          <cell r="L2531">
            <v>0</v>
          </cell>
          <cell r="M2531">
            <v>0</v>
          </cell>
          <cell r="N2531">
            <v>0</v>
          </cell>
          <cell r="O2531">
            <v>0</v>
          </cell>
          <cell r="P2531">
            <v>0</v>
          </cell>
          <cell r="Q2531">
            <v>0</v>
          </cell>
          <cell r="R2531">
            <v>0</v>
          </cell>
          <cell r="S2531">
            <v>0</v>
          </cell>
          <cell r="T2531">
            <v>0</v>
          </cell>
          <cell r="U2531">
            <v>0</v>
          </cell>
          <cell r="V2531">
            <v>0</v>
          </cell>
          <cell r="W2531">
            <v>0</v>
          </cell>
          <cell r="X2531">
            <v>0</v>
          </cell>
          <cell r="Y2531" t="str">
            <v>H1.WS1_PVSProposed Station Dispatch Adder Costs</v>
          </cell>
        </row>
        <row r="2532">
          <cell r="E2532">
            <v>0</v>
          </cell>
          <cell r="F2532">
            <v>0</v>
          </cell>
          <cell r="G2532">
            <v>0</v>
          </cell>
          <cell r="H2532">
            <v>0</v>
          </cell>
          <cell r="I2532">
            <v>0</v>
          </cell>
          <cell r="J2532">
            <v>0</v>
          </cell>
          <cell r="K2532">
            <v>0</v>
          </cell>
          <cell r="L2532">
            <v>0</v>
          </cell>
          <cell r="M2532">
            <v>0</v>
          </cell>
          <cell r="N2532">
            <v>0</v>
          </cell>
          <cell r="O2532">
            <v>0</v>
          </cell>
          <cell r="P2532">
            <v>0</v>
          </cell>
          <cell r="Q2532">
            <v>0</v>
          </cell>
          <cell r="R2532">
            <v>0</v>
          </cell>
          <cell r="S2532">
            <v>0</v>
          </cell>
          <cell r="T2532">
            <v>0</v>
          </cell>
          <cell r="U2532">
            <v>0</v>
          </cell>
          <cell r="V2532">
            <v>0</v>
          </cell>
          <cell r="W2532">
            <v>0</v>
          </cell>
          <cell r="X2532">
            <v>0</v>
          </cell>
          <cell r="Y2532" t="str">
            <v>H1.WS1_PVSProposed Station Fixed Costs</v>
          </cell>
        </row>
        <row r="2533">
          <cell r="E2533">
            <v>0</v>
          </cell>
          <cell r="F2533">
            <v>0</v>
          </cell>
          <cell r="G2533">
            <v>0</v>
          </cell>
          <cell r="H2533">
            <v>0</v>
          </cell>
          <cell r="I2533">
            <v>0</v>
          </cell>
          <cell r="J2533">
            <v>0</v>
          </cell>
          <cell r="K2533">
            <v>0</v>
          </cell>
          <cell r="L2533">
            <v>0</v>
          </cell>
          <cell r="M2533">
            <v>0</v>
          </cell>
          <cell r="N2533">
            <v>0</v>
          </cell>
          <cell r="O2533">
            <v>0</v>
          </cell>
          <cell r="P2533">
            <v>0</v>
          </cell>
          <cell r="Q2533">
            <v>0</v>
          </cell>
          <cell r="R2533">
            <v>0</v>
          </cell>
          <cell r="S2533">
            <v>0</v>
          </cell>
          <cell r="T2533">
            <v>0</v>
          </cell>
          <cell r="U2533">
            <v>0</v>
          </cell>
          <cell r="V2533">
            <v>0</v>
          </cell>
          <cell r="W2533">
            <v>0</v>
          </cell>
          <cell r="X2533">
            <v>0</v>
          </cell>
          <cell r="Y2533" t="str">
            <v>H1.WS1_PVSProposed Station Demand Charges</v>
          </cell>
        </row>
        <row r="2534">
          <cell r="E2534">
            <v>0</v>
          </cell>
          <cell r="F2534">
            <v>0</v>
          </cell>
          <cell r="G2534">
            <v>0</v>
          </cell>
          <cell r="H2534">
            <v>0</v>
          </cell>
          <cell r="I2534">
            <v>0</v>
          </cell>
          <cell r="J2534">
            <v>0</v>
          </cell>
          <cell r="K2534">
            <v>0</v>
          </cell>
          <cell r="L2534">
            <v>0</v>
          </cell>
          <cell r="M2534">
            <v>0</v>
          </cell>
          <cell r="N2534">
            <v>0</v>
          </cell>
          <cell r="O2534">
            <v>0</v>
          </cell>
          <cell r="P2534">
            <v>0</v>
          </cell>
          <cell r="Q2534">
            <v>0</v>
          </cell>
          <cell r="R2534">
            <v>0</v>
          </cell>
          <cell r="S2534">
            <v>0</v>
          </cell>
          <cell r="T2534">
            <v>0</v>
          </cell>
          <cell r="U2534">
            <v>0</v>
          </cell>
          <cell r="V2534">
            <v>0</v>
          </cell>
          <cell r="W2534">
            <v>0</v>
          </cell>
          <cell r="X2534">
            <v>0</v>
          </cell>
          <cell r="Y2534" t="str">
            <v>H1.WS1_PVSProposed Station Capital Costs</v>
          </cell>
        </row>
        <row r="2535">
          <cell r="E2535">
            <v>0</v>
          </cell>
          <cell r="F2535">
            <v>0</v>
          </cell>
          <cell r="G2535">
            <v>0</v>
          </cell>
          <cell r="H2535">
            <v>0</v>
          </cell>
          <cell r="I2535">
            <v>0</v>
          </cell>
          <cell r="J2535">
            <v>0</v>
          </cell>
          <cell r="K2535">
            <v>0</v>
          </cell>
          <cell r="L2535">
            <v>0</v>
          </cell>
          <cell r="M2535">
            <v>0</v>
          </cell>
          <cell r="N2535">
            <v>0</v>
          </cell>
          <cell r="O2535">
            <v>0</v>
          </cell>
          <cell r="P2535">
            <v>0</v>
          </cell>
          <cell r="Q2535">
            <v>0</v>
          </cell>
          <cell r="R2535">
            <v>0</v>
          </cell>
          <cell r="S2535">
            <v>0</v>
          </cell>
          <cell r="T2535">
            <v>0</v>
          </cell>
          <cell r="U2535">
            <v>0</v>
          </cell>
          <cell r="V2535">
            <v>0</v>
          </cell>
          <cell r="W2535">
            <v>0</v>
          </cell>
          <cell r="X2535">
            <v>0</v>
          </cell>
          <cell r="Y2535" t="str">
            <v>H1.WS1_PVS   Station Total Costs</v>
          </cell>
        </row>
        <row r="2536">
          <cell r="E2536">
            <v>0</v>
          </cell>
          <cell r="F2536">
            <v>0</v>
          </cell>
          <cell r="G2536">
            <v>0</v>
          </cell>
          <cell r="H2536">
            <v>0</v>
          </cell>
          <cell r="I2536">
            <v>0</v>
          </cell>
          <cell r="J2536">
            <v>0</v>
          </cell>
          <cell r="K2536">
            <v>0</v>
          </cell>
          <cell r="L2536">
            <v>0</v>
          </cell>
          <cell r="M2536">
            <v>0</v>
          </cell>
          <cell r="N2536">
            <v>0</v>
          </cell>
          <cell r="O2536">
            <v>0</v>
          </cell>
          <cell r="P2536">
            <v>0</v>
          </cell>
          <cell r="Q2536">
            <v>0</v>
          </cell>
          <cell r="R2536">
            <v>0</v>
          </cell>
          <cell r="S2536">
            <v>0</v>
          </cell>
          <cell r="T2536">
            <v>0</v>
          </cell>
          <cell r="U2536">
            <v>0</v>
          </cell>
          <cell r="V2536">
            <v>0</v>
          </cell>
          <cell r="W2536">
            <v>0</v>
          </cell>
          <cell r="X2536">
            <v>0</v>
          </cell>
          <cell r="Y2536" t="str">
            <v>I_WS2_CC_G1Proposed Station Fuel Costs</v>
          </cell>
        </row>
        <row r="2537">
          <cell r="E2537">
            <v>0</v>
          </cell>
          <cell r="F2537">
            <v>0</v>
          </cell>
          <cell r="G2537">
            <v>0</v>
          </cell>
          <cell r="H2537">
            <v>0</v>
          </cell>
          <cell r="I2537">
            <v>0</v>
          </cell>
          <cell r="J2537">
            <v>0</v>
          </cell>
          <cell r="K2537">
            <v>0</v>
          </cell>
          <cell r="L2537">
            <v>0</v>
          </cell>
          <cell r="M2537">
            <v>0</v>
          </cell>
          <cell r="N2537">
            <v>0</v>
          </cell>
          <cell r="O2537">
            <v>0</v>
          </cell>
          <cell r="P2537">
            <v>0</v>
          </cell>
          <cell r="Q2537">
            <v>0</v>
          </cell>
          <cell r="R2537">
            <v>0</v>
          </cell>
          <cell r="S2537">
            <v>0</v>
          </cell>
          <cell r="T2537">
            <v>0</v>
          </cell>
          <cell r="U2537">
            <v>0</v>
          </cell>
          <cell r="V2537">
            <v>0</v>
          </cell>
          <cell r="W2537">
            <v>0</v>
          </cell>
          <cell r="X2537">
            <v>0</v>
          </cell>
          <cell r="Y2537" t="str">
            <v>I_WS2_CC_G1Proposed Station Variable O&amp;M Costs</v>
          </cell>
        </row>
        <row r="2538">
          <cell r="E2538">
            <v>0</v>
          </cell>
          <cell r="F2538">
            <v>0</v>
          </cell>
          <cell r="G2538">
            <v>0</v>
          </cell>
          <cell r="H2538">
            <v>0</v>
          </cell>
          <cell r="I2538">
            <v>0</v>
          </cell>
          <cell r="J2538">
            <v>0</v>
          </cell>
          <cell r="K2538">
            <v>0</v>
          </cell>
          <cell r="L2538">
            <v>0</v>
          </cell>
          <cell r="M2538">
            <v>0</v>
          </cell>
          <cell r="N2538">
            <v>0</v>
          </cell>
          <cell r="O2538">
            <v>0</v>
          </cell>
          <cell r="P2538">
            <v>0</v>
          </cell>
          <cell r="Q2538">
            <v>0</v>
          </cell>
          <cell r="R2538">
            <v>0</v>
          </cell>
          <cell r="S2538">
            <v>0</v>
          </cell>
          <cell r="T2538">
            <v>0</v>
          </cell>
          <cell r="U2538">
            <v>0</v>
          </cell>
          <cell r="V2538">
            <v>0</v>
          </cell>
          <cell r="W2538">
            <v>0</v>
          </cell>
          <cell r="X2538">
            <v>0</v>
          </cell>
          <cell r="Y2538" t="str">
            <v>I_WS2_CC_G1Proposed Station Emission Costs</v>
          </cell>
        </row>
        <row r="2539">
          <cell r="E2539">
            <v>0</v>
          </cell>
          <cell r="F2539">
            <v>0</v>
          </cell>
          <cell r="G2539">
            <v>0</v>
          </cell>
          <cell r="H2539">
            <v>0</v>
          </cell>
          <cell r="I2539">
            <v>0</v>
          </cell>
          <cell r="J2539">
            <v>0</v>
          </cell>
          <cell r="K2539">
            <v>0</v>
          </cell>
          <cell r="L2539">
            <v>0</v>
          </cell>
          <cell r="M2539">
            <v>0</v>
          </cell>
          <cell r="N2539">
            <v>0</v>
          </cell>
          <cell r="O2539">
            <v>0</v>
          </cell>
          <cell r="P2539">
            <v>0</v>
          </cell>
          <cell r="Q2539">
            <v>0</v>
          </cell>
          <cell r="R2539">
            <v>0</v>
          </cell>
          <cell r="S2539">
            <v>0</v>
          </cell>
          <cell r="T2539">
            <v>0</v>
          </cell>
          <cell r="U2539">
            <v>0</v>
          </cell>
          <cell r="V2539">
            <v>0</v>
          </cell>
          <cell r="W2539">
            <v>0</v>
          </cell>
          <cell r="X2539">
            <v>0</v>
          </cell>
          <cell r="Y2539" t="str">
            <v>I_WS2_CC_G1Proposed Station Dispatch Adder Costs</v>
          </cell>
        </row>
        <row r="2540">
          <cell r="E2540">
            <v>0</v>
          </cell>
          <cell r="F2540">
            <v>0</v>
          </cell>
          <cell r="G2540">
            <v>0</v>
          </cell>
          <cell r="H2540">
            <v>0</v>
          </cell>
          <cell r="I2540">
            <v>0</v>
          </cell>
          <cell r="J2540">
            <v>0</v>
          </cell>
          <cell r="K2540">
            <v>0</v>
          </cell>
          <cell r="L2540">
            <v>0</v>
          </cell>
          <cell r="M2540">
            <v>0</v>
          </cell>
          <cell r="N2540">
            <v>0</v>
          </cell>
          <cell r="O2540">
            <v>0</v>
          </cell>
          <cell r="P2540">
            <v>0</v>
          </cell>
          <cell r="Q2540">
            <v>0</v>
          </cell>
          <cell r="R2540">
            <v>0</v>
          </cell>
          <cell r="S2540">
            <v>0</v>
          </cell>
          <cell r="T2540">
            <v>0</v>
          </cell>
          <cell r="U2540">
            <v>0</v>
          </cell>
          <cell r="V2540">
            <v>0</v>
          </cell>
          <cell r="W2540">
            <v>0</v>
          </cell>
          <cell r="X2540">
            <v>0</v>
          </cell>
          <cell r="Y2540" t="str">
            <v>I_WS2_CC_G1Proposed Station Fixed Costs</v>
          </cell>
        </row>
        <row r="2541">
          <cell r="E2541">
            <v>0</v>
          </cell>
          <cell r="F2541">
            <v>0</v>
          </cell>
          <cell r="G2541">
            <v>0</v>
          </cell>
          <cell r="H2541">
            <v>0</v>
          </cell>
          <cell r="I2541">
            <v>0</v>
          </cell>
          <cell r="J2541">
            <v>0</v>
          </cell>
          <cell r="K2541">
            <v>0</v>
          </cell>
          <cell r="L2541">
            <v>0</v>
          </cell>
          <cell r="M2541">
            <v>0</v>
          </cell>
          <cell r="N2541">
            <v>0</v>
          </cell>
          <cell r="O2541">
            <v>0</v>
          </cell>
          <cell r="P2541">
            <v>0</v>
          </cell>
          <cell r="Q2541">
            <v>0</v>
          </cell>
          <cell r="R2541">
            <v>0</v>
          </cell>
          <cell r="S2541">
            <v>0</v>
          </cell>
          <cell r="T2541">
            <v>0</v>
          </cell>
          <cell r="U2541">
            <v>0</v>
          </cell>
          <cell r="V2541">
            <v>0</v>
          </cell>
          <cell r="W2541">
            <v>0</v>
          </cell>
          <cell r="X2541">
            <v>0</v>
          </cell>
          <cell r="Y2541" t="str">
            <v>I_WS2_CC_G1Proposed Station Demand Charges</v>
          </cell>
        </row>
        <row r="2542">
          <cell r="E2542">
            <v>0</v>
          </cell>
          <cell r="F2542">
            <v>0</v>
          </cell>
          <cell r="G2542">
            <v>0</v>
          </cell>
          <cell r="H2542">
            <v>0</v>
          </cell>
          <cell r="I2542">
            <v>0</v>
          </cell>
          <cell r="J2542">
            <v>0</v>
          </cell>
          <cell r="K2542">
            <v>0</v>
          </cell>
          <cell r="L2542">
            <v>0</v>
          </cell>
          <cell r="M2542">
            <v>0</v>
          </cell>
          <cell r="N2542">
            <v>0</v>
          </cell>
          <cell r="O2542">
            <v>0</v>
          </cell>
          <cell r="P2542">
            <v>0</v>
          </cell>
          <cell r="Q2542">
            <v>0</v>
          </cell>
          <cell r="R2542">
            <v>0</v>
          </cell>
          <cell r="S2542">
            <v>0</v>
          </cell>
          <cell r="T2542">
            <v>0</v>
          </cell>
          <cell r="U2542">
            <v>0</v>
          </cell>
          <cell r="V2542">
            <v>0</v>
          </cell>
          <cell r="W2542">
            <v>0</v>
          </cell>
          <cell r="X2542">
            <v>0</v>
          </cell>
          <cell r="Y2542" t="str">
            <v>I_WS2_CC_G1Proposed Station Capital Costs</v>
          </cell>
        </row>
        <row r="2543">
          <cell r="E2543">
            <v>0</v>
          </cell>
          <cell r="F2543">
            <v>0</v>
          </cell>
          <cell r="G2543">
            <v>0</v>
          </cell>
          <cell r="H2543">
            <v>0</v>
          </cell>
          <cell r="I2543">
            <v>0</v>
          </cell>
          <cell r="J2543">
            <v>0</v>
          </cell>
          <cell r="K2543">
            <v>0</v>
          </cell>
          <cell r="L2543">
            <v>0</v>
          </cell>
          <cell r="M2543">
            <v>0</v>
          </cell>
          <cell r="N2543">
            <v>0</v>
          </cell>
          <cell r="O2543">
            <v>0</v>
          </cell>
          <cell r="P2543">
            <v>0</v>
          </cell>
          <cell r="Q2543">
            <v>0</v>
          </cell>
          <cell r="R2543">
            <v>0</v>
          </cell>
          <cell r="S2543">
            <v>0</v>
          </cell>
          <cell r="T2543">
            <v>0</v>
          </cell>
          <cell r="U2543">
            <v>0</v>
          </cell>
          <cell r="V2543">
            <v>0</v>
          </cell>
          <cell r="W2543">
            <v>0</v>
          </cell>
          <cell r="X2543">
            <v>0</v>
          </cell>
          <cell r="Y2543" t="str">
            <v>I_WS2_CC_G1   Station Total Costs</v>
          </cell>
        </row>
        <row r="2544">
          <cell r="E2544">
            <v>0</v>
          </cell>
          <cell r="F2544">
            <v>0</v>
          </cell>
          <cell r="G2544">
            <v>0</v>
          </cell>
          <cell r="H2544">
            <v>0</v>
          </cell>
          <cell r="I2544">
            <v>0</v>
          </cell>
          <cell r="J2544">
            <v>0</v>
          </cell>
          <cell r="K2544">
            <v>0</v>
          </cell>
          <cell r="L2544">
            <v>0</v>
          </cell>
          <cell r="M2544">
            <v>0</v>
          </cell>
          <cell r="N2544">
            <v>0</v>
          </cell>
          <cell r="O2544">
            <v>0</v>
          </cell>
          <cell r="P2544">
            <v>0</v>
          </cell>
          <cell r="Q2544">
            <v>0</v>
          </cell>
          <cell r="R2544">
            <v>0</v>
          </cell>
          <cell r="S2544">
            <v>0</v>
          </cell>
          <cell r="T2544">
            <v>0</v>
          </cell>
          <cell r="U2544">
            <v>0</v>
          </cell>
          <cell r="V2544">
            <v>0</v>
          </cell>
          <cell r="W2544">
            <v>0</v>
          </cell>
          <cell r="X2544">
            <v>0</v>
          </cell>
          <cell r="Y2544" t="str">
            <v>I_WS2_CC_G1DProposed Station Fuel Costs</v>
          </cell>
        </row>
        <row r="2545">
          <cell r="E2545">
            <v>0</v>
          </cell>
          <cell r="F2545">
            <v>0</v>
          </cell>
          <cell r="G2545">
            <v>0</v>
          </cell>
          <cell r="H2545">
            <v>0</v>
          </cell>
          <cell r="I2545">
            <v>0</v>
          </cell>
          <cell r="J2545">
            <v>0</v>
          </cell>
          <cell r="K2545">
            <v>0</v>
          </cell>
          <cell r="L2545">
            <v>0</v>
          </cell>
          <cell r="M2545">
            <v>0</v>
          </cell>
          <cell r="N2545">
            <v>0</v>
          </cell>
          <cell r="O2545">
            <v>0</v>
          </cell>
          <cell r="P2545">
            <v>0</v>
          </cell>
          <cell r="Q2545">
            <v>0</v>
          </cell>
          <cell r="R2545">
            <v>0</v>
          </cell>
          <cell r="S2545">
            <v>0</v>
          </cell>
          <cell r="T2545">
            <v>0</v>
          </cell>
          <cell r="U2545">
            <v>0</v>
          </cell>
          <cell r="V2545">
            <v>0</v>
          </cell>
          <cell r="W2545">
            <v>0</v>
          </cell>
          <cell r="X2545">
            <v>0</v>
          </cell>
          <cell r="Y2545" t="str">
            <v>I_WS2_CC_G1DProposed Station Variable O&amp;M Costs</v>
          </cell>
        </row>
        <row r="2546">
          <cell r="E2546">
            <v>0</v>
          </cell>
          <cell r="F2546">
            <v>0</v>
          </cell>
          <cell r="G2546">
            <v>0</v>
          </cell>
          <cell r="H2546">
            <v>0</v>
          </cell>
          <cell r="I2546">
            <v>0</v>
          </cell>
          <cell r="J2546">
            <v>0</v>
          </cell>
          <cell r="K2546">
            <v>0</v>
          </cell>
          <cell r="L2546">
            <v>0</v>
          </cell>
          <cell r="M2546">
            <v>0</v>
          </cell>
          <cell r="N2546">
            <v>0</v>
          </cell>
          <cell r="O2546">
            <v>0</v>
          </cell>
          <cell r="P2546">
            <v>0</v>
          </cell>
          <cell r="Q2546">
            <v>0</v>
          </cell>
          <cell r="R2546">
            <v>0</v>
          </cell>
          <cell r="S2546">
            <v>0</v>
          </cell>
          <cell r="T2546">
            <v>0</v>
          </cell>
          <cell r="U2546">
            <v>0</v>
          </cell>
          <cell r="V2546">
            <v>0</v>
          </cell>
          <cell r="W2546">
            <v>0</v>
          </cell>
          <cell r="X2546">
            <v>0</v>
          </cell>
          <cell r="Y2546" t="str">
            <v>I_WS2_CC_G1DProposed Station Emission Costs</v>
          </cell>
        </row>
        <row r="2547">
          <cell r="E2547">
            <v>0</v>
          </cell>
          <cell r="F2547">
            <v>0</v>
          </cell>
          <cell r="G2547">
            <v>0</v>
          </cell>
          <cell r="H2547">
            <v>0</v>
          </cell>
          <cell r="I2547">
            <v>0</v>
          </cell>
          <cell r="J2547">
            <v>0</v>
          </cell>
          <cell r="K2547">
            <v>0</v>
          </cell>
          <cell r="L2547">
            <v>0</v>
          </cell>
          <cell r="M2547">
            <v>0</v>
          </cell>
          <cell r="N2547">
            <v>0</v>
          </cell>
          <cell r="O2547">
            <v>0</v>
          </cell>
          <cell r="P2547">
            <v>0</v>
          </cell>
          <cell r="Q2547">
            <v>0</v>
          </cell>
          <cell r="R2547">
            <v>0</v>
          </cell>
          <cell r="S2547">
            <v>0</v>
          </cell>
          <cell r="T2547">
            <v>0</v>
          </cell>
          <cell r="U2547">
            <v>0</v>
          </cell>
          <cell r="V2547">
            <v>0</v>
          </cell>
          <cell r="W2547">
            <v>0</v>
          </cell>
          <cell r="X2547">
            <v>0</v>
          </cell>
          <cell r="Y2547" t="str">
            <v>I_WS2_CC_G1DProposed Station Dispatch Adder Costs</v>
          </cell>
        </row>
        <row r="2548">
          <cell r="E2548">
            <v>0</v>
          </cell>
          <cell r="F2548">
            <v>0</v>
          </cell>
          <cell r="G2548">
            <v>0</v>
          </cell>
          <cell r="H2548">
            <v>0</v>
          </cell>
          <cell r="I2548">
            <v>0</v>
          </cell>
          <cell r="J2548">
            <v>0</v>
          </cell>
          <cell r="K2548">
            <v>0</v>
          </cell>
          <cell r="L2548">
            <v>0</v>
          </cell>
          <cell r="M2548">
            <v>0</v>
          </cell>
          <cell r="N2548">
            <v>0</v>
          </cell>
          <cell r="O2548">
            <v>0</v>
          </cell>
          <cell r="P2548">
            <v>0</v>
          </cell>
          <cell r="Q2548">
            <v>0</v>
          </cell>
          <cell r="R2548">
            <v>0</v>
          </cell>
          <cell r="S2548">
            <v>0</v>
          </cell>
          <cell r="T2548">
            <v>0</v>
          </cell>
          <cell r="U2548">
            <v>0</v>
          </cell>
          <cell r="V2548">
            <v>0</v>
          </cell>
          <cell r="W2548">
            <v>0</v>
          </cell>
          <cell r="X2548">
            <v>0</v>
          </cell>
          <cell r="Y2548" t="str">
            <v>I_WS2_CC_G1DProposed Station Fixed Costs</v>
          </cell>
        </row>
        <row r="2549">
          <cell r="E2549">
            <v>0</v>
          </cell>
          <cell r="F2549">
            <v>0</v>
          </cell>
          <cell r="G2549">
            <v>0</v>
          </cell>
          <cell r="H2549">
            <v>0</v>
          </cell>
          <cell r="I2549">
            <v>0</v>
          </cell>
          <cell r="J2549">
            <v>0</v>
          </cell>
          <cell r="K2549">
            <v>0</v>
          </cell>
          <cell r="L2549">
            <v>0</v>
          </cell>
          <cell r="M2549">
            <v>0</v>
          </cell>
          <cell r="N2549">
            <v>0</v>
          </cell>
          <cell r="O2549">
            <v>0</v>
          </cell>
          <cell r="P2549">
            <v>0</v>
          </cell>
          <cell r="Q2549">
            <v>0</v>
          </cell>
          <cell r="R2549">
            <v>0</v>
          </cell>
          <cell r="S2549">
            <v>0</v>
          </cell>
          <cell r="T2549">
            <v>0</v>
          </cell>
          <cell r="U2549">
            <v>0</v>
          </cell>
          <cell r="V2549">
            <v>0</v>
          </cell>
          <cell r="W2549">
            <v>0</v>
          </cell>
          <cell r="X2549">
            <v>0</v>
          </cell>
          <cell r="Y2549" t="str">
            <v>I_WS2_CC_G1DProposed Station Demand Charges</v>
          </cell>
        </row>
        <row r="2550">
          <cell r="E2550">
            <v>0</v>
          </cell>
          <cell r="F2550">
            <v>0</v>
          </cell>
          <cell r="G2550">
            <v>0</v>
          </cell>
          <cell r="H2550">
            <v>0</v>
          </cell>
          <cell r="I2550">
            <v>0</v>
          </cell>
          <cell r="J2550">
            <v>0</v>
          </cell>
          <cell r="K2550">
            <v>0</v>
          </cell>
          <cell r="L2550">
            <v>0</v>
          </cell>
          <cell r="M2550">
            <v>0</v>
          </cell>
          <cell r="N2550">
            <v>0</v>
          </cell>
          <cell r="O2550">
            <v>0</v>
          </cell>
          <cell r="P2550">
            <v>0</v>
          </cell>
          <cell r="Q2550">
            <v>0</v>
          </cell>
          <cell r="R2550">
            <v>0</v>
          </cell>
          <cell r="S2550">
            <v>0</v>
          </cell>
          <cell r="T2550">
            <v>0</v>
          </cell>
          <cell r="U2550">
            <v>0</v>
          </cell>
          <cell r="V2550">
            <v>0</v>
          </cell>
          <cell r="W2550">
            <v>0</v>
          </cell>
          <cell r="X2550">
            <v>0</v>
          </cell>
          <cell r="Y2550" t="str">
            <v>I_WS2_CC_G1DProposed Station Capital Costs</v>
          </cell>
        </row>
        <row r="2551">
          <cell r="E2551">
            <v>0</v>
          </cell>
          <cell r="F2551">
            <v>0</v>
          </cell>
          <cell r="G2551">
            <v>0</v>
          </cell>
          <cell r="H2551">
            <v>0</v>
          </cell>
          <cell r="I2551">
            <v>0</v>
          </cell>
          <cell r="J2551">
            <v>0</v>
          </cell>
          <cell r="K2551">
            <v>0</v>
          </cell>
          <cell r="L2551">
            <v>0</v>
          </cell>
          <cell r="M2551">
            <v>0</v>
          </cell>
          <cell r="N2551">
            <v>0</v>
          </cell>
          <cell r="O2551">
            <v>0</v>
          </cell>
          <cell r="P2551">
            <v>0</v>
          </cell>
          <cell r="Q2551">
            <v>0</v>
          </cell>
          <cell r="R2551">
            <v>0</v>
          </cell>
          <cell r="S2551">
            <v>0</v>
          </cell>
          <cell r="T2551">
            <v>0</v>
          </cell>
          <cell r="U2551">
            <v>0</v>
          </cell>
          <cell r="V2551">
            <v>0</v>
          </cell>
          <cell r="W2551">
            <v>0</v>
          </cell>
          <cell r="X2551">
            <v>0</v>
          </cell>
          <cell r="Y2551" t="str">
            <v>I_WS2_CC_G1D   Station Total Costs</v>
          </cell>
        </row>
        <row r="2552">
          <cell r="E2552">
            <v>0</v>
          </cell>
          <cell r="F2552">
            <v>0</v>
          </cell>
          <cell r="G2552">
            <v>0</v>
          </cell>
          <cell r="H2552">
            <v>0</v>
          </cell>
          <cell r="I2552">
            <v>0</v>
          </cell>
          <cell r="J2552">
            <v>0</v>
          </cell>
          <cell r="K2552">
            <v>0</v>
          </cell>
          <cell r="L2552">
            <v>0</v>
          </cell>
          <cell r="M2552">
            <v>0</v>
          </cell>
          <cell r="N2552">
            <v>0</v>
          </cell>
          <cell r="O2552">
            <v>0</v>
          </cell>
          <cell r="P2552">
            <v>0</v>
          </cell>
          <cell r="Q2552">
            <v>0</v>
          </cell>
          <cell r="R2552">
            <v>0</v>
          </cell>
          <cell r="S2552">
            <v>0</v>
          </cell>
          <cell r="T2552">
            <v>0</v>
          </cell>
          <cell r="U2552">
            <v>0</v>
          </cell>
          <cell r="V2552">
            <v>0</v>
          </cell>
          <cell r="W2552">
            <v>0</v>
          </cell>
          <cell r="X2552">
            <v>0</v>
          </cell>
          <cell r="Y2552" t="str">
            <v>I_WS2_CC_J1Proposed Station Fuel Costs</v>
          </cell>
        </row>
        <row r="2553">
          <cell r="E2553">
            <v>0</v>
          </cell>
          <cell r="F2553">
            <v>0</v>
          </cell>
          <cell r="G2553">
            <v>0</v>
          </cell>
          <cell r="H2553">
            <v>0</v>
          </cell>
          <cell r="I2553">
            <v>0</v>
          </cell>
          <cell r="J2553">
            <v>0</v>
          </cell>
          <cell r="K2553">
            <v>0</v>
          </cell>
          <cell r="L2553">
            <v>0</v>
          </cell>
          <cell r="M2553">
            <v>0</v>
          </cell>
          <cell r="N2553">
            <v>0</v>
          </cell>
          <cell r="O2553">
            <v>0</v>
          </cell>
          <cell r="P2553">
            <v>0</v>
          </cell>
          <cell r="Q2553">
            <v>0</v>
          </cell>
          <cell r="R2553">
            <v>0</v>
          </cell>
          <cell r="S2553">
            <v>0</v>
          </cell>
          <cell r="T2553">
            <v>0</v>
          </cell>
          <cell r="U2553">
            <v>0</v>
          </cell>
          <cell r="V2553">
            <v>0</v>
          </cell>
          <cell r="W2553">
            <v>0</v>
          </cell>
          <cell r="X2553">
            <v>0</v>
          </cell>
          <cell r="Y2553" t="str">
            <v>I_WS2_CC_J1Proposed Station Variable O&amp;M Costs</v>
          </cell>
        </row>
        <row r="2554">
          <cell r="E2554">
            <v>0</v>
          </cell>
          <cell r="F2554">
            <v>0</v>
          </cell>
          <cell r="G2554">
            <v>0</v>
          </cell>
          <cell r="H2554">
            <v>0</v>
          </cell>
          <cell r="I2554">
            <v>0</v>
          </cell>
          <cell r="J2554">
            <v>0</v>
          </cell>
          <cell r="K2554">
            <v>0</v>
          </cell>
          <cell r="L2554">
            <v>0</v>
          </cell>
          <cell r="M2554">
            <v>0</v>
          </cell>
          <cell r="N2554">
            <v>0</v>
          </cell>
          <cell r="O2554">
            <v>0</v>
          </cell>
          <cell r="P2554">
            <v>0</v>
          </cell>
          <cell r="Q2554">
            <v>0</v>
          </cell>
          <cell r="R2554">
            <v>0</v>
          </cell>
          <cell r="S2554">
            <v>0</v>
          </cell>
          <cell r="T2554">
            <v>0</v>
          </cell>
          <cell r="U2554">
            <v>0</v>
          </cell>
          <cell r="V2554">
            <v>0</v>
          </cell>
          <cell r="W2554">
            <v>0</v>
          </cell>
          <cell r="X2554">
            <v>0</v>
          </cell>
          <cell r="Y2554" t="str">
            <v>I_WS2_CC_J1Proposed Station Emission Costs</v>
          </cell>
        </row>
        <row r="2555">
          <cell r="E2555">
            <v>0</v>
          </cell>
          <cell r="F2555">
            <v>0</v>
          </cell>
          <cell r="G2555">
            <v>0</v>
          </cell>
          <cell r="H2555">
            <v>0</v>
          </cell>
          <cell r="I2555">
            <v>0</v>
          </cell>
          <cell r="J2555">
            <v>0</v>
          </cell>
          <cell r="K2555">
            <v>0</v>
          </cell>
          <cell r="L2555">
            <v>0</v>
          </cell>
          <cell r="M2555">
            <v>0</v>
          </cell>
          <cell r="N2555">
            <v>0</v>
          </cell>
          <cell r="O2555">
            <v>0</v>
          </cell>
          <cell r="P2555">
            <v>0</v>
          </cell>
          <cell r="Q2555">
            <v>0</v>
          </cell>
          <cell r="R2555">
            <v>0</v>
          </cell>
          <cell r="S2555">
            <v>0</v>
          </cell>
          <cell r="T2555">
            <v>0</v>
          </cell>
          <cell r="U2555">
            <v>0</v>
          </cell>
          <cell r="V2555">
            <v>0</v>
          </cell>
          <cell r="W2555">
            <v>0</v>
          </cell>
          <cell r="X2555">
            <v>0</v>
          </cell>
          <cell r="Y2555" t="str">
            <v>I_WS2_CC_J1Proposed Station Dispatch Adder Costs</v>
          </cell>
        </row>
        <row r="2556">
          <cell r="E2556">
            <v>0</v>
          </cell>
          <cell r="F2556">
            <v>0</v>
          </cell>
          <cell r="G2556">
            <v>0</v>
          </cell>
          <cell r="H2556">
            <v>0</v>
          </cell>
          <cell r="I2556">
            <v>0</v>
          </cell>
          <cell r="J2556">
            <v>0</v>
          </cell>
          <cell r="K2556">
            <v>0</v>
          </cell>
          <cell r="L2556">
            <v>0</v>
          </cell>
          <cell r="M2556">
            <v>0</v>
          </cell>
          <cell r="N2556">
            <v>0</v>
          </cell>
          <cell r="O2556">
            <v>0</v>
          </cell>
          <cell r="P2556">
            <v>0</v>
          </cell>
          <cell r="Q2556">
            <v>0</v>
          </cell>
          <cell r="R2556">
            <v>0</v>
          </cell>
          <cell r="S2556">
            <v>0</v>
          </cell>
          <cell r="T2556">
            <v>0</v>
          </cell>
          <cell r="U2556">
            <v>0</v>
          </cell>
          <cell r="V2556">
            <v>0</v>
          </cell>
          <cell r="W2556">
            <v>0</v>
          </cell>
          <cell r="X2556">
            <v>0</v>
          </cell>
          <cell r="Y2556" t="str">
            <v>I_WS2_CC_J1Proposed Station Fixed Costs</v>
          </cell>
        </row>
        <row r="2557">
          <cell r="E2557">
            <v>0</v>
          </cell>
          <cell r="F2557">
            <v>0</v>
          </cell>
          <cell r="G2557">
            <v>0</v>
          </cell>
          <cell r="H2557">
            <v>0</v>
          </cell>
          <cell r="I2557">
            <v>0</v>
          </cell>
          <cell r="J2557">
            <v>0</v>
          </cell>
          <cell r="K2557">
            <v>0</v>
          </cell>
          <cell r="L2557">
            <v>0</v>
          </cell>
          <cell r="M2557">
            <v>0</v>
          </cell>
          <cell r="N2557">
            <v>0</v>
          </cell>
          <cell r="O2557">
            <v>0</v>
          </cell>
          <cell r="P2557">
            <v>0</v>
          </cell>
          <cell r="Q2557">
            <v>0</v>
          </cell>
          <cell r="R2557">
            <v>0</v>
          </cell>
          <cell r="S2557">
            <v>0</v>
          </cell>
          <cell r="T2557">
            <v>0</v>
          </cell>
          <cell r="U2557">
            <v>0</v>
          </cell>
          <cell r="V2557">
            <v>0</v>
          </cell>
          <cell r="W2557">
            <v>0</v>
          </cell>
          <cell r="X2557">
            <v>0</v>
          </cell>
          <cell r="Y2557" t="str">
            <v>I_WS2_CC_J1Proposed Station Demand Charges</v>
          </cell>
        </row>
        <row r="2558">
          <cell r="E2558">
            <v>0</v>
          </cell>
          <cell r="F2558">
            <v>0</v>
          </cell>
          <cell r="G2558">
            <v>0</v>
          </cell>
          <cell r="H2558">
            <v>0</v>
          </cell>
          <cell r="I2558">
            <v>0</v>
          </cell>
          <cell r="J2558">
            <v>0</v>
          </cell>
          <cell r="K2558">
            <v>0</v>
          </cell>
          <cell r="L2558">
            <v>0</v>
          </cell>
          <cell r="M2558">
            <v>0</v>
          </cell>
          <cell r="N2558">
            <v>0</v>
          </cell>
          <cell r="O2558">
            <v>0</v>
          </cell>
          <cell r="P2558">
            <v>0</v>
          </cell>
          <cell r="Q2558">
            <v>0</v>
          </cell>
          <cell r="R2558">
            <v>0</v>
          </cell>
          <cell r="S2558">
            <v>0</v>
          </cell>
          <cell r="T2558">
            <v>0</v>
          </cell>
          <cell r="U2558">
            <v>0</v>
          </cell>
          <cell r="V2558">
            <v>0</v>
          </cell>
          <cell r="W2558">
            <v>0</v>
          </cell>
          <cell r="X2558">
            <v>0</v>
          </cell>
          <cell r="Y2558" t="str">
            <v>I_WS2_CC_J1Proposed Station Capital Costs</v>
          </cell>
        </row>
        <row r="2559">
          <cell r="E2559">
            <v>0</v>
          </cell>
          <cell r="F2559">
            <v>0</v>
          </cell>
          <cell r="G2559">
            <v>0</v>
          </cell>
          <cell r="H2559">
            <v>0</v>
          </cell>
          <cell r="I2559">
            <v>0</v>
          </cell>
          <cell r="J2559">
            <v>0</v>
          </cell>
          <cell r="K2559">
            <v>0</v>
          </cell>
          <cell r="L2559">
            <v>0</v>
          </cell>
          <cell r="M2559">
            <v>0</v>
          </cell>
          <cell r="N2559">
            <v>0</v>
          </cell>
          <cell r="O2559">
            <v>0</v>
          </cell>
          <cell r="P2559">
            <v>0</v>
          </cell>
          <cell r="Q2559">
            <v>0</v>
          </cell>
          <cell r="R2559">
            <v>0</v>
          </cell>
          <cell r="S2559">
            <v>0</v>
          </cell>
          <cell r="T2559">
            <v>0</v>
          </cell>
          <cell r="U2559">
            <v>0</v>
          </cell>
          <cell r="V2559">
            <v>0</v>
          </cell>
          <cell r="W2559">
            <v>0</v>
          </cell>
          <cell r="X2559">
            <v>0</v>
          </cell>
          <cell r="Y2559" t="str">
            <v>I_WS2_CC_J1   Station Total Costs</v>
          </cell>
        </row>
        <row r="2560">
          <cell r="E2560">
            <v>0</v>
          </cell>
          <cell r="F2560">
            <v>0</v>
          </cell>
          <cell r="G2560">
            <v>0</v>
          </cell>
          <cell r="H2560">
            <v>0</v>
          </cell>
          <cell r="I2560">
            <v>0</v>
          </cell>
          <cell r="J2560">
            <v>0</v>
          </cell>
          <cell r="K2560">
            <v>0</v>
          </cell>
          <cell r="L2560">
            <v>0</v>
          </cell>
          <cell r="M2560">
            <v>0</v>
          </cell>
          <cell r="N2560">
            <v>0</v>
          </cell>
          <cell r="O2560">
            <v>0</v>
          </cell>
          <cell r="P2560">
            <v>0</v>
          </cell>
          <cell r="Q2560">
            <v>0</v>
          </cell>
          <cell r="R2560">
            <v>0</v>
          </cell>
          <cell r="S2560">
            <v>0</v>
          </cell>
          <cell r="T2560">
            <v>0</v>
          </cell>
          <cell r="U2560">
            <v>0</v>
          </cell>
          <cell r="V2560">
            <v>0</v>
          </cell>
          <cell r="W2560">
            <v>0</v>
          </cell>
          <cell r="X2560">
            <v>0</v>
          </cell>
          <cell r="Y2560" t="str">
            <v>I_WS2_CC_J1DProposed Station Fuel Costs</v>
          </cell>
        </row>
        <row r="2561">
          <cell r="E2561">
            <v>0</v>
          </cell>
          <cell r="F2561">
            <v>0</v>
          </cell>
          <cell r="G2561">
            <v>0</v>
          </cell>
          <cell r="H2561">
            <v>0</v>
          </cell>
          <cell r="I2561">
            <v>0</v>
          </cell>
          <cell r="J2561">
            <v>0</v>
          </cell>
          <cell r="K2561">
            <v>0</v>
          </cell>
          <cell r="L2561">
            <v>0</v>
          </cell>
          <cell r="M2561">
            <v>0</v>
          </cell>
          <cell r="N2561">
            <v>0</v>
          </cell>
          <cell r="O2561">
            <v>0</v>
          </cell>
          <cell r="P2561">
            <v>0</v>
          </cell>
          <cell r="Q2561">
            <v>0</v>
          </cell>
          <cell r="R2561">
            <v>0</v>
          </cell>
          <cell r="S2561">
            <v>0</v>
          </cell>
          <cell r="T2561">
            <v>0</v>
          </cell>
          <cell r="U2561">
            <v>0</v>
          </cell>
          <cell r="V2561">
            <v>0</v>
          </cell>
          <cell r="W2561">
            <v>0</v>
          </cell>
          <cell r="X2561">
            <v>0</v>
          </cell>
          <cell r="Y2561" t="str">
            <v>I_WS2_CC_J1DProposed Station Variable O&amp;M Costs</v>
          </cell>
        </row>
        <row r="2562">
          <cell r="E2562">
            <v>0</v>
          </cell>
          <cell r="F2562">
            <v>0</v>
          </cell>
          <cell r="G2562">
            <v>0</v>
          </cell>
          <cell r="H2562">
            <v>0</v>
          </cell>
          <cell r="I2562">
            <v>0</v>
          </cell>
          <cell r="J2562">
            <v>0</v>
          </cell>
          <cell r="K2562">
            <v>0</v>
          </cell>
          <cell r="L2562">
            <v>0</v>
          </cell>
          <cell r="M2562">
            <v>0</v>
          </cell>
          <cell r="N2562">
            <v>0</v>
          </cell>
          <cell r="O2562">
            <v>0</v>
          </cell>
          <cell r="P2562">
            <v>0</v>
          </cell>
          <cell r="Q2562">
            <v>0</v>
          </cell>
          <cell r="R2562">
            <v>0</v>
          </cell>
          <cell r="S2562">
            <v>0</v>
          </cell>
          <cell r="T2562">
            <v>0</v>
          </cell>
          <cell r="U2562">
            <v>0</v>
          </cell>
          <cell r="V2562">
            <v>0</v>
          </cell>
          <cell r="W2562">
            <v>0</v>
          </cell>
          <cell r="X2562">
            <v>0</v>
          </cell>
          <cell r="Y2562" t="str">
            <v>I_WS2_CC_J1DProposed Station Emission Costs</v>
          </cell>
        </row>
        <row r="2563">
          <cell r="E2563">
            <v>0</v>
          </cell>
          <cell r="F2563">
            <v>0</v>
          </cell>
          <cell r="G2563">
            <v>0</v>
          </cell>
          <cell r="H2563">
            <v>0</v>
          </cell>
          <cell r="I2563">
            <v>0</v>
          </cell>
          <cell r="J2563">
            <v>0</v>
          </cell>
          <cell r="K2563">
            <v>0</v>
          </cell>
          <cell r="L2563">
            <v>0</v>
          </cell>
          <cell r="M2563">
            <v>0</v>
          </cell>
          <cell r="N2563">
            <v>0</v>
          </cell>
          <cell r="O2563">
            <v>0</v>
          </cell>
          <cell r="P2563">
            <v>0</v>
          </cell>
          <cell r="Q2563">
            <v>0</v>
          </cell>
          <cell r="R2563">
            <v>0</v>
          </cell>
          <cell r="S2563">
            <v>0</v>
          </cell>
          <cell r="T2563">
            <v>0</v>
          </cell>
          <cell r="U2563">
            <v>0</v>
          </cell>
          <cell r="V2563">
            <v>0</v>
          </cell>
          <cell r="W2563">
            <v>0</v>
          </cell>
          <cell r="X2563">
            <v>0</v>
          </cell>
          <cell r="Y2563" t="str">
            <v>I_WS2_CC_J1DProposed Station Dispatch Adder Costs</v>
          </cell>
        </row>
        <row r="2564">
          <cell r="E2564">
            <v>0</v>
          </cell>
          <cell r="F2564">
            <v>0</v>
          </cell>
          <cell r="G2564">
            <v>0</v>
          </cell>
          <cell r="H2564">
            <v>0</v>
          </cell>
          <cell r="I2564">
            <v>0</v>
          </cell>
          <cell r="J2564">
            <v>0</v>
          </cell>
          <cell r="K2564">
            <v>0</v>
          </cell>
          <cell r="L2564">
            <v>0</v>
          </cell>
          <cell r="M2564">
            <v>0</v>
          </cell>
          <cell r="N2564">
            <v>0</v>
          </cell>
          <cell r="O2564">
            <v>0</v>
          </cell>
          <cell r="P2564">
            <v>0</v>
          </cell>
          <cell r="Q2564">
            <v>0</v>
          </cell>
          <cell r="R2564">
            <v>0</v>
          </cell>
          <cell r="S2564">
            <v>0</v>
          </cell>
          <cell r="T2564">
            <v>0</v>
          </cell>
          <cell r="U2564">
            <v>0</v>
          </cell>
          <cell r="V2564">
            <v>0</v>
          </cell>
          <cell r="W2564">
            <v>0</v>
          </cell>
          <cell r="X2564">
            <v>0</v>
          </cell>
          <cell r="Y2564" t="str">
            <v>I_WS2_CC_J1DProposed Station Fixed Costs</v>
          </cell>
        </row>
        <row r="2565">
          <cell r="E2565">
            <v>0</v>
          </cell>
          <cell r="F2565">
            <v>0</v>
          </cell>
          <cell r="G2565">
            <v>0</v>
          </cell>
          <cell r="H2565">
            <v>0</v>
          </cell>
          <cell r="I2565">
            <v>0</v>
          </cell>
          <cell r="J2565">
            <v>0</v>
          </cell>
          <cell r="K2565">
            <v>0</v>
          </cell>
          <cell r="L2565">
            <v>0</v>
          </cell>
          <cell r="M2565">
            <v>0</v>
          </cell>
          <cell r="N2565">
            <v>0</v>
          </cell>
          <cell r="O2565">
            <v>0</v>
          </cell>
          <cell r="P2565">
            <v>0</v>
          </cell>
          <cell r="Q2565">
            <v>0</v>
          </cell>
          <cell r="R2565">
            <v>0</v>
          </cell>
          <cell r="S2565">
            <v>0</v>
          </cell>
          <cell r="T2565">
            <v>0</v>
          </cell>
          <cell r="U2565">
            <v>0</v>
          </cell>
          <cell r="V2565">
            <v>0</v>
          </cell>
          <cell r="W2565">
            <v>0</v>
          </cell>
          <cell r="X2565">
            <v>0</v>
          </cell>
          <cell r="Y2565" t="str">
            <v>I_WS2_CC_J1DProposed Station Demand Charges</v>
          </cell>
        </row>
        <row r="2566">
          <cell r="E2566">
            <v>0</v>
          </cell>
          <cell r="F2566">
            <v>0</v>
          </cell>
          <cell r="G2566">
            <v>0</v>
          </cell>
          <cell r="H2566">
            <v>0</v>
          </cell>
          <cell r="I2566">
            <v>0</v>
          </cell>
          <cell r="J2566">
            <v>0</v>
          </cell>
          <cell r="K2566">
            <v>0</v>
          </cell>
          <cell r="L2566">
            <v>0</v>
          </cell>
          <cell r="M2566">
            <v>0</v>
          </cell>
          <cell r="N2566">
            <v>0</v>
          </cell>
          <cell r="O2566">
            <v>0</v>
          </cell>
          <cell r="P2566">
            <v>0</v>
          </cell>
          <cell r="Q2566">
            <v>0</v>
          </cell>
          <cell r="R2566">
            <v>0</v>
          </cell>
          <cell r="S2566">
            <v>0</v>
          </cell>
          <cell r="T2566">
            <v>0</v>
          </cell>
          <cell r="U2566">
            <v>0</v>
          </cell>
          <cell r="V2566">
            <v>0</v>
          </cell>
          <cell r="W2566">
            <v>0</v>
          </cell>
          <cell r="X2566">
            <v>0</v>
          </cell>
          <cell r="Y2566" t="str">
            <v>I_WS2_CC_J1DProposed Station Capital Costs</v>
          </cell>
        </row>
        <row r="2567">
          <cell r="E2567">
            <v>0</v>
          </cell>
          <cell r="F2567">
            <v>0</v>
          </cell>
          <cell r="G2567">
            <v>0</v>
          </cell>
          <cell r="H2567">
            <v>0</v>
          </cell>
          <cell r="I2567">
            <v>0</v>
          </cell>
          <cell r="J2567">
            <v>0</v>
          </cell>
          <cell r="K2567">
            <v>0</v>
          </cell>
          <cell r="L2567">
            <v>0</v>
          </cell>
          <cell r="M2567">
            <v>0</v>
          </cell>
          <cell r="N2567">
            <v>0</v>
          </cell>
          <cell r="O2567">
            <v>0</v>
          </cell>
          <cell r="P2567">
            <v>0</v>
          </cell>
          <cell r="Q2567">
            <v>0</v>
          </cell>
          <cell r="R2567">
            <v>0</v>
          </cell>
          <cell r="S2567">
            <v>0</v>
          </cell>
          <cell r="T2567">
            <v>0</v>
          </cell>
          <cell r="U2567">
            <v>0</v>
          </cell>
          <cell r="V2567">
            <v>0</v>
          </cell>
          <cell r="W2567">
            <v>0</v>
          </cell>
          <cell r="X2567">
            <v>0</v>
          </cell>
          <cell r="Y2567" t="str">
            <v>I_WS2_CC_J1D   Station Total Costs</v>
          </cell>
        </row>
        <row r="2568">
          <cell r="E2568">
            <v>0</v>
          </cell>
          <cell r="F2568">
            <v>0</v>
          </cell>
          <cell r="G2568">
            <v>0</v>
          </cell>
          <cell r="H2568">
            <v>0</v>
          </cell>
          <cell r="I2568">
            <v>0</v>
          </cell>
          <cell r="J2568">
            <v>0</v>
          </cell>
          <cell r="K2568">
            <v>0</v>
          </cell>
          <cell r="L2568">
            <v>0</v>
          </cell>
          <cell r="M2568">
            <v>0</v>
          </cell>
          <cell r="N2568">
            <v>0</v>
          </cell>
          <cell r="O2568">
            <v>0</v>
          </cell>
          <cell r="P2568">
            <v>0</v>
          </cell>
          <cell r="Q2568">
            <v>0</v>
          </cell>
          <cell r="R2568">
            <v>0</v>
          </cell>
          <cell r="S2568">
            <v>0</v>
          </cell>
          <cell r="T2568">
            <v>0</v>
          </cell>
          <cell r="U2568">
            <v>0</v>
          </cell>
          <cell r="V2568">
            <v>0</v>
          </cell>
          <cell r="W2568">
            <v>6.5439999999999996</v>
          </cell>
          <cell r="X2568">
            <v>7.2889999999999997</v>
          </cell>
          <cell r="Y2568" t="str">
            <v>I_WS2_SC_FRMProposed Station Fuel Costs</v>
          </cell>
        </row>
        <row r="2569">
          <cell r="E2569">
            <v>0</v>
          </cell>
          <cell r="F2569">
            <v>0</v>
          </cell>
          <cell r="G2569">
            <v>0</v>
          </cell>
          <cell r="H2569">
            <v>0</v>
          </cell>
          <cell r="I2569">
            <v>0</v>
          </cell>
          <cell r="J2569">
            <v>0</v>
          </cell>
          <cell r="K2569">
            <v>0</v>
          </cell>
          <cell r="L2569">
            <v>0</v>
          </cell>
          <cell r="M2569">
            <v>0</v>
          </cell>
          <cell r="N2569">
            <v>0</v>
          </cell>
          <cell r="O2569">
            <v>0</v>
          </cell>
          <cell r="P2569">
            <v>0</v>
          </cell>
          <cell r="Q2569">
            <v>0</v>
          </cell>
          <cell r="R2569">
            <v>0</v>
          </cell>
          <cell r="S2569">
            <v>0</v>
          </cell>
          <cell r="T2569">
            <v>0</v>
          </cell>
          <cell r="U2569">
            <v>0</v>
          </cell>
          <cell r="V2569">
            <v>0</v>
          </cell>
          <cell r="W2569">
            <v>1.2430000000000001</v>
          </cell>
          <cell r="X2569">
            <v>1.3120000000000001</v>
          </cell>
          <cell r="Y2569" t="str">
            <v>I_WS2_SC_FRMProposed Station Variable O&amp;M Costs</v>
          </cell>
        </row>
        <row r="2570">
          <cell r="E2570">
            <v>0</v>
          </cell>
          <cell r="F2570">
            <v>0</v>
          </cell>
          <cell r="G2570">
            <v>0</v>
          </cell>
          <cell r="H2570">
            <v>0</v>
          </cell>
          <cell r="I2570">
            <v>0</v>
          </cell>
          <cell r="J2570">
            <v>0</v>
          </cell>
          <cell r="K2570">
            <v>0</v>
          </cell>
          <cell r="L2570">
            <v>0</v>
          </cell>
          <cell r="M2570">
            <v>0</v>
          </cell>
          <cell r="N2570">
            <v>0</v>
          </cell>
          <cell r="O2570">
            <v>0</v>
          </cell>
          <cell r="P2570">
            <v>0</v>
          </cell>
          <cell r="Q2570">
            <v>0</v>
          </cell>
          <cell r="R2570">
            <v>0</v>
          </cell>
          <cell r="S2570">
            <v>0</v>
          </cell>
          <cell r="T2570">
            <v>0</v>
          </cell>
          <cell r="U2570">
            <v>0</v>
          </cell>
          <cell r="V2570">
            <v>0</v>
          </cell>
          <cell r="W2570">
            <v>2.3479999999999999</v>
          </cell>
          <cell r="X2570">
            <v>2.7269999999999999</v>
          </cell>
          <cell r="Y2570" t="str">
            <v>I_WS2_SC_FRMProposed Station Emission Costs</v>
          </cell>
        </row>
        <row r="2571">
          <cell r="E2571">
            <v>0</v>
          </cell>
          <cell r="F2571">
            <v>0</v>
          </cell>
          <cell r="G2571">
            <v>0</v>
          </cell>
          <cell r="H2571">
            <v>0</v>
          </cell>
          <cell r="I2571">
            <v>0</v>
          </cell>
          <cell r="J2571">
            <v>0</v>
          </cell>
          <cell r="K2571">
            <v>0</v>
          </cell>
          <cell r="L2571">
            <v>0</v>
          </cell>
          <cell r="M2571">
            <v>0</v>
          </cell>
          <cell r="N2571">
            <v>0</v>
          </cell>
          <cell r="O2571">
            <v>0</v>
          </cell>
          <cell r="P2571">
            <v>0</v>
          </cell>
          <cell r="Q2571">
            <v>0</v>
          </cell>
          <cell r="R2571">
            <v>0</v>
          </cell>
          <cell r="S2571">
            <v>0</v>
          </cell>
          <cell r="T2571">
            <v>0</v>
          </cell>
          <cell r="U2571">
            <v>0</v>
          </cell>
          <cell r="V2571">
            <v>0</v>
          </cell>
          <cell r="W2571">
            <v>0</v>
          </cell>
          <cell r="X2571">
            <v>0</v>
          </cell>
          <cell r="Y2571" t="str">
            <v>I_WS2_SC_FRMProposed Station Dispatch Adder Costs</v>
          </cell>
        </row>
        <row r="2572">
          <cell r="E2572">
            <v>0</v>
          </cell>
          <cell r="F2572">
            <v>0</v>
          </cell>
          <cell r="G2572">
            <v>0</v>
          </cell>
          <cell r="H2572">
            <v>0</v>
          </cell>
          <cell r="I2572">
            <v>0</v>
          </cell>
          <cell r="J2572">
            <v>0</v>
          </cell>
          <cell r="K2572">
            <v>0</v>
          </cell>
          <cell r="L2572">
            <v>0</v>
          </cell>
          <cell r="M2572">
            <v>0</v>
          </cell>
          <cell r="N2572">
            <v>0</v>
          </cell>
          <cell r="O2572">
            <v>0</v>
          </cell>
          <cell r="P2572">
            <v>0</v>
          </cell>
          <cell r="Q2572">
            <v>0</v>
          </cell>
          <cell r="R2572">
            <v>0</v>
          </cell>
          <cell r="S2572">
            <v>0</v>
          </cell>
          <cell r="T2572">
            <v>0</v>
          </cell>
          <cell r="U2572">
            <v>0</v>
          </cell>
          <cell r="V2572">
            <v>0</v>
          </cell>
          <cell r="W2572">
            <v>-13.321</v>
          </cell>
          <cell r="X2572">
            <v>-13.625</v>
          </cell>
          <cell r="Y2572" t="str">
            <v>I_WS2_SC_FRMProposed Station Fixed Costs</v>
          </cell>
        </row>
        <row r="2573">
          <cell r="E2573">
            <v>0</v>
          </cell>
          <cell r="F2573">
            <v>0</v>
          </cell>
          <cell r="G2573">
            <v>0</v>
          </cell>
          <cell r="H2573">
            <v>0</v>
          </cell>
          <cell r="I2573">
            <v>0</v>
          </cell>
          <cell r="J2573">
            <v>0</v>
          </cell>
          <cell r="K2573">
            <v>0</v>
          </cell>
          <cell r="L2573">
            <v>0</v>
          </cell>
          <cell r="M2573">
            <v>0</v>
          </cell>
          <cell r="N2573">
            <v>0</v>
          </cell>
          <cell r="O2573">
            <v>0</v>
          </cell>
          <cell r="P2573">
            <v>0</v>
          </cell>
          <cell r="Q2573">
            <v>0</v>
          </cell>
          <cell r="R2573">
            <v>0</v>
          </cell>
          <cell r="S2573">
            <v>0</v>
          </cell>
          <cell r="T2573">
            <v>0</v>
          </cell>
          <cell r="U2573">
            <v>0</v>
          </cell>
          <cell r="V2573">
            <v>0</v>
          </cell>
          <cell r="W2573">
            <v>0</v>
          </cell>
          <cell r="X2573">
            <v>0</v>
          </cell>
          <cell r="Y2573" t="str">
            <v>I_WS2_SC_FRMProposed Station Demand Charges</v>
          </cell>
        </row>
        <row r="2574">
          <cell r="E2574">
            <v>0</v>
          </cell>
          <cell r="F2574">
            <v>0</v>
          </cell>
          <cell r="G2574">
            <v>0</v>
          </cell>
          <cell r="H2574">
            <v>0</v>
          </cell>
          <cell r="I2574">
            <v>0</v>
          </cell>
          <cell r="J2574">
            <v>0</v>
          </cell>
          <cell r="K2574">
            <v>0</v>
          </cell>
          <cell r="L2574">
            <v>0</v>
          </cell>
          <cell r="M2574">
            <v>0</v>
          </cell>
          <cell r="N2574">
            <v>0</v>
          </cell>
          <cell r="O2574">
            <v>0</v>
          </cell>
          <cell r="P2574">
            <v>0</v>
          </cell>
          <cell r="Q2574">
            <v>0</v>
          </cell>
          <cell r="R2574">
            <v>0</v>
          </cell>
          <cell r="S2574">
            <v>0</v>
          </cell>
          <cell r="T2574">
            <v>0</v>
          </cell>
          <cell r="U2574">
            <v>0</v>
          </cell>
          <cell r="V2574">
            <v>0</v>
          </cell>
          <cell r="W2574">
            <v>22.821999999999999</v>
          </cell>
          <cell r="X2574">
            <v>23.341999999999999</v>
          </cell>
          <cell r="Y2574" t="str">
            <v>I_WS2_SC_FRMProposed Station Capital Costs</v>
          </cell>
        </row>
        <row r="2575">
          <cell r="E2575">
            <v>0</v>
          </cell>
          <cell r="F2575">
            <v>0</v>
          </cell>
          <cell r="G2575">
            <v>0</v>
          </cell>
          <cell r="H2575">
            <v>0</v>
          </cell>
          <cell r="I2575">
            <v>0</v>
          </cell>
          <cell r="J2575">
            <v>0</v>
          </cell>
          <cell r="K2575">
            <v>0</v>
          </cell>
          <cell r="L2575">
            <v>0</v>
          </cell>
          <cell r="M2575">
            <v>0</v>
          </cell>
          <cell r="N2575">
            <v>0</v>
          </cell>
          <cell r="O2575">
            <v>0</v>
          </cell>
          <cell r="P2575">
            <v>0</v>
          </cell>
          <cell r="Q2575">
            <v>0</v>
          </cell>
          <cell r="R2575">
            <v>0</v>
          </cell>
          <cell r="S2575">
            <v>0</v>
          </cell>
          <cell r="T2575">
            <v>0</v>
          </cell>
          <cell r="U2575">
            <v>0</v>
          </cell>
          <cell r="V2575">
            <v>0</v>
          </cell>
          <cell r="W2575">
            <v>19.635999999999999</v>
          </cell>
          <cell r="X2575">
            <v>21.045000000000002</v>
          </cell>
          <cell r="Y2575" t="str">
            <v>I_WS2_SC_FRM   Station Total Costs</v>
          </cell>
        </row>
        <row r="2576">
          <cell r="E2576">
            <v>0</v>
          </cell>
          <cell r="F2576">
            <v>0</v>
          </cell>
          <cell r="G2576">
            <v>0</v>
          </cell>
          <cell r="H2576">
            <v>0</v>
          </cell>
          <cell r="I2576">
            <v>0</v>
          </cell>
          <cell r="J2576">
            <v>0</v>
          </cell>
          <cell r="K2576">
            <v>0</v>
          </cell>
          <cell r="L2576">
            <v>0</v>
          </cell>
          <cell r="M2576">
            <v>0</v>
          </cell>
          <cell r="N2576">
            <v>0</v>
          </cell>
          <cell r="O2576">
            <v>0</v>
          </cell>
          <cell r="P2576">
            <v>0</v>
          </cell>
          <cell r="Q2576">
            <v>0</v>
          </cell>
          <cell r="R2576">
            <v>0</v>
          </cell>
          <cell r="S2576">
            <v>0</v>
          </cell>
          <cell r="T2576">
            <v>0</v>
          </cell>
          <cell r="U2576">
            <v>0</v>
          </cell>
          <cell r="V2576">
            <v>0</v>
          </cell>
          <cell r="W2576">
            <v>0</v>
          </cell>
          <cell r="X2576">
            <v>0</v>
          </cell>
          <cell r="Y2576" t="str">
            <v>I_HTR_CC_J1Proposed Station Fuel Costs</v>
          </cell>
        </row>
        <row r="2577">
          <cell r="E2577">
            <v>0</v>
          </cell>
          <cell r="F2577">
            <v>0</v>
          </cell>
          <cell r="G2577">
            <v>0</v>
          </cell>
          <cell r="H2577">
            <v>0</v>
          </cell>
          <cell r="I2577">
            <v>0</v>
          </cell>
          <cell r="J2577">
            <v>0</v>
          </cell>
          <cell r="K2577">
            <v>0</v>
          </cell>
          <cell r="L2577">
            <v>0</v>
          </cell>
          <cell r="M2577">
            <v>0</v>
          </cell>
          <cell r="N2577">
            <v>0</v>
          </cell>
          <cell r="O2577">
            <v>0</v>
          </cell>
          <cell r="P2577">
            <v>0</v>
          </cell>
          <cell r="Q2577">
            <v>0</v>
          </cell>
          <cell r="R2577">
            <v>0</v>
          </cell>
          <cell r="S2577">
            <v>0</v>
          </cell>
          <cell r="T2577">
            <v>0</v>
          </cell>
          <cell r="U2577">
            <v>0</v>
          </cell>
          <cell r="V2577">
            <v>0</v>
          </cell>
          <cell r="W2577">
            <v>0</v>
          </cell>
          <cell r="X2577">
            <v>0</v>
          </cell>
          <cell r="Y2577" t="str">
            <v>I_HTR_CC_J1Proposed Station Variable O&amp;M Costs</v>
          </cell>
        </row>
        <row r="2578">
          <cell r="E2578">
            <v>0</v>
          </cell>
          <cell r="F2578">
            <v>0</v>
          </cell>
          <cell r="G2578">
            <v>0</v>
          </cell>
          <cell r="H2578">
            <v>0</v>
          </cell>
          <cell r="I2578">
            <v>0</v>
          </cell>
          <cell r="J2578">
            <v>0</v>
          </cell>
          <cell r="K2578">
            <v>0</v>
          </cell>
          <cell r="L2578">
            <v>0</v>
          </cell>
          <cell r="M2578">
            <v>0</v>
          </cell>
          <cell r="N2578">
            <v>0</v>
          </cell>
          <cell r="O2578">
            <v>0</v>
          </cell>
          <cell r="P2578">
            <v>0</v>
          </cell>
          <cell r="Q2578">
            <v>0</v>
          </cell>
          <cell r="R2578">
            <v>0</v>
          </cell>
          <cell r="S2578">
            <v>0</v>
          </cell>
          <cell r="T2578">
            <v>0</v>
          </cell>
          <cell r="U2578">
            <v>0</v>
          </cell>
          <cell r="V2578">
            <v>0</v>
          </cell>
          <cell r="W2578">
            <v>0</v>
          </cell>
          <cell r="X2578">
            <v>0</v>
          </cell>
          <cell r="Y2578" t="str">
            <v>I_HTR_CC_J1Proposed Station Emission Costs</v>
          </cell>
        </row>
        <row r="2579">
          <cell r="E2579">
            <v>0</v>
          </cell>
          <cell r="F2579">
            <v>0</v>
          </cell>
          <cell r="G2579">
            <v>0</v>
          </cell>
          <cell r="H2579">
            <v>0</v>
          </cell>
          <cell r="I2579">
            <v>0</v>
          </cell>
          <cell r="J2579">
            <v>0</v>
          </cell>
          <cell r="K2579">
            <v>0</v>
          </cell>
          <cell r="L2579">
            <v>0</v>
          </cell>
          <cell r="M2579">
            <v>0</v>
          </cell>
          <cell r="N2579">
            <v>0</v>
          </cell>
          <cell r="O2579">
            <v>0</v>
          </cell>
          <cell r="P2579">
            <v>0</v>
          </cell>
          <cell r="Q2579">
            <v>0</v>
          </cell>
          <cell r="R2579">
            <v>0</v>
          </cell>
          <cell r="S2579">
            <v>0</v>
          </cell>
          <cell r="T2579">
            <v>0</v>
          </cell>
          <cell r="U2579">
            <v>0</v>
          </cell>
          <cell r="V2579">
            <v>0</v>
          </cell>
          <cell r="W2579">
            <v>0</v>
          </cell>
          <cell r="X2579">
            <v>0</v>
          </cell>
          <cell r="Y2579" t="str">
            <v>I_HTR_CC_J1Proposed Station Dispatch Adder Costs</v>
          </cell>
        </row>
        <row r="2580">
          <cell r="E2580">
            <v>0</v>
          </cell>
          <cell r="F2580">
            <v>0</v>
          </cell>
          <cell r="G2580">
            <v>0</v>
          </cell>
          <cell r="H2580">
            <v>0</v>
          </cell>
          <cell r="I2580">
            <v>0</v>
          </cell>
          <cell r="J2580">
            <v>0</v>
          </cell>
          <cell r="K2580">
            <v>0</v>
          </cell>
          <cell r="L2580">
            <v>0</v>
          </cell>
          <cell r="M2580">
            <v>0</v>
          </cell>
          <cell r="N2580">
            <v>0</v>
          </cell>
          <cell r="O2580">
            <v>0</v>
          </cell>
          <cell r="P2580">
            <v>0</v>
          </cell>
          <cell r="Q2580">
            <v>0</v>
          </cell>
          <cell r="R2580">
            <v>0</v>
          </cell>
          <cell r="S2580">
            <v>0</v>
          </cell>
          <cell r="T2580">
            <v>0</v>
          </cell>
          <cell r="U2580">
            <v>0</v>
          </cell>
          <cell r="V2580">
            <v>0</v>
          </cell>
          <cell r="W2580">
            <v>0</v>
          </cell>
          <cell r="X2580">
            <v>0</v>
          </cell>
          <cell r="Y2580" t="str">
            <v>I_HTR_CC_J1Proposed Station Fixed Costs</v>
          </cell>
        </row>
        <row r="2581">
          <cell r="E2581">
            <v>0</v>
          </cell>
          <cell r="F2581">
            <v>0</v>
          </cell>
          <cell r="G2581">
            <v>0</v>
          </cell>
          <cell r="H2581">
            <v>0</v>
          </cell>
          <cell r="I2581">
            <v>0</v>
          </cell>
          <cell r="J2581">
            <v>0</v>
          </cell>
          <cell r="K2581">
            <v>0</v>
          </cell>
          <cell r="L2581">
            <v>0</v>
          </cell>
          <cell r="M2581">
            <v>0</v>
          </cell>
          <cell r="N2581">
            <v>0</v>
          </cell>
          <cell r="O2581">
            <v>0</v>
          </cell>
          <cell r="P2581">
            <v>0</v>
          </cell>
          <cell r="Q2581">
            <v>0</v>
          </cell>
          <cell r="R2581">
            <v>0</v>
          </cell>
          <cell r="S2581">
            <v>0</v>
          </cell>
          <cell r="T2581">
            <v>0</v>
          </cell>
          <cell r="U2581">
            <v>0</v>
          </cell>
          <cell r="V2581">
            <v>0</v>
          </cell>
          <cell r="W2581">
            <v>0</v>
          </cell>
          <cell r="X2581">
            <v>0</v>
          </cell>
          <cell r="Y2581" t="str">
            <v>I_HTR_CC_J1Proposed Station Demand Charges</v>
          </cell>
        </row>
        <row r="2582">
          <cell r="E2582">
            <v>0</v>
          </cell>
          <cell r="F2582">
            <v>0</v>
          </cell>
          <cell r="G2582">
            <v>0</v>
          </cell>
          <cell r="H2582">
            <v>0</v>
          </cell>
          <cell r="I2582">
            <v>0</v>
          </cell>
          <cell r="J2582">
            <v>0</v>
          </cell>
          <cell r="K2582">
            <v>0</v>
          </cell>
          <cell r="L2582">
            <v>0</v>
          </cell>
          <cell r="M2582">
            <v>0</v>
          </cell>
          <cell r="N2582">
            <v>0</v>
          </cell>
          <cell r="O2582">
            <v>0</v>
          </cell>
          <cell r="P2582">
            <v>0</v>
          </cell>
          <cell r="Q2582">
            <v>0</v>
          </cell>
          <cell r="R2582">
            <v>0</v>
          </cell>
          <cell r="S2582">
            <v>0</v>
          </cell>
          <cell r="T2582">
            <v>0</v>
          </cell>
          <cell r="U2582">
            <v>0</v>
          </cell>
          <cell r="V2582">
            <v>0</v>
          </cell>
          <cell r="W2582">
            <v>0</v>
          </cell>
          <cell r="X2582">
            <v>0</v>
          </cell>
          <cell r="Y2582" t="str">
            <v>I_HTR_CC_J1Proposed Station Capital Costs</v>
          </cell>
        </row>
        <row r="2583">
          <cell r="E2583">
            <v>0</v>
          </cell>
          <cell r="F2583">
            <v>0</v>
          </cell>
          <cell r="G2583">
            <v>0</v>
          </cell>
          <cell r="H2583">
            <v>0</v>
          </cell>
          <cell r="I2583">
            <v>0</v>
          </cell>
          <cell r="J2583">
            <v>0</v>
          </cell>
          <cell r="K2583">
            <v>0</v>
          </cell>
          <cell r="L2583">
            <v>0</v>
          </cell>
          <cell r="M2583">
            <v>0</v>
          </cell>
          <cell r="N2583">
            <v>0</v>
          </cell>
          <cell r="O2583">
            <v>0</v>
          </cell>
          <cell r="P2583">
            <v>0</v>
          </cell>
          <cell r="Q2583">
            <v>0</v>
          </cell>
          <cell r="R2583">
            <v>0</v>
          </cell>
          <cell r="S2583">
            <v>0</v>
          </cell>
          <cell r="T2583">
            <v>0</v>
          </cell>
          <cell r="U2583">
            <v>0</v>
          </cell>
          <cell r="V2583">
            <v>0</v>
          </cell>
          <cell r="W2583">
            <v>0</v>
          </cell>
          <cell r="X2583">
            <v>0</v>
          </cell>
          <cell r="Y2583" t="str">
            <v>I_HTR_CC_J1   Station Total Costs</v>
          </cell>
        </row>
        <row r="2584">
          <cell r="E2584">
            <v>0</v>
          </cell>
          <cell r="F2584">
            <v>0</v>
          </cell>
          <cell r="G2584">
            <v>0</v>
          </cell>
          <cell r="H2584">
            <v>0</v>
          </cell>
          <cell r="I2584">
            <v>0</v>
          </cell>
          <cell r="J2584">
            <v>0</v>
          </cell>
          <cell r="K2584">
            <v>0</v>
          </cell>
          <cell r="L2584">
            <v>0</v>
          </cell>
          <cell r="M2584">
            <v>0</v>
          </cell>
          <cell r="N2584">
            <v>0</v>
          </cell>
          <cell r="O2584">
            <v>0</v>
          </cell>
          <cell r="P2584">
            <v>0</v>
          </cell>
          <cell r="Q2584">
            <v>0</v>
          </cell>
          <cell r="R2584">
            <v>0</v>
          </cell>
          <cell r="S2584">
            <v>0</v>
          </cell>
          <cell r="T2584">
            <v>0</v>
          </cell>
          <cell r="U2584">
            <v>0</v>
          </cell>
          <cell r="V2584">
            <v>0</v>
          </cell>
          <cell r="W2584">
            <v>0</v>
          </cell>
          <cell r="X2584">
            <v>0</v>
          </cell>
          <cell r="Y2584" t="str">
            <v>I_HTR_CC_J1DProposed Station Fuel Costs</v>
          </cell>
        </row>
        <row r="2585">
          <cell r="E2585">
            <v>0</v>
          </cell>
          <cell r="F2585">
            <v>0</v>
          </cell>
          <cell r="G2585">
            <v>0</v>
          </cell>
          <cell r="H2585">
            <v>0</v>
          </cell>
          <cell r="I2585">
            <v>0</v>
          </cell>
          <cell r="J2585">
            <v>0</v>
          </cell>
          <cell r="K2585">
            <v>0</v>
          </cell>
          <cell r="L2585">
            <v>0</v>
          </cell>
          <cell r="M2585">
            <v>0</v>
          </cell>
          <cell r="N2585">
            <v>0</v>
          </cell>
          <cell r="O2585">
            <v>0</v>
          </cell>
          <cell r="P2585">
            <v>0</v>
          </cell>
          <cell r="Q2585">
            <v>0</v>
          </cell>
          <cell r="R2585">
            <v>0</v>
          </cell>
          <cell r="S2585">
            <v>0</v>
          </cell>
          <cell r="T2585">
            <v>0</v>
          </cell>
          <cell r="U2585">
            <v>0</v>
          </cell>
          <cell r="V2585">
            <v>0</v>
          </cell>
          <cell r="W2585">
            <v>0</v>
          </cell>
          <cell r="X2585">
            <v>0</v>
          </cell>
          <cell r="Y2585" t="str">
            <v>I_HTR_CC_J1DProposed Station Variable O&amp;M Costs</v>
          </cell>
        </row>
        <row r="2586">
          <cell r="E2586">
            <v>0</v>
          </cell>
          <cell r="F2586">
            <v>0</v>
          </cell>
          <cell r="G2586">
            <v>0</v>
          </cell>
          <cell r="H2586">
            <v>0</v>
          </cell>
          <cell r="I2586">
            <v>0</v>
          </cell>
          <cell r="J2586">
            <v>0</v>
          </cell>
          <cell r="K2586">
            <v>0</v>
          </cell>
          <cell r="L2586">
            <v>0</v>
          </cell>
          <cell r="M2586">
            <v>0</v>
          </cell>
          <cell r="N2586">
            <v>0</v>
          </cell>
          <cell r="O2586">
            <v>0</v>
          </cell>
          <cell r="P2586">
            <v>0</v>
          </cell>
          <cell r="Q2586">
            <v>0</v>
          </cell>
          <cell r="R2586">
            <v>0</v>
          </cell>
          <cell r="S2586">
            <v>0</v>
          </cell>
          <cell r="T2586">
            <v>0</v>
          </cell>
          <cell r="U2586">
            <v>0</v>
          </cell>
          <cell r="V2586">
            <v>0</v>
          </cell>
          <cell r="W2586">
            <v>0</v>
          </cell>
          <cell r="X2586">
            <v>0</v>
          </cell>
          <cell r="Y2586" t="str">
            <v>I_HTR_CC_J1DProposed Station Emission Costs</v>
          </cell>
        </row>
        <row r="2587">
          <cell r="E2587">
            <v>0</v>
          </cell>
          <cell r="F2587">
            <v>0</v>
          </cell>
          <cell r="G2587">
            <v>0</v>
          </cell>
          <cell r="H2587">
            <v>0</v>
          </cell>
          <cell r="I2587">
            <v>0</v>
          </cell>
          <cell r="J2587">
            <v>0</v>
          </cell>
          <cell r="K2587">
            <v>0</v>
          </cell>
          <cell r="L2587">
            <v>0</v>
          </cell>
          <cell r="M2587">
            <v>0</v>
          </cell>
          <cell r="N2587">
            <v>0</v>
          </cell>
          <cell r="O2587">
            <v>0</v>
          </cell>
          <cell r="P2587">
            <v>0</v>
          </cell>
          <cell r="Q2587">
            <v>0</v>
          </cell>
          <cell r="R2587">
            <v>0</v>
          </cell>
          <cell r="S2587">
            <v>0</v>
          </cell>
          <cell r="T2587">
            <v>0</v>
          </cell>
          <cell r="U2587">
            <v>0</v>
          </cell>
          <cell r="V2587">
            <v>0</v>
          </cell>
          <cell r="W2587">
            <v>0</v>
          </cell>
          <cell r="X2587">
            <v>0</v>
          </cell>
          <cell r="Y2587" t="str">
            <v>I_HTR_CC_J1DProposed Station Dispatch Adder Costs</v>
          </cell>
        </row>
        <row r="2588">
          <cell r="E2588">
            <v>0</v>
          </cell>
          <cell r="F2588">
            <v>0</v>
          </cell>
          <cell r="G2588">
            <v>0</v>
          </cell>
          <cell r="H2588">
            <v>0</v>
          </cell>
          <cell r="I2588">
            <v>0</v>
          </cell>
          <cell r="J2588">
            <v>0</v>
          </cell>
          <cell r="K2588">
            <v>0</v>
          </cell>
          <cell r="L2588">
            <v>0</v>
          </cell>
          <cell r="M2588">
            <v>0</v>
          </cell>
          <cell r="N2588">
            <v>0</v>
          </cell>
          <cell r="O2588">
            <v>0</v>
          </cell>
          <cell r="P2588">
            <v>0</v>
          </cell>
          <cell r="Q2588">
            <v>0</v>
          </cell>
          <cell r="R2588">
            <v>0</v>
          </cell>
          <cell r="S2588">
            <v>0</v>
          </cell>
          <cell r="T2588">
            <v>0</v>
          </cell>
          <cell r="U2588">
            <v>0</v>
          </cell>
          <cell r="V2588">
            <v>0</v>
          </cell>
          <cell r="W2588">
            <v>0</v>
          </cell>
          <cell r="X2588">
            <v>0</v>
          </cell>
          <cell r="Y2588" t="str">
            <v>I_HTR_CC_J1DProposed Station Fixed Costs</v>
          </cell>
        </row>
        <row r="2589">
          <cell r="E2589">
            <v>0</v>
          </cell>
          <cell r="F2589">
            <v>0</v>
          </cell>
          <cell r="G2589">
            <v>0</v>
          </cell>
          <cell r="H2589">
            <v>0</v>
          </cell>
          <cell r="I2589">
            <v>0</v>
          </cell>
          <cell r="J2589">
            <v>0</v>
          </cell>
          <cell r="K2589">
            <v>0</v>
          </cell>
          <cell r="L2589">
            <v>0</v>
          </cell>
          <cell r="M2589">
            <v>0</v>
          </cell>
          <cell r="N2589">
            <v>0</v>
          </cell>
          <cell r="O2589">
            <v>0</v>
          </cell>
          <cell r="P2589">
            <v>0</v>
          </cell>
          <cell r="Q2589">
            <v>0</v>
          </cell>
          <cell r="R2589">
            <v>0</v>
          </cell>
          <cell r="S2589">
            <v>0</v>
          </cell>
          <cell r="T2589">
            <v>0</v>
          </cell>
          <cell r="U2589">
            <v>0</v>
          </cell>
          <cell r="V2589">
            <v>0</v>
          </cell>
          <cell r="W2589">
            <v>0</v>
          </cell>
          <cell r="X2589">
            <v>0</v>
          </cell>
          <cell r="Y2589" t="str">
            <v>I_HTR_CC_J1DProposed Station Demand Charges</v>
          </cell>
        </row>
        <row r="2590">
          <cell r="E2590">
            <v>0</v>
          </cell>
          <cell r="F2590">
            <v>0</v>
          </cell>
          <cell r="G2590">
            <v>0</v>
          </cell>
          <cell r="H2590">
            <v>0</v>
          </cell>
          <cell r="I2590">
            <v>0</v>
          </cell>
          <cell r="J2590">
            <v>0</v>
          </cell>
          <cell r="K2590">
            <v>0</v>
          </cell>
          <cell r="L2590">
            <v>0</v>
          </cell>
          <cell r="M2590">
            <v>0</v>
          </cell>
          <cell r="N2590">
            <v>0</v>
          </cell>
          <cell r="O2590">
            <v>0</v>
          </cell>
          <cell r="P2590">
            <v>0</v>
          </cell>
          <cell r="Q2590">
            <v>0</v>
          </cell>
          <cell r="R2590">
            <v>0</v>
          </cell>
          <cell r="S2590">
            <v>0</v>
          </cell>
          <cell r="T2590">
            <v>0</v>
          </cell>
          <cell r="U2590">
            <v>0</v>
          </cell>
          <cell r="V2590">
            <v>0</v>
          </cell>
          <cell r="W2590">
            <v>0</v>
          </cell>
          <cell r="X2590">
            <v>0</v>
          </cell>
          <cell r="Y2590" t="str">
            <v>I_HTR_CC_J1DProposed Station Capital Costs</v>
          </cell>
        </row>
        <row r="2591">
          <cell r="E2591">
            <v>0</v>
          </cell>
          <cell r="F2591">
            <v>0</v>
          </cell>
          <cell r="G2591">
            <v>0</v>
          </cell>
          <cell r="H2591">
            <v>0</v>
          </cell>
          <cell r="I2591">
            <v>0</v>
          </cell>
          <cell r="J2591">
            <v>0</v>
          </cell>
          <cell r="K2591">
            <v>0</v>
          </cell>
          <cell r="L2591">
            <v>0</v>
          </cell>
          <cell r="M2591">
            <v>0</v>
          </cell>
          <cell r="N2591">
            <v>0</v>
          </cell>
          <cell r="O2591">
            <v>0</v>
          </cell>
          <cell r="P2591">
            <v>0</v>
          </cell>
          <cell r="Q2591">
            <v>0</v>
          </cell>
          <cell r="R2591">
            <v>0</v>
          </cell>
          <cell r="S2591">
            <v>0</v>
          </cell>
          <cell r="T2591">
            <v>0</v>
          </cell>
          <cell r="U2591">
            <v>0</v>
          </cell>
          <cell r="V2591">
            <v>0</v>
          </cell>
          <cell r="W2591">
            <v>0</v>
          </cell>
          <cell r="X2591">
            <v>0</v>
          </cell>
          <cell r="Y2591" t="str">
            <v>I_HTR_CC_J1D   Station Total Costs</v>
          </cell>
        </row>
        <row r="2592">
          <cell r="E2592">
            <v>0</v>
          </cell>
          <cell r="F2592">
            <v>0</v>
          </cell>
          <cell r="G2592">
            <v>0</v>
          </cell>
          <cell r="H2592">
            <v>0</v>
          </cell>
          <cell r="I2592">
            <v>0</v>
          </cell>
          <cell r="J2592">
            <v>0</v>
          </cell>
          <cell r="K2592">
            <v>0</v>
          </cell>
          <cell r="L2592">
            <v>0</v>
          </cell>
          <cell r="M2592">
            <v>0</v>
          </cell>
          <cell r="N2592">
            <v>0</v>
          </cell>
          <cell r="O2592">
            <v>0</v>
          </cell>
          <cell r="P2592">
            <v>0</v>
          </cell>
          <cell r="Q2592">
            <v>0</v>
          </cell>
          <cell r="R2592">
            <v>0</v>
          </cell>
          <cell r="S2592">
            <v>0</v>
          </cell>
          <cell r="T2592">
            <v>0</v>
          </cell>
          <cell r="U2592">
            <v>0</v>
          </cell>
          <cell r="V2592">
            <v>0</v>
          </cell>
          <cell r="W2592">
            <v>0</v>
          </cell>
          <cell r="X2592">
            <v>0</v>
          </cell>
          <cell r="Y2592" t="str">
            <v>I_HTR_SC_FRMProposed Station Fuel Costs</v>
          </cell>
        </row>
        <row r="2593">
          <cell r="E2593">
            <v>0</v>
          </cell>
          <cell r="F2593">
            <v>0</v>
          </cell>
          <cell r="G2593">
            <v>0</v>
          </cell>
          <cell r="H2593">
            <v>0</v>
          </cell>
          <cell r="I2593">
            <v>0</v>
          </cell>
          <cell r="J2593">
            <v>0</v>
          </cell>
          <cell r="K2593">
            <v>0</v>
          </cell>
          <cell r="L2593">
            <v>0</v>
          </cell>
          <cell r="M2593">
            <v>0</v>
          </cell>
          <cell r="N2593">
            <v>0</v>
          </cell>
          <cell r="O2593">
            <v>0</v>
          </cell>
          <cell r="P2593">
            <v>0</v>
          </cell>
          <cell r="Q2593">
            <v>0</v>
          </cell>
          <cell r="R2593">
            <v>0</v>
          </cell>
          <cell r="S2593">
            <v>0</v>
          </cell>
          <cell r="T2593">
            <v>0</v>
          </cell>
          <cell r="U2593">
            <v>0</v>
          </cell>
          <cell r="V2593">
            <v>0</v>
          </cell>
          <cell r="W2593">
            <v>0</v>
          </cell>
          <cell r="X2593">
            <v>0</v>
          </cell>
          <cell r="Y2593" t="str">
            <v>I_HTR_SC_FRMProposed Station Variable O&amp;M Costs</v>
          </cell>
        </row>
        <row r="2594">
          <cell r="E2594">
            <v>0</v>
          </cell>
          <cell r="F2594">
            <v>0</v>
          </cell>
          <cell r="G2594">
            <v>0</v>
          </cell>
          <cell r="H2594">
            <v>0</v>
          </cell>
          <cell r="I2594">
            <v>0</v>
          </cell>
          <cell r="J2594">
            <v>0</v>
          </cell>
          <cell r="K2594">
            <v>0</v>
          </cell>
          <cell r="L2594">
            <v>0</v>
          </cell>
          <cell r="M2594">
            <v>0</v>
          </cell>
          <cell r="N2594">
            <v>0</v>
          </cell>
          <cell r="O2594">
            <v>0</v>
          </cell>
          <cell r="P2594">
            <v>0</v>
          </cell>
          <cell r="Q2594">
            <v>0</v>
          </cell>
          <cell r="R2594">
            <v>0</v>
          </cell>
          <cell r="S2594">
            <v>0</v>
          </cell>
          <cell r="T2594">
            <v>0</v>
          </cell>
          <cell r="U2594">
            <v>0</v>
          </cell>
          <cell r="V2594">
            <v>0</v>
          </cell>
          <cell r="W2594">
            <v>0</v>
          </cell>
          <cell r="X2594">
            <v>0</v>
          </cell>
          <cell r="Y2594" t="str">
            <v>I_HTR_SC_FRMProposed Station Emission Costs</v>
          </cell>
        </row>
        <row r="2595">
          <cell r="E2595">
            <v>0</v>
          </cell>
          <cell r="F2595">
            <v>0</v>
          </cell>
          <cell r="G2595">
            <v>0</v>
          </cell>
          <cell r="H2595">
            <v>0</v>
          </cell>
          <cell r="I2595">
            <v>0</v>
          </cell>
          <cell r="J2595">
            <v>0</v>
          </cell>
          <cell r="K2595">
            <v>0</v>
          </cell>
          <cell r="L2595">
            <v>0</v>
          </cell>
          <cell r="M2595">
            <v>0</v>
          </cell>
          <cell r="N2595">
            <v>0</v>
          </cell>
          <cell r="O2595">
            <v>0</v>
          </cell>
          <cell r="P2595">
            <v>0</v>
          </cell>
          <cell r="Q2595">
            <v>0</v>
          </cell>
          <cell r="R2595">
            <v>0</v>
          </cell>
          <cell r="S2595">
            <v>0</v>
          </cell>
          <cell r="T2595">
            <v>0</v>
          </cell>
          <cell r="U2595">
            <v>0</v>
          </cell>
          <cell r="V2595">
            <v>0</v>
          </cell>
          <cell r="W2595">
            <v>0</v>
          </cell>
          <cell r="X2595">
            <v>0</v>
          </cell>
          <cell r="Y2595" t="str">
            <v>I_HTR_SC_FRMProposed Station Dispatch Adder Costs</v>
          </cell>
        </row>
        <row r="2596">
          <cell r="E2596">
            <v>0</v>
          </cell>
          <cell r="F2596">
            <v>0</v>
          </cell>
          <cell r="G2596">
            <v>0</v>
          </cell>
          <cell r="H2596">
            <v>0</v>
          </cell>
          <cell r="I2596">
            <v>0</v>
          </cell>
          <cell r="J2596">
            <v>0</v>
          </cell>
          <cell r="K2596">
            <v>0</v>
          </cell>
          <cell r="L2596">
            <v>0</v>
          </cell>
          <cell r="M2596">
            <v>0</v>
          </cell>
          <cell r="N2596">
            <v>0</v>
          </cell>
          <cell r="O2596">
            <v>0</v>
          </cell>
          <cell r="P2596">
            <v>0</v>
          </cell>
          <cell r="Q2596">
            <v>0</v>
          </cell>
          <cell r="R2596">
            <v>0</v>
          </cell>
          <cell r="S2596">
            <v>0</v>
          </cell>
          <cell r="T2596">
            <v>0</v>
          </cell>
          <cell r="U2596">
            <v>0</v>
          </cell>
          <cell r="V2596">
            <v>0</v>
          </cell>
          <cell r="W2596">
            <v>0</v>
          </cell>
          <cell r="X2596">
            <v>0</v>
          </cell>
          <cell r="Y2596" t="str">
            <v>I_HTR_SC_FRMProposed Station Fixed Costs</v>
          </cell>
        </row>
        <row r="2597">
          <cell r="E2597">
            <v>0</v>
          </cell>
          <cell r="F2597">
            <v>0</v>
          </cell>
          <cell r="G2597">
            <v>0</v>
          </cell>
          <cell r="H2597">
            <v>0</v>
          </cell>
          <cell r="I2597">
            <v>0</v>
          </cell>
          <cell r="J2597">
            <v>0</v>
          </cell>
          <cell r="K2597">
            <v>0</v>
          </cell>
          <cell r="L2597">
            <v>0</v>
          </cell>
          <cell r="M2597">
            <v>0</v>
          </cell>
          <cell r="N2597">
            <v>0</v>
          </cell>
          <cell r="O2597">
            <v>0</v>
          </cell>
          <cell r="P2597">
            <v>0</v>
          </cell>
          <cell r="Q2597">
            <v>0</v>
          </cell>
          <cell r="R2597">
            <v>0</v>
          </cell>
          <cell r="S2597">
            <v>0</v>
          </cell>
          <cell r="T2597">
            <v>0</v>
          </cell>
          <cell r="U2597">
            <v>0</v>
          </cell>
          <cell r="V2597">
            <v>0</v>
          </cell>
          <cell r="W2597">
            <v>0</v>
          </cell>
          <cell r="X2597">
            <v>0</v>
          </cell>
          <cell r="Y2597" t="str">
            <v>I_HTR_SC_FRMProposed Station Demand Charges</v>
          </cell>
        </row>
        <row r="2598">
          <cell r="E2598">
            <v>0</v>
          </cell>
          <cell r="F2598">
            <v>0</v>
          </cell>
          <cell r="G2598">
            <v>0</v>
          </cell>
          <cell r="H2598">
            <v>0</v>
          </cell>
          <cell r="I2598">
            <v>0</v>
          </cell>
          <cell r="J2598">
            <v>0</v>
          </cell>
          <cell r="K2598">
            <v>0</v>
          </cell>
          <cell r="L2598">
            <v>0</v>
          </cell>
          <cell r="M2598">
            <v>0</v>
          </cell>
          <cell r="N2598">
            <v>0</v>
          </cell>
          <cell r="O2598">
            <v>0</v>
          </cell>
          <cell r="P2598">
            <v>0</v>
          </cell>
          <cell r="Q2598">
            <v>0</v>
          </cell>
          <cell r="R2598">
            <v>0</v>
          </cell>
          <cell r="S2598">
            <v>0</v>
          </cell>
          <cell r="T2598">
            <v>0</v>
          </cell>
          <cell r="U2598">
            <v>0</v>
          </cell>
          <cell r="V2598">
            <v>0</v>
          </cell>
          <cell r="W2598">
            <v>0</v>
          </cell>
          <cell r="X2598">
            <v>0</v>
          </cell>
          <cell r="Y2598" t="str">
            <v>I_HTR_SC_FRMProposed Station Capital Costs</v>
          </cell>
        </row>
        <row r="2599">
          <cell r="E2599">
            <v>0</v>
          </cell>
          <cell r="F2599">
            <v>0</v>
          </cell>
          <cell r="G2599">
            <v>0</v>
          </cell>
          <cell r="H2599">
            <v>0</v>
          </cell>
          <cell r="I2599">
            <v>0</v>
          </cell>
          <cell r="J2599">
            <v>0</v>
          </cell>
          <cell r="K2599">
            <v>0</v>
          </cell>
          <cell r="L2599">
            <v>0</v>
          </cell>
          <cell r="M2599">
            <v>0</v>
          </cell>
          <cell r="N2599">
            <v>0</v>
          </cell>
          <cell r="O2599">
            <v>0</v>
          </cell>
          <cell r="P2599">
            <v>0</v>
          </cell>
          <cell r="Q2599">
            <v>0</v>
          </cell>
          <cell r="R2599">
            <v>0</v>
          </cell>
          <cell r="S2599">
            <v>0</v>
          </cell>
          <cell r="T2599">
            <v>0</v>
          </cell>
          <cell r="U2599">
            <v>0</v>
          </cell>
          <cell r="V2599">
            <v>0</v>
          </cell>
          <cell r="W2599">
            <v>0</v>
          </cell>
          <cell r="X2599">
            <v>0</v>
          </cell>
          <cell r="Y2599" t="str">
            <v>I_HTR_SC_FRM   Station Total Costs</v>
          </cell>
        </row>
        <row r="2600">
          <cell r="E2600">
            <v>0</v>
          </cell>
          <cell r="F2600">
            <v>0</v>
          </cell>
          <cell r="G2600">
            <v>0</v>
          </cell>
          <cell r="H2600">
            <v>0</v>
          </cell>
          <cell r="I2600">
            <v>0</v>
          </cell>
          <cell r="J2600">
            <v>0</v>
          </cell>
          <cell r="K2600">
            <v>0</v>
          </cell>
          <cell r="L2600">
            <v>0</v>
          </cell>
          <cell r="M2600">
            <v>0</v>
          </cell>
          <cell r="N2600">
            <v>0</v>
          </cell>
          <cell r="O2600">
            <v>0</v>
          </cell>
          <cell r="P2600">
            <v>0</v>
          </cell>
          <cell r="Q2600">
            <v>0</v>
          </cell>
          <cell r="R2600">
            <v>0</v>
          </cell>
          <cell r="S2600">
            <v>0</v>
          </cell>
          <cell r="T2600">
            <v>0</v>
          </cell>
          <cell r="U2600">
            <v>0</v>
          </cell>
          <cell r="V2600">
            <v>0</v>
          </cell>
          <cell r="W2600">
            <v>0</v>
          </cell>
          <cell r="X2600">
            <v>0</v>
          </cell>
          <cell r="Y2600" t="str">
            <v>I_HTN_CC_J1Proposed Station Fuel Costs</v>
          </cell>
        </row>
        <row r="2601">
          <cell r="E2601">
            <v>0</v>
          </cell>
          <cell r="F2601">
            <v>0</v>
          </cell>
          <cell r="G2601">
            <v>0</v>
          </cell>
          <cell r="H2601">
            <v>0</v>
          </cell>
          <cell r="I2601">
            <v>0</v>
          </cell>
          <cell r="J2601">
            <v>0</v>
          </cell>
          <cell r="K2601">
            <v>0</v>
          </cell>
          <cell r="L2601">
            <v>0</v>
          </cell>
          <cell r="M2601">
            <v>0</v>
          </cell>
          <cell r="N2601">
            <v>0</v>
          </cell>
          <cell r="O2601">
            <v>0</v>
          </cell>
          <cell r="P2601">
            <v>0</v>
          </cell>
          <cell r="Q2601">
            <v>0</v>
          </cell>
          <cell r="R2601">
            <v>0</v>
          </cell>
          <cell r="S2601">
            <v>0</v>
          </cell>
          <cell r="T2601">
            <v>0</v>
          </cell>
          <cell r="U2601">
            <v>0</v>
          </cell>
          <cell r="V2601">
            <v>0</v>
          </cell>
          <cell r="W2601">
            <v>0</v>
          </cell>
          <cell r="X2601">
            <v>0</v>
          </cell>
          <cell r="Y2601" t="str">
            <v>I_HTN_CC_J1Proposed Station Variable O&amp;M Costs</v>
          </cell>
        </row>
        <row r="2602">
          <cell r="E2602">
            <v>0</v>
          </cell>
          <cell r="F2602">
            <v>0</v>
          </cell>
          <cell r="G2602">
            <v>0</v>
          </cell>
          <cell r="H2602">
            <v>0</v>
          </cell>
          <cell r="I2602">
            <v>0</v>
          </cell>
          <cell r="J2602">
            <v>0</v>
          </cell>
          <cell r="K2602">
            <v>0</v>
          </cell>
          <cell r="L2602">
            <v>0</v>
          </cell>
          <cell r="M2602">
            <v>0</v>
          </cell>
          <cell r="N2602">
            <v>0</v>
          </cell>
          <cell r="O2602">
            <v>0</v>
          </cell>
          <cell r="P2602">
            <v>0</v>
          </cell>
          <cell r="Q2602">
            <v>0</v>
          </cell>
          <cell r="R2602">
            <v>0</v>
          </cell>
          <cell r="S2602">
            <v>0</v>
          </cell>
          <cell r="T2602">
            <v>0</v>
          </cell>
          <cell r="U2602">
            <v>0</v>
          </cell>
          <cell r="V2602">
            <v>0</v>
          </cell>
          <cell r="W2602">
            <v>0</v>
          </cell>
          <cell r="X2602">
            <v>0</v>
          </cell>
          <cell r="Y2602" t="str">
            <v>I_HTN_CC_J1Proposed Station Emission Costs</v>
          </cell>
        </row>
        <row r="2603">
          <cell r="E2603">
            <v>0</v>
          </cell>
          <cell r="F2603">
            <v>0</v>
          </cell>
          <cell r="G2603">
            <v>0</v>
          </cell>
          <cell r="H2603">
            <v>0</v>
          </cell>
          <cell r="I2603">
            <v>0</v>
          </cell>
          <cell r="J2603">
            <v>0</v>
          </cell>
          <cell r="K2603">
            <v>0</v>
          </cell>
          <cell r="L2603">
            <v>0</v>
          </cell>
          <cell r="M2603">
            <v>0</v>
          </cell>
          <cell r="N2603">
            <v>0</v>
          </cell>
          <cell r="O2603">
            <v>0</v>
          </cell>
          <cell r="P2603">
            <v>0</v>
          </cell>
          <cell r="Q2603">
            <v>0</v>
          </cell>
          <cell r="R2603">
            <v>0</v>
          </cell>
          <cell r="S2603">
            <v>0</v>
          </cell>
          <cell r="T2603">
            <v>0</v>
          </cell>
          <cell r="U2603">
            <v>0</v>
          </cell>
          <cell r="V2603">
            <v>0</v>
          </cell>
          <cell r="W2603">
            <v>0</v>
          </cell>
          <cell r="X2603">
            <v>0</v>
          </cell>
          <cell r="Y2603" t="str">
            <v>I_HTN_CC_J1Proposed Station Dispatch Adder Costs</v>
          </cell>
        </row>
        <row r="2604">
          <cell r="E2604">
            <v>0</v>
          </cell>
          <cell r="F2604">
            <v>0</v>
          </cell>
          <cell r="G2604">
            <v>0</v>
          </cell>
          <cell r="H2604">
            <v>0</v>
          </cell>
          <cell r="I2604">
            <v>0</v>
          </cell>
          <cell r="J2604">
            <v>0</v>
          </cell>
          <cell r="K2604">
            <v>0</v>
          </cell>
          <cell r="L2604">
            <v>0</v>
          </cell>
          <cell r="M2604">
            <v>0</v>
          </cell>
          <cell r="N2604">
            <v>0</v>
          </cell>
          <cell r="O2604">
            <v>0</v>
          </cell>
          <cell r="P2604">
            <v>0</v>
          </cell>
          <cell r="Q2604">
            <v>0</v>
          </cell>
          <cell r="R2604">
            <v>0</v>
          </cell>
          <cell r="S2604">
            <v>0</v>
          </cell>
          <cell r="T2604">
            <v>0</v>
          </cell>
          <cell r="U2604">
            <v>0</v>
          </cell>
          <cell r="V2604">
            <v>0</v>
          </cell>
          <cell r="W2604">
            <v>0</v>
          </cell>
          <cell r="X2604">
            <v>0</v>
          </cell>
          <cell r="Y2604" t="str">
            <v>I_HTN_CC_J1Proposed Station Fixed Costs</v>
          </cell>
        </row>
        <row r="2605">
          <cell r="E2605">
            <v>0</v>
          </cell>
          <cell r="F2605">
            <v>0</v>
          </cell>
          <cell r="G2605">
            <v>0</v>
          </cell>
          <cell r="H2605">
            <v>0</v>
          </cell>
          <cell r="I2605">
            <v>0</v>
          </cell>
          <cell r="J2605">
            <v>0</v>
          </cell>
          <cell r="K2605">
            <v>0</v>
          </cell>
          <cell r="L2605">
            <v>0</v>
          </cell>
          <cell r="M2605">
            <v>0</v>
          </cell>
          <cell r="N2605">
            <v>0</v>
          </cell>
          <cell r="O2605">
            <v>0</v>
          </cell>
          <cell r="P2605">
            <v>0</v>
          </cell>
          <cell r="Q2605">
            <v>0</v>
          </cell>
          <cell r="R2605">
            <v>0</v>
          </cell>
          <cell r="S2605">
            <v>0</v>
          </cell>
          <cell r="T2605">
            <v>0</v>
          </cell>
          <cell r="U2605">
            <v>0</v>
          </cell>
          <cell r="V2605">
            <v>0</v>
          </cell>
          <cell r="W2605">
            <v>0</v>
          </cell>
          <cell r="X2605">
            <v>0</v>
          </cell>
          <cell r="Y2605" t="str">
            <v>I_HTN_CC_J1Proposed Station Demand Charges</v>
          </cell>
        </row>
        <row r="2606">
          <cell r="E2606">
            <v>0</v>
          </cell>
          <cell r="F2606">
            <v>0</v>
          </cell>
          <cell r="G2606">
            <v>0</v>
          </cell>
          <cell r="H2606">
            <v>0</v>
          </cell>
          <cell r="I2606">
            <v>0</v>
          </cell>
          <cell r="J2606">
            <v>0</v>
          </cell>
          <cell r="K2606">
            <v>0</v>
          </cell>
          <cell r="L2606">
            <v>0</v>
          </cell>
          <cell r="M2606">
            <v>0</v>
          </cell>
          <cell r="N2606">
            <v>0</v>
          </cell>
          <cell r="O2606">
            <v>0</v>
          </cell>
          <cell r="P2606">
            <v>0</v>
          </cell>
          <cell r="Q2606">
            <v>0</v>
          </cell>
          <cell r="R2606">
            <v>0</v>
          </cell>
          <cell r="S2606">
            <v>0</v>
          </cell>
          <cell r="T2606">
            <v>0</v>
          </cell>
          <cell r="U2606">
            <v>0</v>
          </cell>
          <cell r="V2606">
            <v>0</v>
          </cell>
          <cell r="W2606">
            <v>0</v>
          </cell>
          <cell r="X2606">
            <v>0</v>
          </cell>
          <cell r="Y2606" t="str">
            <v>I_HTN_CC_J1Proposed Station Capital Costs</v>
          </cell>
        </row>
        <row r="2607">
          <cell r="E2607">
            <v>0</v>
          </cell>
          <cell r="F2607">
            <v>0</v>
          </cell>
          <cell r="G2607">
            <v>0</v>
          </cell>
          <cell r="H2607">
            <v>0</v>
          </cell>
          <cell r="I2607">
            <v>0</v>
          </cell>
          <cell r="J2607">
            <v>0</v>
          </cell>
          <cell r="K2607">
            <v>0</v>
          </cell>
          <cell r="L2607">
            <v>0</v>
          </cell>
          <cell r="M2607">
            <v>0</v>
          </cell>
          <cell r="N2607">
            <v>0</v>
          </cell>
          <cell r="O2607">
            <v>0</v>
          </cell>
          <cell r="P2607">
            <v>0</v>
          </cell>
          <cell r="Q2607">
            <v>0</v>
          </cell>
          <cell r="R2607">
            <v>0</v>
          </cell>
          <cell r="S2607">
            <v>0</v>
          </cell>
          <cell r="T2607">
            <v>0</v>
          </cell>
          <cell r="U2607">
            <v>0</v>
          </cell>
          <cell r="V2607">
            <v>0</v>
          </cell>
          <cell r="W2607">
            <v>0</v>
          </cell>
          <cell r="X2607">
            <v>0</v>
          </cell>
          <cell r="Y2607" t="str">
            <v>I_HTN_CC_J1   Station Total Costs</v>
          </cell>
        </row>
        <row r="2608">
          <cell r="E2608">
            <v>0</v>
          </cell>
          <cell r="F2608">
            <v>0</v>
          </cell>
          <cell r="G2608">
            <v>0</v>
          </cell>
          <cell r="H2608">
            <v>0</v>
          </cell>
          <cell r="I2608">
            <v>0</v>
          </cell>
          <cell r="J2608">
            <v>0</v>
          </cell>
          <cell r="K2608">
            <v>0</v>
          </cell>
          <cell r="L2608">
            <v>0</v>
          </cell>
          <cell r="M2608">
            <v>0</v>
          </cell>
          <cell r="N2608">
            <v>0</v>
          </cell>
          <cell r="O2608">
            <v>0</v>
          </cell>
          <cell r="P2608">
            <v>0</v>
          </cell>
          <cell r="Q2608">
            <v>0</v>
          </cell>
          <cell r="R2608">
            <v>0</v>
          </cell>
          <cell r="S2608">
            <v>0</v>
          </cell>
          <cell r="T2608">
            <v>0</v>
          </cell>
          <cell r="U2608">
            <v>0</v>
          </cell>
          <cell r="V2608">
            <v>0</v>
          </cell>
          <cell r="W2608">
            <v>0</v>
          </cell>
          <cell r="X2608">
            <v>0</v>
          </cell>
          <cell r="Y2608" t="str">
            <v>I_HTN_CC_J1DProposed Station Fuel Costs</v>
          </cell>
        </row>
        <row r="2609">
          <cell r="E2609">
            <v>0</v>
          </cell>
          <cell r="F2609">
            <v>0</v>
          </cell>
          <cell r="G2609">
            <v>0</v>
          </cell>
          <cell r="H2609">
            <v>0</v>
          </cell>
          <cell r="I2609">
            <v>0</v>
          </cell>
          <cell r="J2609">
            <v>0</v>
          </cell>
          <cell r="K2609">
            <v>0</v>
          </cell>
          <cell r="L2609">
            <v>0</v>
          </cell>
          <cell r="M2609">
            <v>0</v>
          </cell>
          <cell r="N2609">
            <v>0</v>
          </cell>
          <cell r="O2609">
            <v>0</v>
          </cell>
          <cell r="P2609">
            <v>0</v>
          </cell>
          <cell r="Q2609">
            <v>0</v>
          </cell>
          <cell r="R2609">
            <v>0</v>
          </cell>
          <cell r="S2609">
            <v>0</v>
          </cell>
          <cell r="T2609">
            <v>0</v>
          </cell>
          <cell r="U2609">
            <v>0</v>
          </cell>
          <cell r="V2609">
            <v>0</v>
          </cell>
          <cell r="W2609">
            <v>0</v>
          </cell>
          <cell r="X2609">
            <v>0</v>
          </cell>
          <cell r="Y2609" t="str">
            <v>I_HTN_CC_J1DProposed Station Variable O&amp;M Costs</v>
          </cell>
        </row>
        <row r="2610">
          <cell r="E2610">
            <v>0</v>
          </cell>
          <cell r="F2610">
            <v>0</v>
          </cell>
          <cell r="G2610">
            <v>0</v>
          </cell>
          <cell r="H2610">
            <v>0</v>
          </cell>
          <cell r="I2610">
            <v>0</v>
          </cell>
          <cell r="J2610">
            <v>0</v>
          </cell>
          <cell r="K2610">
            <v>0</v>
          </cell>
          <cell r="L2610">
            <v>0</v>
          </cell>
          <cell r="M2610">
            <v>0</v>
          </cell>
          <cell r="N2610">
            <v>0</v>
          </cell>
          <cell r="O2610">
            <v>0</v>
          </cell>
          <cell r="P2610">
            <v>0</v>
          </cell>
          <cell r="Q2610">
            <v>0</v>
          </cell>
          <cell r="R2610">
            <v>0</v>
          </cell>
          <cell r="S2610">
            <v>0</v>
          </cell>
          <cell r="T2610">
            <v>0</v>
          </cell>
          <cell r="U2610">
            <v>0</v>
          </cell>
          <cell r="V2610">
            <v>0</v>
          </cell>
          <cell r="W2610">
            <v>0</v>
          </cell>
          <cell r="X2610">
            <v>0</v>
          </cell>
          <cell r="Y2610" t="str">
            <v>I_HTN_CC_J1DProposed Station Emission Costs</v>
          </cell>
        </row>
        <row r="2611">
          <cell r="E2611">
            <v>0</v>
          </cell>
          <cell r="F2611">
            <v>0</v>
          </cell>
          <cell r="G2611">
            <v>0</v>
          </cell>
          <cell r="H2611">
            <v>0</v>
          </cell>
          <cell r="I2611">
            <v>0</v>
          </cell>
          <cell r="J2611">
            <v>0</v>
          </cell>
          <cell r="K2611">
            <v>0</v>
          </cell>
          <cell r="L2611">
            <v>0</v>
          </cell>
          <cell r="M2611">
            <v>0</v>
          </cell>
          <cell r="N2611">
            <v>0</v>
          </cell>
          <cell r="O2611">
            <v>0</v>
          </cell>
          <cell r="P2611">
            <v>0</v>
          </cell>
          <cell r="Q2611">
            <v>0</v>
          </cell>
          <cell r="R2611">
            <v>0</v>
          </cell>
          <cell r="S2611">
            <v>0</v>
          </cell>
          <cell r="T2611">
            <v>0</v>
          </cell>
          <cell r="U2611">
            <v>0</v>
          </cell>
          <cell r="V2611">
            <v>0</v>
          </cell>
          <cell r="W2611">
            <v>0</v>
          </cell>
          <cell r="X2611">
            <v>0</v>
          </cell>
          <cell r="Y2611" t="str">
            <v>I_HTN_CC_J1DProposed Station Dispatch Adder Costs</v>
          </cell>
        </row>
        <row r="2612">
          <cell r="E2612">
            <v>0</v>
          </cell>
          <cell r="F2612">
            <v>0</v>
          </cell>
          <cell r="G2612">
            <v>0</v>
          </cell>
          <cell r="H2612">
            <v>0</v>
          </cell>
          <cell r="I2612">
            <v>0</v>
          </cell>
          <cell r="J2612">
            <v>0</v>
          </cell>
          <cell r="K2612">
            <v>0</v>
          </cell>
          <cell r="L2612">
            <v>0</v>
          </cell>
          <cell r="M2612">
            <v>0</v>
          </cell>
          <cell r="N2612">
            <v>0</v>
          </cell>
          <cell r="O2612">
            <v>0</v>
          </cell>
          <cell r="P2612">
            <v>0</v>
          </cell>
          <cell r="Q2612">
            <v>0</v>
          </cell>
          <cell r="R2612">
            <v>0</v>
          </cell>
          <cell r="S2612">
            <v>0</v>
          </cell>
          <cell r="T2612">
            <v>0</v>
          </cell>
          <cell r="U2612">
            <v>0</v>
          </cell>
          <cell r="V2612">
            <v>0</v>
          </cell>
          <cell r="W2612">
            <v>0</v>
          </cell>
          <cell r="X2612">
            <v>0</v>
          </cell>
          <cell r="Y2612" t="str">
            <v>I_HTN_CC_J1DProposed Station Fixed Costs</v>
          </cell>
        </row>
        <row r="2613">
          <cell r="E2613">
            <v>0</v>
          </cell>
          <cell r="F2613">
            <v>0</v>
          </cell>
          <cell r="G2613">
            <v>0</v>
          </cell>
          <cell r="H2613">
            <v>0</v>
          </cell>
          <cell r="I2613">
            <v>0</v>
          </cell>
          <cell r="J2613">
            <v>0</v>
          </cell>
          <cell r="K2613">
            <v>0</v>
          </cell>
          <cell r="L2613">
            <v>0</v>
          </cell>
          <cell r="M2613">
            <v>0</v>
          </cell>
          <cell r="N2613">
            <v>0</v>
          </cell>
          <cell r="O2613">
            <v>0</v>
          </cell>
          <cell r="P2613">
            <v>0</v>
          </cell>
          <cell r="Q2613">
            <v>0</v>
          </cell>
          <cell r="R2613">
            <v>0</v>
          </cell>
          <cell r="S2613">
            <v>0</v>
          </cell>
          <cell r="T2613">
            <v>0</v>
          </cell>
          <cell r="U2613">
            <v>0</v>
          </cell>
          <cell r="V2613">
            <v>0</v>
          </cell>
          <cell r="W2613">
            <v>0</v>
          </cell>
          <cell r="X2613">
            <v>0</v>
          </cell>
          <cell r="Y2613" t="str">
            <v>I_HTN_CC_J1DProposed Station Demand Charges</v>
          </cell>
        </row>
        <row r="2614">
          <cell r="E2614">
            <v>0</v>
          </cell>
          <cell r="F2614">
            <v>0</v>
          </cell>
          <cell r="G2614">
            <v>0</v>
          </cell>
          <cell r="H2614">
            <v>0</v>
          </cell>
          <cell r="I2614">
            <v>0</v>
          </cell>
          <cell r="J2614">
            <v>0</v>
          </cell>
          <cell r="K2614">
            <v>0</v>
          </cell>
          <cell r="L2614">
            <v>0</v>
          </cell>
          <cell r="M2614">
            <v>0</v>
          </cell>
          <cell r="N2614">
            <v>0</v>
          </cell>
          <cell r="O2614">
            <v>0</v>
          </cell>
          <cell r="P2614">
            <v>0</v>
          </cell>
          <cell r="Q2614">
            <v>0</v>
          </cell>
          <cell r="R2614">
            <v>0</v>
          </cell>
          <cell r="S2614">
            <v>0</v>
          </cell>
          <cell r="T2614">
            <v>0</v>
          </cell>
          <cell r="U2614">
            <v>0</v>
          </cell>
          <cell r="V2614">
            <v>0</v>
          </cell>
          <cell r="W2614">
            <v>0</v>
          </cell>
          <cell r="X2614">
            <v>0</v>
          </cell>
          <cell r="Y2614" t="str">
            <v>I_HTN_CC_J1DProposed Station Capital Costs</v>
          </cell>
        </row>
        <row r="2615">
          <cell r="E2615">
            <v>0</v>
          </cell>
          <cell r="F2615">
            <v>0</v>
          </cell>
          <cell r="G2615">
            <v>0</v>
          </cell>
          <cell r="H2615">
            <v>0</v>
          </cell>
          <cell r="I2615">
            <v>0</v>
          </cell>
          <cell r="J2615">
            <v>0</v>
          </cell>
          <cell r="K2615">
            <v>0</v>
          </cell>
          <cell r="L2615">
            <v>0</v>
          </cell>
          <cell r="M2615">
            <v>0</v>
          </cell>
          <cell r="N2615">
            <v>0</v>
          </cell>
          <cell r="O2615">
            <v>0</v>
          </cell>
          <cell r="P2615">
            <v>0</v>
          </cell>
          <cell r="Q2615">
            <v>0</v>
          </cell>
          <cell r="R2615">
            <v>0</v>
          </cell>
          <cell r="S2615">
            <v>0</v>
          </cell>
          <cell r="T2615">
            <v>0</v>
          </cell>
          <cell r="U2615">
            <v>0</v>
          </cell>
          <cell r="V2615">
            <v>0</v>
          </cell>
          <cell r="W2615">
            <v>0</v>
          </cell>
          <cell r="X2615">
            <v>0</v>
          </cell>
          <cell r="Y2615" t="str">
            <v>I_HTN_CC_J1D   Station Total Costs</v>
          </cell>
        </row>
        <row r="2616">
          <cell r="E2616">
            <v>0</v>
          </cell>
          <cell r="F2616">
            <v>0</v>
          </cell>
          <cell r="G2616">
            <v>0</v>
          </cell>
          <cell r="H2616">
            <v>0</v>
          </cell>
          <cell r="I2616">
            <v>0</v>
          </cell>
          <cell r="J2616">
            <v>0</v>
          </cell>
          <cell r="K2616">
            <v>0</v>
          </cell>
          <cell r="L2616">
            <v>0</v>
          </cell>
          <cell r="M2616">
            <v>0</v>
          </cell>
          <cell r="N2616">
            <v>0</v>
          </cell>
          <cell r="O2616">
            <v>0</v>
          </cell>
          <cell r="P2616">
            <v>0</v>
          </cell>
          <cell r="Q2616">
            <v>0</v>
          </cell>
          <cell r="R2616">
            <v>0</v>
          </cell>
          <cell r="S2616">
            <v>0</v>
          </cell>
          <cell r="T2616">
            <v>0</v>
          </cell>
          <cell r="U2616">
            <v>0</v>
          </cell>
          <cell r="V2616">
            <v>0</v>
          </cell>
          <cell r="W2616">
            <v>0</v>
          </cell>
          <cell r="X2616">
            <v>0</v>
          </cell>
          <cell r="Y2616" t="str">
            <v>I_HTN_SC_FRMProposed Station Fuel Costs</v>
          </cell>
        </row>
        <row r="2617">
          <cell r="E2617">
            <v>0</v>
          </cell>
          <cell r="F2617">
            <v>0</v>
          </cell>
          <cell r="G2617">
            <v>0</v>
          </cell>
          <cell r="H2617">
            <v>0</v>
          </cell>
          <cell r="I2617">
            <v>0</v>
          </cell>
          <cell r="J2617">
            <v>0</v>
          </cell>
          <cell r="K2617">
            <v>0</v>
          </cell>
          <cell r="L2617">
            <v>0</v>
          </cell>
          <cell r="M2617">
            <v>0</v>
          </cell>
          <cell r="N2617">
            <v>0</v>
          </cell>
          <cell r="O2617">
            <v>0</v>
          </cell>
          <cell r="P2617">
            <v>0</v>
          </cell>
          <cell r="Q2617">
            <v>0</v>
          </cell>
          <cell r="R2617">
            <v>0</v>
          </cell>
          <cell r="S2617">
            <v>0</v>
          </cell>
          <cell r="T2617">
            <v>0</v>
          </cell>
          <cell r="U2617">
            <v>0</v>
          </cell>
          <cell r="V2617">
            <v>0</v>
          </cell>
          <cell r="W2617">
            <v>0</v>
          </cell>
          <cell r="X2617">
            <v>0</v>
          </cell>
          <cell r="Y2617" t="str">
            <v>I_HTN_SC_FRMProposed Station Variable O&amp;M Costs</v>
          </cell>
        </row>
        <row r="2618">
          <cell r="E2618">
            <v>0</v>
          </cell>
          <cell r="F2618">
            <v>0</v>
          </cell>
          <cell r="G2618">
            <v>0</v>
          </cell>
          <cell r="H2618">
            <v>0</v>
          </cell>
          <cell r="I2618">
            <v>0</v>
          </cell>
          <cell r="J2618">
            <v>0</v>
          </cell>
          <cell r="K2618">
            <v>0</v>
          </cell>
          <cell r="L2618">
            <v>0</v>
          </cell>
          <cell r="M2618">
            <v>0</v>
          </cell>
          <cell r="N2618">
            <v>0</v>
          </cell>
          <cell r="O2618">
            <v>0</v>
          </cell>
          <cell r="P2618">
            <v>0</v>
          </cell>
          <cell r="Q2618">
            <v>0</v>
          </cell>
          <cell r="R2618">
            <v>0</v>
          </cell>
          <cell r="S2618">
            <v>0</v>
          </cell>
          <cell r="T2618">
            <v>0</v>
          </cell>
          <cell r="U2618">
            <v>0</v>
          </cell>
          <cell r="V2618">
            <v>0</v>
          </cell>
          <cell r="W2618">
            <v>0</v>
          </cell>
          <cell r="X2618">
            <v>0</v>
          </cell>
          <cell r="Y2618" t="str">
            <v>I_HTN_SC_FRMProposed Station Emission Costs</v>
          </cell>
        </row>
        <row r="2619">
          <cell r="E2619">
            <v>0</v>
          </cell>
          <cell r="F2619">
            <v>0</v>
          </cell>
          <cell r="G2619">
            <v>0</v>
          </cell>
          <cell r="H2619">
            <v>0</v>
          </cell>
          <cell r="I2619">
            <v>0</v>
          </cell>
          <cell r="J2619">
            <v>0</v>
          </cell>
          <cell r="K2619">
            <v>0</v>
          </cell>
          <cell r="L2619">
            <v>0</v>
          </cell>
          <cell r="M2619">
            <v>0</v>
          </cell>
          <cell r="N2619">
            <v>0</v>
          </cell>
          <cell r="O2619">
            <v>0</v>
          </cell>
          <cell r="P2619">
            <v>0</v>
          </cell>
          <cell r="Q2619">
            <v>0</v>
          </cell>
          <cell r="R2619">
            <v>0</v>
          </cell>
          <cell r="S2619">
            <v>0</v>
          </cell>
          <cell r="T2619">
            <v>0</v>
          </cell>
          <cell r="U2619">
            <v>0</v>
          </cell>
          <cell r="V2619">
            <v>0</v>
          </cell>
          <cell r="W2619">
            <v>0</v>
          </cell>
          <cell r="X2619">
            <v>0</v>
          </cell>
          <cell r="Y2619" t="str">
            <v>I_HTN_SC_FRMProposed Station Dispatch Adder Costs</v>
          </cell>
        </row>
        <row r="2620">
          <cell r="E2620">
            <v>0</v>
          </cell>
          <cell r="F2620">
            <v>0</v>
          </cell>
          <cell r="G2620">
            <v>0</v>
          </cell>
          <cell r="H2620">
            <v>0</v>
          </cell>
          <cell r="I2620">
            <v>0</v>
          </cell>
          <cell r="J2620">
            <v>0</v>
          </cell>
          <cell r="K2620">
            <v>0</v>
          </cell>
          <cell r="L2620">
            <v>0</v>
          </cell>
          <cell r="M2620">
            <v>0</v>
          </cell>
          <cell r="N2620">
            <v>0</v>
          </cell>
          <cell r="O2620">
            <v>0</v>
          </cell>
          <cell r="P2620">
            <v>0</v>
          </cell>
          <cell r="Q2620">
            <v>0</v>
          </cell>
          <cell r="R2620">
            <v>0</v>
          </cell>
          <cell r="S2620">
            <v>0</v>
          </cell>
          <cell r="T2620">
            <v>0</v>
          </cell>
          <cell r="U2620">
            <v>0</v>
          </cell>
          <cell r="V2620">
            <v>0</v>
          </cell>
          <cell r="W2620">
            <v>0</v>
          </cell>
          <cell r="X2620">
            <v>0</v>
          </cell>
          <cell r="Y2620" t="str">
            <v>I_HTN_SC_FRMProposed Station Fixed Costs</v>
          </cell>
        </row>
        <row r="2621">
          <cell r="E2621">
            <v>0</v>
          </cell>
          <cell r="F2621">
            <v>0</v>
          </cell>
          <cell r="G2621">
            <v>0</v>
          </cell>
          <cell r="H2621">
            <v>0</v>
          </cell>
          <cell r="I2621">
            <v>0</v>
          </cell>
          <cell r="J2621">
            <v>0</v>
          </cell>
          <cell r="K2621">
            <v>0</v>
          </cell>
          <cell r="L2621">
            <v>0</v>
          </cell>
          <cell r="M2621">
            <v>0</v>
          </cell>
          <cell r="N2621">
            <v>0</v>
          </cell>
          <cell r="O2621">
            <v>0</v>
          </cell>
          <cell r="P2621">
            <v>0</v>
          </cell>
          <cell r="Q2621">
            <v>0</v>
          </cell>
          <cell r="R2621">
            <v>0</v>
          </cell>
          <cell r="S2621">
            <v>0</v>
          </cell>
          <cell r="T2621">
            <v>0</v>
          </cell>
          <cell r="U2621">
            <v>0</v>
          </cell>
          <cell r="V2621">
            <v>0</v>
          </cell>
          <cell r="W2621">
            <v>0</v>
          </cell>
          <cell r="X2621">
            <v>0</v>
          </cell>
          <cell r="Y2621" t="str">
            <v>I_HTN_SC_FRMProposed Station Demand Charges</v>
          </cell>
        </row>
        <row r="2622">
          <cell r="E2622">
            <v>0</v>
          </cell>
          <cell r="F2622">
            <v>0</v>
          </cell>
          <cell r="G2622">
            <v>0</v>
          </cell>
          <cell r="H2622">
            <v>0</v>
          </cell>
          <cell r="I2622">
            <v>0</v>
          </cell>
          <cell r="J2622">
            <v>0</v>
          </cell>
          <cell r="K2622">
            <v>0</v>
          </cell>
          <cell r="L2622">
            <v>0</v>
          </cell>
          <cell r="M2622">
            <v>0</v>
          </cell>
          <cell r="N2622">
            <v>0</v>
          </cell>
          <cell r="O2622">
            <v>0</v>
          </cell>
          <cell r="P2622">
            <v>0</v>
          </cell>
          <cell r="Q2622">
            <v>0</v>
          </cell>
          <cell r="R2622">
            <v>0</v>
          </cell>
          <cell r="S2622">
            <v>0</v>
          </cell>
          <cell r="T2622">
            <v>0</v>
          </cell>
          <cell r="U2622">
            <v>0</v>
          </cell>
          <cell r="V2622">
            <v>0</v>
          </cell>
          <cell r="W2622">
            <v>0</v>
          </cell>
          <cell r="X2622">
            <v>0</v>
          </cell>
          <cell r="Y2622" t="str">
            <v>I_HTN_SC_FRMProposed Station Capital Costs</v>
          </cell>
        </row>
        <row r="2623">
          <cell r="E2623">
            <v>0</v>
          </cell>
          <cell r="F2623">
            <v>0</v>
          </cell>
          <cell r="G2623">
            <v>0</v>
          </cell>
          <cell r="H2623">
            <v>0</v>
          </cell>
          <cell r="I2623">
            <v>0</v>
          </cell>
          <cell r="J2623">
            <v>0</v>
          </cell>
          <cell r="K2623">
            <v>0</v>
          </cell>
          <cell r="L2623">
            <v>0</v>
          </cell>
          <cell r="M2623">
            <v>0</v>
          </cell>
          <cell r="N2623">
            <v>0</v>
          </cell>
          <cell r="O2623">
            <v>0</v>
          </cell>
          <cell r="P2623">
            <v>0</v>
          </cell>
          <cell r="Q2623">
            <v>0</v>
          </cell>
          <cell r="R2623">
            <v>0</v>
          </cell>
          <cell r="S2623">
            <v>0</v>
          </cell>
          <cell r="T2623">
            <v>0</v>
          </cell>
          <cell r="U2623">
            <v>0</v>
          </cell>
          <cell r="V2623">
            <v>0</v>
          </cell>
          <cell r="W2623">
            <v>0</v>
          </cell>
          <cell r="X2623">
            <v>0</v>
          </cell>
          <cell r="Y2623" t="str">
            <v>I_HTN_SC_FRM   Station Total Costs</v>
          </cell>
        </row>
        <row r="2624">
          <cell r="E2624">
            <v>0</v>
          </cell>
          <cell r="F2624">
            <v>0</v>
          </cell>
          <cell r="G2624">
            <v>0</v>
          </cell>
          <cell r="H2624">
            <v>0</v>
          </cell>
          <cell r="I2624">
            <v>0</v>
          </cell>
          <cell r="J2624">
            <v>0</v>
          </cell>
          <cell r="K2624">
            <v>0</v>
          </cell>
          <cell r="L2624">
            <v>0</v>
          </cell>
          <cell r="M2624">
            <v>0</v>
          </cell>
          <cell r="N2624">
            <v>0</v>
          </cell>
          <cell r="O2624">
            <v>0</v>
          </cell>
          <cell r="P2624">
            <v>0</v>
          </cell>
          <cell r="Q2624">
            <v>0</v>
          </cell>
          <cell r="R2624">
            <v>0</v>
          </cell>
          <cell r="S2624">
            <v>0</v>
          </cell>
          <cell r="T2624">
            <v>0</v>
          </cell>
          <cell r="U2624">
            <v>0</v>
          </cell>
          <cell r="V2624">
            <v>0</v>
          </cell>
          <cell r="W2624">
            <v>0</v>
          </cell>
          <cell r="X2624">
            <v>0</v>
          </cell>
          <cell r="Y2624" t="str">
            <v>L_.HTG_PVSProposed Station Fuel Costs</v>
          </cell>
        </row>
        <row r="2625">
          <cell r="E2625">
            <v>0</v>
          </cell>
          <cell r="F2625">
            <v>0</v>
          </cell>
          <cell r="G2625">
            <v>0</v>
          </cell>
          <cell r="H2625">
            <v>0</v>
          </cell>
          <cell r="I2625">
            <v>0</v>
          </cell>
          <cell r="J2625">
            <v>0</v>
          </cell>
          <cell r="K2625">
            <v>0</v>
          </cell>
          <cell r="L2625">
            <v>0</v>
          </cell>
          <cell r="M2625">
            <v>0</v>
          </cell>
          <cell r="N2625">
            <v>0</v>
          </cell>
          <cell r="O2625">
            <v>0</v>
          </cell>
          <cell r="P2625">
            <v>0</v>
          </cell>
          <cell r="Q2625">
            <v>0</v>
          </cell>
          <cell r="R2625">
            <v>0</v>
          </cell>
          <cell r="S2625">
            <v>0</v>
          </cell>
          <cell r="T2625">
            <v>0</v>
          </cell>
          <cell r="U2625">
            <v>0</v>
          </cell>
          <cell r="V2625">
            <v>0</v>
          </cell>
          <cell r="W2625">
            <v>0</v>
          </cell>
          <cell r="X2625">
            <v>0</v>
          </cell>
          <cell r="Y2625" t="str">
            <v>L_.HTG_PVSProposed Station Variable O&amp;M Costs</v>
          </cell>
        </row>
        <row r="2626">
          <cell r="E2626">
            <v>0</v>
          </cell>
          <cell r="F2626">
            <v>0</v>
          </cell>
          <cell r="G2626">
            <v>0</v>
          </cell>
          <cell r="H2626">
            <v>0</v>
          </cell>
          <cell r="I2626">
            <v>0</v>
          </cell>
          <cell r="J2626">
            <v>0</v>
          </cell>
          <cell r="K2626">
            <v>0</v>
          </cell>
          <cell r="L2626">
            <v>0</v>
          </cell>
          <cell r="M2626">
            <v>0</v>
          </cell>
          <cell r="N2626">
            <v>0</v>
          </cell>
          <cell r="O2626">
            <v>0</v>
          </cell>
          <cell r="P2626">
            <v>0</v>
          </cell>
          <cell r="Q2626">
            <v>0</v>
          </cell>
          <cell r="R2626">
            <v>0</v>
          </cell>
          <cell r="S2626">
            <v>0</v>
          </cell>
          <cell r="T2626">
            <v>0</v>
          </cell>
          <cell r="U2626">
            <v>0</v>
          </cell>
          <cell r="V2626">
            <v>0</v>
          </cell>
          <cell r="W2626">
            <v>0</v>
          </cell>
          <cell r="X2626">
            <v>0</v>
          </cell>
          <cell r="Y2626" t="str">
            <v>L_.HTG_PVSProposed Station Emission Costs</v>
          </cell>
        </row>
        <row r="2627">
          <cell r="E2627">
            <v>0</v>
          </cell>
          <cell r="F2627">
            <v>0</v>
          </cell>
          <cell r="G2627">
            <v>0</v>
          </cell>
          <cell r="H2627">
            <v>0</v>
          </cell>
          <cell r="I2627">
            <v>0</v>
          </cell>
          <cell r="J2627">
            <v>0</v>
          </cell>
          <cell r="K2627">
            <v>0</v>
          </cell>
          <cell r="L2627">
            <v>0</v>
          </cell>
          <cell r="M2627">
            <v>0</v>
          </cell>
          <cell r="N2627">
            <v>0</v>
          </cell>
          <cell r="O2627">
            <v>0</v>
          </cell>
          <cell r="P2627">
            <v>0</v>
          </cell>
          <cell r="Q2627">
            <v>0</v>
          </cell>
          <cell r="R2627">
            <v>0</v>
          </cell>
          <cell r="S2627">
            <v>0</v>
          </cell>
          <cell r="T2627">
            <v>0</v>
          </cell>
          <cell r="U2627">
            <v>0</v>
          </cell>
          <cell r="V2627">
            <v>0</v>
          </cell>
          <cell r="W2627">
            <v>0</v>
          </cell>
          <cell r="X2627">
            <v>0</v>
          </cell>
          <cell r="Y2627" t="str">
            <v>L_.HTG_PVSProposed Station Dispatch Adder Costs</v>
          </cell>
        </row>
        <row r="2628">
          <cell r="E2628">
            <v>0</v>
          </cell>
          <cell r="F2628">
            <v>0</v>
          </cell>
          <cell r="G2628">
            <v>0</v>
          </cell>
          <cell r="H2628">
            <v>0</v>
          </cell>
          <cell r="I2628">
            <v>0</v>
          </cell>
          <cell r="J2628">
            <v>0</v>
          </cell>
          <cell r="K2628">
            <v>0</v>
          </cell>
          <cell r="L2628">
            <v>0</v>
          </cell>
          <cell r="M2628">
            <v>0</v>
          </cell>
          <cell r="N2628">
            <v>0</v>
          </cell>
          <cell r="O2628">
            <v>0</v>
          </cell>
          <cell r="P2628">
            <v>0</v>
          </cell>
          <cell r="Q2628">
            <v>0</v>
          </cell>
          <cell r="R2628">
            <v>0</v>
          </cell>
          <cell r="S2628">
            <v>0</v>
          </cell>
          <cell r="T2628">
            <v>0</v>
          </cell>
          <cell r="U2628">
            <v>0</v>
          </cell>
          <cell r="V2628">
            <v>0</v>
          </cell>
          <cell r="W2628">
            <v>16.817</v>
          </cell>
          <cell r="X2628">
            <v>17.201000000000001</v>
          </cell>
          <cell r="Y2628" t="str">
            <v>L_.HTG_PVSProposed Station Fixed Costs</v>
          </cell>
        </row>
        <row r="2629">
          <cell r="E2629">
            <v>0</v>
          </cell>
          <cell r="F2629">
            <v>0</v>
          </cell>
          <cell r="G2629">
            <v>0</v>
          </cell>
          <cell r="H2629">
            <v>0</v>
          </cell>
          <cell r="I2629">
            <v>0</v>
          </cell>
          <cell r="J2629">
            <v>0</v>
          </cell>
          <cell r="K2629">
            <v>0</v>
          </cell>
          <cell r="L2629">
            <v>0</v>
          </cell>
          <cell r="M2629">
            <v>0</v>
          </cell>
          <cell r="N2629">
            <v>0</v>
          </cell>
          <cell r="O2629">
            <v>0</v>
          </cell>
          <cell r="P2629">
            <v>0</v>
          </cell>
          <cell r="Q2629">
            <v>0</v>
          </cell>
          <cell r="R2629">
            <v>0</v>
          </cell>
          <cell r="S2629">
            <v>0</v>
          </cell>
          <cell r="T2629">
            <v>0</v>
          </cell>
          <cell r="U2629">
            <v>0</v>
          </cell>
          <cell r="V2629">
            <v>0</v>
          </cell>
          <cell r="W2629">
            <v>0</v>
          </cell>
          <cell r="X2629">
            <v>0</v>
          </cell>
          <cell r="Y2629" t="str">
            <v>L_.HTG_PVSProposed Station Demand Charges</v>
          </cell>
        </row>
        <row r="2630">
          <cell r="E2630">
            <v>0</v>
          </cell>
          <cell r="F2630">
            <v>0</v>
          </cell>
          <cell r="G2630">
            <v>0</v>
          </cell>
          <cell r="H2630">
            <v>0</v>
          </cell>
          <cell r="I2630">
            <v>0</v>
          </cell>
          <cell r="J2630">
            <v>0</v>
          </cell>
          <cell r="K2630">
            <v>0</v>
          </cell>
          <cell r="L2630">
            <v>0</v>
          </cell>
          <cell r="M2630">
            <v>0</v>
          </cell>
          <cell r="N2630">
            <v>0</v>
          </cell>
          <cell r="O2630">
            <v>0</v>
          </cell>
          <cell r="P2630">
            <v>0</v>
          </cell>
          <cell r="Q2630">
            <v>0</v>
          </cell>
          <cell r="R2630">
            <v>0</v>
          </cell>
          <cell r="S2630">
            <v>0</v>
          </cell>
          <cell r="T2630">
            <v>0</v>
          </cell>
          <cell r="U2630">
            <v>0</v>
          </cell>
          <cell r="V2630">
            <v>0</v>
          </cell>
          <cell r="W2630">
            <v>74.516000000000005</v>
          </cell>
          <cell r="X2630">
            <v>76.215000000000003</v>
          </cell>
          <cell r="Y2630" t="str">
            <v>L_.HTG_PVSProposed Station Capital Costs</v>
          </cell>
        </row>
        <row r="2631">
          <cell r="E2631">
            <v>0</v>
          </cell>
          <cell r="F2631">
            <v>0</v>
          </cell>
          <cell r="G2631">
            <v>0</v>
          </cell>
          <cell r="H2631">
            <v>0</v>
          </cell>
          <cell r="I2631">
            <v>0</v>
          </cell>
          <cell r="J2631">
            <v>0</v>
          </cell>
          <cell r="K2631">
            <v>0</v>
          </cell>
          <cell r="L2631">
            <v>0</v>
          </cell>
          <cell r="M2631">
            <v>0</v>
          </cell>
          <cell r="N2631">
            <v>0</v>
          </cell>
          <cell r="O2631">
            <v>0</v>
          </cell>
          <cell r="P2631">
            <v>0</v>
          </cell>
          <cell r="Q2631">
            <v>0</v>
          </cell>
          <cell r="R2631">
            <v>0</v>
          </cell>
          <cell r="S2631">
            <v>0</v>
          </cell>
          <cell r="T2631">
            <v>0</v>
          </cell>
          <cell r="U2631">
            <v>0</v>
          </cell>
          <cell r="V2631">
            <v>0</v>
          </cell>
          <cell r="W2631">
            <v>91.332999999999998</v>
          </cell>
          <cell r="X2631">
            <v>93.415999999999997</v>
          </cell>
          <cell r="Y2631" t="str">
            <v>L_.HTG_PVS   Station Total Costs</v>
          </cell>
        </row>
        <row r="2632">
          <cell r="E2632">
            <v>0</v>
          </cell>
          <cell r="F2632">
            <v>0</v>
          </cell>
          <cell r="G2632">
            <v>0</v>
          </cell>
          <cell r="H2632">
            <v>0</v>
          </cell>
          <cell r="I2632">
            <v>0</v>
          </cell>
          <cell r="J2632">
            <v>0</v>
          </cell>
          <cell r="K2632">
            <v>0</v>
          </cell>
          <cell r="L2632">
            <v>0</v>
          </cell>
          <cell r="M2632">
            <v>0</v>
          </cell>
          <cell r="N2632">
            <v>0</v>
          </cell>
          <cell r="O2632">
            <v>0</v>
          </cell>
          <cell r="P2632">
            <v>0</v>
          </cell>
          <cell r="Q2632">
            <v>0</v>
          </cell>
          <cell r="R2632">
            <v>0</v>
          </cell>
          <cell r="S2632">
            <v>0</v>
          </cell>
          <cell r="T2632">
            <v>0</v>
          </cell>
          <cell r="U2632">
            <v>0</v>
          </cell>
          <cell r="V2632">
            <v>0</v>
          </cell>
          <cell r="W2632">
            <v>0</v>
          </cell>
          <cell r="X2632">
            <v>0</v>
          </cell>
          <cell r="Y2632" t="str">
            <v>L_.HTR_PVSProposed Station Fuel Costs</v>
          </cell>
        </row>
        <row r="2633">
          <cell r="E2633">
            <v>0</v>
          </cell>
          <cell r="F2633">
            <v>0</v>
          </cell>
          <cell r="G2633">
            <v>0</v>
          </cell>
          <cell r="H2633">
            <v>0</v>
          </cell>
          <cell r="I2633">
            <v>0</v>
          </cell>
          <cell r="J2633">
            <v>0</v>
          </cell>
          <cell r="K2633">
            <v>0</v>
          </cell>
          <cell r="L2633">
            <v>0</v>
          </cell>
          <cell r="M2633">
            <v>0</v>
          </cell>
          <cell r="N2633">
            <v>0</v>
          </cell>
          <cell r="O2633">
            <v>0</v>
          </cell>
          <cell r="P2633">
            <v>0</v>
          </cell>
          <cell r="Q2633">
            <v>0</v>
          </cell>
          <cell r="R2633">
            <v>0</v>
          </cell>
          <cell r="S2633">
            <v>0</v>
          </cell>
          <cell r="T2633">
            <v>0</v>
          </cell>
          <cell r="U2633">
            <v>0</v>
          </cell>
          <cell r="V2633">
            <v>0</v>
          </cell>
          <cell r="W2633">
            <v>0</v>
          </cell>
          <cell r="X2633">
            <v>0</v>
          </cell>
          <cell r="Y2633" t="str">
            <v>L_.HTR_PVSProposed Station Variable O&amp;M Costs</v>
          </cell>
        </row>
        <row r="2634">
          <cell r="E2634">
            <v>0</v>
          </cell>
          <cell r="F2634">
            <v>0</v>
          </cell>
          <cell r="G2634">
            <v>0</v>
          </cell>
          <cell r="H2634">
            <v>0</v>
          </cell>
          <cell r="I2634">
            <v>0</v>
          </cell>
          <cell r="J2634">
            <v>0</v>
          </cell>
          <cell r="K2634">
            <v>0</v>
          </cell>
          <cell r="L2634">
            <v>0</v>
          </cell>
          <cell r="M2634">
            <v>0</v>
          </cell>
          <cell r="N2634">
            <v>0</v>
          </cell>
          <cell r="O2634">
            <v>0</v>
          </cell>
          <cell r="P2634">
            <v>0</v>
          </cell>
          <cell r="Q2634">
            <v>0</v>
          </cell>
          <cell r="R2634">
            <v>0</v>
          </cell>
          <cell r="S2634">
            <v>0</v>
          </cell>
          <cell r="T2634">
            <v>0</v>
          </cell>
          <cell r="U2634">
            <v>0</v>
          </cell>
          <cell r="V2634">
            <v>0</v>
          </cell>
          <cell r="W2634">
            <v>0</v>
          </cell>
          <cell r="X2634">
            <v>0</v>
          </cell>
          <cell r="Y2634" t="str">
            <v>L_.HTR_PVSProposed Station Emission Costs</v>
          </cell>
        </row>
        <row r="2635">
          <cell r="E2635">
            <v>0</v>
          </cell>
          <cell r="F2635">
            <v>0</v>
          </cell>
          <cell r="G2635">
            <v>0</v>
          </cell>
          <cell r="H2635">
            <v>0</v>
          </cell>
          <cell r="I2635">
            <v>0</v>
          </cell>
          <cell r="J2635">
            <v>0</v>
          </cell>
          <cell r="K2635">
            <v>0</v>
          </cell>
          <cell r="L2635">
            <v>0</v>
          </cell>
          <cell r="M2635">
            <v>0</v>
          </cell>
          <cell r="N2635">
            <v>0</v>
          </cell>
          <cell r="O2635">
            <v>0</v>
          </cell>
          <cell r="P2635">
            <v>0</v>
          </cell>
          <cell r="Q2635">
            <v>0</v>
          </cell>
          <cell r="R2635">
            <v>0</v>
          </cell>
          <cell r="S2635">
            <v>0</v>
          </cell>
          <cell r="T2635">
            <v>0</v>
          </cell>
          <cell r="U2635">
            <v>0</v>
          </cell>
          <cell r="V2635">
            <v>0</v>
          </cell>
          <cell r="W2635">
            <v>0</v>
          </cell>
          <cell r="X2635">
            <v>0</v>
          </cell>
          <cell r="Y2635" t="str">
            <v>L_.HTR_PVSProposed Station Dispatch Adder Costs</v>
          </cell>
        </row>
        <row r="2636">
          <cell r="E2636">
            <v>0</v>
          </cell>
          <cell r="F2636">
            <v>0</v>
          </cell>
          <cell r="G2636">
            <v>0</v>
          </cell>
          <cell r="H2636">
            <v>0</v>
          </cell>
          <cell r="I2636">
            <v>0</v>
          </cell>
          <cell r="J2636">
            <v>0</v>
          </cell>
          <cell r="K2636">
            <v>0</v>
          </cell>
          <cell r="L2636">
            <v>0</v>
          </cell>
          <cell r="M2636">
            <v>0</v>
          </cell>
          <cell r="N2636">
            <v>0</v>
          </cell>
          <cell r="O2636">
            <v>0</v>
          </cell>
          <cell r="P2636">
            <v>0</v>
          </cell>
          <cell r="Q2636">
            <v>0</v>
          </cell>
          <cell r="R2636">
            <v>0</v>
          </cell>
          <cell r="S2636">
            <v>0</v>
          </cell>
          <cell r="T2636">
            <v>0</v>
          </cell>
          <cell r="U2636">
            <v>0</v>
          </cell>
          <cell r="V2636">
            <v>0</v>
          </cell>
          <cell r="W2636">
            <v>0</v>
          </cell>
          <cell r="X2636">
            <v>0</v>
          </cell>
          <cell r="Y2636" t="str">
            <v>L_.HTR_PVSProposed Station Fixed Costs</v>
          </cell>
        </row>
        <row r="2637">
          <cell r="E2637">
            <v>0</v>
          </cell>
          <cell r="F2637">
            <v>0</v>
          </cell>
          <cell r="G2637">
            <v>0</v>
          </cell>
          <cell r="H2637">
            <v>0</v>
          </cell>
          <cell r="I2637">
            <v>0</v>
          </cell>
          <cell r="J2637">
            <v>0</v>
          </cell>
          <cell r="K2637">
            <v>0</v>
          </cell>
          <cell r="L2637">
            <v>0</v>
          </cell>
          <cell r="M2637">
            <v>0</v>
          </cell>
          <cell r="N2637">
            <v>0</v>
          </cell>
          <cell r="O2637">
            <v>0</v>
          </cell>
          <cell r="P2637">
            <v>0</v>
          </cell>
          <cell r="Q2637">
            <v>0</v>
          </cell>
          <cell r="R2637">
            <v>0</v>
          </cell>
          <cell r="S2637">
            <v>0</v>
          </cell>
          <cell r="T2637">
            <v>0</v>
          </cell>
          <cell r="U2637">
            <v>0</v>
          </cell>
          <cell r="V2637">
            <v>0</v>
          </cell>
          <cell r="W2637">
            <v>0</v>
          </cell>
          <cell r="X2637">
            <v>0</v>
          </cell>
          <cell r="Y2637" t="str">
            <v>L_.HTR_PVSProposed Station Demand Charges</v>
          </cell>
        </row>
        <row r="2638">
          <cell r="E2638">
            <v>0</v>
          </cell>
          <cell r="F2638">
            <v>0</v>
          </cell>
          <cell r="G2638">
            <v>0</v>
          </cell>
          <cell r="H2638">
            <v>0</v>
          </cell>
          <cell r="I2638">
            <v>0</v>
          </cell>
          <cell r="J2638">
            <v>0</v>
          </cell>
          <cell r="K2638">
            <v>0</v>
          </cell>
          <cell r="L2638">
            <v>0</v>
          </cell>
          <cell r="M2638">
            <v>0</v>
          </cell>
          <cell r="N2638">
            <v>0</v>
          </cell>
          <cell r="O2638">
            <v>0</v>
          </cell>
          <cell r="P2638">
            <v>0</v>
          </cell>
          <cell r="Q2638">
            <v>0</v>
          </cell>
          <cell r="R2638">
            <v>0</v>
          </cell>
          <cell r="S2638">
            <v>0</v>
          </cell>
          <cell r="T2638">
            <v>0</v>
          </cell>
          <cell r="U2638">
            <v>0</v>
          </cell>
          <cell r="V2638">
            <v>0</v>
          </cell>
          <cell r="W2638">
            <v>0</v>
          </cell>
          <cell r="X2638">
            <v>0</v>
          </cell>
          <cell r="Y2638" t="str">
            <v>L_.HTR_PVSProposed Station Capital Costs</v>
          </cell>
        </row>
        <row r="2639">
          <cell r="E2639">
            <v>0</v>
          </cell>
          <cell r="F2639">
            <v>0</v>
          </cell>
          <cell r="G2639">
            <v>0</v>
          </cell>
          <cell r="H2639">
            <v>0</v>
          </cell>
          <cell r="I2639">
            <v>0</v>
          </cell>
          <cell r="J2639">
            <v>0</v>
          </cell>
          <cell r="K2639">
            <v>0</v>
          </cell>
          <cell r="L2639">
            <v>0</v>
          </cell>
          <cell r="M2639">
            <v>0</v>
          </cell>
          <cell r="N2639">
            <v>0</v>
          </cell>
          <cell r="O2639">
            <v>0</v>
          </cell>
          <cell r="P2639">
            <v>0</v>
          </cell>
          <cell r="Q2639">
            <v>0</v>
          </cell>
          <cell r="R2639">
            <v>0</v>
          </cell>
          <cell r="S2639">
            <v>0</v>
          </cell>
          <cell r="T2639">
            <v>0</v>
          </cell>
          <cell r="U2639">
            <v>0</v>
          </cell>
          <cell r="V2639">
            <v>0</v>
          </cell>
          <cell r="W2639">
            <v>0</v>
          </cell>
          <cell r="X2639">
            <v>0</v>
          </cell>
          <cell r="Y2639" t="str">
            <v>L_.HTR_PVS   Station Total Costs</v>
          </cell>
        </row>
        <row r="2640">
          <cell r="E2640">
            <v>0</v>
          </cell>
          <cell r="F2640">
            <v>0</v>
          </cell>
          <cell r="G2640">
            <v>0</v>
          </cell>
          <cell r="H2640">
            <v>0</v>
          </cell>
          <cell r="I2640">
            <v>0</v>
          </cell>
          <cell r="J2640">
            <v>0</v>
          </cell>
          <cell r="K2640">
            <v>0</v>
          </cell>
          <cell r="L2640">
            <v>0</v>
          </cell>
          <cell r="M2640">
            <v>0</v>
          </cell>
          <cell r="N2640">
            <v>0</v>
          </cell>
          <cell r="O2640">
            <v>0</v>
          </cell>
          <cell r="P2640">
            <v>0</v>
          </cell>
          <cell r="Q2640">
            <v>0</v>
          </cell>
          <cell r="R2640">
            <v>0</v>
          </cell>
          <cell r="S2640">
            <v>0</v>
          </cell>
          <cell r="T2640">
            <v>0</v>
          </cell>
          <cell r="U2640">
            <v>0</v>
          </cell>
          <cell r="V2640">
            <v>0</v>
          </cell>
          <cell r="W2640">
            <v>0</v>
          </cell>
          <cell r="X2640">
            <v>0</v>
          </cell>
          <cell r="Y2640" t="str">
            <v>L1.HTG_PVSProposed Station Fuel Costs</v>
          </cell>
        </row>
        <row r="2641">
          <cell r="E2641">
            <v>0</v>
          </cell>
          <cell r="F2641">
            <v>0</v>
          </cell>
          <cell r="G2641">
            <v>0</v>
          </cell>
          <cell r="H2641">
            <v>0</v>
          </cell>
          <cell r="I2641">
            <v>0</v>
          </cell>
          <cell r="J2641">
            <v>0</v>
          </cell>
          <cell r="K2641">
            <v>0</v>
          </cell>
          <cell r="L2641">
            <v>0</v>
          </cell>
          <cell r="M2641">
            <v>0</v>
          </cell>
          <cell r="N2641">
            <v>0</v>
          </cell>
          <cell r="O2641">
            <v>0</v>
          </cell>
          <cell r="P2641">
            <v>0</v>
          </cell>
          <cell r="Q2641">
            <v>0</v>
          </cell>
          <cell r="R2641">
            <v>0</v>
          </cell>
          <cell r="S2641">
            <v>0</v>
          </cell>
          <cell r="T2641">
            <v>0</v>
          </cell>
          <cell r="U2641">
            <v>0</v>
          </cell>
          <cell r="V2641">
            <v>0</v>
          </cell>
          <cell r="W2641">
            <v>0</v>
          </cell>
          <cell r="X2641">
            <v>0</v>
          </cell>
          <cell r="Y2641" t="str">
            <v>L1.HTG_PVSProposed Station Variable O&amp;M Costs</v>
          </cell>
        </row>
        <row r="2642">
          <cell r="E2642">
            <v>0</v>
          </cell>
          <cell r="F2642">
            <v>0</v>
          </cell>
          <cell r="G2642">
            <v>0</v>
          </cell>
          <cell r="H2642">
            <v>0</v>
          </cell>
          <cell r="I2642">
            <v>0</v>
          </cell>
          <cell r="J2642">
            <v>0</v>
          </cell>
          <cell r="K2642">
            <v>0</v>
          </cell>
          <cell r="L2642">
            <v>0</v>
          </cell>
          <cell r="M2642">
            <v>0</v>
          </cell>
          <cell r="N2642">
            <v>0</v>
          </cell>
          <cell r="O2642">
            <v>0</v>
          </cell>
          <cell r="P2642">
            <v>0</v>
          </cell>
          <cell r="Q2642">
            <v>0</v>
          </cell>
          <cell r="R2642">
            <v>0</v>
          </cell>
          <cell r="S2642">
            <v>0</v>
          </cell>
          <cell r="T2642">
            <v>0</v>
          </cell>
          <cell r="U2642">
            <v>0</v>
          </cell>
          <cell r="V2642">
            <v>0</v>
          </cell>
          <cell r="W2642">
            <v>0</v>
          </cell>
          <cell r="X2642">
            <v>0</v>
          </cell>
          <cell r="Y2642" t="str">
            <v>L1.HTG_PVSProposed Station Emission Costs</v>
          </cell>
        </row>
        <row r="2643">
          <cell r="E2643">
            <v>0</v>
          </cell>
          <cell r="F2643">
            <v>0</v>
          </cell>
          <cell r="G2643">
            <v>0</v>
          </cell>
          <cell r="H2643">
            <v>0</v>
          </cell>
          <cell r="I2643">
            <v>0</v>
          </cell>
          <cell r="J2643">
            <v>0</v>
          </cell>
          <cell r="K2643">
            <v>0</v>
          </cell>
          <cell r="L2643">
            <v>0</v>
          </cell>
          <cell r="M2643">
            <v>0</v>
          </cell>
          <cell r="N2643">
            <v>0</v>
          </cell>
          <cell r="O2643">
            <v>0</v>
          </cell>
          <cell r="P2643">
            <v>0</v>
          </cell>
          <cell r="Q2643">
            <v>0</v>
          </cell>
          <cell r="R2643">
            <v>0</v>
          </cell>
          <cell r="S2643">
            <v>0</v>
          </cell>
          <cell r="T2643">
            <v>0</v>
          </cell>
          <cell r="U2643">
            <v>0</v>
          </cell>
          <cell r="V2643">
            <v>0</v>
          </cell>
          <cell r="W2643">
            <v>0</v>
          </cell>
          <cell r="X2643">
            <v>0</v>
          </cell>
          <cell r="Y2643" t="str">
            <v>L1.HTG_PVSProposed Station Dispatch Adder Costs</v>
          </cell>
        </row>
        <row r="2644">
          <cell r="E2644">
            <v>0</v>
          </cell>
          <cell r="F2644">
            <v>0</v>
          </cell>
          <cell r="G2644">
            <v>0</v>
          </cell>
          <cell r="H2644">
            <v>0</v>
          </cell>
          <cell r="I2644">
            <v>0</v>
          </cell>
          <cell r="J2644">
            <v>0</v>
          </cell>
          <cell r="K2644">
            <v>0</v>
          </cell>
          <cell r="L2644">
            <v>0</v>
          </cell>
          <cell r="M2644">
            <v>0</v>
          </cell>
          <cell r="N2644">
            <v>0</v>
          </cell>
          <cell r="O2644">
            <v>0</v>
          </cell>
          <cell r="P2644">
            <v>0</v>
          </cell>
          <cell r="Q2644">
            <v>0</v>
          </cell>
          <cell r="R2644">
            <v>0</v>
          </cell>
          <cell r="S2644">
            <v>0</v>
          </cell>
          <cell r="T2644">
            <v>0</v>
          </cell>
          <cell r="U2644">
            <v>0</v>
          </cell>
          <cell r="V2644">
            <v>0</v>
          </cell>
          <cell r="W2644">
            <v>0</v>
          </cell>
          <cell r="X2644">
            <v>0</v>
          </cell>
          <cell r="Y2644" t="str">
            <v>L1.HTG_PVSProposed Station Fixed Costs</v>
          </cell>
        </row>
        <row r="2645">
          <cell r="E2645">
            <v>0</v>
          </cell>
          <cell r="F2645">
            <v>0</v>
          </cell>
          <cell r="G2645">
            <v>0</v>
          </cell>
          <cell r="H2645">
            <v>0</v>
          </cell>
          <cell r="I2645">
            <v>0</v>
          </cell>
          <cell r="J2645">
            <v>0</v>
          </cell>
          <cell r="K2645">
            <v>0</v>
          </cell>
          <cell r="L2645">
            <v>0</v>
          </cell>
          <cell r="M2645">
            <v>0</v>
          </cell>
          <cell r="N2645">
            <v>0</v>
          </cell>
          <cell r="O2645">
            <v>0</v>
          </cell>
          <cell r="P2645">
            <v>0</v>
          </cell>
          <cell r="Q2645">
            <v>0</v>
          </cell>
          <cell r="R2645">
            <v>0</v>
          </cell>
          <cell r="S2645">
            <v>0</v>
          </cell>
          <cell r="T2645">
            <v>0</v>
          </cell>
          <cell r="U2645">
            <v>0</v>
          </cell>
          <cell r="V2645">
            <v>0</v>
          </cell>
          <cell r="W2645">
            <v>0</v>
          </cell>
          <cell r="X2645">
            <v>0</v>
          </cell>
          <cell r="Y2645" t="str">
            <v>L1.HTG_PVSProposed Station Demand Charges</v>
          </cell>
        </row>
        <row r="2646">
          <cell r="E2646">
            <v>0</v>
          </cell>
          <cell r="F2646">
            <v>0</v>
          </cell>
          <cell r="G2646">
            <v>0</v>
          </cell>
          <cell r="H2646">
            <v>0</v>
          </cell>
          <cell r="I2646">
            <v>0</v>
          </cell>
          <cell r="J2646">
            <v>0</v>
          </cell>
          <cell r="K2646">
            <v>0</v>
          </cell>
          <cell r="L2646">
            <v>0</v>
          </cell>
          <cell r="M2646">
            <v>0</v>
          </cell>
          <cell r="N2646">
            <v>0</v>
          </cell>
          <cell r="O2646">
            <v>0</v>
          </cell>
          <cell r="P2646">
            <v>0</v>
          </cell>
          <cell r="Q2646">
            <v>0</v>
          </cell>
          <cell r="R2646">
            <v>0</v>
          </cell>
          <cell r="S2646">
            <v>0</v>
          </cell>
          <cell r="T2646">
            <v>0</v>
          </cell>
          <cell r="U2646">
            <v>0</v>
          </cell>
          <cell r="V2646">
            <v>0</v>
          </cell>
          <cell r="W2646">
            <v>0</v>
          </cell>
          <cell r="X2646">
            <v>0</v>
          </cell>
          <cell r="Y2646" t="str">
            <v>L1.HTG_PVSProposed Station Capital Costs</v>
          </cell>
        </row>
        <row r="2647">
          <cell r="E2647">
            <v>0</v>
          </cell>
          <cell r="F2647">
            <v>0</v>
          </cell>
          <cell r="G2647">
            <v>0</v>
          </cell>
          <cell r="H2647">
            <v>0</v>
          </cell>
          <cell r="I2647">
            <v>0</v>
          </cell>
          <cell r="J2647">
            <v>0</v>
          </cell>
          <cell r="K2647">
            <v>0</v>
          </cell>
          <cell r="L2647">
            <v>0</v>
          </cell>
          <cell r="M2647">
            <v>0</v>
          </cell>
          <cell r="N2647">
            <v>0</v>
          </cell>
          <cell r="O2647">
            <v>0</v>
          </cell>
          <cell r="P2647">
            <v>0</v>
          </cell>
          <cell r="Q2647">
            <v>0</v>
          </cell>
          <cell r="R2647">
            <v>0</v>
          </cell>
          <cell r="S2647">
            <v>0</v>
          </cell>
          <cell r="T2647">
            <v>0</v>
          </cell>
          <cell r="U2647">
            <v>0</v>
          </cell>
          <cell r="V2647">
            <v>0</v>
          </cell>
          <cell r="W2647">
            <v>0</v>
          </cell>
          <cell r="X2647">
            <v>0</v>
          </cell>
          <cell r="Y2647" t="str">
            <v>L1.HTG_PVS   Station Total Costs</v>
          </cell>
        </row>
        <row r="2648">
          <cell r="E2648">
            <v>0</v>
          </cell>
          <cell r="F2648">
            <v>0</v>
          </cell>
          <cell r="G2648">
            <v>0</v>
          </cell>
          <cell r="H2648">
            <v>0</v>
          </cell>
          <cell r="I2648">
            <v>0</v>
          </cell>
          <cell r="J2648">
            <v>0</v>
          </cell>
          <cell r="K2648">
            <v>0</v>
          </cell>
          <cell r="L2648">
            <v>0</v>
          </cell>
          <cell r="M2648">
            <v>0</v>
          </cell>
          <cell r="N2648">
            <v>0</v>
          </cell>
          <cell r="O2648">
            <v>0</v>
          </cell>
          <cell r="P2648">
            <v>0</v>
          </cell>
          <cell r="Q2648">
            <v>0</v>
          </cell>
          <cell r="R2648">
            <v>0</v>
          </cell>
          <cell r="S2648">
            <v>0</v>
          </cell>
          <cell r="T2648">
            <v>0</v>
          </cell>
          <cell r="U2648">
            <v>0</v>
          </cell>
          <cell r="V2648">
            <v>0</v>
          </cell>
          <cell r="W2648">
            <v>0</v>
          </cell>
          <cell r="X2648">
            <v>0</v>
          </cell>
          <cell r="Y2648" t="str">
            <v>L1.HTR_PVSProposed Station Fuel Costs</v>
          </cell>
        </row>
        <row r="2649">
          <cell r="E2649">
            <v>0</v>
          </cell>
          <cell r="F2649">
            <v>0</v>
          </cell>
          <cell r="G2649">
            <v>0</v>
          </cell>
          <cell r="H2649">
            <v>0</v>
          </cell>
          <cell r="I2649">
            <v>0</v>
          </cell>
          <cell r="J2649">
            <v>0</v>
          </cell>
          <cell r="K2649">
            <v>0</v>
          </cell>
          <cell r="L2649">
            <v>0</v>
          </cell>
          <cell r="M2649">
            <v>0</v>
          </cell>
          <cell r="N2649">
            <v>0</v>
          </cell>
          <cell r="O2649">
            <v>0</v>
          </cell>
          <cell r="P2649">
            <v>0</v>
          </cell>
          <cell r="Q2649">
            <v>0</v>
          </cell>
          <cell r="R2649">
            <v>0</v>
          </cell>
          <cell r="S2649">
            <v>0</v>
          </cell>
          <cell r="T2649">
            <v>0</v>
          </cell>
          <cell r="U2649">
            <v>0</v>
          </cell>
          <cell r="V2649">
            <v>0</v>
          </cell>
          <cell r="W2649">
            <v>0</v>
          </cell>
          <cell r="X2649">
            <v>0</v>
          </cell>
          <cell r="Y2649" t="str">
            <v>L1.HTR_PVSProposed Station Variable O&amp;M Costs</v>
          </cell>
        </row>
        <row r="2650">
          <cell r="E2650">
            <v>0</v>
          </cell>
          <cell r="F2650">
            <v>0</v>
          </cell>
          <cell r="G2650">
            <v>0</v>
          </cell>
          <cell r="H2650">
            <v>0</v>
          </cell>
          <cell r="I2650">
            <v>0</v>
          </cell>
          <cell r="J2650">
            <v>0</v>
          </cell>
          <cell r="K2650">
            <v>0</v>
          </cell>
          <cell r="L2650">
            <v>0</v>
          </cell>
          <cell r="M2650">
            <v>0</v>
          </cell>
          <cell r="N2650">
            <v>0</v>
          </cell>
          <cell r="O2650">
            <v>0</v>
          </cell>
          <cell r="P2650">
            <v>0</v>
          </cell>
          <cell r="Q2650">
            <v>0</v>
          </cell>
          <cell r="R2650">
            <v>0</v>
          </cell>
          <cell r="S2650">
            <v>0</v>
          </cell>
          <cell r="T2650">
            <v>0</v>
          </cell>
          <cell r="U2650">
            <v>0</v>
          </cell>
          <cell r="V2650">
            <v>0</v>
          </cell>
          <cell r="W2650">
            <v>0</v>
          </cell>
          <cell r="X2650">
            <v>0</v>
          </cell>
          <cell r="Y2650" t="str">
            <v>L1.HTR_PVSProposed Station Emission Costs</v>
          </cell>
        </row>
        <row r="2651">
          <cell r="E2651">
            <v>0</v>
          </cell>
          <cell r="F2651">
            <v>0</v>
          </cell>
          <cell r="G2651">
            <v>0</v>
          </cell>
          <cell r="H2651">
            <v>0</v>
          </cell>
          <cell r="I2651">
            <v>0</v>
          </cell>
          <cell r="J2651">
            <v>0</v>
          </cell>
          <cell r="K2651">
            <v>0</v>
          </cell>
          <cell r="L2651">
            <v>0</v>
          </cell>
          <cell r="M2651">
            <v>0</v>
          </cell>
          <cell r="N2651">
            <v>0</v>
          </cell>
          <cell r="O2651">
            <v>0</v>
          </cell>
          <cell r="P2651">
            <v>0</v>
          </cell>
          <cell r="Q2651">
            <v>0</v>
          </cell>
          <cell r="R2651">
            <v>0</v>
          </cell>
          <cell r="S2651">
            <v>0</v>
          </cell>
          <cell r="T2651">
            <v>0</v>
          </cell>
          <cell r="U2651">
            <v>0</v>
          </cell>
          <cell r="V2651">
            <v>0</v>
          </cell>
          <cell r="W2651">
            <v>0</v>
          </cell>
          <cell r="X2651">
            <v>0</v>
          </cell>
          <cell r="Y2651" t="str">
            <v>L1.HTR_PVSProposed Station Dispatch Adder Costs</v>
          </cell>
        </row>
        <row r="2652">
          <cell r="E2652">
            <v>0</v>
          </cell>
          <cell r="F2652">
            <v>0</v>
          </cell>
          <cell r="G2652">
            <v>0</v>
          </cell>
          <cell r="H2652">
            <v>0</v>
          </cell>
          <cell r="I2652">
            <v>0</v>
          </cell>
          <cell r="J2652">
            <v>0</v>
          </cell>
          <cell r="K2652">
            <v>0</v>
          </cell>
          <cell r="L2652">
            <v>0</v>
          </cell>
          <cell r="M2652">
            <v>0</v>
          </cell>
          <cell r="N2652">
            <v>0</v>
          </cell>
          <cell r="O2652">
            <v>0</v>
          </cell>
          <cell r="P2652">
            <v>0</v>
          </cell>
          <cell r="Q2652">
            <v>0</v>
          </cell>
          <cell r="R2652">
            <v>0</v>
          </cell>
          <cell r="S2652">
            <v>0</v>
          </cell>
          <cell r="T2652">
            <v>0</v>
          </cell>
          <cell r="U2652">
            <v>0</v>
          </cell>
          <cell r="V2652">
            <v>0</v>
          </cell>
          <cell r="W2652">
            <v>0</v>
          </cell>
          <cell r="X2652">
            <v>0</v>
          </cell>
          <cell r="Y2652" t="str">
            <v>L1.HTR_PVSProposed Station Fixed Costs</v>
          </cell>
        </row>
        <row r="2653">
          <cell r="E2653">
            <v>0</v>
          </cell>
          <cell r="F2653">
            <v>0</v>
          </cell>
          <cell r="G2653">
            <v>0</v>
          </cell>
          <cell r="H2653">
            <v>0</v>
          </cell>
          <cell r="I2653">
            <v>0</v>
          </cell>
          <cell r="J2653">
            <v>0</v>
          </cell>
          <cell r="K2653">
            <v>0</v>
          </cell>
          <cell r="L2653">
            <v>0</v>
          </cell>
          <cell r="M2653">
            <v>0</v>
          </cell>
          <cell r="N2653">
            <v>0</v>
          </cell>
          <cell r="O2653">
            <v>0</v>
          </cell>
          <cell r="P2653">
            <v>0</v>
          </cell>
          <cell r="Q2653">
            <v>0</v>
          </cell>
          <cell r="R2653">
            <v>0</v>
          </cell>
          <cell r="S2653">
            <v>0</v>
          </cell>
          <cell r="T2653">
            <v>0</v>
          </cell>
          <cell r="U2653">
            <v>0</v>
          </cell>
          <cell r="V2653">
            <v>0</v>
          </cell>
          <cell r="W2653">
            <v>0</v>
          </cell>
          <cell r="X2653">
            <v>0</v>
          </cell>
          <cell r="Y2653" t="str">
            <v>L1.HTR_PVSProposed Station Demand Charges</v>
          </cell>
        </row>
        <row r="2654">
          <cell r="E2654">
            <v>0</v>
          </cell>
          <cell r="F2654">
            <v>0</v>
          </cell>
          <cell r="G2654">
            <v>0</v>
          </cell>
          <cell r="H2654">
            <v>0</v>
          </cell>
          <cell r="I2654">
            <v>0</v>
          </cell>
          <cell r="J2654">
            <v>0</v>
          </cell>
          <cell r="K2654">
            <v>0</v>
          </cell>
          <cell r="L2654">
            <v>0</v>
          </cell>
          <cell r="M2654">
            <v>0</v>
          </cell>
          <cell r="N2654">
            <v>0</v>
          </cell>
          <cell r="O2654">
            <v>0</v>
          </cell>
          <cell r="P2654">
            <v>0</v>
          </cell>
          <cell r="Q2654">
            <v>0</v>
          </cell>
          <cell r="R2654">
            <v>0</v>
          </cell>
          <cell r="S2654">
            <v>0</v>
          </cell>
          <cell r="T2654">
            <v>0</v>
          </cell>
          <cell r="U2654">
            <v>0</v>
          </cell>
          <cell r="V2654">
            <v>0</v>
          </cell>
          <cell r="W2654">
            <v>0</v>
          </cell>
          <cell r="X2654">
            <v>0</v>
          </cell>
          <cell r="Y2654" t="str">
            <v>L1.HTR_PVSProposed Station Capital Costs</v>
          </cell>
        </row>
        <row r="2655">
          <cell r="E2655">
            <v>0</v>
          </cell>
          <cell r="F2655">
            <v>0</v>
          </cell>
          <cell r="G2655">
            <v>0</v>
          </cell>
          <cell r="H2655">
            <v>0</v>
          </cell>
          <cell r="I2655">
            <v>0</v>
          </cell>
          <cell r="J2655">
            <v>0</v>
          </cell>
          <cell r="K2655">
            <v>0</v>
          </cell>
          <cell r="L2655">
            <v>0</v>
          </cell>
          <cell r="M2655">
            <v>0</v>
          </cell>
          <cell r="N2655">
            <v>0</v>
          </cell>
          <cell r="O2655">
            <v>0</v>
          </cell>
          <cell r="P2655">
            <v>0</v>
          </cell>
          <cell r="Q2655">
            <v>0</v>
          </cell>
          <cell r="R2655">
            <v>0</v>
          </cell>
          <cell r="S2655">
            <v>0</v>
          </cell>
          <cell r="T2655">
            <v>0</v>
          </cell>
          <cell r="U2655">
            <v>0</v>
          </cell>
          <cell r="V2655">
            <v>0</v>
          </cell>
          <cell r="W2655">
            <v>0</v>
          </cell>
          <cell r="X2655">
            <v>0</v>
          </cell>
          <cell r="Y2655" t="str">
            <v>L1.HTR_PVS   Station Total Costs</v>
          </cell>
        </row>
        <row r="2656">
          <cell r="E2656">
            <v>0</v>
          </cell>
          <cell r="F2656">
            <v>0</v>
          </cell>
          <cell r="G2656">
            <v>0</v>
          </cell>
          <cell r="H2656">
            <v>0</v>
          </cell>
          <cell r="I2656">
            <v>0</v>
          </cell>
          <cell r="J2656">
            <v>0</v>
          </cell>
          <cell r="K2656">
            <v>0</v>
          </cell>
          <cell r="L2656">
            <v>0</v>
          </cell>
          <cell r="M2656">
            <v>0</v>
          </cell>
          <cell r="N2656">
            <v>0</v>
          </cell>
          <cell r="O2656">
            <v>0</v>
          </cell>
          <cell r="P2656">
            <v>0</v>
          </cell>
          <cell r="Q2656">
            <v>0</v>
          </cell>
          <cell r="R2656">
            <v>0</v>
          </cell>
          <cell r="S2656">
            <v>0</v>
          </cell>
          <cell r="T2656">
            <v>0</v>
          </cell>
          <cell r="U2656">
            <v>0</v>
          </cell>
          <cell r="V2656">
            <v>0</v>
          </cell>
          <cell r="W2656">
            <v>0</v>
          </cell>
          <cell r="X2656">
            <v>0</v>
          </cell>
          <cell r="Y2656" t="str">
            <v>I_JB_BR_CCJ1Proposed Station Fuel Costs</v>
          </cell>
        </row>
        <row r="2657">
          <cell r="E2657">
            <v>0</v>
          </cell>
          <cell r="F2657">
            <v>0</v>
          </cell>
          <cell r="G2657">
            <v>0</v>
          </cell>
          <cell r="H2657">
            <v>0</v>
          </cell>
          <cell r="I2657">
            <v>0</v>
          </cell>
          <cell r="J2657">
            <v>0</v>
          </cell>
          <cell r="K2657">
            <v>0</v>
          </cell>
          <cell r="L2657">
            <v>0</v>
          </cell>
          <cell r="M2657">
            <v>0</v>
          </cell>
          <cell r="N2657">
            <v>0</v>
          </cell>
          <cell r="O2657">
            <v>0</v>
          </cell>
          <cell r="P2657">
            <v>0</v>
          </cell>
          <cell r="Q2657">
            <v>0</v>
          </cell>
          <cell r="R2657">
            <v>0</v>
          </cell>
          <cell r="S2657">
            <v>0</v>
          </cell>
          <cell r="T2657">
            <v>0</v>
          </cell>
          <cell r="U2657">
            <v>0</v>
          </cell>
          <cell r="V2657">
            <v>0</v>
          </cell>
          <cell r="W2657">
            <v>0</v>
          </cell>
          <cell r="X2657">
            <v>0</v>
          </cell>
          <cell r="Y2657" t="str">
            <v>I_JB_BR_CCJ1Proposed Station Variable O&amp;M Costs</v>
          </cell>
        </row>
        <row r="2658">
          <cell r="E2658">
            <v>0</v>
          </cell>
          <cell r="F2658">
            <v>0</v>
          </cell>
          <cell r="G2658">
            <v>0</v>
          </cell>
          <cell r="H2658">
            <v>0</v>
          </cell>
          <cell r="I2658">
            <v>0</v>
          </cell>
          <cell r="J2658">
            <v>0</v>
          </cell>
          <cell r="K2658">
            <v>0</v>
          </cell>
          <cell r="L2658">
            <v>0</v>
          </cell>
          <cell r="M2658">
            <v>0</v>
          </cell>
          <cell r="N2658">
            <v>0</v>
          </cell>
          <cell r="O2658">
            <v>0</v>
          </cell>
          <cell r="P2658">
            <v>0</v>
          </cell>
          <cell r="Q2658">
            <v>0</v>
          </cell>
          <cell r="R2658">
            <v>0</v>
          </cell>
          <cell r="S2658">
            <v>0</v>
          </cell>
          <cell r="T2658">
            <v>0</v>
          </cell>
          <cell r="U2658">
            <v>0</v>
          </cell>
          <cell r="V2658">
            <v>0</v>
          </cell>
          <cell r="W2658">
            <v>0</v>
          </cell>
          <cell r="X2658">
            <v>0</v>
          </cell>
          <cell r="Y2658" t="str">
            <v>I_JB_BR_CCJ1Proposed Station Emission Costs</v>
          </cell>
        </row>
        <row r="2659">
          <cell r="E2659">
            <v>0</v>
          </cell>
          <cell r="F2659">
            <v>0</v>
          </cell>
          <cell r="G2659">
            <v>0</v>
          </cell>
          <cell r="H2659">
            <v>0</v>
          </cell>
          <cell r="I2659">
            <v>0</v>
          </cell>
          <cell r="J2659">
            <v>0</v>
          </cell>
          <cell r="K2659">
            <v>0</v>
          </cell>
          <cell r="L2659">
            <v>0</v>
          </cell>
          <cell r="M2659">
            <v>0</v>
          </cell>
          <cell r="N2659">
            <v>0</v>
          </cell>
          <cell r="O2659">
            <v>0</v>
          </cell>
          <cell r="P2659">
            <v>0</v>
          </cell>
          <cell r="Q2659">
            <v>0</v>
          </cell>
          <cell r="R2659">
            <v>0</v>
          </cell>
          <cell r="S2659">
            <v>0</v>
          </cell>
          <cell r="T2659">
            <v>0</v>
          </cell>
          <cell r="U2659">
            <v>0</v>
          </cell>
          <cell r="V2659">
            <v>0</v>
          </cell>
          <cell r="W2659">
            <v>0</v>
          </cell>
          <cell r="X2659">
            <v>0</v>
          </cell>
          <cell r="Y2659" t="str">
            <v>I_JB_BR_CCJ1Proposed Station Dispatch Adder Costs</v>
          </cell>
        </row>
        <row r="2660">
          <cell r="E2660">
            <v>0</v>
          </cell>
          <cell r="F2660">
            <v>0</v>
          </cell>
          <cell r="G2660">
            <v>0</v>
          </cell>
          <cell r="H2660">
            <v>0</v>
          </cell>
          <cell r="I2660">
            <v>0</v>
          </cell>
          <cell r="J2660">
            <v>0</v>
          </cell>
          <cell r="K2660">
            <v>0</v>
          </cell>
          <cell r="L2660">
            <v>0</v>
          </cell>
          <cell r="M2660">
            <v>0</v>
          </cell>
          <cell r="N2660">
            <v>0</v>
          </cell>
          <cell r="O2660">
            <v>0</v>
          </cell>
          <cell r="P2660">
            <v>0</v>
          </cell>
          <cell r="Q2660">
            <v>0</v>
          </cell>
          <cell r="R2660">
            <v>0</v>
          </cell>
          <cell r="S2660">
            <v>0</v>
          </cell>
          <cell r="T2660">
            <v>0</v>
          </cell>
          <cell r="U2660">
            <v>0</v>
          </cell>
          <cell r="V2660">
            <v>0</v>
          </cell>
          <cell r="W2660">
            <v>0</v>
          </cell>
          <cell r="X2660">
            <v>0</v>
          </cell>
          <cell r="Y2660" t="str">
            <v>I_JB_BR_CCJ1Proposed Station Fixed Costs</v>
          </cell>
        </row>
        <row r="2661">
          <cell r="E2661">
            <v>0</v>
          </cell>
          <cell r="F2661">
            <v>0</v>
          </cell>
          <cell r="G2661">
            <v>0</v>
          </cell>
          <cell r="H2661">
            <v>0</v>
          </cell>
          <cell r="I2661">
            <v>0</v>
          </cell>
          <cell r="J2661">
            <v>0</v>
          </cell>
          <cell r="K2661">
            <v>0</v>
          </cell>
          <cell r="L2661">
            <v>0</v>
          </cell>
          <cell r="M2661">
            <v>0</v>
          </cell>
          <cell r="N2661">
            <v>0</v>
          </cell>
          <cell r="O2661">
            <v>0</v>
          </cell>
          <cell r="P2661">
            <v>0</v>
          </cell>
          <cell r="Q2661">
            <v>0</v>
          </cell>
          <cell r="R2661">
            <v>0</v>
          </cell>
          <cell r="S2661">
            <v>0</v>
          </cell>
          <cell r="T2661">
            <v>0</v>
          </cell>
          <cell r="U2661">
            <v>0</v>
          </cell>
          <cell r="V2661">
            <v>0</v>
          </cell>
          <cell r="W2661">
            <v>0</v>
          </cell>
          <cell r="X2661">
            <v>0</v>
          </cell>
          <cell r="Y2661" t="str">
            <v>I_JB_BR_CCJ1Proposed Station Demand Charges</v>
          </cell>
        </row>
        <row r="2662">
          <cell r="E2662">
            <v>0</v>
          </cell>
          <cell r="F2662">
            <v>0</v>
          </cell>
          <cell r="G2662">
            <v>0</v>
          </cell>
          <cell r="H2662">
            <v>0</v>
          </cell>
          <cell r="I2662">
            <v>0</v>
          </cell>
          <cell r="J2662">
            <v>0</v>
          </cell>
          <cell r="K2662">
            <v>0</v>
          </cell>
          <cell r="L2662">
            <v>0</v>
          </cell>
          <cell r="M2662">
            <v>0</v>
          </cell>
          <cell r="N2662">
            <v>0</v>
          </cell>
          <cell r="O2662">
            <v>0</v>
          </cell>
          <cell r="P2662">
            <v>0</v>
          </cell>
          <cell r="Q2662">
            <v>0</v>
          </cell>
          <cell r="R2662">
            <v>0</v>
          </cell>
          <cell r="S2662">
            <v>0</v>
          </cell>
          <cell r="T2662">
            <v>0</v>
          </cell>
          <cell r="U2662">
            <v>0</v>
          </cell>
          <cell r="V2662">
            <v>0</v>
          </cell>
          <cell r="W2662">
            <v>0</v>
          </cell>
          <cell r="X2662">
            <v>0</v>
          </cell>
          <cell r="Y2662" t="str">
            <v>I_JB_BR_CCJ1Proposed Station Capital Costs</v>
          </cell>
        </row>
        <row r="2663">
          <cell r="E2663">
            <v>0</v>
          </cell>
          <cell r="F2663">
            <v>0</v>
          </cell>
          <cell r="G2663">
            <v>0</v>
          </cell>
          <cell r="H2663">
            <v>0</v>
          </cell>
          <cell r="I2663">
            <v>0</v>
          </cell>
          <cell r="J2663">
            <v>0</v>
          </cell>
          <cell r="K2663">
            <v>0</v>
          </cell>
          <cell r="L2663">
            <v>0</v>
          </cell>
          <cell r="M2663">
            <v>0</v>
          </cell>
          <cell r="N2663">
            <v>0</v>
          </cell>
          <cell r="O2663">
            <v>0</v>
          </cell>
          <cell r="P2663">
            <v>0</v>
          </cell>
          <cell r="Q2663">
            <v>0</v>
          </cell>
          <cell r="R2663">
            <v>0</v>
          </cell>
          <cell r="S2663">
            <v>0</v>
          </cell>
          <cell r="T2663">
            <v>0</v>
          </cell>
          <cell r="U2663">
            <v>0</v>
          </cell>
          <cell r="V2663">
            <v>0</v>
          </cell>
          <cell r="W2663">
            <v>0</v>
          </cell>
          <cell r="X2663">
            <v>0</v>
          </cell>
          <cell r="Y2663" t="str">
            <v>I_JB_BR_CCJ1   Station Total Costs</v>
          </cell>
        </row>
        <row r="2664">
          <cell r="E2664">
            <v>0</v>
          </cell>
          <cell r="F2664">
            <v>0</v>
          </cell>
          <cell r="G2664">
            <v>0</v>
          </cell>
          <cell r="H2664">
            <v>0</v>
          </cell>
          <cell r="I2664">
            <v>0</v>
          </cell>
          <cell r="J2664">
            <v>0</v>
          </cell>
          <cell r="K2664">
            <v>0</v>
          </cell>
          <cell r="L2664">
            <v>0</v>
          </cell>
          <cell r="M2664">
            <v>0</v>
          </cell>
          <cell r="N2664">
            <v>0</v>
          </cell>
          <cell r="O2664">
            <v>0</v>
          </cell>
          <cell r="P2664">
            <v>0</v>
          </cell>
          <cell r="Q2664">
            <v>0</v>
          </cell>
          <cell r="R2664">
            <v>0</v>
          </cell>
          <cell r="S2664">
            <v>0</v>
          </cell>
          <cell r="T2664">
            <v>0</v>
          </cell>
          <cell r="U2664">
            <v>0</v>
          </cell>
          <cell r="V2664">
            <v>0</v>
          </cell>
          <cell r="W2664">
            <v>0</v>
          </cell>
          <cell r="X2664">
            <v>0</v>
          </cell>
          <cell r="Y2664" t="str">
            <v>I_JB_BRCCJ1DProposed Station Fuel Costs</v>
          </cell>
        </row>
        <row r="2665">
          <cell r="E2665">
            <v>0</v>
          </cell>
          <cell r="F2665">
            <v>0</v>
          </cell>
          <cell r="G2665">
            <v>0</v>
          </cell>
          <cell r="H2665">
            <v>0</v>
          </cell>
          <cell r="I2665">
            <v>0</v>
          </cell>
          <cell r="J2665">
            <v>0</v>
          </cell>
          <cell r="K2665">
            <v>0</v>
          </cell>
          <cell r="L2665">
            <v>0</v>
          </cell>
          <cell r="M2665">
            <v>0</v>
          </cell>
          <cell r="N2665">
            <v>0</v>
          </cell>
          <cell r="O2665">
            <v>0</v>
          </cell>
          <cell r="P2665">
            <v>0</v>
          </cell>
          <cell r="Q2665">
            <v>0</v>
          </cell>
          <cell r="R2665">
            <v>0</v>
          </cell>
          <cell r="S2665">
            <v>0</v>
          </cell>
          <cell r="T2665">
            <v>0</v>
          </cell>
          <cell r="U2665">
            <v>0</v>
          </cell>
          <cell r="V2665">
            <v>0</v>
          </cell>
          <cell r="W2665">
            <v>0</v>
          </cell>
          <cell r="X2665">
            <v>0</v>
          </cell>
          <cell r="Y2665" t="str">
            <v>I_JB_BRCCJ1DProposed Station Variable O&amp;M Costs</v>
          </cell>
        </row>
        <row r="2666">
          <cell r="E2666">
            <v>0</v>
          </cell>
          <cell r="F2666">
            <v>0</v>
          </cell>
          <cell r="G2666">
            <v>0</v>
          </cell>
          <cell r="H2666">
            <v>0</v>
          </cell>
          <cell r="I2666">
            <v>0</v>
          </cell>
          <cell r="J2666">
            <v>0</v>
          </cell>
          <cell r="K2666">
            <v>0</v>
          </cell>
          <cell r="L2666">
            <v>0</v>
          </cell>
          <cell r="M2666">
            <v>0</v>
          </cell>
          <cell r="N2666">
            <v>0</v>
          </cell>
          <cell r="O2666">
            <v>0</v>
          </cell>
          <cell r="P2666">
            <v>0</v>
          </cell>
          <cell r="Q2666">
            <v>0</v>
          </cell>
          <cell r="R2666">
            <v>0</v>
          </cell>
          <cell r="S2666">
            <v>0</v>
          </cell>
          <cell r="T2666">
            <v>0</v>
          </cell>
          <cell r="U2666">
            <v>0</v>
          </cell>
          <cell r="V2666">
            <v>0</v>
          </cell>
          <cell r="W2666">
            <v>0</v>
          </cell>
          <cell r="X2666">
            <v>0</v>
          </cell>
          <cell r="Y2666" t="str">
            <v>I_JB_BRCCJ1DProposed Station Emission Costs</v>
          </cell>
        </row>
        <row r="2667">
          <cell r="E2667">
            <v>0</v>
          </cell>
          <cell r="F2667">
            <v>0</v>
          </cell>
          <cell r="G2667">
            <v>0</v>
          </cell>
          <cell r="H2667">
            <v>0</v>
          </cell>
          <cell r="I2667">
            <v>0</v>
          </cell>
          <cell r="J2667">
            <v>0</v>
          </cell>
          <cell r="K2667">
            <v>0</v>
          </cell>
          <cell r="L2667">
            <v>0</v>
          </cell>
          <cell r="M2667">
            <v>0</v>
          </cell>
          <cell r="N2667">
            <v>0</v>
          </cell>
          <cell r="O2667">
            <v>0</v>
          </cell>
          <cell r="P2667">
            <v>0</v>
          </cell>
          <cell r="Q2667">
            <v>0</v>
          </cell>
          <cell r="R2667">
            <v>0</v>
          </cell>
          <cell r="S2667">
            <v>0</v>
          </cell>
          <cell r="T2667">
            <v>0</v>
          </cell>
          <cell r="U2667">
            <v>0</v>
          </cell>
          <cell r="V2667">
            <v>0</v>
          </cell>
          <cell r="W2667">
            <v>0</v>
          </cell>
          <cell r="X2667">
            <v>0</v>
          </cell>
          <cell r="Y2667" t="str">
            <v>I_JB_BRCCJ1DProposed Station Dispatch Adder Costs</v>
          </cell>
        </row>
        <row r="2668">
          <cell r="E2668">
            <v>0</v>
          </cell>
          <cell r="F2668">
            <v>0</v>
          </cell>
          <cell r="G2668">
            <v>0</v>
          </cell>
          <cell r="H2668">
            <v>0</v>
          </cell>
          <cell r="I2668">
            <v>0</v>
          </cell>
          <cell r="J2668">
            <v>0</v>
          </cell>
          <cell r="K2668">
            <v>0</v>
          </cell>
          <cell r="L2668">
            <v>0</v>
          </cell>
          <cell r="M2668">
            <v>0</v>
          </cell>
          <cell r="N2668">
            <v>0</v>
          </cell>
          <cell r="O2668">
            <v>0</v>
          </cell>
          <cell r="P2668">
            <v>0</v>
          </cell>
          <cell r="Q2668">
            <v>0</v>
          </cell>
          <cell r="R2668">
            <v>0</v>
          </cell>
          <cell r="S2668">
            <v>0</v>
          </cell>
          <cell r="T2668">
            <v>0</v>
          </cell>
          <cell r="U2668">
            <v>0</v>
          </cell>
          <cell r="V2668">
            <v>0</v>
          </cell>
          <cell r="W2668">
            <v>0</v>
          </cell>
          <cell r="X2668">
            <v>0</v>
          </cell>
          <cell r="Y2668" t="str">
            <v>I_JB_BRCCJ1DProposed Station Fixed Costs</v>
          </cell>
        </row>
        <row r="2669">
          <cell r="E2669">
            <v>0</v>
          </cell>
          <cell r="F2669">
            <v>0</v>
          </cell>
          <cell r="G2669">
            <v>0</v>
          </cell>
          <cell r="H2669">
            <v>0</v>
          </cell>
          <cell r="I2669">
            <v>0</v>
          </cell>
          <cell r="J2669">
            <v>0</v>
          </cell>
          <cell r="K2669">
            <v>0</v>
          </cell>
          <cell r="L2669">
            <v>0</v>
          </cell>
          <cell r="M2669">
            <v>0</v>
          </cell>
          <cell r="N2669">
            <v>0</v>
          </cell>
          <cell r="O2669">
            <v>0</v>
          </cell>
          <cell r="P2669">
            <v>0</v>
          </cell>
          <cell r="Q2669">
            <v>0</v>
          </cell>
          <cell r="R2669">
            <v>0</v>
          </cell>
          <cell r="S2669">
            <v>0</v>
          </cell>
          <cell r="T2669">
            <v>0</v>
          </cell>
          <cell r="U2669">
            <v>0</v>
          </cell>
          <cell r="V2669">
            <v>0</v>
          </cell>
          <cell r="W2669">
            <v>0</v>
          </cell>
          <cell r="X2669">
            <v>0</v>
          </cell>
          <cell r="Y2669" t="str">
            <v>I_JB_BRCCJ1DProposed Station Demand Charges</v>
          </cell>
        </row>
        <row r="2670">
          <cell r="E2670">
            <v>0</v>
          </cell>
          <cell r="F2670">
            <v>0</v>
          </cell>
          <cell r="G2670">
            <v>0</v>
          </cell>
          <cell r="H2670">
            <v>0</v>
          </cell>
          <cell r="I2670">
            <v>0</v>
          </cell>
          <cell r="J2670">
            <v>0</v>
          </cell>
          <cell r="K2670">
            <v>0</v>
          </cell>
          <cell r="L2670">
            <v>0</v>
          </cell>
          <cell r="M2670">
            <v>0</v>
          </cell>
          <cell r="N2670">
            <v>0</v>
          </cell>
          <cell r="O2670">
            <v>0</v>
          </cell>
          <cell r="P2670">
            <v>0</v>
          </cell>
          <cell r="Q2670">
            <v>0</v>
          </cell>
          <cell r="R2670">
            <v>0</v>
          </cell>
          <cell r="S2670">
            <v>0</v>
          </cell>
          <cell r="T2670">
            <v>0</v>
          </cell>
          <cell r="U2670">
            <v>0</v>
          </cell>
          <cell r="V2670">
            <v>0</v>
          </cell>
          <cell r="W2670">
            <v>0</v>
          </cell>
          <cell r="X2670">
            <v>0</v>
          </cell>
          <cell r="Y2670" t="str">
            <v>I_JB_BRCCJ1DProposed Station Capital Costs</v>
          </cell>
        </row>
        <row r="2671">
          <cell r="E2671">
            <v>0</v>
          </cell>
          <cell r="F2671">
            <v>0</v>
          </cell>
          <cell r="G2671">
            <v>0</v>
          </cell>
          <cell r="H2671">
            <v>0</v>
          </cell>
          <cell r="I2671">
            <v>0</v>
          </cell>
          <cell r="J2671">
            <v>0</v>
          </cell>
          <cell r="K2671">
            <v>0</v>
          </cell>
          <cell r="L2671">
            <v>0</v>
          </cell>
          <cell r="M2671">
            <v>0</v>
          </cell>
          <cell r="N2671">
            <v>0</v>
          </cell>
          <cell r="O2671">
            <v>0</v>
          </cell>
          <cell r="P2671">
            <v>0</v>
          </cell>
          <cell r="Q2671">
            <v>0</v>
          </cell>
          <cell r="R2671">
            <v>0</v>
          </cell>
          <cell r="S2671">
            <v>0</v>
          </cell>
          <cell r="T2671">
            <v>0</v>
          </cell>
          <cell r="U2671">
            <v>0</v>
          </cell>
          <cell r="V2671">
            <v>0</v>
          </cell>
          <cell r="W2671">
            <v>0</v>
          </cell>
          <cell r="X2671">
            <v>0</v>
          </cell>
          <cell r="Y2671" t="str">
            <v>I_JB_BRCCJ1D   Station Total Costs</v>
          </cell>
        </row>
        <row r="2672">
          <cell r="E2672">
            <v>0</v>
          </cell>
          <cell r="F2672">
            <v>0</v>
          </cell>
          <cell r="G2672">
            <v>0</v>
          </cell>
          <cell r="H2672">
            <v>0</v>
          </cell>
          <cell r="I2672">
            <v>0</v>
          </cell>
          <cell r="J2672">
            <v>0</v>
          </cell>
          <cell r="K2672">
            <v>0</v>
          </cell>
          <cell r="L2672">
            <v>0</v>
          </cell>
          <cell r="M2672">
            <v>0</v>
          </cell>
          <cell r="N2672">
            <v>0</v>
          </cell>
          <cell r="O2672">
            <v>0</v>
          </cell>
          <cell r="P2672">
            <v>0</v>
          </cell>
          <cell r="Q2672">
            <v>0</v>
          </cell>
          <cell r="R2672">
            <v>0</v>
          </cell>
          <cell r="S2672">
            <v>0</v>
          </cell>
          <cell r="T2672">
            <v>0</v>
          </cell>
          <cell r="U2672">
            <v>0</v>
          </cell>
          <cell r="V2672">
            <v>0</v>
          </cell>
          <cell r="W2672">
            <v>0</v>
          </cell>
          <cell r="X2672">
            <v>0</v>
          </cell>
          <cell r="Y2672" t="str">
            <v>I_JB_BRSCFRMProposed Station Fuel Costs</v>
          </cell>
        </row>
        <row r="2673">
          <cell r="E2673">
            <v>0</v>
          </cell>
          <cell r="F2673">
            <v>0</v>
          </cell>
          <cell r="G2673">
            <v>0</v>
          </cell>
          <cell r="H2673">
            <v>0</v>
          </cell>
          <cell r="I2673">
            <v>0</v>
          </cell>
          <cell r="J2673">
            <v>0</v>
          </cell>
          <cell r="K2673">
            <v>0</v>
          </cell>
          <cell r="L2673">
            <v>0</v>
          </cell>
          <cell r="M2673">
            <v>0</v>
          </cell>
          <cell r="N2673">
            <v>0</v>
          </cell>
          <cell r="O2673">
            <v>0</v>
          </cell>
          <cell r="P2673">
            <v>0</v>
          </cell>
          <cell r="Q2673">
            <v>0</v>
          </cell>
          <cell r="R2673">
            <v>0</v>
          </cell>
          <cell r="S2673">
            <v>0</v>
          </cell>
          <cell r="T2673">
            <v>0</v>
          </cell>
          <cell r="U2673">
            <v>0</v>
          </cell>
          <cell r="V2673">
            <v>0</v>
          </cell>
          <cell r="W2673">
            <v>0</v>
          </cell>
          <cell r="X2673">
            <v>0</v>
          </cell>
          <cell r="Y2673" t="str">
            <v>I_JB_BRSCFRMProposed Station Variable O&amp;M Costs</v>
          </cell>
        </row>
        <row r="2674">
          <cell r="E2674">
            <v>0</v>
          </cell>
          <cell r="F2674">
            <v>0</v>
          </cell>
          <cell r="G2674">
            <v>0</v>
          </cell>
          <cell r="H2674">
            <v>0</v>
          </cell>
          <cell r="I2674">
            <v>0</v>
          </cell>
          <cell r="J2674">
            <v>0</v>
          </cell>
          <cell r="K2674">
            <v>0</v>
          </cell>
          <cell r="L2674">
            <v>0</v>
          </cell>
          <cell r="M2674">
            <v>0</v>
          </cell>
          <cell r="N2674">
            <v>0</v>
          </cell>
          <cell r="O2674">
            <v>0</v>
          </cell>
          <cell r="P2674">
            <v>0</v>
          </cell>
          <cell r="Q2674">
            <v>0</v>
          </cell>
          <cell r="R2674">
            <v>0</v>
          </cell>
          <cell r="S2674">
            <v>0</v>
          </cell>
          <cell r="T2674">
            <v>0</v>
          </cell>
          <cell r="U2674">
            <v>0</v>
          </cell>
          <cell r="V2674">
            <v>0</v>
          </cell>
          <cell r="W2674">
            <v>0</v>
          </cell>
          <cell r="X2674">
            <v>0</v>
          </cell>
          <cell r="Y2674" t="str">
            <v>I_JB_BRSCFRMProposed Station Emission Costs</v>
          </cell>
        </row>
        <row r="2675">
          <cell r="E2675">
            <v>0</v>
          </cell>
          <cell r="F2675">
            <v>0</v>
          </cell>
          <cell r="G2675">
            <v>0</v>
          </cell>
          <cell r="H2675">
            <v>0</v>
          </cell>
          <cell r="I2675">
            <v>0</v>
          </cell>
          <cell r="J2675">
            <v>0</v>
          </cell>
          <cell r="K2675">
            <v>0</v>
          </cell>
          <cell r="L2675">
            <v>0</v>
          </cell>
          <cell r="M2675">
            <v>0</v>
          </cell>
          <cell r="N2675">
            <v>0</v>
          </cell>
          <cell r="O2675">
            <v>0</v>
          </cell>
          <cell r="P2675">
            <v>0</v>
          </cell>
          <cell r="Q2675">
            <v>0</v>
          </cell>
          <cell r="R2675">
            <v>0</v>
          </cell>
          <cell r="S2675">
            <v>0</v>
          </cell>
          <cell r="T2675">
            <v>0</v>
          </cell>
          <cell r="U2675">
            <v>0</v>
          </cell>
          <cell r="V2675">
            <v>0</v>
          </cell>
          <cell r="W2675">
            <v>0</v>
          </cell>
          <cell r="X2675">
            <v>0</v>
          </cell>
          <cell r="Y2675" t="str">
            <v>I_JB_BRSCFRMProposed Station Dispatch Adder Costs</v>
          </cell>
        </row>
        <row r="2676">
          <cell r="E2676">
            <v>0</v>
          </cell>
          <cell r="F2676">
            <v>0</v>
          </cell>
          <cell r="G2676">
            <v>0</v>
          </cell>
          <cell r="H2676">
            <v>0</v>
          </cell>
          <cell r="I2676">
            <v>0</v>
          </cell>
          <cell r="J2676">
            <v>0</v>
          </cell>
          <cell r="K2676">
            <v>0</v>
          </cell>
          <cell r="L2676">
            <v>0</v>
          </cell>
          <cell r="M2676">
            <v>0</v>
          </cell>
          <cell r="N2676">
            <v>0</v>
          </cell>
          <cell r="O2676">
            <v>0</v>
          </cell>
          <cell r="P2676">
            <v>0</v>
          </cell>
          <cell r="Q2676">
            <v>0</v>
          </cell>
          <cell r="R2676">
            <v>0</v>
          </cell>
          <cell r="S2676">
            <v>0</v>
          </cell>
          <cell r="T2676">
            <v>0</v>
          </cell>
          <cell r="U2676">
            <v>0</v>
          </cell>
          <cell r="V2676">
            <v>0</v>
          </cell>
          <cell r="W2676">
            <v>0</v>
          </cell>
          <cell r="X2676">
            <v>0</v>
          </cell>
          <cell r="Y2676" t="str">
            <v>I_JB_BRSCFRMProposed Station Fixed Costs</v>
          </cell>
        </row>
        <row r="2677">
          <cell r="E2677">
            <v>0</v>
          </cell>
          <cell r="F2677">
            <v>0</v>
          </cell>
          <cell r="G2677">
            <v>0</v>
          </cell>
          <cell r="H2677">
            <v>0</v>
          </cell>
          <cell r="I2677">
            <v>0</v>
          </cell>
          <cell r="J2677">
            <v>0</v>
          </cell>
          <cell r="K2677">
            <v>0</v>
          </cell>
          <cell r="L2677">
            <v>0</v>
          </cell>
          <cell r="M2677">
            <v>0</v>
          </cell>
          <cell r="N2677">
            <v>0</v>
          </cell>
          <cell r="O2677">
            <v>0</v>
          </cell>
          <cell r="P2677">
            <v>0</v>
          </cell>
          <cell r="Q2677">
            <v>0</v>
          </cell>
          <cell r="R2677">
            <v>0</v>
          </cell>
          <cell r="S2677">
            <v>0</v>
          </cell>
          <cell r="T2677">
            <v>0</v>
          </cell>
          <cell r="U2677">
            <v>0</v>
          </cell>
          <cell r="V2677">
            <v>0</v>
          </cell>
          <cell r="W2677">
            <v>0</v>
          </cell>
          <cell r="X2677">
            <v>0</v>
          </cell>
          <cell r="Y2677" t="str">
            <v>I_JB_BRSCFRMProposed Station Demand Charges</v>
          </cell>
        </row>
        <row r="2678">
          <cell r="E2678">
            <v>0</v>
          </cell>
          <cell r="F2678">
            <v>0</v>
          </cell>
          <cell r="G2678">
            <v>0</v>
          </cell>
          <cell r="H2678">
            <v>0</v>
          </cell>
          <cell r="I2678">
            <v>0</v>
          </cell>
          <cell r="J2678">
            <v>0</v>
          </cell>
          <cell r="K2678">
            <v>0</v>
          </cell>
          <cell r="L2678">
            <v>0</v>
          </cell>
          <cell r="M2678">
            <v>0</v>
          </cell>
          <cell r="N2678">
            <v>0</v>
          </cell>
          <cell r="O2678">
            <v>0</v>
          </cell>
          <cell r="P2678">
            <v>0</v>
          </cell>
          <cell r="Q2678">
            <v>0</v>
          </cell>
          <cell r="R2678">
            <v>0</v>
          </cell>
          <cell r="S2678">
            <v>0</v>
          </cell>
          <cell r="T2678">
            <v>0</v>
          </cell>
          <cell r="U2678">
            <v>0</v>
          </cell>
          <cell r="V2678">
            <v>0</v>
          </cell>
          <cell r="W2678">
            <v>0</v>
          </cell>
          <cell r="X2678">
            <v>0</v>
          </cell>
          <cell r="Y2678" t="str">
            <v>I_JB_BRSCFRMProposed Station Capital Costs</v>
          </cell>
        </row>
        <row r="2679">
          <cell r="E2679">
            <v>0</v>
          </cell>
          <cell r="F2679">
            <v>0</v>
          </cell>
          <cell r="G2679">
            <v>0</v>
          </cell>
          <cell r="H2679">
            <v>0</v>
          </cell>
          <cell r="I2679">
            <v>0</v>
          </cell>
          <cell r="J2679">
            <v>0</v>
          </cell>
          <cell r="K2679">
            <v>0</v>
          </cell>
          <cell r="L2679">
            <v>0</v>
          </cell>
          <cell r="M2679">
            <v>0</v>
          </cell>
          <cell r="N2679">
            <v>0</v>
          </cell>
          <cell r="O2679">
            <v>0</v>
          </cell>
          <cell r="P2679">
            <v>0</v>
          </cell>
          <cell r="Q2679">
            <v>0</v>
          </cell>
          <cell r="R2679">
            <v>0</v>
          </cell>
          <cell r="S2679">
            <v>0</v>
          </cell>
          <cell r="T2679">
            <v>0</v>
          </cell>
          <cell r="U2679">
            <v>0</v>
          </cell>
          <cell r="V2679">
            <v>0</v>
          </cell>
          <cell r="W2679">
            <v>0</v>
          </cell>
          <cell r="X2679">
            <v>0</v>
          </cell>
          <cell r="Y2679" t="str">
            <v>I_JB_BRSCFRM   Station Total Costs</v>
          </cell>
        </row>
        <row r="2680">
          <cell r="E2680">
            <v>0</v>
          </cell>
          <cell r="F2680">
            <v>0</v>
          </cell>
          <cell r="G2680">
            <v>0</v>
          </cell>
          <cell r="H2680">
            <v>0</v>
          </cell>
          <cell r="I2680">
            <v>0</v>
          </cell>
          <cell r="J2680">
            <v>0</v>
          </cell>
          <cell r="K2680">
            <v>0</v>
          </cell>
          <cell r="L2680">
            <v>0</v>
          </cell>
          <cell r="M2680">
            <v>0</v>
          </cell>
          <cell r="N2680">
            <v>0</v>
          </cell>
          <cell r="O2680">
            <v>0</v>
          </cell>
          <cell r="P2680">
            <v>0</v>
          </cell>
          <cell r="Q2680">
            <v>0</v>
          </cell>
          <cell r="R2680">
            <v>0</v>
          </cell>
          <cell r="S2680">
            <v>0</v>
          </cell>
          <cell r="T2680">
            <v>0</v>
          </cell>
          <cell r="U2680">
            <v>0</v>
          </cell>
          <cell r="V2680">
            <v>0</v>
          </cell>
          <cell r="W2680">
            <v>0</v>
          </cell>
          <cell r="X2680">
            <v>0</v>
          </cell>
          <cell r="Y2680" t="str">
            <v>L_.JBB_PVSProposed Station Fuel Costs</v>
          </cell>
        </row>
        <row r="2681">
          <cell r="E2681">
            <v>0</v>
          </cell>
          <cell r="F2681">
            <v>0</v>
          </cell>
          <cell r="G2681">
            <v>0</v>
          </cell>
          <cell r="H2681">
            <v>0</v>
          </cell>
          <cell r="I2681">
            <v>0</v>
          </cell>
          <cell r="J2681">
            <v>0</v>
          </cell>
          <cell r="K2681">
            <v>0</v>
          </cell>
          <cell r="L2681">
            <v>0</v>
          </cell>
          <cell r="M2681">
            <v>0</v>
          </cell>
          <cell r="N2681">
            <v>0</v>
          </cell>
          <cell r="O2681">
            <v>0</v>
          </cell>
          <cell r="P2681">
            <v>0</v>
          </cell>
          <cell r="Q2681">
            <v>0</v>
          </cell>
          <cell r="R2681">
            <v>0</v>
          </cell>
          <cell r="S2681">
            <v>0</v>
          </cell>
          <cell r="T2681">
            <v>0</v>
          </cell>
          <cell r="U2681">
            <v>0</v>
          </cell>
          <cell r="V2681">
            <v>0</v>
          </cell>
          <cell r="W2681">
            <v>0</v>
          </cell>
          <cell r="X2681">
            <v>0</v>
          </cell>
          <cell r="Y2681" t="str">
            <v>L_.JBB_PVSProposed Station Variable O&amp;M Costs</v>
          </cell>
        </row>
        <row r="2682">
          <cell r="E2682">
            <v>0</v>
          </cell>
          <cell r="F2682">
            <v>0</v>
          </cell>
          <cell r="G2682">
            <v>0</v>
          </cell>
          <cell r="H2682">
            <v>0</v>
          </cell>
          <cell r="I2682">
            <v>0</v>
          </cell>
          <cell r="J2682">
            <v>0</v>
          </cell>
          <cell r="K2682">
            <v>0</v>
          </cell>
          <cell r="L2682">
            <v>0</v>
          </cell>
          <cell r="M2682">
            <v>0</v>
          </cell>
          <cell r="N2682">
            <v>0</v>
          </cell>
          <cell r="O2682">
            <v>0</v>
          </cell>
          <cell r="P2682">
            <v>0</v>
          </cell>
          <cell r="Q2682">
            <v>0</v>
          </cell>
          <cell r="R2682">
            <v>0</v>
          </cell>
          <cell r="S2682">
            <v>0</v>
          </cell>
          <cell r="T2682">
            <v>0</v>
          </cell>
          <cell r="U2682">
            <v>0</v>
          </cell>
          <cell r="V2682">
            <v>0</v>
          </cell>
          <cell r="W2682">
            <v>0</v>
          </cell>
          <cell r="X2682">
            <v>0</v>
          </cell>
          <cell r="Y2682" t="str">
            <v>L_.JBB_PVSProposed Station Emission Costs</v>
          </cell>
        </row>
        <row r="2683">
          <cell r="E2683">
            <v>0</v>
          </cell>
          <cell r="F2683">
            <v>0</v>
          </cell>
          <cell r="G2683">
            <v>0</v>
          </cell>
          <cell r="H2683">
            <v>0</v>
          </cell>
          <cell r="I2683">
            <v>0</v>
          </cell>
          <cell r="J2683">
            <v>0</v>
          </cell>
          <cell r="K2683">
            <v>0</v>
          </cell>
          <cell r="L2683">
            <v>0</v>
          </cell>
          <cell r="M2683">
            <v>0</v>
          </cell>
          <cell r="N2683">
            <v>0</v>
          </cell>
          <cell r="O2683">
            <v>0</v>
          </cell>
          <cell r="P2683">
            <v>0</v>
          </cell>
          <cell r="Q2683">
            <v>0</v>
          </cell>
          <cell r="R2683">
            <v>0</v>
          </cell>
          <cell r="S2683">
            <v>0</v>
          </cell>
          <cell r="T2683">
            <v>0</v>
          </cell>
          <cell r="U2683">
            <v>0</v>
          </cell>
          <cell r="V2683">
            <v>0</v>
          </cell>
          <cell r="W2683">
            <v>0</v>
          </cell>
          <cell r="X2683">
            <v>0</v>
          </cell>
          <cell r="Y2683" t="str">
            <v>L_.JBB_PVSProposed Station Dispatch Adder Costs</v>
          </cell>
        </row>
        <row r="2684">
          <cell r="E2684">
            <v>0</v>
          </cell>
          <cell r="F2684">
            <v>0</v>
          </cell>
          <cell r="G2684">
            <v>0</v>
          </cell>
          <cell r="H2684">
            <v>0</v>
          </cell>
          <cell r="I2684">
            <v>0</v>
          </cell>
          <cell r="J2684">
            <v>0</v>
          </cell>
          <cell r="K2684">
            <v>0</v>
          </cell>
          <cell r="L2684">
            <v>0</v>
          </cell>
          <cell r="M2684">
            <v>0</v>
          </cell>
          <cell r="N2684">
            <v>0</v>
          </cell>
          <cell r="O2684">
            <v>6.4459999999999997</v>
          </cell>
          <cell r="P2684">
            <v>6.593</v>
          </cell>
          <cell r="Q2684">
            <v>6.7439999999999998</v>
          </cell>
          <cell r="R2684">
            <v>6.8970000000000002</v>
          </cell>
          <cell r="S2684">
            <v>7.0549999999999997</v>
          </cell>
          <cell r="T2684">
            <v>7.2149999999999999</v>
          </cell>
          <cell r="U2684">
            <v>7.38</v>
          </cell>
          <cell r="V2684">
            <v>7.548</v>
          </cell>
          <cell r="W2684">
            <v>7.72</v>
          </cell>
          <cell r="X2684">
            <v>23.315999999999999</v>
          </cell>
          <cell r="Y2684" t="str">
            <v>L_.JBB_PVSProposed Station Fixed Costs</v>
          </cell>
        </row>
        <row r="2685">
          <cell r="E2685">
            <v>0</v>
          </cell>
          <cell r="F2685">
            <v>0</v>
          </cell>
          <cell r="G2685">
            <v>0</v>
          </cell>
          <cell r="H2685">
            <v>0</v>
          </cell>
          <cell r="I2685">
            <v>0</v>
          </cell>
          <cell r="J2685">
            <v>0</v>
          </cell>
          <cell r="K2685">
            <v>0</v>
          </cell>
          <cell r="L2685">
            <v>0</v>
          </cell>
          <cell r="M2685">
            <v>0</v>
          </cell>
          <cell r="N2685">
            <v>0</v>
          </cell>
          <cell r="O2685">
            <v>0</v>
          </cell>
          <cell r="P2685">
            <v>0</v>
          </cell>
          <cell r="Q2685">
            <v>0</v>
          </cell>
          <cell r="R2685">
            <v>0</v>
          </cell>
          <cell r="S2685">
            <v>0</v>
          </cell>
          <cell r="T2685">
            <v>0</v>
          </cell>
          <cell r="U2685">
            <v>0</v>
          </cell>
          <cell r="V2685">
            <v>0</v>
          </cell>
          <cell r="W2685">
            <v>0</v>
          </cell>
          <cell r="X2685">
            <v>0</v>
          </cell>
          <cell r="Y2685" t="str">
            <v>L_.JBB_PVSProposed Station Demand Charges</v>
          </cell>
        </row>
        <row r="2686">
          <cell r="E2686">
            <v>0</v>
          </cell>
          <cell r="F2686">
            <v>0</v>
          </cell>
          <cell r="G2686">
            <v>0</v>
          </cell>
          <cell r="H2686">
            <v>0</v>
          </cell>
          <cell r="I2686">
            <v>0</v>
          </cell>
          <cell r="J2686">
            <v>0</v>
          </cell>
          <cell r="K2686">
            <v>0</v>
          </cell>
          <cell r="L2686">
            <v>0</v>
          </cell>
          <cell r="M2686">
            <v>0</v>
          </cell>
          <cell r="N2686">
            <v>0</v>
          </cell>
          <cell r="O2686">
            <v>29.353999999999999</v>
          </cell>
          <cell r="P2686">
            <v>30.023</v>
          </cell>
          <cell r="Q2686">
            <v>30.707999999999998</v>
          </cell>
          <cell r="R2686">
            <v>31.408000000000001</v>
          </cell>
          <cell r="S2686">
            <v>32.124000000000002</v>
          </cell>
          <cell r="T2686">
            <v>32.856999999999999</v>
          </cell>
          <cell r="U2686">
            <v>33.606000000000002</v>
          </cell>
          <cell r="V2686">
            <v>34.372</v>
          </cell>
          <cell r="W2686">
            <v>35.155999999999999</v>
          </cell>
          <cell r="X2686">
            <v>93.43</v>
          </cell>
          <cell r="Y2686" t="str">
            <v>L_.JBB_PVSProposed Station Capital Costs</v>
          </cell>
        </row>
        <row r="2687">
          <cell r="E2687">
            <v>0</v>
          </cell>
          <cell r="F2687">
            <v>0</v>
          </cell>
          <cell r="G2687">
            <v>0</v>
          </cell>
          <cell r="H2687">
            <v>0</v>
          </cell>
          <cell r="I2687">
            <v>0</v>
          </cell>
          <cell r="J2687">
            <v>0</v>
          </cell>
          <cell r="K2687">
            <v>0</v>
          </cell>
          <cell r="L2687">
            <v>0</v>
          </cell>
          <cell r="M2687">
            <v>0</v>
          </cell>
          <cell r="N2687">
            <v>0</v>
          </cell>
          <cell r="O2687">
            <v>35.799999999999997</v>
          </cell>
          <cell r="P2687">
            <v>36.616999999999997</v>
          </cell>
          <cell r="Q2687">
            <v>37.451999999999998</v>
          </cell>
          <cell r="R2687">
            <v>38.305999999999997</v>
          </cell>
          <cell r="S2687">
            <v>39.179000000000002</v>
          </cell>
          <cell r="T2687">
            <v>40.072000000000003</v>
          </cell>
          <cell r="U2687">
            <v>40.985999999999997</v>
          </cell>
          <cell r="V2687">
            <v>41.92</v>
          </cell>
          <cell r="W2687">
            <v>42.875999999999998</v>
          </cell>
          <cell r="X2687">
            <v>116.746</v>
          </cell>
          <cell r="Y2687" t="str">
            <v>L_.JBB_PVS   Station Total Costs</v>
          </cell>
        </row>
        <row r="2688">
          <cell r="E2688">
            <v>0</v>
          </cell>
          <cell r="F2688">
            <v>0</v>
          </cell>
          <cell r="G2688">
            <v>0</v>
          </cell>
          <cell r="H2688">
            <v>0</v>
          </cell>
          <cell r="I2688">
            <v>0</v>
          </cell>
          <cell r="J2688">
            <v>0</v>
          </cell>
          <cell r="K2688">
            <v>0</v>
          </cell>
          <cell r="L2688">
            <v>0</v>
          </cell>
          <cell r="M2688">
            <v>0</v>
          </cell>
          <cell r="N2688">
            <v>0</v>
          </cell>
          <cell r="O2688">
            <v>0</v>
          </cell>
          <cell r="P2688">
            <v>0</v>
          </cell>
          <cell r="Q2688">
            <v>0</v>
          </cell>
          <cell r="R2688">
            <v>0</v>
          </cell>
          <cell r="S2688">
            <v>0</v>
          </cell>
          <cell r="T2688">
            <v>0</v>
          </cell>
          <cell r="U2688">
            <v>0</v>
          </cell>
          <cell r="V2688">
            <v>0</v>
          </cell>
          <cell r="W2688">
            <v>0</v>
          </cell>
          <cell r="X2688">
            <v>0</v>
          </cell>
          <cell r="Y2688" t="str">
            <v>L1.JBB_PVSProposed Station Fuel Costs</v>
          </cell>
        </row>
        <row r="2689">
          <cell r="E2689">
            <v>0</v>
          </cell>
          <cell r="F2689">
            <v>0</v>
          </cell>
          <cell r="G2689">
            <v>0</v>
          </cell>
          <cell r="H2689">
            <v>0</v>
          </cell>
          <cell r="I2689">
            <v>0</v>
          </cell>
          <cell r="J2689">
            <v>0</v>
          </cell>
          <cell r="K2689">
            <v>0</v>
          </cell>
          <cell r="L2689">
            <v>0</v>
          </cell>
          <cell r="M2689">
            <v>0</v>
          </cell>
          <cell r="N2689">
            <v>0</v>
          </cell>
          <cell r="O2689">
            <v>0</v>
          </cell>
          <cell r="P2689">
            <v>0</v>
          </cell>
          <cell r="Q2689">
            <v>0</v>
          </cell>
          <cell r="R2689">
            <v>0</v>
          </cell>
          <cell r="S2689">
            <v>0</v>
          </cell>
          <cell r="T2689">
            <v>0</v>
          </cell>
          <cell r="U2689">
            <v>0</v>
          </cell>
          <cell r="V2689">
            <v>0</v>
          </cell>
          <cell r="W2689">
            <v>0</v>
          </cell>
          <cell r="X2689">
            <v>0</v>
          </cell>
          <cell r="Y2689" t="str">
            <v>L1.JBB_PVSProposed Station Variable O&amp;M Costs</v>
          </cell>
        </row>
        <row r="2690">
          <cell r="E2690">
            <v>0</v>
          </cell>
          <cell r="F2690">
            <v>0</v>
          </cell>
          <cell r="G2690">
            <v>0</v>
          </cell>
          <cell r="H2690">
            <v>0</v>
          </cell>
          <cell r="I2690">
            <v>0</v>
          </cell>
          <cell r="J2690">
            <v>0</v>
          </cell>
          <cell r="K2690">
            <v>0</v>
          </cell>
          <cell r="L2690">
            <v>0</v>
          </cell>
          <cell r="M2690">
            <v>0</v>
          </cell>
          <cell r="N2690">
            <v>0</v>
          </cell>
          <cell r="O2690">
            <v>0</v>
          </cell>
          <cell r="P2690">
            <v>0</v>
          </cell>
          <cell r="Q2690">
            <v>0</v>
          </cell>
          <cell r="R2690">
            <v>0</v>
          </cell>
          <cell r="S2690">
            <v>0</v>
          </cell>
          <cell r="T2690">
            <v>0</v>
          </cell>
          <cell r="U2690">
            <v>0</v>
          </cell>
          <cell r="V2690">
            <v>0</v>
          </cell>
          <cell r="W2690">
            <v>0</v>
          </cell>
          <cell r="X2690">
            <v>0</v>
          </cell>
          <cell r="Y2690" t="str">
            <v>L1.JBB_PVSProposed Station Emission Costs</v>
          </cell>
        </row>
        <row r="2691">
          <cell r="E2691">
            <v>0</v>
          </cell>
          <cell r="F2691">
            <v>0</v>
          </cell>
          <cell r="G2691">
            <v>0</v>
          </cell>
          <cell r="H2691">
            <v>0</v>
          </cell>
          <cell r="I2691">
            <v>0</v>
          </cell>
          <cell r="J2691">
            <v>0</v>
          </cell>
          <cell r="K2691">
            <v>0</v>
          </cell>
          <cell r="L2691">
            <v>0</v>
          </cell>
          <cell r="M2691">
            <v>0</v>
          </cell>
          <cell r="N2691">
            <v>0</v>
          </cell>
          <cell r="O2691">
            <v>0</v>
          </cell>
          <cell r="P2691">
            <v>0</v>
          </cell>
          <cell r="Q2691">
            <v>0</v>
          </cell>
          <cell r="R2691">
            <v>0</v>
          </cell>
          <cell r="S2691">
            <v>0</v>
          </cell>
          <cell r="T2691">
            <v>0</v>
          </cell>
          <cell r="U2691">
            <v>0</v>
          </cell>
          <cell r="V2691">
            <v>0</v>
          </cell>
          <cell r="W2691">
            <v>0</v>
          </cell>
          <cell r="X2691">
            <v>0</v>
          </cell>
          <cell r="Y2691" t="str">
            <v>L1.JBB_PVSProposed Station Dispatch Adder Costs</v>
          </cell>
        </row>
        <row r="2692">
          <cell r="E2692">
            <v>0</v>
          </cell>
          <cell r="F2692">
            <v>0</v>
          </cell>
          <cell r="G2692">
            <v>0</v>
          </cell>
          <cell r="H2692">
            <v>0</v>
          </cell>
          <cell r="I2692">
            <v>0</v>
          </cell>
          <cell r="J2692">
            <v>5.673</v>
          </cell>
          <cell r="K2692">
            <v>5.8019999999999996</v>
          </cell>
          <cell r="L2692">
            <v>5.9340000000000002</v>
          </cell>
          <cell r="M2692">
            <v>6.07</v>
          </cell>
          <cell r="N2692">
            <v>6.2080000000000002</v>
          </cell>
          <cell r="O2692">
            <v>6.3490000000000002</v>
          </cell>
          <cell r="P2692">
            <v>6.4939999999999998</v>
          </cell>
          <cell r="Q2692">
            <v>6.6420000000000003</v>
          </cell>
          <cell r="R2692">
            <v>6.7939999999999996</v>
          </cell>
          <cell r="S2692">
            <v>6.9489999999999998</v>
          </cell>
          <cell r="T2692">
            <v>7.1070000000000002</v>
          </cell>
          <cell r="U2692">
            <v>7.2690000000000001</v>
          </cell>
          <cell r="V2692">
            <v>7.4349999999999996</v>
          </cell>
          <cell r="W2692">
            <v>7.6040000000000001</v>
          </cell>
          <cell r="X2692">
            <v>7.7779999999999996</v>
          </cell>
          <cell r="Y2692" t="str">
            <v>L1.JBB_PVSProposed Station Fixed Costs</v>
          </cell>
        </row>
        <row r="2693">
          <cell r="E2693">
            <v>0</v>
          </cell>
          <cell r="F2693">
            <v>0</v>
          </cell>
          <cell r="G2693">
            <v>0</v>
          </cell>
          <cell r="H2693">
            <v>0</v>
          </cell>
          <cell r="I2693">
            <v>0</v>
          </cell>
          <cell r="J2693">
            <v>0</v>
          </cell>
          <cell r="K2693">
            <v>0</v>
          </cell>
          <cell r="L2693">
            <v>0</v>
          </cell>
          <cell r="M2693">
            <v>0</v>
          </cell>
          <cell r="N2693">
            <v>0</v>
          </cell>
          <cell r="O2693">
            <v>0</v>
          </cell>
          <cell r="P2693">
            <v>0</v>
          </cell>
          <cell r="Q2693">
            <v>0</v>
          </cell>
          <cell r="R2693">
            <v>0</v>
          </cell>
          <cell r="S2693">
            <v>0</v>
          </cell>
          <cell r="T2693">
            <v>0</v>
          </cell>
          <cell r="U2693">
            <v>0</v>
          </cell>
          <cell r="V2693">
            <v>0</v>
          </cell>
          <cell r="W2693">
            <v>0</v>
          </cell>
          <cell r="X2693">
            <v>0</v>
          </cell>
          <cell r="Y2693" t="str">
            <v>L1.JBB_PVSProposed Station Demand Charges</v>
          </cell>
        </row>
        <row r="2694">
          <cell r="E2694">
            <v>0</v>
          </cell>
          <cell r="F2694">
            <v>0</v>
          </cell>
          <cell r="G2694">
            <v>0</v>
          </cell>
          <cell r="H2694">
            <v>0</v>
          </cell>
          <cell r="I2694">
            <v>0</v>
          </cell>
          <cell r="J2694">
            <v>22.103999999999999</v>
          </cell>
          <cell r="K2694">
            <v>22.608000000000001</v>
          </cell>
          <cell r="L2694">
            <v>23.123999999999999</v>
          </cell>
          <cell r="M2694">
            <v>23.651</v>
          </cell>
          <cell r="N2694">
            <v>24.19</v>
          </cell>
          <cell r="O2694">
            <v>24.742000000000001</v>
          </cell>
          <cell r="P2694">
            <v>25.306000000000001</v>
          </cell>
          <cell r="Q2694">
            <v>25.882999999999999</v>
          </cell>
          <cell r="R2694">
            <v>26.472999999999999</v>
          </cell>
          <cell r="S2694">
            <v>27.077000000000002</v>
          </cell>
          <cell r="T2694">
            <v>27.693999999999999</v>
          </cell>
          <cell r="U2694">
            <v>28.324999999999999</v>
          </cell>
          <cell r="V2694">
            <v>28.971</v>
          </cell>
          <cell r="W2694">
            <v>29.632000000000001</v>
          </cell>
          <cell r="X2694">
            <v>30.306999999999999</v>
          </cell>
          <cell r="Y2694" t="str">
            <v>L1.JBB_PVSProposed Station Capital Costs</v>
          </cell>
        </row>
        <row r="2695">
          <cell r="E2695">
            <v>0</v>
          </cell>
          <cell r="F2695">
            <v>0</v>
          </cell>
          <cell r="G2695">
            <v>0</v>
          </cell>
          <cell r="H2695">
            <v>0</v>
          </cell>
          <cell r="I2695">
            <v>0</v>
          </cell>
          <cell r="J2695">
            <v>27.777000000000001</v>
          </cell>
          <cell r="K2695">
            <v>28.41</v>
          </cell>
          <cell r="L2695">
            <v>29.058</v>
          </cell>
          <cell r="M2695">
            <v>29.721</v>
          </cell>
          <cell r="N2695">
            <v>30.398</v>
          </cell>
          <cell r="O2695">
            <v>31.091000000000001</v>
          </cell>
          <cell r="P2695">
            <v>31.8</v>
          </cell>
          <cell r="Q2695">
            <v>32.524999999999999</v>
          </cell>
          <cell r="R2695">
            <v>33.267000000000003</v>
          </cell>
          <cell r="S2695">
            <v>34.024999999999999</v>
          </cell>
          <cell r="T2695">
            <v>34.801000000000002</v>
          </cell>
          <cell r="U2695">
            <v>35.594999999999999</v>
          </cell>
          <cell r="V2695">
            <v>36.405999999999999</v>
          </cell>
          <cell r="W2695">
            <v>37.235999999999997</v>
          </cell>
          <cell r="X2695">
            <v>38.085000000000001</v>
          </cell>
          <cell r="Y2695" t="str">
            <v>L1.JBB_PVS   Station Total Costs</v>
          </cell>
        </row>
        <row r="2696">
          <cell r="E2696">
            <v>0</v>
          </cell>
          <cell r="F2696">
            <v>0</v>
          </cell>
          <cell r="G2696">
            <v>0</v>
          </cell>
          <cell r="H2696">
            <v>0</v>
          </cell>
          <cell r="I2696">
            <v>0</v>
          </cell>
          <cell r="J2696">
            <v>0</v>
          </cell>
          <cell r="K2696">
            <v>0</v>
          </cell>
          <cell r="L2696">
            <v>0</v>
          </cell>
          <cell r="M2696">
            <v>0</v>
          </cell>
          <cell r="N2696">
            <v>0</v>
          </cell>
          <cell r="O2696">
            <v>0</v>
          </cell>
          <cell r="P2696">
            <v>0</v>
          </cell>
          <cell r="Q2696">
            <v>0</v>
          </cell>
          <cell r="R2696">
            <v>0</v>
          </cell>
          <cell r="S2696">
            <v>0</v>
          </cell>
          <cell r="T2696">
            <v>0</v>
          </cell>
          <cell r="U2696">
            <v>0</v>
          </cell>
          <cell r="V2696">
            <v>0</v>
          </cell>
          <cell r="W2696">
            <v>0</v>
          </cell>
          <cell r="X2696">
            <v>0</v>
          </cell>
          <cell r="Y2696" t="str">
            <v>H1.JBB_PVSProposed Station Fuel Costs</v>
          </cell>
        </row>
        <row r="2697">
          <cell r="E2697">
            <v>0</v>
          </cell>
          <cell r="F2697">
            <v>0</v>
          </cell>
          <cell r="G2697">
            <v>0</v>
          </cell>
          <cell r="H2697">
            <v>0</v>
          </cell>
          <cell r="I2697">
            <v>0</v>
          </cell>
          <cell r="J2697">
            <v>0</v>
          </cell>
          <cell r="K2697">
            <v>0</v>
          </cell>
          <cell r="L2697">
            <v>0</v>
          </cell>
          <cell r="M2697">
            <v>0</v>
          </cell>
          <cell r="N2697">
            <v>0</v>
          </cell>
          <cell r="O2697">
            <v>0</v>
          </cell>
          <cell r="P2697">
            <v>0</v>
          </cell>
          <cell r="Q2697">
            <v>0</v>
          </cell>
          <cell r="R2697">
            <v>0</v>
          </cell>
          <cell r="S2697">
            <v>0</v>
          </cell>
          <cell r="T2697">
            <v>0</v>
          </cell>
          <cell r="U2697">
            <v>0</v>
          </cell>
          <cell r="V2697">
            <v>0</v>
          </cell>
          <cell r="W2697">
            <v>0</v>
          </cell>
          <cell r="X2697">
            <v>0</v>
          </cell>
          <cell r="Y2697" t="str">
            <v>H1.JBB_PVSProposed Station Variable O&amp;M Costs</v>
          </cell>
        </row>
        <row r="2698">
          <cell r="E2698">
            <v>0</v>
          </cell>
          <cell r="F2698">
            <v>0</v>
          </cell>
          <cell r="G2698">
            <v>0</v>
          </cell>
          <cell r="H2698">
            <v>0</v>
          </cell>
          <cell r="I2698">
            <v>0</v>
          </cell>
          <cell r="J2698">
            <v>0</v>
          </cell>
          <cell r="K2698">
            <v>0</v>
          </cell>
          <cell r="L2698">
            <v>0</v>
          </cell>
          <cell r="M2698">
            <v>0</v>
          </cell>
          <cell r="N2698">
            <v>0</v>
          </cell>
          <cell r="O2698">
            <v>0</v>
          </cell>
          <cell r="P2698">
            <v>0</v>
          </cell>
          <cell r="Q2698">
            <v>0</v>
          </cell>
          <cell r="R2698">
            <v>0</v>
          </cell>
          <cell r="S2698">
            <v>0</v>
          </cell>
          <cell r="T2698">
            <v>0</v>
          </cell>
          <cell r="U2698">
            <v>0</v>
          </cell>
          <cell r="V2698">
            <v>0</v>
          </cell>
          <cell r="W2698">
            <v>0</v>
          </cell>
          <cell r="X2698">
            <v>0</v>
          </cell>
          <cell r="Y2698" t="str">
            <v>H1.JBB_PVSProposed Station Emission Costs</v>
          </cell>
        </row>
        <row r="2699">
          <cell r="E2699">
            <v>0</v>
          </cell>
          <cell r="F2699">
            <v>0</v>
          </cell>
          <cell r="G2699">
            <v>0</v>
          </cell>
          <cell r="H2699">
            <v>0</v>
          </cell>
          <cell r="I2699">
            <v>0</v>
          </cell>
          <cell r="J2699">
            <v>0</v>
          </cell>
          <cell r="K2699">
            <v>0</v>
          </cell>
          <cell r="L2699">
            <v>0</v>
          </cell>
          <cell r="M2699">
            <v>0</v>
          </cell>
          <cell r="N2699">
            <v>0</v>
          </cell>
          <cell r="O2699">
            <v>0</v>
          </cell>
          <cell r="P2699">
            <v>0</v>
          </cell>
          <cell r="Q2699">
            <v>0</v>
          </cell>
          <cell r="R2699">
            <v>0</v>
          </cell>
          <cell r="S2699">
            <v>0</v>
          </cell>
          <cell r="T2699">
            <v>0</v>
          </cell>
          <cell r="U2699">
            <v>0</v>
          </cell>
          <cell r="V2699">
            <v>0</v>
          </cell>
          <cell r="W2699">
            <v>0</v>
          </cell>
          <cell r="X2699">
            <v>0</v>
          </cell>
          <cell r="Y2699" t="str">
            <v>H1.JBB_PVSProposed Station Dispatch Adder Costs</v>
          </cell>
        </row>
        <row r="2700">
          <cell r="E2700">
            <v>0</v>
          </cell>
          <cell r="F2700">
            <v>0</v>
          </cell>
          <cell r="G2700">
            <v>0</v>
          </cell>
          <cell r="H2700">
            <v>0</v>
          </cell>
          <cell r="I2700">
            <v>0</v>
          </cell>
          <cell r="J2700">
            <v>0</v>
          </cell>
          <cell r="K2700">
            <v>0</v>
          </cell>
          <cell r="L2700">
            <v>0</v>
          </cell>
          <cell r="M2700">
            <v>0</v>
          </cell>
          <cell r="N2700">
            <v>0</v>
          </cell>
          <cell r="O2700">
            <v>0</v>
          </cell>
          <cell r="P2700">
            <v>0</v>
          </cell>
          <cell r="Q2700">
            <v>0</v>
          </cell>
          <cell r="R2700">
            <v>0</v>
          </cell>
          <cell r="S2700">
            <v>0</v>
          </cell>
          <cell r="T2700">
            <v>0</v>
          </cell>
          <cell r="U2700">
            <v>0</v>
          </cell>
          <cell r="V2700">
            <v>0</v>
          </cell>
          <cell r="W2700">
            <v>0</v>
          </cell>
          <cell r="X2700">
            <v>0</v>
          </cell>
          <cell r="Y2700" t="str">
            <v>H1.JBB_PVSProposed Station Fixed Costs</v>
          </cell>
        </row>
        <row r="2701">
          <cell r="E2701">
            <v>0</v>
          </cell>
          <cell r="F2701">
            <v>0</v>
          </cell>
          <cell r="G2701">
            <v>0</v>
          </cell>
          <cell r="H2701">
            <v>0</v>
          </cell>
          <cell r="I2701">
            <v>0</v>
          </cell>
          <cell r="J2701">
            <v>0</v>
          </cell>
          <cell r="K2701">
            <v>0</v>
          </cell>
          <cell r="L2701">
            <v>0</v>
          </cell>
          <cell r="M2701">
            <v>0</v>
          </cell>
          <cell r="N2701">
            <v>0</v>
          </cell>
          <cell r="O2701">
            <v>0</v>
          </cell>
          <cell r="P2701">
            <v>0</v>
          </cell>
          <cell r="Q2701">
            <v>0</v>
          </cell>
          <cell r="R2701">
            <v>0</v>
          </cell>
          <cell r="S2701">
            <v>0</v>
          </cell>
          <cell r="T2701">
            <v>0</v>
          </cell>
          <cell r="U2701">
            <v>0</v>
          </cell>
          <cell r="V2701">
            <v>0</v>
          </cell>
          <cell r="W2701">
            <v>0</v>
          </cell>
          <cell r="X2701">
            <v>0</v>
          </cell>
          <cell r="Y2701" t="str">
            <v>H1.JBB_PVSProposed Station Demand Charges</v>
          </cell>
        </row>
        <row r="2702">
          <cell r="E2702">
            <v>0</v>
          </cell>
          <cell r="F2702">
            <v>0</v>
          </cell>
          <cell r="G2702">
            <v>0</v>
          </cell>
          <cell r="H2702">
            <v>0</v>
          </cell>
          <cell r="I2702">
            <v>0</v>
          </cell>
          <cell r="J2702">
            <v>0</v>
          </cell>
          <cell r="K2702">
            <v>0</v>
          </cell>
          <cell r="L2702">
            <v>0</v>
          </cell>
          <cell r="M2702">
            <v>0</v>
          </cell>
          <cell r="N2702">
            <v>0</v>
          </cell>
          <cell r="O2702">
            <v>0</v>
          </cell>
          <cell r="P2702">
            <v>0</v>
          </cell>
          <cell r="Q2702">
            <v>0</v>
          </cell>
          <cell r="R2702">
            <v>0</v>
          </cell>
          <cell r="S2702">
            <v>0</v>
          </cell>
          <cell r="T2702">
            <v>0</v>
          </cell>
          <cell r="U2702">
            <v>0</v>
          </cell>
          <cell r="V2702">
            <v>0</v>
          </cell>
          <cell r="W2702">
            <v>0</v>
          </cell>
          <cell r="X2702">
            <v>0</v>
          </cell>
          <cell r="Y2702" t="str">
            <v>H1.JBB_PVSProposed Station Capital Costs</v>
          </cell>
        </row>
        <row r="2703">
          <cell r="E2703">
            <v>0</v>
          </cell>
          <cell r="F2703">
            <v>0</v>
          </cell>
          <cell r="G2703">
            <v>0</v>
          </cell>
          <cell r="H2703">
            <v>0</v>
          </cell>
          <cell r="I2703">
            <v>0</v>
          </cell>
          <cell r="J2703">
            <v>0</v>
          </cell>
          <cell r="K2703">
            <v>0</v>
          </cell>
          <cell r="L2703">
            <v>0</v>
          </cell>
          <cell r="M2703">
            <v>0</v>
          </cell>
          <cell r="N2703">
            <v>0</v>
          </cell>
          <cell r="O2703">
            <v>0</v>
          </cell>
          <cell r="P2703">
            <v>0</v>
          </cell>
          <cell r="Q2703">
            <v>0</v>
          </cell>
          <cell r="R2703">
            <v>0</v>
          </cell>
          <cell r="S2703">
            <v>0</v>
          </cell>
          <cell r="T2703">
            <v>0</v>
          </cell>
          <cell r="U2703">
            <v>0</v>
          </cell>
          <cell r="V2703">
            <v>0</v>
          </cell>
          <cell r="W2703">
            <v>0</v>
          </cell>
          <cell r="X2703">
            <v>0</v>
          </cell>
          <cell r="Y2703" t="str">
            <v>H1.JBB_PVS   Station Total Costs</v>
          </cell>
        </row>
        <row r="2704">
          <cell r="E2704">
            <v>0</v>
          </cell>
          <cell r="F2704">
            <v>0</v>
          </cell>
          <cell r="G2704">
            <v>0</v>
          </cell>
          <cell r="H2704">
            <v>0</v>
          </cell>
          <cell r="I2704">
            <v>0</v>
          </cell>
          <cell r="J2704">
            <v>0</v>
          </cell>
          <cell r="K2704">
            <v>0</v>
          </cell>
          <cell r="L2704">
            <v>0</v>
          </cell>
          <cell r="M2704">
            <v>0</v>
          </cell>
          <cell r="N2704">
            <v>0</v>
          </cell>
          <cell r="O2704">
            <v>0</v>
          </cell>
          <cell r="P2704">
            <v>0</v>
          </cell>
          <cell r="Q2704">
            <v>0</v>
          </cell>
          <cell r="R2704">
            <v>0</v>
          </cell>
          <cell r="S2704">
            <v>0</v>
          </cell>
          <cell r="T2704">
            <v>0</v>
          </cell>
          <cell r="U2704">
            <v>0</v>
          </cell>
          <cell r="V2704">
            <v>0</v>
          </cell>
          <cell r="W2704">
            <v>0</v>
          </cell>
          <cell r="X2704">
            <v>0</v>
          </cell>
          <cell r="Y2704" t="str">
            <v>ExistingExisting Transmission Variable Costs</v>
          </cell>
        </row>
        <row r="2705">
          <cell r="E2705">
            <v>0</v>
          </cell>
          <cell r="F2705">
            <v>0</v>
          </cell>
          <cell r="G2705">
            <v>0</v>
          </cell>
          <cell r="H2705">
            <v>0</v>
          </cell>
          <cell r="I2705">
            <v>0</v>
          </cell>
          <cell r="J2705">
            <v>0</v>
          </cell>
          <cell r="K2705">
            <v>0</v>
          </cell>
          <cell r="L2705">
            <v>0</v>
          </cell>
          <cell r="M2705">
            <v>0</v>
          </cell>
          <cell r="N2705">
            <v>0</v>
          </cell>
          <cell r="O2705">
            <v>0</v>
          </cell>
          <cell r="P2705">
            <v>0</v>
          </cell>
          <cell r="Q2705">
            <v>0</v>
          </cell>
          <cell r="R2705">
            <v>0</v>
          </cell>
          <cell r="S2705">
            <v>0</v>
          </cell>
          <cell r="T2705">
            <v>0</v>
          </cell>
          <cell r="U2705">
            <v>0</v>
          </cell>
          <cell r="V2705">
            <v>0</v>
          </cell>
          <cell r="W2705">
            <v>0</v>
          </cell>
          <cell r="X2705">
            <v>0</v>
          </cell>
          <cell r="Y2705" t="str">
            <v>ExistingExisting Transmission Fixed Costs</v>
          </cell>
        </row>
        <row r="2706">
          <cell r="E2706">
            <v>0</v>
          </cell>
          <cell r="F2706">
            <v>0</v>
          </cell>
          <cell r="G2706">
            <v>0</v>
          </cell>
          <cell r="H2706">
            <v>0</v>
          </cell>
          <cell r="I2706">
            <v>0</v>
          </cell>
          <cell r="J2706">
            <v>0</v>
          </cell>
          <cell r="K2706">
            <v>0</v>
          </cell>
          <cell r="L2706">
            <v>0</v>
          </cell>
          <cell r="M2706">
            <v>0</v>
          </cell>
          <cell r="N2706">
            <v>0</v>
          </cell>
          <cell r="O2706">
            <v>0</v>
          </cell>
          <cell r="P2706">
            <v>0</v>
          </cell>
          <cell r="Q2706">
            <v>0</v>
          </cell>
          <cell r="R2706">
            <v>0</v>
          </cell>
          <cell r="S2706">
            <v>0</v>
          </cell>
          <cell r="T2706">
            <v>0</v>
          </cell>
          <cell r="U2706">
            <v>0</v>
          </cell>
          <cell r="V2706">
            <v>0</v>
          </cell>
          <cell r="W2706">
            <v>0</v>
          </cell>
          <cell r="X2706">
            <v>0</v>
          </cell>
          <cell r="Y2706" t="str">
            <v>ProposedProposed Transmission Variable Costs</v>
          </cell>
        </row>
        <row r="2707">
          <cell r="E2707">
            <v>0</v>
          </cell>
          <cell r="F2707">
            <v>0</v>
          </cell>
          <cell r="G2707">
            <v>0</v>
          </cell>
          <cell r="H2707">
            <v>0</v>
          </cell>
          <cell r="I2707">
            <v>0</v>
          </cell>
          <cell r="J2707">
            <v>0</v>
          </cell>
          <cell r="K2707">
            <v>0</v>
          </cell>
          <cell r="L2707">
            <v>0</v>
          </cell>
          <cell r="M2707">
            <v>0</v>
          </cell>
          <cell r="N2707">
            <v>0</v>
          </cell>
          <cell r="O2707">
            <v>0</v>
          </cell>
          <cell r="P2707">
            <v>0</v>
          </cell>
          <cell r="Q2707">
            <v>0</v>
          </cell>
          <cell r="R2707">
            <v>0</v>
          </cell>
          <cell r="S2707">
            <v>0</v>
          </cell>
          <cell r="T2707">
            <v>0</v>
          </cell>
          <cell r="U2707">
            <v>0</v>
          </cell>
          <cell r="V2707">
            <v>0</v>
          </cell>
          <cell r="W2707">
            <v>0</v>
          </cell>
          <cell r="X2707">
            <v>0</v>
          </cell>
          <cell r="Y2707" t="str">
            <v>ProposedProposed Transmission Fixed Costs</v>
          </cell>
        </row>
        <row r="2708">
          <cell r="E2708">
            <v>0</v>
          </cell>
          <cell r="F2708">
            <v>0</v>
          </cell>
          <cell r="G2708">
            <v>0</v>
          </cell>
          <cell r="H2708">
            <v>0</v>
          </cell>
          <cell r="I2708">
            <v>0.44</v>
          </cell>
          <cell r="J2708">
            <v>94.132000000000005</v>
          </cell>
          <cell r="K2708">
            <v>96.278000000000006</v>
          </cell>
          <cell r="L2708">
            <v>98.474000000000004</v>
          </cell>
          <cell r="M2708">
            <v>100.71899999999999</v>
          </cell>
          <cell r="N2708">
            <v>103.015</v>
          </cell>
          <cell r="O2708">
            <v>105.44</v>
          </cell>
          <cell r="P2708">
            <v>131.93899999999999</v>
          </cell>
          <cell r="Q2708">
            <v>134.947</v>
          </cell>
          <cell r="R2708">
            <v>138.024</v>
          </cell>
          <cell r="S2708">
            <v>146.51900000000001</v>
          </cell>
          <cell r="T2708">
            <v>149.86000000000001</v>
          </cell>
          <cell r="U2708">
            <v>153.27699999999999</v>
          </cell>
          <cell r="V2708">
            <v>170.14099999999999</v>
          </cell>
          <cell r="W2708">
            <v>178.25800000000001</v>
          </cell>
          <cell r="X2708">
            <v>182.41499999999999</v>
          </cell>
          <cell r="Y2708" t="str">
            <v>ProposedProposed Transmission Capital Costs</v>
          </cell>
        </row>
        <row r="2709">
          <cell r="E2709">
            <v>0</v>
          </cell>
          <cell r="F2709">
            <v>0</v>
          </cell>
          <cell r="G2709">
            <v>0</v>
          </cell>
          <cell r="H2709">
            <v>0</v>
          </cell>
          <cell r="I2709">
            <v>0.44</v>
          </cell>
          <cell r="J2709">
            <v>94.132000000000005</v>
          </cell>
          <cell r="K2709">
            <v>96.278000000000006</v>
          </cell>
          <cell r="L2709">
            <v>98.474000000000004</v>
          </cell>
          <cell r="M2709">
            <v>100.71899999999999</v>
          </cell>
          <cell r="N2709">
            <v>103.015</v>
          </cell>
          <cell r="O2709">
            <v>105.44</v>
          </cell>
          <cell r="P2709">
            <v>131.93899999999999</v>
          </cell>
          <cell r="Q2709">
            <v>134.947</v>
          </cell>
          <cell r="R2709">
            <v>138.024</v>
          </cell>
          <cell r="S2709">
            <v>146.51900000000001</v>
          </cell>
          <cell r="T2709">
            <v>149.86000000000001</v>
          </cell>
          <cell r="U2709">
            <v>153.27699999999999</v>
          </cell>
          <cell r="V2709">
            <v>170.14099999999999</v>
          </cell>
          <cell r="W2709">
            <v>178.25800000000001</v>
          </cell>
          <cell r="X2709">
            <v>182.41499999999999</v>
          </cell>
          <cell r="Y2709" t="str">
            <v>Existing and Proposed   Transmission Total Costs</v>
          </cell>
        </row>
        <row r="2710">
          <cell r="E2710">
            <v>0</v>
          </cell>
          <cell r="F2710">
            <v>0</v>
          </cell>
          <cell r="G2710">
            <v>0</v>
          </cell>
          <cell r="H2710">
            <v>0</v>
          </cell>
          <cell r="I2710">
            <v>0</v>
          </cell>
          <cell r="J2710">
            <v>0</v>
          </cell>
          <cell r="K2710">
            <v>0</v>
          </cell>
          <cell r="L2710">
            <v>0</v>
          </cell>
          <cell r="M2710">
            <v>0</v>
          </cell>
          <cell r="N2710">
            <v>0</v>
          </cell>
          <cell r="O2710">
            <v>0</v>
          </cell>
          <cell r="P2710">
            <v>0</v>
          </cell>
          <cell r="Q2710">
            <v>0</v>
          </cell>
          <cell r="R2710">
            <v>0</v>
          </cell>
          <cell r="S2710">
            <v>0</v>
          </cell>
          <cell r="T2710">
            <v>0</v>
          </cell>
          <cell r="U2710">
            <v>0</v>
          </cell>
          <cell r="V2710">
            <v>0</v>
          </cell>
          <cell r="W2710">
            <v>0</v>
          </cell>
          <cell r="X2710">
            <v>0</v>
          </cell>
          <cell r="Y2710" t="str">
            <v>ED1_ID_IRRExisting DSM Program Energy Costs</v>
          </cell>
        </row>
        <row r="2711">
          <cell r="E2711">
            <v>0</v>
          </cell>
          <cell r="F2711">
            <v>0</v>
          </cell>
          <cell r="G2711">
            <v>0</v>
          </cell>
          <cell r="H2711">
            <v>0</v>
          </cell>
          <cell r="I2711">
            <v>0</v>
          </cell>
          <cell r="J2711">
            <v>0</v>
          </cell>
          <cell r="K2711">
            <v>0</v>
          </cell>
          <cell r="L2711">
            <v>0</v>
          </cell>
          <cell r="M2711">
            <v>0</v>
          </cell>
          <cell r="N2711">
            <v>0</v>
          </cell>
          <cell r="O2711">
            <v>0</v>
          </cell>
          <cell r="P2711">
            <v>0</v>
          </cell>
          <cell r="Q2711">
            <v>0</v>
          </cell>
          <cell r="R2711">
            <v>0</v>
          </cell>
          <cell r="S2711">
            <v>0</v>
          </cell>
          <cell r="T2711">
            <v>0</v>
          </cell>
          <cell r="U2711">
            <v>0</v>
          </cell>
          <cell r="V2711">
            <v>0</v>
          </cell>
          <cell r="W2711">
            <v>0</v>
          </cell>
          <cell r="X2711">
            <v>0</v>
          </cell>
          <cell r="Y2711" t="str">
            <v>ED1_ID_IRRExisting DSM Program Payback Energy Costs</v>
          </cell>
        </row>
        <row r="2712">
          <cell r="E2712">
            <v>0</v>
          </cell>
          <cell r="F2712">
            <v>0</v>
          </cell>
          <cell r="G2712">
            <v>0</v>
          </cell>
          <cell r="H2712">
            <v>0</v>
          </cell>
          <cell r="I2712">
            <v>0</v>
          </cell>
          <cell r="J2712">
            <v>0</v>
          </cell>
          <cell r="K2712">
            <v>0</v>
          </cell>
          <cell r="L2712">
            <v>0</v>
          </cell>
          <cell r="M2712">
            <v>0</v>
          </cell>
          <cell r="N2712">
            <v>0</v>
          </cell>
          <cell r="O2712">
            <v>0</v>
          </cell>
          <cell r="P2712">
            <v>0</v>
          </cell>
          <cell r="Q2712">
            <v>0</v>
          </cell>
          <cell r="R2712">
            <v>0</v>
          </cell>
          <cell r="S2712">
            <v>0</v>
          </cell>
          <cell r="T2712">
            <v>0</v>
          </cell>
          <cell r="U2712">
            <v>0</v>
          </cell>
          <cell r="V2712">
            <v>0</v>
          </cell>
          <cell r="W2712">
            <v>0</v>
          </cell>
          <cell r="X2712">
            <v>0</v>
          </cell>
          <cell r="Y2712" t="str">
            <v>ED1_ID_IRRExisting DSM Program Capacity Costs</v>
          </cell>
        </row>
        <row r="2713">
          <cell r="E2713">
            <v>0</v>
          </cell>
          <cell r="F2713">
            <v>0</v>
          </cell>
          <cell r="G2713">
            <v>0</v>
          </cell>
          <cell r="H2713">
            <v>0</v>
          </cell>
          <cell r="I2713">
            <v>0</v>
          </cell>
          <cell r="J2713">
            <v>0</v>
          </cell>
          <cell r="K2713">
            <v>0</v>
          </cell>
          <cell r="L2713">
            <v>0</v>
          </cell>
          <cell r="M2713">
            <v>0</v>
          </cell>
          <cell r="N2713">
            <v>0</v>
          </cell>
          <cell r="O2713">
            <v>0</v>
          </cell>
          <cell r="P2713">
            <v>0</v>
          </cell>
          <cell r="Q2713">
            <v>0</v>
          </cell>
          <cell r="R2713">
            <v>0</v>
          </cell>
          <cell r="S2713">
            <v>0</v>
          </cell>
          <cell r="T2713">
            <v>0</v>
          </cell>
          <cell r="U2713">
            <v>0</v>
          </cell>
          <cell r="V2713">
            <v>0</v>
          </cell>
          <cell r="W2713">
            <v>0</v>
          </cell>
          <cell r="X2713">
            <v>0</v>
          </cell>
          <cell r="Y2713" t="str">
            <v>ED1_ID_IRR   DSM Program Total Costs</v>
          </cell>
        </row>
        <row r="2714">
          <cell r="E2714">
            <v>0</v>
          </cell>
          <cell r="F2714">
            <v>0</v>
          </cell>
          <cell r="G2714">
            <v>0</v>
          </cell>
          <cell r="H2714">
            <v>0</v>
          </cell>
          <cell r="I2714">
            <v>0</v>
          </cell>
          <cell r="J2714">
            <v>0</v>
          </cell>
          <cell r="K2714">
            <v>0</v>
          </cell>
          <cell r="L2714">
            <v>0</v>
          </cell>
          <cell r="M2714">
            <v>0</v>
          </cell>
          <cell r="N2714">
            <v>0</v>
          </cell>
          <cell r="O2714">
            <v>0</v>
          </cell>
          <cell r="P2714">
            <v>0</v>
          </cell>
          <cell r="Q2714">
            <v>0</v>
          </cell>
          <cell r="R2714">
            <v>0</v>
          </cell>
          <cell r="S2714">
            <v>0</v>
          </cell>
          <cell r="T2714">
            <v>0</v>
          </cell>
          <cell r="U2714">
            <v>0</v>
          </cell>
          <cell r="V2714">
            <v>0</v>
          </cell>
          <cell r="W2714">
            <v>0</v>
          </cell>
          <cell r="X2714">
            <v>0</v>
          </cell>
          <cell r="Y2714" t="str">
            <v>ED1_C_KeeperExisting DSM Program Energy Costs</v>
          </cell>
        </row>
        <row r="2715">
          <cell r="E2715">
            <v>0.26400000000000001</v>
          </cell>
          <cell r="F2715">
            <v>0.26400000000000001</v>
          </cell>
          <cell r="G2715">
            <v>0.26600000000000001</v>
          </cell>
          <cell r="H2715">
            <v>0.248</v>
          </cell>
          <cell r="I2715">
            <v>0.28699999999999998</v>
          </cell>
          <cell r="J2715">
            <v>0.312</v>
          </cell>
          <cell r="K2715">
            <v>0.39100000000000001</v>
          </cell>
          <cell r="L2715">
            <v>0.42299999999999999</v>
          </cell>
          <cell r="M2715">
            <v>0.41799999999999998</v>
          </cell>
          <cell r="N2715">
            <v>0.443</v>
          </cell>
          <cell r="O2715">
            <v>0.49099999999999999</v>
          </cell>
          <cell r="P2715">
            <v>0.54</v>
          </cell>
          <cell r="Q2715">
            <v>0.57199999999999995</v>
          </cell>
          <cell r="R2715">
            <v>0.61</v>
          </cell>
          <cell r="S2715">
            <v>0.64300000000000002</v>
          </cell>
          <cell r="T2715">
            <v>0.66900000000000004</v>
          </cell>
          <cell r="U2715">
            <v>0.70299999999999996</v>
          </cell>
          <cell r="V2715">
            <v>0.76600000000000001</v>
          </cell>
          <cell r="W2715">
            <v>0.81899999999999995</v>
          </cell>
          <cell r="X2715">
            <v>0.89800000000000002</v>
          </cell>
          <cell r="Y2715" t="str">
            <v>ED1_C_KeeperExisting DSM Program Payback Energy Costs</v>
          </cell>
        </row>
        <row r="2716">
          <cell r="E2716">
            <v>0</v>
          </cell>
          <cell r="F2716">
            <v>0</v>
          </cell>
          <cell r="G2716">
            <v>0</v>
          </cell>
          <cell r="H2716">
            <v>0</v>
          </cell>
          <cell r="I2716">
            <v>0</v>
          </cell>
          <cell r="J2716">
            <v>0</v>
          </cell>
          <cell r="K2716">
            <v>0</v>
          </cell>
          <cell r="L2716">
            <v>0</v>
          </cell>
          <cell r="M2716">
            <v>0</v>
          </cell>
          <cell r="N2716">
            <v>0</v>
          </cell>
          <cell r="O2716">
            <v>0</v>
          </cell>
          <cell r="P2716">
            <v>0</v>
          </cell>
          <cell r="Q2716">
            <v>0</v>
          </cell>
          <cell r="R2716">
            <v>0</v>
          </cell>
          <cell r="S2716">
            <v>0</v>
          </cell>
          <cell r="T2716">
            <v>0</v>
          </cell>
          <cell r="U2716">
            <v>0</v>
          </cell>
          <cell r="V2716">
            <v>0</v>
          </cell>
          <cell r="W2716">
            <v>0</v>
          </cell>
          <cell r="X2716">
            <v>0</v>
          </cell>
          <cell r="Y2716" t="str">
            <v>ED1_C_KeeperExisting DSM Program Capacity Costs</v>
          </cell>
        </row>
        <row r="2717">
          <cell r="E2717">
            <v>0.26400000000000001</v>
          </cell>
          <cell r="F2717">
            <v>0.26400000000000001</v>
          </cell>
          <cell r="G2717">
            <v>0.26600000000000001</v>
          </cell>
          <cell r="H2717">
            <v>0.248</v>
          </cell>
          <cell r="I2717">
            <v>0.28699999999999998</v>
          </cell>
          <cell r="J2717">
            <v>0.312</v>
          </cell>
          <cell r="K2717">
            <v>0.39100000000000001</v>
          </cell>
          <cell r="L2717">
            <v>0.42299999999999999</v>
          </cell>
          <cell r="M2717">
            <v>0.41799999999999998</v>
          </cell>
          <cell r="N2717">
            <v>0.443</v>
          </cell>
          <cell r="O2717">
            <v>0.49099999999999999</v>
          </cell>
          <cell r="P2717">
            <v>0.54</v>
          </cell>
          <cell r="Q2717">
            <v>0.57199999999999995</v>
          </cell>
          <cell r="R2717">
            <v>0.61</v>
          </cell>
          <cell r="S2717">
            <v>0.64300000000000002</v>
          </cell>
          <cell r="T2717">
            <v>0.66900000000000004</v>
          </cell>
          <cell r="U2717">
            <v>0.70299999999999996</v>
          </cell>
          <cell r="V2717">
            <v>0.76600000000000001</v>
          </cell>
          <cell r="W2717">
            <v>0.81899999999999995</v>
          </cell>
          <cell r="X2717">
            <v>0.89800000000000002</v>
          </cell>
          <cell r="Y2717" t="str">
            <v>ED1_C_Keeper   DSM Program Total Costs</v>
          </cell>
        </row>
        <row r="2718">
          <cell r="E2718">
            <v>0</v>
          </cell>
          <cell r="F2718">
            <v>0</v>
          </cell>
          <cell r="G2718">
            <v>0</v>
          </cell>
          <cell r="H2718">
            <v>0</v>
          </cell>
          <cell r="I2718">
            <v>0</v>
          </cell>
          <cell r="J2718">
            <v>0</v>
          </cell>
          <cell r="K2718">
            <v>0</v>
          </cell>
          <cell r="L2718">
            <v>0</v>
          </cell>
          <cell r="M2718">
            <v>0</v>
          </cell>
          <cell r="N2718">
            <v>0</v>
          </cell>
          <cell r="O2718">
            <v>0</v>
          </cell>
          <cell r="P2718">
            <v>0</v>
          </cell>
          <cell r="Q2718">
            <v>0</v>
          </cell>
          <cell r="R2718">
            <v>0</v>
          </cell>
          <cell r="S2718">
            <v>0</v>
          </cell>
          <cell r="T2718">
            <v>0</v>
          </cell>
          <cell r="U2718">
            <v>0</v>
          </cell>
          <cell r="V2718">
            <v>0</v>
          </cell>
          <cell r="W2718">
            <v>0</v>
          </cell>
          <cell r="X2718">
            <v>0</v>
          </cell>
          <cell r="Y2718" t="str">
            <v>ED1_UT_IRRExisting DSM Program Energy Costs</v>
          </cell>
        </row>
        <row r="2719">
          <cell r="E2719">
            <v>0</v>
          </cell>
          <cell r="F2719">
            <v>0</v>
          </cell>
          <cell r="G2719">
            <v>0</v>
          </cell>
          <cell r="H2719">
            <v>0</v>
          </cell>
          <cell r="I2719">
            <v>0</v>
          </cell>
          <cell r="J2719">
            <v>0</v>
          </cell>
          <cell r="K2719">
            <v>0</v>
          </cell>
          <cell r="L2719">
            <v>0</v>
          </cell>
          <cell r="M2719">
            <v>0</v>
          </cell>
          <cell r="N2719">
            <v>0</v>
          </cell>
          <cell r="O2719">
            <v>0</v>
          </cell>
          <cell r="P2719">
            <v>0</v>
          </cell>
          <cell r="Q2719">
            <v>0</v>
          </cell>
          <cell r="R2719">
            <v>0</v>
          </cell>
          <cell r="S2719">
            <v>0</v>
          </cell>
          <cell r="T2719">
            <v>0</v>
          </cell>
          <cell r="U2719">
            <v>0</v>
          </cell>
          <cell r="V2719">
            <v>0</v>
          </cell>
          <cell r="W2719">
            <v>0</v>
          </cell>
          <cell r="X2719">
            <v>0</v>
          </cell>
          <cell r="Y2719" t="str">
            <v>ED1_UT_IRRExisting DSM Program Payback Energy Costs</v>
          </cell>
        </row>
        <row r="2720">
          <cell r="E2720">
            <v>0</v>
          </cell>
          <cell r="F2720">
            <v>0</v>
          </cell>
          <cell r="G2720">
            <v>0</v>
          </cell>
          <cell r="H2720">
            <v>0</v>
          </cell>
          <cell r="I2720">
            <v>0</v>
          </cell>
          <cell r="J2720">
            <v>0</v>
          </cell>
          <cell r="K2720">
            <v>0</v>
          </cell>
          <cell r="L2720">
            <v>0</v>
          </cell>
          <cell r="M2720">
            <v>0</v>
          </cell>
          <cell r="N2720">
            <v>0</v>
          </cell>
          <cell r="O2720">
            <v>0</v>
          </cell>
          <cell r="P2720">
            <v>0</v>
          </cell>
          <cell r="Q2720">
            <v>0</v>
          </cell>
          <cell r="R2720">
            <v>0</v>
          </cell>
          <cell r="S2720">
            <v>0</v>
          </cell>
          <cell r="T2720">
            <v>0</v>
          </cell>
          <cell r="U2720">
            <v>0</v>
          </cell>
          <cell r="V2720">
            <v>0</v>
          </cell>
          <cell r="W2720">
            <v>0</v>
          </cell>
          <cell r="X2720">
            <v>0</v>
          </cell>
          <cell r="Y2720" t="str">
            <v>ED1_UT_IRRExisting DSM Program Capacity Costs</v>
          </cell>
        </row>
        <row r="2721">
          <cell r="E2721">
            <v>0</v>
          </cell>
          <cell r="F2721">
            <v>0</v>
          </cell>
          <cell r="G2721">
            <v>0</v>
          </cell>
          <cell r="H2721">
            <v>0</v>
          </cell>
          <cell r="I2721">
            <v>0</v>
          </cell>
          <cell r="J2721">
            <v>0</v>
          </cell>
          <cell r="K2721">
            <v>0</v>
          </cell>
          <cell r="L2721">
            <v>0</v>
          </cell>
          <cell r="M2721">
            <v>0</v>
          </cell>
          <cell r="N2721">
            <v>0</v>
          </cell>
          <cell r="O2721">
            <v>0</v>
          </cell>
          <cell r="P2721">
            <v>0</v>
          </cell>
          <cell r="Q2721">
            <v>0</v>
          </cell>
          <cell r="R2721">
            <v>0</v>
          </cell>
          <cell r="S2721">
            <v>0</v>
          </cell>
          <cell r="T2721">
            <v>0</v>
          </cell>
          <cell r="U2721">
            <v>0</v>
          </cell>
          <cell r="V2721">
            <v>0</v>
          </cell>
          <cell r="W2721">
            <v>0</v>
          </cell>
          <cell r="X2721">
            <v>0</v>
          </cell>
          <cell r="Y2721" t="str">
            <v>ED1_UT_IRR   DSM Program Total Costs</v>
          </cell>
        </row>
        <row r="2722">
          <cell r="E2722">
            <v>0</v>
          </cell>
          <cell r="F2722">
            <v>0</v>
          </cell>
          <cell r="G2722">
            <v>0</v>
          </cell>
          <cell r="H2722">
            <v>0</v>
          </cell>
          <cell r="I2722">
            <v>0</v>
          </cell>
          <cell r="J2722">
            <v>0</v>
          </cell>
          <cell r="K2722">
            <v>0</v>
          </cell>
          <cell r="L2722">
            <v>0</v>
          </cell>
          <cell r="M2722">
            <v>0</v>
          </cell>
          <cell r="N2722">
            <v>0</v>
          </cell>
          <cell r="O2722">
            <v>0</v>
          </cell>
          <cell r="P2722">
            <v>0</v>
          </cell>
          <cell r="Q2722">
            <v>0</v>
          </cell>
          <cell r="R2722">
            <v>0</v>
          </cell>
          <cell r="S2722">
            <v>0</v>
          </cell>
          <cell r="T2722">
            <v>0</v>
          </cell>
          <cell r="U2722">
            <v>0</v>
          </cell>
          <cell r="V2722">
            <v>0</v>
          </cell>
          <cell r="W2722">
            <v>0</v>
          </cell>
          <cell r="X2722">
            <v>0</v>
          </cell>
          <cell r="Y2722" t="str">
            <v>ED1_OR_IRRExisting DSM Program Energy Costs</v>
          </cell>
        </row>
        <row r="2723">
          <cell r="E2723">
            <v>0</v>
          </cell>
          <cell r="F2723">
            <v>0</v>
          </cell>
          <cell r="G2723">
            <v>0</v>
          </cell>
          <cell r="H2723">
            <v>0</v>
          </cell>
          <cell r="I2723">
            <v>0</v>
          </cell>
          <cell r="J2723">
            <v>0</v>
          </cell>
          <cell r="K2723">
            <v>0</v>
          </cell>
          <cell r="L2723">
            <v>0</v>
          </cell>
          <cell r="M2723">
            <v>0</v>
          </cell>
          <cell r="N2723">
            <v>0</v>
          </cell>
          <cell r="O2723">
            <v>0</v>
          </cell>
          <cell r="P2723">
            <v>0</v>
          </cell>
          <cell r="Q2723">
            <v>0</v>
          </cell>
          <cell r="R2723">
            <v>0</v>
          </cell>
          <cell r="S2723">
            <v>0</v>
          </cell>
          <cell r="T2723">
            <v>0</v>
          </cell>
          <cell r="U2723">
            <v>0</v>
          </cell>
          <cell r="V2723">
            <v>0</v>
          </cell>
          <cell r="W2723">
            <v>0</v>
          </cell>
          <cell r="X2723">
            <v>0</v>
          </cell>
          <cell r="Y2723" t="str">
            <v>ED1_OR_IRRExisting DSM Program Payback Energy Costs</v>
          </cell>
        </row>
        <row r="2724">
          <cell r="E2724">
            <v>0</v>
          </cell>
          <cell r="F2724">
            <v>0</v>
          </cell>
          <cell r="G2724">
            <v>0</v>
          </cell>
          <cell r="H2724">
            <v>0</v>
          </cell>
          <cell r="I2724">
            <v>0</v>
          </cell>
          <cell r="J2724">
            <v>0</v>
          </cell>
          <cell r="K2724">
            <v>0</v>
          </cell>
          <cell r="L2724">
            <v>0</v>
          </cell>
          <cell r="M2724">
            <v>0</v>
          </cell>
          <cell r="N2724">
            <v>0</v>
          </cell>
          <cell r="O2724">
            <v>0</v>
          </cell>
          <cell r="P2724">
            <v>0</v>
          </cell>
          <cell r="Q2724">
            <v>0</v>
          </cell>
          <cell r="R2724">
            <v>0</v>
          </cell>
          <cell r="S2724">
            <v>0</v>
          </cell>
          <cell r="T2724">
            <v>0</v>
          </cell>
          <cell r="U2724">
            <v>0</v>
          </cell>
          <cell r="V2724">
            <v>0</v>
          </cell>
          <cell r="W2724">
            <v>0</v>
          </cell>
          <cell r="X2724">
            <v>0</v>
          </cell>
          <cell r="Y2724" t="str">
            <v>ED1_OR_IRRExisting DSM Program Capacity Costs</v>
          </cell>
        </row>
        <row r="2725">
          <cell r="E2725">
            <v>0</v>
          </cell>
          <cell r="F2725">
            <v>0</v>
          </cell>
          <cell r="G2725">
            <v>0</v>
          </cell>
          <cell r="H2725">
            <v>0</v>
          </cell>
          <cell r="I2725">
            <v>0</v>
          </cell>
          <cell r="J2725">
            <v>0</v>
          </cell>
          <cell r="K2725">
            <v>0</v>
          </cell>
          <cell r="L2725">
            <v>0</v>
          </cell>
          <cell r="M2725">
            <v>0</v>
          </cell>
          <cell r="N2725">
            <v>0</v>
          </cell>
          <cell r="O2725">
            <v>0</v>
          </cell>
          <cell r="P2725">
            <v>0</v>
          </cell>
          <cell r="Q2725">
            <v>0</v>
          </cell>
          <cell r="R2725">
            <v>0</v>
          </cell>
          <cell r="S2725">
            <v>0</v>
          </cell>
          <cell r="T2725">
            <v>0</v>
          </cell>
          <cell r="U2725">
            <v>0</v>
          </cell>
          <cell r="V2725">
            <v>0</v>
          </cell>
          <cell r="W2725">
            <v>0</v>
          </cell>
          <cell r="X2725">
            <v>0</v>
          </cell>
          <cell r="Y2725" t="str">
            <v>ED1_OR_IRR   DSM Program Total Costs</v>
          </cell>
        </row>
        <row r="2726">
          <cell r="E2726">
            <v>0</v>
          </cell>
          <cell r="F2726">
            <v>0</v>
          </cell>
          <cell r="G2726">
            <v>0</v>
          </cell>
          <cell r="H2726">
            <v>0</v>
          </cell>
          <cell r="I2726">
            <v>0</v>
          </cell>
          <cell r="J2726">
            <v>0</v>
          </cell>
          <cell r="K2726">
            <v>0</v>
          </cell>
          <cell r="L2726">
            <v>0</v>
          </cell>
          <cell r="M2726">
            <v>0</v>
          </cell>
          <cell r="N2726">
            <v>0</v>
          </cell>
          <cell r="O2726">
            <v>0</v>
          </cell>
          <cell r="P2726">
            <v>0</v>
          </cell>
          <cell r="Q2726">
            <v>0</v>
          </cell>
          <cell r="R2726">
            <v>0</v>
          </cell>
          <cell r="S2726">
            <v>0</v>
          </cell>
          <cell r="T2726">
            <v>0</v>
          </cell>
          <cell r="U2726">
            <v>0</v>
          </cell>
          <cell r="V2726">
            <v>0</v>
          </cell>
          <cell r="W2726">
            <v>0</v>
          </cell>
          <cell r="X2726">
            <v>0</v>
          </cell>
          <cell r="Y2726" t="str">
            <v>ED2_CA_SO_Y1Existing DSM Program Energy Costs</v>
          </cell>
        </row>
        <row r="2727">
          <cell r="E2727">
            <v>0</v>
          </cell>
          <cell r="F2727">
            <v>0</v>
          </cell>
          <cell r="G2727">
            <v>0</v>
          </cell>
          <cell r="H2727">
            <v>0</v>
          </cell>
          <cell r="I2727">
            <v>0</v>
          </cell>
          <cell r="J2727">
            <v>0</v>
          </cell>
          <cell r="K2727">
            <v>0</v>
          </cell>
          <cell r="L2727">
            <v>0</v>
          </cell>
          <cell r="M2727">
            <v>0</v>
          </cell>
          <cell r="N2727">
            <v>0</v>
          </cell>
          <cell r="O2727">
            <v>0</v>
          </cell>
          <cell r="P2727">
            <v>0</v>
          </cell>
          <cell r="Q2727">
            <v>0</v>
          </cell>
          <cell r="R2727">
            <v>0</v>
          </cell>
          <cell r="S2727">
            <v>0</v>
          </cell>
          <cell r="T2727">
            <v>0</v>
          </cell>
          <cell r="U2727">
            <v>0</v>
          </cell>
          <cell r="V2727">
            <v>0</v>
          </cell>
          <cell r="W2727">
            <v>0</v>
          </cell>
          <cell r="X2727">
            <v>0</v>
          </cell>
          <cell r="Y2727" t="str">
            <v>ED2_CA_SO_Y1Existing DSM Program Payback Energy Costs</v>
          </cell>
        </row>
        <row r="2728">
          <cell r="E2728">
            <v>0</v>
          </cell>
          <cell r="F2728">
            <v>0</v>
          </cell>
          <cell r="G2728">
            <v>0</v>
          </cell>
          <cell r="H2728">
            <v>0</v>
          </cell>
          <cell r="I2728">
            <v>0</v>
          </cell>
          <cell r="J2728">
            <v>0</v>
          </cell>
          <cell r="K2728">
            <v>0</v>
          </cell>
          <cell r="L2728">
            <v>0</v>
          </cell>
          <cell r="M2728">
            <v>0</v>
          </cell>
          <cell r="N2728">
            <v>0</v>
          </cell>
          <cell r="O2728">
            <v>0</v>
          </cell>
          <cell r="P2728">
            <v>0</v>
          </cell>
          <cell r="Q2728">
            <v>0</v>
          </cell>
          <cell r="R2728">
            <v>0</v>
          </cell>
          <cell r="S2728">
            <v>0</v>
          </cell>
          <cell r="T2728">
            <v>0</v>
          </cell>
          <cell r="U2728">
            <v>0</v>
          </cell>
          <cell r="V2728">
            <v>0</v>
          </cell>
          <cell r="W2728">
            <v>0</v>
          </cell>
          <cell r="X2728">
            <v>0</v>
          </cell>
          <cell r="Y2728" t="str">
            <v>ED2_CA_SO_Y1Existing DSM Program Capacity Costs</v>
          </cell>
        </row>
        <row r="2729">
          <cell r="E2729">
            <v>0</v>
          </cell>
          <cell r="F2729">
            <v>0</v>
          </cell>
          <cell r="G2729">
            <v>0</v>
          </cell>
          <cell r="H2729">
            <v>0</v>
          </cell>
          <cell r="I2729">
            <v>0</v>
          </cell>
          <cell r="J2729">
            <v>0</v>
          </cell>
          <cell r="K2729">
            <v>0</v>
          </cell>
          <cell r="L2729">
            <v>0</v>
          </cell>
          <cell r="M2729">
            <v>0</v>
          </cell>
          <cell r="N2729">
            <v>0</v>
          </cell>
          <cell r="O2729">
            <v>0</v>
          </cell>
          <cell r="P2729">
            <v>0</v>
          </cell>
          <cell r="Q2729">
            <v>0</v>
          </cell>
          <cell r="R2729">
            <v>0</v>
          </cell>
          <cell r="S2729">
            <v>0</v>
          </cell>
          <cell r="T2729">
            <v>0</v>
          </cell>
          <cell r="U2729">
            <v>0</v>
          </cell>
          <cell r="V2729">
            <v>0</v>
          </cell>
          <cell r="W2729">
            <v>0</v>
          </cell>
          <cell r="X2729">
            <v>0</v>
          </cell>
          <cell r="Y2729" t="str">
            <v>ED2_CA_SO_Y1   DSM Program Total Costs</v>
          </cell>
        </row>
        <row r="2730">
          <cell r="E2730">
            <v>0</v>
          </cell>
          <cell r="F2730">
            <v>0</v>
          </cell>
          <cell r="G2730">
            <v>0</v>
          </cell>
          <cell r="H2730">
            <v>0</v>
          </cell>
          <cell r="I2730">
            <v>0</v>
          </cell>
          <cell r="J2730">
            <v>0</v>
          </cell>
          <cell r="K2730">
            <v>0</v>
          </cell>
          <cell r="L2730">
            <v>0</v>
          </cell>
          <cell r="M2730">
            <v>0</v>
          </cell>
          <cell r="N2730">
            <v>0</v>
          </cell>
          <cell r="O2730">
            <v>0</v>
          </cell>
          <cell r="P2730">
            <v>0</v>
          </cell>
          <cell r="Q2730">
            <v>0</v>
          </cell>
          <cell r="R2730">
            <v>0</v>
          </cell>
          <cell r="S2730">
            <v>0</v>
          </cell>
          <cell r="T2730">
            <v>0</v>
          </cell>
          <cell r="U2730">
            <v>0</v>
          </cell>
          <cell r="V2730">
            <v>0</v>
          </cell>
          <cell r="W2730">
            <v>0</v>
          </cell>
          <cell r="X2730">
            <v>0</v>
          </cell>
          <cell r="Y2730" t="str">
            <v>ED2_ID_GO_Y1Existing DSM Program Energy Costs</v>
          </cell>
        </row>
        <row r="2731">
          <cell r="E2731">
            <v>0</v>
          </cell>
          <cell r="F2731">
            <v>0</v>
          </cell>
          <cell r="G2731">
            <v>0</v>
          </cell>
          <cell r="H2731">
            <v>0</v>
          </cell>
          <cell r="I2731">
            <v>0</v>
          </cell>
          <cell r="J2731">
            <v>0</v>
          </cell>
          <cell r="K2731">
            <v>0</v>
          </cell>
          <cell r="L2731">
            <v>0</v>
          </cell>
          <cell r="M2731">
            <v>0</v>
          </cell>
          <cell r="N2731">
            <v>0</v>
          </cell>
          <cell r="O2731">
            <v>0</v>
          </cell>
          <cell r="P2731">
            <v>0</v>
          </cell>
          <cell r="Q2731">
            <v>0</v>
          </cell>
          <cell r="R2731">
            <v>0</v>
          </cell>
          <cell r="S2731">
            <v>0</v>
          </cell>
          <cell r="T2731">
            <v>0</v>
          </cell>
          <cell r="U2731">
            <v>0</v>
          </cell>
          <cell r="V2731">
            <v>0</v>
          </cell>
          <cell r="W2731">
            <v>0</v>
          </cell>
          <cell r="X2731">
            <v>0</v>
          </cell>
          <cell r="Y2731" t="str">
            <v>ED2_ID_GO_Y1Existing DSM Program Payback Energy Costs</v>
          </cell>
        </row>
        <row r="2732">
          <cell r="E2732">
            <v>0</v>
          </cell>
          <cell r="F2732">
            <v>0</v>
          </cell>
          <cell r="G2732">
            <v>0</v>
          </cell>
          <cell r="H2732">
            <v>0</v>
          </cell>
          <cell r="I2732">
            <v>0</v>
          </cell>
          <cell r="J2732">
            <v>0</v>
          </cell>
          <cell r="K2732">
            <v>0</v>
          </cell>
          <cell r="L2732">
            <v>0</v>
          </cell>
          <cell r="M2732">
            <v>0</v>
          </cell>
          <cell r="N2732">
            <v>0</v>
          </cell>
          <cell r="O2732">
            <v>0</v>
          </cell>
          <cell r="P2732">
            <v>0</v>
          </cell>
          <cell r="Q2732">
            <v>0</v>
          </cell>
          <cell r="R2732">
            <v>0</v>
          </cell>
          <cell r="S2732">
            <v>0</v>
          </cell>
          <cell r="T2732">
            <v>0</v>
          </cell>
          <cell r="U2732">
            <v>0</v>
          </cell>
          <cell r="V2732">
            <v>0</v>
          </cell>
          <cell r="W2732">
            <v>0</v>
          </cell>
          <cell r="X2732">
            <v>0</v>
          </cell>
          <cell r="Y2732" t="str">
            <v>ED2_ID_GO_Y1Existing DSM Program Capacity Costs</v>
          </cell>
        </row>
        <row r="2733">
          <cell r="E2733">
            <v>0</v>
          </cell>
          <cell r="F2733">
            <v>0</v>
          </cell>
          <cell r="G2733">
            <v>0</v>
          </cell>
          <cell r="H2733">
            <v>0</v>
          </cell>
          <cell r="I2733">
            <v>0</v>
          </cell>
          <cell r="J2733">
            <v>0</v>
          </cell>
          <cell r="K2733">
            <v>0</v>
          </cell>
          <cell r="L2733">
            <v>0</v>
          </cell>
          <cell r="M2733">
            <v>0</v>
          </cell>
          <cell r="N2733">
            <v>0</v>
          </cell>
          <cell r="O2733">
            <v>0</v>
          </cell>
          <cell r="P2733">
            <v>0</v>
          </cell>
          <cell r="Q2733">
            <v>0</v>
          </cell>
          <cell r="R2733">
            <v>0</v>
          </cell>
          <cell r="S2733">
            <v>0</v>
          </cell>
          <cell r="T2733">
            <v>0</v>
          </cell>
          <cell r="U2733">
            <v>0</v>
          </cell>
          <cell r="V2733">
            <v>0</v>
          </cell>
          <cell r="W2733">
            <v>0</v>
          </cell>
          <cell r="X2733">
            <v>0</v>
          </cell>
          <cell r="Y2733" t="str">
            <v>ED2_ID_GO_Y1   DSM Program Total Costs</v>
          </cell>
        </row>
        <row r="2734">
          <cell r="E2734">
            <v>0</v>
          </cell>
          <cell r="F2734">
            <v>0</v>
          </cell>
          <cell r="G2734">
            <v>0</v>
          </cell>
          <cell r="H2734">
            <v>0</v>
          </cell>
          <cell r="I2734">
            <v>0</v>
          </cell>
          <cell r="J2734">
            <v>0</v>
          </cell>
          <cell r="K2734">
            <v>0</v>
          </cell>
          <cell r="L2734">
            <v>0</v>
          </cell>
          <cell r="M2734">
            <v>0</v>
          </cell>
          <cell r="N2734">
            <v>0</v>
          </cell>
          <cell r="O2734">
            <v>0</v>
          </cell>
          <cell r="P2734">
            <v>0</v>
          </cell>
          <cell r="Q2734">
            <v>0</v>
          </cell>
          <cell r="R2734">
            <v>0</v>
          </cell>
          <cell r="S2734">
            <v>0</v>
          </cell>
          <cell r="T2734">
            <v>0</v>
          </cell>
          <cell r="U2734">
            <v>0</v>
          </cell>
          <cell r="V2734">
            <v>0</v>
          </cell>
          <cell r="W2734">
            <v>0</v>
          </cell>
          <cell r="X2734">
            <v>0</v>
          </cell>
          <cell r="Y2734" t="str">
            <v>ED2_OR_SO_Y1Existing DSM Program Energy Costs</v>
          </cell>
        </row>
        <row r="2735">
          <cell r="E2735">
            <v>0</v>
          </cell>
          <cell r="F2735">
            <v>0</v>
          </cell>
          <cell r="G2735">
            <v>0</v>
          </cell>
          <cell r="H2735">
            <v>0</v>
          </cell>
          <cell r="I2735">
            <v>0</v>
          </cell>
          <cell r="J2735">
            <v>0</v>
          </cell>
          <cell r="K2735">
            <v>0</v>
          </cell>
          <cell r="L2735">
            <v>0</v>
          </cell>
          <cell r="M2735">
            <v>0</v>
          </cell>
          <cell r="N2735">
            <v>0</v>
          </cell>
          <cell r="O2735">
            <v>0</v>
          </cell>
          <cell r="P2735">
            <v>0</v>
          </cell>
          <cell r="Q2735">
            <v>0</v>
          </cell>
          <cell r="R2735">
            <v>0</v>
          </cell>
          <cell r="S2735">
            <v>0</v>
          </cell>
          <cell r="T2735">
            <v>0</v>
          </cell>
          <cell r="U2735">
            <v>0</v>
          </cell>
          <cell r="V2735">
            <v>0</v>
          </cell>
          <cell r="W2735">
            <v>0</v>
          </cell>
          <cell r="X2735">
            <v>0</v>
          </cell>
          <cell r="Y2735" t="str">
            <v>ED2_OR_SO_Y1Existing DSM Program Payback Energy Costs</v>
          </cell>
        </row>
        <row r="2736">
          <cell r="E2736">
            <v>0</v>
          </cell>
          <cell r="F2736">
            <v>0</v>
          </cell>
          <cell r="G2736">
            <v>0</v>
          </cell>
          <cell r="H2736">
            <v>0</v>
          </cell>
          <cell r="I2736">
            <v>0</v>
          </cell>
          <cell r="J2736">
            <v>0</v>
          </cell>
          <cell r="K2736">
            <v>0</v>
          </cell>
          <cell r="L2736">
            <v>0</v>
          </cell>
          <cell r="M2736">
            <v>0</v>
          </cell>
          <cell r="N2736">
            <v>0</v>
          </cell>
          <cell r="O2736">
            <v>0</v>
          </cell>
          <cell r="P2736">
            <v>0</v>
          </cell>
          <cell r="Q2736">
            <v>0</v>
          </cell>
          <cell r="R2736">
            <v>0</v>
          </cell>
          <cell r="S2736">
            <v>0</v>
          </cell>
          <cell r="T2736">
            <v>0</v>
          </cell>
          <cell r="U2736">
            <v>0</v>
          </cell>
          <cell r="V2736">
            <v>0</v>
          </cell>
          <cell r="W2736">
            <v>0</v>
          </cell>
          <cell r="X2736">
            <v>0</v>
          </cell>
          <cell r="Y2736" t="str">
            <v>ED2_OR_SO_Y1Existing DSM Program Capacity Costs</v>
          </cell>
        </row>
        <row r="2737">
          <cell r="E2737">
            <v>0</v>
          </cell>
          <cell r="F2737">
            <v>0</v>
          </cell>
          <cell r="G2737">
            <v>0</v>
          </cell>
          <cell r="H2737">
            <v>0</v>
          </cell>
          <cell r="I2737">
            <v>0</v>
          </cell>
          <cell r="J2737">
            <v>0</v>
          </cell>
          <cell r="K2737">
            <v>0</v>
          </cell>
          <cell r="L2737">
            <v>0</v>
          </cell>
          <cell r="M2737">
            <v>0</v>
          </cell>
          <cell r="N2737">
            <v>0</v>
          </cell>
          <cell r="O2737">
            <v>0</v>
          </cell>
          <cell r="P2737">
            <v>0</v>
          </cell>
          <cell r="Q2737">
            <v>0</v>
          </cell>
          <cell r="R2737">
            <v>0</v>
          </cell>
          <cell r="S2737">
            <v>0</v>
          </cell>
          <cell r="T2737">
            <v>0</v>
          </cell>
          <cell r="U2737">
            <v>0</v>
          </cell>
          <cell r="V2737">
            <v>0</v>
          </cell>
          <cell r="W2737">
            <v>0</v>
          </cell>
          <cell r="X2737">
            <v>0</v>
          </cell>
          <cell r="Y2737" t="str">
            <v>ED2_OR_SO_Y1   DSM Program Total Costs</v>
          </cell>
        </row>
        <row r="2738">
          <cell r="E2738">
            <v>0</v>
          </cell>
          <cell r="F2738">
            <v>0</v>
          </cell>
          <cell r="G2738">
            <v>0</v>
          </cell>
          <cell r="H2738">
            <v>0</v>
          </cell>
          <cell r="I2738">
            <v>0</v>
          </cell>
          <cell r="J2738">
            <v>0</v>
          </cell>
          <cell r="K2738">
            <v>0</v>
          </cell>
          <cell r="L2738">
            <v>0</v>
          </cell>
          <cell r="M2738">
            <v>0</v>
          </cell>
          <cell r="N2738">
            <v>0</v>
          </cell>
          <cell r="O2738">
            <v>0</v>
          </cell>
          <cell r="P2738">
            <v>0</v>
          </cell>
          <cell r="Q2738">
            <v>0</v>
          </cell>
          <cell r="R2738">
            <v>0</v>
          </cell>
          <cell r="S2738">
            <v>0</v>
          </cell>
          <cell r="T2738">
            <v>0</v>
          </cell>
          <cell r="U2738">
            <v>0</v>
          </cell>
          <cell r="V2738">
            <v>0</v>
          </cell>
          <cell r="W2738">
            <v>0</v>
          </cell>
          <cell r="X2738">
            <v>0</v>
          </cell>
          <cell r="Y2738" t="str">
            <v>ED2_UT_UT_Y1Existing DSM Program Energy Costs</v>
          </cell>
        </row>
        <row r="2739">
          <cell r="E2739">
            <v>0</v>
          </cell>
          <cell r="F2739">
            <v>0</v>
          </cell>
          <cell r="G2739">
            <v>0</v>
          </cell>
          <cell r="H2739">
            <v>0</v>
          </cell>
          <cell r="I2739">
            <v>0</v>
          </cell>
          <cell r="J2739">
            <v>0</v>
          </cell>
          <cell r="K2739">
            <v>0</v>
          </cell>
          <cell r="L2739">
            <v>0</v>
          </cell>
          <cell r="M2739">
            <v>0</v>
          </cell>
          <cell r="N2739">
            <v>0</v>
          </cell>
          <cell r="O2739">
            <v>0</v>
          </cell>
          <cell r="P2739">
            <v>0</v>
          </cell>
          <cell r="Q2739">
            <v>0</v>
          </cell>
          <cell r="R2739">
            <v>0</v>
          </cell>
          <cell r="S2739">
            <v>0</v>
          </cell>
          <cell r="T2739">
            <v>0</v>
          </cell>
          <cell r="U2739">
            <v>0</v>
          </cell>
          <cell r="V2739">
            <v>0</v>
          </cell>
          <cell r="W2739">
            <v>0</v>
          </cell>
          <cell r="X2739">
            <v>0</v>
          </cell>
          <cell r="Y2739" t="str">
            <v>ED2_UT_UT_Y1Existing DSM Program Payback Energy Costs</v>
          </cell>
        </row>
        <row r="2740">
          <cell r="E2740">
            <v>0</v>
          </cell>
          <cell r="F2740">
            <v>0</v>
          </cell>
          <cell r="G2740">
            <v>0</v>
          </cell>
          <cell r="H2740">
            <v>0</v>
          </cell>
          <cell r="I2740">
            <v>0</v>
          </cell>
          <cell r="J2740">
            <v>0</v>
          </cell>
          <cell r="K2740">
            <v>0</v>
          </cell>
          <cell r="L2740">
            <v>0</v>
          </cell>
          <cell r="M2740">
            <v>0</v>
          </cell>
          <cell r="N2740">
            <v>0</v>
          </cell>
          <cell r="O2740">
            <v>0</v>
          </cell>
          <cell r="P2740">
            <v>0</v>
          </cell>
          <cell r="Q2740">
            <v>0</v>
          </cell>
          <cell r="R2740">
            <v>0</v>
          </cell>
          <cell r="S2740">
            <v>0</v>
          </cell>
          <cell r="T2740">
            <v>0</v>
          </cell>
          <cell r="U2740">
            <v>0</v>
          </cell>
          <cell r="V2740">
            <v>0</v>
          </cell>
          <cell r="W2740">
            <v>0</v>
          </cell>
          <cell r="X2740">
            <v>0</v>
          </cell>
          <cell r="Y2740" t="str">
            <v>ED2_UT_UT_Y1Existing DSM Program Capacity Costs</v>
          </cell>
        </row>
        <row r="2741">
          <cell r="E2741">
            <v>0</v>
          </cell>
          <cell r="F2741">
            <v>0</v>
          </cell>
          <cell r="G2741">
            <v>0</v>
          </cell>
          <cell r="H2741">
            <v>0</v>
          </cell>
          <cell r="I2741">
            <v>0</v>
          </cell>
          <cell r="J2741">
            <v>0</v>
          </cell>
          <cell r="K2741">
            <v>0</v>
          </cell>
          <cell r="L2741">
            <v>0</v>
          </cell>
          <cell r="M2741">
            <v>0</v>
          </cell>
          <cell r="N2741">
            <v>0</v>
          </cell>
          <cell r="O2741">
            <v>0</v>
          </cell>
          <cell r="P2741">
            <v>0</v>
          </cell>
          <cell r="Q2741">
            <v>0</v>
          </cell>
          <cell r="R2741">
            <v>0</v>
          </cell>
          <cell r="S2741">
            <v>0</v>
          </cell>
          <cell r="T2741">
            <v>0</v>
          </cell>
          <cell r="U2741">
            <v>0</v>
          </cell>
          <cell r="V2741">
            <v>0</v>
          </cell>
          <cell r="W2741">
            <v>0</v>
          </cell>
          <cell r="X2741">
            <v>0</v>
          </cell>
          <cell r="Y2741" t="str">
            <v>ED2_UT_UT_Y1   DSM Program Total Costs</v>
          </cell>
        </row>
        <row r="2742">
          <cell r="E2742">
            <v>0</v>
          </cell>
          <cell r="F2742">
            <v>0</v>
          </cell>
          <cell r="G2742">
            <v>0</v>
          </cell>
          <cell r="H2742">
            <v>0</v>
          </cell>
          <cell r="I2742">
            <v>0</v>
          </cell>
          <cell r="J2742">
            <v>0</v>
          </cell>
          <cell r="K2742">
            <v>0</v>
          </cell>
          <cell r="L2742">
            <v>0</v>
          </cell>
          <cell r="M2742">
            <v>0</v>
          </cell>
          <cell r="N2742">
            <v>0</v>
          </cell>
          <cell r="O2742">
            <v>0</v>
          </cell>
          <cell r="P2742">
            <v>0</v>
          </cell>
          <cell r="Q2742">
            <v>0</v>
          </cell>
          <cell r="R2742">
            <v>0</v>
          </cell>
          <cell r="S2742">
            <v>0</v>
          </cell>
          <cell r="T2742">
            <v>0</v>
          </cell>
          <cell r="U2742">
            <v>0</v>
          </cell>
          <cell r="V2742">
            <v>0</v>
          </cell>
          <cell r="W2742">
            <v>0</v>
          </cell>
          <cell r="X2742">
            <v>0</v>
          </cell>
          <cell r="Y2742" t="str">
            <v>ED2_WA_WA_Y1Existing DSM Program Energy Costs</v>
          </cell>
        </row>
        <row r="2743">
          <cell r="E2743">
            <v>0</v>
          </cell>
          <cell r="F2743">
            <v>0</v>
          </cell>
          <cell r="G2743">
            <v>0</v>
          </cell>
          <cell r="H2743">
            <v>0</v>
          </cell>
          <cell r="I2743">
            <v>0</v>
          </cell>
          <cell r="J2743">
            <v>0</v>
          </cell>
          <cell r="K2743">
            <v>0</v>
          </cell>
          <cell r="L2743">
            <v>0</v>
          </cell>
          <cell r="M2743">
            <v>0</v>
          </cell>
          <cell r="N2743">
            <v>0</v>
          </cell>
          <cell r="O2743">
            <v>0</v>
          </cell>
          <cell r="P2743">
            <v>0</v>
          </cell>
          <cell r="Q2743">
            <v>0</v>
          </cell>
          <cell r="R2743">
            <v>0</v>
          </cell>
          <cell r="S2743">
            <v>0</v>
          </cell>
          <cell r="T2743">
            <v>0</v>
          </cell>
          <cell r="U2743">
            <v>0</v>
          </cell>
          <cell r="V2743">
            <v>0</v>
          </cell>
          <cell r="W2743">
            <v>0</v>
          </cell>
          <cell r="X2743">
            <v>0</v>
          </cell>
          <cell r="Y2743" t="str">
            <v>ED2_WA_WA_Y1Existing DSM Program Payback Energy Costs</v>
          </cell>
        </row>
        <row r="2744">
          <cell r="E2744">
            <v>0</v>
          </cell>
          <cell r="F2744">
            <v>0</v>
          </cell>
          <cell r="G2744">
            <v>0</v>
          </cell>
          <cell r="H2744">
            <v>0</v>
          </cell>
          <cell r="I2744">
            <v>0</v>
          </cell>
          <cell r="J2744">
            <v>0</v>
          </cell>
          <cell r="K2744">
            <v>0</v>
          </cell>
          <cell r="L2744">
            <v>0</v>
          </cell>
          <cell r="M2744">
            <v>0</v>
          </cell>
          <cell r="N2744">
            <v>0</v>
          </cell>
          <cell r="O2744">
            <v>0</v>
          </cell>
          <cell r="P2744">
            <v>0</v>
          </cell>
          <cell r="Q2744">
            <v>0</v>
          </cell>
          <cell r="R2744">
            <v>0</v>
          </cell>
          <cell r="S2744">
            <v>0</v>
          </cell>
          <cell r="T2744">
            <v>0</v>
          </cell>
          <cell r="U2744">
            <v>0</v>
          </cell>
          <cell r="V2744">
            <v>0</v>
          </cell>
          <cell r="W2744">
            <v>0</v>
          </cell>
          <cell r="X2744">
            <v>0</v>
          </cell>
          <cell r="Y2744" t="str">
            <v>ED2_WA_WA_Y1Existing DSM Program Capacity Costs</v>
          </cell>
        </row>
        <row r="2745">
          <cell r="E2745">
            <v>0</v>
          </cell>
          <cell r="F2745">
            <v>0</v>
          </cell>
          <cell r="G2745">
            <v>0</v>
          </cell>
          <cell r="H2745">
            <v>0</v>
          </cell>
          <cell r="I2745">
            <v>0</v>
          </cell>
          <cell r="J2745">
            <v>0</v>
          </cell>
          <cell r="K2745">
            <v>0</v>
          </cell>
          <cell r="L2745">
            <v>0</v>
          </cell>
          <cell r="M2745">
            <v>0</v>
          </cell>
          <cell r="N2745">
            <v>0</v>
          </cell>
          <cell r="O2745">
            <v>0</v>
          </cell>
          <cell r="P2745">
            <v>0</v>
          </cell>
          <cell r="Q2745">
            <v>0</v>
          </cell>
          <cell r="R2745">
            <v>0</v>
          </cell>
          <cell r="S2745">
            <v>0</v>
          </cell>
          <cell r="T2745">
            <v>0</v>
          </cell>
          <cell r="U2745">
            <v>0</v>
          </cell>
          <cell r="V2745">
            <v>0</v>
          </cell>
          <cell r="W2745">
            <v>0</v>
          </cell>
          <cell r="X2745">
            <v>0</v>
          </cell>
          <cell r="Y2745" t="str">
            <v>ED2_WA_WA_Y1   DSM Program Total Costs</v>
          </cell>
        </row>
        <row r="2746">
          <cell r="E2746">
            <v>0</v>
          </cell>
          <cell r="F2746">
            <v>0</v>
          </cell>
          <cell r="G2746">
            <v>0</v>
          </cell>
          <cell r="H2746">
            <v>0</v>
          </cell>
          <cell r="I2746">
            <v>0</v>
          </cell>
          <cell r="J2746">
            <v>0</v>
          </cell>
          <cell r="K2746">
            <v>0</v>
          </cell>
          <cell r="L2746">
            <v>0</v>
          </cell>
          <cell r="M2746">
            <v>0</v>
          </cell>
          <cell r="N2746">
            <v>0</v>
          </cell>
          <cell r="O2746">
            <v>0</v>
          </cell>
          <cell r="P2746">
            <v>0</v>
          </cell>
          <cell r="Q2746">
            <v>0</v>
          </cell>
          <cell r="R2746">
            <v>0</v>
          </cell>
          <cell r="S2746">
            <v>0</v>
          </cell>
          <cell r="T2746">
            <v>0</v>
          </cell>
          <cell r="U2746">
            <v>0</v>
          </cell>
          <cell r="V2746">
            <v>0</v>
          </cell>
          <cell r="W2746">
            <v>0</v>
          </cell>
          <cell r="X2746">
            <v>0</v>
          </cell>
          <cell r="Y2746" t="str">
            <v>ED2_WA_YA_Y1Existing DSM Program Energy Costs</v>
          </cell>
        </row>
        <row r="2747">
          <cell r="E2747">
            <v>0</v>
          </cell>
          <cell r="F2747">
            <v>0</v>
          </cell>
          <cell r="G2747">
            <v>0</v>
          </cell>
          <cell r="H2747">
            <v>0</v>
          </cell>
          <cell r="I2747">
            <v>0</v>
          </cell>
          <cell r="J2747">
            <v>0</v>
          </cell>
          <cell r="K2747">
            <v>0</v>
          </cell>
          <cell r="L2747">
            <v>0</v>
          </cell>
          <cell r="M2747">
            <v>0</v>
          </cell>
          <cell r="N2747">
            <v>0</v>
          </cell>
          <cell r="O2747">
            <v>0</v>
          </cell>
          <cell r="P2747">
            <v>0</v>
          </cell>
          <cell r="Q2747">
            <v>0</v>
          </cell>
          <cell r="R2747">
            <v>0</v>
          </cell>
          <cell r="S2747">
            <v>0</v>
          </cell>
          <cell r="T2747">
            <v>0</v>
          </cell>
          <cell r="U2747">
            <v>0</v>
          </cell>
          <cell r="V2747">
            <v>0</v>
          </cell>
          <cell r="W2747">
            <v>0</v>
          </cell>
          <cell r="X2747">
            <v>0</v>
          </cell>
          <cell r="Y2747" t="str">
            <v>ED2_WA_YA_Y1Existing DSM Program Payback Energy Costs</v>
          </cell>
        </row>
        <row r="2748">
          <cell r="E2748">
            <v>0</v>
          </cell>
          <cell r="F2748">
            <v>0</v>
          </cell>
          <cell r="G2748">
            <v>0</v>
          </cell>
          <cell r="H2748">
            <v>0</v>
          </cell>
          <cell r="I2748">
            <v>0</v>
          </cell>
          <cell r="J2748">
            <v>0</v>
          </cell>
          <cell r="K2748">
            <v>0</v>
          </cell>
          <cell r="L2748">
            <v>0</v>
          </cell>
          <cell r="M2748">
            <v>0</v>
          </cell>
          <cell r="N2748">
            <v>0</v>
          </cell>
          <cell r="O2748">
            <v>0</v>
          </cell>
          <cell r="P2748">
            <v>0</v>
          </cell>
          <cell r="Q2748">
            <v>0</v>
          </cell>
          <cell r="R2748">
            <v>0</v>
          </cell>
          <cell r="S2748">
            <v>0</v>
          </cell>
          <cell r="T2748">
            <v>0</v>
          </cell>
          <cell r="U2748">
            <v>0</v>
          </cell>
          <cell r="V2748">
            <v>0</v>
          </cell>
          <cell r="W2748">
            <v>0</v>
          </cell>
          <cell r="X2748">
            <v>0</v>
          </cell>
          <cell r="Y2748" t="str">
            <v>ED2_WA_YA_Y1Existing DSM Program Capacity Costs</v>
          </cell>
        </row>
        <row r="2749">
          <cell r="E2749">
            <v>0</v>
          </cell>
          <cell r="F2749">
            <v>0</v>
          </cell>
          <cell r="G2749">
            <v>0</v>
          </cell>
          <cell r="H2749">
            <v>0</v>
          </cell>
          <cell r="I2749">
            <v>0</v>
          </cell>
          <cell r="J2749">
            <v>0</v>
          </cell>
          <cell r="K2749">
            <v>0</v>
          </cell>
          <cell r="L2749">
            <v>0</v>
          </cell>
          <cell r="M2749">
            <v>0</v>
          </cell>
          <cell r="N2749">
            <v>0</v>
          </cell>
          <cell r="O2749">
            <v>0</v>
          </cell>
          <cell r="P2749">
            <v>0</v>
          </cell>
          <cell r="Q2749">
            <v>0</v>
          </cell>
          <cell r="R2749">
            <v>0</v>
          </cell>
          <cell r="S2749">
            <v>0</v>
          </cell>
          <cell r="T2749">
            <v>0</v>
          </cell>
          <cell r="U2749">
            <v>0</v>
          </cell>
          <cell r="V2749">
            <v>0</v>
          </cell>
          <cell r="W2749">
            <v>0</v>
          </cell>
          <cell r="X2749">
            <v>0</v>
          </cell>
          <cell r="Y2749" t="str">
            <v>ED2_WA_YA_Y1   DSM Program Total Costs</v>
          </cell>
        </row>
        <row r="2750">
          <cell r="E2750">
            <v>0</v>
          </cell>
          <cell r="F2750">
            <v>0</v>
          </cell>
          <cell r="G2750">
            <v>0</v>
          </cell>
          <cell r="H2750">
            <v>0</v>
          </cell>
          <cell r="I2750">
            <v>0</v>
          </cell>
          <cell r="J2750">
            <v>0</v>
          </cell>
          <cell r="K2750">
            <v>0</v>
          </cell>
          <cell r="L2750">
            <v>0</v>
          </cell>
          <cell r="M2750">
            <v>0</v>
          </cell>
          <cell r="N2750">
            <v>0</v>
          </cell>
          <cell r="O2750">
            <v>0</v>
          </cell>
          <cell r="P2750">
            <v>0</v>
          </cell>
          <cell r="Q2750">
            <v>0</v>
          </cell>
          <cell r="R2750">
            <v>0</v>
          </cell>
          <cell r="S2750">
            <v>0</v>
          </cell>
          <cell r="T2750">
            <v>0</v>
          </cell>
          <cell r="U2750">
            <v>0</v>
          </cell>
          <cell r="V2750">
            <v>0</v>
          </cell>
          <cell r="W2750">
            <v>0</v>
          </cell>
          <cell r="X2750">
            <v>0</v>
          </cell>
          <cell r="Y2750" t="str">
            <v>ED2_WY_WY_Y1Existing DSM Program Energy Costs</v>
          </cell>
        </row>
        <row r="2751">
          <cell r="E2751">
            <v>0</v>
          </cell>
          <cell r="F2751">
            <v>0</v>
          </cell>
          <cell r="G2751">
            <v>0</v>
          </cell>
          <cell r="H2751">
            <v>0</v>
          </cell>
          <cell r="I2751">
            <v>0</v>
          </cell>
          <cell r="J2751">
            <v>0</v>
          </cell>
          <cell r="K2751">
            <v>0</v>
          </cell>
          <cell r="L2751">
            <v>0</v>
          </cell>
          <cell r="M2751">
            <v>0</v>
          </cell>
          <cell r="N2751">
            <v>0</v>
          </cell>
          <cell r="O2751">
            <v>0</v>
          </cell>
          <cell r="P2751">
            <v>0</v>
          </cell>
          <cell r="Q2751">
            <v>0</v>
          </cell>
          <cell r="R2751">
            <v>0</v>
          </cell>
          <cell r="S2751">
            <v>0</v>
          </cell>
          <cell r="T2751">
            <v>0</v>
          </cell>
          <cell r="U2751">
            <v>0</v>
          </cell>
          <cell r="V2751">
            <v>0</v>
          </cell>
          <cell r="W2751">
            <v>0</v>
          </cell>
          <cell r="X2751">
            <v>0</v>
          </cell>
          <cell r="Y2751" t="str">
            <v>ED2_WY_WY_Y1Existing DSM Program Payback Energy Costs</v>
          </cell>
        </row>
        <row r="2752">
          <cell r="E2752">
            <v>0</v>
          </cell>
          <cell r="F2752">
            <v>0</v>
          </cell>
          <cell r="G2752">
            <v>0</v>
          </cell>
          <cell r="H2752">
            <v>0</v>
          </cell>
          <cell r="I2752">
            <v>0</v>
          </cell>
          <cell r="J2752">
            <v>0</v>
          </cell>
          <cell r="K2752">
            <v>0</v>
          </cell>
          <cell r="L2752">
            <v>0</v>
          </cell>
          <cell r="M2752">
            <v>0</v>
          </cell>
          <cell r="N2752">
            <v>0</v>
          </cell>
          <cell r="O2752">
            <v>0</v>
          </cell>
          <cell r="P2752">
            <v>0</v>
          </cell>
          <cell r="Q2752">
            <v>0</v>
          </cell>
          <cell r="R2752">
            <v>0</v>
          </cell>
          <cell r="S2752">
            <v>0</v>
          </cell>
          <cell r="T2752">
            <v>0</v>
          </cell>
          <cell r="U2752">
            <v>0</v>
          </cell>
          <cell r="V2752">
            <v>0</v>
          </cell>
          <cell r="W2752">
            <v>0</v>
          </cell>
          <cell r="X2752">
            <v>0</v>
          </cell>
          <cell r="Y2752" t="str">
            <v>ED2_WY_WY_Y1Existing DSM Program Capacity Costs</v>
          </cell>
        </row>
        <row r="2753">
          <cell r="E2753">
            <v>0</v>
          </cell>
          <cell r="F2753">
            <v>0</v>
          </cell>
          <cell r="G2753">
            <v>0</v>
          </cell>
          <cell r="H2753">
            <v>0</v>
          </cell>
          <cell r="I2753">
            <v>0</v>
          </cell>
          <cell r="J2753">
            <v>0</v>
          </cell>
          <cell r="K2753">
            <v>0</v>
          </cell>
          <cell r="L2753">
            <v>0</v>
          </cell>
          <cell r="M2753">
            <v>0</v>
          </cell>
          <cell r="N2753">
            <v>0</v>
          </cell>
          <cell r="O2753">
            <v>0</v>
          </cell>
          <cell r="P2753">
            <v>0</v>
          </cell>
          <cell r="Q2753">
            <v>0</v>
          </cell>
          <cell r="R2753">
            <v>0</v>
          </cell>
          <cell r="S2753">
            <v>0</v>
          </cell>
          <cell r="T2753">
            <v>0</v>
          </cell>
          <cell r="U2753">
            <v>0</v>
          </cell>
          <cell r="V2753">
            <v>0</v>
          </cell>
          <cell r="W2753">
            <v>0</v>
          </cell>
          <cell r="X2753">
            <v>0</v>
          </cell>
          <cell r="Y2753" t="str">
            <v>ED2_WY_WY_Y1   DSM Program Total Costs</v>
          </cell>
        </row>
        <row r="2754">
          <cell r="E2754">
            <v>0</v>
          </cell>
          <cell r="F2754">
            <v>0</v>
          </cell>
          <cell r="G2754">
            <v>0</v>
          </cell>
          <cell r="H2754">
            <v>0</v>
          </cell>
          <cell r="I2754">
            <v>0</v>
          </cell>
          <cell r="J2754">
            <v>0</v>
          </cell>
          <cell r="K2754">
            <v>0</v>
          </cell>
          <cell r="L2754">
            <v>0</v>
          </cell>
          <cell r="M2754">
            <v>0</v>
          </cell>
          <cell r="N2754">
            <v>0</v>
          </cell>
          <cell r="O2754">
            <v>0</v>
          </cell>
          <cell r="P2754">
            <v>0</v>
          </cell>
          <cell r="Q2754">
            <v>0</v>
          </cell>
          <cell r="R2754">
            <v>0</v>
          </cell>
          <cell r="S2754">
            <v>0</v>
          </cell>
          <cell r="T2754">
            <v>0</v>
          </cell>
          <cell r="U2754">
            <v>0</v>
          </cell>
          <cell r="V2754">
            <v>0</v>
          </cell>
          <cell r="W2754">
            <v>0</v>
          </cell>
          <cell r="X2754">
            <v>0</v>
          </cell>
          <cell r="Y2754" t="str">
            <v>D1ID_DLC_1Proposed DSM Program Energy Costs</v>
          </cell>
        </row>
        <row r="2755">
          <cell r="E2755">
            <v>0</v>
          </cell>
          <cell r="F2755">
            <v>0</v>
          </cell>
          <cell r="G2755">
            <v>0</v>
          </cell>
          <cell r="H2755">
            <v>0</v>
          </cell>
          <cell r="I2755">
            <v>0</v>
          </cell>
          <cell r="J2755">
            <v>0</v>
          </cell>
          <cell r="K2755">
            <v>0</v>
          </cell>
          <cell r="L2755">
            <v>0</v>
          </cell>
          <cell r="M2755">
            <v>0</v>
          </cell>
          <cell r="N2755">
            <v>0</v>
          </cell>
          <cell r="O2755">
            <v>0</v>
          </cell>
          <cell r="P2755">
            <v>0</v>
          </cell>
          <cell r="Q2755">
            <v>0</v>
          </cell>
          <cell r="R2755">
            <v>0</v>
          </cell>
          <cell r="S2755">
            <v>0</v>
          </cell>
          <cell r="T2755">
            <v>0</v>
          </cell>
          <cell r="U2755">
            <v>0</v>
          </cell>
          <cell r="V2755">
            <v>0</v>
          </cell>
          <cell r="W2755">
            <v>0</v>
          </cell>
          <cell r="X2755">
            <v>0</v>
          </cell>
          <cell r="Y2755" t="str">
            <v>D1ID_DLC_1Proposed DSM Program Payback Energy Costs</v>
          </cell>
        </row>
        <row r="2756">
          <cell r="E2756">
            <v>0</v>
          </cell>
          <cell r="F2756">
            <v>0</v>
          </cell>
          <cell r="G2756">
            <v>0</v>
          </cell>
          <cell r="H2756">
            <v>0</v>
          </cell>
          <cell r="I2756">
            <v>0</v>
          </cell>
          <cell r="J2756">
            <v>0</v>
          </cell>
          <cell r="K2756">
            <v>0</v>
          </cell>
          <cell r="L2756">
            <v>0</v>
          </cell>
          <cell r="M2756">
            <v>0</v>
          </cell>
          <cell r="N2756">
            <v>0</v>
          </cell>
          <cell r="O2756">
            <v>0</v>
          </cell>
          <cell r="P2756">
            <v>0</v>
          </cell>
          <cell r="Q2756">
            <v>0</v>
          </cell>
          <cell r="R2756">
            <v>0</v>
          </cell>
          <cell r="S2756">
            <v>0</v>
          </cell>
          <cell r="T2756">
            <v>0</v>
          </cell>
          <cell r="U2756">
            <v>0</v>
          </cell>
          <cell r="V2756">
            <v>0</v>
          </cell>
          <cell r="W2756">
            <v>0</v>
          </cell>
          <cell r="X2756">
            <v>0</v>
          </cell>
          <cell r="Y2756" t="str">
            <v>D1ID_DLC_1Proposed DSM Program Capacity Costs</v>
          </cell>
        </row>
        <row r="2757">
          <cell r="E2757">
            <v>0</v>
          </cell>
          <cell r="F2757">
            <v>0</v>
          </cell>
          <cell r="G2757">
            <v>0</v>
          </cell>
          <cell r="H2757">
            <v>0</v>
          </cell>
          <cell r="I2757">
            <v>0</v>
          </cell>
          <cell r="J2757">
            <v>0</v>
          </cell>
          <cell r="K2757">
            <v>0</v>
          </cell>
          <cell r="L2757">
            <v>0</v>
          </cell>
          <cell r="M2757">
            <v>0</v>
          </cell>
          <cell r="N2757">
            <v>0</v>
          </cell>
          <cell r="O2757">
            <v>0</v>
          </cell>
          <cell r="P2757">
            <v>0</v>
          </cell>
          <cell r="Q2757">
            <v>0</v>
          </cell>
          <cell r="R2757">
            <v>0</v>
          </cell>
          <cell r="S2757">
            <v>0</v>
          </cell>
          <cell r="T2757">
            <v>0</v>
          </cell>
          <cell r="U2757">
            <v>0</v>
          </cell>
          <cell r="V2757">
            <v>0</v>
          </cell>
          <cell r="W2757">
            <v>0</v>
          </cell>
          <cell r="X2757">
            <v>0</v>
          </cell>
          <cell r="Y2757" t="str">
            <v>D1ID_DLC_1Proposed DSM Program Capital Costs</v>
          </cell>
        </row>
        <row r="2758">
          <cell r="E2758">
            <v>0</v>
          </cell>
          <cell r="F2758">
            <v>0</v>
          </cell>
          <cell r="G2758">
            <v>0</v>
          </cell>
          <cell r="H2758">
            <v>0</v>
          </cell>
          <cell r="I2758">
            <v>0</v>
          </cell>
          <cell r="J2758">
            <v>0</v>
          </cell>
          <cell r="K2758">
            <v>0</v>
          </cell>
          <cell r="L2758">
            <v>0</v>
          </cell>
          <cell r="M2758">
            <v>0</v>
          </cell>
          <cell r="N2758">
            <v>0</v>
          </cell>
          <cell r="O2758">
            <v>0</v>
          </cell>
          <cell r="P2758">
            <v>0</v>
          </cell>
          <cell r="Q2758">
            <v>0</v>
          </cell>
          <cell r="R2758">
            <v>0</v>
          </cell>
          <cell r="S2758">
            <v>0</v>
          </cell>
          <cell r="T2758">
            <v>0</v>
          </cell>
          <cell r="U2758">
            <v>0</v>
          </cell>
          <cell r="V2758">
            <v>0</v>
          </cell>
          <cell r="W2758">
            <v>0</v>
          </cell>
          <cell r="X2758">
            <v>0</v>
          </cell>
          <cell r="Y2758" t="str">
            <v>D1ID_DLC_1   DSM Program Total Costs</v>
          </cell>
        </row>
        <row r="2759">
          <cell r="E2759">
            <v>0</v>
          </cell>
          <cell r="F2759">
            <v>0</v>
          </cell>
          <cell r="G2759">
            <v>0</v>
          </cell>
          <cell r="H2759">
            <v>0</v>
          </cell>
          <cell r="I2759">
            <v>0</v>
          </cell>
          <cell r="J2759">
            <v>0</v>
          </cell>
          <cell r="K2759">
            <v>0</v>
          </cell>
          <cell r="L2759">
            <v>0</v>
          </cell>
          <cell r="M2759">
            <v>0</v>
          </cell>
          <cell r="N2759">
            <v>0</v>
          </cell>
          <cell r="O2759">
            <v>0</v>
          </cell>
          <cell r="P2759">
            <v>0</v>
          </cell>
          <cell r="Q2759">
            <v>0</v>
          </cell>
          <cell r="R2759">
            <v>0</v>
          </cell>
          <cell r="S2759">
            <v>0</v>
          </cell>
          <cell r="T2759">
            <v>0</v>
          </cell>
          <cell r="U2759">
            <v>0</v>
          </cell>
          <cell r="V2759">
            <v>0</v>
          </cell>
          <cell r="W2759">
            <v>0</v>
          </cell>
          <cell r="X2759">
            <v>0</v>
          </cell>
          <cell r="Y2759" t="str">
            <v>D1ID_CUR_1Proposed DSM Program Energy Costs</v>
          </cell>
        </row>
        <row r="2760">
          <cell r="E2760">
            <v>0</v>
          </cell>
          <cell r="F2760">
            <v>0</v>
          </cell>
          <cell r="G2760">
            <v>0</v>
          </cell>
          <cell r="H2760">
            <v>0</v>
          </cell>
          <cell r="I2760">
            <v>0</v>
          </cell>
          <cell r="J2760">
            <v>0</v>
          </cell>
          <cell r="K2760">
            <v>0</v>
          </cell>
          <cell r="L2760">
            <v>0</v>
          </cell>
          <cell r="M2760">
            <v>0</v>
          </cell>
          <cell r="N2760">
            <v>0</v>
          </cell>
          <cell r="O2760">
            <v>0</v>
          </cell>
          <cell r="P2760">
            <v>0</v>
          </cell>
          <cell r="Q2760">
            <v>0</v>
          </cell>
          <cell r="R2760">
            <v>0</v>
          </cell>
          <cell r="S2760">
            <v>0</v>
          </cell>
          <cell r="T2760">
            <v>0</v>
          </cell>
          <cell r="U2760">
            <v>0</v>
          </cell>
          <cell r="V2760">
            <v>0</v>
          </cell>
          <cell r="W2760">
            <v>0</v>
          </cell>
          <cell r="X2760">
            <v>0</v>
          </cell>
          <cell r="Y2760" t="str">
            <v>D1ID_CUR_1Proposed DSM Program Payback Energy Costs</v>
          </cell>
        </row>
        <row r="2761">
          <cell r="E2761">
            <v>0</v>
          </cell>
          <cell r="F2761">
            <v>0</v>
          </cell>
          <cell r="G2761">
            <v>0</v>
          </cell>
          <cell r="H2761">
            <v>0</v>
          </cell>
          <cell r="I2761">
            <v>0</v>
          </cell>
          <cell r="J2761">
            <v>0</v>
          </cell>
          <cell r="K2761">
            <v>0</v>
          </cell>
          <cell r="L2761">
            <v>0</v>
          </cell>
          <cell r="M2761">
            <v>0</v>
          </cell>
          <cell r="N2761">
            <v>0</v>
          </cell>
          <cell r="O2761">
            <v>0</v>
          </cell>
          <cell r="P2761">
            <v>0</v>
          </cell>
          <cell r="Q2761">
            <v>0</v>
          </cell>
          <cell r="R2761">
            <v>0</v>
          </cell>
          <cell r="S2761">
            <v>0</v>
          </cell>
          <cell r="T2761">
            <v>0</v>
          </cell>
          <cell r="U2761">
            <v>0</v>
          </cell>
          <cell r="V2761">
            <v>0</v>
          </cell>
          <cell r="W2761">
            <v>0</v>
          </cell>
          <cell r="X2761">
            <v>0</v>
          </cell>
          <cell r="Y2761" t="str">
            <v>D1ID_CUR_1Proposed DSM Program Capacity Costs</v>
          </cell>
        </row>
        <row r="2762">
          <cell r="E2762">
            <v>0</v>
          </cell>
          <cell r="F2762">
            <v>0</v>
          </cell>
          <cell r="G2762">
            <v>0</v>
          </cell>
          <cell r="H2762">
            <v>0</v>
          </cell>
          <cell r="I2762">
            <v>0</v>
          </cell>
          <cell r="J2762">
            <v>0</v>
          </cell>
          <cell r="K2762">
            <v>0</v>
          </cell>
          <cell r="L2762">
            <v>0</v>
          </cell>
          <cell r="M2762">
            <v>0</v>
          </cell>
          <cell r="N2762">
            <v>0</v>
          </cell>
          <cell r="O2762">
            <v>0</v>
          </cell>
          <cell r="P2762">
            <v>0</v>
          </cell>
          <cell r="Q2762">
            <v>0</v>
          </cell>
          <cell r="R2762">
            <v>0</v>
          </cell>
          <cell r="S2762">
            <v>0</v>
          </cell>
          <cell r="T2762">
            <v>0</v>
          </cell>
          <cell r="U2762">
            <v>0</v>
          </cell>
          <cell r="V2762">
            <v>0</v>
          </cell>
          <cell r="W2762">
            <v>0</v>
          </cell>
          <cell r="X2762">
            <v>0</v>
          </cell>
          <cell r="Y2762" t="str">
            <v>D1ID_CUR_1Proposed DSM Program Capital Costs</v>
          </cell>
        </row>
        <row r="2763">
          <cell r="E2763">
            <v>0</v>
          </cell>
          <cell r="F2763">
            <v>0</v>
          </cell>
          <cell r="G2763">
            <v>0</v>
          </cell>
          <cell r="H2763">
            <v>0</v>
          </cell>
          <cell r="I2763">
            <v>0</v>
          </cell>
          <cell r="J2763">
            <v>0</v>
          </cell>
          <cell r="K2763">
            <v>0</v>
          </cell>
          <cell r="L2763">
            <v>0</v>
          </cell>
          <cell r="M2763">
            <v>0</v>
          </cell>
          <cell r="N2763">
            <v>0</v>
          </cell>
          <cell r="O2763">
            <v>0</v>
          </cell>
          <cell r="P2763">
            <v>0</v>
          </cell>
          <cell r="Q2763">
            <v>0</v>
          </cell>
          <cell r="R2763">
            <v>0</v>
          </cell>
          <cell r="S2763">
            <v>0</v>
          </cell>
          <cell r="T2763">
            <v>0</v>
          </cell>
          <cell r="U2763">
            <v>0</v>
          </cell>
          <cell r="V2763">
            <v>0</v>
          </cell>
          <cell r="W2763">
            <v>0</v>
          </cell>
          <cell r="X2763">
            <v>0</v>
          </cell>
          <cell r="Y2763" t="str">
            <v>D1ID_CUR_1   DSM Program Total Costs</v>
          </cell>
        </row>
        <row r="2764">
          <cell r="E2764">
            <v>0</v>
          </cell>
          <cell r="F2764">
            <v>0</v>
          </cell>
          <cell r="G2764">
            <v>0</v>
          </cell>
          <cell r="H2764">
            <v>0</v>
          </cell>
          <cell r="I2764">
            <v>0</v>
          </cell>
          <cell r="J2764">
            <v>0</v>
          </cell>
          <cell r="K2764">
            <v>0</v>
          </cell>
          <cell r="L2764">
            <v>0</v>
          </cell>
          <cell r="M2764">
            <v>0</v>
          </cell>
          <cell r="N2764">
            <v>0</v>
          </cell>
          <cell r="O2764">
            <v>0</v>
          </cell>
          <cell r="P2764">
            <v>0</v>
          </cell>
          <cell r="Q2764">
            <v>0</v>
          </cell>
          <cell r="R2764">
            <v>0</v>
          </cell>
          <cell r="S2764">
            <v>0</v>
          </cell>
          <cell r="T2764">
            <v>0</v>
          </cell>
          <cell r="U2764">
            <v>0</v>
          </cell>
          <cell r="V2764">
            <v>0</v>
          </cell>
          <cell r="W2764">
            <v>0</v>
          </cell>
          <cell r="X2764">
            <v>0</v>
          </cell>
          <cell r="Y2764" t="str">
            <v>D1UT_DLC_4Proposed DSM Program Energy Costs</v>
          </cell>
        </row>
        <row r="2765">
          <cell r="E2765">
            <v>0</v>
          </cell>
          <cell r="F2765">
            <v>0</v>
          </cell>
          <cell r="G2765">
            <v>0</v>
          </cell>
          <cell r="H2765">
            <v>0</v>
          </cell>
          <cell r="I2765">
            <v>0</v>
          </cell>
          <cell r="J2765">
            <v>0</v>
          </cell>
          <cell r="K2765">
            <v>0</v>
          </cell>
          <cell r="L2765">
            <v>1.2999999999999999E-2</v>
          </cell>
          <cell r="M2765">
            <v>1.2999999999999999E-2</v>
          </cell>
          <cell r="N2765">
            <v>1.4E-2</v>
          </cell>
          <cell r="O2765">
            <v>1.4999999999999999E-2</v>
          </cell>
          <cell r="P2765">
            <v>1.7000000000000001E-2</v>
          </cell>
          <cell r="Q2765">
            <v>1.7999999999999999E-2</v>
          </cell>
          <cell r="R2765">
            <v>1.9E-2</v>
          </cell>
          <cell r="S2765">
            <v>0.02</v>
          </cell>
          <cell r="T2765">
            <v>2.1000000000000001E-2</v>
          </cell>
          <cell r="U2765">
            <v>2.1999999999999999E-2</v>
          </cell>
          <cell r="V2765">
            <v>2.4E-2</v>
          </cell>
          <cell r="W2765">
            <v>2.5000000000000001E-2</v>
          </cell>
          <cell r="X2765">
            <v>2.8000000000000001E-2</v>
          </cell>
          <cell r="Y2765" t="str">
            <v>D1UT_DLC_4Proposed DSM Program Payback Energy Costs</v>
          </cell>
        </row>
        <row r="2766">
          <cell r="E2766">
            <v>0</v>
          </cell>
          <cell r="F2766">
            <v>0</v>
          </cell>
          <cell r="G2766">
            <v>0</v>
          </cell>
          <cell r="H2766">
            <v>0</v>
          </cell>
          <cell r="I2766">
            <v>0</v>
          </cell>
          <cell r="J2766">
            <v>0</v>
          </cell>
          <cell r="K2766">
            <v>0</v>
          </cell>
          <cell r="L2766">
            <v>0</v>
          </cell>
          <cell r="M2766">
            <v>0</v>
          </cell>
          <cell r="N2766">
            <v>0</v>
          </cell>
          <cell r="O2766">
            <v>0</v>
          </cell>
          <cell r="P2766">
            <v>0</v>
          </cell>
          <cell r="Q2766">
            <v>0</v>
          </cell>
          <cell r="R2766">
            <v>0</v>
          </cell>
          <cell r="S2766">
            <v>0</v>
          </cell>
          <cell r="T2766">
            <v>0</v>
          </cell>
          <cell r="U2766">
            <v>0</v>
          </cell>
          <cell r="V2766">
            <v>0</v>
          </cell>
          <cell r="W2766">
            <v>0</v>
          </cell>
          <cell r="X2766">
            <v>0</v>
          </cell>
          <cell r="Y2766" t="str">
            <v>D1UT_DLC_4Proposed DSM Program Capacity Costs</v>
          </cell>
        </row>
        <row r="2767">
          <cell r="E2767">
            <v>0</v>
          </cell>
          <cell r="F2767">
            <v>0</v>
          </cell>
          <cell r="G2767">
            <v>0</v>
          </cell>
          <cell r="H2767">
            <v>0</v>
          </cell>
          <cell r="I2767">
            <v>0</v>
          </cell>
          <cell r="J2767">
            <v>0</v>
          </cell>
          <cell r="K2767">
            <v>0</v>
          </cell>
          <cell r="L2767">
            <v>0</v>
          </cell>
          <cell r="M2767">
            <v>0</v>
          </cell>
          <cell r="N2767">
            <v>0</v>
          </cell>
          <cell r="O2767">
            <v>0</v>
          </cell>
          <cell r="P2767">
            <v>0</v>
          </cell>
          <cell r="Q2767">
            <v>0</v>
          </cell>
          <cell r="R2767">
            <v>0</v>
          </cell>
          <cell r="S2767">
            <v>0</v>
          </cell>
          <cell r="T2767">
            <v>0</v>
          </cell>
          <cell r="U2767">
            <v>0</v>
          </cell>
          <cell r="V2767">
            <v>0</v>
          </cell>
          <cell r="W2767">
            <v>0</v>
          </cell>
          <cell r="X2767">
            <v>0</v>
          </cell>
          <cell r="Y2767" t="str">
            <v>D1UT_DLC_4Proposed DSM Program Capital Costs</v>
          </cell>
        </row>
        <row r="2768">
          <cell r="E2768">
            <v>0</v>
          </cell>
          <cell r="F2768">
            <v>0</v>
          </cell>
          <cell r="G2768">
            <v>0</v>
          </cell>
          <cell r="H2768">
            <v>0</v>
          </cell>
          <cell r="I2768">
            <v>0</v>
          </cell>
          <cell r="J2768">
            <v>0</v>
          </cell>
          <cell r="K2768">
            <v>0</v>
          </cell>
          <cell r="L2768">
            <v>-1.4999999999999999E-2</v>
          </cell>
          <cell r="M2768">
            <v>-1.4999999999999999E-2</v>
          </cell>
          <cell r="N2768">
            <v>-1.4E-2</v>
          </cell>
          <cell r="O2768">
            <v>-1.2999999999999999E-2</v>
          </cell>
          <cell r="P2768">
            <v>-1.0999999999999999E-2</v>
          </cell>
          <cell r="Q2768">
            <v>-0.01</v>
          </cell>
          <cell r="R2768">
            <v>-8.9999999999999993E-3</v>
          </cell>
          <cell r="S2768">
            <v>-8.0000000000000002E-3</v>
          </cell>
          <cell r="T2768">
            <v>-7.0000000000000001E-3</v>
          </cell>
          <cell r="U2768">
            <v>-6.0000000000000001E-3</v>
          </cell>
          <cell r="V2768">
            <v>-4.0000000000000001E-3</v>
          </cell>
          <cell r="W2768">
            <v>-3.0000000000000001E-3</v>
          </cell>
          <cell r="X2768">
            <v>0</v>
          </cell>
          <cell r="Y2768" t="str">
            <v>D1UT_DLC_4   DSM Program Total Costs</v>
          </cell>
        </row>
        <row r="2769">
          <cell r="E2769">
            <v>0</v>
          </cell>
          <cell r="F2769">
            <v>0</v>
          </cell>
          <cell r="G2769">
            <v>0</v>
          </cell>
          <cell r="H2769">
            <v>0</v>
          </cell>
          <cell r="I2769">
            <v>0</v>
          </cell>
          <cell r="J2769">
            <v>0</v>
          </cell>
          <cell r="K2769">
            <v>0</v>
          </cell>
          <cell r="L2769">
            <v>0</v>
          </cell>
          <cell r="M2769">
            <v>0</v>
          </cell>
          <cell r="N2769">
            <v>0</v>
          </cell>
          <cell r="O2769">
            <v>0</v>
          </cell>
          <cell r="P2769">
            <v>0</v>
          </cell>
          <cell r="Q2769">
            <v>0</v>
          </cell>
          <cell r="R2769">
            <v>0</v>
          </cell>
          <cell r="S2769">
            <v>0</v>
          </cell>
          <cell r="T2769">
            <v>0</v>
          </cell>
          <cell r="U2769">
            <v>0</v>
          </cell>
          <cell r="V2769">
            <v>0</v>
          </cell>
          <cell r="W2769">
            <v>0</v>
          </cell>
          <cell r="X2769">
            <v>0</v>
          </cell>
          <cell r="Y2769" t="str">
            <v>D1UT_DLC_6Proposed DSM Program Energy Costs</v>
          </cell>
        </row>
        <row r="2770">
          <cell r="E2770">
            <v>0</v>
          </cell>
          <cell r="F2770">
            <v>0</v>
          </cell>
          <cell r="G2770">
            <v>0</v>
          </cell>
          <cell r="H2770">
            <v>0</v>
          </cell>
          <cell r="I2770">
            <v>0</v>
          </cell>
          <cell r="J2770">
            <v>0</v>
          </cell>
          <cell r="K2770">
            <v>0</v>
          </cell>
          <cell r="L2770">
            <v>0</v>
          </cell>
          <cell r="M2770">
            <v>0</v>
          </cell>
          <cell r="N2770">
            <v>0</v>
          </cell>
          <cell r="O2770">
            <v>0</v>
          </cell>
          <cell r="P2770">
            <v>0</v>
          </cell>
          <cell r="Q2770">
            <v>0</v>
          </cell>
          <cell r="R2770">
            <v>1.7999999999999999E-2</v>
          </cell>
          <cell r="S2770">
            <v>1.9E-2</v>
          </cell>
          <cell r="T2770">
            <v>0.02</v>
          </cell>
          <cell r="U2770">
            <v>2.1000000000000001E-2</v>
          </cell>
          <cell r="V2770">
            <v>2.3E-2</v>
          </cell>
          <cell r="W2770">
            <v>2.4E-2</v>
          </cell>
          <cell r="X2770">
            <v>2.7E-2</v>
          </cell>
          <cell r="Y2770" t="str">
            <v>D1UT_DLC_6Proposed DSM Program Payback Energy Costs</v>
          </cell>
        </row>
        <row r="2771">
          <cell r="E2771">
            <v>0</v>
          </cell>
          <cell r="F2771">
            <v>0</v>
          </cell>
          <cell r="G2771">
            <v>0</v>
          </cell>
          <cell r="H2771">
            <v>0</v>
          </cell>
          <cell r="I2771">
            <v>0</v>
          </cell>
          <cell r="J2771">
            <v>0</v>
          </cell>
          <cell r="K2771">
            <v>0</v>
          </cell>
          <cell r="L2771">
            <v>0</v>
          </cell>
          <cell r="M2771">
            <v>0</v>
          </cell>
          <cell r="N2771">
            <v>0</v>
          </cell>
          <cell r="O2771">
            <v>0</v>
          </cell>
          <cell r="P2771">
            <v>0</v>
          </cell>
          <cell r="Q2771">
            <v>0</v>
          </cell>
          <cell r="R2771">
            <v>0</v>
          </cell>
          <cell r="S2771">
            <v>0</v>
          </cell>
          <cell r="T2771">
            <v>0</v>
          </cell>
          <cell r="U2771">
            <v>0</v>
          </cell>
          <cell r="V2771">
            <v>0</v>
          </cell>
          <cell r="W2771">
            <v>0</v>
          </cell>
          <cell r="X2771">
            <v>0</v>
          </cell>
          <cell r="Y2771" t="str">
            <v>D1UT_DLC_6Proposed DSM Program Capacity Costs</v>
          </cell>
        </row>
        <row r="2772">
          <cell r="E2772">
            <v>0</v>
          </cell>
          <cell r="F2772">
            <v>0</v>
          </cell>
          <cell r="G2772">
            <v>0</v>
          </cell>
          <cell r="H2772">
            <v>0</v>
          </cell>
          <cell r="I2772">
            <v>0</v>
          </cell>
          <cell r="J2772">
            <v>0</v>
          </cell>
          <cell r="K2772">
            <v>0</v>
          </cell>
          <cell r="L2772">
            <v>0</v>
          </cell>
          <cell r="M2772">
            <v>0</v>
          </cell>
          <cell r="N2772">
            <v>0</v>
          </cell>
          <cell r="O2772">
            <v>0</v>
          </cell>
          <cell r="P2772">
            <v>0</v>
          </cell>
          <cell r="Q2772">
            <v>0</v>
          </cell>
          <cell r="R2772">
            <v>0</v>
          </cell>
          <cell r="S2772">
            <v>0</v>
          </cell>
          <cell r="T2772">
            <v>0</v>
          </cell>
          <cell r="U2772">
            <v>0</v>
          </cell>
          <cell r="V2772">
            <v>0</v>
          </cell>
          <cell r="W2772">
            <v>0</v>
          </cell>
          <cell r="X2772">
            <v>0</v>
          </cell>
          <cell r="Y2772" t="str">
            <v>D1UT_DLC_6Proposed DSM Program Capital Costs</v>
          </cell>
        </row>
        <row r="2773">
          <cell r="E2773">
            <v>0</v>
          </cell>
          <cell r="F2773">
            <v>0</v>
          </cell>
          <cell r="G2773">
            <v>0</v>
          </cell>
          <cell r="H2773">
            <v>0</v>
          </cell>
          <cell r="I2773">
            <v>0</v>
          </cell>
          <cell r="J2773">
            <v>0</v>
          </cell>
          <cell r="K2773">
            <v>0</v>
          </cell>
          <cell r="L2773">
            <v>0</v>
          </cell>
          <cell r="M2773">
            <v>0</v>
          </cell>
          <cell r="N2773">
            <v>0</v>
          </cell>
          <cell r="O2773">
            <v>0</v>
          </cell>
          <cell r="P2773">
            <v>0</v>
          </cell>
          <cell r="Q2773">
            <v>0</v>
          </cell>
          <cell r="R2773">
            <v>-8.9999999999999993E-3</v>
          </cell>
          <cell r="S2773">
            <v>-8.0000000000000002E-3</v>
          </cell>
          <cell r="T2773">
            <v>-7.0000000000000001E-3</v>
          </cell>
          <cell r="U2773">
            <v>-6.0000000000000001E-3</v>
          </cell>
          <cell r="V2773">
            <v>-4.0000000000000001E-3</v>
          </cell>
          <cell r="W2773">
            <v>-3.0000000000000001E-3</v>
          </cell>
          <cell r="X2773">
            <v>0</v>
          </cell>
          <cell r="Y2773" t="str">
            <v>D1UT_DLC_6   DSM Program Total Costs</v>
          </cell>
        </row>
        <row r="2774">
          <cell r="E2774">
            <v>0</v>
          </cell>
          <cell r="F2774">
            <v>0</v>
          </cell>
          <cell r="G2774">
            <v>0</v>
          </cell>
          <cell r="H2774">
            <v>0</v>
          </cell>
          <cell r="I2774">
            <v>0</v>
          </cell>
          <cell r="J2774">
            <v>0</v>
          </cell>
          <cell r="K2774">
            <v>0</v>
          </cell>
          <cell r="L2774">
            <v>0</v>
          </cell>
          <cell r="M2774">
            <v>0</v>
          </cell>
          <cell r="N2774">
            <v>0</v>
          </cell>
          <cell r="O2774">
            <v>0</v>
          </cell>
          <cell r="P2774">
            <v>0</v>
          </cell>
          <cell r="Q2774">
            <v>0</v>
          </cell>
          <cell r="R2774">
            <v>0</v>
          </cell>
          <cell r="S2774">
            <v>0</v>
          </cell>
          <cell r="T2774">
            <v>0</v>
          </cell>
          <cell r="U2774">
            <v>0</v>
          </cell>
          <cell r="V2774">
            <v>0</v>
          </cell>
          <cell r="W2774">
            <v>0</v>
          </cell>
          <cell r="X2774">
            <v>0</v>
          </cell>
          <cell r="Y2774" t="str">
            <v>D1OR_CUR_1Proposed DSM Program Energy Costs</v>
          </cell>
        </row>
        <row r="2775">
          <cell r="E2775">
            <v>0</v>
          </cell>
          <cell r="F2775">
            <v>0</v>
          </cell>
          <cell r="G2775">
            <v>0</v>
          </cell>
          <cell r="H2775">
            <v>0</v>
          </cell>
          <cell r="I2775">
            <v>0</v>
          </cell>
          <cell r="J2775">
            <v>0</v>
          </cell>
          <cell r="K2775">
            <v>0</v>
          </cell>
          <cell r="L2775">
            <v>0</v>
          </cell>
          <cell r="M2775">
            <v>0</v>
          </cell>
          <cell r="N2775">
            <v>0</v>
          </cell>
          <cell r="O2775">
            <v>0</v>
          </cell>
          <cell r="P2775">
            <v>0</v>
          </cell>
          <cell r="Q2775">
            <v>0</v>
          </cell>
          <cell r="R2775">
            <v>0</v>
          </cell>
          <cell r="S2775">
            <v>0</v>
          </cell>
          <cell r="T2775">
            <v>0</v>
          </cell>
          <cell r="U2775">
            <v>0</v>
          </cell>
          <cell r="V2775">
            <v>0</v>
          </cell>
          <cell r="W2775">
            <v>0</v>
          </cell>
          <cell r="X2775">
            <v>0</v>
          </cell>
          <cell r="Y2775" t="str">
            <v>D1OR_CUR_1Proposed DSM Program Payback Energy Costs</v>
          </cell>
        </row>
        <row r="2776">
          <cell r="E2776">
            <v>0</v>
          </cell>
          <cell r="F2776">
            <v>0</v>
          </cell>
          <cell r="G2776">
            <v>0</v>
          </cell>
          <cell r="H2776">
            <v>0</v>
          </cell>
          <cell r="I2776">
            <v>0</v>
          </cell>
          <cell r="J2776">
            <v>0</v>
          </cell>
          <cell r="K2776">
            <v>0</v>
          </cell>
          <cell r="L2776">
            <v>0</v>
          </cell>
          <cell r="M2776">
            <v>0</v>
          </cell>
          <cell r="N2776">
            <v>0</v>
          </cell>
          <cell r="O2776">
            <v>0</v>
          </cell>
          <cell r="P2776">
            <v>0</v>
          </cell>
          <cell r="Q2776">
            <v>0</v>
          </cell>
          <cell r="R2776">
            <v>0</v>
          </cell>
          <cell r="S2776">
            <v>0</v>
          </cell>
          <cell r="T2776">
            <v>0</v>
          </cell>
          <cell r="U2776">
            <v>0</v>
          </cell>
          <cell r="V2776">
            <v>0</v>
          </cell>
          <cell r="W2776">
            <v>0</v>
          </cell>
          <cell r="X2776">
            <v>0</v>
          </cell>
          <cell r="Y2776" t="str">
            <v>D1OR_CUR_1Proposed DSM Program Capacity Costs</v>
          </cell>
        </row>
        <row r="2777">
          <cell r="E2777">
            <v>0</v>
          </cell>
          <cell r="F2777">
            <v>0</v>
          </cell>
          <cell r="G2777">
            <v>0</v>
          </cell>
          <cell r="H2777">
            <v>0</v>
          </cell>
          <cell r="I2777">
            <v>0</v>
          </cell>
          <cell r="J2777">
            <v>0</v>
          </cell>
          <cell r="K2777">
            <v>0</v>
          </cell>
          <cell r="L2777">
            <v>0</v>
          </cell>
          <cell r="M2777">
            <v>0</v>
          </cell>
          <cell r="N2777">
            <v>0</v>
          </cell>
          <cell r="O2777">
            <v>0</v>
          </cell>
          <cell r="P2777">
            <v>0</v>
          </cell>
          <cell r="Q2777">
            <v>0</v>
          </cell>
          <cell r="R2777">
            <v>0</v>
          </cell>
          <cell r="S2777">
            <v>0</v>
          </cell>
          <cell r="T2777">
            <v>0</v>
          </cell>
          <cell r="U2777">
            <v>0</v>
          </cell>
          <cell r="V2777">
            <v>0</v>
          </cell>
          <cell r="W2777">
            <v>0</v>
          </cell>
          <cell r="X2777">
            <v>0</v>
          </cell>
          <cell r="Y2777" t="str">
            <v>D1OR_CUR_1Proposed DSM Program Capital Costs</v>
          </cell>
        </row>
        <row r="2778">
          <cell r="E2778">
            <v>0</v>
          </cell>
          <cell r="F2778">
            <v>0</v>
          </cell>
          <cell r="G2778">
            <v>0</v>
          </cell>
          <cell r="H2778">
            <v>0</v>
          </cell>
          <cell r="I2778">
            <v>0</v>
          </cell>
          <cell r="J2778">
            <v>0</v>
          </cell>
          <cell r="K2778">
            <v>0</v>
          </cell>
          <cell r="L2778">
            <v>0</v>
          </cell>
          <cell r="M2778">
            <v>0</v>
          </cell>
          <cell r="N2778">
            <v>0</v>
          </cell>
          <cell r="O2778">
            <v>0</v>
          </cell>
          <cell r="P2778">
            <v>0</v>
          </cell>
          <cell r="Q2778">
            <v>0</v>
          </cell>
          <cell r="R2778">
            <v>0</v>
          </cell>
          <cell r="S2778">
            <v>0</v>
          </cell>
          <cell r="T2778">
            <v>0</v>
          </cell>
          <cell r="U2778">
            <v>0</v>
          </cell>
          <cell r="V2778">
            <v>0</v>
          </cell>
          <cell r="W2778">
            <v>0</v>
          </cell>
          <cell r="X2778">
            <v>0</v>
          </cell>
          <cell r="Y2778" t="str">
            <v>D1OR_CUR_1   DSM Program Total Costs</v>
          </cell>
        </row>
        <row r="2779">
          <cell r="E2779">
            <v>0</v>
          </cell>
          <cell r="F2779">
            <v>0</v>
          </cell>
          <cell r="G2779">
            <v>0</v>
          </cell>
          <cell r="H2779">
            <v>0</v>
          </cell>
          <cell r="I2779">
            <v>0</v>
          </cell>
          <cell r="J2779">
            <v>0</v>
          </cell>
          <cell r="K2779">
            <v>0</v>
          </cell>
          <cell r="L2779">
            <v>0</v>
          </cell>
          <cell r="M2779">
            <v>0</v>
          </cell>
          <cell r="N2779">
            <v>0</v>
          </cell>
          <cell r="O2779">
            <v>0</v>
          </cell>
          <cell r="P2779">
            <v>0</v>
          </cell>
          <cell r="Q2779">
            <v>0</v>
          </cell>
          <cell r="R2779">
            <v>0</v>
          </cell>
          <cell r="S2779">
            <v>0</v>
          </cell>
          <cell r="T2779">
            <v>0</v>
          </cell>
          <cell r="U2779">
            <v>0</v>
          </cell>
          <cell r="V2779">
            <v>0</v>
          </cell>
          <cell r="W2779">
            <v>0</v>
          </cell>
          <cell r="X2779">
            <v>0</v>
          </cell>
          <cell r="Y2779" t="str">
            <v>D1OR_CUR_2Proposed DSM Program Energy Costs</v>
          </cell>
        </row>
        <row r="2780">
          <cell r="E2780">
            <v>0</v>
          </cell>
          <cell r="F2780">
            <v>0</v>
          </cell>
          <cell r="G2780">
            <v>0</v>
          </cell>
          <cell r="H2780">
            <v>0</v>
          </cell>
          <cell r="I2780">
            <v>0</v>
          </cell>
          <cell r="J2780">
            <v>0</v>
          </cell>
          <cell r="K2780">
            <v>0</v>
          </cell>
          <cell r="L2780">
            <v>0</v>
          </cell>
          <cell r="M2780">
            <v>0</v>
          </cell>
          <cell r="N2780">
            <v>0</v>
          </cell>
          <cell r="O2780">
            <v>0</v>
          </cell>
          <cell r="P2780">
            <v>0</v>
          </cell>
          <cell r="Q2780">
            <v>0</v>
          </cell>
          <cell r="R2780">
            <v>0</v>
          </cell>
          <cell r="S2780">
            <v>0</v>
          </cell>
          <cell r="T2780">
            <v>0</v>
          </cell>
          <cell r="U2780">
            <v>0</v>
          </cell>
          <cell r="V2780">
            <v>0</v>
          </cell>
          <cell r="W2780">
            <v>0</v>
          </cell>
          <cell r="X2780">
            <v>1.7999999999999999E-2</v>
          </cell>
          <cell r="Y2780" t="str">
            <v>D1OR_CUR_2Proposed DSM Program Payback Energy Costs</v>
          </cell>
        </row>
        <row r="2781">
          <cell r="E2781">
            <v>0</v>
          </cell>
          <cell r="F2781">
            <v>0</v>
          </cell>
          <cell r="G2781">
            <v>0</v>
          </cell>
          <cell r="H2781">
            <v>0</v>
          </cell>
          <cell r="I2781">
            <v>0</v>
          </cell>
          <cell r="J2781">
            <v>0</v>
          </cell>
          <cell r="K2781">
            <v>0</v>
          </cell>
          <cell r="L2781">
            <v>0</v>
          </cell>
          <cell r="M2781">
            <v>0</v>
          </cell>
          <cell r="N2781">
            <v>0</v>
          </cell>
          <cell r="O2781">
            <v>0</v>
          </cell>
          <cell r="P2781">
            <v>0</v>
          </cell>
          <cell r="Q2781">
            <v>0</v>
          </cell>
          <cell r="R2781">
            <v>0</v>
          </cell>
          <cell r="S2781">
            <v>0</v>
          </cell>
          <cell r="T2781">
            <v>0</v>
          </cell>
          <cell r="U2781">
            <v>0</v>
          </cell>
          <cell r="V2781">
            <v>0</v>
          </cell>
          <cell r="W2781">
            <v>0</v>
          </cell>
          <cell r="X2781">
            <v>0</v>
          </cell>
          <cell r="Y2781" t="str">
            <v>D1OR_CUR_2Proposed DSM Program Capacity Costs</v>
          </cell>
        </row>
        <row r="2782">
          <cell r="E2782">
            <v>0</v>
          </cell>
          <cell r="F2782">
            <v>0</v>
          </cell>
          <cell r="G2782">
            <v>0</v>
          </cell>
          <cell r="H2782">
            <v>0</v>
          </cell>
          <cell r="I2782">
            <v>0</v>
          </cell>
          <cell r="J2782">
            <v>0</v>
          </cell>
          <cell r="K2782">
            <v>0</v>
          </cell>
          <cell r="L2782">
            <v>0</v>
          </cell>
          <cell r="M2782">
            <v>0</v>
          </cell>
          <cell r="N2782">
            <v>0</v>
          </cell>
          <cell r="O2782">
            <v>0</v>
          </cell>
          <cell r="P2782">
            <v>0</v>
          </cell>
          <cell r="Q2782">
            <v>0</v>
          </cell>
          <cell r="R2782">
            <v>0</v>
          </cell>
          <cell r="S2782">
            <v>0</v>
          </cell>
          <cell r="T2782">
            <v>0</v>
          </cell>
          <cell r="U2782">
            <v>0</v>
          </cell>
          <cell r="V2782">
            <v>0</v>
          </cell>
          <cell r="W2782">
            <v>0</v>
          </cell>
          <cell r="X2782">
            <v>0</v>
          </cell>
          <cell r="Y2782" t="str">
            <v>D1OR_CUR_2Proposed DSM Program Capital Costs</v>
          </cell>
        </row>
        <row r="2783">
          <cell r="E2783">
            <v>0</v>
          </cell>
          <cell r="F2783">
            <v>0</v>
          </cell>
          <cell r="G2783">
            <v>0</v>
          </cell>
          <cell r="H2783">
            <v>0</v>
          </cell>
          <cell r="I2783">
            <v>0</v>
          </cell>
          <cell r="J2783">
            <v>0</v>
          </cell>
          <cell r="K2783">
            <v>0</v>
          </cell>
          <cell r="L2783">
            <v>0</v>
          </cell>
          <cell r="M2783">
            <v>0</v>
          </cell>
          <cell r="N2783">
            <v>0</v>
          </cell>
          <cell r="O2783">
            <v>0</v>
          </cell>
          <cell r="P2783">
            <v>0</v>
          </cell>
          <cell r="Q2783">
            <v>0</v>
          </cell>
          <cell r="R2783">
            <v>0</v>
          </cell>
          <cell r="S2783">
            <v>0</v>
          </cell>
          <cell r="T2783">
            <v>0</v>
          </cell>
          <cell r="U2783">
            <v>0</v>
          </cell>
          <cell r="V2783">
            <v>0</v>
          </cell>
          <cell r="W2783">
            <v>0</v>
          </cell>
          <cell r="X2783">
            <v>0.50600000000000001</v>
          </cell>
          <cell r="Y2783" t="str">
            <v>D1OR_CUR_2   DSM Program Total Costs</v>
          </cell>
        </row>
        <row r="2784">
          <cell r="E2784">
            <v>0</v>
          </cell>
          <cell r="F2784">
            <v>0</v>
          </cell>
          <cell r="G2784">
            <v>0</v>
          </cell>
          <cell r="H2784">
            <v>0</v>
          </cell>
          <cell r="I2784">
            <v>0</v>
          </cell>
          <cell r="J2784">
            <v>0</v>
          </cell>
          <cell r="K2784">
            <v>0</v>
          </cell>
          <cell r="L2784">
            <v>0</v>
          </cell>
          <cell r="M2784">
            <v>0</v>
          </cell>
          <cell r="N2784">
            <v>0</v>
          </cell>
          <cell r="O2784">
            <v>0</v>
          </cell>
          <cell r="P2784">
            <v>0</v>
          </cell>
          <cell r="Q2784">
            <v>0</v>
          </cell>
          <cell r="R2784">
            <v>0</v>
          </cell>
          <cell r="S2784">
            <v>0</v>
          </cell>
          <cell r="T2784">
            <v>0</v>
          </cell>
          <cell r="U2784">
            <v>0</v>
          </cell>
          <cell r="V2784">
            <v>0</v>
          </cell>
          <cell r="W2784">
            <v>0</v>
          </cell>
          <cell r="X2784">
            <v>0</v>
          </cell>
          <cell r="Y2784" t="str">
            <v>D1OR_CUR_3Proposed DSM Program Energy Costs</v>
          </cell>
        </row>
        <row r="2785">
          <cell r="E2785">
            <v>0</v>
          </cell>
          <cell r="F2785">
            <v>0</v>
          </cell>
          <cell r="G2785">
            <v>0</v>
          </cell>
          <cell r="H2785">
            <v>0</v>
          </cell>
          <cell r="I2785">
            <v>0</v>
          </cell>
          <cell r="J2785">
            <v>0</v>
          </cell>
          <cell r="K2785">
            <v>0</v>
          </cell>
          <cell r="L2785">
            <v>0</v>
          </cell>
          <cell r="M2785">
            <v>0</v>
          </cell>
          <cell r="N2785">
            <v>0</v>
          </cell>
          <cell r="O2785">
            <v>0</v>
          </cell>
          <cell r="P2785">
            <v>0</v>
          </cell>
          <cell r="Q2785">
            <v>0</v>
          </cell>
          <cell r="R2785">
            <v>0</v>
          </cell>
          <cell r="S2785">
            <v>0</v>
          </cell>
          <cell r="T2785">
            <v>0</v>
          </cell>
          <cell r="U2785">
            <v>0</v>
          </cell>
          <cell r="V2785">
            <v>0</v>
          </cell>
          <cell r="W2785">
            <v>0</v>
          </cell>
          <cell r="X2785">
            <v>0</v>
          </cell>
          <cell r="Y2785" t="str">
            <v>D1OR_CUR_3Proposed DSM Program Payback Energy Costs</v>
          </cell>
        </row>
        <row r="2786">
          <cell r="E2786">
            <v>0</v>
          </cell>
          <cell r="F2786">
            <v>0</v>
          </cell>
          <cell r="G2786">
            <v>0</v>
          </cell>
          <cell r="H2786">
            <v>0</v>
          </cell>
          <cell r="I2786">
            <v>0</v>
          </cell>
          <cell r="J2786">
            <v>0</v>
          </cell>
          <cell r="K2786">
            <v>0</v>
          </cell>
          <cell r="L2786">
            <v>0</v>
          </cell>
          <cell r="M2786">
            <v>0</v>
          </cell>
          <cell r="N2786">
            <v>0</v>
          </cell>
          <cell r="O2786">
            <v>0</v>
          </cell>
          <cell r="P2786">
            <v>0</v>
          </cell>
          <cell r="Q2786">
            <v>0</v>
          </cell>
          <cell r="R2786">
            <v>0</v>
          </cell>
          <cell r="S2786">
            <v>0</v>
          </cell>
          <cell r="T2786">
            <v>0</v>
          </cell>
          <cell r="U2786">
            <v>0</v>
          </cell>
          <cell r="V2786">
            <v>0</v>
          </cell>
          <cell r="W2786">
            <v>0</v>
          </cell>
          <cell r="X2786">
            <v>0</v>
          </cell>
          <cell r="Y2786" t="str">
            <v>D1OR_CUR_3Proposed DSM Program Capacity Costs</v>
          </cell>
        </row>
        <row r="2787">
          <cell r="E2787">
            <v>0</v>
          </cell>
          <cell r="F2787">
            <v>0</v>
          </cell>
          <cell r="G2787">
            <v>0</v>
          </cell>
          <cell r="H2787">
            <v>0</v>
          </cell>
          <cell r="I2787">
            <v>0</v>
          </cell>
          <cell r="J2787">
            <v>0</v>
          </cell>
          <cell r="K2787">
            <v>0</v>
          </cell>
          <cell r="L2787">
            <v>0</v>
          </cell>
          <cell r="M2787">
            <v>0</v>
          </cell>
          <cell r="N2787">
            <v>0</v>
          </cell>
          <cell r="O2787">
            <v>0</v>
          </cell>
          <cell r="P2787">
            <v>0</v>
          </cell>
          <cell r="Q2787">
            <v>0</v>
          </cell>
          <cell r="R2787">
            <v>0</v>
          </cell>
          <cell r="S2787">
            <v>0</v>
          </cell>
          <cell r="T2787">
            <v>0</v>
          </cell>
          <cell r="U2787">
            <v>0</v>
          </cell>
          <cell r="V2787">
            <v>0</v>
          </cell>
          <cell r="W2787">
            <v>0</v>
          </cell>
          <cell r="X2787">
            <v>0</v>
          </cell>
          <cell r="Y2787" t="str">
            <v>D1OR_CUR_3Proposed DSM Program Capital Costs</v>
          </cell>
        </row>
        <row r="2788">
          <cell r="E2788">
            <v>0</v>
          </cell>
          <cell r="F2788">
            <v>0</v>
          </cell>
          <cell r="G2788">
            <v>0</v>
          </cell>
          <cell r="H2788">
            <v>0</v>
          </cell>
          <cell r="I2788">
            <v>0</v>
          </cell>
          <cell r="J2788">
            <v>0</v>
          </cell>
          <cell r="K2788">
            <v>0</v>
          </cell>
          <cell r="L2788">
            <v>0</v>
          </cell>
          <cell r="M2788">
            <v>0</v>
          </cell>
          <cell r="N2788">
            <v>0</v>
          </cell>
          <cell r="O2788">
            <v>0</v>
          </cell>
          <cell r="P2788">
            <v>0</v>
          </cell>
          <cell r="Q2788">
            <v>0</v>
          </cell>
          <cell r="R2788">
            <v>0</v>
          </cell>
          <cell r="S2788">
            <v>0</v>
          </cell>
          <cell r="T2788">
            <v>0</v>
          </cell>
          <cell r="U2788">
            <v>0</v>
          </cell>
          <cell r="V2788">
            <v>0</v>
          </cell>
          <cell r="W2788">
            <v>0</v>
          </cell>
          <cell r="X2788">
            <v>0</v>
          </cell>
          <cell r="Y2788" t="str">
            <v>D1OR_CUR_3   DSM Program Total Costs</v>
          </cell>
        </row>
        <row r="2789">
          <cell r="E2789">
            <v>0</v>
          </cell>
          <cell r="F2789">
            <v>0</v>
          </cell>
          <cell r="G2789">
            <v>0</v>
          </cell>
          <cell r="H2789">
            <v>0</v>
          </cell>
          <cell r="I2789">
            <v>0</v>
          </cell>
          <cell r="J2789">
            <v>0</v>
          </cell>
          <cell r="K2789">
            <v>0</v>
          </cell>
          <cell r="L2789">
            <v>0</v>
          </cell>
          <cell r="M2789">
            <v>0</v>
          </cell>
          <cell r="N2789">
            <v>0</v>
          </cell>
          <cell r="O2789">
            <v>0</v>
          </cell>
          <cell r="P2789">
            <v>0</v>
          </cell>
          <cell r="Q2789">
            <v>0</v>
          </cell>
          <cell r="R2789">
            <v>0</v>
          </cell>
          <cell r="S2789">
            <v>0</v>
          </cell>
          <cell r="T2789">
            <v>0</v>
          </cell>
          <cell r="U2789">
            <v>0</v>
          </cell>
          <cell r="V2789">
            <v>0</v>
          </cell>
          <cell r="W2789">
            <v>0</v>
          </cell>
          <cell r="X2789">
            <v>0</v>
          </cell>
          <cell r="Y2789" t="str">
            <v>D1OR_IRR_1Proposed DSM Program Energy Costs</v>
          </cell>
        </row>
        <row r="2790">
          <cell r="E2790">
            <v>0</v>
          </cell>
          <cell r="F2790">
            <v>0</v>
          </cell>
          <cell r="G2790">
            <v>0</v>
          </cell>
          <cell r="H2790">
            <v>0</v>
          </cell>
          <cell r="I2790">
            <v>0</v>
          </cell>
          <cell r="J2790">
            <v>0</v>
          </cell>
          <cell r="K2790">
            <v>0</v>
          </cell>
          <cell r="L2790">
            <v>0</v>
          </cell>
          <cell r="M2790">
            <v>0</v>
          </cell>
          <cell r="N2790">
            <v>0</v>
          </cell>
          <cell r="O2790">
            <v>0</v>
          </cell>
          <cell r="P2790">
            <v>0</v>
          </cell>
          <cell r="Q2790">
            <v>0</v>
          </cell>
          <cell r="R2790">
            <v>0</v>
          </cell>
          <cell r="S2790">
            <v>0</v>
          </cell>
          <cell r="T2790">
            <v>0</v>
          </cell>
          <cell r="U2790">
            <v>0</v>
          </cell>
          <cell r="V2790">
            <v>0</v>
          </cell>
          <cell r="W2790">
            <v>0</v>
          </cell>
          <cell r="X2790">
            <v>0</v>
          </cell>
          <cell r="Y2790" t="str">
            <v>D1OR_IRR_1Proposed DSM Program Payback Energy Costs</v>
          </cell>
        </row>
        <row r="2791">
          <cell r="E2791">
            <v>0</v>
          </cell>
          <cell r="F2791">
            <v>0</v>
          </cell>
          <cell r="G2791">
            <v>0</v>
          </cell>
          <cell r="H2791">
            <v>0</v>
          </cell>
          <cell r="I2791">
            <v>0</v>
          </cell>
          <cell r="J2791">
            <v>0</v>
          </cell>
          <cell r="K2791">
            <v>0</v>
          </cell>
          <cell r="L2791">
            <v>0</v>
          </cell>
          <cell r="M2791">
            <v>0</v>
          </cell>
          <cell r="N2791">
            <v>0</v>
          </cell>
          <cell r="O2791">
            <v>0</v>
          </cell>
          <cell r="P2791">
            <v>0</v>
          </cell>
          <cell r="Q2791">
            <v>0</v>
          </cell>
          <cell r="R2791">
            <v>0</v>
          </cell>
          <cell r="S2791">
            <v>0</v>
          </cell>
          <cell r="T2791">
            <v>0</v>
          </cell>
          <cell r="U2791">
            <v>0</v>
          </cell>
          <cell r="V2791">
            <v>0</v>
          </cell>
          <cell r="W2791">
            <v>0</v>
          </cell>
          <cell r="X2791">
            <v>0</v>
          </cell>
          <cell r="Y2791" t="str">
            <v>D1OR_IRR_1Proposed DSM Program Capacity Costs</v>
          </cell>
        </row>
        <row r="2792">
          <cell r="E2792">
            <v>0</v>
          </cell>
          <cell r="F2792">
            <v>0</v>
          </cell>
          <cell r="G2792">
            <v>0</v>
          </cell>
          <cell r="H2792">
            <v>0</v>
          </cell>
          <cell r="I2792">
            <v>0</v>
          </cell>
          <cell r="J2792">
            <v>0</v>
          </cell>
          <cell r="K2792">
            <v>0</v>
          </cell>
          <cell r="L2792">
            <v>0</v>
          </cell>
          <cell r="M2792">
            <v>0</v>
          </cell>
          <cell r="N2792">
            <v>0</v>
          </cell>
          <cell r="O2792">
            <v>0</v>
          </cell>
          <cell r="P2792">
            <v>0</v>
          </cell>
          <cell r="Q2792">
            <v>0</v>
          </cell>
          <cell r="R2792">
            <v>0</v>
          </cell>
          <cell r="S2792">
            <v>0</v>
          </cell>
          <cell r="T2792">
            <v>0</v>
          </cell>
          <cell r="U2792">
            <v>0</v>
          </cell>
          <cell r="V2792">
            <v>0</v>
          </cell>
          <cell r="W2792">
            <v>0</v>
          </cell>
          <cell r="X2792">
            <v>0</v>
          </cell>
          <cell r="Y2792" t="str">
            <v>D1OR_IRR_1Proposed DSM Program Capital Costs</v>
          </cell>
        </row>
        <row r="2793">
          <cell r="E2793">
            <v>0</v>
          </cell>
          <cell r="F2793">
            <v>0</v>
          </cell>
          <cell r="G2793">
            <v>0</v>
          </cell>
          <cell r="H2793">
            <v>0</v>
          </cell>
          <cell r="I2793">
            <v>0</v>
          </cell>
          <cell r="J2793">
            <v>0</v>
          </cell>
          <cell r="K2793">
            <v>0</v>
          </cell>
          <cell r="L2793">
            <v>0</v>
          </cell>
          <cell r="M2793">
            <v>0</v>
          </cell>
          <cell r="N2793">
            <v>0</v>
          </cell>
          <cell r="O2793">
            <v>0</v>
          </cell>
          <cell r="P2793">
            <v>0</v>
          </cell>
          <cell r="Q2793">
            <v>0</v>
          </cell>
          <cell r="R2793">
            <v>0</v>
          </cell>
          <cell r="S2793">
            <v>0</v>
          </cell>
          <cell r="T2793">
            <v>0</v>
          </cell>
          <cell r="U2793">
            <v>0</v>
          </cell>
          <cell r="V2793">
            <v>0</v>
          </cell>
          <cell r="W2793">
            <v>0.155</v>
          </cell>
          <cell r="X2793">
            <v>0.155</v>
          </cell>
          <cell r="Y2793" t="str">
            <v>D1OR_IRR_1   DSM Program Total Costs</v>
          </cell>
        </row>
        <row r="2794">
          <cell r="E2794">
            <v>0</v>
          </cell>
          <cell r="F2794">
            <v>0</v>
          </cell>
          <cell r="G2794">
            <v>0</v>
          </cell>
          <cell r="H2794">
            <v>0</v>
          </cell>
          <cell r="I2794">
            <v>0</v>
          </cell>
          <cell r="J2794">
            <v>0</v>
          </cell>
          <cell r="K2794">
            <v>0</v>
          </cell>
          <cell r="L2794">
            <v>0</v>
          </cell>
          <cell r="M2794">
            <v>0</v>
          </cell>
          <cell r="N2794">
            <v>0</v>
          </cell>
          <cell r="O2794">
            <v>0</v>
          </cell>
          <cell r="P2794">
            <v>0</v>
          </cell>
          <cell r="Q2794">
            <v>0</v>
          </cell>
          <cell r="R2794">
            <v>0</v>
          </cell>
          <cell r="S2794">
            <v>0</v>
          </cell>
          <cell r="T2794">
            <v>0</v>
          </cell>
          <cell r="U2794">
            <v>0</v>
          </cell>
          <cell r="V2794">
            <v>0</v>
          </cell>
          <cell r="W2794">
            <v>0</v>
          </cell>
          <cell r="X2794">
            <v>0</v>
          </cell>
          <cell r="Y2794" t="str">
            <v>D1OR_IRR_2Proposed DSM Program Energy Costs</v>
          </cell>
        </row>
        <row r="2795">
          <cell r="E2795">
            <v>0</v>
          </cell>
          <cell r="F2795">
            <v>0</v>
          </cell>
          <cell r="G2795">
            <v>0</v>
          </cell>
          <cell r="H2795">
            <v>0</v>
          </cell>
          <cell r="I2795">
            <v>0</v>
          </cell>
          <cell r="J2795">
            <v>0</v>
          </cell>
          <cell r="K2795">
            <v>0</v>
          </cell>
          <cell r="L2795">
            <v>0</v>
          </cell>
          <cell r="M2795">
            <v>0</v>
          </cell>
          <cell r="N2795">
            <v>0</v>
          </cell>
          <cell r="O2795">
            <v>0</v>
          </cell>
          <cell r="P2795">
            <v>0</v>
          </cell>
          <cell r="Q2795">
            <v>0</v>
          </cell>
          <cell r="R2795">
            <v>0</v>
          </cell>
          <cell r="S2795">
            <v>0</v>
          </cell>
          <cell r="T2795">
            <v>0</v>
          </cell>
          <cell r="U2795">
            <v>0</v>
          </cell>
          <cell r="V2795">
            <v>0</v>
          </cell>
          <cell r="W2795">
            <v>0</v>
          </cell>
          <cell r="X2795">
            <v>0</v>
          </cell>
          <cell r="Y2795" t="str">
            <v>D1OR_IRR_2Proposed DSM Program Payback Energy Costs</v>
          </cell>
        </row>
        <row r="2796">
          <cell r="E2796">
            <v>0</v>
          </cell>
          <cell r="F2796">
            <v>0</v>
          </cell>
          <cell r="G2796">
            <v>0</v>
          </cell>
          <cell r="H2796">
            <v>0</v>
          </cell>
          <cell r="I2796">
            <v>0</v>
          </cell>
          <cell r="J2796">
            <v>0</v>
          </cell>
          <cell r="K2796">
            <v>0</v>
          </cell>
          <cell r="L2796">
            <v>0</v>
          </cell>
          <cell r="M2796">
            <v>0</v>
          </cell>
          <cell r="N2796">
            <v>0</v>
          </cell>
          <cell r="O2796">
            <v>0</v>
          </cell>
          <cell r="P2796">
            <v>0</v>
          </cell>
          <cell r="Q2796">
            <v>0</v>
          </cell>
          <cell r="R2796">
            <v>0</v>
          </cell>
          <cell r="S2796">
            <v>0</v>
          </cell>
          <cell r="T2796">
            <v>0</v>
          </cell>
          <cell r="U2796">
            <v>0</v>
          </cell>
          <cell r="V2796">
            <v>0</v>
          </cell>
          <cell r="W2796">
            <v>0</v>
          </cell>
          <cell r="X2796">
            <v>0</v>
          </cell>
          <cell r="Y2796" t="str">
            <v>D1OR_IRR_2Proposed DSM Program Capacity Costs</v>
          </cell>
        </row>
        <row r="2797">
          <cell r="E2797">
            <v>0</v>
          </cell>
          <cell r="F2797">
            <v>0</v>
          </cell>
          <cell r="G2797">
            <v>0</v>
          </cell>
          <cell r="H2797">
            <v>0</v>
          </cell>
          <cell r="I2797">
            <v>0</v>
          </cell>
          <cell r="J2797">
            <v>0</v>
          </cell>
          <cell r="K2797">
            <v>0</v>
          </cell>
          <cell r="L2797">
            <v>0</v>
          </cell>
          <cell r="M2797">
            <v>0</v>
          </cell>
          <cell r="N2797">
            <v>0</v>
          </cell>
          <cell r="O2797">
            <v>0</v>
          </cell>
          <cell r="P2797">
            <v>0</v>
          </cell>
          <cell r="Q2797">
            <v>0</v>
          </cell>
          <cell r="R2797">
            <v>0</v>
          </cell>
          <cell r="S2797">
            <v>0</v>
          </cell>
          <cell r="T2797">
            <v>0</v>
          </cell>
          <cell r="U2797">
            <v>0</v>
          </cell>
          <cell r="V2797">
            <v>0</v>
          </cell>
          <cell r="W2797">
            <v>0</v>
          </cell>
          <cell r="X2797">
            <v>0</v>
          </cell>
          <cell r="Y2797" t="str">
            <v>D1OR_IRR_2Proposed DSM Program Capital Costs</v>
          </cell>
        </row>
        <row r="2798">
          <cell r="E2798">
            <v>0</v>
          </cell>
          <cell r="F2798">
            <v>0</v>
          </cell>
          <cell r="G2798">
            <v>0</v>
          </cell>
          <cell r="H2798">
            <v>0</v>
          </cell>
          <cell r="I2798">
            <v>0</v>
          </cell>
          <cell r="J2798">
            <v>0</v>
          </cell>
          <cell r="K2798">
            <v>0</v>
          </cell>
          <cell r="L2798">
            <v>0</v>
          </cell>
          <cell r="M2798">
            <v>0</v>
          </cell>
          <cell r="N2798">
            <v>0</v>
          </cell>
          <cell r="O2798">
            <v>0</v>
          </cell>
          <cell r="P2798">
            <v>0</v>
          </cell>
          <cell r="Q2798">
            <v>0</v>
          </cell>
          <cell r="R2798">
            <v>0</v>
          </cell>
          <cell r="S2798">
            <v>0</v>
          </cell>
          <cell r="T2798">
            <v>0</v>
          </cell>
          <cell r="U2798">
            <v>0</v>
          </cell>
          <cell r="V2798">
            <v>0</v>
          </cell>
          <cell r="W2798">
            <v>0.20699999999999999</v>
          </cell>
          <cell r="X2798">
            <v>0.20699999999999999</v>
          </cell>
          <cell r="Y2798" t="str">
            <v>D1OR_IRR_2   DSM Program Total Costs</v>
          </cell>
        </row>
        <row r="2799">
          <cell r="E2799">
            <v>0</v>
          </cell>
          <cell r="F2799">
            <v>0</v>
          </cell>
          <cell r="G2799">
            <v>0</v>
          </cell>
          <cell r="H2799">
            <v>0</v>
          </cell>
          <cell r="I2799">
            <v>0</v>
          </cell>
          <cell r="J2799">
            <v>0</v>
          </cell>
          <cell r="K2799">
            <v>0</v>
          </cell>
          <cell r="L2799">
            <v>0</v>
          </cell>
          <cell r="M2799">
            <v>0</v>
          </cell>
          <cell r="N2799">
            <v>0</v>
          </cell>
          <cell r="O2799">
            <v>0</v>
          </cell>
          <cell r="P2799">
            <v>0</v>
          </cell>
          <cell r="Q2799">
            <v>0</v>
          </cell>
          <cell r="R2799">
            <v>0</v>
          </cell>
          <cell r="S2799">
            <v>0</v>
          </cell>
          <cell r="T2799">
            <v>0</v>
          </cell>
          <cell r="U2799">
            <v>0</v>
          </cell>
          <cell r="V2799">
            <v>0</v>
          </cell>
          <cell r="W2799">
            <v>0</v>
          </cell>
          <cell r="X2799">
            <v>0</v>
          </cell>
          <cell r="Y2799" t="str">
            <v>D1CA_DLC_1Proposed DSM Program Energy Costs</v>
          </cell>
        </row>
        <row r="2800">
          <cell r="E2800">
            <v>0</v>
          </cell>
          <cell r="F2800">
            <v>0</v>
          </cell>
          <cell r="G2800">
            <v>0</v>
          </cell>
          <cell r="H2800">
            <v>0</v>
          </cell>
          <cell r="I2800">
            <v>0</v>
          </cell>
          <cell r="J2800">
            <v>0</v>
          </cell>
          <cell r="K2800">
            <v>0</v>
          </cell>
          <cell r="L2800">
            <v>0</v>
          </cell>
          <cell r="M2800">
            <v>0</v>
          </cell>
          <cell r="N2800">
            <v>0</v>
          </cell>
          <cell r="O2800">
            <v>0</v>
          </cell>
          <cell r="P2800">
            <v>0</v>
          </cell>
          <cell r="Q2800">
            <v>0</v>
          </cell>
          <cell r="R2800">
            <v>0</v>
          </cell>
          <cell r="S2800">
            <v>0</v>
          </cell>
          <cell r="T2800">
            <v>0</v>
          </cell>
          <cell r="U2800">
            <v>0</v>
          </cell>
          <cell r="V2800">
            <v>0</v>
          </cell>
          <cell r="W2800">
            <v>0</v>
          </cell>
          <cell r="X2800">
            <v>5.0000000000000001E-3</v>
          </cell>
          <cell r="Y2800" t="str">
            <v>D1CA_DLC_1Proposed DSM Program Payback Energy Costs</v>
          </cell>
        </row>
        <row r="2801">
          <cell r="E2801">
            <v>0</v>
          </cell>
          <cell r="F2801">
            <v>0</v>
          </cell>
          <cell r="G2801">
            <v>0</v>
          </cell>
          <cell r="H2801">
            <v>0</v>
          </cell>
          <cell r="I2801">
            <v>0</v>
          </cell>
          <cell r="J2801">
            <v>0</v>
          </cell>
          <cell r="K2801">
            <v>0</v>
          </cell>
          <cell r="L2801">
            <v>0</v>
          </cell>
          <cell r="M2801">
            <v>0</v>
          </cell>
          <cell r="N2801">
            <v>0</v>
          </cell>
          <cell r="O2801">
            <v>0</v>
          </cell>
          <cell r="P2801">
            <v>0</v>
          </cell>
          <cell r="Q2801">
            <v>0</v>
          </cell>
          <cell r="R2801">
            <v>0</v>
          </cell>
          <cell r="S2801">
            <v>0</v>
          </cell>
          <cell r="T2801">
            <v>0</v>
          </cell>
          <cell r="U2801">
            <v>0</v>
          </cell>
          <cell r="V2801">
            <v>0</v>
          </cell>
          <cell r="W2801">
            <v>0</v>
          </cell>
          <cell r="X2801">
            <v>0</v>
          </cell>
          <cell r="Y2801" t="str">
            <v>D1CA_DLC_1Proposed DSM Program Capacity Costs</v>
          </cell>
        </row>
        <row r="2802">
          <cell r="E2802">
            <v>0</v>
          </cell>
          <cell r="F2802">
            <v>0</v>
          </cell>
          <cell r="G2802">
            <v>0</v>
          </cell>
          <cell r="H2802">
            <v>0</v>
          </cell>
          <cell r="I2802">
            <v>0</v>
          </cell>
          <cell r="J2802">
            <v>0</v>
          </cell>
          <cell r="K2802">
            <v>0</v>
          </cell>
          <cell r="L2802">
            <v>0</v>
          </cell>
          <cell r="M2802">
            <v>0</v>
          </cell>
          <cell r="N2802">
            <v>0</v>
          </cell>
          <cell r="O2802">
            <v>0</v>
          </cell>
          <cell r="P2802">
            <v>0</v>
          </cell>
          <cell r="Q2802">
            <v>0</v>
          </cell>
          <cell r="R2802">
            <v>0</v>
          </cell>
          <cell r="S2802">
            <v>0</v>
          </cell>
          <cell r="T2802">
            <v>0</v>
          </cell>
          <cell r="U2802">
            <v>0</v>
          </cell>
          <cell r="V2802">
            <v>0</v>
          </cell>
          <cell r="W2802">
            <v>0</v>
          </cell>
          <cell r="X2802">
            <v>0</v>
          </cell>
          <cell r="Y2802" t="str">
            <v>D1CA_DLC_1Proposed DSM Program Capital Costs</v>
          </cell>
        </row>
        <row r="2803">
          <cell r="E2803">
            <v>0</v>
          </cell>
          <cell r="F2803">
            <v>0</v>
          </cell>
          <cell r="G2803">
            <v>0</v>
          </cell>
          <cell r="H2803">
            <v>0</v>
          </cell>
          <cell r="I2803">
            <v>0</v>
          </cell>
          <cell r="J2803">
            <v>0</v>
          </cell>
          <cell r="K2803">
            <v>0</v>
          </cell>
          <cell r="L2803">
            <v>0</v>
          </cell>
          <cell r="M2803">
            <v>0</v>
          </cell>
          <cell r="N2803">
            <v>0</v>
          </cell>
          <cell r="O2803">
            <v>0</v>
          </cell>
          <cell r="P2803">
            <v>0</v>
          </cell>
          <cell r="Q2803">
            <v>0</v>
          </cell>
          <cell r="R2803">
            <v>0</v>
          </cell>
          <cell r="S2803">
            <v>0</v>
          </cell>
          <cell r="T2803">
            <v>0</v>
          </cell>
          <cell r="U2803">
            <v>0</v>
          </cell>
          <cell r="V2803">
            <v>0</v>
          </cell>
          <cell r="W2803">
            <v>0</v>
          </cell>
          <cell r="X2803">
            <v>7.3999999999999996E-2</v>
          </cell>
          <cell r="Y2803" t="str">
            <v>D1CA_DLC_1   DSM Program Total Costs</v>
          </cell>
        </row>
        <row r="2804">
          <cell r="E2804">
            <v>0</v>
          </cell>
          <cell r="F2804">
            <v>0</v>
          </cell>
          <cell r="G2804">
            <v>0</v>
          </cell>
          <cell r="H2804">
            <v>0</v>
          </cell>
          <cell r="I2804">
            <v>0</v>
          </cell>
          <cell r="J2804">
            <v>0</v>
          </cell>
          <cell r="K2804">
            <v>0</v>
          </cell>
          <cell r="L2804">
            <v>0</v>
          </cell>
          <cell r="M2804">
            <v>0</v>
          </cell>
          <cell r="N2804">
            <v>0</v>
          </cell>
          <cell r="O2804">
            <v>0</v>
          </cell>
          <cell r="P2804">
            <v>0</v>
          </cell>
          <cell r="Q2804">
            <v>0</v>
          </cell>
          <cell r="R2804">
            <v>0</v>
          </cell>
          <cell r="S2804">
            <v>0</v>
          </cell>
          <cell r="T2804">
            <v>0</v>
          </cell>
          <cell r="U2804">
            <v>0</v>
          </cell>
          <cell r="V2804">
            <v>0</v>
          </cell>
          <cell r="W2804">
            <v>0</v>
          </cell>
          <cell r="X2804">
            <v>0</v>
          </cell>
          <cell r="Y2804" t="str">
            <v>D1UT_DLC_5Proposed DSM Program Energy Costs</v>
          </cell>
        </row>
        <row r="2805">
          <cell r="E2805">
            <v>0</v>
          </cell>
          <cell r="F2805">
            <v>0</v>
          </cell>
          <cell r="G2805">
            <v>0</v>
          </cell>
          <cell r="H2805">
            <v>0</v>
          </cell>
          <cell r="I2805">
            <v>0</v>
          </cell>
          <cell r="J2805">
            <v>0</v>
          </cell>
          <cell r="K2805">
            <v>0</v>
          </cell>
          <cell r="L2805">
            <v>0</v>
          </cell>
          <cell r="M2805">
            <v>0</v>
          </cell>
          <cell r="N2805">
            <v>0</v>
          </cell>
          <cell r="O2805">
            <v>1.4E-2</v>
          </cell>
          <cell r="P2805">
            <v>1.6E-2</v>
          </cell>
          <cell r="Q2805">
            <v>1.7000000000000001E-2</v>
          </cell>
          <cell r="R2805">
            <v>1.7999999999999999E-2</v>
          </cell>
          <cell r="S2805">
            <v>1.9E-2</v>
          </cell>
          <cell r="T2805">
            <v>1.9E-2</v>
          </cell>
          <cell r="U2805">
            <v>0.02</v>
          </cell>
          <cell r="V2805">
            <v>2.1999999999999999E-2</v>
          </cell>
          <cell r="W2805">
            <v>2.4E-2</v>
          </cell>
          <cell r="X2805">
            <v>2.5999999999999999E-2</v>
          </cell>
          <cell r="Y2805" t="str">
            <v>D1UT_DLC_5Proposed DSM Program Payback Energy Costs</v>
          </cell>
        </row>
        <row r="2806">
          <cell r="E2806">
            <v>0</v>
          </cell>
          <cell r="F2806">
            <v>0</v>
          </cell>
          <cell r="G2806">
            <v>0</v>
          </cell>
          <cell r="H2806">
            <v>0</v>
          </cell>
          <cell r="I2806">
            <v>0</v>
          </cell>
          <cell r="J2806">
            <v>0</v>
          </cell>
          <cell r="K2806">
            <v>0</v>
          </cell>
          <cell r="L2806">
            <v>0</v>
          </cell>
          <cell r="M2806">
            <v>0</v>
          </cell>
          <cell r="N2806">
            <v>0</v>
          </cell>
          <cell r="O2806">
            <v>0</v>
          </cell>
          <cell r="P2806">
            <v>0</v>
          </cell>
          <cell r="Q2806">
            <v>0</v>
          </cell>
          <cell r="R2806">
            <v>0</v>
          </cell>
          <cell r="S2806">
            <v>0</v>
          </cell>
          <cell r="T2806">
            <v>0</v>
          </cell>
          <cell r="U2806">
            <v>0</v>
          </cell>
          <cell r="V2806">
            <v>0</v>
          </cell>
          <cell r="W2806">
            <v>0</v>
          </cell>
          <cell r="X2806">
            <v>0</v>
          </cell>
          <cell r="Y2806" t="str">
            <v>D1UT_DLC_5Proposed DSM Program Capacity Costs</v>
          </cell>
        </row>
        <row r="2807">
          <cell r="E2807">
            <v>0</v>
          </cell>
          <cell r="F2807">
            <v>0</v>
          </cell>
          <cell r="G2807">
            <v>0</v>
          </cell>
          <cell r="H2807">
            <v>0</v>
          </cell>
          <cell r="I2807">
            <v>0</v>
          </cell>
          <cell r="J2807">
            <v>0</v>
          </cell>
          <cell r="K2807">
            <v>0</v>
          </cell>
          <cell r="L2807">
            <v>0</v>
          </cell>
          <cell r="M2807">
            <v>0</v>
          </cell>
          <cell r="N2807">
            <v>0</v>
          </cell>
          <cell r="O2807">
            <v>0</v>
          </cell>
          <cell r="P2807">
            <v>0</v>
          </cell>
          <cell r="Q2807">
            <v>0</v>
          </cell>
          <cell r="R2807">
            <v>0</v>
          </cell>
          <cell r="S2807">
            <v>0</v>
          </cell>
          <cell r="T2807">
            <v>0</v>
          </cell>
          <cell r="U2807">
            <v>0</v>
          </cell>
          <cell r="V2807">
            <v>0</v>
          </cell>
          <cell r="W2807">
            <v>0</v>
          </cell>
          <cell r="X2807">
            <v>0</v>
          </cell>
          <cell r="Y2807" t="str">
            <v>D1UT_DLC_5Proposed DSM Program Capital Costs</v>
          </cell>
        </row>
        <row r="2808">
          <cell r="E2808">
            <v>0</v>
          </cell>
          <cell r="F2808">
            <v>0</v>
          </cell>
          <cell r="G2808">
            <v>0</v>
          </cell>
          <cell r="H2808">
            <v>0</v>
          </cell>
          <cell r="I2808">
            <v>0</v>
          </cell>
          <cell r="J2808">
            <v>0</v>
          </cell>
          <cell r="K2808">
            <v>0</v>
          </cell>
          <cell r="L2808">
            <v>0</v>
          </cell>
          <cell r="M2808">
            <v>0</v>
          </cell>
          <cell r="N2808">
            <v>0</v>
          </cell>
          <cell r="O2808">
            <v>-1.2E-2</v>
          </cell>
          <cell r="P2808">
            <v>-1.0999999999999999E-2</v>
          </cell>
          <cell r="Q2808">
            <v>-0.01</v>
          </cell>
          <cell r="R2808">
            <v>-8.9999999999999993E-3</v>
          </cell>
          <cell r="S2808">
            <v>-8.0000000000000002E-3</v>
          </cell>
          <cell r="T2808">
            <v>-7.0000000000000001E-3</v>
          </cell>
          <cell r="U2808">
            <v>-6.0000000000000001E-3</v>
          </cell>
          <cell r="V2808">
            <v>-4.0000000000000001E-3</v>
          </cell>
          <cell r="W2808">
            <v>-3.0000000000000001E-3</v>
          </cell>
          <cell r="X2808">
            <v>0</v>
          </cell>
          <cell r="Y2808" t="str">
            <v>D1UT_DLC_5   DSM Program Total Costs</v>
          </cell>
        </row>
        <row r="2809">
          <cell r="E2809">
            <v>0</v>
          </cell>
          <cell r="F2809">
            <v>0</v>
          </cell>
          <cell r="G2809">
            <v>0</v>
          </cell>
          <cell r="H2809">
            <v>0</v>
          </cell>
          <cell r="I2809">
            <v>0</v>
          </cell>
          <cell r="J2809">
            <v>0</v>
          </cell>
          <cell r="K2809">
            <v>0</v>
          </cell>
          <cell r="L2809">
            <v>0</v>
          </cell>
          <cell r="M2809">
            <v>0</v>
          </cell>
          <cell r="N2809">
            <v>0</v>
          </cell>
          <cell r="O2809">
            <v>0</v>
          </cell>
          <cell r="P2809">
            <v>0</v>
          </cell>
          <cell r="Q2809">
            <v>0</v>
          </cell>
          <cell r="R2809">
            <v>0</v>
          </cell>
          <cell r="S2809">
            <v>0</v>
          </cell>
          <cell r="T2809">
            <v>0</v>
          </cell>
          <cell r="U2809">
            <v>0</v>
          </cell>
          <cell r="V2809">
            <v>0</v>
          </cell>
          <cell r="W2809">
            <v>0</v>
          </cell>
          <cell r="X2809">
            <v>0</v>
          </cell>
          <cell r="Y2809" t="str">
            <v>D1UT_DLC_7Proposed DSM Program Energy Costs</v>
          </cell>
        </row>
        <row r="2810">
          <cell r="E2810">
            <v>0</v>
          </cell>
          <cell r="F2810">
            <v>0</v>
          </cell>
          <cell r="G2810">
            <v>0</v>
          </cell>
          <cell r="H2810">
            <v>0</v>
          </cell>
          <cell r="I2810">
            <v>0</v>
          </cell>
          <cell r="J2810">
            <v>0</v>
          </cell>
          <cell r="K2810">
            <v>0</v>
          </cell>
          <cell r="L2810">
            <v>0</v>
          </cell>
          <cell r="M2810">
            <v>0</v>
          </cell>
          <cell r="N2810">
            <v>0</v>
          </cell>
          <cell r="O2810">
            <v>0</v>
          </cell>
          <cell r="P2810">
            <v>0</v>
          </cell>
          <cell r="Q2810">
            <v>0</v>
          </cell>
          <cell r="R2810">
            <v>0</v>
          </cell>
          <cell r="S2810">
            <v>0</v>
          </cell>
          <cell r="T2810">
            <v>0</v>
          </cell>
          <cell r="U2810">
            <v>2.1000000000000001E-2</v>
          </cell>
          <cell r="V2810">
            <v>2.3E-2</v>
          </cell>
          <cell r="W2810">
            <v>2.5000000000000001E-2</v>
          </cell>
          <cell r="X2810">
            <v>2.7E-2</v>
          </cell>
          <cell r="Y2810" t="str">
            <v>D1UT_DLC_7Proposed DSM Program Payback Energy Costs</v>
          </cell>
        </row>
        <row r="2811">
          <cell r="E2811">
            <v>0</v>
          </cell>
          <cell r="F2811">
            <v>0</v>
          </cell>
          <cell r="G2811">
            <v>0</v>
          </cell>
          <cell r="H2811">
            <v>0</v>
          </cell>
          <cell r="I2811">
            <v>0</v>
          </cell>
          <cell r="J2811">
            <v>0</v>
          </cell>
          <cell r="K2811">
            <v>0</v>
          </cell>
          <cell r="L2811">
            <v>0</v>
          </cell>
          <cell r="M2811">
            <v>0</v>
          </cell>
          <cell r="N2811">
            <v>0</v>
          </cell>
          <cell r="O2811">
            <v>0</v>
          </cell>
          <cell r="P2811">
            <v>0</v>
          </cell>
          <cell r="Q2811">
            <v>0</v>
          </cell>
          <cell r="R2811">
            <v>0</v>
          </cell>
          <cell r="S2811">
            <v>0</v>
          </cell>
          <cell r="T2811">
            <v>0</v>
          </cell>
          <cell r="U2811">
            <v>0</v>
          </cell>
          <cell r="V2811">
            <v>0</v>
          </cell>
          <cell r="W2811">
            <v>0</v>
          </cell>
          <cell r="X2811">
            <v>0</v>
          </cell>
          <cell r="Y2811" t="str">
            <v>D1UT_DLC_7Proposed DSM Program Capacity Costs</v>
          </cell>
        </row>
        <row r="2812">
          <cell r="E2812">
            <v>0</v>
          </cell>
          <cell r="F2812">
            <v>0</v>
          </cell>
          <cell r="G2812">
            <v>0</v>
          </cell>
          <cell r="H2812">
            <v>0</v>
          </cell>
          <cell r="I2812">
            <v>0</v>
          </cell>
          <cell r="J2812">
            <v>0</v>
          </cell>
          <cell r="K2812">
            <v>0</v>
          </cell>
          <cell r="L2812">
            <v>0</v>
          </cell>
          <cell r="M2812">
            <v>0</v>
          </cell>
          <cell r="N2812">
            <v>0</v>
          </cell>
          <cell r="O2812">
            <v>0</v>
          </cell>
          <cell r="P2812">
            <v>0</v>
          </cell>
          <cell r="Q2812">
            <v>0</v>
          </cell>
          <cell r="R2812">
            <v>0</v>
          </cell>
          <cell r="S2812">
            <v>0</v>
          </cell>
          <cell r="T2812">
            <v>0</v>
          </cell>
          <cell r="U2812">
            <v>0</v>
          </cell>
          <cell r="V2812">
            <v>0</v>
          </cell>
          <cell r="W2812">
            <v>0</v>
          </cell>
          <cell r="X2812">
            <v>0</v>
          </cell>
          <cell r="Y2812" t="str">
            <v>D1UT_DLC_7Proposed DSM Program Capital Costs</v>
          </cell>
        </row>
        <row r="2813">
          <cell r="E2813">
            <v>0</v>
          </cell>
          <cell r="F2813">
            <v>0</v>
          </cell>
          <cell r="G2813">
            <v>0</v>
          </cell>
          <cell r="H2813">
            <v>0</v>
          </cell>
          <cell r="I2813">
            <v>0</v>
          </cell>
          <cell r="J2813">
            <v>0</v>
          </cell>
          <cell r="K2813">
            <v>0</v>
          </cell>
          <cell r="L2813">
            <v>0</v>
          </cell>
          <cell r="M2813">
            <v>0</v>
          </cell>
          <cell r="N2813">
            <v>0</v>
          </cell>
          <cell r="O2813">
            <v>0</v>
          </cell>
          <cell r="P2813">
            <v>0</v>
          </cell>
          <cell r="Q2813">
            <v>0</v>
          </cell>
          <cell r="R2813">
            <v>0</v>
          </cell>
          <cell r="S2813">
            <v>0</v>
          </cell>
          <cell r="T2813">
            <v>0</v>
          </cell>
          <cell r="U2813">
            <v>-6.0000000000000001E-3</v>
          </cell>
          <cell r="V2813">
            <v>-4.0000000000000001E-3</v>
          </cell>
          <cell r="W2813">
            <v>-3.0000000000000001E-3</v>
          </cell>
          <cell r="X2813">
            <v>0</v>
          </cell>
          <cell r="Y2813" t="str">
            <v>D1UT_DLC_7   DSM Program Total Costs</v>
          </cell>
        </row>
        <row r="2814">
          <cell r="E2814">
            <v>0</v>
          </cell>
          <cell r="F2814">
            <v>0</v>
          </cell>
          <cell r="G2814">
            <v>0</v>
          </cell>
          <cell r="H2814">
            <v>0</v>
          </cell>
          <cell r="I2814">
            <v>0</v>
          </cell>
          <cell r="J2814">
            <v>0</v>
          </cell>
          <cell r="K2814">
            <v>0</v>
          </cell>
          <cell r="L2814">
            <v>0</v>
          </cell>
          <cell r="M2814">
            <v>0</v>
          </cell>
          <cell r="N2814">
            <v>0</v>
          </cell>
          <cell r="O2814">
            <v>0</v>
          </cell>
          <cell r="P2814">
            <v>0</v>
          </cell>
          <cell r="Q2814">
            <v>0</v>
          </cell>
          <cell r="R2814">
            <v>0</v>
          </cell>
          <cell r="S2814">
            <v>0</v>
          </cell>
          <cell r="T2814">
            <v>0</v>
          </cell>
          <cell r="U2814">
            <v>0</v>
          </cell>
          <cell r="V2814">
            <v>0</v>
          </cell>
          <cell r="W2814">
            <v>0</v>
          </cell>
          <cell r="X2814">
            <v>0</v>
          </cell>
          <cell r="Y2814" t="str">
            <v>D1CA_DLC_2Proposed DSM Program Energy Costs</v>
          </cell>
        </row>
        <row r="2815">
          <cell r="E2815">
            <v>0</v>
          </cell>
          <cell r="F2815">
            <v>0</v>
          </cell>
          <cell r="G2815">
            <v>0</v>
          </cell>
          <cell r="H2815">
            <v>0</v>
          </cell>
          <cell r="I2815">
            <v>0</v>
          </cell>
          <cell r="J2815">
            <v>0</v>
          </cell>
          <cell r="K2815">
            <v>0</v>
          </cell>
          <cell r="L2815">
            <v>0</v>
          </cell>
          <cell r="M2815">
            <v>0</v>
          </cell>
          <cell r="N2815">
            <v>0</v>
          </cell>
          <cell r="O2815">
            <v>0</v>
          </cell>
          <cell r="P2815">
            <v>0</v>
          </cell>
          <cell r="Q2815">
            <v>0</v>
          </cell>
          <cell r="R2815">
            <v>0</v>
          </cell>
          <cell r="S2815">
            <v>0</v>
          </cell>
          <cell r="T2815">
            <v>0</v>
          </cell>
          <cell r="U2815">
            <v>0</v>
          </cell>
          <cell r="V2815">
            <v>0</v>
          </cell>
          <cell r="W2815">
            <v>0</v>
          </cell>
          <cell r="X2815">
            <v>0</v>
          </cell>
          <cell r="Y2815" t="str">
            <v>D1CA_DLC_2Proposed DSM Program Payback Energy Costs</v>
          </cell>
        </row>
        <row r="2816">
          <cell r="E2816">
            <v>0</v>
          </cell>
          <cell r="F2816">
            <v>0</v>
          </cell>
          <cell r="G2816">
            <v>0</v>
          </cell>
          <cell r="H2816">
            <v>0</v>
          </cell>
          <cell r="I2816">
            <v>0</v>
          </cell>
          <cell r="J2816">
            <v>0</v>
          </cell>
          <cell r="K2816">
            <v>0</v>
          </cell>
          <cell r="L2816">
            <v>0</v>
          </cell>
          <cell r="M2816">
            <v>0</v>
          </cell>
          <cell r="N2816">
            <v>0</v>
          </cell>
          <cell r="O2816">
            <v>0</v>
          </cell>
          <cell r="P2816">
            <v>0</v>
          </cell>
          <cell r="Q2816">
            <v>0</v>
          </cell>
          <cell r="R2816">
            <v>0</v>
          </cell>
          <cell r="S2816">
            <v>0</v>
          </cell>
          <cell r="T2816">
            <v>0</v>
          </cell>
          <cell r="U2816">
            <v>0</v>
          </cell>
          <cell r="V2816">
            <v>0</v>
          </cell>
          <cell r="W2816">
            <v>0</v>
          </cell>
          <cell r="X2816">
            <v>0</v>
          </cell>
          <cell r="Y2816" t="str">
            <v>D1CA_DLC_2Proposed DSM Program Capacity Costs</v>
          </cell>
        </row>
        <row r="2817">
          <cell r="E2817">
            <v>0</v>
          </cell>
          <cell r="F2817">
            <v>0</v>
          </cell>
          <cell r="G2817">
            <v>0</v>
          </cell>
          <cell r="H2817">
            <v>0</v>
          </cell>
          <cell r="I2817">
            <v>0</v>
          </cell>
          <cell r="J2817">
            <v>0</v>
          </cell>
          <cell r="K2817">
            <v>0</v>
          </cell>
          <cell r="L2817">
            <v>0</v>
          </cell>
          <cell r="M2817">
            <v>0</v>
          </cell>
          <cell r="N2817">
            <v>0</v>
          </cell>
          <cell r="O2817">
            <v>0</v>
          </cell>
          <cell r="P2817">
            <v>0</v>
          </cell>
          <cell r="Q2817">
            <v>0</v>
          </cell>
          <cell r="R2817">
            <v>0</v>
          </cell>
          <cell r="S2817">
            <v>0</v>
          </cell>
          <cell r="T2817">
            <v>0</v>
          </cell>
          <cell r="U2817">
            <v>0</v>
          </cell>
          <cell r="V2817">
            <v>0</v>
          </cell>
          <cell r="W2817">
            <v>0</v>
          </cell>
          <cell r="X2817">
            <v>0</v>
          </cell>
          <cell r="Y2817" t="str">
            <v>D1CA_DLC_2Proposed DSM Program Capital Costs</v>
          </cell>
        </row>
        <row r="2818">
          <cell r="E2818">
            <v>0</v>
          </cell>
          <cell r="F2818">
            <v>0</v>
          </cell>
          <cell r="G2818">
            <v>0</v>
          </cell>
          <cell r="H2818">
            <v>0</v>
          </cell>
          <cell r="I2818">
            <v>0</v>
          </cell>
          <cell r="J2818">
            <v>0</v>
          </cell>
          <cell r="K2818">
            <v>0</v>
          </cell>
          <cell r="L2818">
            <v>0</v>
          </cell>
          <cell r="M2818">
            <v>0</v>
          </cell>
          <cell r="N2818">
            <v>0</v>
          </cell>
          <cell r="O2818">
            <v>0</v>
          </cell>
          <cell r="P2818">
            <v>0</v>
          </cell>
          <cell r="Q2818">
            <v>0</v>
          </cell>
          <cell r="R2818">
            <v>0</v>
          </cell>
          <cell r="S2818">
            <v>0</v>
          </cell>
          <cell r="T2818">
            <v>0</v>
          </cell>
          <cell r="U2818">
            <v>0</v>
          </cell>
          <cell r="V2818">
            <v>0</v>
          </cell>
          <cell r="W2818">
            <v>0</v>
          </cell>
          <cell r="X2818">
            <v>0</v>
          </cell>
          <cell r="Y2818" t="str">
            <v>D1CA_DLC_2   DSM Program Total Costs</v>
          </cell>
        </row>
        <row r="2819">
          <cell r="E2819">
            <v>0</v>
          </cell>
          <cell r="F2819">
            <v>0</v>
          </cell>
          <cell r="G2819">
            <v>0</v>
          </cell>
          <cell r="H2819">
            <v>0</v>
          </cell>
          <cell r="I2819">
            <v>0</v>
          </cell>
          <cell r="J2819">
            <v>0</v>
          </cell>
          <cell r="K2819">
            <v>0</v>
          </cell>
          <cell r="L2819">
            <v>0</v>
          </cell>
          <cell r="M2819">
            <v>0</v>
          </cell>
          <cell r="N2819">
            <v>0</v>
          </cell>
          <cell r="O2819">
            <v>0</v>
          </cell>
          <cell r="P2819">
            <v>0</v>
          </cell>
          <cell r="Q2819">
            <v>0</v>
          </cell>
          <cell r="R2819">
            <v>0</v>
          </cell>
          <cell r="S2819">
            <v>0</v>
          </cell>
          <cell r="T2819">
            <v>0</v>
          </cell>
          <cell r="U2819">
            <v>0</v>
          </cell>
          <cell r="V2819">
            <v>0</v>
          </cell>
          <cell r="W2819">
            <v>0</v>
          </cell>
          <cell r="X2819">
            <v>0</v>
          </cell>
          <cell r="Y2819" t="str">
            <v>D1CA_CUR_1Proposed DSM Program Energy Costs</v>
          </cell>
        </row>
        <row r="2820">
          <cell r="E2820">
            <v>0</v>
          </cell>
          <cell r="F2820">
            <v>0</v>
          </cell>
          <cell r="G2820">
            <v>0</v>
          </cell>
          <cell r="H2820">
            <v>0</v>
          </cell>
          <cell r="I2820">
            <v>0</v>
          </cell>
          <cell r="J2820">
            <v>0</v>
          </cell>
          <cell r="K2820">
            <v>0</v>
          </cell>
          <cell r="L2820">
            <v>0</v>
          </cell>
          <cell r="M2820">
            <v>0</v>
          </cell>
          <cell r="N2820">
            <v>0</v>
          </cell>
          <cell r="O2820">
            <v>0</v>
          </cell>
          <cell r="P2820">
            <v>0</v>
          </cell>
          <cell r="Q2820">
            <v>0</v>
          </cell>
          <cell r="R2820">
            <v>0</v>
          </cell>
          <cell r="S2820">
            <v>0</v>
          </cell>
          <cell r="T2820">
            <v>0</v>
          </cell>
          <cell r="U2820">
            <v>0</v>
          </cell>
          <cell r="V2820">
            <v>0</v>
          </cell>
          <cell r="W2820">
            <v>0</v>
          </cell>
          <cell r="X2820">
            <v>2E-3</v>
          </cell>
          <cell r="Y2820" t="str">
            <v>D1CA_CUR_1Proposed DSM Program Payback Energy Costs</v>
          </cell>
        </row>
        <row r="2821">
          <cell r="E2821">
            <v>0</v>
          </cell>
          <cell r="F2821">
            <v>0</v>
          </cell>
          <cell r="G2821">
            <v>0</v>
          </cell>
          <cell r="H2821">
            <v>0</v>
          </cell>
          <cell r="I2821">
            <v>0</v>
          </cell>
          <cell r="J2821">
            <v>0</v>
          </cell>
          <cell r="K2821">
            <v>0</v>
          </cell>
          <cell r="L2821">
            <v>0</v>
          </cell>
          <cell r="M2821">
            <v>0</v>
          </cell>
          <cell r="N2821">
            <v>0</v>
          </cell>
          <cell r="O2821">
            <v>0</v>
          </cell>
          <cell r="P2821">
            <v>0</v>
          </cell>
          <cell r="Q2821">
            <v>0</v>
          </cell>
          <cell r="R2821">
            <v>0</v>
          </cell>
          <cell r="S2821">
            <v>0</v>
          </cell>
          <cell r="T2821">
            <v>0</v>
          </cell>
          <cell r="U2821">
            <v>0</v>
          </cell>
          <cell r="V2821">
            <v>0</v>
          </cell>
          <cell r="W2821">
            <v>0</v>
          </cell>
          <cell r="X2821">
            <v>0</v>
          </cell>
          <cell r="Y2821" t="str">
            <v>D1CA_CUR_1Proposed DSM Program Capacity Costs</v>
          </cell>
        </row>
        <row r="2822">
          <cell r="E2822">
            <v>0</v>
          </cell>
          <cell r="F2822">
            <v>0</v>
          </cell>
          <cell r="G2822">
            <v>0</v>
          </cell>
          <cell r="H2822">
            <v>0</v>
          </cell>
          <cell r="I2822">
            <v>0</v>
          </cell>
          <cell r="J2822">
            <v>0</v>
          </cell>
          <cell r="K2822">
            <v>0</v>
          </cell>
          <cell r="L2822">
            <v>0</v>
          </cell>
          <cell r="M2822">
            <v>0</v>
          </cell>
          <cell r="N2822">
            <v>0</v>
          </cell>
          <cell r="O2822">
            <v>0</v>
          </cell>
          <cell r="P2822">
            <v>0</v>
          </cell>
          <cell r="Q2822">
            <v>0</v>
          </cell>
          <cell r="R2822">
            <v>0</v>
          </cell>
          <cell r="S2822">
            <v>0</v>
          </cell>
          <cell r="T2822">
            <v>0</v>
          </cell>
          <cell r="U2822">
            <v>0</v>
          </cell>
          <cell r="V2822">
            <v>0</v>
          </cell>
          <cell r="W2822">
            <v>0</v>
          </cell>
          <cell r="X2822">
            <v>0</v>
          </cell>
          <cell r="Y2822" t="str">
            <v>D1CA_CUR_1Proposed DSM Program Capital Costs</v>
          </cell>
        </row>
        <row r="2823">
          <cell r="E2823">
            <v>0</v>
          </cell>
          <cell r="F2823">
            <v>0</v>
          </cell>
          <cell r="G2823">
            <v>0</v>
          </cell>
          <cell r="H2823">
            <v>0</v>
          </cell>
          <cell r="I2823">
            <v>0</v>
          </cell>
          <cell r="J2823">
            <v>0</v>
          </cell>
          <cell r="K2823">
            <v>0</v>
          </cell>
          <cell r="L2823">
            <v>0</v>
          </cell>
          <cell r="M2823">
            <v>0</v>
          </cell>
          <cell r="N2823">
            <v>0</v>
          </cell>
          <cell r="O2823">
            <v>0</v>
          </cell>
          <cell r="P2823">
            <v>0</v>
          </cell>
          <cell r="Q2823">
            <v>0</v>
          </cell>
          <cell r="R2823">
            <v>0</v>
          </cell>
          <cell r="S2823">
            <v>0</v>
          </cell>
          <cell r="T2823">
            <v>0</v>
          </cell>
          <cell r="U2823">
            <v>0</v>
          </cell>
          <cell r="V2823">
            <v>0</v>
          </cell>
          <cell r="W2823">
            <v>0</v>
          </cell>
          <cell r="X2823">
            <v>6.4000000000000001E-2</v>
          </cell>
          <cell r="Y2823" t="str">
            <v>D1CA_CUR_1   DSM Program Total Costs</v>
          </cell>
        </row>
        <row r="2824">
          <cell r="E2824">
            <v>0</v>
          </cell>
          <cell r="F2824">
            <v>0</v>
          </cell>
          <cell r="G2824">
            <v>0</v>
          </cell>
          <cell r="H2824">
            <v>0</v>
          </cell>
          <cell r="I2824">
            <v>0</v>
          </cell>
          <cell r="J2824">
            <v>0</v>
          </cell>
          <cell r="K2824">
            <v>0</v>
          </cell>
          <cell r="L2824">
            <v>0</v>
          </cell>
          <cell r="M2824">
            <v>0</v>
          </cell>
          <cell r="N2824">
            <v>0</v>
          </cell>
          <cell r="O2824">
            <v>0</v>
          </cell>
          <cell r="P2824">
            <v>0</v>
          </cell>
          <cell r="Q2824">
            <v>0</v>
          </cell>
          <cell r="R2824">
            <v>0</v>
          </cell>
          <cell r="S2824">
            <v>0</v>
          </cell>
          <cell r="T2824">
            <v>0</v>
          </cell>
          <cell r="U2824">
            <v>0</v>
          </cell>
          <cell r="V2824">
            <v>0</v>
          </cell>
          <cell r="W2824">
            <v>0</v>
          </cell>
          <cell r="X2824">
            <v>0</v>
          </cell>
          <cell r="Y2824" t="str">
            <v>D1CA_IRR_1Proposed DSM Program Energy Costs</v>
          </cell>
        </row>
        <row r="2825">
          <cell r="E2825">
            <v>0</v>
          </cell>
          <cell r="F2825">
            <v>0</v>
          </cell>
          <cell r="G2825">
            <v>0</v>
          </cell>
          <cell r="H2825">
            <v>0</v>
          </cell>
          <cell r="I2825">
            <v>0</v>
          </cell>
          <cell r="J2825">
            <v>0</v>
          </cell>
          <cell r="K2825">
            <v>0</v>
          </cell>
          <cell r="L2825">
            <v>0</v>
          </cell>
          <cell r="M2825">
            <v>0</v>
          </cell>
          <cell r="N2825">
            <v>0</v>
          </cell>
          <cell r="O2825">
            <v>0</v>
          </cell>
          <cell r="P2825">
            <v>0</v>
          </cell>
          <cell r="Q2825">
            <v>0</v>
          </cell>
          <cell r="R2825">
            <v>0</v>
          </cell>
          <cell r="S2825">
            <v>0</v>
          </cell>
          <cell r="T2825">
            <v>0</v>
          </cell>
          <cell r="U2825">
            <v>0</v>
          </cell>
          <cell r="V2825">
            <v>0</v>
          </cell>
          <cell r="W2825">
            <v>0</v>
          </cell>
          <cell r="X2825">
            <v>0</v>
          </cell>
          <cell r="Y2825" t="str">
            <v>D1CA_IRR_1Proposed DSM Program Payback Energy Costs</v>
          </cell>
        </row>
        <row r="2826">
          <cell r="E2826">
            <v>0</v>
          </cell>
          <cell r="F2826">
            <v>0</v>
          </cell>
          <cell r="G2826">
            <v>0</v>
          </cell>
          <cell r="H2826">
            <v>0</v>
          </cell>
          <cell r="I2826">
            <v>0</v>
          </cell>
          <cell r="J2826">
            <v>0</v>
          </cell>
          <cell r="K2826">
            <v>0</v>
          </cell>
          <cell r="L2826">
            <v>0</v>
          </cell>
          <cell r="M2826">
            <v>0</v>
          </cell>
          <cell r="N2826">
            <v>0</v>
          </cell>
          <cell r="O2826">
            <v>0</v>
          </cell>
          <cell r="P2826">
            <v>0</v>
          </cell>
          <cell r="Q2826">
            <v>0</v>
          </cell>
          <cell r="R2826">
            <v>0</v>
          </cell>
          <cell r="S2826">
            <v>0</v>
          </cell>
          <cell r="T2826">
            <v>0</v>
          </cell>
          <cell r="U2826">
            <v>0</v>
          </cell>
          <cell r="V2826">
            <v>0</v>
          </cell>
          <cell r="W2826">
            <v>0</v>
          </cell>
          <cell r="X2826">
            <v>0</v>
          </cell>
          <cell r="Y2826" t="str">
            <v>D1CA_IRR_1Proposed DSM Program Capacity Costs</v>
          </cell>
        </row>
        <row r="2827">
          <cell r="E2827">
            <v>0</v>
          </cell>
          <cell r="F2827">
            <v>0</v>
          </cell>
          <cell r="G2827">
            <v>0</v>
          </cell>
          <cell r="H2827">
            <v>0</v>
          </cell>
          <cell r="I2827">
            <v>0</v>
          </cell>
          <cell r="J2827">
            <v>0</v>
          </cell>
          <cell r="K2827">
            <v>0</v>
          </cell>
          <cell r="L2827">
            <v>0</v>
          </cell>
          <cell r="M2827">
            <v>0</v>
          </cell>
          <cell r="N2827">
            <v>0</v>
          </cell>
          <cell r="O2827">
            <v>0</v>
          </cell>
          <cell r="P2827">
            <v>0</v>
          </cell>
          <cell r="Q2827">
            <v>0</v>
          </cell>
          <cell r="R2827">
            <v>0</v>
          </cell>
          <cell r="S2827">
            <v>0</v>
          </cell>
          <cell r="T2827">
            <v>0</v>
          </cell>
          <cell r="U2827">
            <v>0</v>
          </cell>
          <cell r="V2827">
            <v>0</v>
          </cell>
          <cell r="W2827">
            <v>0</v>
          </cell>
          <cell r="X2827">
            <v>0</v>
          </cell>
          <cell r="Y2827" t="str">
            <v>D1CA_IRR_1Proposed DSM Program Capital Costs</v>
          </cell>
        </row>
        <row r="2828">
          <cell r="E2828">
            <v>0</v>
          </cell>
          <cell r="F2828">
            <v>0</v>
          </cell>
          <cell r="G2828">
            <v>0</v>
          </cell>
          <cell r="H2828">
            <v>0</v>
          </cell>
          <cell r="I2828">
            <v>0</v>
          </cell>
          <cell r="J2828">
            <v>0</v>
          </cell>
          <cell r="K2828">
            <v>0</v>
          </cell>
          <cell r="L2828">
            <v>0</v>
          </cell>
          <cell r="M2828">
            <v>0</v>
          </cell>
          <cell r="N2828">
            <v>0</v>
          </cell>
          <cell r="O2828">
            <v>0</v>
          </cell>
          <cell r="P2828">
            <v>0</v>
          </cell>
          <cell r="Q2828">
            <v>0</v>
          </cell>
          <cell r="R2828">
            <v>0</v>
          </cell>
          <cell r="S2828">
            <v>0</v>
          </cell>
          <cell r="T2828">
            <v>0</v>
          </cell>
          <cell r="U2828">
            <v>0</v>
          </cell>
          <cell r="V2828">
            <v>0</v>
          </cell>
          <cell r="W2828">
            <v>0.192</v>
          </cell>
          <cell r="X2828">
            <v>0.192</v>
          </cell>
          <cell r="Y2828" t="str">
            <v>D1CA_IRR_1   DSM Program Total Costs</v>
          </cell>
        </row>
        <row r="2829">
          <cell r="E2829">
            <v>0</v>
          </cell>
          <cell r="F2829">
            <v>0</v>
          </cell>
          <cell r="G2829">
            <v>0</v>
          </cell>
          <cell r="H2829">
            <v>0</v>
          </cell>
          <cell r="I2829">
            <v>0</v>
          </cell>
          <cell r="J2829">
            <v>0</v>
          </cell>
          <cell r="K2829">
            <v>0</v>
          </cell>
          <cell r="L2829">
            <v>0</v>
          </cell>
          <cell r="M2829">
            <v>0</v>
          </cell>
          <cell r="N2829">
            <v>0</v>
          </cell>
          <cell r="O2829">
            <v>0</v>
          </cell>
          <cell r="P2829">
            <v>0</v>
          </cell>
          <cell r="Q2829">
            <v>0</v>
          </cell>
          <cell r="R2829">
            <v>0</v>
          </cell>
          <cell r="S2829">
            <v>0</v>
          </cell>
          <cell r="T2829">
            <v>0</v>
          </cell>
          <cell r="U2829">
            <v>0</v>
          </cell>
          <cell r="V2829">
            <v>0</v>
          </cell>
          <cell r="W2829">
            <v>0</v>
          </cell>
          <cell r="X2829">
            <v>0</v>
          </cell>
          <cell r="Y2829" t="str">
            <v>D1UT_DLC_1Proposed DSM Program Energy Costs</v>
          </cell>
        </row>
        <row r="2830">
          <cell r="E2830">
            <v>5.0000000000000001E-3</v>
          </cell>
          <cell r="F2830">
            <v>5.0000000000000001E-3</v>
          </cell>
          <cell r="G2830">
            <v>5.0000000000000001E-3</v>
          </cell>
          <cell r="H2830">
            <v>4.0000000000000001E-3</v>
          </cell>
          <cell r="I2830">
            <v>5.0000000000000001E-3</v>
          </cell>
          <cell r="J2830">
            <v>6.0000000000000001E-3</v>
          </cell>
          <cell r="K2830">
            <v>7.0000000000000001E-3</v>
          </cell>
          <cell r="L2830">
            <v>7.0000000000000001E-3</v>
          </cell>
          <cell r="M2830">
            <v>7.0000000000000001E-3</v>
          </cell>
          <cell r="N2830">
            <v>8.0000000000000002E-3</v>
          </cell>
          <cell r="O2830">
            <v>8.9999999999999993E-3</v>
          </cell>
          <cell r="P2830">
            <v>0.01</v>
          </cell>
          <cell r="Q2830">
            <v>0.01</v>
          </cell>
          <cell r="R2830">
            <v>1.0999999999999999E-2</v>
          </cell>
          <cell r="S2830">
            <v>1.0999999999999999E-2</v>
          </cell>
          <cell r="T2830">
            <v>1.2E-2</v>
          </cell>
          <cell r="U2830">
            <v>1.2E-2</v>
          </cell>
          <cell r="V2830">
            <v>1.4E-2</v>
          </cell>
          <cell r="W2830">
            <v>1.4E-2</v>
          </cell>
          <cell r="X2830">
            <v>1.6E-2</v>
          </cell>
          <cell r="Y2830" t="str">
            <v>D1UT_DLC_1Proposed DSM Program Payback Energy Costs</v>
          </cell>
        </row>
        <row r="2831">
          <cell r="E2831">
            <v>0</v>
          </cell>
          <cell r="F2831">
            <v>0</v>
          </cell>
          <cell r="G2831">
            <v>0</v>
          </cell>
          <cell r="H2831">
            <v>0</v>
          </cell>
          <cell r="I2831">
            <v>0</v>
          </cell>
          <cell r="J2831">
            <v>0</v>
          </cell>
          <cell r="K2831">
            <v>0</v>
          </cell>
          <cell r="L2831">
            <v>0</v>
          </cell>
          <cell r="M2831">
            <v>0</v>
          </cell>
          <cell r="N2831">
            <v>0</v>
          </cell>
          <cell r="O2831">
            <v>0</v>
          </cell>
          <cell r="P2831">
            <v>0</v>
          </cell>
          <cell r="Q2831">
            <v>0</v>
          </cell>
          <cell r="R2831">
            <v>0</v>
          </cell>
          <cell r="S2831">
            <v>0</v>
          </cell>
          <cell r="T2831">
            <v>0</v>
          </cell>
          <cell r="U2831">
            <v>0</v>
          </cell>
          <cell r="V2831">
            <v>0</v>
          </cell>
          <cell r="W2831">
            <v>0</v>
          </cell>
          <cell r="X2831">
            <v>0</v>
          </cell>
          <cell r="Y2831" t="str">
            <v>D1UT_DLC_1Proposed DSM Program Capacity Costs</v>
          </cell>
        </row>
        <row r="2832">
          <cell r="E2832">
            <v>0</v>
          </cell>
          <cell r="F2832">
            <v>0</v>
          </cell>
          <cell r="G2832">
            <v>0</v>
          </cell>
          <cell r="H2832">
            <v>0</v>
          </cell>
          <cell r="I2832">
            <v>0</v>
          </cell>
          <cell r="J2832">
            <v>0</v>
          </cell>
          <cell r="K2832">
            <v>0</v>
          </cell>
          <cell r="L2832">
            <v>0</v>
          </cell>
          <cell r="M2832">
            <v>0</v>
          </cell>
          <cell r="N2832">
            <v>0</v>
          </cell>
          <cell r="O2832">
            <v>0</v>
          </cell>
          <cell r="P2832">
            <v>0</v>
          </cell>
          <cell r="Q2832">
            <v>0</v>
          </cell>
          <cell r="R2832">
            <v>0</v>
          </cell>
          <cell r="S2832">
            <v>0</v>
          </cell>
          <cell r="T2832">
            <v>0</v>
          </cell>
          <cell r="U2832">
            <v>0</v>
          </cell>
          <cell r="V2832">
            <v>0</v>
          </cell>
          <cell r="W2832">
            <v>0</v>
          </cell>
          <cell r="X2832">
            <v>0</v>
          </cell>
          <cell r="Y2832" t="str">
            <v>D1UT_DLC_1Proposed DSM Program Capital Costs</v>
          </cell>
        </row>
        <row r="2833">
          <cell r="E2833">
            <v>-1.0999999999999999E-2</v>
          </cell>
          <cell r="F2833">
            <v>-1.0999999999999999E-2</v>
          </cell>
          <cell r="G2833">
            <v>-1.0999999999999999E-2</v>
          </cell>
          <cell r="H2833">
            <v>-1.2E-2</v>
          </cell>
          <cell r="I2833">
            <v>-1.0999999999999999E-2</v>
          </cell>
          <cell r="J2833">
            <v>-0.01</v>
          </cell>
          <cell r="K2833">
            <v>-8.9999999999999993E-3</v>
          </cell>
          <cell r="L2833">
            <v>-8.0000000000000002E-3</v>
          </cell>
          <cell r="M2833">
            <v>-8.9999999999999993E-3</v>
          </cell>
          <cell r="N2833">
            <v>-8.0000000000000002E-3</v>
          </cell>
          <cell r="O2833">
            <v>-7.0000000000000001E-3</v>
          </cell>
          <cell r="P2833">
            <v>-6.0000000000000001E-3</v>
          </cell>
          <cell r="Q2833">
            <v>-6.0000000000000001E-3</v>
          </cell>
          <cell r="R2833">
            <v>-5.0000000000000001E-3</v>
          </cell>
          <cell r="S2833">
            <v>-5.0000000000000001E-3</v>
          </cell>
          <cell r="T2833">
            <v>-4.0000000000000001E-3</v>
          </cell>
          <cell r="U2833">
            <v>-4.0000000000000001E-3</v>
          </cell>
          <cell r="V2833">
            <v>-2E-3</v>
          </cell>
          <cell r="W2833">
            <v>-2E-3</v>
          </cell>
          <cell r="X2833">
            <v>0</v>
          </cell>
          <cell r="Y2833" t="str">
            <v>D1UT_DLC_1   DSM Program Total Costs</v>
          </cell>
        </row>
        <row r="2834">
          <cell r="E2834">
            <v>0</v>
          </cell>
          <cell r="F2834">
            <v>0</v>
          </cell>
          <cell r="G2834">
            <v>0</v>
          </cell>
          <cell r="H2834">
            <v>0</v>
          </cell>
          <cell r="I2834">
            <v>0</v>
          </cell>
          <cell r="J2834">
            <v>0</v>
          </cell>
          <cell r="K2834">
            <v>0</v>
          </cell>
          <cell r="L2834">
            <v>0</v>
          </cell>
          <cell r="M2834">
            <v>0</v>
          </cell>
          <cell r="N2834">
            <v>0</v>
          </cell>
          <cell r="O2834">
            <v>0</v>
          </cell>
          <cell r="P2834">
            <v>0</v>
          </cell>
          <cell r="Q2834">
            <v>0</v>
          </cell>
          <cell r="R2834">
            <v>0</v>
          </cell>
          <cell r="S2834">
            <v>0</v>
          </cell>
          <cell r="T2834">
            <v>0</v>
          </cell>
          <cell r="U2834">
            <v>0</v>
          </cell>
          <cell r="V2834">
            <v>0</v>
          </cell>
          <cell r="W2834">
            <v>0</v>
          </cell>
          <cell r="X2834">
            <v>0</v>
          </cell>
          <cell r="Y2834" t="str">
            <v>D1UT_DLC_2Proposed DSM Program Energy Costs</v>
          </cell>
        </row>
        <row r="2835">
          <cell r="E2835">
            <v>0</v>
          </cell>
          <cell r="F2835">
            <v>0</v>
          </cell>
          <cell r="G2835">
            <v>8.0000000000000002E-3</v>
          </cell>
          <cell r="H2835">
            <v>7.0000000000000001E-3</v>
          </cell>
          <cell r="I2835">
            <v>8.9999999999999993E-3</v>
          </cell>
          <cell r="J2835">
            <v>0.01</v>
          </cell>
          <cell r="K2835">
            <v>1.2E-2</v>
          </cell>
          <cell r="L2835">
            <v>1.2999999999999999E-2</v>
          </cell>
          <cell r="M2835">
            <v>1.2999999999999999E-2</v>
          </cell>
          <cell r="N2835">
            <v>1.2999999999999999E-2</v>
          </cell>
          <cell r="O2835">
            <v>1.4999999999999999E-2</v>
          </cell>
          <cell r="P2835">
            <v>1.6E-2</v>
          </cell>
          <cell r="Q2835">
            <v>1.7000000000000001E-2</v>
          </cell>
          <cell r="R2835">
            <v>1.9E-2</v>
          </cell>
          <cell r="S2835">
            <v>0.02</v>
          </cell>
          <cell r="T2835">
            <v>0.02</v>
          </cell>
          <cell r="U2835">
            <v>2.1000000000000001E-2</v>
          </cell>
          <cell r="V2835">
            <v>2.3E-2</v>
          </cell>
          <cell r="W2835">
            <v>2.5000000000000001E-2</v>
          </cell>
          <cell r="X2835">
            <v>2.7E-2</v>
          </cell>
          <cell r="Y2835" t="str">
            <v>D1UT_DLC_2Proposed DSM Program Payback Energy Costs</v>
          </cell>
        </row>
        <row r="2836">
          <cell r="E2836">
            <v>0</v>
          </cell>
          <cell r="F2836">
            <v>0</v>
          </cell>
          <cell r="G2836">
            <v>0</v>
          </cell>
          <cell r="H2836">
            <v>0</v>
          </cell>
          <cell r="I2836">
            <v>0</v>
          </cell>
          <cell r="J2836">
            <v>0</v>
          </cell>
          <cell r="K2836">
            <v>0</v>
          </cell>
          <cell r="L2836">
            <v>0</v>
          </cell>
          <cell r="M2836">
            <v>0</v>
          </cell>
          <cell r="N2836">
            <v>0</v>
          </cell>
          <cell r="O2836">
            <v>0</v>
          </cell>
          <cell r="P2836">
            <v>0</v>
          </cell>
          <cell r="Q2836">
            <v>0</v>
          </cell>
          <cell r="R2836">
            <v>0</v>
          </cell>
          <cell r="S2836">
            <v>0</v>
          </cell>
          <cell r="T2836">
            <v>0</v>
          </cell>
          <cell r="U2836">
            <v>0</v>
          </cell>
          <cell r="V2836">
            <v>0</v>
          </cell>
          <cell r="W2836">
            <v>0</v>
          </cell>
          <cell r="X2836">
            <v>0</v>
          </cell>
          <cell r="Y2836" t="str">
            <v>D1UT_DLC_2Proposed DSM Program Capacity Costs</v>
          </cell>
        </row>
        <row r="2837">
          <cell r="E2837">
            <v>0</v>
          </cell>
          <cell r="F2837">
            <v>0</v>
          </cell>
          <cell r="G2837">
            <v>0</v>
          </cell>
          <cell r="H2837">
            <v>0</v>
          </cell>
          <cell r="I2837">
            <v>0</v>
          </cell>
          <cell r="J2837">
            <v>0</v>
          </cell>
          <cell r="K2837">
            <v>0</v>
          </cell>
          <cell r="L2837">
            <v>0</v>
          </cell>
          <cell r="M2837">
            <v>0</v>
          </cell>
          <cell r="N2837">
            <v>0</v>
          </cell>
          <cell r="O2837">
            <v>0</v>
          </cell>
          <cell r="P2837">
            <v>0</v>
          </cell>
          <cell r="Q2837">
            <v>0</v>
          </cell>
          <cell r="R2837">
            <v>0</v>
          </cell>
          <cell r="S2837">
            <v>0</v>
          </cell>
          <cell r="T2837">
            <v>0</v>
          </cell>
          <cell r="U2837">
            <v>0</v>
          </cell>
          <cell r="V2837">
            <v>0</v>
          </cell>
          <cell r="W2837">
            <v>0</v>
          </cell>
          <cell r="X2837">
            <v>0</v>
          </cell>
          <cell r="Y2837" t="str">
            <v>D1UT_DLC_2Proposed DSM Program Capital Costs</v>
          </cell>
        </row>
        <row r="2838">
          <cell r="E2838">
            <v>0</v>
          </cell>
          <cell r="F2838">
            <v>0</v>
          </cell>
          <cell r="G2838">
            <v>-1.9E-2</v>
          </cell>
          <cell r="H2838">
            <v>-0.02</v>
          </cell>
          <cell r="I2838">
            <v>-1.9E-2</v>
          </cell>
          <cell r="J2838">
            <v>-1.7999999999999999E-2</v>
          </cell>
          <cell r="K2838">
            <v>-1.6E-2</v>
          </cell>
          <cell r="L2838">
            <v>-1.4999999999999999E-2</v>
          </cell>
          <cell r="M2838">
            <v>-1.4999999999999999E-2</v>
          </cell>
          <cell r="N2838">
            <v>-1.4E-2</v>
          </cell>
          <cell r="O2838">
            <v>-1.2999999999999999E-2</v>
          </cell>
          <cell r="P2838">
            <v>-1.0999999999999999E-2</v>
          </cell>
          <cell r="Q2838">
            <v>-0.01</v>
          </cell>
          <cell r="R2838">
            <v>-8.9999999999999993E-3</v>
          </cell>
          <cell r="S2838">
            <v>-8.0000000000000002E-3</v>
          </cell>
          <cell r="T2838">
            <v>-7.0000000000000001E-3</v>
          </cell>
          <cell r="U2838">
            <v>-6.0000000000000001E-3</v>
          </cell>
          <cell r="V2838">
            <v>-4.0000000000000001E-3</v>
          </cell>
          <cell r="W2838">
            <v>-3.0000000000000001E-3</v>
          </cell>
          <cell r="X2838">
            <v>0</v>
          </cell>
          <cell r="Y2838" t="str">
            <v>D1UT_DLC_2   DSM Program Total Costs</v>
          </cell>
        </row>
        <row r="2839">
          <cell r="E2839">
            <v>0</v>
          </cell>
          <cell r="F2839">
            <v>0</v>
          </cell>
          <cell r="G2839">
            <v>0</v>
          </cell>
          <cell r="H2839">
            <v>0</v>
          </cell>
          <cell r="I2839">
            <v>0</v>
          </cell>
          <cell r="J2839">
            <v>0</v>
          </cell>
          <cell r="K2839">
            <v>0</v>
          </cell>
          <cell r="L2839">
            <v>0</v>
          </cell>
          <cell r="M2839">
            <v>0</v>
          </cell>
          <cell r="N2839">
            <v>0</v>
          </cell>
          <cell r="O2839">
            <v>0</v>
          </cell>
          <cell r="P2839">
            <v>0</v>
          </cell>
          <cell r="Q2839">
            <v>0</v>
          </cell>
          <cell r="R2839">
            <v>0</v>
          </cell>
          <cell r="S2839">
            <v>0</v>
          </cell>
          <cell r="T2839">
            <v>0</v>
          </cell>
          <cell r="U2839">
            <v>0</v>
          </cell>
          <cell r="V2839">
            <v>0</v>
          </cell>
          <cell r="W2839">
            <v>0</v>
          </cell>
          <cell r="X2839">
            <v>0</v>
          </cell>
          <cell r="Y2839" t="str">
            <v>D1UT_DLC_3Proposed DSM Program Energy Costs</v>
          </cell>
        </row>
        <row r="2840">
          <cell r="E2840">
            <v>0</v>
          </cell>
          <cell r="F2840">
            <v>0</v>
          </cell>
          <cell r="G2840">
            <v>0</v>
          </cell>
          <cell r="H2840">
            <v>0</v>
          </cell>
          <cell r="I2840">
            <v>1.2E-2</v>
          </cell>
          <cell r="J2840">
            <v>1.2999999999999999E-2</v>
          </cell>
          <cell r="K2840">
            <v>1.7000000000000001E-2</v>
          </cell>
          <cell r="L2840">
            <v>1.7999999999999999E-2</v>
          </cell>
          <cell r="M2840">
            <v>1.7999999999999999E-2</v>
          </cell>
          <cell r="N2840">
            <v>1.9E-2</v>
          </cell>
          <cell r="O2840">
            <v>2.1000000000000001E-2</v>
          </cell>
          <cell r="P2840">
            <v>2.3E-2</v>
          </cell>
          <cell r="Q2840">
            <v>2.4E-2</v>
          </cell>
          <cell r="R2840">
            <v>2.5999999999999999E-2</v>
          </cell>
          <cell r="S2840">
            <v>2.8000000000000001E-2</v>
          </cell>
          <cell r="T2840">
            <v>2.9000000000000001E-2</v>
          </cell>
          <cell r="U2840">
            <v>0.03</v>
          </cell>
          <cell r="V2840">
            <v>3.3000000000000002E-2</v>
          </cell>
          <cell r="W2840">
            <v>3.5000000000000003E-2</v>
          </cell>
          <cell r="X2840">
            <v>3.9E-2</v>
          </cell>
          <cell r="Y2840" t="str">
            <v>D1UT_DLC_3Proposed DSM Program Payback Energy Costs</v>
          </cell>
        </row>
        <row r="2841">
          <cell r="E2841">
            <v>0</v>
          </cell>
          <cell r="F2841">
            <v>0</v>
          </cell>
          <cell r="G2841">
            <v>0</v>
          </cell>
          <cell r="H2841">
            <v>0</v>
          </cell>
          <cell r="I2841">
            <v>0</v>
          </cell>
          <cell r="J2841">
            <v>0</v>
          </cell>
          <cell r="K2841">
            <v>0</v>
          </cell>
          <cell r="L2841">
            <v>0</v>
          </cell>
          <cell r="M2841">
            <v>0</v>
          </cell>
          <cell r="N2841">
            <v>0</v>
          </cell>
          <cell r="O2841">
            <v>0</v>
          </cell>
          <cell r="P2841">
            <v>0</v>
          </cell>
          <cell r="Q2841">
            <v>0</v>
          </cell>
          <cell r="R2841">
            <v>0</v>
          </cell>
          <cell r="S2841">
            <v>0</v>
          </cell>
          <cell r="T2841">
            <v>0</v>
          </cell>
          <cell r="U2841">
            <v>0</v>
          </cell>
          <cell r="V2841">
            <v>0</v>
          </cell>
          <cell r="W2841">
            <v>0</v>
          </cell>
          <cell r="X2841">
            <v>0</v>
          </cell>
          <cell r="Y2841" t="str">
            <v>D1UT_DLC_3Proposed DSM Program Capacity Costs</v>
          </cell>
        </row>
        <row r="2842">
          <cell r="E2842">
            <v>0</v>
          </cell>
          <cell r="F2842">
            <v>0</v>
          </cell>
          <cell r="G2842">
            <v>0</v>
          </cell>
          <cell r="H2842">
            <v>0</v>
          </cell>
          <cell r="I2842">
            <v>0</v>
          </cell>
          <cell r="J2842">
            <v>0</v>
          </cell>
          <cell r="K2842">
            <v>0</v>
          </cell>
          <cell r="L2842">
            <v>0</v>
          </cell>
          <cell r="M2842">
            <v>0</v>
          </cell>
          <cell r="N2842">
            <v>0</v>
          </cell>
          <cell r="O2842">
            <v>0</v>
          </cell>
          <cell r="P2842">
            <v>0</v>
          </cell>
          <cell r="Q2842">
            <v>0</v>
          </cell>
          <cell r="R2842">
            <v>0</v>
          </cell>
          <cell r="S2842">
            <v>0</v>
          </cell>
          <cell r="T2842">
            <v>0</v>
          </cell>
          <cell r="U2842">
            <v>0</v>
          </cell>
          <cell r="V2842">
            <v>0</v>
          </cell>
          <cell r="W2842">
            <v>0</v>
          </cell>
          <cell r="X2842">
            <v>0</v>
          </cell>
          <cell r="Y2842" t="str">
            <v>D1UT_DLC_3Proposed DSM Program Capital Costs</v>
          </cell>
        </row>
        <row r="2843">
          <cell r="E2843">
            <v>0</v>
          </cell>
          <cell r="F2843">
            <v>0</v>
          </cell>
          <cell r="G2843">
            <v>0</v>
          </cell>
          <cell r="H2843">
            <v>0</v>
          </cell>
          <cell r="I2843">
            <v>-2.5999999999999999E-2</v>
          </cell>
          <cell r="J2843">
            <v>-2.5000000000000001E-2</v>
          </cell>
          <cell r="K2843">
            <v>-2.1999999999999999E-2</v>
          </cell>
          <cell r="L2843">
            <v>-2.1000000000000001E-2</v>
          </cell>
          <cell r="M2843">
            <v>-2.1000000000000001E-2</v>
          </cell>
          <cell r="N2843">
            <v>-0.02</v>
          </cell>
          <cell r="O2843">
            <v>-1.7999999999999999E-2</v>
          </cell>
          <cell r="P2843">
            <v>-1.6E-2</v>
          </cell>
          <cell r="Q2843">
            <v>-1.4E-2</v>
          </cell>
          <cell r="R2843">
            <v>-1.2999999999999999E-2</v>
          </cell>
          <cell r="S2843">
            <v>-1.0999999999999999E-2</v>
          </cell>
          <cell r="T2843">
            <v>-0.01</v>
          </cell>
          <cell r="U2843">
            <v>-8.9999999999999993E-3</v>
          </cell>
          <cell r="V2843">
            <v>-6.0000000000000001E-3</v>
          </cell>
          <cell r="W2843">
            <v>-4.0000000000000001E-3</v>
          </cell>
          <cell r="X2843">
            <v>0</v>
          </cell>
          <cell r="Y2843" t="str">
            <v>D1UT_DLC_3   DSM Program Total Costs</v>
          </cell>
        </row>
        <row r="2844">
          <cell r="E2844">
            <v>0</v>
          </cell>
          <cell r="F2844">
            <v>0</v>
          </cell>
          <cell r="G2844">
            <v>0</v>
          </cell>
          <cell r="H2844">
            <v>0</v>
          </cell>
          <cell r="I2844">
            <v>0</v>
          </cell>
          <cell r="J2844">
            <v>0</v>
          </cell>
          <cell r="K2844">
            <v>0</v>
          </cell>
          <cell r="L2844">
            <v>0</v>
          </cell>
          <cell r="M2844">
            <v>0</v>
          </cell>
          <cell r="N2844">
            <v>0</v>
          </cell>
          <cell r="O2844">
            <v>0</v>
          </cell>
          <cell r="P2844">
            <v>0</v>
          </cell>
          <cell r="Q2844">
            <v>0</v>
          </cell>
          <cell r="R2844">
            <v>0</v>
          </cell>
          <cell r="S2844">
            <v>0</v>
          </cell>
          <cell r="T2844">
            <v>0</v>
          </cell>
          <cell r="U2844">
            <v>0</v>
          </cell>
          <cell r="V2844">
            <v>0</v>
          </cell>
          <cell r="W2844">
            <v>0</v>
          </cell>
          <cell r="X2844">
            <v>0</v>
          </cell>
          <cell r="Y2844" t="str">
            <v>D1ID_IRR_1Proposed DSM Program Energy Costs</v>
          </cell>
        </row>
        <row r="2845">
          <cell r="E2845">
            <v>0</v>
          </cell>
          <cell r="F2845">
            <v>0</v>
          </cell>
          <cell r="G2845">
            <v>0</v>
          </cell>
          <cell r="H2845">
            <v>0</v>
          </cell>
          <cell r="I2845">
            <v>0</v>
          </cell>
          <cell r="J2845">
            <v>0</v>
          </cell>
          <cell r="K2845">
            <v>0</v>
          </cell>
          <cell r="L2845">
            <v>0</v>
          </cell>
          <cell r="M2845">
            <v>0</v>
          </cell>
          <cell r="N2845">
            <v>0</v>
          </cell>
          <cell r="O2845">
            <v>0</v>
          </cell>
          <cell r="P2845">
            <v>0</v>
          </cell>
          <cell r="Q2845">
            <v>0</v>
          </cell>
          <cell r="R2845">
            <v>0</v>
          </cell>
          <cell r="S2845">
            <v>0</v>
          </cell>
          <cell r="T2845">
            <v>0</v>
          </cell>
          <cell r="U2845">
            <v>0</v>
          </cell>
          <cell r="V2845">
            <v>0</v>
          </cell>
          <cell r="W2845">
            <v>0</v>
          </cell>
          <cell r="X2845">
            <v>0</v>
          </cell>
          <cell r="Y2845" t="str">
            <v>D1ID_IRR_1Proposed DSM Program Payback Energy Costs</v>
          </cell>
        </row>
        <row r="2846">
          <cell r="E2846">
            <v>0</v>
          </cell>
          <cell r="F2846">
            <v>0</v>
          </cell>
          <cell r="G2846">
            <v>0</v>
          </cell>
          <cell r="H2846">
            <v>0</v>
          </cell>
          <cell r="I2846">
            <v>0</v>
          </cell>
          <cell r="J2846">
            <v>0</v>
          </cell>
          <cell r="K2846">
            <v>0</v>
          </cell>
          <cell r="L2846">
            <v>0</v>
          </cell>
          <cell r="M2846">
            <v>0</v>
          </cell>
          <cell r="N2846">
            <v>0</v>
          </cell>
          <cell r="O2846">
            <v>0</v>
          </cell>
          <cell r="P2846">
            <v>0</v>
          </cell>
          <cell r="Q2846">
            <v>0</v>
          </cell>
          <cell r="R2846">
            <v>0</v>
          </cell>
          <cell r="S2846">
            <v>0</v>
          </cell>
          <cell r="T2846">
            <v>0</v>
          </cell>
          <cell r="U2846">
            <v>0</v>
          </cell>
          <cell r="V2846">
            <v>0</v>
          </cell>
          <cell r="W2846">
            <v>0</v>
          </cell>
          <cell r="X2846">
            <v>0</v>
          </cell>
          <cell r="Y2846" t="str">
            <v>D1ID_IRR_1Proposed DSM Program Capacity Costs</v>
          </cell>
        </row>
        <row r="2847">
          <cell r="E2847">
            <v>0</v>
          </cell>
          <cell r="F2847">
            <v>0</v>
          </cell>
          <cell r="G2847">
            <v>0</v>
          </cell>
          <cell r="H2847">
            <v>0</v>
          </cell>
          <cell r="I2847">
            <v>0</v>
          </cell>
          <cell r="J2847">
            <v>0</v>
          </cell>
          <cell r="K2847">
            <v>0</v>
          </cell>
          <cell r="L2847">
            <v>0</v>
          </cell>
          <cell r="M2847">
            <v>0</v>
          </cell>
          <cell r="N2847">
            <v>0</v>
          </cell>
          <cell r="O2847">
            <v>0</v>
          </cell>
          <cell r="P2847">
            <v>0</v>
          </cell>
          <cell r="Q2847">
            <v>0</v>
          </cell>
          <cell r="R2847">
            <v>0</v>
          </cell>
          <cell r="S2847">
            <v>0</v>
          </cell>
          <cell r="T2847">
            <v>0</v>
          </cell>
          <cell r="U2847">
            <v>0</v>
          </cell>
          <cell r="V2847">
            <v>0</v>
          </cell>
          <cell r="W2847">
            <v>0</v>
          </cell>
          <cell r="X2847">
            <v>0</v>
          </cell>
          <cell r="Y2847" t="str">
            <v>D1ID_IRR_1Proposed DSM Program Capital Costs</v>
          </cell>
        </row>
        <row r="2848">
          <cell r="E2848">
            <v>0</v>
          </cell>
          <cell r="F2848">
            <v>0</v>
          </cell>
          <cell r="G2848">
            <v>0</v>
          </cell>
          <cell r="H2848">
            <v>0</v>
          </cell>
          <cell r="I2848">
            <v>0</v>
          </cell>
          <cell r="J2848">
            <v>0</v>
          </cell>
          <cell r="K2848">
            <v>0</v>
          </cell>
          <cell r="L2848">
            <v>0</v>
          </cell>
          <cell r="M2848">
            <v>0</v>
          </cell>
          <cell r="N2848">
            <v>0</v>
          </cell>
          <cell r="O2848">
            <v>0</v>
          </cell>
          <cell r="P2848">
            <v>0</v>
          </cell>
          <cell r="Q2848">
            <v>0</v>
          </cell>
          <cell r="R2848">
            <v>7.1999999999999995E-2</v>
          </cell>
          <cell r="S2848">
            <v>7.1999999999999995E-2</v>
          </cell>
          <cell r="T2848">
            <v>7.1999999999999995E-2</v>
          </cell>
          <cell r="U2848">
            <v>7.1999999999999995E-2</v>
          </cell>
          <cell r="V2848">
            <v>7.1999999999999995E-2</v>
          </cell>
          <cell r="W2848">
            <v>7.1999999999999995E-2</v>
          </cell>
          <cell r="X2848">
            <v>7.1999999999999995E-2</v>
          </cell>
          <cell r="Y2848" t="str">
            <v>D1ID_IRR_1   DSM Program Total Costs</v>
          </cell>
        </row>
        <row r="2849">
          <cell r="E2849">
            <v>0</v>
          </cell>
          <cell r="F2849">
            <v>0</v>
          </cell>
          <cell r="G2849">
            <v>0</v>
          </cell>
          <cell r="H2849">
            <v>0</v>
          </cell>
          <cell r="I2849">
            <v>0</v>
          </cell>
          <cell r="J2849">
            <v>0</v>
          </cell>
          <cell r="K2849">
            <v>0</v>
          </cell>
          <cell r="L2849">
            <v>0</v>
          </cell>
          <cell r="M2849">
            <v>0</v>
          </cell>
          <cell r="N2849">
            <v>0</v>
          </cell>
          <cell r="O2849">
            <v>0</v>
          </cell>
          <cell r="P2849">
            <v>0</v>
          </cell>
          <cell r="Q2849">
            <v>0</v>
          </cell>
          <cell r="R2849">
            <v>0</v>
          </cell>
          <cell r="S2849">
            <v>0</v>
          </cell>
          <cell r="T2849">
            <v>0</v>
          </cell>
          <cell r="U2849">
            <v>0</v>
          </cell>
          <cell r="V2849">
            <v>0</v>
          </cell>
          <cell r="W2849">
            <v>0</v>
          </cell>
          <cell r="X2849">
            <v>0</v>
          </cell>
          <cell r="Y2849" t="str">
            <v>D1ID_IRR_2Proposed DSM Program Energy Costs</v>
          </cell>
        </row>
        <row r="2850">
          <cell r="E2850">
            <v>0</v>
          </cell>
          <cell r="F2850">
            <v>0</v>
          </cell>
          <cell r="G2850">
            <v>0</v>
          </cell>
          <cell r="H2850">
            <v>0</v>
          </cell>
          <cell r="I2850">
            <v>0</v>
          </cell>
          <cell r="J2850">
            <v>0</v>
          </cell>
          <cell r="K2850">
            <v>0</v>
          </cell>
          <cell r="L2850">
            <v>0</v>
          </cell>
          <cell r="M2850">
            <v>0</v>
          </cell>
          <cell r="N2850">
            <v>0</v>
          </cell>
          <cell r="O2850">
            <v>0</v>
          </cell>
          <cell r="P2850">
            <v>0</v>
          </cell>
          <cell r="Q2850">
            <v>0</v>
          </cell>
          <cell r="R2850">
            <v>0</v>
          </cell>
          <cell r="S2850">
            <v>0</v>
          </cell>
          <cell r="T2850">
            <v>0</v>
          </cell>
          <cell r="U2850">
            <v>0</v>
          </cell>
          <cell r="V2850">
            <v>0</v>
          </cell>
          <cell r="W2850">
            <v>0</v>
          </cell>
          <cell r="X2850">
            <v>0</v>
          </cell>
          <cell r="Y2850" t="str">
            <v>D1ID_IRR_2Proposed DSM Program Payback Energy Costs</v>
          </cell>
        </row>
        <row r="2851">
          <cell r="E2851">
            <v>0</v>
          </cell>
          <cell r="F2851">
            <v>0</v>
          </cell>
          <cell r="G2851">
            <v>0</v>
          </cell>
          <cell r="H2851">
            <v>0</v>
          </cell>
          <cell r="I2851">
            <v>0</v>
          </cell>
          <cell r="J2851">
            <v>0</v>
          </cell>
          <cell r="K2851">
            <v>0</v>
          </cell>
          <cell r="L2851">
            <v>0</v>
          </cell>
          <cell r="M2851">
            <v>0</v>
          </cell>
          <cell r="N2851">
            <v>0</v>
          </cell>
          <cell r="O2851">
            <v>0</v>
          </cell>
          <cell r="P2851">
            <v>0</v>
          </cell>
          <cell r="Q2851">
            <v>0</v>
          </cell>
          <cell r="R2851">
            <v>0</v>
          </cell>
          <cell r="S2851">
            <v>0</v>
          </cell>
          <cell r="T2851">
            <v>0</v>
          </cell>
          <cell r="U2851">
            <v>0</v>
          </cell>
          <cell r="V2851">
            <v>0</v>
          </cell>
          <cell r="W2851">
            <v>0</v>
          </cell>
          <cell r="X2851">
            <v>0</v>
          </cell>
          <cell r="Y2851" t="str">
            <v>D1ID_IRR_2Proposed DSM Program Capacity Costs</v>
          </cell>
        </row>
        <row r="2852">
          <cell r="E2852">
            <v>0</v>
          </cell>
          <cell r="F2852">
            <v>0</v>
          </cell>
          <cell r="G2852">
            <v>0</v>
          </cell>
          <cell r="H2852">
            <v>0</v>
          </cell>
          <cell r="I2852">
            <v>0</v>
          </cell>
          <cell r="J2852">
            <v>0</v>
          </cell>
          <cell r="K2852">
            <v>0</v>
          </cell>
          <cell r="L2852">
            <v>0</v>
          </cell>
          <cell r="M2852">
            <v>0</v>
          </cell>
          <cell r="N2852">
            <v>0</v>
          </cell>
          <cell r="O2852">
            <v>0</v>
          </cell>
          <cell r="P2852">
            <v>0</v>
          </cell>
          <cell r="Q2852">
            <v>0</v>
          </cell>
          <cell r="R2852">
            <v>0</v>
          </cell>
          <cell r="S2852">
            <v>0</v>
          </cell>
          <cell r="T2852">
            <v>0</v>
          </cell>
          <cell r="U2852">
            <v>0</v>
          </cell>
          <cell r="V2852">
            <v>0</v>
          </cell>
          <cell r="W2852">
            <v>0</v>
          </cell>
          <cell r="X2852">
            <v>0</v>
          </cell>
          <cell r="Y2852" t="str">
            <v>D1ID_IRR_2Proposed DSM Program Capital Costs</v>
          </cell>
        </row>
        <row r="2853">
          <cell r="E2853">
            <v>0</v>
          </cell>
          <cell r="F2853">
            <v>0</v>
          </cell>
          <cell r="G2853">
            <v>0</v>
          </cell>
          <cell r="H2853">
            <v>0</v>
          </cell>
          <cell r="I2853">
            <v>0</v>
          </cell>
          <cell r="J2853">
            <v>0</v>
          </cell>
          <cell r="K2853">
            <v>0</v>
          </cell>
          <cell r="L2853">
            <v>0</v>
          </cell>
          <cell r="M2853">
            <v>0</v>
          </cell>
          <cell r="N2853">
            <v>0</v>
          </cell>
          <cell r="O2853">
            <v>0</v>
          </cell>
          <cell r="P2853">
            <v>0</v>
          </cell>
          <cell r="Q2853">
            <v>0</v>
          </cell>
          <cell r="R2853">
            <v>0</v>
          </cell>
          <cell r="S2853">
            <v>0</v>
          </cell>
          <cell r="T2853">
            <v>0</v>
          </cell>
          <cell r="U2853">
            <v>0</v>
          </cell>
          <cell r="V2853">
            <v>5.0999999999999997E-2</v>
          </cell>
          <cell r="W2853">
            <v>5.0999999999999997E-2</v>
          </cell>
          <cell r="X2853">
            <v>5.0999999999999997E-2</v>
          </cell>
          <cell r="Y2853" t="str">
            <v>D1ID_IRR_2   DSM Program Total Costs</v>
          </cell>
        </row>
        <row r="2854">
          <cell r="E2854">
            <v>0</v>
          </cell>
          <cell r="F2854">
            <v>0</v>
          </cell>
          <cell r="G2854">
            <v>0</v>
          </cell>
          <cell r="H2854">
            <v>0</v>
          </cell>
          <cell r="I2854">
            <v>0</v>
          </cell>
          <cell r="J2854">
            <v>0</v>
          </cell>
          <cell r="K2854">
            <v>0</v>
          </cell>
          <cell r="L2854">
            <v>0</v>
          </cell>
          <cell r="M2854">
            <v>0</v>
          </cell>
          <cell r="N2854">
            <v>0</v>
          </cell>
          <cell r="O2854">
            <v>0</v>
          </cell>
          <cell r="P2854">
            <v>0</v>
          </cell>
          <cell r="Q2854">
            <v>0</v>
          </cell>
          <cell r="R2854">
            <v>0</v>
          </cell>
          <cell r="S2854">
            <v>0</v>
          </cell>
          <cell r="T2854">
            <v>0</v>
          </cell>
          <cell r="U2854">
            <v>0</v>
          </cell>
          <cell r="V2854">
            <v>0</v>
          </cell>
          <cell r="W2854">
            <v>0</v>
          </cell>
          <cell r="X2854">
            <v>0</v>
          </cell>
          <cell r="Y2854" t="str">
            <v>D1OR_DLC_1Proposed DSM Program Energy Costs</v>
          </cell>
        </row>
        <row r="2855">
          <cell r="E2855">
            <v>0</v>
          </cell>
          <cell r="F2855">
            <v>0</v>
          </cell>
          <cell r="G2855">
            <v>0</v>
          </cell>
          <cell r="H2855">
            <v>0</v>
          </cell>
          <cell r="I2855">
            <v>0</v>
          </cell>
          <cell r="J2855">
            <v>0</v>
          </cell>
          <cell r="K2855">
            <v>0</v>
          </cell>
          <cell r="L2855">
            <v>0</v>
          </cell>
          <cell r="M2855">
            <v>0</v>
          </cell>
          <cell r="N2855">
            <v>0</v>
          </cell>
          <cell r="O2855">
            <v>0</v>
          </cell>
          <cell r="P2855">
            <v>0</v>
          </cell>
          <cell r="Q2855">
            <v>0</v>
          </cell>
          <cell r="R2855">
            <v>0</v>
          </cell>
          <cell r="S2855">
            <v>0</v>
          </cell>
          <cell r="T2855">
            <v>0</v>
          </cell>
          <cell r="U2855">
            <v>0</v>
          </cell>
          <cell r="V2855">
            <v>0</v>
          </cell>
          <cell r="W2855">
            <v>0</v>
          </cell>
          <cell r="X2855">
            <v>0</v>
          </cell>
          <cell r="Y2855" t="str">
            <v>D1OR_DLC_1Proposed DSM Program Payback Energy Costs</v>
          </cell>
        </row>
        <row r="2856">
          <cell r="E2856">
            <v>0</v>
          </cell>
          <cell r="F2856">
            <v>0</v>
          </cell>
          <cell r="G2856">
            <v>0</v>
          </cell>
          <cell r="H2856">
            <v>0</v>
          </cell>
          <cell r="I2856">
            <v>0</v>
          </cell>
          <cell r="J2856">
            <v>0</v>
          </cell>
          <cell r="K2856">
            <v>0</v>
          </cell>
          <cell r="L2856">
            <v>0</v>
          </cell>
          <cell r="M2856">
            <v>0</v>
          </cell>
          <cell r="N2856">
            <v>0</v>
          </cell>
          <cell r="O2856">
            <v>0</v>
          </cell>
          <cell r="P2856">
            <v>0</v>
          </cell>
          <cell r="Q2856">
            <v>0</v>
          </cell>
          <cell r="R2856">
            <v>0</v>
          </cell>
          <cell r="S2856">
            <v>0</v>
          </cell>
          <cell r="T2856">
            <v>0</v>
          </cell>
          <cell r="U2856">
            <v>0</v>
          </cell>
          <cell r="V2856">
            <v>0</v>
          </cell>
          <cell r="W2856">
            <v>0</v>
          </cell>
          <cell r="X2856">
            <v>0</v>
          </cell>
          <cell r="Y2856" t="str">
            <v>D1OR_DLC_1Proposed DSM Program Capacity Costs</v>
          </cell>
        </row>
        <row r="2857">
          <cell r="E2857">
            <v>0</v>
          </cell>
          <cell r="F2857">
            <v>0</v>
          </cell>
          <cell r="G2857">
            <v>0</v>
          </cell>
          <cell r="H2857">
            <v>0</v>
          </cell>
          <cell r="I2857">
            <v>0</v>
          </cell>
          <cell r="J2857">
            <v>0</v>
          </cell>
          <cell r="K2857">
            <v>0</v>
          </cell>
          <cell r="L2857">
            <v>0</v>
          </cell>
          <cell r="M2857">
            <v>0</v>
          </cell>
          <cell r="N2857">
            <v>0</v>
          </cell>
          <cell r="O2857">
            <v>0</v>
          </cell>
          <cell r="P2857">
            <v>0</v>
          </cell>
          <cell r="Q2857">
            <v>0</v>
          </cell>
          <cell r="R2857">
            <v>0</v>
          </cell>
          <cell r="S2857">
            <v>0</v>
          </cell>
          <cell r="T2857">
            <v>0</v>
          </cell>
          <cell r="U2857">
            <v>0</v>
          </cell>
          <cell r="V2857">
            <v>0</v>
          </cell>
          <cell r="W2857">
            <v>0</v>
          </cell>
          <cell r="X2857">
            <v>0</v>
          </cell>
          <cell r="Y2857" t="str">
            <v>D1OR_DLC_1Proposed DSM Program Capital Costs</v>
          </cell>
        </row>
        <row r="2858">
          <cell r="E2858">
            <v>0</v>
          </cell>
          <cell r="F2858">
            <v>0</v>
          </cell>
          <cell r="G2858">
            <v>0</v>
          </cell>
          <cell r="H2858">
            <v>0</v>
          </cell>
          <cell r="I2858">
            <v>0</v>
          </cell>
          <cell r="J2858">
            <v>0</v>
          </cell>
          <cell r="K2858">
            <v>0</v>
          </cell>
          <cell r="L2858">
            <v>0</v>
          </cell>
          <cell r="M2858">
            <v>0</v>
          </cell>
          <cell r="N2858">
            <v>0</v>
          </cell>
          <cell r="O2858">
            <v>0</v>
          </cell>
          <cell r="P2858">
            <v>0</v>
          </cell>
          <cell r="Q2858">
            <v>0</v>
          </cell>
          <cell r="R2858">
            <v>0</v>
          </cell>
          <cell r="S2858">
            <v>0</v>
          </cell>
          <cell r="T2858">
            <v>0</v>
          </cell>
          <cell r="U2858">
            <v>0</v>
          </cell>
          <cell r="V2858">
            <v>0</v>
          </cell>
          <cell r="W2858">
            <v>0</v>
          </cell>
          <cell r="X2858">
            <v>0</v>
          </cell>
          <cell r="Y2858" t="str">
            <v>D1OR_DLC_1   DSM Program Total Costs</v>
          </cell>
        </row>
        <row r="2859">
          <cell r="E2859">
            <v>0</v>
          </cell>
          <cell r="F2859">
            <v>0</v>
          </cell>
          <cell r="G2859">
            <v>0</v>
          </cell>
          <cell r="H2859">
            <v>0</v>
          </cell>
          <cell r="I2859">
            <v>0</v>
          </cell>
          <cell r="J2859">
            <v>0</v>
          </cell>
          <cell r="K2859">
            <v>0</v>
          </cell>
          <cell r="L2859">
            <v>0</v>
          </cell>
          <cell r="M2859">
            <v>0</v>
          </cell>
          <cell r="N2859">
            <v>0</v>
          </cell>
          <cell r="O2859">
            <v>0</v>
          </cell>
          <cell r="P2859">
            <v>0</v>
          </cell>
          <cell r="Q2859">
            <v>0</v>
          </cell>
          <cell r="R2859">
            <v>0</v>
          </cell>
          <cell r="S2859">
            <v>0</v>
          </cell>
          <cell r="T2859">
            <v>0</v>
          </cell>
          <cell r="U2859">
            <v>0</v>
          </cell>
          <cell r="V2859">
            <v>0</v>
          </cell>
          <cell r="W2859">
            <v>0</v>
          </cell>
          <cell r="X2859">
            <v>0</v>
          </cell>
          <cell r="Y2859" t="str">
            <v>D1OR_DLC_2Proposed DSM Program Energy Costs</v>
          </cell>
        </row>
        <row r="2860">
          <cell r="E2860">
            <v>0</v>
          </cell>
          <cell r="F2860">
            <v>0</v>
          </cell>
          <cell r="G2860">
            <v>0</v>
          </cell>
          <cell r="H2860">
            <v>0</v>
          </cell>
          <cell r="I2860">
            <v>0</v>
          </cell>
          <cell r="J2860">
            <v>0</v>
          </cell>
          <cell r="K2860">
            <v>0</v>
          </cell>
          <cell r="L2860">
            <v>0</v>
          </cell>
          <cell r="M2860">
            <v>0</v>
          </cell>
          <cell r="N2860">
            <v>0</v>
          </cell>
          <cell r="O2860">
            <v>0</v>
          </cell>
          <cell r="P2860">
            <v>0</v>
          </cell>
          <cell r="Q2860">
            <v>0</v>
          </cell>
          <cell r="R2860">
            <v>0</v>
          </cell>
          <cell r="S2860">
            <v>0</v>
          </cell>
          <cell r="T2860">
            <v>0</v>
          </cell>
          <cell r="U2860">
            <v>0</v>
          </cell>
          <cell r="V2860">
            <v>0</v>
          </cell>
          <cell r="W2860">
            <v>0</v>
          </cell>
          <cell r="X2860">
            <v>0</v>
          </cell>
          <cell r="Y2860" t="str">
            <v>D1OR_DLC_2Proposed DSM Program Payback Energy Costs</v>
          </cell>
        </row>
        <row r="2861">
          <cell r="E2861">
            <v>0</v>
          </cell>
          <cell r="F2861">
            <v>0</v>
          </cell>
          <cell r="G2861">
            <v>0</v>
          </cell>
          <cell r="H2861">
            <v>0</v>
          </cell>
          <cell r="I2861">
            <v>0</v>
          </cell>
          <cell r="J2861">
            <v>0</v>
          </cell>
          <cell r="K2861">
            <v>0</v>
          </cell>
          <cell r="L2861">
            <v>0</v>
          </cell>
          <cell r="M2861">
            <v>0</v>
          </cell>
          <cell r="N2861">
            <v>0</v>
          </cell>
          <cell r="O2861">
            <v>0</v>
          </cell>
          <cell r="P2861">
            <v>0</v>
          </cell>
          <cell r="Q2861">
            <v>0</v>
          </cell>
          <cell r="R2861">
            <v>0</v>
          </cell>
          <cell r="S2861">
            <v>0</v>
          </cell>
          <cell r="T2861">
            <v>0</v>
          </cell>
          <cell r="U2861">
            <v>0</v>
          </cell>
          <cell r="V2861">
            <v>0</v>
          </cell>
          <cell r="W2861">
            <v>0</v>
          </cell>
          <cell r="X2861">
            <v>0</v>
          </cell>
          <cell r="Y2861" t="str">
            <v>D1OR_DLC_2Proposed DSM Program Capacity Costs</v>
          </cell>
        </row>
        <row r="2862">
          <cell r="E2862">
            <v>0</v>
          </cell>
          <cell r="F2862">
            <v>0</v>
          </cell>
          <cell r="G2862">
            <v>0</v>
          </cell>
          <cell r="H2862">
            <v>0</v>
          </cell>
          <cell r="I2862">
            <v>0</v>
          </cell>
          <cell r="J2862">
            <v>0</v>
          </cell>
          <cell r="K2862">
            <v>0</v>
          </cell>
          <cell r="L2862">
            <v>0</v>
          </cell>
          <cell r="M2862">
            <v>0</v>
          </cell>
          <cell r="N2862">
            <v>0</v>
          </cell>
          <cell r="O2862">
            <v>0</v>
          </cell>
          <cell r="P2862">
            <v>0</v>
          </cell>
          <cell r="Q2862">
            <v>0</v>
          </cell>
          <cell r="R2862">
            <v>0</v>
          </cell>
          <cell r="S2862">
            <v>0</v>
          </cell>
          <cell r="T2862">
            <v>0</v>
          </cell>
          <cell r="U2862">
            <v>0</v>
          </cell>
          <cell r="V2862">
            <v>0</v>
          </cell>
          <cell r="W2862">
            <v>0</v>
          </cell>
          <cell r="X2862">
            <v>0</v>
          </cell>
          <cell r="Y2862" t="str">
            <v>D1OR_DLC_2Proposed DSM Program Capital Costs</v>
          </cell>
        </row>
        <row r="2863">
          <cell r="E2863">
            <v>0</v>
          </cell>
          <cell r="F2863">
            <v>0</v>
          </cell>
          <cell r="G2863">
            <v>0</v>
          </cell>
          <cell r="H2863">
            <v>0</v>
          </cell>
          <cell r="I2863">
            <v>0</v>
          </cell>
          <cell r="J2863">
            <v>0</v>
          </cell>
          <cell r="K2863">
            <v>0</v>
          </cell>
          <cell r="L2863">
            <v>0</v>
          </cell>
          <cell r="M2863">
            <v>0</v>
          </cell>
          <cell r="N2863">
            <v>0</v>
          </cell>
          <cell r="O2863">
            <v>0</v>
          </cell>
          <cell r="P2863">
            <v>0</v>
          </cell>
          <cell r="Q2863">
            <v>0</v>
          </cell>
          <cell r="R2863">
            <v>0</v>
          </cell>
          <cell r="S2863">
            <v>0</v>
          </cell>
          <cell r="T2863">
            <v>0</v>
          </cell>
          <cell r="U2863">
            <v>0</v>
          </cell>
          <cell r="V2863">
            <v>0</v>
          </cell>
          <cell r="W2863">
            <v>0</v>
          </cell>
          <cell r="X2863">
            <v>0</v>
          </cell>
          <cell r="Y2863" t="str">
            <v>D1OR_DLC_2   DSM Program Total Costs</v>
          </cell>
        </row>
        <row r="2864">
          <cell r="E2864">
            <v>0</v>
          </cell>
          <cell r="F2864">
            <v>0</v>
          </cell>
          <cell r="G2864">
            <v>0</v>
          </cell>
          <cell r="H2864">
            <v>0</v>
          </cell>
          <cell r="I2864">
            <v>0</v>
          </cell>
          <cell r="J2864">
            <v>0</v>
          </cell>
          <cell r="K2864">
            <v>0</v>
          </cell>
          <cell r="L2864">
            <v>0</v>
          </cell>
          <cell r="M2864">
            <v>0</v>
          </cell>
          <cell r="N2864">
            <v>0</v>
          </cell>
          <cell r="O2864">
            <v>0</v>
          </cell>
          <cell r="P2864">
            <v>0</v>
          </cell>
          <cell r="Q2864">
            <v>0</v>
          </cell>
          <cell r="R2864">
            <v>0</v>
          </cell>
          <cell r="S2864">
            <v>0</v>
          </cell>
          <cell r="T2864">
            <v>0</v>
          </cell>
          <cell r="U2864">
            <v>0</v>
          </cell>
          <cell r="V2864">
            <v>0</v>
          </cell>
          <cell r="W2864">
            <v>0</v>
          </cell>
          <cell r="X2864">
            <v>0</v>
          </cell>
          <cell r="Y2864" t="str">
            <v>D1OR_DLC_3Proposed DSM Program Energy Costs</v>
          </cell>
        </row>
        <row r="2865">
          <cell r="E2865">
            <v>0</v>
          </cell>
          <cell r="F2865">
            <v>0</v>
          </cell>
          <cell r="G2865">
            <v>0</v>
          </cell>
          <cell r="H2865">
            <v>0</v>
          </cell>
          <cell r="I2865">
            <v>0</v>
          </cell>
          <cell r="J2865">
            <v>0</v>
          </cell>
          <cell r="K2865">
            <v>0</v>
          </cell>
          <cell r="L2865">
            <v>0</v>
          </cell>
          <cell r="M2865">
            <v>0</v>
          </cell>
          <cell r="N2865">
            <v>0</v>
          </cell>
          <cell r="O2865">
            <v>0</v>
          </cell>
          <cell r="P2865">
            <v>0</v>
          </cell>
          <cell r="Q2865">
            <v>0</v>
          </cell>
          <cell r="R2865">
            <v>0</v>
          </cell>
          <cell r="S2865">
            <v>0</v>
          </cell>
          <cell r="T2865">
            <v>0</v>
          </cell>
          <cell r="U2865">
            <v>0</v>
          </cell>
          <cell r="V2865">
            <v>0</v>
          </cell>
          <cell r="W2865">
            <v>0</v>
          </cell>
          <cell r="X2865">
            <v>0</v>
          </cell>
          <cell r="Y2865" t="str">
            <v>D1OR_DLC_3Proposed DSM Program Payback Energy Costs</v>
          </cell>
        </row>
        <row r="2866">
          <cell r="E2866">
            <v>0</v>
          </cell>
          <cell r="F2866">
            <v>0</v>
          </cell>
          <cell r="G2866">
            <v>0</v>
          </cell>
          <cell r="H2866">
            <v>0</v>
          </cell>
          <cell r="I2866">
            <v>0</v>
          </cell>
          <cell r="J2866">
            <v>0</v>
          </cell>
          <cell r="K2866">
            <v>0</v>
          </cell>
          <cell r="L2866">
            <v>0</v>
          </cell>
          <cell r="M2866">
            <v>0</v>
          </cell>
          <cell r="N2866">
            <v>0</v>
          </cell>
          <cell r="O2866">
            <v>0</v>
          </cell>
          <cell r="P2866">
            <v>0</v>
          </cell>
          <cell r="Q2866">
            <v>0</v>
          </cell>
          <cell r="R2866">
            <v>0</v>
          </cell>
          <cell r="S2866">
            <v>0</v>
          </cell>
          <cell r="T2866">
            <v>0</v>
          </cell>
          <cell r="U2866">
            <v>0</v>
          </cell>
          <cell r="V2866">
            <v>0</v>
          </cell>
          <cell r="W2866">
            <v>0</v>
          </cell>
          <cell r="X2866">
            <v>0</v>
          </cell>
          <cell r="Y2866" t="str">
            <v>D1OR_DLC_3Proposed DSM Program Capacity Costs</v>
          </cell>
        </row>
        <row r="2867">
          <cell r="E2867">
            <v>0</v>
          </cell>
          <cell r="F2867">
            <v>0</v>
          </cell>
          <cell r="G2867">
            <v>0</v>
          </cell>
          <cell r="H2867">
            <v>0</v>
          </cell>
          <cell r="I2867">
            <v>0</v>
          </cell>
          <cell r="J2867">
            <v>0</v>
          </cell>
          <cell r="K2867">
            <v>0</v>
          </cell>
          <cell r="L2867">
            <v>0</v>
          </cell>
          <cell r="M2867">
            <v>0</v>
          </cell>
          <cell r="N2867">
            <v>0</v>
          </cell>
          <cell r="O2867">
            <v>0</v>
          </cell>
          <cell r="P2867">
            <v>0</v>
          </cell>
          <cell r="Q2867">
            <v>0</v>
          </cell>
          <cell r="R2867">
            <v>0</v>
          </cell>
          <cell r="S2867">
            <v>0</v>
          </cell>
          <cell r="T2867">
            <v>0</v>
          </cell>
          <cell r="U2867">
            <v>0</v>
          </cell>
          <cell r="V2867">
            <v>0</v>
          </cell>
          <cell r="W2867">
            <v>0</v>
          </cell>
          <cell r="X2867">
            <v>0</v>
          </cell>
          <cell r="Y2867" t="str">
            <v>D1OR_DLC_3Proposed DSM Program Capital Costs</v>
          </cell>
        </row>
        <row r="2868">
          <cell r="E2868">
            <v>0</v>
          </cell>
          <cell r="F2868">
            <v>0</v>
          </cell>
          <cell r="G2868">
            <v>0</v>
          </cell>
          <cell r="H2868">
            <v>0</v>
          </cell>
          <cell r="I2868">
            <v>0</v>
          </cell>
          <cell r="J2868">
            <v>0</v>
          </cell>
          <cell r="K2868">
            <v>0</v>
          </cell>
          <cell r="L2868">
            <v>0</v>
          </cell>
          <cell r="M2868">
            <v>0</v>
          </cell>
          <cell r="N2868">
            <v>0</v>
          </cell>
          <cell r="O2868">
            <v>0</v>
          </cell>
          <cell r="P2868">
            <v>0</v>
          </cell>
          <cell r="Q2868">
            <v>0</v>
          </cell>
          <cell r="R2868">
            <v>0</v>
          </cell>
          <cell r="S2868">
            <v>0</v>
          </cell>
          <cell r="T2868">
            <v>0</v>
          </cell>
          <cell r="U2868">
            <v>0</v>
          </cell>
          <cell r="V2868">
            <v>0</v>
          </cell>
          <cell r="W2868">
            <v>0</v>
          </cell>
          <cell r="X2868">
            <v>0</v>
          </cell>
          <cell r="Y2868" t="str">
            <v>D1OR_DLC_3   DSM Program Total Costs</v>
          </cell>
        </row>
        <row r="2869">
          <cell r="E2869">
            <v>0</v>
          </cell>
          <cell r="F2869">
            <v>0</v>
          </cell>
          <cell r="G2869">
            <v>0</v>
          </cell>
          <cell r="H2869">
            <v>0</v>
          </cell>
          <cell r="I2869">
            <v>0</v>
          </cell>
          <cell r="J2869">
            <v>0</v>
          </cell>
          <cell r="K2869">
            <v>0</v>
          </cell>
          <cell r="L2869">
            <v>0</v>
          </cell>
          <cell r="M2869">
            <v>0</v>
          </cell>
          <cell r="N2869">
            <v>0</v>
          </cell>
          <cell r="O2869">
            <v>0</v>
          </cell>
          <cell r="P2869">
            <v>0</v>
          </cell>
          <cell r="Q2869">
            <v>0</v>
          </cell>
          <cell r="R2869">
            <v>0</v>
          </cell>
          <cell r="S2869">
            <v>0</v>
          </cell>
          <cell r="T2869">
            <v>0</v>
          </cell>
          <cell r="U2869">
            <v>0</v>
          </cell>
          <cell r="V2869">
            <v>0</v>
          </cell>
          <cell r="W2869">
            <v>0</v>
          </cell>
          <cell r="X2869">
            <v>0</v>
          </cell>
          <cell r="Y2869" t="str">
            <v>D1UT_CUR_1Proposed DSM Program Energy Costs</v>
          </cell>
        </row>
        <row r="2870">
          <cell r="E2870">
            <v>0</v>
          </cell>
          <cell r="F2870">
            <v>0</v>
          </cell>
          <cell r="G2870">
            <v>0</v>
          </cell>
          <cell r="H2870">
            <v>0</v>
          </cell>
          <cell r="I2870">
            <v>0</v>
          </cell>
          <cell r="J2870">
            <v>0</v>
          </cell>
          <cell r="K2870">
            <v>0</v>
          </cell>
          <cell r="L2870">
            <v>0</v>
          </cell>
          <cell r="M2870">
            <v>0</v>
          </cell>
          <cell r="N2870">
            <v>0</v>
          </cell>
          <cell r="O2870">
            <v>0</v>
          </cell>
          <cell r="P2870">
            <v>0</v>
          </cell>
          <cell r="Q2870">
            <v>0</v>
          </cell>
          <cell r="R2870">
            <v>0</v>
          </cell>
          <cell r="S2870">
            <v>0</v>
          </cell>
          <cell r="T2870">
            <v>0</v>
          </cell>
          <cell r="U2870">
            <v>0</v>
          </cell>
          <cell r="V2870">
            <v>0</v>
          </cell>
          <cell r="W2870">
            <v>0</v>
          </cell>
          <cell r="X2870">
            <v>2.1999999999999999E-2</v>
          </cell>
          <cell r="Y2870" t="str">
            <v>D1UT_CUR_1Proposed DSM Program Payback Energy Costs</v>
          </cell>
        </row>
        <row r="2871">
          <cell r="E2871">
            <v>0</v>
          </cell>
          <cell r="F2871">
            <v>0</v>
          </cell>
          <cell r="G2871">
            <v>0</v>
          </cell>
          <cell r="H2871">
            <v>0</v>
          </cell>
          <cell r="I2871">
            <v>0</v>
          </cell>
          <cell r="J2871">
            <v>0</v>
          </cell>
          <cell r="K2871">
            <v>0</v>
          </cell>
          <cell r="L2871">
            <v>0</v>
          </cell>
          <cell r="M2871">
            <v>0</v>
          </cell>
          <cell r="N2871">
            <v>0</v>
          </cell>
          <cell r="O2871">
            <v>0</v>
          </cell>
          <cell r="P2871">
            <v>0</v>
          </cell>
          <cell r="Q2871">
            <v>0</v>
          </cell>
          <cell r="R2871">
            <v>0</v>
          </cell>
          <cell r="S2871">
            <v>0</v>
          </cell>
          <cell r="T2871">
            <v>0</v>
          </cell>
          <cell r="U2871">
            <v>0</v>
          </cell>
          <cell r="V2871">
            <v>0</v>
          </cell>
          <cell r="W2871">
            <v>0</v>
          </cell>
          <cell r="X2871">
            <v>0</v>
          </cell>
          <cell r="Y2871" t="str">
            <v>D1UT_CUR_1Proposed DSM Program Capacity Costs</v>
          </cell>
        </row>
        <row r="2872">
          <cell r="E2872">
            <v>0</v>
          </cell>
          <cell r="F2872">
            <v>0</v>
          </cell>
          <cell r="G2872">
            <v>0</v>
          </cell>
          <cell r="H2872">
            <v>0</v>
          </cell>
          <cell r="I2872">
            <v>0</v>
          </cell>
          <cell r="J2872">
            <v>0</v>
          </cell>
          <cell r="K2872">
            <v>0</v>
          </cell>
          <cell r="L2872">
            <v>0</v>
          </cell>
          <cell r="M2872">
            <v>0</v>
          </cell>
          <cell r="N2872">
            <v>0</v>
          </cell>
          <cell r="O2872">
            <v>0</v>
          </cell>
          <cell r="P2872">
            <v>0</v>
          </cell>
          <cell r="Q2872">
            <v>0</v>
          </cell>
          <cell r="R2872">
            <v>0</v>
          </cell>
          <cell r="S2872">
            <v>0</v>
          </cell>
          <cell r="T2872">
            <v>0</v>
          </cell>
          <cell r="U2872">
            <v>0</v>
          </cell>
          <cell r="V2872">
            <v>0</v>
          </cell>
          <cell r="W2872">
            <v>0</v>
          </cell>
          <cell r="X2872">
            <v>0</v>
          </cell>
          <cell r="Y2872" t="str">
            <v>D1UT_CUR_1Proposed DSM Program Capital Costs</v>
          </cell>
        </row>
        <row r="2873">
          <cell r="E2873">
            <v>0</v>
          </cell>
          <cell r="F2873">
            <v>0</v>
          </cell>
          <cell r="G2873">
            <v>0</v>
          </cell>
          <cell r="H2873">
            <v>0</v>
          </cell>
          <cell r="I2873">
            <v>0</v>
          </cell>
          <cell r="J2873">
            <v>0</v>
          </cell>
          <cell r="K2873">
            <v>0</v>
          </cell>
          <cell r="L2873">
            <v>0</v>
          </cell>
          <cell r="M2873">
            <v>0</v>
          </cell>
          <cell r="N2873">
            <v>0</v>
          </cell>
          <cell r="O2873">
            <v>0</v>
          </cell>
          <cell r="P2873">
            <v>0</v>
          </cell>
          <cell r="Q2873">
            <v>0</v>
          </cell>
          <cell r="R2873">
            <v>0</v>
          </cell>
          <cell r="S2873">
            <v>0</v>
          </cell>
          <cell r="T2873">
            <v>0</v>
          </cell>
          <cell r="U2873">
            <v>0</v>
          </cell>
          <cell r="V2873">
            <v>0</v>
          </cell>
          <cell r="W2873">
            <v>0</v>
          </cell>
          <cell r="X2873">
            <v>0.54800000000000004</v>
          </cell>
          <cell r="Y2873" t="str">
            <v>D1UT_CUR_1   DSM Program Total Costs</v>
          </cell>
        </row>
        <row r="2874">
          <cell r="E2874">
            <v>0</v>
          </cell>
          <cell r="F2874">
            <v>0</v>
          </cell>
          <cell r="G2874">
            <v>0</v>
          </cell>
          <cell r="H2874">
            <v>0</v>
          </cell>
          <cell r="I2874">
            <v>0</v>
          </cell>
          <cell r="J2874">
            <v>0</v>
          </cell>
          <cell r="K2874">
            <v>0</v>
          </cell>
          <cell r="L2874">
            <v>0</v>
          </cell>
          <cell r="M2874">
            <v>0</v>
          </cell>
          <cell r="N2874">
            <v>0</v>
          </cell>
          <cell r="O2874">
            <v>0</v>
          </cell>
          <cell r="P2874">
            <v>0</v>
          </cell>
          <cell r="Q2874">
            <v>0</v>
          </cell>
          <cell r="R2874">
            <v>0</v>
          </cell>
          <cell r="S2874">
            <v>0</v>
          </cell>
          <cell r="T2874">
            <v>0</v>
          </cell>
          <cell r="U2874">
            <v>0</v>
          </cell>
          <cell r="V2874">
            <v>0</v>
          </cell>
          <cell r="W2874">
            <v>0</v>
          </cell>
          <cell r="X2874">
            <v>0</v>
          </cell>
          <cell r="Y2874" t="str">
            <v>D1UT_DLC_8Proposed DSM Program Energy Costs</v>
          </cell>
        </row>
        <row r="2875">
          <cell r="E2875">
            <v>0</v>
          </cell>
          <cell r="F2875">
            <v>0</v>
          </cell>
          <cell r="G2875">
            <v>0</v>
          </cell>
          <cell r="H2875">
            <v>0</v>
          </cell>
          <cell r="I2875">
            <v>0</v>
          </cell>
          <cell r="J2875">
            <v>0</v>
          </cell>
          <cell r="K2875">
            <v>0</v>
          </cell>
          <cell r="L2875">
            <v>0</v>
          </cell>
          <cell r="M2875">
            <v>0</v>
          </cell>
          <cell r="N2875">
            <v>0</v>
          </cell>
          <cell r="O2875">
            <v>0</v>
          </cell>
          <cell r="P2875">
            <v>0</v>
          </cell>
          <cell r="Q2875">
            <v>0</v>
          </cell>
          <cell r="R2875">
            <v>0</v>
          </cell>
          <cell r="S2875">
            <v>0</v>
          </cell>
          <cell r="T2875">
            <v>0</v>
          </cell>
          <cell r="U2875">
            <v>0</v>
          </cell>
          <cell r="V2875">
            <v>0</v>
          </cell>
          <cell r="W2875">
            <v>0</v>
          </cell>
          <cell r="X2875">
            <v>2.8000000000000001E-2</v>
          </cell>
          <cell r="Y2875" t="str">
            <v>D1UT_DLC_8Proposed DSM Program Payback Energy Costs</v>
          </cell>
        </row>
        <row r="2876">
          <cell r="E2876">
            <v>0</v>
          </cell>
          <cell r="F2876">
            <v>0</v>
          </cell>
          <cell r="G2876">
            <v>0</v>
          </cell>
          <cell r="H2876">
            <v>0</v>
          </cell>
          <cell r="I2876">
            <v>0</v>
          </cell>
          <cell r="J2876">
            <v>0</v>
          </cell>
          <cell r="K2876">
            <v>0</v>
          </cell>
          <cell r="L2876">
            <v>0</v>
          </cell>
          <cell r="M2876">
            <v>0</v>
          </cell>
          <cell r="N2876">
            <v>0</v>
          </cell>
          <cell r="O2876">
            <v>0</v>
          </cell>
          <cell r="P2876">
            <v>0</v>
          </cell>
          <cell r="Q2876">
            <v>0</v>
          </cell>
          <cell r="R2876">
            <v>0</v>
          </cell>
          <cell r="S2876">
            <v>0</v>
          </cell>
          <cell r="T2876">
            <v>0</v>
          </cell>
          <cell r="U2876">
            <v>0</v>
          </cell>
          <cell r="V2876">
            <v>0</v>
          </cell>
          <cell r="W2876">
            <v>0</v>
          </cell>
          <cell r="X2876">
            <v>0</v>
          </cell>
          <cell r="Y2876" t="str">
            <v>D1UT_DLC_8Proposed DSM Program Capacity Costs</v>
          </cell>
        </row>
        <row r="2877">
          <cell r="E2877">
            <v>0</v>
          </cell>
          <cell r="F2877">
            <v>0</v>
          </cell>
          <cell r="G2877">
            <v>0</v>
          </cell>
          <cell r="H2877">
            <v>0</v>
          </cell>
          <cell r="I2877">
            <v>0</v>
          </cell>
          <cell r="J2877">
            <v>0</v>
          </cell>
          <cell r="K2877">
            <v>0</v>
          </cell>
          <cell r="L2877">
            <v>0</v>
          </cell>
          <cell r="M2877">
            <v>0</v>
          </cell>
          <cell r="N2877">
            <v>0</v>
          </cell>
          <cell r="O2877">
            <v>0</v>
          </cell>
          <cell r="P2877">
            <v>0</v>
          </cell>
          <cell r="Q2877">
            <v>0</v>
          </cell>
          <cell r="R2877">
            <v>0</v>
          </cell>
          <cell r="S2877">
            <v>0</v>
          </cell>
          <cell r="T2877">
            <v>0</v>
          </cell>
          <cell r="U2877">
            <v>0</v>
          </cell>
          <cell r="V2877">
            <v>0</v>
          </cell>
          <cell r="W2877">
            <v>0</v>
          </cell>
          <cell r="X2877">
            <v>0</v>
          </cell>
          <cell r="Y2877" t="str">
            <v>D1UT_DLC_8Proposed DSM Program Capital Costs</v>
          </cell>
        </row>
        <row r="2878">
          <cell r="E2878">
            <v>0</v>
          </cell>
          <cell r="F2878">
            <v>0</v>
          </cell>
          <cell r="G2878">
            <v>0</v>
          </cell>
          <cell r="H2878">
            <v>0</v>
          </cell>
          <cell r="I2878">
            <v>0</v>
          </cell>
          <cell r="J2878">
            <v>0</v>
          </cell>
          <cell r="K2878">
            <v>0</v>
          </cell>
          <cell r="L2878">
            <v>0</v>
          </cell>
          <cell r="M2878">
            <v>0</v>
          </cell>
          <cell r="N2878">
            <v>0</v>
          </cell>
          <cell r="O2878">
            <v>0</v>
          </cell>
          <cell r="P2878">
            <v>0</v>
          </cell>
          <cell r="Q2878">
            <v>0</v>
          </cell>
          <cell r="R2878">
            <v>0</v>
          </cell>
          <cell r="S2878">
            <v>0</v>
          </cell>
          <cell r="T2878">
            <v>0</v>
          </cell>
          <cell r="U2878">
            <v>0</v>
          </cell>
          <cell r="V2878">
            <v>0</v>
          </cell>
          <cell r="W2878">
            <v>0</v>
          </cell>
          <cell r="X2878">
            <v>0</v>
          </cell>
          <cell r="Y2878" t="str">
            <v>D1UT_DLC_8   DSM Program Total Costs</v>
          </cell>
        </row>
        <row r="2879">
          <cell r="E2879">
            <v>0</v>
          </cell>
          <cell r="F2879">
            <v>0</v>
          </cell>
          <cell r="G2879">
            <v>0</v>
          </cell>
          <cell r="H2879">
            <v>0</v>
          </cell>
          <cell r="I2879">
            <v>0</v>
          </cell>
          <cell r="J2879">
            <v>0</v>
          </cell>
          <cell r="K2879">
            <v>0</v>
          </cell>
          <cell r="L2879">
            <v>0</v>
          </cell>
          <cell r="M2879">
            <v>0</v>
          </cell>
          <cell r="N2879">
            <v>0</v>
          </cell>
          <cell r="O2879">
            <v>0</v>
          </cell>
          <cell r="P2879">
            <v>0</v>
          </cell>
          <cell r="Q2879">
            <v>0</v>
          </cell>
          <cell r="R2879">
            <v>0</v>
          </cell>
          <cell r="S2879">
            <v>0</v>
          </cell>
          <cell r="T2879">
            <v>0</v>
          </cell>
          <cell r="U2879">
            <v>0</v>
          </cell>
          <cell r="V2879">
            <v>0</v>
          </cell>
          <cell r="W2879">
            <v>0</v>
          </cell>
          <cell r="X2879">
            <v>0</v>
          </cell>
          <cell r="Y2879" t="str">
            <v>D1UT_CUR_2Proposed DSM Program Energy Costs</v>
          </cell>
        </row>
        <row r="2880">
          <cell r="E2880">
            <v>0</v>
          </cell>
          <cell r="F2880">
            <v>0</v>
          </cell>
          <cell r="G2880">
            <v>0</v>
          </cell>
          <cell r="H2880">
            <v>0</v>
          </cell>
          <cell r="I2880">
            <v>0</v>
          </cell>
          <cell r="J2880">
            <v>0</v>
          </cell>
          <cell r="K2880">
            <v>0</v>
          </cell>
          <cell r="L2880">
            <v>0</v>
          </cell>
          <cell r="M2880">
            <v>0</v>
          </cell>
          <cell r="N2880">
            <v>0</v>
          </cell>
          <cell r="O2880">
            <v>0</v>
          </cell>
          <cell r="P2880">
            <v>0</v>
          </cell>
          <cell r="Q2880">
            <v>0</v>
          </cell>
          <cell r="R2880">
            <v>0</v>
          </cell>
          <cell r="S2880">
            <v>0</v>
          </cell>
          <cell r="T2880">
            <v>0</v>
          </cell>
          <cell r="U2880">
            <v>0</v>
          </cell>
          <cell r="V2880">
            <v>0</v>
          </cell>
          <cell r="W2880">
            <v>0</v>
          </cell>
          <cell r="X2880">
            <v>2.1999999999999999E-2</v>
          </cell>
          <cell r="Y2880" t="str">
            <v>D1UT_CUR_2Proposed DSM Program Payback Energy Costs</v>
          </cell>
        </row>
        <row r="2881">
          <cell r="E2881">
            <v>0</v>
          </cell>
          <cell r="F2881">
            <v>0</v>
          </cell>
          <cell r="G2881">
            <v>0</v>
          </cell>
          <cell r="H2881">
            <v>0</v>
          </cell>
          <cell r="I2881">
            <v>0</v>
          </cell>
          <cell r="J2881">
            <v>0</v>
          </cell>
          <cell r="K2881">
            <v>0</v>
          </cell>
          <cell r="L2881">
            <v>0</v>
          </cell>
          <cell r="M2881">
            <v>0</v>
          </cell>
          <cell r="N2881">
            <v>0</v>
          </cell>
          <cell r="O2881">
            <v>0</v>
          </cell>
          <cell r="P2881">
            <v>0</v>
          </cell>
          <cell r="Q2881">
            <v>0</v>
          </cell>
          <cell r="R2881">
            <v>0</v>
          </cell>
          <cell r="S2881">
            <v>0</v>
          </cell>
          <cell r="T2881">
            <v>0</v>
          </cell>
          <cell r="U2881">
            <v>0</v>
          </cell>
          <cell r="V2881">
            <v>0</v>
          </cell>
          <cell r="W2881">
            <v>0</v>
          </cell>
          <cell r="X2881">
            <v>0</v>
          </cell>
          <cell r="Y2881" t="str">
            <v>D1UT_CUR_2Proposed DSM Program Capacity Costs</v>
          </cell>
        </row>
        <row r="2882">
          <cell r="E2882">
            <v>0</v>
          </cell>
          <cell r="F2882">
            <v>0</v>
          </cell>
          <cell r="G2882">
            <v>0</v>
          </cell>
          <cell r="H2882">
            <v>0</v>
          </cell>
          <cell r="I2882">
            <v>0</v>
          </cell>
          <cell r="J2882">
            <v>0</v>
          </cell>
          <cell r="K2882">
            <v>0</v>
          </cell>
          <cell r="L2882">
            <v>0</v>
          </cell>
          <cell r="M2882">
            <v>0</v>
          </cell>
          <cell r="N2882">
            <v>0</v>
          </cell>
          <cell r="O2882">
            <v>0</v>
          </cell>
          <cell r="P2882">
            <v>0</v>
          </cell>
          <cell r="Q2882">
            <v>0</v>
          </cell>
          <cell r="R2882">
            <v>0</v>
          </cell>
          <cell r="S2882">
            <v>0</v>
          </cell>
          <cell r="T2882">
            <v>0</v>
          </cell>
          <cell r="U2882">
            <v>0</v>
          </cell>
          <cell r="V2882">
            <v>0</v>
          </cell>
          <cell r="W2882">
            <v>0</v>
          </cell>
          <cell r="X2882">
            <v>0</v>
          </cell>
          <cell r="Y2882" t="str">
            <v>D1UT_CUR_2Proposed DSM Program Capital Costs</v>
          </cell>
        </row>
        <row r="2883">
          <cell r="E2883">
            <v>0</v>
          </cell>
          <cell r="F2883">
            <v>0</v>
          </cell>
          <cell r="G2883">
            <v>0</v>
          </cell>
          <cell r="H2883">
            <v>0</v>
          </cell>
          <cell r="I2883">
            <v>0</v>
          </cell>
          <cell r="J2883">
            <v>0</v>
          </cell>
          <cell r="K2883">
            <v>0</v>
          </cell>
          <cell r="L2883">
            <v>0</v>
          </cell>
          <cell r="M2883">
            <v>0</v>
          </cell>
          <cell r="N2883">
            <v>0</v>
          </cell>
          <cell r="O2883">
            <v>0</v>
          </cell>
          <cell r="P2883">
            <v>0</v>
          </cell>
          <cell r="Q2883">
            <v>0</v>
          </cell>
          <cell r="R2883">
            <v>0</v>
          </cell>
          <cell r="S2883">
            <v>0</v>
          </cell>
          <cell r="T2883">
            <v>0</v>
          </cell>
          <cell r="U2883">
            <v>0</v>
          </cell>
          <cell r="V2883">
            <v>0</v>
          </cell>
          <cell r="W2883">
            <v>0</v>
          </cell>
          <cell r="X2883">
            <v>0.56100000000000005</v>
          </cell>
          <cell r="Y2883" t="str">
            <v>D1UT_CUR_2   DSM Program Total Costs</v>
          </cell>
        </row>
        <row r="2884">
          <cell r="E2884">
            <v>0</v>
          </cell>
          <cell r="F2884">
            <v>0</v>
          </cell>
          <cell r="G2884">
            <v>0</v>
          </cell>
          <cell r="H2884">
            <v>0</v>
          </cell>
          <cell r="I2884">
            <v>0</v>
          </cell>
          <cell r="J2884">
            <v>0</v>
          </cell>
          <cell r="K2884">
            <v>0</v>
          </cell>
          <cell r="L2884">
            <v>0</v>
          </cell>
          <cell r="M2884">
            <v>0</v>
          </cell>
          <cell r="N2884">
            <v>0</v>
          </cell>
          <cell r="O2884">
            <v>0</v>
          </cell>
          <cell r="P2884">
            <v>0</v>
          </cell>
          <cell r="Q2884">
            <v>0</v>
          </cell>
          <cell r="R2884">
            <v>0</v>
          </cell>
          <cell r="S2884">
            <v>0</v>
          </cell>
          <cell r="T2884">
            <v>0</v>
          </cell>
          <cell r="U2884">
            <v>0</v>
          </cell>
          <cell r="V2884">
            <v>0</v>
          </cell>
          <cell r="W2884">
            <v>0</v>
          </cell>
          <cell r="X2884">
            <v>0</v>
          </cell>
          <cell r="Y2884" t="str">
            <v>D1UT_CUR_3Proposed DSM Program Energy Costs</v>
          </cell>
        </row>
        <row r="2885">
          <cell r="E2885">
            <v>0</v>
          </cell>
          <cell r="F2885">
            <v>0</v>
          </cell>
          <cell r="G2885">
            <v>0</v>
          </cell>
          <cell r="H2885">
            <v>0</v>
          </cell>
          <cell r="I2885">
            <v>0</v>
          </cell>
          <cell r="J2885">
            <v>0</v>
          </cell>
          <cell r="K2885">
            <v>0</v>
          </cell>
          <cell r="L2885">
            <v>0</v>
          </cell>
          <cell r="M2885">
            <v>0</v>
          </cell>
          <cell r="N2885">
            <v>0</v>
          </cell>
          <cell r="O2885">
            <v>0</v>
          </cell>
          <cell r="P2885">
            <v>0</v>
          </cell>
          <cell r="Q2885">
            <v>0</v>
          </cell>
          <cell r="R2885">
            <v>0</v>
          </cell>
          <cell r="S2885">
            <v>0</v>
          </cell>
          <cell r="T2885">
            <v>0</v>
          </cell>
          <cell r="U2885">
            <v>0</v>
          </cell>
          <cell r="V2885">
            <v>0</v>
          </cell>
          <cell r="W2885">
            <v>0</v>
          </cell>
          <cell r="X2885">
            <v>3.1E-2</v>
          </cell>
          <cell r="Y2885" t="str">
            <v>D1UT_CUR_3Proposed DSM Program Payback Energy Costs</v>
          </cell>
        </row>
        <row r="2886">
          <cell r="E2886">
            <v>0</v>
          </cell>
          <cell r="F2886">
            <v>0</v>
          </cell>
          <cell r="G2886">
            <v>0</v>
          </cell>
          <cell r="H2886">
            <v>0</v>
          </cell>
          <cell r="I2886">
            <v>0</v>
          </cell>
          <cell r="J2886">
            <v>0</v>
          </cell>
          <cell r="K2886">
            <v>0</v>
          </cell>
          <cell r="L2886">
            <v>0</v>
          </cell>
          <cell r="M2886">
            <v>0</v>
          </cell>
          <cell r="N2886">
            <v>0</v>
          </cell>
          <cell r="O2886">
            <v>0</v>
          </cell>
          <cell r="P2886">
            <v>0</v>
          </cell>
          <cell r="Q2886">
            <v>0</v>
          </cell>
          <cell r="R2886">
            <v>0</v>
          </cell>
          <cell r="S2886">
            <v>0</v>
          </cell>
          <cell r="T2886">
            <v>0</v>
          </cell>
          <cell r="U2886">
            <v>0</v>
          </cell>
          <cell r="V2886">
            <v>0</v>
          </cell>
          <cell r="W2886">
            <v>0</v>
          </cell>
          <cell r="X2886">
            <v>0</v>
          </cell>
          <cell r="Y2886" t="str">
            <v>D1UT_CUR_3Proposed DSM Program Capacity Costs</v>
          </cell>
        </row>
        <row r="2887">
          <cell r="E2887">
            <v>0</v>
          </cell>
          <cell r="F2887">
            <v>0</v>
          </cell>
          <cell r="G2887">
            <v>0</v>
          </cell>
          <cell r="H2887">
            <v>0</v>
          </cell>
          <cell r="I2887">
            <v>0</v>
          </cell>
          <cell r="J2887">
            <v>0</v>
          </cell>
          <cell r="K2887">
            <v>0</v>
          </cell>
          <cell r="L2887">
            <v>0</v>
          </cell>
          <cell r="M2887">
            <v>0</v>
          </cell>
          <cell r="N2887">
            <v>0</v>
          </cell>
          <cell r="O2887">
            <v>0</v>
          </cell>
          <cell r="P2887">
            <v>0</v>
          </cell>
          <cell r="Q2887">
            <v>0</v>
          </cell>
          <cell r="R2887">
            <v>0</v>
          </cell>
          <cell r="S2887">
            <v>0</v>
          </cell>
          <cell r="T2887">
            <v>0</v>
          </cell>
          <cell r="U2887">
            <v>0</v>
          </cell>
          <cell r="V2887">
            <v>0</v>
          </cell>
          <cell r="W2887">
            <v>0</v>
          </cell>
          <cell r="X2887">
            <v>0</v>
          </cell>
          <cell r="Y2887" t="str">
            <v>D1UT_CUR_3Proposed DSM Program Capital Costs</v>
          </cell>
        </row>
        <row r="2888">
          <cell r="E2888">
            <v>0</v>
          </cell>
          <cell r="F2888">
            <v>0</v>
          </cell>
          <cell r="G2888">
            <v>0</v>
          </cell>
          <cell r="H2888">
            <v>0</v>
          </cell>
          <cell r="I2888">
            <v>0</v>
          </cell>
          <cell r="J2888">
            <v>0</v>
          </cell>
          <cell r="K2888">
            <v>0</v>
          </cell>
          <cell r="L2888">
            <v>0</v>
          </cell>
          <cell r="M2888">
            <v>0</v>
          </cell>
          <cell r="N2888">
            <v>0</v>
          </cell>
          <cell r="O2888">
            <v>0</v>
          </cell>
          <cell r="P2888">
            <v>0</v>
          </cell>
          <cell r="Q2888">
            <v>0</v>
          </cell>
          <cell r="R2888">
            <v>0</v>
          </cell>
          <cell r="S2888">
            <v>0</v>
          </cell>
          <cell r="T2888">
            <v>0</v>
          </cell>
          <cell r="U2888">
            <v>0</v>
          </cell>
          <cell r="V2888">
            <v>0</v>
          </cell>
          <cell r="W2888">
            <v>0</v>
          </cell>
          <cell r="X2888">
            <v>0.79600000000000004</v>
          </cell>
          <cell r="Y2888" t="str">
            <v>D1UT_CUR_3   DSM Program Total Costs</v>
          </cell>
        </row>
        <row r="2889">
          <cell r="E2889">
            <v>0</v>
          </cell>
          <cell r="F2889">
            <v>0</v>
          </cell>
          <cell r="G2889">
            <v>0</v>
          </cell>
          <cell r="H2889">
            <v>0</v>
          </cell>
          <cell r="I2889">
            <v>0</v>
          </cell>
          <cell r="J2889">
            <v>0</v>
          </cell>
          <cell r="K2889">
            <v>0</v>
          </cell>
          <cell r="L2889">
            <v>0</v>
          </cell>
          <cell r="M2889">
            <v>0</v>
          </cell>
          <cell r="N2889">
            <v>0</v>
          </cell>
          <cell r="O2889">
            <v>0</v>
          </cell>
          <cell r="P2889">
            <v>0</v>
          </cell>
          <cell r="Q2889">
            <v>0</v>
          </cell>
          <cell r="R2889">
            <v>0</v>
          </cell>
          <cell r="S2889">
            <v>0</v>
          </cell>
          <cell r="T2889">
            <v>0</v>
          </cell>
          <cell r="U2889">
            <v>0</v>
          </cell>
          <cell r="V2889">
            <v>0</v>
          </cell>
          <cell r="W2889">
            <v>0</v>
          </cell>
          <cell r="X2889">
            <v>0</v>
          </cell>
          <cell r="Y2889" t="str">
            <v>D1UT_CUR_4Proposed DSM Program Energy Costs</v>
          </cell>
        </row>
        <row r="2890">
          <cell r="E2890">
            <v>0</v>
          </cell>
          <cell r="F2890">
            <v>0</v>
          </cell>
          <cell r="G2890">
            <v>0</v>
          </cell>
          <cell r="H2890">
            <v>0</v>
          </cell>
          <cell r="I2890">
            <v>0</v>
          </cell>
          <cell r="J2890">
            <v>0</v>
          </cell>
          <cell r="K2890">
            <v>0</v>
          </cell>
          <cell r="L2890">
            <v>0</v>
          </cell>
          <cell r="M2890">
            <v>0</v>
          </cell>
          <cell r="N2890">
            <v>0</v>
          </cell>
          <cell r="O2890">
            <v>0</v>
          </cell>
          <cell r="P2890">
            <v>0</v>
          </cell>
          <cell r="Q2890">
            <v>0</v>
          </cell>
          <cell r="R2890">
            <v>0</v>
          </cell>
          <cell r="S2890">
            <v>0</v>
          </cell>
          <cell r="T2890">
            <v>0</v>
          </cell>
          <cell r="U2890">
            <v>0</v>
          </cell>
          <cell r="V2890">
            <v>0</v>
          </cell>
          <cell r="W2890">
            <v>0</v>
          </cell>
          <cell r="X2890">
            <v>8.4000000000000005E-2</v>
          </cell>
          <cell r="Y2890" t="str">
            <v>D1UT_CUR_4Proposed DSM Program Payback Energy Costs</v>
          </cell>
        </row>
        <row r="2891">
          <cell r="E2891">
            <v>0</v>
          </cell>
          <cell r="F2891">
            <v>0</v>
          </cell>
          <cell r="G2891">
            <v>0</v>
          </cell>
          <cell r="H2891">
            <v>0</v>
          </cell>
          <cell r="I2891">
            <v>0</v>
          </cell>
          <cell r="J2891">
            <v>0</v>
          </cell>
          <cell r="K2891">
            <v>0</v>
          </cell>
          <cell r="L2891">
            <v>0</v>
          </cell>
          <cell r="M2891">
            <v>0</v>
          </cell>
          <cell r="N2891">
            <v>0</v>
          </cell>
          <cell r="O2891">
            <v>0</v>
          </cell>
          <cell r="P2891">
            <v>0</v>
          </cell>
          <cell r="Q2891">
            <v>0</v>
          </cell>
          <cell r="R2891">
            <v>0</v>
          </cell>
          <cell r="S2891">
            <v>0</v>
          </cell>
          <cell r="T2891">
            <v>0</v>
          </cell>
          <cell r="U2891">
            <v>0</v>
          </cell>
          <cell r="V2891">
            <v>0</v>
          </cell>
          <cell r="W2891">
            <v>0</v>
          </cell>
          <cell r="X2891">
            <v>0</v>
          </cell>
          <cell r="Y2891" t="str">
            <v>D1UT_CUR_4Proposed DSM Program Capacity Costs</v>
          </cell>
        </row>
        <row r="2892">
          <cell r="E2892">
            <v>0</v>
          </cell>
          <cell r="F2892">
            <v>0</v>
          </cell>
          <cell r="G2892">
            <v>0</v>
          </cell>
          <cell r="H2892">
            <v>0</v>
          </cell>
          <cell r="I2892">
            <v>0</v>
          </cell>
          <cell r="J2892">
            <v>0</v>
          </cell>
          <cell r="K2892">
            <v>0</v>
          </cell>
          <cell r="L2892">
            <v>0</v>
          </cell>
          <cell r="M2892">
            <v>0</v>
          </cell>
          <cell r="N2892">
            <v>0</v>
          </cell>
          <cell r="O2892">
            <v>0</v>
          </cell>
          <cell r="P2892">
            <v>0</v>
          </cell>
          <cell r="Q2892">
            <v>0</v>
          </cell>
          <cell r="R2892">
            <v>0</v>
          </cell>
          <cell r="S2892">
            <v>0</v>
          </cell>
          <cell r="T2892">
            <v>0</v>
          </cell>
          <cell r="U2892">
            <v>0</v>
          </cell>
          <cell r="V2892">
            <v>0</v>
          </cell>
          <cell r="W2892">
            <v>0</v>
          </cell>
          <cell r="X2892">
            <v>0</v>
          </cell>
          <cell r="Y2892" t="str">
            <v>D1UT_CUR_4Proposed DSM Program Capital Costs</v>
          </cell>
        </row>
        <row r="2893">
          <cell r="E2893">
            <v>0</v>
          </cell>
          <cell r="F2893">
            <v>0</v>
          </cell>
          <cell r="G2893">
            <v>0</v>
          </cell>
          <cell r="H2893">
            <v>0</v>
          </cell>
          <cell r="I2893">
            <v>0</v>
          </cell>
          <cell r="J2893">
            <v>0</v>
          </cell>
          <cell r="K2893">
            <v>0</v>
          </cell>
          <cell r="L2893">
            <v>0</v>
          </cell>
          <cell r="M2893">
            <v>0</v>
          </cell>
          <cell r="N2893">
            <v>0</v>
          </cell>
          <cell r="O2893">
            <v>0</v>
          </cell>
          <cell r="P2893">
            <v>0</v>
          </cell>
          <cell r="Q2893">
            <v>0</v>
          </cell>
          <cell r="R2893">
            <v>0</v>
          </cell>
          <cell r="S2893">
            <v>0</v>
          </cell>
          <cell r="T2893">
            <v>0</v>
          </cell>
          <cell r="U2893">
            <v>0</v>
          </cell>
          <cell r="V2893">
            <v>0</v>
          </cell>
          <cell r="W2893">
            <v>0</v>
          </cell>
          <cell r="X2893">
            <v>2.194</v>
          </cell>
          <cell r="Y2893" t="str">
            <v>D1UT_CUR_4   DSM Program Total Costs</v>
          </cell>
        </row>
        <row r="2894">
          <cell r="E2894">
            <v>0</v>
          </cell>
          <cell r="F2894">
            <v>0</v>
          </cell>
          <cell r="G2894">
            <v>0</v>
          </cell>
          <cell r="H2894">
            <v>0</v>
          </cell>
          <cell r="I2894">
            <v>0</v>
          </cell>
          <cell r="J2894">
            <v>0</v>
          </cell>
          <cell r="K2894">
            <v>0</v>
          </cell>
          <cell r="L2894">
            <v>0</v>
          </cell>
          <cell r="M2894">
            <v>0</v>
          </cell>
          <cell r="N2894">
            <v>0</v>
          </cell>
          <cell r="O2894">
            <v>0</v>
          </cell>
          <cell r="P2894">
            <v>0</v>
          </cell>
          <cell r="Q2894">
            <v>0</v>
          </cell>
          <cell r="R2894">
            <v>0</v>
          </cell>
          <cell r="S2894">
            <v>0</v>
          </cell>
          <cell r="T2894">
            <v>0</v>
          </cell>
          <cell r="U2894">
            <v>0</v>
          </cell>
          <cell r="V2894">
            <v>0</v>
          </cell>
          <cell r="W2894">
            <v>0</v>
          </cell>
          <cell r="X2894">
            <v>0</v>
          </cell>
          <cell r="Y2894" t="str">
            <v>D1UT_CUR_5Proposed DSM Program Energy Costs</v>
          </cell>
        </row>
        <row r="2895">
          <cell r="E2895">
            <v>0</v>
          </cell>
          <cell r="F2895">
            <v>0</v>
          </cell>
          <cell r="G2895">
            <v>0</v>
          </cell>
          <cell r="H2895">
            <v>0</v>
          </cell>
          <cell r="I2895">
            <v>0</v>
          </cell>
          <cell r="J2895">
            <v>0</v>
          </cell>
          <cell r="K2895">
            <v>0</v>
          </cell>
          <cell r="L2895">
            <v>0</v>
          </cell>
          <cell r="M2895">
            <v>0</v>
          </cell>
          <cell r="N2895">
            <v>0</v>
          </cell>
          <cell r="O2895">
            <v>0</v>
          </cell>
          <cell r="P2895">
            <v>0</v>
          </cell>
          <cell r="Q2895">
            <v>0</v>
          </cell>
          <cell r="R2895">
            <v>0</v>
          </cell>
          <cell r="S2895">
            <v>0</v>
          </cell>
          <cell r="T2895">
            <v>0</v>
          </cell>
          <cell r="U2895">
            <v>0</v>
          </cell>
          <cell r="V2895">
            <v>0</v>
          </cell>
          <cell r="W2895">
            <v>0</v>
          </cell>
          <cell r="X2895">
            <v>1.2999999999999999E-2</v>
          </cell>
          <cell r="Y2895" t="str">
            <v>D1UT_CUR_5Proposed DSM Program Payback Energy Costs</v>
          </cell>
        </row>
        <row r="2896">
          <cell r="E2896">
            <v>0</v>
          </cell>
          <cell r="F2896">
            <v>0</v>
          </cell>
          <cell r="G2896">
            <v>0</v>
          </cell>
          <cell r="H2896">
            <v>0</v>
          </cell>
          <cell r="I2896">
            <v>0</v>
          </cell>
          <cell r="J2896">
            <v>0</v>
          </cell>
          <cell r="K2896">
            <v>0</v>
          </cell>
          <cell r="L2896">
            <v>0</v>
          </cell>
          <cell r="M2896">
            <v>0</v>
          </cell>
          <cell r="N2896">
            <v>0</v>
          </cell>
          <cell r="O2896">
            <v>0</v>
          </cell>
          <cell r="P2896">
            <v>0</v>
          </cell>
          <cell r="Q2896">
            <v>0</v>
          </cell>
          <cell r="R2896">
            <v>0</v>
          </cell>
          <cell r="S2896">
            <v>0</v>
          </cell>
          <cell r="T2896">
            <v>0</v>
          </cell>
          <cell r="U2896">
            <v>0</v>
          </cell>
          <cell r="V2896">
            <v>0</v>
          </cell>
          <cell r="W2896">
            <v>0</v>
          </cell>
          <cell r="X2896">
            <v>0</v>
          </cell>
          <cell r="Y2896" t="str">
            <v>D1UT_CUR_5Proposed DSM Program Capacity Costs</v>
          </cell>
        </row>
        <row r="2897">
          <cell r="E2897">
            <v>0</v>
          </cell>
          <cell r="F2897">
            <v>0</v>
          </cell>
          <cell r="G2897">
            <v>0</v>
          </cell>
          <cell r="H2897">
            <v>0</v>
          </cell>
          <cell r="I2897">
            <v>0</v>
          </cell>
          <cell r="J2897">
            <v>0</v>
          </cell>
          <cell r="K2897">
            <v>0</v>
          </cell>
          <cell r="L2897">
            <v>0</v>
          </cell>
          <cell r="M2897">
            <v>0</v>
          </cell>
          <cell r="N2897">
            <v>0</v>
          </cell>
          <cell r="O2897">
            <v>0</v>
          </cell>
          <cell r="P2897">
            <v>0</v>
          </cell>
          <cell r="Q2897">
            <v>0</v>
          </cell>
          <cell r="R2897">
            <v>0</v>
          </cell>
          <cell r="S2897">
            <v>0</v>
          </cell>
          <cell r="T2897">
            <v>0</v>
          </cell>
          <cell r="U2897">
            <v>0</v>
          </cell>
          <cell r="V2897">
            <v>0</v>
          </cell>
          <cell r="W2897">
            <v>0</v>
          </cell>
          <cell r="X2897">
            <v>0</v>
          </cell>
          <cell r="Y2897" t="str">
            <v>D1UT_CUR_5Proposed DSM Program Capital Costs</v>
          </cell>
        </row>
        <row r="2898">
          <cell r="E2898">
            <v>0</v>
          </cell>
          <cell r="F2898">
            <v>0</v>
          </cell>
          <cell r="G2898">
            <v>0</v>
          </cell>
          <cell r="H2898">
            <v>0</v>
          </cell>
          <cell r="I2898">
            <v>0</v>
          </cell>
          <cell r="J2898">
            <v>0</v>
          </cell>
          <cell r="K2898">
            <v>0</v>
          </cell>
          <cell r="L2898">
            <v>0</v>
          </cell>
          <cell r="M2898">
            <v>0</v>
          </cell>
          <cell r="N2898">
            <v>0</v>
          </cell>
          <cell r="O2898">
            <v>0</v>
          </cell>
          <cell r="P2898">
            <v>0</v>
          </cell>
          <cell r="Q2898">
            <v>0</v>
          </cell>
          <cell r="R2898">
            <v>0</v>
          </cell>
          <cell r="S2898">
            <v>0</v>
          </cell>
          <cell r="T2898">
            <v>0</v>
          </cell>
          <cell r="U2898">
            <v>0</v>
          </cell>
          <cell r="V2898">
            <v>0</v>
          </cell>
          <cell r="W2898">
            <v>0</v>
          </cell>
          <cell r="X2898">
            <v>0.33800000000000002</v>
          </cell>
          <cell r="Y2898" t="str">
            <v>D1UT_CUR_5   DSM Program Total Costs</v>
          </cell>
        </row>
        <row r="2899">
          <cell r="E2899">
            <v>0</v>
          </cell>
          <cell r="F2899">
            <v>0</v>
          </cell>
          <cell r="G2899">
            <v>0</v>
          </cell>
          <cell r="H2899">
            <v>0</v>
          </cell>
          <cell r="I2899">
            <v>0</v>
          </cell>
          <cell r="J2899">
            <v>0</v>
          </cell>
          <cell r="K2899">
            <v>0</v>
          </cell>
          <cell r="L2899">
            <v>0</v>
          </cell>
          <cell r="M2899">
            <v>0</v>
          </cell>
          <cell r="N2899">
            <v>0</v>
          </cell>
          <cell r="O2899">
            <v>0</v>
          </cell>
          <cell r="P2899">
            <v>0</v>
          </cell>
          <cell r="Q2899">
            <v>0</v>
          </cell>
          <cell r="R2899">
            <v>0</v>
          </cell>
          <cell r="S2899">
            <v>0</v>
          </cell>
          <cell r="T2899">
            <v>0</v>
          </cell>
          <cell r="U2899">
            <v>0</v>
          </cell>
          <cell r="V2899">
            <v>0</v>
          </cell>
          <cell r="W2899">
            <v>0</v>
          </cell>
          <cell r="X2899">
            <v>0</v>
          </cell>
          <cell r="Y2899" t="str">
            <v>D1UT_CUR_6Proposed DSM Program Energy Costs</v>
          </cell>
        </row>
        <row r="2900">
          <cell r="E2900">
            <v>0</v>
          </cell>
          <cell r="F2900">
            <v>0</v>
          </cell>
          <cell r="G2900">
            <v>0</v>
          </cell>
          <cell r="H2900">
            <v>0</v>
          </cell>
          <cell r="I2900">
            <v>0</v>
          </cell>
          <cell r="J2900">
            <v>0</v>
          </cell>
          <cell r="K2900">
            <v>0</v>
          </cell>
          <cell r="L2900">
            <v>0</v>
          </cell>
          <cell r="M2900">
            <v>0</v>
          </cell>
          <cell r="N2900">
            <v>0</v>
          </cell>
          <cell r="O2900">
            <v>0</v>
          </cell>
          <cell r="P2900">
            <v>0</v>
          </cell>
          <cell r="Q2900">
            <v>0</v>
          </cell>
          <cell r="R2900">
            <v>0</v>
          </cell>
          <cell r="S2900">
            <v>0</v>
          </cell>
          <cell r="T2900">
            <v>0</v>
          </cell>
          <cell r="U2900">
            <v>0</v>
          </cell>
          <cell r="V2900">
            <v>0</v>
          </cell>
          <cell r="W2900">
            <v>0</v>
          </cell>
          <cell r="X2900">
            <v>6.0000000000000001E-3</v>
          </cell>
          <cell r="Y2900" t="str">
            <v>D1UT_CUR_6Proposed DSM Program Payback Energy Costs</v>
          </cell>
        </row>
        <row r="2901">
          <cell r="E2901">
            <v>0</v>
          </cell>
          <cell r="F2901">
            <v>0</v>
          </cell>
          <cell r="G2901">
            <v>0</v>
          </cell>
          <cell r="H2901">
            <v>0</v>
          </cell>
          <cell r="I2901">
            <v>0</v>
          </cell>
          <cell r="J2901">
            <v>0</v>
          </cell>
          <cell r="K2901">
            <v>0</v>
          </cell>
          <cell r="L2901">
            <v>0</v>
          </cell>
          <cell r="M2901">
            <v>0</v>
          </cell>
          <cell r="N2901">
            <v>0</v>
          </cell>
          <cell r="O2901">
            <v>0</v>
          </cell>
          <cell r="P2901">
            <v>0</v>
          </cell>
          <cell r="Q2901">
            <v>0</v>
          </cell>
          <cell r="R2901">
            <v>0</v>
          </cell>
          <cell r="S2901">
            <v>0</v>
          </cell>
          <cell r="T2901">
            <v>0</v>
          </cell>
          <cell r="U2901">
            <v>0</v>
          </cell>
          <cell r="V2901">
            <v>0</v>
          </cell>
          <cell r="W2901">
            <v>0</v>
          </cell>
          <cell r="X2901">
            <v>0</v>
          </cell>
          <cell r="Y2901" t="str">
            <v>D1UT_CUR_6Proposed DSM Program Capacity Costs</v>
          </cell>
        </row>
        <row r="2902">
          <cell r="E2902">
            <v>0</v>
          </cell>
          <cell r="F2902">
            <v>0</v>
          </cell>
          <cell r="G2902">
            <v>0</v>
          </cell>
          <cell r="H2902">
            <v>0</v>
          </cell>
          <cell r="I2902">
            <v>0</v>
          </cell>
          <cell r="J2902">
            <v>0</v>
          </cell>
          <cell r="K2902">
            <v>0</v>
          </cell>
          <cell r="L2902">
            <v>0</v>
          </cell>
          <cell r="M2902">
            <v>0</v>
          </cell>
          <cell r="N2902">
            <v>0</v>
          </cell>
          <cell r="O2902">
            <v>0</v>
          </cell>
          <cell r="P2902">
            <v>0</v>
          </cell>
          <cell r="Q2902">
            <v>0</v>
          </cell>
          <cell r="R2902">
            <v>0</v>
          </cell>
          <cell r="S2902">
            <v>0</v>
          </cell>
          <cell r="T2902">
            <v>0</v>
          </cell>
          <cell r="U2902">
            <v>0</v>
          </cell>
          <cell r="V2902">
            <v>0</v>
          </cell>
          <cell r="W2902">
            <v>0</v>
          </cell>
          <cell r="X2902">
            <v>0</v>
          </cell>
          <cell r="Y2902" t="str">
            <v>D1UT_CUR_6Proposed DSM Program Capital Costs</v>
          </cell>
        </row>
        <row r="2903">
          <cell r="E2903">
            <v>0</v>
          </cell>
          <cell r="F2903">
            <v>0</v>
          </cell>
          <cell r="G2903">
            <v>0</v>
          </cell>
          <cell r="H2903">
            <v>0</v>
          </cell>
          <cell r="I2903">
            <v>0</v>
          </cell>
          <cell r="J2903">
            <v>0</v>
          </cell>
          <cell r="K2903">
            <v>0</v>
          </cell>
          <cell r="L2903">
            <v>0</v>
          </cell>
          <cell r="M2903">
            <v>0</v>
          </cell>
          <cell r="N2903">
            <v>0</v>
          </cell>
          <cell r="O2903">
            <v>0</v>
          </cell>
          <cell r="P2903">
            <v>0</v>
          </cell>
          <cell r="Q2903">
            <v>0</v>
          </cell>
          <cell r="R2903">
            <v>0</v>
          </cell>
          <cell r="S2903">
            <v>0</v>
          </cell>
          <cell r="T2903">
            <v>0</v>
          </cell>
          <cell r="U2903">
            <v>0</v>
          </cell>
          <cell r="V2903">
            <v>0</v>
          </cell>
          <cell r="W2903">
            <v>0</v>
          </cell>
          <cell r="X2903">
            <v>0.153</v>
          </cell>
          <cell r="Y2903" t="str">
            <v>D1UT_CUR_6   DSM Program Total Costs</v>
          </cell>
        </row>
        <row r="2904">
          <cell r="E2904">
            <v>0</v>
          </cell>
          <cell r="F2904">
            <v>0</v>
          </cell>
          <cell r="G2904">
            <v>0</v>
          </cell>
          <cell r="H2904">
            <v>0</v>
          </cell>
          <cell r="I2904">
            <v>0</v>
          </cell>
          <cell r="J2904">
            <v>0</v>
          </cell>
          <cell r="K2904">
            <v>0</v>
          </cell>
          <cell r="L2904">
            <v>0</v>
          </cell>
          <cell r="M2904">
            <v>0</v>
          </cell>
          <cell r="N2904">
            <v>0</v>
          </cell>
          <cell r="O2904">
            <v>0</v>
          </cell>
          <cell r="P2904">
            <v>0</v>
          </cell>
          <cell r="Q2904">
            <v>0</v>
          </cell>
          <cell r="R2904">
            <v>0</v>
          </cell>
          <cell r="S2904">
            <v>0</v>
          </cell>
          <cell r="T2904">
            <v>0</v>
          </cell>
          <cell r="U2904">
            <v>0</v>
          </cell>
          <cell r="V2904">
            <v>0</v>
          </cell>
          <cell r="W2904">
            <v>0</v>
          </cell>
          <cell r="X2904">
            <v>0</v>
          </cell>
          <cell r="Y2904" t="str">
            <v>D1UT_IRR_1Proposed DSM Program Energy Costs</v>
          </cell>
        </row>
        <row r="2905">
          <cell r="E2905">
            <v>0</v>
          </cell>
          <cell r="F2905">
            <v>0</v>
          </cell>
          <cell r="G2905">
            <v>0</v>
          </cell>
          <cell r="H2905">
            <v>0</v>
          </cell>
          <cell r="I2905">
            <v>0</v>
          </cell>
          <cell r="J2905">
            <v>0</v>
          </cell>
          <cell r="K2905">
            <v>0</v>
          </cell>
          <cell r="L2905">
            <v>0</v>
          </cell>
          <cell r="M2905">
            <v>0</v>
          </cell>
          <cell r="N2905">
            <v>0</v>
          </cell>
          <cell r="O2905">
            <v>0</v>
          </cell>
          <cell r="P2905">
            <v>0</v>
          </cell>
          <cell r="Q2905">
            <v>0</v>
          </cell>
          <cell r="R2905">
            <v>0</v>
          </cell>
          <cell r="S2905">
            <v>0</v>
          </cell>
          <cell r="T2905">
            <v>0</v>
          </cell>
          <cell r="U2905">
            <v>0</v>
          </cell>
          <cell r="V2905">
            <v>0</v>
          </cell>
          <cell r="W2905">
            <v>0</v>
          </cell>
          <cell r="X2905">
            <v>0</v>
          </cell>
          <cell r="Y2905" t="str">
            <v>D1UT_IRR_1Proposed DSM Program Payback Energy Costs</v>
          </cell>
        </row>
        <row r="2906">
          <cell r="E2906">
            <v>0</v>
          </cell>
          <cell r="F2906">
            <v>0</v>
          </cell>
          <cell r="G2906">
            <v>0</v>
          </cell>
          <cell r="H2906">
            <v>0</v>
          </cell>
          <cell r="I2906">
            <v>0</v>
          </cell>
          <cell r="J2906">
            <v>0</v>
          </cell>
          <cell r="K2906">
            <v>0</v>
          </cell>
          <cell r="L2906">
            <v>0</v>
          </cell>
          <cell r="M2906">
            <v>0</v>
          </cell>
          <cell r="N2906">
            <v>0</v>
          </cell>
          <cell r="O2906">
            <v>0</v>
          </cell>
          <cell r="P2906">
            <v>0</v>
          </cell>
          <cell r="Q2906">
            <v>0</v>
          </cell>
          <cell r="R2906">
            <v>0</v>
          </cell>
          <cell r="S2906">
            <v>0</v>
          </cell>
          <cell r="T2906">
            <v>0</v>
          </cell>
          <cell r="U2906">
            <v>0</v>
          </cell>
          <cell r="V2906">
            <v>0</v>
          </cell>
          <cell r="W2906">
            <v>0</v>
          </cell>
          <cell r="X2906">
            <v>0</v>
          </cell>
          <cell r="Y2906" t="str">
            <v>D1UT_IRR_1Proposed DSM Program Capacity Costs</v>
          </cell>
        </row>
        <row r="2907">
          <cell r="E2907">
            <v>0</v>
          </cell>
          <cell r="F2907">
            <v>0</v>
          </cell>
          <cell r="G2907">
            <v>0</v>
          </cell>
          <cell r="H2907">
            <v>0</v>
          </cell>
          <cell r="I2907">
            <v>0</v>
          </cell>
          <cell r="J2907">
            <v>0</v>
          </cell>
          <cell r="K2907">
            <v>0</v>
          </cell>
          <cell r="L2907">
            <v>0</v>
          </cell>
          <cell r="M2907">
            <v>0</v>
          </cell>
          <cell r="N2907">
            <v>0</v>
          </cell>
          <cell r="O2907">
            <v>0</v>
          </cell>
          <cell r="P2907">
            <v>0</v>
          </cell>
          <cell r="Q2907">
            <v>0</v>
          </cell>
          <cell r="R2907">
            <v>0</v>
          </cell>
          <cell r="S2907">
            <v>0</v>
          </cell>
          <cell r="T2907">
            <v>0</v>
          </cell>
          <cell r="U2907">
            <v>0</v>
          </cell>
          <cell r="V2907">
            <v>0</v>
          </cell>
          <cell r="W2907">
            <v>0</v>
          </cell>
          <cell r="X2907">
            <v>0</v>
          </cell>
          <cell r="Y2907" t="str">
            <v>D1UT_IRR_1Proposed DSM Program Capital Costs</v>
          </cell>
        </row>
        <row r="2908">
          <cell r="E2908">
            <v>0</v>
          </cell>
          <cell r="F2908">
            <v>0</v>
          </cell>
          <cell r="G2908">
            <v>0</v>
          </cell>
          <cell r="H2908">
            <v>0</v>
          </cell>
          <cell r="I2908">
            <v>0</v>
          </cell>
          <cell r="J2908">
            <v>0</v>
          </cell>
          <cell r="K2908">
            <v>0</v>
          </cell>
          <cell r="L2908">
            <v>0</v>
          </cell>
          <cell r="M2908">
            <v>0</v>
          </cell>
          <cell r="N2908">
            <v>0</v>
          </cell>
          <cell r="O2908">
            <v>0</v>
          </cell>
          <cell r="P2908">
            <v>0</v>
          </cell>
          <cell r="Q2908">
            <v>0</v>
          </cell>
          <cell r="R2908">
            <v>0</v>
          </cell>
          <cell r="S2908">
            <v>0</v>
          </cell>
          <cell r="T2908">
            <v>0</v>
          </cell>
          <cell r="U2908">
            <v>0</v>
          </cell>
          <cell r="V2908">
            <v>0</v>
          </cell>
          <cell r="W2908">
            <v>0</v>
          </cell>
          <cell r="X2908">
            <v>3.4000000000000002E-2</v>
          </cell>
          <cell r="Y2908" t="str">
            <v>D1UT_IRR_1   DSM Program Total Costs</v>
          </cell>
        </row>
        <row r="2909">
          <cell r="E2909">
            <v>0</v>
          </cell>
          <cell r="F2909">
            <v>0</v>
          </cell>
          <cell r="G2909">
            <v>0</v>
          </cell>
          <cell r="H2909">
            <v>0</v>
          </cell>
          <cell r="I2909">
            <v>0</v>
          </cell>
          <cell r="J2909">
            <v>0</v>
          </cell>
          <cell r="K2909">
            <v>0</v>
          </cell>
          <cell r="L2909">
            <v>0</v>
          </cell>
          <cell r="M2909">
            <v>0</v>
          </cell>
          <cell r="N2909">
            <v>0</v>
          </cell>
          <cell r="O2909">
            <v>0</v>
          </cell>
          <cell r="P2909">
            <v>0</v>
          </cell>
          <cell r="Q2909">
            <v>0</v>
          </cell>
          <cell r="R2909">
            <v>0</v>
          </cell>
          <cell r="S2909">
            <v>0</v>
          </cell>
          <cell r="T2909">
            <v>0</v>
          </cell>
          <cell r="U2909">
            <v>0</v>
          </cell>
          <cell r="V2909">
            <v>0</v>
          </cell>
          <cell r="W2909">
            <v>0</v>
          </cell>
          <cell r="X2909">
            <v>0</v>
          </cell>
          <cell r="Y2909" t="str">
            <v>D1WA_DLC_1Proposed DSM Program Energy Costs</v>
          </cell>
        </row>
        <row r="2910">
          <cell r="E2910">
            <v>0</v>
          </cell>
          <cell r="F2910">
            <v>0</v>
          </cell>
          <cell r="G2910">
            <v>0</v>
          </cell>
          <cell r="H2910">
            <v>0</v>
          </cell>
          <cell r="I2910">
            <v>0</v>
          </cell>
          <cell r="J2910">
            <v>0</v>
          </cell>
          <cell r="K2910">
            <v>0</v>
          </cell>
          <cell r="L2910">
            <v>0</v>
          </cell>
          <cell r="M2910">
            <v>0</v>
          </cell>
          <cell r="N2910">
            <v>0</v>
          </cell>
          <cell r="O2910">
            <v>0</v>
          </cell>
          <cell r="P2910">
            <v>0</v>
          </cell>
          <cell r="Q2910">
            <v>0</v>
          </cell>
          <cell r="R2910">
            <v>0</v>
          </cell>
          <cell r="S2910">
            <v>0</v>
          </cell>
          <cell r="T2910">
            <v>0</v>
          </cell>
          <cell r="U2910">
            <v>0</v>
          </cell>
          <cell r="V2910">
            <v>0</v>
          </cell>
          <cell r="W2910">
            <v>0</v>
          </cell>
          <cell r="X2910">
            <v>2.5000000000000001E-2</v>
          </cell>
          <cell r="Y2910" t="str">
            <v>D1WA_DLC_1Proposed DSM Program Payback Energy Costs</v>
          </cell>
        </row>
        <row r="2911">
          <cell r="E2911">
            <v>0</v>
          </cell>
          <cell r="F2911">
            <v>0</v>
          </cell>
          <cell r="G2911">
            <v>0</v>
          </cell>
          <cell r="H2911">
            <v>0</v>
          </cell>
          <cell r="I2911">
            <v>0</v>
          </cell>
          <cell r="J2911">
            <v>0</v>
          </cell>
          <cell r="K2911">
            <v>0</v>
          </cell>
          <cell r="L2911">
            <v>0</v>
          </cell>
          <cell r="M2911">
            <v>0</v>
          </cell>
          <cell r="N2911">
            <v>0</v>
          </cell>
          <cell r="O2911">
            <v>0</v>
          </cell>
          <cell r="P2911">
            <v>0</v>
          </cell>
          <cell r="Q2911">
            <v>0</v>
          </cell>
          <cell r="R2911">
            <v>0</v>
          </cell>
          <cell r="S2911">
            <v>0</v>
          </cell>
          <cell r="T2911">
            <v>0</v>
          </cell>
          <cell r="U2911">
            <v>0</v>
          </cell>
          <cell r="V2911">
            <v>0</v>
          </cell>
          <cell r="W2911">
            <v>0</v>
          </cell>
          <cell r="X2911">
            <v>0</v>
          </cell>
          <cell r="Y2911" t="str">
            <v>D1WA_DLC_1Proposed DSM Program Capacity Costs</v>
          </cell>
        </row>
        <row r="2912">
          <cell r="E2912">
            <v>0</v>
          </cell>
          <cell r="F2912">
            <v>0</v>
          </cell>
          <cell r="G2912">
            <v>0</v>
          </cell>
          <cell r="H2912">
            <v>0</v>
          </cell>
          <cell r="I2912">
            <v>0</v>
          </cell>
          <cell r="J2912">
            <v>0</v>
          </cell>
          <cell r="K2912">
            <v>0</v>
          </cell>
          <cell r="L2912">
            <v>0</v>
          </cell>
          <cell r="M2912">
            <v>0</v>
          </cell>
          <cell r="N2912">
            <v>0</v>
          </cell>
          <cell r="O2912">
            <v>0</v>
          </cell>
          <cell r="P2912">
            <v>0</v>
          </cell>
          <cell r="Q2912">
            <v>0</v>
          </cell>
          <cell r="R2912">
            <v>0</v>
          </cell>
          <cell r="S2912">
            <v>0</v>
          </cell>
          <cell r="T2912">
            <v>0</v>
          </cell>
          <cell r="U2912">
            <v>0</v>
          </cell>
          <cell r="V2912">
            <v>0</v>
          </cell>
          <cell r="W2912">
            <v>0</v>
          </cell>
          <cell r="X2912">
            <v>0</v>
          </cell>
          <cell r="Y2912" t="str">
            <v>D1WA_DLC_1Proposed DSM Program Capital Costs</v>
          </cell>
        </row>
        <row r="2913">
          <cell r="E2913">
            <v>0</v>
          </cell>
          <cell r="F2913">
            <v>0</v>
          </cell>
          <cell r="G2913">
            <v>0</v>
          </cell>
          <cell r="H2913">
            <v>0</v>
          </cell>
          <cell r="I2913">
            <v>0</v>
          </cell>
          <cell r="J2913">
            <v>0</v>
          </cell>
          <cell r="K2913">
            <v>0</v>
          </cell>
          <cell r="L2913">
            <v>0</v>
          </cell>
          <cell r="M2913">
            <v>0</v>
          </cell>
          <cell r="N2913">
            <v>0</v>
          </cell>
          <cell r="O2913">
            <v>0</v>
          </cell>
          <cell r="P2913">
            <v>0</v>
          </cell>
          <cell r="Q2913">
            <v>0</v>
          </cell>
          <cell r="R2913">
            <v>0</v>
          </cell>
          <cell r="S2913">
            <v>0</v>
          </cell>
          <cell r="T2913">
            <v>0</v>
          </cell>
          <cell r="U2913">
            <v>0</v>
          </cell>
          <cell r="V2913">
            <v>0</v>
          </cell>
          <cell r="W2913">
            <v>0</v>
          </cell>
          <cell r="X2913">
            <v>0.36</v>
          </cell>
          <cell r="Y2913" t="str">
            <v>D1WA_DLC_1   DSM Program Total Costs</v>
          </cell>
        </row>
        <row r="2914">
          <cell r="E2914">
            <v>0</v>
          </cell>
          <cell r="F2914">
            <v>0</v>
          </cell>
          <cell r="G2914">
            <v>0</v>
          </cell>
          <cell r="H2914">
            <v>0</v>
          </cell>
          <cell r="I2914">
            <v>0</v>
          </cell>
          <cell r="J2914">
            <v>0</v>
          </cell>
          <cell r="K2914">
            <v>0</v>
          </cell>
          <cell r="L2914">
            <v>0</v>
          </cell>
          <cell r="M2914">
            <v>0</v>
          </cell>
          <cell r="N2914">
            <v>0</v>
          </cell>
          <cell r="O2914">
            <v>0</v>
          </cell>
          <cell r="P2914">
            <v>0</v>
          </cell>
          <cell r="Q2914">
            <v>0</v>
          </cell>
          <cell r="R2914">
            <v>0</v>
          </cell>
          <cell r="S2914">
            <v>0</v>
          </cell>
          <cell r="T2914">
            <v>0</v>
          </cell>
          <cell r="U2914">
            <v>0</v>
          </cell>
          <cell r="V2914">
            <v>0</v>
          </cell>
          <cell r="W2914">
            <v>0</v>
          </cell>
          <cell r="X2914">
            <v>0</v>
          </cell>
          <cell r="Y2914" t="str">
            <v>D1WA_CUR_1Proposed DSM Program Energy Costs</v>
          </cell>
        </row>
        <row r="2915">
          <cell r="E2915">
            <v>0</v>
          </cell>
          <cell r="F2915">
            <v>0</v>
          </cell>
          <cell r="G2915">
            <v>0</v>
          </cell>
          <cell r="H2915">
            <v>0</v>
          </cell>
          <cell r="I2915">
            <v>0</v>
          </cell>
          <cell r="J2915">
            <v>0</v>
          </cell>
          <cell r="K2915">
            <v>0</v>
          </cell>
          <cell r="L2915">
            <v>0</v>
          </cell>
          <cell r="M2915">
            <v>0</v>
          </cell>
          <cell r="N2915">
            <v>0</v>
          </cell>
          <cell r="O2915">
            <v>0</v>
          </cell>
          <cell r="P2915">
            <v>0</v>
          </cell>
          <cell r="Q2915">
            <v>0</v>
          </cell>
          <cell r="R2915">
            <v>0</v>
          </cell>
          <cell r="S2915">
            <v>0</v>
          </cell>
          <cell r="T2915">
            <v>0</v>
          </cell>
          <cell r="U2915">
            <v>0</v>
          </cell>
          <cell r="V2915">
            <v>0</v>
          </cell>
          <cell r="W2915">
            <v>0</v>
          </cell>
          <cell r="X2915">
            <v>8.0000000000000002E-3</v>
          </cell>
          <cell r="Y2915" t="str">
            <v>D1WA_CUR_1Proposed DSM Program Payback Energy Costs</v>
          </cell>
        </row>
        <row r="2916">
          <cell r="E2916">
            <v>0</v>
          </cell>
          <cell r="F2916">
            <v>0</v>
          </cell>
          <cell r="G2916">
            <v>0</v>
          </cell>
          <cell r="H2916">
            <v>0</v>
          </cell>
          <cell r="I2916">
            <v>0</v>
          </cell>
          <cell r="J2916">
            <v>0</v>
          </cell>
          <cell r="K2916">
            <v>0</v>
          </cell>
          <cell r="L2916">
            <v>0</v>
          </cell>
          <cell r="M2916">
            <v>0</v>
          </cell>
          <cell r="N2916">
            <v>0</v>
          </cell>
          <cell r="O2916">
            <v>0</v>
          </cell>
          <cell r="P2916">
            <v>0</v>
          </cell>
          <cell r="Q2916">
            <v>0</v>
          </cell>
          <cell r="R2916">
            <v>0</v>
          </cell>
          <cell r="S2916">
            <v>0</v>
          </cell>
          <cell r="T2916">
            <v>0</v>
          </cell>
          <cell r="U2916">
            <v>0</v>
          </cell>
          <cell r="V2916">
            <v>0</v>
          </cell>
          <cell r="W2916">
            <v>0</v>
          </cell>
          <cell r="X2916">
            <v>0</v>
          </cell>
          <cell r="Y2916" t="str">
            <v>D1WA_CUR_1Proposed DSM Program Capacity Costs</v>
          </cell>
        </row>
        <row r="2917">
          <cell r="E2917">
            <v>0</v>
          </cell>
          <cell r="F2917">
            <v>0</v>
          </cell>
          <cell r="G2917">
            <v>0</v>
          </cell>
          <cell r="H2917">
            <v>0</v>
          </cell>
          <cell r="I2917">
            <v>0</v>
          </cell>
          <cell r="J2917">
            <v>0</v>
          </cell>
          <cell r="K2917">
            <v>0</v>
          </cell>
          <cell r="L2917">
            <v>0</v>
          </cell>
          <cell r="M2917">
            <v>0</v>
          </cell>
          <cell r="N2917">
            <v>0</v>
          </cell>
          <cell r="O2917">
            <v>0</v>
          </cell>
          <cell r="P2917">
            <v>0</v>
          </cell>
          <cell r="Q2917">
            <v>0</v>
          </cell>
          <cell r="R2917">
            <v>0</v>
          </cell>
          <cell r="S2917">
            <v>0</v>
          </cell>
          <cell r="T2917">
            <v>0</v>
          </cell>
          <cell r="U2917">
            <v>0</v>
          </cell>
          <cell r="V2917">
            <v>0</v>
          </cell>
          <cell r="W2917">
            <v>0</v>
          </cell>
          <cell r="X2917">
            <v>0</v>
          </cell>
          <cell r="Y2917" t="str">
            <v>D1WA_CUR_1Proposed DSM Program Capital Costs</v>
          </cell>
        </row>
        <row r="2918">
          <cell r="E2918">
            <v>0</v>
          </cell>
          <cell r="F2918">
            <v>0</v>
          </cell>
          <cell r="G2918">
            <v>0</v>
          </cell>
          <cell r="H2918">
            <v>0</v>
          </cell>
          <cell r="I2918">
            <v>0</v>
          </cell>
          <cell r="J2918">
            <v>0</v>
          </cell>
          <cell r="K2918">
            <v>0</v>
          </cell>
          <cell r="L2918">
            <v>0</v>
          </cell>
          <cell r="M2918">
            <v>0</v>
          </cell>
          <cell r="N2918">
            <v>0</v>
          </cell>
          <cell r="O2918">
            <v>0</v>
          </cell>
          <cell r="P2918">
            <v>0</v>
          </cell>
          <cell r="Q2918">
            <v>0</v>
          </cell>
          <cell r="R2918">
            <v>0</v>
          </cell>
          <cell r="S2918">
            <v>0</v>
          </cell>
          <cell r="T2918">
            <v>0</v>
          </cell>
          <cell r="U2918">
            <v>0</v>
          </cell>
          <cell r="V2918">
            <v>0</v>
          </cell>
          <cell r="W2918">
            <v>0</v>
          </cell>
          <cell r="X2918">
            <v>0.249</v>
          </cell>
          <cell r="Y2918" t="str">
            <v>D1WA_CUR_1   DSM Program Total Costs</v>
          </cell>
        </row>
        <row r="2919">
          <cell r="E2919">
            <v>0</v>
          </cell>
          <cell r="F2919">
            <v>0</v>
          </cell>
          <cell r="G2919">
            <v>0</v>
          </cell>
          <cell r="H2919">
            <v>0</v>
          </cell>
          <cell r="I2919">
            <v>0</v>
          </cell>
          <cell r="J2919">
            <v>0</v>
          </cell>
          <cell r="K2919">
            <v>0</v>
          </cell>
          <cell r="L2919">
            <v>0</v>
          </cell>
          <cell r="M2919">
            <v>0</v>
          </cell>
          <cell r="N2919">
            <v>0</v>
          </cell>
          <cell r="O2919">
            <v>0</v>
          </cell>
          <cell r="P2919">
            <v>0</v>
          </cell>
          <cell r="Q2919">
            <v>0</v>
          </cell>
          <cell r="R2919">
            <v>0</v>
          </cell>
          <cell r="S2919">
            <v>0</v>
          </cell>
          <cell r="T2919">
            <v>0</v>
          </cell>
          <cell r="U2919">
            <v>0</v>
          </cell>
          <cell r="V2919">
            <v>0</v>
          </cell>
          <cell r="W2919">
            <v>0</v>
          </cell>
          <cell r="X2919">
            <v>0</v>
          </cell>
          <cell r="Y2919" t="str">
            <v>D1WA_CUR_2Proposed DSM Program Energy Costs</v>
          </cell>
        </row>
        <row r="2920">
          <cell r="E2920">
            <v>0</v>
          </cell>
          <cell r="F2920">
            <v>0</v>
          </cell>
          <cell r="G2920">
            <v>0</v>
          </cell>
          <cell r="H2920">
            <v>0</v>
          </cell>
          <cell r="I2920">
            <v>0</v>
          </cell>
          <cell r="J2920">
            <v>0</v>
          </cell>
          <cell r="K2920">
            <v>0</v>
          </cell>
          <cell r="L2920">
            <v>0</v>
          </cell>
          <cell r="M2920">
            <v>0</v>
          </cell>
          <cell r="N2920">
            <v>0</v>
          </cell>
          <cell r="O2920">
            <v>0</v>
          </cell>
          <cell r="P2920">
            <v>0</v>
          </cell>
          <cell r="Q2920">
            <v>0</v>
          </cell>
          <cell r="R2920">
            <v>0</v>
          </cell>
          <cell r="S2920">
            <v>0</v>
          </cell>
          <cell r="T2920">
            <v>0</v>
          </cell>
          <cell r="U2920">
            <v>0</v>
          </cell>
          <cell r="V2920">
            <v>0</v>
          </cell>
          <cell r="W2920">
            <v>0</v>
          </cell>
          <cell r="X2920">
            <v>1.0999999999999999E-2</v>
          </cell>
          <cell r="Y2920" t="str">
            <v>D1WA_CUR_2Proposed DSM Program Payback Energy Costs</v>
          </cell>
        </row>
        <row r="2921">
          <cell r="E2921">
            <v>0</v>
          </cell>
          <cell r="F2921">
            <v>0</v>
          </cell>
          <cell r="G2921">
            <v>0</v>
          </cell>
          <cell r="H2921">
            <v>0</v>
          </cell>
          <cell r="I2921">
            <v>0</v>
          </cell>
          <cell r="J2921">
            <v>0</v>
          </cell>
          <cell r="K2921">
            <v>0</v>
          </cell>
          <cell r="L2921">
            <v>0</v>
          </cell>
          <cell r="M2921">
            <v>0</v>
          </cell>
          <cell r="N2921">
            <v>0</v>
          </cell>
          <cell r="O2921">
            <v>0</v>
          </cell>
          <cell r="P2921">
            <v>0</v>
          </cell>
          <cell r="Q2921">
            <v>0</v>
          </cell>
          <cell r="R2921">
            <v>0</v>
          </cell>
          <cell r="S2921">
            <v>0</v>
          </cell>
          <cell r="T2921">
            <v>0</v>
          </cell>
          <cell r="U2921">
            <v>0</v>
          </cell>
          <cell r="V2921">
            <v>0</v>
          </cell>
          <cell r="W2921">
            <v>0</v>
          </cell>
          <cell r="X2921">
            <v>0</v>
          </cell>
          <cell r="Y2921" t="str">
            <v>D1WA_CUR_2Proposed DSM Program Capacity Costs</v>
          </cell>
        </row>
        <row r="2922">
          <cell r="E2922">
            <v>0</v>
          </cell>
          <cell r="F2922">
            <v>0</v>
          </cell>
          <cell r="G2922">
            <v>0</v>
          </cell>
          <cell r="H2922">
            <v>0</v>
          </cell>
          <cell r="I2922">
            <v>0</v>
          </cell>
          <cell r="J2922">
            <v>0</v>
          </cell>
          <cell r="K2922">
            <v>0</v>
          </cell>
          <cell r="L2922">
            <v>0</v>
          </cell>
          <cell r="M2922">
            <v>0</v>
          </cell>
          <cell r="N2922">
            <v>0</v>
          </cell>
          <cell r="O2922">
            <v>0</v>
          </cell>
          <cell r="P2922">
            <v>0</v>
          </cell>
          <cell r="Q2922">
            <v>0</v>
          </cell>
          <cell r="R2922">
            <v>0</v>
          </cell>
          <cell r="S2922">
            <v>0</v>
          </cell>
          <cell r="T2922">
            <v>0</v>
          </cell>
          <cell r="U2922">
            <v>0</v>
          </cell>
          <cell r="V2922">
            <v>0</v>
          </cell>
          <cell r="W2922">
            <v>0</v>
          </cell>
          <cell r="X2922">
            <v>0</v>
          </cell>
          <cell r="Y2922" t="str">
            <v>D1WA_CUR_2Proposed DSM Program Capital Costs</v>
          </cell>
        </row>
        <row r="2923">
          <cell r="E2923">
            <v>0</v>
          </cell>
          <cell r="F2923">
            <v>0</v>
          </cell>
          <cell r="G2923">
            <v>0</v>
          </cell>
          <cell r="H2923">
            <v>0</v>
          </cell>
          <cell r="I2923">
            <v>0</v>
          </cell>
          <cell r="J2923">
            <v>0</v>
          </cell>
          <cell r="K2923">
            <v>0</v>
          </cell>
          <cell r="L2923">
            <v>0</v>
          </cell>
          <cell r="M2923">
            <v>0</v>
          </cell>
          <cell r="N2923">
            <v>0</v>
          </cell>
          <cell r="O2923">
            <v>0</v>
          </cell>
          <cell r="P2923">
            <v>0</v>
          </cell>
          <cell r="Q2923">
            <v>0</v>
          </cell>
          <cell r="R2923">
            <v>0</v>
          </cell>
          <cell r="S2923">
            <v>0</v>
          </cell>
          <cell r="T2923">
            <v>0</v>
          </cell>
          <cell r="U2923">
            <v>0</v>
          </cell>
          <cell r="V2923">
            <v>0</v>
          </cell>
          <cell r="W2923">
            <v>0</v>
          </cell>
          <cell r="X2923">
            <v>0.318</v>
          </cell>
          <cell r="Y2923" t="str">
            <v>D1WA_CUR_2   DSM Program Total Costs</v>
          </cell>
        </row>
        <row r="2924">
          <cell r="E2924">
            <v>0</v>
          </cell>
          <cell r="F2924">
            <v>0</v>
          </cell>
          <cell r="G2924">
            <v>0</v>
          </cell>
          <cell r="H2924">
            <v>0</v>
          </cell>
          <cell r="I2924">
            <v>0</v>
          </cell>
          <cell r="J2924">
            <v>0</v>
          </cell>
          <cell r="K2924">
            <v>0</v>
          </cell>
          <cell r="L2924">
            <v>0</v>
          </cell>
          <cell r="M2924">
            <v>0</v>
          </cell>
          <cell r="N2924">
            <v>0</v>
          </cell>
          <cell r="O2924">
            <v>0</v>
          </cell>
          <cell r="P2924">
            <v>0</v>
          </cell>
          <cell r="Q2924">
            <v>0</v>
          </cell>
          <cell r="R2924">
            <v>0</v>
          </cell>
          <cell r="S2924">
            <v>0</v>
          </cell>
          <cell r="T2924">
            <v>0</v>
          </cell>
          <cell r="U2924">
            <v>0</v>
          </cell>
          <cell r="V2924">
            <v>0</v>
          </cell>
          <cell r="W2924">
            <v>0</v>
          </cell>
          <cell r="X2924">
            <v>0</v>
          </cell>
          <cell r="Y2924" t="str">
            <v>D1WA_CUR_3Proposed DSM Program Energy Costs</v>
          </cell>
        </row>
        <row r="2925">
          <cell r="E2925">
            <v>0</v>
          </cell>
          <cell r="F2925">
            <v>0</v>
          </cell>
          <cell r="G2925">
            <v>0</v>
          </cell>
          <cell r="H2925">
            <v>0</v>
          </cell>
          <cell r="I2925">
            <v>0</v>
          </cell>
          <cell r="J2925">
            <v>0</v>
          </cell>
          <cell r="K2925">
            <v>0</v>
          </cell>
          <cell r="L2925">
            <v>0</v>
          </cell>
          <cell r="M2925">
            <v>0</v>
          </cell>
          <cell r="N2925">
            <v>0</v>
          </cell>
          <cell r="O2925">
            <v>0</v>
          </cell>
          <cell r="P2925">
            <v>0</v>
          </cell>
          <cell r="Q2925">
            <v>0</v>
          </cell>
          <cell r="R2925">
            <v>0</v>
          </cell>
          <cell r="S2925">
            <v>0</v>
          </cell>
          <cell r="T2925">
            <v>0</v>
          </cell>
          <cell r="U2925">
            <v>0</v>
          </cell>
          <cell r="V2925">
            <v>0</v>
          </cell>
          <cell r="W2925">
            <v>0</v>
          </cell>
          <cell r="X2925">
            <v>2E-3</v>
          </cell>
          <cell r="Y2925" t="str">
            <v>D1WA_CUR_3Proposed DSM Program Payback Energy Costs</v>
          </cell>
        </row>
        <row r="2926">
          <cell r="E2926">
            <v>0</v>
          </cell>
          <cell r="F2926">
            <v>0</v>
          </cell>
          <cell r="G2926">
            <v>0</v>
          </cell>
          <cell r="H2926">
            <v>0</v>
          </cell>
          <cell r="I2926">
            <v>0</v>
          </cell>
          <cell r="J2926">
            <v>0</v>
          </cell>
          <cell r="K2926">
            <v>0</v>
          </cell>
          <cell r="L2926">
            <v>0</v>
          </cell>
          <cell r="M2926">
            <v>0</v>
          </cell>
          <cell r="N2926">
            <v>0</v>
          </cell>
          <cell r="O2926">
            <v>0</v>
          </cell>
          <cell r="P2926">
            <v>0</v>
          </cell>
          <cell r="Q2926">
            <v>0</v>
          </cell>
          <cell r="R2926">
            <v>0</v>
          </cell>
          <cell r="S2926">
            <v>0</v>
          </cell>
          <cell r="T2926">
            <v>0</v>
          </cell>
          <cell r="U2926">
            <v>0</v>
          </cell>
          <cell r="V2926">
            <v>0</v>
          </cell>
          <cell r="W2926">
            <v>0</v>
          </cell>
          <cell r="X2926">
            <v>0</v>
          </cell>
          <cell r="Y2926" t="str">
            <v>D1WA_CUR_3Proposed DSM Program Capacity Costs</v>
          </cell>
        </row>
        <row r="2927">
          <cell r="E2927">
            <v>0</v>
          </cell>
          <cell r="F2927">
            <v>0</v>
          </cell>
          <cell r="G2927">
            <v>0</v>
          </cell>
          <cell r="H2927">
            <v>0</v>
          </cell>
          <cell r="I2927">
            <v>0</v>
          </cell>
          <cell r="J2927">
            <v>0</v>
          </cell>
          <cell r="K2927">
            <v>0</v>
          </cell>
          <cell r="L2927">
            <v>0</v>
          </cell>
          <cell r="M2927">
            <v>0</v>
          </cell>
          <cell r="N2927">
            <v>0</v>
          </cell>
          <cell r="O2927">
            <v>0</v>
          </cell>
          <cell r="P2927">
            <v>0</v>
          </cell>
          <cell r="Q2927">
            <v>0</v>
          </cell>
          <cell r="R2927">
            <v>0</v>
          </cell>
          <cell r="S2927">
            <v>0</v>
          </cell>
          <cell r="T2927">
            <v>0</v>
          </cell>
          <cell r="U2927">
            <v>0</v>
          </cell>
          <cell r="V2927">
            <v>0</v>
          </cell>
          <cell r="W2927">
            <v>0</v>
          </cell>
          <cell r="X2927">
            <v>0</v>
          </cell>
          <cell r="Y2927" t="str">
            <v>D1WA_CUR_3Proposed DSM Program Capital Costs</v>
          </cell>
        </row>
        <row r="2928">
          <cell r="E2928">
            <v>0</v>
          </cell>
          <cell r="F2928">
            <v>0</v>
          </cell>
          <cell r="G2928">
            <v>0</v>
          </cell>
          <cell r="H2928">
            <v>0</v>
          </cell>
          <cell r="I2928">
            <v>0</v>
          </cell>
          <cell r="J2928">
            <v>0</v>
          </cell>
          <cell r="K2928">
            <v>0</v>
          </cell>
          <cell r="L2928">
            <v>0</v>
          </cell>
          <cell r="M2928">
            <v>0</v>
          </cell>
          <cell r="N2928">
            <v>0</v>
          </cell>
          <cell r="O2928">
            <v>0</v>
          </cell>
          <cell r="P2928">
            <v>0</v>
          </cell>
          <cell r="Q2928">
            <v>0</v>
          </cell>
          <cell r="R2928">
            <v>0</v>
          </cell>
          <cell r="S2928">
            <v>0</v>
          </cell>
          <cell r="T2928">
            <v>0</v>
          </cell>
          <cell r="U2928">
            <v>0</v>
          </cell>
          <cell r="V2928">
            <v>0</v>
          </cell>
          <cell r="W2928">
            <v>0</v>
          </cell>
          <cell r="X2928">
            <v>6.0999999999999999E-2</v>
          </cell>
          <cell r="Y2928" t="str">
            <v>D1WA_CUR_3   DSM Program Total Costs</v>
          </cell>
        </row>
        <row r="2929">
          <cell r="E2929">
            <v>0</v>
          </cell>
          <cell r="F2929">
            <v>0</v>
          </cell>
          <cell r="G2929">
            <v>0</v>
          </cell>
          <cell r="H2929">
            <v>0</v>
          </cell>
          <cell r="I2929">
            <v>0</v>
          </cell>
          <cell r="J2929">
            <v>0</v>
          </cell>
          <cell r="K2929">
            <v>0</v>
          </cell>
          <cell r="L2929">
            <v>0</v>
          </cell>
          <cell r="M2929">
            <v>0</v>
          </cell>
          <cell r="N2929">
            <v>0</v>
          </cell>
          <cell r="O2929">
            <v>0</v>
          </cell>
          <cell r="P2929">
            <v>0</v>
          </cell>
          <cell r="Q2929">
            <v>0</v>
          </cell>
          <cell r="R2929">
            <v>0</v>
          </cell>
          <cell r="S2929">
            <v>0</v>
          </cell>
          <cell r="T2929">
            <v>0</v>
          </cell>
          <cell r="U2929">
            <v>0</v>
          </cell>
          <cell r="V2929">
            <v>0</v>
          </cell>
          <cell r="W2929">
            <v>0</v>
          </cell>
          <cell r="X2929">
            <v>0</v>
          </cell>
          <cell r="Y2929" t="str">
            <v>D1WA_IRR_1Proposed DSM Program Energy Costs</v>
          </cell>
        </row>
        <row r="2930">
          <cell r="E2930">
            <v>0</v>
          </cell>
          <cell r="F2930">
            <v>0</v>
          </cell>
          <cell r="G2930">
            <v>0</v>
          </cell>
          <cell r="H2930">
            <v>0</v>
          </cell>
          <cell r="I2930">
            <v>0</v>
          </cell>
          <cell r="J2930">
            <v>0</v>
          </cell>
          <cell r="K2930">
            <v>0</v>
          </cell>
          <cell r="L2930">
            <v>0</v>
          </cell>
          <cell r="M2930">
            <v>0</v>
          </cell>
          <cell r="N2930">
            <v>0</v>
          </cell>
          <cell r="O2930">
            <v>0</v>
          </cell>
          <cell r="P2930">
            <v>0</v>
          </cell>
          <cell r="Q2930">
            <v>0</v>
          </cell>
          <cell r="R2930">
            <v>0</v>
          </cell>
          <cell r="S2930">
            <v>0</v>
          </cell>
          <cell r="T2930">
            <v>0</v>
          </cell>
          <cell r="U2930">
            <v>0</v>
          </cell>
          <cell r="V2930">
            <v>0</v>
          </cell>
          <cell r="W2930">
            <v>0</v>
          </cell>
          <cell r="X2930">
            <v>0</v>
          </cell>
          <cell r="Y2930" t="str">
            <v>D1WA_IRR_1Proposed DSM Program Payback Energy Costs</v>
          </cell>
        </row>
        <row r="2931">
          <cell r="E2931">
            <v>0</v>
          </cell>
          <cell r="F2931">
            <v>0</v>
          </cell>
          <cell r="G2931">
            <v>0</v>
          </cell>
          <cell r="H2931">
            <v>0</v>
          </cell>
          <cell r="I2931">
            <v>0</v>
          </cell>
          <cell r="J2931">
            <v>0</v>
          </cell>
          <cell r="K2931">
            <v>0</v>
          </cell>
          <cell r="L2931">
            <v>0</v>
          </cell>
          <cell r="M2931">
            <v>0</v>
          </cell>
          <cell r="N2931">
            <v>0</v>
          </cell>
          <cell r="O2931">
            <v>0</v>
          </cell>
          <cell r="P2931">
            <v>0</v>
          </cell>
          <cell r="Q2931">
            <v>0</v>
          </cell>
          <cell r="R2931">
            <v>0</v>
          </cell>
          <cell r="S2931">
            <v>0</v>
          </cell>
          <cell r="T2931">
            <v>0</v>
          </cell>
          <cell r="U2931">
            <v>0</v>
          </cell>
          <cell r="V2931">
            <v>0</v>
          </cell>
          <cell r="W2931">
            <v>0</v>
          </cell>
          <cell r="X2931">
            <v>0</v>
          </cell>
          <cell r="Y2931" t="str">
            <v>D1WA_IRR_1Proposed DSM Program Capacity Costs</v>
          </cell>
        </row>
        <row r="2932">
          <cell r="E2932">
            <v>0</v>
          </cell>
          <cell r="F2932">
            <v>0</v>
          </cell>
          <cell r="G2932">
            <v>0</v>
          </cell>
          <cell r="H2932">
            <v>0</v>
          </cell>
          <cell r="I2932">
            <v>0</v>
          </cell>
          <cell r="J2932">
            <v>0</v>
          </cell>
          <cell r="K2932">
            <v>0</v>
          </cell>
          <cell r="L2932">
            <v>0</v>
          </cell>
          <cell r="M2932">
            <v>0</v>
          </cell>
          <cell r="N2932">
            <v>0</v>
          </cell>
          <cell r="O2932">
            <v>0</v>
          </cell>
          <cell r="P2932">
            <v>0</v>
          </cell>
          <cell r="Q2932">
            <v>0</v>
          </cell>
          <cell r="R2932">
            <v>0</v>
          </cell>
          <cell r="S2932">
            <v>0</v>
          </cell>
          <cell r="T2932">
            <v>0</v>
          </cell>
          <cell r="U2932">
            <v>0</v>
          </cell>
          <cell r="V2932">
            <v>0</v>
          </cell>
          <cell r="W2932">
            <v>0</v>
          </cell>
          <cell r="X2932">
            <v>0</v>
          </cell>
          <cell r="Y2932" t="str">
            <v>D1WA_IRR_1Proposed DSM Program Capital Costs</v>
          </cell>
        </row>
        <row r="2933">
          <cell r="E2933">
            <v>0</v>
          </cell>
          <cell r="F2933">
            <v>0</v>
          </cell>
          <cell r="G2933">
            <v>0</v>
          </cell>
          <cell r="H2933">
            <v>0</v>
          </cell>
          <cell r="I2933">
            <v>0</v>
          </cell>
          <cell r="J2933">
            <v>0</v>
          </cell>
          <cell r="K2933">
            <v>0</v>
          </cell>
          <cell r="L2933">
            <v>0</v>
          </cell>
          <cell r="M2933">
            <v>0</v>
          </cell>
          <cell r="N2933">
            <v>0</v>
          </cell>
          <cell r="O2933">
            <v>0</v>
          </cell>
          <cell r="P2933">
            <v>0</v>
          </cell>
          <cell r="Q2933">
            <v>0</v>
          </cell>
          <cell r="R2933">
            <v>0</v>
          </cell>
          <cell r="S2933">
            <v>0</v>
          </cell>
          <cell r="T2933">
            <v>0</v>
          </cell>
          <cell r="U2933">
            <v>0</v>
          </cell>
          <cell r="V2933">
            <v>0</v>
          </cell>
          <cell r="W2933">
            <v>0.192</v>
          </cell>
          <cell r="X2933">
            <v>0.192</v>
          </cell>
          <cell r="Y2933" t="str">
            <v>D1WA_IRR_1   DSM Program Total Costs</v>
          </cell>
        </row>
        <row r="2934">
          <cell r="E2934">
            <v>0</v>
          </cell>
          <cell r="F2934">
            <v>0</v>
          </cell>
          <cell r="G2934">
            <v>0</v>
          </cell>
          <cell r="H2934">
            <v>0</v>
          </cell>
          <cell r="I2934">
            <v>0</v>
          </cell>
          <cell r="J2934">
            <v>0</v>
          </cell>
          <cell r="K2934">
            <v>0</v>
          </cell>
          <cell r="L2934">
            <v>0</v>
          </cell>
          <cell r="M2934">
            <v>0</v>
          </cell>
          <cell r="N2934">
            <v>0</v>
          </cell>
          <cell r="O2934">
            <v>0</v>
          </cell>
          <cell r="P2934">
            <v>0</v>
          </cell>
          <cell r="Q2934">
            <v>0</v>
          </cell>
          <cell r="R2934">
            <v>0</v>
          </cell>
          <cell r="S2934">
            <v>0</v>
          </cell>
          <cell r="T2934">
            <v>0</v>
          </cell>
          <cell r="U2934">
            <v>0</v>
          </cell>
          <cell r="V2934">
            <v>0</v>
          </cell>
          <cell r="W2934">
            <v>0</v>
          </cell>
          <cell r="X2934">
            <v>0</v>
          </cell>
          <cell r="Y2934" t="str">
            <v>D1WA_IRR_2Proposed DSM Program Energy Costs</v>
          </cell>
        </row>
        <row r="2935">
          <cell r="E2935">
            <v>0</v>
          </cell>
          <cell r="F2935">
            <v>0</v>
          </cell>
          <cell r="G2935">
            <v>0</v>
          </cell>
          <cell r="H2935">
            <v>0</v>
          </cell>
          <cell r="I2935">
            <v>0</v>
          </cell>
          <cell r="J2935">
            <v>0</v>
          </cell>
          <cell r="K2935">
            <v>0</v>
          </cell>
          <cell r="L2935">
            <v>0</v>
          </cell>
          <cell r="M2935">
            <v>0</v>
          </cell>
          <cell r="N2935">
            <v>0</v>
          </cell>
          <cell r="O2935">
            <v>0</v>
          </cell>
          <cell r="P2935">
            <v>0</v>
          </cell>
          <cell r="Q2935">
            <v>0</v>
          </cell>
          <cell r="R2935">
            <v>0</v>
          </cell>
          <cell r="S2935">
            <v>0</v>
          </cell>
          <cell r="T2935">
            <v>0</v>
          </cell>
          <cell r="U2935">
            <v>0</v>
          </cell>
          <cell r="V2935">
            <v>0</v>
          </cell>
          <cell r="W2935">
            <v>0</v>
          </cell>
          <cell r="X2935">
            <v>0</v>
          </cell>
          <cell r="Y2935" t="str">
            <v>D1WA_IRR_2Proposed DSM Program Payback Energy Costs</v>
          </cell>
        </row>
        <row r="2936">
          <cell r="E2936">
            <v>0</v>
          </cell>
          <cell r="F2936">
            <v>0</v>
          </cell>
          <cell r="G2936">
            <v>0</v>
          </cell>
          <cell r="H2936">
            <v>0</v>
          </cell>
          <cell r="I2936">
            <v>0</v>
          </cell>
          <cell r="J2936">
            <v>0</v>
          </cell>
          <cell r="K2936">
            <v>0</v>
          </cell>
          <cell r="L2936">
            <v>0</v>
          </cell>
          <cell r="M2936">
            <v>0</v>
          </cell>
          <cell r="N2936">
            <v>0</v>
          </cell>
          <cell r="O2936">
            <v>0</v>
          </cell>
          <cell r="P2936">
            <v>0</v>
          </cell>
          <cell r="Q2936">
            <v>0</v>
          </cell>
          <cell r="R2936">
            <v>0</v>
          </cell>
          <cell r="S2936">
            <v>0</v>
          </cell>
          <cell r="T2936">
            <v>0</v>
          </cell>
          <cell r="U2936">
            <v>0</v>
          </cell>
          <cell r="V2936">
            <v>0</v>
          </cell>
          <cell r="W2936">
            <v>0</v>
          </cell>
          <cell r="X2936">
            <v>0</v>
          </cell>
          <cell r="Y2936" t="str">
            <v>D1WA_IRR_2Proposed DSM Program Capacity Costs</v>
          </cell>
        </row>
        <row r="2937">
          <cell r="E2937">
            <v>0</v>
          </cell>
          <cell r="F2937">
            <v>0</v>
          </cell>
          <cell r="G2937">
            <v>0</v>
          </cell>
          <cell r="H2937">
            <v>0</v>
          </cell>
          <cell r="I2937">
            <v>0</v>
          </cell>
          <cell r="J2937">
            <v>0</v>
          </cell>
          <cell r="K2937">
            <v>0</v>
          </cell>
          <cell r="L2937">
            <v>0</v>
          </cell>
          <cell r="M2937">
            <v>0</v>
          </cell>
          <cell r="N2937">
            <v>0</v>
          </cell>
          <cell r="O2937">
            <v>0</v>
          </cell>
          <cell r="P2937">
            <v>0</v>
          </cell>
          <cell r="Q2937">
            <v>0</v>
          </cell>
          <cell r="R2937">
            <v>0</v>
          </cell>
          <cell r="S2937">
            <v>0</v>
          </cell>
          <cell r="T2937">
            <v>0</v>
          </cell>
          <cell r="U2937">
            <v>0</v>
          </cell>
          <cell r="V2937">
            <v>0</v>
          </cell>
          <cell r="W2937">
            <v>0</v>
          </cell>
          <cell r="X2937">
            <v>0</v>
          </cell>
          <cell r="Y2937" t="str">
            <v>D1WA_IRR_2Proposed DSM Program Capital Costs</v>
          </cell>
        </row>
        <row r="2938">
          <cell r="E2938">
            <v>0</v>
          </cell>
          <cell r="F2938">
            <v>0</v>
          </cell>
          <cell r="G2938">
            <v>0</v>
          </cell>
          <cell r="H2938">
            <v>0</v>
          </cell>
          <cell r="I2938">
            <v>0</v>
          </cell>
          <cell r="J2938">
            <v>0</v>
          </cell>
          <cell r="K2938">
            <v>0</v>
          </cell>
          <cell r="L2938">
            <v>0</v>
          </cell>
          <cell r="M2938">
            <v>0</v>
          </cell>
          <cell r="N2938">
            <v>0</v>
          </cell>
          <cell r="O2938">
            <v>0</v>
          </cell>
          <cell r="P2938">
            <v>0</v>
          </cell>
          <cell r="Q2938">
            <v>0</v>
          </cell>
          <cell r="R2938">
            <v>0</v>
          </cell>
          <cell r="S2938">
            <v>0</v>
          </cell>
          <cell r="T2938">
            <v>0</v>
          </cell>
          <cell r="U2938">
            <v>0</v>
          </cell>
          <cell r="V2938">
            <v>0</v>
          </cell>
          <cell r="W2938">
            <v>0.115</v>
          </cell>
          <cell r="X2938">
            <v>0.115</v>
          </cell>
          <cell r="Y2938" t="str">
            <v>D1WA_IRR_2   DSM Program Total Costs</v>
          </cell>
        </row>
        <row r="2939">
          <cell r="E2939">
            <v>0</v>
          </cell>
          <cell r="F2939">
            <v>0</v>
          </cell>
          <cell r="G2939">
            <v>0</v>
          </cell>
          <cell r="H2939">
            <v>0</v>
          </cell>
          <cell r="I2939">
            <v>0</v>
          </cell>
          <cell r="J2939">
            <v>0</v>
          </cell>
          <cell r="K2939">
            <v>0</v>
          </cell>
          <cell r="L2939">
            <v>0</v>
          </cell>
          <cell r="M2939">
            <v>0</v>
          </cell>
          <cell r="N2939">
            <v>0</v>
          </cell>
          <cell r="O2939">
            <v>0</v>
          </cell>
          <cell r="P2939">
            <v>0</v>
          </cell>
          <cell r="Q2939">
            <v>0</v>
          </cell>
          <cell r="R2939">
            <v>0</v>
          </cell>
          <cell r="S2939">
            <v>0</v>
          </cell>
          <cell r="T2939">
            <v>0</v>
          </cell>
          <cell r="U2939">
            <v>0</v>
          </cell>
          <cell r="V2939">
            <v>0</v>
          </cell>
          <cell r="W2939">
            <v>0</v>
          </cell>
          <cell r="X2939">
            <v>0</v>
          </cell>
          <cell r="Y2939" t="str">
            <v>D1WY_DLC_1Proposed DSM Program Energy Costs</v>
          </cell>
        </row>
        <row r="2940">
          <cell r="E2940">
            <v>0</v>
          </cell>
          <cell r="F2940">
            <v>0</v>
          </cell>
          <cell r="G2940">
            <v>0</v>
          </cell>
          <cell r="H2940">
            <v>0</v>
          </cell>
          <cell r="I2940">
            <v>0</v>
          </cell>
          <cell r="J2940">
            <v>0</v>
          </cell>
          <cell r="K2940">
            <v>0</v>
          </cell>
          <cell r="L2940">
            <v>0</v>
          </cell>
          <cell r="M2940">
            <v>0</v>
          </cell>
          <cell r="N2940">
            <v>0</v>
          </cell>
          <cell r="O2940">
            <v>0</v>
          </cell>
          <cell r="P2940">
            <v>0</v>
          </cell>
          <cell r="Q2940">
            <v>0</v>
          </cell>
          <cell r="R2940">
            <v>0</v>
          </cell>
          <cell r="S2940">
            <v>0</v>
          </cell>
          <cell r="T2940">
            <v>0</v>
          </cell>
          <cell r="U2940">
            <v>0</v>
          </cell>
          <cell r="V2940">
            <v>0</v>
          </cell>
          <cell r="W2940">
            <v>0</v>
          </cell>
          <cell r="X2940">
            <v>1.2999999999999999E-2</v>
          </cell>
          <cell r="Y2940" t="str">
            <v>D1WY_DLC_1Proposed DSM Program Payback Energy Costs</v>
          </cell>
        </row>
        <row r="2941">
          <cell r="E2941">
            <v>0</v>
          </cell>
          <cell r="F2941">
            <v>0</v>
          </cell>
          <cell r="G2941">
            <v>0</v>
          </cell>
          <cell r="H2941">
            <v>0</v>
          </cell>
          <cell r="I2941">
            <v>0</v>
          </cell>
          <cell r="J2941">
            <v>0</v>
          </cell>
          <cell r="K2941">
            <v>0</v>
          </cell>
          <cell r="L2941">
            <v>0</v>
          </cell>
          <cell r="M2941">
            <v>0</v>
          </cell>
          <cell r="N2941">
            <v>0</v>
          </cell>
          <cell r="O2941">
            <v>0</v>
          </cell>
          <cell r="P2941">
            <v>0</v>
          </cell>
          <cell r="Q2941">
            <v>0</v>
          </cell>
          <cell r="R2941">
            <v>0</v>
          </cell>
          <cell r="S2941">
            <v>0</v>
          </cell>
          <cell r="T2941">
            <v>0</v>
          </cell>
          <cell r="U2941">
            <v>0</v>
          </cell>
          <cell r="V2941">
            <v>0</v>
          </cell>
          <cell r="W2941">
            <v>0</v>
          </cell>
          <cell r="X2941">
            <v>0</v>
          </cell>
          <cell r="Y2941" t="str">
            <v>D1WY_DLC_1Proposed DSM Program Capacity Costs</v>
          </cell>
        </row>
        <row r="2942">
          <cell r="E2942">
            <v>0</v>
          </cell>
          <cell r="F2942">
            <v>0</v>
          </cell>
          <cell r="G2942">
            <v>0</v>
          </cell>
          <cell r="H2942">
            <v>0</v>
          </cell>
          <cell r="I2942">
            <v>0</v>
          </cell>
          <cell r="J2942">
            <v>0</v>
          </cell>
          <cell r="K2942">
            <v>0</v>
          </cell>
          <cell r="L2942">
            <v>0</v>
          </cell>
          <cell r="M2942">
            <v>0</v>
          </cell>
          <cell r="N2942">
            <v>0</v>
          </cell>
          <cell r="O2942">
            <v>0</v>
          </cell>
          <cell r="P2942">
            <v>0</v>
          </cell>
          <cell r="Q2942">
            <v>0</v>
          </cell>
          <cell r="R2942">
            <v>0</v>
          </cell>
          <cell r="S2942">
            <v>0</v>
          </cell>
          <cell r="T2942">
            <v>0</v>
          </cell>
          <cell r="U2942">
            <v>0</v>
          </cell>
          <cell r="V2942">
            <v>0</v>
          </cell>
          <cell r="W2942">
            <v>0</v>
          </cell>
          <cell r="X2942">
            <v>0</v>
          </cell>
          <cell r="Y2942" t="str">
            <v>D1WY_DLC_1Proposed DSM Program Capital Costs</v>
          </cell>
        </row>
        <row r="2943">
          <cell r="E2943">
            <v>0</v>
          </cell>
          <cell r="F2943">
            <v>0</v>
          </cell>
          <cell r="G2943">
            <v>0</v>
          </cell>
          <cell r="H2943">
            <v>0</v>
          </cell>
          <cell r="I2943">
            <v>0</v>
          </cell>
          <cell r="J2943">
            <v>0</v>
          </cell>
          <cell r="K2943">
            <v>0</v>
          </cell>
          <cell r="L2943">
            <v>0</v>
          </cell>
          <cell r="M2943">
            <v>0</v>
          </cell>
          <cell r="N2943">
            <v>0</v>
          </cell>
          <cell r="O2943">
            <v>0</v>
          </cell>
          <cell r="P2943">
            <v>0</v>
          </cell>
          <cell r="Q2943">
            <v>0</v>
          </cell>
          <cell r="R2943">
            <v>0</v>
          </cell>
          <cell r="S2943">
            <v>0</v>
          </cell>
          <cell r="T2943">
            <v>0</v>
          </cell>
          <cell r="U2943">
            <v>0</v>
          </cell>
          <cell r="V2943">
            <v>0</v>
          </cell>
          <cell r="W2943">
            <v>0</v>
          </cell>
          <cell r="X2943">
            <v>0.17399999999999999</v>
          </cell>
          <cell r="Y2943" t="str">
            <v>D1WY_DLC_1   DSM Program Total Costs</v>
          </cell>
        </row>
        <row r="2944">
          <cell r="E2944">
            <v>0</v>
          </cell>
          <cell r="F2944">
            <v>0</v>
          </cell>
          <cell r="G2944">
            <v>0</v>
          </cell>
          <cell r="H2944">
            <v>0</v>
          </cell>
          <cell r="I2944">
            <v>0</v>
          </cell>
          <cell r="J2944">
            <v>0</v>
          </cell>
          <cell r="K2944">
            <v>0</v>
          </cell>
          <cell r="L2944">
            <v>0</v>
          </cell>
          <cell r="M2944">
            <v>0</v>
          </cell>
          <cell r="N2944">
            <v>0</v>
          </cell>
          <cell r="O2944">
            <v>0</v>
          </cell>
          <cell r="P2944">
            <v>0</v>
          </cell>
          <cell r="Q2944">
            <v>0</v>
          </cell>
          <cell r="R2944">
            <v>0</v>
          </cell>
          <cell r="S2944">
            <v>0</v>
          </cell>
          <cell r="T2944">
            <v>0</v>
          </cell>
          <cell r="U2944">
            <v>0</v>
          </cell>
          <cell r="V2944">
            <v>0</v>
          </cell>
          <cell r="W2944">
            <v>0</v>
          </cell>
          <cell r="X2944">
            <v>0</v>
          </cell>
          <cell r="Y2944" t="str">
            <v>D1WY_DLC_2Proposed DSM Program Energy Costs</v>
          </cell>
        </row>
        <row r="2945">
          <cell r="E2945">
            <v>0</v>
          </cell>
          <cell r="F2945">
            <v>0</v>
          </cell>
          <cell r="G2945">
            <v>0</v>
          </cell>
          <cell r="H2945">
            <v>0</v>
          </cell>
          <cell r="I2945">
            <v>0</v>
          </cell>
          <cell r="J2945">
            <v>0</v>
          </cell>
          <cell r="K2945">
            <v>0</v>
          </cell>
          <cell r="L2945">
            <v>0</v>
          </cell>
          <cell r="M2945">
            <v>0</v>
          </cell>
          <cell r="N2945">
            <v>0</v>
          </cell>
          <cell r="O2945">
            <v>0</v>
          </cell>
          <cell r="P2945">
            <v>0</v>
          </cell>
          <cell r="Q2945">
            <v>0</v>
          </cell>
          <cell r="R2945">
            <v>0</v>
          </cell>
          <cell r="S2945">
            <v>0</v>
          </cell>
          <cell r="T2945">
            <v>0</v>
          </cell>
          <cell r="U2945">
            <v>0</v>
          </cell>
          <cell r="V2945">
            <v>0</v>
          </cell>
          <cell r="W2945">
            <v>0</v>
          </cell>
          <cell r="X2945">
            <v>7.0000000000000001E-3</v>
          </cell>
          <cell r="Y2945" t="str">
            <v>D1WY_DLC_2Proposed DSM Program Payback Energy Costs</v>
          </cell>
        </row>
        <row r="2946">
          <cell r="E2946">
            <v>0</v>
          </cell>
          <cell r="F2946">
            <v>0</v>
          </cell>
          <cell r="G2946">
            <v>0</v>
          </cell>
          <cell r="H2946">
            <v>0</v>
          </cell>
          <cell r="I2946">
            <v>0</v>
          </cell>
          <cell r="J2946">
            <v>0</v>
          </cell>
          <cell r="K2946">
            <v>0</v>
          </cell>
          <cell r="L2946">
            <v>0</v>
          </cell>
          <cell r="M2946">
            <v>0</v>
          </cell>
          <cell r="N2946">
            <v>0</v>
          </cell>
          <cell r="O2946">
            <v>0</v>
          </cell>
          <cell r="P2946">
            <v>0</v>
          </cell>
          <cell r="Q2946">
            <v>0</v>
          </cell>
          <cell r="R2946">
            <v>0</v>
          </cell>
          <cell r="S2946">
            <v>0</v>
          </cell>
          <cell r="T2946">
            <v>0</v>
          </cell>
          <cell r="U2946">
            <v>0</v>
          </cell>
          <cell r="V2946">
            <v>0</v>
          </cell>
          <cell r="W2946">
            <v>0</v>
          </cell>
          <cell r="X2946">
            <v>0</v>
          </cell>
          <cell r="Y2946" t="str">
            <v>D1WY_DLC_2Proposed DSM Program Capacity Costs</v>
          </cell>
        </row>
        <row r="2947">
          <cell r="E2947">
            <v>0</v>
          </cell>
          <cell r="F2947">
            <v>0</v>
          </cell>
          <cell r="G2947">
            <v>0</v>
          </cell>
          <cell r="H2947">
            <v>0</v>
          </cell>
          <cell r="I2947">
            <v>0</v>
          </cell>
          <cell r="J2947">
            <v>0</v>
          </cell>
          <cell r="K2947">
            <v>0</v>
          </cell>
          <cell r="L2947">
            <v>0</v>
          </cell>
          <cell r="M2947">
            <v>0</v>
          </cell>
          <cell r="N2947">
            <v>0</v>
          </cell>
          <cell r="O2947">
            <v>0</v>
          </cell>
          <cell r="P2947">
            <v>0</v>
          </cell>
          <cell r="Q2947">
            <v>0</v>
          </cell>
          <cell r="R2947">
            <v>0</v>
          </cell>
          <cell r="S2947">
            <v>0</v>
          </cell>
          <cell r="T2947">
            <v>0</v>
          </cell>
          <cell r="U2947">
            <v>0</v>
          </cell>
          <cell r="V2947">
            <v>0</v>
          </cell>
          <cell r="W2947">
            <v>0</v>
          </cell>
          <cell r="X2947">
            <v>0</v>
          </cell>
          <cell r="Y2947" t="str">
            <v>D1WY_DLC_2Proposed DSM Program Capital Costs</v>
          </cell>
        </row>
        <row r="2948">
          <cell r="E2948">
            <v>0</v>
          </cell>
          <cell r="F2948">
            <v>0</v>
          </cell>
          <cell r="G2948">
            <v>0</v>
          </cell>
          <cell r="H2948">
            <v>0</v>
          </cell>
          <cell r="I2948">
            <v>0</v>
          </cell>
          <cell r="J2948">
            <v>0</v>
          </cell>
          <cell r="K2948">
            <v>0</v>
          </cell>
          <cell r="L2948">
            <v>0</v>
          </cell>
          <cell r="M2948">
            <v>0</v>
          </cell>
          <cell r="N2948">
            <v>0</v>
          </cell>
          <cell r="O2948">
            <v>0</v>
          </cell>
          <cell r="P2948">
            <v>0</v>
          </cell>
          <cell r="Q2948">
            <v>0</v>
          </cell>
          <cell r="R2948">
            <v>0</v>
          </cell>
          <cell r="S2948">
            <v>0</v>
          </cell>
          <cell r="T2948">
            <v>0</v>
          </cell>
          <cell r="U2948">
            <v>0</v>
          </cell>
          <cell r="V2948">
            <v>0</v>
          </cell>
          <cell r="W2948">
            <v>0</v>
          </cell>
          <cell r="X2948">
            <v>0.09</v>
          </cell>
          <cell r="Y2948" t="str">
            <v>D1WY_DLC_2   DSM Program Total Costs</v>
          </cell>
        </row>
        <row r="2949">
          <cell r="E2949">
            <v>0</v>
          </cell>
          <cell r="F2949">
            <v>0</v>
          </cell>
          <cell r="G2949">
            <v>0</v>
          </cell>
          <cell r="H2949">
            <v>0</v>
          </cell>
          <cell r="I2949">
            <v>0</v>
          </cell>
          <cell r="J2949">
            <v>0</v>
          </cell>
          <cell r="K2949">
            <v>0</v>
          </cell>
          <cell r="L2949">
            <v>0</v>
          </cell>
          <cell r="M2949">
            <v>0</v>
          </cell>
          <cell r="N2949">
            <v>0</v>
          </cell>
          <cell r="O2949">
            <v>0</v>
          </cell>
          <cell r="P2949">
            <v>0</v>
          </cell>
          <cell r="Q2949">
            <v>0</v>
          </cell>
          <cell r="R2949">
            <v>0</v>
          </cell>
          <cell r="S2949">
            <v>0</v>
          </cell>
          <cell r="T2949">
            <v>0</v>
          </cell>
          <cell r="U2949">
            <v>0</v>
          </cell>
          <cell r="V2949">
            <v>0</v>
          </cell>
          <cell r="W2949">
            <v>0</v>
          </cell>
          <cell r="X2949">
            <v>0</v>
          </cell>
          <cell r="Y2949" t="str">
            <v>D1WY_CUR_1Proposed DSM Program Energy Costs</v>
          </cell>
        </row>
        <row r="2950">
          <cell r="E2950">
            <v>0</v>
          </cell>
          <cell r="F2950">
            <v>0</v>
          </cell>
          <cell r="G2950">
            <v>0</v>
          </cell>
          <cell r="H2950">
            <v>0</v>
          </cell>
          <cell r="I2950">
            <v>0</v>
          </cell>
          <cell r="J2950">
            <v>0</v>
          </cell>
          <cell r="K2950">
            <v>0</v>
          </cell>
          <cell r="L2950">
            <v>0</v>
          </cell>
          <cell r="M2950">
            <v>0</v>
          </cell>
          <cell r="N2950">
            <v>0</v>
          </cell>
          <cell r="O2950">
            <v>0</v>
          </cell>
          <cell r="P2950">
            <v>0</v>
          </cell>
          <cell r="Q2950">
            <v>0</v>
          </cell>
          <cell r="R2950">
            <v>0</v>
          </cell>
          <cell r="S2950">
            <v>0</v>
          </cell>
          <cell r="T2950">
            <v>0</v>
          </cell>
          <cell r="U2950">
            <v>0</v>
          </cell>
          <cell r="V2950">
            <v>0</v>
          </cell>
          <cell r="W2950">
            <v>0</v>
          </cell>
          <cell r="X2950">
            <v>1.7999999999999999E-2</v>
          </cell>
          <cell r="Y2950" t="str">
            <v>D1WY_CUR_1Proposed DSM Program Payback Energy Costs</v>
          </cell>
        </row>
        <row r="2951">
          <cell r="E2951">
            <v>0</v>
          </cell>
          <cell r="F2951">
            <v>0</v>
          </cell>
          <cell r="G2951">
            <v>0</v>
          </cell>
          <cell r="H2951">
            <v>0</v>
          </cell>
          <cell r="I2951">
            <v>0</v>
          </cell>
          <cell r="J2951">
            <v>0</v>
          </cell>
          <cell r="K2951">
            <v>0</v>
          </cell>
          <cell r="L2951">
            <v>0</v>
          </cell>
          <cell r="M2951">
            <v>0</v>
          </cell>
          <cell r="N2951">
            <v>0</v>
          </cell>
          <cell r="O2951">
            <v>0</v>
          </cell>
          <cell r="P2951">
            <v>0</v>
          </cell>
          <cell r="Q2951">
            <v>0</v>
          </cell>
          <cell r="R2951">
            <v>0</v>
          </cell>
          <cell r="S2951">
            <v>0</v>
          </cell>
          <cell r="T2951">
            <v>0</v>
          </cell>
          <cell r="U2951">
            <v>0</v>
          </cell>
          <cell r="V2951">
            <v>0</v>
          </cell>
          <cell r="W2951">
            <v>0</v>
          </cell>
          <cell r="X2951">
            <v>0</v>
          </cell>
          <cell r="Y2951" t="str">
            <v>D1WY_CUR_1Proposed DSM Program Capacity Costs</v>
          </cell>
        </row>
        <row r="2952">
          <cell r="E2952">
            <v>0</v>
          </cell>
          <cell r="F2952">
            <v>0</v>
          </cell>
          <cell r="G2952">
            <v>0</v>
          </cell>
          <cell r="H2952">
            <v>0</v>
          </cell>
          <cell r="I2952">
            <v>0</v>
          </cell>
          <cell r="J2952">
            <v>0</v>
          </cell>
          <cell r="K2952">
            <v>0</v>
          </cell>
          <cell r="L2952">
            <v>0</v>
          </cell>
          <cell r="M2952">
            <v>0</v>
          </cell>
          <cell r="N2952">
            <v>0</v>
          </cell>
          <cell r="O2952">
            <v>0</v>
          </cell>
          <cell r="P2952">
            <v>0</v>
          </cell>
          <cell r="Q2952">
            <v>0</v>
          </cell>
          <cell r="R2952">
            <v>0</v>
          </cell>
          <cell r="S2952">
            <v>0</v>
          </cell>
          <cell r="T2952">
            <v>0</v>
          </cell>
          <cell r="U2952">
            <v>0</v>
          </cell>
          <cell r="V2952">
            <v>0</v>
          </cell>
          <cell r="W2952">
            <v>0</v>
          </cell>
          <cell r="X2952">
            <v>0</v>
          </cell>
          <cell r="Y2952" t="str">
            <v>D1WY_CUR_1Proposed DSM Program Capital Costs</v>
          </cell>
        </row>
        <row r="2953">
          <cell r="E2953">
            <v>0</v>
          </cell>
          <cell r="F2953">
            <v>0</v>
          </cell>
          <cell r="G2953">
            <v>0</v>
          </cell>
          <cell r="H2953">
            <v>0</v>
          </cell>
          <cell r="I2953">
            <v>0</v>
          </cell>
          <cell r="J2953">
            <v>0</v>
          </cell>
          <cell r="K2953">
            <v>0</v>
          </cell>
          <cell r="L2953">
            <v>0</v>
          </cell>
          <cell r="M2953">
            <v>0</v>
          </cell>
          <cell r="N2953">
            <v>0</v>
          </cell>
          <cell r="O2953">
            <v>0</v>
          </cell>
          <cell r="P2953">
            <v>0</v>
          </cell>
          <cell r="Q2953">
            <v>0</v>
          </cell>
          <cell r="R2953">
            <v>0</v>
          </cell>
          <cell r="S2953">
            <v>0</v>
          </cell>
          <cell r="T2953">
            <v>0</v>
          </cell>
          <cell r="U2953">
            <v>0</v>
          </cell>
          <cell r="V2953">
            <v>0</v>
          </cell>
          <cell r="W2953">
            <v>0</v>
          </cell>
          <cell r="X2953">
            <v>0.51100000000000001</v>
          </cell>
          <cell r="Y2953" t="str">
            <v>D1WY_CUR_1   DSM Program Total Costs</v>
          </cell>
        </row>
        <row r="2954">
          <cell r="E2954">
            <v>0</v>
          </cell>
          <cell r="F2954">
            <v>0</v>
          </cell>
          <cell r="G2954">
            <v>0</v>
          </cell>
          <cell r="H2954">
            <v>0</v>
          </cell>
          <cell r="I2954">
            <v>0</v>
          </cell>
          <cell r="J2954">
            <v>0</v>
          </cell>
          <cell r="K2954">
            <v>0</v>
          </cell>
          <cell r="L2954">
            <v>0</v>
          </cell>
          <cell r="M2954">
            <v>0</v>
          </cell>
          <cell r="N2954">
            <v>0</v>
          </cell>
          <cell r="O2954">
            <v>0</v>
          </cell>
          <cell r="P2954">
            <v>0</v>
          </cell>
          <cell r="Q2954">
            <v>0</v>
          </cell>
          <cell r="R2954">
            <v>0</v>
          </cell>
          <cell r="S2954">
            <v>0</v>
          </cell>
          <cell r="T2954">
            <v>0</v>
          </cell>
          <cell r="U2954">
            <v>0</v>
          </cell>
          <cell r="V2954">
            <v>0</v>
          </cell>
          <cell r="W2954">
            <v>0</v>
          </cell>
          <cell r="X2954">
            <v>0</v>
          </cell>
          <cell r="Y2954" t="str">
            <v>D1WY_CUR_2Proposed DSM Program Energy Costs</v>
          </cell>
        </row>
        <row r="2955">
          <cell r="E2955">
            <v>0</v>
          </cell>
          <cell r="F2955">
            <v>0</v>
          </cell>
          <cell r="G2955">
            <v>0</v>
          </cell>
          <cell r="H2955">
            <v>0</v>
          </cell>
          <cell r="I2955">
            <v>0</v>
          </cell>
          <cell r="J2955">
            <v>0</v>
          </cell>
          <cell r="K2955">
            <v>0</v>
          </cell>
          <cell r="L2955">
            <v>0</v>
          </cell>
          <cell r="M2955">
            <v>0</v>
          </cell>
          <cell r="N2955">
            <v>0</v>
          </cell>
          <cell r="O2955">
            <v>0</v>
          </cell>
          <cell r="P2955">
            <v>0</v>
          </cell>
          <cell r="Q2955">
            <v>0</v>
          </cell>
          <cell r="R2955">
            <v>0</v>
          </cell>
          <cell r="S2955">
            <v>0</v>
          </cell>
          <cell r="T2955">
            <v>0</v>
          </cell>
          <cell r="U2955">
            <v>0</v>
          </cell>
          <cell r="V2955">
            <v>0</v>
          </cell>
          <cell r="W2955">
            <v>0</v>
          </cell>
          <cell r="X2955">
            <v>1.7999999999999999E-2</v>
          </cell>
          <cell r="Y2955" t="str">
            <v>D1WY_CUR_2Proposed DSM Program Payback Energy Costs</v>
          </cell>
        </row>
        <row r="2956">
          <cell r="E2956">
            <v>0</v>
          </cell>
          <cell r="F2956">
            <v>0</v>
          </cell>
          <cell r="G2956">
            <v>0</v>
          </cell>
          <cell r="H2956">
            <v>0</v>
          </cell>
          <cell r="I2956">
            <v>0</v>
          </cell>
          <cell r="J2956">
            <v>0</v>
          </cell>
          <cell r="K2956">
            <v>0</v>
          </cell>
          <cell r="L2956">
            <v>0</v>
          </cell>
          <cell r="M2956">
            <v>0</v>
          </cell>
          <cell r="N2956">
            <v>0</v>
          </cell>
          <cell r="O2956">
            <v>0</v>
          </cell>
          <cell r="P2956">
            <v>0</v>
          </cell>
          <cell r="Q2956">
            <v>0</v>
          </cell>
          <cell r="R2956">
            <v>0</v>
          </cell>
          <cell r="S2956">
            <v>0</v>
          </cell>
          <cell r="T2956">
            <v>0</v>
          </cell>
          <cell r="U2956">
            <v>0</v>
          </cell>
          <cell r="V2956">
            <v>0</v>
          </cell>
          <cell r="W2956">
            <v>0</v>
          </cell>
          <cell r="X2956">
            <v>0</v>
          </cell>
          <cell r="Y2956" t="str">
            <v>D1WY_CUR_2Proposed DSM Program Capacity Costs</v>
          </cell>
        </row>
        <row r="2957">
          <cell r="E2957">
            <v>0</v>
          </cell>
          <cell r="F2957">
            <v>0</v>
          </cell>
          <cell r="G2957">
            <v>0</v>
          </cell>
          <cell r="H2957">
            <v>0</v>
          </cell>
          <cell r="I2957">
            <v>0</v>
          </cell>
          <cell r="J2957">
            <v>0</v>
          </cell>
          <cell r="K2957">
            <v>0</v>
          </cell>
          <cell r="L2957">
            <v>0</v>
          </cell>
          <cell r="M2957">
            <v>0</v>
          </cell>
          <cell r="N2957">
            <v>0</v>
          </cell>
          <cell r="O2957">
            <v>0</v>
          </cell>
          <cell r="P2957">
            <v>0</v>
          </cell>
          <cell r="Q2957">
            <v>0</v>
          </cell>
          <cell r="R2957">
            <v>0</v>
          </cell>
          <cell r="S2957">
            <v>0</v>
          </cell>
          <cell r="T2957">
            <v>0</v>
          </cell>
          <cell r="U2957">
            <v>0</v>
          </cell>
          <cell r="V2957">
            <v>0</v>
          </cell>
          <cell r="W2957">
            <v>0</v>
          </cell>
          <cell r="X2957">
            <v>0</v>
          </cell>
          <cell r="Y2957" t="str">
            <v>D1WY_CUR_2Proposed DSM Program Capital Costs</v>
          </cell>
        </row>
        <row r="2958">
          <cell r="E2958">
            <v>0</v>
          </cell>
          <cell r="F2958">
            <v>0</v>
          </cell>
          <cell r="G2958">
            <v>0</v>
          </cell>
          <cell r="H2958">
            <v>0</v>
          </cell>
          <cell r="I2958">
            <v>0</v>
          </cell>
          <cell r="J2958">
            <v>0</v>
          </cell>
          <cell r="K2958">
            <v>0</v>
          </cell>
          <cell r="L2958">
            <v>0</v>
          </cell>
          <cell r="M2958">
            <v>0</v>
          </cell>
          <cell r="N2958">
            <v>0</v>
          </cell>
          <cell r="O2958">
            <v>0</v>
          </cell>
          <cell r="P2958">
            <v>0</v>
          </cell>
          <cell r="Q2958">
            <v>0</v>
          </cell>
          <cell r="R2958">
            <v>0</v>
          </cell>
          <cell r="S2958">
            <v>0</v>
          </cell>
          <cell r="T2958">
            <v>0</v>
          </cell>
          <cell r="U2958">
            <v>0</v>
          </cell>
          <cell r="V2958">
            <v>0</v>
          </cell>
          <cell r="W2958">
            <v>0</v>
          </cell>
          <cell r="X2958">
            <v>0.51800000000000002</v>
          </cell>
          <cell r="Y2958" t="str">
            <v>D1WY_CUR_2   DSM Program Total Costs</v>
          </cell>
        </row>
        <row r="2959">
          <cell r="E2959">
            <v>0</v>
          </cell>
          <cell r="F2959">
            <v>0</v>
          </cell>
          <cell r="G2959">
            <v>0</v>
          </cell>
          <cell r="H2959">
            <v>0</v>
          </cell>
          <cell r="I2959">
            <v>0</v>
          </cell>
          <cell r="J2959">
            <v>0</v>
          </cell>
          <cell r="K2959">
            <v>0</v>
          </cell>
          <cell r="L2959">
            <v>0</v>
          </cell>
          <cell r="M2959">
            <v>0</v>
          </cell>
          <cell r="N2959">
            <v>0</v>
          </cell>
          <cell r="O2959">
            <v>0</v>
          </cell>
          <cell r="P2959">
            <v>0</v>
          </cell>
          <cell r="Q2959">
            <v>0</v>
          </cell>
          <cell r="R2959">
            <v>0</v>
          </cell>
          <cell r="S2959">
            <v>0</v>
          </cell>
          <cell r="T2959">
            <v>0</v>
          </cell>
          <cell r="U2959">
            <v>0</v>
          </cell>
          <cell r="V2959">
            <v>0</v>
          </cell>
          <cell r="W2959">
            <v>0</v>
          </cell>
          <cell r="X2959">
            <v>0</v>
          </cell>
          <cell r="Y2959" t="str">
            <v>D1WY_CUR_3Proposed DSM Program Energy Costs</v>
          </cell>
        </row>
        <row r="2960">
          <cell r="E2960">
            <v>0</v>
          </cell>
          <cell r="F2960">
            <v>0</v>
          </cell>
          <cell r="G2960">
            <v>0</v>
          </cell>
          <cell r="H2960">
            <v>0</v>
          </cell>
          <cell r="I2960">
            <v>0</v>
          </cell>
          <cell r="J2960">
            <v>0</v>
          </cell>
          <cell r="K2960">
            <v>0</v>
          </cell>
          <cell r="L2960">
            <v>0</v>
          </cell>
          <cell r="M2960">
            <v>0</v>
          </cell>
          <cell r="N2960">
            <v>0</v>
          </cell>
          <cell r="O2960">
            <v>0</v>
          </cell>
          <cell r="P2960">
            <v>0</v>
          </cell>
          <cell r="Q2960">
            <v>0</v>
          </cell>
          <cell r="R2960">
            <v>0</v>
          </cell>
          <cell r="S2960">
            <v>0</v>
          </cell>
          <cell r="T2960">
            <v>0</v>
          </cell>
          <cell r="U2960">
            <v>0</v>
          </cell>
          <cell r="V2960">
            <v>0</v>
          </cell>
          <cell r="W2960">
            <v>0</v>
          </cell>
          <cell r="X2960">
            <v>2.5999999999999999E-2</v>
          </cell>
          <cell r="Y2960" t="str">
            <v>D1WY_CUR_3Proposed DSM Program Payback Energy Costs</v>
          </cell>
        </row>
        <row r="2961">
          <cell r="E2961">
            <v>0</v>
          </cell>
          <cell r="F2961">
            <v>0</v>
          </cell>
          <cell r="G2961">
            <v>0</v>
          </cell>
          <cell r="H2961">
            <v>0</v>
          </cell>
          <cell r="I2961">
            <v>0</v>
          </cell>
          <cell r="J2961">
            <v>0</v>
          </cell>
          <cell r="K2961">
            <v>0</v>
          </cell>
          <cell r="L2961">
            <v>0</v>
          </cell>
          <cell r="M2961">
            <v>0</v>
          </cell>
          <cell r="N2961">
            <v>0</v>
          </cell>
          <cell r="O2961">
            <v>0</v>
          </cell>
          <cell r="P2961">
            <v>0</v>
          </cell>
          <cell r="Q2961">
            <v>0</v>
          </cell>
          <cell r="R2961">
            <v>0</v>
          </cell>
          <cell r="S2961">
            <v>0</v>
          </cell>
          <cell r="T2961">
            <v>0</v>
          </cell>
          <cell r="U2961">
            <v>0</v>
          </cell>
          <cell r="V2961">
            <v>0</v>
          </cell>
          <cell r="W2961">
            <v>0</v>
          </cell>
          <cell r="X2961">
            <v>0</v>
          </cell>
          <cell r="Y2961" t="str">
            <v>D1WY_CUR_3Proposed DSM Program Capacity Costs</v>
          </cell>
        </row>
        <row r="2962">
          <cell r="E2962">
            <v>0</v>
          </cell>
          <cell r="F2962">
            <v>0</v>
          </cell>
          <cell r="G2962">
            <v>0</v>
          </cell>
          <cell r="H2962">
            <v>0</v>
          </cell>
          <cell r="I2962">
            <v>0</v>
          </cell>
          <cell r="J2962">
            <v>0</v>
          </cell>
          <cell r="K2962">
            <v>0</v>
          </cell>
          <cell r="L2962">
            <v>0</v>
          </cell>
          <cell r="M2962">
            <v>0</v>
          </cell>
          <cell r="N2962">
            <v>0</v>
          </cell>
          <cell r="O2962">
            <v>0</v>
          </cell>
          <cell r="P2962">
            <v>0</v>
          </cell>
          <cell r="Q2962">
            <v>0</v>
          </cell>
          <cell r="R2962">
            <v>0</v>
          </cell>
          <cell r="S2962">
            <v>0</v>
          </cell>
          <cell r="T2962">
            <v>0</v>
          </cell>
          <cell r="U2962">
            <v>0</v>
          </cell>
          <cell r="V2962">
            <v>0</v>
          </cell>
          <cell r="W2962">
            <v>0</v>
          </cell>
          <cell r="X2962">
            <v>0</v>
          </cell>
          <cell r="Y2962" t="str">
            <v>D1WY_CUR_3Proposed DSM Program Capital Costs</v>
          </cell>
        </row>
        <row r="2963">
          <cell r="E2963">
            <v>0</v>
          </cell>
          <cell r="F2963">
            <v>0</v>
          </cell>
          <cell r="G2963">
            <v>0</v>
          </cell>
          <cell r="H2963">
            <v>0</v>
          </cell>
          <cell r="I2963">
            <v>0</v>
          </cell>
          <cell r="J2963">
            <v>0</v>
          </cell>
          <cell r="K2963">
            <v>0</v>
          </cell>
          <cell r="L2963">
            <v>0</v>
          </cell>
          <cell r="M2963">
            <v>0</v>
          </cell>
          <cell r="N2963">
            <v>0</v>
          </cell>
          <cell r="O2963">
            <v>0</v>
          </cell>
          <cell r="P2963">
            <v>0</v>
          </cell>
          <cell r="Q2963">
            <v>0</v>
          </cell>
          <cell r="R2963">
            <v>0</v>
          </cell>
          <cell r="S2963">
            <v>0</v>
          </cell>
          <cell r="T2963">
            <v>0</v>
          </cell>
          <cell r="U2963">
            <v>0</v>
          </cell>
          <cell r="V2963">
            <v>0</v>
          </cell>
          <cell r="W2963">
            <v>0</v>
          </cell>
          <cell r="X2963">
            <v>0.73099999999999998</v>
          </cell>
          <cell r="Y2963" t="str">
            <v>D1WY_CUR_3   DSM Program Total Costs</v>
          </cell>
        </row>
        <row r="2964">
          <cell r="E2964">
            <v>0</v>
          </cell>
          <cell r="F2964">
            <v>0</v>
          </cell>
          <cell r="G2964">
            <v>0</v>
          </cell>
          <cell r="H2964">
            <v>0</v>
          </cell>
          <cell r="I2964">
            <v>0</v>
          </cell>
          <cell r="J2964">
            <v>0</v>
          </cell>
          <cell r="K2964">
            <v>0</v>
          </cell>
          <cell r="L2964">
            <v>0</v>
          </cell>
          <cell r="M2964">
            <v>0</v>
          </cell>
          <cell r="N2964">
            <v>0</v>
          </cell>
          <cell r="O2964">
            <v>0</v>
          </cell>
          <cell r="P2964">
            <v>0</v>
          </cell>
          <cell r="Q2964">
            <v>0</v>
          </cell>
          <cell r="R2964">
            <v>0</v>
          </cell>
          <cell r="S2964">
            <v>0</v>
          </cell>
          <cell r="T2964">
            <v>0</v>
          </cell>
          <cell r="U2964">
            <v>0</v>
          </cell>
          <cell r="V2964">
            <v>0</v>
          </cell>
          <cell r="W2964">
            <v>0</v>
          </cell>
          <cell r="X2964">
            <v>0</v>
          </cell>
          <cell r="Y2964" t="str">
            <v>D1WY_CUR_4Proposed DSM Program Energy Costs</v>
          </cell>
        </row>
        <row r="2965">
          <cell r="E2965">
            <v>0</v>
          </cell>
          <cell r="F2965">
            <v>0</v>
          </cell>
          <cell r="G2965">
            <v>0</v>
          </cell>
          <cell r="H2965">
            <v>0</v>
          </cell>
          <cell r="I2965">
            <v>0</v>
          </cell>
          <cell r="J2965">
            <v>0</v>
          </cell>
          <cell r="K2965">
            <v>0</v>
          </cell>
          <cell r="L2965">
            <v>0</v>
          </cell>
          <cell r="M2965">
            <v>0</v>
          </cell>
          <cell r="N2965">
            <v>0</v>
          </cell>
          <cell r="O2965">
            <v>0</v>
          </cell>
          <cell r="P2965">
            <v>0</v>
          </cell>
          <cell r="Q2965">
            <v>0</v>
          </cell>
          <cell r="R2965">
            <v>0</v>
          </cell>
          <cell r="S2965">
            <v>0</v>
          </cell>
          <cell r="T2965">
            <v>0</v>
          </cell>
          <cell r="U2965">
            <v>0</v>
          </cell>
          <cell r="V2965">
            <v>0</v>
          </cell>
          <cell r="W2965">
            <v>0</v>
          </cell>
          <cell r="X2965">
            <v>2.3E-2</v>
          </cell>
          <cell r="Y2965" t="str">
            <v>D1WY_CUR_4Proposed DSM Program Payback Energy Costs</v>
          </cell>
        </row>
        <row r="2966">
          <cell r="E2966">
            <v>0</v>
          </cell>
          <cell r="F2966">
            <v>0</v>
          </cell>
          <cell r="G2966">
            <v>0</v>
          </cell>
          <cell r="H2966">
            <v>0</v>
          </cell>
          <cell r="I2966">
            <v>0</v>
          </cell>
          <cell r="J2966">
            <v>0</v>
          </cell>
          <cell r="K2966">
            <v>0</v>
          </cell>
          <cell r="L2966">
            <v>0</v>
          </cell>
          <cell r="M2966">
            <v>0</v>
          </cell>
          <cell r="N2966">
            <v>0</v>
          </cell>
          <cell r="O2966">
            <v>0</v>
          </cell>
          <cell r="P2966">
            <v>0</v>
          </cell>
          <cell r="Q2966">
            <v>0</v>
          </cell>
          <cell r="R2966">
            <v>0</v>
          </cell>
          <cell r="S2966">
            <v>0</v>
          </cell>
          <cell r="T2966">
            <v>0</v>
          </cell>
          <cell r="U2966">
            <v>0</v>
          </cell>
          <cell r="V2966">
            <v>0</v>
          </cell>
          <cell r="W2966">
            <v>0</v>
          </cell>
          <cell r="X2966">
            <v>0</v>
          </cell>
          <cell r="Y2966" t="str">
            <v>D1WY_CUR_4Proposed DSM Program Capacity Costs</v>
          </cell>
        </row>
        <row r="2967">
          <cell r="E2967">
            <v>0</v>
          </cell>
          <cell r="F2967">
            <v>0</v>
          </cell>
          <cell r="G2967">
            <v>0</v>
          </cell>
          <cell r="H2967">
            <v>0</v>
          </cell>
          <cell r="I2967">
            <v>0</v>
          </cell>
          <cell r="J2967">
            <v>0</v>
          </cell>
          <cell r="K2967">
            <v>0</v>
          </cell>
          <cell r="L2967">
            <v>0</v>
          </cell>
          <cell r="M2967">
            <v>0</v>
          </cell>
          <cell r="N2967">
            <v>0</v>
          </cell>
          <cell r="O2967">
            <v>0</v>
          </cell>
          <cell r="P2967">
            <v>0</v>
          </cell>
          <cell r="Q2967">
            <v>0</v>
          </cell>
          <cell r="R2967">
            <v>0</v>
          </cell>
          <cell r="S2967">
            <v>0</v>
          </cell>
          <cell r="T2967">
            <v>0</v>
          </cell>
          <cell r="U2967">
            <v>0</v>
          </cell>
          <cell r="V2967">
            <v>0</v>
          </cell>
          <cell r="W2967">
            <v>0</v>
          </cell>
          <cell r="X2967">
            <v>0</v>
          </cell>
          <cell r="Y2967" t="str">
            <v>D1WY_CUR_4Proposed DSM Program Capital Costs</v>
          </cell>
        </row>
        <row r="2968">
          <cell r="E2968">
            <v>0</v>
          </cell>
          <cell r="F2968">
            <v>0</v>
          </cell>
          <cell r="G2968">
            <v>0</v>
          </cell>
          <cell r="H2968">
            <v>0</v>
          </cell>
          <cell r="I2968">
            <v>0</v>
          </cell>
          <cell r="J2968">
            <v>0</v>
          </cell>
          <cell r="K2968">
            <v>0</v>
          </cell>
          <cell r="L2968">
            <v>0</v>
          </cell>
          <cell r="M2968">
            <v>0</v>
          </cell>
          <cell r="N2968">
            <v>0</v>
          </cell>
          <cell r="O2968">
            <v>0</v>
          </cell>
          <cell r="P2968">
            <v>0</v>
          </cell>
          <cell r="Q2968">
            <v>0</v>
          </cell>
          <cell r="R2968">
            <v>0</v>
          </cell>
          <cell r="S2968">
            <v>0</v>
          </cell>
          <cell r="T2968">
            <v>0</v>
          </cell>
          <cell r="U2968">
            <v>0</v>
          </cell>
          <cell r="V2968">
            <v>0</v>
          </cell>
          <cell r="W2968">
            <v>0</v>
          </cell>
          <cell r="X2968">
            <v>0.66300000000000003</v>
          </cell>
          <cell r="Y2968" t="str">
            <v>D1WY_CUR_4   DSM Program Total Costs</v>
          </cell>
        </row>
        <row r="2969">
          <cell r="E2969">
            <v>0</v>
          </cell>
          <cell r="F2969">
            <v>0</v>
          </cell>
          <cell r="G2969">
            <v>0</v>
          </cell>
          <cell r="H2969">
            <v>0</v>
          </cell>
          <cell r="I2969">
            <v>0</v>
          </cell>
          <cell r="J2969">
            <v>0</v>
          </cell>
          <cell r="K2969">
            <v>0</v>
          </cell>
          <cell r="L2969">
            <v>0</v>
          </cell>
          <cell r="M2969">
            <v>0</v>
          </cell>
          <cell r="N2969">
            <v>0</v>
          </cell>
          <cell r="O2969">
            <v>0</v>
          </cell>
          <cell r="P2969">
            <v>0</v>
          </cell>
          <cell r="Q2969">
            <v>0</v>
          </cell>
          <cell r="R2969">
            <v>0</v>
          </cell>
          <cell r="S2969">
            <v>0</v>
          </cell>
          <cell r="T2969">
            <v>0</v>
          </cell>
          <cell r="U2969">
            <v>0</v>
          </cell>
          <cell r="V2969">
            <v>0</v>
          </cell>
          <cell r="W2969">
            <v>0</v>
          </cell>
          <cell r="X2969">
            <v>0</v>
          </cell>
          <cell r="Y2969" t="str">
            <v>D1WY_IRR_1Proposed DSM Program Energy Costs</v>
          </cell>
        </row>
        <row r="2970">
          <cell r="E2970">
            <v>0</v>
          </cell>
          <cell r="F2970">
            <v>0</v>
          </cell>
          <cell r="G2970">
            <v>0</v>
          </cell>
          <cell r="H2970">
            <v>0</v>
          </cell>
          <cell r="I2970">
            <v>0</v>
          </cell>
          <cell r="J2970">
            <v>0</v>
          </cell>
          <cell r="K2970">
            <v>0</v>
          </cell>
          <cell r="L2970">
            <v>0</v>
          </cell>
          <cell r="M2970">
            <v>0</v>
          </cell>
          <cell r="N2970">
            <v>0</v>
          </cell>
          <cell r="O2970">
            <v>0</v>
          </cell>
          <cell r="P2970">
            <v>0</v>
          </cell>
          <cell r="Q2970">
            <v>0</v>
          </cell>
          <cell r="R2970">
            <v>0</v>
          </cell>
          <cell r="S2970">
            <v>0</v>
          </cell>
          <cell r="T2970">
            <v>0</v>
          </cell>
          <cell r="U2970">
            <v>0</v>
          </cell>
          <cell r="V2970">
            <v>0</v>
          </cell>
          <cell r="W2970">
            <v>0</v>
          </cell>
          <cell r="X2970">
            <v>0</v>
          </cell>
          <cell r="Y2970" t="str">
            <v>D1WY_IRR_1Proposed DSM Program Payback Energy Costs</v>
          </cell>
        </row>
        <row r="2971">
          <cell r="E2971">
            <v>0</v>
          </cell>
          <cell r="F2971">
            <v>0</v>
          </cell>
          <cell r="G2971">
            <v>0</v>
          </cell>
          <cell r="H2971">
            <v>0</v>
          </cell>
          <cell r="I2971">
            <v>0</v>
          </cell>
          <cell r="J2971">
            <v>0</v>
          </cell>
          <cell r="K2971">
            <v>0</v>
          </cell>
          <cell r="L2971">
            <v>0</v>
          </cell>
          <cell r="M2971">
            <v>0</v>
          </cell>
          <cell r="N2971">
            <v>0</v>
          </cell>
          <cell r="O2971">
            <v>0</v>
          </cell>
          <cell r="P2971">
            <v>0</v>
          </cell>
          <cell r="Q2971">
            <v>0</v>
          </cell>
          <cell r="R2971">
            <v>0</v>
          </cell>
          <cell r="S2971">
            <v>0</v>
          </cell>
          <cell r="T2971">
            <v>0</v>
          </cell>
          <cell r="U2971">
            <v>0</v>
          </cell>
          <cell r="V2971">
            <v>0</v>
          </cell>
          <cell r="W2971">
            <v>0</v>
          </cell>
          <cell r="X2971">
            <v>0</v>
          </cell>
          <cell r="Y2971" t="str">
            <v>D1WY_IRR_1Proposed DSM Program Capacity Costs</v>
          </cell>
        </row>
        <row r="2972">
          <cell r="E2972">
            <v>0</v>
          </cell>
          <cell r="F2972">
            <v>0</v>
          </cell>
          <cell r="G2972">
            <v>0</v>
          </cell>
          <cell r="H2972">
            <v>0</v>
          </cell>
          <cell r="I2972">
            <v>0</v>
          </cell>
          <cell r="J2972">
            <v>0</v>
          </cell>
          <cell r="K2972">
            <v>0</v>
          </cell>
          <cell r="L2972">
            <v>0</v>
          </cell>
          <cell r="M2972">
            <v>0</v>
          </cell>
          <cell r="N2972">
            <v>0</v>
          </cell>
          <cell r="O2972">
            <v>0</v>
          </cell>
          <cell r="P2972">
            <v>0</v>
          </cell>
          <cell r="Q2972">
            <v>0</v>
          </cell>
          <cell r="R2972">
            <v>0</v>
          </cell>
          <cell r="S2972">
            <v>0</v>
          </cell>
          <cell r="T2972">
            <v>0</v>
          </cell>
          <cell r="U2972">
            <v>0</v>
          </cell>
          <cell r="V2972">
            <v>0</v>
          </cell>
          <cell r="W2972">
            <v>0</v>
          </cell>
          <cell r="X2972">
            <v>0</v>
          </cell>
          <cell r="Y2972" t="str">
            <v>D1WY_IRR_1Proposed DSM Program Capital Costs</v>
          </cell>
        </row>
        <row r="2973">
          <cell r="E2973">
            <v>0</v>
          </cell>
          <cell r="F2973">
            <v>0</v>
          </cell>
          <cell r="G2973">
            <v>0</v>
          </cell>
          <cell r="H2973">
            <v>0</v>
          </cell>
          <cell r="I2973">
            <v>0</v>
          </cell>
          <cell r="J2973">
            <v>0</v>
          </cell>
          <cell r="K2973">
            <v>0</v>
          </cell>
          <cell r="L2973">
            <v>0</v>
          </cell>
          <cell r="M2973">
            <v>0</v>
          </cell>
          <cell r="N2973">
            <v>0</v>
          </cell>
          <cell r="O2973">
            <v>0</v>
          </cell>
          <cell r="P2973">
            <v>0</v>
          </cell>
          <cell r="Q2973">
            <v>0</v>
          </cell>
          <cell r="R2973">
            <v>0</v>
          </cell>
          <cell r="S2973">
            <v>0</v>
          </cell>
          <cell r="T2973">
            <v>0</v>
          </cell>
          <cell r="U2973">
            <v>0</v>
          </cell>
          <cell r="V2973">
            <v>0</v>
          </cell>
          <cell r="W2973">
            <v>7.6999999999999999E-2</v>
          </cell>
          <cell r="X2973">
            <v>7.6999999999999999E-2</v>
          </cell>
          <cell r="Y2973" t="str">
            <v>D1WY_IRR_1   DSM Program Total Costs</v>
          </cell>
        </row>
        <row r="2974">
          <cell r="E2974">
            <v>0</v>
          </cell>
          <cell r="F2974">
            <v>0</v>
          </cell>
          <cell r="G2974">
            <v>0</v>
          </cell>
          <cell r="H2974">
            <v>0</v>
          </cell>
          <cell r="I2974">
            <v>0</v>
          </cell>
          <cell r="J2974">
            <v>0</v>
          </cell>
          <cell r="K2974">
            <v>0</v>
          </cell>
          <cell r="L2974">
            <v>0</v>
          </cell>
          <cell r="M2974">
            <v>0</v>
          </cell>
          <cell r="N2974">
            <v>0</v>
          </cell>
          <cell r="O2974">
            <v>0</v>
          </cell>
          <cell r="P2974">
            <v>0</v>
          </cell>
          <cell r="Q2974">
            <v>0</v>
          </cell>
          <cell r="R2974">
            <v>0</v>
          </cell>
          <cell r="S2974">
            <v>0</v>
          </cell>
          <cell r="T2974">
            <v>0</v>
          </cell>
          <cell r="U2974">
            <v>0</v>
          </cell>
          <cell r="V2974">
            <v>0</v>
          </cell>
          <cell r="W2974">
            <v>0</v>
          </cell>
          <cell r="X2974">
            <v>0</v>
          </cell>
          <cell r="Y2974" t="str">
            <v>D1ID_IRR_3Proposed DSM Program Energy Costs</v>
          </cell>
        </row>
        <row r="2975">
          <cell r="E2975">
            <v>0</v>
          </cell>
          <cell r="F2975">
            <v>0</v>
          </cell>
          <cell r="G2975">
            <v>0</v>
          </cell>
          <cell r="H2975">
            <v>0</v>
          </cell>
          <cell r="I2975">
            <v>0</v>
          </cell>
          <cell r="J2975">
            <v>0</v>
          </cell>
          <cell r="K2975">
            <v>0</v>
          </cell>
          <cell r="L2975">
            <v>0</v>
          </cell>
          <cell r="M2975">
            <v>0</v>
          </cell>
          <cell r="N2975">
            <v>0</v>
          </cell>
          <cell r="O2975">
            <v>0</v>
          </cell>
          <cell r="P2975">
            <v>0</v>
          </cell>
          <cell r="Q2975">
            <v>0</v>
          </cell>
          <cell r="R2975">
            <v>0</v>
          </cell>
          <cell r="S2975">
            <v>0</v>
          </cell>
          <cell r="T2975">
            <v>0</v>
          </cell>
          <cell r="U2975">
            <v>0</v>
          </cell>
          <cell r="V2975">
            <v>0</v>
          </cell>
          <cell r="W2975">
            <v>0</v>
          </cell>
          <cell r="X2975">
            <v>0</v>
          </cell>
          <cell r="Y2975" t="str">
            <v>D1ID_IRR_3Proposed DSM Program Payback Energy Costs</v>
          </cell>
        </row>
        <row r="2976">
          <cell r="E2976">
            <v>0</v>
          </cell>
          <cell r="F2976">
            <v>0</v>
          </cell>
          <cell r="G2976">
            <v>0</v>
          </cell>
          <cell r="H2976">
            <v>0</v>
          </cell>
          <cell r="I2976">
            <v>0</v>
          </cell>
          <cell r="J2976">
            <v>0</v>
          </cell>
          <cell r="K2976">
            <v>0</v>
          </cell>
          <cell r="L2976">
            <v>0</v>
          </cell>
          <cell r="M2976">
            <v>0</v>
          </cell>
          <cell r="N2976">
            <v>0</v>
          </cell>
          <cell r="O2976">
            <v>0</v>
          </cell>
          <cell r="P2976">
            <v>0</v>
          </cell>
          <cell r="Q2976">
            <v>0</v>
          </cell>
          <cell r="R2976">
            <v>0</v>
          </cell>
          <cell r="S2976">
            <v>0</v>
          </cell>
          <cell r="T2976">
            <v>0</v>
          </cell>
          <cell r="U2976">
            <v>0</v>
          </cell>
          <cell r="V2976">
            <v>0</v>
          </cell>
          <cell r="W2976">
            <v>0</v>
          </cell>
          <cell r="X2976">
            <v>0</v>
          </cell>
          <cell r="Y2976" t="str">
            <v>D1ID_IRR_3Proposed DSM Program Capacity Costs</v>
          </cell>
        </row>
        <row r="2977">
          <cell r="E2977">
            <v>0</v>
          </cell>
          <cell r="F2977">
            <v>0</v>
          </cell>
          <cell r="G2977">
            <v>0</v>
          </cell>
          <cell r="H2977">
            <v>0</v>
          </cell>
          <cell r="I2977">
            <v>0</v>
          </cell>
          <cell r="J2977">
            <v>0</v>
          </cell>
          <cell r="K2977">
            <v>0</v>
          </cell>
          <cell r="L2977">
            <v>0</v>
          </cell>
          <cell r="M2977">
            <v>0</v>
          </cell>
          <cell r="N2977">
            <v>0</v>
          </cell>
          <cell r="O2977">
            <v>0</v>
          </cell>
          <cell r="P2977">
            <v>0</v>
          </cell>
          <cell r="Q2977">
            <v>0</v>
          </cell>
          <cell r="R2977">
            <v>0</v>
          </cell>
          <cell r="S2977">
            <v>0</v>
          </cell>
          <cell r="T2977">
            <v>0</v>
          </cell>
          <cell r="U2977">
            <v>0</v>
          </cell>
          <cell r="V2977">
            <v>0</v>
          </cell>
          <cell r="W2977">
            <v>0</v>
          </cell>
          <cell r="X2977">
            <v>0</v>
          </cell>
          <cell r="Y2977" t="str">
            <v>D1ID_IRR_3Proposed DSM Program Capital Costs</v>
          </cell>
        </row>
        <row r="2978">
          <cell r="E2978">
            <v>0</v>
          </cell>
          <cell r="F2978">
            <v>0</v>
          </cell>
          <cell r="G2978">
            <v>0</v>
          </cell>
          <cell r="H2978">
            <v>0</v>
          </cell>
          <cell r="I2978">
            <v>0</v>
          </cell>
          <cell r="J2978">
            <v>0</v>
          </cell>
          <cell r="K2978">
            <v>0</v>
          </cell>
          <cell r="L2978">
            <v>0</v>
          </cell>
          <cell r="M2978">
            <v>0</v>
          </cell>
          <cell r="N2978">
            <v>0</v>
          </cell>
          <cell r="O2978">
            <v>0</v>
          </cell>
          <cell r="P2978">
            <v>0</v>
          </cell>
          <cell r="Q2978">
            <v>0</v>
          </cell>
          <cell r="R2978">
            <v>0</v>
          </cell>
          <cell r="S2978">
            <v>0</v>
          </cell>
          <cell r="T2978">
            <v>0</v>
          </cell>
          <cell r="U2978">
            <v>0</v>
          </cell>
          <cell r="V2978">
            <v>0</v>
          </cell>
          <cell r="W2978">
            <v>0</v>
          </cell>
          <cell r="X2978">
            <v>2.5000000000000001E-2</v>
          </cell>
          <cell r="Y2978" t="str">
            <v>D1ID_IRR_3   DSM Program Total Costs</v>
          </cell>
        </row>
        <row r="2979">
          <cell r="E2979">
            <v>0</v>
          </cell>
          <cell r="F2979">
            <v>0</v>
          </cell>
          <cell r="G2979">
            <v>0</v>
          </cell>
          <cell r="H2979">
            <v>0</v>
          </cell>
          <cell r="I2979">
            <v>0</v>
          </cell>
          <cell r="J2979">
            <v>0</v>
          </cell>
          <cell r="K2979">
            <v>0</v>
          </cell>
          <cell r="L2979">
            <v>0</v>
          </cell>
          <cell r="M2979">
            <v>0</v>
          </cell>
          <cell r="N2979">
            <v>0</v>
          </cell>
          <cell r="O2979">
            <v>0</v>
          </cell>
          <cell r="P2979">
            <v>0</v>
          </cell>
          <cell r="Q2979">
            <v>0</v>
          </cell>
          <cell r="R2979">
            <v>0</v>
          </cell>
          <cell r="S2979">
            <v>0</v>
          </cell>
          <cell r="T2979">
            <v>0</v>
          </cell>
          <cell r="U2979">
            <v>0</v>
          </cell>
          <cell r="V2979">
            <v>0</v>
          </cell>
          <cell r="W2979">
            <v>0</v>
          </cell>
          <cell r="X2979">
            <v>0</v>
          </cell>
          <cell r="Y2979" t="str">
            <v>D1OR_CUR_4Proposed DSM Program Energy Costs</v>
          </cell>
        </row>
        <row r="2980">
          <cell r="E2980">
            <v>0</v>
          </cell>
          <cell r="F2980">
            <v>0</v>
          </cell>
          <cell r="G2980">
            <v>0</v>
          </cell>
          <cell r="H2980">
            <v>0</v>
          </cell>
          <cell r="I2980">
            <v>0</v>
          </cell>
          <cell r="J2980">
            <v>0</v>
          </cell>
          <cell r="K2980">
            <v>0</v>
          </cell>
          <cell r="L2980">
            <v>0</v>
          </cell>
          <cell r="M2980">
            <v>0</v>
          </cell>
          <cell r="N2980">
            <v>0</v>
          </cell>
          <cell r="O2980">
            <v>0</v>
          </cell>
          <cell r="P2980">
            <v>0</v>
          </cell>
          <cell r="Q2980">
            <v>0</v>
          </cell>
          <cell r="R2980">
            <v>0</v>
          </cell>
          <cell r="S2980">
            <v>0</v>
          </cell>
          <cell r="T2980">
            <v>0</v>
          </cell>
          <cell r="U2980">
            <v>0</v>
          </cell>
          <cell r="V2980">
            <v>0</v>
          </cell>
          <cell r="W2980">
            <v>0</v>
          </cell>
          <cell r="X2980">
            <v>0</v>
          </cell>
          <cell r="Y2980" t="str">
            <v>D1OR_CUR_4Proposed DSM Program Payback Energy Costs</v>
          </cell>
        </row>
        <row r="2981">
          <cell r="E2981">
            <v>0</v>
          </cell>
          <cell r="F2981">
            <v>0</v>
          </cell>
          <cell r="G2981">
            <v>0</v>
          </cell>
          <cell r="H2981">
            <v>0</v>
          </cell>
          <cell r="I2981">
            <v>0</v>
          </cell>
          <cell r="J2981">
            <v>0</v>
          </cell>
          <cell r="K2981">
            <v>0</v>
          </cell>
          <cell r="L2981">
            <v>0</v>
          </cell>
          <cell r="M2981">
            <v>0</v>
          </cell>
          <cell r="N2981">
            <v>0</v>
          </cell>
          <cell r="O2981">
            <v>0</v>
          </cell>
          <cell r="P2981">
            <v>0</v>
          </cell>
          <cell r="Q2981">
            <v>0</v>
          </cell>
          <cell r="R2981">
            <v>0</v>
          </cell>
          <cell r="S2981">
            <v>0</v>
          </cell>
          <cell r="T2981">
            <v>0</v>
          </cell>
          <cell r="U2981">
            <v>0</v>
          </cell>
          <cell r="V2981">
            <v>0</v>
          </cell>
          <cell r="W2981">
            <v>0</v>
          </cell>
          <cell r="X2981">
            <v>0</v>
          </cell>
          <cell r="Y2981" t="str">
            <v>D1OR_CUR_4Proposed DSM Program Capacity Costs</v>
          </cell>
        </row>
        <row r="2982">
          <cell r="E2982">
            <v>0</v>
          </cell>
          <cell r="F2982">
            <v>0</v>
          </cell>
          <cell r="G2982">
            <v>0</v>
          </cell>
          <cell r="H2982">
            <v>0</v>
          </cell>
          <cell r="I2982">
            <v>0</v>
          </cell>
          <cell r="J2982">
            <v>0</v>
          </cell>
          <cell r="K2982">
            <v>0</v>
          </cell>
          <cell r="L2982">
            <v>0</v>
          </cell>
          <cell r="M2982">
            <v>0</v>
          </cell>
          <cell r="N2982">
            <v>0</v>
          </cell>
          <cell r="O2982">
            <v>0</v>
          </cell>
          <cell r="P2982">
            <v>0</v>
          </cell>
          <cell r="Q2982">
            <v>0</v>
          </cell>
          <cell r="R2982">
            <v>0</v>
          </cell>
          <cell r="S2982">
            <v>0</v>
          </cell>
          <cell r="T2982">
            <v>0</v>
          </cell>
          <cell r="U2982">
            <v>0</v>
          </cell>
          <cell r="V2982">
            <v>0</v>
          </cell>
          <cell r="W2982">
            <v>0</v>
          </cell>
          <cell r="X2982">
            <v>0</v>
          </cell>
          <cell r="Y2982" t="str">
            <v>D1OR_CUR_4Proposed DSM Program Capital Costs</v>
          </cell>
        </row>
        <row r="2983">
          <cell r="E2983">
            <v>0</v>
          </cell>
          <cell r="F2983">
            <v>0</v>
          </cell>
          <cell r="G2983">
            <v>0</v>
          </cell>
          <cell r="H2983">
            <v>0</v>
          </cell>
          <cell r="I2983">
            <v>0</v>
          </cell>
          <cell r="J2983">
            <v>0</v>
          </cell>
          <cell r="K2983">
            <v>0</v>
          </cell>
          <cell r="L2983">
            <v>0</v>
          </cell>
          <cell r="M2983">
            <v>0</v>
          </cell>
          <cell r="N2983">
            <v>0</v>
          </cell>
          <cell r="O2983">
            <v>0</v>
          </cell>
          <cell r="P2983">
            <v>0</v>
          </cell>
          <cell r="Q2983">
            <v>0</v>
          </cell>
          <cell r="R2983">
            <v>0</v>
          </cell>
          <cell r="S2983">
            <v>0</v>
          </cell>
          <cell r="T2983">
            <v>0</v>
          </cell>
          <cell r="U2983">
            <v>0</v>
          </cell>
          <cell r="V2983">
            <v>0</v>
          </cell>
          <cell r="W2983">
            <v>0</v>
          </cell>
          <cell r="X2983">
            <v>0</v>
          </cell>
          <cell r="Y2983" t="str">
            <v>D1OR_CUR_4   DSM Program Total Costs</v>
          </cell>
        </row>
        <row r="2984">
          <cell r="E2984">
            <v>0</v>
          </cell>
          <cell r="F2984">
            <v>0</v>
          </cell>
          <cell r="G2984">
            <v>0</v>
          </cell>
          <cell r="H2984">
            <v>0</v>
          </cell>
          <cell r="I2984">
            <v>0</v>
          </cell>
          <cell r="J2984">
            <v>0</v>
          </cell>
          <cell r="K2984">
            <v>0</v>
          </cell>
          <cell r="L2984">
            <v>0</v>
          </cell>
          <cell r="M2984">
            <v>0</v>
          </cell>
          <cell r="N2984">
            <v>0</v>
          </cell>
          <cell r="O2984">
            <v>0</v>
          </cell>
          <cell r="P2984">
            <v>0</v>
          </cell>
          <cell r="Q2984">
            <v>0</v>
          </cell>
          <cell r="R2984">
            <v>0</v>
          </cell>
          <cell r="S2984">
            <v>0</v>
          </cell>
          <cell r="T2984">
            <v>0</v>
          </cell>
          <cell r="U2984">
            <v>0</v>
          </cell>
          <cell r="V2984">
            <v>0</v>
          </cell>
          <cell r="W2984">
            <v>0</v>
          </cell>
          <cell r="X2984">
            <v>0</v>
          </cell>
          <cell r="Y2984" t="str">
            <v>D1OR_IRR_3Proposed DSM Program Energy Costs</v>
          </cell>
        </row>
        <row r="2985">
          <cell r="E2985">
            <v>0</v>
          </cell>
          <cell r="F2985">
            <v>0</v>
          </cell>
          <cell r="G2985">
            <v>0</v>
          </cell>
          <cell r="H2985">
            <v>0</v>
          </cell>
          <cell r="I2985">
            <v>0</v>
          </cell>
          <cell r="J2985">
            <v>0</v>
          </cell>
          <cell r="K2985">
            <v>0</v>
          </cell>
          <cell r="L2985">
            <v>0</v>
          </cell>
          <cell r="M2985">
            <v>0</v>
          </cell>
          <cell r="N2985">
            <v>0</v>
          </cell>
          <cell r="O2985">
            <v>0</v>
          </cell>
          <cell r="P2985">
            <v>0</v>
          </cell>
          <cell r="Q2985">
            <v>0</v>
          </cell>
          <cell r="R2985">
            <v>0</v>
          </cell>
          <cell r="S2985">
            <v>0</v>
          </cell>
          <cell r="T2985">
            <v>0</v>
          </cell>
          <cell r="U2985">
            <v>0</v>
          </cell>
          <cell r="V2985">
            <v>0</v>
          </cell>
          <cell r="W2985">
            <v>0</v>
          </cell>
          <cell r="X2985">
            <v>0</v>
          </cell>
          <cell r="Y2985" t="str">
            <v>D1OR_IRR_3Proposed DSM Program Payback Energy Costs</v>
          </cell>
        </row>
        <row r="2986">
          <cell r="E2986">
            <v>0</v>
          </cell>
          <cell r="F2986">
            <v>0</v>
          </cell>
          <cell r="G2986">
            <v>0</v>
          </cell>
          <cell r="H2986">
            <v>0</v>
          </cell>
          <cell r="I2986">
            <v>0</v>
          </cell>
          <cell r="J2986">
            <v>0</v>
          </cell>
          <cell r="K2986">
            <v>0</v>
          </cell>
          <cell r="L2986">
            <v>0</v>
          </cell>
          <cell r="M2986">
            <v>0</v>
          </cell>
          <cell r="N2986">
            <v>0</v>
          </cell>
          <cell r="O2986">
            <v>0</v>
          </cell>
          <cell r="P2986">
            <v>0</v>
          </cell>
          <cell r="Q2986">
            <v>0</v>
          </cell>
          <cell r="R2986">
            <v>0</v>
          </cell>
          <cell r="S2986">
            <v>0</v>
          </cell>
          <cell r="T2986">
            <v>0</v>
          </cell>
          <cell r="U2986">
            <v>0</v>
          </cell>
          <cell r="V2986">
            <v>0</v>
          </cell>
          <cell r="W2986">
            <v>0</v>
          </cell>
          <cell r="X2986">
            <v>0</v>
          </cell>
          <cell r="Y2986" t="str">
            <v>D1OR_IRR_3Proposed DSM Program Capacity Costs</v>
          </cell>
        </row>
        <row r="2987">
          <cell r="E2987">
            <v>0</v>
          </cell>
          <cell r="F2987">
            <v>0</v>
          </cell>
          <cell r="G2987">
            <v>0</v>
          </cell>
          <cell r="H2987">
            <v>0</v>
          </cell>
          <cell r="I2987">
            <v>0</v>
          </cell>
          <cell r="J2987">
            <v>0</v>
          </cell>
          <cell r="K2987">
            <v>0</v>
          </cell>
          <cell r="L2987">
            <v>0</v>
          </cell>
          <cell r="M2987">
            <v>0</v>
          </cell>
          <cell r="N2987">
            <v>0</v>
          </cell>
          <cell r="O2987">
            <v>0</v>
          </cell>
          <cell r="P2987">
            <v>0</v>
          </cell>
          <cell r="Q2987">
            <v>0</v>
          </cell>
          <cell r="R2987">
            <v>0</v>
          </cell>
          <cell r="S2987">
            <v>0</v>
          </cell>
          <cell r="T2987">
            <v>0</v>
          </cell>
          <cell r="U2987">
            <v>0</v>
          </cell>
          <cell r="V2987">
            <v>0</v>
          </cell>
          <cell r="W2987">
            <v>0</v>
          </cell>
          <cell r="X2987">
            <v>0</v>
          </cell>
          <cell r="Y2987" t="str">
            <v>D1OR_IRR_3Proposed DSM Program Capital Costs</v>
          </cell>
        </row>
        <row r="2988">
          <cell r="E2988">
            <v>0</v>
          </cell>
          <cell r="F2988">
            <v>0</v>
          </cell>
          <cell r="G2988">
            <v>0</v>
          </cell>
          <cell r="H2988">
            <v>0</v>
          </cell>
          <cell r="I2988">
            <v>0</v>
          </cell>
          <cell r="J2988">
            <v>0</v>
          </cell>
          <cell r="K2988">
            <v>0</v>
          </cell>
          <cell r="L2988">
            <v>0</v>
          </cell>
          <cell r="M2988">
            <v>0</v>
          </cell>
          <cell r="N2988">
            <v>0</v>
          </cell>
          <cell r="O2988">
            <v>0</v>
          </cell>
          <cell r="P2988">
            <v>0</v>
          </cell>
          <cell r="Q2988">
            <v>0</v>
          </cell>
          <cell r="R2988">
            <v>0</v>
          </cell>
          <cell r="S2988">
            <v>0</v>
          </cell>
          <cell r="T2988">
            <v>0</v>
          </cell>
          <cell r="U2988">
            <v>0</v>
          </cell>
          <cell r="V2988">
            <v>0</v>
          </cell>
          <cell r="W2988">
            <v>0.16</v>
          </cell>
          <cell r="X2988">
            <v>0.16</v>
          </cell>
          <cell r="Y2988" t="str">
            <v>D1OR_IRR_3   DSM Program Total Costs</v>
          </cell>
        </row>
        <row r="2989">
          <cell r="E2989">
            <v>0</v>
          </cell>
          <cell r="F2989">
            <v>0</v>
          </cell>
          <cell r="G2989">
            <v>0</v>
          </cell>
          <cell r="H2989">
            <v>0</v>
          </cell>
          <cell r="I2989">
            <v>0</v>
          </cell>
          <cell r="J2989">
            <v>0</v>
          </cell>
          <cell r="K2989">
            <v>0</v>
          </cell>
          <cell r="L2989">
            <v>0</v>
          </cell>
          <cell r="M2989">
            <v>0</v>
          </cell>
          <cell r="N2989">
            <v>0</v>
          </cell>
          <cell r="O2989">
            <v>0</v>
          </cell>
          <cell r="P2989">
            <v>0</v>
          </cell>
          <cell r="Q2989">
            <v>0</v>
          </cell>
          <cell r="R2989">
            <v>0</v>
          </cell>
          <cell r="S2989">
            <v>0</v>
          </cell>
          <cell r="T2989">
            <v>0</v>
          </cell>
          <cell r="U2989">
            <v>0</v>
          </cell>
          <cell r="V2989">
            <v>0</v>
          </cell>
          <cell r="W2989">
            <v>0</v>
          </cell>
          <cell r="X2989">
            <v>0</v>
          </cell>
          <cell r="Y2989" t="str">
            <v>D1OR_DLC_4Proposed DSM Program Energy Costs</v>
          </cell>
        </row>
        <row r="2990">
          <cell r="E2990">
            <v>0</v>
          </cell>
          <cell r="F2990">
            <v>0</v>
          </cell>
          <cell r="G2990">
            <v>0</v>
          </cell>
          <cell r="H2990">
            <v>0</v>
          </cell>
          <cell r="I2990">
            <v>0</v>
          </cell>
          <cell r="J2990">
            <v>0</v>
          </cell>
          <cell r="K2990">
            <v>0</v>
          </cell>
          <cell r="L2990">
            <v>0</v>
          </cell>
          <cell r="M2990">
            <v>0</v>
          </cell>
          <cell r="N2990">
            <v>0</v>
          </cell>
          <cell r="O2990">
            <v>0</v>
          </cell>
          <cell r="P2990">
            <v>0</v>
          </cell>
          <cell r="Q2990">
            <v>0</v>
          </cell>
          <cell r="R2990">
            <v>0</v>
          </cell>
          <cell r="S2990">
            <v>0</v>
          </cell>
          <cell r="T2990">
            <v>0</v>
          </cell>
          <cell r="U2990">
            <v>0</v>
          </cell>
          <cell r="V2990">
            <v>0</v>
          </cell>
          <cell r="W2990">
            <v>0</v>
          </cell>
          <cell r="X2990">
            <v>0</v>
          </cell>
          <cell r="Y2990" t="str">
            <v>D1OR_DLC_4Proposed DSM Program Payback Energy Costs</v>
          </cell>
        </row>
        <row r="2991">
          <cell r="E2991">
            <v>0</v>
          </cell>
          <cell r="F2991">
            <v>0</v>
          </cell>
          <cell r="G2991">
            <v>0</v>
          </cell>
          <cell r="H2991">
            <v>0</v>
          </cell>
          <cell r="I2991">
            <v>0</v>
          </cell>
          <cell r="J2991">
            <v>0</v>
          </cell>
          <cell r="K2991">
            <v>0</v>
          </cell>
          <cell r="L2991">
            <v>0</v>
          </cell>
          <cell r="M2991">
            <v>0</v>
          </cell>
          <cell r="N2991">
            <v>0</v>
          </cell>
          <cell r="O2991">
            <v>0</v>
          </cell>
          <cell r="P2991">
            <v>0</v>
          </cell>
          <cell r="Q2991">
            <v>0</v>
          </cell>
          <cell r="R2991">
            <v>0</v>
          </cell>
          <cell r="S2991">
            <v>0</v>
          </cell>
          <cell r="T2991">
            <v>0</v>
          </cell>
          <cell r="U2991">
            <v>0</v>
          </cell>
          <cell r="V2991">
            <v>0</v>
          </cell>
          <cell r="W2991">
            <v>0</v>
          </cell>
          <cell r="X2991">
            <v>0</v>
          </cell>
          <cell r="Y2991" t="str">
            <v>D1OR_DLC_4Proposed DSM Program Capacity Costs</v>
          </cell>
        </row>
        <row r="2992">
          <cell r="E2992">
            <v>0</v>
          </cell>
          <cell r="F2992">
            <v>0</v>
          </cell>
          <cell r="G2992">
            <v>0</v>
          </cell>
          <cell r="H2992">
            <v>0</v>
          </cell>
          <cell r="I2992">
            <v>0</v>
          </cell>
          <cell r="J2992">
            <v>0</v>
          </cell>
          <cell r="K2992">
            <v>0</v>
          </cell>
          <cell r="L2992">
            <v>0</v>
          </cell>
          <cell r="M2992">
            <v>0</v>
          </cell>
          <cell r="N2992">
            <v>0</v>
          </cell>
          <cell r="O2992">
            <v>0</v>
          </cell>
          <cell r="P2992">
            <v>0</v>
          </cell>
          <cell r="Q2992">
            <v>0</v>
          </cell>
          <cell r="R2992">
            <v>0</v>
          </cell>
          <cell r="S2992">
            <v>0</v>
          </cell>
          <cell r="T2992">
            <v>0</v>
          </cell>
          <cell r="U2992">
            <v>0</v>
          </cell>
          <cell r="V2992">
            <v>0</v>
          </cell>
          <cell r="W2992">
            <v>0</v>
          </cell>
          <cell r="X2992">
            <v>0</v>
          </cell>
          <cell r="Y2992" t="str">
            <v>D1OR_DLC_4Proposed DSM Program Capital Costs</v>
          </cell>
        </row>
        <row r="2993">
          <cell r="E2993">
            <v>0</v>
          </cell>
          <cell r="F2993">
            <v>0</v>
          </cell>
          <cell r="G2993">
            <v>0</v>
          </cell>
          <cell r="H2993">
            <v>0</v>
          </cell>
          <cell r="I2993">
            <v>0</v>
          </cell>
          <cell r="J2993">
            <v>0</v>
          </cell>
          <cell r="K2993">
            <v>0</v>
          </cell>
          <cell r="L2993">
            <v>0</v>
          </cell>
          <cell r="M2993">
            <v>0</v>
          </cell>
          <cell r="N2993">
            <v>0</v>
          </cell>
          <cell r="O2993">
            <v>0</v>
          </cell>
          <cell r="P2993">
            <v>0</v>
          </cell>
          <cell r="Q2993">
            <v>0</v>
          </cell>
          <cell r="R2993">
            <v>0</v>
          </cell>
          <cell r="S2993">
            <v>0</v>
          </cell>
          <cell r="T2993">
            <v>0</v>
          </cell>
          <cell r="U2993">
            <v>0</v>
          </cell>
          <cell r="V2993">
            <v>0</v>
          </cell>
          <cell r="W2993">
            <v>0</v>
          </cell>
          <cell r="X2993">
            <v>0</v>
          </cell>
          <cell r="Y2993" t="str">
            <v>D1OR_DLC_4   DSM Program Total Costs</v>
          </cell>
        </row>
        <row r="2994">
          <cell r="E2994">
            <v>0</v>
          </cell>
          <cell r="F2994">
            <v>0</v>
          </cell>
          <cell r="G2994">
            <v>0</v>
          </cell>
          <cell r="H2994">
            <v>0</v>
          </cell>
          <cell r="I2994">
            <v>0</v>
          </cell>
          <cell r="J2994">
            <v>0</v>
          </cell>
          <cell r="K2994">
            <v>0</v>
          </cell>
          <cell r="L2994">
            <v>0</v>
          </cell>
          <cell r="M2994">
            <v>0</v>
          </cell>
          <cell r="N2994">
            <v>0</v>
          </cell>
          <cell r="O2994">
            <v>0</v>
          </cell>
          <cell r="P2994">
            <v>0</v>
          </cell>
          <cell r="Q2994">
            <v>0</v>
          </cell>
          <cell r="R2994">
            <v>0</v>
          </cell>
          <cell r="S2994">
            <v>0</v>
          </cell>
          <cell r="T2994">
            <v>0</v>
          </cell>
          <cell r="U2994">
            <v>0</v>
          </cell>
          <cell r="V2994">
            <v>0</v>
          </cell>
          <cell r="W2994">
            <v>0</v>
          </cell>
          <cell r="X2994">
            <v>0</v>
          </cell>
          <cell r="Y2994" t="str">
            <v>D1WY_CUR_5Proposed DSM Program Energy Costs</v>
          </cell>
        </row>
        <row r="2995">
          <cell r="E2995">
            <v>0</v>
          </cell>
          <cell r="F2995">
            <v>0</v>
          </cell>
          <cell r="G2995">
            <v>0</v>
          </cell>
          <cell r="H2995">
            <v>0</v>
          </cell>
          <cell r="I2995">
            <v>0</v>
          </cell>
          <cell r="J2995">
            <v>0</v>
          </cell>
          <cell r="K2995">
            <v>0</v>
          </cell>
          <cell r="L2995">
            <v>0</v>
          </cell>
          <cell r="M2995">
            <v>0</v>
          </cell>
          <cell r="N2995">
            <v>0</v>
          </cell>
          <cell r="O2995">
            <v>0</v>
          </cell>
          <cell r="P2995">
            <v>0</v>
          </cell>
          <cell r="Q2995">
            <v>0</v>
          </cell>
          <cell r="R2995">
            <v>0</v>
          </cell>
          <cell r="S2995">
            <v>0</v>
          </cell>
          <cell r="T2995">
            <v>0</v>
          </cell>
          <cell r="U2995">
            <v>0</v>
          </cell>
          <cell r="V2995">
            <v>0</v>
          </cell>
          <cell r="W2995">
            <v>0</v>
          </cell>
          <cell r="X2995">
            <v>0</v>
          </cell>
          <cell r="Y2995" t="str">
            <v>D1WY_CUR_5Proposed DSM Program Payback Energy Costs</v>
          </cell>
        </row>
        <row r="2996">
          <cell r="E2996">
            <v>0</v>
          </cell>
          <cell r="F2996">
            <v>0</v>
          </cell>
          <cell r="G2996">
            <v>0</v>
          </cell>
          <cell r="H2996">
            <v>0</v>
          </cell>
          <cell r="I2996">
            <v>0</v>
          </cell>
          <cell r="J2996">
            <v>0</v>
          </cell>
          <cell r="K2996">
            <v>0</v>
          </cell>
          <cell r="L2996">
            <v>0</v>
          </cell>
          <cell r="M2996">
            <v>0</v>
          </cell>
          <cell r="N2996">
            <v>0</v>
          </cell>
          <cell r="O2996">
            <v>0</v>
          </cell>
          <cell r="P2996">
            <v>0</v>
          </cell>
          <cell r="Q2996">
            <v>0</v>
          </cell>
          <cell r="R2996">
            <v>0</v>
          </cell>
          <cell r="S2996">
            <v>0</v>
          </cell>
          <cell r="T2996">
            <v>0</v>
          </cell>
          <cell r="U2996">
            <v>0</v>
          </cell>
          <cell r="V2996">
            <v>0</v>
          </cell>
          <cell r="W2996">
            <v>0</v>
          </cell>
          <cell r="X2996">
            <v>0</v>
          </cell>
          <cell r="Y2996" t="str">
            <v>D1WY_CUR_5Proposed DSM Program Capacity Costs</v>
          </cell>
        </row>
        <row r="2997">
          <cell r="E2997">
            <v>0</v>
          </cell>
          <cell r="F2997">
            <v>0</v>
          </cell>
          <cell r="G2997">
            <v>0</v>
          </cell>
          <cell r="H2997">
            <v>0</v>
          </cell>
          <cell r="I2997">
            <v>0</v>
          </cell>
          <cell r="J2997">
            <v>0</v>
          </cell>
          <cell r="K2997">
            <v>0</v>
          </cell>
          <cell r="L2997">
            <v>0</v>
          </cell>
          <cell r="M2997">
            <v>0</v>
          </cell>
          <cell r="N2997">
            <v>0</v>
          </cell>
          <cell r="O2997">
            <v>0</v>
          </cell>
          <cell r="P2997">
            <v>0</v>
          </cell>
          <cell r="Q2997">
            <v>0</v>
          </cell>
          <cell r="R2997">
            <v>0</v>
          </cell>
          <cell r="S2997">
            <v>0</v>
          </cell>
          <cell r="T2997">
            <v>0</v>
          </cell>
          <cell r="U2997">
            <v>0</v>
          </cell>
          <cell r="V2997">
            <v>0</v>
          </cell>
          <cell r="W2997">
            <v>0</v>
          </cell>
          <cell r="X2997">
            <v>0</v>
          </cell>
          <cell r="Y2997" t="str">
            <v>D1WY_CUR_5Proposed DSM Program Capital Costs</v>
          </cell>
        </row>
        <row r="2998">
          <cell r="E2998">
            <v>0</v>
          </cell>
          <cell r="F2998">
            <v>0</v>
          </cell>
          <cell r="G2998">
            <v>0</v>
          </cell>
          <cell r="H2998">
            <v>0</v>
          </cell>
          <cell r="I2998">
            <v>0</v>
          </cell>
          <cell r="J2998">
            <v>0</v>
          </cell>
          <cell r="K2998">
            <v>0</v>
          </cell>
          <cell r="L2998">
            <v>0</v>
          </cell>
          <cell r="M2998">
            <v>0</v>
          </cell>
          <cell r="N2998">
            <v>0</v>
          </cell>
          <cell r="O2998">
            <v>0</v>
          </cell>
          <cell r="P2998">
            <v>0</v>
          </cell>
          <cell r="Q2998">
            <v>0</v>
          </cell>
          <cell r="R2998">
            <v>0</v>
          </cell>
          <cell r="S2998">
            <v>0</v>
          </cell>
          <cell r="T2998">
            <v>0</v>
          </cell>
          <cell r="U2998">
            <v>0</v>
          </cell>
          <cell r="V2998">
            <v>0</v>
          </cell>
          <cell r="W2998">
            <v>0</v>
          </cell>
          <cell r="X2998">
            <v>0</v>
          </cell>
          <cell r="Y2998" t="str">
            <v>D1WY_CUR_5   DSM Program Total Costs</v>
          </cell>
        </row>
        <row r="2999">
          <cell r="E2999">
            <v>0</v>
          </cell>
          <cell r="F2999">
            <v>0</v>
          </cell>
          <cell r="G2999">
            <v>0</v>
          </cell>
          <cell r="H2999">
            <v>0</v>
          </cell>
          <cell r="I2999">
            <v>0</v>
          </cell>
          <cell r="J2999">
            <v>0</v>
          </cell>
          <cell r="K2999">
            <v>0</v>
          </cell>
          <cell r="L2999">
            <v>0</v>
          </cell>
          <cell r="M2999">
            <v>0</v>
          </cell>
          <cell r="N2999">
            <v>0</v>
          </cell>
          <cell r="O2999">
            <v>0</v>
          </cell>
          <cell r="P2999">
            <v>0</v>
          </cell>
          <cell r="Q2999">
            <v>0</v>
          </cell>
          <cell r="R2999">
            <v>0</v>
          </cell>
          <cell r="S2999">
            <v>0</v>
          </cell>
          <cell r="T2999">
            <v>0</v>
          </cell>
          <cell r="U2999">
            <v>0</v>
          </cell>
          <cell r="V2999">
            <v>0</v>
          </cell>
          <cell r="W2999">
            <v>0</v>
          </cell>
          <cell r="X2999">
            <v>0</v>
          </cell>
          <cell r="Y2999" t="str">
            <v>DRW_CA_DLC_1Proposed DSM Program Energy Costs</v>
          </cell>
        </row>
        <row r="3000">
          <cell r="E3000">
            <v>0</v>
          </cell>
          <cell r="F3000">
            <v>0</v>
          </cell>
          <cell r="G3000">
            <v>0</v>
          </cell>
          <cell r="H3000">
            <v>0</v>
          </cell>
          <cell r="I3000">
            <v>0</v>
          </cell>
          <cell r="J3000">
            <v>0</v>
          </cell>
          <cell r="K3000">
            <v>0</v>
          </cell>
          <cell r="L3000">
            <v>0</v>
          </cell>
          <cell r="M3000">
            <v>0</v>
          </cell>
          <cell r="N3000">
            <v>0</v>
          </cell>
          <cell r="O3000">
            <v>0</v>
          </cell>
          <cell r="P3000">
            <v>0</v>
          </cell>
          <cell r="Q3000">
            <v>0</v>
          </cell>
          <cell r="R3000">
            <v>0</v>
          </cell>
          <cell r="S3000">
            <v>0</v>
          </cell>
          <cell r="T3000">
            <v>0</v>
          </cell>
          <cell r="U3000">
            <v>0</v>
          </cell>
          <cell r="V3000">
            <v>0</v>
          </cell>
          <cell r="W3000">
            <v>0</v>
          </cell>
          <cell r="X3000">
            <v>0</v>
          </cell>
          <cell r="Y3000" t="str">
            <v>DRW_CA_DLC_1Proposed DSM Program Payback Energy Costs</v>
          </cell>
        </row>
        <row r="3001">
          <cell r="E3001">
            <v>0</v>
          </cell>
          <cell r="F3001">
            <v>0</v>
          </cell>
          <cell r="G3001">
            <v>0</v>
          </cell>
          <cell r="H3001">
            <v>0</v>
          </cell>
          <cell r="I3001">
            <v>0</v>
          </cell>
          <cell r="J3001">
            <v>0</v>
          </cell>
          <cell r="K3001">
            <v>0</v>
          </cell>
          <cell r="L3001">
            <v>0</v>
          </cell>
          <cell r="M3001">
            <v>0</v>
          </cell>
          <cell r="N3001">
            <v>0</v>
          </cell>
          <cell r="O3001">
            <v>0</v>
          </cell>
          <cell r="P3001">
            <v>0</v>
          </cell>
          <cell r="Q3001">
            <v>0</v>
          </cell>
          <cell r="R3001">
            <v>0</v>
          </cell>
          <cell r="S3001">
            <v>0</v>
          </cell>
          <cell r="T3001">
            <v>0</v>
          </cell>
          <cell r="U3001">
            <v>0</v>
          </cell>
          <cell r="V3001">
            <v>0</v>
          </cell>
          <cell r="W3001">
            <v>0</v>
          </cell>
          <cell r="X3001">
            <v>0</v>
          </cell>
          <cell r="Y3001" t="str">
            <v>DRW_CA_DLC_1Proposed DSM Program Capacity Costs</v>
          </cell>
        </row>
        <row r="3002">
          <cell r="E3002">
            <v>0</v>
          </cell>
          <cell r="F3002">
            <v>0</v>
          </cell>
          <cell r="G3002">
            <v>0</v>
          </cell>
          <cell r="H3002">
            <v>0</v>
          </cell>
          <cell r="I3002">
            <v>0</v>
          </cell>
          <cell r="J3002">
            <v>0</v>
          </cell>
          <cell r="K3002">
            <v>0</v>
          </cell>
          <cell r="L3002">
            <v>0</v>
          </cell>
          <cell r="M3002">
            <v>0</v>
          </cell>
          <cell r="N3002">
            <v>0</v>
          </cell>
          <cell r="O3002">
            <v>0</v>
          </cell>
          <cell r="P3002">
            <v>0</v>
          </cell>
          <cell r="Q3002">
            <v>0</v>
          </cell>
          <cell r="R3002">
            <v>0</v>
          </cell>
          <cell r="S3002">
            <v>0</v>
          </cell>
          <cell r="T3002">
            <v>0</v>
          </cell>
          <cell r="U3002">
            <v>0</v>
          </cell>
          <cell r="V3002">
            <v>0</v>
          </cell>
          <cell r="W3002">
            <v>0</v>
          </cell>
          <cell r="X3002">
            <v>0</v>
          </cell>
          <cell r="Y3002" t="str">
            <v>DRW_CA_DLC_1Proposed DSM Program Capital Costs</v>
          </cell>
        </row>
        <row r="3003">
          <cell r="E3003">
            <v>0</v>
          </cell>
          <cell r="F3003">
            <v>0</v>
          </cell>
          <cell r="G3003">
            <v>0</v>
          </cell>
          <cell r="H3003">
            <v>0</v>
          </cell>
          <cell r="I3003">
            <v>0</v>
          </cell>
          <cell r="J3003">
            <v>0</v>
          </cell>
          <cell r="K3003">
            <v>0</v>
          </cell>
          <cell r="L3003">
            <v>0</v>
          </cell>
          <cell r="M3003">
            <v>0</v>
          </cell>
          <cell r="N3003">
            <v>0</v>
          </cell>
          <cell r="O3003">
            <v>0</v>
          </cell>
          <cell r="P3003">
            <v>0</v>
          </cell>
          <cell r="Q3003">
            <v>0</v>
          </cell>
          <cell r="R3003">
            <v>0</v>
          </cell>
          <cell r="S3003">
            <v>0</v>
          </cell>
          <cell r="T3003">
            <v>0</v>
          </cell>
          <cell r="U3003">
            <v>0</v>
          </cell>
          <cell r="V3003">
            <v>0</v>
          </cell>
          <cell r="W3003">
            <v>0</v>
          </cell>
          <cell r="X3003">
            <v>0</v>
          </cell>
          <cell r="Y3003" t="str">
            <v>DRW_CA_DLC_1   DSM Program Total Costs</v>
          </cell>
        </row>
        <row r="3004">
          <cell r="E3004">
            <v>0</v>
          </cell>
          <cell r="F3004">
            <v>0</v>
          </cell>
          <cell r="G3004">
            <v>0</v>
          </cell>
          <cell r="H3004">
            <v>0</v>
          </cell>
          <cell r="I3004">
            <v>0</v>
          </cell>
          <cell r="J3004">
            <v>0</v>
          </cell>
          <cell r="K3004">
            <v>0</v>
          </cell>
          <cell r="L3004">
            <v>0</v>
          </cell>
          <cell r="M3004">
            <v>0</v>
          </cell>
          <cell r="N3004">
            <v>0</v>
          </cell>
          <cell r="O3004">
            <v>0</v>
          </cell>
          <cell r="P3004">
            <v>0</v>
          </cell>
          <cell r="Q3004">
            <v>0</v>
          </cell>
          <cell r="R3004">
            <v>0</v>
          </cell>
          <cell r="S3004">
            <v>0</v>
          </cell>
          <cell r="T3004">
            <v>0</v>
          </cell>
          <cell r="U3004">
            <v>0</v>
          </cell>
          <cell r="V3004">
            <v>0</v>
          </cell>
          <cell r="W3004">
            <v>0</v>
          </cell>
          <cell r="X3004">
            <v>0</v>
          </cell>
          <cell r="Y3004" t="str">
            <v>DRW_CA_SPH_1Proposed DSM Program Energy Costs</v>
          </cell>
        </row>
        <row r="3005">
          <cell r="E3005">
            <v>0</v>
          </cell>
          <cell r="F3005">
            <v>0</v>
          </cell>
          <cell r="G3005">
            <v>0</v>
          </cell>
          <cell r="H3005">
            <v>0</v>
          </cell>
          <cell r="I3005">
            <v>0</v>
          </cell>
          <cell r="J3005">
            <v>0</v>
          </cell>
          <cell r="K3005">
            <v>0</v>
          </cell>
          <cell r="L3005">
            <v>0</v>
          </cell>
          <cell r="M3005">
            <v>0</v>
          </cell>
          <cell r="N3005">
            <v>0</v>
          </cell>
          <cell r="O3005">
            <v>0</v>
          </cell>
          <cell r="P3005">
            <v>0</v>
          </cell>
          <cell r="Q3005">
            <v>0</v>
          </cell>
          <cell r="R3005">
            <v>0</v>
          </cell>
          <cell r="S3005">
            <v>0</v>
          </cell>
          <cell r="T3005">
            <v>0</v>
          </cell>
          <cell r="U3005">
            <v>0</v>
          </cell>
          <cell r="V3005">
            <v>0</v>
          </cell>
          <cell r="W3005">
            <v>0</v>
          </cell>
          <cell r="X3005">
            <v>0</v>
          </cell>
          <cell r="Y3005" t="str">
            <v>DRW_CA_SPH_1Proposed DSM Program Payback Energy Costs</v>
          </cell>
        </row>
        <row r="3006">
          <cell r="E3006">
            <v>0</v>
          </cell>
          <cell r="F3006">
            <v>0</v>
          </cell>
          <cell r="G3006">
            <v>0</v>
          </cell>
          <cell r="H3006">
            <v>0</v>
          </cell>
          <cell r="I3006">
            <v>0</v>
          </cell>
          <cell r="J3006">
            <v>0</v>
          </cell>
          <cell r="K3006">
            <v>0</v>
          </cell>
          <cell r="L3006">
            <v>0</v>
          </cell>
          <cell r="M3006">
            <v>0</v>
          </cell>
          <cell r="N3006">
            <v>0</v>
          </cell>
          <cell r="O3006">
            <v>0</v>
          </cell>
          <cell r="P3006">
            <v>0</v>
          </cell>
          <cell r="Q3006">
            <v>0</v>
          </cell>
          <cell r="R3006">
            <v>0</v>
          </cell>
          <cell r="S3006">
            <v>0</v>
          </cell>
          <cell r="T3006">
            <v>0</v>
          </cell>
          <cell r="U3006">
            <v>0</v>
          </cell>
          <cell r="V3006">
            <v>0</v>
          </cell>
          <cell r="W3006">
            <v>0</v>
          </cell>
          <cell r="X3006">
            <v>0</v>
          </cell>
          <cell r="Y3006" t="str">
            <v>DRW_CA_SPH_1Proposed DSM Program Capacity Costs</v>
          </cell>
        </row>
        <row r="3007">
          <cell r="E3007">
            <v>0</v>
          </cell>
          <cell r="F3007">
            <v>0</v>
          </cell>
          <cell r="G3007">
            <v>0</v>
          </cell>
          <cell r="H3007">
            <v>0</v>
          </cell>
          <cell r="I3007">
            <v>0</v>
          </cell>
          <cell r="J3007">
            <v>0</v>
          </cell>
          <cell r="K3007">
            <v>0</v>
          </cell>
          <cell r="L3007">
            <v>0</v>
          </cell>
          <cell r="M3007">
            <v>0</v>
          </cell>
          <cell r="N3007">
            <v>0</v>
          </cell>
          <cell r="O3007">
            <v>0</v>
          </cell>
          <cell r="P3007">
            <v>0</v>
          </cell>
          <cell r="Q3007">
            <v>0</v>
          </cell>
          <cell r="R3007">
            <v>0</v>
          </cell>
          <cell r="S3007">
            <v>0</v>
          </cell>
          <cell r="T3007">
            <v>0</v>
          </cell>
          <cell r="U3007">
            <v>0</v>
          </cell>
          <cell r="V3007">
            <v>0</v>
          </cell>
          <cell r="W3007">
            <v>0</v>
          </cell>
          <cell r="X3007">
            <v>0</v>
          </cell>
          <cell r="Y3007" t="str">
            <v>DRW_CA_SPH_1Proposed DSM Program Capital Costs</v>
          </cell>
        </row>
        <row r="3008">
          <cell r="E3008">
            <v>0</v>
          </cell>
          <cell r="F3008">
            <v>0</v>
          </cell>
          <cell r="G3008">
            <v>0</v>
          </cell>
          <cell r="H3008">
            <v>0</v>
          </cell>
          <cell r="I3008">
            <v>0</v>
          </cell>
          <cell r="J3008">
            <v>0</v>
          </cell>
          <cell r="K3008">
            <v>0</v>
          </cell>
          <cell r="L3008">
            <v>0</v>
          </cell>
          <cell r="M3008">
            <v>0</v>
          </cell>
          <cell r="N3008">
            <v>0</v>
          </cell>
          <cell r="O3008">
            <v>0</v>
          </cell>
          <cell r="P3008">
            <v>0</v>
          </cell>
          <cell r="Q3008">
            <v>0</v>
          </cell>
          <cell r="R3008">
            <v>0</v>
          </cell>
          <cell r="S3008">
            <v>0</v>
          </cell>
          <cell r="T3008">
            <v>0</v>
          </cell>
          <cell r="U3008">
            <v>0</v>
          </cell>
          <cell r="V3008">
            <v>0</v>
          </cell>
          <cell r="W3008">
            <v>0</v>
          </cell>
          <cell r="X3008">
            <v>0</v>
          </cell>
          <cell r="Y3008" t="str">
            <v>DRW_CA_SPH_1   DSM Program Total Costs</v>
          </cell>
        </row>
        <row r="3009">
          <cell r="E3009">
            <v>0</v>
          </cell>
          <cell r="F3009">
            <v>0</v>
          </cell>
          <cell r="G3009">
            <v>0</v>
          </cell>
          <cell r="H3009">
            <v>0</v>
          </cell>
          <cell r="I3009">
            <v>0</v>
          </cell>
          <cell r="J3009">
            <v>0</v>
          </cell>
          <cell r="K3009">
            <v>0</v>
          </cell>
          <cell r="L3009">
            <v>0</v>
          </cell>
          <cell r="M3009">
            <v>0</v>
          </cell>
          <cell r="N3009">
            <v>0</v>
          </cell>
          <cell r="O3009">
            <v>0</v>
          </cell>
          <cell r="P3009">
            <v>0</v>
          </cell>
          <cell r="Q3009">
            <v>0</v>
          </cell>
          <cell r="R3009">
            <v>0</v>
          </cell>
          <cell r="S3009">
            <v>0</v>
          </cell>
          <cell r="T3009">
            <v>0</v>
          </cell>
          <cell r="U3009">
            <v>0</v>
          </cell>
          <cell r="V3009">
            <v>0</v>
          </cell>
          <cell r="W3009">
            <v>0</v>
          </cell>
          <cell r="X3009">
            <v>0</v>
          </cell>
          <cell r="Y3009" t="str">
            <v>DRW_CA_THM_1Proposed DSM Program Energy Costs</v>
          </cell>
        </row>
        <row r="3010">
          <cell r="E3010">
            <v>0</v>
          </cell>
          <cell r="F3010">
            <v>0</v>
          </cell>
          <cell r="G3010">
            <v>0</v>
          </cell>
          <cell r="H3010">
            <v>0</v>
          </cell>
          <cell r="I3010">
            <v>0</v>
          </cell>
          <cell r="J3010">
            <v>0</v>
          </cell>
          <cell r="K3010">
            <v>0</v>
          </cell>
          <cell r="L3010">
            <v>0</v>
          </cell>
          <cell r="M3010">
            <v>0</v>
          </cell>
          <cell r="N3010">
            <v>0</v>
          </cell>
          <cell r="O3010">
            <v>0</v>
          </cell>
          <cell r="P3010">
            <v>0</v>
          </cell>
          <cell r="Q3010">
            <v>0</v>
          </cell>
          <cell r="R3010">
            <v>0</v>
          </cell>
          <cell r="S3010">
            <v>0</v>
          </cell>
          <cell r="T3010">
            <v>0</v>
          </cell>
          <cell r="U3010">
            <v>0</v>
          </cell>
          <cell r="V3010">
            <v>0</v>
          </cell>
          <cell r="W3010">
            <v>0</v>
          </cell>
          <cell r="X3010">
            <v>0</v>
          </cell>
          <cell r="Y3010" t="str">
            <v>DRW_CA_THM_1Proposed DSM Program Payback Energy Costs</v>
          </cell>
        </row>
        <row r="3011">
          <cell r="E3011">
            <v>0</v>
          </cell>
          <cell r="F3011">
            <v>0</v>
          </cell>
          <cell r="G3011">
            <v>0</v>
          </cell>
          <cell r="H3011">
            <v>0</v>
          </cell>
          <cell r="I3011">
            <v>0</v>
          </cell>
          <cell r="J3011">
            <v>0</v>
          </cell>
          <cell r="K3011">
            <v>0</v>
          </cell>
          <cell r="L3011">
            <v>0</v>
          </cell>
          <cell r="M3011">
            <v>0</v>
          </cell>
          <cell r="N3011">
            <v>0</v>
          </cell>
          <cell r="O3011">
            <v>0</v>
          </cell>
          <cell r="P3011">
            <v>0</v>
          </cell>
          <cell r="Q3011">
            <v>0</v>
          </cell>
          <cell r="R3011">
            <v>0</v>
          </cell>
          <cell r="S3011">
            <v>0</v>
          </cell>
          <cell r="T3011">
            <v>0</v>
          </cell>
          <cell r="U3011">
            <v>0</v>
          </cell>
          <cell r="V3011">
            <v>0</v>
          </cell>
          <cell r="W3011">
            <v>0</v>
          </cell>
          <cell r="X3011">
            <v>0</v>
          </cell>
          <cell r="Y3011" t="str">
            <v>DRW_CA_THM_1Proposed DSM Program Capacity Costs</v>
          </cell>
        </row>
        <row r="3012">
          <cell r="E3012">
            <v>0</v>
          </cell>
          <cell r="F3012">
            <v>0</v>
          </cell>
          <cell r="G3012">
            <v>0</v>
          </cell>
          <cell r="H3012">
            <v>0</v>
          </cell>
          <cell r="I3012">
            <v>0</v>
          </cell>
          <cell r="J3012">
            <v>0</v>
          </cell>
          <cell r="K3012">
            <v>0</v>
          </cell>
          <cell r="L3012">
            <v>0</v>
          </cell>
          <cell r="M3012">
            <v>0</v>
          </cell>
          <cell r="N3012">
            <v>0</v>
          </cell>
          <cell r="O3012">
            <v>0</v>
          </cell>
          <cell r="P3012">
            <v>0</v>
          </cell>
          <cell r="Q3012">
            <v>0</v>
          </cell>
          <cell r="R3012">
            <v>0</v>
          </cell>
          <cell r="S3012">
            <v>0</v>
          </cell>
          <cell r="T3012">
            <v>0</v>
          </cell>
          <cell r="U3012">
            <v>0</v>
          </cell>
          <cell r="V3012">
            <v>0</v>
          </cell>
          <cell r="W3012">
            <v>0</v>
          </cell>
          <cell r="X3012">
            <v>0</v>
          </cell>
          <cell r="Y3012" t="str">
            <v>DRW_CA_THM_1Proposed DSM Program Capital Costs</v>
          </cell>
        </row>
        <row r="3013">
          <cell r="E3013">
            <v>0</v>
          </cell>
          <cell r="F3013">
            <v>0</v>
          </cell>
          <cell r="G3013">
            <v>0</v>
          </cell>
          <cell r="H3013">
            <v>0</v>
          </cell>
          <cell r="I3013">
            <v>0</v>
          </cell>
          <cell r="J3013">
            <v>0</v>
          </cell>
          <cell r="K3013">
            <v>0</v>
          </cell>
          <cell r="L3013">
            <v>0</v>
          </cell>
          <cell r="M3013">
            <v>0</v>
          </cell>
          <cell r="N3013">
            <v>0</v>
          </cell>
          <cell r="O3013">
            <v>0</v>
          </cell>
          <cell r="P3013">
            <v>0</v>
          </cell>
          <cell r="Q3013">
            <v>0</v>
          </cell>
          <cell r="R3013">
            <v>0</v>
          </cell>
          <cell r="S3013">
            <v>0</v>
          </cell>
          <cell r="T3013">
            <v>0</v>
          </cell>
          <cell r="U3013">
            <v>0</v>
          </cell>
          <cell r="V3013">
            <v>0</v>
          </cell>
          <cell r="W3013">
            <v>0</v>
          </cell>
          <cell r="X3013">
            <v>0</v>
          </cell>
          <cell r="Y3013" t="str">
            <v>DRW_CA_THM_1   DSM Program Total Costs</v>
          </cell>
        </row>
        <row r="3014">
          <cell r="E3014">
            <v>0</v>
          </cell>
          <cell r="F3014">
            <v>0</v>
          </cell>
          <cell r="G3014">
            <v>0</v>
          </cell>
          <cell r="H3014">
            <v>0</v>
          </cell>
          <cell r="I3014">
            <v>0</v>
          </cell>
          <cell r="J3014">
            <v>0</v>
          </cell>
          <cell r="K3014">
            <v>0</v>
          </cell>
          <cell r="L3014">
            <v>0</v>
          </cell>
          <cell r="M3014">
            <v>0</v>
          </cell>
          <cell r="N3014">
            <v>0</v>
          </cell>
          <cell r="O3014">
            <v>0</v>
          </cell>
          <cell r="P3014">
            <v>0</v>
          </cell>
          <cell r="Q3014">
            <v>0</v>
          </cell>
          <cell r="R3014">
            <v>0</v>
          </cell>
          <cell r="S3014">
            <v>0</v>
          </cell>
          <cell r="T3014">
            <v>0</v>
          </cell>
          <cell r="U3014">
            <v>0</v>
          </cell>
          <cell r="V3014">
            <v>0</v>
          </cell>
          <cell r="W3014">
            <v>0</v>
          </cell>
          <cell r="X3014">
            <v>0</v>
          </cell>
          <cell r="Y3014" t="str">
            <v>DRW_ID_DLC_1Proposed DSM Program Energy Costs</v>
          </cell>
        </row>
        <row r="3015">
          <cell r="E3015">
            <v>0</v>
          </cell>
          <cell r="F3015">
            <v>0</v>
          </cell>
          <cell r="G3015">
            <v>0</v>
          </cell>
          <cell r="H3015">
            <v>0</v>
          </cell>
          <cell r="I3015">
            <v>0</v>
          </cell>
          <cell r="J3015">
            <v>0</v>
          </cell>
          <cell r="K3015">
            <v>0</v>
          </cell>
          <cell r="L3015">
            <v>0</v>
          </cell>
          <cell r="M3015">
            <v>0</v>
          </cell>
          <cell r="N3015">
            <v>0</v>
          </cell>
          <cell r="O3015">
            <v>0</v>
          </cell>
          <cell r="P3015">
            <v>0</v>
          </cell>
          <cell r="Q3015">
            <v>0</v>
          </cell>
          <cell r="R3015">
            <v>0</v>
          </cell>
          <cell r="S3015">
            <v>0</v>
          </cell>
          <cell r="T3015">
            <v>0</v>
          </cell>
          <cell r="U3015">
            <v>0</v>
          </cell>
          <cell r="V3015">
            <v>0</v>
          </cell>
          <cell r="W3015">
            <v>0</v>
          </cell>
          <cell r="X3015">
            <v>0</v>
          </cell>
          <cell r="Y3015" t="str">
            <v>DRW_ID_DLC_1Proposed DSM Program Payback Energy Costs</v>
          </cell>
        </row>
        <row r="3016">
          <cell r="E3016">
            <v>0</v>
          </cell>
          <cell r="F3016">
            <v>0</v>
          </cell>
          <cell r="G3016">
            <v>0</v>
          </cell>
          <cell r="H3016">
            <v>0</v>
          </cell>
          <cell r="I3016">
            <v>0</v>
          </cell>
          <cell r="J3016">
            <v>0</v>
          </cell>
          <cell r="K3016">
            <v>0</v>
          </cell>
          <cell r="L3016">
            <v>0</v>
          </cell>
          <cell r="M3016">
            <v>0</v>
          </cell>
          <cell r="N3016">
            <v>0</v>
          </cell>
          <cell r="O3016">
            <v>0</v>
          </cell>
          <cell r="P3016">
            <v>0</v>
          </cell>
          <cell r="Q3016">
            <v>0</v>
          </cell>
          <cell r="R3016">
            <v>0</v>
          </cell>
          <cell r="S3016">
            <v>0</v>
          </cell>
          <cell r="T3016">
            <v>0</v>
          </cell>
          <cell r="U3016">
            <v>0</v>
          </cell>
          <cell r="V3016">
            <v>0</v>
          </cell>
          <cell r="W3016">
            <v>0</v>
          </cell>
          <cell r="X3016">
            <v>0</v>
          </cell>
          <cell r="Y3016" t="str">
            <v>DRW_ID_DLC_1Proposed DSM Program Capacity Costs</v>
          </cell>
        </row>
        <row r="3017">
          <cell r="E3017">
            <v>0</v>
          </cell>
          <cell r="F3017">
            <v>0</v>
          </cell>
          <cell r="G3017">
            <v>0</v>
          </cell>
          <cell r="H3017">
            <v>0</v>
          </cell>
          <cell r="I3017">
            <v>0</v>
          </cell>
          <cell r="J3017">
            <v>0</v>
          </cell>
          <cell r="K3017">
            <v>0</v>
          </cell>
          <cell r="L3017">
            <v>0</v>
          </cell>
          <cell r="M3017">
            <v>0</v>
          </cell>
          <cell r="N3017">
            <v>0</v>
          </cell>
          <cell r="O3017">
            <v>0</v>
          </cell>
          <cell r="P3017">
            <v>0</v>
          </cell>
          <cell r="Q3017">
            <v>0</v>
          </cell>
          <cell r="R3017">
            <v>0</v>
          </cell>
          <cell r="S3017">
            <v>0</v>
          </cell>
          <cell r="T3017">
            <v>0</v>
          </cell>
          <cell r="U3017">
            <v>0</v>
          </cell>
          <cell r="V3017">
            <v>0</v>
          </cell>
          <cell r="W3017">
            <v>0</v>
          </cell>
          <cell r="X3017">
            <v>0</v>
          </cell>
          <cell r="Y3017" t="str">
            <v>DRW_ID_DLC_1Proposed DSM Program Capital Costs</v>
          </cell>
        </row>
        <row r="3018">
          <cell r="E3018">
            <v>0</v>
          </cell>
          <cell r="F3018">
            <v>0</v>
          </cell>
          <cell r="G3018">
            <v>0</v>
          </cell>
          <cell r="H3018">
            <v>0</v>
          </cell>
          <cell r="I3018">
            <v>0</v>
          </cell>
          <cell r="J3018">
            <v>0</v>
          </cell>
          <cell r="K3018">
            <v>0</v>
          </cell>
          <cell r="L3018">
            <v>0</v>
          </cell>
          <cell r="M3018">
            <v>0</v>
          </cell>
          <cell r="N3018">
            <v>0</v>
          </cell>
          <cell r="O3018">
            <v>0</v>
          </cell>
          <cell r="P3018">
            <v>0</v>
          </cell>
          <cell r="Q3018">
            <v>0</v>
          </cell>
          <cell r="R3018">
            <v>0</v>
          </cell>
          <cell r="S3018">
            <v>0</v>
          </cell>
          <cell r="T3018">
            <v>0</v>
          </cell>
          <cell r="U3018">
            <v>0</v>
          </cell>
          <cell r="V3018">
            <v>0</v>
          </cell>
          <cell r="W3018">
            <v>0</v>
          </cell>
          <cell r="X3018">
            <v>0</v>
          </cell>
          <cell r="Y3018" t="str">
            <v>DRW_ID_DLC_1   DSM Program Total Costs</v>
          </cell>
        </row>
        <row r="3019">
          <cell r="E3019">
            <v>0</v>
          </cell>
          <cell r="F3019">
            <v>0</v>
          </cell>
          <cell r="G3019">
            <v>0</v>
          </cell>
          <cell r="H3019">
            <v>0</v>
          </cell>
          <cell r="I3019">
            <v>0</v>
          </cell>
          <cell r="J3019">
            <v>0</v>
          </cell>
          <cell r="K3019">
            <v>0</v>
          </cell>
          <cell r="L3019">
            <v>0</v>
          </cell>
          <cell r="M3019">
            <v>0</v>
          </cell>
          <cell r="N3019">
            <v>0</v>
          </cell>
          <cell r="O3019">
            <v>0</v>
          </cell>
          <cell r="P3019">
            <v>0</v>
          </cell>
          <cell r="Q3019">
            <v>0</v>
          </cell>
          <cell r="R3019">
            <v>0</v>
          </cell>
          <cell r="S3019">
            <v>0</v>
          </cell>
          <cell r="T3019">
            <v>0</v>
          </cell>
          <cell r="U3019">
            <v>0</v>
          </cell>
          <cell r="V3019">
            <v>0</v>
          </cell>
          <cell r="W3019">
            <v>0</v>
          </cell>
          <cell r="X3019">
            <v>0</v>
          </cell>
          <cell r="Y3019" t="str">
            <v>DRW_ID_SPH_1Proposed DSM Program Energy Costs</v>
          </cell>
        </row>
        <row r="3020">
          <cell r="E3020">
            <v>0</v>
          </cell>
          <cell r="F3020">
            <v>0</v>
          </cell>
          <cell r="G3020">
            <v>0</v>
          </cell>
          <cell r="H3020">
            <v>0</v>
          </cell>
          <cell r="I3020">
            <v>0</v>
          </cell>
          <cell r="J3020">
            <v>0</v>
          </cell>
          <cell r="K3020">
            <v>0</v>
          </cell>
          <cell r="L3020">
            <v>0</v>
          </cell>
          <cell r="M3020">
            <v>0</v>
          </cell>
          <cell r="N3020">
            <v>0</v>
          </cell>
          <cell r="O3020">
            <v>0</v>
          </cell>
          <cell r="P3020">
            <v>0</v>
          </cell>
          <cell r="Q3020">
            <v>0</v>
          </cell>
          <cell r="R3020">
            <v>0</v>
          </cell>
          <cell r="S3020">
            <v>0</v>
          </cell>
          <cell r="T3020">
            <v>0</v>
          </cell>
          <cell r="U3020">
            <v>0</v>
          </cell>
          <cell r="V3020">
            <v>0</v>
          </cell>
          <cell r="W3020">
            <v>0</v>
          </cell>
          <cell r="X3020">
            <v>0</v>
          </cell>
          <cell r="Y3020" t="str">
            <v>DRW_ID_SPH_1Proposed DSM Program Payback Energy Costs</v>
          </cell>
        </row>
        <row r="3021">
          <cell r="E3021">
            <v>0</v>
          </cell>
          <cell r="F3021">
            <v>0</v>
          </cell>
          <cell r="G3021">
            <v>0</v>
          </cell>
          <cell r="H3021">
            <v>0</v>
          </cell>
          <cell r="I3021">
            <v>0</v>
          </cell>
          <cell r="J3021">
            <v>0</v>
          </cell>
          <cell r="K3021">
            <v>0</v>
          </cell>
          <cell r="L3021">
            <v>0</v>
          </cell>
          <cell r="M3021">
            <v>0</v>
          </cell>
          <cell r="N3021">
            <v>0</v>
          </cell>
          <cell r="O3021">
            <v>0</v>
          </cell>
          <cell r="P3021">
            <v>0</v>
          </cell>
          <cell r="Q3021">
            <v>0</v>
          </cell>
          <cell r="R3021">
            <v>0</v>
          </cell>
          <cell r="S3021">
            <v>0</v>
          </cell>
          <cell r="T3021">
            <v>0</v>
          </cell>
          <cell r="U3021">
            <v>0</v>
          </cell>
          <cell r="V3021">
            <v>0</v>
          </cell>
          <cell r="W3021">
            <v>0</v>
          </cell>
          <cell r="X3021">
            <v>0</v>
          </cell>
          <cell r="Y3021" t="str">
            <v>DRW_ID_SPH_1Proposed DSM Program Capacity Costs</v>
          </cell>
        </row>
        <row r="3022">
          <cell r="E3022">
            <v>0</v>
          </cell>
          <cell r="F3022">
            <v>0</v>
          </cell>
          <cell r="G3022">
            <v>0</v>
          </cell>
          <cell r="H3022">
            <v>0</v>
          </cell>
          <cell r="I3022">
            <v>0</v>
          </cell>
          <cell r="J3022">
            <v>0</v>
          </cell>
          <cell r="K3022">
            <v>0</v>
          </cell>
          <cell r="L3022">
            <v>0</v>
          </cell>
          <cell r="M3022">
            <v>0</v>
          </cell>
          <cell r="N3022">
            <v>0</v>
          </cell>
          <cell r="O3022">
            <v>0</v>
          </cell>
          <cell r="P3022">
            <v>0</v>
          </cell>
          <cell r="Q3022">
            <v>0</v>
          </cell>
          <cell r="R3022">
            <v>0</v>
          </cell>
          <cell r="S3022">
            <v>0</v>
          </cell>
          <cell r="T3022">
            <v>0</v>
          </cell>
          <cell r="U3022">
            <v>0</v>
          </cell>
          <cell r="V3022">
            <v>0</v>
          </cell>
          <cell r="W3022">
            <v>0</v>
          </cell>
          <cell r="X3022">
            <v>0</v>
          </cell>
          <cell r="Y3022" t="str">
            <v>DRW_ID_SPH_1Proposed DSM Program Capital Costs</v>
          </cell>
        </row>
        <row r="3023">
          <cell r="E3023">
            <v>0</v>
          </cell>
          <cell r="F3023">
            <v>0</v>
          </cell>
          <cell r="G3023">
            <v>0</v>
          </cell>
          <cell r="H3023">
            <v>0</v>
          </cell>
          <cell r="I3023">
            <v>0</v>
          </cell>
          <cell r="J3023">
            <v>0</v>
          </cell>
          <cell r="K3023">
            <v>0</v>
          </cell>
          <cell r="L3023">
            <v>0</v>
          </cell>
          <cell r="M3023">
            <v>0</v>
          </cell>
          <cell r="N3023">
            <v>0</v>
          </cell>
          <cell r="O3023">
            <v>0</v>
          </cell>
          <cell r="P3023">
            <v>0</v>
          </cell>
          <cell r="Q3023">
            <v>0</v>
          </cell>
          <cell r="R3023">
            <v>0</v>
          </cell>
          <cell r="S3023">
            <v>0</v>
          </cell>
          <cell r="T3023">
            <v>0</v>
          </cell>
          <cell r="U3023">
            <v>0</v>
          </cell>
          <cell r="V3023">
            <v>0</v>
          </cell>
          <cell r="W3023">
            <v>0</v>
          </cell>
          <cell r="X3023">
            <v>0</v>
          </cell>
          <cell r="Y3023" t="str">
            <v>DRW_ID_SPH_1   DSM Program Total Costs</v>
          </cell>
        </row>
        <row r="3024">
          <cell r="E3024">
            <v>0</v>
          </cell>
          <cell r="F3024">
            <v>0</v>
          </cell>
          <cell r="G3024">
            <v>0</v>
          </cell>
          <cell r="H3024">
            <v>0</v>
          </cell>
          <cell r="I3024">
            <v>0</v>
          </cell>
          <cell r="J3024">
            <v>0</v>
          </cell>
          <cell r="K3024">
            <v>0</v>
          </cell>
          <cell r="L3024">
            <v>0</v>
          </cell>
          <cell r="M3024">
            <v>0</v>
          </cell>
          <cell r="N3024">
            <v>0</v>
          </cell>
          <cell r="O3024">
            <v>0</v>
          </cell>
          <cell r="P3024">
            <v>0</v>
          </cell>
          <cell r="Q3024">
            <v>0</v>
          </cell>
          <cell r="R3024">
            <v>0</v>
          </cell>
          <cell r="S3024">
            <v>0</v>
          </cell>
          <cell r="T3024">
            <v>0</v>
          </cell>
          <cell r="U3024">
            <v>0</v>
          </cell>
          <cell r="V3024">
            <v>0</v>
          </cell>
          <cell r="W3024">
            <v>0</v>
          </cell>
          <cell r="X3024">
            <v>0</v>
          </cell>
          <cell r="Y3024" t="str">
            <v>DRW_ID_SPH_2Proposed DSM Program Energy Costs</v>
          </cell>
        </row>
        <row r="3025">
          <cell r="E3025">
            <v>0</v>
          </cell>
          <cell r="F3025">
            <v>0</v>
          </cell>
          <cell r="G3025">
            <v>0</v>
          </cell>
          <cell r="H3025">
            <v>0</v>
          </cell>
          <cell r="I3025">
            <v>0</v>
          </cell>
          <cell r="J3025">
            <v>0</v>
          </cell>
          <cell r="K3025">
            <v>0</v>
          </cell>
          <cell r="L3025">
            <v>0</v>
          </cell>
          <cell r="M3025">
            <v>0</v>
          </cell>
          <cell r="N3025">
            <v>0</v>
          </cell>
          <cell r="O3025">
            <v>0</v>
          </cell>
          <cell r="P3025">
            <v>0</v>
          </cell>
          <cell r="Q3025">
            <v>0</v>
          </cell>
          <cell r="R3025">
            <v>0</v>
          </cell>
          <cell r="S3025">
            <v>0</v>
          </cell>
          <cell r="T3025">
            <v>0</v>
          </cell>
          <cell r="U3025">
            <v>0</v>
          </cell>
          <cell r="V3025">
            <v>0</v>
          </cell>
          <cell r="W3025">
            <v>0</v>
          </cell>
          <cell r="X3025">
            <v>0</v>
          </cell>
          <cell r="Y3025" t="str">
            <v>DRW_ID_SPH_2Proposed DSM Program Payback Energy Costs</v>
          </cell>
        </row>
        <row r="3026">
          <cell r="E3026">
            <v>0</v>
          </cell>
          <cell r="F3026">
            <v>0</v>
          </cell>
          <cell r="G3026">
            <v>0</v>
          </cell>
          <cell r="H3026">
            <v>0</v>
          </cell>
          <cell r="I3026">
            <v>0</v>
          </cell>
          <cell r="J3026">
            <v>0</v>
          </cell>
          <cell r="K3026">
            <v>0</v>
          </cell>
          <cell r="L3026">
            <v>0</v>
          </cell>
          <cell r="M3026">
            <v>0</v>
          </cell>
          <cell r="N3026">
            <v>0</v>
          </cell>
          <cell r="O3026">
            <v>0</v>
          </cell>
          <cell r="P3026">
            <v>0</v>
          </cell>
          <cell r="Q3026">
            <v>0</v>
          </cell>
          <cell r="R3026">
            <v>0</v>
          </cell>
          <cell r="S3026">
            <v>0</v>
          </cell>
          <cell r="T3026">
            <v>0</v>
          </cell>
          <cell r="U3026">
            <v>0</v>
          </cell>
          <cell r="V3026">
            <v>0</v>
          </cell>
          <cell r="W3026">
            <v>0</v>
          </cell>
          <cell r="X3026">
            <v>0</v>
          </cell>
          <cell r="Y3026" t="str">
            <v>DRW_ID_SPH_2Proposed DSM Program Capacity Costs</v>
          </cell>
        </row>
        <row r="3027">
          <cell r="E3027">
            <v>0</v>
          </cell>
          <cell r="F3027">
            <v>0</v>
          </cell>
          <cell r="G3027">
            <v>0</v>
          </cell>
          <cell r="H3027">
            <v>0</v>
          </cell>
          <cell r="I3027">
            <v>0</v>
          </cell>
          <cell r="J3027">
            <v>0</v>
          </cell>
          <cell r="K3027">
            <v>0</v>
          </cell>
          <cell r="L3027">
            <v>0</v>
          </cell>
          <cell r="M3027">
            <v>0</v>
          </cell>
          <cell r="N3027">
            <v>0</v>
          </cell>
          <cell r="O3027">
            <v>0</v>
          </cell>
          <cell r="P3027">
            <v>0</v>
          </cell>
          <cell r="Q3027">
            <v>0</v>
          </cell>
          <cell r="R3027">
            <v>0</v>
          </cell>
          <cell r="S3027">
            <v>0</v>
          </cell>
          <cell r="T3027">
            <v>0</v>
          </cell>
          <cell r="U3027">
            <v>0</v>
          </cell>
          <cell r="V3027">
            <v>0</v>
          </cell>
          <cell r="W3027">
            <v>0</v>
          </cell>
          <cell r="X3027">
            <v>0</v>
          </cell>
          <cell r="Y3027" t="str">
            <v>DRW_ID_SPH_2Proposed DSM Program Capital Costs</v>
          </cell>
        </row>
        <row r="3028">
          <cell r="E3028">
            <v>0</v>
          </cell>
          <cell r="F3028">
            <v>0</v>
          </cell>
          <cell r="G3028">
            <v>0</v>
          </cell>
          <cell r="H3028">
            <v>0</v>
          </cell>
          <cell r="I3028">
            <v>0</v>
          </cell>
          <cell r="J3028">
            <v>0</v>
          </cell>
          <cell r="K3028">
            <v>0</v>
          </cell>
          <cell r="L3028">
            <v>0</v>
          </cell>
          <cell r="M3028">
            <v>0</v>
          </cell>
          <cell r="N3028">
            <v>0</v>
          </cell>
          <cell r="O3028">
            <v>0</v>
          </cell>
          <cell r="P3028">
            <v>0</v>
          </cell>
          <cell r="Q3028">
            <v>0</v>
          </cell>
          <cell r="R3028">
            <v>0</v>
          </cell>
          <cell r="S3028">
            <v>0</v>
          </cell>
          <cell r="T3028">
            <v>0</v>
          </cell>
          <cell r="U3028">
            <v>0</v>
          </cell>
          <cell r="V3028">
            <v>0</v>
          </cell>
          <cell r="W3028">
            <v>0</v>
          </cell>
          <cell r="X3028">
            <v>0</v>
          </cell>
          <cell r="Y3028" t="str">
            <v>DRW_ID_SPH_2   DSM Program Total Costs</v>
          </cell>
        </row>
        <row r="3029">
          <cell r="E3029">
            <v>0</v>
          </cell>
          <cell r="F3029">
            <v>0</v>
          </cell>
          <cell r="G3029">
            <v>0</v>
          </cell>
          <cell r="H3029">
            <v>0</v>
          </cell>
          <cell r="I3029">
            <v>0</v>
          </cell>
          <cell r="J3029">
            <v>0</v>
          </cell>
          <cell r="K3029">
            <v>0</v>
          </cell>
          <cell r="L3029">
            <v>0</v>
          </cell>
          <cell r="M3029">
            <v>0</v>
          </cell>
          <cell r="N3029">
            <v>0</v>
          </cell>
          <cell r="O3029">
            <v>0</v>
          </cell>
          <cell r="P3029">
            <v>0</v>
          </cell>
          <cell r="Q3029">
            <v>0</v>
          </cell>
          <cell r="R3029">
            <v>0</v>
          </cell>
          <cell r="S3029">
            <v>0</v>
          </cell>
          <cell r="T3029">
            <v>0</v>
          </cell>
          <cell r="U3029">
            <v>0</v>
          </cell>
          <cell r="V3029">
            <v>0</v>
          </cell>
          <cell r="W3029">
            <v>0</v>
          </cell>
          <cell r="X3029">
            <v>0</v>
          </cell>
          <cell r="Y3029" t="str">
            <v>DRW_ID_THM_1Proposed DSM Program Energy Costs</v>
          </cell>
        </row>
        <row r="3030">
          <cell r="E3030">
            <v>0</v>
          </cell>
          <cell r="F3030">
            <v>0</v>
          </cell>
          <cell r="G3030">
            <v>0</v>
          </cell>
          <cell r="H3030">
            <v>0</v>
          </cell>
          <cell r="I3030">
            <v>0</v>
          </cell>
          <cell r="J3030">
            <v>0</v>
          </cell>
          <cell r="K3030">
            <v>0</v>
          </cell>
          <cell r="L3030">
            <v>0</v>
          </cell>
          <cell r="M3030">
            <v>0</v>
          </cell>
          <cell r="N3030">
            <v>0</v>
          </cell>
          <cell r="O3030">
            <v>0</v>
          </cell>
          <cell r="P3030">
            <v>0</v>
          </cell>
          <cell r="Q3030">
            <v>0</v>
          </cell>
          <cell r="R3030">
            <v>0</v>
          </cell>
          <cell r="S3030">
            <v>0</v>
          </cell>
          <cell r="T3030">
            <v>0</v>
          </cell>
          <cell r="U3030">
            <v>0</v>
          </cell>
          <cell r="V3030">
            <v>0</v>
          </cell>
          <cell r="W3030">
            <v>0</v>
          </cell>
          <cell r="X3030">
            <v>0</v>
          </cell>
          <cell r="Y3030" t="str">
            <v>DRW_ID_THM_1Proposed DSM Program Payback Energy Costs</v>
          </cell>
        </row>
        <row r="3031">
          <cell r="E3031">
            <v>0</v>
          </cell>
          <cell r="F3031">
            <v>0</v>
          </cell>
          <cell r="G3031">
            <v>0</v>
          </cell>
          <cell r="H3031">
            <v>0</v>
          </cell>
          <cell r="I3031">
            <v>0</v>
          </cell>
          <cell r="J3031">
            <v>0</v>
          </cell>
          <cell r="K3031">
            <v>0</v>
          </cell>
          <cell r="L3031">
            <v>0</v>
          </cell>
          <cell r="M3031">
            <v>0</v>
          </cell>
          <cell r="N3031">
            <v>0</v>
          </cell>
          <cell r="O3031">
            <v>0</v>
          </cell>
          <cell r="P3031">
            <v>0</v>
          </cell>
          <cell r="Q3031">
            <v>0</v>
          </cell>
          <cell r="R3031">
            <v>0</v>
          </cell>
          <cell r="S3031">
            <v>0</v>
          </cell>
          <cell r="T3031">
            <v>0</v>
          </cell>
          <cell r="U3031">
            <v>0</v>
          </cell>
          <cell r="V3031">
            <v>0</v>
          </cell>
          <cell r="W3031">
            <v>0</v>
          </cell>
          <cell r="X3031">
            <v>0</v>
          </cell>
          <cell r="Y3031" t="str">
            <v>DRW_ID_THM_1Proposed DSM Program Capacity Costs</v>
          </cell>
        </row>
        <row r="3032">
          <cell r="E3032">
            <v>0</v>
          </cell>
          <cell r="F3032">
            <v>0</v>
          </cell>
          <cell r="G3032">
            <v>0</v>
          </cell>
          <cell r="H3032">
            <v>0</v>
          </cell>
          <cell r="I3032">
            <v>0</v>
          </cell>
          <cell r="J3032">
            <v>0</v>
          </cell>
          <cell r="K3032">
            <v>0</v>
          </cell>
          <cell r="L3032">
            <v>0</v>
          </cell>
          <cell r="M3032">
            <v>0</v>
          </cell>
          <cell r="N3032">
            <v>0</v>
          </cell>
          <cell r="O3032">
            <v>0</v>
          </cell>
          <cell r="P3032">
            <v>0</v>
          </cell>
          <cell r="Q3032">
            <v>0</v>
          </cell>
          <cell r="R3032">
            <v>0</v>
          </cell>
          <cell r="S3032">
            <v>0</v>
          </cell>
          <cell r="T3032">
            <v>0</v>
          </cell>
          <cell r="U3032">
            <v>0</v>
          </cell>
          <cell r="V3032">
            <v>0</v>
          </cell>
          <cell r="W3032">
            <v>0</v>
          </cell>
          <cell r="X3032">
            <v>0</v>
          </cell>
          <cell r="Y3032" t="str">
            <v>DRW_ID_THM_1Proposed DSM Program Capital Costs</v>
          </cell>
        </row>
        <row r="3033">
          <cell r="E3033">
            <v>0</v>
          </cell>
          <cell r="F3033">
            <v>0</v>
          </cell>
          <cell r="G3033">
            <v>0</v>
          </cell>
          <cell r="H3033">
            <v>0</v>
          </cell>
          <cell r="I3033">
            <v>0</v>
          </cell>
          <cell r="J3033">
            <v>0</v>
          </cell>
          <cell r="K3033">
            <v>0</v>
          </cell>
          <cell r="L3033">
            <v>0</v>
          </cell>
          <cell r="M3033">
            <v>0</v>
          </cell>
          <cell r="N3033">
            <v>0</v>
          </cell>
          <cell r="O3033">
            <v>0</v>
          </cell>
          <cell r="P3033">
            <v>0</v>
          </cell>
          <cell r="Q3033">
            <v>0</v>
          </cell>
          <cell r="R3033">
            <v>0</v>
          </cell>
          <cell r="S3033">
            <v>0</v>
          </cell>
          <cell r="T3033">
            <v>0</v>
          </cell>
          <cell r="U3033">
            <v>0</v>
          </cell>
          <cell r="V3033">
            <v>0</v>
          </cell>
          <cell r="W3033">
            <v>0</v>
          </cell>
          <cell r="X3033">
            <v>0</v>
          </cell>
          <cell r="Y3033" t="str">
            <v>DRW_ID_THM_1   DSM Program Total Costs</v>
          </cell>
        </row>
        <row r="3034">
          <cell r="E3034">
            <v>0</v>
          </cell>
          <cell r="F3034">
            <v>0</v>
          </cell>
          <cell r="G3034">
            <v>0</v>
          </cell>
          <cell r="H3034">
            <v>0</v>
          </cell>
          <cell r="I3034">
            <v>0</v>
          </cell>
          <cell r="J3034">
            <v>0</v>
          </cell>
          <cell r="K3034">
            <v>0</v>
          </cell>
          <cell r="L3034">
            <v>0</v>
          </cell>
          <cell r="M3034">
            <v>0</v>
          </cell>
          <cell r="N3034">
            <v>0</v>
          </cell>
          <cell r="O3034">
            <v>0</v>
          </cell>
          <cell r="P3034">
            <v>0</v>
          </cell>
          <cell r="Q3034">
            <v>0</v>
          </cell>
          <cell r="R3034">
            <v>0</v>
          </cell>
          <cell r="S3034">
            <v>0</v>
          </cell>
          <cell r="T3034">
            <v>0</v>
          </cell>
          <cell r="U3034">
            <v>0</v>
          </cell>
          <cell r="V3034">
            <v>0</v>
          </cell>
          <cell r="W3034">
            <v>0</v>
          </cell>
          <cell r="X3034">
            <v>0</v>
          </cell>
          <cell r="Y3034" t="str">
            <v>DRW_ID_THM_2Proposed DSM Program Energy Costs</v>
          </cell>
        </row>
        <row r="3035">
          <cell r="E3035">
            <v>0</v>
          </cell>
          <cell r="F3035">
            <v>0</v>
          </cell>
          <cell r="G3035">
            <v>0</v>
          </cell>
          <cell r="H3035">
            <v>0</v>
          </cell>
          <cell r="I3035">
            <v>0</v>
          </cell>
          <cell r="J3035">
            <v>0</v>
          </cell>
          <cell r="K3035">
            <v>0</v>
          </cell>
          <cell r="L3035">
            <v>0</v>
          </cell>
          <cell r="M3035">
            <v>0</v>
          </cell>
          <cell r="N3035">
            <v>0</v>
          </cell>
          <cell r="O3035">
            <v>0</v>
          </cell>
          <cell r="P3035">
            <v>0</v>
          </cell>
          <cell r="Q3035">
            <v>0</v>
          </cell>
          <cell r="R3035">
            <v>0</v>
          </cell>
          <cell r="S3035">
            <v>0</v>
          </cell>
          <cell r="T3035">
            <v>0</v>
          </cell>
          <cell r="U3035">
            <v>0</v>
          </cell>
          <cell r="V3035">
            <v>0</v>
          </cell>
          <cell r="W3035">
            <v>0</v>
          </cell>
          <cell r="X3035">
            <v>0</v>
          </cell>
          <cell r="Y3035" t="str">
            <v>DRW_ID_THM_2Proposed DSM Program Payback Energy Costs</v>
          </cell>
        </row>
        <row r="3036">
          <cell r="E3036">
            <v>0</v>
          </cell>
          <cell r="F3036">
            <v>0</v>
          </cell>
          <cell r="G3036">
            <v>0</v>
          </cell>
          <cell r="H3036">
            <v>0</v>
          </cell>
          <cell r="I3036">
            <v>0</v>
          </cell>
          <cell r="J3036">
            <v>0</v>
          </cell>
          <cell r="K3036">
            <v>0</v>
          </cell>
          <cell r="L3036">
            <v>0</v>
          </cell>
          <cell r="M3036">
            <v>0</v>
          </cell>
          <cell r="N3036">
            <v>0</v>
          </cell>
          <cell r="O3036">
            <v>0</v>
          </cell>
          <cell r="P3036">
            <v>0</v>
          </cell>
          <cell r="Q3036">
            <v>0</v>
          </cell>
          <cell r="R3036">
            <v>0</v>
          </cell>
          <cell r="S3036">
            <v>0</v>
          </cell>
          <cell r="T3036">
            <v>0</v>
          </cell>
          <cell r="U3036">
            <v>0</v>
          </cell>
          <cell r="V3036">
            <v>0</v>
          </cell>
          <cell r="W3036">
            <v>0</v>
          </cell>
          <cell r="X3036">
            <v>0</v>
          </cell>
          <cell r="Y3036" t="str">
            <v>DRW_ID_THM_2Proposed DSM Program Capacity Costs</v>
          </cell>
        </row>
        <row r="3037">
          <cell r="E3037">
            <v>0</v>
          </cell>
          <cell r="F3037">
            <v>0</v>
          </cell>
          <cell r="G3037">
            <v>0</v>
          </cell>
          <cell r="H3037">
            <v>0</v>
          </cell>
          <cell r="I3037">
            <v>0</v>
          </cell>
          <cell r="J3037">
            <v>0</v>
          </cell>
          <cell r="K3037">
            <v>0</v>
          </cell>
          <cell r="L3037">
            <v>0</v>
          </cell>
          <cell r="M3037">
            <v>0</v>
          </cell>
          <cell r="N3037">
            <v>0</v>
          </cell>
          <cell r="O3037">
            <v>0</v>
          </cell>
          <cell r="P3037">
            <v>0</v>
          </cell>
          <cell r="Q3037">
            <v>0</v>
          </cell>
          <cell r="R3037">
            <v>0</v>
          </cell>
          <cell r="S3037">
            <v>0</v>
          </cell>
          <cell r="T3037">
            <v>0</v>
          </cell>
          <cell r="U3037">
            <v>0</v>
          </cell>
          <cell r="V3037">
            <v>0</v>
          </cell>
          <cell r="W3037">
            <v>0</v>
          </cell>
          <cell r="X3037">
            <v>0</v>
          </cell>
          <cell r="Y3037" t="str">
            <v>DRW_ID_THM_2Proposed DSM Program Capital Costs</v>
          </cell>
        </row>
        <row r="3038">
          <cell r="E3038">
            <v>0</v>
          </cell>
          <cell r="F3038">
            <v>0</v>
          </cell>
          <cell r="G3038">
            <v>0</v>
          </cell>
          <cell r="H3038">
            <v>0</v>
          </cell>
          <cell r="I3038">
            <v>0</v>
          </cell>
          <cell r="J3038">
            <v>0</v>
          </cell>
          <cell r="K3038">
            <v>0</v>
          </cell>
          <cell r="L3038">
            <v>0</v>
          </cell>
          <cell r="M3038">
            <v>0</v>
          </cell>
          <cell r="N3038">
            <v>0</v>
          </cell>
          <cell r="O3038">
            <v>0</v>
          </cell>
          <cell r="P3038">
            <v>0</v>
          </cell>
          <cell r="Q3038">
            <v>0</v>
          </cell>
          <cell r="R3038">
            <v>0</v>
          </cell>
          <cell r="S3038">
            <v>0</v>
          </cell>
          <cell r="T3038">
            <v>0</v>
          </cell>
          <cell r="U3038">
            <v>0</v>
          </cell>
          <cell r="V3038">
            <v>0</v>
          </cell>
          <cell r="W3038">
            <v>0</v>
          </cell>
          <cell r="X3038">
            <v>0</v>
          </cell>
          <cell r="Y3038" t="str">
            <v>DRW_ID_THM_2   DSM Program Total Costs</v>
          </cell>
        </row>
        <row r="3039">
          <cell r="E3039">
            <v>0</v>
          </cell>
          <cell r="F3039">
            <v>0</v>
          </cell>
          <cell r="G3039">
            <v>0</v>
          </cell>
          <cell r="H3039">
            <v>0</v>
          </cell>
          <cell r="I3039">
            <v>0</v>
          </cell>
          <cell r="J3039">
            <v>0</v>
          </cell>
          <cell r="K3039">
            <v>0</v>
          </cell>
          <cell r="L3039">
            <v>0</v>
          </cell>
          <cell r="M3039">
            <v>0</v>
          </cell>
          <cell r="N3039">
            <v>0</v>
          </cell>
          <cell r="O3039">
            <v>0</v>
          </cell>
          <cell r="P3039">
            <v>0</v>
          </cell>
          <cell r="Q3039">
            <v>0</v>
          </cell>
          <cell r="R3039">
            <v>0</v>
          </cell>
          <cell r="S3039">
            <v>0</v>
          </cell>
          <cell r="T3039">
            <v>0</v>
          </cell>
          <cell r="U3039">
            <v>0</v>
          </cell>
          <cell r="V3039">
            <v>0</v>
          </cell>
          <cell r="W3039">
            <v>0</v>
          </cell>
          <cell r="X3039">
            <v>0</v>
          </cell>
          <cell r="Y3039" t="str">
            <v>DRW_ID_CUR_1Proposed DSM Program Energy Costs</v>
          </cell>
        </row>
        <row r="3040">
          <cell r="E3040">
            <v>0</v>
          </cell>
          <cell r="F3040">
            <v>0</v>
          </cell>
          <cell r="G3040">
            <v>0</v>
          </cell>
          <cell r="H3040">
            <v>0</v>
          </cell>
          <cell r="I3040">
            <v>0</v>
          </cell>
          <cell r="J3040">
            <v>0</v>
          </cell>
          <cell r="K3040">
            <v>0</v>
          </cell>
          <cell r="L3040">
            <v>0</v>
          </cell>
          <cell r="M3040">
            <v>0</v>
          </cell>
          <cell r="N3040">
            <v>0</v>
          </cell>
          <cell r="O3040">
            <v>0</v>
          </cell>
          <cell r="P3040">
            <v>0</v>
          </cell>
          <cell r="Q3040">
            <v>0</v>
          </cell>
          <cell r="R3040">
            <v>0</v>
          </cell>
          <cell r="S3040">
            <v>0</v>
          </cell>
          <cell r="T3040">
            <v>0</v>
          </cell>
          <cell r="U3040">
            <v>0</v>
          </cell>
          <cell r="V3040">
            <v>0</v>
          </cell>
          <cell r="W3040">
            <v>0</v>
          </cell>
          <cell r="X3040">
            <v>0</v>
          </cell>
          <cell r="Y3040" t="str">
            <v>DRW_ID_CUR_1Proposed DSM Program Payback Energy Costs</v>
          </cell>
        </row>
        <row r="3041">
          <cell r="E3041">
            <v>0</v>
          </cell>
          <cell r="F3041">
            <v>0</v>
          </cell>
          <cell r="G3041">
            <v>0</v>
          </cell>
          <cell r="H3041">
            <v>0</v>
          </cell>
          <cell r="I3041">
            <v>0</v>
          </cell>
          <cell r="J3041">
            <v>0</v>
          </cell>
          <cell r="K3041">
            <v>0</v>
          </cell>
          <cell r="L3041">
            <v>0</v>
          </cell>
          <cell r="M3041">
            <v>0</v>
          </cell>
          <cell r="N3041">
            <v>0</v>
          </cell>
          <cell r="O3041">
            <v>0</v>
          </cell>
          <cell r="P3041">
            <v>0</v>
          </cell>
          <cell r="Q3041">
            <v>0</v>
          </cell>
          <cell r="R3041">
            <v>0</v>
          </cell>
          <cell r="S3041">
            <v>0</v>
          </cell>
          <cell r="T3041">
            <v>0</v>
          </cell>
          <cell r="U3041">
            <v>0</v>
          </cell>
          <cell r="V3041">
            <v>0</v>
          </cell>
          <cell r="W3041">
            <v>0</v>
          </cell>
          <cell r="X3041">
            <v>0</v>
          </cell>
          <cell r="Y3041" t="str">
            <v>DRW_ID_CUR_1Proposed DSM Program Capacity Costs</v>
          </cell>
        </row>
        <row r="3042">
          <cell r="E3042">
            <v>0</v>
          </cell>
          <cell r="F3042">
            <v>0</v>
          </cell>
          <cell r="G3042">
            <v>0</v>
          </cell>
          <cell r="H3042">
            <v>0</v>
          </cell>
          <cell r="I3042">
            <v>0</v>
          </cell>
          <cell r="J3042">
            <v>0</v>
          </cell>
          <cell r="K3042">
            <v>0</v>
          </cell>
          <cell r="L3042">
            <v>0</v>
          </cell>
          <cell r="M3042">
            <v>0</v>
          </cell>
          <cell r="N3042">
            <v>0</v>
          </cell>
          <cell r="O3042">
            <v>0</v>
          </cell>
          <cell r="P3042">
            <v>0</v>
          </cell>
          <cell r="Q3042">
            <v>0</v>
          </cell>
          <cell r="R3042">
            <v>0</v>
          </cell>
          <cell r="S3042">
            <v>0</v>
          </cell>
          <cell r="T3042">
            <v>0</v>
          </cell>
          <cell r="U3042">
            <v>0</v>
          </cell>
          <cell r="V3042">
            <v>0</v>
          </cell>
          <cell r="W3042">
            <v>0</v>
          </cell>
          <cell r="X3042">
            <v>0</v>
          </cell>
          <cell r="Y3042" t="str">
            <v>DRW_ID_CUR_1Proposed DSM Program Capital Costs</v>
          </cell>
        </row>
        <row r="3043">
          <cell r="E3043">
            <v>0</v>
          </cell>
          <cell r="F3043">
            <v>0</v>
          </cell>
          <cell r="G3043">
            <v>0</v>
          </cell>
          <cell r="H3043">
            <v>0</v>
          </cell>
          <cell r="I3043">
            <v>0</v>
          </cell>
          <cell r="J3043">
            <v>0</v>
          </cell>
          <cell r="K3043">
            <v>0</v>
          </cell>
          <cell r="L3043">
            <v>0</v>
          </cell>
          <cell r="M3043">
            <v>0</v>
          </cell>
          <cell r="N3043">
            <v>0</v>
          </cell>
          <cell r="O3043">
            <v>0</v>
          </cell>
          <cell r="P3043">
            <v>0</v>
          </cell>
          <cell r="Q3043">
            <v>0</v>
          </cell>
          <cell r="R3043">
            <v>0</v>
          </cell>
          <cell r="S3043">
            <v>0</v>
          </cell>
          <cell r="T3043">
            <v>0</v>
          </cell>
          <cell r="U3043">
            <v>0</v>
          </cell>
          <cell r="V3043">
            <v>0</v>
          </cell>
          <cell r="W3043">
            <v>0</v>
          </cell>
          <cell r="X3043">
            <v>0</v>
          </cell>
          <cell r="Y3043" t="str">
            <v>DRW_ID_CUR_1   DSM Program Total Costs</v>
          </cell>
        </row>
        <row r="3044">
          <cell r="E3044">
            <v>0</v>
          </cell>
          <cell r="F3044">
            <v>0</v>
          </cell>
          <cell r="G3044">
            <v>0</v>
          </cell>
          <cell r="H3044">
            <v>0</v>
          </cell>
          <cell r="I3044">
            <v>0</v>
          </cell>
          <cell r="J3044">
            <v>0</v>
          </cell>
          <cell r="K3044">
            <v>0</v>
          </cell>
          <cell r="L3044">
            <v>0</v>
          </cell>
          <cell r="M3044">
            <v>0</v>
          </cell>
          <cell r="N3044">
            <v>0</v>
          </cell>
          <cell r="O3044">
            <v>0</v>
          </cell>
          <cell r="P3044">
            <v>0</v>
          </cell>
          <cell r="Q3044">
            <v>0</v>
          </cell>
          <cell r="R3044">
            <v>0</v>
          </cell>
          <cell r="S3044">
            <v>0</v>
          </cell>
          <cell r="T3044">
            <v>0</v>
          </cell>
          <cell r="U3044">
            <v>0</v>
          </cell>
          <cell r="V3044">
            <v>0</v>
          </cell>
          <cell r="W3044">
            <v>0</v>
          </cell>
          <cell r="X3044">
            <v>0</v>
          </cell>
          <cell r="Y3044" t="str">
            <v>DRW_OR_DLC_1Proposed DSM Program Energy Costs</v>
          </cell>
        </row>
        <row r="3045">
          <cell r="E3045">
            <v>0</v>
          </cell>
          <cell r="F3045">
            <v>0</v>
          </cell>
          <cell r="G3045">
            <v>0</v>
          </cell>
          <cell r="H3045">
            <v>0</v>
          </cell>
          <cell r="I3045">
            <v>0</v>
          </cell>
          <cell r="J3045">
            <v>0</v>
          </cell>
          <cell r="K3045">
            <v>0</v>
          </cell>
          <cell r="L3045">
            <v>0</v>
          </cell>
          <cell r="M3045">
            <v>0</v>
          </cell>
          <cell r="N3045">
            <v>0</v>
          </cell>
          <cell r="O3045">
            <v>0</v>
          </cell>
          <cell r="P3045">
            <v>0</v>
          </cell>
          <cell r="Q3045">
            <v>0</v>
          </cell>
          <cell r="R3045">
            <v>0</v>
          </cell>
          <cell r="S3045">
            <v>0</v>
          </cell>
          <cell r="T3045">
            <v>0</v>
          </cell>
          <cell r="U3045">
            <v>0</v>
          </cell>
          <cell r="V3045">
            <v>0</v>
          </cell>
          <cell r="W3045">
            <v>0</v>
          </cell>
          <cell r="X3045">
            <v>0</v>
          </cell>
          <cell r="Y3045" t="str">
            <v>DRW_OR_DLC_1Proposed DSM Program Payback Energy Costs</v>
          </cell>
        </row>
        <row r="3046">
          <cell r="E3046">
            <v>0</v>
          </cell>
          <cell r="F3046">
            <v>0</v>
          </cell>
          <cell r="G3046">
            <v>0</v>
          </cell>
          <cell r="H3046">
            <v>0</v>
          </cell>
          <cell r="I3046">
            <v>0</v>
          </cell>
          <cell r="J3046">
            <v>0</v>
          </cell>
          <cell r="K3046">
            <v>0</v>
          </cell>
          <cell r="L3046">
            <v>0</v>
          </cell>
          <cell r="M3046">
            <v>0</v>
          </cell>
          <cell r="N3046">
            <v>0</v>
          </cell>
          <cell r="O3046">
            <v>0</v>
          </cell>
          <cell r="P3046">
            <v>0</v>
          </cell>
          <cell r="Q3046">
            <v>0</v>
          </cell>
          <cell r="R3046">
            <v>0</v>
          </cell>
          <cell r="S3046">
            <v>0</v>
          </cell>
          <cell r="T3046">
            <v>0</v>
          </cell>
          <cell r="U3046">
            <v>0</v>
          </cell>
          <cell r="V3046">
            <v>0</v>
          </cell>
          <cell r="W3046">
            <v>0</v>
          </cell>
          <cell r="X3046">
            <v>0</v>
          </cell>
          <cell r="Y3046" t="str">
            <v>DRW_OR_DLC_1Proposed DSM Program Capacity Costs</v>
          </cell>
        </row>
        <row r="3047">
          <cell r="E3047">
            <v>0</v>
          </cell>
          <cell r="F3047">
            <v>0</v>
          </cell>
          <cell r="G3047">
            <v>0</v>
          </cell>
          <cell r="H3047">
            <v>0</v>
          </cell>
          <cell r="I3047">
            <v>0</v>
          </cell>
          <cell r="J3047">
            <v>0</v>
          </cell>
          <cell r="K3047">
            <v>0</v>
          </cell>
          <cell r="L3047">
            <v>0</v>
          </cell>
          <cell r="M3047">
            <v>0</v>
          </cell>
          <cell r="N3047">
            <v>0</v>
          </cell>
          <cell r="O3047">
            <v>0</v>
          </cell>
          <cell r="P3047">
            <v>0</v>
          </cell>
          <cell r="Q3047">
            <v>0</v>
          </cell>
          <cell r="R3047">
            <v>0</v>
          </cell>
          <cell r="S3047">
            <v>0</v>
          </cell>
          <cell r="T3047">
            <v>0</v>
          </cell>
          <cell r="U3047">
            <v>0</v>
          </cell>
          <cell r="V3047">
            <v>0</v>
          </cell>
          <cell r="W3047">
            <v>0</v>
          </cell>
          <cell r="X3047">
            <v>0</v>
          </cell>
          <cell r="Y3047" t="str">
            <v>DRW_OR_DLC_1Proposed DSM Program Capital Costs</v>
          </cell>
        </row>
        <row r="3048">
          <cell r="E3048">
            <v>0</v>
          </cell>
          <cell r="F3048">
            <v>0</v>
          </cell>
          <cell r="G3048">
            <v>0</v>
          </cell>
          <cell r="H3048">
            <v>0</v>
          </cell>
          <cell r="I3048">
            <v>0</v>
          </cell>
          <cell r="J3048">
            <v>0</v>
          </cell>
          <cell r="K3048">
            <v>0</v>
          </cell>
          <cell r="L3048">
            <v>0</v>
          </cell>
          <cell r="M3048">
            <v>0</v>
          </cell>
          <cell r="N3048">
            <v>0</v>
          </cell>
          <cell r="O3048">
            <v>0</v>
          </cell>
          <cell r="P3048">
            <v>0</v>
          </cell>
          <cell r="Q3048">
            <v>0</v>
          </cell>
          <cell r="R3048">
            <v>0</v>
          </cell>
          <cell r="S3048">
            <v>0</v>
          </cell>
          <cell r="T3048">
            <v>0</v>
          </cell>
          <cell r="U3048">
            <v>0</v>
          </cell>
          <cell r="V3048">
            <v>0</v>
          </cell>
          <cell r="W3048">
            <v>0</v>
          </cell>
          <cell r="X3048">
            <v>0</v>
          </cell>
          <cell r="Y3048" t="str">
            <v>DRW_OR_DLC_1   DSM Program Total Costs</v>
          </cell>
        </row>
        <row r="3049">
          <cell r="E3049">
            <v>0</v>
          </cell>
          <cell r="F3049">
            <v>0</v>
          </cell>
          <cell r="G3049">
            <v>0</v>
          </cell>
          <cell r="H3049">
            <v>0</v>
          </cell>
          <cell r="I3049">
            <v>0</v>
          </cell>
          <cell r="J3049">
            <v>0</v>
          </cell>
          <cell r="K3049">
            <v>0</v>
          </cell>
          <cell r="L3049">
            <v>0</v>
          </cell>
          <cell r="M3049">
            <v>0</v>
          </cell>
          <cell r="N3049">
            <v>0</v>
          </cell>
          <cell r="O3049">
            <v>0</v>
          </cell>
          <cell r="P3049">
            <v>0</v>
          </cell>
          <cell r="Q3049">
            <v>0</v>
          </cell>
          <cell r="R3049">
            <v>0</v>
          </cell>
          <cell r="S3049">
            <v>0</v>
          </cell>
          <cell r="T3049">
            <v>0</v>
          </cell>
          <cell r="U3049">
            <v>0</v>
          </cell>
          <cell r="V3049">
            <v>0</v>
          </cell>
          <cell r="W3049">
            <v>0</v>
          </cell>
          <cell r="X3049">
            <v>0</v>
          </cell>
          <cell r="Y3049" t="str">
            <v>DRW_OR_DLC_2Proposed DSM Program Energy Costs</v>
          </cell>
        </row>
        <row r="3050">
          <cell r="E3050">
            <v>0</v>
          </cell>
          <cell r="F3050">
            <v>0</v>
          </cell>
          <cell r="G3050">
            <v>0</v>
          </cell>
          <cell r="H3050">
            <v>0</v>
          </cell>
          <cell r="I3050">
            <v>0</v>
          </cell>
          <cell r="J3050">
            <v>0</v>
          </cell>
          <cell r="K3050">
            <v>0</v>
          </cell>
          <cell r="L3050">
            <v>0</v>
          </cell>
          <cell r="M3050">
            <v>0</v>
          </cell>
          <cell r="N3050">
            <v>0</v>
          </cell>
          <cell r="O3050">
            <v>0</v>
          </cell>
          <cell r="P3050">
            <v>0</v>
          </cell>
          <cell r="Q3050">
            <v>0</v>
          </cell>
          <cell r="R3050">
            <v>0</v>
          </cell>
          <cell r="S3050">
            <v>0</v>
          </cell>
          <cell r="T3050">
            <v>0</v>
          </cell>
          <cell r="U3050">
            <v>0</v>
          </cell>
          <cell r="V3050">
            <v>0</v>
          </cell>
          <cell r="W3050">
            <v>0</v>
          </cell>
          <cell r="X3050">
            <v>0</v>
          </cell>
          <cell r="Y3050" t="str">
            <v>DRW_OR_DLC_2Proposed DSM Program Payback Energy Costs</v>
          </cell>
        </row>
        <row r="3051">
          <cell r="E3051">
            <v>0</v>
          </cell>
          <cell r="F3051">
            <v>0</v>
          </cell>
          <cell r="G3051">
            <v>0</v>
          </cell>
          <cell r="H3051">
            <v>0</v>
          </cell>
          <cell r="I3051">
            <v>0</v>
          </cell>
          <cell r="J3051">
            <v>0</v>
          </cell>
          <cell r="K3051">
            <v>0</v>
          </cell>
          <cell r="L3051">
            <v>0</v>
          </cell>
          <cell r="M3051">
            <v>0</v>
          </cell>
          <cell r="N3051">
            <v>0</v>
          </cell>
          <cell r="O3051">
            <v>0</v>
          </cell>
          <cell r="P3051">
            <v>0</v>
          </cell>
          <cell r="Q3051">
            <v>0</v>
          </cell>
          <cell r="R3051">
            <v>0</v>
          </cell>
          <cell r="S3051">
            <v>0</v>
          </cell>
          <cell r="T3051">
            <v>0</v>
          </cell>
          <cell r="U3051">
            <v>0</v>
          </cell>
          <cell r="V3051">
            <v>0</v>
          </cell>
          <cell r="W3051">
            <v>0</v>
          </cell>
          <cell r="X3051">
            <v>0</v>
          </cell>
          <cell r="Y3051" t="str">
            <v>DRW_OR_DLC_2Proposed DSM Program Capacity Costs</v>
          </cell>
        </row>
        <row r="3052">
          <cell r="E3052">
            <v>0</v>
          </cell>
          <cell r="F3052">
            <v>0</v>
          </cell>
          <cell r="G3052">
            <v>0</v>
          </cell>
          <cell r="H3052">
            <v>0</v>
          </cell>
          <cell r="I3052">
            <v>0</v>
          </cell>
          <cell r="J3052">
            <v>0</v>
          </cell>
          <cell r="K3052">
            <v>0</v>
          </cell>
          <cell r="L3052">
            <v>0</v>
          </cell>
          <cell r="M3052">
            <v>0</v>
          </cell>
          <cell r="N3052">
            <v>0</v>
          </cell>
          <cell r="O3052">
            <v>0</v>
          </cell>
          <cell r="P3052">
            <v>0</v>
          </cell>
          <cell r="Q3052">
            <v>0</v>
          </cell>
          <cell r="R3052">
            <v>0</v>
          </cell>
          <cell r="S3052">
            <v>0</v>
          </cell>
          <cell r="T3052">
            <v>0</v>
          </cell>
          <cell r="U3052">
            <v>0</v>
          </cell>
          <cell r="V3052">
            <v>0</v>
          </cell>
          <cell r="W3052">
            <v>0</v>
          </cell>
          <cell r="X3052">
            <v>0</v>
          </cell>
          <cell r="Y3052" t="str">
            <v>DRW_OR_DLC_2Proposed DSM Program Capital Costs</v>
          </cell>
        </row>
        <row r="3053">
          <cell r="E3053">
            <v>0</v>
          </cell>
          <cell r="F3053">
            <v>0</v>
          </cell>
          <cell r="G3053">
            <v>0</v>
          </cell>
          <cell r="H3053">
            <v>0</v>
          </cell>
          <cell r="I3053">
            <v>0</v>
          </cell>
          <cell r="J3053">
            <v>0</v>
          </cell>
          <cell r="K3053">
            <v>0</v>
          </cell>
          <cell r="L3053">
            <v>0</v>
          </cell>
          <cell r="M3053">
            <v>0</v>
          </cell>
          <cell r="N3053">
            <v>0</v>
          </cell>
          <cell r="O3053">
            <v>0</v>
          </cell>
          <cell r="P3053">
            <v>0</v>
          </cell>
          <cell r="Q3053">
            <v>0</v>
          </cell>
          <cell r="R3053">
            <v>0</v>
          </cell>
          <cell r="S3053">
            <v>0</v>
          </cell>
          <cell r="T3053">
            <v>0</v>
          </cell>
          <cell r="U3053">
            <v>0</v>
          </cell>
          <cell r="V3053">
            <v>0</v>
          </cell>
          <cell r="W3053">
            <v>0</v>
          </cell>
          <cell r="X3053">
            <v>0</v>
          </cell>
          <cell r="Y3053" t="str">
            <v>DRW_OR_DLC_2   DSM Program Total Costs</v>
          </cell>
        </row>
        <row r="3054">
          <cell r="E3054">
            <v>0</v>
          </cell>
          <cell r="F3054">
            <v>0</v>
          </cell>
          <cell r="G3054">
            <v>0</v>
          </cell>
          <cell r="H3054">
            <v>0</v>
          </cell>
          <cell r="I3054">
            <v>0</v>
          </cell>
          <cell r="J3054">
            <v>0</v>
          </cell>
          <cell r="K3054">
            <v>0</v>
          </cell>
          <cell r="L3054">
            <v>0</v>
          </cell>
          <cell r="M3054">
            <v>0</v>
          </cell>
          <cell r="N3054">
            <v>0</v>
          </cell>
          <cell r="O3054">
            <v>0</v>
          </cell>
          <cell r="P3054">
            <v>0</v>
          </cell>
          <cell r="Q3054">
            <v>0</v>
          </cell>
          <cell r="R3054">
            <v>0</v>
          </cell>
          <cell r="S3054">
            <v>0</v>
          </cell>
          <cell r="T3054">
            <v>0</v>
          </cell>
          <cell r="U3054">
            <v>0</v>
          </cell>
          <cell r="V3054">
            <v>0</v>
          </cell>
          <cell r="W3054">
            <v>0</v>
          </cell>
          <cell r="X3054">
            <v>0</v>
          </cell>
          <cell r="Y3054" t="str">
            <v>DRW_OR_DLC_3Proposed DSM Program Energy Costs</v>
          </cell>
        </row>
        <row r="3055">
          <cell r="E3055">
            <v>0</v>
          </cell>
          <cell r="F3055">
            <v>0</v>
          </cell>
          <cell r="G3055">
            <v>0</v>
          </cell>
          <cell r="H3055">
            <v>0</v>
          </cell>
          <cell r="I3055">
            <v>0</v>
          </cell>
          <cell r="J3055">
            <v>0</v>
          </cell>
          <cell r="K3055">
            <v>0</v>
          </cell>
          <cell r="L3055">
            <v>0</v>
          </cell>
          <cell r="M3055">
            <v>0</v>
          </cell>
          <cell r="N3055">
            <v>0</v>
          </cell>
          <cell r="O3055">
            <v>0</v>
          </cell>
          <cell r="P3055">
            <v>0</v>
          </cell>
          <cell r="Q3055">
            <v>0</v>
          </cell>
          <cell r="R3055">
            <v>0</v>
          </cell>
          <cell r="S3055">
            <v>0</v>
          </cell>
          <cell r="T3055">
            <v>0</v>
          </cell>
          <cell r="U3055">
            <v>0</v>
          </cell>
          <cell r="V3055">
            <v>0</v>
          </cell>
          <cell r="W3055">
            <v>0</v>
          </cell>
          <cell r="X3055">
            <v>0</v>
          </cell>
          <cell r="Y3055" t="str">
            <v>DRW_OR_DLC_3Proposed DSM Program Payback Energy Costs</v>
          </cell>
        </row>
        <row r="3056">
          <cell r="E3056">
            <v>0</v>
          </cell>
          <cell r="F3056">
            <v>0</v>
          </cell>
          <cell r="G3056">
            <v>0</v>
          </cell>
          <cell r="H3056">
            <v>0</v>
          </cell>
          <cell r="I3056">
            <v>0</v>
          </cell>
          <cell r="J3056">
            <v>0</v>
          </cell>
          <cell r="K3056">
            <v>0</v>
          </cell>
          <cell r="L3056">
            <v>0</v>
          </cell>
          <cell r="M3056">
            <v>0</v>
          </cell>
          <cell r="N3056">
            <v>0</v>
          </cell>
          <cell r="O3056">
            <v>0</v>
          </cell>
          <cell r="P3056">
            <v>0</v>
          </cell>
          <cell r="Q3056">
            <v>0</v>
          </cell>
          <cell r="R3056">
            <v>0</v>
          </cell>
          <cell r="S3056">
            <v>0</v>
          </cell>
          <cell r="T3056">
            <v>0</v>
          </cell>
          <cell r="U3056">
            <v>0</v>
          </cell>
          <cell r="V3056">
            <v>0</v>
          </cell>
          <cell r="W3056">
            <v>0</v>
          </cell>
          <cell r="X3056">
            <v>0</v>
          </cell>
          <cell r="Y3056" t="str">
            <v>DRW_OR_DLC_3Proposed DSM Program Capacity Costs</v>
          </cell>
        </row>
        <row r="3057">
          <cell r="E3057">
            <v>0</v>
          </cell>
          <cell r="F3057">
            <v>0</v>
          </cell>
          <cell r="G3057">
            <v>0</v>
          </cell>
          <cell r="H3057">
            <v>0</v>
          </cell>
          <cell r="I3057">
            <v>0</v>
          </cell>
          <cell r="J3057">
            <v>0</v>
          </cell>
          <cell r="K3057">
            <v>0</v>
          </cell>
          <cell r="L3057">
            <v>0</v>
          </cell>
          <cell r="M3057">
            <v>0</v>
          </cell>
          <cell r="N3057">
            <v>0</v>
          </cell>
          <cell r="O3057">
            <v>0</v>
          </cell>
          <cell r="P3057">
            <v>0</v>
          </cell>
          <cell r="Q3057">
            <v>0</v>
          </cell>
          <cell r="R3057">
            <v>0</v>
          </cell>
          <cell r="S3057">
            <v>0</v>
          </cell>
          <cell r="T3057">
            <v>0</v>
          </cell>
          <cell r="U3057">
            <v>0</v>
          </cell>
          <cell r="V3057">
            <v>0</v>
          </cell>
          <cell r="W3057">
            <v>0</v>
          </cell>
          <cell r="X3057">
            <v>0</v>
          </cell>
          <cell r="Y3057" t="str">
            <v>DRW_OR_DLC_3Proposed DSM Program Capital Costs</v>
          </cell>
        </row>
        <row r="3058">
          <cell r="E3058">
            <v>0</v>
          </cell>
          <cell r="F3058">
            <v>0</v>
          </cell>
          <cell r="G3058">
            <v>0</v>
          </cell>
          <cell r="H3058">
            <v>0</v>
          </cell>
          <cell r="I3058">
            <v>0</v>
          </cell>
          <cell r="J3058">
            <v>0</v>
          </cell>
          <cell r="K3058">
            <v>0</v>
          </cell>
          <cell r="L3058">
            <v>0</v>
          </cell>
          <cell r="M3058">
            <v>0</v>
          </cell>
          <cell r="N3058">
            <v>0</v>
          </cell>
          <cell r="O3058">
            <v>0</v>
          </cell>
          <cell r="P3058">
            <v>0</v>
          </cell>
          <cell r="Q3058">
            <v>0</v>
          </cell>
          <cell r="R3058">
            <v>0</v>
          </cell>
          <cell r="S3058">
            <v>0</v>
          </cell>
          <cell r="T3058">
            <v>0</v>
          </cell>
          <cell r="U3058">
            <v>0</v>
          </cell>
          <cell r="V3058">
            <v>0</v>
          </cell>
          <cell r="W3058">
            <v>0</v>
          </cell>
          <cell r="X3058">
            <v>0</v>
          </cell>
          <cell r="Y3058" t="str">
            <v>DRW_OR_DLC_3   DSM Program Total Costs</v>
          </cell>
        </row>
        <row r="3059">
          <cell r="E3059">
            <v>0</v>
          </cell>
          <cell r="F3059">
            <v>0</v>
          </cell>
          <cell r="G3059">
            <v>0</v>
          </cell>
          <cell r="H3059">
            <v>0</v>
          </cell>
          <cell r="I3059">
            <v>0</v>
          </cell>
          <cell r="J3059">
            <v>0</v>
          </cell>
          <cell r="K3059">
            <v>0</v>
          </cell>
          <cell r="L3059">
            <v>0</v>
          </cell>
          <cell r="M3059">
            <v>0</v>
          </cell>
          <cell r="N3059">
            <v>0</v>
          </cell>
          <cell r="O3059">
            <v>0</v>
          </cell>
          <cell r="P3059">
            <v>0</v>
          </cell>
          <cell r="Q3059">
            <v>0</v>
          </cell>
          <cell r="R3059">
            <v>0</v>
          </cell>
          <cell r="S3059">
            <v>0</v>
          </cell>
          <cell r="T3059">
            <v>0</v>
          </cell>
          <cell r="U3059">
            <v>0</v>
          </cell>
          <cell r="V3059">
            <v>0</v>
          </cell>
          <cell r="W3059">
            <v>0</v>
          </cell>
          <cell r="X3059">
            <v>0</v>
          </cell>
          <cell r="Y3059" t="str">
            <v>DRW_OR_SPH_1Proposed DSM Program Energy Costs</v>
          </cell>
        </row>
        <row r="3060">
          <cell r="E3060">
            <v>0</v>
          </cell>
          <cell r="F3060">
            <v>0</v>
          </cell>
          <cell r="G3060">
            <v>0</v>
          </cell>
          <cell r="H3060">
            <v>0</v>
          </cell>
          <cell r="I3060">
            <v>0</v>
          </cell>
          <cell r="J3060">
            <v>0</v>
          </cell>
          <cell r="K3060">
            <v>0</v>
          </cell>
          <cell r="L3060">
            <v>0</v>
          </cell>
          <cell r="M3060">
            <v>0</v>
          </cell>
          <cell r="N3060">
            <v>0</v>
          </cell>
          <cell r="O3060">
            <v>0</v>
          </cell>
          <cell r="P3060">
            <v>0</v>
          </cell>
          <cell r="Q3060">
            <v>0</v>
          </cell>
          <cell r="R3060">
            <v>0</v>
          </cell>
          <cell r="S3060">
            <v>0</v>
          </cell>
          <cell r="T3060">
            <v>0</v>
          </cell>
          <cell r="U3060">
            <v>0</v>
          </cell>
          <cell r="V3060">
            <v>0</v>
          </cell>
          <cell r="W3060">
            <v>0</v>
          </cell>
          <cell r="X3060">
            <v>0</v>
          </cell>
          <cell r="Y3060" t="str">
            <v>DRW_OR_SPH_1Proposed DSM Program Payback Energy Costs</v>
          </cell>
        </row>
        <row r="3061">
          <cell r="E3061">
            <v>0</v>
          </cell>
          <cell r="F3061">
            <v>0</v>
          </cell>
          <cell r="G3061">
            <v>0</v>
          </cell>
          <cell r="H3061">
            <v>0</v>
          </cell>
          <cell r="I3061">
            <v>0</v>
          </cell>
          <cell r="J3061">
            <v>0</v>
          </cell>
          <cell r="K3061">
            <v>0</v>
          </cell>
          <cell r="L3061">
            <v>0</v>
          </cell>
          <cell r="M3061">
            <v>0</v>
          </cell>
          <cell r="N3061">
            <v>0</v>
          </cell>
          <cell r="O3061">
            <v>0</v>
          </cell>
          <cell r="P3061">
            <v>0</v>
          </cell>
          <cell r="Q3061">
            <v>0</v>
          </cell>
          <cell r="R3061">
            <v>0</v>
          </cell>
          <cell r="S3061">
            <v>0</v>
          </cell>
          <cell r="T3061">
            <v>0</v>
          </cell>
          <cell r="U3061">
            <v>0</v>
          </cell>
          <cell r="V3061">
            <v>0</v>
          </cell>
          <cell r="W3061">
            <v>0</v>
          </cell>
          <cell r="X3061">
            <v>0</v>
          </cell>
          <cell r="Y3061" t="str">
            <v>DRW_OR_SPH_1Proposed DSM Program Capacity Costs</v>
          </cell>
        </row>
        <row r="3062">
          <cell r="E3062">
            <v>0</v>
          </cell>
          <cell r="F3062">
            <v>0</v>
          </cell>
          <cell r="G3062">
            <v>0</v>
          </cell>
          <cell r="H3062">
            <v>0</v>
          </cell>
          <cell r="I3062">
            <v>0</v>
          </cell>
          <cell r="J3062">
            <v>0</v>
          </cell>
          <cell r="K3062">
            <v>0</v>
          </cell>
          <cell r="L3062">
            <v>0</v>
          </cell>
          <cell r="M3062">
            <v>0</v>
          </cell>
          <cell r="N3062">
            <v>0</v>
          </cell>
          <cell r="O3062">
            <v>0</v>
          </cell>
          <cell r="P3062">
            <v>0</v>
          </cell>
          <cell r="Q3062">
            <v>0</v>
          </cell>
          <cell r="R3062">
            <v>0</v>
          </cell>
          <cell r="S3062">
            <v>0</v>
          </cell>
          <cell r="T3062">
            <v>0</v>
          </cell>
          <cell r="U3062">
            <v>0</v>
          </cell>
          <cell r="V3062">
            <v>0</v>
          </cell>
          <cell r="W3062">
            <v>0</v>
          </cell>
          <cell r="X3062">
            <v>0</v>
          </cell>
          <cell r="Y3062" t="str">
            <v>DRW_OR_SPH_1Proposed DSM Program Capital Costs</v>
          </cell>
        </row>
        <row r="3063">
          <cell r="E3063">
            <v>0</v>
          </cell>
          <cell r="F3063">
            <v>0</v>
          </cell>
          <cell r="G3063">
            <v>0</v>
          </cell>
          <cell r="H3063">
            <v>0</v>
          </cell>
          <cell r="I3063">
            <v>0</v>
          </cell>
          <cell r="J3063">
            <v>0</v>
          </cell>
          <cell r="K3063">
            <v>0</v>
          </cell>
          <cell r="L3063">
            <v>0</v>
          </cell>
          <cell r="M3063">
            <v>0</v>
          </cell>
          <cell r="N3063">
            <v>0</v>
          </cell>
          <cell r="O3063">
            <v>0</v>
          </cell>
          <cell r="P3063">
            <v>0</v>
          </cell>
          <cell r="Q3063">
            <v>0</v>
          </cell>
          <cell r="R3063">
            <v>0</v>
          </cell>
          <cell r="S3063">
            <v>0</v>
          </cell>
          <cell r="T3063">
            <v>0</v>
          </cell>
          <cell r="U3063">
            <v>0</v>
          </cell>
          <cell r="V3063">
            <v>0</v>
          </cell>
          <cell r="W3063">
            <v>0</v>
          </cell>
          <cell r="X3063">
            <v>0</v>
          </cell>
          <cell r="Y3063" t="str">
            <v>DRW_OR_SPH_1   DSM Program Total Costs</v>
          </cell>
        </row>
        <row r="3064">
          <cell r="E3064">
            <v>0</v>
          </cell>
          <cell r="F3064">
            <v>0</v>
          </cell>
          <cell r="G3064">
            <v>0</v>
          </cell>
          <cell r="H3064">
            <v>0</v>
          </cell>
          <cell r="I3064">
            <v>0</v>
          </cell>
          <cell r="J3064">
            <v>0</v>
          </cell>
          <cell r="K3064">
            <v>0</v>
          </cell>
          <cell r="L3064">
            <v>0</v>
          </cell>
          <cell r="M3064">
            <v>0</v>
          </cell>
          <cell r="N3064">
            <v>0</v>
          </cell>
          <cell r="O3064">
            <v>0</v>
          </cell>
          <cell r="P3064">
            <v>0</v>
          </cell>
          <cell r="Q3064">
            <v>0</v>
          </cell>
          <cell r="R3064">
            <v>0</v>
          </cell>
          <cell r="S3064">
            <v>0</v>
          </cell>
          <cell r="T3064">
            <v>0</v>
          </cell>
          <cell r="U3064">
            <v>0</v>
          </cell>
          <cell r="V3064">
            <v>0</v>
          </cell>
          <cell r="W3064">
            <v>0</v>
          </cell>
          <cell r="X3064">
            <v>0</v>
          </cell>
          <cell r="Y3064" t="str">
            <v>DRW_OR_SPH_2Proposed DSM Program Energy Costs</v>
          </cell>
        </row>
        <row r="3065">
          <cell r="E3065">
            <v>0</v>
          </cell>
          <cell r="F3065">
            <v>0</v>
          </cell>
          <cell r="G3065">
            <v>0</v>
          </cell>
          <cell r="H3065">
            <v>0</v>
          </cell>
          <cell r="I3065">
            <v>0</v>
          </cell>
          <cell r="J3065">
            <v>0</v>
          </cell>
          <cell r="K3065">
            <v>0</v>
          </cell>
          <cell r="L3065">
            <v>0</v>
          </cell>
          <cell r="M3065">
            <v>0</v>
          </cell>
          <cell r="N3065">
            <v>0</v>
          </cell>
          <cell r="O3065">
            <v>0</v>
          </cell>
          <cell r="P3065">
            <v>0</v>
          </cell>
          <cell r="Q3065">
            <v>0</v>
          </cell>
          <cell r="R3065">
            <v>0</v>
          </cell>
          <cell r="S3065">
            <v>0</v>
          </cell>
          <cell r="T3065">
            <v>0</v>
          </cell>
          <cell r="U3065">
            <v>0</v>
          </cell>
          <cell r="V3065">
            <v>0</v>
          </cell>
          <cell r="W3065">
            <v>0</v>
          </cell>
          <cell r="X3065">
            <v>0</v>
          </cell>
          <cell r="Y3065" t="str">
            <v>DRW_OR_SPH_2Proposed DSM Program Payback Energy Costs</v>
          </cell>
        </row>
        <row r="3066">
          <cell r="E3066">
            <v>0</v>
          </cell>
          <cell r="F3066">
            <v>0</v>
          </cell>
          <cell r="G3066">
            <v>0</v>
          </cell>
          <cell r="H3066">
            <v>0</v>
          </cell>
          <cell r="I3066">
            <v>0</v>
          </cell>
          <cell r="J3066">
            <v>0</v>
          </cell>
          <cell r="K3066">
            <v>0</v>
          </cell>
          <cell r="L3066">
            <v>0</v>
          </cell>
          <cell r="M3066">
            <v>0</v>
          </cell>
          <cell r="N3066">
            <v>0</v>
          </cell>
          <cell r="O3066">
            <v>0</v>
          </cell>
          <cell r="P3066">
            <v>0</v>
          </cell>
          <cell r="Q3066">
            <v>0</v>
          </cell>
          <cell r="R3066">
            <v>0</v>
          </cell>
          <cell r="S3066">
            <v>0</v>
          </cell>
          <cell r="T3066">
            <v>0</v>
          </cell>
          <cell r="U3066">
            <v>0</v>
          </cell>
          <cell r="V3066">
            <v>0</v>
          </cell>
          <cell r="W3066">
            <v>0</v>
          </cell>
          <cell r="X3066">
            <v>0</v>
          </cell>
          <cell r="Y3066" t="str">
            <v>DRW_OR_SPH_2Proposed DSM Program Capacity Costs</v>
          </cell>
        </row>
        <row r="3067">
          <cell r="E3067">
            <v>0</v>
          </cell>
          <cell r="F3067">
            <v>0</v>
          </cell>
          <cell r="G3067">
            <v>0</v>
          </cell>
          <cell r="H3067">
            <v>0</v>
          </cell>
          <cell r="I3067">
            <v>0</v>
          </cell>
          <cell r="J3067">
            <v>0</v>
          </cell>
          <cell r="K3067">
            <v>0</v>
          </cell>
          <cell r="L3067">
            <v>0</v>
          </cell>
          <cell r="M3067">
            <v>0</v>
          </cell>
          <cell r="N3067">
            <v>0</v>
          </cell>
          <cell r="O3067">
            <v>0</v>
          </cell>
          <cell r="P3067">
            <v>0</v>
          </cell>
          <cell r="Q3067">
            <v>0</v>
          </cell>
          <cell r="R3067">
            <v>0</v>
          </cell>
          <cell r="S3067">
            <v>0</v>
          </cell>
          <cell r="T3067">
            <v>0</v>
          </cell>
          <cell r="U3067">
            <v>0</v>
          </cell>
          <cell r="V3067">
            <v>0</v>
          </cell>
          <cell r="W3067">
            <v>0</v>
          </cell>
          <cell r="X3067">
            <v>0</v>
          </cell>
          <cell r="Y3067" t="str">
            <v>DRW_OR_SPH_2Proposed DSM Program Capital Costs</v>
          </cell>
        </row>
        <row r="3068">
          <cell r="E3068">
            <v>0</v>
          </cell>
          <cell r="F3068">
            <v>0</v>
          </cell>
          <cell r="G3068">
            <v>0</v>
          </cell>
          <cell r="H3068">
            <v>0</v>
          </cell>
          <cell r="I3068">
            <v>0</v>
          </cell>
          <cell r="J3068">
            <v>0</v>
          </cell>
          <cell r="K3068">
            <v>0</v>
          </cell>
          <cell r="L3068">
            <v>0</v>
          </cell>
          <cell r="M3068">
            <v>0</v>
          </cell>
          <cell r="N3068">
            <v>0</v>
          </cell>
          <cell r="O3068">
            <v>0</v>
          </cell>
          <cell r="P3068">
            <v>0</v>
          </cell>
          <cell r="Q3068">
            <v>0</v>
          </cell>
          <cell r="R3068">
            <v>0</v>
          </cell>
          <cell r="S3068">
            <v>0</v>
          </cell>
          <cell r="T3068">
            <v>0</v>
          </cell>
          <cell r="U3068">
            <v>0</v>
          </cell>
          <cell r="V3068">
            <v>0</v>
          </cell>
          <cell r="W3068">
            <v>0</v>
          </cell>
          <cell r="X3068">
            <v>0</v>
          </cell>
          <cell r="Y3068" t="str">
            <v>DRW_OR_SPH_2   DSM Program Total Costs</v>
          </cell>
        </row>
        <row r="3069">
          <cell r="E3069">
            <v>0</v>
          </cell>
          <cell r="F3069">
            <v>0</v>
          </cell>
          <cell r="G3069">
            <v>0</v>
          </cell>
          <cell r="H3069">
            <v>0</v>
          </cell>
          <cell r="I3069">
            <v>0</v>
          </cell>
          <cell r="J3069">
            <v>0</v>
          </cell>
          <cell r="K3069">
            <v>0</v>
          </cell>
          <cell r="L3069">
            <v>0</v>
          </cell>
          <cell r="M3069">
            <v>0</v>
          </cell>
          <cell r="N3069">
            <v>0</v>
          </cell>
          <cell r="O3069">
            <v>0</v>
          </cell>
          <cell r="P3069">
            <v>0</v>
          </cell>
          <cell r="Q3069">
            <v>0</v>
          </cell>
          <cell r="R3069">
            <v>0</v>
          </cell>
          <cell r="S3069">
            <v>0</v>
          </cell>
          <cell r="T3069">
            <v>0</v>
          </cell>
          <cell r="U3069">
            <v>0</v>
          </cell>
          <cell r="V3069">
            <v>0</v>
          </cell>
          <cell r="W3069">
            <v>0</v>
          </cell>
          <cell r="X3069">
            <v>0</v>
          </cell>
          <cell r="Y3069" t="str">
            <v>DRW_OR_SPH_3Proposed DSM Program Energy Costs</v>
          </cell>
        </row>
        <row r="3070">
          <cell r="E3070">
            <v>0</v>
          </cell>
          <cell r="F3070">
            <v>0</v>
          </cell>
          <cell r="G3070">
            <v>0</v>
          </cell>
          <cell r="H3070">
            <v>0</v>
          </cell>
          <cell r="I3070">
            <v>0</v>
          </cell>
          <cell r="J3070">
            <v>0</v>
          </cell>
          <cell r="K3070">
            <v>0</v>
          </cell>
          <cell r="L3070">
            <v>0</v>
          </cell>
          <cell r="M3070">
            <v>0</v>
          </cell>
          <cell r="N3070">
            <v>0</v>
          </cell>
          <cell r="O3070">
            <v>0</v>
          </cell>
          <cell r="P3070">
            <v>0</v>
          </cell>
          <cell r="Q3070">
            <v>0</v>
          </cell>
          <cell r="R3070">
            <v>0</v>
          </cell>
          <cell r="S3070">
            <v>0</v>
          </cell>
          <cell r="T3070">
            <v>0</v>
          </cell>
          <cell r="U3070">
            <v>0</v>
          </cell>
          <cell r="V3070">
            <v>0</v>
          </cell>
          <cell r="W3070">
            <v>0</v>
          </cell>
          <cell r="X3070">
            <v>0</v>
          </cell>
          <cell r="Y3070" t="str">
            <v>DRW_OR_SPH_3Proposed DSM Program Payback Energy Costs</v>
          </cell>
        </row>
        <row r="3071">
          <cell r="E3071">
            <v>0</v>
          </cell>
          <cell r="F3071">
            <v>0</v>
          </cell>
          <cell r="G3071">
            <v>0</v>
          </cell>
          <cell r="H3071">
            <v>0</v>
          </cell>
          <cell r="I3071">
            <v>0</v>
          </cell>
          <cell r="J3071">
            <v>0</v>
          </cell>
          <cell r="K3071">
            <v>0</v>
          </cell>
          <cell r="L3071">
            <v>0</v>
          </cell>
          <cell r="M3071">
            <v>0</v>
          </cell>
          <cell r="N3071">
            <v>0</v>
          </cell>
          <cell r="O3071">
            <v>0</v>
          </cell>
          <cell r="P3071">
            <v>0</v>
          </cell>
          <cell r="Q3071">
            <v>0</v>
          </cell>
          <cell r="R3071">
            <v>0</v>
          </cell>
          <cell r="S3071">
            <v>0</v>
          </cell>
          <cell r="T3071">
            <v>0</v>
          </cell>
          <cell r="U3071">
            <v>0</v>
          </cell>
          <cell r="V3071">
            <v>0</v>
          </cell>
          <cell r="W3071">
            <v>0</v>
          </cell>
          <cell r="X3071">
            <v>0</v>
          </cell>
          <cell r="Y3071" t="str">
            <v>DRW_OR_SPH_3Proposed DSM Program Capacity Costs</v>
          </cell>
        </row>
        <row r="3072">
          <cell r="E3072">
            <v>0</v>
          </cell>
          <cell r="F3072">
            <v>0</v>
          </cell>
          <cell r="G3072">
            <v>0</v>
          </cell>
          <cell r="H3072">
            <v>0</v>
          </cell>
          <cell r="I3072">
            <v>0</v>
          </cell>
          <cell r="J3072">
            <v>0</v>
          </cell>
          <cell r="K3072">
            <v>0</v>
          </cell>
          <cell r="L3072">
            <v>0</v>
          </cell>
          <cell r="M3072">
            <v>0</v>
          </cell>
          <cell r="N3072">
            <v>0</v>
          </cell>
          <cell r="O3072">
            <v>0</v>
          </cell>
          <cell r="P3072">
            <v>0</v>
          </cell>
          <cell r="Q3072">
            <v>0</v>
          </cell>
          <cell r="R3072">
            <v>0</v>
          </cell>
          <cell r="S3072">
            <v>0</v>
          </cell>
          <cell r="T3072">
            <v>0</v>
          </cell>
          <cell r="U3072">
            <v>0</v>
          </cell>
          <cell r="V3072">
            <v>0</v>
          </cell>
          <cell r="W3072">
            <v>0</v>
          </cell>
          <cell r="X3072">
            <v>0</v>
          </cell>
          <cell r="Y3072" t="str">
            <v>DRW_OR_SPH_3Proposed DSM Program Capital Costs</v>
          </cell>
        </row>
        <row r="3073">
          <cell r="E3073">
            <v>0</v>
          </cell>
          <cell r="F3073">
            <v>0</v>
          </cell>
          <cell r="G3073">
            <v>0</v>
          </cell>
          <cell r="H3073">
            <v>0</v>
          </cell>
          <cell r="I3073">
            <v>0</v>
          </cell>
          <cell r="J3073">
            <v>0</v>
          </cell>
          <cell r="K3073">
            <v>0</v>
          </cell>
          <cell r="L3073">
            <v>0</v>
          </cell>
          <cell r="M3073">
            <v>0</v>
          </cell>
          <cell r="N3073">
            <v>0</v>
          </cell>
          <cell r="O3073">
            <v>0</v>
          </cell>
          <cell r="P3073">
            <v>0</v>
          </cell>
          <cell r="Q3073">
            <v>0</v>
          </cell>
          <cell r="R3073">
            <v>0</v>
          </cell>
          <cell r="S3073">
            <v>0</v>
          </cell>
          <cell r="T3073">
            <v>0</v>
          </cell>
          <cell r="U3073">
            <v>0</v>
          </cell>
          <cell r="V3073">
            <v>0</v>
          </cell>
          <cell r="W3073">
            <v>0</v>
          </cell>
          <cell r="X3073">
            <v>0</v>
          </cell>
          <cell r="Y3073" t="str">
            <v>DRW_OR_SPH_3   DSM Program Total Costs</v>
          </cell>
        </row>
        <row r="3074">
          <cell r="E3074">
            <v>0</v>
          </cell>
          <cell r="F3074">
            <v>0</v>
          </cell>
          <cell r="G3074">
            <v>0</v>
          </cell>
          <cell r="H3074">
            <v>0</v>
          </cell>
          <cell r="I3074">
            <v>0</v>
          </cell>
          <cell r="J3074">
            <v>0</v>
          </cell>
          <cell r="K3074">
            <v>0</v>
          </cell>
          <cell r="L3074">
            <v>0</v>
          </cell>
          <cell r="M3074">
            <v>0</v>
          </cell>
          <cell r="N3074">
            <v>0</v>
          </cell>
          <cell r="O3074">
            <v>0</v>
          </cell>
          <cell r="P3074">
            <v>0</v>
          </cell>
          <cell r="Q3074">
            <v>0</v>
          </cell>
          <cell r="R3074">
            <v>0</v>
          </cell>
          <cell r="S3074">
            <v>0</v>
          </cell>
          <cell r="T3074">
            <v>0</v>
          </cell>
          <cell r="U3074">
            <v>0</v>
          </cell>
          <cell r="V3074">
            <v>0</v>
          </cell>
          <cell r="W3074">
            <v>0</v>
          </cell>
          <cell r="X3074">
            <v>0</v>
          </cell>
          <cell r="Y3074" t="str">
            <v>DRW_OR_SPH_4Proposed DSM Program Energy Costs</v>
          </cell>
        </row>
        <row r="3075">
          <cell r="E3075">
            <v>0</v>
          </cell>
          <cell r="F3075">
            <v>0</v>
          </cell>
          <cell r="G3075">
            <v>0</v>
          </cell>
          <cell r="H3075">
            <v>0</v>
          </cell>
          <cell r="I3075">
            <v>0</v>
          </cell>
          <cell r="J3075">
            <v>0</v>
          </cell>
          <cell r="K3075">
            <v>0</v>
          </cell>
          <cell r="L3075">
            <v>0</v>
          </cell>
          <cell r="M3075">
            <v>0</v>
          </cell>
          <cell r="N3075">
            <v>0</v>
          </cell>
          <cell r="O3075">
            <v>0</v>
          </cell>
          <cell r="P3075">
            <v>0</v>
          </cell>
          <cell r="Q3075">
            <v>0</v>
          </cell>
          <cell r="R3075">
            <v>0</v>
          </cell>
          <cell r="S3075">
            <v>0</v>
          </cell>
          <cell r="T3075">
            <v>0</v>
          </cell>
          <cell r="U3075">
            <v>0</v>
          </cell>
          <cell r="V3075">
            <v>0</v>
          </cell>
          <cell r="W3075">
            <v>0</v>
          </cell>
          <cell r="X3075">
            <v>0</v>
          </cell>
          <cell r="Y3075" t="str">
            <v>DRW_OR_SPH_4Proposed DSM Program Payback Energy Costs</v>
          </cell>
        </row>
        <row r="3076">
          <cell r="E3076">
            <v>0</v>
          </cell>
          <cell r="F3076">
            <v>0</v>
          </cell>
          <cell r="G3076">
            <v>0</v>
          </cell>
          <cell r="H3076">
            <v>0</v>
          </cell>
          <cell r="I3076">
            <v>0</v>
          </cell>
          <cell r="J3076">
            <v>0</v>
          </cell>
          <cell r="K3076">
            <v>0</v>
          </cell>
          <cell r="L3076">
            <v>0</v>
          </cell>
          <cell r="M3076">
            <v>0</v>
          </cell>
          <cell r="N3076">
            <v>0</v>
          </cell>
          <cell r="O3076">
            <v>0</v>
          </cell>
          <cell r="P3076">
            <v>0</v>
          </cell>
          <cell r="Q3076">
            <v>0</v>
          </cell>
          <cell r="R3076">
            <v>0</v>
          </cell>
          <cell r="S3076">
            <v>0</v>
          </cell>
          <cell r="T3076">
            <v>0</v>
          </cell>
          <cell r="U3076">
            <v>0</v>
          </cell>
          <cell r="V3076">
            <v>0</v>
          </cell>
          <cell r="W3076">
            <v>0</v>
          </cell>
          <cell r="X3076">
            <v>0</v>
          </cell>
          <cell r="Y3076" t="str">
            <v>DRW_OR_SPH_4Proposed DSM Program Capacity Costs</v>
          </cell>
        </row>
        <row r="3077">
          <cell r="E3077">
            <v>0</v>
          </cell>
          <cell r="F3077">
            <v>0</v>
          </cell>
          <cell r="G3077">
            <v>0</v>
          </cell>
          <cell r="H3077">
            <v>0</v>
          </cell>
          <cell r="I3077">
            <v>0</v>
          </cell>
          <cell r="J3077">
            <v>0</v>
          </cell>
          <cell r="K3077">
            <v>0</v>
          </cell>
          <cell r="L3077">
            <v>0</v>
          </cell>
          <cell r="M3077">
            <v>0</v>
          </cell>
          <cell r="N3077">
            <v>0</v>
          </cell>
          <cell r="O3077">
            <v>0</v>
          </cell>
          <cell r="P3077">
            <v>0</v>
          </cell>
          <cell r="Q3077">
            <v>0</v>
          </cell>
          <cell r="R3077">
            <v>0</v>
          </cell>
          <cell r="S3077">
            <v>0</v>
          </cell>
          <cell r="T3077">
            <v>0</v>
          </cell>
          <cell r="U3077">
            <v>0</v>
          </cell>
          <cell r="V3077">
            <v>0</v>
          </cell>
          <cell r="W3077">
            <v>0</v>
          </cell>
          <cell r="X3077">
            <v>0</v>
          </cell>
          <cell r="Y3077" t="str">
            <v>DRW_OR_SPH_4Proposed DSM Program Capital Costs</v>
          </cell>
        </row>
        <row r="3078">
          <cell r="E3078">
            <v>0</v>
          </cell>
          <cell r="F3078">
            <v>0</v>
          </cell>
          <cell r="G3078">
            <v>0</v>
          </cell>
          <cell r="H3078">
            <v>0</v>
          </cell>
          <cell r="I3078">
            <v>0</v>
          </cell>
          <cell r="J3078">
            <v>0</v>
          </cell>
          <cell r="K3078">
            <v>0</v>
          </cell>
          <cell r="L3078">
            <v>0</v>
          </cell>
          <cell r="M3078">
            <v>0</v>
          </cell>
          <cell r="N3078">
            <v>0</v>
          </cell>
          <cell r="O3078">
            <v>0</v>
          </cell>
          <cell r="P3078">
            <v>0</v>
          </cell>
          <cell r="Q3078">
            <v>0</v>
          </cell>
          <cell r="R3078">
            <v>0</v>
          </cell>
          <cell r="S3078">
            <v>0</v>
          </cell>
          <cell r="T3078">
            <v>0</v>
          </cell>
          <cell r="U3078">
            <v>0</v>
          </cell>
          <cell r="V3078">
            <v>0</v>
          </cell>
          <cell r="W3078">
            <v>0</v>
          </cell>
          <cell r="X3078">
            <v>0</v>
          </cell>
          <cell r="Y3078" t="str">
            <v>DRW_OR_SPH_4   DSM Program Total Costs</v>
          </cell>
        </row>
        <row r="3079">
          <cell r="E3079">
            <v>0</v>
          </cell>
          <cell r="F3079">
            <v>0</v>
          </cell>
          <cell r="G3079">
            <v>0</v>
          </cell>
          <cell r="H3079">
            <v>0</v>
          </cell>
          <cell r="I3079">
            <v>0</v>
          </cell>
          <cell r="J3079">
            <v>0</v>
          </cell>
          <cell r="K3079">
            <v>0</v>
          </cell>
          <cell r="L3079">
            <v>0</v>
          </cell>
          <cell r="M3079">
            <v>0</v>
          </cell>
          <cell r="N3079">
            <v>0</v>
          </cell>
          <cell r="O3079">
            <v>0</v>
          </cell>
          <cell r="P3079">
            <v>0</v>
          </cell>
          <cell r="Q3079">
            <v>0</v>
          </cell>
          <cell r="R3079">
            <v>0</v>
          </cell>
          <cell r="S3079">
            <v>0</v>
          </cell>
          <cell r="T3079">
            <v>0</v>
          </cell>
          <cell r="U3079">
            <v>0</v>
          </cell>
          <cell r="V3079">
            <v>0</v>
          </cell>
          <cell r="W3079">
            <v>0</v>
          </cell>
          <cell r="X3079">
            <v>0</v>
          </cell>
          <cell r="Y3079" t="str">
            <v>DRW_OR_SPH_5Proposed DSM Program Energy Costs</v>
          </cell>
        </row>
        <row r="3080">
          <cell r="E3080">
            <v>0</v>
          </cell>
          <cell r="F3080">
            <v>0</v>
          </cell>
          <cell r="G3080">
            <v>0</v>
          </cell>
          <cell r="H3080">
            <v>0</v>
          </cell>
          <cell r="I3080">
            <v>0</v>
          </cell>
          <cell r="J3080">
            <v>0</v>
          </cell>
          <cell r="K3080">
            <v>0</v>
          </cell>
          <cell r="L3080">
            <v>0</v>
          </cell>
          <cell r="M3080">
            <v>0</v>
          </cell>
          <cell r="N3080">
            <v>0</v>
          </cell>
          <cell r="O3080">
            <v>0</v>
          </cell>
          <cell r="P3080">
            <v>0</v>
          </cell>
          <cell r="Q3080">
            <v>0</v>
          </cell>
          <cell r="R3080">
            <v>0</v>
          </cell>
          <cell r="S3080">
            <v>0</v>
          </cell>
          <cell r="T3080">
            <v>0</v>
          </cell>
          <cell r="U3080">
            <v>0</v>
          </cell>
          <cell r="V3080">
            <v>0</v>
          </cell>
          <cell r="W3080">
            <v>0</v>
          </cell>
          <cell r="X3080">
            <v>0</v>
          </cell>
          <cell r="Y3080" t="str">
            <v>DRW_OR_SPH_5Proposed DSM Program Payback Energy Costs</v>
          </cell>
        </row>
        <row r="3081">
          <cell r="E3081">
            <v>0</v>
          </cell>
          <cell r="F3081">
            <v>0</v>
          </cell>
          <cell r="G3081">
            <v>0</v>
          </cell>
          <cell r="H3081">
            <v>0</v>
          </cell>
          <cell r="I3081">
            <v>0</v>
          </cell>
          <cell r="J3081">
            <v>0</v>
          </cell>
          <cell r="K3081">
            <v>0</v>
          </cell>
          <cell r="L3081">
            <v>0</v>
          </cell>
          <cell r="M3081">
            <v>0</v>
          </cell>
          <cell r="N3081">
            <v>0</v>
          </cell>
          <cell r="O3081">
            <v>0</v>
          </cell>
          <cell r="P3081">
            <v>0</v>
          </cell>
          <cell r="Q3081">
            <v>0</v>
          </cell>
          <cell r="R3081">
            <v>0</v>
          </cell>
          <cell r="S3081">
            <v>0</v>
          </cell>
          <cell r="T3081">
            <v>0</v>
          </cell>
          <cell r="U3081">
            <v>0</v>
          </cell>
          <cell r="V3081">
            <v>0</v>
          </cell>
          <cell r="W3081">
            <v>0</v>
          </cell>
          <cell r="X3081">
            <v>0</v>
          </cell>
          <cell r="Y3081" t="str">
            <v>DRW_OR_SPH_5Proposed DSM Program Capacity Costs</v>
          </cell>
        </row>
        <row r="3082">
          <cell r="E3082">
            <v>0</v>
          </cell>
          <cell r="F3082">
            <v>0</v>
          </cell>
          <cell r="G3082">
            <v>0</v>
          </cell>
          <cell r="H3082">
            <v>0</v>
          </cell>
          <cell r="I3082">
            <v>0</v>
          </cell>
          <cell r="J3082">
            <v>0</v>
          </cell>
          <cell r="K3082">
            <v>0</v>
          </cell>
          <cell r="L3082">
            <v>0</v>
          </cell>
          <cell r="M3082">
            <v>0</v>
          </cell>
          <cell r="N3082">
            <v>0</v>
          </cell>
          <cell r="O3082">
            <v>0</v>
          </cell>
          <cell r="P3082">
            <v>0</v>
          </cell>
          <cell r="Q3082">
            <v>0</v>
          </cell>
          <cell r="R3082">
            <v>0</v>
          </cell>
          <cell r="S3082">
            <v>0</v>
          </cell>
          <cell r="T3082">
            <v>0</v>
          </cell>
          <cell r="U3082">
            <v>0</v>
          </cell>
          <cell r="V3082">
            <v>0</v>
          </cell>
          <cell r="W3082">
            <v>0</v>
          </cell>
          <cell r="X3082">
            <v>0</v>
          </cell>
          <cell r="Y3082" t="str">
            <v>DRW_OR_SPH_5Proposed DSM Program Capital Costs</v>
          </cell>
        </row>
        <row r="3083">
          <cell r="E3083">
            <v>0</v>
          </cell>
          <cell r="F3083">
            <v>0</v>
          </cell>
          <cell r="G3083">
            <v>0</v>
          </cell>
          <cell r="H3083">
            <v>0</v>
          </cell>
          <cell r="I3083">
            <v>0</v>
          </cell>
          <cell r="J3083">
            <v>0</v>
          </cell>
          <cell r="K3083">
            <v>0</v>
          </cell>
          <cell r="L3083">
            <v>0</v>
          </cell>
          <cell r="M3083">
            <v>0</v>
          </cell>
          <cell r="N3083">
            <v>0</v>
          </cell>
          <cell r="O3083">
            <v>0</v>
          </cell>
          <cell r="P3083">
            <v>0</v>
          </cell>
          <cell r="Q3083">
            <v>0</v>
          </cell>
          <cell r="R3083">
            <v>0</v>
          </cell>
          <cell r="S3083">
            <v>0</v>
          </cell>
          <cell r="T3083">
            <v>0</v>
          </cell>
          <cell r="U3083">
            <v>0</v>
          </cell>
          <cell r="V3083">
            <v>0</v>
          </cell>
          <cell r="W3083">
            <v>0</v>
          </cell>
          <cell r="X3083">
            <v>0</v>
          </cell>
          <cell r="Y3083" t="str">
            <v>DRW_OR_SPH_5   DSM Program Total Costs</v>
          </cell>
        </row>
        <row r="3084">
          <cell r="E3084">
            <v>0</v>
          </cell>
          <cell r="F3084">
            <v>0</v>
          </cell>
          <cell r="G3084">
            <v>0</v>
          </cell>
          <cell r="H3084">
            <v>0</v>
          </cell>
          <cell r="I3084">
            <v>0</v>
          </cell>
          <cell r="J3084">
            <v>0</v>
          </cell>
          <cell r="K3084">
            <v>0</v>
          </cell>
          <cell r="L3084">
            <v>0</v>
          </cell>
          <cell r="M3084">
            <v>0</v>
          </cell>
          <cell r="N3084">
            <v>0</v>
          </cell>
          <cell r="O3084">
            <v>0</v>
          </cell>
          <cell r="P3084">
            <v>0</v>
          </cell>
          <cell r="Q3084">
            <v>0</v>
          </cell>
          <cell r="R3084">
            <v>0</v>
          </cell>
          <cell r="S3084">
            <v>0</v>
          </cell>
          <cell r="T3084">
            <v>0</v>
          </cell>
          <cell r="U3084">
            <v>0</v>
          </cell>
          <cell r="V3084">
            <v>0</v>
          </cell>
          <cell r="W3084">
            <v>0</v>
          </cell>
          <cell r="X3084">
            <v>0</v>
          </cell>
          <cell r="Y3084" t="str">
            <v>DRW_OR_SPH_6Proposed DSM Program Energy Costs</v>
          </cell>
        </row>
        <row r="3085">
          <cell r="E3085">
            <v>0</v>
          </cell>
          <cell r="F3085">
            <v>0</v>
          </cell>
          <cell r="G3085">
            <v>0</v>
          </cell>
          <cell r="H3085">
            <v>0</v>
          </cell>
          <cell r="I3085">
            <v>0</v>
          </cell>
          <cell r="J3085">
            <v>0</v>
          </cell>
          <cell r="K3085">
            <v>0</v>
          </cell>
          <cell r="L3085">
            <v>0</v>
          </cell>
          <cell r="M3085">
            <v>0</v>
          </cell>
          <cell r="N3085">
            <v>0</v>
          </cell>
          <cell r="O3085">
            <v>0</v>
          </cell>
          <cell r="P3085">
            <v>0</v>
          </cell>
          <cell r="Q3085">
            <v>0</v>
          </cell>
          <cell r="R3085">
            <v>0</v>
          </cell>
          <cell r="S3085">
            <v>0</v>
          </cell>
          <cell r="T3085">
            <v>0</v>
          </cell>
          <cell r="U3085">
            <v>0</v>
          </cell>
          <cell r="V3085">
            <v>0</v>
          </cell>
          <cell r="W3085">
            <v>0</v>
          </cell>
          <cell r="X3085">
            <v>0</v>
          </cell>
          <cell r="Y3085" t="str">
            <v>DRW_OR_SPH_6Proposed DSM Program Payback Energy Costs</v>
          </cell>
        </row>
        <row r="3086">
          <cell r="E3086">
            <v>0</v>
          </cell>
          <cell r="F3086">
            <v>0</v>
          </cell>
          <cell r="G3086">
            <v>0</v>
          </cell>
          <cell r="H3086">
            <v>0</v>
          </cell>
          <cell r="I3086">
            <v>0</v>
          </cell>
          <cell r="J3086">
            <v>0</v>
          </cell>
          <cell r="K3086">
            <v>0</v>
          </cell>
          <cell r="L3086">
            <v>0</v>
          </cell>
          <cell r="M3086">
            <v>0</v>
          </cell>
          <cell r="N3086">
            <v>0</v>
          </cell>
          <cell r="O3086">
            <v>0</v>
          </cell>
          <cell r="P3086">
            <v>0</v>
          </cell>
          <cell r="Q3086">
            <v>0</v>
          </cell>
          <cell r="R3086">
            <v>0</v>
          </cell>
          <cell r="S3086">
            <v>0</v>
          </cell>
          <cell r="T3086">
            <v>0</v>
          </cell>
          <cell r="U3086">
            <v>0</v>
          </cell>
          <cell r="V3086">
            <v>0</v>
          </cell>
          <cell r="W3086">
            <v>0</v>
          </cell>
          <cell r="X3086">
            <v>0</v>
          </cell>
          <cell r="Y3086" t="str">
            <v>DRW_OR_SPH_6Proposed DSM Program Capacity Costs</v>
          </cell>
        </row>
        <row r="3087">
          <cell r="E3087">
            <v>0</v>
          </cell>
          <cell r="F3087">
            <v>0</v>
          </cell>
          <cell r="G3087">
            <v>0</v>
          </cell>
          <cell r="H3087">
            <v>0</v>
          </cell>
          <cell r="I3087">
            <v>0</v>
          </cell>
          <cell r="J3087">
            <v>0</v>
          </cell>
          <cell r="K3087">
            <v>0</v>
          </cell>
          <cell r="L3087">
            <v>0</v>
          </cell>
          <cell r="M3087">
            <v>0</v>
          </cell>
          <cell r="N3087">
            <v>0</v>
          </cell>
          <cell r="O3087">
            <v>0</v>
          </cell>
          <cell r="P3087">
            <v>0</v>
          </cell>
          <cell r="Q3087">
            <v>0</v>
          </cell>
          <cell r="R3087">
            <v>0</v>
          </cell>
          <cell r="S3087">
            <v>0</v>
          </cell>
          <cell r="T3087">
            <v>0</v>
          </cell>
          <cell r="U3087">
            <v>0</v>
          </cell>
          <cell r="V3087">
            <v>0</v>
          </cell>
          <cell r="W3087">
            <v>0</v>
          </cell>
          <cell r="X3087">
            <v>0</v>
          </cell>
          <cell r="Y3087" t="str">
            <v>DRW_OR_SPH_6Proposed DSM Program Capital Costs</v>
          </cell>
        </row>
        <row r="3088">
          <cell r="E3088">
            <v>0</v>
          </cell>
          <cell r="F3088">
            <v>0</v>
          </cell>
          <cell r="G3088">
            <v>0</v>
          </cell>
          <cell r="H3088">
            <v>0</v>
          </cell>
          <cell r="I3088">
            <v>0</v>
          </cell>
          <cell r="J3088">
            <v>0</v>
          </cell>
          <cell r="K3088">
            <v>0</v>
          </cell>
          <cell r="L3088">
            <v>0</v>
          </cell>
          <cell r="M3088">
            <v>0</v>
          </cell>
          <cell r="N3088">
            <v>0</v>
          </cell>
          <cell r="O3088">
            <v>0</v>
          </cell>
          <cell r="P3088">
            <v>0</v>
          </cell>
          <cell r="Q3088">
            <v>0</v>
          </cell>
          <cell r="R3088">
            <v>0</v>
          </cell>
          <cell r="S3088">
            <v>0</v>
          </cell>
          <cell r="T3088">
            <v>0</v>
          </cell>
          <cell r="U3088">
            <v>0</v>
          </cell>
          <cell r="V3088">
            <v>0</v>
          </cell>
          <cell r="W3088">
            <v>0</v>
          </cell>
          <cell r="X3088">
            <v>0</v>
          </cell>
          <cell r="Y3088" t="str">
            <v>DRW_OR_SPH_6   DSM Program Total Costs</v>
          </cell>
        </row>
        <row r="3089">
          <cell r="E3089">
            <v>0</v>
          </cell>
          <cell r="F3089">
            <v>0</v>
          </cell>
          <cell r="G3089">
            <v>0</v>
          </cell>
          <cell r="H3089">
            <v>0</v>
          </cell>
          <cell r="I3089">
            <v>0</v>
          </cell>
          <cell r="J3089">
            <v>0</v>
          </cell>
          <cell r="K3089">
            <v>0</v>
          </cell>
          <cell r="L3089">
            <v>0</v>
          </cell>
          <cell r="M3089">
            <v>0</v>
          </cell>
          <cell r="N3089">
            <v>0</v>
          </cell>
          <cell r="O3089">
            <v>0</v>
          </cell>
          <cell r="P3089">
            <v>0</v>
          </cell>
          <cell r="Q3089">
            <v>0</v>
          </cell>
          <cell r="R3089">
            <v>0</v>
          </cell>
          <cell r="S3089">
            <v>0</v>
          </cell>
          <cell r="T3089">
            <v>0</v>
          </cell>
          <cell r="U3089">
            <v>0</v>
          </cell>
          <cell r="V3089">
            <v>0</v>
          </cell>
          <cell r="W3089">
            <v>0</v>
          </cell>
          <cell r="X3089">
            <v>0</v>
          </cell>
          <cell r="Y3089" t="str">
            <v>DRW_OR_THM_1Proposed DSM Program Energy Costs</v>
          </cell>
        </row>
        <row r="3090">
          <cell r="E3090">
            <v>0</v>
          </cell>
          <cell r="F3090">
            <v>0</v>
          </cell>
          <cell r="G3090">
            <v>0</v>
          </cell>
          <cell r="H3090">
            <v>0</v>
          </cell>
          <cell r="I3090">
            <v>0</v>
          </cell>
          <cell r="J3090">
            <v>0</v>
          </cell>
          <cell r="K3090">
            <v>0</v>
          </cell>
          <cell r="L3090">
            <v>0</v>
          </cell>
          <cell r="M3090">
            <v>0</v>
          </cell>
          <cell r="N3090">
            <v>0</v>
          </cell>
          <cell r="O3090">
            <v>0</v>
          </cell>
          <cell r="P3090">
            <v>0</v>
          </cell>
          <cell r="Q3090">
            <v>0</v>
          </cell>
          <cell r="R3090">
            <v>0</v>
          </cell>
          <cell r="S3090">
            <v>0</v>
          </cell>
          <cell r="T3090">
            <v>0</v>
          </cell>
          <cell r="U3090">
            <v>0</v>
          </cell>
          <cell r="V3090">
            <v>0</v>
          </cell>
          <cell r="W3090">
            <v>0</v>
          </cell>
          <cell r="X3090">
            <v>0</v>
          </cell>
          <cell r="Y3090" t="str">
            <v>DRW_OR_THM_1Proposed DSM Program Payback Energy Costs</v>
          </cell>
        </row>
        <row r="3091">
          <cell r="E3091">
            <v>0</v>
          </cell>
          <cell r="F3091">
            <v>0</v>
          </cell>
          <cell r="G3091">
            <v>0</v>
          </cell>
          <cell r="H3091">
            <v>0</v>
          </cell>
          <cell r="I3091">
            <v>0</v>
          </cell>
          <cell r="J3091">
            <v>0</v>
          </cell>
          <cell r="K3091">
            <v>0</v>
          </cell>
          <cell r="L3091">
            <v>0</v>
          </cell>
          <cell r="M3091">
            <v>0</v>
          </cell>
          <cell r="N3091">
            <v>0</v>
          </cell>
          <cell r="O3091">
            <v>0</v>
          </cell>
          <cell r="P3091">
            <v>0</v>
          </cell>
          <cell r="Q3091">
            <v>0</v>
          </cell>
          <cell r="R3091">
            <v>0</v>
          </cell>
          <cell r="S3091">
            <v>0</v>
          </cell>
          <cell r="T3091">
            <v>0</v>
          </cell>
          <cell r="U3091">
            <v>0</v>
          </cell>
          <cell r="V3091">
            <v>0</v>
          </cell>
          <cell r="W3091">
            <v>0</v>
          </cell>
          <cell r="X3091">
            <v>0</v>
          </cell>
          <cell r="Y3091" t="str">
            <v>DRW_OR_THM_1Proposed DSM Program Capacity Costs</v>
          </cell>
        </row>
        <row r="3092">
          <cell r="E3092">
            <v>0</v>
          </cell>
          <cell r="F3092">
            <v>0</v>
          </cell>
          <cell r="G3092">
            <v>0</v>
          </cell>
          <cell r="H3092">
            <v>0</v>
          </cell>
          <cell r="I3092">
            <v>0</v>
          </cell>
          <cell r="J3092">
            <v>0</v>
          </cell>
          <cell r="K3092">
            <v>0</v>
          </cell>
          <cell r="L3092">
            <v>0</v>
          </cell>
          <cell r="M3092">
            <v>0</v>
          </cell>
          <cell r="N3092">
            <v>0</v>
          </cell>
          <cell r="O3092">
            <v>0</v>
          </cell>
          <cell r="P3092">
            <v>0</v>
          </cell>
          <cell r="Q3092">
            <v>0</v>
          </cell>
          <cell r="R3092">
            <v>0</v>
          </cell>
          <cell r="S3092">
            <v>0</v>
          </cell>
          <cell r="T3092">
            <v>0</v>
          </cell>
          <cell r="U3092">
            <v>0</v>
          </cell>
          <cell r="V3092">
            <v>0</v>
          </cell>
          <cell r="W3092">
            <v>0</v>
          </cell>
          <cell r="X3092">
            <v>0</v>
          </cell>
          <cell r="Y3092" t="str">
            <v>DRW_OR_THM_1Proposed DSM Program Capital Costs</v>
          </cell>
        </row>
        <row r="3093">
          <cell r="E3093">
            <v>0</v>
          </cell>
          <cell r="F3093">
            <v>0</v>
          </cell>
          <cell r="G3093">
            <v>0</v>
          </cell>
          <cell r="H3093">
            <v>0</v>
          </cell>
          <cell r="I3093">
            <v>0</v>
          </cell>
          <cell r="J3093">
            <v>0</v>
          </cell>
          <cell r="K3093">
            <v>0</v>
          </cell>
          <cell r="L3093">
            <v>0</v>
          </cell>
          <cell r="M3093">
            <v>0</v>
          </cell>
          <cell r="N3093">
            <v>0</v>
          </cell>
          <cell r="O3093">
            <v>0</v>
          </cell>
          <cell r="P3093">
            <v>0</v>
          </cell>
          <cell r="Q3093">
            <v>0</v>
          </cell>
          <cell r="R3093">
            <v>0</v>
          </cell>
          <cell r="S3093">
            <v>0</v>
          </cell>
          <cell r="T3093">
            <v>0</v>
          </cell>
          <cell r="U3093">
            <v>0</v>
          </cell>
          <cell r="V3093">
            <v>0</v>
          </cell>
          <cell r="W3093">
            <v>0</v>
          </cell>
          <cell r="X3093">
            <v>0</v>
          </cell>
          <cell r="Y3093" t="str">
            <v>DRW_OR_THM_1   DSM Program Total Costs</v>
          </cell>
        </row>
        <row r="3094">
          <cell r="E3094">
            <v>0</v>
          </cell>
          <cell r="F3094">
            <v>0</v>
          </cell>
          <cell r="G3094">
            <v>0</v>
          </cell>
          <cell r="H3094">
            <v>0</v>
          </cell>
          <cell r="I3094">
            <v>0</v>
          </cell>
          <cell r="J3094">
            <v>0</v>
          </cell>
          <cell r="K3094">
            <v>0</v>
          </cell>
          <cell r="L3094">
            <v>0</v>
          </cell>
          <cell r="M3094">
            <v>0</v>
          </cell>
          <cell r="N3094">
            <v>0</v>
          </cell>
          <cell r="O3094">
            <v>0</v>
          </cell>
          <cell r="P3094">
            <v>0</v>
          </cell>
          <cell r="Q3094">
            <v>0</v>
          </cell>
          <cell r="R3094">
            <v>0</v>
          </cell>
          <cell r="S3094">
            <v>0</v>
          </cell>
          <cell r="T3094">
            <v>0</v>
          </cell>
          <cell r="U3094">
            <v>0</v>
          </cell>
          <cell r="V3094">
            <v>0</v>
          </cell>
          <cell r="W3094">
            <v>0</v>
          </cell>
          <cell r="X3094">
            <v>0</v>
          </cell>
          <cell r="Y3094" t="str">
            <v>DRW_OR_THM_2Proposed DSM Program Energy Costs</v>
          </cell>
        </row>
        <row r="3095">
          <cell r="E3095">
            <v>0</v>
          </cell>
          <cell r="F3095">
            <v>0</v>
          </cell>
          <cell r="G3095">
            <v>0</v>
          </cell>
          <cell r="H3095">
            <v>0</v>
          </cell>
          <cell r="I3095">
            <v>0</v>
          </cell>
          <cell r="J3095">
            <v>0</v>
          </cell>
          <cell r="K3095">
            <v>0</v>
          </cell>
          <cell r="L3095">
            <v>0</v>
          </cell>
          <cell r="M3095">
            <v>0</v>
          </cell>
          <cell r="N3095">
            <v>0</v>
          </cell>
          <cell r="O3095">
            <v>0</v>
          </cell>
          <cell r="P3095">
            <v>0</v>
          </cell>
          <cell r="Q3095">
            <v>0</v>
          </cell>
          <cell r="R3095">
            <v>0</v>
          </cell>
          <cell r="S3095">
            <v>0</v>
          </cell>
          <cell r="T3095">
            <v>0</v>
          </cell>
          <cell r="U3095">
            <v>0</v>
          </cell>
          <cell r="V3095">
            <v>0</v>
          </cell>
          <cell r="W3095">
            <v>0</v>
          </cell>
          <cell r="X3095">
            <v>0</v>
          </cell>
          <cell r="Y3095" t="str">
            <v>DRW_OR_THM_2Proposed DSM Program Payback Energy Costs</v>
          </cell>
        </row>
        <row r="3096">
          <cell r="E3096">
            <v>0</v>
          </cell>
          <cell r="F3096">
            <v>0</v>
          </cell>
          <cell r="G3096">
            <v>0</v>
          </cell>
          <cell r="H3096">
            <v>0</v>
          </cell>
          <cell r="I3096">
            <v>0</v>
          </cell>
          <cell r="J3096">
            <v>0</v>
          </cell>
          <cell r="K3096">
            <v>0</v>
          </cell>
          <cell r="L3096">
            <v>0</v>
          </cell>
          <cell r="M3096">
            <v>0</v>
          </cell>
          <cell r="N3096">
            <v>0</v>
          </cell>
          <cell r="O3096">
            <v>0</v>
          </cell>
          <cell r="P3096">
            <v>0</v>
          </cell>
          <cell r="Q3096">
            <v>0</v>
          </cell>
          <cell r="R3096">
            <v>0</v>
          </cell>
          <cell r="S3096">
            <v>0</v>
          </cell>
          <cell r="T3096">
            <v>0</v>
          </cell>
          <cell r="U3096">
            <v>0</v>
          </cell>
          <cell r="V3096">
            <v>0</v>
          </cell>
          <cell r="W3096">
            <v>0</v>
          </cell>
          <cell r="X3096">
            <v>0</v>
          </cell>
          <cell r="Y3096" t="str">
            <v>DRW_OR_THM_2Proposed DSM Program Capacity Costs</v>
          </cell>
        </row>
        <row r="3097">
          <cell r="E3097">
            <v>0</v>
          </cell>
          <cell r="F3097">
            <v>0</v>
          </cell>
          <cell r="G3097">
            <v>0</v>
          </cell>
          <cell r="H3097">
            <v>0</v>
          </cell>
          <cell r="I3097">
            <v>0</v>
          </cell>
          <cell r="J3097">
            <v>0</v>
          </cell>
          <cell r="K3097">
            <v>0</v>
          </cell>
          <cell r="L3097">
            <v>0</v>
          </cell>
          <cell r="M3097">
            <v>0</v>
          </cell>
          <cell r="N3097">
            <v>0</v>
          </cell>
          <cell r="O3097">
            <v>0</v>
          </cell>
          <cell r="P3097">
            <v>0</v>
          </cell>
          <cell r="Q3097">
            <v>0</v>
          </cell>
          <cell r="R3097">
            <v>0</v>
          </cell>
          <cell r="S3097">
            <v>0</v>
          </cell>
          <cell r="T3097">
            <v>0</v>
          </cell>
          <cell r="U3097">
            <v>0</v>
          </cell>
          <cell r="V3097">
            <v>0</v>
          </cell>
          <cell r="W3097">
            <v>0</v>
          </cell>
          <cell r="X3097">
            <v>0</v>
          </cell>
          <cell r="Y3097" t="str">
            <v>DRW_OR_THM_2Proposed DSM Program Capital Costs</v>
          </cell>
        </row>
        <row r="3098">
          <cell r="E3098">
            <v>0</v>
          </cell>
          <cell r="F3098">
            <v>0</v>
          </cell>
          <cell r="G3098">
            <v>0</v>
          </cell>
          <cell r="H3098">
            <v>0</v>
          </cell>
          <cell r="I3098">
            <v>0</v>
          </cell>
          <cell r="J3098">
            <v>0</v>
          </cell>
          <cell r="K3098">
            <v>0</v>
          </cell>
          <cell r="L3098">
            <v>0</v>
          </cell>
          <cell r="M3098">
            <v>0</v>
          </cell>
          <cell r="N3098">
            <v>0</v>
          </cell>
          <cell r="O3098">
            <v>0</v>
          </cell>
          <cell r="P3098">
            <v>0</v>
          </cell>
          <cell r="Q3098">
            <v>0</v>
          </cell>
          <cell r="R3098">
            <v>0</v>
          </cell>
          <cell r="S3098">
            <v>0</v>
          </cell>
          <cell r="T3098">
            <v>0</v>
          </cell>
          <cell r="U3098">
            <v>0</v>
          </cell>
          <cell r="V3098">
            <v>0</v>
          </cell>
          <cell r="W3098">
            <v>0</v>
          </cell>
          <cell r="X3098">
            <v>0</v>
          </cell>
          <cell r="Y3098" t="str">
            <v>DRW_OR_THM_2   DSM Program Total Costs</v>
          </cell>
        </row>
        <row r="3099">
          <cell r="E3099">
            <v>0</v>
          </cell>
          <cell r="F3099">
            <v>0</v>
          </cell>
          <cell r="G3099">
            <v>0</v>
          </cell>
          <cell r="H3099">
            <v>0</v>
          </cell>
          <cell r="I3099">
            <v>0</v>
          </cell>
          <cell r="J3099">
            <v>0</v>
          </cell>
          <cell r="K3099">
            <v>0</v>
          </cell>
          <cell r="L3099">
            <v>0</v>
          </cell>
          <cell r="M3099">
            <v>0</v>
          </cell>
          <cell r="N3099">
            <v>0</v>
          </cell>
          <cell r="O3099">
            <v>0</v>
          </cell>
          <cell r="P3099">
            <v>0</v>
          </cell>
          <cell r="Q3099">
            <v>0</v>
          </cell>
          <cell r="R3099">
            <v>0</v>
          </cell>
          <cell r="S3099">
            <v>0</v>
          </cell>
          <cell r="T3099">
            <v>0</v>
          </cell>
          <cell r="U3099">
            <v>0</v>
          </cell>
          <cell r="V3099">
            <v>0</v>
          </cell>
          <cell r="W3099">
            <v>0</v>
          </cell>
          <cell r="X3099">
            <v>0</v>
          </cell>
          <cell r="Y3099" t="str">
            <v>DRW_OR_THM_3Proposed DSM Program Energy Costs</v>
          </cell>
        </row>
        <row r="3100">
          <cell r="E3100">
            <v>0</v>
          </cell>
          <cell r="F3100">
            <v>0</v>
          </cell>
          <cell r="G3100">
            <v>0</v>
          </cell>
          <cell r="H3100">
            <v>0</v>
          </cell>
          <cell r="I3100">
            <v>0</v>
          </cell>
          <cell r="J3100">
            <v>0</v>
          </cell>
          <cell r="K3100">
            <v>0</v>
          </cell>
          <cell r="L3100">
            <v>0</v>
          </cell>
          <cell r="M3100">
            <v>0</v>
          </cell>
          <cell r="N3100">
            <v>0</v>
          </cell>
          <cell r="O3100">
            <v>0</v>
          </cell>
          <cell r="P3100">
            <v>0</v>
          </cell>
          <cell r="Q3100">
            <v>0</v>
          </cell>
          <cell r="R3100">
            <v>0</v>
          </cell>
          <cell r="S3100">
            <v>0</v>
          </cell>
          <cell r="T3100">
            <v>0</v>
          </cell>
          <cell r="U3100">
            <v>0</v>
          </cell>
          <cell r="V3100">
            <v>0</v>
          </cell>
          <cell r="W3100">
            <v>0</v>
          </cell>
          <cell r="X3100">
            <v>0</v>
          </cell>
          <cell r="Y3100" t="str">
            <v>DRW_OR_THM_3Proposed DSM Program Payback Energy Costs</v>
          </cell>
        </row>
        <row r="3101">
          <cell r="E3101">
            <v>0</v>
          </cell>
          <cell r="F3101">
            <v>0</v>
          </cell>
          <cell r="G3101">
            <v>0</v>
          </cell>
          <cell r="H3101">
            <v>0</v>
          </cell>
          <cell r="I3101">
            <v>0</v>
          </cell>
          <cell r="J3101">
            <v>0</v>
          </cell>
          <cell r="K3101">
            <v>0</v>
          </cell>
          <cell r="L3101">
            <v>0</v>
          </cell>
          <cell r="M3101">
            <v>0</v>
          </cell>
          <cell r="N3101">
            <v>0</v>
          </cell>
          <cell r="O3101">
            <v>0</v>
          </cell>
          <cell r="P3101">
            <v>0</v>
          </cell>
          <cell r="Q3101">
            <v>0</v>
          </cell>
          <cell r="R3101">
            <v>0</v>
          </cell>
          <cell r="S3101">
            <v>0</v>
          </cell>
          <cell r="T3101">
            <v>0</v>
          </cell>
          <cell r="U3101">
            <v>0</v>
          </cell>
          <cell r="V3101">
            <v>0</v>
          </cell>
          <cell r="W3101">
            <v>0</v>
          </cell>
          <cell r="X3101">
            <v>0</v>
          </cell>
          <cell r="Y3101" t="str">
            <v>DRW_OR_THM_3Proposed DSM Program Capacity Costs</v>
          </cell>
        </row>
        <row r="3102">
          <cell r="E3102">
            <v>0</v>
          </cell>
          <cell r="F3102">
            <v>0</v>
          </cell>
          <cell r="G3102">
            <v>0</v>
          </cell>
          <cell r="H3102">
            <v>0</v>
          </cell>
          <cell r="I3102">
            <v>0</v>
          </cell>
          <cell r="J3102">
            <v>0</v>
          </cell>
          <cell r="K3102">
            <v>0</v>
          </cell>
          <cell r="L3102">
            <v>0</v>
          </cell>
          <cell r="M3102">
            <v>0</v>
          </cell>
          <cell r="N3102">
            <v>0</v>
          </cell>
          <cell r="O3102">
            <v>0</v>
          </cell>
          <cell r="P3102">
            <v>0</v>
          </cell>
          <cell r="Q3102">
            <v>0</v>
          </cell>
          <cell r="R3102">
            <v>0</v>
          </cell>
          <cell r="S3102">
            <v>0</v>
          </cell>
          <cell r="T3102">
            <v>0</v>
          </cell>
          <cell r="U3102">
            <v>0</v>
          </cell>
          <cell r="V3102">
            <v>0</v>
          </cell>
          <cell r="W3102">
            <v>0</v>
          </cell>
          <cell r="X3102">
            <v>0</v>
          </cell>
          <cell r="Y3102" t="str">
            <v>DRW_OR_THM_3Proposed DSM Program Capital Costs</v>
          </cell>
        </row>
        <row r="3103">
          <cell r="E3103">
            <v>0</v>
          </cell>
          <cell r="F3103">
            <v>0</v>
          </cell>
          <cell r="G3103">
            <v>0</v>
          </cell>
          <cell r="H3103">
            <v>0</v>
          </cell>
          <cell r="I3103">
            <v>0</v>
          </cell>
          <cell r="J3103">
            <v>0</v>
          </cell>
          <cell r="K3103">
            <v>0</v>
          </cell>
          <cell r="L3103">
            <v>0</v>
          </cell>
          <cell r="M3103">
            <v>0</v>
          </cell>
          <cell r="N3103">
            <v>0</v>
          </cell>
          <cell r="O3103">
            <v>0</v>
          </cell>
          <cell r="P3103">
            <v>0</v>
          </cell>
          <cell r="Q3103">
            <v>0</v>
          </cell>
          <cell r="R3103">
            <v>0</v>
          </cell>
          <cell r="S3103">
            <v>0</v>
          </cell>
          <cell r="T3103">
            <v>0</v>
          </cell>
          <cell r="U3103">
            <v>0</v>
          </cell>
          <cell r="V3103">
            <v>0</v>
          </cell>
          <cell r="W3103">
            <v>0</v>
          </cell>
          <cell r="X3103">
            <v>0</v>
          </cell>
          <cell r="Y3103" t="str">
            <v>DRW_OR_THM_3   DSM Program Total Costs</v>
          </cell>
        </row>
        <row r="3104">
          <cell r="E3104">
            <v>0</v>
          </cell>
          <cell r="F3104">
            <v>0</v>
          </cell>
          <cell r="G3104">
            <v>0</v>
          </cell>
          <cell r="H3104">
            <v>0</v>
          </cell>
          <cell r="I3104">
            <v>0</v>
          </cell>
          <cell r="J3104">
            <v>0</v>
          </cell>
          <cell r="K3104">
            <v>0</v>
          </cell>
          <cell r="L3104">
            <v>0</v>
          </cell>
          <cell r="M3104">
            <v>0</v>
          </cell>
          <cell r="N3104">
            <v>0</v>
          </cell>
          <cell r="O3104">
            <v>0</v>
          </cell>
          <cell r="P3104">
            <v>0</v>
          </cell>
          <cell r="Q3104">
            <v>0</v>
          </cell>
          <cell r="R3104">
            <v>0</v>
          </cell>
          <cell r="S3104">
            <v>0</v>
          </cell>
          <cell r="T3104">
            <v>0</v>
          </cell>
          <cell r="U3104">
            <v>0</v>
          </cell>
          <cell r="V3104">
            <v>0</v>
          </cell>
          <cell r="W3104">
            <v>0</v>
          </cell>
          <cell r="X3104">
            <v>0</v>
          </cell>
          <cell r="Y3104" t="str">
            <v>DRW_OR_THM_4Proposed DSM Program Energy Costs</v>
          </cell>
        </row>
        <row r="3105">
          <cell r="E3105">
            <v>0</v>
          </cell>
          <cell r="F3105">
            <v>0</v>
          </cell>
          <cell r="G3105">
            <v>0</v>
          </cell>
          <cell r="H3105">
            <v>0</v>
          </cell>
          <cell r="I3105">
            <v>0</v>
          </cell>
          <cell r="J3105">
            <v>0</v>
          </cell>
          <cell r="K3105">
            <v>0</v>
          </cell>
          <cell r="L3105">
            <v>0</v>
          </cell>
          <cell r="M3105">
            <v>0</v>
          </cell>
          <cell r="N3105">
            <v>0</v>
          </cell>
          <cell r="O3105">
            <v>0</v>
          </cell>
          <cell r="P3105">
            <v>0</v>
          </cell>
          <cell r="Q3105">
            <v>0</v>
          </cell>
          <cell r="R3105">
            <v>0</v>
          </cell>
          <cell r="S3105">
            <v>0</v>
          </cell>
          <cell r="T3105">
            <v>0</v>
          </cell>
          <cell r="U3105">
            <v>0</v>
          </cell>
          <cell r="V3105">
            <v>0</v>
          </cell>
          <cell r="W3105">
            <v>0</v>
          </cell>
          <cell r="X3105">
            <v>0</v>
          </cell>
          <cell r="Y3105" t="str">
            <v>DRW_OR_THM_4Proposed DSM Program Payback Energy Costs</v>
          </cell>
        </row>
        <row r="3106">
          <cell r="E3106">
            <v>0</v>
          </cell>
          <cell r="F3106">
            <v>0</v>
          </cell>
          <cell r="G3106">
            <v>0</v>
          </cell>
          <cell r="H3106">
            <v>0</v>
          </cell>
          <cell r="I3106">
            <v>0</v>
          </cell>
          <cell r="J3106">
            <v>0</v>
          </cell>
          <cell r="K3106">
            <v>0</v>
          </cell>
          <cell r="L3106">
            <v>0</v>
          </cell>
          <cell r="M3106">
            <v>0</v>
          </cell>
          <cell r="N3106">
            <v>0</v>
          </cell>
          <cell r="O3106">
            <v>0</v>
          </cell>
          <cell r="P3106">
            <v>0</v>
          </cell>
          <cell r="Q3106">
            <v>0</v>
          </cell>
          <cell r="R3106">
            <v>0</v>
          </cell>
          <cell r="S3106">
            <v>0</v>
          </cell>
          <cell r="T3106">
            <v>0</v>
          </cell>
          <cell r="U3106">
            <v>0</v>
          </cell>
          <cell r="V3106">
            <v>0</v>
          </cell>
          <cell r="W3106">
            <v>0</v>
          </cell>
          <cell r="X3106">
            <v>0</v>
          </cell>
          <cell r="Y3106" t="str">
            <v>DRW_OR_THM_4Proposed DSM Program Capacity Costs</v>
          </cell>
        </row>
        <row r="3107">
          <cell r="E3107">
            <v>0</v>
          </cell>
          <cell r="F3107">
            <v>0</v>
          </cell>
          <cell r="G3107">
            <v>0</v>
          </cell>
          <cell r="H3107">
            <v>0</v>
          </cell>
          <cell r="I3107">
            <v>0</v>
          </cell>
          <cell r="J3107">
            <v>0</v>
          </cell>
          <cell r="K3107">
            <v>0</v>
          </cell>
          <cell r="L3107">
            <v>0</v>
          </cell>
          <cell r="M3107">
            <v>0</v>
          </cell>
          <cell r="N3107">
            <v>0</v>
          </cell>
          <cell r="O3107">
            <v>0</v>
          </cell>
          <cell r="P3107">
            <v>0</v>
          </cell>
          <cell r="Q3107">
            <v>0</v>
          </cell>
          <cell r="R3107">
            <v>0</v>
          </cell>
          <cell r="S3107">
            <v>0</v>
          </cell>
          <cell r="T3107">
            <v>0</v>
          </cell>
          <cell r="U3107">
            <v>0</v>
          </cell>
          <cell r="V3107">
            <v>0</v>
          </cell>
          <cell r="W3107">
            <v>0</v>
          </cell>
          <cell r="X3107">
            <v>0</v>
          </cell>
          <cell r="Y3107" t="str">
            <v>DRW_OR_THM_4Proposed DSM Program Capital Costs</v>
          </cell>
        </row>
        <row r="3108">
          <cell r="E3108">
            <v>0</v>
          </cell>
          <cell r="F3108">
            <v>0</v>
          </cell>
          <cell r="G3108">
            <v>0</v>
          </cell>
          <cell r="H3108">
            <v>0</v>
          </cell>
          <cell r="I3108">
            <v>0</v>
          </cell>
          <cell r="J3108">
            <v>0</v>
          </cell>
          <cell r="K3108">
            <v>0</v>
          </cell>
          <cell r="L3108">
            <v>0</v>
          </cell>
          <cell r="M3108">
            <v>0</v>
          </cell>
          <cell r="N3108">
            <v>0</v>
          </cell>
          <cell r="O3108">
            <v>0</v>
          </cell>
          <cell r="P3108">
            <v>0</v>
          </cell>
          <cell r="Q3108">
            <v>0</v>
          </cell>
          <cell r="R3108">
            <v>0</v>
          </cell>
          <cell r="S3108">
            <v>0</v>
          </cell>
          <cell r="T3108">
            <v>0</v>
          </cell>
          <cell r="U3108">
            <v>0</v>
          </cell>
          <cell r="V3108">
            <v>0</v>
          </cell>
          <cell r="W3108">
            <v>0</v>
          </cell>
          <cell r="X3108">
            <v>0</v>
          </cell>
          <cell r="Y3108" t="str">
            <v>DRW_OR_THM_4   DSM Program Total Costs</v>
          </cell>
        </row>
        <row r="3109">
          <cell r="E3109">
            <v>0</v>
          </cell>
          <cell r="F3109">
            <v>0</v>
          </cell>
          <cell r="G3109">
            <v>0</v>
          </cell>
          <cell r="H3109">
            <v>0</v>
          </cell>
          <cell r="I3109">
            <v>0</v>
          </cell>
          <cell r="J3109">
            <v>0</v>
          </cell>
          <cell r="K3109">
            <v>0</v>
          </cell>
          <cell r="L3109">
            <v>0</v>
          </cell>
          <cell r="M3109">
            <v>0</v>
          </cell>
          <cell r="N3109">
            <v>0</v>
          </cell>
          <cell r="O3109">
            <v>0</v>
          </cell>
          <cell r="P3109">
            <v>0</v>
          </cell>
          <cell r="Q3109">
            <v>0</v>
          </cell>
          <cell r="R3109">
            <v>0</v>
          </cell>
          <cell r="S3109">
            <v>0</v>
          </cell>
          <cell r="T3109">
            <v>0</v>
          </cell>
          <cell r="U3109">
            <v>0</v>
          </cell>
          <cell r="V3109">
            <v>0</v>
          </cell>
          <cell r="W3109">
            <v>0</v>
          </cell>
          <cell r="X3109">
            <v>0</v>
          </cell>
          <cell r="Y3109" t="str">
            <v>DRW_OR_THM_5Proposed DSM Program Energy Costs</v>
          </cell>
        </row>
        <row r="3110">
          <cell r="E3110">
            <v>0</v>
          </cell>
          <cell r="F3110">
            <v>0</v>
          </cell>
          <cell r="G3110">
            <v>0</v>
          </cell>
          <cell r="H3110">
            <v>0</v>
          </cell>
          <cell r="I3110">
            <v>0</v>
          </cell>
          <cell r="J3110">
            <v>0</v>
          </cell>
          <cell r="K3110">
            <v>0</v>
          </cell>
          <cell r="L3110">
            <v>0</v>
          </cell>
          <cell r="M3110">
            <v>0</v>
          </cell>
          <cell r="N3110">
            <v>0</v>
          </cell>
          <cell r="O3110">
            <v>0</v>
          </cell>
          <cell r="P3110">
            <v>0</v>
          </cell>
          <cell r="Q3110">
            <v>0</v>
          </cell>
          <cell r="R3110">
            <v>0</v>
          </cell>
          <cell r="S3110">
            <v>0</v>
          </cell>
          <cell r="T3110">
            <v>0</v>
          </cell>
          <cell r="U3110">
            <v>0</v>
          </cell>
          <cell r="V3110">
            <v>0</v>
          </cell>
          <cell r="W3110">
            <v>0</v>
          </cell>
          <cell r="X3110">
            <v>0</v>
          </cell>
          <cell r="Y3110" t="str">
            <v>DRW_OR_THM_5Proposed DSM Program Payback Energy Costs</v>
          </cell>
        </row>
        <row r="3111">
          <cell r="E3111">
            <v>0</v>
          </cell>
          <cell r="F3111">
            <v>0</v>
          </cell>
          <cell r="G3111">
            <v>0</v>
          </cell>
          <cell r="H3111">
            <v>0</v>
          </cell>
          <cell r="I3111">
            <v>0</v>
          </cell>
          <cell r="J3111">
            <v>0</v>
          </cell>
          <cell r="K3111">
            <v>0</v>
          </cell>
          <cell r="L3111">
            <v>0</v>
          </cell>
          <cell r="M3111">
            <v>0</v>
          </cell>
          <cell r="N3111">
            <v>0</v>
          </cell>
          <cell r="O3111">
            <v>0</v>
          </cell>
          <cell r="P3111">
            <v>0</v>
          </cell>
          <cell r="Q3111">
            <v>0</v>
          </cell>
          <cell r="R3111">
            <v>0</v>
          </cell>
          <cell r="S3111">
            <v>0</v>
          </cell>
          <cell r="T3111">
            <v>0</v>
          </cell>
          <cell r="U3111">
            <v>0</v>
          </cell>
          <cell r="V3111">
            <v>0</v>
          </cell>
          <cell r="W3111">
            <v>0</v>
          </cell>
          <cell r="X3111">
            <v>0</v>
          </cell>
          <cell r="Y3111" t="str">
            <v>DRW_OR_THM_5Proposed DSM Program Capacity Costs</v>
          </cell>
        </row>
        <row r="3112">
          <cell r="E3112">
            <v>0</v>
          </cell>
          <cell r="F3112">
            <v>0</v>
          </cell>
          <cell r="G3112">
            <v>0</v>
          </cell>
          <cell r="H3112">
            <v>0</v>
          </cell>
          <cell r="I3112">
            <v>0</v>
          </cell>
          <cell r="J3112">
            <v>0</v>
          </cell>
          <cell r="K3112">
            <v>0</v>
          </cell>
          <cell r="L3112">
            <v>0</v>
          </cell>
          <cell r="M3112">
            <v>0</v>
          </cell>
          <cell r="N3112">
            <v>0</v>
          </cell>
          <cell r="O3112">
            <v>0</v>
          </cell>
          <cell r="P3112">
            <v>0</v>
          </cell>
          <cell r="Q3112">
            <v>0</v>
          </cell>
          <cell r="R3112">
            <v>0</v>
          </cell>
          <cell r="S3112">
            <v>0</v>
          </cell>
          <cell r="T3112">
            <v>0</v>
          </cell>
          <cell r="U3112">
            <v>0</v>
          </cell>
          <cell r="V3112">
            <v>0</v>
          </cell>
          <cell r="W3112">
            <v>0</v>
          </cell>
          <cell r="X3112">
            <v>0</v>
          </cell>
          <cell r="Y3112" t="str">
            <v>DRW_OR_THM_5Proposed DSM Program Capital Costs</v>
          </cell>
        </row>
        <row r="3113">
          <cell r="E3113">
            <v>0</v>
          </cell>
          <cell r="F3113">
            <v>0</v>
          </cell>
          <cell r="G3113">
            <v>0</v>
          </cell>
          <cell r="H3113">
            <v>0</v>
          </cell>
          <cell r="I3113">
            <v>0</v>
          </cell>
          <cell r="J3113">
            <v>0</v>
          </cell>
          <cell r="K3113">
            <v>0</v>
          </cell>
          <cell r="L3113">
            <v>0</v>
          </cell>
          <cell r="M3113">
            <v>0</v>
          </cell>
          <cell r="N3113">
            <v>0</v>
          </cell>
          <cell r="O3113">
            <v>0</v>
          </cell>
          <cell r="P3113">
            <v>0</v>
          </cell>
          <cell r="Q3113">
            <v>0</v>
          </cell>
          <cell r="R3113">
            <v>0</v>
          </cell>
          <cell r="S3113">
            <v>0</v>
          </cell>
          <cell r="T3113">
            <v>0</v>
          </cell>
          <cell r="U3113">
            <v>0</v>
          </cell>
          <cell r="V3113">
            <v>0</v>
          </cell>
          <cell r="W3113">
            <v>0</v>
          </cell>
          <cell r="X3113">
            <v>0</v>
          </cell>
          <cell r="Y3113" t="str">
            <v>DRW_OR_THM_5   DSM Program Total Costs</v>
          </cell>
        </row>
        <row r="3114">
          <cell r="E3114">
            <v>0</v>
          </cell>
          <cell r="F3114">
            <v>0</v>
          </cell>
          <cell r="G3114">
            <v>0</v>
          </cell>
          <cell r="H3114">
            <v>0</v>
          </cell>
          <cell r="I3114">
            <v>0</v>
          </cell>
          <cell r="J3114">
            <v>0</v>
          </cell>
          <cell r="K3114">
            <v>0</v>
          </cell>
          <cell r="L3114">
            <v>0</v>
          </cell>
          <cell r="M3114">
            <v>0</v>
          </cell>
          <cell r="N3114">
            <v>0</v>
          </cell>
          <cell r="O3114">
            <v>0</v>
          </cell>
          <cell r="P3114">
            <v>0</v>
          </cell>
          <cell r="Q3114">
            <v>0</v>
          </cell>
          <cell r="R3114">
            <v>0</v>
          </cell>
          <cell r="S3114">
            <v>0</v>
          </cell>
          <cell r="T3114">
            <v>0</v>
          </cell>
          <cell r="U3114">
            <v>0</v>
          </cell>
          <cell r="V3114">
            <v>0</v>
          </cell>
          <cell r="W3114">
            <v>0</v>
          </cell>
          <cell r="X3114">
            <v>0</v>
          </cell>
          <cell r="Y3114" t="str">
            <v>DRW_OR_THM_6Proposed DSM Program Energy Costs</v>
          </cell>
        </row>
        <row r="3115">
          <cell r="E3115">
            <v>0</v>
          </cell>
          <cell r="F3115">
            <v>0</v>
          </cell>
          <cell r="G3115">
            <v>0</v>
          </cell>
          <cell r="H3115">
            <v>0</v>
          </cell>
          <cell r="I3115">
            <v>0</v>
          </cell>
          <cell r="J3115">
            <v>0</v>
          </cell>
          <cell r="K3115">
            <v>0</v>
          </cell>
          <cell r="L3115">
            <v>0</v>
          </cell>
          <cell r="M3115">
            <v>0</v>
          </cell>
          <cell r="N3115">
            <v>0</v>
          </cell>
          <cell r="O3115">
            <v>0</v>
          </cell>
          <cell r="P3115">
            <v>0</v>
          </cell>
          <cell r="Q3115">
            <v>0</v>
          </cell>
          <cell r="R3115">
            <v>0</v>
          </cell>
          <cell r="S3115">
            <v>0</v>
          </cell>
          <cell r="T3115">
            <v>0</v>
          </cell>
          <cell r="U3115">
            <v>0</v>
          </cell>
          <cell r="V3115">
            <v>0</v>
          </cell>
          <cell r="W3115">
            <v>0</v>
          </cell>
          <cell r="X3115">
            <v>0</v>
          </cell>
          <cell r="Y3115" t="str">
            <v>DRW_OR_THM_6Proposed DSM Program Payback Energy Costs</v>
          </cell>
        </row>
        <row r="3116">
          <cell r="E3116">
            <v>0</v>
          </cell>
          <cell r="F3116">
            <v>0</v>
          </cell>
          <cell r="G3116">
            <v>0</v>
          </cell>
          <cell r="H3116">
            <v>0</v>
          </cell>
          <cell r="I3116">
            <v>0</v>
          </cell>
          <cell r="J3116">
            <v>0</v>
          </cell>
          <cell r="K3116">
            <v>0</v>
          </cell>
          <cell r="L3116">
            <v>0</v>
          </cell>
          <cell r="M3116">
            <v>0</v>
          </cell>
          <cell r="N3116">
            <v>0</v>
          </cell>
          <cell r="O3116">
            <v>0</v>
          </cell>
          <cell r="P3116">
            <v>0</v>
          </cell>
          <cell r="Q3116">
            <v>0</v>
          </cell>
          <cell r="R3116">
            <v>0</v>
          </cell>
          <cell r="S3116">
            <v>0</v>
          </cell>
          <cell r="T3116">
            <v>0</v>
          </cell>
          <cell r="U3116">
            <v>0</v>
          </cell>
          <cell r="V3116">
            <v>0</v>
          </cell>
          <cell r="W3116">
            <v>0</v>
          </cell>
          <cell r="X3116">
            <v>0</v>
          </cell>
          <cell r="Y3116" t="str">
            <v>DRW_OR_THM_6Proposed DSM Program Capacity Costs</v>
          </cell>
        </row>
        <row r="3117">
          <cell r="E3117">
            <v>0</v>
          </cell>
          <cell r="F3117">
            <v>0</v>
          </cell>
          <cell r="G3117">
            <v>0</v>
          </cell>
          <cell r="H3117">
            <v>0</v>
          </cell>
          <cell r="I3117">
            <v>0</v>
          </cell>
          <cell r="J3117">
            <v>0</v>
          </cell>
          <cell r="K3117">
            <v>0</v>
          </cell>
          <cell r="L3117">
            <v>0</v>
          </cell>
          <cell r="M3117">
            <v>0</v>
          </cell>
          <cell r="N3117">
            <v>0</v>
          </cell>
          <cell r="O3117">
            <v>0</v>
          </cell>
          <cell r="P3117">
            <v>0</v>
          </cell>
          <cell r="Q3117">
            <v>0</v>
          </cell>
          <cell r="R3117">
            <v>0</v>
          </cell>
          <cell r="S3117">
            <v>0</v>
          </cell>
          <cell r="T3117">
            <v>0</v>
          </cell>
          <cell r="U3117">
            <v>0</v>
          </cell>
          <cell r="V3117">
            <v>0</v>
          </cell>
          <cell r="W3117">
            <v>0</v>
          </cell>
          <cell r="X3117">
            <v>0</v>
          </cell>
          <cell r="Y3117" t="str">
            <v>DRW_OR_THM_6Proposed DSM Program Capital Costs</v>
          </cell>
        </row>
        <row r="3118">
          <cell r="E3118">
            <v>0</v>
          </cell>
          <cell r="F3118">
            <v>0</v>
          </cell>
          <cell r="G3118">
            <v>0</v>
          </cell>
          <cell r="H3118">
            <v>0</v>
          </cell>
          <cell r="I3118">
            <v>0</v>
          </cell>
          <cell r="J3118">
            <v>0</v>
          </cell>
          <cell r="K3118">
            <v>0</v>
          </cell>
          <cell r="L3118">
            <v>0</v>
          </cell>
          <cell r="M3118">
            <v>0</v>
          </cell>
          <cell r="N3118">
            <v>0</v>
          </cell>
          <cell r="O3118">
            <v>0</v>
          </cell>
          <cell r="P3118">
            <v>0</v>
          </cell>
          <cell r="Q3118">
            <v>0</v>
          </cell>
          <cell r="R3118">
            <v>0</v>
          </cell>
          <cell r="S3118">
            <v>0</v>
          </cell>
          <cell r="T3118">
            <v>0</v>
          </cell>
          <cell r="U3118">
            <v>0</v>
          </cell>
          <cell r="V3118">
            <v>0</v>
          </cell>
          <cell r="W3118">
            <v>0</v>
          </cell>
          <cell r="X3118">
            <v>0</v>
          </cell>
          <cell r="Y3118" t="str">
            <v>DRW_OR_THM_6   DSM Program Total Costs</v>
          </cell>
        </row>
        <row r="3119">
          <cell r="E3119">
            <v>0</v>
          </cell>
          <cell r="F3119">
            <v>0</v>
          </cell>
          <cell r="G3119">
            <v>0</v>
          </cell>
          <cell r="H3119">
            <v>0</v>
          </cell>
          <cell r="I3119">
            <v>0</v>
          </cell>
          <cell r="J3119">
            <v>0</v>
          </cell>
          <cell r="K3119">
            <v>0</v>
          </cell>
          <cell r="L3119">
            <v>0</v>
          </cell>
          <cell r="M3119">
            <v>0</v>
          </cell>
          <cell r="N3119">
            <v>0</v>
          </cell>
          <cell r="O3119">
            <v>0</v>
          </cell>
          <cell r="P3119">
            <v>0</v>
          </cell>
          <cell r="Q3119">
            <v>0</v>
          </cell>
          <cell r="R3119">
            <v>0</v>
          </cell>
          <cell r="S3119">
            <v>0</v>
          </cell>
          <cell r="T3119">
            <v>0</v>
          </cell>
          <cell r="U3119">
            <v>0</v>
          </cell>
          <cell r="V3119">
            <v>0</v>
          </cell>
          <cell r="W3119">
            <v>0</v>
          </cell>
          <cell r="X3119">
            <v>0</v>
          </cell>
          <cell r="Y3119" t="str">
            <v>DRW_OR_APP_1Proposed DSM Program Energy Costs</v>
          </cell>
        </row>
        <row r="3120">
          <cell r="E3120">
            <v>0</v>
          </cell>
          <cell r="F3120">
            <v>0</v>
          </cell>
          <cell r="G3120">
            <v>0</v>
          </cell>
          <cell r="H3120">
            <v>0</v>
          </cell>
          <cell r="I3120">
            <v>0</v>
          </cell>
          <cell r="J3120">
            <v>0</v>
          </cell>
          <cell r="K3120">
            <v>0</v>
          </cell>
          <cell r="L3120">
            <v>0</v>
          </cell>
          <cell r="M3120">
            <v>0</v>
          </cell>
          <cell r="N3120">
            <v>0</v>
          </cell>
          <cell r="O3120">
            <v>0</v>
          </cell>
          <cell r="P3120">
            <v>0</v>
          </cell>
          <cell r="Q3120">
            <v>0</v>
          </cell>
          <cell r="R3120">
            <v>0</v>
          </cell>
          <cell r="S3120">
            <v>0</v>
          </cell>
          <cell r="T3120">
            <v>0</v>
          </cell>
          <cell r="U3120">
            <v>0</v>
          </cell>
          <cell r="V3120">
            <v>0</v>
          </cell>
          <cell r="W3120">
            <v>0</v>
          </cell>
          <cell r="X3120">
            <v>0</v>
          </cell>
          <cell r="Y3120" t="str">
            <v>DRW_OR_APP_1Proposed DSM Program Payback Energy Costs</v>
          </cell>
        </row>
        <row r="3121">
          <cell r="E3121">
            <v>0</v>
          </cell>
          <cell r="F3121">
            <v>0</v>
          </cell>
          <cell r="G3121">
            <v>0</v>
          </cell>
          <cell r="H3121">
            <v>0</v>
          </cell>
          <cell r="I3121">
            <v>0</v>
          </cell>
          <cell r="J3121">
            <v>0</v>
          </cell>
          <cell r="K3121">
            <v>0</v>
          </cell>
          <cell r="L3121">
            <v>0</v>
          </cell>
          <cell r="M3121">
            <v>0</v>
          </cell>
          <cell r="N3121">
            <v>0</v>
          </cell>
          <cell r="O3121">
            <v>0</v>
          </cell>
          <cell r="P3121">
            <v>0</v>
          </cell>
          <cell r="Q3121">
            <v>0</v>
          </cell>
          <cell r="R3121">
            <v>0</v>
          </cell>
          <cell r="S3121">
            <v>0</v>
          </cell>
          <cell r="T3121">
            <v>0</v>
          </cell>
          <cell r="U3121">
            <v>0</v>
          </cell>
          <cell r="V3121">
            <v>0</v>
          </cell>
          <cell r="W3121">
            <v>0</v>
          </cell>
          <cell r="X3121">
            <v>0</v>
          </cell>
          <cell r="Y3121" t="str">
            <v>DRW_OR_APP_1Proposed DSM Program Capacity Costs</v>
          </cell>
        </row>
        <row r="3122">
          <cell r="E3122">
            <v>0</v>
          </cell>
          <cell r="F3122">
            <v>0</v>
          </cell>
          <cell r="G3122">
            <v>0</v>
          </cell>
          <cell r="H3122">
            <v>0</v>
          </cell>
          <cell r="I3122">
            <v>0</v>
          </cell>
          <cell r="J3122">
            <v>0</v>
          </cell>
          <cell r="K3122">
            <v>0</v>
          </cell>
          <cell r="L3122">
            <v>0</v>
          </cell>
          <cell r="M3122">
            <v>0</v>
          </cell>
          <cell r="N3122">
            <v>0</v>
          </cell>
          <cell r="O3122">
            <v>0</v>
          </cell>
          <cell r="P3122">
            <v>0</v>
          </cell>
          <cell r="Q3122">
            <v>0</v>
          </cell>
          <cell r="R3122">
            <v>0</v>
          </cell>
          <cell r="S3122">
            <v>0</v>
          </cell>
          <cell r="T3122">
            <v>0</v>
          </cell>
          <cell r="U3122">
            <v>0</v>
          </cell>
          <cell r="V3122">
            <v>0</v>
          </cell>
          <cell r="W3122">
            <v>0</v>
          </cell>
          <cell r="X3122">
            <v>0</v>
          </cell>
          <cell r="Y3122" t="str">
            <v>DRW_OR_APP_1Proposed DSM Program Capital Costs</v>
          </cell>
        </row>
        <row r="3123">
          <cell r="E3123">
            <v>0</v>
          </cell>
          <cell r="F3123">
            <v>0</v>
          </cell>
          <cell r="G3123">
            <v>0</v>
          </cell>
          <cell r="H3123">
            <v>0</v>
          </cell>
          <cell r="I3123">
            <v>0</v>
          </cell>
          <cell r="J3123">
            <v>0</v>
          </cell>
          <cell r="K3123">
            <v>0</v>
          </cell>
          <cell r="L3123">
            <v>0</v>
          </cell>
          <cell r="M3123">
            <v>0</v>
          </cell>
          <cell r="N3123">
            <v>0</v>
          </cell>
          <cell r="O3123">
            <v>0</v>
          </cell>
          <cell r="P3123">
            <v>0</v>
          </cell>
          <cell r="Q3123">
            <v>0</v>
          </cell>
          <cell r="R3123">
            <v>0</v>
          </cell>
          <cell r="S3123">
            <v>0</v>
          </cell>
          <cell r="T3123">
            <v>0</v>
          </cell>
          <cell r="U3123">
            <v>0</v>
          </cell>
          <cell r="V3123">
            <v>0</v>
          </cell>
          <cell r="W3123">
            <v>0</v>
          </cell>
          <cell r="X3123">
            <v>0</v>
          </cell>
          <cell r="Y3123" t="str">
            <v>DRW_OR_APP_1   DSM Program Total Costs</v>
          </cell>
        </row>
        <row r="3124">
          <cell r="E3124">
            <v>0</v>
          </cell>
          <cell r="F3124">
            <v>0</v>
          </cell>
          <cell r="G3124">
            <v>0</v>
          </cell>
          <cell r="H3124">
            <v>0</v>
          </cell>
          <cell r="I3124">
            <v>0</v>
          </cell>
          <cell r="J3124">
            <v>0</v>
          </cell>
          <cell r="K3124">
            <v>0</v>
          </cell>
          <cell r="L3124">
            <v>0</v>
          </cell>
          <cell r="M3124">
            <v>0</v>
          </cell>
          <cell r="N3124">
            <v>0</v>
          </cell>
          <cell r="O3124">
            <v>0</v>
          </cell>
          <cell r="P3124">
            <v>0</v>
          </cell>
          <cell r="Q3124">
            <v>0</v>
          </cell>
          <cell r="R3124">
            <v>0</v>
          </cell>
          <cell r="S3124">
            <v>0</v>
          </cell>
          <cell r="T3124">
            <v>0</v>
          </cell>
          <cell r="U3124">
            <v>0</v>
          </cell>
          <cell r="V3124">
            <v>0</v>
          </cell>
          <cell r="W3124">
            <v>0</v>
          </cell>
          <cell r="X3124">
            <v>0</v>
          </cell>
          <cell r="Y3124" t="str">
            <v>DRW_OR_EVC_1Proposed DSM Program Energy Costs</v>
          </cell>
        </row>
        <row r="3125">
          <cell r="E3125">
            <v>0</v>
          </cell>
          <cell r="F3125">
            <v>0</v>
          </cell>
          <cell r="G3125">
            <v>0</v>
          </cell>
          <cell r="H3125">
            <v>0</v>
          </cell>
          <cell r="I3125">
            <v>0</v>
          </cell>
          <cell r="J3125">
            <v>0</v>
          </cell>
          <cell r="K3125">
            <v>0</v>
          </cell>
          <cell r="L3125">
            <v>0</v>
          </cell>
          <cell r="M3125">
            <v>0</v>
          </cell>
          <cell r="N3125">
            <v>0</v>
          </cell>
          <cell r="O3125">
            <v>0</v>
          </cell>
          <cell r="P3125">
            <v>0</v>
          </cell>
          <cell r="Q3125">
            <v>0</v>
          </cell>
          <cell r="R3125">
            <v>0</v>
          </cell>
          <cell r="S3125">
            <v>0</v>
          </cell>
          <cell r="T3125">
            <v>0</v>
          </cell>
          <cell r="U3125">
            <v>0</v>
          </cell>
          <cell r="V3125">
            <v>0</v>
          </cell>
          <cell r="W3125">
            <v>0</v>
          </cell>
          <cell r="X3125">
            <v>0</v>
          </cell>
          <cell r="Y3125" t="str">
            <v>DRW_OR_EVC_1Proposed DSM Program Payback Energy Costs</v>
          </cell>
        </row>
        <row r="3126">
          <cell r="E3126">
            <v>0</v>
          </cell>
          <cell r="F3126">
            <v>0</v>
          </cell>
          <cell r="G3126">
            <v>0</v>
          </cell>
          <cell r="H3126">
            <v>0</v>
          </cell>
          <cell r="I3126">
            <v>0</v>
          </cell>
          <cell r="J3126">
            <v>0</v>
          </cell>
          <cell r="K3126">
            <v>0</v>
          </cell>
          <cell r="L3126">
            <v>0</v>
          </cell>
          <cell r="M3126">
            <v>0</v>
          </cell>
          <cell r="N3126">
            <v>0</v>
          </cell>
          <cell r="O3126">
            <v>0</v>
          </cell>
          <cell r="P3126">
            <v>0</v>
          </cell>
          <cell r="Q3126">
            <v>0</v>
          </cell>
          <cell r="R3126">
            <v>0</v>
          </cell>
          <cell r="S3126">
            <v>0</v>
          </cell>
          <cell r="T3126">
            <v>0</v>
          </cell>
          <cell r="U3126">
            <v>0</v>
          </cell>
          <cell r="V3126">
            <v>0</v>
          </cell>
          <cell r="W3126">
            <v>0</v>
          </cell>
          <cell r="X3126">
            <v>0</v>
          </cell>
          <cell r="Y3126" t="str">
            <v>DRW_OR_EVC_1Proposed DSM Program Capacity Costs</v>
          </cell>
        </row>
        <row r="3127">
          <cell r="E3127">
            <v>0</v>
          </cell>
          <cell r="F3127">
            <v>0</v>
          </cell>
          <cell r="G3127">
            <v>0</v>
          </cell>
          <cell r="H3127">
            <v>0</v>
          </cell>
          <cell r="I3127">
            <v>0</v>
          </cell>
          <cell r="J3127">
            <v>0</v>
          </cell>
          <cell r="K3127">
            <v>0</v>
          </cell>
          <cell r="L3127">
            <v>0</v>
          </cell>
          <cell r="M3127">
            <v>0</v>
          </cell>
          <cell r="N3127">
            <v>0</v>
          </cell>
          <cell r="O3127">
            <v>0</v>
          </cell>
          <cell r="P3127">
            <v>0</v>
          </cell>
          <cell r="Q3127">
            <v>0</v>
          </cell>
          <cell r="R3127">
            <v>0</v>
          </cell>
          <cell r="S3127">
            <v>0</v>
          </cell>
          <cell r="T3127">
            <v>0</v>
          </cell>
          <cell r="U3127">
            <v>0</v>
          </cell>
          <cell r="V3127">
            <v>0</v>
          </cell>
          <cell r="W3127">
            <v>0</v>
          </cell>
          <cell r="X3127">
            <v>0</v>
          </cell>
          <cell r="Y3127" t="str">
            <v>DRW_OR_EVC_1Proposed DSM Program Capital Costs</v>
          </cell>
        </row>
        <row r="3128">
          <cell r="E3128">
            <v>0</v>
          </cell>
          <cell r="F3128">
            <v>0</v>
          </cell>
          <cell r="G3128">
            <v>0</v>
          </cell>
          <cell r="H3128">
            <v>0</v>
          </cell>
          <cell r="I3128">
            <v>0</v>
          </cell>
          <cell r="J3128">
            <v>0</v>
          </cell>
          <cell r="K3128">
            <v>0</v>
          </cell>
          <cell r="L3128">
            <v>0</v>
          </cell>
          <cell r="M3128">
            <v>0</v>
          </cell>
          <cell r="N3128">
            <v>0</v>
          </cell>
          <cell r="O3128">
            <v>0</v>
          </cell>
          <cell r="P3128">
            <v>0</v>
          </cell>
          <cell r="Q3128">
            <v>0</v>
          </cell>
          <cell r="R3128">
            <v>0</v>
          </cell>
          <cell r="S3128">
            <v>0</v>
          </cell>
          <cell r="T3128">
            <v>0</v>
          </cell>
          <cell r="U3128">
            <v>0</v>
          </cell>
          <cell r="V3128">
            <v>0</v>
          </cell>
          <cell r="W3128">
            <v>0</v>
          </cell>
          <cell r="X3128">
            <v>0</v>
          </cell>
          <cell r="Y3128" t="str">
            <v>DRW_OR_EVC_1   DSM Program Total Costs</v>
          </cell>
        </row>
        <row r="3129">
          <cell r="E3129">
            <v>0</v>
          </cell>
          <cell r="F3129">
            <v>0</v>
          </cell>
          <cell r="G3129">
            <v>0</v>
          </cell>
          <cell r="H3129">
            <v>0</v>
          </cell>
          <cell r="I3129">
            <v>0</v>
          </cell>
          <cell r="J3129">
            <v>0</v>
          </cell>
          <cell r="K3129">
            <v>0</v>
          </cell>
          <cell r="L3129">
            <v>0</v>
          </cell>
          <cell r="M3129">
            <v>0</v>
          </cell>
          <cell r="N3129">
            <v>0</v>
          </cell>
          <cell r="O3129">
            <v>0</v>
          </cell>
          <cell r="P3129">
            <v>0</v>
          </cell>
          <cell r="Q3129">
            <v>0</v>
          </cell>
          <cell r="R3129">
            <v>0</v>
          </cell>
          <cell r="S3129">
            <v>0</v>
          </cell>
          <cell r="T3129">
            <v>0</v>
          </cell>
          <cell r="U3129">
            <v>0</v>
          </cell>
          <cell r="V3129">
            <v>0</v>
          </cell>
          <cell r="W3129">
            <v>0</v>
          </cell>
          <cell r="X3129">
            <v>0</v>
          </cell>
          <cell r="Y3129" t="str">
            <v>DRW_OR_CUR_1Proposed DSM Program Energy Costs</v>
          </cell>
        </row>
        <row r="3130">
          <cell r="E3130">
            <v>0</v>
          </cell>
          <cell r="F3130">
            <v>0</v>
          </cell>
          <cell r="G3130">
            <v>0</v>
          </cell>
          <cell r="H3130">
            <v>0</v>
          </cell>
          <cell r="I3130">
            <v>0</v>
          </cell>
          <cell r="J3130">
            <v>0</v>
          </cell>
          <cell r="K3130">
            <v>0</v>
          </cell>
          <cell r="L3130">
            <v>0</v>
          </cell>
          <cell r="M3130">
            <v>0</v>
          </cell>
          <cell r="N3130">
            <v>0</v>
          </cell>
          <cell r="O3130">
            <v>0</v>
          </cell>
          <cell r="P3130">
            <v>0</v>
          </cell>
          <cell r="Q3130">
            <v>0</v>
          </cell>
          <cell r="R3130">
            <v>0</v>
          </cell>
          <cell r="S3130">
            <v>0</v>
          </cell>
          <cell r="T3130">
            <v>0</v>
          </cell>
          <cell r="U3130">
            <v>0</v>
          </cell>
          <cell r="V3130">
            <v>0</v>
          </cell>
          <cell r="W3130">
            <v>0</v>
          </cell>
          <cell r="X3130">
            <v>0</v>
          </cell>
          <cell r="Y3130" t="str">
            <v>DRW_OR_CUR_1Proposed DSM Program Payback Energy Costs</v>
          </cell>
        </row>
        <row r="3131">
          <cell r="E3131">
            <v>0</v>
          </cell>
          <cell r="F3131">
            <v>0</v>
          </cell>
          <cell r="G3131">
            <v>0</v>
          </cell>
          <cell r="H3131">
            <v>0</v>
          </cell>
          <cell r="I3131">
            <v>0</v>
          </cell>
          <cell r="J3131">
            <v>0</v>
          </cell>
          <cell r="K3131">
            <v>0</v>
          </cell>
          <cell r="L3131">
            <v>0</v>
          </cell>
          <cell r="M3131">
            <v>0</v>
          </cell>
          <cell r="N3131">
            <v>0</v>
          </cell>
          <cell r="O3131">
            <v>0</v>
          </cell>
          <cell r="P3131">
            <v>0</v>
          </cell>
          <cell r="Q3131">
            <v>0</v>
          </cell>
          <cell r="R3131">
            <v>0</v>
          </cell>
          <cell r="S3131">
            <v>0</v>
          </cell>
          <cell r="T3131">
            <v>0</v>
          </cell>
          <cell r="U3131">
            <v>0</v>
          </cell>
          <cell r="V3131">
            <v>0</v>
          </cell>
          <cell r="W3131">
            <v>0</v>
          </cell>
          <cell r="X3131">
            <v>0</v>
          </cell>
          <cell r="Y3131" t="str">
            <v>DRW_OR_CUR_1Proposed DSM Program Capacity Costs</v>
          </cell>
        </row>
        <row r="3132">
          <cell r="E3132">
            <v>0</v>
          </cell>
          <cell r="F3132">
            <v>0</v>
          </cell>
          <cell r="G3132">
            <v>0</v>
          </cell>
          <cell r="H3132">
            <v>0</v>
          </cell>
          <cell r="I3132">
            <v>0</v>
          </cell>
          <cell r="J3132">
            <v>0</v>
          </cell>
          <cell r="K3132">
            <v>0</v>
          </cell>
          <cell r="L3132">
            <v>0</v>
          </cell>
          <cell r="M3132">
            <v>0</v>
          </cell>
          <cell r="N3132">
            <v>0</v>
          </cell>
          <cell r="O3132">
            <v>0</v>
          </cell>
          <cell r="P3132">
            <v>0</v>
          </cell>
          <cell r="Q3132">
            <v>0</v>
          </cell>
          <cell r="R3132">
            <v>0</v>
          </cell>
          <cell r="S3132">
            <v>0</v>
          </cell>
          <cell r="T3132">
            <v>0</v>
          </cell>
          <cell r="U3132">
            <v>0</v>
          </cell>
          <cell r="V3132">
            <v>0</v>
          </cell>
          <cell r="W3132">
            <v>0</v>
          </cell>
          <cell r="X3132">
            <v>0</v>
          </cell>
          <cell r="Y3132" t="str">
            <v>DRW_OR_CUR_1Proposed DSM Program Capital Costs</v>
          </cell>
        </row>
        <row r="3133">
          <cell r="E3133">
            <v>0</v>
          </cell>
          <cell r="F3133">
            <v>0</v>
          </cell>
          <cell r="G3133">
            <v>0</v>
          </cell>
          <cell r="H3133">
            <v>0</v>
          </cell>
          <cell r="I3133">
            <v>0</v>
          </cell>
          <cell r="J3133">
            <v>0</v>
          </cell>
          <cell r="K3133">
            <v>0</v>
          </cell>
          <cell r="L3133">
            <v>0</v>
          </cell>
          <cell r="M3133">
            <v>0</v>
          </cell>
          <cell r="N3133">
            <v>0</v>
          </cell>
          <cell r="O3133">
            <v>0</v>
          </cell>
          <cell r="P3133">
            <v>0</v>
          </cell>
          <cell r="Q3133">
            <v>0</v>
          </cell>
          <cell r="R3133">
            <v>0</v>
          </cell>
          <cell r="S3133">
            <v>0</v>
          </cell>
          <cell r="T3133">
            <v>0</v>
          </cell>
          <cell r="U3133">
            <v>0</v>
          </cell>
          <cell r="V3133">
            <v>0</v>
          </cell>
          <cell r="W3133">
            <v>0</v>
          </cell>
          <cell r="X3133">
            <v>0</v>
          </cell>
          <cell r="Y3133" t="str">
            <v>DRW_OR_CUR_1   DSM Program Total Costs</v>
          </cell>
        </row>
        <row r="3134">
          <cell r="E3134">
            <v>0</v>
          </cell>
          <cell r="F3134">
            <v>0</v>
          </cell>
          <cell r="G3134">
            <v>0</v>
          </cell>
          <cell r="H3134">
            <v>0</v>
          </cell>
          <cell r="I3134">
            <v>0</v>
          </cell>
          <cell r="J3134">
            <v>0</v>
          </cell>
          <cell r="K3134">
            <v>0</v>
          </cell>
          <cell r="L3134">
            <v>0</v>
          </cell>
          <cell r="M3134">
            <v>0</v>
          </cell>
          <cell r="N3134">
            <v>0</v>
          </cell>
          <cell r="O3134">
            <v>0</v>
          </cell>
          <cell r="P3134">
            <v>0</v>
          </cell>
          <cell r="Q3134">
            <v>0</v>
          </cell>
          <cell r="R3134">
            <v>0</v>
          </cell>
          <cell r="S3134">
            <v>0</v>
          </cell>
          <cell r="T3134">
            <v>0</v>
          </cell>
          <cell r="U3134">
            <v>0</v>
          </cell>
          <cell r="V3134">
            <v>0</v>
          </cell>
          <cell r="W3134">
            <v>0</v>
          </cell>
          <cell r="X3134">
            <v>0</v>
          </cell>
          <cell r="Y3134" t="str">
            <v>DRW_OR_CUR_2Proposed DSM Program Energy Costs</v>
          </cell>
        </row>
        <row r="3135">
          <cell r="E3135">
            <v>0</v>
          </cell>
          <cell r="F3135">
            <v>0</v>
          </cell>
          <cell r="G3135">
            <v>0</v>
          </cell>
          <cell r="H3135">
            <v>0</v>
          </cell>
          <cell r="I3135">
            <v>0</v>
          </cell>
          <cell r="J3135">
            <v>0</v>
          </cell>
          <cell r="K3135">
            <v>0</v>
          </cell>
          <cell r="L3135">
            <v>0</v>
          </cell>
          <cell r="M3135">
            <v>0</v>
          </cell>
          <cell r="N3135">
            <v>0</v>
          </cell>
          <cell r="O3135">
            <v>0</v>
          </cell>
          <cell r="P3135">
            <v>0</v>
          </cell>
          <cell r="Q3135">
            <v>0</v>
          </cell>
          <cell r="R3135">
            <v>0</v>
          </cell>
          <cell r="S3135">
            <v>0</v>
          </cell>
          <cell r="T3135">
            <v>0</v>
          </cell>
          <cell r="U3135">
            <v>0</v>
          </cell>
          <cell r="V3135">
            <v>0</v>
          </cell>
          <cell r="W3135">
            <v>0</v>
          </cell>
          <cell r="X3135">
            <v>0</v>
          </cell>
          <cell r="Y3135" t="str">
            <v>DRW_OR_CUR_2Proposed DSM Program Payback Energy Costs</v>
          </cell>
        </row>
        <row r="3136">
          <cell r="E3136">
            <v>0</v>
          </cell>
          <cell r="F3136">
            <v>0</v>
          </cell>
          <cell r="G3136">
            <v>0</v>
          </cell>
          <cell r="H3136">
            <v>0</v>
          </cell>
          <cell r="I3136">
            <v>0</v>
          </cell>
          <cell r="J3136">
            <v>0</v>
          </cell>
          <cell r="K3136">
            <v>0</v>
          </cell>
          <cell r="L3136">
            <v>0</v>
          </cell>
          <cell r="M3136">
            <v>0</v>
          </cell>
          <cell r="N3136">
            <v>0</v>
          </cell>
          <cell r="O3136">
            <v>0</v>
          </cell>
          <cell r="P3136">
            <v>0</v>
          </cell>
          <cell r="Q3136">
            <v>0</v>
          </cell>
          <cell r="R3136">
            <v>0</v>
          </cell>
          <cell r="S3136">
            <v>0</v>
          </cell>
          <cell r="T3136">
            <v>0</v>
          </cell>
          <cell r="U3136">
            <v>0</v>
          </cell>
          <cell r="V3136">
            <v>0</v>
          </cell>
          <cell r="W3136">
            <v>0</v>
          </cell>
          <cell r="X3136">
            <v>0</v>
          </cell>
          <cell r="Y3136" t="str">
            <v>DRW_OR_CUR_2Proposed DSM Program Capacity Costs</v>
          </cell>
        </row>
        <row r="3137">
          <cell r="E3137">
            <v>0</v>
          </cell>
          <cell r="F3137">
            <v>0</v>
          </cell>
          <cell r="G3137">
            <v>0</v>
          </cell>
          <cell r="H3137">
            <v>0</v>
          </cell>
          <cell r="I3137">
            <v>0</v>
          </cell>
          <cell r="J3137">
            <v>0</v>
          </cell>
          <cell r="K3137">
            <v>0</v>
          </cell>
          <cell r="L3137">
            <v>0</v>
          </cell>
          <cell r="M3137">
            <v>0</v>
          </cell>
          <cell r="N3137">
            <v>0</v>
          </cell>
          <cell r="O3137">
            <v>0</v>
          </cell>
          <cell r="P3137">
            <v>0</v>
          </cell>
          <cell r="Q3137">
            <v>0</v>
          </cell>
          <cell r="R3137">
            <v>0</v>
          </cell>
          <cell r="S3137">
            <v>0</v>
          </cell>
          <cell r="T3137">
            <v>0</v>
          </cell>
          <cell r="U3137">
            <v>0</v>
          </cell>
          <cell r="V3137">
            <v>0</v>
          </cell>
          <cell r="W3137">
            <v>0</v>
          </cell>
          <cell r="X3137">
            <v>0</v>
          </cell>
          <cell r="Y3137" t="str">
            <v>DRW_OR_CUR_2Proposed DSM Program Capital Costs</v>
          </cell>
        </row>
        <row r="3138">
          <cell r="E3138">
            <v>0</v>
          </cell>
          <cell r="F3138">
            <v>0</v>
          </cell>
          <cell r="G3138">
            <v>0</v>
          </cell>
          <cell r="H3138">
            <v>0</v>
          </cell>
          <cell r="I3138">
            <v>0</v>
          </cell>
          <cell r="J3138">
            <v>0</v>
          </cell>
          <cell r="K3138">
            <v>0</v>
          </cell>
          <cell r="L3138">
            <v>0</v>
          </cell>
          <cell r="M3138">
            <v>0</v>
          </cell>
          <cell r="N3138">
            <v>0</v>
          </cell>
          <cell r="O3138">
            <v>0</v>
          </cell>
          <cell r="P3138">
            <v>0</v>
          </cell>
          <cell r="Q3138">
            <v>0</v>
          </cell>
          <cell r="R3138">
            <v>0</v>
          </cell>
          <cell r="S3138">
            <v>0</v>
          </cell>
          <cell r="T3138">
            <v>0</v>
          </cell>
          <cell r="U3138">
            <v>0</v>
          </cell>
          <cell r="V3138">
            <v>0</v>
          </cell>
          <cell r="W3138">
            <v>0</v>
          </cell>
          <cell r="X3138">
            <v>0</v>
          </cell>
          <cell r="Y3138" t="str">
            <v>DRW_OR_CUR_2   DSM Program Total Costs</v>
          </cell>
        </row>
        <row r="3139">
          <cell r="E3139">
            <v>0</v>
          </cell>
          <cell r="F3139">
            <v>0</v>
          </cell>
          <cell r="G3139">
            <v>0</v>
          </cell>
          <cell r="H3139">
            <v>0</v>
          </cell>
          <cell r="I3139">
            <v>0</v>
          </cell>
          <cell r="J3139">
            <v>0</v>
          </cell>
          <cell r="K3139">
            <v>0</v>
          </cell>
          <cell r="L3139">
            <v>0</v>
          </cell>
          <cell r="M3139">
            <v>0</v>
          </cell>
          <cell r="N3139">
            <v>0</v>
          </cell>
          <cell r="O3139">
            <v>0</v>
          </cell>
          <cell r="P3139">
            <v>0</v>
          </cell>
          <cell r="Q3139">
            <v>0</v>
          </cell>
          <cell r="R3139">
            <v>0</v>
          </cell>
          <cell r="S3139">
            <v>0</v>
          </cell>
          <cell r="T3139">
            <v>0</v>
          </cell>
          <cell r="U3139">
            <v>0</v>
          </cell>
          <cell r="V3139">
            <v>0</v>
          </cell>
          <cell r="W3139">
            <v>0</v>
          </cell>
          <cell r="X3139">
            <v>0</v>
          </cell>
          <cell r="Y3139" t="str">
            <v>DRW_OR_CUR_3Proposed DSM Program Energy Costs</v>
          </cell>
        </row>
        <row r="3140">
          <cell r="E3140">
            <v>0</v>
          </cell>
          <cell r="F3140">
            <v>0</v>
          </cell>
          <cell r="G3140">
            <v>0</v>
          </cell>
          <cell r="H3140">
            <v>0</v>
          </cell>
          <cell r="I3140">
            <v>0</v>
          </cell>
          <cell r="J3140">
            <v>0</v>
          </cell>
          <cell r="K3140">
            <v>0</v>
          </cell>
          <cell r="L3140">
            <v>0</v>
          </cell>
          <cell r="M3140">
            <v>0</v>
          </cell>
          <cell r="N3140">
            <v>0</v>
          </cell>
          <cell r="O3140">
            <v>0</v>
          </cell>
          <cell r="P3140">
            <v>0</v>
          </cell>
          <cell r="Q3140">
            <v>0</v>
          </cell>
          <cell r="R3140">
            <v>0</v>
          </cell>
          <cell r="S3140">
            <v>0</v>
          </cell>
          <cell r="T3140">
            <v>0</v>
          </cell>
          <cell r="U3140">
            <v>0</v>
          </cell>
          <cell r="V3140">
            <v>0</v>
          </cell>
          <cell r="W3140">
            <v>0</v>
          </cell>
          <cell r="X3140">
            <v>0</v>
          </cell>
          <cell r="Y3140" t="str">
            <v>DRW_OR_CUR_3Proposed DSM Program Payback Energy Costs</v>
          </cell>
        </row>
        <row r="3141">
          <cell r="E3141">
            <v>0</v>
          </cell>
          <cell r="F3141">
            <v>0</v>
          </cell>
          <cell r="G3141">
            <v>0</v>
          </cell>
          <cell r="H3141">
            <v>0</v>
          </cell>
          <cell r="I3141">
            <v>0</v>
          </cell>
          <cell r="J3141">
            <v>0</v>
          </cell>
          <cell r="K3141">
            <v>0</v>
          </cell>
          <cell r="L3141">
            <v>0</v>
          </cell>
          <cell r="M3141">
            <v>0</v>
          </cell>
          <cell r="N3141">
            <v>0</v>
          </cell>
          <cell r="O3141">
            <v>0</v>
          </cell>
          <cell r="P3141">
            <v>0</v>
          </cell>
          <cell r="Q3141">
            <v>0</v>
          </cell>
          <cell r="R3141">
            <v>0</v>
          </cell>
          <cell r="S3141">
            <v>0</v>
          </cell>
          <cell r="T3141">
            <v>0</v>
          </cell>
          <cell r="U3141">
            <v>0</v>
          </cell>
          <cell r="V3141">
            <v>0</v>
          </cell>
          <cell r="W3141">
            <v>0</v>
          </cell>
          <cell r="X3141">
            <v>0</v>
          </cell>
          <cell r="Y3141" t="str">
            <v>DRW_OR_CUR_3Proposed DSM Program Capacity Costs</v>
          </cell>
        </row>
        <row r="3142">
          <cell r="E3142">
            <v>0</v>
          </cell>
          <cell r="F3142">
            <v>0</v>
          </cell>
          <cell r="G3142">
            <v>0</v>
          </cell>
          <cell r="H3142">
            <v>0</v>
          </cell>
          <cell r="I3142">
            <v>0</v>
          </cell>
          <cell r="J3142">
            <v>0</v>
          </cell>
          <cell r="K3142">
            <v>0</v>
          </cell>
          <cell r="L3142">
            <v>0</v>
          </cell>
          <cell r="M3142">
            <v>0</v>
          </cell>
          <cell r="N3142">
            <v>0</v>
          </cell>
          <cell r="O3142">
            <v>0</v>
          </cell>
          <cell r="P3142">
            <v>0</v>
          </cell>
          <cell r="Q3142">
            <v>0</v>
          </cell>
          <cell r="R3142">
            <v>0</v>
          </cell>
          <cell r="S3142">
            <v>0</v>
          </cell>
          <cell r="T3142">
            <v>0</v>
          </cell>
          <cell r="U3142">
            <v>0</v>
          </cell>
          <cell r="V3142">
            <v>0</v>
          </cell>
          <cell r="W3142">
            <v>0</v>
          </cell>
          <cell r="X3142">
            <v>0</v>
          </cell>
          <cell r="Y3142" t="str">
            <v>DRW_OR_CUR_3Proposed DSM Program Capital Costs</v>
          </cell>
        </row>
        <row r="3143">
          <cell r="E3143">
            <v>0</v>
          </cell>
          <cell r="F3143">
            <v>0</v>
          </cell>
          <cell r="G3143">
            <v>0</v>
          </cell>
          <cell r="H3143">
            <v>0</v>
          </cell>
          <cell r="I3143">
            <v>0</v>
          </cell>
          <cell r="J3143">
            <v>0</v>
          </cell>
          <cell r="K3143">
            <v>0</v>
          </cell>
          <cell r="L3143">
            <v>0</v>
          </cell>
          <cell r="M3143">
            <v>0</v>
          </cell>
          <cell r="N3143">
            <v>0</v>
          </cell>
          <cell r="O3143">
            <v>0</v>
          </cell>
          <cell r="P3143">
            <v>0</v>
          </cell>
          <cell r="Q3143">
            <v>0</v>
          </cell>
          <cell r="R3143">
            <v>0</v>
          </cell>
          <cell r="S3143">
            <v>0</v>
          </cell>
          <cell r="T3143">
            <v>0</v>
          </cell>
          <cell r="U3143">
            <v>0</v>
          </cell>
          <cell r="V3143">
            <v>0</v>
          </cell>
          <cell r="W3143">
            <v>0</v>
          </cell>
          <cell r="X3143">
            <v>0</v>
          </cell>
          <cell r="Y3143" t="str">
            <v>DRW_OR_CUR_3   DSM Program Total Costs</v>
          </cell>
        </row>
        <row r="3144">
          <cell r="E3144">
            <v>0</v>
          </cell>
          <cell r="F3144">
            <v>0</v>
          </cell>
          <cell r="G3144">
            <v>0</v>
          </cell>
          <cell r="H3144">
            <v>0</v>
          </cell>
          <cell r="I3144">
            <v>0</v>
          </cell>
          <cell r="J3144">
            <v>0</v>
          </cell>
          <cell r="K3144">
            <v>0</v>
          </cell>
          <cell r="L3144">
            <v>0</v>
          </cell>
          <cell r="M3144">
            <v>0</v>
          </cell>
          <cell r="N3144">
            <v>0</v>
          </cell>
          <cell r="O3144">
            <v>0</v>
          </cell>
          <cell r="P3144">
            <v>0</v>
          </cell>
          <cell r="Q3144">
            <v>0</v>
          </cell>
          <cell r="R3144">
            <v>0</v>
          </cell>
          <cell r="S3144">
            <v>0</v>
          </cell>
          <cell r="T3144">
            <v>0</v>
          </cell>
          <cell r="U3144">
            <v>0</v>
          </cell>
          <cell r="V3144">
            <v>0</v>
          </cell>
          <cell r="W3144">
            <v>0</v>
          </cell>
          <cell r="X3144">
            <v>0</v>
          </cell>
          <cell r="Y3144" t="str">
            <v>DRW_OR_CUR_4Proposed DSM Program Energy Costs</v>
          </cell>
        </row>
        <row r="3145">
          <cell r="E3145">
            <v>0</v>
          </cell>
          <cell r="F3145">
            <v>0</v>
          </cell>
          <cell r="G3145">
            <v>0</v>
          </cell>
          <cell r="H3145">
            <v>0</v>
          </cell>
          <cell r="I3145">
            <v>0</v>
          </cell>
          <cell r="J3145">
            <v>0</v>
          </cell>
          <cell r="K3145">
            <v>0</v>
          </cell>
          <cell r="L3145">
            <v>0</v>
          </cell>
          <cell r="M3145">
            <v>0</v>
          </cell>
          <cell r="N3145">
            <v>0</v>
          </cell>
          <cell r="O3145">
            <v>0</v>
          </cell>
          <cell r="P3145">
            <v>0</v>
          </cell>
          <cell r="Q3145">
            <v>0</v>
          </cell>
          <cell r="R3145">
            <v>0</v>
          </cell>
          <cell r="S3145">
            <v>0</v>
          </cell>
          <cell r="T3145">
            <v>0</v>
          </cell>
          <cell r="U3145">
            <v>0</v>
          </cell>
          <cell r="V3145">
            <v>0</v>
          </cell>
          <cell r="W3145">
            <v>0</v>
          </cell>
          <cell r="X3145">
            <v>0</v>
          </cell>
          <cell r="Y3145" t="str">
            <v>DRW_OR_CUR_4Proposed DSM Program Payback Energy Costs</v>
          </cell>
        </row>
        <row r="3146">
          <cell r="E3146">
            <v>0</v>
          </cell>
          <cell r="F3146">
            <v>0</v>
          </cell>
          <cell r="G3146">
            <v>0</v>
          </cell>
          <cell r="H3146">
            <v>0</v>
          </cell>
          <cell r="I3146">
            <v>0</v>
          </cell>
          <cell r="J3146">
            <v>0</v>
          </cell>
          <cell r="K3146">
            <v>0</v>
          </cell>
          <cell r="L3146">
            <v>0</v>
          </cell>
          <cell r="M3146">
            <v>0</v>
          </cell>
          <cell r="N3146">
            <v>0</v>
          </cell>
          <cell r="O3146">
            <v>0</v>
          </cell>
          <cell r="P3146">
            <v>0</v>
          </cell>
          <cell r="Q3146">
            <v>0</v>
          </cell>
          <cell r="R3146">
            <v>0</v>
          </cell>
          <cell r="S3146">
            <v>0</v>
          </cell>
          <cell r="T3146">
            <v>0</v>
          </cell>
          <cell r="U3146">
            <v>0</v>
          </cell>
          <cell r="V3146">
            <v>0</v>
          </cell>
          <cell r="W3146">
            <v>0</v>
          </cell>
          <cell r="X3146">
            <v>0</v>
          </cell>
          <cell r="Y3146" t="str">
            <v>DRW_OR_CUR_4Proposed DSM Program Capacity Costs</v>
          </cell>
        </row>
        <row r="3147">
          <cell r="E3147">
            <v>0</v>
          </cell>
          <cell r="F3147">
            <v>0</v>
          </cell>
          <cell r="G3147">
            <v>0</v>
          </cell>
          <cell r="H3147">
            <v>0</v>
          </cell>
          <cell r="I3147">
            <v>0</v>
          </cell>
          <cell r="J3147">
            <v>0</v>
          </cell>
          <cell r="K3147">
            <v>0</v>
          </cell>
          <cell r="L3147">
            <v>0</v>
          </cell>
          <cell r="M3147">
            <v>0</v>
          </cell>
          <cell r="N3147">
            <v>0</v>
          </cell>
          <cell r="O3147">
            <v>0</v>
          </cell>
          <cell r="P3147">
            <v>0</v>
          </cell>
          <cell r="Q3147">
            <v>0</v>
          </cell>
          <cell r="R3147">
            <v>0</v>
          </cell>
          <cell r="S3147">
            <v>0</v>
          </cell>
          <cell r="T3147">
            <v>0</v>
          </cell>
          <cell r="U3147">
            <v>0</v>
          </cell>
          <cell r="V3147">
            <v>0</v>
          </cell>
          <cell r="W3147">
            <v>0</v>
          </cell>
          <cell r="X3147">
            <v>0</v>
          </cell>
          <cell r="Y3147" t="str">
            <v>DRW_OR_CUR_4Proposed DSM Program Capital Costs</v>
          </cell>
        </row>
        <row r="3148">
          <cell r="E3148">
            <v>0</v>
          </cell>
          <cell r="F3148">
            <v>0</v>
          </cell>
          <cell r="G3148">
            <v>0</v>
          </cell>
          <cell r="H3148">
            <v>0</v>
          </cell>
          <cell r="I3148">
            <v>0</v>
          </cell>
          <cell r="J3148">
            <v>0</v>
          </cell>
          <cell r="K3148">
            <v>0</v>
          </cell>
          <cell r="L3148">
            <v>0</v>
          </cell>
          <cell r="M3148">
            <v>0</v>
          </cell>
          <cell r="N3148">
            <v>0</v>
          </cell>
          <cell r="O3148">
            <v>0</v>
          </cell>
          <cell r="P3148">
            <v>0</v>
          </cell>
          <cell r="Q3148">
            <v>0</v>
          </cell>
          <cell r="R3148">
            <v>0</v>
          </cell>
          <cell r="S3148">
            <v>0</v>
          </cell>
          <cell r="T3148">
            <v>0</v>
          </cell>
          <cell r="U3148">
            <v>0</v>
          </cell>
          <cell r="V3148">
            <v>0</v>
          </cell>
          <cell r="W3148">
            <v>0</v>
          </cell>
          <cell r="X3148">
            <v>0</v>
          </cell>
          <cell r="Y3148" t="str">
            <v>DRW_OR_CUR_4   DSM Program Total Costs</v>
          </cell>
        </row>
        <row r="3149">
          <cell r="E3149">
            <v>0</v>
          </cell>
          <cell r="F3149">
            <v>0</v>
          </cell>
          <cell r="G3149">
            <v>0</v>
          </cell>
          <cell r="H3149">
            <v>0</v>
          </cell>
          <cell r="I3149">
            <v>0</v>
          </cell>
          <cell r="J3149">
            <v>0</v>
          </cell>
          <cell r="K3149">
            <v>0</v>
          </cell>
          <cell r="L3149">
            <v>0</v>
          </cell>
          <cell r="M3149">
            <v>0</v>
          </cell>
          <cell r="N3149">
            <v>0</v>
          </cell>
          <cell r="O3149">
            <v>0</v>
          </cell>
          <cell r="P3149">
            <v>0</v>
          </cell>
          <cell r="Q3149">
            <v>0</v>
          </cell>
          <cell r="R3149">
            <v>0</v>
          </cell>
          <cell r="S3149">
            <v>0</v>
          </cell>
          <cell r="T3149">
            <v>0</v>
          </cell>
          <cell r="U3149">
            <v>0</v>
          </cell>
          <cell r="V3149">
            <v>0</v>
          </cell>
          <cell r="W3149">
            <v>0</v>
          </cell>
          <cell r="X3149">
            <v>0</v>
          </cell>
          <cell r="Y3149" t="str">
            <v>DRW_UT_DLC_1Proposed DSM Program Energy Costs</v>
          </cell>
        </row>
        <row r="3150">
          <cell r="E3150">
            <v>0</v>
          </cell>
          <cell r="F3150">
            <v>0</v>
          </cell>
          <cell r="G3150">
            <v>0</v>
          </cell>
          <cell r="H3150">
            <v>0</v>
          </cell>
          <cell r="I3150">
            <v>0</v>
          </cell>
          <cell r="J3150">
            <v>0</v>
          </cell>
          <cell r="K3150">
            <v>0</v>
          </cell>
          <cell r="L3150">
            <v>0</v>
          </cell>
          <cell r="M3150">
            <v>0</v>
          </cell>
          <cell r="N3150">
            <v>0</v>
          </cell>
          <cell r="O3150">
            <v>0</v>
          </cell>
          <cell r="P3150">
            <v>0</v>
          </cell>
          <cell r="Q3150">
            <v>0</v>
          </cell>
          <cell r="R3150">
            <v>0</v>
          </cell>
          <cell r="S3150">
            <v>0</v>
          </cell>
          <cell r="T3150">
            <v>0</v>
          </cell>
          <cell r="U3150">
            <v>0</v>
          </cell>
          <cell r="V3150">
            <v>0</v>
          </cell>
          <cell r="W3150">
            <v>0</v>
          </cell>
          <cell r="X3150">
            <v>0</v>
          </cell>
          <cell r="Y3150" t="str">
            <v>DRW_UT_DLC_1Proposed DSM Program Payback Energy Costs</v>
          </cell>
        </row>
        <row r="3151">
          <cell r="E3151">
            <v>0</v>
          </cell>
          <cell r="F3151">
            <v>0</v>
          </cell>
          <cell r="G3151">
            <v>0</v>
          </cell>
          <cell r="H3151">
            <v>0</v>
          </cell>
          <cell r="I3151">
            <v>0</v>
          </cell>
          <cell r="J3151">
            <v>0</v>
          </cell>
          <cell r="K3151">
            <v>0</v>
          </cell>
          <cell r="L3151">
            <v>0</v>
          </cell>
          <cell r="M3151">
            <v>0</v>
          </cell>
          <cell r="N3151">
            <v>0</v>
          </cell>
          <cell r="O3151">
            <v>0</v>
          </cell>
          <cell r="P3151">
            <v>0</v>
          </cell>
          <cell r="Q3151">
            <v>0</v>
          </cell>
          <cell r="R3151">
            <v>0</v>
          </cell>
          <cell r="S3151">
            <v>0</v>
          </cell>
          <cell r="T3151">
            <v>0</v>
          </cell>
          <cell r="U3151">
            <v>0</v>
          </cell>
          <cell r="V3151">
            <v>0</v>
          </cell>
          <cell r="W3151">
            <v>0</v>
          </cell>
          <cell r="X3151">
            <v>0</v>
          </cell>
          <cell r="Y3151" t="str">
            <v>DRW_UT_DLC_1Proposed DSM Program Capacity Costs</v>
          </cell>
        </row>
        <row r="3152">
          <cell r="E3152">
            <v>0</v>
          </cell>
          <cell r="F3152">
            <v>0</v>
          </cell>
          <cell r="G3152">
            <v>0</v>
          </cell>
          <cell r="H3152">
            <v>0</v>
          </cell>
          <cell r="I3152">
            <v>0</v>
          </cell>
          <cell r="J3152">
            <v>0</v>
          </cell>
          <cell r="K3152">
            <v>0</v>
          </cell>
          <cell r="L3152">
            <v>0</v>
          </cell>
          <cell r="M3152">
            <v>0</v>
          </cell>
          <cell r="N3152">
            <v>0</v>
          </cell>
          <cell r="O3152">
            <v>0</v>
          </cell>
          <cell r="P3152">
            <v>0</v>
          </cell>
          <cell r="Q3152">
            <v>0</v>
          </cell>
          <cell r="R3152">
            <v>0</v>
          </cell>
          <cell r="S3152">
            <v>0</v>
          </cell>
          <cell r="T3152">
            <v>0</v>
          </cell>
          <cell r="U3152">
            <v>0</v>
          </cell>
          <cell r="V3152">
            <v>0</v>
          </cell>
          <cell r="W3152">
            <v>0</v>
          </cell>
          <cell r="X3152">
            <v>0</v>
          </cell>
          <cell r="Y3152" t="str">
            <v>DRW_UT_DLC_1Proposed DSM Program Capital Costs</v>
          </cell>
        </row>
        <row r="3153">
          <cell r="E3153">
            <v>0</v>
          </cell>
          <cell r="F3153">
            <v>0</v>
          </cell>
          <cell r="G3153">
            <v>0</v>
          </cell>
          <cell r="H3153">
            <v>0</v>
          </cell>
          <cell r="I3153">
            <v>0</v>
          </cell>
          <cell r="J3153">
            <v>0</v>
          </cell>
          <cell r="K3153">
            <v>0</v>
          </cell>
          <cell r="L3153">
            <v>0</v>
          </cell>
          <cell r="M3153">
            <v>0</v>
          </cell>
          <cell r="N3153">
            <v>0</v>
          </cell>
          <cell r="O3153">
            <v>0</v>
          </cell>
          <cell r="P3153">
            <v>0</v>
          </cell>
          <cell r="Q3153">
            <v>0</v>
          </cell>
          <cell r="R3153">
            <v>0</v>
          </cell>
          <cell r="S3153">
            <v>0</v>
          </cell>
          <cell r="T3153">
            <v>0</v>
          </cell>
          <cell r="U3153">
            <v>0</v>
          </cell>
          <cell r="V3153">
            <v>0</v>
          </cell>
          <cell r="W3153">
            <v>0</v>
          </cell>
          <cell r="X3153">
            <v>0</v>
          </cell>
          <cell r="Y3153" t="str">
            <v>DRW_UT_DLC_1   DSM Program Total Costs</v>
          </cell>
        </row>
        <row r="3154">
          <cell r="E3154">
            <v>0</v>
          </cell>
          <cell r="F3154">
            <v>0</v>
          </cell>
          <cell r="G3154">
            <v>0</v>
          </cell>
          <cell r="H3154">
            <v>0</v>
          </cell>
          <cell r="I3154">
            <v>0</v>
          </cell>
          <cell r="J3154">
            <v>0</v>
          </cell>
          <cell r="K3154">
            <v>0</v>
          </cell>
          <cell r="L3154">
            <v>0</v>
          </cell>
          <cell r="M3154">
            <v>0</v>
          </cell>
          <cell r="N3154">
            <v>0</v>
          </cell>
          <cell r="O3154">
            <v>0</v>
          </cell>
          <cell r="P3154">
            <v>0</v>
          </cell>
          <cell r="Q3154">
            <v>0</v>
          </cell>
          <cell r="R3154">
            <v>0</v>
          </cell>
          <cell r="S3154">
            <v>0</v>
          </cell>
          <cell r="T3154">
            <v>0</v>
          </cell>
          <cell r="U3154">
            <v>0</v>
          </cell>
          <cell r="V3154">
            <v>0</v>
          </cell>
          <cell r="W3154">
            <v>0</v>
          </cell>
          <cell r="X3154">
            <v>0</v>
          </cell>
          <cell r="Y3154" t="str">
            <v>DRW_UT_DLC_2Proposed DSM Program Energy Costs</v>
          </cell>
        </row>
        <row r="3155">
          <cell r="E3155">
            <v>0</v>
          </cell>
          <cell r="F3155">
            <v>0</v>
          </cell>
          <cell r="G3155">
            <v>0</v>
          </cell>
          <cell r="H3155">
            <v>0</v>
          </cell>
          <cell r="I3155">
            <v>0</v>
          </cell>
          <cell r="J3155">
            <v>0</v>
          </cell>
          <cell r="K3155">
            <v>0</v>
          </cell>
          <cell r="L3155">
            <v>0</v>
          </cell>
          <cell r="M3155">
            <v>0</v>
          </cell>
          <cell r="N3155">
            <v>0</v>
          </cell>
          <cell r="O3155">
            <v>0</v>
          </cell>
          <cell r="P3155">
            <v>0</v>
          </cell>
          <cell r="Q3155">
            <v>0</v>
          </cell>
          <cell r="R3155">
            <v>0</v>
          </cell>
          <cell r="S3155">
            <v>0</v>
          </cell>
          <cell r="T3155">
            <v>0</v>
          </cell>
          <cell r="U3155">
            <v>0</v>
          </cell>
          <cell r="V3155">
            <v>0</v>
          </cell>
          <cell r="W3155">
            <v>0</v>
          </cell>
          <cell r="X3155">
            <v>0</v>
          </cell>
          <cell r="Y3155" t="str">
            <v>DRW_UT_DLC_2Proposed DSM Program Payback Energy Costs</v>
          </cell>
        </row>
        <row r="3156">
          <cell r="E3156">
            <v>0</v>
          </cell>
          <cell r="F3156">
            <v>0</v>
          </cell>
          <cell r="G3156">
            <v>0</v>
          </cell>
          <cell r="H3156">
            <v>0</v>
          </cell>
          <cell r="I3156">
            <v>0</v>
          </cell>
          <cell r="J3156">
            <v>0</v>
          </cell>
          <cell r="K3156">
            <v>0</v>
          </cell>
          <cell r="L3156">
            <v>0</v>
          </cell>
          <cell r="M3156">
            <v>0</v>
          </cell>
          <cell r="N3156">
            <v>0</v>
          </cell>
          <cell r="O3156">
            <v>0</v>
          </cell>
          <cell r="P3156">
            <v>0</v>
          </cell>
          <cell r="Q3156">
            <v>0</v>
          </cell>
          <cell r="R3156">
            <v>0</v>
          </cell>
          <cell r="S3156">
            <v>0</v>
          </cell>
          <cell r="T3156">
            <v>0</v>
          </cell>
          <cell r="U3156">
            <v>0</v>
          </cell>
          <cell r="V3156">
            <v>0</v>
          </cell>
          <cell r="W3156">
            <v>0</v>
          </cell>
          <cell r="X3156">
            <v>0</v>
          </cell>
          <cell r="Y3156" t="str">
            <v>DRW_UT_DLC_2Proposed DSM Program Capacity Costs</v>
          </cell>
        </row>
        <row r="3157">
          <cell r="E3157">
            <v>0</v>
          </cell>
          <cell r="F3157">
            <v>0</v>
          </cell>
          <cell r="G3157">
            <v>0</v>
          </cell>
          <cell r="H3157">
            <v>0</v>
          </cell>
          <cell r="I3157">
            <v>0</v>
          </cell>
          <cell r="J3157">
            <v>0</v>
          </cell>
          <cell r="K3157">
            <v>0</v>
          </cell>
          <cell r="L3157">
            <v>0</v>
          </cell>
          <cell r="M3157">
            <v>0</v>
          </cell>
          <cell r="N3157">
            <v>0</v>
          </cell>
          <cell r="O3157">
            <v>0</v>
          </cell>
          <cell r="P3157">
            <v>0</v>
          </cell>
          <cell r="Q3157">
            <v>0</v>
          </cell>
          <cell r="R3157">
            <v>0</v>
          </cell>
          <cell r="S3157">
            <v>0</v>
          </cell>
          <cell r="T3157">
            <v>0</v>
          </cell>
          <cell r="U3157">
            <v>0</v>
          </cell>
          <cell r="V3157">
            <v>0</v>
          </cell>
          <cell r="W3157">
            <v>0</v>
          </cell>
          <cell r="X3157">
            <v>0</v>
          </cell>
          <cell r="Y3157" t="str">
            <v>DRW_UT_DLC_2Proposed DSM Program Capital Costs</v>
          </cell>
        </row>
        <row r="3158">
          <cell r="E3158">
            <v>0</v>
          </cell>
          <cell r="F3158">
            <v>0</v>
          </cell>
          <cell r="G3158">
            <v>0</v>
          </cell>
          <cell r="H3158">
            <v>0</v>
          </cell>
          <cell r="I3158">
            <v>0</v>
          </cell>
          <cell r="J3158">
            <v>0</v>
          </cell>
          <cell r="K3158">
            <v>0</v>
          </cell>
          <cell r="L3158">
            <v>0</v>
          </cell>
          <cell r="M3158">
            <v>0</v>
          </cell>
          <cell r="N3158">
            <v>0</v>
          </cell>
          <cell r="O3158">
            <v>0</v>
          </cell>
          <cell r="P3158">
            <v>0</v>
          </cell>
          <cell r="Q3158">
            <v>0</v>
          </cell>
          <cell r="R3158">
            <v>0</v>
          </cell>
          <cell r="S3158">
            <v>0</v>
          </cell>
          <cell r="T3158">
            <v>0</v>
          </cell>
          <cell r="U3158">
            <v>0</v>
          </cell>
          <cell r="V3158">
            <v>0</v>
          </cell>
          <cell r="W3158">
            <v>0</v>
          </cell>
          <cell r="X3158">
            <v>0</v>
          </cell>
          <cell r="Y3158" t="str">
            <v>DRW_UT_DLC_2   DSM Program Total Costs</v>
          </cell>
        </row>
        <row r="3159">
          <cell r="E3159">
            <v>0</v>
          </cell>
          <cell r="F3159">
            <v>0</v>
          </cell>
          <cell r="G3159">
            <v>0</v>
          </cell>
          <cell r="H3159">
            <v>0</v>
          </cell>
          <cell r="I3159">
            <v>0</v>
          </cell>
          <cell r="J3159">
            <v>0</v>
          </cell>
          <cell r="K3159">
            <v>0</v>
          </cell>
          <cell r="L3159">
            <v>0</v>
          </cell>
          <cell r="M3159">
            <v>0</v>
          </cell>
          <cell r="N3159">
            <v>0</v>
          </cell>
          <cell r="O3159">
            <v>0</v>
          </cell>
          <cell r="P3159">
            <v>0</v>
          </cell>
          <cell r="Q3159">
            <v>0</v>
          </cell>
          <cell r="R3159">
            <v>0</v>
          </cell>
          <cell r="S3159">
            <v>0</v>
          </cell>
          <cell r="T3159">
            <v>0</v>
          </cell>
          <cell r="U3159">
            <v>0</v>
          </cell>
          <cell r="V3159">
            <v>0</v>
          </cell>
          <cell r="W3159">
            <v>0</v>
          </cell>
          <cell r="X3159">
            <v>0</v>
          </cell>
          <cell r="Y3159" t="str">
            <v>DRW_UT_DLC_3Proposed DSM Program Energy Costs</v>
          </cell>
        </row>
        <row r="3160">
          <cell r="E3160">
            <v>0</v>
          </cell>
          <cell r="F3160">
            <v>0</v>
          </cell>
          <cell r="G3160">
            <v>0</v>
          </cell>
          <cell r="H3160">
            <v>0</v>
          </cell>
          <cell r="I3160">
            <v>0</v>
          </cell>
          <cell r="J3160">
            <v>0</v>
          </cell>
          <cell r="K3160">
            <v>0</v>
          </cell>
          <cell r="L3160">
            <v>0</v>
          </cell>
          <cell r="M3160">
            <v>0</v>
          </cell>
          <cell r="N3160">
            <v>0</v>
          </cell>
          <cell r="O3160">
            <v>0</v>
          </cell>
          <cell r="P3160">
            <v>0</v>
          </cell>
          <cell r="Q3160">
            <v>0</v>
          </cell>
          <cell r="R3160">
            <v>0</v>
          </cell>
          <cell r="S3160">
            <v>0</v>
          </cell>
          <cell r="T3160">
            <v>0</v>
          </cell>
          <cell r="U3160">
            <v>0</v>
          </cell>
          <cell r="V3160">
            <v>0</v>
          </cell>
          <cell r="W3160">
            <v>0</v>
          </cell>
          <cell r="X3160">
            <v>0</v>
          </cell>
          <cell r="Y3160" t="str">
            <v>DRW_UT_DLC_3Proposed DSM Program Payback Energy Costs</v>
          </cell>
        </row>
        <row r="3161">
          <cell r="E3161">
            <v>0</v>
          </cell>
          <cell r="F3161">
            <v>0</v>
          </cell>
          <cell r="G3161">
            <v>0</v>
          </cell>
          <cell r="H3161">
            <v>0</v>
          </cell>
          <cell r="I3161">
            <v>0</v>
          </cell>
          <cell r="J3161">
            <v>0</v>
          </cell>
          <cell r="K3161">
            <v>0</v>
          </cell>
          <cell r="L3161">
            <v>0</v>
          </cell>
          <cell r="M3161">
            <v>0</v>
          </cell>
          <cell r="N3161">
            <v>0</v>
          </cell>
          <cell r="O3161">
            <v>0</v>
          </cell>
          <cell r="P3161">
            <v>0</v>
          </cell>
          <cell r="Q3161">
            <v>0</v>
          </cell>
          <cell r="R3161">
            <v>0</v>
          </cell>
          <cell r="S3161">
            <v>0</v>
          </cell>
          <cell r="T3161">
            <v>0</v>
          </cell>
          <cell r="U3161">
            <v>0</v>
          </cell>
          <cell r="V3161">
            <v>0</v>
          </cell>
          <cell r="W3161">
            <v>0</v>
          </cell>
          <cell r="X3161">
            <v>0</v>
          </cell>
          <cell r="Y3161" t="str">
            <v>DRW_UT_DLC_3Proposed DSM Program Capacity Costs</v>
          </cell>
        </row>
        <row r="3162">
          <cell r="E3162">
            <v>0</v>
          </cell>
          <cell r="F3162">
            <v>0</v>
          </cell>
          <cell r="G3162">
            <v>0</v>
          </cell>
          <cell r="H3162">
            <v>0</v>
          </cell>
          <cell r="I3162">
            <v>0</v>
          </cell>
          <cell r="J3162">
            <v>0</v>
          </cell>
          <cell r="K3162">
            <v>0</v>
          </cell>
          <cell r="L3162">
            <v>0</v>
          </cell>
          <cell r="M3162">
            <v>0</v>
          </cell>
          <cell r="N3162">
            <v>0</v>
          </cell>
          <cell r="O3162">
            <v>0</v>
          </cell>
          <cell r="P3162">
            <v>0</v>
          </cell>
          <cell r="Q3162">
            <v>0</v>
          </cell>
          <cell r="R3162">
            <v>0</v>
          </cell>
          <cell r="S3162">
            <v>0</v>
          </cell>
          <cell r="T3162">
            <v>0</v>
          </cell>
          <cell r="U3162">
            <v>0</v>
          </cell>
          <cell r="V3162">
            <v>0</v>
          </cell>
          <cell r="W3162">
            <v>0</v>
          </cell>
          <cell r="X3162">
            <v>0</v>
          </cell>
          <cell r="Y3162" t="str">
            <v>DRW_UT_DLC_3Proposed DSM Program Capital Costs</v>
          </cell>
        </row>
        <row r="3163">
          <cell r="E3163">
            <v>0</v>
          </cell>
          <cell r="F3163">
            <v>0</v>
          </cell>
          <cell r="G3163">
            <v>0</v>
          </cell>
          <cell r="H3163">
            <v>0</v>
          </cell>
          <cell r="I3163">
            <v>0</v>
          </cell>
          <cell r="J3163">
            <v>0</v>
          </cell>
          <cell r="K3163">
            <v>0</v>
          </cell>
          <cell r="L3163">
            <v>0</v>
          </cell>
          <cell r="M3163">
            <v>0</v>
          </cell>
          <cell r="N3163">
            <v>0</v>
          </cell>
          <cell r="O3163">
            <v>0</v>
          </cell>
          <cell r="P3163">
            <v>0</v>
          </cell>
          <cell r="Q3163">
            <v>0</v>
          </cell>
          <cell r="R3163">
            <v>0</v>
          </cell>
          <cell r="S3163">
            <v>0</v>
          </cell>
          <cell r="T3163">
            <v>0</v>
          </cell>
          <cell r="U3163">
            <v>0</v>
          </cell>
          <cell r="V3163">
            <v>0</v>
          </cell>
          <cell r="W3163">
            <v>0</v>
          </cell>
          <cell r="X3163">
            <v>0</v>
          </cell>
          <cell r="Y3163" t="str">
            <v>DRW_UT_DLC_3   DSM Program Total Costs</v>
          </cell>
        </row>
        <row r="3164">
          <cell r="E3164">
            <v>0</v>
          </cell>
          <cell r="F3164">
            <v>0</v>
          </cell>
          <cell r="G3164">
            <v>0</v>
          </cell>
          <cell r="H3164">
            <v>0</v>
          </cell>
          <cell r="I3164">
            <v>0</v>
          </cell>
          <cell r="J3164">
            <v>0</v>
          </cell>
          <cell r="K3164">
            <v>0</v>
          </cell>
          <cell r="L3164">
            <v>0</v>
          </cell>
          <cell r="M3164">
            <v>0</v>
          </cell>
          <cell r="N3164">
            <v>0</v>
          </cell>
          <cell r="O3164">
            <v>0</v>
          </cell>
          <cell r="P3164">
            <v>0</v>
          </cell>
          <cell r="Q3164">
            <v>0</v>
          </cell>
          <cell r="R3164">
            <v>0</v>
          </cell>
          <cell r="S3164">
            <v>0</v>
          </cell>
          <cell r="T3164">
            <v>0</v>
          </cell>
          <cell r="U3164">
            <v>0</v>
          </cell>
          <cell r="V3164">
            <v>0</v>
          </cell>
          <cell r="W3164">
            <v>0</v>
          </cell>
          <cell r="X3164">
            <v>0</v>
          </cell>
          <cell r="Y3164" t="str">
            <v>DRW_UT_DLC_4Proposed DSM Program Energy Costs</v>
          </cell>
        </row>
        <row r="3165">
          <cell r="E3165">
            <v>0</v>
          </cell>
          <cell r="F3165">
            <v>0</v>
          </cell>
          <cell r="G3165">
            <v>0</v>
          </cell>
          <cell r="H3165">
            <v>0</v>
          </cell>
          <cell r="I3165">
            <v>0</v>
          </cell>
          <cell r="J3165">
            <v>0</v>
          </cell>
          <cell r="K3165">
            <v>0</v>
          </cell>
          <cell r="L3165">
            <v>0</v>
          </cell>
          <cell r="M3165">
            <v>0</v>
          </cell>
          <cell r="N3165">
            <v>0</v>
          </cell>
          <cell r="O3165">
            <v>0</v>
          </cell>
          <cell r="P3165">
            <v>0</v>
          </cell>
          <cell r="Q3165">
            <v>0</v>
          </cell>
          <cell r="R3165">
            <v>0</v>
          </cell>
          <cell r="S3165">
            <v>0</v>
          </cell>
          <cell r="T3165">
            <v>0</v>
          </cell>
          <cell r="U3165">
            <v>0</v>
          </cell>
          <cell r="V3165">
            <v>0</v>
          </cell>
          <cell r="W3165">
            <v>0</v>
          </cell>
          <cell r="X3165">
            <v>0</v>
          </cell>
          <cell r="Y3165" t="str">
            <v>DRW_UT_DLC_4Proposed DSM Program Payback Energy Costs</v>
          </cell>
        </row>
        <row r="3166">
          <cell r="E3166">
            <v>0</v>
          </cell>
          <cell r="F3166">
            <v>0</v>
          </cell>
          <cell r="G3166">
            <v>0</v>
          </cell>
          <cell r="H3166">
            <v>0</v>
          </cell>
          <cell r="I3166">
            <v>0</v>
          </cell>
          <cell r="J3166">
            <v>0</v>
          </cell>
          <cell r="K3166">
            <v>0</v>
          </cell>
          <cell r="L3166">
            <v>0</v>
          </cell>
          <cell r="M3166">
            <v>0</v>
          </cell>
          <cell r="N3166">
            <v>0</v>
          </cell>
          <cell r="O3166">
            <v>0</v>
          </cell>
          <cell r="P3166">
            <v>0</v>
          </cell>
          <cell r="Q3166">
            <v>0</v>
          </cell>
          <cell r="R3166">
            <v>0</v>
          </cell>
          <cell r="S3166">
            <v>0</v>
          </cell>
          <cell r="T3166">
            <v>0</v>
          </cell>
          <cell r="U3166">
            <v>0</v>
          </cell>
          <cell r="V3166">
            <v>0</v>
          </cell>
          <cell r="W3166">
            <v>0</v>
          </cell>
          <cell r="X3166">
            <v>0</v>
          </cell>
          <cell r="Y3166" t="str">
            <v>DRW_UT_DLC_4Proposed DSM Program Capacity Costs</v>
          </cell>
        </row>
        <row r="3167">
          <cell r="E3167">
            <v>0</v>
          </cell>
          <cell r="F3167">
            <v>0</v>
          </cell>
          <cell r="G3167">
            <v>0</v>
          </cell>
          <cell r="H3167">
            <v>0</v>
          </cell>
          <cell r="I3167">
            <v>0</v>
          </cell>
          <cell r="J3167">
            <v>0</v>
          </cell>
          <cell r="K3167">
            <v>0</v>
          </cell>
          <cell r="L3167">
            <v>0</v>
          </cell>
          <cell r="M3167">
            <v>0</v>
          </cell>
          <cell r="N3167">
            <v>0</v>
          </cell>
          <cell r="O3167">
            <v>0</v>
          </cell>
          <cell r="P3167">
            <v>0</v>
          </cell>
          <cell r="Q3167">
            <v>0</v>
          </cell>
          <cell r="R3167">
            <v>0</v>
          </cell>
          <cell r="S3167">
            <v>0</v>
          </cell>
          <cell r="T3167">
            <v>0</v>
          </cell>
          <cell r="U3167">
            <v>0</v>
          </cell>
          <cell r="V3167">
            <v>0</v>
          </cell>
          <cell r="W3167">
            <v>0</v>
          </cell>
          <cell r="X3167">
            <v>0</v>
          </cell>
          <cell r="Y3167" t="str">
            <v>DRW_UT_DLC_4Proposed DSM Program Capital Costs</v>
          </cell>
        </row>
        <row r="3168">
          <cell r="E3168">
            <v>0</v>
          </cell>
          <cell r="F3168">
            <v>0</v>
          </cell>
          <cell r="G3168">
            <v>0</v>
          </cell>
          <cell r="H3168">
            <v>0</v>
          </cell>
          <cell r="I3168">
            <v>0</v>
          </cell>
          <cell r="J3168">
            <v>0</v>
          </cell>
          <cell r="K3168">
            <v>0</v>
          </cell>
          <cell r="L3168">
            <v>0</v>
          </cell>
          <cell r="M3168">
            <v>0</v>
          </cell>
          <cell r="N3168">
            <v>0</v>
          </cell>
          <cell r="O3168">
            <v>0</v>
          </cell>
          <cell r="P3168">
            <v>0</v>
          </cell>
          <cell r="Q3168">
            <v>0</v>
          </cell>
          <cell r="R3168">
            <v>0</v>
          </cell>
          <cell r="S3168">
            <v>0</v>
          </cell>
          <cell r="T3168">
            <v>0</v>
          </cell>
          <cell r="U3168">
            <v>0</v>
          </cell>
          <cell r="V3168">
            <v>0</v>
          </cell>
          <cell r="W3168">
            <v>0</v>
          </cell>
          <cell r="X3168">
            <v>0</v>
          </cell>
          <cell r="Y3168" t="str">
            <v>DRW_UT_DLC_4   DSM Program Total Costs</v>
          </cell>
        </row>
        <row r="3169">
          <cell r="E3169">
            <v>0</v>
          </cell>
          <cell r="F3169">
            <v>0</v>
          </cell>
          <cell r="G3169">
            <v>0</v>
          </cell>
          <cell r="H3169">
            <v>0</v>
          </cell>
          <cell r="I3169">
            <v>0</v>
          </cell>
          <cell r="J3169">
            <v>0</v>
          </cell>
          <cell r="K3169">
            <v>0</v>
          </cell>
          <cell r="L3169">
            <v>0</v>
          </cell>
          <cell r="M3169">
            <v>0</v>
          </cell>
          <cell r="N3169">
            <v>0</v>
          </cell>
          <cell r="O3169">
            <v>0</v>
          </cell>
          <cell r="P3169">
            <v>0</v>
          </cell>
          <cell r="Q3169">
            <v>0</v>
          </cell>
          <cell r="R3169">
            <v>0</v>
          </cell>
          <cell r="S3169">
            <v>0</v>
          </cell>
          <cell r="T3169">
            <v>0</v>
          </cell>
          <cell r="U3169">
            <v>0</v>
          </cell>
          <cell r="V3169">
            <v>0</v>
          </cell>
          <cell r="W3169">
            <v>0</v>
          </cell>
          <cell r="X3169">
            <v>0</v>
          </cell>
          <cell r="Y3169" t="str">
            <v>DRW_UT_DLC_5Proposed DSM Program Energy Costs</v>
          </cell>
        </row>
        <row r="3170">
          <cell r="E3170">
            <v>0</v>
          </cell>
          <cell r="F3170">
            <v>0</v>
          </cell>
          <cell r="G3170">
            <v>0</v>
          </cell>
          <cell r="H3170">
            <v>0</v>
          </cell>
          <cell r="I3170">
            <v>0</v>
          </cell>
          <cell r="J3170">
            <v>0</v>
          </cell>
          <cell r="K3170">
            <v>0</v>
          </cell>
          <cell r="L3170">
            <v>0</v>
          </cell>
          <cell r="M3170">
            <v>0</v>
          </cell>
          <cell r="N3170">
            <v>0</v>
          </cell>
          <cell r="O3170">
            <v>0</v>
          </cell>
          <cell r="P3170">
            <v>0</v>
          </cell>
          <cell r="Q3170">
            <v>0</v>
          </cell>
          <cell r="R3170">
            <v>0</v>
          </cell>
          <cell r="S3170">
            <v>0</v>
          </cell>
          <cell r="T3170">
            <v>0</v>
          </cell>
          <cell r="U3170">
            <v>0</v>
          </cell>
          <cell r="V3170">
            <v>0</v>
          </cell>
          <cell r="W3170">
            <v>0</v>
          </cell>
          <cell r="X3170">
            <v>0</v>
          </cell>
          <cell r="Y3170" t="str">
            <v>DRW_UT_DLC_5Proposed DSM Program Payback Energy Costs</v>
          </cell>
        </row>
        <row r="3171">
          <cell r="E3171">
            <v>0</v>
          </cell>
          <cell r="F3171">
            <v>0</v>
          </cell>
          <cell r="G3171">
            <v>0</v>
          </cell>
          <cell r="H3171">
            <v>0</v>
          </cell>
          <cell r="I3171">
            <v>0</v>
          </cell>
          <cell r="J3171">
            <v>0</v>
          </cell>
          <cell r="K3171">
            <v>0</v>
          </cell>
          <cell r="L3171">
            <v>0</v>
          </cell>
          <cell r="M3171">
            <v>0</v>
          </cell>
          <cell r="N3171">
            <v>0</v>
          </cell>
          <cell r="O3171">
            <v>0</v>
          </cell>
          <cell r="P3171">
            <v>0</v>
          </cell>
          <cell r="Q3171">
            <v>0</v>
          </cell>
          <cell r="R3171">
            <v>0</v>
          </cell>
          <cell r="S3171">
            <v>0</v>
          </cell>
          <cell r="T3171">
            <v>0</v>
          </cell>
          <cell r="U3171">
            <v>0</v>
          </cell>
          <cell r="V3171">
            <v>0</v>
          </cell>
          <cell r="W3171">
            <v>0</v>
          </cell>
          <cell r="X3171">
            <v>0</v>
          </cell>
          <cell r="Y3171" t="str">
            <v>DRW_UT_DLC_5Proposed DSM Program Capacity Costs</v>
          </cell>
        </row>
        <row r="3172">
          <cell r="E3172">
            <v>0</v>
          </cell>
          <cell r="F3172">
            <v>0</v>
          </cell>
          <cell r="G3172">
            <v>0</v>
          </cell>
          <cell r="H3172">
            <v>0</v>
          </cell>
          <cell r="I3172">
            <v>0</v>
          </cell>
          <cell r="J3172">
            <v>0</v>
          </cell>
          <cell r="K3172">
            <v>0</v>
          </cell>
          <cell r="L3172">
            <v>0</v>
          </cell>
          <cell r="M3172">
            <v>0</v>
          </cell>
          <cell r="N3172">
            <v>0</v>
          </cell>
          <cell r="O3172">
            <v>0</v>
          </cell>
          <cell r="P3172">
            <v>0</v>
          </cell>
          <cell r="Q3172">
            <v>0</v>
          </cell>
          <cell r="R3172">
            <v>0</v>
          </cell>
          <cell r="S3172">
            <v>0</v>
          </cell>
          <cell r="T3172">
            <v>0</v>
          </cell>
          <cell r="U3172">
            <v>0</v>
          </cell>
          <cell r="V3172">
            <v>0</v>
          </cell>
          <cell r="W3172">
            <v>0</v>
          </cell>
          <cell r="X3172">
            <v>0</v>
          </cell>
          <cell r="Y3172" t="str">
            <v>DRW_UT_DLC_5Proposed DSM Program Capital Costs</v>
          </cell>
        </row>
        <row r="3173">
          <cell r="E3173">
            <v>0</v>
          </cell>
          <cell r="F3173">
            <v>0</v>
          </cell>
          <cell r="G3173">
            <v>0</v>
          </cell>
          <cell r="H3173">
            <v>0</v>
          </cell>
          <cell r="I3173">
            <v>0</v>
          </cell>
          <cell r="J3173">
            <v>0</v>
          </cell>
          <cell r="K3173">
            <v>0</v>
          </cell>
          <cell r="L3173">
            <v>0</v>
          </cell>
          <cell r="M3173">
            <v>0</v>
          </cell>
          <cell r="N3173">
            <v>0</v>
          </cell>
          <cell r="O3173">
            <v>0</v>
          </cell>
          <cell r="P3173">
            <v>0</v>
          </cell>
          <cell r="Q3173">
            <v>0</v>
          </cell>
          <cell r="R3173">
            <v>0</v>
          </cell>
          <cell r="S3173">
            <v>0</v>
          </cell>
          <cell r="T3173">
            <v>0</v>
          </cell>
          <cell r="U3173">
            <v>0</v>
          </cell>
          <cell r="V3173">
            <v>0</v>
          </cell>
          <cell r="W3173">
            <v>0</v>
          </cell>
          <cell r="X3173">
            <v>0</v>
          </cell>
          <cell r="Y3173" t="str">
            <v>DRW_UT_DLC_5   DSM Program Total Costs</v>
          </cell>
        </row>
        <row r="3174">
          <cell r="E3174">
            <v>0</v>
          </cell>
          <cell r="F3174">
            <v>0</v>
          </cell>
          <cell r="G3174">
            <v>0</v>
          </cell>
          <cell r="H3174">
            <v>0</v>
          </cell>
          <cell r="I3174">
            <v>0</v>
          </cell>
          <cell r="J3174">
            <v>0</v>
          </cell>
          <cell r="K3174">
            <v>0</v>
          </cell>
          <cell r="L3174">
            <v>0</v>
          </cell>
          <cell r="M3174">
            <v>0</v>
          </cell>
          <cell r="N3174">
            <v>0</v>
          </cell>
          <cell r="O3174">
            <v>0</v>
          </cell>
          <cell r="P3174">
            <v>0</v>
          </cell>
          <cell r="Q3174">
            <v>0</v>
          </cell>
          <cell r="R3174">
            <v>0</v>
          </cell>
          <cell r="S3174">
            <v>0</v>
          </cell>
          <cell r="T3174">
            <v>0</v>
          </cell>
          <cell r="U3174">
            <v>0</v>
          </cell>
          <cell r="V3174">
            <v>0</v>
          </cell>
          <cell r="W3174">
            <v>0</v>
          </cell>
          <cell r="X3174">
            <v>0</v>
          </cell>
          <cell r="Y3174" t="str">
            <v>DRW_UT_SPH_1Proposed DSM Program Energy Costs</v>
          </cell>
        </row>
        <row r="3175">
          <cell r="E3175">
            <v>0</v>
          </cell>
          <cell r="F3175">
            <v>0</v>
          </cell>
          <cell r="G3175">
            <v>0</v>
          </cell>
          <cell r="H3175">
            <v>0</v>
          </cell>
          <cell r="I3175">
            <v>0</v>
          </cell>
          <cell r="J3175">
            <v>0</v>
          </cell>
          <cell r="K3175">
            <v>0</v>
          </cell>
          <cell r="L3175">
            <v>0</v>
          </cell>
          <cell r="M3175">
            <v>0</v>
          </cell>
          <cell r="N3175">
            <v>0</v>
          </cell>
          <cell r="O3175">
            <v>0</v>
          </cell>
          <cell r="P3175">
            <v>0</v>
          </cell>
          <cell r="Q3175">
            <v>0</v>
          </cell>
          <cell r="R3175">
            <v>0</v>
          </cell>
          <cell r="S3175">
            <v>0</v>
          </cell>
          <cell r="T3175">
            <v>0</v>
          </cell>
          <cell r="U3175">
            <v>0</v>
          </cell>
          <cell r="V3175">
            <v>0</v>
          </cell>
          <cell r="W3175">
            <v>0</v>
          </cell>
          <cell r="X3175">
            <v>0</v>
          </cell>
          <cell r="Y3175" t="str">
            <v>DRW_UT_SPH_1Proposed DSM Program Payback Energy Costs</v>
          </cell>
        </row>
        <row r="3176">
          <cell r="E3176">
            <v>0</v>
          </cell>
          <cell r="F3176">
            <v>0</v>
          </cell>
          <cell r="G3176">
            <v>0</v>
          </cell>
          <cell r="H3176">
            <v>0</v>
          </cell>
          <cell r="I3176">
            <v>0</v>
          </cell>
          <cell r="J3176">
            <v>0</v>
          </cell>
          <cell r="K3176">
            <v>0</v>
          </cell>
          <cell r="L3176">
            <v>0</v>
          </cell>
          <cell r="M3176">
            <v>0</v>
          </cell>
          <cell r="N3176">
            <v>0</v>
          </cell>
          <cell r="O3176">
            <v>0</v>
          </cell>
          <cell r="P3176">
            <v>0</v>
          </cell>
          <cell r="Q3176">
            <v>0</v>
          </cell>
          <cell r="R3176">
            <v>0</v>
          </cell>
          <cell r="S3176">
            <v>0</v>
          </cell>
          <cell r="T3176">
            <v>0</v>
          </cell>
          <cell r="U3176">
            <v>0</v>
          </cell>
          <cell r="V3176">
            <v>0</v>
          </cell>
          <cell r="W3176">
            <v>0</v>
          </cell>
          <cell r="X3176">
            <v>0</v>
          </cell>
          <cell r="Y3176" t="str">
            <v>DRW_UT_SPH_1Proposed DSM Program Capacity Costs</v>
          </cell>
        </row>
        <row r="3177">
          <cell r="E3177">
            <v>0</v>
          </cell>
          <cell r="F3177">
            <v>0</v>
          </cell>
          <cell r="G3177">
            <v>0</v>
          </cell>
          <cell r="H3177">
            <v>0</v>
          </cell>
          <cell r="I3177">
            <v>0</v>
          </cell>
          <cell r="J3177">
            <v>0</v>
          </cell>
          <cell r="K3177">
            <v>0</v>
          </cell>
          <cell r="L3177">
            <v>0</v>
          </cell>
          <cell r="M3177">
            <v>0</v>
          </cell>
          <cell r="N3177">
            <v>0</v>
          </cell>
          <cell r="O3177">
            <v>0</v>
          </cell>
          <cell r="P3177">
            <v>0</v>
          </cell>
          <cell r="Q3177">
            <v>0</v>
          </cell>
          <cell r="R3177">
            <v>0</v>
          </cell>
          <cell r="S3177">
            <v>0</v>
          </cell>
          <cell r="T3177">
            <v>0</v>
          </cell>
          <cell r="U3177">
            <v>0</v>
          </cell>
          <cell r="V3177">
            <v>0</v>
          </cell>
          <cell r="W3177">
            <v>0</v>
          </cell>
          <cell r="X3177">
            <v>0</v>
          </cell>
          <cell r="Y3177" t="str">
            <v>DRW_UT_SPH_1Proposed DSM Program Capital Costs</v>
          </cell>
        </row>
        <row r="3178">
          <cell r="E3178">
            <v>0</v>
          </cell>
          <cell r="F3178">
            <v>0</v>
          </cell>
          <cell r="G3178">
            <v>0</v>
          </cell>
          <cell r="H3178">
            <v>0</v>
          </cell>
          <cell r="I3178">
            <v>0</v>
          </cell>
          <cell r="J3178">
            <v>0</v>
          </cell>
          <cell r="K3178">
            <v>0</v>
          </cell>
          <cell r="L3178">
            <v>0</v>
          </cell>
          <cell r="M3178">
            <v>0</v>
          </cell>
          <cell r="N3178">
            <v>0</v>
          </cell>
          <cell r="O3178">
            <v>0</v>
          </cell>
          <cell r="P3178">
            <v>0</v>
          </cell>
          <cell r="Q3178">
            <v>0</v>
          </cell>
          <cell r="R3178">
            <v>0</v>
          </cell>
          <cell r="S3178">
            <v>0</v>
          </cell>
          <cell r="T3178">
            <v>0</v>
          </cell>
          <cell r="U3178">
            <v>0</v>
          </cell>
          <cell r="V3178">
            <v>0</v>
          </cell>
          <cell r="W3178">
            <v>0</v>
          </cell>
          <cell r="X3178">
            <v>0</v>
          </cell>
          <cell r="Y3178" t="str">
            <v>DRW_UT_SPH_1   DSM Program Total Costs</v>
          </cell>
        </row>
        <row r="3179">
          <cell r="E3179">
            <v>0</v>
          </cell>
          <cell r="F3179">
            <v>0</v>
          </cell>
          <cell r="G3179">
            <v>0</v>
          </cell>
          <cell r="H3179">
            <v>0</v>
          </cell>
          <cell r="I3179">
            <v>0</v>
          </cell>
          <cell r="J3179">
            <v>0</v>
          </cell>
          <cell r="K3179">
            <v>0</v>
          </cell>
          <cell r="L3179">
            <v>0</v>
          </cell>
          <cell r="M3179">
            <v>0</v>
          </cell>
          <cell r="N3179">
            <v>0</v>
          </cell>
          <cell r="O3179">
            <v>0</v>
          </cell>
          <cell r="P3179">
            <v>0</v>
          </cell>
          <cell r="Q3179">
            <v>0</v>
          </cell>
          <cell r="R3179">
            <v>0</v>
          </cell>
          <cell r="S3179">
            <v>0</v>
          </cell>
          <cell r="T3179">
            <v>0</v>
          </cell>
          <cell r="U3179">
            <v>0</v>
          </cell>
          <cell r="V3179">
            <v>0</v>
          </cell>
          <cell r="W3179">
            <v>0</v>
          </cell>
          <cell r="X3179">
            <v>0</v>
          </cell>
          <cell r="Y3179" t="str">
            <v>DRW_UT_SPH_2Proposed DSM Program Energy Costs</v>
          </cell>
        </row>
        <row r="3180">
          <cell r="E3180">
            <v>0</v>
          </cell>
          <cell r="F3180">
            <v>0</v>
          </cell>
          <cell r="G3180">
            <v>0</v>
          </cell>
          <cell r="H3180">
            <v>0</v>
          </cell>
          <cell r="I3180">
            <v>0</v>
          </cell>
          <cell r="J3180">
            <v>0</v>
          </cell>
          <cell r="K3180">
            <v>0</v>
          </cell>
          <cell r="L3180">
            <v>0</v>
          </cell>
          <cell r="M3180">
            <v>0</v>
          </cell>
          <cell r="N3180">
            <v>0</v>
          </cell>
          <cell r="O3180">
            <v>0</v>
          </cell>
          <cell r="P3180">
            <v>0</v>
          </cell>
          <cell r="Q3180">
            <v>0</v>
          </cell>
          <cell r="R3180">
            <v>0</v>
          </cell>
          <cell r="S3180">
            <v>0</v>
          </cell>
          <cell r="T3180">
            <v>0</v>
          </cell>
          <cell r="U3180">
            <v>0</v>
          </cell>
          <cell r="V3180">
            <v>0</v>
          </cell>
          <cell r="W3180">
            <v>0</v>
          </cell>
          <cell r="X3180">
            <v>0</v>
          </cell>
          <cell r="Y3180" t="str">
            <v>DRW_UT_SPH_2Proposed DSM Program Payback Energy Costs</v>
          </cell>
        </row>
        <row r="3181">
          <cell r="E3181">
            <v>0</v>
          </cell>
          <cell r="F3181">
            <v>0</v>
          </cell>
          <cell r="G3181">
            <v>0</v>
          </cell>
          <cell r="H3181">
            <v>0</v>
          </cell>
          <cell r="I3181">
            <v>0</v>
          </cell>
          <cell r="J3181">
            <v>0</v>
          </cell>
          <cell r="K3181">
            <v>0</v>
          </cell>
          <cell r="L3181">
            <v>0</v>
          </cell>
          <cell r="M3181">
            <v>0</v>
          </cell>
          <cell r="N3181">
            <v>0</v>
          </cell>
          <cell r="O3181">
            <v>0</v>
          </cell>
          <cell r="P3181">
            <v>0</v>
          </cell>
          <cell r="Q3181">
            <v>0</v>
          </cell>
          <cell r="R3181">
            <v>0</v>
          </cell>
          <cell r="S3181">
            <v>0</v>
          </cell>
          <cell r="T3181">
            <v>0</v>
          </cell>
          <cell r="U3181">
            <v>0</v>
          </cell>
          <cell r="V3181">
            <v>0</v>
          </cell>
          <cell r="W3181">
            <v>0</v>
          </cell>
          <cell r="X3181">
            <v>0</v>
          </cell>
          <cell r="Y3181" t="str">
            <v>DRW_UT_SPH_2Proposed DSM Program Capacity Costs</v>
          </cell>
        </row>
        <row r="3182">
          <cell r="E3182">
            <v>0</v>
          </cell>
          <cell r="F3182">
            <v>0</v>
          </cell>
          <cell r="G3182">
            <v>0</v>
          </cell>
          <cell r="H3182">
            <v>0</v>
          </cell>
          <cell r="I3182">
            <v>0</v>
          </cell>
          <cell r="J3182">
            <v>0</v>
          </cell>
          <cell r="K3182">
            <v>0</v>
          </cell>
          <cell r="L3182">
            <v>0</v>
          </cell>
          <cell r="M3182">
            <v>0</v>
          </cell>
          <cell r="N3182">
            <v>0</v>
          </cell>
          <cell r="O3182">
            <v>0</v>
          </cell>
          <cell r="P3182">
            <v>0</v>
          </cell>
          <cell r="Q3182">
            <v>0</v>
          </cell>
          <cell r="R3182">
            <v>0</v>
          </cell>
          <cell r="S3182">
            <v>0</v>
          </cell>
          <cell r="T3182">
            <v>0</v>
          </cell>
          <cell r="U3182">
            <v>0</v>
          </cell>
          <cell r="V3182">
            <v>0</v>
          </cell>
          <cell r="W3182">
            <v>0</v>
          </cell>
          <cell r="X3182">
            <v>0</v>
          </cell>
          <cell r="Y3182" t="str">
            <v>DRW_UT_SPH_2Proposed DSM Program Capital Costs</v>
          </cell>
        </row>
        <row r="3183">
          <cell r="E3183">
            <v>0</v>
          </cell>
          <cell r="F3183">
            <v>0</v>
          </cell>
          <cell r="G3183">
            <v>0</v>
          </cell>
          <cell r="H3183">
            <v>0</v>
          </cell>
          <cell r="I3183">
            <v>0</v>
          </cell>
          <cell r="J3183">
            <v>0</v>
          </cell>
          <cell r="K3183">
            <v>0</v>
          </cell>
          <cell r="L3183">
            <v>0</v>
          </cell>
          <cell r="M3183">
            <v>0</v>
          </cell>
          <cell r="N3183">
            <v>0</v>
          </cell>
          <cell r="O3183">
            <v>0</v>
          </cell>
          <cell r="P3183">
            <v>0</v>
          </cell>
          <cell r="Q3183">
            <v>0</v>
          </cell>
          <cell r="R3183">
            <v>0</v>
          </cell>
          <cell r="S3183">
            <v>0</v>
          </cell>
          <cell r="T3183">
            <v>0</v>
          </cell>
          <cell r="U3183">
            <v>0</v>
          </cell>
          <cell r="V3183">
            <v>0</v>
          </cell>
          <cell r="W3183">
            <v>0</v>
          </cell>
          <cell r="X3183">
            <v>0</v>
          </cell>
          <cell r="Y3183" t="str">
            <v>DRW_UT_SPH_2   DSM Program Total Costs</v>
          </cell>
        </row>
        <row r="3184">
          <cell r="E3184">
            <v>0</v>
          </cell>
          <cell r="F3184">
            <v>0</v>
          </cell>
          <cell r="G3184">
            <v>0</v>
          </cell>
          <cell r="H3184">
            <v>0</v>
          </cell>
          <cell r="I3184">
            <v>0</v>
          </cell>
          <cell r="J3184">
            <v>0</v>
          </cell>
          <cell r="K3184">
            <v>0</v>
          </cell>
          <cell r="L3184">
            <v>0</v>
          </cell>
          <cell r="M3184">
            <v>0</v>
          </cell>
          <cell r="N3184">
            <v>0</v>
          </cell>
          <cell r="O3184">
            <v>0</v>
          </cell>
          <cell r="P3184">
            <v>0</v>
          </cell>
          <cell r="Q3184">
            <v>0</v>
          </cell>
          <cell r="R3184">
            <v>0</v>
          </cell>
          <cell r="S3184">
            <v>0</v>
          </cell>
          <cell r="T3184">
            <v>0</v>
          </cell>
          <cell r="U3184">
            <v>0</v>
          </cell>
          <cell r="V3184">
            <v>0</v>
          </cell>
          <cell r="W3184">
            <v>0</v>
          </cell>
          <cell r="X3184">
            <v>0</v>
          </cell>
          <cell r="Y3184" t="str">
            <v>DRW_UT_SPH_3Proposed DSM Program Energy Costs</v>
          </cell>
        </row>
        <row r="3185">
          <cell r="E3185">
            <v>0</v>
          </cell>
          <cell r="F3185">
            <v>0</v>
          </cell>
          <cell r="G3185">
            <v>0</v>
          </cell>
          <cell r="H3185">
            <v>0</v>
          </cell>
          <cell r="I3185">
            <v>0</v>
          </cell>
          <cell r="J3185">
            <v>0</v>
          </cell>
          <cell r="K3185">
            <v>0</v>
          </cell>
          <cell r="L3185">
            <v>0</v>
          </cell>
          <cell r="M3185">
            <v>0</v>
          </cell>
          <cell r="N3185">
            <v>0</v>
          </cell>
          <cell r="O3185">
            <v>0</v>
          </cell>
          <cell r="P3185">
            <v>0</v>
          </cell>
          <cell r="Q3185">
            <v>0</v>
          </cell>
          <cell r="R3185">
            <v>0</v>
          </cell>
          <cell r="S3185">
            <v>0</v>
          </cell>
          <cell r="T3185">
            <v>0</v>
          </cell>
          <cell r="U3185">
            <v>0</v>
          </cell>
          <cell r="V3185">
            <v>0</v>
          </cell>
          <cell r="W3185">
            <v>0</v>
          </cell>
          <cell r="X3185">
            <v>0</v>
          </cell>
          <cell r="Y3185" t="str">
            <v>DRW_UT_SPH_3Proposed DSM Program Payback Energy Costs</v>
          </cell>
        </row>
        <row r="3186">
          <cell r="E3186">
            <v>0</v>
          </cell>
          <cell r="F3186">
            <v>0</v>
          </cell>
          <cell r="G3186">
            <v>0</v>
          </cell>
          <cell r="H3186">
            <v>0</v>
          </cell>
          <cell r="I3186">
            <v>0</v>
          </cell>
          <cell r="J3186">
            <v>0</v>
          </cell>
          <cell r="K3186">
            <v>0</v>
          </cell>
          <cell r="L3186">
            <v>0</v>
          </cell>
          <cell r="M3186">
            <v>0</v>
          </cell>
          <cell r="N3186">
            <v>0</v>
          </cell>
          <cell r="O3186">
            <v>0</v>
          </cell>
          <cell r="P3186">
            <v>0</v>
          </cell>
          <cell r="Q3186">
            <v>0</v>
          </cell>
          <cell r="R3186">
            <v>0</v>
          </cell>
          <cell r="S3186">
            <v>0</v>
          </cell>
          <cell r="T3186">
            <v>0</v>
          </cell>
          <cell r="U3186">
            <v>0</v>
          </cell>
          <cell r="V3186">
            <v>0</v>
          </cell>
          <cell r="W3186">
            <v>0</v>
          </cell>
          <cell r="X3186">
            <v>0</v>
          </cell>
          <cell r="Y3186" t="str">
            <v>DRW_UT_SPH_3Proposed DSM Program Capacity Costs</v>
          </cell>
        </row>
        <row r="3187">
          <cell r="E3187">
            <v>0</v>
          </cell>
          <cell r="F3187">
            <v>0</v>
          </cell>
          <cell r="G3187">
            <v>0</v>
          </cell>
          <cell r="H3187">
            <v>0</v>
          </cell>
          <cell r="I3187">
            <v>0</v>
          </cell>
          <cell r="J3187">
            <v>0</v>
          </cell>
          <cell r="K3187">
            <v>0</v>
          </cell>
          <cell r="L3187">
            <v>0</v>
          </cell>
          <cell r="M3187">
            <v>0</v>
          </cell>
          <cell r="N3187">
            <v>0</v>
          </cell>
          <cell r="O3187">
            <v>0</v>
          </cell>
          <cell r="P3187">
            <v>0</v>
          </cell>
          <cell r="Q3187">
            <v>0</v>
          </cell>
          <cell r="R3187">
            <v>0</v>
          </cell>
          <cell r="S3187">
            <v>0</v>
          </cell>
          <cell r="T3187">
            <v>0</v>
          </cell>
          <cell r="U3187">
            <v>0</v>
          </cell>
          <cell r="V3187">
            <v>0</v>
          </cell>
          <cell r="W3187">
            <v>0</v>
          </cell>
          <cell r="X3187">
            <v>0</v>
          </cell>
          <cell r="Y3187" t="str">
            <v>DRW_UT_SPH_3Proposed DSM Program Capital Costs</v>
          </cell>
        </row>
        <row r="3188">
          <cell r="E3188">
            <v>0</v>
          </cell>
          <cell r="F3188">
            <v>0</v>
          </cell>
          <cell r="G3188">
            <v>0</v>
          </cell>
          <cell r="H3188">
            <v>0</v>
          </cell>
          <cell r="I3188">
            <v>0</v>
          </cell>
          <cell r="J3188">
            <v>0</v>
          </cell>
          <cell r="K3188">
            <v>0</v>
          </cell>
          <cell r="L3188">
            <v>0</v>
          </cell>
          <cell r="M3188">
            <v>0</v>
          </cell>
          <cell r="N3188">
            <v>0</v>
          </cell>
          <cell r="O3188">
            <v>0</v>
          </cell>
          <cell r="P3188">
            <v>0</v>
          </cell>
          <cell r="Q3188">
            <v>0</v>
          </cell>
          <cell r="R3188">
            <v>0</v>
          </cell>
          <cell r="S3188">
            <v>0</v>
          </cell>
          <cell r="T3188">
            <v>0</v>
          </cell>
          <cell r="U3188">
            <v>0</v>
          </cell>
          <cell r="V3188">
            <v>0</v>
          </cell>
          <cell r="W3188">
            <v>0</v>
          </cell>
          <cell r="X3188">
            <v>0</v>
          </cell>
          <cell r="Y3188" t="str">
            <v>DRW_UT_SPH_3   DSM Program Total Costs</v>
          </cell>
        </row>
        <row r="3189">
          <cell r="E3189">
            <v>0</v>
          </cell>
          <cell r="F3189">
            <v>0</v>
          </cell>
          <cell r="G3189">
            <v>0</v>
          </cell>
          <cell r="H3189">
            <v>0</v>
          </cell>
          <cell r="I3189">
            <v>0</v>
          </cell>
          <cell r="J3189">
            <v>0</v>
          </cell>
          <cell r="K3189">
            <v>0</v>
          </cell>
          <cell r="L3189">
            <v>0</v>
          </cell>
          <cell r="M3189">
            <v>0</v>
          </cell>
          <cell r="N3189">
            <v>0</v>
          </cell>
          <cell r="O3189">
            <v>0</v>
          </cell>
          <cell r="P3189">
            <v>0</v>
          </cell>
          <cell r="Q3189">
            <v>0</v>
          </cell>
          <cell r="R3189">
            <v>0</v>
          </cell>
          <cell r="S3189">
            <v>0</v>
          </cell>
          <cell r="T3189">
            <v>0</v>
          </cell>
          <cell r="U3189">
            <v>0</v>
          </cell>
          <cell r="V3189">
            <v>0</v>
          </cell>
          <cell r="W3189">
            <v>0</v>
          </cell>
          <cell r="X3189">
            <v>0</v>
          </cell>
          <cell r="Y3189" t="str">
            <v>DRW_UT_SPH_4Proposed DSM Program Energy Costs</v>
          </cell>
        </row>
        <row r="3190">
          <cell r="E3190">
            <v>0</v>
          </cell>
          <cell r="F3190">
            <v>0</v>
          </cell>
          <cell r="G3190">
            <v>0</v>
          </cell>
          <cell r="H3190">
            <v>0</v>
          </cell>
          <cell r="I3190">
            <v>0</v>
          </cell>
          <cell r="J3190">
            <v>0</v>
          </cell>
          <cell r="K3190">
            <v>0</v>
          </cell>
          <cell r="L3190">
            <v>0</v>
          </cell>
          <cell r="M3190">
            <v>0</v>
          </cell>
          <cell r="N3190">
            <v>0</v>
          </cell>
          <cell r="O3190">
            <v>0</v>
          </cell>
          <cell r="P3190">
            <v>0</v>
          </cell>
          <cell r="Q3190">
            <v>0</v>
          </cell>
          <cell r="R3190">
            <v>0</v>
          </cell>
          <cell r="S3190">
            <v>0</v>
          </cell>
          <cell r="T3190">
            <v>0</v>
          </cell>
          <cell r="U3190">
            <v>0</v>
          </cell>
          <cell r="V3190">
            <v>0</v>
          </cell>
          <cell r="W3190">
            <v>0</v>
          </cell>
          <cell r="X3190">
            <v>0</v>
          </cell>
          <cell r="Y3190" t="str">
            <v>DRW_UT_SPH_4Proposed DSM Program Payback Energy Costs</v>
          </cell>
        </row>
        <row r="3191">
          <cell r="E3191">
            <v>0</v>
          </cell>
          <cell r="F3191">
            <v>0</v>
          </cell>
          <cell r="G3191">
            <v>0</v>
          </cell>
          <cell r="H3191">
            <v>0</v>
          </cell>
          <cell r="I3191">
            <v>0</v>
          </cell>
          <cell r="J3191">
            <v>0</v>
          </cell>
          <cell r="K3191">
            <v>0</v>
          </cell>
          <cell r="L3191">
            <v>0</v>
          </cell>
          <cell r="M3191">
            <v>0</v>
          </cell>
          <cell r="N3191">
            <v>0</v>
          </cell>
          <cell r="O3191">
            <v>0</v>
          </cell>
          <cell r="P3191">
            <v>0</v>
          </cell>
          <cell r="Q3191">
            <v>0</v>
          </cell>
          <cell r="R3191">
            <v>0</v>
          </cell>
          <cell r="S3191">
            <v>0</v>
          </cell>
          <cell r="T3191">
            <v>0</v>
          </cell>
          <cell r="U3191">
            <v>0</v>
          </cell>
          <cell r="V3191">
            <v>0</v>
          </cell>
          <cell r="W3191">
            <v>0</v>
          </cell>
          <cell r="X3191">
            <v>0</v>
          </cell>
          <cell r="Y3191" t="str">
            <v>DRW_UT_SPH_4Proposed DSM Program Capacity Costs</v>
          </cell>
        </row>
        <row r="3192">
          <cell r="E3192">
            <v>0</v>
          </cell>
          <cell r="F3192">
            <v>0</v>
          </cell>
          <cell r="G3192">
            <v>0</v>
          </cell>
          <cell r="H3192">
            <v>0</v>
          </cell>
          <cell r="I3192">
            <v>0</v>
          </cell>
          <cell r="J3192">
            <v>0</v>
          </cell>
          <cell r="K3192">
            <v>0</v>
          </cell>
          <cell r="L3192">
            <v>0</v>
          </cell>
          <cell r="M3192">
            <v>0</v>
          </cell>
          <cell r="N3192">
            <v>0</v>
          </cell>
          <cell r="O3192">
            <v>0</v>
          </cell>
          <cell r="P3192">
            <v>0</v>
          </cell>
          <cell r="Q3192">
            <v>0</v>
          </cell>
          <cell r="R3192">
            <v>0</v>
          </cell>
          <cell r="S3192">
            <v>0</v>
          </cell>
          <cell r="T3192">
            <v>0</v>
          </cell>
          <cell r="U3192">
            <v>0</v>
          </cell>
          <cell r="V3192">
            <v>0</v>
          </cell>
          <cell r="W3192">
            <v>0</v>
          </cell>
          <cell r="X3192">
            <v>0</v>
          </cell>
          <cell r="Y3192" t="str">
            <v>DRW_UT_SPH_4Proposed DSM Program Capital Costs</v>
          </cell>
        </row>
        <row r="3193">
          <cell r="E3193">
            <v>0</v>
          </cell>
          <cell r="F3193">
            <v>0</v>
          </cell>
          <cell r="G3193">
            <v>0</v>
          </cell>
          <cell r="H3193">
            <v>0</v>
          </cell>
          <cell r="I3193">
            <v>0</v>
          </cell>
          <cell r="J3193">
            <v>0</v>
          </cell>
          <cell r="K3193">
            <v>0</v>
          </cell>
          <cell r="L3193">
            <v>0</v>
          </cell>
          <cell r="M3193">
            <v>0</v>
          </cell>
          <cell r="N3193">
            <v>0</v>
          </cell>
          <cell r="O3193">
            <v>0</v>
          </cell>
          <cell r="P3193">
            <v>0</v>
          </cell>
          <cell r="Q3193">
            <v>0</v>
          </cell>
          <cell r="R3193">
            <v>0</v>
          </cell>
          <cell r="S3193">
            <v>0</v>
          </cell>
          <cell r="T3193">
            <v>0</v>
          </cell>
          <cell r="U3193">
            <v>0</v>
          </cell>
          <cell r="V3193">
            <v>0</v>
          </cell>
          <cell r="W3193">
            <v>0</v>
          </cell>
          <cell r="X3193">
            <v>0</v>
          </cell>
          <cell r="Y3193" t="str">
            <v>DRW_UT_SPH_4   DSM Program Total Costs</v>
          </cell>
        </row>
        <row r="3194">
          <cell r="E3194">
            <v>0</v>
          </cell>
          <cell r="F3194">
            <v>0</v>
          </cell>
          <cell r="G3194">
            <v>0</v>
          </cell>
          <cell r="H3194">
            <v>0</v>
          </cell>
          <cell r="I3194">
            <v>0</v>
          </cell>
          <cell r="J3194">
            <v>0</v>
          </cell>
          <cell r="K3194">
            <v>0</v>
          </cell>
          <cell r="L3194">
            <v>0</v>
          </cell>
          <cell r="M3194">
            <v>0</v>
          </cell>
          <cell r="N3194">
            <v>0</v>
          </cell>
          <cell r="O3194">
            <v>0</v>
          </cell>
          <cell r="P3194">
            <v>0</v>
          </cell>
          <cell r="Q3194">
            <v>0</v>
          </cell>
          <cell r="R3194">
            <v>0</v>
          </cell>
          <cell r="S3194">
            <v>0</v>
          </cell>
          <cell r="T3194">
            <v>0</v>
          </cell>
          <cell r="U3194">
            <v>0</v>
          </cell>
          <cell r="V3194">
            <v>0</v>
          </cell>
          <cell r="W3194">
            <v>0</v>
          </cell>
          <cell r="X3194">
            <v>0</v>
          </cell>
          <cell r="Y3194" t="str">
            <v>DRW_UT_SPH_5Proposed DSM Program Energy Costs</v>
          </cell>
        </row>
        <row r="3195">
          <cell r="E3195">
            <v>0</v>
          </cell>
          <cell r="F3195">
            <v>0</v>
          </cell>
          <cell r="G3195">
            <v>0</v>
          </cell>
          <cell r="H3195">
            <v>0</v>
          </cell>
          <cell r="I3195">
            <v>0</v>
          </cell>
          <cell r="J3195">
            <v>0</v>
          </cell>
          <cell r="K3195">
            <v>0</v>
          </cell>
          <cell r="L3195">
            <v>0</v>
          </cell>
          <cell r="M3195">
            <v>0</v>
          </cell>
          <cell r="N3195">
            <v>0</v>
          </cell>
          <cell r="O3195">
            <v>0</v>
          </cell>
          <cell r="P3195">
            <v>0</v>
          </cell>
          <cell r="Q3195">
            <v>0</v>
          </cell>
          <cell r="R3195">
            <v>0</v>
          </cell>
          <cell r="S3195">
            <v>0</v>
          </cell>
          <cell r="T3195">
            <v>0</v>
          </cell>
          <cell r="U3195">
            <v>0</v>
          </cell>
          <cell r="V3195">
            <v>0</v>
          </cell>
          <cell r="W3195">
            <v>0</v>
          </cell>
          <cell r="X3195">
            <v>0</v>
          </cell>
          <cell r="Y3195" t="str">
            <v>DRW_UT_SPH_5Proposed DSM Program Payback Energy Costs</v>
          </cell>
        </row>
        <row r="3196">
          <cell r="E3196">
            <v>0</v>
          </cell>
          <cell r="F3196">
            <v>0</v>
          </cell>
          <cell r="G3196">
            <v>0</v>
          </cell>
          <cell r="H3196">
            <v>0</v>
          </cell>
          <cell r="I3196">
            <v>0</v>
          </cell>
          <cell r="J3196">
            <v>0</v>
          </cell>
          <cell r="K3196">
            <v>0</v>
          </cell>
          <cell r="L3196">
            <v>0</v>
          </cell>
          <cell r="M3196">
            <v>0</v>
          </cell>
          <cell r="N3196">
            <v>0</v>
          </cell>
          <cell r="O3196">
            <v>0</v>
          </cell>
          <cell r="P3196">
            <v>0</v>
          </cell>
          <cell r="Q3196">
            <v>0</v>
          </cell>
          <cell r="R3196">
            <v>0</v>
          </cell>
          <cell r="S3196">
            <v>0</v>
          </cell>
          <cell r="T3196">
            <v>0</v>
          </cell>
          <cell r="U3196">
            <v>0</v>
          </cell>
          <cell r="V3196">
            <v>0</v>
          </cell>
          <cell r="W3196">
            <v>0</v>
          </cell>
          <cell r="X3196">
            <v>0</v>
          </cell>
          <cell r="Y3196" t="str">
            <v>DRW_UT_SPH_5Proposed DSM Program Capacity Costs</v>
          </cell>
        </row>
        <row r="3197">
          <cell r="E3197">
            <v>0</v>
          </cell>
          <cell r="F3197">
            <v>0</v>
          </cell>
          <cell r="G3197">
            <v>0</v>
          </cell>
          <cell r="H3197">
            <v>0</v>
          </cell>
          <cell r="I3197">
            <v>0</v>
          </cell>
          <cell r="J3197">
            <v>0</v>
          </cell>
          <cell r="K3197">
            <v>0</v>
          </cell>
          <cell r="L3197">
            <v>0</v>
          </cell>
          <cell r="M3197">
            <v>0</v>
          </cell>
          <cell r="N3197">
            <v>0</v>
          </cell>
          <cell r="O3197">
            <v>0</v>
          </cell>
          <cell r="P3197">
            <v>0</v>
          </cell>
          <cell r="Q3197">
            <v>0</v>
          </cell>
          <cell r="R3197">
            <v>0</v>
          </cell>
          <cell r="S3197">
            <v>0</v>
          </cell>
          <cell r="T3197">
            <v>0</v>
          </cell>
          <cell r="U3197">
            <v>0</v>
          </cell>
          <cell r="V3197">
            <v>0</v>
          </cell>
          <cell r="W3197">
            <v>0</v>
          </cell>
          <cell r="X3197">
            <v>0</v>
          </cell>
          <cell r="Y3197" t="str">
            <v>DRW_UT_SPH_5Proposed DSM Program Capital Costs</v>
          </cell>
        </row>
        <row r="3198">
          <cell r="E3198">
            <v>0</v>
          </cell>
          <cell r="F3198">
            <v>0</v>
          </cell>
          <cell r="G3198">
            <v>0</v>
          </cell>
          <cell r="H3198">
            <v>0</v>
          </cell>
          <cell r="I3198">
            <v>0</v>
          </cell>
          <cell r="J3198">
            <v>0</v>
          </cell>
          <cell r="K3198">
            <v>0</v>
          </cell>
          <cell r="L3198">
            <v>0</v>
          </cell>
          <cell r="M3198">
            <v>0</v>
          </cell>
          <cell r="N3198">
            <v>0</v>
          </cell>
          <cell r="O3198">
            <v>0</v>
          </cell>
          <cell r="P3198">
            <v>0</v>
          </cell>
          <cell r="Q3198">
            <v>0</v>
          </cell>
          <cell r="R3198">
            <v>0</v>
          </cell>
          <cell r="S3198">
            <v>0</v>
          </cell>
          <cell r="T3198">
            <v>0</v>
          </cell>
          <cell r="U3198">
            <v>0</v>
          </cell>
          <cell r="V3198">
            <v>0</v>
          </cell>
          <cell r="W3198">
            <v>0</v>
          </cell>
          <cell r="X3198">
            <v>0</v>
          </cell>
          <cell r="Y3198" t="str">
            <v>DRW_UT_SPH_5   DSM Program Total Costs</v>
          </cell>
        </row>
        <row r="3199">
          <cell r="E3199">
            <v>0</v>
          </cell>
          <cell r="F3199">
            <v>0</v>
          </cell>
          <cell r="G3199">
            <v>0</v>
          </cell>
          <cell r="H3199">
            <v>0</v>
          </cell>
          <cell r="I3199">
            <v>0</v>
          </cell>
          <cell r="J3199">
            <v>0</v>
          </cell>
          <cell r="K3199">
            <v>0</v>
          </cell>
          <cell r="L3199">
            <v>0</v>
          </cell>
          <cell r="M3199">
            <v>0</v>
          </cell>
          <cell r="N3199">
            <v>0</v>
          </cell>
          <cell r="O3199">
            <v>0</v>
          </cell>
          <cell r="P3199">
            <v>0</v>
          </cell>
          <cell r="Q3199">
            <v>0</v>
          </cell>
          <cell r="R3199">
            <v>0</v>
          </cell>
          <cell r="S3199">
            <v>0</v>
          </cell>
          <cell r="T3199">
            <v>0</v>
          </cell>
          <cell r="U3199">
            <v>0</v>
          </cell>
          <cell r="V3199">
            <v>0</v>
          </cell>
          <cell r="W3199">
            <v>0</v>
          </cell>
          <cell r="X3199">
            <v>0</v>
          </cell>
          <cell r="Y3199" t="str">
            <v>DRW_UT_SPH_6Proposed DSM Program Energy Costs</v>
          </cell>
        </row>
        <row r="3200">
          <cell r="E3200">
            <v>0</v>
          </cell>
          <cell r="F3200">
            <v>0</v>
          </cell>
          <cell r="G3200">
            <v>0</v>
          </cell>
          <cell r="H3200">
            <v>0</v>
          </cell>
          <cell r="I3200">
            <v>0</v>
          </cell>
          <cell r="J3200">
            <v>0</v>
          </cell>
          <cell r="K3200">
            <v>0</v>
          </cell>
          <cell r="L3200">
            <v>0</v>
          </cell>
          <cell r="M3200">
            <v>0</v>
          </cell>
          <cell r="N3200">
            <v>0</v>
          </cell>
          <cell r="O3200">
            <v>0</v>
          </cell>
          <cell r="P3200">
            <v>0</v>
          </cell>
          <cell r="Q3200">
            <v>0</v>
          </cell>
          <cell r="R3200">
            <v>0</v>
          </cell>
          <cell r="S3200">
            <v>0</v>
          </cell>
          <cell r="T3200">
            <v>0</v>
          </cell>
          <cell r="U3200">
            <v>0</v>
          </cell>
          <cell r="V3200">
            <v>0</v>
          </cell>
          <cell r="W3200">
            <v>0</v>
          </cell>
          <cell r="X3200">
            <v>0</v>
          </cell>
          <cell r="Y3200" t="str">
            <v>DRW_UT_SPH_6Proposed DSM Program Payback Energy Costs</v>
          </cell>
        </row>
        <row r="3201">
          <cell r="E3201">
            <v>0</v>
          </cell>
          <cell r="F3201">
            <v>0</v>
          </cell>
          <cell r="G3201">
            <v>0</v>
          </cell>
          <cell r="H3201">
            <v>0</v>
          </cell>
          <cell r="I3201">
            <v>0</v>
          </cell>
          <cell r="J3201">
            <v>0</v>
          </cell>
          <cell r="K3201">
            <v>0</v>
          </cell>
          <cell r="L3201">
            <v>0</v>
          </cell>
          <cell r="M3201">
            <v>0</v>
          </cell>
          <cell r="N3201">
            <v>0</v>
          </cell>
          <cell r="O3201">
            <v>0</v>
          </cell>
          <cell r="P3201">
            <v>0</v>
          </cell>
          <cell r="Q3201">
            <v>0</v>
          </cell>
          <cell r="R3201">
            <v>0</v>
          </cell>
          <cell r="S3201">
            <v>0</v>
          </cell>
          <cell r="T3201">
            <v>0</v>
          </cell>
          <cell r="U3201">
            <v>0</v>
          </cell>
          <cell r="V3201">
            <v>0</v>
          </cell>
          <cell r="W3201">
            <v>0</v>
          </cell>
          <cell r="X3201">
            <v>0</v>
          </cell>
          <cell r="Y3201" t="str">
            <v>DRW_UT_SPH_6Proposed DSM Program Capacity Costs</v>
          </cell>
        </row>
        <row r="3202">
          <cell r="E3202">
            <v>0</v>
          </cell>
          <cell r="F3202">
            <v>0</v>
          </cell>
          <cell r="G3202">
            <v>0</v>
          </cell>
          <cell r="H3202">
            <v>0</v>
          </cell>
          <cell r="I3202">
            <v>0</v>
          </cell>
          <cell r="J3202">
            <v>0</v>
          </cell>
          <cell r="K3202">
            <v>0</v>
          </cell>
          <cell r="L3202">
            <v>0</v>
          </cell>
          <cell r="M3202">
            <v>0</v>
          </cell>
          <cell r="N3202">
            <v>0</v>
          </cell>
          <cell r="O3202">
            <v>0</v>
          </cell>
          <cell r="P3202">
            <v>0</v>
          </cell>
          <cell r="Q3202">
            <v>0</v>
          </cell>
          <cell r="R3202">
            <v>0</v>
          </cell>
          <cell r="S3202">
            <v>0</v>
          </cell>
          <cell r="T3202">
            <v>0</v>
          </cell>
          <cell r="U3202">
            <v>0</v>
          </cell>
          <cell r="V3202">
            <v>0</v>
          </cell>
          <cell r="W3202">
            <v>0</v>
          </cell>
          <cell r="X3202">
            <v>0</v>
          </cell>
          <cell r="Y3202" t="str">
            <v>DRW_UT_SPH_6Proposed DSM Program Capital Costs</v>
          </cell>
        </row>
        <row r="3203">
          <cell r="E3203">
            <v>0</v>
          </cell>
          <cell r="F3203">
            <v>0</v>
          </cell>
          <cell r="G3203">
            <v>0</v>
          </cell>
          <cell r="H3203">
            <v>0</v>
          </cell>
          <cell r="I3203">
            <v>0</v>
          </cell>
          <cell r="J3203">
            <v>0</v>
          </cell>
          <cell r="K3203">
            <v>0</v>
          </cell>
          <cell r="L3203">
            <v>0</v>
          </cell>
          <cell r="M3203">
            <v>0</v>
          </cell>
          <cell r="N3203">
            <v>0</v>
          </cell>
          <cell r="O3203">
            <v>0</v>
          </cell>
          <cell r="P3203">
            <v>0</v>
          </cell>
          <cell r="Q3203">
            <v>0</v>
          </cell>
          <cell r="R3203">
            <v>0</v>
          </cell>
          <cell r="S3203">
            <v>0</v>
          </cell>
          <cell r="T3203">
            <v>0</v>
          </cell>
          <cell r="U3203">
            <v>0</v>
          </cell>
          <cell r="V3203">
            <v>0</v>
          </cell>
          <cell r="W3203">
            <v>0</v>
          </cell>
          <cell r="X3203">
            <v>0</v>
          </cell>
          <cell r="Y3203" t="str">
            <v>DRW_UT_SPH_6   DSM Program Total Costs</v>
          </cell>
        </row>
        <row r="3204">
          <cell r="E3204">
            <v>0</v>
          </cell>
          <cell r="F3204">
            <v>0</v>
          </cell>
          <cell r="G3204">
            <v>0</v>
          </cell>
          <cell r="H3204">
            <v>0</v>
          </cell>
          <cell r="I3204">
            <v>0</v>
          </cell>
          <cell r="J3204">
            <v>0</v>
          </cell>
          <cell r="K3204">
            <v>0</v>
          </cell>
          <cell r="L3204">
            <v>0</v>
          </cell>
          <cell r="M3204">
            <v>0</v>
          </cell>
          <cell r="N3204">
            <v>0</v>
          </cell>
          <cell r="O3204">
            <v>0</v>
          </cell>
          <cell r="P3204">
            <v>0</v>
          </cell>
          <cell r="Q3204">
            <v>0</v>
          </cell>
          <cell r="R3204">
            <v>0</v>
          </cell>
          <cell r="S3204">
            <v>0</v>
          </cell>
          <cell r="T3204">
            <v>0</v>
          </cell>
          <cell r="U3204">
            <v>0</v>
          </cell>
          <cell r="V3204">
            <v>0</v>
          </cell>
          <cell r="W3204">
            <v>0</v>
          </cell>
          <cell r="X3204">
            <v>0</v>
          </cell>
          <cell r="Y3204" t="str">
            <v>DRW_UT_THM_1Proposed DSM Program Energy Costs</v>
          </cell>
        </row>
        <row r="3205">
          <cell r="E3205">
            <v>0</v>
          </cell>
          <cell r="F3205">
            <v>0</v>
          </cell>
          <cell r="G3205">
            <v>0</v>
          </cell>
          <cell r="H3205">
            <v>0</v>
          </cell>
          <cell r="I3205">
            <v>0</v>
          </cell>
          <cell r="J3205">
            <v>0</v>
          </cell>
          <cell r="K3205">
            <v>0</v>
          </cell>
          <cell r="L3205">
            <v>0</v>
          </cell>
          <cell r="M3205">
            <v>0</v>
          </cell>
          <cell r="N3205">
            <v>0</v>
          </cell>
          <cell r="O3205">
            <v>0</v>
          </cell>
          <cell r="P3205">
            <v>0</v>
          </cell>
          <cell r="Q3205">
            <v>0</v>
          </cell>
          <cell r="R3205">
            <v>0</v>
          </cell>
          <cell r="S3205">
            <v>0</v>
          </cell>
          <cell r="T3205">
            <v>0</v>
          </cell>
          <cell r="U3205">
            <v>0</v>
          </cell>
          <cell r="V3205">
            <v>0</v>
          </cell>
          <cell r="W3205">
            <v>0</v>
          </cell>
          <cell r="X3205">
            <v>0</v>
          </cell>
          <cell r="Y3205" t="str">
            <v>DRW_UT_THM_1Proposed DSM Program Payback Energy Costs</v>
          </cell>
        </row>
        <row r="3206">
          <cell r="E3206">
            <v>0</v>
          </cell>
          <cell r="F3206">
            <v>0</v>
          </cell>
          <cell r="G3206">
            <v>0</v>
          </cell>
          <cell r="H3206">
            <v>0</v>
          </cell>
          <cell r="I3206">
            <v>0</v>
          </cell>
          <cell r="J3206">
            <v>0</v>
          </cell>
          <cell r="K3206">
            <v>0</v>
          </cell>
          <cell r="L3206">
            <v>0</v>
          </cell>
          <cell r="M3206">
            <v>0</v>
          </cell>
          <cell r="N3206">
            <v>0</v>
          </cell>
          <cell r="O3206">
            <v>0</v>
          </cell>
          <cell r="P3206">
            <v>0</v>
          </cell>
          <cell r="Q3206">
            <v>0</v>
          </cell>
          <cell r="R3206">
            <v>0</v>
          </cell>
          <cell r="S3206">
            <v>0</v>
          </cell>
          <cell r="T3206">
            <v>0</v>
          </cell>
          <cell r="U3206">
            <v>0</v>
          </cell>
          <cell r="V3206">
            <v>0</v>
          </cell>
          <cell r="W3206">
            <v>0</v>
          </cell>
          <cell r="X3206">
            <v>0</v>
          </cell>
          <cell r="Y3206" t="str">
            <v>DRW_UT_THM_1Proposed DSM Program Capacity Costs</v>
          </cell>
        </row>
        <row r="3207">
          <cell r="E3207">
            <v>0</v>
          </cell>
          <cell r="F3207">
            <v>0</v>
          </cell>
          <cell r="G3207">
            <v>0</v>
          </cell>
          <cell r="H3207">
            <v>0</v>
          </cell>
          <cell r="I3207">
            <v>0</v>
          </cell>
          <cell r="J3207">
            <v>0</v>
          </cell>
          <cell r="K3207">
            <v>0</v>
          </cell>
          <cell r="L3207">
            <v>0</v>
          </cell>
          <cell r="M3207">
            <v>0</v>
          </cell>
          <cell r="N3207">
            <v>0</v>
          </cell>
          <cell r="O3207">
            <v>0</v>
          </cell>
          <cell r="P3207">
            <v>0</v>
          </cell>
          <cell r="Q3207">
            <v>0</v>
          </cell>
          <cell r="R3207">
            <v>0</v>
          </cell>
          <cell r="S3207">
            <v>0</v>
          </cell>
          <cell r="T3207">
            <v>0</v>
          </cell>
          <cell r="U3207">
            <v>0</v>
          </cell>
          <cell r="V3207">
            <v>0</v>
          </cell>
          <cell r="W3207">
            <v>0</v>
          </cell>
          <cell r="X3207">
            <v>0</v>
          </cell>
          <cell r="Y3207" t="str">
            <v>DRW_UT_THM_1Proposed DSM Program Capital Costs</v>
          </cell>
        </row>
        <row r="3208">
          <cell r="E3208">
            <v>0</v>
          </cell>
          <cell r="F3208">
            <v>0</v>
          </cell>
          <cell r="G3208">
            <v>0</v>
          </cell>
          <cell r="H3208">
            <v>0</v>
          </cell>
          <cell r="I3208">
            <v>0</v>
          </cell>
          <cell r="J3208">
            <v>0</v>
          </cell>
          <cell r="K3208">
            <v>0</v>
          </cell>
          <cell r="L3208">
            <v>0</v>
          </cell>
          <cell r="M3208">
            <v>0</v>
          </cell>
          <cell r="N3208">
            <v>0</v>
          </cell>
          <cell r="O3208">
            <v>0</v>
          </cell>
          <cell r="P3208">
            <v>0</v>
          </cell>
          <cell r="Q3208">
            <v>0</v>
          </cell>
          <cell r="R3208">
            <v>0</v>
          </cell>
          <cell r="S3208">
            <v>0</v>
          </cell>
          <cell r="T3208">
            <v>0</v>
          </cell>
          <cell r="U3208">
            <v>0</v>
          </cell>
          <cell r="V3208">
            <v>0</v>
          </cell>
          <cell r="W3208">
            <v>0</v>
          </cell>
          <cell r="X3208">
            <v>0</v>
          </cell>
          <cell r="Y3208" t="str">
            <v>DRW_UT_THM_1   DSM Program Total Costs</v>
          </cell>
        </row>
        <row r="3209">
          <cell r="E3209">
            <v>0</v>
          </cell>
          <cell r="F3209">
            <v>0</v>
          </cell>
          <cell r="G3209">
            <v>0</v>
          </cell>
          <cell r="H3209">
            <v>0</v>
          </cell>
          <cell r="I3209">
            <v>0</v>
          </cell>
          <cell r="J3209">
            <v>0</v>
          </cell>
          <cell r="K3209">
            <v>0</v>
          </cell>
          <cell r="L3209">
            <v>0</v>
          </cell>
          <cell r="M3209">
            <v>0</v>
          </cell>
          <cell r="N3209">
            <v>0</v>
          </cell>
          <cell r="O3209">
            <v>0</v>
          </cell>
          <cell r="P3209">
            <v>0</v>
          </cell>
          <cell r="Q3209">
            <v>0</v>
          </cell>
          <cell r="R3209">
            <v>0</v>
          </cell>
          <cell r="S3209">
            <v>0</v>
          </cell>
          <cell r="T3209">
            <v>0</v>
          </cell>
          <cell r="U3209">
            <v>0</v>
          </cell>
          <cell r="V3209">
            <v>0</v>
          </cell>
          <cell r="W3209">
            <v>0</v>
          </cell>
          <cell r="X3209">
            <v>0</v>
          </cell>
          <cell r="Y3209" t="str">
            <v>DRW_UT_THM_2Proposed DSM Program Energy Costs</v>
          </cell>
        </row>
        <row r="3210">
          <cell r="E3210">
            <v>0</v>
          </cell>
          <cell r="F3210">
            <v>0</v>
          </cell>
          <cell r="G3210">
            <v>0</v>
          </cell>
          <cell r="H3210">
            <v>0</v>
          </cell>
          <cell r="I3210">
            <v>0</v>
          </cell>
          <cell r="J3210">
            <v>0</v>
          </cell>
          <cell r="K3210">
            <v>0</v>
          </cell>
          <cell r="L3210">
            <v>0</v>
          </cell>
          <cell r="M3210">
            <v>0</v>
          </cell>
          <cell r="N3210">
            <v>0</v>
          </cell>
          <cell r="O3210">
            <v>0</v>
          </cell>
          <cell r="P3210">
            <v>0</v>
          </cell>
          <cell r="Q3210">
            <v>0</v>
          </cell>
          <cell r="R3210">
            <v>0</v>
          </cell>
          <cell r="S3210">
            <v>0</v>
          </cell>
          <cell r="T3210">
            <v>0</v>
          </cell>
          <cell r="U3210">
            <v>0</v>
          </cell>
          <cell r="V3210">
            <v>0</v>
          </cell>
          <cell r="W3210">
            <v>0</v>
          </cell>
          <cell r="X3210">
            <v>0</v>
          </cell>
          <cell r="Y3210" t="str">
            <v>DRW_UT_THM_2Proposed DSM Program Payback Energy Costs</v>
          </cell>
        </row>
        <row r="3211">
          <cell r="E3211">
            <v>0</v>
          </cell>
          <cell r="F3211">
            <v>0</v>
          </cell>
          <cell r="G3211">
            <v>0</v>
          </cell>
          <cell r="H3211">
            <v>0</v>
          </cell>
          <cell r="I3211">
            <v>0</v>
          </cell>
          <cell r="J3211">
            <v>0</v>
          </cell>
          <cell r="K3211">
            <v>0</v>
          </cell>
          <cell r="L3211">
            <v>0</v>
          </cell>
          <cell r="M3211">
            <v>0</v>
          </cell>
          <cell r="N3211">
            <v>0</v>
          </cell>
          <cell r="O3211">
            <v>0</v>
          </cell>
          <cell r="P3211">
            <v>0</v>
          </cell>
          <cell r="Q3211">
            <v>0</v>
          </cell>
          <cell r="R3211">
            <v>0</v>
          </cell>
          <cell r="S3211">
            <v>0</v>
          </cell>
          <cell r="T3211">
            <v>0</v>
          </cell>
          <cell r="U3211">
            <v>0</v>
          </cell>
          <cell r="V3211">
            <v>0</v>
          </cell>
          <cell r="W3211">
            <v>0</v>
          </cell>
          <cell r="X3211">
            <v>0</v>
          </cell>
          <cell r="Y3211" t="str">
            <v>DRW_UT_THM_2Proposed DSM Program Capacity Costs</v>
          </cell>
        </row>
        <row r="3212">
          <cell r="E3212">
            <v>0</v>
          </cell>
          <cell r="F3212">
            <v>0</v>
          </cell>
          <cell r="G3212">
            <v>0</v>
          </cell>
          <cell r="H3212">
            <v>0</v>
          </cell>
          <cell r="I3212">
            <v>0</v>
          </cell>
          <cell r="J3212">
            <v>0</v>
          </cell>
          <cell r="K3212">
            <v>0</v>
          </cell>
          <cell r="L3212">
            <v>0</v>
          </cell>
          <cell r="M3212">
            <v>0</v>
          </cell>
          <cell r="N3212">
            <v>0</v>
          </cell>
          <cell r="O3212">
            <v>0</v>
          </cell>
          <cell r="P3212">
            <v>0</v>
          </cell>
          <cell r="Q3212">
            <v>0</v>
          </cell>
          <cell r="R3212">
            <v>0</v>
          </cell>
          <cell r="S3212">
            <v>0</v>
          </cell>
          <cell r="T3212">
            <v>0</v>
          </cell>
          <cell r="U3212">
            <v>0</v>
          </cell>
          <cell r="V3212">
            <v>0</v>
          </cell>
          <cell r="W3212">
            <v>0</v>
          </cell>
          <cell r="X3212">
            <v>0</v>
          </cell>
          <cell r="Y3212" t="str">
            <v>DRW_UT_THM_2Proposed DSM Program Capital Costs</v>
          </cell>
        </row>
        <row r="3213">
          <cell r="E3213">
            <v>0</v>
          </cell>
          <cell r="F3213">
            <v>0</v>
          </cell>
          <cell r="G3213">
            <v>0</v>
          </cell>
          <cell r="H3213">
            <v>0</v>
          </cell>
          <cell r="I3213">
            <v>0</v>
          </cell>
          <cell r="J3213">
            <v>0</v>
          </cell>
          <cell r="K3213">
            <v>0</v>
          </cell>
          <cell r="L3213">
            <v>0</v>
          </cell>
          <cell r="M3213">
            <v>0</v>
          </cell>
          <cell r="N3213">
            <v>0</v>
          </cell>
          <cell r="O3213">
            <v>0</v>
          </cell>
          <cell r="P3213">
            <v>0</v>
          </cell>
          <cell r="Q3213">
            <v>0</v>
          </cell>
          <cell r="R3213">
            <v>0</v>
          </cell>
          <cell r="S3213">
            <v>0</v>
          </cell>
          <cell r="T3213">
            <v>0</v>
          </cell>
          <cell r="U3213">
            <v>0</v>
          </cell>
          <cell r="V3213">
            <v>0</v>
          </cell>
          <cell r="W3213">
            <v>0</v>
          </cell>
          <cell r="X3213">
            <v>0</v>
          </cell>
          <cell r="Y3213" t="str">
            <v>DRW_UT_THM_2   DSM Program Total Costs</v>
          </cell>
        </row>
        <row r="3214">
          <cell r="E3214">
            <v>0</v>
          </cell>
          <cell r="F3214">
            <v>0</v>
          </cell>
          <cell r="G3214">
            <v>0</v>
          </cell>
          <cell r="H3214">
            <v>0</v>
          </cell>
          <cell r="I3214">
            <v>0</v>
          </cell>
          <cell r="J3214">
            <v>0</v>
          </cell>
          <cell r="K3214">
            <v>0</v>
          </cell>
          <cell r="L3214">
            <v>0</v>
          </cell>
          <cell r="M3214">
            <v>0</v>
          </cell>
          <cell r="N3214">
            <v>0</v>
          </cell>
          <cell r="O3214">
            <v>0</v>
          </cell>
          <cell r="P3214">
            <v>0</v>
          </cell>
          <cell r="Q3214">
            <v>0</v>
          </cell>
          <cell r="R3214">
            <v>0</v>
          </cell>
          <cell r="S3214">
            <v>0</v>
          </cell>
          <cell r="T3214">
            <v>0</v>
          </cell>
          <cell r="U3214">
            <v>0</v>
          </cell>
          <cell r="V3214">
            <v>0</v>
          </cell>
          <cell r="W3214">
            <v>0</v>
          </cell>
          <cell r="X3214">
            <v>0</v>
          </cell>
          <cell r="Y3214" t="str">
            <v>DRW_UT_THM_3Proposed DSM Program Energy Costs</v>
          </cell>
        </row>
        <row r="3215">
          <cell r="E3215">
            <v>0</v>
          </cell>
          <cell r="F3215">
            <v>0</v>
          </cell>
          <cell r="G3215">
            <v>0</v>
          </cell>
          <cell r="H3215">
            <v>0</v>
          </cell>
          <cell r="I3215">
            <v>0</v>
          </cell>
          <cell r="J3215">
            <v>0</v>
          </cell>
          <cell r="K3215">
            <v>0</v>
          </cell>
          <cell r="L3215">
            <v>0</v>
          </cell>
          <cell r="M3215">
            <v>0</v>
          </cell>
          <cell r="N3215">
            <v>0</v>
          </cell>
          <cell r="O3215">
            <v>0</v>
          </cell>
          <cell r="P3215">
            <v>0</v>
          </cell>
          <cell r="Q3215">
            <v>0</v>
          </cell>
          <cell r="R3215">
            <v>0</v>
          </cell>
          <cell r="S3215">
            <v>0</v>
          </cell>
          <cell r="T3215">
            <v>0</v>
          </cell>
          <cell r="U3215">
            <v>0</v>
          </cell>
          <cell r="V3215">
            <v>0</v>
          </cell>
          <cell r="W3215">
            <v>0</v>
          </cell>
          <cell r="X3215">
            <v>0</v>
          </cell>
          <cell r="Y3215" t="str">
            <v>DRW_UT_THM_3Proposed DSM Program Payback Energy Costs</v>
          </cell>
        </row>
        <row r="3216">
          <cell r="E3216">
            <v>0</v>
          </cell>
          <cell r="F3216">
            <v>0</v>
          </cell>
          <cell r="G3216">
            <v>0</v>
          </cell>
          <cell r="H3216">
            <v>0</v>
          </cell>
          <cell r="I3216">
            <v>0</v>
          </cell>
          <cell r="J3216">
            <v>0</v>
          </cell>
          <cell r="K3216">
            <v>0</v>
          </cell>
          <cell r="L3216">
            <v>0</v>
          </cell>
          <cell r="M3216">
            <v>0</v>
          </cell>
          <cell r="N3216">
            <v>0</v>
          </cell>
          <cell r="O3216">
            <v>0</v>
          </cell>
          <cell r="P3216">
            <v>0</v>
          </cell>
          <cell r="Q3216">
            <v>0</v>
          </cell>
          <cell r="R3216">
            <v>0</v>
          </cell>
          <cell r="S3216">
            <v>0</v>
          </cell>
          <cell r="T3216">
            <v>0</v>
          </cell>
          <cell r="U3216">
            <v>0</v>
          </cell>
          <cell r="V3216">
            <v>0</v>
          </cell>
          <cell r="W3216">
            <v>0</v>
          </cell>
          <cell r="X3216">
            <v>0</v>
          </cell>
          <cell r="Y3216" t="str">
            <v>DRW_UT_THM_3Proposed DSM Program Capacity Costs</v>
          </cell>
        </row>
        <row r="3217">
          <cell r="E3217">
            <v>0</v>
          </cell>
          <cell r="F3217">
            <v>0</v>
          </cell>
          <cell r="G3217">
            <v>0</v>
          </cell>
          <cell r="H3217">
            <v>0</v>
          </cell>
          <cell r="I3217">
            <v>0</v>
          </cell>
          <cell r="J3217">
            <v>0</v>
          </cell>
          <cell r="K3217">
            <v>0</v>
          </cell>
          <cell r="L3217">
            <v>0</v>
          </cell>
          <cell r="M3217">
            <v>0</v>
          </cell>
          <cell r="N3217">
            <v>0</v>
          </cell>
          <cell r="O3217">
            <v>0</v>
          </cell>
          <cell r="P3217">
            <v>0</v>
          </cell>
          <cell r="Q3217">
            <v>0</v>
          </cell>
          <cell r="R3217">
            <v>0</v>
          </cell>
          <cell r="S3217">
            <v>0</v>
          </cell>
          <cell r="T3217">
            <v>0</v>
          </cell>
          <cell r="U3217">
            <v>0</v>
          </cell>
          <cell r="V3217">
            <v>0</v>
          </cell>
          <cell r="W3217">
            <v>0</v>
          </cell>
          <cell r="X3217">
            <v>0</v>
          </cell>
          <cell r="Y3217" t="str">
            <v>DRW_UT_THM_3Proposed DSM Program Capital Costs</v>
          </cell>
        </row>
        <row r="3218">
          <cell r="E3218">
            <v>0</v>
          </cell>
          <cell r="F3218">
            <v>0</v>
          </cell>
          <cell r="G3218">
            <v>0</v>
          </cell>
          <cell r="H3218">
            <v>0</v>
          </cell>
          <cell r="I3218">
            <v>0</v>
          </cell>
          <cell r="J3218">
            <v>0</v>
          </cell>
          <cell r="K3218">
            <v>0</v>
          </cell>
          <cell r="L3218">
            <v>0</v>
          </cell>
          <cell r="M3218">
            <v>0</v>
          </cell>
          <cell r="N3218">
            <v>0</v>
          </cell>
          <cell r="O3218">
            <v>0</v>
          </cell>
          <cell r="P3218">
            <v>0</v>
          </cell>
          <cell r="Q3218">
            <v>0</v>
          </cell>
          <cell r="R3218">
            <v>0</v>
          </cell>
          <cell r="S3218">
            <v>0</v>
          </cell>
          <cell r="T3218">
            <v>0</v>
          </cell>
          <cell r="U3218">
            <v>0</v>
          </cell>
          <cell r="V3218">
            <v>0</v>
          </cell>
          <cell r="W3218">
            <v>0</v>
          </cell>
          <cell r="X3218">
            <v>0</v>
          </cell>
          <cell r="Y3218" t="str">
            <v>DRW_UT_THM_3   DSM Program Total Costs</v>
          </cell>
        </row>
        <row r="3219">
          <cell r="E3219">
            <v>0</v>
          </cell>
          <cell r="F3219">
            <v>0</v>
          </cell>
          <cell r="G3219">
            <v>0</v>
          </cell>
          <cell r="H3219">
            <v>0</v>
          </cell>
          <cell r="I3219">
            <v>0</v>
          </cell>
          <cell r="J3219">
            <v>0</v>
          </cell>
          <cell r="K3219">
            <v>0</v>
          </cell>
          <cell r="L3219">
            <v>0</v>
          </cell>
          <cell r="M3219">
            <v>0</v>
          </cell>
          <cell r="N3219">
            <v>0</v>
          </cell>
          <cell r="O3219">
            <v>0</v>
          </cell>
          <cell r="P3219">
            <v>0</v>
          </cell>
          <cell r="Q3219">
            <v>0</v>
          </cell>
          <cell r="R3219">
            <v>0</v>
          </cell>
          <cell r="S3219">
            <v>0</v>
          </cell>
          <cell r="T3219">
            <v>0</v>
          </cell>
          <cell r="U3219">
            <v>0</v>
          </cell>
          <cell r="V3219">
            <v>0</v>
          </cell>
          <cell r="W3219">
            <v>0</v>
          </cell>
          <cell r="X3219">
            <v>0</v>
          </cell>
          <cell r="Y3219" t="str">
            <v>DRW_UT_THM_4Proposed DSM Program Energy Costs</v>
          </cell>
        </row>
        <row r="3220">
          <cell r="E3220">
            <v>0</v>
          </cell>
          <cell r="F3220">
            <v>0</v>
          </cell>
          <cell r="G3220">
            <v>0</v>
          </cell>
          <cell r="H3220">
            <v>0</v>
          </cell>
          <cell r="I3220">
            <v>0</v>
          </cell>
          <cell r="J3220">
            <v>0</v>
          </cell>
          <cell r="K3220">
            <v>0</v>
          </cell>
          <cell r="L3220">
            <v>0</v>
          </cell>
          <cell r="M3220">
            <v>0</v>
          </cell>
          <cell r="N3220">
            <v>0</v>
          </cell>
          <cell r="O3220">
            <v>0</v>
          </cell>
          <cell r="P3220">
            <v>0</v>
          </cell>
          <cell r="Q3220">
            <v>0</v>
          </cell>
          <cell r="R3220">
            <v>0</v>
          </cell>
          <cell r="S3220">
            <v>0</v>
          </cell>
          <cell r="T3220">
            <v>0</v>
          </cell>
          <cell r="U3220">
            <v>0</v>
          </cell>
          <cell r="V3220">
            <v>0</v>
          </cell>
          <cell r="W3220">
            <v>0</v>
          </cell>
          <cell r="X3220">
            <v>0</v>
          </cell>
          <cell r="Y3220" t="str">
            <v>DRW_UT_THM_4Proposed DSM Program Payback Energy Costs</v>
          </cell>
        </row>
        <row r="3221">
          <cell r="E3221">
            <v>0</v>
          </cell>
          <cell r="F3221">
            <v>0</v>
          </cell>
          <cell r="G3221">
            <v>0</v>
          </cell>
          <cell r="H3221">
            <v>0</v>
          </cell>
          <cell r="I3221">
            <v>0</v>
          </cell>
          <cell r="J3221">
            <v>0</v>
          </cell>
          <cell r="K3221">
            <v>0</v>
          </cell>
          <cell r="L3221">
            <v>0</v>
          </cell>
          <cell r="M3221">
            <v>0</v>
          </cell>
          <cell r="N3221">
            <v>0</v>
          </cell>
          <cell r="O3221">
            <v>0</v>
          </cell>
          <cell r="P3221">
            <v>0</v>
          </cell>
          <cell r="Q3221">
            <v>0</v>
          </cell>
          <cell r="R3221">
            <v>0</v>
          </cell>
          <cell r="S3221">
            <v>0</v>
          </cell>
          <cell r="T3221">
            <v>0</v>
          </cell>
          <cell r="U3221">
            <v>0</v>
          </cell>
          <cell r="V3221">
            <v>0</v>
          </cell>
          <cell r="W3221">
            <v>0</v>
          </cell>
          <cell r="X3221">
            <v>0</v>
          </cell>
          <cell r="Y3221" t="str">
            <v>DRW_UT_THM_4Proposed DSM Program Capacity Costs</v>
          </cell>
        </row>
        <row r="3222">
          <cell r="E3222">
            <v>0</v>
          </cell>
          <cell r="F3222">
            <v>0</v>
          </cell>
          <cell r="G3222">
            <v>0</v>
          </cell>
          <cell r="H3222">
            <v>0</v>
          </cell>
          <cell r="I3222">
            <v>0</v>
          </cell>
          <cell r="J3222">
            <v>0</v>
          </cell>
          <cell r="K3222">
            <v>0</v>
          </cell>
          <cell r="L3222">
            <v>0</v>
          </cell>
          <cell r="M3222">
            <v>0</v>
          </cell>
          <cell r="N3222">
            <v>0</v>
          </cell>
          <cell r="O3222">
            <v>0</v>
          </cell>
          <cell r="P3222">
            <v>0</v>
          </cell>
          <cell r="Q3222">
            <v>0</v>
          </cell>
          <cell r="R3222">
            <v>0</v>
          </cell>
          <cell r="S3222">
            <v>0</v>
          </cell>
          <cell r="T3222">
            <v>0</v>
          </cell>
          <cell r="U3222">
            <v>0</v>
          </cell>
          <cell r="V3222">
            <v>0</v>
          </cell>
          <cell r="W3222">
            <v>0</v>
          </cell>
          <cell r="X3222">
            <v>0</v>
          </cell>
          <cell r="Y3222" t="str">
            <v>DRW_UT_THM_4Proposed DSM Program Capital Costs</v>
          </cell>
        </row>
        <row r="3223">
          <cell r="E3223">
            <v>0</v>
          </cell>
          <cell r="F3223">
            <v>0</v>
          </cell>
          <cell r="G3223">
            <v>0</v>
          </cell>
          <cell r="H3223">
            <v>0</v>
          </cell>
          <cell r="I3223">
            <v>0</v>
          </cell>
          <cell r="J3223">
            <v>0</v>
          </cell>
          <cell r="K3223">
            <v>0</v>
          </cell>
          <cell r="L3223">
            <v>0</v>
          </cell>
          <cell r="M3223">
            <v>0</v>
          </cell>
          <cell r="N3223">
            <v>0</v>
          </cell>
          <cell r="O3223">
            <v>0</v>
          </cell>
          <cell r="P3223">
            <v>0</v>
          </cell>
          <cell r="Q3223">
            <v>0</v>
          </cell>
          <cell r="R3223">
            <v>0</v>
          </cell>
          <cell r="S3223">
            <v>0</v>
          </cell>
          <cell r="T3223">
            <v>0</v>
          </cell>
          <cell r="U3223">
            <v>0</v>
          </cell>
          <cell r="V3223">
            <v>0</v>
          </cell>
          <cell r="W3223">
            <v>0</v>
          </cell>
          <cell r="X3223">
            <v>0</v>
          </cell>
          <cell r="Y3223" t="str">
            <v>DRW_UT_THM_4   DSM Program Total Costs</v>
          </cell>
        </row>
        <row r="3224">
          <cell r="E3224">
            <v>0</v>
          </cell>
          <cell r="F3224">
            <v>0</v>
          </cell>
          <cell r="G3224">
            <v>0</v>
          </cell>
          <cell r="H3224">
            <v>0</v>
          </cell>
          <cell r="I3224">
            <v>0</v>
          </cell>
          <cell r="J3224">
            <v>0</v>
          </cell>
          <cell r="K3224">
            <v>0</v>
          </cell>
          <cell r="L3224">
            <v>0</v>
          </cell>
          <cell r="M3224">
            <v>0</v>
          </cell>
          <cell r="N3224">
            <v>0</v>
          </cell>
          <cell r="O3224">
            <v>0</v>
          </cell>
          <cell r="P3224">
            <v>0</v>
          </cell>
          <cell r="Q3224">
            <v>0</v>
          </cell>
          <cell r="R3224">
            <v>0</v>
          </cell>
          <cell r="S3224">
            <v>0</v>
          </cell>
          <cell r="T3224">
            <v>0</v>
          </cell>
          <cell r="U3224">
            <v>0</v>
          </cell>
          <cell r="V3224">
            <v>0</v>
          </cell>
          <cell r="W3224">
            <v>0</v>
          </cell>
          <cell r="X3224">
            <v>0</v>
          </cell>
          <cell r="Y3224" t="str">
            <v>DRW_UT_APP_1Proposed DSM Program Energy Costs</v>
          </cell>
        </row>
        <row r="3225">
          <cell r="E3225">
            <v>0</v>
          </cell>
          <cell r="F3225">
            <v>0</v>
          </cell>
          <cell r="G3225">
            <v>0</v>
          </cell>
          <cell r="H3225">
            <v>0</v>
          </cell>
          <cell r="I3225">
            <v>0</v>
          </cell>
          <cell r="J3225">
            <v>0</v>
          </cell>
          <cell r="K3225">
            <v>0</v>
          </cell>
          <cell r="L3225">
            <v>0</v>
          </cell>
          <cell r="M3225">
            <v>0</v>
          </cell>
          <cell r="N3225">
            <v>0</v>
          </cell>
          <cell r="O3225">
            <v>0</v>
          </cell>
          <cell r="P3225">
            <v>0</v>
          </cell>
          <cell r="Q3225">
            <v>0</v>
          </cell>
          <cell r="R3225">
            <v>0</v>
          </cell>
          <cell r="S3225">
            <v>0</v>
          </cell>
          <cell r="T3225">
            <v>0</v>
          </cell>
          <cell r="U3225">
            <v>0</v>
          </cell>
          <cell r="V3225">
            <v>0</v>
          </cell>
          <cell r="W3225">
            <v>0</v>
          </cell>
          <cell r="X3225">
            <v>0</v>
          </cell>
          <cell r="Y3225" t="str">
            <v>DRW_UT_APP_1Proposed DSM Program Payback Energy Costs</v>
          </cell>
        </row>
        <row r="3226">
          <cell r="E3226">
            <v>0</v>
          </cell>
          <cell r="F3226">
            <v>0</v>
          </cell>
          <cell r="G3226">
            <v>0</v>
          </cell>
          <cell r="H3226">
            <v>0</v>
          </cell>
          <cell r="I3226">
            <v>0</v>
          </cell>
          <cell r="J3226">
            <v>0</v>
          </cell>
          <cell r="K3226">
            <v>0</v>
          </cell>
          <cell r="L3226">
            <v>0</v>
          </cell>
          <cell r="M3226">
            <v>0</v>
          </cell>
          <cell r="N3226">
            <v>0</v>
          </cell>
          <cell r="O3226">
            <v>0</v>
          </cell>
          <cell r="P3226">
            <v>0</v>
          </cell>
          <cell r="Q3226">
            <v>0</v>
          </cell>
          <cell r="R3226">
            <v>0</v>
          </cell>
          <cell r="S3226">
            <v>0</v>
          </cell>
          <cell r="T3226">
            <v>0</v>
          </cell>
          <cell r="U3226">
            <v>0</v>
          </cell>
          <cell r="V3226">
            <v>0</v>
          </cell>
          <cell r="W3226">
            <v>0</v>
          </cell>
          <cell r="X3226">
            <v>0</v>
          </cell>
          <cell r="Y3226" t="str">
            <v>DRW_UT_APP_1Proposed DSM Program Capacity Costs</v>
          </cell>
        </row>
        <row r="3227">
          <cell r="E3227">
            <v>0</v>
          </cell>
          <cell r="F3227">
            <v>0</v>
          </cell>
          <cell r="G3227">
            <v>0</v>
          </cell>
          <cell r="H3227">
            <v>0</v>
          </cell>
          <cell r="I3227">
            <v>0</v>
          </cell>
          <cell r="J3227">
            <v>0</v>
          </cell>
          <cell r="K3227">
            <v>0</v>
          </cell>
          <cell r="L3227">
            <v>0</v>
          </cell>
          <cell r="M3227">
            <v>0</v>
          </cell>
          <cell r="N3227">
            <v>0</v>
          </cell>
          <cell r="O3227">
            <v>0</v>
          </cell>
          <cell r="P3227">
            <v>0</v>
          </cell>
          <cell r="Q3227">
            <v>0</v>
          </cell>
          <cell r="R3227">
            <v>0</v>
          </cell>
          <cell r="S3227">
            <v>0</v>
          </cell>
          <cell r="T3227">
            <v>0</v>
          </cell>
          <cell r="U3227">
            <v>0</v>
          </cell>
          <cell r="V3227">
            <v>0</v>
          </cell>
          <cell r="W3227">
            <v>0</v>
          </cell>
          <cell r="X3227">
            <v>0</v>
          </cell>
          <cell r="Y3227" t="str">
            <v>DRW_UT_APP_1Proposed DSM Program Capital Costs</v>
          </cell>
        </row>
        <row r="3228">
          <cell r="E3228">
            <v>0</v>
          </cell>
          <cell r="F3228">
            <v>0</v>
          </cell>
          <cell r="G3228">
            <v>0</v>
          </cell>
          <cell r="H3228">
            <v>0</v>
          </cell>
          <cell r="I3228">
            <v>0</v>
          </cell>
          <cell r="J3228">
            <v>0</v>
          </cell>
          <cell r="K3228">
            <v>0</v>
          </cell>
          <cell r="L3228">
            <v>0</v>
          </cell>
          <cell r="M3228">
            <v>0</v>
          </cell>
          <cell r="N3228">
            <v>0</v>
          </cell>
          <cell r="O3228">
            <v>0</v>
          </cell>
          <cell r="P3228">
            <v>0</v>
          </cell>
          <cell r="Q3228">
            <v>0</v>
          </cell>
          <cell r="R3228">
            <v>0</v>
          </cell>
          <cell r="S3228">
            <v>0</v>
          </cell>
          <cell r="T3228">
            <v>0</v>
          </cell>
          <cell r="U3228">
            <v>0</v>
          </cell>
          <cell r="V3228">
            <v>0</v>
          </cell>
          <cell r="W3228">
            <v>0</v>
          </cell>
          <cell r="X3228">
            <v>0</v>
          </cell>
          <cell r="Y3228" t="str">
            <v>DRW_UT_APP_1   DSM Program Total Costs</v>
          </cell>
        </row>
        <row r="3229">
          <cell r="E3229">
            <v>0</v>
          </cell>
          <cell r="F3229">
            <v>0</v>
          </cell>
          <cell r="G3229">
            <v>0</v>
          </cell>
          <cell r="H3229">
            <v>0</v>
          </cell>
          <cell r="I3229">
            <v>0</v>
          </cell>
          <cell r="J3229">
            <v>0</v>
          </cell>
          <cell r="K3229">
            <v>0</v>
          </cell>
          <cell r="L3229">
            <v>0</v>
          </cell>
          <cell r="M3229">
            <v>0</v>
          </cell>
          <cell r="N3229">
            <v>0</v>
          </cell>
          <cell r="O3229">
            <v>0</v>
          </cell>
          <cell r="P3229">
            <v>0</v>
          </cell>
          <cell r="Q3229">
            <v>0</v>
          </cell>
          <cell r="R3229">
            <v>0</v>
          </cell>
          <cell r="S3229">
            <v>0</v>
          </cell>
          <cell r="T3229">
            <v>0</v>
          </cell>
          <cell r="U3229">
            <v>0</v>
          </cell>
          <cell r="V3229">
            <v>0</v>
          </cell>
          <cell r="W3229">
            <v>0</v>
          </cell>
          <cell r="X3229">
            <v>0</v>
          </cell>
          <cell r="Y3229" t="str">
            <v>DRW_UT_APP_2Proposed DSM Program Energy Costs</v>
          </cell>
        </row>
        <row r="3230">
          <cell r="E3230">
            <v>0</v>
          </cell>
          <cell r="F3230">
            <v>0</v>
          </cell>
          <cell r="G3230">
            <v>0</v>
          </cell>
          <cell r="H3230">
            <v>0</v>
          </cell>
          <cell r="I3230">
            <v>0</v>
          </cell>
          <cell r="J3230">
            <v>0</v>
          </cell>
          <cell r="K3230">
            <v>0</v>
          </cell>
          <cell r="L3230">
            <v>0</v>
          </cell>
          <cell r="M3230">
            <v>0</v>
          </cell>
          <cell r="N3230">
            <v>0</v>
          </cell>
          <cell r="O3230">
            <v>0</v>
          </cell>
          <cell r="P3230">
            <v>0</v>
          </cell>
          <cell r="Q3230">
            <v>0</v>
          </cell>
          <cell r="R3230">
            <v>0</v>
          </cell>
          <cell r="S3230">
            <v>0</v>
          </cell>
          <cell r="T3230">
            <v>0</v>
          </cell>
          <cell r="U3230">
            <v>0</v>
          </cell>
          <cell r="V3230">
            <v>0</v>
          </cell>
          <cell r="W3230">
            <v>0</v>
          </cell>
          <cell r="X3230">
            <v>0</v>
          </cell>
          <cell r="Y3230" t="str">
            <v>DRW_UT_APP_2Proposed DSM Program Payback Energy Costs</v>
          </cell>
        </row>
        <row r="3231">
          <cell r="E3231">
            <v>0</v>
          </cell>
          <cell r="F3231">
            <v>0</v>
          </cell>
          <cell r="G3231">
            <v>0</v>
          </cell>
          <cell r="H3231">
            <v>0</v>
          </cell>
          <cell r="I3231">
            <v>0</v>
          </cell>
          <cell r="J3231">
            <v>0</v>
          </cell>
          <cell r="K3231">
            <v>0</v>
          </cell>
          <cell r="L3231">
            <v>0</v>
          </cell>
          <cell r="M3231">
            <v>0</v>
          </cell>
          <cell r="N3231">
            <v>0</v>
          </cell>
          <cell r="O3231">
            <v>0</v>
          </cell>
          <cell r="P3231">
            <v>0</v>
          </cell>
          <cell r="Q3231">
            <v>0</v>
          </cell>
          <cell r="R3231">
            <v>0</v>
          </cell>
          <cell r="S3231">
            <v>0</v>
          </cell>
          <cell r="T3231">
            <v>0</v>
          </cell>
          <cell r="U3231">
            <v>0</v>
          </cell>
          <cell r="V3231">
            <v>0</v>
          </cell>
          <cell r="W3231">
            <v>0</v>
          </cell>
          <cell r="X3231">
            <v>0</v>
          </cell>
          <cell r="Y3231" t="str">
            <v>DRW_UT_APP_2Proposed DSM Program Capacity Costs</v>
          </cell>
        </row>
        <row r="3232">
          <cell r="E3232">
            <v>0</v>
          </cell>
          <cell r="F3232">
            <v>0</v>
          </cell>
          <cell r="G3232">
            <v>0</v>
          </cell>
          <cell r="H3232">
            <v>0</v>
          </cell>
          <cell r="I3232">
            <v>0</v>
          </cell>
          <cell r="J3232">
            <v>0</v>
          </cell>
          <cell r="K3232">
            <v>0</v>
          </cell>
          <cell r="L3232">
            <v>0</v>
          </cell>
          <cell r="M3232">
            <v>0</v>
          </cell>
          <cell r="N3232">
            <v>0</v>
          </cell>
          <cell r="O3232">
            <v>0</v>
          </cell>
          <cell r="P3232">
            <v>0</v>
          </cell>
          <cell r="Q3232">
            <v>0</v>
          </cell>
          <cell r="R3232">
            <v>0</v>
          </cell>
          <cell r="S3232">
            <v>0</v>
          </cell>
          <cell r="T3232">
            <v>0</v>
          </cell>
          <cell r="U3232">
            <v>0</v>
          </cell>
          <cell r="V3232">
            <v>0</v>
          </cell>
          <cell r="W3232">
            <v>0</v>
          </cell>
          <cell r="X3232">
            <v>0</v>
          </cell>
          <cell r="Y3232" t="str">
            <v>DRW_UT_APP_2Proposed DSM Program Capital Costs</v>
          </cell>
        </row>
        <row r="3233">
          <cell r="E3233">
            <v>0</v>
          </cell>
          <cell r="F3233">
            <v>0</v>
          </cell>
          <cell r="G3233">
            <v>0</v>
          </cell>
          <cell r="H3233">
            <v>0</v>
          </cell>
          <cell r="I3233">
            <v>0</v>
          </cell>
          <cell r="J3233">
            <v>0</v>
          </cell>
          <cell r="K3233">
            <v>0</v>
          </cell>
          <cell r="L3233">
            <v>0</v>
          </cell>
          <cell r="M3233">
            <v>0</v>
          </cell>
          <cell r="N3233">
            <v>0</v>
          </cell>
          <cell r="O3233">
            <v>0</v>
          </cell>
          <cell r="P3233">
            <v>0</v>
          </cell>
          <cell r="Q3233">
            <v>0</v>
          </cell>
          <cell r="R3233">
            <v>0</v>
          </cell>
          <cell r="S3233">
            <v>0</v>
          </cell>
          <cell r="T3233">
            <v>0</v>
          </cell>
          <cell r="U3233">
            <v>0</v>
          </cell>
          <cell r="V3233">
            <v>0</v>
          </cell>
          <cell r="W3233">
            <v>0</v>
          </cell>
          <cell r="X3233">
            <v>0</v>
          </cell>
          <cell r="Y3233" t="str">
            <v>DRW_UT_APP_2   DSM Program Total Costs</v>
          </cell>
        </row>
        <row r="3234">
          <cell r="E3234">
            <v>0</v>
          </cell>
          <cell r="F3234">
            <v>0</v>
          </cell>
          <cell r="G3234">
            <v>0</v>
          </cell>
          <cell r="H3234">
            <v>0</v>
          </cell>
          <cell r="I3234">
            <v>0</v>
          </cell>
          <cell r="J3234">
            <v>0</v>
          </cell>
          <cell r="K3234">
            <v>0</v>
          </cell>
          <cell r="L3234">
            <v>0</v>
          </cell>
          <cell r="M3234">
            <v>0</v>
          </cell>
          <cell r="N3234">
            <v>0</v>
          </cell>
          <cell r="O3234">
            <v>0</v>
          </cell>
          <cell r="P3234">
            <v>0</v>
          </cell>
          <cell r="Q3234">
            <v>0</v>
          </cell>
          <cell r="R3234">
            <v>0</v>
          </cell>
          <cell r="S3234">
            <v>0</v>
          </cell>
          <cell r="T3234">
            <v>0</v>
          </cell>
          <cell r="U3234">
            <v>0</v>
          </cell>
          <cell r="V3234">
            <v>0</v>
          </cell>
          <cell r="W3234">
            <v>0</v>
          </cell>
          <cell r="X3234">
            <v>0</v>
          </cell>
          <cell r="Y3234" t="str">
            <v>DRW_UT_EVC_1Proposed DSM Program Energy Costs</v>
          </cell>
        </row>
        <row r="3235">
          <cell r="E3235">
            <v>0</v>
          </cell>
          <cell r="F3235">
            <v>0</v>
          </cell>
          <cell r="G3235">
            <v>0</v>
          </cell>
          <cell r="H3235">
            <v>0</v>
          </cell>
          <cell r="I3235">
            <v>0</v>
          </cell>
          <cell r="J3235">
            <v>0</v>
          </cell>
          <cell r="K3235">
            <v>0</v>
          </cell>
          <cell r="L3235">
            <v>0</v>
          </cell>
          <cell r="M3235">
            <v>0</v>
          </cell>
          <cell r="N3235">
            <v>0</v>
          </cell>
          <cell r="O3235">
            <v>0</v>
          </cell>
          <cell r="P3235">
            <v>0</v>
          </cell>
          <cell r="Q3235">
            <v>0</v>
          </cell>
          <cell r="R3235">
            <v>0</v>
          </cell>
          <cell r="S3235">
            <v>0</v>
          </cell>
          <cell r="T3235">
            <v>0</v>
          </cell>
          <cell r="U3235">
            <v>0</v>
          </cell>
          <cell r="V3235">
            <v>0</v>
          </cell>
          <cell r="W3235">
            <v>0</v>
          </cell>
          <cell r="X3235">
            <v>0</v>
          </cell>
          <cell r="Y3235" t="str">
            <v>DRW_UT_EVC_1Proposed DSM Program Payback Energy Costs</v>
          </cell>
        </row>
        <row r="3236">
          <cell r="E3236">
            <v>0</v>
          </cell>
          <cell r="F3236">
            <v>0</v>
          </cell>
          <cell r="G3236">
            <v>0</v>
          </cell>
          <cell r="H3236">
            <v>0</v>
          </cell>
          <cell r="I3236">
            <v>0</v>
          </cell>
          <cell r="J3236">
            <v>0</v>
          </cell>
          <cell r="K3236">
            <v>0</v>
          </cell>
          <cell r="L3236">
            <v>0</v>
          </cell>
          <cell r="M3236">
            <v>0</v>
          </cell>
          <cell r="N3236">
            <v>0</v>
          </cell>
          <cell r="O3236">
            <v>0</v>
          </cell>
          <cell r="P3236">
            <v>0</v>
          </cell>
          <cell r="Q3236">
            <v>0</v>
          </cell>
          <cell r="R3236">
            <v>0</v>
          </cell>
          <cell r="S3236">
            <v>0</v>
          </cell>
          <cell r="T3236">
            <v>0</v>
          </cell>
          <cell r="U3236">
            <v>0</v>
          </cell>
          <cell r="V3236">
            <v>0</v>
          </cell>
          <cell r="W3236">
            <v>0</v>
          </cell>
          <cell r="X3236">
            <v>0</v>
          </cell>
          <cell r="Y3236" t="str">
            <v>DRW_UT_EVC_1Proposed DSM Program Capacity Costs</v>
          </cell>
        </row>
        <row r="3237">
          <cell r="E3237">
            <v>0</v>
          </cell>
          <cell r="F3237">
            <v>0</v>
          </cell>
          <cell r="G3237">
            <v>0</v>
          </cell>
          <cell r="H3237">
            <v>0</v>
          </cell>
          <cell r="I3237">
            <v>0</v>
          </cell>
          <cell r="J3237">
            <v>0</v>
          </cell>
          <cell r="K3237">
            <v>0</v>
          </cell>
          <cell r="L3237">
            <v>0</v>
          </cell>
          <cell r="M3237">
            <v>0</v>
          </cell>
          <cell r="N3237">
            <v>0</v>
          </cell>
          <cell r="O3237">
            <v>0</v>
          </cell>
          <cell r="P3237">
            <v>0</v>
          </cell>
          <cell r="Q3237">
            <v>0</v>
          </cell>
          <cell r="R3237">
            <v>0</v>
          </cell>
          <cell r="S3237">
            <v>0</v>
          </cell>
          <cell r="T3237">
            <v>0</v>
          </cell>
          <cell r="U3237">
            <v>0</v>
          </cell>
          <cell r="V3237">
            <v>0</v>
          </cell>
          <cell r="W3237">
            <v>0</v>
          </cell>
          <cell r="X3237">
            <v>0</v>
          </cell>
          <cell r="Y3237" t="str">
            <v>DRW_UT_EVC_1Proposed DSM Program Capital Costs</v>
          </cell>
        </row>
        <row r="3238">
          <cell r="E3238">
            <v>0</v>
          </cell>
          <cell r="F3238">
            <v>0</v>
          </cell>
          <cell r="G3238">
            <v>0</v>
          </cell>
          <cell r="H3238">
            <v>0</v>
          </cell>
          <cell r="I3238">
            <v>0</v>
          </cell>
          <cell r="J3238">
            <v>0</v>
          </cell>
          <cell r="K3238">
            <v>0</v>
          </cell>
          <cell r="L3238">
            <v>0</v>
          </cell>
          <cell r="M3238">
            <v>0</v>
          </cell>
          <cell r="N3238">
            <v>0</v>
          </cell>
          <cell r="O3238">
            <v>0</v>
          </cell>
          <cell r="P3238">
            <v>0</v>
          </cell>
          <cell r="Q3238">
            <v>0</v>
          </cell>
          <cell r="R3238">
            <v>0</v>
          </cell>
          <cell r="S3238">
            <v>0</v>
          </cell>
          <cell r="T3238">
            <v>0</v>
          </cell>
          <cell r="U3238">
            <v>0</v>
          </cell>
          <cell r="V3238">
            <v>0</v>
          </cell>
          <cell r="W3238">
            <v>0</v>
          </cell>
          <cell r="X3238">
            <v>0</v>
          </cell>
          <cell r="Y3238" t="str">
            <v>DRW_UT_EVC_1   DSM Program Total Costs</v>
          </cell>
        </row>
        <row r="3239">
          <cell r="E3239">
            <v>0</v>
          </cell>
          <cell r="F3239">
            <v>0</v>
          </cell>
          <cell r="G3239">
            <v>0</v>
          </cell>
          <cell r="H3239">
            <v>0</v>
          </cell>
          <cell r="I3239">
            <v>0</v>
          </cell>
          <cell r="J3239">
            <v>0</v>
          </cell>
          <cell r="K3239">
            <v>0</v>
          </cell>
          <cell r="L3239">
            <v>0</v>
          </cell>
          <cell r="M3239">
            <v>0</v>
          </cell>
          <cell r="N3239">
            <v>0</v>
          </cell>
          <cell r="O3239">
            <v>0</v>
          </cell>
          <cell r="P3239">
            <v>0</v>
          </cell>
          <cell r="Q3239">
            <v>0</v>
          </cell>
          <cell r="R3239">
            <v>0</v>
          </cell>
          <cell r="S3239">
            <v>0</v>
          </cell>
          <cell r="T3239">
            <v>0</v>
          </cell>
          <cell r="U3239">
            <v>0</v>
          </cell>
          <cell r="V3239">
            <v>0</v>
          </cell>
          <cell r="W3239">
            <v>0</v>
          </cell>
          <cell r="X3239">
            <v>0</v>
          </cell>
          <cell r="Y3239" t="str">
            <v>DRW_UT_EVC_2Proposed DSM Program Energy Costs</v>
          </cell>
        </row>
        <row r="3240">
          <cell r="E3240">
            <v>0</v>
          </cell>
          <cell r="F3240">
            <v>0</v>
          </cell>
          <cell r="G3240">
            <v>0</v>
          </cell>
          <cell r="H3240">
            <v>0</v>
          </cell>
          <cell r="I3240">
            <v>0</v>
          </cell>
          <cell r="J3240">
            <v>0</v>
          </cell>
          <cell r="K3240">
            <v>0</v>
          </cell>
          <cell r="L3240">
            <v>0</v>
          </cell>
          <cell r="M3240">
            <v>0</v>
          </cell>
          <cell r="N3240">
            <v>0</v>
          </cell>
          <cell r="O3240">
            <v>0</v>
          </cell>
          <cell r="P3240">
            <v>0</v>
          </cell>
          <cell r="Q3240">
            <v>0</v>
          </cell>
          <cell r="R3240">
            <v>0</v>
          </cell>
          <cell r="S3240">
            <v>0</v>
          </cell>
          <cell r="T3240">
            <v>0</v>
          </cell>
          <cell r="U3240">
            <v>0</v>
          </cell>
          <cell r="V3240">
            <v>0</v>
          </cell>
          <cell r="W3240">
            <v>0</v>
          </cell>
          <cell r="X3240">
            <v>0</v>
          </cell>
          <cell r="Y3240" t="str">
            <v>DRW_UT_EVC_2Proposed DSM Program Payback Energy Costs</v>
          </cell>
        </row>
        <row r="3241">
          <cell r="E3241">
            <v>0</v>
          </cell>
          <cell r="F3241">
            <v>0</v>
          </cell>
          <cell r="G3241">
            <v>0</v>
          </cell>
          <cell r="H3241">
            <v>0</v>
          </cell>
          <cell r="I3241">
            <v>0</v>
          </cell>
          <cell r="J3241">
            <v>0</v>
          </cell>
          <cell r="K3241">
            <v>0</v>
          </cell>
          <cell r="L3241">
            <v>0</v>
          </cell>
          <cell r="M3241">
            <v>0</v>
          </cell>
          <cell r="N3241">
            <v>0</v>
          </cell>
          <cell r="O3241">
            <v>0</v>
          </cell>
          <cell r="P3241">
            <v>0</v>
          </cell>
          <cell r="Q3241">
            <v>0</v>
          </cell>
          <cell r="R3241">
            <v>0</v>
          </cell>
          <cell r="S3241">
            <v>0</v>
          </cell>
          <cell r="T3241">
            <v>0</v>
          </cell>
          <cell r="U3241">
            <v>0</v>
          </cell>
          <cell r="V3241">
            <v>0</v>
          </cell>
          <cell r="W3241">
            <v>0</v>
          </cell>
          <cell r="X3241">
            <v>0</v>
          </cell>
          <cell r="Y3241" t="str">
            <v>DRW_UT_EVC_2Proposed DSM Program Capacity Costs</v>
          </cell>
        </row>
        <row r="3242">
          <cell r="E3242">
            <v>0</v>
          </cell>
          <cell r="F3242">
            <v>0</v>
          </cell>
          <cell r="G3242">
            <v>0</v>
          </cell>
          <cell r="H3242">
            <v>0</v>
          </cell>
          <cell r="I3242">
            <v>0</v>
          </cell>
          <cell r="J3242">
            <v>0</v>
          </cell>
          <cell r="K3242">
            <v>0</v>
          </cell>
          <cell r="L3242">
            <v>0</v>
          </cell>
          <cell r="M3242">
            <v>0</v>
          </cell>
          <cell r="N3242">
            <v>0</v>
          </cell>
          <cell r="O3242">
            <v>0</v>
          </cell>
          <cell r="P3242">
            <v>0</v>
          </cell>
          <cell r="Q3242">
            <v>0</v>
          </cell>
          <cell r="R3242">
            <v>0</v>
          </cell>
          <cell r="S3242">
            <v>0</v>
          </cell>
          <cell r="T3242">
            <v>0</v>
          </cell>
          <cell r="U3242">
            <v>0</v>
          </cell>
          <cell r="V3242">
            <v>0</v>
          </cell>
          <cell r="W3242">
            <v>0</v>
          </cell>
          <cell r="X3242">
            <v>0</v>
          </cell>
          <cell r="Y3242" t="str">
            <v>DRW_UT_EVC_2Proposed DSM Program Capital Costs</v>
          </cell>
        </row>
        <row r="3243">
          <cell r="E3243">
            <v>0</v>
          </cell>
          <cell r="F3243">
            <v>0</v>
          </cell>
          <cell r="G3243">
            <v>0</v>
          </cell>
          <cell r="H3243">
            <v>0</v>
          </cell>
          <cell r="I3243">
            <v>0</v>
          </cell>
          <cell r="J3243">
            <v>0</v>
          </cell>
          <cell r="K3243">
            <v>0</v>
          </cell>
          <cell r="L3243">
            <v>0</v>
          </cell>
          <cell r="M3243">
            <v>0</v>
          </cell>
          <cell r="N3243">
            <v>0</v>
          </cell>
          <cell r="O3243">
            <v>0</v>
          </cell>
          <cell r="P3243">
            <v>0</v>
          </cell>
          <cell r="Q3243">
            <v>0</v>
          </cell>
          <cell r="R3243">
            <v>0</v>
          </cell>
          <cell r="S3243">
            <v>0</v>
          </cell>
          <cell r="T3243">
            <v>0</v>
          </cell>
          <cell r="U3243">
            <v>0</v>
          </cell>
          <cell r="V3243">
            <v>0</v>
          </cell>
          <cell r="W3243">
            <v>0</v>
          </cell>
          <cell r="X3243">
            <v>0</v>
          </cell>
          <cell r="Y3243" t="str">
            <v>DRW_UT_EVC_2   DSM Program Total Costs</v>
          </cell>
        </row>
        <row r="3244">
          <cell r="E3244">
            <v>0</v>
          </cell>
          <cell r="F3244">
            <v>0</v>
          </cell>
          <cell r="G3244">
            <v>0</v>
          </cell>
          <cell r="H3244">
            <v>0</v>
          </cell>
          <cell r="I3244">
            <v>0</v>
          </cell>
          <cell r="J3244">
            <v>0</v>
          </cell>
          <cell r="K3244">
            <v>0</v>
          </cell>
          <cell r="L3244">
            <v>0</v>
          </cell>
          <cell r="M3244">
            <v>0</v>
          </cell>
          <cell r="N3244">
            <v>0</v>
          </cell>
          <cell r="O3244">
            <v>0</v>
          </cell>
          <cell r="P3244">
            <v>0</v>
          </cell>
          <cell r="Q3244">
            <v>0</v>
          </cell>
          <cell r="R3244">
            <v>0</v>
          </cell>
          <cell r="S3244">
            <v>0</v>
          </cell>
          <cell r="T3244">
            <v>0</v>
          </cell>
          <cell r="U3244">
            <v>0</v>
          </cell>
          <cell r="V3244">
            <v>0</v>
          </cell>
          <cell r="W3244">
            <v>0</v>
          </cell>
          <cell r="X3244">
            <v>0</v>
          </cell>
          <cell r="Y3244" t="str">
            <v>DRW_UT_CUR_1Proposed DSM Program Energy Costs</v>
          </cell>
        </row>
        <row r="3245">
          <cell r="E3245">
            <v>0</v>
          </cell>
          <cell r="F3245">
            <v>0</v>
          </cell>
          <cell r="G3245">
            <v>0</v>
          </cell>
          <cell r="H3245">
            <v>0</v>
          </cell>
          <cell r="I3245">
            <v>0</v>
          </cell>
          <cell r="J3245">
            <v>0</v>
          </cell>
          <cell r="K3245">
            <v>0</v>
          </cell>
          <cell r="L3245">
            <v>0</v>
          </cell>
          <cell r="M3245">
            <v>0</v>
          </cell>
          <cell r="N3245">
            <v>0</v>
          </cell>
          <cell r="O3245">
            <v>0</v>
          </cell>
          <cell r="P3245">
            <v>0</v>
          </cell>
          <cell r="Q3245">
            <v>0</v>
          </cell>
          <cell r="R3245">
            <v>0</v>
          </cell>
          <cell r="S3245">
            <v>0</v>
          </cell>
          <cell r="T3245">
            <v>0</v>
          </cell>
          <cell r="U3245">
            <v>0</v>
          </cell>
          <cell r="V3245">
            <v>0</v>
          </cell>
          <cell r="W3245">
            <v>0</v>
          </cell>
          <cell r="X3245">
            <v>0</v>
          </cell>
          <cell r="Y3245" t="str">
            <v>DRW_UT_CUR_1Proposed DSM Program Payback Energy Costs</v>
          </cell>
        </row>
        <row r="3246">
          <cell r="E3246">
            <v>0</v>
          </cell>
          <cell r="F3246">
            <v>0</v>
          </cell>
          <cell r="G3246">
            <v>0</v>
          </cell>
          <cell r="H3246">
            <v>0</v>
          </cell>
          <cell r="I3246">
            <v>0</v>
          </cell>
          <cell r="J3246">
            <v>0</v>
          </cell>
          <cell r="K3246">
            <v>0</v>
          </cell>
          <cell r="L3246">
            <v>0</v>
          </cell>
          <cell r="M3246">
            <v>0</v>
          </cell>
          <cell r="N3246">
            <v>0</v>
          </cell>
          <cell r="O3246">
            <v>0</v>
          </cell>
          <cell r="P3246">
            <v>0</v>
          </cell>
          <cell r="Q3246">
            <v>0</v>
          </cell>
          <cell r="R3246">
            <v>0</v>
          </cell>
          <cell r="S3246">
            <v>0</v>
          </cell>
          <cell r="T3246">
            <v>0</v>
          </cell>
          <cell r="U3246">
            <v>0</v>
          </cell>
          <cell r="V3246">
            <v>0</v>
          </cell>
          <cell r="W3246">
            <v>0</v>
          </cell>
          <cell r="X3246">
            <v>0</v>
          </cell>
          <cell r="Y3246" t="str">
            <v>DRW_UT_CUR_1Proposed DSM Program Capacity Costs</v>
          </cell>
        </row>
        <row r="3247">
          <cell r="E3247">
            <v>0</v>
          </cell>
          <cell r="F3247">
            <v>0</v>
          </cell>
          <cell r="G3247">
            <v>0</v>
          </cell>
          <cell r="H3247">
            <v>0</v>
          </cell>
          <cell r="I3247">
            <v>0</v>
          </cell>
          <cell r="J3247">
            <v>0</v>
          </cell>
          <cell r="K3247">
            <v>0</v>
          </cell>
          <cell r="L3247">
            <v>0</v>
          </cell>
          <cell r="M3247">
            <v>0</v>
          </cell>
          <cell r="N3247">
            <v>0</v>
          </cell>
          <cell r="O3247">
            <v>0</v>
          </cell>
          <cell r="P3247">
            <v>0</v>
          </cell>
          <cell r="Q3247">
            <v>0</v>
          </cell>
          <cell r="R3247">
            <v>0</v>
          </cell>
          <cell r="S3247">
            <v>0</v>
          </cell>
          <cell r="T3247">
            <v>0</v>
          </cell>
          <cell r="U3247">
            <v>0</v>
          </cell>
          <cell r="V3247">
            <v>0</v>
          </cell>
          <cell r="W3247">
            <v>0</v>
          </cell>
          <cell r="X3247">
            <v>0</v>
          </cell>
          <cell r="Y3247" t="str">
            <v>DRW_UT_CUR_1Proposed DSM Program Capital Costs</v>
          </cell>
        </row>
        <row r="3248">
          <cell r="E3248">
            <v>0</v>
          </cell>
          <cell r="F3248">
            <v>0</v>
          </cell>
          <cell r="G3248">
            <v>0</v>
          </cell>
          <cell r="H3248">
            <v>0</v>
          </cell>
          <cell r="I3248">
            <v>0</v>
          </cell>
          <cell r="J3248">
            <v>0</v>
          </cell>
          <cell r="K3248">
            <v>0</v>
          </cell>
          <cell r="L3248">
            <v>0</v>
          </cell>
          <cell r="M3248">
            <v>0</v>
          </cell>
          <cell r="N3248">
            <v>0</v>
          </cell>
          <cell r="O3248">
            <v>0</v>
          </cell>
          <cell r="P3248">
            <v>0</v>
          </cell>
          <cell r="Q3248">
            <v>0</v>
          </cell>
          <cell r="R3248">
            <v>0</v>
          </cell>
          <cell r="S3248">
            <v>0</v>
          </cell>
          <cell r="T3248">
            <v>0</v>
          </cell>
          <cell r="U3248">
            <v>0</v>
          </cell>
          <cell r="V3248">
            <v>0</v>
          </cell>
          <cell r="W3248">
            <v>0</v>
          </cell>
          <cell r="X3248">
            <v>0</v>
          </cell>
          <cell r="Y3248" t="str">
            <v>DRW_UT_CUR_1   DSM Program Total Costs</v>
          </cell>
        </row>
        <row r="3249">
          <cell r="E3249">
            <v>0</v>
          </cell>
          <cell r="F3249">
            <v>0</v>
          </cell>
          <cell r="G3249">
            <v>0</v>
          </cell>
          <cell r="H3249">
            <v>0</v>
          </cell>
          <cell r="I3249">
            <v>0</v>
          </cell>
          <cell r="J3249">
            <v>0</v>
          </cell>
          <cell r="K3249">
            <v>0</v>
          </cell>
          <cell r="L3249">
            <v>0</v>
          </cell>
          <cell r="M3249">
            <v>0</v>
          </cell>
          <cell r="N3249">
            <v>0</v>
          </cell>
          <cell r="O3249">
            <v>0</v>
          </cell>
          <cell r="P3249">
            <v>0</v>
          </cell>
          <cell r="Q3249">
            <v>0</v>
          </cell>
          <cell r="R3249">
            <v>0</v>
          </cell>
          <cell r="S3249">
            <v>0</v>
          </cell>
          <cell r="T3249">
            <v>0</v>
          </cell>
          <cell r="U3249">
            <v>0</v>
          </cell>
          <cell r="V3249">
            <v>0</v>
          </cell>
          <cell r="W3249">
            <v>0</v>
          </cell>
          <cell r="X3249">
            <v>0</v>
          </cell>
          <cell r="Y3249" t="str">
            <v>DRW_UT_CUR_2Proposed DSM Program Energy Costs</v>
          </cell>
        </row>
        <row r="3250">
          <cell r="E3250">
            <v>0</v>
          </cell>
          <cell r="F3250">
            <v>0</v>
          </cell>
          <cell r="G3250">
            <v>0</v>
          </cell>
          <cell r="H3250">
            <v>0</v>
          </cell>
          <cell r="I3250">
            <v>0</v>
          </cell>
          <cell r="J3250">
            <v>0</v>
          </cell>
          <cell r="K3250">
            <v>0</v>
          </cell>
          <cell r="L3250">
            <v>0</v>
          </cell>
          <cell r="M3250">
            <v>0</v>
          </cell>
          <cell r="N3250">
            <v>0</v>
          </cell>
          <cell r="O3250">
            <v>0</v>
          </cell>
          <cell r="P3250">
            <v>0</v>
          </cell>
          <cell r="Q3250">
            <v>0</v>
          </cell>
          <cell r="R3250">
            <v>0</v>
          </cell>
          <cell r="S3250">
            <v>0</v>
          </cell>
          <cell r="T3250">
            <v>0</v>
          </cell>
          <cell r="U3250">
            <v>0</v>
          </cell>
          <cell r="V3250">
            <v>0</v>
          </cell>
          <cell r="W3250">
            <v>0</v>
          </cell>
          <cell r="X3250">
            <v>0</v>
          </cell>
          <cell r="Y3250" t="str">
            <v>DRW_UT_CUR_2Proposed DSM Program Payback Energy Costs</v>
          </cell>
        </row>
        <row r="3251">
          <cell r="E3251">
            <v>0</v>
          </cell>
          <cell r="F3251">
            <v>0</v>
          </cell>
          <cell r="G3251">
            <v>0</v>
          </cell>
          <cell r="H3251">
            <v>0</v>
          </cell>
          <cell r="I3251">
            <v>0</v>
          </cell>
          <cell r="J3251">
            <v>0</v>
          </cell>
          <cell r="K3251">
            <v>0</v>
          </cell>
          <cell r="L3251">
            <v>0</v>
          </cell>
          <cell r="M3251">
            <v>0</v>
          </cell>
          <cell r="N3251">
            <v>0</v>
          </cell>
          <cell r="O3251">
            <v>0</v>
          </cell>
          <cell r="P3251">
            <v>0</v>
          </cell>
          <cell r="Q3251">
            <v>0</v>
          </cell>
          <cell r="R3251">
            <v>0</v>
          </cell>
          <cell r="S3251">
            <v>0</v>
          </cell>
          <cell r="T3251">
            <v>0</v>
          </cell>
          <cell r="U3251">
            <v>0</v>
          </cell>
          <cell r="V3251">
            <v>0</v>
          </cell>
          <cell r="W3251">
            <v>0</v>
          </cell>
          <cell r="X3251">
            <v>0</v>
          </cell>
          <cell r="Y3251" t="str">
            <v>DRW_UT_CUR_2Proposed DSM Program Capacity Costs</v>
          </cell>
        </row>
        <row r="3252">
          <cell r="E3252">
            <v>0</v>
          </cell>
          <cell r="F3252">
            <v>0</v>
          </cell>
          <cell r="G3252">
            <v>0</v>
          </cell>
          <cell r="H3252">
            <v>0</v>
          </cell>
          <cell r="I3252">
            <v>0</v>
          </cell>
          <cell r="J3252">
            <v>0</v>
          </cell>
          <cell r="K3252">
            <v>0</v>
          </cell>
          <cell r="L3252">
            <v>0</v>
          </cell>
          <cell r="M3252">
            <v>0</v>
          </cell>
          <cell r="N3252">
            <v>0</v>
          </cell>
          <cell r="O3252">
            <v>0</v>
          </cell>
          <cell r="P3252">
            <v>0</v>
          </cell>
          <cell r="Q3252">
            <v>0</v>
          </cell>
          <cell r="R3252">
            <v>0</v>
          </cell>
          <cell r="S3252">
            <v>0</v>
          </cell>
          <cell r="T3252">
            <v>0</v>
          </cell>
          <cell r="U3252">
            <v>0</v>
          </cell>
          <cell r="V3252">
            <v>0</v>
          </cell>
          <cell r="W3252">
            <v>0</v>
          </cell>
          <cell r="X3252">
            <v>0</v>
          </cell>
          <cell r="Y3252" t="str">
            <v>DRW_UT_CUR_2Proposed DSM Program Capital Costs</v>
          </cell>
        </row>
        <row r="3253">
          <cell r="E3253">
            <v>0</v>
          </cell>
          <cell r="F3253">
            <v>0</v>
          </cell>
          <cell r="G3253">
            <v>0</v>
          </cell>
          <cell r="H3253">
            <v>0</v>
          </cell>
          <cell r="I3253">
            <v>0</v>
          </cell>
          <cell r="J3253">
            <v>0</v>
          </cell>
          <cell r="K3253">
            <v>0</v>
          </cell>
          <cell r="L3253">
            <v>0</v>
          </cell>
          <cell r="M3253">
            <v>0</v>
          </cell>
          <cell r="N3253">
            <v>0</v>
          </cell>
          <cell r="O3253">
            <v>0</v>
          </cell>
          <cell r="P3253">
            <v>0</v>
          </cell>
          <cell r="Q3253">
            <v>0</v>
          </cell>
          <cell r="R3253">
            <v>0</v>
          </cell>
          <cell r="S3253">
            <v>0</v>
          </cell>
          <cell r="T3253">
            <v>0</v>
          </cell>
          <cell r="U3253">
            <v>0</v>
          </cell>
          <cell r="V3253">
            <v>0</v>
          </cell>
          <cell r="W3253">
            <v>0</v>
          </cell>
          <cell r="X3253">
            <v>0</v>
          </cell>
          <cell r="Y3253" t="str">
            <v>DRW_UT_CUR_2   DSM Program Total Costs</v>
          </cell>
        </row>
        <row r="3254">
          <cell r="E3254">
            <v>0</v>
          </cell>
          <cell r="F3254">
            <v>0</v>
          </cell>
          <cell r="G3254">
            <v>0</v>
          </cell>
          <cell r="H3254">
            <v>0</v>
          </cell>
          <cell r="I3254">
            <v>0</v>
          </cell>
          <cell r="J3254">
            <v>0</v>
          </cell>
          <cell r="K3254">
            <v>0</v>
          </cell>
          <cell r="L3254">
            <v>0</v>
          </cell>
          <cell r="M3254">
            <v>0</v>
          </cell>
          <cell r="N3254">
            <v>0</v>
          </cell>
          <cell r="O3254">
            <v>0</v>
          </cell>
          <cell r="P3254">
            <v>0</v>
          </cell>
          <cell r="Q3254">
            <v>0</v>
          </cell>
          <cell r="R3254">
            <v>0</v>
          </cell>
          <cell r="S3254">
            <v>0</v>
          </cell>
          <cell r="T3254">
            <v>0</v>
          </cell>
          <cell r="U3254">
            <v>0</v>
          </cell>
          <cell r="V3254">
            <v>0</v>
          </cell>
          <cell r="W3254">
            <v>0</v>
          </cell>
          <cell r="X3254">
            <v>0</v>
          </cell>
          <cell r="Y3254" t="str">
            <v>DRW_UT_CUR_3Proposed DSM Program Energy Costs</v>
          </cell>
        </row>
        <row r="3255">
          <cell r="E3255">
            <v>0</v>
          </cell>
          <cell r="F3255">
            <v>0</v>
          </cell>
          <cell r="G3255">
            <v>0</v>
          </cell>
          <cell r="H3255">
            <v>0</v>
          </cell>
          <cell r="I3255">
            <v>0</v>
          </cell>
          <cell r="J3255">
            <v>0</v>
          </cell>
          <cell r="K3255">
            <v>0</v>
          </cell>
          <cell r="L3255">
            <v>0</v>
          </cell>
          <cell r="M3255">
            <v>0</v>
          </cell>
          <cell r="N3255">
            <v>0</v>
          </cell>
          <cell r="O3255">
            <v>0</v>
          </cell>
          <cell r="P3255">
            <v>0</v>
          </cell>
          <cell r="Q3255">
            <v>0</v>
          </cell>
          <cell r="R3255">
            <v>0</v>
          </cell>
          <cell r="S3255">
            <v>0</v>
          </cell>
          <cell r="T3255">
            <v>0</v>
          </cell>
          <cell r="U3255">
            <v>0</v>
          </cell>
          <cell r="V3255">
            <v>0</v>
          </cell>
          <cell r="W3255">
            <v>0</v>
          </cell>
          <cell r="X3255">
            <v>0</v>
          </cell>
          <cell r="Y3255" t="str">
            <v>DRW_UT_CUR_3Proposed DSM Program Payback Energy Costs</v>
          </cell>
        </row>
        <row r="3256">
          <cell r="E3256">
            <v>0</v>
          </cell>
          <cell r="F3256">
            <v>0</v>
          </cell>
          <cell r="G3256">
            <v>0</v>
          </cell>
          <cell r="H3256">
            <v>0</v>
          </cell>
          <cell r="I3256">
            <v>0</v>
          </cell>
          <cell r="J3256">
            <v>0</v>
          </cell>
          <cell r="K3256">
            <v>0</v>
          </cell>
          <cell r="L3256">
            <v>0</v>
          </cell>
          <cell r="M3256">
            <v>0</v>
          </cell>
          <cell r="N3256">
            <v>0</v>
          </cell>
          <cell r="O3256">
            <v>0</v>
          </cell>
          <cell r="P3256">
            <v>0</v>
          </cell>
          <cell r="Q3256">
            <v>0</v>
          </cell>
          <cell r="R3256">
            <v>0</v>
          </cell>
          <cell r="S3256">
            <v>0</v>
          </cell>
          <cell r="T3256">
            <v>0</v>
          </cell>
          <cell r="U3256">
            <v>0</v>
          </cell>
          <cell r="V3256">
            <v>0</v>
          </cell>
          <cell r="W3256">
            <v>0</v>
          </cell>
          <cell r="X3256">
            <v>0</v>
          </cell>
          <cell r="Y3256" t="str">
            <v>DRW_UT_CUR_3Proposed DSM Program Capacity Costs</v>
          </cell>
        </row>
        <row r="3257">
          <cell r="E3257">
            <v>0</v>
          </cell>
          <cell r="F3257">
            <v>0</v>
          </cell>
          <cell r="G3257">
            <v>0</v>
          </cell>
          <cell r="H3257">
            <v>0</v>
          </cell>
          <cell r="I3257">
            <v>0</v>
          </cell>
          <cell r="J3257">
            <v>0</v>
          </cell>
          <cell r="K3257">
            <v>0</v>
          </cell>
          <cell r="L3257">
            <v>0</v>
          </cell>
          <cell r="M3257">
            <v>0</v>
          </cell>
          <cell r="N3257">
            <v>0</v>
          </cell>
          <cell r="O3257">
            <v>0</v>
          </cell>
          <cell r="P3257">
            <v>0</v>
          </cell>
          <cell r="Q3257">
            <v>0</v>
          </cell>
          <cell r="R3257">
            <v>0</v>
          </cell>
          <cell r="S3257">
            <v>0</v>
          </cell>
          <cell r="T3257">
            <v>0</v>
          </cell>
          <cell r="U3257">
            <v>0</v>
          </cell>
          <cell r="V3257">
            <v>0</v>
          </cell>
          <cell r="W3257">
            <v>0</v>
          </cell>
          <cell r="X3257">
            <v>0</v>
          </cell>
          <cell r="Y3257" t="str">
            <v>DRW_UT_CUR_3Proposed DSM Program Capital Costs</v>
          </cell>
        </row>
        <row r="3258">
          <cell r="E3258">
            <v>0</v>
          </cell>
          <cell r="F3258">
            <v>0</v>
          </cell>
          <cell r="G3258">
            <v>0</v>
          </cell>
          <cell r="H3258">
            <v>0</v>
          </cell>
          <cell r="I3258">
            <v>0</v>
          </cell>
          <cell r="J3258">
            <v>0</v>
          </cell>
          <cell r="K3258">
            <v>0</v>
          </cell>
          <cell r="L3258">
            <v>0</v>
          </cell>
          <cell r="M3258">
            <v>0</v>
          </cell>
          <cell r="N3258">
            <v>0</v>
          </cell>
          <cell r="O3258">
            <v>0</v>
          </cell>
          <cell r="P3258">
            <v>0</v>
          </cell>
          <cell r="Q3258">
            <v>0</v>
          </cell>
          <cell r="R3258">
            <v>0</v>
          </cell>
          <cell r="S3258">
            <v>0</v>
          </cell>
          <cell r="T3258">
            <v>0</v>
          </cell>
          <cell r="U3258">
            <v>0</v>
          </cell>
          <cell r="V3258">
            <v>0</v>
          </cell>
          <cell r="W3258">
            <v>0</v>
          </cell>
          <cell r="X3258">
            <v>0</v>
          </cell>
          <cell r="Y3258" t="str">
            <v>DRW_UT_CUR_3   DSM Program Total Costs</v>
          </cell>
        </row>
        <row r="3259">
          <cell r="E3259">
            <v>0</v>
          </cell>
          <cell r="F3259">
            <v>0</v>
          </cell>
          <cell r="G3259">
            <v>0</v>
          </cell>
          <cell r="H3259">
            <v>0</v>
          </cell>
          <cell r="I3259">
            <v>0</v>
          </cell>
          <cell r="J3259">
            <v>0</v>
          </cell>
          <cell r="K3259">
            <v>0</v>
          </cell>
          <cell r="L3259">
            <v>0</v>
          </cell>
          <cell r="M3259">
            <v>0</v>
          </cell>
          <cell r="N3259">
            <v>0</v>
          </cell>
          <cell r="O3259">
            <v>0</v>
          </cell>
          <cell r="P3259">
            <v>0</v>
          </cell>
          <cell r="Q3259">
            <v>0</v>
          </cell>
          <cell r="R3259">
            <v>0</v>
          </cell>
          <cell r="S3259">
            <v>0</v>
          </cell>
          <cell r="T3259">
            <v>0</v>
          </cell>
          <cell r="U3259">
            <v>0</v>
          </cell>
          <cell r="V3259">
            <v>0</v>
          </cell>
          <cell r="W3259">
            <v>0</v>
          </cell>
          <cell r="X3259">
            <v>0</v>
          </cell>
          <cell r="Y3259" t="str">
            <v>DRW_UT_CUR_4Proposed DSM Program Energy Costs</v>
          </cell>
        </row>
        <row r="3260">
          <cell r="E3260">
            <v>0</v>
          </cell>
          <cell r="F3260">
            <v>0</v>
          </cell>
          <cell r="G3260">
            <v>0</v>
          </cell>
          <cell r="H3260">
            <v>0</v>
          </cell>
          <cell r="I3260">
            <v>0</v>
          </cell>
          <cell r="J3260">
            <v>0</v>
          </cell>
          <cell r="K3260">
            <v>0</v>
          </cell>
          <cell r="L3260">
            <v>0</v>
          </cell>
          <cell r="M3260">
            <v>0</v>
          </cell>
          <cell r="N3260">
            <v>0</v>
          </cell>
          <cell r="O3260">
            <v>0</v>
          </cell>
          <cell r="P3260">
            <v>0</v>
          </cell>
          <cell r="Q3260">
            <v>0</v>
          </cell>
          <cell r="R3260">
            <v>0</v>
          </cell>
          <cell r="S3260">
            <v>0</v>
          </cell>
          <cell r="T3260">
            <v>0</v>
          </cell>
          <cell r="U3260">
            <v>0</v>
          </cell>
          <cell r="V3260">
            <v>0</v>
          </cell>
          <cell r="W3260">
            <v>0</v>
          </cell>
          <cell r="X3260">
            <v>0</v>
          </cell>
          <cell r="Y3260" t="str">
            <v>DRW_UT_CUR_4Proposed DSM Program Payback Energy Costs</v>
          </cell>
        </row>
        <row r="3261">
          <cell r="E3261">
            <v>0</v>
          </cell>
          <cell r="F3261">
            <v>0</v>
          </cell>
          <cell r="G3261">
            <v>0</v>
          </cell>
          <cell r="H3261">
            <v>0</v>
          </cell>
          <cell r="I3261">
            <v>0</v>
          </cell>
          <cell r="J3261">
            <v>0</v>
          </cell>
          <cell r="K3261">
            <v>0</v>
          </cell>
          <cell r="L3261">
            <v>0</v>
          </cell>
          <cell r="M3261">
            <v>0</v>
          </cell>
          <cell r="N3261">
            <v>0</v>
          </cell>
          <cell r="O3261">
            <v>0</v>
          </cell>
          <cell r="P3261">
            <v>0</v>
          </cell>
          <cell r="Q3261">
            <v>0</v>
          </cell>
          <cell r="R3261">
            <v>0</v>
          </cell>
          <cell r="S3261">
            <v>0</v>
          </cell>
          <cell r="T3261">
            <v>0</v>
          </cell>
          <cell r="U3261">
            <v>0</v>
          </cell>
          <cell r="V3261">
            <v>0</v>
          </cell>
          <cell r="W3261">
            <v>0</v>
          </cell>
          <cell r="X3261">
            <v>0</v>
          </cell>
          <cell r="Y3261" t="str">
            <v>DRW_UT_CUR_4Proposed DSM Program Capacity Costs</v>
          </cell>
        </row>
        <row r="3262">
          <cell r="E3262">
            <v>0</v>
          </cell>
          <cell r="F3262">
            <v>0</v>
          </cell>
          <cell r="G3262">
            <v>0</v>
          </cell>
          <cell r="H3262">
            <v>0</v>
          </cell>
          <cell r="I3262">
            <v>0</v>
          </cell>
          <cell r="J3262">
            <v>0</v>
          </cell>
          <cell r="K3262">
            <v>0</v>
          </cell>
          <cell r="L3262">
            <v>0</v>
          </cell>
          <cell r="M3262">
            <v>0</v>
          </cell>
          <cell r="N3262">
            <v>0</v>
          </cell>
          <cell r="O3262">
            <v>0</v>
          </cell>
          <cell r="P3262">
            <v>0</v>
          </cell>
          <cell r="Q3262">
            <v>0</v>
          </cell>
          <cell r="R3262">
            <v>0</v>
          </cell>
          <cell r="S3262">
            <v>0</v>
          </cell>
          <cell r="T3262">
            <v>0</v>
          </cell>
          <cell r="U3262">
            <v>0</v>
          </cell>
          <cell r="V3262">
            <v>0</v>
          </cell>
          <cell r="W3262">
            <v>0</v>
          </cell>
          <cell r="X3262">
            <v>0</v>
          </cell>
          <cell r="Y3262" t="str">
            <v>DRW_UT_CUR_4Proposed DSM Program Capital Costs</v>
          </cell>
        </row>
        <row r="3263">
          <cell r="E3263">
            <v>0</v>
          </cell>
          <cell r="F3263">
            <v>0</v>
          </cell>
          <cell r="G3263">
            <v>0</v>
          </cell>
          <cell r="H3263">
            <v>0</v>
          </cell>
          <cell r="I3263">
            <v>0</v>
          </cell>
          <cell r="J3263">
            <v>0</v>
          </cell>
          <cell r="K3263">
            <v>0</v>
          </cell>
          <cell r="L3263">
            <v>0</v>
          </cell>
          <cell r="M3263">
            <v>0</v>
          </cell>
          <cell r="N3263">
            <v>0</v>
          </cell>
          <cell r="O3263">
            <v>0</v>
          </cell>
          <cell r="P3263">
            <v>0</v>
          </cell>
          <cell r="Q3263">
            <v>0</v>
          </cell>
          <cell r="R3263">
            <v>0</v>
          </cell>
          <cell r="S3263">
            <v>0</v>
          </cell>
          <cell r="T3263">
            <v>0</v>
          </cell>
          <cell r="U3263">
            <v>0</v>
          </cell>
          <cell r="V3263">
            <v>0</v>
          </cell>
          <cell r="W3263">
            <v>0</v>
          </cell>
          <cell r="X3263">
            <v>0</v>
          </cell>
          <cell r="Y3263" t="str">
            <v>DRW_UT_CUR_4   DSM Program Total Costs</v>
          </cell>
        </row>
        <row r="3264">
          <cell r="E3264">
            <v>0</v>
          </cell>
          <cell r="F3264">
            <v>0</v>
          </cell>
          <cell r="G3264">
            <v>0</v>
          </cell>
          <cell r="H3264">
            <v>0</v>
          </cell>
          <cell r="I3264">
            <v>0</v>
          </cell>
          <cell r="J3264">
            <v>0</v>
          </cell>
          <cell r="K3264">
            <v>0</v>
          </cell>
          <cell r="L3264">
            <v>0</v>
          </cell>
          <cell r="M3264">
            <v>0</v>
          </cell>
          <cell r="N3264">
            <v>0</v>
          </cell>
          <cell r="O3264">
            <v>0</v>
          </cell>
          <cell r="P3264">
            <v>0</v>
          </cell>
          <cell r="Q3264">
            <v>0</v>
          </cell>
          <cell r="R3264">
            <v>0</v>
          </cell>
          <cell r="S3264">
            <v>0</v>
          </cell>
          <cell r="T3264">
            <v>0</v>
          </cell>
          <cell r="U3264">
            <v>0</v>
          </cell>
          <cell r="V3264">
            <v>0</v>
          </cell>
          <cell r="W3264">
            <v>0</v>
          </cell>
          <cell r="X3264">
            <v>0</v>
          </cell>
          <cell r="Y3264" t="str">
            <v>DRW_UT_CUR_5Proposed DSM Program Energy Costs</v>
          </cell>
        </row>
        <row r="3265">
          <cell r="E3265">
            <v>0</v>
          </cell>
          <cell r="F3265">
            <v>0</v>
          </cell>
          <cell r="G3265">
            <v>0</v>
          </cell>
          <cell r="H3265">
            <v>0</v>
          </cell>
          <cell r="I3265">
            <v>0</v>
          </cell>
          <cell r="J3265">
            <v>0</v>
          </cell>
          <cell r="K3265">
            <v>0</v>
          </cell>
          <cell r="L3265">
            <v>0</v>
          </cell>
          <cell r="M3265">
            <v>0</v>
          </cell>
          <cell r="N3265">
            <v>0</v>
          </cell>
          <cell r="O3265">
            <v>0</v>
          </cell>
          <cell r="P3265">
            <v>0</v>
          </cell>
          <cell r="Q3265">
            <v>0</v>
          </cell>
          <cell r="R3265">
            <v>0</v>
          </cell>
          <cell r="S3265">
            <v>0</v>
          </cell>
          <cell r="T3265">
            <v>0</v>
          </cell>
          <cell r="U3265">
            <v>0</v>
          </cell>
          <cell r="V3265">
            <v>0</v>
          </cell>
          <cell r="W3265">
            <v>0</v>
          </cell>
          <cell r="X3265">
            <v>0</v>
          </cell>
          <cell r="Y3265" t="str">
            <v>DRW_UT_CUR_5Proposed DSM Program Payback Energy Costs</v>
          </cell>
        </row>
        <row r="3266">
          <cell r="E3266">
            <v>0</v>
          </cell>
          <cell r="F3266">
            <v>0</v>
          </cell>
          <cell r="G3266">
            <v>0</v>
          </cell>
          <cell r="H3266">
            <v>0</v>
          </cell>
          <cell r="I3266">
            <v>0</v>
          </cell>
          <cell r="J3266">
            <v>0</v>
          </cell>
          <cell r="K3266">
            <v>0</v>
          </cell>
          <cell r="L3266">
            <v>0</v>
          </cell>
          <cell r="M3266">
            <v>0</v>
          </cell>
          <cell r="N3266">
            <v>0</v>
          </cell>
          <cell r="O3266">
            <v>0</v>
          </cell>
          <cell r="P3266">
            <v>0</v>
          </cell>
          <cell r="Q3266">
            <v>0</v>
          </cell>
          <cell r="R3266">
            <v>0</v>
          </cell>
          <cell r="S3266">
            <v>0</v>
          </cell>
          <cell r="T3266">
            <v>0</v>
          </cell>
          <cell r="U3266">
            <v>0</v>
          </cell>
          <cell r="V3266">
            <v>0</v>
          </cell>
          <cell r="W3266">
            <v>0</v>
          </cell>
          <cell r="X3266">
            <v>0</v>
          </cell>
          <cell r="Y3266" t="str">
            <v>DRW_UT_CUR_5Proposed DSM Program Capacity Costs</v>
          </cell>
        </row>
        <row r="3267">
          <cell r="E3267">
            <v>0</v>
          </cell>
          <cell r="F3267">
            <v>0</v>
          </cell>
          <cell r="G3267">
            <v>0</v>
          </cell>
          <cell r="H3267">
            <v>0</v>
          </cell>
          <cell r="I3267">
            <v>0</v>
          </cell>
          <cell r="J3267">
            <v>0</v>
          </cell>
          <cell r="K3267">
            <v>0</v>
          </cell>
          <cell r="L3267">
            <v>0</v>
          </cell>
          <cell r="M3267">
            <v>0</v>
          </cell>
          <cell r="N3267">
            <v>0</v>
          </cell>
          <cell r="O3267">
            <v>0</v>
          </cell>
          <cell r="P3267">
            <v>0</v>
          </cell>
          <cell r="Q3267">
            <v>0</v>
          </cell>
          <cell r="R3267">
            <v>0</v>
          </cell>
          <cell r="S3267">
            <v>0</v>
          </cell>
          <cell r="T3267">
            <v>0</v>
          </cell>
          <cell r="U3267">
            <v>0</v>
          </cell>
          <cell r="V3267">
            <v>0</v>
          </cell>
          <cell r="W3267">
            <v>0</v>
          </cell>
          <cell r="X3267">
            <v>0</v>
          </cell>
          <cell r="Y3267" t="str">
            <v>DRW_UT_CUR_5Proposed DSM Program Capital Costs</v>
          </cell>
        </row>
        <row r="3268">
          <cell r="E3268">
            <v>0</v>
          </cell>
          <cell r="F3268">
            <v>0</v>
          </cell>
          <cell r="G3268">
            <v>0</v>
          </cell>
          <cell r="H3268">
            <v>0</v>
          </cell>
          <cell r="I3268">
            <v>0</v>
          </cell>
          <cell r="J3268">
            <v>0</v>
          </cell>
          <cell r="K3268">
            <v>0</v>
          </cell>
          <cell r="L3268">
            <v>0</v>
          </cell>
          <cell r="M3268">
            <v>0</v>
          </cell>
          <cell r="N3268">
            <v>0</v>
          </cell>
          <cell r="O3268">
            <v>0</v>
          </cell>
          <cell r="P3268">
            <v>0</v>
          </cell>
          <cell r="Q3268">
            <v>0</v>
          </cell>
          <cell r="R3268">
            <v>0</v>
          </cell>
          <cell r="S3268">
            <v>0</v>
          </cell>
          <cell r="T3268">
            <v>0</v>
          </cell>
          <cell r="U3268">
            <v>0</v>
          </cell>
          <cell r="V3268">
            <v>0</v>
          </cell>
          <cell r="W3268">
            <v>0</v>
          </cell>
          <cell r="X3268">
            <v>0</v>
          </cell>
          <cell r="Y3268" t="str">
            <v>DRW_UT_CUR_5   DSM Program Total Costs</v>
          </cell>
        </row>
        <row r="3269">
          <cell r="E3269">
            <v>0</v>
          </cell>
          <cell r="F3269">
            <v>0</v>
          </cell>
          <cell r="G3269">
            <v>0</v>
          </cell>
          <cell r="H3269">
            <v>0</v>
          </cell>
          <cell r="I3269">
            <v>0</v>
          </cell>
          <cell r="J3269">
            <v>0</v>
          </cell>
          <cell r="K3269">
            <v>0</v>
          </cell>
          <cell r="L3269">
            <v>0</v>
          </cell>
          <cell r="M3269">
            <v>0</v>
          </cell>
          <cell r="N3269">
            <v>0</v>
          </cell>
          <cell r="O3269">
            <v>0</v>
          </cell>
          <cell r="P3269">
            <v>0</v>
          </cell>
          <cell r="Q3269">
            <v>0</v>
          </cell>
          <cell r="R3269">
            <v>0</v>
          </cell>
          <cell r="S3269">
            <v>0</v>
          </cell>
          <cell r="T3269">
            <v>0</v>
          </cell>
          <cell r="U3269">
            <v>0</v>
          </cell>
          <cell r="V3269">
            <v>0</v>
          </cell>
          <cell r="W3269">
            <v>0</v>
          </cell>
          <cell r="X3269">
            <v>0</v>
          </cell>
          <cell r="Y3269" t="str">
            <v>DRW_UT_CUR_6Proposed DSM Program Energy Costs</v>
          </cell>
        </row>
        <row r="3270">
          <cell r="E3270">
            <v>0</v>
          </cell>
          <cell r="F3270">
            <v>0</v>
          </cell>
          <cell r="G3270">
            <v>0</v>
          </cell>
          <cell r="H3270">
            <v>0</v>
          </cell>
          <cell r="I3270">
            <v>0</v>
          </cell>
          <cell r="J3270">
            <v>0</v>
          </cell>
          <cell r="K3270">
            <v>0</v>
          </cell>
          <cell r="L3270">
            <v>0</v>
          </cell>
          <cell r="M3270">
            <v>0</v>
          </cell>
          <cell r="N3270">
            <v>0</v>
          </cell>
          <cell r="O3270">
            <v>0</v>
          </cell>
          <cell r="P3270">
            <v>0</v>
          </cell>
          <cell r="Q3270">
            <v>0</v>
          </cell>
          <cell r="R3270">
            <v>0</v>
          </cell>
          <cell r="S3270">
            <v>0</v>
          </cell>
          <cell r="T3270">
            <v>0</v>
          </cell>
          <cell r="U3270">
            <v>0</v>
          </cell>
          <cell r="V3270">
            <v>0</v>
          </cell>
          <cell r="W3270">
            <v>0</v>
          </cell>
          <cell r="X3270">
            <v>0</v>
          </cell>
          <cell r="Y3270" t="str">
            <v>DRW_UT_CUR_6Proposed DSM Program Payback Energy Costs</v>
          </cell>
        </row>
        <row r="3271">
          <cell r="E3271">
            <v>0</v>
          </cell>
          <cell r="F3271">
            <v>0</v>
          </cell>
          <cell r="G3271">
            <v>0</v>
          </cell>
          <cell r="H3271">
            <v>0</v>
          </cell>
          <cell r="I3271">
            <v>0</v>
          </cell>
          <cell r="J3271">
            <v>0</v>
          </cell>
          <cell r="K3271">
            <v>0</v>
          </cell>
          <cell r="L3271">
            <v>0</v>
          </cell>
          <cell r="M3271">
            <v>0</v>
          </cell>
          <cell r="N3271">
            <v>0</v>
          </cell>
          <cell r="O3271">
            <v>0</v>
          </cell>
          <cell r="P3271">
            <v>0</v>
          </cell>
          <cell r="Q3271">
            <v>0</v>
          </cell>
          <cell r="R3271">
            <v>0</v>
          </cell>
          <cell r="S3271">
            <v>0</v>
          </cell>
          <cell r="T3271">
            <v>0</v>
          </cell>
          <cell r="U3271">
            <v>0</v>
          </cell>
          <cell r="V3271">
            <v>0</v>
          </cell>
          <cell r="W3271">
            <v>0</v>
          </cell>
          <cell r="X3271">
            <v>0</v>
          </cell>
          <cell r="Y3271" t="str">
            <v>DRW_UT_CUR_6Proposed DSM Program Capacity Costs</v>
          </cell>
        </row>
        <row r="3272">
          <cell r="E3272">
            <v>0</v>
          </cell>
          <cell r="F3272">
            <v>0</v>
          </cell>
          <cell r="G3272">
            <v>0</v>
          </cell>
          <cell r="H3272">
            <v>0</v>
          </cell>
          <cell r="I3272">
            <v>0</v>
          </cell>
          <cell r="J3272">
            <v>0</v>
          </cell>
          <cell r="K3272">
            <v>0</v>
          </cell>
          <cell r="L3272">
            <v>0</v>
          </cell>
          <cell r="M3272">
            <v>0</v>
          </cell>
          <cell r="N3272">
            <v>0</v>
          </cell>
          <cell r="O3272">
            <v>0</v>
          </cell>
          <cell r="P3272">
            <v>0</v>
          </cell>
          <cell r="Q3272">
            <v>0</v>
          </cell>
          <cell r="R3272">
            <v>0</v>
          </cell>
          <cell r="S3272">
            <v>0</v>
          </cell>
          <cell r="T3272">
            <v>0</v>
          </cell>
          <cell r="U3272">
            <v>0</v>
          </cell>
          <cell r="V3272">
            <v>0</v>
          </cell>
          <cell r="W3272">
            <v>0</v>
          </cell>
          <cell r="X3272">
            <v>0</v>
          </cell>
          <cell r="Y3272" t="str">
            <v>DRW_UT_CUR_6Proposed DSM Program Capital Costs</v>
          </cell>
        </row>
        <row r="3273">
          <cell r="E3273">
            <v>0</v>
          </cell>
          <cell r="F3273">
            <v>0</v>
          </cell>
          <cell r="G3273">
            <v>0</v>
          </cell>
          <cell r="H3273">
            <v>0</v>
          </cell>
          <cell r="I3273">
            <v>0</v>
          </cell>
          <cell r="J3273">
            <v>0</v>
          </cell>
          <cell r="K3273">
            <v>0</v>
          </cell>
          <cell r="L3273">
            <v>0</v>
          </cell>
          <cell r="M3273">
            <v>0</v>
          </cell>
          <cell r="N3273">
            <v>0</v>
          </cell>
          <cell r="O3273">
            <v>0</v>
          </cell>
          <cell r="P3273">
            <v>0</v>
          </cell>
          <cell r="Q3273">
            <v>0</v>
          </cell>
          <cell r="R3273">
            <v>0</v>
          </cell>
          <cell r="S3273">
            <v>0</v>
          </cell>
          <cell r="T3273">
            <v>0</v>
          </cell>
          <cell r="U3273">
            <v>0</v>
          </cell>
          <cell r="V3273">
            <v>0</v>
          </cell>
          <cell r="W3273">
            <v>0</v>
          </cell>
          <cell r="X3273">
            <v>0</v>
          </cell>
          <cell r="Y3273" t="str">
            <v>DRW_UT_CUR_6   DSM Program Total Costs</v>
          </cell>
        </row>
        <row r="3274">
          <cell r="E3274">
            <v>0</v>
          </cell>
          <cell r="F3274">
            <v>0</v>
          </cell>
          <cell r="G3274">
            <v>0</v>
          </cell>
          <cell r="H3274">
            <v>0</v>
          </cell>
          <cell r="I3274">
            <v>0</v>
          </cell>
          <cell r="J3274">
            <v>0</v>
          </cell>
          <cell r="K3274">
            <v>0</v>
          </cell>
          <cell r="L3274">
            <v>0</v>
          </cell>
          <cell r="M3274">
            <v>0</v>
          </cell>
          <cell r="N3274">
            <v>0</v>
          </cell>
          <cell r="O3274">
            <v>0</v>
          </cell>
          <cell r="P3274">
            <v>0</v>
          </cell>
          <cell r="Q3274">
            <v>0</v>
          </cell>
          <cell r="R3274">
            <v>0</v>
          </cell>
          <cell r="S3274">
            <v>0</v>
          </cell>
          <cell r="T3274">
            <v>0</v>
          </cell>
          <cell r="U3274">
            <v>0</v>
          </cell>
          <cell r="V3274">
            <v>0</v>
          </cell>
          <cell r="W3274">
            <v>0</v>
          </cell>
          <cell r="X3274">
            <v>0</v>
          </cell>
          <cell r="Y3274" t="str">
            <v>DRW_WA_DLC_1Proposed DSM Program Energy Costs</v>
          </cell>
        </row>
        <row r="3275">
          <cell r="E3275">
            <v>0</v>
          </cell>
          <cell r="F3275">
            <v>0</v>
          </cell>
          <cell r="G3275">
            <v>0</v>
          </cell>
          <cell r="H3275">
            <v>0</v>
          </cell>
          <cell r="I3275">
            <v>0</v>
          </cell>
          <cell r="J3275">
            <v>0</v>
          </cell>
          <cell r="K3275">
            <v>0</v>
          </cell>
          <cell r="L3275">
            <v>0</v>
          </cell>
          <cell r="M3275">
            <v>0</v>
          </cell>
          <cell r="N3275">
            <v>0</v>
          </cell>
          <cell r="O3275">
            <v>0</v>
          </cell>
          <cell r="P3275">
            <v>0</v>
          </cell>
          <cell r="Q3275">
            <v>0</v>
          </cell>
          <cell r="R3275">
            <v>0</v>
          </cell>
          <cell r="S3275">
            <v>0</v>
          </cell>
          <cell r="T3275">
            <v>0</v>
          </cell>
          <cell r="U3275">
            <v>0</v>
          </cell>
          <cell r="V3275">
            <v>0</v>
          </cell>
          <cell r="W3275">
            <v>0</v>
          </cell>
          <cell r="X3275">
            <v>0</v>
          </cell>
          <cell r="Y3275" t="str">
            <v>DRW_WA_DLC_1Proposed DSM Program Payback Energy Costs</v>
          </cell>
        </row>
        <row r="3276">
          <cell r="E3276">
            <v>0</v>
          </cell>
          <cell r="F3276">
            <v>0</v>
          </cell>
          <cell r="G3276">
            <v>0</v>
          </cell>
          <cell r="H3276">
            <v>0</v>
          </cell>
          <cell r="I3276">
            <v>0</v>
          </cell>
          <cell r="J3276">
            <v>0</v>
          </cell>
          <cell r="K3276">
            <v>0</v>
          </cell>
          <cell r="L3276">
            <v>0</v>
          </cell>
          <cell r="M3276">
            <v>0</v>
          </cell>
          <cell r="N3276">
            <v>0</v>
          </cell>
          <cell r="O3276">
            <v>0</v>
          </cell>
          <cell r="P3276">
            <v>0</v>
          </cell>
          <cell r="Q3276">
            <v>0</v>
          </cell>
          <cell r="R3276">
            <v>0</v>
          </cell>
          <cell r="S3276">
            <v>0</v>
          </cell>
          <cell r="T3276">
            <v>0</v>
          </cell>
          <cell r="U3276">
            <v>0</v>
          </cell>
          <cell r="V3276">
            <v>0</v>
          </cell>
          <cell r="W3276">
            <v>0</v>
          </cell>
          <cell r="X3276">
            <v>0</v>
          </cell>
          <cell r="Y3276" t="str">
            <v>DRW_WA_DLC_1Proposed DSM Program Capacity Costs</v>
          </cell>
        </row>
        <row r="3277">
          <cell r="E3277">
            <v>0</v>
          </cell>
          <cell r="F3277">
            <v>0</v>
          </cell>
          <cell r="G3277">
            <v>0</v>
          </cell>
          <cell r="H3277">
            <v>0</v>
          </cell>
          <cell r="I3277">
            <v>0</v>
          </cell>
          <cell r="J3277">
            <v>0</v>
          </cell>
          <cell r="K3277">
            <v>0</v>
          </cell>
          <cell r="L3277">
            <v>0</v>
          </cell>
          <cell r="M3277">
            <v>0</v>
          </cell>
          <cell r="N3277">
            <v>0</v>
          </cell>
          <cell r="O3277">
            <v>0</v>
          </cell>
          <cell r="P3277">
            <v>0</v>
          </cell>
          <cell r="Q3277">
            <v>0</v>
          </cell>
          <cell r="R3277">
            <v>0</v>
          </cell>
          <cell r="S3277">
            <v>0</v>
          </cell>
          <cell r="T3277">
            <v>0</v>
          </cell>
          <cell r="U3277">
            <v>0</v>
          </cell>
          <cell r="V3277">
            <v>0</v>
          </cell>
          <cell r="W3277">
            <v>0</v>
          </cell>
          <cell r="X3277">
            <v>0</v>
          </cell>
          <cell r="Y3277" t="str">
            <v>DRW_WA_DLC_1Proposed DSM Program Capital Costs</v>
          </cell>
        </row>
        <row r="3278">
          <cell r="E3278">
            <v>0</v>
          </cell>
          <cell r="F3278">
            <v>0</v>
          </cell>
          <cell r="G3278">
            <v>0</v>
          </cell>
          <cell r="H3278">
            <v>0</v>
          </cell>
          <cell r="I3278">
            <v>0</v>
          </cell>
          <cell r="J3278">
            <v>0</v>
          </cell>
          <cell r="K3278">
            <v>0</v>
          </cell>
          <cell r="L3278">
            <v>0</v>
          </cell>
          <cell r="M3278">
            <v>0</v>
          </cell>
          <cell r="N3278">
            <v>0</v>
          </cell>
          <cell r="O3278">
            <v>0</v>
          </cell>
          <cell r="P3278">
            <v>0</v>
          </cell>
          <cell r="Q3278">
            <v>0</v>
          </cell>
          <cell r="R3278">
            <v>0</v>
          </cell>
          <cell r="S3278">
            <v>0</v>
          </cell>
          <cell r="T3278">
            <v>0</v>
          </cell>
          <cell r="U3278">
            <v>0</v>
          </cell>
          <cell r="V3278">
            <v>0</v>
          </cell>
          <cell r="W3278">
            <v>0</v>
          </cell>
          <cell r="X3278">
            <v>0</v>
          </cell>
          <cell r="Y3278" t="str">
            <v>DRW_WA_DLC_1   DSM Program Total Costs</v>
          </cell>
        </row>
        <row r="3279">
          <cell r="E3279">
            <v>0</v>
          </cell>
          <cell r="F3279">
            <v>0</v>
          </cell>
          <cell r="G3279">
            <v>0</v>
          </cell>
          <cell r="H3279">
            <v>0</v>
          </cell>
          <cell r="I3279">
            <v>0</v>
          </cell>
          <cell r="J3279">
            <v>0</v>
          </cell>
          <cell r="K3279">
            <v>0</v>
          </cell>
          <cell r="L3279">
            <v>0</v>
          </cell>
          <cell r="M3279">
            <v>0</v>
          </cell>
          <cell r="N3279">
            <v>0</v>
          </cell>
          <cell r="O3279">
            <v>0</v>
          </cell>
          <cell r="P3279">
            <v>0</v>
          </cell>
          <cell r="Q3279">
            <v>0</v>
          </cell>
          <cell r="R3279">
            <v>0</v>
          </cell>
          <cell r="S3279">
            <v>0</v>
          </cell>
          <cell r="T3279">
            <v>0</v>
          </cell>
          <cell r="U3279">
            <v>0</v>
          </cell>
          <cell r="V3279">
            <v>0</v>
          </cell>
          <cell r="W3279">
            <v>0</v>
          </cell>
          <cell r="X3279">
            <v>0</v>
          </cell>
          <cell r="Y3279" t="str">
            <v>DRW_WA_DLC_2Proposed DSM Program Energy Costs</v>
          </cell>
        </row>
        <row r="3280">
          <cell r="E3280">
            <v>0</v>
          </cell>
          <cell r="F3280">
            <v>0</v>
          </cell>
          <cell r="G3280">
            <v>0</v>
          </cell>
          <cell r="H3280">
            <v>0</v>
          </cell>
          <cell r="I3280">
            <v>0</v>
          </cell>
          <cell r="J3280">
            <v>0</v>
          </cell>
          <cell r="K3280">
            <v>0</v>
          </cell>
          <cell r="L3280">
            <v>0</v>
          </cell>
          <cell r="M3280">
            <v>0</v>
          </cell>
          <cell r="N3280">
            <v>0</v>
          </cell>
          <cell r="O3280">
            <v>0</v>
          </cell>
          <cell r="P3280">
            <v>0</v>
          </cell>
          <cell r="Q3280">
            <v>0</v>
          </cell>
          <cell r="R3280">
            <v>0</v>
          </cell>
          <cell r="S3280">
            <v>0</v>
          </cell>
          <cell r="T3280">
            <v>0</v>
          </cell>
          <cell r="U3280">
            <v>0</v>
          </cell>
          <cell r="V3280">
            <v>0</v>
          </cell>
          <cell r="W3280">
            <v>0</v>
          </cell>
          <cell r="X3280">
            <v>0</v>
          </cell>
          <cell r="Y3280" t="str">
            <v>DRW_WA_DLC_2Proposed DSM Program Payback Energy Costs</v>
          </cell>
        </row>
        <row r="3281">
          <cell r="E3281">
            <v>0</v>
          </cell>
          <cell r="F3281">
            <v>0</v>
          </cell>
          <cell r="G3281">
            <v>0</v>
          </cell>
          <cell r="H3281">
            <v>0</v>
          </cell>
          <cell r="I3281">
            <v>0</v>
          </cell>
          <cell r="J3281">
            <v>0</v>
          </cell>
          <cell r="K3281">
            <v>0</v>
          </cell>
          <cell r="L3281">
            <v>0</v>
          </cell>
          <cell r="M3281">
            <v>0</v>
          </cell>
          <cell r="N3281">
            <v>0</v>
          </cell>
          <cell r="O3281">
            <v>0</v>
          </cell>
          <cell r="P3281">
            <v>0</v>
          </cell>
          <cell r="Q3281">
            <v>0</v>
          </cell>
          <cell r="R3281">
            <v>0</v>
          </cell>
          <cell r="S3281">
            <v>0</v>
          </cell>
          <cell r="T3281">
            <v>0</v>
          </cell>
          <cell r="U3281">
            <v>0</v>
          </cell>
          <cell r="V3281">
            <v>0</v>
          </cell>
          <cell r="W3281">
            <v>0</v>
          </cell>
          <cell r="X3281">
            <v>0</v>
          </cell>
          <cell r="Y3281" t="str">
            <v>DRW_WA_DLC_2Proposed DSM Program Capacity Costs</v>
          </cell>
        </row>
        <row r="3282">
          <cell r="E3282">
            <v>0</v>
          </cell>
          <cell r="F3282">
            <v>0</v>
          </cell>
          <cell r="G3282">
            <v>0</v>
          </cell>
          <cell r="H3282">
            <v>0</v>
          </cell>
          <cell r="I3282">
            <v>0</v>
          </cell>
          <cell r="J3282">
            <v>0</v>
          </cell>
          <cell r="K3282">
            <v>0</v>
          </cell>
          <cell r="L3282">
            <v>0</v>
          </cell>
          <cell r="M3282">
            <v>0</v>
          </cell>
          <cell r="N3282">
            <v>0</v>
          </cell>
          <cell r="O3282">
            <v>0</v>
          </cell>
          <cell r="P3282">
            <v>0</v>
          </cell>
          <cell r="Q3282">
            <v>0</v>
          </cell>
          <cell r="R3282">
            <v>0</v>
          </cell>
          <cell r="S3282">
            <v>0</v>
          </cell>
          <cell r="T3282">
            <v>0</v>
          </cell>
          <cell r="U3282">
            <v>0</v>
          </cell>
          <cell r="V3282">
            <v>0</v>
          </cell>
          <cell r="W3282">
            <v>0</v>
          </cell>
          <cell r="X3282">
            <v>0</v>
          </cell>
          <cell r="Y3282" t="str">
            <v>DRW_WA_DLC_2Proposed DSM Program Capital Costs</v>
          </cell>
        </row>
        <row r="3283">
          <cell r="E3283">
            <v>0</v>
          </cell>
          <cell r="F3283">
            <v>0</v>
          </cell>
          <cell r="G3283">
            <v>0</v>
          </cell>
          <cell r="H3283">
            <v>0</v>
          </cell>
          <cell r="I3283">
            <v>0</v>
          </cell>
          <cell r="J3283">
            <v>0</v>
          </cell>
          <cell r="K3283">
            <v>0</v>
          </cell>
          <cell r="L3283">
            <v>0</v>
          </cell>
          <cell r="M3283">
            <v>0</v>
          </cell>
          <cell r="N3283">
            <v>0</v>
          </cell>
          <cell r="O3283">
            <v>0</v>
          </cell>
          <cell r="P3283">
            <v>0</v>
          </cell>
          <cell r="Q3283">
            <v>0</v>
          </cell>
          <cell r="R3283">
            <v>0</v>
          </cell>
          <cell r="S3283">
            <v>0</v>
          </cell>
          <cell r="T3283">
            <v>0</v>
          </cell>
          <cell r="U3283">
            <v>0</v>
          </cell>
          <cell r="V3283">
            <v>0</v>
          </cell>
          <cell r="W3283">
            <v>0</v>
          </cell>
          <cell r="X3283">
            <v>0</v>
          </cell>
          <cell r="Y3283" t="str">
            <v>DRW_WA_DLC_2   DSM Program Total Costs</v>
          </cell>
        </row>
        <row r="3284">
          <cell r="E3284">
            <v>0</v>
          </cell>
          <cell r="F3284">
            <v>0</v>
          </cell>
          <cell r="G3284">
            <v>0</v>
          </cell>
          <cell r="H3284">
            <v>0</v>
          </cell>
          <cell r="I3284">
            <v>0</v>
          </cell>
          <cell r="J3284">
            <v>0</v>
          </cell>
          <cell r="K3284">
            <v>0</v>
          </cell>
          <cell r="L3284">
            <v>0</v>
          </cell>
          <cell r="M3284">
            <v>0</v>
          </cell>
          <cell r="N3284">
            <v>0</v>
          </cell>
          <cell r="O3284">
            <v>0</v>
          </cell>
          <cell r="P3284">
            <v>0</v>
          </cell>
          <cell r="Q3284">
            <v>0</v>
          </cell>
          <cell r="R3284">
            <v>0</v>
          </cell>
          <cell r="S3284">
            <v>0</v>
          </cell>
          <cell r="T3284">
            <v>0</v>
          </cell>
          <cell r="U3284">
            <v>0</v>
          </cell>
          <cell r="V3284">
            <v>0</v>
          </cell>
          <cell r="W3284">
            <v>0</v>
          </cell>
          <cell r="X3284">
            <v>0</v>
          </cell>
          <cell r="Y3284" t="str">
            <v>DRW_WA_SPH_1Proposed DSM Program Energy Costs</v>
          </cell>
        </row>
        <row r="3285">
          <cell r="E3285">
            <v>0</v>
          </cell>
          <cell r="F3285">
            <v>0</v>
          </cell>
          <cell r="G3285">
            <v>0</v>
          </cell>
          <cell r="H3285">
            <v>0</v>
          </cell>
          <cell r="I3285">
            <v>0</v>
          </cell>
          <cell r="J3285">
            <v>0</v>
          </cell>
          <cell r="K3285">
            <v>0</v>
          </cell>
          <cell r="L3285">
            <v>0</v>
          </cell>
          <cell r="M3285">
            <v>0</v>
          </cell>
          <cell r="N3285">
            <v>0</v>
          </cell>
          <cell r="O3285">
            <v>0</v>
          </cell>
          <cell r="P3285">
            <v>0</v>
          </cell>
          <cell r="Q3285">
            <v>0</v>
          </cell>
          <cell r="R3285">
            <v>0</v>
          </cell>
          <cell r="S3285">
            <v>0</v>
          </cell>
          <cell r="T3285">
            <v>0</v>
          </cell>
          <cell r="U3285">
            <v>0</v>
          </cell>
          <cell r="V3285">
            <v>0</v>
          </cell>
          <cell r="W3285">
            <v>0</v>
          </cell>
          <cell r="X3285">
            <v>0</v>
          </cell>
          <cell r="Y3285" t="str">
            <v>DRW_WA_SPH_1Proposed DSM Program Payback Energy Costs</v>
          </cell>
        </row>
        <row r="3286">
          <cell r="E3286">
            <v>0</v>
          </cell>
          <cell r="F3286">
            <v>0</v>
          </cell>
          <cell r="G3286">
            <v>0</v>
          </cell>
          <cell r="H3286">
            <v>0</v>
          </cell>
          <cell r="I3286">
            <v>0</v>
          </cell>
          <cell r="J3286">
            <v>0</v>
          </cell>
          <cell r="K3286">
            <v>0</v>
          </cell>
          <cell r="L3286">
            <v>0</v>
          </cell>
          <cell r="M3286">
            <v>0</v>
          </cell>
          <cell r="N3286">
            <v>0</v>
          </cell>
          <cell r="O3286">
            <v>0</v>
          </cell>
          <cell r="P3286">
            <v>0</v>
          </cell>
          <cell r="Q3286">
            <v>0</v>
          </cell>
          <cell r="R3286">
            <v>0</v>
          </cell>
          <cell r="S3286">
            <v>0</v>
          </cell>
          <cell r="T3286">
            <v>0</v>
          </cell>
          <cell r="U3286">
            <v>0</v>
          </cell>
          <cell r="V3286">
            <v>0</v>
          </cell>
          <cell r="W3286">
            <v>0</v>
          </cell>
          <cell r="X3286">
            <v>0</v>
          </cell>
          <cell r="Y3286" t="str">
            <v>DRW_WA_SPH_1Proposed DSM Program Capacity Costs</v>
          </cell>
        </row>
        <row r="3287">
          <cell r="E3287">
            <v>0</v>
          </cell>
          <cell r="F3287">
            <v>0</v>
          </cell>
          <cell r="G3287">
            <v>0</v>
          </cell>
          <cell r="H3287">
            <v>0</v>
          </cell>
          <cell r="I3287">
            <v>0</v>
          </cell>
          <cell r="J3287">
            <v>0</v>
          </cell>
          <cell r="K3287">
            <v>0</v>
          </cell>
          <cell r="L3287">
            <v>0</v>
          </cell>
          <cell r="M3287">
            <v>0</v>
          </cell>
          <cell r="N3287">
            <v>0</v>
          </cell>
          <cell r="O3287">
            <v>0</v>
          </cell>
          <cell r="P3287">
            <v>0</v>
          </cell>
          <cell r="Q3287">
            <v>0</v>
          </cell>
          <cell r="R3287">
            <v>0</v>
          </cell>
          <cell r="S3287">
            <v>0</v>
          </cell>
          <cell r="T3287">
            <v>0</v>
          </cell>
          <cell r="U3287">
            <v>0</v>
          </cell>
          <cell r="V3287">
            <v>0</v>
          </cell>
          <cell r="W3287">
            <v>0</v>
          </cell>
          <cell r="X3287">
            <v>0</v>
          </cell>
          <cell r="Y3287" t="str">
            <v>DRW_WA_SPH_1Proposed DSM Program Capital Costs</v>
          </cell>
        </row>
        <row r="3288">
          <cell r="E3288">
            <v>0</v>
          </cell>
          <cell r="F3288">
            <v>0</v>
          </cell>
          <cell r="G3288">
            <v>0</v>
          </cell>
          <cell r="H3288">
            <v>0</v>
          </cell>
          <cell r="I3288">
            <v>0</v>
          </cell>
          <cell r="J3288">
            <v>0</v>
          </cell>
          <cell r="K3288">
            <v>0</v>
          </cell>
          <cell r="L3288">
            <v>0</v>
          </cell>
          <cell r="M3288">
            <v>0</v>
          </cell>
          <cell r="N3288">
            <v>0</v>
          </cell>
          <cell r="O3288">
            <v>0</v>
          </cell>
          <cell r="P3288">
            <v>0</v>
          </cell>
          <cell r="Q3288">
            <v>0</v>
          </cell>
          <cell r="R3288">
            <v>0</v>
          </cell>
          <cell r="S3288">
            <v>0</v>
          </cell>
          <cell r="T3288">
            <v>0</v>
          </cell>
          <cell r="U3288">
            <v>0</v>
          </cell>
          <cell r="V3288">
            <v>0</v>
          </cell>
          <cell r="W3288">
            <v>0</v>
          </cell>
          <cell r="X3288">
            <v>0</v>
          </cell>
          <cell r="Y3288" t="str">
            <v>DRW_WA_SPH_1   DSM Program Total Costs</v>
          </cell>
        </row>
        <row r="3289">
          <cell r="E3289">
            <v>0</v>
          </cell>
          <cell r="F3289">
            <v>0</v>
          </cell>
          <cell r="G3289">
            <v>0</v>
          </cell>
          <cell r="H3289">
            <v>0</v>
          </cell>
          <cell r="I3289">
            <v>0</v>
          </cell>
          <cell r="J3289">
            <v>0</v>
          </cell>
          <cell r="K3289">
            <v>0</v>
          </cell>
          <cell r="L3289">
            <v>0</v>
          </cell>
          <cell r="M3289">
            <v>0</v>
          </cell>
          <cell r="N3289">
            <v>0</v>
          </cell>
          <cell r="O3289">
            <v>0</v>
          </cell>
          <cell r="P3289">
            <v>0</v>
          </cell>
          <cell r="Q3289">
            <v>0</v>
          </cell>
          <cell r="R3289">
            <v>0</v>
          </cell>
          <cell r="S3289">
            <v>0</v>
          </cell>
          <cell r="T3289">
            <v>0</v>
          </cell>
          <cell r="U3289">
            <v>0</v>
          </cell>
          <cell r="V3289">
            <v>0</v>
          </cell>
          <cell r="W3289">
            <v>0</v>
          </cell>
          <cell r="X3289">
            <v>0</v>
          </cell>
          <cell r="Y3289" t="str">
            <v>DRW_WA_SPH_2Proposed DSM Program Energy Costs</v>
          </cell>
        </row>
        <row r="3290">
          <cell r="E3290">
            <v>0</v>
          </cell>
          <cell r="F3290">
            <v>0</v>
          </cell>
          <cell r="G3290">
            <v>0</v>
          </cell>
          <cell r="H3290">
            <v>0</v>
          </cell>
          <cell r="I3290">
            <v>0</v>
          </cell>
          <cell r="J3290">
            <v>0</v>
          </cell>
          <cell r="K3290">
            <v>0</v>
          </cell>
          <cell r="L3290">
            <v>0</v>
          </cell>
          <cell r="M3290">
            <v>0</v>
          </cell>
          <cell r="N3290">
            <v>0</v>
          </cell>
          <cell r="O3290">
            <v>0</v>
          </cell>
          <cell r="P3290">
            <v>0</v>
          </cell>
          <cell r="Q3290">
            <v>0</v>
          </cell>
          <cell r="R3290">
            <v>0</v>
          </cell>
          <cell r="S3290">
            <v>0</v>
          </cell>
          <cell r="T3290">
            <v>0</v>
          </cell>
          <cell r="U3290">
            <v>0</v>
          </cell>
          <cell r="V3290">
            <v>0</v>
          </cell>
          <cell r="W3290">
            <v>0</v>
          </cell>
          <cell r="X3290">
            <v>0</v>
          </cell>
          <cell r="Y3290" t="str">
            <v>DRW_WA_SPH_2Proposed DSM Program Payback Energy Costs</v>
          </cell>
        </row>
        <row r="3291">
          <cell r="E3291">
            <v>0</v>
          </cell>
          <cell r="F3291">
            <v>0</v>
          </cell>
          <cell r="G3291">
            <v>0</v>
          </cell>
          <cell r="H3291">
            <v>0</v>
          </cell>
          <cell r="I3291">
            <v>0</v>
          </cell>
          <cell r="J3291">
            <v>0</v>
          </cell>
          <cell r="K3291">
            <v>0</v>
          </cell>
          <cell r="L3291">
            <v>0</v>
          </cell>
          <cell r="M3291">
            <v>0</v>
          </cell>
          <cell r="N3291">
            <v>0</v>
          </cell>
          <cell r="O3291">
            <v>0</v>
          </cell>
          <cell r="P3291">
            <v>0</v>
          </cell>
          <cell r="Q3291">
            <v>0</v>
          </cell>
          <cell r="R3291">
            <v>0</v>
          </cell>
          <cell r="S3291">
            <v>0</v>
          </cell>
          <cell r="T3291">
            <v>0</v>
          </cell>
          <cell r="U3291">
            <v>0</v>
          </cell>
          <cell r="V3291">
            <v>0</v>
          </cell>
          <cell r="W3291">
            <v>0</v>
          </cell>
          <cell r="X3291">
            <v>0</v>
          </cell>
          <cell r="Y3291" t="str">
            <v>DRW_WA_SPH_2Proposed DSM Program Capacity Costs</v>
          </cell>
        </row>
        <row r="3292">
          <cell r="E3292">
            <v>0</v>
          </cell>
          <cell r="F3292">
            <v>0</v>
          </cell>
          <cell r="G3292">
            <v>0</v>
          </cell>
          <cell r="H3292">
            <v>0</v>
          </cell>
          <cell r="I3292">
            <v>0</v>
          </cell>
          <cell r="J3292">
            <v>0</v>
          </cell>
          <cell r="K3292">
            <v>0</v>
          </cell>
          <cell r="L3292">
            <v>0</v>
          </cell>
          <cell r="M3292">
            <v>0</v>
          </cell>
          <cell r="N3292">
            <v>0</v>
          </cell>
          <cell r="O3292">
            <v>0</v>
          </cell>
          <cell r="P3292">
            <v>0</v>
          </cell>
          <cell r="Q3292">
            <v>0</v>
          </cell>
          <cell r="R3292">
            <v>0</v>
          </cell>
          <cell r="S3292">
            <v>0</v>
          </cell>
          <cell r="T3292">
            <v>0</v>
          </cell>
          <cell r="U3292">
            <v>0</v>
          </cell>
          <cell r="V3292">
            <v>0</v>
          </cell>
          <cell r="W3292">
            <v>0</v>
          </cell>
          <cell r="X3292">
            <v>0</v>
          </cell>
          <cell r="Y3292" t="str">
            <v>DRW_WA_SPH_2Proposed DSM Program Capital Costs</v>
          </cell>
        </row>
        <row r="3293">
          <cell r="E3293">
            <v>0</v>
          </cell>
          <cell r="F3293">
            <v>0</v>
          </cell>
          <cell r="G3293">
            <v>0</v>
          </cell>
          <cell r="H3293">
            <v>0</v>
          </cell>
          <cell r="I3293">
            <v>0</v>
          </cell>
          <cell r="J3293">
            <v>0</v>
          </cell>
          <cell r="K3293">
            <v>0</v>
          </cell>
          <cell r="L3293">
            <v>0</v>
          </cell>
          <cell r="M3293">
            <v>0</v>
          </cell>
          <cell r="N3293">
            <v>0</v>
          </cell>
          <cell r="O3293">
            <v>0</v>
          </cell>
          <cell r="P3293">
            <v>0</v>
          </cell>
          <cell r="Q3293">
            <v>0</v>
          </cell>
          <cell r="R3293">
            <v>0</v>
          </cell>
          <cell r="S3293">
            <v>0</v>
          </cell>
          <cell r="T3293">
            <v>0</v>
          </cell>
          <cell r="U3293">
            <v>0</v>
          </cell>
          <cell r="V3293">
            <v>0</v>
          </cell>
          <cell r="W3293">
            <v>0</v>
          </cell>
          <cell r="X3293">
            <v>0</v>
          </cell>
          <cell r="Y3293" t="str">
            <v>DRW_WA_SPH_2   DSM Program Total Costs</v>
          </cell>
        </row>
        <row r="3294">
          <cell r="E3294">
            <v>0</v>
          </cell>
          <cell r="F3294">
            <v>0</v>
          </cell>
          <cell r="G3294">
            <v>0</v>
          </cell>
          <cell r="H3294">
            <v>0</v>
          </cell>
          <cell r="I3294">
            <v>0</v>
          </cell>
          <cell r="J3294">
            <v>0</v>
          </cell>
          <cell r="K3294">
            <v>0</v>
          </cell>
          <cell r="L3294">
            <v>0</v>
          </cell>
          <cell r="M3294">
            <v>0</v>
          </cell>
          <cell r="N3294">
            <v>0</v>
          </cell>
          <cell r="O3294">
            <v>0</v>
          </cell>
          <cell r="P3294">
            <v>0</v>
          </cell>
          <cell r="Q3294">
            <v>0</v>
          </cell>
          <cell r="R3294">
            <v>0</v>
          </cell>
          <cell r="S3294">
            <v>0</v>
          </cell>
          <cell r="T3294">
            <v>0</v>
          </cell>
          <cell r="U3294">
            <v>0</v>
          </cell>
          <cell r="V3294">
            <v>0</v>
          </cell>
          <cell r="W3294">
            <v>0</v>
          </cell>
          <cell r="X3294">
            <v>0</v>
          </cell>
          <cell r="Y3294" t="str">
            <v>DRW_WA_SPH_3Proposed DSM Program Energy Costs</v>
          </cell>
        </row>
        <row r="3295">
          <cell r="E3295">
            <v>0</v>
          </cell>
          <cell r="F3295">
            <v>0</v>
          </cell>
          <cell r="G3295">
            <v>0</v>
          </cell>
          <cell r="H3295">
            <v>0</v>
          </cell>
          <cell r="I3295">
            <v>0</v>
          </cell>
          <cell r="J3295">
            <v>0</v>
          </cell>
          <cell r="K3295">
            <v>0</v>
          </cell>
          <cell r="L3295">
            <v>0</v>
          </cell>
          <cell r="M3295">
            <v>0</v>
          </cell>
          <cell r="N3295">
            <v>0</v>
          </cell>
          <cell r="O3295">
            <v>0</v>
          </cell>
          <cell r="P3295">
            <v>0</v>
          </cell>
          <cell r="Q3295">
            <v>0</v>
          </cell>
          <cell r="R3295">
            <v>0</v>
          </cell>
          <cell r="S3295">
            <v>0</v>
          </cell>
          <cell r="T3295">
            <v>0</v>
          </cell>
          <cell r="U3295">
            <v>0</v>
          </cell>
          <cell r="V3295">
            <v>0</v>
          </cell>
          <cell r="W3295">
            <v>0</v>
          </cell>
          <cell r="X3295">
            <v>0</v>
          </cell>
          <cell r="Y3295" t="str">
            <v>DRW_WA_SPH_3Proposed DSM Program Payback Energy Costs</v>
          </cell>
        </row>
        <row r="3296">
          <cell r="E3296">
            <v>0</v>
          </cell>
          <cell r="F3296">
            <v>0</v>
          </cell>
          <cell r="G3296">
            <v>0</v>
          </cell>
          <cell r="H3296">
            <v>0</v>
          </cell>
          <cell r="I3296">
            <v>0</v>
          </cell>
          <cell r="J3296">
            <v>0</v>
          </cell>
          <cell r="K3296">
            <v>0</v>
          </cell>
          <cell r="L3296">
            <v>0</v>
          </cell>
          <cell r="M3296">
            <v>0</v>
          </cell>
          <cell r="N3296">
            <v>0</v>
          </cell>
          <cell r="O3296">
            <v>0</v>
          </cell>
          <cell r="P3296">
            <v>0</v>
          </cell>
          <cell r="Q3296">
            <v>0</v>
          </cell>
          <cell r="R3296">
            <v>0</v>
          </cell>
          <cell r="S3296">
            <v>0</v>
          </cell>
          <cell r="T3296">
            <v>0</v>
          </cell>
          <cell r="U3296">
            <v>0</v>
          </cell>
          <cell r="V3296">
            <v>0</v>
          </cell>
          <cell r="W3296">
            <v>0</v>
          </cell>
          <cell r="X3296">
            <v>0</v>
          </cell>
          <cell r="Y3296" t="str">
            <v>DRW_WA_SPH_3Proposed DSM Program Capacity Costs</v>
          </cell>
        </row>
        <row r="3297">
          <cell r="E3297">
            <v>0</v>
          </cell>
          <cell r="F3297">
            <v>0</v>
          </cell>
          <cell r="G3297">
            <v>0</v>
          </cell>
          <cell r="H3297">
            <v>0</v>
          </cell>
          <cell r="I3297">
            <v>0</v>
          </cell>
          <cell r="J3297">
            <v>0</v>
          </cell>
          <cell r="K3297">
            <v>0</v>
          </cell>
          <cell r="L3297">
            <v>0</v>
          </cell>
          <cell r="M3297">
            <v>0</v>
          </cell>
          <cell r="N3297">
            <v>0</v>
          </cell>
          <cell r="O3297">
            <v>0</v>
          </cell>
          <cell r="P3297">
            <v>0</v>
          </cell>
          <cell r="Q3297">
            <v>0</v>
          </cell>
          <cell r="R3297">
            <v>0</v>
          </cell>
          <cell r="S3297">
            <v>0</v>
          </cell>
          <cell r="T3297">
            <v>0</v>
          </cell>
          <cell r="U3297">
            <v>0</v>
          </cell>
          <cell r="V3297">
            <v>0</v>
          </cell>
          <cell r="W3297">
            <v>0</v>
          </cell>
          <cell r="X3297">
            <v>0</v>
          </cell>
          <cell r="Y3297" t="str">
            <v>DRW_WA_SPH_3Proposed DSM Program Capital Costs</v>
          </cell>
        </row>
        <row r="3298">
          <cell r="E3298">
            <v>0</v>
          </cell>
          <cell r="F3298">
            <v>0</v>
          </cell>
          <cell r="G3298">
            <v>0</v>
          </cell>
          <cell r="H3298">
            <v>0</v>
          </cell>
          <cell r="I3298">
            <v>0</v>
          </cell>
          <cell r="J3298">
            <v>0</v>
          </cell>
          <cell r="K3298">
            <v>0</v>
          </cell>
          <cell r="L3298">
            <v>0</v>
          </cell>
          <cell r="M3298">
            <v>0</v>
          </cell>
          <cell r="N3298">
            <v>0</v>
          </cell>
          <cell r="O3298">
            <v>0</v>
          </cell>
          <cell r="P3298">
            <v>0</v>
          </cell>
          <cell r="Q3298">
            <v>0</v>
          </cell>
          <cell r="R3298">
            <v>0</v>
          </cell>
          <cell r="S3298">
            <v>0</v>
          </cell>
          <cell r="T3298">
            <v>0</v>
          </cell>
          <cell r="U3298">
            <v>0</v>
          </cell>
          <cell r="V3298">
            <v>0</v>
          </cell>
          <cell r="W3298">
            <v>0</v>
          </cell>
          <cell r="X3298">
            <v>0</v>
          </cell>
          <cell r="Y3298" t="str">
            <v>DRW_WA_SPH_3   DSM Program Total Costs</v>
          </cell>
        </row>
        <row r="3299">
          <cell r="E3299">
            <v>0</v>
          </cell>
          <cell r="F3299">
            <v>0</v>
          </cell>
          <cell r="G3299">
            <v>0</v>
          </cell>
          <cell r="H3299">
            <v>0</v>
          </cell>
          <cell r="I3299">
            <v>0</v>
          </cell>
          <cell r="J3299">
            <v>0</v>
          </cell>
          <cell r="K3299">
            <v>0</v>
          </cell>
          <cell r="L3299">
            <v>0</v>
          </cell>
          <cell r="M3299">
            <v>0</v>
          </cell>
          <cell r="N3299">
            <v>0</v>
          </cell>
          <cell r="O3299">
            <v>0</v>
          </cell>
          <cell r="P3299">
            <v>0</v>
          </cell>
          <cell r="Q3299">
            <v>0</v>
          </cell>
          <cell r="R3299">
            <v>0</v>
          </cell>
          <cell r="S3299">
            <v>0</v>
          </cell>
          <cell r="T3299">
            <v>0</v>
          </cell>
          <cell r="U3299">
            <v>0</v>
          </cell>
          <cell r="V3299">
            <v>0</v>
          </cell>
          <cell r="W3299">
            <v>0</v>
          </cell>
          <cell r="X3299">
            <v>0</v>
          </cell>
          <cell r="Y3299" t="str">
            <v>DRW_WA_SPH_4Proposed DSM Program Energy Costs</v>
          </cell>
        </row>
        <row r="3300">
          <cell r="E3300">
            <v>0</v>
          </cell>
          <cell r="F3300">
            <v>0</v>
          </cell>
          <cell r="G3300">
            <v>0</v>
          </cell>
          <cell r="H3300">
            <v>0</v>
          </cell>
          <cell r="I3300">
            <v>0</v>
          </cell>
          <cell r="J3300">
            <v>0</v>
          </cell>
          <cell r="K3300">
            <v>0</v>
          </cell>
          <cell r="L3300">
            <v>0</v>
          </cell>
          <cell r="M3300">
            <v>0</v>
          </cell>
          <cell r="N3300">
            <v>0</v>
          </cell>
          <cell r="O3300">
            <v>0</v>
          </cell>
          <cell r="P3300">
            <v>0</v>
          </cell>
          <cell r="Q3300">
            <v>0</v>
          </cell>
          <cell r="R3300">
            <v>0</v>
          </cell>
          <cell r="S3300">
            <v>0</v>
          </cell>
          <cell r="T3300">
            <v>0</v>
          </cell>
          <cell r="U3300">
            <v>0</v>
          </cell>
          <cell r="V3300">
            <v>0</v>
          </cell>
          <cell r="W3300">
            <v>0</v>
          </cell>
          <cell r="X3300">
            <v>0</v>
          </cell>
          <cell r="Y3300" t="str">
            <v>DRW_WA_SPH_4Proposed DSM Program Payback Energy Costs</v>
          </cell>
        </row>
        <row r="3301">
          <cell r="E3301">
            <v>0</v>
          </cell>
          <cell r="F3301">
            <v>0</v>
          </cell>
          <cell r="G3301">
            <v>0</v>
          </cell>
          <cell r="H3301">
            <v>0</v>
          </cell>
          <cell r="I3301">
            <v>0</v>
          </cell>
          <cell r="J3301">
            <v>0</v>
          </cell>
          <cell r="K3301">
            <v>0</v>
          </cell>
          <cell r="L3301">
            <v>0</v>
          </cell>
          <cell r="M3301">
            <v>0</v>
          </cell>
          <cell r="N3301">
            <v>0</v>
          </cell>
          <cell r="O3301">
            <v>0</v>
          </cell>
          <cell r="P3301">
            <v>0</v>
          </cell>
          <cell r="Q3301">
            <v>0</v>
          </cell>
          <cell r="R3301">
            <v>0</v>
          </cell>
          <cell r="S3301">
            <v>0</v>
          </cell>
          <cell r="T3301">
            <v>0</v>
          </cell>
          <cell r="U3301">
            <v>0</v>
          </cell>
          <cell r="V3301">
            <v>0</v>
          </cell>
          <cell r="W3301">
            <v>0</v>
          </cell>
          <cell r="X3301">
            <v>0</v>
          </cell>
          <cell r="Y3301" t="str">
            <v>DRW_WA_SPH_4Proposed DSM Program Capacity Costs</v>
          </cell>
        </row>
        <row r="3302">
          <cell r="E3302">
            <v>0</v>
          </cell>
          <cell r="F3302">
            <v>0</v>
          </cell>
          <cell r="G3302">
            <v>0</v>
          </cell>
          <cell r="H3302">
            <v>0</v>
          </cell>
          <cell r="I3302">
            <v>0</v>
          </cell>
          <cell r="J3302">
            <v>0</v>
          </cell>
          <cell r="K3302">
            <v>0</v>
          </cell>
          <cell r="L3302">
            <v>0</v>
          </cell>
          <cell r="M3302">
            <v>0</v>
          </cell>
          <cell r="N3302">
            <v>0</v>
          </cell>
          <cell r="O3302">
            <v>0</v>
          </cell>
          <cell r="P3302">
            <v>0</v>
          </cell>
          <cell r="Q3302">
            <v>0</v>
          </cell>
          <cell r="R3302">
            <v>0</v>
          </cell>
          <cell r="S3302">
            <v>0</v>
          </cell>
          <cell r="T3302">
            <v>0</v>
          </cell>
          <cell r="U3302">
            <v>0</v>
          </cell>
          <cell r="V3302">
            <v>0</v>
          </cell>
          <cell r="W3302">
            <v>0</v>
          </cell>
          <cell r="X3302">
            <v>0</v>
          </cell>
          <cell r="Y3302" t="str">
            <v>DRW_WA_SPH_4Proposed DSM Program Capital Costs</v>
          </cell>
        </row>
        <row r="3303">
          <cell r="E3303">
            <v>0</v>
          </cell>
          <cell r="F3303">
            <v>0</v>
          </cell>
          <cell r="G3303">
            <v>0</v>
          </cell>
          <cell r="H3303">
            <v>0</v>
          </cell>
          <cell r="I3303">
            <v>0</v>
          </cell>
          <cell r="J3303">
            <v>0</v>
          </cell>
          <cell r="K3303">
            <v>0</v>
          </cell>
          <cell r="L3303">
            <v>0</v>
          </cell>
          <cell r="M3303">
            <v>0</v>
          </cell>
          <cell r="N3303">
            <v>0</v>
          </cell>
          <cell r="O3303">
            <v>0</v>
          </cell>
          <cell r="P3303">
            <v>0</v>
          </cell>
          <cell r="Q3303">
            <v>0</v>
          </cell>
          <cell r="R3303">
            <v>0</v>
          </cell>
          <cell r="S3303">
            <v>0</v>
          </cell>
          <cell r="T3303">
            <v>0</v>
          </cell>
          <cell r="U3303">
            <v>0</v>
          </cell>
          <cell r="V3303">
            <v>0</v>
          </cell>
          <cell r="W3303">
            <v>0</v>
          </cell>
          <cell r="X3303">
            <v>0</v>
          </cell>
          <cell r="Y3303" t="str">
            <v>DRW_WA_SPH_4   DSM Program Total Costs</v>
          </cell>
        </row>
        <row r="3304">
          <cell r="E3304">
            <v>0</v>
          </cell>
          <cell r="F3304">
            <v>0</v>
          </cell>
          <cell r="G3304">
            <v>0</v>
          </cell>
          <cell r="H3304">
            <v>0</v>
          </cell>
          <cell r="I3304">
            <v>0</v>
          </cell>
          <cell r="J3304">
            <v>0</v>
          </cell>
          <cell r="K3304">
            <v>0</v>
          </cell>
          <cell r="L3304">
            <v>0</v>
          </cell>
          <cell r="M3304">
            <v>0</v>
          </cell>
          <cell r="N3304">
            <v>0</v>
          </cell>
          <cell r="O3304">
            <v>0</v>
          </cell>
          <cell r="P3304">
            <v>0</v>
          </cell>
          <cell r="Q3304">
            <v>0</v>
          </cell>
          <cell r="R3304">
            <v>0</v>
          </cell>
          <cell r="S3304">
            <v>0</v>
          </cell>
          <cell r="T3304">
            <v>0</v>
          </cell>
          <cell r="U3304">
            <v>0</v>
          </cell>
          <cell r="V3304">
            <v>0</v>
          </cell>
          <cell r="W3304">
            <v>0</v>
          </cell>
          <cell r="X3304">
            <v>0</v>
          </cell>
          <cell r="Y3304" t="str">
            <v>DRW_WA_THM_1Proposed DSM Program Energy Costs</v>
          </cell>
        </row>
        <row r="3305">
          <cell r="E3305">
            <v>0</v>
          </cell>
          <cell r="F3305">
            <v>0</v>
          </cell>
          <cell r="G3305">
            <v>0</v>
          </cell>
          <cell r="H3305">
            <v>0</v>
          </cell>
          <cell r="I3305">
            <v>0</v>
          </cell>
          <cell r="J3305">
            <v>0</v>
          </cell>
          <cell r="K3305">
            <v>0</v>
          </cell>
          <cell r="L3305">
            <v>0</v>
          </cell>
          <cell r="M3305">
            <v>0</v>
          </cell>
          <cell r="N3305">
            <v>0</v>
          </cell>
          <cell r="O3305">
            <v>0</v>
          </cell>
          <cell r="P3305">
            <v>0</v>
          </cell>
          <cell r="Q3305">
            <v>0</v>
          </cell>
          <cell r="R3305">
            <v>0</v>
          </cell>
          <cell r="S3305">
            <v>0</v>
          </cell>
          <cell r="T3305">
            <v>0</v>
          </cell>
          <cell r="U3305">
            <v>0</v>
          </cell>
          <cell r="V3305">
            <v>0</v>
          </cell>
          <cell r="W3305">
            <v>0</v>
          </cell>
          <cell r="X3305">
            <v>0</v>
          </cell>
          <cell r="Y3305" t="str">
            <v>DRW_WA_THM_1Proposed DSM Program Payback Energy Costs</v>
          </cell>
        </row>
        <row r="3306">
          <cell r="E3306">
            <v>0</v>
          </cell>
          <cell r="F3306">
            <v>0</v>
          </cell>
          <cell r="G3306">
            <v>0</v>
          </cell>
          <cell r="H3306">
            <v>0</v>
          </cell>
          <cell r="I3306">
            <v>0</v>
          </cell>
          <cell r="J3306">
            <v>0</v>
          </cell>
          <cell r="K3306">
            <v>0</v>
          </cell>
          <cell r="L3306">
            <v>0</v>
          </cell>
          <cell r="M3306">
            <v>0</v>
          </cell>
          <cell r="N3306">
            <v>0</v>
          </cell>
          <cell r="O3306">
            <v>0</v>
          </cell>
          <cell r="P3306">
            <v>0</v>
          </cell>
          <cell r="Q3306">
            <v>0</v>
          </cell>
          <cell r="R3306">
            <v>0</v>
          </cell>
          <cell r="S3306">
            <v>0</v>
          </cell>
          <cell r="T3306">
            <v>0</v>
          </cell>
          <cell r="U3306">
            <v>0</v>
          </cell>
          <cell r="V3306">
            <v>0</v>
          </cell>
          <cell r="W3306">
            <v>0</v>
          </cell>
          <cell r="X3306">
            <v>0</v>
          </cell>
          <cell r="Y3306" t="str">
            <v>DRW_WA_THM_1Proposed DSM Program Capacity Costs</v>
          </cell>
        </row>
        <row r="3307">
          <cell r="E3307">
            <v>0</v>
          </cell>
          <cell r="F3307">
            <v>0</v>
          </cell>
          <cell r="G3307">
            <v>0</v>
          </cell>
          <cell r="H3307">
            <v>0</v>
          </cell>
          <cell r="I3307">
            <v>0</v>
          </cell>
          <cell r="J3307">
            <v>0</v>
          </cell>
          <cell r="K3307">
            <v>0</v>
          </cell>
          <cell r="L3307">
            <v>0</v>
          </cell>
          <cell r="M3307">
            <v>0</v>
          </cell>
          <cell r="N3307">
            <v>0</v>
          </cell>
          <cell r="O3307">
            <v>0</v>
          </cell>
          <cell r="P3307">
            <v>0</v>
          </cell>
          <cell r="Q3307">
            <v>0</v>
          </cell>
          <cell r="R3307">
            <v>0</v>
          </cell>
          <cell r="S3307">
            <v>0</v>
          </cell>
          <cell r="T3307">
            <v>0</v>
          </cell>
          <cell r="U3307">
            <v>0</v>
          </cell>
          <cell r="V3307">
            <v>0</v>
          </cell>
          <cell r="W3307">
            <v>0</v>
          </cell>
          <cell r="X3307">
            <v>0</v>
          </cell>
          <cell r="Y3307" t="str">
            <v>DRW_WA_THM_1Proposed DSM Program Capital Costs</v>
          </cell>
        </row>
        <row r="3308">
          <cell r="E3308">
            <v>0</v>
          </cell>
          <cell r="F3308">
            <v>0</v>
          </cell>
          <cell r="G3308">
            <v>0</v>
          </cell>
          <cell r="H3308">
            <v>0</v>
          </cell>
          <cell r="I3308">
            <v>0</v>
          </cell>
          <cell r="J3308">
            <v>0</v>
          </cell>
          <cell r="K3308">
            <v>0</v>
          </cell>
          <cell r="L3308">
            <v>0</v>
          </cell>
          <cell r="M3308">
            <v>0</v>
          </cell>
          <cell r="N3308">
            <v>0</v>
          </cell>
          <cell r="O3308">
            <v>0</v>
          </cell>
          <cell r="P3308">
            <v>0</v>
          </cell>
          <cell r="Q3308">
            <v>0</v>
          </cell>
          <cell r="R3308">
            <v>0</v>
          </cell>
          <cell r="S3308">
            <v>0</v>
          </cell>
          <cell r="T3308">
            <v>0</v>
          </cell>
          <cell r="U3308">
            <v>0</v>
          </cell>
          <cell r="V3308">
            <v>0</v>
          </cell>
          <cell r="W3308">
            <v>0</v>
          </cell>
          <cell r="X3308">
            <v>0</v>
          </cell>
          <cell r="Y3308" t="str">
            <v>DRW_WA_THM_1   DSM Program Total Costs</v>
          </cell>
        </row>
        <row r="3309">
          <cell r="E3309">
            <v>0</v>
          </cell>
          <cell r="F3309">
            <v>0</v>
          </cell>
          <cell r="G3309">
            <v>0</v>
          </cell>
          <cell r="H3309">
            <v>0</v>
          </cell>
          <cell r="I3309">
            <v>0</v>
          </cell>
          <cell r="J3309">
            <v>0</v>
          </cell>
          <cell r="K3309">
            <v>0</v>
          </cell>
          <cell r="L3309">
            <v>0</v>
          </cell>
          <cell r="M3309">
            <v>0</v>
          </cell>
          <cell r="N3309">
            <v>0</v>
          </cell>
          <cell r="O3309">
            <v>0</v>
          </cell>
          <cell r="P3309">
            <v>0</v>
          </cell>
          <cell r="Q3309">
            <v>0</v>
          </cell>
          <cell r="R3309">
            <v>0</v>
          </cell>
          <cell r="S3309">
            <v>0</v>
          </cell>
          <cell r="T3309">
            <v>0</v>
          </cell>
          <cell r="U3309">
            <v>0</v>
          </cell>
          <cell r="V3309">
            <v>0</v>
          </cell>
          <cell r="W3309">
            <v>0</v>
          </cell>
          <cell r="X3309">
            <v>0</v>
          </cell>
          <cell r="Y3309" t="str">
            <v>DRW_WA_THM_2Proposed DSM Program Energy Costs</v>
          </cell>
        </row>
        <row r="3310">
          <cell r="E3310">
            <v>0</v>
          </cell>
          <cell r="F3310">
            <v>0</v>
          </cell>
          <cell r="G3310">
            <v>0</v>
          </cell>
          <cell r="H3310">
            <v>0</v>
          </cell>
          <cell r="I3310">
            <v>0</v>
          </cell>
          <cell r="J3310">
            <v>0</v>
          </cell>
          <cell r="K3310">
            <v>0</v>
          </cell>
          <cell r="L3310">
            <v>0</v>
          </cell>
          <cell r="M3310">
            <v>0</v>
          </cell>
          <cell r="N3310">
            <v>0</v>
          </cell>
          <cell r="O3310">
            <v>0</v>
          </cell>
          <cell r="P3310">
            <v>0</v>
          </cell>
          <cell r="Q3310">
            <v>0</v>
          </cell>
          <cell r="R3310">
            <v>0</v>
          </cell>
          <cell r="S3310">
            <v>0</v>
          </cell>
          <cell r="T3310">
            <v>0</v>
          </cell>
          <cell r="U3310">
            <v>0</v>
          </cell>
          <cell r="V3310">
            <v>0</v>
          </cell>
          <cell r="W3310">
            <v>0</v>
          </cell>
          <cell r="X3310">
            <v>0</v>
          </cell>
          <cell r="Y3310" t="str">
            <v>DRW_WA_THM_2Proposed DSM Program Payback Energy Costs</v>
          </cell>
        </row>
        <row r="3311">
          <cell r="E3311">
            <v>0</v>
          </cell>
          <cell r="F3311">
            <v>0</v>
          </cell>
          <cell r="G3311">
            <v>0</v>
          </cell>
          <cell r="H3311">
            <v>0</v>
          </cell>
          <cell r="I3311">
            <v>0</v>
          </cell>
          <cell r="J3311">
            <v>0</v>
          </cell>
          <cell r="K3311">
            <v>0</v>
          </cell>
          <cell r="L3311">
            <v>0</v>
          </cell>
          <cell r="M3311">
            <v>0</v>
          </cell>
          <cell r="N3311">
            <v>0</v>
          </cell>
          <cell r="O3311">
            <v>0</v>
          </cell>
          <cell r="P3311">
            <v>0</v>
          </cell>
          <cell r="Q3311">
            <v>0</v>
          </cell>
          <cell r="R3311">
            <v>0</v>
          </cell>
          <cell r="S3311">
            <v>0</v>
          </cell>
          <cell r="T3311">
            <v>0</v>
          </cell>
          <cell r="U3311">
            <v>0</v>
          </cell>
          <cell r="V3311">
            <v>0</v>
          </cell>
          <cell r="W3311">
            <v>0</v>
          </cell>
          <cell r="X3311">
            <v>0</v>
          </cell>
          <cell r="Y3311" t="str">
            <v>DRW_WA_THM_2Proposed DSM Program Capacity Costs</v>
          </cell>
        </row>
        <row r="3312">
          <cell r="E3312">
            <v>0</v>
          </cell>
          <cell r="F3312">
            <v>0</v>
          </cell>
          <cell r="G3312">
            <v>0</v>
          </cell>
          <cell r="H3312">
            <v>0</v>
          </cell>
          <cell r="I3312">
            <v>0</v>
          </cell>
          <cell r="J3312">
            <v>0</v>
          </cell>
          <cell r="K3312">
            <v>0</v>
          </cell>
          <cell r="L3312">
            <v>0</v>
          </cell>
          <cell r="M3312">
            <v>0</v>
          </cell>
          <cell r="N3312">
            <v>0</v>
          </cell>
          <cell r="O3312">
            <v>0</v>
          </cell>
          <cell r="P3312">
            <v>0</v>
          </cell>
          <cell r="Q3312">
            <v>0</v>
          </cell>
          <cell r="R3312">
            <v>0</v>
          </cell>
          <cell r="S3312">
            <v>0</v>
          </cell>
          <cell r="T3312">
            <v>0</v>
          </cell>
          <cell r="U3312">
            <v>0</v>
          </cell>
          <cell r="V3312">
            <v>0</v>
          </cell>
          <cell r="W3312">
            <v>0</v>
          </cell>
          <cell r="X3312">
            <v>0</v>
          </cell>
          <cell r="Y3312" t="str">
            <v>DRW_WA_THM_2Proposed DSM Program Capital Costs</v>
          </cell>
        </row>
        <row r="3313">
          <cell r="E3313">
            <v>0</v>
          </cell>
          <cell r="F3313">
            <v>0</v>
          </cell>
          <cell r="G3313">
            <v>0</v>
          </cell>
          <cell r="H3313">
            <v>0</v>
          </cell>
          <cell r="I3313">
            <v>0</v>
          </cell>
          <cell r="J3313">
            <v>0</v>
          </cell>
          <cell r="K3313">
            <v>0</v>
          </cell>
          <cell r="L3313">
            <v>0</v>
          </cell>
          <cell r="M3313">
            <v>0</v>
          </cell>
          <cell r="N3313">
            <v>0</v>
          </cell>
          <cell r="O3313">
            <v>0</v>
          </cell>
          <cell r="P3313">
            <v>0</v>
          </cell>
          <cell r="Q3313">
            <v>0</v>
          </cell>
          <cell r="R3313">
            <v>0</v>
          </cell>
          <cell r="S3313">
            <v>0</v>
          </cell>
          <cell r="T3313">
            <v>0</v>
          </cell>
          <cell r="U3313">
            <v>0</v>
          </cell>
          <cell r="V3313">
            <v>0</v>
          </cell>
          <cell r="W3313">
            <v>0</v>
          </cell>
          <cell r="X3313">
            <v>0</v>
          </cell>
          <cell r="Y3313" t="str">
            <v>DRW_WA_THM_2   DSM Program Total Costs</v>
          </cell>
        </row>
        <row r="3314">
          <cell r="E3314">
            <v>0</v>
          </cell>
          <cell r="F3314">
            <v>0</v>
          </cell>
          <cell r="G3314">
            <v>0</v>
          </cell>
          <cell r="H3314">
            <v>0</v>
          </cell>
          <cell r="I3314">
            <v>0</v>
          </cell>
          <cell r="J3314">
            <v>0</v>
          </cell>
          <cell r="K3314">
            <v>0</v>
          </cell>
          <cell r="L3314">
            <v>0</v>
          </cell>
          <cell r="M3314">
            <v>0</v>
          </cell>
          <cell r="N3314">
            <v>0</v>
          </cell>
          <cell r="O3314">
            <v>0</v>
          </cell>
          <cell r="P3314">
            <v>0</v>
          </cell>
          <cell r="Q3314">
            <v>0</v>
          </cell>
          <cell r="R3314">
            <v>0</v>
          </cell>
          <cell r="S3314">
            <v>0</v>
          </cell>
          <cell r="T3314">
            <v>0</v>
          </cell>
          <cell r="U3314">
            <v>0</v>
          </cell>
          <cell r="V3314">
            <v>0</v>
          </cell>
          <cell r="W3314">
            <v>0</v>
          </cell>
          <cell r="X3314">
            <v>0</v>
          </cell>
          <cell r="Y3314" t="str">
            <v>DRW_WA_THM_3Proposed DSM Program Energy Costs</v>
          </cell>
        </row>
        <row r="3315">
          <cell r="E3315">
            <v>0</v>
          </cell>
          <cell r="F3315">
            <v>0</v>
          </cell>
          <cell r="G3315">
            <v>0</v>
          </cell>
          <cell r="H3315">
            <v>0</v>
          </cell>
          <cell r="I3315">
            <v>0</v>
          </cell>
          <cell r="J3315">
            <v>0</v>
          </cell>
          <cell r="K3315">
            <v>0</v>
          </cell>
          <cell r="L3315">
            <v>0</v>
          </cell>
          <cell r="M3315">
            <v>0</v>
          </cell>
          <cell r="N3315">
            <v>0</v>
          </cell>
          <cell r="O3315">
            <v>0</v>
          </cell>
          <cell r="P3315">
            <v>0</v>
          </cell>
          <cell r="Q3315">
            <v>0</v>
          </cell>
          <cell r="R3315">
            <v>0</v>
          </cell>
          <cell r="S3315">
            <v>0</v>
          </cell>
          <cell r="T3315">
            <v>0</v>
          </cell>
          <cell r="U3315">
            <v>0</v>
          </cell>
          <cell r="V3315">
            <v>0</v>
          </cell>
          <cell r="W3315">
            <v>0</v>
          </cell>
          <cell r="X3315">
            <v>0</v>
          </cell>
          <cell r="Y3315" t="str">
            <v>DRW_WA_THM_3Proposed DSM Program Payback Energy Costs</v>
          </cell>
        </row>
        <row r="3316">
          <cell r="E3316">
            <v>0</v>
          </cell>
          <cell r="F3316">
            <v>0</v>
          </cell>
          <cell r="G3316">
            <v>0</v>
          </cell>
          <cell r="H3316">
            <v>0</v>
          </cell>
          <cell r="I3316">
            <v>0</v>
          </cell>
          <cell r="J3316">
            <v>0</v>
          </cell>
          <cell r="K3316">
            <v>0</v>
          </cell>
          <cell r="L3316">
            <v>0</v>
          </cell>
          <cell r="M3316">
            <v>0</v>
          </cell>
          <cell r="N3316">
            <v>0</v>
          </cell>
          <cell r="O3316">
            <v>0</v>
          </cell>
          <cell r="P3316">
            <v>0</v>
          </cell>
          <cell r="Q3316">
            <v>0</v>
          </cell>
          <cell r="R3316">
            <v>0</v>
          </cell>
          <cell r="S3316">
            <v>0</v>
          </cell>
          <cell r="T3316">
            <v>0</v>
          </cell>
          <cell r="U3316">
            <v>0</v>
          </cell>
          <cell r="V3316">
            <v>0</v>
          </cell>
          <cell r="W3316">
            <v>0</v>
          </cell>
          <cell r="X3316">
            <v>0</v>
          </cell>
          <cell r="Y3316" t="str">
            <v>DRW_WA_THM_3Proposed DSM Program Capacity Costs</v>
          </cell>
        </row>
        <row r="3317">
          <cell r="E3317">
            <v>0</v>
          </cell>
          <cell r="F3317">
            <v>0</v>
          </cell>
          <cell r="G3317">
            <v>0</v>
          </cell>
          <cell r="H3317">
            <v>0</v>
          </cell>
          <cell r="I3317">
            <v>0</v>
          </cell>
          <cell r="J3317">
            <v>0</v>
          </cell>
          <cell r="K3317">
            <v>0</v>
          </cell>
          <cell r="L3317">
            <v>0</v>
          </cell>
          <cell r="M3317">
            <v>0</v>
          </cell>
          <cell r="N3317">
            <v>0</v>
          </cell>
          <cell r="O3317">
            <v>0</v>
          </cell>
          <cell r="P3317">
            <v>0</v>
          </cell>
          <cell r="Q3317">
            <v>0</v>
          </cell>
          <cell r="R3317">
            <v>0</v>
          </cell>
          <cell r="S3317">
            <v>0</v>
          </cell>
          <cell r="T3317">
            <v>0</v>
          </cell>
          <cell r="U3317">
            <v>0</v>
          </cell>
          <cell r="V3317">
            <v>0</v>
          </cell>
          <cell r="W3317">
            <v>0</v>
          </cell>
          <cell r="X3317">
            <v>0</v>
          </cell>
          <cell r="Y3317" t="str">
            <v>DRW_WA_THM_3Proposed DSM Program Capital Costs</v>
          </cell>
        </row>
        <row r="3318">
          <cell r="E3318">
            <v>0</v>
          </cell>
          <cell r="F3318">
            <v>0</v>
          </cell>
          <cell r="G3318">
            <v>0</v>
          </cell>
          <cell r="H3318">
            <v>0</v>
          </cell>
          <cell r="I3318">
            <v>0</v>
          </cell>
          <cell r="J3318">
            <v>0</v>
          </cell>
          <cell r="K3318">
            <v>0</v>
          </cell>
          <cell r="L3318">
            <v>0</v>
          </cell>
          <cell r="M3318">
            <v>0</v>
          </cell>
          <cell r="N3318">
            <v>0</v>
          </cell>
          <cell r="O3318">
            <v>0</v>
          </cell>
          <cell r="P3318">
            <v>0</v>
          </cell>
          <cell r="Q3318">
            <v>0</v>
          </cell>
          <cell r="R3318">
            <v>0</v>
          </cell>
          <cell r="S3318">
            <v>0</v>
          </cell>
          <cell r="T3318">
            <v>0</v>
          </cell>
          <cell r="U3318">
            <v>0</v>
          </cell>
          <cell r="V3318">
            <v>0</v>
          </cell>
          <cell r="W3318">
            <v>0</v>
          </cell>
          <cell r="X3318">
            <v>0</v>
          </cell>
          <cell r="Y3318" t="str">
            <v>DRW_WA_THM_3   DSM Program Total Costs</v>
          </cell>
        </row>
        <row r="3319">
          <cell r="E3319">
            <v>0</v>
          </cell>
          <cell r="F3319">
            <v>0</v>
          </cell>
          <cell r="G3319">
            <v>0</v>
          </cell>
          <cell r="H3319">
            <v>0</v>
          </cell>
          <cell r="I3319">
            <v>0</v>
          </cell>
          <cell r="J3319">
            <v>0</v>
          </cell>
          <cell r="K3319">
            <v>0</v>
          </cell>
          <cell r="L3319">
            <v>0</v>
          </cell>
          <cell r="M3319">
            <v>0</v>
          </cell>
          <cell r="N3319">
            <v>0</v>
          </cell>
          <cell r="O3319">
            <v>0</v>
          </cell>
          <cell r="P3319">
            <v>0</v>
          </cell>
          <cell r="Q3319">
            <v>0</v>
          </cell>
          <cell r="R3319">
            <v>0</v>
          </cell>
          <cell r="S3319">
            <v>0</v>
          </cell>
          <cell r="T3319">
            <v>0</v>
          </cell>
          <cell r="U3319">
            <v>0</v>
          </cell>
          <cell r="V3319">
            <v>0</v>
          </cell>
          <cell r="W3319">
            <v>0</v>
          </cell>
          <cell r="X3319">
            <v>0</v>
          </cell>
          <cell r="Y3319" t="str">
            <v>DRW_WA_CUR_1Proposed DSM Program Energy Costs</v>
          </cell>
        </row>
        <row r="3320">
          <cell r="E3320">
            <v>0</v>
          </cell>
          <cell r="F3320">
            <v>0</v>
          </cell>
          <cell r="G3320">
            <v>0</v>
          </cell>
          <cell r="H3320">
            <v>0</v>
          </cell>
          <cell r="I3320">
            <v>0</v>
          </cell>
          <cell r="J3320">
            <v>0</v>
          </cell>
          <cell r="K3320">
            <v>0</v>
          </cell>
          <cell r="L3320">
            <v>0</v>
          </cell>
          <cell r="M3320">
            <v>0</v>
          </cell>
          <cell r="N3320">
            <v>0</v>
          </cell>
          <cell r="O3320">
            <v>0</v>
          </cell>
          <cell r="P3320">
            <v>0</v>
          </cell>
          <cell r="Q3320">
            <v>0</v>
          </cell>
          <cell r="R3320">
            <v>0</v>
          </cell>
          <cell r="S3320">
            <v>0</v>
          </cell>
          <cell r="T3320">
            <v>0</v>
          </cell>
          <cell r="U3320">
            <v>0</v>
          </cell>
          <cell r="V3320">
            <v>0</v>
          </cell>
          <cell r="W3320">
            <v>0</v>
          </cell>
          <cell r="X3320">
            <v>0</v>
          </cell>
          <cell r="Y3320" t="str">
            <v>DRW_WA_CUR_1Proposed DSM Program Payback Energy Costs</v>
          </cell>
        </row>
        <row r="3321">
          <cell r="E3321">
            <v>0</v>
          </cell>
          <cell r="F3321">
            <v>0</v>
          </cell>
          <cell r="G3321">
            <v>0</v>
          </cell>
          <cell r="H3321">
            <v>0</v>
          </cell>
          <cell r="I3321">
            <v>0</v>
          </cell>
          <cell r="J3321">
            <v>0</v>
          </cell>
          <cell r="K3321">
            <v>0</v>
          </cell>
          <cell r="L3321">
            <v>0</v>
          </cell>
          <cell r="M3321">
            <v>0</v>
          </cell>
          <cell r="N3321">
            <v>0</v>
          </cell>
          <cell r="O3321">
            <v>0</v>
          </cell>
          <cell r="P3321">
            <v>0</v>
          </cell>
          <cell r="Q3321">
            <v>0</v>
          </cell>
          <cell r="R3321">
            <v>0</v>
          </cell>
          <cell r="S3321">
            <v>0</v>
          </cell>
          <cell r="T3321">
            <v>0</v>
          </cell>
          <cell r="U3321">
            <v>0</v>
          </cell>
          <cell r="V3321">
            <v>0</v>
          </cell>
          <cell r="W3321">
            <v>0</v>
          </cell>
          <cell r="X3321">
            <v>0</v>
          </cell>
          <cell r="Y3321" t="str">
            <v>DRW_WA_CUR_1Proposed DSM Program Capacity Costs</v>
          </cell>
        </row>
        <row r="3322">
          <cell r="E3322">
            <v>0</v>
          </cell>
          <cell r="F3322">
            <v>0</v>
          </cell>
          <cell r="G3322">
            <v>0</v>
          </cell>
          <cell r="H3322">
            <v>0</v>
          </cell>
          <cell r="I3322">
            <v>0</v>
          </cell>
          <cell r="J3322">
            <v>0</v>
          </cell>
          <cell r="K3322">
            <v>0</v>
          </cell>
          <cell r="L3322">
            <v>0</v>
          </cell>
          <cell r="M3322">
            <v>0</v>
          </cell>
          <cell r="N3322">
            <v>0</v>
          </cell>
          <cell r="O3322">
            <v>0</v>
          </cell>
          <cell r="P3322">
            <v>0</v>
          </cell>
          <cell r="Q3322">
            <v>0</v>
          </cell>
          <cell r="R3322">
            <v>0</v>
          </cell>
          <cell r="S3322">
            <v>0</v>
          </cell>
          <cell r="T3322">
            <v>0</v>
          </cell>
          <cell r="U3322">
            <v>0</v>
          </cell>
          <cell r="V3322">
            <v>0</v>
          </cell>
          <cell r="W3322">
            <v>0</v>
          </cell>
          <cell r="X3322">
            <v>0</v>
          </cell>
          <cell r="Y3322" t="str">
            <v>DRW_WA_CUR_1Proposed DSM Program Capital Costs</v>
          </cell>
        </row>
        <row r="3323">
          <cell r="E3323">
            <v>0</v>
          </cell>
          <cell r="F3323">
            <v>0</v>
          </cell>
          <cell r="G3323">
            <v>0</v>
          </cell>
          <cell r="H3323">
            <v>0</v>
          </cell>
          <cell r="I3323">
            <v>0</v>
          </cell>
          <cell r="J3323">
            <v>0</v>
          </cell>
          <cell r="K3323">
            <v>0</v>
          </cell>
          <cell r="L3323">
            <v>0</v>
          </cell>
          <cell r="M3323">
            <v>0</v>
          </cell>
          <cell r="N3323">
            <v>0</v>
          </cell>
          <cell r="O3323">
            <v>0</v>
          </cell>
          <cell r="P3323">
            <v>0</v>
          </cell>
          <cell r="Q3323">
            <v>0</v>
          </cell>
          <cell r="R3323">
            <v>0</v>
          </cell>
          <cell r="S3323">
            <v>0</v>
          </cell>
          <cell r="T3323">
            <v>0</v>
          </cell>
          <cell r="U3323">
            <v>0</v>
          </cell>
          <cell r="V3323">
            <v>0</v>
          </cell>
          <cell r="W3323">
            <v>0</v>
          </cell>
          <cell r="X3323">
            <v>0</v>
          </cell>
          <cell r="Y3323" t="str">
            <v>DRW_WA_CUR_1   DSM Program Total Costs</v>
          </cell>
        </row>
        <row r="3324">
          <cell r="E3324">
            <v>0</v>
          </cell>
          <cell r="F3324">
            <v>0</v>
          </cell>
          <cell r="G3324">
            <v>0</v>
          </cell>
          <cell r="H3324">
            <v>0</v>
          </cell>
          <cell r="I3324">
            <v>0</v>
          </cell>
          <cell r="J3324">
            <v>0</v>
          </cell>
          <cell r="K3324">
            <v>0</v>
          </cell>
          <cell r="L3324">
            <v>0</v>
          </cell>
          <cell r="M3324">
            <v>0</v>
          </cell>
          <cell r="N3324">
            <v>0</v>
          </cell>
          <cell r="O3324">
            <v>0</v>
          </cell>
          <cell r="P3324">
            <v>0</v>
          </cell>
          <cell r="Q3324">
            <v>0</v>
          </cell>
          <cell r="R3324">
            <v>0</v>
          </cell>
          <cell r="S3324">
            <v>0</v>
          </cell>
          <cell r="T3324">
            <v>0</v>
          </cell>
          <cell r="U3324">
            <v>0</v>
          </cell>
          <cell r="V3324">
            <v>0</v>
          </cell>
          <cell r="W3324">
            <v>0</v>
          </cell>
          <cell r="X3324">
            <v>0</v>
          </cell>
          <cell r="Y3324" t="str">
            <v>DRW_WA_CUR_2Proposed DSM Program Energy Costs</v>
          </cell>
        </row>
        <row r="3325">
          <cell r="E3325">
            <v>0</v>
          </cell>
          <cell r="F3325">
            <v>0</v>
          </cell>
          <cell r="G3325">
            <v>0</v>
          </cell>
          <cell r="H3325">
            <v>0</v>
          </cell>
          <cell r="I3325">
            <v>0</v>
          </cell>
          <cell r="J3325">
            <v>0</v>
          </cell>
          <cell r="K3325">
            <v>0</v>
          </cell>
          <cell r="L3325">
            <v>0</v>
          </cell>
          <cell r="M3325">
            <v>0</v>
          </cell>
          <cell r="N3325">
            <v>0</v>
          </cell>
          <cell r="O3325">
            <v>0</v>
          </cell>
          <cell r="P3325">
            <v>0</v>
          </cell>
          <cell r="Q3325">
            <v>0</v>
          </cell>
          <cell r="R3325">
            <v>0</v>
          </cell>
          <cell r="S3325">
            <v>0</v>
          </cell>
          <cell r="T3325">
            <v>0</v>
          </cell>
          <cell r="U3325">
            <v>0</v>
          </cell>
          <cell r="V3325">
            <v>0</v>
          </cell>
          <cell r="W3325">
            <v>0</v>
          </cell>
          <cell r="X3325">
            <v>0</v>
          </cell>
          <cell r="Y3325" t="str">
            <v>DRW_WA_CUR_2Proposed DSM Program Payback Energy Costs</v>
          </cell>
        </row>
        <row r="3326">
          <cell r="E3326">
            <v>0</v>
          </cell>
          <cell r="F3326">
            <v>0</v>
          </cell>
          <cell r="G3326">
            <v>0</v>
          </cell>
          <cell r="H3326">
            <v>0</v>
          </cell>
          <cell r="I3326">
            <v>0</v>
          </cell>
          <cell r="J3326">
            <v>0</v>
          </cell>
          <cell r="K3326">
            <v>0</v>
          </cell>
          <cell r="L3326">
            <v>0</v>
          </cell>
          <cell r="M3326">
            <v>0</v>
          </cell>
          <cell r="N3326">
            <v>0</v>
          </cell>
          <cell r="O3326">
            <v>0</v>
          </cell>
          <cell r="P3326">
            <v>0</v>
          </cell>
          <cell r="Q3326">
            <v>0</v>
          </cell>
          <cell r="R3326">
            <v>0</v>
          </cell>
          <cell r="S3326">
            <v>0</v>
          </cell>
          <cell r="T3326">
            <v>0</v>
          </cell>
          <cell r="U3326">
            <v>0</v>
          </cell>
          <cell r="V3326">
            <v>0</v>
          </cell>
          <cell r="W3326">
            <v>0</v>
          </cell>
          <cell r="X3326">
            <v>0</v>
          </cell>
          <cell r="Y3326" t="str">
            <v>DRW_WA_CUR_2Proposed DSM Program Capacity Costs</v>
          </cell>
        </row>
        <row r="3327">
          <cell r="E3327">
            <v>0</v>
          </cell>
          <cell r="F3327">
            <v>0</v>
          </cell>
          <cell r="G3327">
            <v>0</v>
          </cell>
          <cell r="H3327">
            <v>0</v>
          </cell>
          <cell r="I3327">
            <v>0</v>
          </cell>
          <cell r="J3327">
            <v>0</v>
          </cell>
          <cell r="K3327">
            <v>0</v>
          </cell>
          <cell r="L3327">
            <v>0</v>
          </cell>
          <cell r="M3327">
            <v>0</v>
          </cell>
          <cell r="N3327">
            <v>0</v>
          </cell>
          <cell r="O3327">
            <v>0</v>
          </cell>
          <cell r="P3327">
            <v>0</v>
          </cell>
          <cell r="Q3327">
            <v>0</v>
          </cell>
          <cell r="R3327">
            <v>0</v>
          </cell>
          <cell r="S3327">
            <v>0</v>
          </cell>
          <cell r="T3327">
            <v>0</v>
          </cell>
          <cell r="U3327">
            <v>0</v>
          </cell>
          <cell r="V3327">
            <v>0</v>
          </cell>
          <cell r="W3327">
            <v>0</v>
          </cell>
          <cell r="X3327">
            <v>0</v>
          </cell>
          <cell r="Y3327" t="str">
            <v>DRW_WA_CUR_2Proposed DSM Program Capital Costs</v>
          </cell>
        </row>
        <row r="3328">
          <cell r="E3328">
            <v>0</v>
          </cell>
          <cell r="F3328">
            <v>0</v>
          </cell>
          <cell r="G3328">
            <v>0</v>
          </cell>
          <cell r="H3328">
            <v>0</v>
          </cell>
          <cell r="I3328">
            <v>0</v>
          </cell>
          <cell r="J3328">
            <v>0</v>
          </cell>
          <cell r="K3328">
            <v>0</v>
          </cell>
          <cell r="L3328">
            <v>0</v>
          </cell>
          <cell r="M3328">
            <v>0</v>
          </cell>
          <cell r="N3328">
            <v>0</v>
          </cell>
          <cell r="O3328">
            <v>0</v>
          </cell>
          <cell r="P3328">
            <v>0</v>
          </cell>
          <cell r="Q3328">
            <v>0</v>
          </cell>
          <cell r="R3328">
            <v>0</v>
          </cell>
          <cell r="S3328">
            <v>0</v>
          </cell>
          <cell r="T3328">
            <v>0</v>
          </cell>
          <cell r="U3328">
            <v>0</v>
          </cell>
          <cell r="V3328">
            <v>0</v>
          </cell>
          <cell r="W3328">
            <v>0</v>
          </cell>
          <cell r="X3328">
            <v>0</v>
          </cell>
          <cell r="Y3328" t="str">
            <v>DRW_WA_CUR_2   DSM Program Total Costs</v>
          </cell>
        </row>
        <row r="3329">
          <cell r="E3329">
            <v>0</v>
          </cell>
          <cell r="F3329">
            <v>0</v>
          </cell>
          <cell r="G3329">
            <v>0</v>
          </cell>
          <cell r="H3329">
            <v>0</v>
          </cell>
          <cell r="I3329">
            <v>0</v>
          </cell>
          <cell r="J3329">
            <v>0</v>
          </cell>
          <cell r="K3329">
            <v>0</v>
          </cell>
          <cell r="L3329">
            <v>0</v>
          </cell>
          <cell r="M3329">
            <v>0</v>
          </cell>
          <cell r="N3329">
            <v>0</v>
          </cell>
          <cell r="O3329">
            <v>0</v>
          </cell>
          <cell r="P3329">
            <v>0</v>
          </cell>
          <cell r="Q3329">
            <v>0</v>
          </cell>
          <cell r="R3329">
            <v>0</v>
          </cell>
          <cell r="S3329">
            <v>0</v>
          </cell>
          <cell r="T3329">
            <v>0</v>
          </cell>
          <cell r="U3329">
            <v>0</v>
          </cell>
          <cell r="V3329">
            <v>0</v>
          </cell>
          <cell r="W3329">
            <v>0</v>
          </cell>
          <cell r="X3329">
            <v>0</v>
          </cell>
          <cell r="Y3329" t="str">
            <v>DRW_WA_CUR_3Proposed DSM Program Energy Costs</v>
          </cell>
        </row>
        <row r="3330">
          <cell r="E3330">
            <v>0</v>
          </cell>
          <cell r="F3330">
            <v>0</v>
          </cell>
          <cell r="G3330">
            <v>0</v>
          </cell>
          <cell r="H3330">
            <v>0</v>
          </cell>
          <cell r="I3330">
            <v>0</v>
          </cell>
          <cell r="J3330">
            <v>0</v>
          </cell>
          <cell r="K3330">
            <v>0</v>
          </cell>
          <cell r="L3330">
            <v>0</v>
          </cell>
          <cell r="M3330">
            <v>0</v>
          </cell>
          <cell r="N3330">
            <v>0</v>
          </cell>
          <cell r="O3330">
            <v>0</v>
          </cell>
          <cell r="P3330">
            <v>0</v>
          </cell>
          <cell r="Q3330">
            <v>0</v>
          </cell>
          <cell r="R3330">
            <v>0</v>
          </cell>
          <cell r="S3330">
            <v>0</v>
          </cell>
          <cell r="T3330">
            <v>0</v>
          </cell>
          <cell r="U3330">
            <v>0</v>
          </cell>
          <cell r="V3330">
            <v>0</v>
          </cell>
          <cell r="W3330">
            <v>0</v>
          </cell>
          <cell r="X3330">
            <v>0</v>
          </cell>
          <cell r="Y3330" t="str">
            <v>DRW_WA_CUR_3Proposed DSM Program Payback Energy Costs</v>
          </cell>
        </row>
        <row r="3331">
          <cell r="E3331">
            <v>0</v>
          </cell>
          <cell r="F3331">
            <v>0</v>
          </cell>
          <cell r="G3331">
            <v>0</v>
          </cell>
          <cell r="H3331">
            <v>0</v>
          </cell>
          <cell r="I3331">
            <v>0</v>
          </cell>
          <cell r="J3331">
            <v>0</v>
          </cell>
          <cell r="K3331">
            <v>0</v>
          </cell>
          <cell r="L3331">
            <v>0</v>
          </cell>
          <cell r="M3331">
            <v>0</v>
          </cell>
          <cell r="N3331">
            <v>0</v>
          </cell>
          <cell r="O3331">
            <v>0</v>
          </cell>
          <cell r="P3331">
            <v>0</v>
          </cell>
          <cell r="Q3331">
            <v>0</v>
          </cell>
          <cell r="R3331">
            <v>0</v>
          </cell>
          <cell r="S3331">
            <v>0</v>
          </cell>
          <cell r="T3331">
            <v>0</v>
          </cell>
          <cell r="U3331">
            <v>0</v>
          </cell>
          <cell r="V3331">
            <v>0</v>
          </cell>
          <cell r="W3331">
            <v>0</v>
          </cell>
          <cell r="X3331">
            <v>0</v>
          </cell>
          <cell r="Y3331" t="str">
            <v>DRW_WA_CUR_3Proposed DSM Program Capacity Costs</v>
          </cell>
        </row>
        <row r="3332">
          <cell r="E3332">
            <v>0</v>
          </cell>
          <cell r="F3332">
            <v>0</v>
          </cell>
          <cell r="G3332">
            <v>0</v>
          </cell>
          <cell r="H3332">
            <v>0</v>
          </cell>
          <cell r="I3332">
            <v>0</v>
          </cell>
          <cell r="J3332">
            <v>0</v>
          </cell>
          <cell r="K3332">
            <v>0</v>
          </cell>
          <cell r="L3332">
            <v>0</v>
          </cell>
          <cell r="M3332">
            <v>0</v>
          </cell>
          <cell r="N3332">
            <v>0</v>
          </cell>
          <cell r="O3332">
            <v>0</v>
          </cell>
          <cell r="P3332">
            <v>0</v>
          </cell>
          <cell r="Q3332">
            <v>0</v>
          </cell>
          <cell r="R3332">
            <v>0</v>
          </cell>
          <cell r="S3332">
            <v>0</v>
          </cell>
          <cell r="T3332">
            <v>0</v>
          </cell>
          <cell r="U3332">
            <v>0</v>
          </cell>
          <cell r="V3332">
            <v>0</v>
          </cell>
          <cell r="W3332">
            <v>0</v>
          </cell>
          <cell r="X3332">
            <v>0</v>
          </cell>
          <cell r="Y3332" t="str">
            <v>DRW_WA_CUR_3Proposed DSM Program Capital Costs</v>
          </cell>
        </row>
        <row r="3333">
          <cell r="E3333">
            <v>0</v>
          </cell>
          <cell r="F3333">
            <v>0</v>
          </cell>
          <cell r="G3333">
            <v>0</v>
          </cell>
          <cell r="H3333">
            <v>0</v>
          </cell>
          <cell r="I3333">
            <v>0</v>
          </cell>
          <cell r="J3333">
            <v>0</v>
          </cell>
          <cell r="K3333">
            <v>0</v>
          </cell>
          <cell r="L3333">
            <v>0</v>
          </cell>
          <cell r="M3333">
            <v>0</v>
          </cell>
          <cell r="N3333">
            <v>0</v>
          </cell>
          <cell r="O3333">
            <v>0</v>
          </cell>
          <cell r="P3333">
            <v>0</v>
          </cell>
          <cell r="Q3333">
            <v>0</v>
          </cell>
          <cell r="R3333">
            <v>0</v>
          </cell>
          <cell r="S3333">
            <v>0</v>
          </cell>
          <cell r="T3333">
            <v>0</v>
          </cell>
          <cell r="U3333">
            <v>0</v>
          </cell>
          <cell r="V3333">
            <v>0</v>
          </cell>
          <cell r="W3333">
            <v>0</v>
          </cell>
          <cell r="X3333">
            <v>0</v>
          </cell>
          <cell r="Y3333" t="str">
            <v>DRW_WA_CUR_3   DSM Program Total Costs</v>
          </cell>
        </row>
        <row r="3334">
          <cell r="E3334">
            <v>0</v>
          </cell>
          <cell r="F3334">
            <v>0</v>
          </cell>
          <cell r="G3334">
            <v>0</v>
          </cell>
          <cell r="H3334">
            <v>0</v>
          </cell>
          <cell r="I3334">
            <v>0</v>
          </cell>
          <cell r="J3334">
            <v>0</v>
          </cell>
          <cell r="K3334">
            <v>0</v>
          </cell>
          <cell r="L3334">
            <v>0</v>
          </cell>
          <cell r="M3334">
            <v>0</v>
          </cell>
          <cell r="N3334">
            <v>0</v>
          </cell>
          <cell r="O3334">
            <v>0</v>
          </cell>
          <cell r="P3334">
            <v>0</v>
          </cell>
          <cell r="Q3334">
            <v>0</v>
          </cell>
          <cell r="R3334">
            <v>0</v>
          </cell>
          <cell r="S3334">
            <v>0</v>
          </cell>
          <cell r="T3334">
            <v>0</v>
          </cell>
          <cell r="U3334">
            <v>0</v>
          </cell>
          <cell r="V3334">
            <v>0</v>
          </cell>
          <cell r="W3334">
            <v>0</v>
          </cell>
          <cell r="X3334">
            <v>0</v>
          </cell>
          <cell r="Y3334" t="str">
            <v>DRW_WY_DLC_1Proposed DSM Program Energy Costs</v>
          </cell>
        </row>
        <row r="3335">
          <cell r="E3335">
            <v>0</v>
          </cell>
          <cell r="F3335">
            <v>0</v>
          </cell>
          <cell r="G3335">
            <v>0</v>
          </cell>
          <cell r="H3335">
            <v>0</v>
          </cell>
          <cell r="I3335">
            <v>0</v>
          </cell>
          <cell r="J3335">
            <v>0</v>
          </cell>
          <cell r="K3335">
            <v>0</v>
          </cell>
          <cell r="L3335">
            <v>0</v>
          </cell>
          <cell r="M3335">
            <v>0</v>
          </cell>
          <cell r="N3335">
            <v>0</v>
          </cell>
          <cell r="O3335">
            <v>0</v>
          </cell>
          <cell r="P3335">
            <v>0</v>
          </cell>
          <cell r="Q3335">
            <v>0</v>
          </cell>
          <cell r="R3335">
            <v>0</v>
          </cell>
          <cell r="S3335">
            <v>0</v>
          </cell>
          <cell r="T3335">
            <v>0</v>
          </cell>
          <cell r="U3335">
            <v>0</v>
          </cell>
          <cell r="V3335">
            <v>0</v>
          </cell>
          <cell r="W3335">
            <v>0</v>
          </cell>
          <cell r="X3335">
            <v>0</v>
          </cell>
          <cell r="Y3335" t="str">
            <v>DRW_WY_DLC_1Proposed DSM Program Payback Energy Costs</v>
          </cell>
        </row>
        <row r="3336">
          <cell r="E3336">
            <v>0</v>
          </cell>
          <cell r="F3336">
            <v>0</v>
          </cell>
          <cell r="G3336">
            <v>0</v>
          </cell>
          <cell r="H3336">
            <v>0</v>
          </cell>
          <cell r="I3336">
            <v>0</v>
          </cell>
          <cell r="J3336">
            <v>0</v>
          </cell>
          <cell r="K3336">
            <v>0</v>
          </cell>
          <cell r="L3336">
            <v>0</v>
          </cell>
          <cell r="M3336">
            <v>0</v>
          </cell>
          <cell r="N3336">
            <v>0</v>
          </cell>
          <cell r="O3336">
            <v>0</v>
          </cell>
          <cell r="P3336">
            <v>0</v>
          </cell>
          <cell r="Q3336">
            <v>0</v>
          </cell>
          <cell r="R3336">
            <v>0</v>
          </cell>
          <cell r="S3336">
            <v>0</v>
          </cell>
          <cell r="T3336">
            <v>0</v>
          </cell>
          <cell r="U3336">
            <v>0</v>
          </cell>
          <cell r="V3336">
            <v>0</v>
          </cell>
          <cell r="W3336">
            <v>0</v>
          </cell>
          <cell r="X3336">
            <v>0</v>
          </cell>
          <cell r="Y3336" t="str">
            <v>DRW_WY_DLC_1Proposed DSM Program Capacity Costs</v>
          </cell>
        </row>
        <row r="3337">
          <cell r="E3337">
            <v>0</v>
          </cell>
          <cell r="F3337">
            <v>0</v>
          </cell>
          <cell r="G3337">
            <v>0</v>
          </cell>
          <cell r="H3337">
            <v>0</v>
          </cell>
          <cell r="I3337">
            <v>0</v>
          </cell>
          <cell r="J3337">
            <v>0</v>
          </cell>
          <cell r="K3337">
            <v>0</v>
          </cell>
          <cell r="L3337">
            <v>0</v>
          </cell>
          <cell r="M3337">
            <v>0</v>
          </cell>
          <cell r="N3337">
            <v>0</v>
          </cell>
          <cell r="O3337">
            <v>0</v>
          </cell>
          <cell r="P3337">
            <v>0</v>
          </cell>
          <cell r="Q3337">
            <v>0</v>
          </cell>
          <cell r="R3337">
            <v>0</v>
          </cell>
          <cell r="S3337">
            <v>0</v>
          </cell>
          <cell r="T3337">
            <v>0</v>
          </cell>
          <cell r="U3337">
            <v>0</v>
          </cell>
          <cell r="V3337">
            <v>0</v>
          </cell>
          <cell r="W3337">
            <v>0</v>
          </cell>
          <cell r="X3337">
            <v>0</v>
          </cell>
          <cell r="Y3337" t="str">
            <v>DRW_WY_DLC_1Proposed DSM Program Capital Costs</v>
          </cell>
        </row>
        <row r="3338">
          <cell r="E3338">
            <v>0</v>
          </cell>
          <cell r="F3338">
            <v>0</v>
          </cell>
          <cell r="G3338">
            <v>0</v>
          </cell>
          <cell r="H3338">
            <v>0</v>
          </cell>
          <cell r="I3338">
            <v>0</v>
          </cell>
          <cell r="J3338">
            <v>0</v>
          </cell>
          <cell r="K3338">
            <v>0</v>
          </cell>
          <cell r="L3338">
            <v>0</v>
          </cell>
          <cell r="M3338">
            <v>0</v>
          </cell>
          <cell r="N3338">
            <v>0</v>
          </cell>
          <cell r="O3338">
            <v>0</v>
          </cell>
          <cell r="P3338">
            <v>0</v>
          </cell>
          <cell r="Q3338">
            <v>0</v>
          </cell>
          <cell r="R3338">
            <v>0</v>
          </cell>
          <cell r="S3338">
            <v>0</v>
          </cell>
          <cell r="T3338">
            <v>0</v>
          </cell>
          <cell r="U3338">
            <v>0</v>
          </cell>
          <cell r="V3338">
            <v>0</v>
          </cell>
          <cell r="W3338">
            <v>0</v>
          </cell>
          <cell r="X3338">
            <v>0</v>
          </cell>
          <cell r="Y3338" t="str">
            <v>DRW_WY_DLC_1   DSM Program Total Costs</v>
          </cell>
        </row>
        <row r="3339">
          <cell r="E3339">
            <v>0</v>
          </cell>
          <cell r="F3339">
            <v>0</v>
          </cell>
          <cell r="G3339">
            <v>0</v>
          </cell>
          <cell r="H3339">
            <v>0</v>
          </cell>
          <cell r="I3339">
            <v>0</v>
          </cell>
          <cell r="J3339">
            <v>0</v>
          </cell>
          <cell r="K3339">
            <v>0</v>
          </cell>
          <cell r="L3339">
            <v>0</v>
          </cell>
          <cell r="M3339">
            <v>0</v>
          </cell>
          <cell r="N3339">
            <v>0</v>
          </cell>
          <cell r="O3339">
            <v>0</v>
          </cell>
          <cell r="P3339">
            <v>0</v>
          </cell>
          <cell r="Q3339">
            <v>0</v>
          </cell>
          <cell r="R3339">
            <v>0</v>
          </cell>
          <cell r="S3339">
            <v>0</v>
          </cell>
          <cell r="T3339">
            <v>0</v>
          </cell>
          <cell r="U3339">
            <v>0</v>
          </cell>
          <cell r="V3339">
            <v>0</v>
          </cell>
          <cell r="W3339">
            <v>0</v>
          </cell>
          <cell r="X3339">
            <v>0</v>
          </cell>
          <cell r="Y3339" t="str">
            <v>DRW_WY_SPH_1Proposed DSM Program Energy Costs</v>
          </cell>
        </row>
        <row r="3340">
          <cell r="E3340">
            <v>0</v>
          </cell>
          <cell r="F3340">
            <v>0</v>
          </cell>
          <cell r="G3340">
            <v>0</v>
          </cell>
          <cell r="H3340">
            <v>0</v>
          </cell>
          <cell r="I3340">
            <v>0</v>
          </cell>
          <cell r="J3340">
            <v>0</v>
          </cell>
          <cell r="K3340">
            <v>0</v>
          </cell>
          <cell r="L3340">
            <v>0</v>
          </cell>
          <cell r="M3340">
            <v>0</v>
          </cell>
          <cell r="N3340">
            <v>0</v>
          </cell>
          <cell r="O3340">
            <v>0</v>
          </cell>
          <cell r="P3340">
            <v>0</v>
          </cell>
          <cell r="Q3340">
            <v>0</v>
          </cell>
          <cell r="R3340">
            <v>0</v>
          </cell>
          <cell r="S3340">
            <v>0</v>
          </cell>
          <cell r="T3340">
            <v>0</v>
          </cell>
          <cell r="U3340">
            <v>0</v>
          </cell>
          <cell r="V3340">
            <v>0</v>
          </cell>
          <cell r="W3340">
            <v>0</v>
          </cell>
          <cell r="X3340">
            <v>0</v>
          </cell>
          <cell r="Y3340" t="str">
            <v>DRW_WY_SPH_1Proposed DSM Program Payback Energy Costs</v>
          </cell>
        </row>
        <row r="3341">
          <cell r="E3341">
            <v>0</v>
          </cell>
          <cell r="F3341">
            <v>0</v>
          </cell>
          <cell r="G3341">
            <v>0</v>
          </cell>
          <cell r="H3341">
            <v>0</v>
          </cell>
          <cell r="I3341">
            <v>0</v>
          </cell>
          <cell r="J3341">
            <v>0</v>
          </cell>
          <cell r="K3341">
            <v>0</v>
          </cell>
          <cell r="L3341">
            <v>0</v>
          </cell>
          <cell r="M3341">
            <v>0</v>
          </cell>
          <cell r="N3341">
            <v>0</v>
          </cell>
          <cell r="O3341">
            <v>0</v>
          </cell>
          <cell r="P3341">
            <v>0</v>
          </cell>
          <cell r="Q3341">
            <v>0</v>
          </cell>
          <cell r="R3341">
            <v>0</v>
          </cell>
          <cell r="S3341">
            <v>0</v>
          </cell>
          <cell r="T3341">
            <v>0</v>
          </cell>
          <cell r="U3341">
            <v>0</v>
          </cell>
          <cell r="V3341">
            <v>0</v>
          </cell>
          <cell r="W3341">
            <v>0</v>
          </cell>
          <cell r="X3341">
            <v>0</v>
          </cell>
          <cell r="Y3341" t="str">
            <v>DRW_WY_SPH_1Proposed DSM Program Capacity Costs</v>
          </cell>
        </row>
        <row r="3342">
          <cell r="E3342">
            <v>0</v>
          </cell>
          <cell r="F3342">
            <v>0</v>
          </cell>
          <cell r="G3342">
            <v>0</v>
          </cell>
          <cell r="H3342">
            <v>0</v>
          </cell>
          <cell r="I3342">
            <v>0</v>
          </cell>
          <cell r="J3342">
            <v>0</v>
          </cell>
          <cell r="K3342">
            <v>0</v>
          </cell>
          <cell r="L3342">
            <v>0</v>
          </cell>
          <cell r="M3342">
            <v>0</v>
          </cell>
          <cell r="N3342">
            <v>0</v>
          </cell>
          <cell r="O3342">
            <v>0</v>
          </cell>
          <cell r="P3342">
            <v>0</v>
          </cell>
          <cell r="Q3342">
            <v>0</v>
          </cell>
          <cell r="R3342">
            <v>0</v>
          </cell>
          <cell r="S3342">
            <v>0</v>
          </cell>
          <cell r="T3342">
            <v>0</v>
          </cell>
          <cell r="U3342">
            <v>0</v>
          </cell>
          <cell r="V3342">
            <v>0</v>
          </cell>
          <cell r="W3342">
            <v>0</v>
          </cell>
          <cell r="X3342">
            <v>0</v>
          </cell>
          <cell r="Y3342" t="str">
            <v>DRW_WY_SPH_1Proposed DSM Program Capital Costs</v>
          </cell>
        </row>
        <row r="3343">
          <cell r="E3343">
            <v>0</v>
          </cell>
          <cell r="F3343">
            <v>0</v>
          </cell>
          <cell r="G3343">
            <v>0</v>
          </cell>
          <cell r="H3343">
            <v>0</v>
          </cell>
          <cell r="I3343">
            <v>0</v>
          </cell>
          <cell r="J3343">
            <v>0</v>
          </cell>
          <cell r="K3343">
            <v>0</v>
          </cell>
          <cell r="L3343">
            <v>0</v>
          </cell>
          <cell r="M3343">
            <v>0</v>
          </cell>
          <cell r="N3343">
            <v>0</v>
          </cell>
          <cell r="O3343">
            <v>0</v>
          </cell>
          <cell r="P3343">
            <v>0</v>
          </cell>
          <cell r="Q3343">
            <v>0</v>
          </cell>
          <cell r="R3343">
            <v>0</v>
          </cell>
          <cell r="S3343">
            <v>0</v>
          </cell>
          <cell r="T3343">
            <v>0</v>
          </cell>
          <cell r="U3343">
            <v>0</v>
          </cell>
          <cell r="V3343">
            <v>0</v>
          </cell>
          <cell r="W3343">
            <v>0</v>
          </cell>
          <cell r="X3343">
            <v>0</v>
          </cell>
          <cell r="Y3343" t="str">
            <v>DRW_WY_SPH_1   DSM Program Total Costs</v>
          </cell>
        </row>
        <row r="3344">
          <cell r="E3344">
            <v>0</v>
          </cell>
          <cell r="F3344">
            <v>0</v>
          </cell>
          <cell r="G3344">
            <v>0</v>
          </cell>
          <cell r="H3344">
            <v>0</v>
          </cell>
          <cell r="I3344">
            <v>0</v>
          </cell>
          <cell r="J3344">
            <v>0</v>
          </cell>
          <cell r="K3344">
            <v>0</v>
          </cell>
          <cell r="L3344">
            <v>0</v>
          </cell>
          <cell r="M3344">
            <v>0</v>
          </cell>
          <cell r="N3344">
            <v>0</v>
          </cell>
          <cell r="O3344">
            <v>0</v>
          </cell>
          <cell r="P3344">
            <v>0</v>
          </cell>
          <cell r="Q3344">
            <v>0</v>
          </cell>
          <cell r="R3344">
            <v>0</v>
          </cell>
          <cell r="S3344">
            <v>0</v>
          </cell>
          <cell r="T3344">
            <v>0</v>
          </cell>
          <cell r="U3344">
            <v>0</v>
          </cell>
          <cell r="V3344">
            <v>0</v>
          </cell>
          <cell r="W3344">
            <v>0</v>
          </cell>
          <cell r="X3344">
            <v>0</v>
          </cell>
          <cell r="Y3344" t="str">
            <v>DRW_WY_SPH_2Proposed DSM Program Energy Costs</v>
          </cell>
        </row>
        <row r="3345">
          <cell r="E3345">
            <v>0</v>
          </cell>
          <cell r="F3345">
            <v>0</v>
          </cell>
          <cell r="G3345">
            <v>0</v>
          </cell>
          <cell r="H3345">
            <v>0</v>
          </cell>
          <cell r="I3345">
            <v>0</v>
          </cell>
          <cell r="J3345">
            <v>0</v>
          </cell>
          <cell r="K3345">
            <v>0</v>
          </cell>
          <cell r="L3345">
            <v>0</v>
          </cell>
          <cell r="M3345">
            <v>0</v>
          </cell>
          <cell r="N3345">
            <v>0</v>
          </cell>
          <cell r="O3345">
            <v>0</v>
          </cell>
          <cell r="P3345">
            <v>0</v>
          </cell>
          <cell r="Q3345">
            <v>0</v>
          </cell>
          <cell r="R3345">
            <v>0</v>
          </cell>
          <cell r="S3345">
            <v>0</v>
          </cell>
          <cell r="T3345">
            <v>0</v>
          </cell>
          <cell r="U3345">
            <v>0</v>
          </cell>
          <cell r="V3345">
            <v>0</v>
          </cell>
          <cell r="W3345">
            <v>0</v>
          </cell>
          <cell r="X3345">
            <v>0</v>
          </cell>
          <cell r="Y3345" t="str">
            <v>DRW_WY_SPH_2Proposed DSM Program Payback Energy Costs</v>
          </cell>
        </row>
        <row r="3346">
          <cell r="E3346">
            <v>0</v>
          </cell>
          <cell r="F3346">
            <v>0</v>
          </cell>
          <cell r="G3346">
            <v>0</v>
          </cell>
          <cell r="H3346">
            <v>0</v>
          </cell>
          <cell r="I3346">
            <v>0</v>
          </cell>
          <cell r="J3346">
            <v>0</v>
          </cell>
          <cell r="K3346">
            <v>0</v>
          </cell>
          <cell r="L3346">
            <v>0</v>
          </cell>
          <cell r="M3346">
            <v>0</v>
          </cell>
          <cell r="N3346">
            <v>0</v>
          </cell>
          <cell r="O3346">
            <v>0</v>
          </cell>
          <cell r="P3346">
            <v>0</v>
          </cell>
          <cell r="Q3346">
            <v>0</v>
          </cell>
          <cell r="R3346">
            <v>0</v>
          </cell>
          <cell r="S3346">
            <v>0</v>
          </cell>
          <cell r="T3346">
            <v>0</v>
          </cell>
          <cell r="U3346">
            <v>0</v>
          </cell>
          <cell r="V3346">
            <v>0</v>
          </cell>
          <cell r="W3346">
            <v>0</v>
          </cell>
          <cell r="X3346">
            <v>0</v>
          </cell>
          <cell r="Y3346" t="str">
            <v>DRW_WY_SPH_2Proposed DSM Program Capacity Costs</v>
          </cell>
        </row>
        <row r="3347">
          <cell r="E3347">
            <v>0</v>
          </cell>
          <cell r="F3347">
            <v>0</v>
          </cell>
          <cell r="G3347">
            <v>0</v>
          </cell>
          <cell r="H3347">
            <v>0</v>
          </cell>
          <cell r="I3347">
            <v>0</v>
          </cell>
          <cell r="J3347">
            <v>0</v>
          </cell>
          <cell r="K3347">
            <v>0</v>
          </cell>
          <cell r="L3347">
            <v>0</v>
          </cell>
          <cell r="M3347">
            <v>0</v>
          </cell>
          <cell r="N3347">
            <v>0</v>
          </cell>
          <cell r="O3347">
            <v>0</v>
          </cell>
          <cell r="P3347">
            <v>0</v>
          </cell>
          <cell r="Q3347">
            <v>0</v>
          </cell>
          <cell r="R3347">
            <v>0</v>
          </cell>
          <cell r="S3347">
            <v>0</v>
          </cell>
          <cell r="T3347">
            <v>0</v>
          </cell>
          <cell r="U3347">
            <v>0</v>
          </cell>
          <cell r="V3347">
            <v>0</v>
          </cell>
          <cell r="W3347">
            <v>0</v>
          </cell>
          <cell r="X3347">
            <v>0</v>
          </cell>
          <cell r="Y3347" t="str">
            <v>DRW_WY_SPH_2Proposed DSM Program Capital Costs</v>
          </cell>
        </row>
        <row r="3348">
          <cell r="E3348">
            <v>0</v>
          </cell>
          <cell r="F3348">
            <v>0</v>
          </cell>
          <cell r="G3348">
            <v>0</v>
          </cell>
          <cell r="H3348">
            <v>0</v>
          </cell>
          <cell r="I3348">
            <v>0</v>
          </cell>
          <cell r="J3348">
            <v>0</v>
          </cell>
          <cell r="K3348">
            <v>0</v>
          </cell>
          <cell r="L3348">
            <v>0</v>
          </cell>
          <cell r="M3348">
            <v>0</v>
          </cell>
          <cell r="N3348">
            <v>0</v>
          </cell>
          <cell r="O3348">
            <v>0</v>
          </cell>
          <cell r="P3348">
            <v>0</v>
          </cell>
          <cell r="Q3348">
            <v>0</v>
          </cell>
          <cell r="R3348">
            <v>0</v>
          </cell>
          <cell r="S3348">
            <v>0</v>
          </cell>
          <cell r="T3348">
            <v>0</v>
          </cell>
          <cell r="U3348">
            <v>0</v>
          </cell>
          <cell r="V3348">
            <v>0</v>
          </cell>
          <cell r="W3348">
            <v>0</v>
          </cell>
          <cell r="X3348">
            <v>0</v>
          </cell>
          <cell r="Y3348" t="str">
            <v>DRW_WY_SPH_2   DSM Program Total Costs</v>
          </cell>
        </row>
        <row r="3349">
          <cell r="E3349">
            <v>0</v>
          </cell>
          <cell r="F3349">
            <v>0</v>
          </cell>
          <cell r="G3349">
            <v>0</v>
          </cell>
          <cell r="H3349">
            <v>0</v>
          </cell>
          <cell r="I3349">
            <v>0</v>
          </cell>
          <cell r="J3349">
            <v>0</v>
          </cell>
          <cell r="K3349">
            <v>0</v>
          </cell>
          <cell r="L3349">
            <v>0</v>
          </cell>
          <cell r="M3349">
            <v>0</v>
          </cell>
          <cell r="N3349">
            <v>0</v>
          </cell>
          <cell r="O3349">
            <v>0</v>
          </cell>
          <cell r="P3349">
            <v>0</v>
          </cell>
          <cell r="Q3349">
            <v>0</v>
          </cell>
          <cell r="R3349">
            <v>0</v>
          </cell>
          <cell r="S3349">
            <v>0</v>
          </cell>
          <cell r="T3349">
            <v>0</v>
          </cell>
          <cell r="U3349">
            <v>0</v>
          </cell>
          <cell r="V3349">
            <v>0</v>
          </cell>
          <cell r="W3349">
            <v>0</v>
          </cell>
          <cell r="X3349">
            <v>0</v>
          </cell>
          <cell r="Y3349" t="str">
            <v>DRW_WY_SPH_3Proposed DSM Program Energy Costs</v>
          </cell>
        </row>
        <row r="3350">
          <cell r="E3350">
            <v>0</v>
          </cell>
          <cell r="F3350">
            <v>0</v>
          </cell>
          <cell r="G3350">
            <v>0</v>
          </cell>
          <cell r="H3350">
            <v>0</v>
          </cell>
          <cell r="I3350">
            <v>0</v>
          </cell>
          <cell r="J3350">
            <v>0</v>
          </cell>
          <cell r="K3350">
            <v>0</v>
          </cell>
          <cell r="L3350">
            <v>0</v>
          </cell>
          <cell r="M3350">
            <v>0</v>
          </cell>
          <cell r="N3350">
            <v>0</v>
          </cell>
          <cell r="O3350">
            <v>0</v>
          </cell>
          <cell r="P3350">
            <v>0</v>
          </cell>
          <cell r="Q3350">
            <v>0</v>
          </cell>
          <cell r="R3350">
            <v>0</v>
          </cell>
          <cell r="S3350">
            <v>0</v>
          </cell>
          <cell r="T3350">
            <v>0</v>
          </cell>
          <cell r="U3350">
            <v>0</v>
          </cell>
          <cell r="V3350">
            <v>0</v>
          </cell>
          <cell r="W3350">
            <v>0</v>
          </cell>
          <cell r="X3350">
            <v>0</v>
          </cell>
          <cell r="Y3350" t="str">
            <v>DRW_WY_SPH_3Proposed DSM Program Payback Energy Costs</v>
          </cell>
        </row>
        <row r="3351">
          <cell r="E3351">
            <v>0</v>
          </cell>
          <cell r="F3351">
            <v>0</v>
          </cell>
          <cell r="G3351">
            <v>0</v>
          </cell>
          <cell r="H3351">
            <v>0</v>
          </cell>
          <cell r="I3351">
            <v>0</v>
          </cell>
          <cell r="J3351">
            <v>0</v>
          </cell>
          <cell r="K3351">
            <v>0</v>
          </cell>
          <cell r="L3351">
            <v>0</v>
          </cell>
          <cell r="M3351">
            <v>0</v>
          </cell>
          <cell r="N3351">
            <v>0</v>
          </cell>
          <cell r="O3351">
            <v>0</v>
          </cell>
          <cell r="P3351">
            <v>0</v>
          </cell>
          <cell r="Q3351">
            <v>0</v>
          </cell>
          <cell r="R3351">
            <v>0</v>
          </cell>
          <cell r="S3351">
            <v>0</v>
          </cell>
          <cell r="T3351">
            <v>0</v>
          </cell>
          <cell r="U3351">
            <v>0</v>
          </cell>
          <cell r="V3351">
            <v>0</v>
          </cell>
          <cell r="W3351">
            <v>0</v>
          </cell>
          <cell r="X3351">
            <v>0</v>
          </cell>
          <cell r="Y3351" t="str">
            <v>DRW_WY_SPH_3Proposed DSM Program Capacity Costs</v>
          </cell>
        </row>
        <row r="3352">
          <cell r="E3352">
            <v>0</v>
          </cell>
          <cell r="F3352">
            <v>0</v>
          </cell>
          <cell r="G3352">
            <v>0</v>
          </cell>
          <cell r="H3352">
            <v>0</v>
          </cell>
          <cell r="I3352">
            <v>0</v>
          </cell>
          <cell r="J3352">
            <v>0</v>
          </cell>
          <cell r="K3352">
            <v>0</v>
          </cell>
          <cell r="L3352">
            <v>0</v>
          </cell>
          <cell r="M3352">
            <v>0</v>
          </cell>
          <cell r="N3352">
            <v>0</v>
          </cell>
          <cell r="O3352">
            <v>0</v>
          </cell>
          <cell r="P3352">
            <v>0</v>
          </cell>
          <cell r="Q3352">
            <v>0</v>
          </cell>
          <cell r="R3352">
            <v>0</v>
          </cell>
          <cell r="S3352">
            <v>0</v>
          </cell>
          <cell r="T3352">
            <v>0</v>
          </cell>
          <cell r="U3352">
            <v>0</v>
          </cell>
          <cell r="V3352">
            <v>0</v>
          </cell>
          <cell r="W3352">
            <v>0</v>
          </cell>
          <cell r="X3352">
            <v>0</v>
          </cell>
          <cell r="Y3352" t="str">
            <v>DRW_WY_SPH_3Proposed DSM Program Capital Costs</v>
          </cell>
        </row>
        <row r="3353">
          <cell r="E3353">
            <v>0</v>
          </cell>
          <cell r="F3353">
            <v>0</v>
          </cell>
          <cell r="G3353">
            <v>0</v>
          </cell>
          <cell r="H3353">
            <v>0</v>
          </cell>
          <cell r="I3353">
            <v>0</v>
          </cell>
          <cell r="J3353">
            <v>0</v>
          </cell>
          <cell r="K3353">
            <v>0</v>
          </cell>
          <cell r="L3353">
            <v>0</v>
          </cell>
          <cell r="M3353">
            <v>0</v>
          </cell>
          <cell r="N3353">
            <v>0</v>
          </cell>
          <cell r="O3353">
            <v>0</v>
          </cell>
          <cell r="P3353">
            <v>0</v>
          </cell>
          <cell r="Q3353">
            <v>0</v>
          </cell>
          <cell r="R3353">
            <v>0</v>
          </cell>
          <cell r="S3353">
            <v>0</v>
          </cell>
          <cell r="T3353">
            <v>0</v>
          </cell>
          <cell r="U3353">
            <v>0</v>
          </cell>
          <cell r="V3353">
            <v>0</v>
          </cell>
          <cell r="W3353">
            <v>0</v>
          </cell>
          <cell r="X3353">
            <v>0</v>
          </cell>
          <cell r="Y3353" t="str">
            <v>DRW_WY_SPH_3   DSM Program Total Costs</v>
          </cell>
        </row>
        <row r="3354">
          <cell r="E3354">
            <v>0</v>
          </cell>
          <cell r="F3354">
            <v>0</v>
          </cell>
          <cell r="G3354">
            <v>0</v>
          </cell>
          <cell r="H3354">
            <v>0</v>
          </cell>
          <cell r="I3354">
            <v>0</v>
          </cell>
          <cell r="J3354">
            <v>0</v>
          </cell>
          <cell r="K3354">
            <v>0</v>
          </cell>
          <cell r="L3354">
            <v>0</v>
          </cell>
          <cell r="M3354">
            <v>0</v>
          </cell>
          <cell r="N3354">
            <v>0</v>
          </cell>
          <cell r="O3354">
            <v>0</v>
          </cell>
          <cell r="P3354">
            <v>0</v>
          </cell>
          <cell r="Q3354">
            <v>0</v>
          </cell>
          <cell r="R3354">
            <v>0</v>
          </cell>
          <cell r="S3354">
            <v>0</v>
          </cell>
          <cell r="T3354">
            <v>0</v>
          </cell>
          <cell r="U3354">
            <v>0</v>
          </cell>
          <cell r="V3354">
            <v>0</v>
          </cell>
          <cell r="W3354">
            <v>0</v>
          </cell>
          <cell r="X3354">
            <v>0</v>
          </cell>
          <cell r="Y3354" t="str">
            <v>DRW_WY_SPH_4Proposed DSM Program Energy Costs</v>
          </cell>
        </row>
        <row r="3355">
          <cell r="E3355">
            <v>0</v>
          </cell>
          <cell r="F3355">
            <v>0</v>
          </cell>
          <cell r="G3355">
            <v>0</v>
          </cell>
          <cell r="H3355">
            <v>0</v>
          </cell>
          <cell r="I3355">
            <v>0</v>
          </cell>
          <cell r="J3355">
            <v>0</v>
          </cell>
          <cell r="K3355">
            <v>0</v>
          </cell>
          <cell r="L3355">
            <v>0</v>
          </cell>
          <cell r="M3355">
            <v>0</v>
          </cell>
          <cell r="N3355">
            <v>0</v>
          </cell>
          <cell r="O3355">
            <v>0</v>
          </cell>
          <cell r="P3355">
            <v>0</v>
          </cell>
          <cell r="Q3355">
            <v>0</v>
          </cell>
          <cell r="R3355">
            <v>0</v>
          </cell>
          <cell r="S3355">
            <v>0</v>
          </cell>
          <cell r="T3355">
            <v>0</v>
          </cell>
          <cell r="U3355">
            <v>0</v>
          </cell>
          <cell r="V3355">
            <v>0</v>
          </cell>
          <cell r="W3355">
            <v>0</v>
          </cell>
          <cell r="X3355">
            <v>0</v>
          </cell>
          <cell r="Y3355" t="str">
            <v>DRW_WY_SPH_4Proposed DSM Program Payback Energy Costs</v>
          </cell>
        </row>
        <row r="3356">
          <cell r="E3356">
            <v>0</v>
          </cell>
          <cell r="F3356">
            <v>0</v>
          </cell>
          <cell r="G3356">
            <v>0</v>
          </cell>
          <cell r="H3356">
            <v>0</v>
          </cell>
          <cell r="I3356">
            <v>0</v>
          </cell>
          <cell r="J3356">
            <v>0</v>
          </cell>
          <cell r="K3356">
            <v>0</v>
          </cell>
          <cell r="L3356">
            <v>0</v>
          </cell>
          <cell r="M3356">
            <v>0</v>
          </cell>
          <cell r="N3356">
            <v>0</v>
          </cell>
          <cell r="O3356">
            <v>0</v>
          </cell>
          <cell r="P3356">
            <v>0</v>
          </cell>
          <cell r="Q3356">
            <v>0</v>
          </cell>
          <cell r="R3356">
            <v>0</v>
          </cell>
          <cell r="S3356">
            <v>0</v>
          </cell>
          <cell r="T3356">
            <v>0</v>
          </cell>
          <cell r="U3356">
            <v>0</v>
          </cell>
          <cell r="V3356">
            <v>0</v>
          </cell>
          <cell r="W3356">
            <v>0</v>
          </cell>
          <cell r="X3356">
            <v>0</v>
          </cell>
          <cell r="Y3356" t="str">
            <v>DRW_WY_SPH_4Proposed DSM Program Capacity Costs</v>
          </cell>
        </row>
        <row r="3357">
          <cell r="E3357">
            <v>0</v>
          </cell>
          <cell r="F3357">
            <v>0</v>
          </cell>
          <cell r="G3357">
            <v>0</v>
          </cell>
          <cell r="H3357">
            <v>0</v>
          </cell>
          <cell r="I3357">
            <v>0</v>
          </cell>
          <cell r="J3357">
            <v>0</v>
          </cell>
          <cell r="K3357">
            <v>0</v>
          </cell>
          <cell r="L3357">
            <v>0</v>
          </cell>
          <cell r="M3357">
            <v>0</v>
          </cell>
          <cell r="N3357">
            <v>0</v>
          </cell>
          <cell r="O3357">
            <v>0</v>
          </cell>
          <cell r="P3357">
            <v>0</v>
          </cell>
          <cell r="Q3357">
            <v>0</v>
          </cell>
          <cell r="R3357">
            <v>0</v>
          </cell>
          <cell r="S3357">
            <v>0</v>
          </cell>
          <cell r="T3357">
            <v>0</v>
          </cell>
          <cell r="U3357">
            <v>0</v>
          </cell>
          <cell r="V3357">
            <v>0</v>
          </cell>
          <cell r="W3357">
            <v>0</v>
          </cell>
          <cell r="X3357">
            <v>0</v>
          </cell>
          <cell r="Y3357" t="str">
            <v>DRW_WY_SPH_4Proposed DSM Program Capital Costs</v>
          </cell>
        </row>
        <row r="3358">
          <cell r="E3358">
            <v>0</v>
          </cell>
          <cell r="F3358">
            <v>0</v>
          </cell>
          <cell r="G3358">
            <v>0</v>
          </cell>
          <cell r="H3358">
            <v>0</v>
          </cell>
          <cell r="I3358">
            <v>0</v>
          </cell>
          <cell r="J3358">
            <v>0</v>
          </cell>
          <cell r="K3358">
            <v>0</v>
          </cell>
          <cell r="L3358">
            <v>0</v>
          </cell>
          <cell r="M3358">
            <v>0</v>
          </cell>
          <cell r="N3358">
            <v>0</v>
          </cell>
          <cell r="O3358">
            <v>0</v>
          </cell>
          <cell r="P3358">
            <v>0</v>
          </cell>
          <cell r="Q3358">
            <v>0</v>
          </cell>
          <cell r="R3358">
            <v>0</v>
          </cell>
          <cell r="S3358">
            <v>0</v>
          </cell>
          <cell r="T3358">
            <v>0</v>
          </cell>
          <cell r="U3358">
            <v>0</v>
          </cell>
          <cell r="V3358">
            <v>0</v>
          </cell>
          <cell r="W3358">
            <v>0</v>
          </cell>
          <cell r="X3358">
            <v>0</v>
          </cell>
          <cell r="Y3358" t="str">
            <v>DRW_WY_SPH_4   DSM Program Total Costs</v>
          </cell>
        </row>
        <row r="3359">
          <cell r="E3359">
            <v>0</v>
          </cell>
          <cell r="F3359">
            <v>0</v>
          </cell>
          <cell r="G3359">
            <v>0</v>
          </cell>
          <cell r="H3359">
            <v>0</v>
          </cell>
          <cell r="I3359">
            <v>0</v>
          </cell>
          <cell r="J3359">
            <v>0</v>
          </cell>
          <cell r="K3359">
            <v>0</v>
          </cell>
          <cell r="L3359">
            <v>0</v>
          </cell>
          <cell r="M3359">
            <v>0</v>
          </cell>
          <cell r="N3359">
            <v>0</v>
          </cell>
          <cell r="O3359">
            <v>0</v>
          </cell>
          <cell r="P3359">
            <v>0</v>
          </cell>
          <cell r="Q3359">
            <v>0</v>
          </cell>
          <cell r="R3359">
            <v>0</v>
          </cell>
          <cell r="S3359">
            <v>0</v>
          </cell>
          <cell r="T3359">
            <v>0</v>
          </cell>
          <cell r="U3359">
            <v>0</v>
          </cell>
          <cell r="V3359">
            <v>0</v>
          </cell>
          <cell r="W3359">
            <v>0</v>
          </cell>
          <cell r="X3359">
            <v>0</v>
          </cell>
          <cell r="Y3359" t="str">
            <v>DRW_WY_THM_1Proposed DSM Program Energy Costs</v>
          </cell>
        </row>
        <row r="3360">
          <cell r="E3360">
            <v>0</v>
          </cell>
          <cell r="F3360">
            <v>0</v>
          </cell>
          <cell r="G3360">
            <v>0</v>
          </cell>
          <cell r="H3360">
            <v>0</v>
          </cell>
          <cell r="I3360">
            <v>0</v>
          </cell>
          <cell r="J3360">
            <v>0</v>
          </cell>
          <cell r="K3360">
            <v>0</v>
          </cell>
          <cell r="L3360">
            <v>0</v>
          </cell>
          <cell r="M3360">
            <v>0</v>
          </cell>
          <cell r="N3360">
            <v>0</v>
          </cell>
          <cell r="O3360">
            <v>0</v>
          </cell>
          <cell r="P3360">
            <v>0</v>
          </cell>
          <cell r="Q3360">
            <v>0</v>
          </cell>
          <cell r="R3360">
            <v>0</v>
          </cell>
          <cell r="S3360">
            <v>0</v>
          </cell>
          <cell r="T3360">
            <v>0</v>
          </cell>
          <cell r="U3360">
            <v>0</v>
          </cell>
          <cell r="V3360">
            <v>0</v>
          </cell>
          <cell r="W3360">
            <v>0</v>
          </cell>
          <cell r="X3360">
            <v>0</v>
          </cell>
          <cell r="Y3360" t="str">
            <v>DRW_WY_THM_1Proposed DSM Program Payback Energy Costs</v>
          </cell>
        </row>
        <row r="3361">
          <cell r="E3361">
            <v>0</v>
          </cell>
          <cell r="F3361">
            <v>0</v>
          </cell>
          <cell r="G3361">
            <v>0</v>
          </cell>
          <cell r="H3361">
            <v>0</v>
          </cell>
          <cell r="I3361">
            <v>0</v>
          </cell>
          <cell r="J3361">
            <v>0</v>
          </cell>
          <cell r="K3361">
            <v>0</v>
          </cell>
          <cell r="L3361">
            <v>0</v>
          </cell>
          <cell r="M3361">
            <v>0</v>
          </cell>
          <cell r="N3361">
            <v>0</v>
          </cell>
          <cell r="O3361">
            <v>0</v>
          </cell>
          <cell r="P3361">
            <v>0</v>
          </cell>
          <cell r="Q3361">
            <v>0</v>
          </cell>
          <cell r="R3361">
            <v>0</v>
          </cell>
          <cell r="S3361">
            <v>0</v>
          </cell>
          <cell r="T3361">
            <v>0</v>
          </cell>
          <cell r="U3361">
            <v>0</v>
          </cell>
          <cell r="V3361">
            <v>0</v>
          </cell>
          <cell r="W3361">
            <v>0</v>
          </cell>
          <cell r="X3361">
            <v>0</v>
          </cell>
          <cell r="Y3361" t="str">
            <v>DRW_WY_THM_1Proposed DSM Program Capacity Costs</v>
          </cell>
        </row>
        <row r="3362">
          <cell r="E3362">
            <v>0</v>
          </cell>
          <cell r="F3362">
            <v>0</v>
          </cell>
          <cell r="G3362">
            <v>0</v>
          </cell>
          <cell r="H3362">
            <v>0</v>
          </cell>
          <cell r="I3362">
            <v>0</v>
          </cell>
          <cell r="J3362">
            <v>0</v>
          </cell>
          <cell r="K3362">
            <v>0</v>
          </cell>
          <cell r="L3362">
            <v>0</v>
          </cell>
          <cell r="M3362">
            <v>0</v>
          </cell>
          <cell r="N3362">
            <v>0</v>
          </cell>
          <cell r="O3362">
            <v>0</v>
          </cell>
          <cell r="P3362">
            <v>0</v>
          </cell>
          <cell r="Q3362">
            <v>0</v>
          </cell>
          <cell r="R3362">
            <v>0</v>
          </cell>
          <cell r="S3362">
            <v>0</v>
          </cell>
          <cell r="T3362">
            <v>0</v>
          </cell>
          <cell r="U3362">
            <v>0</v>
          </cell>
          <cell r="V3362">
            <v>0</v>
          </cell>
          <cell r="W3362">
            <v>0</v>
          </cell>
          <cell r="X3362">
            <v>0</v>
          </cell>
          <cell r="Y3362" t="str">
            <v>DRW_WY_THM_1Proposed DSM Program Capital Costs</v>
          </cell>
        </row>
        <row r="3363">
          <cell r="E3363">
            <v>0</v>
          </cell>
          <cell r="F3363">
            <v>0</v>
          </cell>
          <cell r="G3363">
            <v>0</v>
          </cell>
          <cell r="H3363">
            <v>0</v>
          </cell>
          <cell r="I3363">
            <v>0</v>
          </cell>
          <cell r="J3363">
            <v>0</v>
          </cell>
          <cell r="K3363">
            <v>0</v>
          </cell>
          <cell r="L3363">
            <v>0</v>
          </cell>
          <cell r="M3363">
            <v>0</v>
          </cell>
          <cell r="N3363">
            <v>0</v>
          </cell>
          <cell r="O3363">
            <v>0</v>
          </cell>
          <cell r="P3363">
            <v>0</v>
          </cell>
          <cell r="Q3363">
            <v>0</v>
          </cell>
          <cell r="R3363">
            <v>0</v>
          </cell>
          <cell r="S3363">
            <v>0</v>
          </cell>
          <cell r="T3363">
            <v>0</v>
          </cell>
          <cell r="U3363">
            <v>0</v>
          </cell>
          <cell r="V3363">
            <v>0</v>
          </cell>
          <cell r="W3363">
            <v>0</v>
          </cell>
          <cell r="X3363">
            <v>0</v>
          </cell>
          <cell r="Y3363" t="str">
            <v>DRW_WY_THM_1   DSM Program Total Costs</v>
          </cell>
        </row>
        <row r="3364">
          <cell r="E3364">
            <v>0</v>
          </cell>
          <cell r="F3364">
            <v>0</v>
          </cell>
          <cell r="G3364">
            <v>0</v>
          </cell>
          <cell r="H3364">
            <v>0</v>
          </cell>
          <cell r="I3364">
            <v>0</v>
          </cell>
          <cell r="J3364">
            <v>0</v>
          </cell>
          <cell r="K3364">
            <v>0</v>
          </cell>
          <cell r="L3364">
            <v>0</v>
          </cell>
          <cell r="M3364">
            <v>0</v>
          </cell>
          <cell r="N3364">
            <v>0</v>
          </cell>
          <cell r="O3364">
            <v>0</v>
          </cell>
          <cell r="P3364">
            <v>0</v>
          </cell>
          <cell r="Q3364">
            <v>0</v>
          </cell>
          <cell r="R3364">
            <v>0</v>
          </cell>
          <cell r="S3364">
            <v>0</v>
          </cell>
          <cell r="T3364">
            <v>0</v>
          </cell>
          <cell r="U3364">
            <v>0</v>
          </cell>
          <cell r="V3364">
            <v>0</v>
          </cell>
          <cell r="W3364">
            <v>0</v>
          </cell>
          <cell r="X3364">
            <v>0</v>
          </cell>
          <cell r="Y3364" t="str">
            <v>DRW_WY_THM_2Proposed DSM Program Energy Costs</v>
          </cell>
        </row>
        <row r="3365">
          <cell r="E3365">
            <v>0</v>
          </cell>
          <cell r="F3365">
            <v>0</v>
          </cell>
          <cell r="G3365">
            <v>0</v>
          </cell>
          <cell r="H3365">
            <v>0</v>
          </cell>
          <cell r="I3365">
            <v>0</v>
          </cell>
          <cell r="J3365">
            <v>0</v>
          </cell>
          <cell r="K3365">
            <v>0</v>
          </cell>
          <cell r="L3365">
            <v>0</v>
          </cell>
          <cell r="M3365">
            <v>0</v>
          </cell>
          <cell r="N3365">
            <v>0</v>
          </cell>
          <cell r="O3365">
            <v>0</v>
          </cell>
          <cell r="P3365">
            <v>0</v>
          </cell>
          <cell r="Q3365">
            <v>0</v>
          </cell>
          <cell r="R3365">
            <v>0</v>
          </cell>
          <cell r="S3365">
            <v>0</v>
          </cell>
          <cell r="T3365">
            <v>0</v>
          </cell>
          <cell r="U3365">
            <v>0</v>
          </cell>
          <cell r="V3365">
            <v>0</v>
          </cell>
          <cell r="W3365">
            <v>0</v>
          </cell>
          <cell r="X3365">
            <v>0</v>
          </cell>
          <cell r="Y3365" t="str">
            <v>DRW_WY_THM_2Proposed DSM Program Payback Energy Costs</v>
          </cell>
        </row>
        <row r="3366">
          <cell r="E3366">
            <v>0</v>
          </cell>
          <cell r="F3366">
            <v>0</v>
          </cell>
          <cell r="G3366">
            <v>0</v>
          </cell>
          <cell r="H3366">
            <v>0</v>
          </cell>
          <cell r="I3366">
            <v>0</v>
          </cell>
          <cell r="J3366">
            <v>0</v>
          </cell>
          <cell r="K3366">
            <v>0</v>
          </cell>
          <cell r="L3366">
            <v>0</v>
          </cell>
          <cell r="M3366">
            <v>0</v>
          </cell>
          <cell r="N3366">
            <v>0</v>
          </cell>
          <cell r="O3366">
            <v>0</v>
          </cell>
          <cell r="P3366">
            <v>0</v>
          </cell>
          <cell r="Q3366">
            <v>0</v>
          </cell>
          <cell r="R3366">
            <v>0</v>
          </cell>
          <cell r="S3366">
            <v>0</v>
          </cell>
          <cell r="T3366">
            <v>0</v>
          </cell>
          <cell r="U3366">
            <v>0</v>
          </cell>
          <cell r="V3366">
            <v>0</v>
          </cell>
          <cell r="W3366">
            <v>0</v>
          </cell>
          <cell r="X3366">
            <v>0</v>
          </cell>
          <cell r="Y3366" t="str">
            <v>DRW_WY_THM_2Proposed DSM Program Capacity Costs</v>
          </cell>
        </row>
        <row r="3367">
          <cell r="E3367">
            <v>0</v>
          </cell>
          <cell r="F3367">
            <v>0</v>
          </cell>
          <cell r="G3367">
            <v>0</v>
          </cell>
          <cell r="H3367">
            <v>0</v>
          </cell>
          <cell r="I3367">
            <v>0</v>
          </cell>
          <cell r="J3367">
            <v>0</v>
          </cell>
          <cell r="K3367">
            <v>0</v>
          </cell>
          <cell r="L3367">
            <v>0</v>
          </cell>
          <cell r="M3367">
            <v>0</v>
          </cell>
          <cell r="N3367">
            <v>0</v>
          </cell>
          <cell r="O3367">
            <v>0</v>
          </cell>
          <cell r="P3367">
            <v>0</v>
          </cell>
          <cell r="Q3367">
            <v>0</v>
          </cell>
          <cell r="R3367">
            <v>0</v>
          </cell>
          <cell r="S3367">
            <v>0</v>
          </cell>
          <cell r="T3367">
            <v>0</v>
          </cell>
          <cell r="U3367">
            <v>0</v>
          </cell>
          <cell r="V3367">
            <v>0</v>
          </cell>
          <cell r="W3367">
            <v>0</v>
          </cell>
          <cell r="X3367">
            <v>0</v>
          </cell>
          <cell r="Y3367" t="str">
            <v>DRW_WY_THM_2Proposed DSM Program Capital Costs</v>
          </cell>
        </row>
        <row r="3368">
          <cell r="E3368">
            <v>0</v>
          </cell>
          <cell r="F3368">
            <v>0</v>
          </cell>
          <cell r="G3368">
            <v>0</v>
          </cell>
          <cell r="H3368">
            <v>0</v>
          </cell>
          <cell r="I3368">
            <v>0</v>
          </cell>
          <cell r="J3368">
            <v>0</v>
          </cell>
          <cell r="K3368">
            <v>0</v>
          </cell>
          <cell r="L3368">
            <v>0</v>
          </cell>
          <cell r="M3368">
            <v>0</v>
          </cell>
          <cell r="N3368">
            <v>0</v>
          </cell>
          <cell r="O3368">
            <v>0</v>
          </cell>
          <cell r="P3368">
            <v>0</v>
          </cell>
          <cell r="Q3368">
            <v>0</v>
          </cell>
          <cell r="R3368">
            <v>0</v>
          </cell>
          <cell r="S3368">
            <v>0</v>
          </cell>
          <cell r="T3368">
            <v>0</v>
          </cell>
          <cell r="U3368">
            <v>0</v>
          </cell>
          <cell r="V3368">
            <v>0</v>
          </cell>
          <cell r="W3368">
            <v>0</v>
          </cell>
          <cell r="X3368">
            <v>0</v>
          </cell>
          <cell r="Y3368" t="str">
            <v>DRW_WY_THM_2   DSM Program Total Costs</v>
          </cell>
        </row>
        <row r="3369">
          <cell r="E3369">
            <v>0</v>
          </cell>
          <cell r="F3369">
            <v>0</v>
          </cell>
          <cell r="G3369">
            <v>0</v>
          </cell>
          <cell r="H3369">
            <v>0</v>
          </cell>
          <cell r="I3369">
            <v>0</v>
          </cell>
          <cell r="J3369">
            <v>0</v>
          </cell>
          <cell r="K3369">
            <v>0</v>
          </cell>
          <cell r="L3369">
            <v>0</v>
          </cell>
          <cell r="M3369">
            <v>0</v>
          </cell>
          <cell r="N3369">
            <v>0</v>
          </cell>
          <cell r="O3369">
            <v>0</v>
          </cell>
          <cell r="P3369">
            <v>0</v>
          </cell>
          <cell r="Q3369">
            <v>0</v>
          </cell>
          <cell r="R3369">
            <v>0</v>
          </cell>
          <cell r="S3369">
            <v>0</v>
          </cell>
          <cell r="T3369">
            <v>0</v>
          </cell>
          <cell r="U3369">
            <v>0</v>
          </cell>
          <cell r="V3369">
            <v>0</v>
          </cell>
          <cell r="W3369">
            <v>0</v>
          </cell>
          <cell r="X3369">
            <v>0</v>
          </cell>
          <cell r="Y3369" t="str">
            <v>DRW_WY_CUR_1Proposed DSM Program Energy Costs</v>
          </cell>
        </row>
        <row r="3370">
          <cell r="E3370">
            <v>0</v>
          </cell>
          <cell r="F3370">
            <v>0</v>
          </cell>
          <cell r="G3370">
            <v>0</v>
          </cell>
          <cell r="H3370">
            <v>0</v>
          </cell>
          <cell r="I3370">
            <v>0</v>
          </cell>
          <cell r="J3370">
            <v>0</v>
          </cell>
          <cell r="K3370">
            <v>0</v>
          </cell>
          <cell r="L3370">
            <v>0</v>
          </cell>
          <cell r="M3370">
            <v>0</v>
          </cell>
          <cell r="N3370">
            <v>0</v>
          </cell>
          <cell r="O3370">
            <v>0</v>
          </cell>
          <cell r="P3370">
            <v>0</v>
          </cell>
          <cell r="Q3370">
            <v>0</v>
          </cell>
          <cell r="R3370">
            <v>0</v>
          </cell>
          <cell r="S3370">
            <v>0</v>
          </cell>
          <cell r="T3370">
            <v>0</v>
          </cell>
          <cell r="U3370">
            <v>0</v>
          </cell>
          <cell r="V3370">
            <v>0</v>
          </cell>
          <cell r="W3370">
            <v>0</v>
          </cell>
          <cell r="X3370">
            <v>0</v>
          </cell>
          <cell r="Y3370" t="str">
            <v>DRW_WY_CUR_1Proposed DSM Program Payback Energy Costs</v>
          </cell>
        </row>
        <row r="3371">
          <cell r="E3371">
            <v>0</v>
          </cell>
          <cell r="F3371">
            <v>0</v>
          </cell>
          <cell r="G3371">
            <v>0</v>
          </cell>
          <cell r="H3371">
            <v>0</v>
          </cell>
          <cell r="I3371">
            <v>0</v>
          </cell>
          <cell r="J3371">
            <v>0</v>
          </cell>
          <cell r="K3371">
            <v>0</v>
          </cell>
          <cell r="L3371">
            <v>0</v>
          </cell>
          <cell r="M3371">
            <v>0</v>
          </cell>
          <cell r="N3371">
            <v>0</v>
          </cell>
          <cell r="O3371">
            <v>0</v>
          </cell>
          <cell r="P3371">
            <v>0</v>
          </cell>
          <cell r="Q3371">
            <v>0</v>
          </cell>
          <cell r="R3371">
            <v>0</v>
          </cell>
          <cell r="S3371">
            <v>0</v>
          </cell>
          <cell r="T3371">
            <v>0</v>
          </cell>
          <cell r="U3371">
            <v>0</v>
          </cell>
          <cell r="V3371">
            <v>0</v>
          </cell>
          <cell r="W3371">
            <v>0</v>
          </cell>
          <cell r="X3371">
            <v>0</v>
          </cell>
          <cell r="Y3371" t="str">
            <v>DRW_WY_CUR_1Proposed DSM Program Capacity Costs</v>
          </cell>
        </row>
        <row r="3372">
          <cell r="E3372">
            <v>0</v>
          </cell>
          <cell r="F3372">
            <v>0</v>
          </cell>
          <cell r="G3372">
            <v>0</v>
          </cell>
          <cell r="H3372">
            <v>0</v>
          </cell>
          <cell r="I3372">
            <v>0</v>
          </cell>
          <cell r="J3372">
            <v>0</v>
          </cell>
          <cell r="K3372">
            <v>0</v>
          </cell>
          <cell r="L3372">
            <v>0</v>
          </cell>
          <cell r="M3372">
            <v>0</v>
          </cell>
          <cell r="N3372">
            <v>0</v>
          </cell>
          <cell r="O3372">
            <v>0</v>
          </cell>
          <cell r="P3372">
            <v>0</v>
          </cell>
          <cell r="Q3372">
            <v>0</v>
          </cell>
          <cell r="R3372">
            <v>0</v>
          </cell>
          <cell r="S3372">
            <v>0</v>
          </cell>
          <cell r="T3372">
            <v>0</v>
          </cell>
          <cell r="U3372">
            <v>0</v>
          </cell>
          <cell r="V3372">
            <v>0</v>
          </cell>
          <cell r="W3372">
            <v>0</v>
          </cell>
          <cell r="X3372">
            <v>0</v>
          </cell>
          <cell r="Y3372" t="str">
            <v>DRW_WY_CUR_1Proposed DSM Program Capital Costs</v>
          </cell>
        </row>
        <row r="3373">
          <cell r="E3373">
            <v>0</v>
          </cell>
          <cell r="F3373">
            <v>0</v>
          </cell>
          <cell r="G3373">
            <v>0</v>
          </cell>
          <cell r="H3373">
            <v>0</v>
          </cell>
          <cell r="I3373">
            <v>0</v>
          </cell>
          <cell r="J3373">
            <v>0</v>
          </cell>
          <cell r="K3373">
            <v>0</v>
          </cell>
          <cell r="L3373">
            <v>0</v>
          </cell>
          <cell r="M3373">
            <v>0</v>
          </cell>
          <cell r="N3373">
            <v>0</v>
          </cell>
          <cell r="O3373">
            <v>0</v>
          </cell>
          <cell r="P3373">
            <v>0</v>
          </cell>
          <cell r="Q3373">
            <v>0</v>
          </cell>
          <cell r="R3373">
            <v>0</v>
          </cell>
          <cell r="S3373">
            <v>0</v>
          </cell>
          <cell r="T3373">
            <v>0</v>
          </cell>
          <cell r="U3373">
            <v>0</v>
          </cell>
          <cell r="V3373">
            <v>0</v>
          </cell>
          <cell r="W3373">
            <v>0</v>
          </cell>
          <cell r="X3373">
            <v>0</v>
          </cell>
          <cell r="Y3373" t="str">
            <v>DRW_WY_CUR_1   DSM Program Total Costs</v>
          </cell>
        </row>
        <row r="3374">
          <cell r="E3374">
            <v>0</v>
          </cell>
          <cell r="F3374">
            <v>0</v>
          </cell>
          <cell r="G3374">
            <v>0</v>
          </cell>
          <cell r="H3374">
            <v>0</v>
          </cell>
          <cell r="I3374">
            <v>0</v>
          </cell>
          <cell r="J3374">
            <v>0</v>
          </cell>
          <cell r="K3374">
            <v>0</v>
          </cell>
          <cell r="L3374">
            <v>0</v>
          </cell>
          <cell r="M3374">
            <v>0</v>
          </cell>
          <cell r="N3374">
            <v>0</v>
          </cell>
          <cell r="O3374">
            <v>0</v>
          </cell>
          <cell r="P3374">
            <v>0</v>
          </cell>
          <cell r="Q3374">
            <v>0</v>
          </cell>
          <cell r="R3374">
            <v>0</v>
          </cell>
          <cell r="S3374">
            <v>0</v>
          </cell>
          <cell r="T3374">
            <v>0</v>
          </cell>
          <cell r="U3374">
            <v>0</v>
          </cell>
          <cell r="V3374">
            <v>0</v>
          </cell>
          <cell r="W3374">
            <v>0</v>
          </cell>
          <cell r="X3374">
            <v>0</v>
          </cell>
          <cell r="Y3374" t="str">
            <v>DRW_WY_CUR_2Proposed DSM Program Energy Costs</v>
          </cell>
        </row>
        <row r="3375">
          <cell r="E3375">
            <v>0</v>
          </cell>
          <cell r="F3375">
            <v>0</v>
          </cell>
          <cell r="G3375">
            <v>0</v>
          </cell>
          <cell r="H3375">
            <v>0</v>
          </cell>
          <cell r="I3375">
            <v>0</v>
          </cell>
          <cell r="J3375">
            <v>0</v>
          </cell>
          <cell r="K3375">
            <v>0</v>
          </cell>
          <cell r="L3375">
            <v>0</v>
          </cell>
          <cell r="M3375">
            <v>0</v>
          </cell>
          <cell r="N3375">
            <v>0</v>
          </cell>
          <cell r="O3375">
            <v>0</v>
          </cell>
          <cell r="P3375">
            <v>0</v>
          </cell>
          <cell r="Q3375">
            <v>0</v>
          </cell>
          <cell r="R3375">
            <v>0</v>
          </cell>
          <cell r="S3375">
            <v>0</v>
          </cell>
          <cell r="T3375">
            <v>0</v>
          </cell>
          <cell r="U3375">
            <v>0</v>
          </cell>
          <cell r="V3375">
            <v>0</v>
          </cell>
          <cell r="W3375">
            <v>0</v>
          </cell>
          <cell r="X3375">
            <v>0</v>
          </cell>
          <cell r="Y3375" t="str">
            <v>DRW_WY_CUR_2Proposed DSM Program Payback Energy Costs</v>
          </cell>
        </row>
        <row r="3376">
          <cell r="E3376">
            <v>0</v>
          </cell>
          <cell r="F3376">
            <v>0</v>
          </cell>
          <cell r="G3376">
            <v>0</v>
          </cell>
          <cell r="H3376">
            <v>0</v>
          </cell>
          <cell r="I3376">
            <v>0</v>
          </cell>
          <cell r="J3376">
            <v>0</v>
          </cell>
          <cell r="K3376">
            <v>0</v>
          </cell>
          <cell r="L3376">
            <v>0</v>
          </cell>
          <cell r="M3376">
            <v>0</v>
          </cell>
          <cell r="N3376">
            <v>0</v>
          </cell>
          <cell r="O3376">
            <v>0</v>
          </cell>
          <cell r="P3376">
            <v>0</v>
          </cell>
          <cell r="Q3376">
            <v>0</v>
          </cell>
          <cell r="R3376">
            <v>0</v>
          </cell>
          <cell r="S3376">
            <v>0</v>
          </cell>
          <cell r="T3376">
            <v>0</v>
          </cell>
          <cell r="U3376">
            <v>0</v>
          </cell>
          <cell r="V3376">
            <v>0</v>
          </cell>
          <cell r="W3376">
            <v>0</v>
          </cell>
          <cell r="X3376">
            <v>0</v>
          </cell>
          <cell r="Y3376" t="str">
            <v>DRW_WY_CUR_2Proposed DSM Program Capacity Costs</v>
          </cell>
        </row>
        <row r="3377">
          <cell r="E3377">
            <v>0</v>
          </cell>
          <cell r="F3377">
            <v>0</v>
          </cell>
          <cell r="G3377">
            <v>0</v>
          </cell>
          <cell r="H3377">
            <v>0</v>
          </cell>
          <cell r="I3377">
            <v>0</v>
          </cell>
          <cell r="J3377">
            <v>0</v>
          </cell>
          <cell r="K3377">
            <v>0</v>
          </cell>
          <cell r="L3377">
            <v>0</v>
          </cell>
          <cell r="M3377">
            <v>0</v>
          </cell>
          <cell r="N3377">
            <v>0</v>
          </cell>
          <cell r="O3377">
            <v>0</v>
          </cell>
          <cell r="P3377">
            <v>0</v>
          </cell>
          <cell r="Q3377">
            <v>0</v>
          </cell>
          <cell r="R3377">
            <v>0</v>
          </cell>
          <cell r="S3377">
            <v>0</v>
          </cell>
          <cell r="T3377">
            <v>0</v>
          </cell>
          <cell r="U3377">
            <v>0</v>
          </cell>
          <cell r="V3377">
            <v>0</v>
          </cell>
          <cell r="W3377">
            <v>0</v>
          </cell>
          <cell r="X3377">
            <v>0</v>
          </cell>
          <cell r="Y3377" t="str">
            <v>DRW_WY_CUR_2Proposed DSM Program Capital Costs</v>
          </cell>
        </row>
        <row r="3378">
          <cell r="E3378">
            <v>0</v>
          </cell>
          <cell r="F3378">
            <v>0</v>
          </cell>
          <cell r="G3378">
            <v>0</v>
          </cell>
          <cell r="H3378">
            <v>0</v>
          </cell>
          <cell r="I3378">
            <v>0</v>
          </cell>
          <cell r="J3378">
            <v>0</v>
          </cell>
          <cell r="K3378">
            <v>0</v>
          </cell>
          <cell r="L3378">
            <v>0</v>
          </cell>
          <cell r="M3378">
            <v>0</v>
          </cell>
          <cell r="N3378">
            <v>0</v>
          </cell>
          <cell r="O3378">
            <v>0</v>
          </cell>
          <cell r="P3378">
            <v>0</v>
          </cell>
          <cell r="Q3378">
            <v>0</v>
          </cell>
          <cell r="R3378">
            <v>0</v>
          </cell>
          <cell r="S3378">
            <v>0</v>
          </cell>
          <cell r="T3378">
            <v>0</v>
          </cell>
          <cell r="U3378">
            <v>0</v>
          </cell>
          <cell r="V3378">
            <v>0</v>
          </cell>
          <cell r="W3378">
            <v>0</v>
          </cell>
          <cell r="X3378">
            <v>0</v>
          </cell>
          <cell r="Y3378" t="str">
            <v>DRW_WY_CUR_2   DSM Program Total Costs</v>
          </cell>
        </row>
        <row r="3379">
          <cell r="E3379">
            <v>0</v>
          </cell>
          <cell r="F3379">
            <v>0</v>
          </cell>
          <cell r="G3379">
            <v>0</v>
          </cell>
          <cell r="H3379">
            <v>0</v>
          </cell>
          <cell r="I3379">
            <v>0</v>
          </cell>
          <cell r="J3379">
            <v>0</v>
          </cell>
          <cell r="K3379">
            <v>0</v>
          </cell>
          <cell r="L3379">
            <v>0</v>
          </cell>
          <cell r="M3379">
            <v>0</v>
          </cell>
          <cell r="N3379">
            <v>0</v>
          </cell>
          <cell r="O3379">
            <v>0</v>
          </cell>
          <cell r="P3379">
            <v>0</v>
          </cell>
          <cell r="Q3379">
            <v>0</v>
          </cell>
          <cell r="R3379">
            <v>0</v>
          </cell>
          <cell r="S3379">
            <v>0</v>
          </cell>
          <cell r="T3379">
            <v>0</v>
          </cell>
          <cell r="U3379">
            <v>0</v>
          </cell>
          <cell r="V3379">
            <v>0</v>
          </cell>
          <cell r="W3379">
            <v>0</v>
          </cell>
          <cell r="X3379">
            <v>0</v>
          </cell>
          <cell r="Y3379" t="str">
            <v>DRW_WY_CUR_3Proposed DSM Program Energy Costs</v>
          </cell>
        </row>
        <row r="3380">
          <cell r="E3380">
            <v>0</v>
          </cell>
          <cell r="F3380">
            <v>0</v>
          </cell>
          <cell r="G3380">
            <v>0</v>
          </cell>
          <cell r="H3380">
            <v>0</v>
          </cell>
          <cell r="I3380">
            <v>0</v>
          </cell>
          <cell r="J3380">
            <v>0</v>
          </cell>
          <cell r="K3380">
            <v>0</v>
          </cell>
          <cell r="L3380">
            <v>0</v>
          </cell>
          <cell r="M3380">
            <v>0</v>
          </cell>
          <cell r="N3380">
            <v>0</v>
          </cell>
          <cell r="O3380">
            <v>0</v>
          </cell>
          <cell r="P3380">
            <v>0</v>
          </cell>
          <cell r="Q3380">
            <v>0</v>
          </cell>
          <cell r="R3380">
            <v>0</v>
          </cell>
          <cell r="S3380">
            <v>0</v>
          </cell>
          <cell r="T3380">
            <v>0</v>
          </cell>
          <cell r="U3380">
            <v>0</v>
          </cell>
          <cell r="V3380">
            <v>0</v>
          </cell>
          <cell r="W3380">
            <v>0</v>
          </cell>
          <cell r="X3380">
            <v>0</v>
          </cell>
          <cell r="Y3380" t="str">
            <v>DRW_WY_CUR_3Proposed DSM Program Payback Energy Costs</v>
          </cell>
        </row>
        <row r="3381">
          <cell r="E3381">
            <v>0</v>
          </cell>
          <cell r="F3381">
            <v>0</v>
          </cell>
          <cell r="G3381">
            <v>0</v>
          </cell>
          <cell r="H3381">
            <v>0</v>
          </cell>
          <cell r="I3381">
            <v>0</v>
          </cell>
          <cell r="J3381">
            <v>0</v>
          </cell>
          <cell r="K3381">
            <v>0</v>
          </cell>
          <cell r="L3381">
            <v>0</v>
          </cell>
          <cell r="M3381">
            <v>0</v>
          </cell>
          <cell r="N3381">
            <v>0</v>
          </cell>
          <cell r="O3381">
            <v>0</v>
          </cell>
          <cell r="P3381">
            <v>0</v>
          </cell>
          <cell r="Q3381">
            <v>0</v>
          </cell>
          <cell r="R3381">
            <v>0</v>
          </cell>
          <cell r="S3381">
            <v>0</v>
          </cell>
          <cell r="T3381">
            <v>0</v>
          </cell>
          <cell r="U3381">
            <v>0</v>
          </cell>
          <cell r="V3381">
            <v>0</v>
          </cell>
          <cell r="W3381">
            <v>0</v>
          </cell>
          <cell r="X3381">
            <v>0</v>
          </cell>
          <cell r="Y3381" t="str">
            <v>DRW_WY_CUR_3Proposed DSM Program Capacity Costs</v>
          </cell>
        </row>
        <row r="3382">
          <cell r="E3382">
            <v>0</v>
          </cell>
          <cell r="F3382">
            <v>0</v>
          </cell>
          <cell r="G3382">
            <v>0</v>
          </cell>
          <cell r="H3382">
            <v>0</v>
          </cell>
          <cell r="I3382">
            <v>0</v>
          </cell>
          <cell r="J3382">
            <v>0</v>
          </cell>
          <cell r="K3382">
            <v>0</v>
          </cell>
          <cell r="L3382">
            <v>0</v>
          </cell>
          <cell r="M3382">
            <v>0</v>
          </cell>
          <cell r="N3382">
            <v>0</v>
          </cell>
          <cell r="O3382">
            <v>0</v>
          </cell>
          <cell r="P3382">
            <v>0</v>
          </cell>
          <cell r="Q3382">
            <v>0</v>
          </cell>
          <cell r="R3382">
            <v>0</v>
          </cell>
          <cell r="S3382">
            <v>0</v>
          </cell>
          <cell r="T3382">
            <v>0</v>
          </cell>
          <cell r="U3382">
            <v>0</v>
          </cell>
          <cell r="V3382">
            <v>0</v>
          </cell>
          <cell r="W3382">
            <v>0</v>
          </cell>
          <cell r="X3382">
            <v>0</v>
          </cell>
          <cell r="Y3382" t="str">
            <v>DRW_WY_CUR_3Proposed DSM Program Capital Costs</v>
          </cell>
        </row>
        <row r="3383">
          <cell r="E3383">
            <v>0</v>
          </cell>
          <cell r="F3383">
            <v>0</v>
          </cell>
          <cell r="G3383">
            <v>0</v>
          </cell>
          <cell r="H3383">
            <v>0</v>
          </cell>
          <cell r="I3383">
            <v>0</v>
          </cell>
          <cell r="J3383">
            <v>0</v>
          </cell>
          <cell r="K3383">
            <v>0</v>
          </cell>
          <cell r="L3383">
            <v>0</v>
          </cell>
          <cell r="M3383">
            <v>0</v>
          </cell>
          <cell r="N3383">
            <v>0</v>
          </cell>
          <cell r="O3383">
            <v>0</v>
          </cell>
          <cell r="P3383">
            <v>0</v>
          </cell>
          <cell r="Q3383">
            <v>0</v>
          </cell>
          <cell r="R3383">
            <v>0</v>
          </cell>
          <cell r="S3383">
            <v>0</v>
          </cell>
          <cell r="T3383">
            <v>0</v>
          </cell>
          <cell r="U3383">
            <v>0</v>
          </cell>
          <cell r="V3383">
            <v>0</v>
          </cell>
          <cell r="W3383">
            <v>0</v>
          </cell>
          <cell r="X3383">
            <v>0</v>
          </cell>
          <cell r="Y3383" t="str">
            <v>DRW_WY_CUR_3   DSM Program Total Costs</v>
          </cell>
        </row>
        <row r="3384">
          <cell r="E3384">
            <v>0</v>
          </cell>
          <cell r="F3384">
            <v>0</v>
          </cell>
          <cell r="G3384">
            <v>0</v>
          </cell>
          <cell r="H3384">
            <v>0</v>
          </cell>
          <cell r="I3384">
            <v>0</v>
          </cell>
          <cell r="J3384">
            <v>0</v>
          </cell>
          <cell r="K3384">
            <v>0</v>
          </cell>
          <cell r="L3384">
            <v>0</v>
          </cell>
          <cell r="M3384">
            <v>0</v>
          </cell>
          <cell r="N3384">
            <v>0</v>
          </cell>
          <cell r="O3384">
            <v>0</v>
          </cell>
          <cell r="P3384">
            <v>0</v>
          </cell>
          <cell r="Q3384">
            <v>0</v>
          </cell>
          <cell r="R3384">
            <v>0</v>
          </cell>
          <cell r="S3384">
            <v>0</v>
          </cell>
          <cell r="T3384">
            <v>0</v>
          </cell>
          <cell r="U3384">
            <v>0</v>
          </cell>
          <cell r="V3384">
            <v>0</v>
          </cell>
          <cell r="W3384">
            <v>0</v>
          </cell>
          <cell r="X3384">
            <v>0</v>
          </cell>
          <cell r="Y3384" t="str">
            <v>DRW_WY_CUR_4Proposed DSM Program Energy Costs</v>
          </cell>
        </row>
        <row r="3385">
          <cell r="E3385">
            <v>0</v>
          </cell>
          <cell r="F3385">
            <v>0</v>
          </cell>
          <cell r="G3385">
            <v>0</v>
          </cell>
          <cell r="H3385">
            <v>0</v>
          </cell>
          <cell r="I3385">
            <v>0</v>
          </cell>
          <cell r="J3385">
            <v>0</v>
          </cell>
          <cell r="K3385">
            <v>0</v>
          </cell>
          <cell r="L3385">
            <v>0</v>
          </cell>
          <cell r="M3385">
            <v>0</v>
          </cell>
          <cell r="N3385">
            <v>0</v>
          </cell>
          <cell r="O3385">
            <v>0</v>
          </cell>
          <cell r="P3385">
            <v>0</v>
          </cell>
          <cell r="Q3385">
            <v>0</v>
          </cell>
          <cell r="R3385">
            <v>0</v>
          </cell>
          <cell r="S3385">
            <v>0</v>
          </cell>
          <cell r="T3385">
            <v>0</v>
          </cell>
          <cell r="U3385">
            <v>0</v>
          </cell>
          <cell r="V3385">
            <v>0</v>
          </cell>
          <cell r="W3385">
            <v>0</v>
          </cell>
          <cell r="X3385">
            <v>0</v>
          </cell>
          <cell r="Y3385" t="str">
            <v>DRW_WY_CUR_4Proposed DSM Program Payback Energy Costs</v>
          </cell>
        </row>
        <row r="3386">
          <cell r="E3386">
            <v>0</v>
          </cell>
          <cell r="F3386">
            <v>0</v>
          </cell>
          <cell r="G3386">
            <v>0</v>
          </cell>
          <cell r="H3386">
            <v>0</v>
          </cell>
          <cell r="I3386">
            <v>0</v>
          </cell>
          <cell r="J3386">
            <v>0</v>
          </cell>
          <cell r="K3386">
            <v>0</v>
          </cell>
          <cell r="L3386">
            <v>0</v>
          </cell>
          <cell r="M3386">
            <v>0</v>
          </cell>
          <cell r="N3386">
            <v>0</v>
          </cell>
          <cell r="O3386">
            <v>0</v>
          </cell>
          <cell r="P3386">
            <v>0</v>
          </cell>
          <cell r="Q3386">
            <v>0</v>
          </cell>
          <cell r="R3386">
            <v>0</v>
          </cell>
          <cell r="S3386">
            <v>0</v>
          </cell>
          <cell r="T3386">
            <v>0</v>
          </cell>
          <cell r="U3386">
            <v>0</v>
          </cell>
          <cell r="V3386">
            <v>0</v>
          </cell>
          <cell r="W3386">
            <v>0</v>
          </cell>
          <cell r="X3386">
            <v>0</v>
          </cell>
          <cell r="Y3386" t="str">
            <v>DRW_WY_CUR_4Proposed DSM Program Capacity Costs</v>
          </cell>
        </row>
        <row r="3387">
          <cell r="E3387">
            <v>0</v>
          </cell>
          <cell r="F3387">
            <v>0</v>
          </cell>
          <cell r="G3387">
            <v>0</v>
          </cell>
          <cell r="H3387">
            <v>0</v>
          </cell>
          <cell r="I3387">
            <v>0</v>
          </cell>
          <cell r="J3387">
            <v>0</v>
          </cell>
          <cell r="K3387">
            <v>0</v>
          </cell>
          <cell r="L3387">
            <v>0</v>
          </cell>
          <cell r="M3387">
            <v>0</v>
          </cell>
          <cell r="N3387">
            <v>0</v>
          </cell>
          <cell r="O3387">
            <v>0</v>
          </cell>
          <cell r="P3387">
            <v>0</v>
          </cell>
          <cell r="Q3387">
            <v>0</v>
          </cell>
          <cell r="R3387">
            <v>0</v>
          </cell>
          <cell r="S3387">
            <v>0</v>
          </cell>
          <cell r="T3387">
            <v>0</v>
          </cell>
          <cell r="U3387">
            <v>0</v>
          </cell>
          <cell r="V3387">
            <v>0</v>
          </cell>
          <cell r="W3387">
            <v>0</v>
          </cell>
          <cell r="X3387">
            <v>0</v>
          </cell>
          <cell r="Y3387" t="str">
            <v>DRW_WY_CUR_4Proposed DSM Program Capital Costs</v>
          </cell>
        </row>
        <row r="3388">
          <cell r="E3388">
            <v>0</v>
          </cell>
          <cell r="F3388">
            <v>0</v>
          </cell>
          <cell r="G3388">
            <v>0</v>
          </cell>
          <cell r="H3388">
            <v>0</v>
          </cell>
          <cell r="I3388">
            <v>0</v>
          </cell>
          <cell r="J3388">
            <v>0</v>
          </cell>
          <cell r="K3388">
            <v>0</v>
          </cell>
          <cell r="L3388">
            <v>0</v>
          </cell>
          <cell r="M3388">
            <v>0</v>
          </cell>
          <cell r="N3388">
            <v>0</v>
          </cell>
          <cell r="O3388">
            <v>0</v>
          </cell>
          <cell r="P3388">
            <v>0</v>
          </cell>
          <cell r="Q3388">
            <v>0</v>
          </cell>
          <cell r="R3388">
            <v>0</v>
          </cell>
          <cell r="S3388">
            <v>0</v>
          </cell>
          <cell r="T3388">
            <v>0</v>
          </cell>
          <cell r="U3388">
            <v>0</v>
          </cell>
          <cell r="V3388">
            <v>0</v>
          </cell>
          <cell r="W3388">
            <v>0</v>
          </cell>
          <cell r="X3388">
            <v>0</v>
          </cell>
          <cell r="Y3388" t="str">
            <v>DRW_WY_CUR_4   DSM Program Total Costs</v>
          </cell>
        </row>
        <row r="3389">
          <cell r="E3389">
            <v>0</v>
          </cell>
          <cell r="F3389">
            <v>0</v>
          </cell>
          <cell r="G3389">
            <v>0</v>
          </cell>
          <cell r="H3389">
            <v>0</v>
          </cell>
          <cell r="I3389">
            <v>0</v>
          </cell>
          <cell r="J3389">
            <v>0</v>
          </cell>
          <cell r="K3389">
            <v>0</v>
          </cell>
          <cell r="L3389">
            <v>0</v>
          </cell>
          <cell r="M3389">
            <v>0</v>
          </cell>
          <cell r="N3389">
            <v>0</v>
          </cell>
          <cell r="O3389">
            <v>0</v>
          </cell>
          <cell r="P3389">
            <v>0</v>
          </cell>
          <cell r="Q3389">
            <v>0</v>
          </cell>
          <cell r="R3389">
            <v>0</v>
          </cell>
          <cell r="S3389">
            <v>0</v>
          </cell>
          <cell r="T3389">
            <v>0</v>
          </cell>
          <cell r="U3389">
            <v>0</v>
          </cell>
          <cell r="V3389">
            <v>0</v>
          </cell>
          <cell r="W3389">
            <v>0</v>
          </cell>
          <cell r="X3389">
            <v>0</v>
          </cell>
          <cell r="Y3389" t="str">
            <v>DRW_WY_CUR_5Proposed DSM Program Energy Costs</v>
          </cell>
        </row>
        <row r="3390">
          <cell r="E3390">
            <v>0</v>
          </cell>
          <cell r="F3390">
            <v>0</v>
          </cell>
          <cell r="G3390">
            <v>0</v>
          </cell>
          <cell r="H3390">
            <v>0</v>
          </cell>
          <cell r="I3390">
            <v>0</v>
          </cell>
          <cell r="J3390">
            <v>0</v>
          </cell>
          <cell r="K3390">
            <v>0</v>
          </cell>
          <cell r="L3390">
            <v>0</v>
          </cell>
          <cell r="M3390">
            <v>0</v>
          </cell>
          <cell r="N3390">
            <v>0</v>
          </cell>
          <cell r="O3390">
            <v>0</v>
          </cell>
          <cell r="P3390">
            <v>0</v>
          </cell>
          <cell r="Q3390">
            <v>0</v>
          </cell>
          <cell r="R3390">
            <v>0</v>
          </cell>
          <cell r="S3390">
            <v>0</v>
          </cell>
          <cell r="T3390">
            <v>0</v>
          </cell>
          <cell r="U3390">
            <v>0</v>
          </cell>
          <cell r="V3390">
            <v>0</v>
          </cell>
          <cell r="W3390">
            <v>0</v>
          </cell>
          <cell r="X3390">
            <v>0</v>
          </cell>
          <cell r="Y3390" t="str">
            <v>DRW_WY_CUR_5Proposed DSM Program Payback Energy Costs</v>
          </cell>
        </row>
        <row r="3391">
          <cell r="E3391">
            <v>0</v>
          </cell>
          <cell r="F3391">
            <v>0</v>
          </cell>
          <cell r="G3391">
            <v>0</v>
          </cell>
          <cell r="H3391">
            <v>0</v>
          </cell>
          <cell r="I3391">
            <v>0</v>
          </cell>
          <cell r="J3391">
            <v>0</v>
          </cell>
          <cell r="K3391">
            <v>0</v>
          </cell>
          <cell r="L3391">
            <v>0</v>
          </cell>
          <cell r="M3391">
            <v>0</v>
          </cell>
          <cell r="N3391">
            <v>0</v>
          </cell>
          <cell r="O3391">
            <v>0</v>
          </cell>
          <cell r="P3391">
            <v>0</v>
          </cell>
          <cell r="Q3391">
            <v>0</v>
          </cell>
          <cell r="R3391">
            <v>0</v>
          </cell>
          <cell r="S3391">
            <v>0</v>
          </cell>
          <cell r="T3391">
            <v>0</v>
          </cell>
          <cell r="U3391">
            <v>0</v>
          </cell>
          <cell r="V3391">
            <v>0</v>
          </cell>
          <cell r="W3391">
            <v>0</v>
          </cell>
          <cell r="X3391">
            <v>0</v>
          </cell>
          <cell r="Y3391" t="str">
            <v>DRW_WY_CUR_5Proposed DSM Program Capacity Costs</v>
          </cell>
        </row>
        <row r="3392">
          <cell r="E3392">
            <v>0</v>
          </cell>
          <cell r="F3392">
            <v>0</v>
          </cell>
          <cell r="G3392">
            <v>0</v>
          </cell>
          <cell r="H3392">
            <v>0</v>
          </cell>
          <cell r="I3392">
            <v>0</v>
          </cell>
          <cell r="J3392">
            <v>0</v>
          </cell>
          <cell r="K3392">
            <v>0</v>
          </cell>
          <cell r="L3392">
            <v>0</v>
          </cell>
          <cell r="M3392">
            <v>0</v>
          </cell>
          <cell r="N3392">
            <v>0</v>
          </cell>
          <cell r="O3392">
            <v>0</v>
          </cell>
          <cell r="P3392">
            <v>0</v>
          </cell>
          <cell r="Q3392">
            <v>0</v>
          </cell>
          <cell r="R3392">
            <v>0</v>
          </cell>
          <cell r="S3392">
            <v>0</v>
          </cell>
          <cell r="T3392">
            <v>0</v>
          </cell>
          <cell r="U3392">
            <v>0</v>
          </cell>
          <cell r="V3392">
            <v>0</v>
          </cell>
          <cell r="W3392">
            <v>0</v>
          </cell>
          <cell r="X3392">
            <v>0</v>
          </cell>
          <cell r="Y3392" t="str">
            <v>DRW_WY_CUR_5Proposed DSM Program Capital Costs</v>
          </cell>
        </row>
        <row r="3393">
          <cell r="E3393">
            <v>0</v>
          </cell>
          <cell r="F3393">
            <v>0</v>
          </cell>
          <cell r="G3393">
            <v>0</v>
          </cell>
          <cell r="H3393">
            <v>0</v>
          </cell>
          <cell r="I3393">
            <v>0</v>
          </cell>
          <cell r="J3393">
            <v>0</v>
          </cell>
          <cell r="K3393">
            <v>0</v>
          </cell>
          <cell r="L3393">
            <v>0</v>
          </cell>
          <cell r="M3393">
            <v>0</v>
          </cell>
          <cell r="N3393">
            <v>0</v>
          </cell>
          <cell r="O3393">
            <v>0</v>
          </cell>
          <cell r="P3393">
            <v>0</v>
          </cell>
          <cell r="Q3393">
            <v>0</v>
          </cell>
          <cell r="R3393">
            <v>0</v>
          </cell>
          <cell r="S3393">
            <v>0</v>
          </cell>
          <cell r="T3393">
            <v>0</v>
          </cell>
          <cell r="U3393">
            <v>0</v>
          </cell>
          <cell r="V3393">
            <v>0</v>
          </cell>
          <cell r="W3393">
            <v>0</v>
          </cell>
          <cell r="X3393">
            <v>0</v>
          </cell>
          <cell r="Y3393" t="str">
            <v>DRW_WY_CUR_5   DSM Program Total Costs</v>
          </cell>
        </row>
        <row r="3394">
          <cell r="E3394">
            <v>0</v>
          </cell>
          <cell r="F3394">
            <v>0</v>
          </cell>
          <cell r="G3394">
            <v>0</v>
          </cell>
          <cell r="H3394">
            <v>0</v>
          </cell>
          <cell r="I3394">
            <v>0</v>
          </cell>
          <cell r="J3394">
            <v>0</v>
          </cell>
          <cell r="K3394">
            <v>0</v>
          </cell>
          <cell r="L3394">
            <v>0</v>
          </cell>
          <cell r="M3394">
            <v>0</v>
          </cell>
          <cell r="N3394">
            <v>0</v>
          </cell>
          <cell r="O3394">
            <v>0</v>
          </cell>
          <cell r="P3394">
            <v>0</v>
          </cell>
          <cell r="Q3394">
            <v>0</v>
          </cell>
          <cell r="R3394">
            <v>0</v>
          </cell>
          <cell r="S3394">
            <v>0</v>
          </cell>
          <cell r="T3394">
            <v>0</v>
          </cell>
          <cell r="U3394">
            <v>0</v>
          </cell>
          <cell r="V3394">
            <v>0</v>
          </cell>
          <cell r="W3394">
            <v>0</v>
          </cell>
          <cell r="X3394">
            <v>0</v>
          </cell>
          <cell r="Y3394" t="str">
            <v>D1CA_THM_1Proposed DSM Program Energy Costs</v>
          </cell>
        </row>
        <row r="3395">
          <cell r="E3395">
            <v>0</v>
          </cell>
          <cell r="F3395">
            <v>0</v>
          </cell>
          <cell r="G3395">
            <v>0</v>
          </cell>
          <cell r="H3395">
            <v>0</v>
          </cell>
          <cell r="I3395">
            <v>0</v>
          </cell>
          <cell r="J3395">
            <v>0</v>
          </cell>
          <cell r="K3395">
            <v>0</v>
          </cell>
          <cell r="L3395">
            <v>0</v>
          </cell>
          <cell r="M3395">
            <v>0</v>
          </cell>
          <cell r="N3395">
            <v>0</v>
          </cell>
          <cell r="O3395">
            <v>0</v>
          </cell>
          <cell r="P3395">
            <v>0</v>
          </cell>
          <cell r="Q3395">
            <v>0</v>
          </cell>
          <cell r="R3395">
            <v>0</v>
          </cell>
          <cell r="S3395">
            <v>0</v>
          </cell>
          <cell r="T3395">
            <v>0</v>
          </cell>
          <cell r="U3395">
            <v>0</v>
          </cell>
          <cell r="V3395">
            <v>0</v>
          </cell>
          <cell r="W3395">
            <v>1.7999999999999999E-2</v>
          </cell>
          <cell r="X3395">
            <v>1.9E-2</v>
          </cell>
          <cell r="Y3395" t="str">
            <v>D1CA_THM_1Proposed DSM Program Payback Energy Costs</v>
          </cell>
        </row>
        <row r="3396">
          <cell r="E3396">
            <v>0</v>
          </cell>
          <cell r="F3396">
            <v>0</v>
          </cell>
          <cell r="G3396">
            <v>0</v>
          </cell>
          <cell r="H3396">
            <v>0</v>
          </cell>
          <cell r="I3396">
            <v>0</v>
          </cell>
          <cell r="J3396">
            <v>0</v>
          </cell>
          <cell r="K3396">
            <v>0</v>
          </cell>
          <cell r="L3396">
            <v>0</v>
          </cell>
          <cell r="M3396">
            <v>0</v>
          </cell>
          <cell r="N3396">
            <v>0</v>
          </cell>
          <cell r="O3396">
            <v>0</v>
          </cell>
          <cell r="P3396">
            <v>0</v>
          </cell>
          <cell r="Q3396">
            <v>0</v>
          </cell>
          <cell r="R3396">
            <v>0</v>
          </cell>
          <cell r="S3396">
            <v>0</v>
          </cell>
          <cell r="T3396">
            <v>0</v>
          </cell>
          <cell r="U3396">
            <v>0</v>
          </cell>
          <cell r="V3396">
            <v>0</v>
          </cell>
          <cell r="W3396">
            <v>0</v>
          </cell>
          <cell r="X3396">
            <v>0</v>
          </cell>
          <cell r="Y3396" t="str">
            <v>D1CA_THM_1Proposed DSM Program Capacity Costs</v>
          </cell>
        </row>
        <row r="3397">
          <cell r="E3397">
            <v>0</v>
          </cell>
          <cell r="F3397">
            <v>0</v>
          </cell>
          <cell r="G3397">
            <v>0</v>
          </cell>
          <cell r="H3397">
            <v>0</v>
          </cell>
          <cell r="I3397">
            <v>0</v>
          </cell>
          <cell r="J3397">
            <v>0</v>
          </cell>
          <cell r="K3397">
            <v>0</v>
          </cell>
          <cell r="L3397">
            <v>0</v>
          </cell>
          <cell r="M3397">
            <v>0</v>
          </cell>
          <cell r="N3397">
            <v>0</v>
          </cell>
          <cell r="O3397">
            <v>0</v>
          </cell>
          <cell r="P3397">
            <v>0</v>
          </cell>
          <cell r="Q3397">
            <v>0</v>
          </cell>
          <cell r="R3397">
            <v>0</v>
          </cell>
          <cell r="S3397">
            <v>0</v>
          </cell>
          <cell r="T3397">
            <v>0</v>
          </cell>
          <cell r="U3397">
            <v>0</v>
          </cell>
          <cell r="V3397">
            <v>0</v>
          </cell>
          <cell r="W3397">
            <v>0</v>
          </cell>
          <cell r="X3397">
            <v>0</v>
          </cell>
          <cell r="Y3397" t="str">
            <v>D1CA_THM_1Proposed DSM Program Capital Costs</v>
          </cell>
        </row>
        <row r="3398">
          <cell r="E3398">
            <v>0</v>
          </cell>
          <cell r="F3398">
            <v>0</v>
          </cell>
          <cell r="G3398">
            <v>0</v>
          </cell>
          <cell r="H3398">
            <v>0</v>
          </cell>
          <cell r="I3398">
            <v>0</v>
          </cell>
          <cell r="J3398">
            <v>0</v>
          </cell>
          <cell r="K3398">
            <v>0</v>
          </cell>
          <cell r="L3398">
            <v>0</v>
          </cell>
          <cell r="M3398">
            <v>0</v>
          </cell>
          <cell r="N3398">
            <v>0</v>
          </cell>
          <cell r="O3398">
            <v>0</v>
          </cell>
          <cell r="P3398">
            <v>0</v>
          </cell>
          <cell r="Q3398">
            <v>0</v>
          </cell>
          <cell r="R3398">
            <v>0</v>
          </cell>
          <cell r="S3398">
            <v>0</v>
          </cell>
          <cell r="T3398">
            <v>0</v>
          </cell>
          <cell r="U3398">
            <v>0</v>
          </cell>
          <cell r="V3398">
            <v>0</v>
          </cell>
          <cell r="W3398">
            <v>0.20200000000000001</v>
          </cell>
          <cell r="X3398">
            <v>0.20300000000000001</v>
          </cell>
          <cell r="Y3398" t="str">
            <v>D1CA_THM_1   DSM Program Total Costs</v>
          </cell>
        </row>
        <row r="3399">
          <cell r="E3399">
            <v>0</v>
          </cell>
          <cell r="F3399">
            <v>0</v>
          </cell>
          <cell r="G3399">
            <v>0</v>
          </cell>
          <cell r="H3399">
            <v>0</v>
          </cell>
          <cell r="I3399">
            <v>0</v>
          </cell>
          <cell r="J3399">
            <v>0</v>
          </cell>
          <cell r="K3399">
            <v>0</v>
          </cell>
          <cell r="L3399">
            <v>0</v>
          </cell>
          <cell r="M3399">
            <v>0</v>
          </cell>
          <cell r="N3399">
            <v>0</v>
          </cell>
          <cell r="O3399">
            <v>0</v>
          </cell>
          <cell r="P3399">
            <v>0</v>
          </cell>
          <cell r="Q3399">
            <v>0</v>
          </cell>
          <cell r="R3399">
            <v>0</v>
          </cell>
          <cell r="S3399">
            <v>0</v>
          </cell>
          <cell r="T3399">
            <v>0</v>
          </cell>
          <cell r="U3399">
            <v>0</v>
          </cell>
          <cell r="V3399">
            <v>0</v>
          </cell>
          <cell r="W3399">
            <v>0</v>
          </cell>
          <cell r="X3399">
            <v>0</v>
          </cell>
          <cell r="Y3399" t="str">
            <v>D1ID_THM_1Proposed DSM Program Energy Costs</v>
          </cell>
        </row>
        <row r="3400">
          <cell r="E3400">
            <v>0</v>
          </cell>
          <cell r="F3400">
            <v>0</v>
          </cell>
          <cell r="G3400">
            <v>0</v>
          </cell>
          <cell r="H3400">
            <v>0</v>
          </cell>
          <cell r="I3400">
            <v>0</v>
          </cell>
          <cell r="J3400">
            <v>0</v>
          </cell>
          <cell r="K3400">
            <v>0</v>
          </cell>
          <cell r="L3400">
            <v>0</v>
          </cell>
          <cell r="M3400">
            <v>0</v>
          </cell>
          <cell r="N3400">
            <v>0</v>
          </cell>
          <cell r="O3400">
            <v>0</v>
          </cell>
          <cell r="P3400">
            <v>0</v>
          </cell>
          <cell r="Q3400">
            <v>0</v>
          </cell>
          <cell r="R3400">
            <v>0</v>
          </cell>
          <cell r="S3400">
            <v>0</v>
          </cell>
          <cell r="T3400">
            <v>0</v>
          </cell>
          <cell r="U3400">
            <v>0</v>
          </cell>
          <cell r="V3400">
            <v>0</v>
          </cell>
          <cell r="W3400">
            <v>0</v>
          </cell>
          <cell r="X3400">
            <v>0</v>
          </cell>
          <cell r="Y3400" t="str">
            <v>D1ID_THM_1Proposed DSM Program Payback Energy Costs</v>
          </cell>
        </row>
        <row r="3401">
          <cell r="E3401">
            <v>0</v>
          </cell>
          <cell r="F3401">
            <v>0</v>
          </cell>
          <cell r="G3401">
            <v>0</v>
          </cell>
          <cell r="H3401">
            <v>0</v>
          </cell>
          <cell r="I3401">
            <v>0</v>
          </cell>
          <cell r="J3401">
            <v>0</v>
          </cell>
          <cell r="K3401">
            <v>0</v>
          </cell>
          <cell r="L3401">
            <v>0</v>
          </cell>
          <cell r="M3401">
            <v>0</v>
          </cell>
          <cell r="N3401">
            <v>0</v>
          </cell>
          <cell r="O3401">
            <v>0</v>
          </cell>
          <cell r="P3401">
            <v>0</v>
          </cell>
          <cell r="Q3401">
            <v>0</v>
          </cell>
          <cell r="R3401">
            <v>0</v>
          </cell>
          <cell r="S3401">
            <v>0</v>
          </cell>
          <cell r="T3401">
            <v>0</v>
          </cell>
          <cell r="U3401">
            <v>0</v>
          </cell>
          <cell r="V3401">
            <v>0</v>
          </cell>
          <cell r="W3401">
            <v>0</v>
          </cell>
          <cell r="X3401">
            <v>0</v>
          </cell>
          <cell r="Y3401" t="str">
            <v>D1ID_THM_1Proposed DSM Program Capacity Costs</v>
          </cell>
        </row>
        <row r="3402">
          <cell r="E3402">
            <v>0</v>
          </cell>
          <cell r="F3402">
            <v>0</v>
          </cell>
          <cell r="G3402">
            <v>0</v>
          </cell>
          <cell r="H3402">
            <v>0</v>
          </cell>
          <cell r="I3402">
            <v>0</v>
          </cell>
          <cell r="J3402">
            <v>0</v>
          </cell>
          <cell r="K3402">
            <v>0</v>
          </cell>
          <cell r="L3402">
            <v>0</v>
          </cell>
          <cell r="M3402">
            <v>0</v>
          </cell>
          <cell r="N3402">
            <v>0</v>
          </cell>
          <cell r="O3402">
            <v>0</v>
          </cell>
          <cell r="P3402">
            <v>0</v>
          </cell>
          <cell r="Q3402">
            <v>0</v>
          </cell>
          <cell r="R3402">
            <v>0</v>
          </cell>
          <cell r="S3402">
            <v>0</v>
          </cell>
          <cell r="T3402">
            <v>0</v>
          </cell>
          <cell r="U3402">
            <v>0</v>
          </cell>
          <cell r="V3402">
            <v>0</v>
          </cell>
          <cell r="W3402">
            <v>0</v>
          </cell>
          <cell r="X3402">
            <v>0</v>
          </cell>
          <cell r="Y3402" t="str">
            <v>D1ID_THM_1Proposed DSM Program Capital Costs</v>
          </cell>
        </row>
        <row r="3403">
          <cell r="E3403">
            <v>0</v>
          </cell>
          <cell r="F3403">
            <v>0</v>
          </cell>
          <cell r="G3403">
            <v>0</v>
          </cell>
          <cell r="H3403">
            <v>0</v>
          </cell>
          <cell r="I3403">
            <v>0</v>
          </cell>
          <cell r="J3403">
            <v>0</v>
          </cell>
          <cell r="K3403">
            <v>0</v>
          </cell>
          <cell r="L3403">
            <v>0</v>
          </cell>
          <cell r="M3403">
            <v>0</v>
          </cell>
          <cell r="N3403">
            <v>0</v>
          </cell>
          <cell r="O3403">
            <v>0</v>
          </cell>
          <cell r="P3403">
            <v>0</v>
          </cell>
          <cell r="Q3403">
            <v>0</v>
          </cell>
          <cell r="R3403">
            <v>0</v>
          </cell>
          <cell r="S3403">
            <v>0</v>
          </cell>
          <cell r="T3403">
            <v>0</v>
          </cell>
          <cell r="U3403">
            <v>0</v>
          </cell>
          <cell r="V3403">
            <v>0</v>
          </cell>
          <cell r="W3403">
            <v>0</v>
          </cell>
          <cell r="X3403">
            <v>0</v>
          </cell>
          <cell r="Y3403" t="str">
            <v>D1ID_THM_1   DSM Program Total Costs</v>
          </cell>
        </row>
        <row r="3404">
          <cell r="E3404">
            <v>0</v>
          </cell>
          <cell r="F3404">
            <v>0</v>
          </cell>
          <cell r="G3404">
            <v>0</v>
          </cell>
          <cell r="H3404">
            <v>0</v>
          </cell>
          <cell r="I3404">
            <v>0</v>
          </cell>
          <cell r="J3404">
            <v>0</v>
          </cell>
          <cell r="K3404">
            <v>0</v>
          </cell>
          <cell r="L3404">
            <v>0</v>
          </cell>
          <cell r="M3404">
            <v>0</v>
          </cell>
          <cell r="N3404">
            <v>0</v>
          </cell>
          <cell r="O3404">
            <v>0</v>
          </cell>
          <cell r="P3404">
            <v>0</v>
          </cell>
          <cell r="Q3404">
            <v>0</v>
          </cell>
          <cell r="R3404">
            <v>0</v>
          </cell>
          <cell r="S3404">
            <v>0</v>
          </cell>
          <cell r="T3404">
            <v>0</v>
          </cell>
          <cell r="U3404">
            <v>0</v>
          </cell>
          <cell r="V3404">
            <v>0</v>
          </cell>
          <cell r="W3404">
            <v>0</v>
          </cell>
          <cell r="X3404">
            <v>0</v>
          </cell>
          <cell r="Y3404" t="str">
            <v>D1OR_THM_1Proposed DSM Program Energy Costs</v>
          </cell>
        </row>
        <row r="3405">
          <cell r="E3405">
            <v>0</v>
          </cell>
          <cell r="F3405">
            <v>0</v>
          </cell>
          <cell r="G3405">
            <v>0</v>
          </cell>
          <cell r="H3405">
            <v>0</v>
          </cell>
          <cell r="I3405">
            <v>0</v>
          </cell>
          <cell r="J3405">
            <v>0</v>
          </cell>
          <cell r="K3405">
            <v>0</v>
          </cell>
          <cell r="L3405">
            <v>0</v>
          </cell>
          <cell r="M3405">
            <v>0</v>
          </cell>
          <cell r="N3405">
            <v>0</v>
          </cell>
          <cell r="O3405">
            <v>0</v>
          </cell>
          <cell r="P3405">
            <v>0</v>
          </cell>
          <cell r="Q3405">
            <v>0</v>
          </cell>
          <cell r="R3405">
            <v>0</v>
          </cell>
          <cell r="S3405">
            <v>0</v>
          </cell>
          <cell r="T3405">
            <v>0</v>
          </cell>
          <cell r="U3405">
            <v>0</v>
          </cell>
          <cell r="V3405">
            <v>0</v>
          </cell>
          <cell r="W3405">
            <v>0</v>
          </cell>
          <cell r="X3405">
            <v>0</v>
          </cell>
          <cell r="Y3405" t="str">
            <v>D1OR_THM_1Proposed DSM Program Payback Energy Costs</v>
          </cell>
        </row>
        <row r="3406">
          <cell r="E3406">
            <v>0</v>
          </cell>
          <cell r="F3406">
            <v>0</v>
          </cell>
          <cell r="G3406">
            <v>0</v>
          </cell>
          <cell r="H3406">
            <v>0</v>
          </cell>
          <cell r="I3406">
            <v>0</v>
          </cell>
          <cell r="J3406">
            <v>0</v>
          </cell>
          <cell r="K3406">
            <v>0</v>
          </cell>
          <cell r="L3406">
            <v>0</v>
          </cell>
          <cell r="M3406">
            <v>0</v>
          </cell>
          <cell r="N3406">
            <v>0</v>
          </cell>
          <cell r="O3406">
            <v>0</v>
          </cell>
          <cell r="P3406">
            <v>0</v>
          </cell>
          <cell r="Q3406">
            <v>0</v>
          </cell>
          <cell r="R3406">
            <v>0</v>
          </cell>
          <cell r="S3406">
            <v>0</v>
          </cell>
          <cell r="T3406">
            <v>0</v>
          </cell>
          <cell r="U3406">
            <v>0</v>
          </cell>
          <cell r="V3406">
            <v>0</v>
          </cell>
          <cell r="W3406">
            <v>0</v>
          </cell>
          <cell r="X3406">
            <v>0</v>
          </cell>
          <cell r="Y3406" t="str">
            <v>D1OR_THM_1Proposed DSM Program Capacity Costs</v>
          </cell>
        </row>
        <row r="3407">
          <cell r="E3407">
            <v>0</v>
          </cell>
          <cell r="F3407">
            <v>0</v>
          </cell>
          <cell r="G3407">
            <v>0</v>
          </cell>
          <cell r="H3407">
            <v>0</v>
          </cell>
          <cell r="I3407">
            <v>0</v>
          </cell>
          <cell r="J3407">
            <v>0</v>
          </cell>
          <cell r="K3407">
            <v>0</v>
          </cell>
          <cell r="L3407">
            <v>0</v>
          </cell>
          <cell r="M3407">
            <v>0</v>
          </cell>
          <cell r="N3407">
            <v>0</v>
          </cell>
          <cell r="O3407">
            <v>0</v>
          </cell>
          <cell r="P3407">
            <v>0</v>
          </cell>
          <cell r="Q3407">
            <v>0</v>
          </cell>
          <cell r="R3407">
            <v>0</v>
          </cell>
          <cell r="S3407">
            <v>0</v>
          </cell>
          <cell r="T3407">
            <v>0</v>
          </cell>
          <cell r="U3407">
            <v>0</v>
          </cell>
          <cell r="V3407">
            <v>0</v>
          </cell>
          <cell r="W3407">
            <v>0</v>
          </cell>
          <cell r="X3407">
            <v>0</v>
          </cell>
          <cell r="Y3407" t="str">
            <v>D1OR_THM_1Proposed DSM Program Capital Costs</v>
          </cell>
        </row>
        <row r="3408">
          <cell r="E3408">
            <v>0</v>
          </cell>
          <cell r="F3408">
            <v>0</v>
          </cell>
          <cell r="G3408">
            <v>0</v>
          </cell>
          <cell r="H3408">
            <v>0</v>
          </cell>
          <cell r="I3408">
            <v>0</v>
          </cell>
          <cell r="J3408">
            <v>0</v>
          </cell>
          <cell r="K3408">
            <v>0</v>
          </cell>
          <cell r="L3408">
            <v>0</v>
          </cell>
          <cell r="M3408">
            <v>0</v>
          </cell>
          <cell r="N3408">
            <v>0</v>
          </cell>
          <cell r="O3408">
            <v>0</v>
          </cell>
          <cell r="P3408">
            <v>0</v>
          </cell>
          <cell r="Q3408">
            <v>0</v>
          </cell>
          <cell r="R3408">
            <v>0</v>
          </cell>
          <cell r="S3408">
            <v>0</v>
          </cell>
          <cell r="T3408">
            <v>0</v>
          </cell>
          <cell r="U3408">
            <v>0</v>
          </cell>
          <cell r="V3408">
            <v>0</v>
          </cell>
          <cell r="W3408">
            <v>0</v>
          </cell>
          <cell r="X3408">
            <v>0</v>
          </cell>
          <cell r="Y3408" t="str">
            <v>D1OR_THM_1   DSM Program Total Costs</v>
          </cell>
        </row>
        <row r="3409">
          <cell r="E3409">
            <v>0</v>
          </cell>
          <cell r="F3409">
            <v>0</v>
          </cell>
          <cell r="G3409">
            <v>0</v>
          </cell>
          <cell r="H3409">
            <v>0</v>
          </cell>
          <cell r="I3409">
            <v>0</v>
          </cell>
          <cell r="J3409">
            <v>0</v>
          </cell>
          <cell r="K3409">
            <v>0</v>
          </cell>
          <cell r="L3409">
            <v>0</v>
          </cell>
          <cell r="M3409">
            <v>0</v>
          </cell>
          <cell r="N3409">
            <v>0</v>
          </cell>
          <cell r="O3409">
            <v>0</v>
          </cell>
          <cell r="P3409">
            <v>0</v>
          </cell>
          <cell r="Q3409">
            <v>0</v>
          </cell>
          <cell r="R3409">
            <v>0</v>
          </cell>
          <cell r="S3409">
            <v>0</v>
          </cell>
          <cell r="T3409">
            <v>0</v>
          </cell>
          <cell r="U3409">
            <v>0</v>
          </cell>
          <cell r="V3409">
            <v>0</v>
          </cell>
          <cell r="W3409">
            <v>0</v>
          </cell>
          <cell r="X3409">
            <v>0</v>
          </cell>
          <cell r="Y3409" t="str">
            <v>D1OR_THM_2Proposed DSM Program Energy Costs</v>
          </cell>
        </row>
        <row r="3410">
          <cell r="E3410">
            <v>0</v>
          </cell>
          <cell r="F3410">
            <v>0</v>
          </cell>
          <cell r="G3410">
            <v>0</v>
          </cell>
          <cell r="H3410">
            <v>0</v>
          </cell>
          <cell r="I3410">
            <v>0</v>
          </cell>
          <cell r="J3410">
            <v>0</v>
          </cell>
          <cell r="K3410">
            <v>0</v>
          </cell>
          <cell r="L3410">
            <v>0</v>
          </cell>
          <cell r="M3410">
            <v>0</v>
          </cell>
          <cell r="N3410">
            <v>0</v>
          </cell>
          <cell r="O3410">
            <v>0</v>
          </cell>
          <cell r="P3410">
            <v>0</v>
          </cell>
          <cell r="Q3410">
            <v>0</v>
          </cell>
          <cell r="R3410">
            <v>0</v>
          </cell>
          <cell r="S3410">
            <v>0</v>
          </cell>
          <cell r="T3410">
            <v>0</v>
          </cell>
          <cell r="U3410">
            <v>0</v>
          </cell>
          <cell r="V3410">
            <v>0</v>
          </cell>
          <cell r="W3410">
            <v>0</v>
          </cell>
          <cell r="X3410">
            <v>0</v>
          </cell>
          <cell r="Y3410" t="str">
            <v>D1OR_THM_2Proposed DSM Program Payback Energy Costs</v>
          </cell>
        </row>
        <row r="3411">
          <cell r="E3411">
            <v>0</v>
          </cell>
          <cell r="F3411">
            <v>0</v>
          </cell>
          <cell r="G3411">
            <v>0</v>
          </cell>
          <cell r="H3411">
            <v>0</v>
          </cell>
          <cell r="I3411">
            <v>0</v>
          </cell>
          <cell r="J3411">
            <v>0</v>
          </cell>
          <cell r="K3411">
            <v>0</v>
          </cell>
          <cell r="L3411">
            <v>0</v>
          </cell>
          <cell r="M3411">
            <v>0</v>
          </cell>
          <cell r="N3411">
            <v>0</v>
          </cell>
          <cell r="O3411">
            <v>0</v>
          </cell>
          <cell r="P3411">
            <v>0</v>
          </cell>
          <cell r="Q3411">
            <v>0</v>
          </cell>
          <cell r="R3411">
            <v>0</v>
          </cell>
          <cell r="S3411">
            <v>0</v>
          </cell>
          <cell r="T3411">
            <v>0</v>
          </cell>
          <cell r="U3411">
            <v>0</v>
          </cell>
          <cell r="V3411">
            <v>0</v>
          </cell>
          <cell r="W3411">
            <v>0</v>
          </cell>
          <cell r="X3411">
            <v>0</v>
          </cell>
          <cell r="Y3411" t="str">
            <v>D1OR_THM_2Proposed DSM Program Capacity Costs</v>
          </cell>
        </row>
        <row r="3412">
          <cell r="E3412">
            <v>0</v>
          </cell>
          <cell r="F3412">
            <v>0</v>
          </cell>
          <cell r="G3412">
            <v>0</v>
          </cell>
          <cell r="H3412">
            <v>0</v>
          </cell>
          <cell r="I3412">
            <v>0</v>
          </cell>
          <cell r="J3412">
            <v>0</v>
          </cell>
          <cell r="K3412">
            <v>0</v>
          </cell>
          <cell r="L3412">
            <v>0</v>
          </cell>
          <cell r="M3412">
            <v>0</v>
          </cell>
          <cell r="N3412">
            <v>0</v>
          </cell>
          <cell r="O3412">
            <v>0</v>
          </cell>
          <cell r="P3412">
            <v>0</v>
          </cell>
          <cell r="Q3412">
            <v>0</v>
          </cell>
          <cell r="R3412">
            <v>0</v>
          </cell>
          <cell r="S3412">
            <v>0</v>
          </cell>
          <cell r="T3412">
            <v>0</v>
          </cell>
          <cell r="U3412">
            <v>0</v>
          </cell>
          <cell r="V3412">
            <v>0</v>
          </cell>
          <cell r="W3412">
            <v>0</v>
          </cell>
          <cell r="X3412">
            <v>0</v>
          </cell>
          <cell r="Y3412" t="str">
            <v>D1OR_THM_2Proposed DSM Program Capital Costs</v>
          </cell>
        </row>
        <row r="3413">
          <cell r="E3413">
            <v>0</v>
          </cell>
          <cell r="F3413">
            <v>0</v>
          </cell>
          <cell r="G3413">
            <v>0</v>
          </cell>
          <cell r="H3413">
            <v>0</v>
          </cell>
          <cell r="I3413">
            <v>0</v>
          </cell>
          <cell r="J3413">
            <v>0</v>
          </cell>
          <cell r="K3413">
            <v>0</v>
          </cell>
          <cell r="L3413">
            <v>0</v>
          </cell>
          <cell r="M3413">
            <v>0</v>
          </cell>
          <cell r="N3413">
            <v>0</v>
          </cell>
          <cell r="O3413">
            <v>0</v>
          </cell>
          <cell r="P3413">
            <v>0</v>
          </cell>
          <cell r="Q3413">
            <v>0</v>
          </cell>
          <cell r="R3413">
            <v>0</v>
          </cell>
          <cell r="S3413">
            <v>0</v>
          </cell>
          <cell r="T3413">
            <v>0</v>
          </cell>
          <cell r="U3413">
            <v>0</v>
          </cell>
          <cell r="V3413">
            <v>0</v>
          </cell>
          <cell r="W3413">
            <v>0</v>
          </cell>
          <cell r="X3413">
            <v>0</v>
          </cell>
          <cell r="Y3413" t="str">
            <v>D1OR_THM_2   DSM Program Total Costs</v>
          </cell>
        </row>
        <row r="3414">
          <cell r="E3414">
            <v>0</v>
          </cell>
          <cell r="F3414">
            <v>0</v>
          </cell>
          <cell r="G3414">
            <v>0</v>
          </cell>
          <cell r="H3414">
            <v>0</v>
          </cell>
          <cell r="I3414">
            <v>0</v>
          </cell>
          <cell r="J3414">
            <v>0</v>
          </cell>
          <cell r="K3414">
            <v>0</v>
          </cell>
          <cell r="L3414">
            <v>0</v>
          </cell>
          <cell r="M3414">
            <v>0</v>
          </cell>
          <cell r="N3414">
            <v>0</v>
          </cell>
          <cell r="O3414">
            <v>0</v>
          </cell>
          <cell r="P3414">
            <v>0</v>
          </cell>
          <cell r="Q3414">
            <v>0</v>
          </cell>
          <cell r="R3414">
            <v>0</v>
          </cell>
          <cell r="S3414">
            <v>0</v>
          </cell>
          <cell r="T3414">
            <v>0</v>
          </cell>
          <cell r="U3414">
            <v>0</v>
          </cell>
          <cell r="V3414">
            <v>0</v>
          </cell>
          <cell r="W3414">
            <v>0</v>
          </cell>
          <cell r="X3414">
            <v>0</v>
          </cell>
          <cell r="Y3414" t="str">
            <v>D1OR_THM_3Proposed DSM Program Energy Costs</v>
          </cell>
        </row>
        <row r="3415">
          <cell r="E3415">
            <v>0</v>
          </cell>
          <cell r="F3415">
            <v>0</v>
          </cell>
          <cell r="G3415">
            <v>0</v>
          </cell>
          <cell r="H3415">
            <v>0</v>
          </cell>
          <cell r="I3415">
            <v>0</v>
          </cell>
          <cell r="J3415">
            <v>0</v>
          </cell>
          <cell r="K3415">
            <v>0</v>
          </cell>
          <cell r="L3415">
            <v>0</v>
          </cell>
          <cell r="M3415">
            <v>0</v>
          </cell>
          <cell r="N3415">
            <v>0</v>
          </cell>
          <cell r="O3415">
            <v>0</v>
          </cell>
          <cell r="P3415">
            <v>0</v>
          </cell>
          <cell r="Q3415">
            <v>0</v>
          </cell>
          <cell r="R3415">
            <v>0</v>
          </cell>
          <cell r="S3415">
            <v>0</v>
          </cell>
          <cell r="T3415">
            <v>0</v>
          </cell>
          <cell r="U3415">
            <v>0</v>
          </cell>
          <cell r="V3415">
            <v>0</v>
          </cell>
          <cell r="W3415">
            <v>0</v>
          </cell>
          <cell r="X3415">
            <v>0</v>
          </cell>
          <cell r="Y3415" t="str">
            <v>D1OR_THM_3Proposed DSM Program Payback Energy Costs</v>
          </cell>
        </row>
        <row r="3416">
          <cell r="E3416">
            <v>0</v>
          </cell>
          <cell r="F3416">
            <v>0</v>
          </cell>
          <cell r="G3416">
            <v>0</v>
          </cell>
          <cell r="H3416">
            <v>0</v>
          </cell>
          <cell r="I3416">
            <v>0</v>
          </cell>
          <cell r="J3416">
            <v>0</v>
          </cell>
          <cell r="K3416">
            <v>0</v>
          </cell>
          <cell r="L3416">
            <v>0</v>
          </cell>
          <cell r="M3416">
            <v>0</v>
          </cell>
          <cell r="N3416">
            <v>0</v>
          </cell>
          <cell r="O3416">
            <v>0</v>
          </cell>
          <cell r="P3416">
            <v>0</v>
          </cell>
          <cell r="Q3416">
            <v>0</v>
          </cell>
          <cell r="R3416">
            <v>0</v>
          </cell>
          <cell r="S3416">
            <v>0</v>
          </cell>
          <cell r="T3416">
            <v>0</v>
          </cell>
          <cell r="U3416">
            <v>0</v>
          </cell>
          <cell r="V3416">
            <v>0</v>
          </cell>
          <cell r="W3416">
            <v>0</v>
          </cell>
          <cell r="X3416">
            <v>0</v>
          </cell>
          <cell r="Y3416" t="str">
            <v>D1OR_THM_3Proposed DSM Program Capacity Costs</v>
          </cell>
        </row>
        <row r="3417">
          <cell r="E3417">
            <v>0</v>
          </cell>
          <cell r="F3417">
            <v>0</v>
          </cell>
          <cell r="G3417">
            <v>0</v>
          </cell>
          <cell r="H3417">
            <v>0</v>
          </cell>
          <cell r="I3417">
            <v>0</v>
          </cell>
          <cell r="J3417">
            <v>0</v>
          </cell>
          <cell r="K3417">
            <v>0</v>
          </cell>
          <cell r="L3417">
            <v>0</v>
          </cell>
          <cell r="M3417">
            <v>0</v>
          </cell>
          <cell r="N3417">
            <v>0</v>
          </cell>
          <cell r="O3417">
            <v>0</v>
          </cell>
          <cell r="P3417">
            <v>0</v>
          </cell>
          <cell r="Q3417">
            <v>0</v>
          </cell>
          <cell r="R3417">
            <v>0</v>
          </cell>
          <cell r="S3417">
            <v>0</v>
          </cell>
          <cell r="T3417">
            <v>0</v>
          </cell>
          <cell r="U3417">
            <v>0</v>
          </cell>
          <cell r="V3417">
            <v>0</v>
          </cell>
          <cell r="W3417">
            <v>0</v>
          </cell>
          <cell r="X3417">
            <v>0</v>
          </cell>
          <cell r="Y3417" t="str">
            <v>D1OR_THM_3Proposed DSM Program Capital Costs</v>
          </cell>
        </row>
        <row r="3418">
          <cell r="E3418">
            <v>0</v>
          </cell>
          <cell r="F3418">
            <v>0</v>
          </cell>
          <cell r="G3418">
            <v>0</v>
          </cell>
          <cell r="H3418">
            <v>0</v>
          </cell>
          <cell r="I3418">
            <v>0</v>
          </cell>
          <cell r="J3418">
            <v>0</v>
          </cell>
          <cell r="K3418">
            <v>0</v>
          </cell>
          <cell r="L3418">
            <v>0</v>
          </cell>
          <cell r="M3418">
            <v>0</v>
          </cell>
          <cell r="N3418">
            <v>0</v>
          </cell>
          <cell r="O3418">
            <v>0</v>
          </cell>
          <cell r="P3418">
            <v>0</v>
          </cell>
          <cell r="Q3418">
            <v>0</v>
          </cell>
          <cell r="R3418">
            <v>0</v>
          </cell>
          <cell r="S3418">
            <v>0</v>
          </cell>
          <cell r="T3418">
            <v>0</v>
          </cell>
          <cell r="U3418">
            <v>0</v>
          </cell>
          <cell r="V3418">
            <v>0</v>
          </cell>
          <cell r="W3418">
            <v>0</v>
          </cell>
          <cell r="X3418">
            <v>0</v>
          </cell>
          <cell r="Y3418" t="str">
            <v>D1OR_THM_3   DSM Program Total Costs</v>
          </cell>
        </row>
        <row r="3419">
          <cell r="E3419">
            <v>0</v>
          </cell>
          <cell r="F3419">
            <v>0</v>
          </cell>
          <cell r="G3419">
            <v>0</v>
          </cell>
          <cell r="H3419">
            <v>0</v>
          </cell>
          <cell r="I3419">
            <v>0</v>
          </cell>
          <cell r="J3419">
            <v>0</v>
          </cell>
          <cell r="K3419">
            <v>0</v>
          </cell>
          <cell r="L3419">
            <v>0</v>
          </cell>
          <cell r="M3419">
            <v>0</v>
          </cell>
          <cell r="N3419">
            <v>0</v>
          </cell>
          <cell r="O3419">
            <v>0</v>
          </cell>
          <cell r="P3419">
            <v>0</v>
          </cell>
          <cell r="Q3419">
            <v>0</v>
          </cell>
          <cell r="R3419">
            <v>0</v>
          </cell>
          <cell r="S3419">
            <v>0</v>
          </cell>
          <cell r="T3419">
            <v>0</v>
          </cell>
          <cell r="U3419">
            <v>0</v>
          </cell>
          <cell r="V3419">
            <v>0</v>
          </cell>
          <cell r="W3419">
            <v>0</v>
          </cell>
          <cell r="X3419">
            <v>0</v>
          </cell>
          <cell r="Y3419" t="str">
            <v>D1OR_THM_4Proposed DSM Program Energy Costs</v>
          </cell>
        </row>
        <row r="3420">
          <cell r="E3420">
            <v>0</v>
          </cell>
          <cell r="F3420">
            <v>0</v>
          </cell>
          <cell r="G3420">
            <v>0</v>
          </cell>
          <cell r="H3420">
            <v>0</v>
          </cell>
          <cell r="I3420">
            <v>0</v>
          </cell>
          <cell r="J3420">
            <v>0</v>
          </cell>
          <cell r="K3420">
            <v>0</v>
          </cell>
          <cell r="L3420">
            <v>0</v>
          </cell>
          <cell r="M3420">
            <v>0</v>
          </cell>
          <cell r="N3420">
            <v>0</v>
          </cell>
          <cell r="O3420">
            <v>0</v>
          </cell>
          <cell r="P3420">
            <v>0</v>
          </cell>
          <cell r="Q3420">
            <v>0</v>
          </cell>
          <cell r="R3420">
            <v>0</v>
          </cell>
          <cell r="S3420">
            <v>0</v>
          </cell>
          <cell r="T3420">
            <v>0</v>
          </cell>
          <cell r="U3420">
            <v>0</v>
          </cell>
          <cell r="V3420">
            <v>0</v>
          </cell>
          <cell r="W3420">
            <v>0</v>
          </cell>
          <cell r="X3420">
            <v>0</v>
          </cell>
          <cell r="Y3420" t="str">
            <v>D1OR_THM_4Proposed DSM Program Payback Energy Costs</v>
          </cell>
        </row>
        <row r="3421">
          <cell r="E3421">
            <v>0</v>
          </cell>
          <cell r="F3421">
            <v>0</v>
          </cell>
          <cell r="G3421">
            <v>0</v>
          </cell>
          <cell r="H3421">
            <v>0</v>
          </cell>
          <cell r="I3421">
            <v>0</v>
          </cell>
          <cell r="J3421">
            <v>0</v>
          </cell>
          <cell r="K3421">
            <v>0</v>
          </cell>
          <cell r="L3421">
            <v>0</v>
          </cell>
          <cell r="M3421">
            <v>0</v>
          </cell>
          <cell r="N3421">
            <v>0</v>
          </cell>
          <cell r="O3421">
            <v>0</v>
          </cell>
          <cell r="P3421">
            <v>0</v>
          </cell>
          <cell r="Q3421">
            <v>0</v>
          </cell>
          <cell r="R3421">
            <v>0</v>
          </cell>
          <cell r="S3421">
            <v>0</v>
          </cell>
          <cell r="T3421">
            <v>0</v>
          </cell>
          <cell r="U3421">
            <v>0</v>
          </cell>
          <cell r="V3421">
            <v>0</v>
          </cell>
          <cell r="W3421">
            <v>0</v>
          </cell>
          <cell r="X3421">
            <v>0</v>
          </cell>
          <cell r="Y3421" t="str">
            <v>D1OR_THM_4Proposed DSM Program Capacity Costs</v>
          </cell>
        </row>
        <row r="3422">
          <cell r="E3422">
            <v>0</v>
          </cell>
          <cell r="F3422">
            <v>0</v>
          </cell>
          <cell r="G3422">
            <v>0</v>
          </cell>
          <cell r="H3422">
            <v>0</v>
          </cell>
          <cell r="I3422">
            <v>0</v>
          </cell>
          <cell r="J3422">
            <v>0</v>
          </cell>
          <cell r="K3422">
            <v>0</v>
          </cell>
          <cell r="L3422">
            <v>0</v>
          </cell>
          <cell r="M3422">
            <v>0</v>
          </cell>
          <cell r="N3422">
            <v>0</v>
          </cell>
          <cell r="O3422">
            <v>0</v>
          </cell>
          <cell r="P3422">
            <v>0</v>
          </cell>
          <cell r="Q3422">
            <v>0</v>
          </cell>
          <cell r="R3422">
            <v>0</v>
          </cell>
          <cell r="S3422">
            <v>0</v>
          </cell>
          <cell r="T3422">
            <v>0</v>
          </cell>
          <cell r="U3422">
            <v>0</v>
          </cell>
          <cell r="V3422">
            <v>0</v>
          </cell>
          <cell r="W3422">
            <v>0</v>
          </cell>
          <cell r="X3422">
            <v>0</v>
          </cell>
          <cell r="Y3422" t="str">
            <v>D1OR_THM_4Proposed DSM Program Capital Costs</v>
          </cell>
        </row>
        <row r="3423">
          <cell r="E3423">
            <v>0</v>
          </cell>
          <cell r="F3423">
            <v>0</v>
          </cell>
          <cell r="G3423">
            <v>0</v>
          </cell>
          <cell r="H3423">
            <v>0</v>
          </cell>
          <cell r="I3423">
            <v>0</v>
          </cell>
          <cell r="J3423">
            <v>0</v>
          </cell>
          <cell r="K3423">
            <v>0</v>
          </cell>
          <cell r="L3423">
            <v>0</v>
          </cell>
          <cell r="M3423">
            <v>0</v>
          </cell>
          <cell r="N3423">
            <v>0</v>
          </cell>
          <cell r="O3423">
            <v>0</v>
          </cell>
          <cell r="P3423">
            <v>0</v>
          </cell>
          <cell r="Q3423">
            <v>0</v>
          </cell>
          <cell r="R3423">
            <v>0</v>
          </cell>
          <cell r="S3423">
            <v>0</v>
          </cell>
          <cell r="T3423">
            <v>0</v>
          </cell>
          <cell r="U3423">
            <v>0</v>
          </cell>
          <cell r="V3423">
            <v>0</v>
          </cell>
          <cell r="W3423">
            <v>0</v>
          </cell>
          <cell r="X3423">
            <v>0</v>
          </cell>
          <cell r="Y3423" t="str">
            <v>D1OR_THM_4   DSM Program Total Costs</v>
          </cell>
        </row>
        <row r="3424">
          <cell r="E3424">
            <v>0</v>
          </cell>
          <cell r="F3424">
            <v>0</v>
          </cell>
          <cell r="G3424">
            <v>0</v>
          </cell>
          <cell r="H3424">
            <v>0</v>
          </cell>
          <cell r="I3424">
            <v>0</v>
          </cell>
          <cell r="J3424">
            <v>0</v>
          </cell>
          <cell r="K3424">
            <v>0</v>
          </cell>
          <cell r="L3424">
            <v>0</v>
          </cell>
          <cell r="M3424">
            <v>0</v>
          </cell>
          <cell r="N3424">
            <v>0</v>
          </cell>
          <cell r="O3424">
            <v>0</v>
          </cell>
          <cell r="P3424">
            <v>0</v>
          </cell>
          <cell r="Q3424">
            <v>0</v>
          </cell>
          <cell r="R3424">
            <v>0</v>
          </cell>
          <cell r="S3424">
            <v>0</v>
          </cell>
          <cell r="T3424">
            <v>0</v>
          </cell>
          <cell r="U3424">
            <v>0</v>
          </cell>
          <cell r="V3424">
            <v>0</v>
          </cell>
          <cell r="W3424">
            <v>0</v>
          </cell>
          <cell r="X3424">
            <v>0</v>
          </cell>
          <cell r="Y3424" t="str">
            <v>D1OR_APP_1Proposed DSM Program Energy Costs</v>
          </cell>
        </row>
        <row r="3425">
          <cell r="E3425">
            <v>0</v>
          </cell>
          <cell r="F3425">
            <v>0</v>
          </cell>
          <cell r="G3425">
            <v>0</v>
          </cell>
          <cell r="H3425">
            <v>0</v>
          </cell>
          <cell r="I3425">
            <v>0</v>
          </cell>
          <cell r="J3425">
            <v>0</v>
          </cell>
          <cell r="K3425">
            <v>0</v>
          </cell>
          <cell r="L3425">
            <v>0</v>
          </cell>
          <cell r="M3425">
            <v>0</v>
          </cell>
          <cell r="N3425">
            <v>0</v>
          </cell>
          <cell r="O3425">
            <v>0</v>
          </cell>
          <cell r="P3425">
            <v>0</v>
          </cell>
          <cell r="Q3425">
            <v>0</v>
          </cell>
          <cell r="R3425">
            <v>0</v>
          </cell>
          <cell r="S3425">
            <v>0</v>
          </cell>
          <cell r="T3425">
            <v>0</v>
          </cell>
          <cell r="U3425">
            <v>0</v>
          </cell>
          <cell r="V3425">
            <v>0</v>
          </cell>
          <cell r="W3425">
            <v>0</v>
          </cell>
          <cell r="X3425">
            <v>0</v>
          </cell>
          <cell r="Y3425" t="str">
            <v>D1OR_APP_1Proposed DSM Program Payback Energy Costs</v>
          </cell>
        </row>
        <row r="3426">
          <cell r="E3426">
            <v>0</v>
          </cell>
          <cell r="F3426">
            <v>0</v>
          </cell>
          <cell r="G3426">
            <v>0</v>
          </cell>
          <cell r="H3426">
            <v>0</v>
          </cell>
          <cell r="I3426">
            <v>0</v>
          </cell>
          <cell r="J3426">
            <v>0</v>
          </cell>
          <cell r="K3426">
            <v>0</v>
          </cell>
          <cell r="L3426">
            <v>0</v>
          </cell>
          <cell r="M3426">
            <v>0</v>
          </cell>
          <cell r="N3426">
            <v>0</v>
          </cell>
          <cell r="O3426">
            <v>0</v>
          </cell>
          <cell r="P3426">
            <v>0</v>
          </cell>
          <cell r="Q3426">
            <v>0</v>
          </cell>
          <cell r="R3426">
            <v>0</v>
          </cell>
          <cell r="S3426">
            <v>0</v>
          </cell>
          <cell r="T3426">
            <v>0</v>
          </cell>
          <cell r="U3426">
            <v>0</v>
          </cell>
          <cell r="V3426">
            <v>0</v>
          </cell>
          <cell r="W3426">
            <v>0</v>
          </cell>
          <cell r="X3426">
            <v>0</v>
          </cell>
          <cell r="Y3426" t="str">
            <v>D1OR_APP_1Proposed DSM Program Capacity Costs</v>
          </cell>
        </row>
        <row r="3427">
          <cell r="E3427">
            <v>0</v>
          </cell>
          <cell r="F3427">
            <v>0</v>
          </cell>
          <cell r="G3427">
            <v>0</v>
          </cell>
          <cell r="H3427">
            <v>0</v>
          </cell>
          <cell r="I3427">
            <v>0</v>
          </cell>
          <cell r="J3427">
            <v>0</v>
          </cell>
          <cell r="K3427">
            <v>0</v>
          </cell>
          <cell r="L3427">
            <v>0</v>
          </cell>
          <cell r="M3427">
            <v>0</v>
          </cell>
          <cell r="N3427">
            <v>0</v>
          </cell>
          <cell r="O3427">
            <v>0</v>
          </cell>
          <cell r="P3427">
            <v>0</v>
          </cell>
          <cell r="Q3427">
            <v>0</v>
          </cell>
          <cell r="R3427">
            <v>0</v>
          </cell>
          <cell r="S3427">
            <v>0</v>
          </cell>
          <cell r="T3427">
            <v>0</v>
          </cell>
          <cell r="U3427">
            <v>0</v>
          </cell>
          <cell r="V3427">
            <v>0</v>
          </cell>
          <cell r="W3427">
            <v>0</v>
          </cell>
          <cell r="X3427">
            <v>0</v>
          </cell>
          <cell r="Y3427" t="str">
            <v>D1OR_APP_1Proposed DSM Program Capital Costs</v>
          </cell>
        </row>
        <row r="3428">
          <cell r="E3428">
            <v>0</v>
          </cell>
          <cell r="F3428">
            <v>0</v>
          </cell>
          <cell r="G3428">
            <v>0</v>
          </cell>
          <cell r="H3428">
            <v>0</v>
          </cell>
          <cell r="I3428">
            <v>0</v>
          </cell>
          <cell r="J3428">
            <v>0</v>
          </cell>
          <cell r="K3428">
            <v>0</v>
          </cell>
          <cell r="L3428">
            <v>0</v>
          </cell>
          <cell r="M3428">
            <v>0</v>
          </cell>
          <cell r="N3428">
            <v>0</v>
          </cell>
          <cell r="O3428">
            <v>0</v>
          </cell>
          <cell r="P3428">
            <v>0</v>
          </cell>
          <cell r="Q3428">
            <v>0</v>
          </cell>
          <cell r="R3428">
            <v>0</v>
          </cell>
          <cell r="S3428">
            <v>0</v>
          </cell>
          <cell r="T3428">
            <v>0</v>
          </cell>
          <cell r="U3428">
            <v>0</v>
          </cell>
          <cell r="V3428">
            <v>0</v>
          </cell>
          <cell r="W3428">
            <v>0</v>
          </cell>
          <cell r="X3428">
            <v>0</v>
          </cell>
          <cell r="Y3428" t="str">
            <v>D1OR_APP_1   DSM Program Total Costs</v>
          </cell>
        </row>
        <row r="3429">
          <cell r="E3429">
            <v>0</v>
          </cell>
          <cell r="F3429">
            <v>0</v>
          </cell>
          <cell r="G3429">
            <v>0</v>
          </cell>
          <cell r="H3429">
            <v>0</v>
          </cell>
          <cell r="I3429">
            <v>0</v>
          </cell>
          <cell r="J3429">
            <v>0</v>
          </cell>
          <cell r="K3429">
            <v>0</v>
          </cell>
          <cell r="L3429">
            <v>0</v>
          </cell>
          <cell r="M3429">
            <v>0</v>
          </cell>
          <cell r="N3429">
            <v>0</v>
          </cell>
          <cell r="O3429">
            <v>0</v>
          </cell>
          <cell r="P3429">
            <v>0</v>
          </cell>
          <cell r="Q3429">
            <v>0</v>
          </cell>
          <cell r="R3429">
            <v>0</v>
          </cell>
          <cell r="S3429">
            <v>0</v>
          </cell>
          <cell r="T3429">
            <v>0</v>
          </cell>
          <cell r="U3429">
            <v>0</v>
          </cell>
          <cell r="V3429">
            <v>0</v>
          </cell>
          <cell r="W3429">
            <v>0</v>
          </cell>
          <cell r="X3429">
            <v>0</v>
          </cell>
          <cell r="Y3429" t="str">
            <v>D1OR_RAC_1Proposed DSM Program Energy Costs</v>
          </cell>
        </row>
        <row r="3430">
          <cell r="E3430">
            <v>0</v>
          </cell>
          <cell r="F3430">
            <v>0</v>
          </cell>
          <cell r="G3430">
            <v>0</v>
          </cell>
          <cell r="H3430">
            <v>0</v>
          </cell>
          <cell r="I3430">
            <v>0</v>
          </cell>
          <cell r="J3430">
            <v>0</v>
          </cell>
          <cell r="K3430">
            <v>0</v>
          </cell>
          <cell r="L3430">
            <v>0</v>
          </cell>
          <cell r="M3430">
            <v>0</v>
          </cell>
          <cell r="N3430">
            <v>0</v>
          </cell>
          <cell r="O3430">
            <v>0</v>
          </cell>
          <cell r="P3430">
            <v>0</v>
          </cell>
          <cell r="Q3430">
            <v>0</v>
          </cell>
          <cell r="R3430">
            <v>0</v>
          </cell>
          <cell r="S3430">
            <v>0</v>
          </cell>
          <cell r="T3430">
            <v>0</v>
          </cell>
          <cell r="U3430">
            <v>0</v>
          </cell>
          <cell r="V3430">
            <v>0</v>
          </cell>
          <cell r="W3430">
            <v>0</v>
          </cell>
          <cell r="X3430">
            <v>0</v>
          </cell>
          <cell r="Y3430" t="str">
            <v>D1OR_RAC_1Proposed DSM Program Payback Energy Costs</v>
          </cell>
        </row>
        <row r="3431">
          <cell r="E3431">
            <v>0</v>
          </cell>
          <cell r="F3431">
            <v>0</v>
          </cell>
          <cell r="G3431">
            <v>0</v>
          </cell>
          <cell r="H3431">
            <v>0</v>
          </cell>
          <cell r="I3431">
            <v>0</v>
          </cell>
          <cell r="J3431">
            <v>0</v>
          </cell>
          <cell r="K3431">
            <v>0</v>
          </cell>
          <cell r="L3431">
            <v>0</v>
          </cell>
          <cell r="M3431">
            <v>0</v>
          </cell>
          <cell r="N3431">
            <v>0</v>
          </cell>
          <cell r="O3431">
            <v>0</v>
          </cell>
          <cell r="P3431">
            <v>0</v>
          </cell>
          <cell r="Q3431">
            <v>0</v>
          </cell>
          <cell r="R3431">
            <v>0</v>
          </cell>
          <cell r="S3431">
            <v>0</v>
          </cell>
          <cell r="T3431">
            <v>0</v>
          </cell>
          <cell r="U3431">
            <v>0</v>
          </cell>
          <cell r="V3431">
            <v>0</v>
          </cell>
          <cell r="W3431">
            <v>0</v>
          </cell>
          <cell r="X3431">
            <v>0</v>
          </cell>
          <cell r="Y3431" t="str">
            <v>D1OR_RAC_1Proposed DSM Program Capacity Costs</v>
          </cell>
        </row>
        <row r="3432">
          <cell r="E3432">
            <v>0</v>
          </cell>
          <cell r="F3432">
            <v>0</v>
          </cell>
          <cell r="G3432">
            <v>0</v>
          </cell>
          <cell r="H3432">
            <v>0</v>
          </cell>
          <cell r="I3432">
            <v>0</v>
          </cell>
          <cell r="J3432">
            <v>0</v>
          </cell>
          <cell r="K3432">
            <v>0</v>
          </cell>
          <cell r="L3432">
            <v>0</v>
          </cell>
          <cell r="M3432">
            <v>0</v>
          </cell>
          <cell r="N3432">
            <v>0</v>
          </cell>
          <cell r="O3432">
            <v>0</v>
          </cell>
          <cell r="P3432">
            <v>0</v>
          </cell>
          <cell r="Q3432">
            <v>0</v>
          </cell>
          <cell r="R3432">
            <v>0</v>
          </cell>
          <cell r="S3432">
            <v>0</v>
          </cell>
          <cell r="T3432">
            <v>0</v>
          </cell>
          <cell r="U3432">
            <v>0</v>
          </cell>
          <cell r="V3432">
            <v>0</v>
          </cell>
          <cell r="W3432">
            <v>0</v>
          </cell>
          <cell r="X3432">
            <v>0</v>
          </cell>
          <cell r="Y3432" t="str">
            <v>D1OR_RAC_1Proposed DSM Program Capital Costs</v>
          </cell>
        </row>
        <row r="3433">
          <cell r="E3433">
            <v>0</v>
          </cell>
          <cell r="F3433">
            <v>0</v>
          </cell>
          <cell r="G3433">
            <v>0</v>
          </cell>
          <cell r="H3433">
            <v>0</v>
          </cell>
          <cell r="I3433">
            <v>0</v>
          </cell>
          <cell r="J3433">
            <v>0</v>
          </cell>
          <cell r="K3433">
            <v>0</v>
          </cell>
          <cell r="L3433">
            <v>0</v>
          </cell>
          <cell r="M3433">
            <v>0</v>
          </cell>
          <cell r="N3433">
            <v>0</v>
          </cell>
          <cell r="O3433">
            <v>0</v>
          </cell>
          <cell r="P3433">
            <v>0</v>
          </cell>
          <cell r="Q3433">
            <v>0</v>
          </cell>
          <cell r="R3433">
            <v>0</v>
          </cell>
          <cell r="S3433">
            <v>0</v>
          </cell>
          <cell r="T3433">
            <v>0</v>
          </cell>
          <cell r="U3433">
            <v>0</v>
          </cell>
          <cell r="V3433">
            <v>0</v>
          </cell>
          <cell r="W3433">
            <v>0</v>
          </cell>
          <cell r="X3433">
            <v>0</v>
          </cell>
          <cell r="Y3433" t="str">
            <v>D1OR_RAC_1   DSM Program Total Costs</v>
          </cell>
        </row>
        <row r="3434">
          <cell r="E3434">
            <v>0</v>
          </cell>
          <cell r="F3434">
            <v>0</v>
          </cell>
          <cell r="G3434">
            <v>0</v>
          </cell>
          <cell r="H3434">
            <v>0</v>
          </cell>
          <cell r="I3434">
            <v>0</v>
          </cell>
          <cell r="J3434">
            <v>0</v>
          </cell>
          <cell r="K3434">
            <v>0</v>
          </cell>
          <cell r="L3434">
            <v>0</v>
          </cell>
          <cell r="M3434">
            <v>0</v>
          </cell>
          <cell r="N3434">
            <v>0</v>
          </cell>
          <cell r="O3434">
            <v>0</v>
          </cell>
          <cell r="P3434">
            <v>0</v>
          </cell>
          <cell r="Q3434">
            <v>0</v>
          </cell>
          <cell r="R3434">
            <v>0</v>
          </cell>
          <cell r="S3434">
            <v>0</v>
          </cell>
          <cell r="T3434">
            <v>0</v>
          </cell>
          <cell r="U3434">
            <v>0</v>
          </cell>
          <cell r="V3434">
            <v>0</v>
          </cell>
          <cell r="W3434">
            <v>0</v>
          </cell>
          <cell r="X3434">
            <v>0</v>
          </cell>
          <cell r="Y3434" t="str">
            <v>D1OR_EVC_1Proposed DSM Program Energy Costs</v>
          </cell>
        </row>
        <row r="3435">
          <cell r="E3435">
            <v>0</v>
          </cell>
          <cell r="F3435">
            <v>0</v>
          </cell>
          <cell r="G3435">
            <v>0</v>
          </cell>
          <cell r="H3435">
            <v>0</v>
          </cell>
          <cell r="I3435">
            <v>0</v>
          </cell>
          <cell r="J3435">
            <v>0</v>
          </cell>
          <cell r="K3435">
            <v>0</v>
          </cell>
          <cell r="L3435">
            <v>0</v>
          </cell>
          <cell r="M3435">
            <v>0</v>
          </cell>
          <cell r="N3435">
            <v>0</v>
          </cell>
          <cell r="O3435">
            <v>0</v>
          </cell>
          <cell r="P3435">
            <v>0</v>
          </cell>
          <cell r="Q3435">
            <v>0</v>
          </cell>
          <cell r="R3435">
            <v>0</v>
          </cell>
          <cell r="S3435">
            <v>0</v>
          </cell>
          <cell r="T3435">
            <v>0</v>
          </cell>
          <cell r="U3435">
            <v>0</v>
          </cell>
          <cell r="V3435">
            <v>0</v>
          </cell>
          <cell r="W3435">
            <v>0</v>
          </cell>
          <cell r="X3435">
            <v>0</v>
          </cell>
          <cell r="Y3435" t="str">
            <v>D1OR_EVC_1Proposed DSM Program Payback Energy Costs</v>
          </cell>
        </row>
        <row r="3436">
          <cell r="E3436">
            <v>0</v>
          </cell>
          <cell r="F3436">
            <v>0</v>
          </cell>
          <cell r="G3436">
            <v>0</v>
          </cell>
          <cell r="H3436">
            <v>0</v>
          </cell>
          <cell r="I3436">
            <v>0</v>
          </cell>
          <cell r="J3436">
            <v>0</v>
          </cell>
          <cell r="K3436">
            <v>0</v>
          </cell>
          <cell r="L3436">
            <v>0</v>
          </cell>
          <cell r="M3436">
            <v>0</v>
          </cell>
          <cell r="N3436">
            <v>0</v>
          </cell>
          <cell r="O3436">
            <v>0</v>
          </cell>
          <cell r="P3436">
            <v>0</v>
          </cell>
          <cell r="Q3436">
            <v>0</v>
          </cell>
          <cell r="R3436">
            <v>0</v>
          </cell>
          <cell r="S3436">
            <v>0</v>
          </cell>
          <cell r="T3436">
            <v>0</v>
          </cell>
          <cell r="U3436">
            <v>0</v>
          </cell>
          <cell r="V3436">
            <v>0</v>
          </cell>
          <cell r="W3436">
            <v>0</v>
          </cell>
          <cell r="X3436">
            <v>0</v>
          </cell>
          <cell r="Y3436" t="str">
            <v>D1OR_EVC_1Proposed DSM Program Capacity Costs</v>
          </cell>
        </row>
        <row r="3437">
          <cell r="E3437">
            <v>0</v>
          </cell>
          <cell r="F3437">
            <v>0</v>
          </cell>
          <cell r="G3437">
            <v>0</v>
          </cell>
          <cell r="H3437">
            <v>0</v>
          </cell>
          <cell r="I3437">
            <v>0</v>
          </cell>
          <cell r="J3437">
            <v>0</v>
          </cell>
          <cell r="K3437">
            <v>0</v>
          </cell>
          <cell r="L3437">
            <v>0</v>
          </cell>
          <cell r="M3437">
            <v>0</v>
          </cell>
          <cell r="N3437">
            <v>0</v>
          </cell>
          <cell r="O3437">
            <v>0</v>
          </cell>
          <cell r="P3437">
            <v>0</v>
          </cell>
          <cell r="Q3437">
            <v>0</v>
          </cell>
          <cell r="R3437">
            <v>0</v>
          </cell>
          <cell r="S3437">
            <v>0</v>
          </cell>
          <cell r="T3437">
            <v>0</v>
          </cell>
          <cell r="U3437">
            <v>0</v>
          </cell>
          <cell r="V3437">
            <v>0</v>
          </cell>
          <cell r="W3437">
            <v>0</v>
          </cell>
          <cell r="X3437">
            <v>0</v>
          </cell>
          <cell r="Y3437" t="str">
            <v>D1OR_EVC_1Proposed DSM Program Capital Costs</v>
          </cell>
        </row>
        <row r="3438">
          <cell r="E3438">
            <v>0</v>
          </cell>
          <cell r="F3438">
            <v>0</v>
          </cell>
          <cell r="G3438">
            <v>0</v>
          </cell>
          <cell r="H3438">
            <v>0</v>
          </cell>
          <cell r="I3438">
            <v>0</v>
          </cell>
          <cell r="J3438">
            <v>0</v>
          </cell>
          <cell r="K3438">
            <v>0</v>
          </cell>
          <cell r="L3438">
            <v>0</v>
          </cell>
          <cell r="M3438">
            <v>0</v>
          </cell>
          <cell r="N3438">
            <v>0</v>
          </cell>
          <cell r="O3438">
            <v>0</v>
          </cell>
          <cell r="P3438">
            <v>0</v>
          </cell>
          <cell r="Q3438">
            <v>0</v>
          </cell>
          <cell r="R3438">
            <v>0</v>
          </cell>
          <cell r="S3438">
            <v>0</v>
          </cell>
          <cell r="T3438">
            <v>0</v>
          </cell>
          <cell r="U3438">
            <v>0</v>
          </cell>
          <cell r="V3438">
            <v>0</v>
          </cell>
          <cell r="W3438">
            <v>0</v>
          </cell>
          <cell r="X3438">
            <v>0</v>
          </cell>
          <cell r="Y3438" t="str">
            <v>D1OR_EVC_1   DSM Program Total Costs</v>
          </cell>
        </row>
        <row r="3439">
          <cell r="E3439">
            <v>0</v>
          </cell>
          <cell r="F3439">
            <v>0</v>
          </cell>
          <cell r="G3439">
            <v>0</v>
          </cell>
          <cell r="H3439">
            <v>0</v>
          </cell>
          <cell r="I3439">
            <v>0</v>
          </cell>
          <cell r="J3439">
            <v>0</v>
          </cell>
          <cell r="K3439">
            <v>0</v>
          </cell>
          <cell r="L3439">
            <v>0</v>
          </cell>
          <cell r="M3439">
            <v>0</v>
          </cell>
          <cell r="N3439">
            <v>0</v>
          </cell>
          <cell r="O3439">
            <v>0</v>
          </cell>
          <cell r="P3439">
            <v>0</v>
          </cell>
          <cell r="Q3439">
            <v>0</v>
          </cell>
          <cell r="R3439">
            <v>0</v>
          </cell>
          <cell r="S3439">
            <v>0</v>
          </cell>
          <cell r="T3439">
            <v>0</v>
          </cell>
          <cell r="U3439">
            <v>0</v>
          </cell>
          <cell r="V3439">
            <v>0</v>
          </cell>
          <cell r="W3439">
            <v>0</v>
          </cell>
          <cell r="X3439">
            <v>0</v>
          </cell>
          <cell r="Y3439" t="str">
            <v>D1OR_ICE_1Proposed DSM Program Energy Costs</v>
          </cell>
        </row>
        <row r="3440">
          <cell r="E3440">
            <v>0</v>
          </cell>
          <cell r="F3440">
            <v>0</v>
          </cell>
          <cell r="G3440">
            <v>0</v>
          </cell>
          <cell r="H3440">
            <v>0</v>
          </cell>
          <cell r="I3440">
            <v>0</v>
          </cell>
          <cell r="J3440">
            <v>0</v>
          </cell>
          <cell r="K3440">
            <v>0</v>
          </cell>
          <cell r="L3440">
            <v>0</v>
          </cell>
          <cell r="M3440">
            <v>0</v>
          </cell>
          <cell r="N3440">
            <v>0</v>
          </cell>
          <cell r="O3440">
            <v>0</v>
          </cell>
          <cell r="P3440">
            <v>0</v>
          </cell>
          <cell r="Q3440">
            <v>0</v>
          </cell>
          <cell r="R3440">
            <v>0</v>
          </cell>
          <cell r="S3440">
            <v>0</v>
          </cell>
          <cell r="T3440">
            <v>0</v>
          </cell>
          <cell r="U3440">
            <v>0</v>
          </cell>
          <cell r="V3440">
            <v>0</v>
          </cell>
          <cell r="W3440">
            <v>0</v>
          </cell>
          <cell r="X3440">
            <v>0</v>
          </cell>
          <cell r="Y3440" t="str">
            <v>D1OR_ICE_1Proposed DSM Program Payback Energy Costs</v>
          </cell>
        </row>
        <row r="3441">
          <cell r="E3441">
            <v>0</v>
          </cell>
          <cell r="F3441">
            <v>0</v>
          </cell>
          <cell r="G3441">
            <v>0</v>
          </cell>
          <cell r="H3441">
            <v>0</v>
          </cell>
          <cell r="I3441">
            <v>0</v>
          </cell>
          <cell r="J3441">
            <v>0</v>
          </cell>
          <cell r="K3441">
            <v>0</v>
          </cell>
          <cell r="L3441">
            <v>0</v>
          </cell>
          <cell r="M3441">
            <v>0</v>
          </cell>
          <cell r="N3441">
            <v>0</v>
          </cell>
          <cell r="O3441">
            <v>0</v>
          </cell>
          <cell r="P3441">
            <v>0</v>
          </cell>
          <cell r="Q3441">
            <v>0</v>
          </cell>
          <cell r="R3441">
            <v>0</v>
          </cell>
          <cell r="S3441">
            <v>0</v>
          </cell>
          <cell r="T3441">
            <v>0</v>
          </cell>
          <cell r="U3441">
            <v>0</v>
          </cell>
          <cell r="V3441">
            <v>0</v>
          </cell>
          <cell r="W3441">
            <v>0</v>
          </cell>
          <cell r="X3441">
            <v>0</v>
          </cell>
          <cell r="Y3441" t="str">
            <v>D1OR_ICE_1Proposed DSM Program Capacity Costs</v>
          </cell>
        </row>
        <row r="3442">
          <cell r="E3442">
            <v>0</v>
          </cell>
          <cell r="F3442">
            <v>0</v>
          </cell>
          <cell r="G3442">
            <v>0</v>
          </cell>
          <cell r="H3442">
            <v>0</v>
          </cell>
          <cell r="I3442">
            <v>0</v>
          </cell>
          <cell r="J3442">
            <v>0</v>
          </cell>
          <cell r="K3442">
            <v>0</v>
          </cell>
          <cell r="L3442">
            <v>0</v>
          </cell>
          <cell r="M3442">
            <v>0</v>
          </cell>
          <cell r="N3442">
            <v>0</v>
          </cell>
          <cell r="O3442">
            <v>0</v>
          </cell>
          <cell r="P3442">
            <v>0</v>
          </cell>
          <cell r="Q3442">
            <v>0</v>
          </cell>
          <cell r="R3442">
            <v>0</v>
          </cell>
          <cell r="S3442">
            <v>0</v>
          </cell>
          <cell r="T3442">
            <v>0</v>
          </cell>
          <cell r="U3442">
            <v>0</v>
          </cell>
          <cell r="V3442">
            <v>0</v>
          </cell>
          <cell r="W3442">
            <v>0</v>
          </cell>
          <cell r="X3442">
            <v>0</v>
          </cell>
          <cell r="Y3442" t="str">
            <v>D1OR_ICE_1Proposed DSM Program Capital Costs</v>
          </cell>
        </row>
        <row r="3443">
          <cell r="E3443">
            <v>0</v>
          </cell>
          <cell r="F3443">
            <v>0</v>
          </cell>
          <cell r="G3443">
            <v>0</v>
          </cell>
          <cell r="H3443">
            <v>0</v>
          </cell>
          <cell r="I3443">
            <v>0</v>
          </cell>
          <cell r="J3443">
            <v>0</v>
          </cell>
          <cell r="K3443">
            <v>0</v>
          </cell>
          <cell r="L3443">
            <v>0</v>
          </cell>
          <cell r="M3443">
            <v>0</v>
          </cell>
          <cell r="N3443">
            <v>0</v>
          </cell>
          <cell r="O3443">
            <v>0</v>
          </cell>
          <cell r="P3443">
            <v>0</v>
          </cell>
          <cell r="Q3443">
            <v>0</v>
          </cell>
          <cell r="R3443">
            <v>0</v>
          </cell>
          <cell r="S3443">
            <v>0</v>
          </cell>
          <cell r="T3443">
            <v>0</v>
          </cell>
          <cell r="U3443">
            <v>0</v>
          </cell>
          <cell r="V3443">
            <v>0</v>
          </cell>
          <cell r="W3443">
            <v>0</v>
          </cell>
          <cell r="X3443">
            <v>0</v>
          </cell>
          <cell r="Y3443" t="str">
            <v>D1OR_ICE_1   DSM Program Total Costs</v>
          </cell>
        </row>
        <row r="3444">
          <cell r="E3444">
            <v>0</v>
          </cell>
          <cell r="F3444">
            <v>0</v>
          </cell>
          <cell r="G3444">
            <v>0</v>
          </cell>
          <cell r="H3444">
            <v>0</v>
          </cell>
          <cell r="I3444">
            <v>0</v>
          </cell>
          <cell r="J3444">
            <v>0</v>
          </cell>
          <cell r="K3444">
            <v>0</v>
          </cell>
          <cell r="L3444">
            <v>0</v>
          </cell>
          <cell r="M3444">
            <v>0</v>
          </cell>
          <cell r="N3444">
            <v>0</v>
          </cell>
          <cell r="O3444">
            <v>0</v>
          </cell>
          <cell r="P3444">
            <v>0</v>
          </cell>
          <cell r="Q3444">
            <v>0</v>
          </cell>
          <cell r="R3444">
            <v>0</v>
          </cell>
          <cell r="S3444">
            <v>0</v>
          </cell>
          <cell r="T3444">
            <v>0</v>
          </cell>
          <cell r="U3444">
            <v>0</v>
          </cell>
          <cell r="V3444">
            <v>0</v>
          </cell>
          <cell r="W3444">
            <v>0</v>
          </cell>
          <cell r="X3444">
            <v>0</v>
          </cell>
          <cell r="Y3444" t="str">
            <v>D1UT_THM_1Proposed DSM Program Energy Costs</v>
          </cell>
        </row>
        <row r="3445">
          <cell r="E3445">
            <v>0</v>
          </cell>
          <cell r="F3445">
            <v>0</v>
          </cell>
          <cell r="G3445">
            <v>0</v>
          </cell>
          <cell r="H3445">
            <v>0</v>
          </cell>
          <cell r="I3445">
            <v>0</v>
          </cell>
          <cell r="J3445">
            <v>0</v>
          </cell>
          <cell r="K3445">
            <v>0</v>
          </cell>
          <cell r="L3445">
            <v>0</v>
          </cell>
          <cell r="M3445">
            <v>0</v>
          </cell>
          <cell r="N3445">
            <v>0</v>
          </cell>
          <cell r="O3445">
            <v>2.5000000000000001E-2</v>
          </cell>
          <cell r="P3445">
            <v>2.5999999999999999E-2</v>
          </cell>
          <cell r="Q3445">
            <v>2.7E-2</v>
          </cell>
          <cell r="R3445">
            <v>2.9000000000000001E-2</v>
          </cell>
          <cell r="S3445">
            <v>3.1E-2</v>
          </cell>
          <cell r="T3445">
            <v>3.2000000000000001E-2</v>
          </cell>
          <cell r="U3445">
            <v>3.4000000000000002E-2</v>
          </cell>
          <cell r="V3445">
            <v>3.6999999999999998E-2</v>
          </cell>
          <cell r="W3445">
            <v>3.9E-2</v>
          </cell>
          <cell r="X3445">
            <v>4.2999999999999997E-2</v>
          </cell>
          <cell r="Y3445" t="str">
            <v>D1UT_THM_1Proposed DSM Program Payback Energy Costs</v>
          </cell>
        </row>
        <row r="3446">
          <cell r="E3446">
            <v>0</v>
          </cell>
          <cell r="F3446">
            <v>0</v>
          </cell>
          <cell r="G3446">
            <v>0</v>
          </cell>
          <cell r="H3446">
            <v>0</v>
          </cell>
          <cell r="I3446">
            <v>0</v>
          </cell>
          <cell r="J3446">
            <v>0</v>
          </cell>
          <cell r="K3446">
            <v>0</v>
          </cell>
          <cell r="L3446">
            <v>0</v>
          </cell>
          <cell r="M3446">
            <v>0</v>
          </cell>
          <cell r="N3446">
            <v>0</v>
          </cell>
          <cell r="O3446">
            <v>0</v>
          </cell>
          <cell r="P3446">
            <v>0</v>
          </cell>
          <cell r="Q3446">
            <v>0</v>
          </cell>
          <cell r="R3446">
            <v>0</v>
          </cell>
          <cell r="S3446">
            <v>0</v>
          </cell>
          <cell r="T3446">
            <v>0</v>
          </cell>
          <cell r="U3446">
            <v>0</v>
          </cell>
          <cell r="V3446">
            <v>0</v>
          </cell>
          <cell r="W3446">
            <v>0</v>
          </cell>
          <cell r="X3446">
            <v>0</v>
          </cell>
          <cell r="Y3446" t="str">
            <v>D1UT_THM_1Proposed DSM Program Capacity Costs</v>
          </cell>
        </row>
        <row r="3447">
          <cell r="E3447">
            <v>0</v>
          </cell>
          <cell r="F3447">
            <v>0</v>
          </cell>
          <cell r="G3447">
            <v>0</v>
          </cell>
          <cell r="H3447">
            <v>0</v>
          </cell>
          <cell r="I3447">
            <v>0</v>
          </cell>
          <cell r="J3447">
            <v>0</v>
          </cell>
          <cell r="K3447">
            <v>0</v>
          </cell>
          <cell r="L3447">
            <v>0</v>
          </cell>
          <cell r="M3447">
            <v>0</v>
          </cell>
          <cell r="N3447">
            <v>0</v>
          </cell>
          <cell r="O3447">
            <v>0</v>
          </cell>
          <cell r="P3447">
            <v>0</v>
          </cell>
          <cell r="Q3447">
            <v>0</v>
          </cell>
          <cell r="R3447">
            <v>0</v>
          </cell>
          <cell r="S3447">
            <v>0</v>
          </cell>
          <cell r="T3447">
            <v>0</v>
          </cell>
          <cell r="U3447">
            <v>0</v>
          </cell>
          <cell r="V3447">
            <v>0</v>
          </cell>
          <cell r="W3447">
            <v>0</v>
          </cell>
          <cell r="X3447">
            <v>0</v>
          </cell>
          <cell r="Y3447" t="str">
            <v>D1UT_THM_1Proposed DSM Program Capital Costs</v>
          </cell>
        </row>
        <row r="3448">
          <cell r="E3448">
            <v>0</v>
          </cell>
          <cell r="F3448">
            <v>0</v>
          </cell>
          <cell r="G3448">
            <v>0</v>
          </cell>
          <cell r="H3448">
            <v>0</v>
          </cell>
          <cell r="I3448">
            <v>0</v>
          </cell>
          <cell r="J3448">
            <v>0</v>
          </cell>
          <cell r="K3448">
            <v>0</v>
          </cell>
          <cell r="L3448">
            <v>0</v>
          </cell>
          <cell r="M3448">
            <v>0</v>
          </cell>
          <cell r="N3448">
            <v>0</v>
          </cell>
          <cell r="O3448">
            <v>8.4000000000000005E-2</v>
          </cell>
          <cell r="P3448">
            <v>8.5999999999999993E-2</v>
          </cell>
          <cell r="Q3448">
            <v>8.6999999999999994E-2</v>
          </cell>
          <cell r="R3448">
            <v>8.8999999999999996E-2</v>
          </cell>
          <cell r="S3448">
            <v>9.0999999999999998E-2</v>
          </cell>
          <cell r="T3448">
            <v>9.1999999999999998E-2</v>
          </cell>
          <cell r="U3448">
            <v>9.4E-2</v>
          </cell>
          <cell r="V3448">
            <v>9.7000000000000003E-2</v>
          </cell>
          <cell r="W3448">
            <v>9.9000000000000005E-2</v>
          </cell>
          <cell r="X3448">
            <v>0.10299999999999999</v>
          </cell>
          <cell r="Y3448" t="str">
            <v>D1UT_THM_1   DSM Program Total Costs</v>
          </cell>
        </row>
        <row r="3449">
          <cell r="E3449">
            <v>0</v>
          </cell>
          <cell r="F3449">
            <v>0</v>
          </cell>
          <cell r="G3449">
            <v>0</v>
          </cell>
          <cell r="H3449">
            <v>0</v>
          </cell>
          <cell r="I3449">
            <v>0</v>
          </cell>
          <cell r="J3449">
            <v>0</v>
          </cell>
          <cell r="K3449">
            <v>0</v>
          </cell>
          <cell r="L3449">
            <v>0</v>
          </cell>
          <cell r="M3449">
            <v>0</v>
          </cell>
          <cell r="N3449">
            <v>0</v>
          </cell>
          <cell r="O3449">
            <v>0</v>
          </cell>
          <cell r="P3449">
            <v>0</v>
          </cell>
          <cell r="Q3449">
            <v>0</v>
          </cell>
          <cell r="R3449">
            <v>0</v>
          </cell>
          <cell r="S3449">
            <v>0</v>
          </cell>
          <cell r="T3449">
            <v>0</v>
          </cell>
          <cell r="U3449">
            <v>0</v>
          </cell>
          <cell r="V3449">
            <v>0</v>
          </cell>
          <cell r="W3449">
            <v>0</v>
          </cell>
          <cell r="X3449">
            <v>0</v>
          </cell>
          <cell r="Y3449" t="str">
            <v>D1UT_THM_2Proposed DSM Program Energy Costs</v>
          </cell>
        </row>
        <row r="3450">
          <cell r="E3450">
            <v>0</v>
          </cell>
          <cell r="F3450">
            <v>0</v>
          </cell>
          <cell r="G3450">
            <v>0</v>
          </cell>
          <cell r="H3450">
            <v>0</v>
          </cell>
          <cell r="I3450">
            <v>0</v>
          </cell>
          <cell r="J3450">
            <v>0</v>
          </cell>
          <cell r="K3450">
            <v>0</v>
          </cell>
          <cell r="L3450">
            <v>0</v>
          </cell>
          <cell r="M3450">
            <v>0</v>
          </cell>
          <cell r="N3450">
            <v>0</v>
          </cell>
          <cell r="O3450">
            <v>4.9000000000000002E-2</v>
          </cell>
          <cell r="P3450">
            <v>5.2999999999999999E-2</v>
          </cell>
          <cell r="Q3450">
            <v>5.6000000000000001E-2</v>
          </cell>
          <cell r="R3450">
            <v>0.06</v>
          </cell>
          <cell r="S3450">
            <v>6.3E-2</v>
          </cell>
          <cell r="T3450">
            <v>6.5000000000000002E-2</v>
          </cell>
          <cell r="U3450">
            <v>6.9000000000000006E-2</v>
          </cell>
          <cell r="V3450">
            <v>7.4999999999999997E-2</v>
          </cell>
          <cell r="W3450">
            <v>0.08</v>
          </cell>
          <cell r="X3450">
            <v>8.6999999999999994E-2</v>
          </cell>
          <cell r="Y3450" t="str">
            <v>D1UT_THM_2Proposed DSM Program Payback Energy Costs</v>
          </cell>
        </row>
        <row r="3451">
          <cell r="E3451">
            <v>0</v>
          </cell>
          <cell r="F3451">
            <v>0</v>
          </cell>
          <cell r="G3451">
            <v>0</v>
          </cell>
          <cell r="H3451">
            <v>0</v>
          </cell>
          <cell r="I3451">
            <v>0</v>
          </cell>
          <cell r="J3451">
            <v>0</v>
          </cell>
          <cell r="K3451">
            <v>0</v>
          </cell>
          <cell r="L3451">
            <v>0</v>
          </cell>
          <cell r="M3451">
            <v>0</v>
          </cell>
          <cell r="N3451">
            <v>0</v>
          </cell>
          <cell r="O3451">
            <v>0</v>
          </cell>
          <cell r="P3451">
            <v>0</v>
          </cell>
          <cell r="Q3451">
            <v>0</v>
          </cell>
          <cell r="R3451">
            <v>0</v>
          </cell>
          <cell r="S3451">
            <v>0</v>
          </cell>
          <cell r="T3451">
            <v>0</v>
          </cell>
          <cell r="U3451">
            <v>0</v>
          </cell>
          <cell r="V3451">
            <v>0</v>
          </cell>
          <cell r="W3451">
            <v>0</v>
          </cell>
          <cell r="X3451">
            <v>0</v>
          </cell>
          <cell r="Y3451" t="str">
            <v>D1UT_THM_2Proposed DSM Program Capacity Costs</v>
          </cell>
        </row>
        <row r="3452">
          <cell r="E3452">
            <v>0</v>
          </cell>
          <cell r="F3452">
            <v>0</v>
          </cell>
          <cell r="G3452">
            <v>0</v>
          </cell>
          <cell r="H3452">
            <v>0</v>
          </cell>
          <cell r="I3452">
            <v>0</v>
          </cell>
          <cell r="J3452">
            <v>0</v>
          </cell>
          <cell r="K3452">
            <v>0</v>
          </cell>
          <cell r="L3452">
            <v>0</v>
          </cell>
          <cell r="M3452">
            <v>0</v>
          </cell>
          <cell r="N3452">
            <v>0</v>
          </cell>
          <cell r="O3452">
            <v>0</v>
          </cell>
          <cell r="P3452">
            <v>0</v>
          </cell>
          <cell r="Q3452">
            <v>0</v>
          </cell>
          <cell r="R3452">
            <v>0</v>
          </cell>
          <cell r="S3452">
            <v>0</v>
          </cell>
          <cell r="T3452">
            <v>0</v>
          </cell>
          <cell r="U3452">
            <v>0</v>
          </cell>
          <cell r="V3452">
            <v>0</v>
          </cell>
          <cell r="W3452">
            <v>0</v>
          </cell>
          <cell r="X3452">
            <v>0</v>
          </cell>
          <cell r="Y3452" t="str">
            <v>D1UT_THM_2Proposed DSM Program Capital Costs</v>
          </cell>
        </row>
        <row r="3453">
          <cell r="E3453">
            <v>0</v>
          </cell>
          <cell r="F3453">
            <v>0</v>
          </cell>
          <cell r="G3453">
            <v>0</v>
          </cell>
          <cell r="H3453">
            <v>0</v>
          </cell>
          <cell r="I3453">
            <v>0</v>
          </cell>
          <cell r="J3453">
            <v>0</v>
          </cell>
          <cell r="K3453">
            <v>0</v>
          </cell>
          <cell r="L3453">
            <v>0</v>
          </cell>
          <cell r="M3453">
            <v>0</v>
          </cell>
          <cell r="N3453">
            <v>0</v>
          </cell>
          <cell r="O3453">
            <v>0.17100000000000001</v>
          </cell>
          <cell r="P3453">
            <v>0.17499999999999999</v>
          </cell>
          <cell r="Q3453">
            <v>0.17799999999999999</v>
          </cell>
          <cell r="R3453">
            <v>0.182</v>
          </cell>
          <cell r="S3453">
            <v>0.185</v>
          </cell>
          <cell r="T3453">
            <v>0.188</v>
          </cell>
          <cell r="U3453">
            <v>0.191</v>
          </cell>
          <cell r="V3453">
            <v>0.19700000000000001</v>
          </cell>
          <cell r="W3453">
            <v>0.20200000000000001</v>
          </cell>
          <cell r="X3453">
            <v>0.20899999999999999</v>
          </cell>
          <cell r="Y3453" t="str">
            <v>D1UT_THM_2   DSM Program Total Costs</v>
          </cell>
        </row>
        <row r="3454">
          <cell r="E3454">
            <v>0</v>
          </cell>
          <cell r="F3454">
            <v>0</v>
          </cell>
          <cell r="G3454">
            <v>0</v>
          </cell>
          <cell r="H3454">
            <v>0</v>
          </cell>
          <cell r="I3454">
            <v>0</v>
          </cell>
          <cell r="J3454">
            <v>0</v>
          </cell>
          <cell r="K3454">
            <v>0</v>
          </cell>
          <cell r="L3454">
            <v>0</v>
          </cell>
          <cell r="M3454">
            <v>0</v>
          </cell>
          <cell r="N3454">
            <v>0</v>
          </cell>
          <cell r="O3454">
            <v>0</v>
          </cell>
          <cell r="P3454">
            <v>0</v>
          </cell>
          <cell r="Q3454">
            <v>0</v>
          </cell>
          <cell r="R3454">
            <v>0</v>
          </cell>
          <cell r="S3454">
            <v>0</v>
          </cell>
          <cell r="T3454">
            <v>0</v>
          </cell>
          <cell r="U3454">
            <v>0</v>
          </cell>
          <cell r="V3454">
            <v>0</v>
          </cell>
          <cell r="W3454">
            <v>0</v>
          </cell>
          <cell r="X3454">
            <v>0</v>
          </cell>
          <cell r="Y3454" t="str">
            <v>D1UT_THM_3Proposed DSM Program Energy Costs</v>
          </cell>
        </row>
        <row r="3455">
          <cell r="E3455">
            <v>0</v>
          </cell>
          <cell r="F3455">
            <v>0</v>
          </cell>
          <cell r="G3455">
            <v>0</v>
          </cell>
          <cell r="H3455">
            <v>0</v>
          </cell>
          <cell r="I3455">
            <v>0</v>
          </cell>
          <cell r="J3455">
            <v>0</v>
          </cell>
          <cell r="K3455">
            <v>0</v>
          </cell>
          <cell r="L3455">
            <v>0</v>
          </cell>
          <cell r="M3455">
            <v>0</v>
          </cell>
          <cell r="N3455">
            <v>0</v>
          </cell>
          <cell r="O3455">
            <v>9.7000000000000003E-2</v>
          </cell>
          <cell r="P3455">
            <v>0.108</v>
          </cell>
          <cell r="Q3455">
            <v>0.114</v>
          </cell>
          <cell r="R3455">
            <v>0.122</v>
          </cell>
          <cell r="S3455">
            <v>0.128</v>
          </cell>
          <cell r="T3455">
            <v>0.13300000000000001</v>
          </cell>
          <cell r="U3455">
            <v>0.14000000000000001</v>
          </cell>
          <cell r="V3455">
            <v>0.153</v>
          </cell>
          <cell r="W3455">
            <v>0.16300000000000001</v>
          </cell>
          <cell r="X3455">
            <v>0.17599999999999999</v>
          </cell>
          <cell r="Y3455" t="str">
            <v>D1UT_THM_3Proposed DSM Program Payback Energy Costs</v>
          </cell>
        </row>
        <row r="3456">
          <cell r="E3456">
            <v>0</v>
          </cell>
          <cell r="F3456">
            <v>0</v>
          </cell>
          <cell r="G3456">
            <v>0</v>
          </cell>
          <cell r="H3456">
            <v>0</v>
          </cell>
          <cell r="I3456">
            <v>0</v>
          </cell>
          <cell r="J3456">
            <v>0</v>
          </cell>
          <cell r="K3456">
            <v>0</v>
          </cell>
          <cell r="L3456">
            <v>0</v>
          </cell>
          <cell r="M3456">
            <v>0</v>
          </cell>
          <cell r="N3456">
            <v>0</v>
          </cell>
          <cell r="O3456">
            <v>0</v>
          </cell>
          <cell r="P3456">
            <v>0</v>
          </cell>
          <cell r="Q3456">
            <v>0</v>
          </cell>
          <cell r="R3456">
            <v>0</v>
          </cell>
          <cell r="S3456">
            <v>0</v>
          </cell>
          <cell r="T3456">
            <v>0</v>
          </cell>
          <cell r="U3456">
            <v>0</v>
          </cell>
          <cell r="V3456">
            <v>0</v>
          </cell>
          <cell r="W3456">
            <v>0</v>
          </cell>
          <cell r="X3456">
            <v>0</v>
          </cell>
          <cell r="Y3456" t="str">
            <v>D1UT_THM_3Proposed DSM Program Capacity Costs</v>
          </cell>
        </row>
        <row r="3457">
          <cell r="E3457">
            <v>0</v>
          </cell>
          <cell r="F3457">
            <v>0</v>
          </cell>
          <cell r="G3457">
            <v>0</v>
          </cell>
          <cell r="H3457">
            <v>0</v>
          </cell>
          <cell r="I3457">
            <v>0</v>
          </cell>
          <cell r="J3457">
            <v>0</v>
          </cell>
          <cell r="K3457">
            <v>0</v>
          </cell>
          <cell r="L3457">
            <v>0</v>
          </cell>
          <cell r="M3457">
            <v>0</v>
          </cell>
          <cell r="N3457">
            <v>0</v>
          </cell>
          <cell r="O3457">
            <v>0</v>
          </cell>
          <cell r="P3457">
            <v>0</v>
          </cell>
          <cell r="Q3457">
            <v>0</v>
          </cell>
          <cell r="R3457">
            <v>0</v>
          </cell>
          <cell r="S3457">
            <v>0</v>
          </cell>
          <cell r="T3457">
            <v>0</v>
          </cell>
          <cell r="U3457">
            <v>0</v>
          </cell>
          <cell r="V3457">
            <v>0</v>
          </cell>
          <cell r="W3457">
            <v>0</v>
          </cell>
          <cell r="X3457">
            <v>0</v>
          </cell>
          <cell r="Y3457" t="str">
            <v>D1UT_THM_3Proposed DSM Program Capital Costs</v>
          </cell>
        </row>
        <row r="3458">
          <cell r="E3458">
            <v>0</v>
          </cell>
          <cell r="F3458">
            <v>0</v>
          </cell>
          <cell r="G3458">
            <v>0</v>
          </cell>
          <cell r="H3458">
            <v>0</v>
          </cell>
          <cell r="I3458">
            <v>0</v>
          </cell>
          <cell r="J3458">
            <v>0</v>
          </cell>
          <cell r="K3458">
            <v>0</v>
          </cell>
          <cell r="L3458">
            <v>0</v>
          </cell>
          <cell r="M3458">
            <v>0</v>
          </cell>
          <cell r="N3458">
            <v>0</v>
          </cell>
          <cell r="O3458">
            <v>0.34699999999999998</v>
          </cell>
          <cell r="P3458">
            <v>0.35699999999999998</v>
          </cell>
          <cell r="Q3458">
            <v>0.36299999999999999</v>
          </cell>
          <cell r="R3458">
            <v>0.371</v>
          </cell>
          <cell r="S3458">
            <v>0.377</v>
          </cell>
          <cell r="T3458">
            <v>0.38200000000000001</v>
          </cell>
          <cell r="U3458">
            <v>0.38900000000000001</v>
          </cell>
          <cell r="V3458">
            <v>0.40200000000000002</v>
          </cell>
          <cell r="W3458">
            <v>0.41199999999999998</v>
          </cell>
          <cell r="X3458">
            <v>0.42499999999999999</v>
          </cell>
          <cell r="Y3458" t="str">
            <v>D1UT_THM_3   DSM Program Total Costs</v>
          </cell>
        </row>
        <row r="3459">
          <cell r="E3459">
            <v>0</v>
          </cell>
          <cell r="F3459">
            <v>0</v>
          </cell>
          <cell r="G3459">
            <v>0</v>
          </cell>
          <cell r="H3459">
            <v>0</v>
          </cell>
          <cell r="I3459">
            <v>0</v>
          </cell>
          <cell r="J3459">
            <v>0</v>
          </cell>
          <cell r="K3459">
            <v>0</v>
          </cell>
          <cell r="L3459">
            <v>0</v>
          </cell>
          <cell r="M3459">
            <v>0</v>
          </cell>
          <cell r="N3459">
            <v>0</v>
          </cell>
          <cell r="O3459">
            <v>0</v>
          </cell>
          <cell r="P3459">
            <v>0</v>
          </cell>
          <cell r="Q3459">
            <v>0</v>
          </cell>
          <cell r="R3459">
            <v>0</v>
          </cell>
          <cell r="S3459">
            <v>0</v>
          </cell>
          <cell r="T3459">
            <v>0</v>
          </cell>
          <cell r="U3459">
            <v>0</v>
          </cell>
          <cell r="V3459">
            <v>0</v>
          </cell>
          <cell r="W3459">
            <v>0</v>
          </cell>
          <cell r="X3459">
            <v>0</v>
          </cell>
          <cell r="Y3459" t="str">
            <v>D1UT_THM_4Proposed DSM Program Energy Costs</v>
          </cell>
        </row>
        <row r="3460">
          <cell r="E3460">
            <v>0</v>
          </cell>
          <cell r="F3460">
            <v>0</v>
          </cell>
          <cell r="G3460">
            <v>0</v>
          </cell>
          <cell r="H3460">
            <v>0</v>
          </cell>
          <cell r="I3460">
            <v>0</v>
          </cell>
          <cell r="J3460">
            <v>0</v>
          </cell>
          <cell r="K3460">
            <v>0</v>
          </cell>
          <cell r="L3460">
            <v>0</v>
          </cell>
          <cell r="M3460">
            <v>0</v>
          </cell>
          <cell r="N3460">
            <v>0</v>
          </cell>
          <cell r="O3460">
            <v>5.0999999999999997E-2</v>
          </cell>
          <cell r="P3460">
            <v>5.6000000000000001E-2</v>
          </cell>
          <cell r="Q3460">
            <v>0.06</v>
          </cell>
          <cell r="R3460">
            <v>6.4000000000000001E-2</v>
          </cell>
          <cell r="S3460">
            <v>6.7000000000000004E-2</v>
          </cell>
          <cell r="T3460">
            <v>7.0000000000000007E-2</v>
          </cell>
          <cell r="U3460">
            <v>7.3999999999999996E-2</v>
          </cell>
          <cell r="V3460">
            <v>0.08</v>
          </cell>
          <cell r="W3460">
            <v>8.5999999999999993E-2</v>
          </cell>
          <cell r="X3460">
            <v>9.5000000000000001E-2</v>
          </cell>
          <cell r="Y3460" t="str">
            <v>D1UT_THM_4Proposed DSM Program Payback Energy Costs</v>
          </cell>
        </row>
        <row r="3461">
          <cell r="E3461">
            <v>0</v>
          </cell>
          <cell r="F3461">
            <v>0</v>
          </cell>
          <cell r="G3461">
            <v>0</v>
          </cell>
          <cell r="H3461">
            <v>0</v>
          </cell>
          <cell r="I3461">
            <v>0</v>
          </cell>
          <cell r="J3461">
            <v>0</v>
          </cell>
          <cell r="K3461">
            <v>0</v>
          </cell>
          <cell r="L3461">
            <v>0</v>
          </cell>
          <cell r="M3461">
            <v>0</v>
          </cell>
          <cell r="N3461">
            <v>0</v>
          </cell>
          <cell r="O3461">
            <v>0</v>
          </cell>
          <cell r="P3461">
            <v>0</v>
          </cell>
          <cell r="Q3461">
            <v>0</v>
          </cell>
          <cell r="R3461">
            <v>0</v>
          </cell>
          <cell r="S3461">
            <v>0</v>
          </cell>
          <cell r="T3461">
            <v>0</v>
          </cell>
          <cell r="U3461">
            <v>0</v>
          </cell>
          <cell r="V3461">
            <v>0</v>
          </cell>
          <cell r="W3461">
            <v>0</v>
          </cell>
          <cell r="X3461">
            <v>0</v>
          </cell>
          <cell r="Y3461" t="str">
            <v>D1UT_THM_4Proposed DSM Program Capacity Costs</v>
          </cell>
        </row>
        <row r="3462">
          <cell r="E3462">
            <v>0</v>
          </cell>
          <cell r="F3462">
            <v>0</v>
          </cell>
          <cell r="G3462">
            <v>0</v>
          </cell>
          <cell r="H3462">
            <v>0</v>
          </cell>
          <cell r="I3462">
            <v>0</v>
          </cell>
          <cell r="J3462">
            <v>0</v>
          </cell>
          <cell r="K3462">
            <v>0</v>
          </cell>
          <cell r="L3462">
            <v>0</v>
          </cell>
          <cell r="M3462">
            <v>0</v>
          </cell>
          <cell r="N3462">
            <v>0</v>
          </cell>
          <cell r="O3462">
            <v>0</v>
          </cell>
          <cell r="P3462">
            <v>0</v>
          </cell>
          <cell r="Q3462">
            <v>0</v>
          </cell>
          <cell r="R3462">
            <v>0</v>
          </cell>
          <cell r="S3462">
            <v>0</v>
          </cell>
          <cell r="T3462">
            <v>0</v>
          </cell>
          <cell r="U3462">
            <v>0</v>
          </cell>
          <cell r="V3462">
            <v>0</v>
          </cell>
          <cell r="W3462">
            <v>0</v>
          </cell>
          <cell r="X3462">
            <v>0</v>
          </cell>
          <cell r="Y3462" t="str">
            <v>D1UT_THM_4Proposed DSM Program Capital Costs</v>
          </cell>
        </row>
        <row r="3463">
          <cell r="E3463">
            <v>0</v>
          </cell>
          <cell r="F3463">
            <v>0</v>
          </cell>
          <cell r="G3463">
            <v>0</v>
          </cell>
          <cell r="H3463">
            <v>0</v>
          </cell>
          <cell r="I3463">
            <v>0</v>
          </cell>
          <cell r="J3463">
            <v>0</v>
          </cell>
          <cell r="K3463">
            <v>0</v>
          </cell>
          <cell r="L3463">
            <v>0</v>
          </cell>
          <cell r="M3463">
            <v>0</v>
          </cell>
          <cell r="N3463">
            <v>0</v>
          </cell>
          <cell r="O3463">
            <v>0.183</v>
          </cell>
          <cell r="P3463">
            <v>0.188</v>
          </cell>
          <cell r="Q3463">
            <v>0.191</v>
          </cell>
          <cell r="R3463">
            <v>0.19500000000000001</v>
          </cell>
          <cell r="S3463">
            <v>0.19900000000000001</v>
          </cell>
          <cell r="T3463">
            <v>0.20100000000000001</v>
          </cell>
          <cell r="U3463">
            <v>0.20499999999999999</v>
          </cell>
          <cell r="V3463">
            <v>0.21199999999999999</v>
          </cell>
          <cell r="W3463">
            <v>0.217</v>
          </cell>
          <cell r="X3463">
            <v>0.22600000000000001</v>
          </cell>
          <cell r="Y3463" t="str">
            <v>D1UT_THM_4   DSM Program Total Costs</v>
          </cell>
        </row>
        <row r="3464">
          <cell r="E3464">
            <v>0</v>
          </cell>
          <cell r="F3464">
            <v>0</v>
          </cell>
          <cell r="G3464">
            <v>0</v>
          </cell>
          <cell r="H3464">
            <v>0</v>
          </cell>
          <cell r="I3464">
            <v>0</v>
          </cell>
          <cell r="J3464">
            <v>0</v>
          </cell>
          <cell r="K3464">
            <v>0</v>
          </cell>
          <cell r="L3464">
            <v>0</v>
          </cell>
          <cell r="M3464">
            <v>0</v>
          </cell>
          <cell r="N3464">
            <v>0</v>
          </cell>
          <cell r="O3464">
            <v>0</v>
          </cell>
          <cell r="P3464">
            <v>0</v>
          </cell>
          <cell r="Q3464">
            <v>0</v>
          </cell>
          <cell r="R3464">
            <v>0</v>
          </cell>
          <cell r="S3464">
            <v>0</v>
          </cell>
          <cell r="T3464">
            <v>0</v>
          </cell>
          <cell r="U3464">
            <v>0</v>
          </cell>
          <cell r="V3464">
            <v>0</v>
          </cell>
          <cell r="W3464">
            <v>0</v>
          </cell>
          <cell r="X3464">
            <v>0</v>
          </cell>
          <cell r="Y3464" t="str">
            <v>D1UT_THM_5Proposed DSM Program Energy Costs</v>
          </cell>
        </row>
        <row r="3465">
          <cell r="E3465">
            <v>0</v>
          </cell>
          <cell r="F3465">
            <v>0</v>
          </cell>
          <cell r="G3465">
            <v>0</v>
          </cell>
          <cell r="H3465">
            <v>0</v>
          </cell>
          <cell r="I3465">
            <v>0</v>
          </cell>
          <cell r="J3465">
            <v>0</v>
          </cell>
          <cell r="K3465">
            <v>0</v>
          </cell>
          <cell r="L3465">
            <v>0</v>
          </cell>
          <cell r="M3465">
            <v>0</v>
          </cell>
          <cell r="N3465">
            <v>0</v>
          </cell>
          <cell r="O3465">
            <v>2.8000000000000001E-2</v>
          </cell>
          <cell r="P3465">
            <v>3.1E-2</v>
          </cell>
          <cell r="Q3465">
            <v>3.3000000000000002E-2</v>
          </cell>
          <cell r="R3465">
            <v>3.5000000000000003E-2</v>
          </cell>
          <cell r="S3465">
            <v>3.6999999999999998E-2</v>
          </cell>
          <cell r="T3465">
            <v>3.7999999999999999E-2</v>
          </cell>
          <cell r="U3465">
            <v>0.04</v>
          </cell>
          <cell r="V3465">
            <v>4.3999999999999997E-2</v>
          </cell>
          <cell r="W3465">
            <v>4.7E-2</v>
          </cell>
          <cell r="X3465">
            <v>5.0999999999999997E-2</v>
          </cell>
          <cell r="Y3465" t="str">
            <v>D1UT_THM_5Proposed DSM Program Payback Energy Costs</v>
          </cell>
        </row>
        <row r="3466">
          <cell r="E3466">
            <v>0</v>
          </cell>
          <cell r="F3466">
            <v>0</v>
          </cell>
          <cell r="G3466">
            <v>0</v>
          </cell>
          <cell r="H3466">
            <v>0</v>
          </cell>
          <cell r="I3466">
            <v>0</v>
          </cell>
          <cell r="J3466">
            <v>0</v>
          </cell>
          <cell r="K3466">
            <v>0</v>
          </cell>
          <cell r="L3466">
            <v>0</v>
          </cell>
          <cell r="M3466">
            <v>0</v>
          </cell>
          <cell r="N3466">
            <v>0</v>
          </cell>
          <cell r="O3466">
            <v>0</v>
          </cell>
          <cell r="P3466">
            <v>0</v>
          </cell>
          <cell r="Q3466">
            <v>0</v>
          </cell>
          <cell r="R3466">
            <v>0</v>
          </cell>
          <cell r="S3466">
            <v>0</v>
          </cell>
          <cell r="T3466">
            <v>0</v>
          </cell>
          <cell r="U3466">
            <v>0</v>
          </cell>
          <cell r="V3466">
            <v>0</v>
          </cell>
          <cell r="W3466">
            <v>0</v>
          </cell>
          <cell r="X3466">
            <v>0</v>
          </cell>
          <cell r="Y3466" t="str">
            <v>D1UT_THM_5Proposed DSM Program Capacity Costs</v>
          </cell>
        </row>
        <row r="3467">
          <cell r="E3467">
            <v>0</v>
          </cell>
          <cell r="F3467">
            <v>0</v>
          </cell>
          <cell r="G3467">
            <v>0</v>
          </cell>
          <cell r="H3467">
            <v>0</v>
          </cell>
          <cell r="I3467">
            <v>0</v>
          </cell>
          <cell r="J3467">
            <v>0</v>
          </cell>
          <cell r="K3467">
            <v>0</v>
          </cell>
          <cell r="L3467">
            <v>0</v>
          </cell>
          <cell r="M3467">
            <v>0</v>
          </cell>
          <cell r="N3467">
            <v>0</v>
          </cell>
          <cell r="O3467">
            <v>0</v>
          </cell>
          <cell r="P3467">
            <v>0</v>
          </cell>
          <cell r="Q3467">
            <v>0</v>
          </cell>
          <cell r="R3467">
            <v>0</v>
          </cell>
          <cell r="S3467">
            <v>0</v>
          </cell>
          <cell r="T3467">
            <v>0</v>
          </cell>
          <cell r="U3467">
            <v>0</v>
          </cell>
          <cell r="V3467">
            <v>0</v>
          </cell>
          <cell r="W3467">
            <v>0</v>
          </cell>
          <cell r="X3467">
            <v>0</v>
          </cell>
          <cell r="Y3467" t="str">
            <v>D1UT_THM_5Proposed DSM Program Capital Costs</v>
          </cell>
        </row>
        <row r="3468">
          <cell r="E3468">
            <v>0</v>
          </cell>
          <cell r="F3468">
            <v>0</v>
          </cell>
          <cell r="G3468">
            <v>0</v>
          </cell>
          <cell r="H3468">
            <v>0</v>
          </cell>
          <cell r="I3468">
            <v>0</v>
          </cell>
          <cell r="J3468">
            <v>0</v>
          </cell>
          <cell r="K3468">
            <v>0</v>
          </cell>
          <cell r="L3468">
            <v>0</v>
          </cell>
          <cell r="M3468">
            <v>0</v>
          </cell>
          <cell r="N3468">
            <v>0</v>
          </cell>
          <cell r="O3468">
            <v>9.9000000000000005E-2</v>
          </cell>
          <cell r="P3468">
            <v>0.10199999999999999</v>
          </cell>
          <cell r="Q3468">
            <v>0.104</v>
          </cell>
          <cell r="R3468">
            <v>0.106</v>
          </cell>
          <cell r="S3468">
            <v>0.108</v>
          </cell>
          <cell r="T3468">
            <v>0.109</v>
          </cell>
          <cell r="U3468">
            <v>0.111</v>
          </cell>
          <cell r="V3468">
            <v>0.115</v>
          </cell>
          <cell r="W3468">
            <v>0.11799999999999999</v>
          </cell>
          <cell r="X3468">
            <v>0.123</v>
          </cell>
          <cell r="Y3468" t="str">
            <v>D1UT_THM_5   DSM Program Total Costs</v>
          </cell>
        </row>
        <row r="3469">
          <cell r="E3469">
            <v>0</v>
          </cell>
          <cell r="F3469">
            <v>0</v>
          </cell>
          <cell r="G3469">
            <v>0</v>
          </cell>
          <cell r="H3469">
            <v>0</v>
          </cell>
          <cell r="I3469">
            <v>0</v>
          </cell>
          <cell r="J3469">
            <v>0</v>
          </cell>
          <cell r="K3469">
            <v>0</v>
          </cell>
          <cell r="L3469">
            <v>0</v>
          </cell>
          <cell r="M3469">
            <v>0</v>
          </cell>
          <cell r="N3469">
            <v>0</v>
          </cell>
          <cell r="O3469">
            <v>0</v>
          </cell>
          <cell r="P3469">
            <v>0</v>
          </cell>
          <cell r="Q3469">
            <v>0</v>
          </cell>
          <cell r="R3469">
            <v>0</v>
          </cell>
          <cell r="S3469">
            <v>0</v>
          </cell>
          <cell r="T3469">
            <v>0</v>
          </cell>
          <cell r="U3469">
            <v>0</v>
          </cell>
          <cell r="V3469">
            <v>0</v>
          </cell>
          <cell r="W3469">
            <v>0</v>
          </cell>
          <cell r="X3469">
            <v>0</v>
          </cell>
          <cell r="Y3469" t="str">
            <v>D1UT_THM_6Proposed DSM Program Energy Costs</v>
          </cell>
        </row>
        <row r="3470">
          <cell r="E3470">
            <v>0</v>
          </cell>
          <cell r="F3470">
            <v>0</v>
          </cell>
          <cell r="G3470">
            <v>0</v>
          </cell>
          <cell r="H3470">
            <v>0</v>
          </cell>
          <cell r="I3470">
            <v>0</v>
          </cell>
          <cell r="J3470">
            <v>0</v>
          </cell>
          <cell r="K3470">
            <v>0</v>
          </cell>
          <cell r="L3470">
            <v>0</v>
          </cell>
          <cell r="M3470">
            <v>0</v>
          </cell>
          <cell r="N3470">
            <v>0</v>
          </cell>
          <cell r="O3470">
            <v>0</v>
          </cell>
          <cell r="P3470">
            <v>1.9E-2</v>
          </cell>
          <cell r="Q3470">
            <v>0.02</v>
          </cell>
          <cell r="R3470">
            <v>2.1999999999999999E-2</v>
          </cell>
          <cell r="S3470">
            <v>2.3E-2</v>
          </cell>
          <cell r="T3470">
            <v>2.4E-2</v>
          </cell>
          <cell r="U3470">
            <v>2.5000000000000001E-2</v>
          </cell>
          <cell r="V3470">
            <v>2.7E-2</v>
          </cell>
          <cell r="W3470">
            <v>2.9000000000000001E-2</v>
          </cell>
          <cell r="X3470">
            <v>3.2000000000000001E-2</v>
          </cell>
          <cell r="Y3470" t="str">
            <v>D1UT_THM_6Proposed DSM Program Payback Energy Costs</v>
          </cell>
        </row>
        <row r="3471">
          <cell r="E3471">
            <v>0</v>
          </cell>
          <cell r="F3471">
            <v>0</v>
          </cell>
          <cell r="G3471">
            <v>0</v>
          </cell>
          <cell r="H3471">
            <v>0</v>
          </cell>
          <cell r="I3471">
            <v>0</v>
          </cell>
          <cell r="J3471">
            <v>0</v>
          </cell>
          <cell r="K3471">
            <v>0</v>
          </cell>
          <cell r="L3471">
            <v>0</v>
          </cell>
          <cell r="M3471">
            <v>0</v>
          </cell>
          <cell r="N3471">
            <v>0</v>
          </cell>
          <cell r="O3471">
            <v>0</v>
          </cell>
          <cell r="P3471">
            <v>0</v>
          </cell>
          <cell r="Q3471">
            <v>0</v>
          </cell>
          <cell r="R3471">
            <v>0</v>
          </cell>
          <cell r="S3471">
            <v>0</v>
          </cell>
          <cell r="T3471">
            <v>0</v>
          </cell>
          <cell r="U3471">
            <v>0</v>
          </cell>
          <cell r="V3471">
            <v>0</v>
          </cell>
          <cell r="W3471">
            <v>0</v>
          </cell>
          <cell r="X3471">
            <v>0</v>
          </cell>
          <cell r="Y3471" t="str">
            <v>D1UT_THM_6Proposed DSM Program Capacity Costs</v>
          </cell>
        </row>
        <row r="3472">
          <cell r="E3472">
            <v>0</v>
          </cell>
          <cell r="F3472">
            <v>0</v>
          </cell>
          <cell r="G3472">
            <v>0</v>
          </cell>
          <cell r="H3472">
            <v>0</v>
          </cell>
          <cell r="I3472">
            <v>0</v>
          </cell>
          <cell r="J3472">
            <v>0</v>
          </cell>
          <cell r="K3472">
            <v>0</v>
          </cell>
          <cell r="L3472">
            <v>0</v>
          </cell>
          <cell r="M3472">
            <v>0</v>
          </cell>
          <cell r="N3472">
            <v>0</v>
          </cell>
          <cell r="O3472">
            <v>0</v>
          </cell>
          <cell r="P3472">
            <v>0</v>
          </cell>
          <cell r="Q3472">
            <v>0</v>
          </cell>
          <cell r="R3472">
            <v>0</v>
          </cell>
          <cell r="S3472">
            <v>0</v>
          </cell>
          <cell r="T3472">
            <v>0</v>
          </cell>
          <cell r="U3472">
            <v>0</v>
          </cell>
          <cell r="V3472">
            <v>0</v>
          </cell>
          <cell r="W3472">
            <v>0</v>
          </cell>
          <cell r="X3472">
            <v>0</v>
          </cell>
          <cell r="Y3472" t="str">
            <v>D1UT_THM_6Proposed DSM Program Capital Costs</v>
          </cell>
        </row>
        <row r="3473">
          <cell r="E3473">
            <v>0</v>
          </cell>
          <cell r="F3473">
            <v>0</v>
          </cell>
          <cell r="G3473">
            <v>0</v>
          </cell>
          <cell r="H3473">
            <v>0</v>
          </cell>
          <cell r="I3473">
            <v>0</v>
          </cell>
          <cell r="J3473">
            <v>0</v>
          </cell>
          <cell r="K3473">
            <v>0</v>
          </cell>
          <cell r="L3473">
            <v>0</v>
          </cell>
          <cell r="M3473">
            <v>0</v>
          </cell>
          <cell r="N3473">
            <v>0</v>
          </cell>
          <cell r="O3473">
            <v>0</v>
          </cell>
          <cell r="P3473">
            <v>6.4000000000000001E-2</v>
          </cell>
          <cell r="Q3473">
            <v>6.5000000000000002E-2</v>
          </cell>
          <cell r="R3473">
            <v>6.6000000000000003E-2</v>
          </cell>
          <cell r="S3473">
            <v>6.8000000000000005E-2</v>
          </cell>
          <cell r="T3473">
            <v>6.8000000000000005E-2</v>
          </cell>
          <cell r="U3473">
            <v>7.0000000000000007E-2</v>
          </cell>
          <cell r="V3473">
            <v>7.1999999999999995E-2</v>
          </cell>
          <cell r="W3473">
            <v>7.3999999999999996E-2</v>
          </cell>
          <cell r="X3473">
            <v>7.6999999999999999E-2</v>
          </cell>
          <cell r="Y3473" t="str">
            <v>D1UT_THM_6   DSM Program Total Costs</v>
          </cell>
        </row>
        <row r="3474">
          <cell r="E3474">
            <v>0</v>
          </cell>
          <cell r="F3474">
            <v>0</v>
          </cell>
          <cell r="G3474">
            <v>0</v>
          </cell>
          <cell r="H3474">
            <v>0</v>
          </cell>
          <cell r="I3474">
            <v>0</v>
          </cell>
          <cell r="J3474">
            <v>0</v>
          </cell>
          <cell r="K3474">
            <v>0</v>
          </cell>
          <cell r="L3474">
            <v>0</v>
          </cell>
          <cell r="M3474">
            <v>0</v>
          </cell>
          <cell r="N3474">
            <v>0</v>
          </cell>
          <cell r="O3474">
            <v>0</v>
          </cell>
          <cell r="P3474">
            <v>0</v>
          </cell>
          <cell r="Q3474">
            <v>0</v>
          </cell>
          <cell r="R3474">
            <v>0</v>
          </cell>
          <cell r="S3474">
            <v>0</v>
          </cell>
          <cell r="T3474">
            <v>0</v>
          </cell>
          <cell r="U3474">
            <v>0</v>
          </cell>
          <cell r="V3474">
            <v>0</v>
          </cell>
          <cell r="W3474">
            <v>0</v>
          </cell>
          <cell r="X3474">
            <v>0</v>
          </cell>
          <cell r="Y3474" t="str">
            <v>D1UT_THM_7Proposed DSM Program Energy Costs</v>
          </cell>
        </row>
        <row r="3475">
          <cell r="E3475">
            <v>0</v>
          </cell>
          <cell r="F3475">
            <v>0</v>
          </cell>
          <cell r="G3475">
            <v>0</v>
          </cell>
          <cell r="H3475">
            <v>0</v>
          </cell>
          <cell r="I3475">
            <v>0</v>
          </cell>
          <cell r="J3475">
            <v>0</v>
          </cell>
          <cell r="K3475">
            <v>0</v>
          </cell>
          <cell r="L3475">
            <v>0</v>
          </cell>
          <cell r="M3475">
            <v>0</v>
          </cell>
          <cell r="N3475">
            <v>0</v>
          </cell>
          <cell r="O3475">
            <v>0</v>
          </cell>
          <cell r="P3475">
            <v>0</v>
          </cell>
          <cell r="Q3475">
            <v>0</v>
          </cell>
          <cell r="R3475">
            <v>0</v>
          </cell>
          <cell r="S3475">
            <v>0</v>
          </cell>
          <cell r="T3475">
            <v>0</v>
          </cell>
          <cell r="U3475">
            <v>2.5000000000000001E-2</v>
          </cell>
          <cell r="V3475">
            <v>2.8000000000000001E-2</v>
          </cell>
          <cell r="W3475">
            <v>0.03</v>
          </cell>
          <cell r="X3475">
            <v>3.3000000000000002E-2</v>
          </cell>
          <cell r="Y3475" t="str">
            <v>D1UT_THM_7Proposed DSM Program Payback Energy Costs</v>
          </cell>
        </row>
        <row r="3476">
          <cell r="E3476">
            <v>0</v>
          </cell>
          <cell r="F3476">
            <v>0</v>
          </cell>
          <cell r="G3476">
            <v>0</v>
          </cell>
          <cell r="H3476">
            <v>0</v>
          </cell>
          <cell r="I3476">
            <v>0</v>
          </cell>
          <cell r="J3476">
            <v>0</v>
          </cell>
          <cell r="K3476">
            <v>0</v>
          </cell>
          <cell r="L3476">
            <v>0</v>
          </cell>
          <cell r="M3476">
            <v>0</v>
          </cell>
          <cell r="N3476">
            <v>0</v>
          </cell>
          <cell r="O3476">
            <v>0</v>
          </cell>
          <cell r="P3476">
            <v>0</v>
          </cell>
          <cell r="Q3476">
            <v>0</v>
          </cell>
          <cell r="R3476">
            <v>0</v>
          </cell>
          <cell r="S3476">
            <v>0</v>
          </cell>
          <cell r="T3476">
            <v>0</v>
          </cell>
          <cell r="U3476">
            <v>0</v>
          </cell>
          <cell r="V3476">
            <v>0</v>
          </cell>
          <cell r="W3476">
            <v>0</v>
          </cell>
          <cell r="X3476">
            <v>0</v>
          </cell>
          <cell r="Y3476" t="str">
            <v>D1UT_THM_7Proposed DSM Program Capacity Costs</v>
          </cell>
        </row>
        <row r="3477">
          <cell r="E3477">
            <v>0</v>
          </cell>
          <cell r="F3477">
            <v>0</v>
          </cell>
          <cell r="G3477">
            <v>0</v>
          </cell>
          <cell r="H3477">
            <v>0</v>
          </cell>
          <cell r="I3477">
            <v>0</v>
          </cell>
          <cell r="J3477">
            <v>0</v>
          </cell>
          <cell r="K3477">
            <v>0</v>
          </cell>
          <cell r="L3477">
            <v>0</v>
          </cell>
          <cell r="M3477">
            <v>0</v>
          </cell>
          <cell r="N3477">
            <v>0</v>
          </cell>
          <cell r="O3477">
            <v>0</v>
          </cell>
          <cell r="P3477">
            <v>0</v>
          </cell>
          <cell r="Q3477">
            <v>0</v>
          </cell>
          <cell r="R3477">
            <v>0</v>
          </cell>
          <cell r="S3477">
            <v>0</v>
          </cell>
          <cell r="T3477">
            <v>0</v>
          </cell>
          <cell r="U3477">
            <v>0</v>
          </cell>
          <cell r="V3477">
            <v>0</v>
          </cell>
          <cell r="W3477">
            <v>0</v>
          </cell>
          <cell r="X3477">
            <v>0</v>
          </cell>
          <cell r="Y3477" t="str">
            <v>D1UT_THM_7Proposed DSM Program Capital Costs</v>
          </cell>
        </row>
        <row r="3478">
          <cell r="E3478">
            <v>0</v>
          </cell>
          <cell r="F3478">
            <v>0</v>
          </cell>
          <cell r="G3478">
            <v>0</v>
          </cell>
          <cell r="H3478">
            <v>0</v>
          </cell>
          <cell r="I3478">
            <v>0</v>
          </cell>
          <cell r="J3478">
            <v>0</v>
          </cell>
          <cell r="K3478">
            <v>0</v>
          </cell>
          <cell r="L3478">
            <v>0</v>
          </cell>
          <cell r="M3478">
            <v>0</v>
          </cell>
          <cell r="N3478">
            <v>0</v>
          </cell>
          <cell r="O3478">
            <v>0</v>
          </cell>
          <cell r="P3478">
            <v>0</v>
          </cell>
          <cell r="Q3478">
            <v>0</v>
          </cell>
          <cell r="R3478">
            <v>0</v>
          </cell>
          <cell r="S3478">
            <v>0</v>
          </cell>
          <cell r="T3478">
            <v>0</v>
          </cell>
          <cell r="U3478">
            <v>7.0999999999999994E-2</v>
          </cell>
          <cell r="V3478">
            <v>7.2999999999999995E-2</v>
          </cell>
          <cell r="W3478">
            <v>7.4999999999999997E-2</v>
          </cell>
          <cell r="X3478">
            <v>7.8E-2</v>
          </cell>
          <cell r="Y3478" t="str">
            <v>D1UT_THM_7   DSM Program Total Costs</v>
          </cell>
        </row>
        <row r="3479">
          <cell r="E3479">
            <v>0</v>
          </cell>
          <cell r="F3479">
            <v>0</v>
          </cell>
          <cell r="G3479">
            <v>0</v>
          </cell>
          <cell r="H3479">
            <v>0</v>
          </cell>
          <cell r="I3479">
            <v>0</v>
          </cell>
          <cell r="J3479">
            <v>0</v>
          </cell>
          <cell r="K3479">
            <v>0</v>
          </cell>
          <cell r="L3479">
            <v>0</v>
          </cell>
          <cell r="M3479">
            <v>0</v>
          </cell>
          <cell r="N3479">
            <v>0</v>
          </cell>
          <cell r="O3479">
            <v>0</v>
          </cell>
          <cell r="P3479">
            <v>0</v>
          </cell>
          <cell r="Q3479">
            <v>0</v>
          </cell>
          <cell r="R3479">
            <v>0</v>
          </cell>
          <cell r="S3479">
            <v>0</v>
          </cell>
          <cell r="T3479">
            <v>0</v>
          </cell>
          <cell r="U3479">
            <v>0</v>
          </cell>
          <cell r="V3479">
            <v>0</v>
          </cell>
          <cell r="W3479">
            <v>0</v>
          </cell>
          <cell r="X3479">
            <v>0</v>
          </cell>
          <cell r="Y3479" t="str">
            <v>D1UT_THM_8Proposed DSM Program Energy Costs</v>
          </cell>
        </row>
        <row r="3480">
          <cell r="E3480">
            <v>0</v>
          </cell>
          <cell r="F3480">
            <v>0</v>
          </cell>
          <cell r="G3480">
            <v>0</v>
          </cell>
          <cell r="H3480">
            <v>0</v>
          </cell>
          <cell r="I3480">
            <v>0</v>
          </cell>
          <cell r="J3480">
            <v>0</v>
          </cell>
          <cell r="K3480">
            <v>0</v>
          </cell>
          <cell r="L3480">
            <v>0</v>
          </cell>
          <cell r="M3480">
            <v>0</v>
          </cell>
          <cell r="N3480">
            <v>0</v>
          </cell>
          <cell r="O3480">
            <v>0</v>
          </cell>
          <cell r="P3480">
            <v>0</v>
          </cell>
          <cell r="Q3480">
            <v>0</v>
          </cell>
          <cell r="R3480">
            <v>0</v>
          </cell>
          <cell r="S3480">
            <v>0</v>
          </cell>
          <cell r="T3480">
            <v>0</v>
          </cell>
          <cell r="U3480">
            <v>0</v>
          </cell>
          <cell r="V3480">
            <v>0</v>
          </cell>
          <cell r="W3480">
            <v>0</v>
          </cell>
          <cell r="X3480">
            <v>0.02</v>
          </cell>
          <cell r="Y3480" t="str">
            <v>D1UT_THM_8Proposed DSM Program Payback Energy Costs</v>
          </cell>
        </row>
        <row r="3481">
          <cell r="E3481">
            <v>0</v>
          </cell>
          <cell r="F3481">
            <v>0</v>
          </cell>
          <cell r="G3481">
            <v>0</v>
          </cell>
          <cell r="H3481">
            <v>0</v>
          </cell>
          <cell r="I3481">
            <v>0</v>
          </cell>
          <cell r="J3481">
            <v>0</v>
          </cell>
          <cell r="K3481">
            <v>0</v>
          </cell>
          <cell r="L3481">
            <v>0</v>
          </cell>
          <cell r="M3481">
            <v>0</v>
          </cell>
          <cell r="N3481">
            <v>0</v>
          </cell>
          <cell r="O3481">
            <v>0</v>
          </cell>
          <cell r="P3481">
            <v>0</v>
          </cell>
          <cell r="Q3481">
            <v>0</v>
          </cell>
          <cell r="R3481">
            <v>0</v>
          </cell>
          <cell r="S3481">
            <v>0</v>
          </cell>
          <cell r="T3481">
            <v>0</v>
          </cell>
          <cell r="U3481">
            <v>0</v>
          </cell>
          <cell r="V3481">
            <v>0</v>
          </cell>
          <cell r="W3481">
            <v>0</v>
          </cell>
          <cell r="X3481">
            <v>0</v>
          </cell>
          <cell r="Y3481" t="str">
            <v>D1UT_THM_8Proposed DSM Program Capacity Costs</v>
          </cell>
        </row>
        <row r="3482">
          <cell r="E3482">
            <v>0</v>
          </cell>
          <cell r="F3482">
            <v>0</v>
          </cell>
          <cell r="G3482">
            <v>0</v>
          </cell>
          <cell r="H3482">
            <v>0</v>
          </cell>
          <cell r="I3482">
            <v>0</v>
          </cell>
          <cell r="J3482">
            <v>0</v>
          </cell>
          <cell r="K3482">
            <v>0</v>
          </cell>
          <cell r="L3482">
            <v>0</v>
          </cell>
          <cell r="M3482">
            <v>0</v>
          </cell>
          <cell r="N3482">
            <v>0</v>
          </cell>
          <cell r="O3482">
            <v>0</v>
          </cell>
          <cell r="P3482">
            <v>0</v>
          </cell>
          <cell r="Q3482">
            <v>0</v>
          </cell>
          <cell r="R3482">
            <v>0</v>
          </cell>
          <cell r="S3482">
            <v>0</v>
          </cell>
          <cell r="T3482">
            <v>0</v>
          </cell>
          <cell r="U3482">
            <v>0</v>
          </cell>
          <cell r="V3482">
            <v>0</v>
          </cell>
          <cell r="W3482">
            <v>0</v>
          </cell>
          <cell r="X3482">
            <v>0</v>
          </cell>
          <cell r="Y3482" t="str">
            <v>D1UT_THM_8Proposed DSM Program Capital Costs</v>
          </cell>
        </row>
        <row r="3483">
          <cell r="E3483">
            <v>0</v>
          </cell>
          <cell r="F3483">
            <v>0</v>
          </cell>
          <cell r="G3483">
            <v>0</v>
          </cell>
          <cell r="H3483">
            <v>0</v>
          </cell>
          <cell r="I3483">
            <v>0</v>
          </cell>
          <cell r="J3483">
            <v>0</v>
          </cell>
          <cell r="K3483">
            <v>0</v>
          </cell>
          <cell r="L3483">
            <v>0</v>
          </cell>
          <cell r="M3483">
            <v>0</v>
          </cell>
          <cell r="N3483">
            <v>0</v>
          </cell>
          <cell r="O3483">
            <v>0</v>
          </cell>
          <cell r="P3483">
            <v>0</v>
          </cell>
          <cell r="Q3483">
            <v>0</v>
          </cell>
          <cell r="R3483">
            <v>0</v>
          </cell>
          <cell r="S3483">
            <v>0</v>
          </cell>
          <cell r="T3483">
            <v>0</v>
          </cell>
          <cell r="U3483">
            <v>0</v>
          </cell>
          <cell r="V3483">
            <v>0</v>
          </cell>
          <cell r="W3483">
            <v>0</v>
          </cell>
          <cell r="X3483">
            <v>4.8000000000000001E-2</v>
          </cell>
          <cell r="Y3483" t="str">
            <v>D1UT_THM_8   DSM Program Total Costs</v>
          </cell>
        </row>
        <row r="3484">
          <cell r="E3484">
            <v>0</v>
          </cell>
          <cell r="F3484">
            <v>0</v>
          </cell>
          <cell r="G3484">
            <v>0</v>
          </cell>
          <cell r="H3484">
            <v>0</v>
          </cell>
          <cell r="I3484">
            <v>0</v>
          </cell>
          <cell r="J3484">
            <v>0</v>
          </cell>
          <cell r="K3484">
            <v>0</v>
          </cell>
          <cell r="L3484">
            <v>0</v>
          </cell>
          <cell r="M3484">
            <v>0</v>
          </cell>
          <cell r="N3484">
            <v>0</v>
          </cell>
          <cell r="O3484">
            <v>0</v>
          </cell>
          <cell r="P3484">
            <v>0</v>
          </cell>
          <cell r="Q3484">
            <v>0</v>
          </cell>
          <cell r="R3484">
            <v>0</v>
          </cell>
          <cell r="S3484">
            <v>0</v>
          </cell>
          <cell r="T3484">
            <v>0</v>
          </cell>
          <cell r="U3484">
            <v>0</v>
          </cell>
          <cell r="V3484">
            <v>0</v>
          </cell>
          <cell r="W3484">
            <v>0</v>
          </cell>
          <cell r="X3484">
            <v>0</v>
          </cell>
          <cell r="Y3484" t="str">
            <v>D1UT_APP_1Proposed DSM Program Energy Costs</v>
          </cell>
        </row>
        <row r="3485">
          <cell r="E3485">
            <v>0</v>
          </cell>
          <cell r="F3485">
            <v>0</v>
          </cell>
          <cell r="G3485">
            <v>0</v>
          </cell>
          <cell r="H3485">
            <v>0</v>
          </cell>
          <cell r="I3485">
            <v>0</v>
          </cell>
          <cell r="J3485">
            <v>0</v>
          </cell>
          <cell r="K3485">
            <v>0</v>
          </cell>
          <cell r="L3485">
            <v>0</v>
          </cell>
          <cell r="M3485">
            <v>0</v>
          </cell>
          <cell r="N3485">
            <v>0</v>
          </cell>
          <cell r="O3485">
            <v>0</v>
          </cell>
          <cell r="P3485">
            <v>0</v>
          </cell>
          <cell r="Q3485">
            <v>0</v>
          </cell>
          <cell r="R3485">
            <v>0</v>
          </cell>
          <cell r="S3485">
            <v>0</v>
          </cell>
          <cell r="T3485">
            <v>0</v>
          </cell>
          <cell r="U3485">
            <v>0</v>
          </cell>
          <cell r="V3485">
            <v>0</v>
          </cell>
          <cell r="W3485">
            <v>0</v>
          </cell>
          <cell r="X3485">
            <v>0</v>
          </cell>
          <cell r="Y3485" t="str">
            <v>D1UT_APP_1Proposed DSM Program Payback Energy Costs</v>
          </cell>
        </row>
        <row r="3486">
          <cell r="E3486">
            <v>0</v>
          </cell>
          <cell r="F3486">
            <v>0</v>
          </cell>
          <cell r="G3486">
            <v>0</v>
          </cell>
          <cell r="H3486">
            <v>0</v>
          </cell>
          <cell r="I3486">
            <v>0</v>
          </cell>
          <cell r="J3486">
            <v>0</v>
          </cell>
          <cell r="K3486">
            <v>0</v>
          </cell>
          <cell r="L3486">
            <v>0</v>
          </cell>
          <cell r="M3486">
            <v>0</v>
          </cell>
          <cell r="N3486">
            <v>0</v>
          </cell>
          <cell r="O3486">
            <v>0</v>
          </cell>
          <cell r="P3486">
            <v>0</v>
          </cell>
          <cell r="Q3486">
            <v>0</v>
          </cell>
          <cell r="R3486">
            <v>0</v>
          </cell>
          <cell r="S3486">
            <v>0</v>
          </cell>
          <cell r="T3486">
            <v>0</v>
          </cell>
          <cell r="U3486">
            <v>0</v>
          </cell>
          <cell r="V3486">
            <v>0</v>
          </cell>
          <cell r="W3486">
            <v>0</v>
          </cell>
          <cell r="X3486">
            <v>0</v>
          </cell>
          <cell r="Y3486" t="str">
            <v>D1UT_APP_1Proposed DSM Program Capacity Costs</v>
          </cell>
        </row>
        <row r="3487">
          <cell r="E3487">
            <v>0</v>
          </cell>
          <cell r="F3487">
            <v>0</v>
          </cell>
          <cell r="G3487">
            <v>0</v>
          </cell>
          <cell r="H3487">
            <v>0</v>
          </cell>
          <cell r="I3487">
            <v>0</v>
          </cell>
          <cell r="J3487">
            <v>0</v>
          </cell>
          <cell r="K3487">
            <v>0</v>
          </cell>
          <cell r="L3487">
            <v>0</v>
          </cell>
          <cell r="M3487">
            <v>0</v>
          </cell>
          <cell r="N3487">
            <v>0</v>
          </cell>
          <cell r="O3487">
            <v>0</v>
          </cell>
          <cell r="P3487">
            <v>0</v>
          </cell>
          <cell r="Q3487">
            <v>0</v>
          </cell>
          <cell r="R3487">
            <v>0</v>
          </cell>
          <cell r="S3487">
            <v>0</v>
          </cell>
          <cell r="T3487">
            <v>0</v>
          </cell>
          <cell r="U3487">
            <v>0</v>
          </cell>
          <cell r="V3487">
            <v>0</v>
          </cell>
          <cell r="W3487">
            <v>0</v>
          </cell>
          <cell r="X3487">
            <v>0</v>
          </cell>
          <cell r="Y3487" t="str">
            <v>D1UT_APP_1Proposed DSM Program Capital Costs</v>
          </cell>
        </row>
        <row r="3488">
          <cell r="E3488">
            <v>0</v>
          </cell>
          <cell r="F3488">
            <v>0</v>
          </cell>
          <cell r="G3488">
            <v>0</v>
          </cell>
          <cell r="H3488">
            <v>0</v>
          </cell>
          <cell r="I3488">
            <v>0</v>
          </cell>
          <cell r="J3488">
            <v>0</v>
          </cell>
          <cell r="K3488">
            <v>0</v>
          </cell>
          <cell r="L3488">
            <v>0</v>
          </cell>
          <cell r="M3488">
            <v>0</v>
          </cell>
          <cell r="N3488">
            <v>0</v>
          </cell>
          <cell r="O3488">
            <v>0</v>
          </cell>
          <cell r="P3488">
            <v>0</v>
          </cell>
          <cell r="Q3488">
            <v>0</v>
          </cell>
          <cell r="R3488">
            <v>0</v>
          </cell>
          <cell r="S3488">
            <v>0</v>
          </cell>
          <cell r="T3488">
            <v>0</v>
          </cell>
          <cell r="U3488">
            <v>0</v>
          </cell>
          <cell r="V3488">
            <v>0</v>
          </cell>
          <cell r="W3488">
            <v>0</v>
          </cell>
          <cell r="X3488">
            <v>0</v>
          </cell>
          <cell r="Y3488" t="str">
            <v>D1UT_APP_1   DSM Program Total Costs</v>
          </cell>
        </row>
        <row r="3489">
          <cell r="E3489">
            <v>0</v>
          </cell>
          <cell r="F3489">
            <v>0</v>
          </cell>
          <cell r="G3489">
            <v>0</v>
          </cell>
          <cell r="H3489">
            <v>0</v>
          </cell>
          <cell r="I3489">
            <v>0</v>
          </cell>
          <cell r="J3489">
            <v>0</v>
          </cell>
          <cell r="K3489">
            <v>0</v>
          </cell>
          <cell r="L3489">
            <v>0</v>
          </cell>
          <cell r="M3489">
            <v>0</v>
          </cell>
          <cell r="N3489">
            <v>0</v>
          </cell>
          <cell r="O3489">
            <v>0</v>
          </cell>
          <cell r="P3489">
            <v>0</v>
          </cell>
          <cell r="Q3489">
            <v>0</v>
          </cell>
          <cell r="R3489">
            <v>0</v>
          </cell>
          <cell r="S3489">
            <v>0</v>
          </cell>
          <cell r="T3489">
            <v>0</v>
          </cell>
          <cell r="U3489">
            <v>0</v>
          </cell>
          <cell r="V3489">
            <v>0</v>
          </cell>
          <cell r="W3489">
            <v>0</v>
          </cell>
          <cell r="X3489">
            <v>0</v>
          </cell>
          <cell r="Y3489" t="str">
            <v>D1UT_APP_2Proposed DSM Program Energy Costs</v>
          </cell>
        </row>
        <row r="3490">
          <cell r="E3490">
            <v>0</v>
          </cell>
          <cell r="F3490">
            <v>0</v>
          </cell>
          <cell r="G3490">
            <v>0</v>
          </cell>
          <cell r="H3490">
            <v>0</v>
          </cell>
          <cell r="I3490">
            <v>0</v>
          </cell>
          <cell r="J3490">
            <v>0</v>
          </cell>
          <cell r="K3490">
            <v>0</v>
          </cell>
          <cell r="L3490">
            <v>0</v>
          </cell>
          <cell r="M3490">
            <v>0</v>
          </cell>
          <cell r="N3490">
            <v>0</v>
          </cell>
          <cell r="O3490">
            <v>0</v>
          </cell>
          <cell r="P3490">
            <v>0</v>
          </cell>
          <cell r="Q3490">
            <v>0</v>
          </cell>
          <cell r="R3490">
            <v>0</v>
          </cell>
          <cell r="S3490">
            <v>0</v>
          </cell>
          <cell r="T3490">
            <v>0</v>
          </cell>
          <cell r="U3490">
            <v>0</v>
          </cell>
          <cell r="V3490">
            <v>0</v>
          </cell>
          <cell r="W3490">
            <v>0</v>
          </cell>
          <cell r="X3490">
            <v>0</v>
          </cell>
          <cell r="Y3490" t="str">
            <v>D1UT_APP_2Proposed DSM Program Payback Energy Costs</v>
          </cell>
        </row>
        <row r="3491">
          <cell r="E3491">
            <v>0</v>
          </cell>
          <cell r="F3491">
            <v>0</v>
          </cell>
          <cell r="G3491">
            <v>0</v>
          </cell>
          <cell r="H3491">
            <v>0</v>
          </cell>
          <cell r="I3491">
            <v>0</v>
          </cell>
          <cell r="J3491">
            <v>0</v>
          </cell>
          <cell r="K3491">
            <v>0</v>
          </cell>
          <cell r="L3491">
            <v>0</v>
          </cell>
          <cell r="M3491">
            <v>0</v>
          </cell>
          <cell r="N3491">
            <v>0</v>
          </cell>
          <cell r="O3491">
            <v>0</v>
          </cell>
          <cell r="P3491">
            <v>0</v>
          </cell>
          <cell r="Q3491">
            <v>0</v>
          </cell>
          <cell r="R3491">
            <v>0</v>
          </cell>
          <cell r="S3491">
            <v>0</v>
          </cell>
          <cell r="T3491">
            <v>0</v>
          </cell>
          <cell r="U3491">
            <v>0</v>
          </cell>
          <cell r="V3491">
            <v>0</v>
          </cell>
          <cell r="W3491">
            <v>0</v>
          </cell>
          <cell r="X3491">
            <v>0</v>
          </cell>
          <cell r="Y3491" t="str">
            <v>D1UT_APP_2Proposed DSM Program Capacity Costs</v>
          </cell>
        </row>
        <row r="3492">
          <cell r="E3492">
            <v>0</v>
          </cell>
          <cell r="F3492">
            <v>0</v>
          </cell>
          <cell r="G3492">
            <v>0</v>
          </cell>
          <cell r="H3492">
            <v>0</v>
          </cell>
          <cell r="I3492">
            <v>0</v>
          </cell>
          <cell r="J3492">
            <v>0</v>
          </cell>
          <cell r="K3492">
            <v>0</v>
          </cell>
          <cell r="L3492">
            <v>0</v>
          </cell>
          <cell r="M3492">
            <v>0</v>
          </cell>
          <cell r="N3492">
            <v>0</v>
          </cell>
          <cell r="O3492">
            <v>0</v>
          </cell>
          <cell r="P3492">
            <v>0</v>
          </cell>
          <cell r="Q3492">
            <v>0</v>
          </cell>
          <cell r="R3492">
            <v>0</v>
          </cell>
          <cell r="S3492">
            <v>0</v>
          </cell>
          <cell r="T3492">
            <v>0</v>
          </cell>
          <cell r="U3492">
            <v>0</v>
          </cell>
          <cell r="V3492">
            <v>0</v>
          </cell>
          <cell r="W3492">
            <v>0</v>
          </cell>
          <cell r="X3492">
            <v>0</v>
          </cell>
          <cell r="Y3492" t="str">
            <v>D1UT_APP_2Proposed DSM Program Capital Costs</v>
          </cell>
        </row>
        <row r="3493">
          <cell r="E3493">
            <v>0</v>
          </cell>
          <cell r="F3493">
            <v>0</v>
          </cell>
          <cell r="G3493">
            <v>0</v>
          </cell>
          <cell r="H3493">
            <v>0</v>
          </cell>
          <cell r="I3493">
            <v>0</v>
          </cell>
          <cell r="J3493">
            <v>0</v>
          </cell>
          <cell r="K3493">
            <v>0</v>
          </cell>
          <cell r="L3493">
            <v>0</v>
          </cell>
          <cell r="M3493">
            <v>0</v>
          </cell>
          <cell r="N3493">
            <v>0</v>
          </cell>
          <cell r="O3493">
            <v>0</v>
          </cell>
          <cell r="P3493">
            <v>0</v>
          </cell>
          <cell r="Q3493">
            <v>0</v>
          </cell>
          <cell r="R3493">
            <v>0</v>
          </cell>
          <cell r="S3493">
            <v>0</v>
          </cell>
          <cell r="T3493">
            <v>0</v>
          </cell>
          <cell r="U3493">
            <v>0</v>
          </cell>
          <cell r="V3493">
            <v>0</v>
          </cell>
          <cell r="W3493">
            <v>0</v>
          </cell>
          <cell r="X3493">
            <v>0</v>
          </cell>
          <cell r="Y3493" t="str">
            <v>D1UT_APP_2   DSM Program Total Costs</v>
          </cell>
        </row>
        <row r="3494">
          <cell r="E3494">
            <v>0</v>
          </cell>
          <cell r="F3494">
            <v>0</v>
          </cell>
          <cell r="G3494">
            <v>0</v>
          </cell>
          <cell r="H3494">
            <v>0</v>
          </cell>
          <cell r="I3494">
            <v>0</v>
          </cell>
          <cell r="J3494">
            <v>0</v>
          </cell>
          <cell r="K3494">
            <v>0</v>
          </cell>
          <cell r="L3494">
            <v>0</v>
          </cell>
          <cell r="M3494">
            <v>0</v>
          </cell>
          <cell r="N3494">
            <v>0</v>
          </cell>
          <cell r="O3494">
            <v>0</v>
          </cell>
          <cell r="P3494">
            <v>0</v>
          </cell>
          <cell r="Q3494">
            <v>0</v>
          </cell>
          <cell r="R3494">
            <v>0</v>
          </cell>
          <cell r="S3494">
            <v>0</v>
          </cell>
          <cell r="T3494">
            <v>0</v>
          </cell>
          <cell r="U3494">
            <v>0</v>
          </cell>
          <cell r="V3494">
            <v>0</v>
          </cell>
          <cell r="W3494">
            <v>0</v>
          </cell>
          <cell r="X3494">
            <v>0</v>
          </cell>
          <cell r="Y3494" t="str">
            <v>D1UT_RAC_1Proposed DSM Program Energy Costs</v>
          </cell>
        </row>
        <row r="3495">
          <cell r="E3495">
            <v>0</v>
          </cell>
          <cell r="F3495">
            <v>0</v>
          </cell>
          <cell r="G3495">
            <v>0</v>
          </cell>
          <cell r="H3495">
            <v>0</v>
          </cell>
          <cell r="I3495">
            <v>0</v>
          </cell>
          <cell r="J3495">
            <v>0</v>
          </cell>
          <cell r="K3495">
            <v>0</v>
          </cell>
          <cell r="L3495">
            <v>0</v>
          </cell>
          <cell r="M3495">
            <v>0</v>
          </cell>
          <cell r="N3495">
            <v>0</v>
          </cell>
          <cell r="O3495">
            <v>0</v>
          </cell>
          <cell r="P3495">
            <v>0</v>
          </cell>
          <cell r="Q3495">
            <v>0</v>
          </cell>
          <cell r="R3495">
            <v>0</v>
          </cell>
          <cell r="S3495">
            <v>0</v>
          </cell>
          <cell r="T3495">
            <v>0</v>
          </cell>
          <cell r="U3495">
            <v>0</v>
          </cell>
          <cell r="V3495">
            <v>0</v>
          </cell>
          <cell r="W3495">
            <v>0</v>
          </cell>
          <cell r="X3495">
            <v>0</v>
          </cell>
          <cell r="Y3495" t="str">
            <v>D1UT_RAC_1Proposed DSM Program Payback Energy Costs</v>
          </cell>
        </row>
        <row r="3496">
          <cell r="E3496">
            <v>0</v>
          </cell>
          <cell r="F3496">
            <v>0</v>
          </cell>
          <cell r="G3496">
            <v>0</v>
          </cell>
          <cell r="H3496">
            <v>0</v>
          </cell>
          <cell r="I3496">
            <v>0</v>
          </cell>
          <cell r="J3496">
            <v>0</v>
          </cell>
          <cell r="K3496">
            <v>0</v>
          </cell>
          <cell r="L3496">
            <v>0</v>
          </cell>
          <cell r="M3496">
            <v>0</v>
          </cell>
          <cell r="N3496">
            <v>0</v>
          </cell>
          <cell r="O3496">
            <v>0</v>
          </cell>
          <cell r="P3496">
            <v>0</v>
          </cell>
          <cell r="Q3496">
            <v>0</v>
          </cell>
          <cell r="R3496">
            <v>0</v>
          </cell>
          <cell r="S3496">
            <v>0</v>
          </cell>
          <cell r="T3496">
            <v>0</v>
          </cell>
          <cell r="U3496">
            <v>0</v>
          </cell>
          <cell r="V3496">
            <v>0</v>
          </cell>
          <cell r="W3496">
            <v>0</v>
          </cell>
          <cell r="X3496">
            <v>0</v>
          </cell>
          <cell r="Y3496" t="str">
            <v>D1UT_RAC_1Proposed DSM Program Capacity Costs</v>
          </cell>
        </row>
        <row r="3497">
          <cell r="E3497">
            <v>0</v>
          </cell>
          <cell r="F3497">
            <v>0</v>
          </cell>
          <cell r="G3497">
            <v>0</v>
          </cell>
          <cell r="H3497">
            <v>0</v>
          </cell>
          <cell r="I3497">
            <v>0</v>
          </cell>
          <cell r="J3497">
            <v>0</v>
          </cell>
          <cell r="K3497">
            <v>0</v>
          </cell>
          <cell r="L3497">
            <v>0</v>
          </cell>
          <cell r="M3497">
            <v>0</v>
          </cell>
          <cell r="N3497">
            <v>0</v>
          </cell>
          <cell r="O3497">
            <v>0</v>
          </cell>
          <cell r="P3497">
            <v>0</v>
          </cell>
          <cell r="Q3497">
            <v>0</v>
          </cell>
          <cell r="R3497">
            <v>0</v>
          </cell>
          <cell r="S3497">
            <v>0</v>
          </cell>
          <cell r="T3497">
            <v>0</v>
          </cell>
          <cell r="U3497">
            <v>0</v>
          </cell>
          <cell r="V3497">
            <v>0</v>
          </cell>
          <cell r="W3497">
            <v>0</v>
          </cell>
          <cell r="X3497">
            <v>0</v>
          </cell>
          <cell r="Y3497" t="str">
            <v>D1UT_RAC_1Proposed DSM Program Capital Costs</v>
          </cell>
        </row>
        <row r="3498">
          <cell r="E3498">
            <v>0</v>
          </cell>
          <cell r="F3498">
            <v>0</v>
          </cell>
          <cell r="G3498">
            <v>0</v>
          </cell>
          <cell r="H3498">
            <v>0</v>
          </cell>
          <cell r="I3498">
            <v>0</v>
          </cell>
          <cell r="J3498">
            <v>0</v>
          </cell>
          <cell r="K3498">
            <v>0</v>
          </cell>
          <cell r="L3498">
            <v>0</v>
          </cell>
          <cell r="M3498">
            <v>0</v>
          </cell>
          <cell r="N3498">
            <v>0</v>
          </cell>
          <cell r="O3498">
            <v>0</v>
          </cell>
          <cell r="P3498">
            <v>0</v>
          </cell>
          <cell r="Q3498">
            <v>0</v>
          </cell>
          <cell r="R3498">
            <v>0</v>
          </cell>
          <cell r="S3498">
            <v>0</v>
          </cell>
          <cell r="T3498">
            <v>0</v>
          </cell>
          <cell r="U3498">
            <v>0</v>
          </cell>
          <cell r="V3498">
            <v>0</v>
          </cell>
          <cell r="W3498">
            <v>0</v>
          </cell>
          <cell r="X3498">
            <v>0</v>
          </cell>
          <cell r="Y3498" t="str">
            <v>D1UT_RAC_1   DSM Program Total Costs</v>
          </cell>
        </row>
        <row r="3499">
          <cell r="E3499">
            <v>0</v>
          </cell>
          <cell r="F3499">
            <v>0</v>
          </cell>
          <cell r="G3499">
            <v>0</v>
          </cell>
          <cell r="H3499">
            <v>0</v>
          </cell>
          <cell r="I3499">
            <v>0</v>
          </cell>
          <cell r="J3499">
            <v>0</v>
          </cell>
          <cell r="K3499">
            <v>0</v>
          </cell>
          <cell r="L3499">
            <v>0</v>
          </cell>
          <cell r="M3499">
            <v>0</v>
          </cell>
          <cell r="N3499">
            <v>0</v>
          </cell>
          <cell r="O3499">
            <v>0</v>
          </cell>
          <cell r="P3499">
            <v>0</v>
          </cell>
          <cell r="Q3499">
            <v>0</v>
          </cell>
          <cell r="R3499">
            <v>0</v>
          </cell>
          <cell r="S3499">
            <v>0</v>
          </cell>
          <cell r="T3499">
            <v>0</v>
          </cell>
          <cell r="U3499">
            <v>0</v>
          </cell>
          <cell r="V3499">
            <v>0</v>
          </cell>
          <cell r="W3499">
            <v>0</v>
          </cell>
          <cell r="X3499">
            <v>0</v>
          </cell>
          <cell r="Y3499" t="str">
            <v>D1UT_EVC_1Proposed DSM Program Energy Costs</v>
          </cell>
        </row>
        <row r="3500">
          <cell r="E3500">
            <v>0</v>
          </cell>
          <cell r="F3500">
            <v>0</v>
          </cell>
          <cell r="G3500">
            <v>0</v>
          </cell>
          <cell r="H3500">
            <v>0</v>
          </cell>
          <cell r="I3500">
            <v>0</v>
          </cell>
          <cell r="J3500">
            <v>0</v>
          </cell>
          <cell r="K3500">
            <v>0</v>
          </cell>
          <cell r="L3500">
            <v>0</v>
          </cell>
          <cell r="M3500">
            <v>0</v>
          </cell>
          <cell r="N3500">
            <v>0</v>
          </cell>
          <cell r="O3500">
            <v>0</v>
          </cell>
          <cell r="P3500">
            <v>0</v>
          </cell>
          <cell r="Q3500">
            <v>0</v>
          </cell>
          <cell r="R3500">
            <v>0</v>
          </cell>
          <cell r="S3500">
            <v>0</v>
          </cell>
          <cell r="T3500">
            <v>0</v>
          </cell>
          <cell r="U3500">
            <v>0</v>
          </cell>
          <cell r="V3500">
            <v>0</v>
          </cell>
          <cell r="W3500">
            <v>0</v>
          </cell>
          <cell r="X3500">
            <v>0</v>
          </cell>
          <cell r="Y3500" t="str">
            <v>D1UT_EVC_1Proposed DSM Program Payback Energy Costs</v>
          </cell>
        </row>
        <row r="3501">
          <cell r="E3501">
            <v>0</v>
          </cell>
          <cell r="F3501">
            <v>0</v>
          </cell>
          <cell r="G3501">
            <v>0</v>
          </cell>
          <cell r="H3501">
            <v>0</v>
          </cell>
          <cell r="I3501">
            <v>0</v>
          </cell>
          <cell r="J3501">
            <v>0</v>
          </cell>
          <cell r="K3501">
            <v>0</v>
          </cell>
          <cell r="L3501">
            <v>0</v>
          </cell>
          <cell r="M3501">
            <v>0</v>
          </cell>
          <cell r="N3501">
            <v>0</v>
          </cell>
          <cell r="O3501">
            <v>0</v>
          </cell>
          <cell r="P3501">
            <v>0</v>
          </cell>
          <cell r="Q3501">
            <v>0</v>
          </cell>
          <cell r="R3501">
            <v>0</v>
          </cell>
          <cell r="S3501">
            <v>0</v>
          </cell>
          <cell r="T3501">
            <v>0</v>
          </cell>
          <cell r="U3501">
            <v>0</v>
          </cell>
          <cell r="V3501">
            <v>0</v>
          </cell>
          <cell r="W3501">
            <v>0</v>
          </cell>
          <cell r="X3501">
            <v>0</v>
          </cell>
          <cell r="Y3501" t="str">
            <v>D1UT_EVC_1Proposed DSM Program Capacity Costs</v>
          </cell>
        </row>
        <row r="3502">
          <cell r="E3502">
            <v>0</v>
          </cell>
          <cell r="F3502">
            <v>0</v>
          </cell>
          <cell r="G3502">
            <v>0</v>
          </cell>
          <cell r="H3502">
            <v>0</v>
          </cell>
          <cell r="I3502">
            <v>0</v>
          </cell>
          <cell r="J3502">
            <v>0</v>
          </cell>
          <cell r="K3502">
            <v>0</v>
          </cell>
          <cell r="L3502">
            <v>0</v>
          </cell>
          <cell r="M3502">
            <v>0</v>
          </cell>
          <cell r="N3502">
            <v>0</v>
          </cell>
          <cell r="O3502">
            <v>0</v>
          </cell>
          <cell r="P3502">
            <v>0</v>
          </cell>
          <cell r="Q3502">
            <v>0</v>
          </cell>
          <cell r="R3502">
            <v>0</v>
          </cell>
          <cell r="S3502">
            <v>0</v>
          </cell>
          <cell r="T3502">
            <v>0</v>
          </cell>
          <cell r="U3502">
            <v>0</v>
          </cell>
          <cell r="V3502">
            <v>0</v>
          </cell>
          <cell r="W3502">
            <v>0</v>
          </cell>
          <cell r="X3502">
            <v>0</v>
          </cell>
          <cell r="Y3502" t="str">
            <v>D1UT_EVC_1Proposed DSM Program Capital Costs</v>
          </cell>
        </row>
        <row r="3503">
          <cell r="E3503">
            <v>0</v>
          </cell>
          <cell r="F3503">
            <v>0</v>
          </cell>
          <cell r="G3503">
            <v>0</v>
          </cell>
          <cell r="H3503">
            <v>0</v>
          </cell>
          <cell r="I3503">
            <v>0</v>
          </cell>
          <cell r="J3503">
            <v>0</v>
          </cell>
          <cell r="K3503">
            <v>0</v>
          </cell>
          <cell r="L3503">
            <v>0</v>
          </cell>
          <cell r="M3503">
            <v>0</v>
          </cell>
          <cell r="N3503">
            <v>0</v>
          </cell>
          <cell r="O3503">
            <v>0</v>
          </cell>
          <cell r="P3503">
            <v>0</v>
          </cell>
          <cell r="Q3503">
            <v>0</v>
          </cell>
          <cell r="R3503">
            <v>0</v>
          </cell>
          <cell r="S3503">
            <v>0</v>
          </cell>
          <cell r="T3503">
            <v>0</v>
          </cell>
          <cell r="U3503">
            <v>0</v>
          </cell>
          <cell r="V3503">
            <v>0</v>
          </cell>
          <cell r="W3503">
            <v>0</v>
          </cell>
          <cell r="X3503">
            <v>0</v>
          </cell>
          <cell r="Y3503" t="str">
            <v>D1UT_EVC_1   DSM Program Total Costs</v>
          </cell>
        </row>
        <row r="3504">
          <cell r="E3504">
            <v>0</v>
          </cell>
          <cell r="F3504">
            <v>0</v>
          </cell>
          <cell r="G3504">
            <v>0</v>
          </cell>
          <cell r="H3504">
            <v>0</v>
          </cell>
          <cell r="I3504">
            <v>0</v>
          </cell>
          <cell r="J3504">
            <v>0</v>
          </cell>
          <cell r="K3504">
            <v>0</v>
          </cell>
          <cell r="L3504">
            <v>0</v>
          </cell>
          <cell r="M3504">
            <v>0</v>
          </cell>
          <cell r="N3504">
            <v>0</v>
          </cell>
          <cell r="O3504">
            <v>0</v>
          </cell>
          <cell r="P3504">
            <v>0</v>
          </cell>
          <cell r="Q3504">
            <v>0</v>
          </cell>
          <cell r="R3504">
            <v>0</v>
          </cell>
          <cell r="S3504">
            <v>0</v>
          </cell>
          <cell r="T3504">
            <v>0</v>
          </cell>
          <cell r="U3504">
            <v>0</v>
          </cell>
          <cell r="V3504">
            <v>0</v>
          </cell>
          <cell r="W3504">
            <v>0</v>
          </cell>
          <cell r="X3504">
            <v>0</v>
          </cell>
          <cell r="Y3504" t="str">
            <v>D1UT_EVC_2Proposed DSM Program Energy Costs</v>
          </cell>
        </row>
        <row r="3505">
          <cell r="E3505">
            <v>0</v>
          </cell>
          <cell r="F3505">
            <v>0</v>
          </cell>
          <cell r="G3505">
            <v>0</v>
          </cell>
          <cell r="H3505">
            <v>0</v>
          </cell>
          <cell r="I3505">
            <v>0</v>
          </cell>
          <cell r="J3505">
            <v>0</v>
          </cell>
          <cell r="K3505">
            <v>0</v>
          </cell>
          <cell r="L3505">
            <v>0</v>
          </cell>
          <cell r="M3505">
            <v>0</v>
          </cell>
          <cell r="N3505">
            <v>0</v>
          </cell>
          <cell r="O3505">
            <v>0</v>
          </cell>
          <cell r="P3505">
            <v>0</v>
          </cell>
          <cell r="Q3505">
            <v>0</v>
          </cell>
          <cell r="R3505">
            <v>0</v>
          </cell>
          <cell r="S3505">
            <v>0</v>
          </cell>
          <cell r="T3505">
            <v>0</v>
          </cell>
          <cell r="U3505">
            <v>0</v>
          </cell>
          <cell r="V3505">
            <v>0</v>
          </cell>
          <cell r="W3505">
            <v>0</v>
          </cell>
          <cell r="X3505">
            <v>0</v>
          </cell>
          <cell r="Y3505" t="str">
            <v>D1UT_EVC_2Proposed DSM Program Payback Energy Costs</v>
          </cell>
        </row>
        <row r="3506">
          <cell r="E3506">
            <v>0</v>
          </cell>
          <cell r="F3506">
            <v>0</v>
          </cell>
          <cell r="G3506">
            <v>0</v>
          </cell>
          <cell r="H3506">
            <v>0</v>
          </cell>
          <cell r="I3506">
            <v>0</v>
          </cell>
          <cell r="J3506">
            <v>0</v>
          </cell>
          <cell r="K3506">
            <v>0</v>
          </cell>
          <cell r="L3506">
            <v>0</v>
          </cell>
          <cell r="M3506">
            <v>0</v>
          </cell>
          <cell r="N3506">
            <v>0</v>
          </cell>
          <cell r="O3506">
            <v>0</v>
          </cell>
          <cell r="P3506">
            <v>0</v>
          </cell>
          <cell r="Q3506">
            <v>0</v>
          </cell>
          <cell r="R3506">
            <v>0</v>
          </cell>
          <cell r="S3506">
            <v>0</v>
          </cell>
          <cell r="T3506">
            <v>0</v>
          </cell>
          <cell r="U3506">
            <v>0</v>
          </cell>
          <cell r="V3506">
            <v>0</v>
          </cell>
          <cell r="W3506">
            <v>0</v>
          </cell>
          <cell r="X3506">
            <v>0</v>
          </cell>
          <cell r="Y3506" t="str">
            <v>D1UT_EVC_2Proposed DSM Program Capacity Costs</v>
          </cell>
        </row>
        <row r="3507">
          <cell r="E3507">
            <v>0</v>
          </cell>
          <cell r="F3507">
            <v>0</v>
          </cell>
          <cell r="G3507">
            <v>0</v>
          </cell>
          <cell r="H3507">
            <v>0</v>
          </cell>
          <cell r="I3507">
            <v>0</v>
          </cell>
          <cell r="J3507">
            <v>0</v>
          </cell>
          <cell r="K3507">
            <v>0</v>
          </cell>
          <cell r="L3507">
            <v>0</v>
          </cell>
          <cell r="M3507">
            <v>0</v>
          </cell>
          <cell r="N3507">
            <v>0</v>
          </cell>
          <cell r="O3507">
            <v>0</v>
          </cell>
          <cell r="P3507">
            <v>0</v>
          </cell>
          <cell r="Q3507">
            <v>0</v>
          </cell>
          <cell r="R3507">
            <v>0</v>
          </cell>
          <cell r="S3507">
            <v>0</v>
          </cell>
          <cell r="T3507">
            <v>0</v>
          </cell>
          <cell r="U3507">
            <v>0</v>
          </cell>
          <cell r="V3507">
            <v>0</v>
          </cell>
          <cell r="W3507">
            <v>0</v>
          </cell>
          <cell r="X3507">
            <v>0</v>
          </cell>
          <cell r="Y3507" t="str">
            <v>D1UT_EVC_2Proposed DSM Program Capital Costs</v>
          </cell>
        </row>
        <row r="3508">
          <cell r="E3508">
            <v>0</v>
          </cell>
          <cell r="F3508">
            <v>0</v>
          </cell>
          <cell r="G3508">
            <v>0</v>
          </cell>
          <cell r="H3508">
            <v>0</v>
          </cell>
          <cell r="I3508">
            <v>0</v>
          </cell>
          <cell r="J3508">
            <v>0</v>
          </cell>
          <cell r="K3508">
            <v>0</v>
          </cell>
          <cell r="L3508">
            <v>0</v>
          </cell>
          <cell r="M3508">
            <v>0</v>
          </cell>
          <cell r="N3508">
            <v>0</v>
          </cell>
          <cell r="O3508">
            <v>0</v>
          </cell>
          <cell r="P3508">
            <v>0</v>
          </cell>
          <cell r="Q3508">
            <v>0</v>
          </cell>
          <cell r="R3508">
            <v>0</v>
          </cell>
          <cell r="S3508">
            <v>0</v>
          </cell>
          <cell r="T3508">
            <v>0</v>
          </cell>
          <cell r="U3508">
            <v>0</v>
          </cell>
          <cell r="V3508">
            <v>0</v>
          </cell>
          <cell r="W3508">
            <v>0</v>
          </cell>
          <cell r="X3508">
            <v>0</v>
          </cell>
          <cell r="Y3508" t="str">
            <v>D1UT_EVC_2   DSM Program Total Costs</v>
          </cell>
        </row>
        <row r="3509">
          <cell r="E3509">
            <v>0</v>
          </cell>
          <cell r="F3509">
            <v>0</v>
          </cell>
          <cell r="G3509">
            <v>0</v>
          </cell>
          <cell r="H3509">
            <v>0</v>
          </cell>
          <cell r="I3509">
            <v>0</v>
          </cell>
          <cell r="J3509">
            <v>0</v>
          </cell>
          <cell r="K3509">
            <v>0</v>
          </cell>
          <cell r="L3509">
            <v>0</v>
          </cell>
          <cell r="M3509">
            <v>0</v>
          </cell>
          <cell r="N3509">
            <v>0</v>
          </cell>
          <cell r="O3509">
            <v>0</v>
          </cell>
          <cell r="P3509">
            <v>0</v>
          </cell>
          <cell r="Q3509">
            <v>0</v>
          </cell>
          <cell r="R3509">
            <v>0</v>
          </cell>
          <cell r="S3509">
            <v>0</v>
          </cell>
          <cell r="T3509">
            <v>0</v>
          </cell>
          <cell r="U3509">
            <v>0</v>
          </cell>
          <cell r="V3509">
            <v>0</v>
          </cell>
          <cell r="W3509">
            <v>0</v>
          </cell>
          <cell r="X3509">
            <v>0</v>
          </cell>
          <cell r="Y3509" t="str">
            <v>D1UT_ICE_1Proposed DSM Program Energy Costs</v>
          </cell>
        </row>
        <row r="3510">
          <cell r="E3510">
            <v>0</v>
          </cell>
          <cell r="F3510">
            <v>0</v>
          </cell>
          <cell r="G3510">
            <v>0</v>
          </cell>
          <cell r="H3510">
            <v>0</v>
          </cell>
          <cell r="I3510">
            <v>0</v>
          </cell>
          <cell r="J3510">
            <v>0</v>
          </cell>
          <cell r="K3510">
            <v>0</v>
          </cell>
          <cell r="L3510">
            <v>0</v>
          </cell>
          <cell r="M3510">
            <v>0</v>
          </cell>
          <cell r="N3510">
            <v>0</v>
          </cell>
          <cell r="O3510">
            <v>0</v>
          </cell>
          <cell r="P3510">
            <v>0</v>
          </cell>
          <cell r="Q3510">
            <v>0</v>
          </cell>
          <cell r="R3510">
            <v>0</v>
          </cell>
          <cell r="S3510">
            <v>0</v>
          </cell>
          <cell r="T3510">
            <v>0</v>
          </cell>
          <cell r="U3510">
            <v>0</v>
          </cell>
          <cell r="V3510">
            <v>0</v>
          </cell>
          <cell r="W3510">
            <v>0</v>
          </cell>
          <cell r="X3510">
            <v>0</v>
          </cell>
          <cell r="Y3510" t="str">
            <v>D1UT_ICE_1Proposed DSM Program Payback Energy Costs</v>
          </cell>
        </row>
        <row r="3511">
          <cell r="E3511">
            <v>0</v>
          </cell>
          <cell r="F3511">
            <v>0</v>
          </cell>
          <cell r="G3511">
            <v>0</v>
          </cell>
          <cell r="H3511">
            <v>0</v>
          </cell>
          <cell r="I3511">
            <v>0</v>
          </cell>
          <cell r="J3511">
            <v>0</v>
          </cell>
          <cell r="K3511">
            <v>0</v>
          </cell>
          <cell r="L3511">
            <v>0</v>
          </cell>
          <cell r="M3511">
            <v>0</v>
          </cell>
          <cell r="N3511">
            <v>0</v>
          </cell>
          <cell r="O3511">
            <v>0</v>
          </cell>
          <cell r="P3511">
            <v>0</v>
          </cell>
          <cell r="Q3511">
            <v>0</v>
          </cell>
          <cell r="R3511">
            <v>0</v>
          </cell>
          <cell r="S3511">
            <v>0</v>
          </cell>
          <cell r="T3511">
            <v>0</v>
          </cell>
          <cell r="U3511">
            <v>0</v>
          </cell>
          <cell r="V3511">
            <v>0</v>
          </cell>
          <cell r="W3511">
            <v>0</v>
          </cell>
          <cell r="X3511">
            <v>0</v>
          </cell>
          <cell r="Y3511" t="str">
            <v>D1UT_ICE_1Proposed DSM Program Capacity Costs</v>
          </cell>
        </row>
        <row r="3512">
          <cell r="E3512">
            <v>0</v>
          </cell>
          <cell r="F3512">
            <v>0</v>
          </cell>
          <cell r="G3512">
            <v>0</v>
          </cell>
          <cell r="H3512">
            <v>0</v>
          </cell>
          <cell r="I3512">
            <v>0</v>
          </cell>
          <cell r="J3512">
            <v>0</v>
          </cell>
          <cell r="K3512">
            <v>0</v>
          </cell>
          <cell r="L3512">
            <v>0</v>
          </cell>
          <cell r="M3512">
            <v>0</v>
          </cell>
          <cell r="N3512">
            <v>0</v>
          </cell>
          <cell r="O3512">
            <v>0</v>
          </cell>
          <cell r="P3512">
            <v>0</v>
          </cell>
          <cell r="Q3512">
            <v>0</v>
          </cell>
          <cell r="R3512">
            <v>0</v>
          </cell>
          <cell r="S3512">
            <v>0</v>
          </cell>
          <cell r="T3512">
            <v>0</v>
          </cell>
          <cell r="U3512">
            <v>0</v>
          </cell>
          <cell r="V3512">
            <v>0</v>
          </cell>
          <cell r="W3512">
            <v>0</v>
          </cell>
          <cell r="X3512">
            <v>0</v>
          </cell>
          <cell r="Y3512" t="str">
            <v>D1UT_ICE_1Proposed DSM Program Capital Costs</v>
          </cell>
        </row>
        <row r="3513">
          <cell r="E3513">
            <v>0</v>
          </cell>
          <cell r="F3513">
            <v>0</v>
          </cell>
          <cell r="G3513">
            <v>0</v>
          </cell>
          <cell r="H3513">
            <v>0</v>
          </cell>
          <cell r="I3513">
            <v>0</v>
          </cell>
          <cell r="J3513">
            <v>0</v>
          </cell>
          <cell r="K3513">
            <v>0</v>
          </cell>
          <cell r="L3513">
            <v>0</v>
          </cell>
          <cell r="M3513">
            <v>0</v>
          </cell>
          <cell r="N3513">
            <v>0</v>
          </cell>
          <cell r="O3513">
            <v>0</v>
          </cell>
          <cell r="P3513">
            <v>0</v>
          </cell>
          <cell r="Q3513">
            <v>0</v>
          </cell>
          <cell r="R3513">
            <v>0</v>
          </cell>
          <cell r="S3513">
            <v>0</v>
          </cell>
          <cell r="T3513">
            <v>0</v>
          </cell>
          <cell r="U3513">
            <v>0</v>
          </cell>
          <cell r="V3513">
            <v>0</v>
          </cell>
          <cell r="W3513">
            <v>0</v>
          </cell>
          <cell r="X3513">
            <v>0</v>
          </cell>
          <cell r="Y3513" t="str">
            <v>D1UT_ICE_1   DSM Program Total Costs</v>
          </cell>
        </row>
        <row r="3514">
          <cell r="E3514">
            <v>0</v>
          </cell>
          <cell r="F3514">
            <v>0</v>
          </cell>
          <cell r="G3514">
            <v>0</v>
          </cell>
          <cell r="H3514">
            <v>0</v>
          </cell>
          <cell r="I3514">
            <v>0</v>
          </cell>
          <cell r="J3514">
            <v>0</v>
          </cell>
          <cell r="K3514">
            <v>0</v>
          </cell>
          <cell r="L3514">
            <v>0</v>
          </cell>
          <cell r="M3514">
            <v>0</v>
          </cell>
          <cell r="N3514">
            <v>0</v>
          </cell>
          <cell r="O3514">
            <v>0</v>
          </cell>
          <cell r="P3514">
            <v>0</v>
          </cell>
          <cell r="Q3514">
            <v>0</v>
          </cell>
          <cell r="R3514">
            <v>0</v>
          </cell>
          <cell r="S3514">
            <v>0</v>
          </cell>
          <cell r="T3514">
            <v>0</v>
          </cell>
          <cell r="U3514">
            <v>0</v>
          </cell>
          <cell r="V3514">
            <v>0</v>
          </cell>
          <cell r="W3514">
            <v>0</v>
          </cell>
          <cell r="X3514">
            <v>0</v>
          </cell>
          <cell r="Y3514" t="str">
            <v>D1WA_THM_1Proposed DSM Program Energy Costs</v>
          </cell>
        </row>
        <row r="3515">
          <cell r="E3515">
            <v>0</v>
          </cell>
          <cell r="F3515">
            <v>0</v>
          </cell>
          <cell r="G3515">
            <v>0</v>
          </cell>
          <cell r="H3515">
            <v>0</v>
          </cell>
          <cell r="I3515">
            <v>0</v>
          </cell>
          <cell r="J3515">
            <v>0</v>
          </cell>
          <cell r="K3515">
            <v>0</v>
          </cell>
          <cell r="L3515">
            <v>0</v>
          </cell>
          <cell r="M3515">
            <v>0</v>
          </cell>
          <cell r="N3515">
            <v>0</v>
          </cell>
          <cell r="O3515">
            <v>0</v>
          </cell>
          <cell r="P3515">
            <v>0</v>
          </cell>
          <cell r="Q3515">
            <v>0</v>
          </cell>
          <cell r="R3515">
            <v>0</v>
          </cell>
          <cell r="S3515">
            <v>0</v>
          </cell>
          <cell r="T3515">
            <v>0</v>
          </cell>
          <cell r="U3515">
            <v>0</v>
          </cell>
          <cell r="V3515">
            <v>0</v>
          </cell>
          <cell r="W3515">
            <v>1.4999999999999999E-2</v>
          </cell>
          <cell r="X3515">
            <v>1.6E-2</v>
          </cell>
          <cell r="Y3515" t="str">
            <v>D1WA_THM_1Proposed DSM Program Payback Energy Costs</v>
          </cell>
        </row>
        <row r="3516">
          <cell r="E3516">
            <v>0</v>
          </cell>
          <cell r="F3516">
            <v>0</v>
          </cell>
          <cell r="G3516">
            <v>0</v>
          </cell>
          <cell r="H3516">
            <v>0</v>
          </cell>
          <cell r="I3516">
            <v>0</v>
          </cell>
          <cell r="J3516">
            <v>0</v>
          </cell>
          <cell r="K3516">
            <v>0</v>
          </cell>
          <cell r="L3516">
            <v>0</v>
          </cell>
          <cell r="M3516">
            <v>0</v>
          </cell>
          <cell r="N3516">
            <v>0</v>
          </cell>
          <cell r="O3516">
            <v>0</v>
          </cell>
          <cell r="P3516">
            <v>0</v>
          </cell>
          <cell r="Q3516">
            <v>0</v>
          </cell>
          <cell r="R3516">
            <v>0</v>
          </cell>
          <cell r="S3516">
            <v>0</v>
          </cell>
          <cell r="T3516">
            <v>0</v>
          </cell>
          <cell r="U3516">
            <v>0</v>
          </cell>
          <cell r="V3516">
            <v>0</v>
          </cell>
          <cell r="W3516">
            <v>0</v>
          </cell>
          <cell r="X3516">
            <v>0</v>
          </cell>
          <cell r="Y3516" t="str">
            <v>D1WA_THM_1Proposed DSM Program Capacity Costs</v>
          </cell>
        </row>
        <row r="3517">
          <cell r="E3517">
            <v>0</v>
          </cell>
          <cell r="F3517">
            <v>0</v>
          </cell>
          <cell r="G3517">
            <v>0</v>
          </cell>
          <cell r="H3517">
            <v>0</v>
          </cell>
          <cell r="I3517">
            <v>0</v>
          </cell>
          <cell r="J3517">
            <v>0</v>
          </cell>
          <cell r="K3517">
            <v>0</v>
          </cell>
          <cell r="L3517">
            <v>0</v>
          </cell>
          <cell r="M3517">
            <v>0</v>
          </cell>
          <cell r="N3517">
            <v>0</v>
          </cell>
          <cell r="O3517">
            <v>0</v>
          </cell>
          <cell r="P3517">
            <v>0</v>
          </cell>
          <cell r="Q3517">
            <v>0</v>
          </cell>
          <cell r="R3517">
            <v>0</v>
          </cell>
          <cell r="S3517">
            <v>0</v>
          </cell>
          <cell r="T3517">
            <v>0</v>
          </cell>
          <cell r="U3517">
            <v>0</v>
          </cell>
          <cell r="V3517">
            <v>0</v>
          </cell>
          <cell r="W3517">
            <v>0</v>
          </cell>
          <cell r="X3517">
            <v>0</v>
          </cell>
          <cell r="Y3517" t="str">
            <v>D1WA_THM_1Proposed DSM Program Capital Costs</v>
          </cell>
        </row>
        <row r="3518">
          <cell r="E3518">
            <v>0</v>
          </cell>
          <cell r="F3518">
            <v>0</v>
          </cell>
          <cell r="G3518">
            <v>0</v>
          </cell>
          <cell r="H3518">
            <v>0</v>
          </cell>
          <cell r="I3518">
            <v>0</v>
          </cell>
          <cell r="J3518">
            <v>0</v>
          </cell>
          <cell r="K3518">
            <v>0</v>
          </cell>
          <cell r="L3518">
            <v>0</v>
          </cell>
          <cell r="M3518">
            <v>0</v>
          </cell>
          <cell r="N3518">
            <v>0</v>
          </cell>
          <cell r="O3518">
            <v>0</v>
          </cell>
          <cell r="P3518">
            <v>0</v>
          </cell>
          <cell r="Q3518">
            <v>0</v>
          </cell>
          <cell r="R3518">
            <v>0</v>
          </cell>
          <cell r="S3518">
            <v>0</v>
          </cell>
          <cell r="T3518">
            <v>0</v>
          </cell>
          <cell r="U3518">
            <v>0</v>
          </cell>
          <cell r="V3518">
            <v>0</v>
          </cell>
          <cell r="W3518">
            <v>0.16400000000000001</v>
          </cell>
          <cell r="X3518">
            <v>0.16500000000000001</v>
          </cell>
          <cell r="Y3518" t="str">
            <v>D1WA_THM_1   DSM Program Total Costs</v>
          </cell>
        </row>
        <row r="3519">
          <cell r="E3519">
            <v>0</v>
          </cell>
          <cell r="F3519">
            <v>0</v>
          </cell>
          <cell r="G3519">
            <v>0</v>
          </cell>
          <cell r="H3519">
            <v>0</v>
          </cell>
          <cell r="I3519">
            <v>0</v>
          </cell>
          <cell r="J3519">
            <v>0</v>
          </cell>
          <cell r="K3519">
            <v>0</v>
          </cell>
          <cell r="L3519">
            <v>0</v>
          </cell>
          <cell r="M3519">
            <v>0</v>
          </cell>
          <cell r="N3519">
            <v>0</v>
          </cell>
          <cell r="O3519">
            <v>0</v>
          </cell>
          <cell r="P3519">
            <v>0</v>
          </cell>
          <cell r="Q3519">
            <v>0</v>
          </cell>
          <cell r="R3519">
            <v>0</v>
          </cell>
          <cell r="S3519">
            <v>0</v>
          </cell>
          <cell r="T3519">
            <v>0</v>
          </cell>
          <cell r="U3519">
            <v>0</v>
          </cell>
          <cell r="V3519">
            <v>0</v>
          </cell>
          <cell r="W3519">
            <v>0</v>
          </cell>
          <cell r="X3519">
            <v>0</v>
          </cell>
          <cell r="Y3519" t="str">
            <v>D1WA_THM_2Proposed DSM Program Energy Costs</v>
          </cell>
        </row>
        <row r="3520">
          <cell r="E3520">
            <v>0</v>
          </cell>
          <cell r="F3520">
            <v>0</v>
          </cell>
          <cell r="G3520">
            <v>0</v>
          </cell>
          <cell r="H3520">
            <v>0</v>
          </cell>
          <cell r="I3520">
            <v>0</v>
          </cell>
          <cell r="J3520">
            <v>0</v>
          </cell>
          <cell r="K3520">
            <v>0</v>
          </cell>
          <cell r="L3520">
            <v>0</v>
          </cell>
          <cell r="M3520">
            <v>0</v>
          </cell>
          <cell r="N3520">
            <v>0</v>
          </cell>
          <cell r="O3520">
            <v>0</v>
          </cell>
          <cell r="P3520">
            <v>0</v>
          </cell>
          <cell r="Q3520">
            <v>0</v>
          </cell>
          <cell r="R3520">
            <v>0</v>
          </cell>
          <cell r="S3520">
            <v>0</v>
          </cell>
          <cell r="T3520">
            <v>0</v>
          </cell>
          <cell r="U3520">
            <v>0</v>
          </cell>
          <cell r="V3520">
            <v>0</v>
          </cell>
          <cell r="W3520">
            <v>0.02</v>
          </cell>
          <cell r="X3520">
            <v>2.1000000000000001E-2</v>
          </cell>
          <cell r="Y3520" t="str">
            <v>D1WA_THM_2Proposed DSM Program Payback Energy Costs</v>
          </cell>
        </row>
        <row r="3521">
          <cell r="E3521">
            <v>0</v>
          </cell>
          <cell r="F3521">
            <v>0</v>
          </cell>
          <cell r="G3521">
            <v>0</v>
          </cell>
          <cell r="H3521">
            <v>0</v>
          </cell>
          <cell r="I3521">
            <v>0</v>
          </cell>
          <cell r="J3521">
            <v>0</v>
          </cell>
          <cell r="K3521">
            <v>0</v>
          </cell>
          <cell r="L3521">
            <v>0</v>
          </cell>
          <cell r="M3521">
            <v>0</v>
          </cell>
          <cell r="N3521">
            <v>0</v>
          </cell>
          <cell r="O3521">
            <v>0</v>
          </cell>
          <cell r="P3521">
            <v>0</v>
          </cell>
          <cell r="Q3521">
            <v>0</v>
          </cell>
          <cell r="R3521">
            <v>0</v>
          </cell>
          <cell r="S3521">
            <v>0</v>
          </cell>
          <cell r="T3521">
            <v>0</v>
          </cell>
          <cell r="U3521">
            <v>0</v>
          </cell>
          <cell r="V3521">
            <v>0</v>
          </cell>
          <cell r="W3521">
            <v>0</v>
          </cell>
          <cell r="X3521">
            <v>0</v>
          </cell>
          <cell r="Y3521" t="str">
            <v>D1WA_THM_2Proposed DSM Program Capacity Costs</v>
          </cell>
        </row>
        <row r="3522">
          <cell r="E3522">
            <v>0</v>
          </cell>
          <cell r="F3522">
            <v>0</v>
          </cell>
          <cell r="G3522">
            <v>0</v>
          </cell>
          <cell r="H3522">
            <v>0</v>
          </cell>
          <cell r="I3522">
            <v>0</v>
          </cell>
          <cell r="J3522">
            <v>0</v>
          </cell>
          <cell r="K3522">
            <v>0</v>
          </cell>
          <cell r="L3522">
            <v>0</v>
          </cell>
          <cell r="M3522">
            <v>0</v>
          </cell>
          <cell r="N3522">
            <v>0</v>
          </cell>
          <cell r="O3522">
            <v>0</v>
          </cell>
          <cell r="P3522">
            <v>0</v>
          </cell>
          <cell r="Q3522">
            <v>0</v>
          </cell>
          <cell r="R3522">
            <v>0</v>
          </cell>
          <cell r="S3522">
            <v>0</v>
          </cell>
          <cell r="T3522">
            <v>0</v>
          </cell>
          <cell r="U3522">
            <v>0</v>
          </cell>
          <cell r="V3522">
            <v>0</v>
          </cell>
          <cell r="W3522">
            <v>0</v>
          </cell>
          <cell r="X3522">
            <v>0</v>
          </cell>
          <cell r="Y3522" t="str">
            <v>D1WA_THM_2Proposed DSM Program Capital Costs</v>
          </cell>
        </row>
        <row r="3523">
          <cell r="E3523">
            <v>0</v>
          </cell>
          <cell r="F3523">
            <v>0</v>
          </cell>
          <cell r="G3523">
            <v>0</v>
          </cell>
          <cell r="H3523">
            <v>0</v>
          </cell>
          <cell r="I3523">
            <v>0</v>
          </cell>
          <cell r="J3523">
            <v>0</v>
          </cell>
          <cell r="K3523">
            <v>0</v>
          </cell>
          <cell r="L3523">
            <v>0</v>
          </cell>
          <cell r="M3523">
            <v>0</v>
          </cell>
          <cell r="N3523">
            <v>0</v>
          </cell>
          <cell r="O3523">
            <v>0</v>
          </cell>
          <cell r="P3523">
            <v>0</v>
          </cell>
          <cell r="Q3523">
            <v>0</v>
          </cell>
          <cell r="R3523">
            <v>0</v>
          </cell>
          <cell r="S3523">
            <v>0</v>
          </cell>
          <cell r="T3523">
            <v>0</v>
          </cell>
          <cell r="U3523">
            <v>0</v>
          </cell>
          <cell r="V3523">
            <v>0</v>
          </cell>
          <cell r="W3523">
            <v>0.22</v>
          </cell>
          <cell r="X3523">
            <v>0.222</v>
          </cell>
          <cell r="Y3523" t="str">
            <v>D1WA_THM_2   DSM Program Total Costs</v>
          </cell>
        </row>
        <row r="3524">
          <cell r="E3524">
            <v>0</v>
          </cell>
          <cell r="F3524">
            <v>0</v>
          </cell>
          <cell r="G3524">
            <v>0</v>
          </cell>
          <cell r="H3524">
            <v>0</v>
          </cell>
          <cell r="I3524">
            <v>0</v>
          </cell>
          <cell r="J3524">
            <v>0</v>
          </cell>
          <cell r="K3524">
            <v>0</v>
          </cell>
          <cell r="L3524">
            <v>0</v>
          </cell>
          <cell r="M3524">
            <v>0</v>
          </cell>
          <cell r="N3524">
            <v>0</v>
          </cell>
          <cell r="O3524">
            <v>0</v>
          </cell>
          <cell r="P3524">
            <v>0</v>
          </cell>
          <cell r="Q3524">
            <v>0</v>
          </cell>
          <cell r="R3524">
            <v>0</v>
          </cell>
          <cell r="S3524">
            <v>0</v>
          </cell>
          <cell r="T3524">
            <v>0</v>
          </cell>
          <cell r="U3524">
            <v>0</v>
          </cell>
          <cell r="V3524">
            <v>0</v>
          </cell>
          <cell r="W3524">
            <v>0</v>
          </cell>
          <cell r="X3524">
            <v>0</v>
          </cell>
          <cell r="Y3524" t="str">
            <v>D1WY_THM_1Proposed DSM Program Energy Costs</v>
          </cell>
        </row>
        <row r="3525">
          <cell r="E3525">
            <v>0</v>
          </cell>
          <cell r="F3525">
            <v>0</v>
          </cell>
          <cell r="G3525">
            <v>0</v>
          </cell>
          <cell r="H3525">
            <v>0</v>
          </cell>
          <cell r="I3525">
            <v>0</v>
          </cell>
          <cell r="J3525">
            <v>0</v>
          </cell>
          <cell r="K3525">
            <v>0</v>
          </cell>
          <cell r="L3525">
            <v>0</v>
          </cell>
          <cell r="M3525">
            <v>0</v>
          </cell>
          <cell r="N3525">
            <v>0</v>
          </cell>
          <cell r="O3525">
            <v>0</v>
          </cell>
          <cell r="P3525">
            <v>0</v>
          </cell>
          <cell r="Q3525">
            <v>0</v>
          </cell>
          <cell r="R3525">
            <v>0</v>
          </cell>
          <cell r="S3525">
            <v>0</v>
          </cell>
          <cell r="T3525">
            <v>0</v>
          </cell>
          <cell r="U3525">
            <v>0</v>
          </cell>
          <cell r="V3525">
            <v>0</v>
          </cell>
          <cell r="W3525">
            <v>1.9E-2</v>
          </cell>
          <cell r="X3525">
            <v>2.1000000000000001E-2</v>
          </cell>
          <cell r="Y3525" t="str">
            <v>D1WY_THM_1Proposed DSM Program Payback Energy Costs</v>
          </cell>
        </row>
        <row r="3526">
          <cell r="E3526">
            <v>0</v>
          </cell>
          <cell r="F3526">
            <v>0</v>
          </cell>
          <cell r="G3526">
            <v>0</v>
          </cell>
          <cell r="H3526">
            <v>0</v>
          </cell>
          <cell r="I3526">
            <v>0</v>
          </cell>
          <cell r="J3526">
            <v>0</v>
          </cell>
          <cell r="K3526">
            <v>0</v>
          </cell>
          <cell r="L3526">
            <v>0</v>
          </cell>
          <cell r="M3526">
            <v>0</v>
          </cell>
          <cell r="N3526">
            <v>0</v>
          </cell>
          <cell r="O3526">
            <v>0</v>
          </cell>
          <cell r="P3526">
            <v>0</v>
          </cell>
          <cell r="Q3526">
            <v>0</v>
          </cell>
          <cell r="R3526">
            <v>0</v>
          </cell>
          <cell r="S3526">
            <v>0</v>
          </cell>
          <cell r="T3526">
            <v>0</v>
          </cell>
          <cell r="U3526">
            <v>0</v>
          </cell>
          <cell r="V3526">
            <v>0</v>
          </cell>
          <cell r="W3526">
            <v>0</v>
          </cell>
          <cell r="X3526">
            <v>0</v>
          </cell>
          <cell r="Y3526" t="str">
            <v>D1WY_THM_1Proposed DSM Program Capacity Costs</v>
          </cell>
        </row>
        <row r="3527">
          <cell r="E3527">
            <v>0</v>
          </cell>
          <cell r="F3527">
            <v>0</v>
          </cell>
          <cell r="G3527">
            <v>0</v>
          </cell>
          <cell r="H3527">
            <v>0</v>
          </cell>
          <cell r="I3527">
            <v>0</v>
          </cell>
          <cell r="J3527">
            <v>0</v>
          </cell>
          <cell r="K3527">
            <v>0</v>
          </cell>
          <cell r="L3527">
            <v>0</v>
          </cell>
          <cell r="M3527">
            <v>0</v>
          </cell>
          <cell r="N3527">
            <v>0</v>
          </cell>
          <cell r="O3527">
            <v>0</v>
          </cell>
          <cell r="P3527">
            <v>0</v>
          </cell>
          <cell r="Q3527">
            <v>0</v>
          </cell>
          <cell r="R3527">
            <v>0</v>
          </cell>
          <cell r="S3527">
            <v>0</v>
          </cell>
          <cell r="T3527">
            <v>0</v>
          </cell>
          <cell r="U3527">
            <v>0</v>
          </cell>
          <cell r="V3527">
            <v>0</v>
          </cell>
          <cell r="W3527">
            <v>0</v>
          </cell>
          <cell r="X3527">
            <v>0</v>
          </cell>
          <cell r="Y3527" t="str">
            <v>D1WY_THM_1Proposed DSM Program Capital Costs</v>
          </cell>
        </row>
        <row r="3528">
          <cell r="E3528">
            <v>0</v>
          </cell>
          <cell r="F3528">
            <v>0</v>
          </cell>
          <cell r="G3528">
            <v>0</v>
          </cell>
          <cell r="H3528">
            <v>0</v>
          </cell>
          <cell r="I3528">
            <v>0</v>
          </cell>
          <cell r="J3528">
            <v>0</v>
          </cell>
          <cell r="K3528">
            <v>0</v>
          </cell>
          <cell r="L3528">
            <v>0</v>
          </cell>
          <cell r="M3528">
            <v>0</v>
          </cell>
          <cell r="N3528">
            <v>0</v>
          </cell>
          <cell r="O3528">
            <v>0</v>
          </cell>
          <cell r="P3528">
            <v>0</v>
          </cell>
          <cell r="Q3528">
            <v>0</v>
          </cell>
          <cell r="R3528">
            <v>0</v>
          </cell>
          <cell r="S3528">
            <v>0</v>
          </cell>
          <cell r="T3528">
            <v>0</v>
          </cell>
          <cell r="U3528">
            <v>0</v>
          </cell>
          <cell r="V3528">
            <v>0</v>
          </cell>
          <cell r="W3528">
            <v>0.216</v>
          </cell>
          <cell r="X3528">
            <v>0.218</v>
          </cell>
          <cell r="Y3528" t="str">
            <v>D1WY_THM_1   DSM Program Total Costs</v>
          </cell>
        </row>
        <row r="3529">
          <cell r="E3529">
            <v>0</v>
          </cell>
          <cell r="F3529">
            <v>0</v>
          </cell>
          <cell r="G3529">
            <v>0</v>
          </cell>
          <cell r="H3529">
            <v>0</v>
          </cell>
          <cell r="I3529">
            <v>0</v>
          </cell>
          <cell r="J3529">
            <v>0</v>
          </cell>
          <cell r="K3529">
            <v>0</v>
          </cell>
          <cell r="L3529">
            <v>0</v>
          </cell>
          <cell r="M3529">
            <v>0</v>
          </cell>
          <cell r="N3529">
            <v>0</v>
          </cell>
          <cell r="O3529">
            <v>0</v>
          </cell>
          <cell r="P3529">
            <v>0</v>
          </cell>
          <cell r="Q3529">
            <v>0</v>
          </cell>
          <cell r="R3529">
            <v>0</v>
          </cell>
          <cell r="S3529">
            <v>0</v>
          </cell>
          <cell r="T3529">
            <v>0</v>
          </cell>
          <cell r="U3529">
            <v>0</v>
          </cell>
          <cell r="V3529">
            <v>0</v>
          </cell>
          <cell r="W3529">
            <v>0</v>
          </cell>
          <cell r="X3529">
            <v>0</v>
          </cell>
          <cell r="Y3529" t="str">
            <v>D1WY_THM_2Proposed DSM Program Energy Costs</v>
          </cell>
        </row>
        <row r="3530">
          <cell r="E3530">
            <v>0</v>
          </cell>
          <cell r="F3530">
            <v>0</v>
          </cell>
          <cell r="G3530">
            <v>0</v>
          </cell>
          <cell r="H3530">
            <v>0</v>
          </cell>
          <cell r="I3530">
            <v>0</v>
          </cell>
          <cell r="J3530">
            <v>0</v>
          </cell>
          <cell r="K3530">
            <v>0</v>
          </cell>
          <cell r="L3530">
            <v>0</v>
          </cell>
          <cell r="M3530">
            <v>0</v>
          </cell>
          <cell r="N3530">
            <v>0</v>
          </cell>
          <cell r="O3530">
            <v>0</v>
          </cell>
          <cell r="P3530">
            <v>0</v>
          </cell>
          <cell r="Q3530">
            <v>0</v>
          </cell>
          <cell r="R3530">
            <v>0</v>
          </cell>
          <cell r="S3530">
            <v>0</v>
          </cell>
          <cell r="T3530">
            <v>0</v>
          </cell>
          <cell r="U3530">
            <v>0</v>
          </cell>
          <cell r="V3530">
            <v>0</v>
          </cell>
          <cell r="W3530">
            <v>0</v>
          </cell>
          <cell r="X3530">
            <v>0</v>
          </cell>
          <cell r="Y3530" t="str">
            <v>D1WY_THM_2Proposed DSM Program Payback Energy Costs</v>
          </cell>
        </row>
        <row r="3531">
          <cell r="E3531">
            <v>0</v>
          </cell>
          <cell r="F3531">
            <v>0</v>
          </cell>
          <cell r="G3531">
            <v>0</v>
          </cell>
          <cell r="H3531">
            <v>0</v>
          </cell>
          <cell r="I3531">
            <v>0</v>
          </cell>
          <cell r="J3531">
            <v>0</v>
          </cell>
          <cell r="K3531">
            <v>0</v>
          </cell>
          <cell r="L3531">
            <v>0</v>
          </cell>
          <cell r="M3531">
            <v>0</v>
          </cell>
          <cell r="N3531">
            <v>0</v>
          </cell>
          <cell r="O3531">
            <v>0</v>
          </cell>
          <cell r="P3531">
            <v>0</v>
          </cell>
          <cell r="Q3531">
            <v>0</v>
          </cell>
          <cell r="R3531">
            <v>0</v>
          </cell>
          <cell r="S3531">
            <v>0</v>
          </cell>
          <cell r="T3531">
            <v>0</v>
          </cell>
          <cell r="U3531">
            <v>0</v>
          </cell>
          <cell r="V3531">
            <v>0</v>
          </cell>
          <cell r="W3531">
            <v>0</v>
          </cell>
          <cell r="X3531">
            <v>0</v>
          </cell>
          <cell r="Y3531" t="str">
            <v>D1WY_THM_2Proposed DSM Program Capacity Costs</v>
          </cell>
        </row>
        <row r="3532">
          <cell r="E3532">
            <v>0</v>
          </cell>
          <cell r="F3532">
            <v>0</v>
          </cell>
          <cell r="G3532">
            <v>0</v>
          </cell>
          <cell r="H3532">
            <v>0</v>
          </cell>
          <cell r="I3532">
            <v>0</v>
          </cell>
          <cell r="J3532">
            <v>0</v>
          </cell>
          <cell r="K3532">
            <v>0</v>
          </cell>
          <cell r="L3532">
            <v>0</v>
          </cell>
          <cell r="M3532">
            <v>0</v>
          </cell>
          <cell r="N3532">
            <v>0</v>
          </cell>
          <cell r="O3532">
            <v>0</v>
          </cell>
          <cell r="P3532">
            <v>0</v>
          </cell>
          <cell r="Q3532">
            <v>0</v>
          </cell>
          <cell r="R3532">
            <v>0</v>
          </cell>
          <cell r="S3532">
            <v>0</v>
          </cell>
          <cell r="T3532">
            <v>0</v>
          </cell>
          <cell r="U3532">
            <v>0</v>
          </cell>
          <cell r="V3532">
            <v>0</v>
          </cell>
          <cell r="W3532">
            <v>0</v>
          </cell>
          <cell r="X3532">
            <v>0</v>
          </cell>
          <cell r="Y3532" t="str">
            <v>D1WY_THM_2Proposed DSM Program Capital Costs</v>
          </cell>
        </row>
        <row r="3533">
          <cell r="E3533">
            <v>0</v>
          </cell>
          <cell r="F3533">
            <v>0</v>
          </cell>
          <cell r="G3533">
            <v>0</v>
          </cell>
          <cell r="H3533">
            <v>0</v>
          </cell>
          <cell r="I3533">
            <v>0</v>
          </cell>
          <cell r="J3533">
            <v>0</v>
          </cell>
          <cell r="K3533">
            <v>0</v>
          </cell>
          <cell r="L3533">
            <v>0</v>
          </cell>
          <cell r="M3533">
            <v>0</v>
          </cell>
          <cell r="N3533">
            <v>0</v>
          </cell>
          <cell r="O3533">
            <v>0</v>
          </cell>
          <cell r="P3533">
            <v>0</v>
          </cell>
          <cell r="Q3533">
            <v>0</v>
          </cell>
          <cell r="R3533">
            <v>0</v>
          </cell>
          <cell r="S3533">
            <v>0</v>
          </cell>
          <cell r="T3533">
            <v>0</v>
          </cell>
          <cell r="U3533">
            <v>0</v>
          </cell>
          <cell r="V3533">
            <v>0</v>
          </cell>
          <cell r="W3533">
            <v>0</v>
          </cell>
          <cell r="X3533">
            <v>0</v>
          </cell>
          <cell r="Y3533" t="str">
            <v>D1WY_THM_2   DSM Program Total Costs</v>
          </cell>
        </row>
        <row r="3534">
          <cell r="E3534">
            <v>0</v>
          </cell>
          <cell r="F3534">
            <v>0</v>
          </cell>
          <cell r="G3534">
            <v>0</v>
          </cell>
          <cell r="H3534">
            <v>0</v>
          </cell>
          <cell r="I3534">
            <v>0</v>
          </cell>
          <cell r="J3534">
            <v>0</v>
          </cell>
          <cell r="K3534">
            <v>0</v>
          </cell>
          <cell r="L3534">
            <v>0</v>
          </cell>
          <cell r="M3534">
            <v>0</v>
          </cell>
          <cell r="N3534">
            <v>0</v>
          </cell>
          <cell r="O3534">
            <v>0</v>
          </cell>
          <cell r="P3534">
            <v>0</v>
          </cell>
          <cell r="Q3534">
            <v>0</v>
          </cell>
          <cell r="R3534">
            <v>0</v>
          </cell>
          <cell r="S3534">
            <v>0</v>
          </cell>
          <cell r="T3534">
            <v>0</v>
          </cell>
          <cell r="U3534">
            <v>0</v>
          </cell>
          <cell r="V3534">
            <v>0</v>
          </cell>
          <cell r="W3534">
            <v>0</v>
          </cell>
          <cell r="X3534">
            <v>0</v>
          </cell>
          <cell r="Y3534" t="str">
            <v>D1ID_THM_2Proposed DSM Program Energy Costs</v>
          </cell>
        </row>
        <row r="3535">
          <cell r="E3535">
            <v>0</v>
          </cell>
          <cell r="F3535">
            <v>0</v>
          </cell>
          <cell r="G3535">
            <v>0</v>
          </cell>
          <cell r="H3535">
            <v>0</v>
          </cell>
          <cell r="I3535">
            <v>0</v>
          </cell>
          <cell r="J3535">
            <v>0</v>
          </cell>
          <cell r="K3535">
            <v>0</v>
          </cell>
          <cell r="L3535">
            <v>0</v>
          </cell>
          <cell r="M3535">
            <v>0</v>
          </cell>
          <cell r="N3535">
            <v>0</v>
          </cell>
          <cell r="O3535">
            <v>0</v>
          </cell>
          <cell r="P3535">
            <v>0</v>
          </cell>
          <cell r="Q3535">
            <v>0</v>
          </cell>
          <cell r="R3535">
            <v>0</v>
          </cell>
          <cell r="S3535">
            <v>0</v>
          </cell>
          <cell r="T3535">
            <v>0</v>
          </cell>
          <cell r="U3535">
            <v>0</v>
          </cell>
          <cell r="V3535">
            <v>0</v>
          </cell>
          <cell r="W3535">
            <v>0</v>
          </cell>
          <cell r="X3535">
            <v>0</v>
          </cell>
          <cell r="Y3535" t="str">
            <v>D1ID_THM_2Proposed DSM Program Payback Energy Costs</v>
          </cell>
        </row>
        <row r="3536">
          <cell r="E3536">
            <v>0</v>
          </cell>
          <cell r="F3536">
            <v>0</v>
          </cell>
          <cell r="G3536">
            <v>0</v>
          </cell>
          <cell r="H3536">
            <v>0</v>
          </cell>
          <cell r="I3536">
            <v>0</v>
          </cell>
          <cell r="J3536">
            <v>0</v>
          </cell>
          <cell r="K3536">
            <v>0</v>
          </cell>
          <cell r="L3536">
            <v>0</v>
          </cell>
          <cell r="M3536">
            <v>0</v>
          </cell>
          <cell r="N3536">
            <v>0</v>
          </cell>
          <cell r="O3536">
            <v>0</v>
          </cell>
          <cell r="P3536">
            <v>0</v>
          </cell>
          <cell r="Q3536">
            <v>0</v>
          </cell>
          <cell r="R3536">
            <v>0</v>
          </cell>
          <cell r="S3536">
            <v>0</v>
          </cell>
          <cell r="T3536">
            <v>0</v>
          </cell>
          <cell r="U3536">
            <v>0</v>
          </cell>
          <cell r="V3536">
            <v>0</v>
          </cell>
          <cell r="W3536">
            <v>0</v>
          </cell>
          <cell r="X3536">
            <v>0</v>
          </cell>
          <cell r="Y3536" t="str">
            <v>D1ID_THM_2Proposed DSM Program Capacity Costs</v>
          </cell>
        </row>
        <row r="3537">
          <cell r="E3537">
            <v>0</v>
          </cell>
          <cell r="F3537">
            <v>0</v>
          </cell>
          <cell r="G3537">
            <v>0</v>
          </cell>
          <cell r="H3537">
            <v>0</v>
          </cell>
          <cell r="I3537">
            <v>0</v>
          </cell>
          <cell r="J3537">
            <v>0</v>
          </cell>
          <cell r="K3537">
            <v>0</v>
          </cell>
          <cell r="L3537">
            <v>0</v>
          </cell>
          <cell r="M3537">
            <v>0</v>
          </cell>
          <cell r="N3537">
            <v>0</v>
          </cell>
          <cell r="O3537">
            <v>0</v>
          </cell>
          <cell r="P3537">
            <v>0</v>
          </cell>
          <cell r="Q3537">
            <v>0</v>
          </cell>
          <cell r="R3537">
            <v>0</v>
          </cell>
          <cell r="S3537">
            <v>0</v>
          </cell>
          <cell r="T3537">
            <v>0</v>
          </cell>
          <cell r="U3537">
            <v>0</v>
          </cell>
          <cell r="V3537">
            <v>0</v>
          </cell>
          <cell r="W3537">
            <v>0</v>
          </cell>
          <cell r="X3537">
            <v>0</v>
          </cell>
          <cell r="Y3537" t="str">
            <v>D1ID_THM_2Proposed DSM Program Capital Costs</v>
          </cell>
        </row>
        <row r="3538">
          <cell r="E3538">
            <v>0</v>
          </cell>
          <cell r="F3538">
            <v>0</v>
          </cell>
          <cell r="G3538">
            <v>0</v>
          </cell>
          <cell r="H3538">
            <v>0</v>
          </cell>
          <cell r="I3538">
            <v>0</v>
          </cell>
          <cell r="J3538">
            <v>0</v>
          </cell>
          <cell r="K3538">
            <v>0</v>
          </cell>
          <cell r="L3538">
            <v>0</v>
          </cell>
          <cell r="M3538">
            <v>0</v>
          </cell>
          <cell r="N3538">
            <v>0</v>
          </cell>
          <cell r="O3538">
            <v>0</v>
          </cell>
          <cell r="P3538">
            <v>0</v>
          </cell>
          <cell r="Q3538">
            <v>0</v>
          </cell>
          <cell r="R3538">
            <v>0</v>
          </cell>
          <cell r="S3538">
            <v>0</v>
          </cell>
          <cell r="T3538">
            <v>0</v>
          </cell>
          <cell r="U3538">
            <v>0</v>
          </cell>
          <cell r="V3538">
            <v>0</v>
          </cell>
          <cell r="W3538">
            <v>0</v>
          </cell>
          <cell r="X3538">
            <v>0</v>
          </cell>
          <cell r="Y3538" t="str">
            <v>D1ID_THM_2   DSM Program Total Costs</v>
          </cell>
        </row>
        <row r="3539">
          <cell r="E3539">
            <v>0</v>
          </cell>
          <cell r="F3539">
            <v>0</v>
          </cell>
          <cell r="G3539">
            <v>0</v>
          </cell>
          <cell r="H3539">
            <v>0</v>
          </cell>
          <cell r="I3539">
            <v>0</v>
          </cell>
          <cell r="J3539">
            <v>0</v>
          </cell>
          <cell r="K3539">
            <v>0</v>
          </cell>
          <cell r="L3539">
            <v>0</v>
          </cell>
          <cell r="M3539">
            <v>0</v>
          </cell>
          <cell r="N3539">
            <v>0</v>
          </cell>
          <cell r="O3539">
            <v>0</v>
          </cell>
          <cell r="P3539">
            <v>0</v>
          </cell>
          <cell r="Q3539">
            <v>0</v>
          </cell>
          <cell r="R3539">
            <v>0</v>
          </cell>
          <cell r="S3539">
            <v>0</v>
          </cell>
          <cell r="T3539">
            <v>0</v>
          </cell>
          <cell r="U3539">
            <v>0</v>
          </cell>
          <cell r="V3539">
            <v>0</v>
          </cell>
          <cell r="W3539">
            <v>0</v>
          </cell>
          <cell r="X3539">
            <v>0</v>
          </cell>
          <cell r="Y3539" t="str">
            <v>D1OR_THM_5Proposed DSM Program Energy Costs</v>
          </cell>
        </row>
        <row r="3540">
          <cell r="E3540">
            <v>0</v>
          </cell>
          <cell r="F3540">
            <v>0</v>
          </cell>
          <cell r="G3540">
            <v>0</v>
          </cell>
          <cell r="H3540">
            <v>0</v>
          </cell>
          <cell r="I3540">
            <v>0</v>
          </cell>
          <cell r="J3540">
            <v>0</v>
          </cell>
          <cell r="K3540">
            <v>0</v>
          </cell>
          <cell r="L3540">
            <v>0</v>
          </cell>
          <cell r="M3540">
            <v>0</v>
          </cell>
          <cell r="N3540">
            <v>0</v>
          </cell>
          <cell r="O3540">
            <v>0</v>
          </cell>
          <cell r="P3540">
            <v>0</v>
          </cell>
          <cell r="Q3540">
            <v>0</v>
          </cell>
          <cell r="R3540">
            <v>0</v>
          </cell>
          <cell r="S3540">
            <v>0</v>
          </cell>
          <cell r="T3540">
            <v>0</v>
          </cell>
          <cell r="U3540">
            <v>0</v>
          </cell>
          <cell r="V3540">
            <v>0</v>
          </cell>
          <cell r="W3540">
            <v>0</v>
          </cell>
          <cell r="X3540">
            <v>0</v>
          </cell>
          <cell r="Y3540" t="str">
            <v>D1OR_THM_5Proposed DSM Program Payback Energy Costs</v>
          </cell>
        </row>
        <row r="3541">
          <cell r="E3541">
            <v>0</v>
          </cell>
          <cell r="F3541">
            <v>0</v>
          </cell>
          <cell r="G3541">
            <v>0</v>
          </cell>
          <cell r="H3541">
            <v>0</v>
          </cell>
          <cell r="I3541">
            <v>0</v>
          </cell>
          <cell r="J3541">
            <v>0</v>
          </cell>
          <cell r="K3541">
            <v>0</v>
          </cell>
          <cell r="L3541">
            <v>0</v>
          </cell>
          <cell r="M3541">
            <v>0</v>
          </cell>
          <cell r="N3541">
            <v>0</v>
          </cell>
          <cell r="O3541">
            <v>0</v>
          </cell>
          <cell r="P3541">
            <v>0</v>
          </cell>
          <cell r="Q3541">
            <v>0</v>
          </cell>
          <cell r="R3541">
            <v>0</v>
          </cell>
          <cell r="S3541">
            <v>0</v>
          </cell>
          <cell r="T3541">
            <v>0</v>
          </cell>
          <cell r="U3541">
            <v>0</v>
          </cell>
          <cell r="V3541">
            <v>0</v>
          </cell>
          <cell r="W3541">
            <v>0</v>
          </cell>
          <cell r="X3541">
            <v>0</v>
          </cell>
          <cell r="Y3541" t="str">
            <v>D1OR_THM_5Proposed DSM Program Capacity Costs</v>
          </cell>
        </row>
        <row r="3542">
          <cell r="E3542">
            <v>0</v>
          </cell>
          <cell r="F3542">
            <v>0</v>
          </cell>
          <cell r="G3542">
            <v>0</v>
          </cell>
          <cell r="H3542">
            <v>0</v>
          </cell>
          <cell r="I3542">
            <v>0</v>
          </cell>
          <cell r="J3542">
            <v>0</v>
          </cell>
          <cell r="K3542">
            <v>0</v>
          </cell>
          <cell r="L3542">
            <v>0</v>
          </cell>
          <cell r="M3542">
            <v>0</v>
          </cell>
          <cell r="N3542">
            <v>0</v>
          </cell>
          <cell r="O3542">
            <v>0</v>
          </cell>
          <cell r="P3542">
            <v>0</v>
          </cell>
          <cell r="Q3542">
            <v>0</v>
          </cell>
          <cell r="R3542">
            <v>0</v>
          </cell>
          <cell r="S3542">
            <v>0</v>
          </cell>
          <cell r="T3542">
            <v>0</v>
          </cell>
          <cell r="U3542">
            <v>0</v>
          </cell>
          <cell r="V3542">
            <v>0</v>
          </cell>
          <cell r="W3542">
            <v>0</v>
          </cell>
          <cell r="X3542">
            <v>0</v>
          </cell>
          <cell r="Y3542" t="str">
            <v>D1OR_THM_5Proposed DSM Program Capital Costs</v>
          </cell>
        </row>
        <row r="3543">
          <cell r="E3543">
            <v>0</v>
          </cell>
          <cell r="F3543">
            <v>0</v>
          </cell>
          <cell r="G3543">
            <v>0</v>
          </cell>
          <cell r="H3543">
            <v>0</v>
          </cell>
          <cell r="I3543">
            <v>0</v>
          </cell>
          <cell r="J3543">
            <v>0</v>
          </cell>
          <cell r="K3543">
            <v>0</v>
          </cell>
          <cell r="L3543">
            <v>0</v>
          </cell>
          <cell r="M3543">
            <v>0</v>
          </cell>
          <cell r="N3543">
            <v>0</v>
          </cell>
          <cell r="O3543">
            <v>0</v>
          </cell>
          <cell r="P3543">
            <v>0</v>
          </cell>
          <cell r="Q3543">
            <v>0</v>
          </cell>
          <cell r="R3543">
            <v>0</v>
          </cell>
          <cell r="S3543">
            <v>0</v>
          </cell>
          <cell r="T3543">
            <v>0</v>
          </cell>
          <cell r="U3543">
            <v>0</v>
          </cell>
          <cell r="V3543">
            <v>0</v>
          </cell>
          <cell r="W3543">
            <v>0</v>
          </cell>
          <cell r="X3543">
            <v>0</v>
          </cell>
          <cell r="Y3543" t="str">
            <v>D1OR_THM_5   DSM Program Total Costs</v>
          </cell>
        </row>
        <row r="3544">
          <cell r="E3544">
            <v>0</v>
          </cell>
          <cell r="F3544">
            <v>0</v>
          </cell>
          <cell r="G3544">
            <v>0</v>
          </cell>
          <cell r="H3544">
            <v>0</v>
          </cell>
          <cell r="I3544">
            <v>0</v>
          </cell>
          <cell r="J3544">
            <v>0</v>
          </cell>
          <cell r="K3544">
            <v>0</v>
          </cell>
          <cell r="L3544">
            <v>0</v>
          </cell>
          <cell r="M3544">
            <v>0</v>
          </cell>
          <cell r="N3544">
            <v>0</v>
          </cell>
          <cell r="O3544">
            <v>0</v>
          </cell>
          <cell r="P3544">
            <v>0</v>
          </cell>
          <cell r="Q3544">
            <v>0</v>
          </cell>
          <cell r="R3544">
            <v>0</v>
          </cell>
          <cell r="S3544">
            <v>0</v>
          </cell>
          <cell r="T3544">
            <v>0</v>
          </cell>
          <cell r="U3544">
            <v>0</v>
          </cell>
          <cell r="V3544">
            <v>0</v>
          </cell>
          <cell r="W3544">
            <v>0</v>
          </cell>
          <cell r="X3544">
            <v>0</v>
          </cell>
          <cell r="Y3544" t="str">
            <v>D1OR_THM_6Proposed DSM Program Energy Costs</v>
          </cell>
        </row>
        <row r="3545">
          <cell r="E3545">
            <v>0</v>
          </cell>
          <cell r="F3545">
            <v>0</v>
          </cell>
          <cell r="G3545">
            <v>0</v>
          </cell>
          <cell r="H3545">
            <v>0</v>
          </cell>
          <cell r="I3545">
            <v>0</v>
          </cell>
          <cell r="J3545">
            <v>0</v>
          </cell>
          <cell r="K3545">
            <v>0</v>
          </cell>
          <cell r="L3545">
            <v>0</v>
          </cell>
          <cell r="M3545">
            <v>0</v>
          </cell>
          <cell r="N3545">
            <v>0</v>
          </cell>
          <cell r="O3545">
            <v>0</v>
          </cell>
          <cell r="P3545">
            <v>0</v>
          </cell>
          <cell r="Q3545">
            <v>0</v>
          </cell>
          <cell r="R3545">
            <v>0</v>
          </cell>
          <cell r="S3545">
            <v>0</v>
          </cell>
          <cell r="T3545">
            <v>0</v>
          </cell>
          <cell r="U3545">
            <v>0</v>
          </cell>
          <cell r="V3545">
            <v>0</v>
          </cell>
          <cell r="W3545">
            <v>0</v>
          </cell>
          <cell r="X3545">
            <v>0</v>
          </cell>
          <cell r="Y3545" t="str">
            <v>D1OR_THM_6Proposed DSM Program Payback Energy Costs</v>
          </cell>
        </row>
        <row r="3546">
          <cell r="E3546">
            <v>0</v>
          </cell>
          <cell r="F3546">
            <v>0</v>
          </cell>
          <cell r="G3546">
            <v>0</v>
          </cell>
          <cell r="H3546">
            <v>0</v>
          </cell>
          <cell r="I3546">
            <v>0</v>
          </cell>
          <cell r="J3546">
            <v>0</v>
          </cell>
          <cell r="K3546">
            <v>0</v>
          </cell>
          <cell r="L3546">
            <v>0</v>
          </cell>
          <cell r="M3546">
            <v>0</v>
          </cell>
          <cell r="N3546">
            <v>0</v>
          </cell>
          <cell r="O3546">
            <v>0</v>
          </cell>
          <cell r="P3546">
            <v>0</v>
          </cell>
          <cell r="Q3546">
            <v>0</v>
          </cell>
          <cell r="R3546">
            <v>0</v>
          </cell>
          <cell r="S3546">
            <v>0</v>
          </cell>
          <cell r="T3546">
            <v>0</v>
          </cell>
          <cell r="U3546">
            <v>0</v>
          </cell>
          <cell r="V3546">
            <v>0</v>
          </cell>
          <cell r="W3546">
            <v>0</v>
          </cell>
          <cell r="X3546">
            <v>0</v>
          </cell>
          <cell r="Y3546" t="str">
            <v>D1OR_THM_6Proposed DSM Program Capacity Costs</v>
          </cell>
        </row>
        <row r="3547">
          <cell r="E3547">
            <v>0</v>
          </cell>
          <cell r="F3547">
            <v>0</v>
          </cell>
          <cell r="G3547">
            <v>0</v>
          </cell>
          <cell r="H3547">
            <v>0</v>
          </cell>
          <cell r="I3547">
            <v>0</v>
          </cell>
          <cell r="J3547">
            <v>0</v>
          </cell>
          <cell r="K3547">
            <v>0</v>
          </cell>
          <cell r="L3547">
            <v>0</v>
          </cell>
          <cell r="M3547">
            <v>0</v>
          </cell>
          <cell r="N3547">
            <v>0</v>
          </cell>
          <cell r="O3547">
            <v>0</v>
          </cell>
          <cell r="P3547">
            <v>0</v>
          </cell>
          <cell r="Q3547">
            <v>0</v>
          </cell>
          <cell r="R3547">
            <v>0</v>
          </cell>
          <cell r="S3547">
            <v>0</v>
          </cell>
          <cell r="T3547">
            <v>0</v>
          </cell>
          <cell r="U3547">
            <v>0</v>
          </cell>
          <cell r="V3547">
            <v>0</v>
          </cell>
          <cell r="W3547">
            <v>0</v>
          </cell>
          <cell r="X3547">
            <v>0</v>
          </cell>
          <cell r="Y3547" t="str">
            <v>D1OR_THM_6Proposed DSM Program Capital Costs</v>
          </cell>
        </row>
        <row r="3548">
          <cell r="E3548">
            <v>0</v>
          </cell>
          <cell r="F3548">
            <v>0</v>
          </cell>
          <cell r="G3548">
            <v>0</v>
          </cell>
          <cell r="H3548">
            <v>0</v>
          </cell>
          <cell r="I3548">
            <v>0</v>
          </cell>
          <cell r="J3548">
            <v>0</v>
          </cell>
          <cell r="K3548">
            <v>0</v>
          </cell>
          <cell r="L3548">
            <v>0</v>
          </cell>
          <cell r="M3548">
            <v>0</v>
          </cell>
          <cell r="N3548">
            <v>0</v>
          </cell>
          <cell r="O3548">
            <v>0</v>
          </cell>
          <cell r="P3548">
            <v>0</v>
          </cell>
          <cell r="Q3548">
            <v>0</v>
          </cell>
          <cell r="R3548">
            <v>0</v>
          </cell>
          <cell r="S3548">
            <v>0</v>
          </cell>
          <cell r="T3548">
            <v>0</v>
          </cell>
          <cell r="U3548">
            <v>0</v>
          </cell>
          <cell r="V3548">
            <v>0</v>
          </cell>
          <cell r="W3548">
            <v>0</v>
          </cell>
          <cell r="X3548">
            <v>0</v>
          </cell>
          <cell r="Y3548" t="str">
            <v>D1OR_THM_6   DSM Program Total Costs</v>
          </cell>
        </row>
        <row r="3549">
          <cell r="E3549">
            <v>0</v>
          </cell>
          <cell r="F3549">
            <v>0</v>
          </cell>
          <cell r="G3549">
            <v>0</v>
          </cell>
          <cell r="H3549">
            <v>0</v>
          </cell>
          <cell r="I3549">
            <v>0</v>
          </cell>
          <cell r="J3549">
            <v>0</v>
          </cell>
          <cell r="K3549">
            <v>0</v>
          </cell>
          <cell r="L3549">
            <v>0</v>
          </cell>
          <cell r="M3549">
            <v>0</v>
          </cell>
          <cell r="N3549">
            <v>0</v>
          </cell>
          <cell r="O3549">
            <v>0</v>
          </cell>
          <cell r="P3549">
            <v>0</v>
          </cell>
          <cell r="Q3549">
            <v>0</v>
          </cell>
          <cell r="R3549">
            <v>0</v>
          </cell>
          <cell r="S3549">
            <v>0</v>
          </cell>
          <cell r="T3549">
            <v>0</v>
          </cell>
          <cell r="U3549">
            <v>0</v>
          </cell>
          <cell r="V3549">
            <v>0</v>
          </cell>
          <cell r="W3549">
            <v>0</v>
          </cell>
          <cell r="X3549">
            <v>0</v>
          </cell>
          <cell r="Y3549" t="str">
            <v>D1OR_CUR_5Proposed DSM Program Energy Costs</v>
          </cell>
        </row>
        <row r="3550">
          <cell r="E3550">
            <v>0</v>
          </cell>
          <cell r="F3550">
            <v>0</v>
          </cell>
          <cell r="G3550">
            <v>0</v>
          </cell>
          <cell r="H3550">
            <v>0</v>
          </cell>
          <cell r="I3550">
            <v>0</v>
          </cell>
          <cell r="J3550">
            <v>0</v>
          </cell>
          <cell r="K3550">
            <v>0</v>
          </cell>
          <cell r="L3550">
            <v>0</v>
          </cell>
          <cell r="M3550">
            <v>0</v>
          </cell>
          <cell r="N3550">
            <v>0</v>
          </cell>
          <cell r="O3550">
            <v>0</v>
          </cell>
          <cell r="P3550">
            <v>0</v>
          </cell>
          <cell r="Q3550">
            <v>0</v>
          </cell>
          <cell r="R3550">
            <v>0</v>
          </cell>
          <cell r="S3550">
            <v>0</v>
          </cell>
          <cell r="T3550">
            <v>0</v>
          </cell>
          <cell r="U3550">
            <v>0</v>
          </cell>
          <cell r="V3550">
            <v>0</v>
          </cell>
          <cell r="W3550">
            <v>0</v>
          </cell>
          <cell r="X3550">
            <v>0</v>
          </cell>
          <cell r="Y3550" t="str">
            <v>D1OR_CUR_5Proposed DSM Program Payback Energy Costs</v>
          </cell>
        </row>
        <row r="3551">
          <cell r="E3551">
            <v>0</v>
          </cell>
          <cell r="F3551">
            <v>0</v>
          </cell>
          <cell r="G3551">
            <v>0</v>
          </cell>
          <cell r="H3551">
            <v>0</v>
          </cell>
          <cell r="I3551">
            <v>0</v>
          </cell>
          <cell r="J3551">
            <v>0</v>
          </cell>
          <cell r="K3551">
            <v>0</v>
          </cell>
          <cell r="L3551">
            <v>0</v>
          </cell>
          <cell r="M3551">
            <v>0</v>
          </cell>
          <cell r="N3551">
            <v>0</v>
          </cell>
          <cell r="O3551">
            <v>0</v>
          </cell>
          <cell r="P3551">
            <v>0</v>
          </cell>
          <cell r="Q3551">
            <v>0</v>
          </cell>
          <cell r="R3551">
            <v>0</v>
          </cell>
          <cell r="S3551">
            <v>0</v>
          </cell>
          <cell r="T3551">
            <v>0</v>
          </cell>
          <cell r="U3551">
            <v>0</v>
          </cell>
          <cell r="V3551">
            <v>0</v>
          </cell>
          <cell r="W3551">
            <v>0</v>
          </cell>
          <cell r="X3551">
            <v>0</v>
          </cell>
          <cell r="Y3551" t="str">
            <v>D1OR_CUR_5Proposed DSM Program Capacity Costs</v>
          </cell>
        </row>
        <row r="3552">
          <cell r="E3552">
            <v>0</v>
          </cell>
          <cell r="F3552">
            <v>0</v>
          </cell>
          <cell r="G3552">
            <v>0</v>
          </cell>
          <cell r="H3552">
            <v>0</v>
          </cell>
          <cell r="I3552">
            <v>0</v>
          </cell>
          <cell r="J3552">
            <v>0</v>
          </cell>
          <cell r="K3552">
            <v>0</v>
          </cell>
          <cell r="L3552">
            <v>0</v>
          </cell>
          <cell r="M3552">
            <v>0</v>
          </cell>
          <cell r="N3552">
            <v>0</v>
          </cell>
          <cell r="O3552">
            <v>0</v>
          </cell>
          <cell r="P3552">
            <v>0</v>
          </cell>
          <cell r="Q3552">
            <v>0</v>
          </cell>
          <cell r="R3552">
            <v>0</v>
          </cell>
          <cell r="S3552">
            <v>0</v>
          </cell>
          <cell r="T3552">
            <v>0</v>
          </cell>
          <cell r="U3552">
            <v>0</v>
          </cell>
          <cell r="V3552">
            <v>0</v>
          </cell>
          <cell r="W3552">
            <v>0</v>
          </cell>
          <cell r="X3552">
            <v>0</v>
          </cell>
          <cell r="Y3552" t="str">
            <v>D1OR_CUR_5Proposed DSM Program Capital Costs</v>
          </cell>
        </row>
        <row r="3553">
          <cell r="E3553">
            <v>0</v>
          </cell>
          <cell r="F3553">
            <v>0</v>
          </cell>
          <cell r="G3553">
            <v>0</v>
          </cell>
          <cell r="H3553">
            <v>0</v>
          </cell>
          <cell r="I3553">
            <v>0</v>
          </cell>
          <cell r="J3553">
            <v>0</v>
          </cell>
          <cell r="K3553">
            <v>0</v>
          </cell>
          <cell r="L3553">
            <v>0</v>
          </cell>
          <cell r="M3553">
            <v>0</v>
          </cell>
          <cell r="N3553">
            <v>0</v>
          </cell>
          <cell r="O3553">
            <v>0</v>
          </cell>
          <cell r="P3553">
            <v>0</v>
          </cell>
          <cell r="Q3553">
            <v>0</v>
          </cell>
          <cell r="R3553">
            <v>0</v>
          </cell>
          <cell r="S3553">
            <v>0</v>
          </cell>
          <cell r="T3553">
            <v>0</v>
          </cell>
          <cell r="U3553">
            <v>0</v>
          </cell>
          <cell r="V3553">
            <v>0</v>
          </cell>
          <cell r="W3553">
            <v>0</v>
          </cell>
          <cell r="X3553">
            <v>0.108</v>
          </cell>
          <cell r="Y3553" t="str">
            <v>D1OR_CUR_5   DSM Program Total Costs</v>
          </cell>
        </row>
        <row r="3554">
          <cell r="E3554">
            <v>0</v>
          </cell>
          <cell r="F3554">
            <v>0</v>
          </cell>
          <cell r="G3554">
            <v>0</v>
          </cell>
          <cell r="H3554">
            <v>0</v>
          </cell>
          <cell r="I3554">
            <v>0</v>
          </cell>
          <cell r="J3554">
            <v>0</v>
          </cell>
          <cell r="K3554">
            <v>0</v>
          </cell>
          <cell r="L3554">
            <v>0</v>
          </cell>
          <cell r="M3554">
            <v>0</v>
          </cell>
          <cell r="N3554">
            <v>0</v>
          </cell>
          <cell r="O3554">
            <v>0</v>
          </cell>
          <cell r="P3554">
            <v>0</v>
          </cell>
          <cell r="Q3554">
            <v>0</v>
          </cell>
          <cell r="R3554">
            <v>0</v>
          </cell>
          <cell r="S3554">
            <v>0</v>
          </cell>
          <cell r="T3554">
            <v>0</v>
          </cell>
          <cell r="U3554">
            <v>0</v>
          </cell>
          <cell r="V3554">
            <v>0</v>
          </cell>
          <cell r="W3554">
            <v>0</v>
          </cell>
          <cell r="X3554">
            <v>0</v>
          </cell>
          <cell r="Y3554" t="str">
            <v>D1OR_AS_1Proposed DSM Program Energy Costs</v>
          </cell>
        </row>
        <row r="3555">
          <cell r="E3555">
            <v>0</v>
          </cell>
          <cell r="F3555">
            <v>0</v>
          </cell>
          <cell r="G3555">
            <v>0</v>
          </cell>
          <cell r="H3555">
            <v>0</v>
          </cell>
          <cell r="I3555">
            <v>0</v>
          </cell>
          <cell r="J3555">
            <v>0</v>
          </cell>
          <cell r="K3555">
            <v>0</v>
          </cell>
          <cell r="L3555">
            <v>0</v>
          </cell>
          <cell r="M3555">
            <v>0</v>
          </cell>
          <cell r="N3555">
            <v>0</v>
          </cell>
          <cell r="O3555">
            <v>0</v>
          </cell>
          <cell r="P3555">
            <v>0</v>
          </cell>
          <cell r="Q3555">
            <v>0</v>
          </cell>
          <cell r="R3555">
            <v>0</v>
          </cell>
          <cell r="S3555">
            <v>0</v>
          </cell>
          <cell r="T3555">
            <v>0</v>
          </cell>
          <cell r="U3555">
            <v>0</v>
          </cell>
          <cell r="V3555">
            <v>0</v>
          </cell>
          <cell r="W3555">
            <v>0</v>
          </cell>
          <cell r="X3555">
            <v>0</v>
          </cell>
          <cell r="Y3555" t="str">
            <v>D1OR_AS_1Proposed DSM Program Payback Energy Costs</v>
          </cell>
        </row>
        <row r="3556">
          <cell r="E3556">
            <v>0</v>
          </cell>
          <cell r="F3556">
            <v>0</v>
          </cell>
          <cell r="G3556">
            <v>0</v>
          </cell>
          <cell r="H3556">
            <v>0</v>
          </cell>
          <cell r="I3556">
            <v>0</v>
          </cell>
          <cell r="J3556">
            <v>0</v>
          </cell>
          <cell r="K3556">
            <v>0</v>
          </cell>
          <cell r="L3556">
            <v>0</v>
          </cell>
          <cell r="M3556">
            <v>0</v>
          </cell>
          <cell r="N3556">
            <v>0</v>
          </cell>
          <cell r="O3556">
            <v>0</v>
          </cell>
          <cell r="P3556">
            <v>0</v>
          </cell>
          <cell r="Q3556">
            <v>0</v>
          </cell>
          <cell r="R3556">
            <v>0</v>
          </cell>
          <cell r="S3556">
            <v>0</v>
          </cell>
          <cell r="T3556">
            <v>0</v>
          </cell>
          <cell r="U3556">
            <v>0</v>
          </cell>
          <cell r="V3556">
            <v>0</v>
          </cell>
          <cell r="W3556">
            <v>0</v>
          </cell>
          <cell r="X3556">
            <v>0</v>
          </cell>
          <cell r="Y3556" t="str">
            <v>D1OR_AS_1Proposed DSM Program Capacity Costs</v>
          </cell>
        </row>
        <row r="3557">
          <cell r="E3557">
            <v>0</v>
          </cell>
          <cell r="F3557">
            <v>0</v>
          </cell>
          <cell r="G3557">
            <v>0</v>
          </cell>
          <cell r="H3557">
            <v>0</v>
          </cell>
          <cell r="I3557">
            <v>0</v>
          </cell>
          <cell r="J3557">
            <v>0</v>
          </cell>
          <cell r="K3557">
            <v>0</v>
          </cell>
          <cell r="L3557">
            <v>0</v>
          </cell>
          <cell r="M3557">
            <v>0</v>
          </cell>
          <cell r="N3557">
            <v>0</v>
          </cell>
          <cell r="O3557">
            <v>0</v>
          </cell>
          <cell r="P3557">
            <v>0</v>
          </cell>
          <cell r="Q3557">
            <v>0</v>
          </cell>
          <cell r="R3557">
            <v>0</v>
          </cell>
          <cell r="S3557">
            <v>0</v>
          </cell>
          <cell r="T3557">
            <v>0</v>
          </cell>
          <cell r="U3557">
            <v>0</v>
          </cell>
          <cell r="V3557">
            <v>0</v>
          </cell>
          <cell r="W3557">
            <v>0</v>
          </cell>
          <cell r="X3557">
            <v>0</v>
          </cell>
          <cell r="Y3557" t="str">
            <v>D1OR_AS_1Proposed DSM Program Capital Costs</v>
          </cell>
        </row>
        <row r="3558">
          <cell r="E3558">
            <v>0</v>
          </cell>
          <cell r="F3558">
            <v>0</v>
          </cell>
          <cell r="G3558">
            <v>0</v>
          </cell>
          <cell r="H3558">
            <v>0</v>
          </cell>
          <cell r="I3558">
            <v>0</v>
          </cell>
          <cell r="J3558">
            <v>0</v>
          </cell>
          <cell r="K3558">
            <v>0</v>
          </cell>
          <cell r="L3558">
            <v>0</v>
          </cell>
          <cell r="M3558">
            <v>0</v>
          </cell>
          <cell r="N3558">
            <v>0</v>
          </cell>
          <cell r="O3558">
            <v>0.153</v>
          </cell>
          <cell r="P3558">
            <v>0.153</v>
          </cell>
          <cell r="Q3558">
            <v>0.153</v>
          </cell>
          <cell r="R3558">
            <v>0.153</v>
          </cell>
          <cell r="S3558">
            <v>0.153</v>
          </cell>
          <cell r="T3558">
            <v>0.153</v>
          </cell>
          <cell r="U3558">
            <v>0.153</v>
          </cell>
          <cell r="V3558">
            <v>0.153</v>
          </cell>
          <cell r="W3558">
            <v>0.153</v>
          </cell>
          <cell r="X3558">
            <v>0.153</v>
          </cell>
          <cell r="Y3558" t="str">
            <v>D1OR_AS_1   DSM Program Total Costs</v>
          </cell>
        </row>
        <row r="3559">
          <cell r="E3559">
            <v>0</v>
          </cell>
          <cell r="F3559">
            <v>0</v>
          </cell>
          <cell r="G3559">
            <v>0</v>
          </cell>
          <cell r="H3559">
            <v>0</v>
          </cell>
          <cell r="I3559">
            <v>0</v>
          </cell>
          <cell r="J3559">
            <v>0</v>
          </cell>
          <cell r="K3559">
            <v>0</v>
          </cell>
          <cell r="L3559">
            <v>0</v>
          </cell>
          <cell r="M3559">
            <v>0</v>
          </cell>
          <cell r="N3559">
            <v>0</v>
          </cell>
          <cell r="O3559">
            <v>0</v>
          </cell>
          <cell r="P3559">
            <v>0</v>
          </cell>
          <cell r="Q3559">
            <v>0</v>
          </cell>
          <cell r="R3559">
            <v>0</v>
          </cell>
          <cell r="S3559">
            <v>0</v>
          </cell>
          <cell r="T3559">
            <v>0</v>
          </cell>
          <cell r="U3559">
            <v>0</v>
          </cell>
          <cell r="V3559">
            <v>0</v>
          </cell>
          <cell r="W3559">
            <v>0</v>
          </cell>
          <cell r="X3559">
            <v>0</v>
          </cell>
          <cell r="Y3559" t="str">
            <v>D1UT_AS_1Proposed DSM Program Energy Costs</v>
          </cell>
        </row>
        <row r="3560">
          <cell r="E3560">
            <v>0</v>
          </cell>
          <cell r="F3560">
            <v>0</v>
          </cell>
          <cell r="G3560">
            <v>0</v>
          </cell>
          <cell r="H3560">
            <v>0</v>
          </cell>
          <cell r="I3560">
            <v>0</v>
          </cell>
          <cell r="J3560">
            <v>0</v>
          </cell>
          <cell r="K3560">
            <v>0</v>
          </cell>
          <cell r="L3560">
            <v>0</v>
          </cell>
          <cell r="M3560">
            <v>0</v>
          </cell>
          <cell r="N3560">
            <v>0</v>
          </cell>
          <cell r="O3560">
            <v>0</v>
          </cell>
          <cell r="P3560">
            <v>0</v>
          </cell>
          <cell r="Q3560">
            <v>0</v>
          </cell>
          <cell r="R3560">
            <v>0</v>
          </cell>
          <cell r="S3560">
            <v>0</v>
          </cell>
          <cell r="T3560">
            <v>0</v>
          </cell>
          <cell r="U3560">
            <v>0</v>
          </cell>
          <cell r="V3560">
            <v>0</v>
          </cell>
          <cell r="W3560">
            <v>0</v>
          </cell>
          <cell r="X3560">
            <v>0</v>
          </cell>
          <cell r="Y3560" t="str">
            <v>D1UT_AS_1Proposed DSM Program Payback Energy Costs</v>
          </cell>
        </row>
        <row r="3561">
          <cell r="E3561">
            <v>0</v>
          </cell>
          <cell r="F3561">
            <v>0</v>
          </cell>
          <cell r="G3561">
            <v>0</v>
          </cell>
          <cell r="H3561">
            <v>0</v>
          </cell>
          <cell r="I3561">
            <v>0</v>
          </cell>
          <cell r="J3561">
            <v>0</v>
          </cell>
          <cell r="K3561">
            <v>0</v>
          </cell>
          <cell r="L3561">
            <v>0</v>
          </cell>
          <cell r="M3561">
            <v>0</v>
          </cell>
          <cell r="N3561">
            <v>0</v>
          </cell>
          <cell r="O3561">
            <v>0</v>
          </cell>
          <cell r="P3561">
            <v>0</v>
          </cell>
          <cell r="Q3561">
            <v>0</v>
          </cell>
          <cell r="R3561">
            <v>0</v>
          </cell>
          <cell r="S3561">
            <v>0</v>
          </cell>
          <cell r="T3561">
            <v>0</v>
          </cell>
          <cell r="U3561">
            <v>0</v>
          </cell>
          <cell r="V3561">
            <v>0</v>
          </cell>
          <cell r="W3561">
            <v>0</v>
          </cell>
          <cell r="X3561">
            <v>0</v>
          </cell>
          <cell r="Y3561" t="str">
            <v>D1UT_AS_1Proposed DSM Program Capacity Costs</v>
          </cell>
        </row>
        <row r="3562">
          <cell r="E3562">
            <v>0</v>
          </cell>
          <cell r="F3562">
            <v>0</v>
          </cell>
          <cell r="G3562">
            <v>0</v>
          </cell>
          <cell r="H3562">
            <v>0</v>
          </cell>
          <cell r="I3562">
            <v>0</v>
          </cell>
          <cell r="J3562">
            <v>0</v>
          </cell>
          <cell r="K3562">
            <v>0</v>
          </cell>
          <cell r="L3562">
            <v>0</v>
          </cell>
          <cell r="M3562">
            <v>0</v>
          </cell>
          <cell r="N3562">
            <v>0</v>
          </cell>
          <cell r="O3562">
            <v>0</v>
          </cell>
          <cell r="P3562">
            <v>0</v>
          </cell>
          <cell r="Q3562">
            <v>0</v>
          </cell>
          <cell r="R3562">
            <v>0</v>
          </cell>
          <cell r="S3562">
            <v>0</v>
          </cell>
          <cell r="T3562">
            <v>0</v>
          </cell>
          <cell r="U3562">
            <v>0</v>
          </cell>
          <cell r="V3562">
            <v>0</v>
          </cell>
          <cell r="W3562">
            <v>0</v>
          </cell>
          <cell r="X3562">
            <v>0</v>
          </cell>
          <cell r="Y3562" t="str">
            <v>D1UT_AS_1Proposed DSM Program Capital Costs</v>
          </cell>
        </row>
        <row r="3563">
          <cell r="E3563">
            <v>0</v>
          </cell>
          <cell r="F3563">
            <v>0</v>
          </cell>
          <cell r="G3563">
            <v>0</v>
          </cell>
          <cell r="H3563">
            <v>0</v>
          </cell>
          <cell r="I3563">
            <v>0.02</v>
          </cell>
          <cell r="J3563">
            <v>0.02</v>
          </cell>
          <cell r="K3563">
            <v>0.02</v>
          </cell>
          <cell r="L3563">
            <v>0.02</v>
          </cell>
          <cell r="M3563">
            <v>0.02</v>
          </cell>
          <cell r="N3563">
            <v>0.02</v>
          </cell>
          <cell r="O3563">
            <v>0.02</v>
          </cell>
          <cell r="P3563">
            <v>0.02</v>
          </cell>
          <cell r="Q3563">
            <v>0.02</v>
          </cell>
          <cell r="R3563">
            <v>0.02</v>
          </cell>
          <cell r="S3563">
            <v>0.02</v>
          </cell>
          <cell r="T3563">
            <v>0.02</v>
          </cell>
          <cell r="U3563">
            <v>0.02</v>
          </cell>
          <cell r="V3563">
            <v>0.02</v>
          </cell>
          <cell r="W3563">
            <v>0.02</v>
          </cell>
          <cell r="X3563">
            <v>0.02</v>
          </cell>
          <cell r="Y3563" t="str">
            <v>D1UT_AS_1   DSM Program Total Costs</v>
          </cell>
        </row>
        <row r="3564">
          <cell r="E3564">
            <v>0</v>
          </cell>
          <cell r="F3564">
            <v>0</v>
          </cell>
          <cell r="G3564">
            <v>0</v>
          </cell>
          <cell r="H3564">
            <v>0</v>
          </cell>
          <cell r="I3564">
            <v>0</v>
          </cell>
          <cell r="J3564">
            <v>0</v>
          </cell>
          <cell r="K3564">
            <v>0</v>
          </cell>
          <cell r="L3564">
            <v>0</v>
          </cell>
          <cell r="M3564">
            <v>0</v>
          </cell>
          <cell r="N3564">
            <v>0</v>
          </cell>
          <cell r="O3564">
            <v>0</v>
          </cell>
          <cell r="P3564">
            <v>0</v>
          </cell>
          <cell r="Q3564">
            <v>0</v>
          </cell>
          <cell r="R3564">
            <v>0</v>
          </cell>
          <cell r="S3564">
            <v>0</v>
          </cell>
          <cell r="T3564">
            <v>0</v>
          </cell>
          <cell r="U3564">
            <v>0</v>
          </cell>
          <cell r="V3564">
            <v>0</v>
          </cell>
          <cell r="W3564">
            <v>0</v>
          </cell>
          <cell r="X3564">
            <v>0</v>
          </cell>
          <cell r="Y3564" t="str">
            <v>D1UT_AS_2Proposed DSM Program Energy Costs</v>
          </cell>
        </row>
        <row r="3565">
          <cell r="E3565">
            <v>0</v>
          </cell>
          <cell r="F3565">
            <v>0</v>
          </cell>
          <cell r="G3565">
            <v>0</v>
          </cell>
          <cell r="H3565">
            <v>0</v>
          </cell>
          <cell r="I3565">
            <v>0</v>
          </cell>
          <cell r="J3565">
            <v>0</v>
          </cell>
          <cell r="K3565">
            <v>0</v>
          </cell>
          <cell r="L3565">
            <v>0</v>
          </cell>
          <cell r="M3565">
            <v>0</v>
          </cell>
          <cell r="N3565">
            <v>0</v>
          </cell>
          <cell r="O3565">
            <v>0</v>
          </cell>
          <cell r="P3565">
            <v>0</v>
          </cell>
          <cell r="Q3565">
            <v>0</v>
          </cell>
          <cell r="R3565">
            <v>0</v>
          </cell>
          <cell r="S3565">
            <v>0</v>
          </cell>
          <cell r="T3565">
            <v>0</v>
          </cell>
          <cell r="U3565">
            <v>0</v>
          </cell>
          <cell r="V3565">
            <v>0</v>
          </cell>
          <cell r="W3565">
            <v>0</v>
          </cell>
          <cell r="X3565">
            <v>0</v>
          </cell>
          <cell r="Y3565" t="str">
            <v>D1UT_AS_2Proposed DSM Program Payback Energy Costs</v>
          </cell>
        </row>
        <row r="3566">
          <cell r="E3566">
            <v>0</v>
          </cell>
          <cell r="F3566">
            <v>0</v>
          </cell>
          <cell r="G3566">
            <v>0</v>
          </cell>
          <cell r="H3566">
            <v>0</v>
          </cell>
          <cell r="I3566">
            <v>0</v>
          </cell>
          <cell r="J3566">
            <v>0</v>
          </cell>
          <cell r="K3566">
            <v>0</v>
          </cell>
          <cell r="L3566">
            <v>0</v>
          </cell>
          <cell r="M3566">
            <v>0</v>
          </cell>
          <cell r="N3566">
            <v>0</v>
          </cell>
          <cell r="O3566">
            <v>0</v>
          </cell>
          <cell r="P3566">
            <v>0</v>
          </cell>
          <cell r="Q3566">
            <v>0</v>
          </cell>
          <cell r="R3566">
            <v>0</v>
          </cell>
          <cell r="S3566">
            <v>0</v>
          </cell>
          <cell r="T3566">
            <v>0</v>
          </cell>
          <cell r="U3566">
            <v>0</v>
          </cell>
          <cell r="V3566">
            <v>0</v>
          </cell>
          <cell r="W3566">
            <v>0</v>
          </cell>
          <cell r="X3566">
            <v>0</v>
          </cell>
          <cell r="Y3566" t="str">
            <v>D1UT_AS_2Proposed DSM Program Capacity Costs</v>
          </cell>
        </row>
        <row r="3567">
          <cell r="E3567">
            <v>0</v>
          </cell>
          <cell r="F3567">
            <v>0</v>
          </cell>
          <cell r="G3567">
            <v>0</v>
          </cell>
          <cell r="H3567">
            <v>0</v>
          </cell>
          <cell r="I3567">
            <v>0</v>
          </cell>
          <cell r="J3567">
            <v>0</v>
          </cell>
          <cell r="K3567">
            <v>0</v>
          </cell>
          <cell r="L3567">
            <v>0</v>
          </cell>
          <cell r="M3567">
            <v>0</v>
          </cell>
          <cell r="N3567">
            <v>0</v>
          </cell>
          <cell r="O3567">
            <v>0</v>
          </cell>
          <cell r="P3567">
            <v>0</v>
          </cell>
          <cell r="Q3567">
            <v>0</v>
          </cell>
          <cell r="R3567">
            <v>0</v>
          </cell>
          <cell r="S3567">
            <v>0</v>
          </cell>
          <cell r="T3567">
            <v>0</v>
          </cell>
          <cell r="U3567">
            <v>0</v>
          </cell>
          <cell r="V3567">
            <v>0</v>
          </cell>
          <cell r="W3567">
            <v>0</v>
          </cell>
          <cell r="X3567">
            <v>0</v>
          </cell>
          <cell r="Y3567" t="str">
            <v>D1UT_AS_2Proposed DSM Program Capital Costs</v>
          </cell>
        </row>
        <row r="3568">
          <cell r="E3568">
            <v>0</v>
          </cell>
          <cell r="F3568">
            <v>0</v>
          </cell>
          <cell r="G3568">
            <v>0</v>
          </cell>
          <cell r="H3568">
            <v>0</v>
          </cell>
          <cell r="I3568">
            <v>0</v>
          </cell>
          <cell r="J3568">
            <v>0</v>
          </cell>
          <cell r="K3568">
            <v>1.2999999999999999E-2</v>
          </cell>
          <cell r="L3568">
            <v>1.2999999999999999E-2</v>
          </cell>
          <cell r="M3568">
            <v>1.2999999999999999E-2</v>
          </cell>
          <cell r="N3568">
            <v>1.2999999999999999E-2</v>
          </cell>
          <cell r="O3568">
            <v>1.2999999999999999E-2</v>
          </cell>
          <cell r="P3568">
            <v>1.2999999999999999E-2</v>
          </cell>
          <cell r="Q3568">
            <v>1.2999999999999999E-2</v>
          </cell>
          <cell r="R3568">
            <v>1.2999999999999999E-2</v>
          </cell>
          <cell r="S3568">
            <v>1.2999999999999999E-2</v>
          </cell>
          <cell r="T3568">
            <v>1.2999999999999999E-2</v>
          </cell>
          <cell r="U3568">
            <v>1.2999999999999999E-2</v>
          </cell>
          <cell r="V3568">
            <v>1.2999999999999999E-2</v>
          </cell>
          <cell r="W3568">
            <v>1.2999999999999999E-2</v>
          </cell>
          <cell r="X3568">
            <v>1.2999999999999999E-2</v>
          </cell>
          <cell r="Y3568" t="str">
            <v>D1UT_AS_2   DSM Program Total Costs</v>
          </cell>
        </row>
        <row r="3569">
          <cell r="E3569">
            <v>0</v>
          </cell>
          <cell r="F3569">
            <v>0</v>
          </cell>
          <cell r="G3569">
            <v>0</v>
          </cell>
          <cell r="H3569">
            <v>0</v>
          </cell>
          <cell r="I3569">
            <v>0</v>
          </cell>
          <cell r="J3569">
            <v>0</v>
          </cell>
          <cell r="K3569">
            <v>0</v>
          </cell>
          <cell r="L3569">
            <v>0</v>
          </cell>
          <cell r="M3569">
            <v>0</v>
          </cell>
          <cell r="N3569">
            <v>0</v>
          </cell>
          <cell r="O3569">
            <v>0</v>
          </cell>
          <cell r="P3569">
            <v>0</v>
          </cell>
          <cell r="Q3569">
            <v>0</v>
          </cell>
          <cell r="R3569">
            <v>0</v>
          </cell>
          <cell r="S3569">
            <v>0</v>
          </cell>
          <cell r="T3569">
            <v>0</v>
          </cell>
          <cell r="U3569">
            <v>0</v>
          </cell>
          <cell r="V3569">
            <v>0</v>
          </cell>
          <cell r="W3569">
            <v>0</v>
          </cell>
          <cell r="X3569">
            <v>0</v>
          </cell>
          <cell r="Y3569" t="str">
            <v>D1UT_AS_3Proposed DSM Program Energy Costs</v>
          </cell>
        </row>
        <row r="3570">
          <cell r="E3570">
            <v>0</v>
          </cell>
          <cell r="F3570">
            <v>0</v>
          </cell>
          <cell r="G3570">
            <v>0</v>
          </cell>
          <cell r="H3570">
            <v>0</v>
          </cell>
          <cell r="I3570">
            <v>0</v>
          </cell>
          <cell r="J3570">
            <v>0</v>
          </cell>
          <cell r="K3570">
            <v>0</v>
          </cell>
          <cell r="L3570">
            <v>0</v>
          </cell>
          <cell r="M3570">
            <v>0</v>
          </cell>
          <cell r="N3570">
            <v>0</v>
          </cell>
          <cell r="O3570">
            <v>0</v>
          </cell>
          <cell r="P3570">
            <v>0</v>
          </cell>
          <cell r="Q3570">
            <v>0</v>
          </cell>
          <cell r="R3570">
            <v>0</v>
          </cell>
          <cell r="S3570">
            <v>0</v>
          </cell>
          <cell r="T3570">
            <v>0</v>
          </cell>
          <cell r="U3570">
            <v>0</v>
          </cell>
          <cell r="V3570">
            <v>0</v>
          </cell>
          <cell r="W3570">
            <v>0</v>
          </cell>
          <cell r="X3570">
            <v>0</v>
          </cell>
          <cell r="Y3570" t="str">
            <v>D1UT_AS_3Proposed DSM Program Payback Energy Costs</v>
          </cell>
        </row>
        <row r="3571">
          <cell r="E3571">
            <v>0</v>
          </cell>
          <cell r="F3571">
            <v>0</v>
          </cell>
          <cell r="G3571">
            <v>0</v>
          </cell>
          <cell r="H3571">
            <v>0</v>
          </cell>
          <cell r="I3571">
            <v>0</v>
          </cell>
          <cell r="J3571">
            <v>0</v>
          </cell>
          <cell r="K3571">
            <v>0</v>
          </cell>
          <cell r="L3571">
            <v>0</v>
          </cell>
          <cell r="M3571">
            <v>0</v>
          </cell>
          <cell r="N3571">
            <v>0</v>
          </cell>
          <cell r="O3571">
            <v>0</v>
          </cell>
          <cell r="P3571">
            <v>0</v>
          </cell>
          <cell r="Q3571">
            <v>0</v>
          </cell>
          <cell r="R3571">
            <v>0</v>
          </cell>
          <cell r="S3571">
            <v>0</v>
          </cell>
          <cell r="T3571">
            <v>0</v>
          </cell>
          <cell r="U3571">
            <v>0</v>
          </cell>
          <cell r="V3571">
            <v>0</v>
          </cell>
          <cell r="W3571">
            <v>0</v>
          </cell>
          <cell r="X3571">
            <v>0</v>
          </cell>
          <cell r="Y3571" t="str">
            <v>D1UT_AS_3Proposed DSM Program Capacity Costs</v>
          </cell>
        </row>
        <row r="3572">
          <cell r="E3572">
            <v>0</v>
          </cell>
          <cell r="F3572">
            <v>0</v>
          </cell>
          <cell r="G3572">
            <v>0</v>
          </cell>
          <cell r="H3572">
            <v>0</v>
          </cell>
          <cell r="I3572">
            <v>0</v>
          </cell>
          <cell r="J3572">
            <v>0</v>
          </cell>
          <cell r="K3572">
            <v>0</v>
          </cell>
          <cell r="L3572">
            <v>0</v>
          </cell>
          <cell r="M3572">
            <v>0</v>
          </cell>
          <cell r="N3572">
            <v>0</v>
          </cell>
          <cell r="O3572">
            <v>0</v>
          </cell>
          <cell r="P3572">
            <v>0</v>
          </cell>
          <cell r="Q3572">
            <v>0</v>
          </cell>
          <cell r="R3572">
            <v>0</v>
          </cell>
          <cell r="S3572">
            <v>0</v>
          </cell>
          <cell r="T3572">
            <v>0</v>
          </cell>
          <cell r="U3572">
            <v>0</v>
          </cell>
          <cell r="V3572">
            <v>0</v>
          </cell>
          <cell r="W3572">
            <v>0</v>
          </cell>
          <cell r="X3572">
            <v>0</v>
          </cell>
          <cell r="Y3572" t="str">
            <v>D1UT_AS_3Proposed DSM Program Capital Costs</v>
          </cell>
        </row>
        <row r="3573">
          <cell r="E3573">
            <v>0</v>
          </cell>
          <cell r="F3573">
            <v>0</v>
          </cell>
          <cell r="G3573">
            <v>0</v>
          </cell>
          <cell r="H3573">
            <v>0</v>
          </cell>
          <cell r="I3573">
            <v>0</v>
          </cell>
          <cell r="J3573">
            <v>0</v>
          </cell>
          <cell r="K3573">
            <v>0</v>
          </cell>
          <cell r="L3573">
            <v>0</v>
          </cell>
          <cell r="M3573">
            <v>0</v>
          </cell>
          <cell r="N3573">
            <v>0</v>
          </cell>
          <cell r="O3573">
            <v>0</v>
          </cell>
          <cell r="P3573">
            <v>0</v>
          </cell>
          <cell r="Q3573">
            <v>0</v>
          </cell>
          <cell r="R3573">
            <v>0</v>
          </cell>
          <cell r="S3573">
            <v>0</v>
          </cell>
          <cell r="T3573">
            <v>0</v>
          </cell>
          <cell r="U3573">
            <v>0</v>
          </cell>
          <cell r="V3573">
            <v>0</v>
          </cell>
          <cell r="W3573">
            <v>8.0000000000000002E-3</v>
          </cell>
          <cell r="X3573">
            <v>8.0000000000000002E-3</v>
          </cell>
          <cell r="Y3573" t="str">
            <v>D1UT_AS_3   DSM Program Total Costs</v>
          </cell>
        </row>
        <row r="3574">
          <cell r="E3574">
            <v>0</v>
          </cell>
          <cell r="F3574">
            <v>0</v>
          </cell>
          <cell r="G3574">
            <v>0</v>
          </cell>
          <cell r="H3574">
            <v>0</v>
          </cell>
          <cell r="I3574">
            <v>0</v>
          </cell>
          <cell r="J3574">
            <v>0</v>
          </cell>
          <cell r="K3574">
            <v>0</v>
          </cell>
          <cell r="L3574">
            <v>0</v>
          </cell>
          <cell r="M3574">
            <v>0</v>
          </cell>
          <cell r="N3574">
            <v>0</v>
          </cell>
          <cell r="O3574">
            <v>0</v>
          </cell>
          <cell r="P3574">
            <v>0</v>
          </cell>
          <cell r="Q3574">
            <v>0</v>
          </cell>
          <cell r="R3574">
            <v>0</v>
          </cell>
          <cell r="S3574">
            <v>0</v>
          </cell>
          <cell r="T3574">
            <v>0</v>
          </cell>
          <cell r="U3574">
            <v>0</v>
          </cell>
          <cell r="V3574">
            <v>0</v>
          </cell>
          <cell r="W3574">
            <v>0</v>
          </cell>
          <cell r="X3574">
            <v>0</v>
          </cell>
          <cell r="Y3574" t="str">
            <v>D1WA_AS_1Proposed DSM Program Energy Costs</v>
          </cell>
        </row>
        <row r="3575">
          <cell r="E3575">
            <v>0</v>
          </cell>
          <cell r="F3575">
            <v>0</v>
          </cell>
          <cell r="G3575">
            <v>0</v>
          </cell>
          <cell r="H3575">
            <v>0</v>
          </cell>
          <cell r="I3575">
            <v>0</v>
          </cell>
          <cell r="J3575">
            <v>0</v>
          </cell>
          <cell r="K3575">
            <v>0</v>
          </cell>
          <cell r="L3575">
            <v>0</v>
          </cell>
          <cell r="M3575">
            <v>0</v>
          </cell>
          <cell r="N3575">
            <v>0</v>
          </cell>
          <cell r="O3575">
            <v>0</v>
          </cell>
          <cell r="P3575">
            <v>0</v>
          </cell>
          <cell r="Q3575">
            <v>0</v>
          </cell>
          <cell r="R3575">
            <v>0</v>
          </cell>
          <cell r="S3575">
            <v>0</v>
          </cell>
          <cell r="T3575">
            <v>0</v>
          </cell>
          <cell r="U3575">
            <v>0</v>
          </cell>
          <cell r="V3575">
            <v>0</v>
          </cell>
          <cell r="W3575">
            <v>0</v>
          </cell>
          <cell r="X3575">
            <v>0</v>
          </cell>
          <cell r="Y3575" t="str">
            <v>D1WA_AS_1Proposed DSM Program Payback Energy Costs</v>
          </cell>
        </row>
        <row r="3576">
          <cell r="E3576">
            <v>0</v>
          </cell>
          <cell r="F3576">
            <v>0</v>
          </cell>
          <cell r="G3576">
            <v>0</v>
          </cell>
          <cell r="H3576">
            <v>0</v>
          </cell>
          <cell r="I3576">
            <v>0</v>
          </cell>
          <cell r="J3576">
            <v>0</v>
          </cell>
          <cell r="K3576">
            <v>0</v>
          </cell>
          <cell r="L3576">
            <v>0</v>
          </cell>
          <cell r="M3576">
            <v>0</v>
          </cell>
          <cell r="N3576">
            <v>0</v>
          </cell>
          <cell r="O3576">
            <v>0</v>
          </cell>
          <cell r="P3576">
            <v>0</v>
          </cell>
          <cell r="Q3576">
            <v>0</v>
          </cell>
          <cell r="R3576">
            <v>0</v>
          </cell>
          <cell r="S3576">
            <v>0</v>
          </cell>
          <cell r="T3576">
            <v>0</v>
          </cell>
          <cell r="U3576">
            <v>0</v>
          </cell>
          <cell r="V3576">
            <v>0</v>
          </cell>
          <cell r="W3576">
            <v>0</v>
          </cell>
          <cell r="X3576">
            <v>0</v>
          </cell>
          <cell r="Y3576" t="str">
            <v>D1WA_AS_1Proposed DSM Program Capacity Costs</v>
          </cell>
        </row>
        <row r="3577">
          <cell r="E3577">
            <v>0</v>
          </cell>
          <cell r="F3577">
            <v>0</v>
          </cell>
          <cell r="G3577">
            <v>0</v>
          </cell>
          <cell r="H3577">
            <v>0</v>
          </cell>
          <cell r="I3577">
            <v>0</v>
          </cell>
          <cell r="J3577">
            <v>0</v>
          </cell>
          <cell r="K3577">
            <v>0</v>
          </cell>
          <cell r="L3577">
            <v>0</v>
          </cell>
          <cell r="M3577">
            <v>0</v>
          </cell>
          <cell r="N3577">
            <v>0</v>
          </cell>
          <cell r="O3577">
            <v>0</v>
          </cell>
          <cell r="P3577">
            <v>0</v>
          </cell>
          <cell r="Q3577">
            <v>0</v>
          </cell>
          <cell r="R3577">
            <v>0</v>
          </cell>
          <cell r="S3577">
            <v>0</v>
          </cell>
          <cell r="T3577">
            <v>0</v>
          </cell>
          <cell r="U3577">
            <v>0</v>
          </cell>
          <cell r="V3577">
            <v>0</v>
          </cell>
          <cell r="W3577">
            <v>0</v>
          </cell>
          <cell r="X3577">
            <v>0</v>
          </cell>
          <cell r="Y3577" t="str">
            <v>D1WA_AS_1Proposed DSM Program Capital Costs</v>
          </cell>
        </row>
        <row r="3578">
          <cell r="E3578">
            <v>0</v>
          </cell>
          <cell r="F3578">
            <v>0</v>
          </cell>
          <cell r="G3578">
            <v>0</v>
          </cell>
          <cell r="H3578">
            <v>0</v>
          </cell>
          <cell r="I3578">
            <v>0</v>
          </cell>
          <cell r="J3578">
            <v>0</v>
          </cell>
          <cell r="K3578">
            <v>0</v>
          </cell>
          <cell r="L3578">
            <v>0</v>
          </cell>
          <cell r="M3578">
            <v>0</v>
          </cell>
          <cell r="N3578">
            <v>0</v>
          </cell>
          <cell r="O3578">
            <v>2.5999999999999999E-2</v>
          </cell>
          <cell r="P3578">
            <v>2.5999999999999999E-2</v>
          </cell>
          <cell r="Q3578">
            <v>2.5999999999999999E-2</v>
          </cell>
          <cell r="R3578">
            <v>2.5999999999999999E-2</v>
          </cell>
          <cell r="S3578">
            <v>2.5999999999999999E-2</v>
          </cell>
          <cell r="T3578">
            <v>2.5999999999999999E-2</v>
          </cell>
          <cell r="U3578">
            <v>2.5999999999999999E-2</v>
          </cell>
          <cell r="V3578">
            <v>2.5999999999999999E-2</v>
          </cell>
          <cell r="W3578">
            <v>2.5999999999999999E-2</v>
          </cell>
          <cell r="X3578">
            <v>2.5999999999999999E-2</v>
          </cell>
          <cell r="Y3578" t="str">
            <v>D1WA_AS_1   DSM Program Total Costs</v>
          </cell>
        </row>
        <row r="3579">
          <cell r="E3579">
            <v>0</v>
          </cell>
          <cell r="F3579">
            <v>0</v>
          </cell>
          <cell r="G3579">
            <v>0</v>
          </cell>
          <cell r="H3579">
            <v>0</v>
          </cell>
          <cell r="I3579">
            <v>0</v>
          </cell>
          <cell r="J3579">
            <v>0</v>
          </cell>
          <cell r="K3579">
            <v>0</v>
          </cell>
          <cell r="L3579">
            <v>0</v>
          </cell>
          <cell r="M3579">
            <v>0</v>
          </cell>
          <cell r="N3579">
            <v>0</v>
          </cell>
          <cell r="O3579">
            <v>0</v>
          </cell>
          <cell r="P3579">
            <v>0</v>
          </cell>
          <cell r="Q3579">
            <v>0</v>
          </cell>
          <cell r="R3579">
            <v>0</v>
          </cell>
          <cell r="S3579">
            <v>0</v>
          </cell>
          <cell r="T3579">
            <v>0</v>
          </cell>
          <cell r="U3579">
            <v>0</v>
          </cell>
          <cell r="V3579">
            <v>0</v>
          </cell>
          <cell r="W3579">
            <v>0</v>
          </cell>
          <cell r="X3579">
            <v>0</v>
          </cell>
          <cell r="Y3579" t="str">
            <v>D1WA_THM_3Proposed DSM Program Energy Costs</v>
          </cell>
        </row>
        <row r="3580">
          <cell r="E3580">
            <v>0</v>
          </cell>
          <cell r="F3580">
            <v>0</v>
          </cell>
          <cell r="G3580">
            <v>0</v>
          </cell>
          <cell r="H3580">
            <v>0</v>
          </cell>
          <cell r="I3580">
            <v>0</v>
          </cell>
          <cell r="J3580">
            <v>0</v>
          </cell>
          <cell r="K3580">
            <v>0</v>
          </cell>
          <cell r="L3580">
            <v>0</v>
          </cell>
          <cell r="M3580">
            <v>0</v>
          </cell>
          <cell r="N3580">
            <v>0</v>
          </cell>
          <cell r="O3580">
            <v>0</v>
          </cell>
          <cell r="P3580">
            <v>0</v>
          </cell>
          <cell r="Q3580">
            <v>0</v>
          </cell>
          <cell r="R3580">
            <v>0</v>
          </cell>
          <cell r="S3580">
            <v>0</v>
          </cell>
          <cell r="T3580">
            <v>0</v>
          </cell>
          <cell r="U3580">
            <v>0</v>
          </cell>
          <cell r="V3580">
            <v>0</v>
          </cell>
          <cell r="W3580">
            <v>0</v>
          </cell>
          <cell r="X3580">
            <v>0</v>
          </cell>
          <cell r="Y3580" t="str">
            <v>D1WA_THM_3Proposed DSM Program Payback Energy Costs</v>
          </cell>
        </row>
        <row r="3581">
          <cell r="E3581">
            <v>0</v>
          </cell>
          <cell r="F3581">
            <v>0</v>
          </cell>
          <cell r="G3581">
            <v>0</v>
          </cell>
          <cell r="H3581">
            <v>0</v>
          </cell>
          <cell r="I3581">
            <v>0</v>
          </cell>
          <cell r="J3581">
            <v>0</v>
          </cell>
          <cell r="K3581">
            <v>0</v>
          </cell>
          <cell r="L3581">
            <v>0</v>
          </cell>
          <cell r="M3581">
            <v>0</v>
          </cell>
          <cell r="N3581">
            <v>0</v>
          </cell>
          <cell r="O3581">
            <v>0</v>
          </cell>
          <cell r="P3581">
            <v>0</v>
          </cell>
          <cell r="Q3581">
            <v>0</v>
          </cell>
          <cell r="R3581">
            <v>0</v>
          </cell>
          <cell r="S3581">
            <v>0</v>
          </cell>
          <cell r="T3581">
            <v>0</v>
          </cell>
          <cell r="U3581">
            <v>0</v>
          </cell>
          <cell r="V3581">
            <v>0</v>
          </cell>
          <cell r="W3581">
            <v>0</v>
          </cell>
          <cell r="X3581">
            <v>0</v>
          </cell>
          <cell r="Y3581" t="str">
            <v>D1WA_THM_3Proposed DSM Program Capacity Costs</v>
          </cell>
        </row>
        <row r="3582">
          <cell r="E3582">
            <v>0</v>
          </cell>
          <cell r="F3582">
            <v>0</v>
          </cell>
          <cell r="G3582">
            <v>0</v>
          </cell>
          <cell r="H3582">
            <v>0</v>
          </cell>
          <cell r="I3582">
            <v>0</v>
          </cell>
          <cell r="J3582">
            <v>0</v>
          </cell>
          <cell r="K3582">
            <v>0</v>
          </cell>
          <cell r="L3582">
            <v>0</v>
          </cell>
          <cell r="M3582">
            <v>0</v>
          </cell>
          <cell r="N3582">
            <v>0</v>
          </cell>
          <cell r="O3582">
            <v>0</v>
          </cell>
          <cell r="P3582">
            <v>0</v>
          </cell>
          <cell r="Q3582">
            <v>0</v>
          </cell>
          <cell r="R3582">
            <v>0</v>
          </cell>
          <cell r="S3582">
            <v>0</v>
          </cell>
          <cell r="T3582">
            <v>0</v>
          </cell>
          <cell r="U3582">
            <v>0</v>
          </cell>
          <cell r="V3582">
            <v>0</v>
          </cell>
          <cell r="W3582">
            <v>0</v>
          </cell>
          <cell r="X3582">
            <v>0</v>
          </cell>
          <cell r="Y3582" t="str">
            <v>D1WA_THM_3Proposed DSM Program Capital Costs</v>
          </cell>
        </row>
        <row r="3583">
          <cell r="E3583">
            <v>0</v>
          </cell>
          <cell r="F3583">
            <v>0</v>
          </cell>
          <cell r="G3583">
            <v>0</v>
          </cell>
          <cell r="H3583">
            <v>0</v>
          </cell>
          <cell r="I3583">
            <v>0</v>
          </cell>
          <cell r="J3583">
            <v>0</v>
          </cell>
          <cell r="K3583">
            <v>0</v>
          </cell>
          <cell r="L3583">
            <v>0</v>
          </cell>
          <cell r="M3583">
            <v>0</v>
          </cell>
          <cell r="N3583">
            <v>0</v>
          </cell>
          <cell r="O3583">
            <v>0</v>
          </cell>
          <cell r="P3583">
            <v>0</v>
          </cell>
          <cell r="Q3583">
            <v>0</v>
          </cell>
          <cell r="R3583">
            <v>0</v>
          </cell>
          <cell r="S3583">
            <v>0</v>
          </cell>
          <cell r="T3583">
            <v>0</v>
          </cell>
          <cell r="U3583">
            <v>0</v>
          </cell>
          <cell r="V3583">
            <v>0</v>
          </cell>
          <cell r="W3583">
            <v>0.10199999999999999</v>
          </cell>
          <cell r="X3583">
            <v>0.10199999999999999</v>
          </cell>
          <cell r="Y3583" t="str">
            <v>D1WA_THM_3   DSM Program Total Costs</v>
          </cell>
        </row>
        <row r="3584">
          <cell r="E3584">
            <v>0</v>
          </cell>
          <cell r="F3584">
            <v>0</v>
          </cell>
          <cell r="G3584">
            <v>0</v>
          </cell>
          <cell r="H3584">
            <v>0</v>
          </cell>
          <cell r="I3584">
            <v>0</v>
          </cell>
          <cell r="J3584">
            <v>0</v>
          </cell>
          <cell r="K3584">
            <v>0</v>
          </cell>
          <cell r="L3584">
            <v>0</v>
          </cell>
          <cell r="M3584">
            <v>0</v>
          </cell>
          <cell r="N3584">
            <v>0</v>
          </cell>
          <cell r="O3584">
            <v>0</v>
          </cell>
          <cell r="P3584">
            <v>0</v>
          </cell>
          <cell r="Q3584">
            <v>0</v>
          </cell>
          <cell r="R3584">
            <v>0</v>
          </cell>
          <cell r="S3584">
            <v>0</v>
          </cell>
          <cell r="T3584">
            <v>0</v>
          </cell>
          <cell r="U3584">
            <v>0</v>
          </cell>
          <cell r="V3584">
            <v>0</v>
          </cell>
          <cell r="W3584">
            <v>0</v>
          </cell>
          <cell r="X3584">
            <v>0</v>
          </cell>
          <cell r="Y3584" t="str">
            <v>D1WA_THM_4Proposed DSM Program Energy Costs</v>
          </cell>
        </row>
        <row r="3585">
          <cell r="E3585">
            <v>0</v>
          </cell>
          <cell r="F3585">
            <v>0</v>
          </cell>
          <cell r="G3585">
            <v>0</v>
          </cell>
          <cell r="H3585">
            <v>0</v>
          </cell>
          <cell r="I3585">
            <v>0</v>
          </cell>
          <cell r="J3585">
            <v>0</v>
          </cell>
          <cell r="K3585">
            <v>0</v>
          </cell>
          <cell r="L3585">
            <v>0</v>
          </cell>
          <cell r="M3585">
            <v>0</v>
          </cell>
          <cell r="N3585">
            <v>0</v>
          </cell>
          <cell r="O3585">
            <v>0</v>
          </cell>
          <cell r="P3585">
            <v>0</v>
          </cell>
          <cell r="Q3585">
            <v>0</v>
          </cell>
          <cell r="R3585">
            <v>0</v>
          </cell>
          <cell r="S3585">
            <v>0</v>
          </cell>
          <cell r="T3585">
            <v>0</v>
          </cell>
          <cell r="U3585">
            <v>0</v>
          </cell>
          <cell r="V3585">
            <v>0</v>
          </cell>
          <cell r="W3585">
            <v>0</v>
          </cell>
          <cell r="X3585">
            <v>0</v>
          </cell>
          <cell r="Y3585" t="str">
            <v>D1WA_THM_4Proposed DSM Program Payback Energy Costs</v>
          </cell>
        </row>
        <row r="3586">
          <cell r="E3586">
            <v>0</v>
          </cell>
          <cell r="F3586">
            <v>0</v>
          </cell>
          <cell r="G3586">
            <v>0</v>
          </cell>
          <cell r="H3586">
            <v>0</v>
          </cell>
          <cell r="I3586">
            <v>0</v>
          </cell>
          <cell r="J3586">
            <v>0</v>
          </cell>
          <cell r="K3586">
            <v>0</v>
          </cell>
          <cell r="L3586">
            <v>0</v>
          </cell>
          <cell r="M3586">
            <v>0</v>
          </cell>
          <cell r="N3586">
            <v>0</v>
          </cell>
          <cell r="O3586">
            <v>0</v>
          </cell>
          <cell r="P3586">
            <v>0</v>
          </cell>
          <cell r="Q3586">
            <v>0</v>
          </cell>
          <cell r="R3586">
            <v>0</v>
          </cell>
          <cell r="S3586">
            <v>0</v>
          </cell>
          <cell r="T3586">
            <v>0</v>
          </cell>
          <cell r="U3586">
            <v>0</v>
          </cell>
          <cell r="V3586">
            <v>0</v>
          </cell>
          <cell r="W3586">
            <v>0</v>
          </cell>
          <cell r="X3586">
            <v>0</v>
          </cell>
          <cell r="Y3586" t="str">
            <v>D1WA_THM_4Proposed DSM Program Capacity Costs</v>
          </cell>
        </row>
        <row r="3587">
          <cell r="E3587">
            <v>0</v>
          </cell>
          <cell r="F3587">
            <v>0</v>
          </cell>
          <cell r="G3587">
            <v>0</v>
          </cell>
          <cell r="H3587">
            <v>0</v>
          </cell>
          <cell r="I3587">
            <v>0</v>
          </cell>
          <cell r="J3587">
            <v>0</v>
          </cell>
          <cell r="K3587">
            <v>0</v>
          </cell>
          <cell r="L3587">
            <v>0</v>
          </cell>
          <cell r="M3587">
            <v>0</v>
          </cell>
          <cell r="N3587">
            <v>0</v>
          </cell>
          <cell r="O3587">
            <v>0</v>
          </cell>
          <cell r="P3587">
            <v>0</v>
          </cell>
          <cell r="Q3587">
            <v>0</v>
          </cell>
          <cell r="R3587">
            <v>0</v>
          </cell>
          <cell r="S3587">
            <v>0</v>
          </cell>
          <cell r="T3587">
            <v>0</v>
          </cell>
          <cell r="U3587">
            <v>0</v>
          </cell>
          <cell r="V3587">
            <v>0</v>
          </cell>
          <cell r="W3587">
            <v>0</v>
          </cell>
          <cell r="X3587">
            <v>0</v>
          </cell>
          <cell r="Y3587" t="str">
            <v>D1WA_THM_4Proposed DSM Program Capital Costs</v>
          </cell>
        </row>
        <row r="3588">
          <cell r="E3588">
            <v>0</v>
          </cell>
          <cell r="F3588">
            <v>0</v>
          </cell>
          <cell r="G3588">
            <v>0</v>
          </cell>
          <cell r="H3588">
            <v>0</v>
          </cell>
          <cell r="I3588">
            <v>0</v>
          </cell>
          <cell r="J3588">
            <v>0</v>
          </cell>
          <cell r="K3588">
            <v>0</v>
          </cell>
          <cell r="L3588">
            <v>0</v>
          </cell>
          <cell r="M3588">
            <v>0</v>
          </cell>
          <cell r="N3588">
            <v>0</v>
          </cell>
          <cell r="O3588">
            <v>0</v>
          </cell>
          <cell r="P3588">
            <v>0</v>
          </cell>
          <cell r="Q3588">
            <v>0</v>
          </cell>
          <cell r="R3588">
            <v>0</v>
          </cell>
          <cell r="S3588">
            <v>0</v>
          </cell>
          <cell r="T3588">
            <v>0</v>
          </cell>
          <cell r="U3588">
            <v>0</v>
          </cell>
          <cell r="V3588">
            <v>0</v>
          </cell>
          <cell r="W3588">
            <v>6.2E-2</v>
          </cell>
          <cell r="X3588">
            <v>6.2E-2</v>
          </cell>
          <cell r="Y3588" t="str">
            <v>D1WA_THM_4   DSM Program Total Costs</v>
          </cell>
        </row>
        <row r="3589">
          <cell r="E3589">
            <v>0</v>
          </cell>
          <cell r="F3589">
            <v>0</v>
          </cell>
          <cell r="G3589">
            <v>0</v>
          </cell>
          <cell r="H3589">
            <v>0</v>
          </cell>
          <cell r="I3589">
            <v>0</v>
          </cell>
          <cell r="J3589">
            <v>0</v>
          </cell>
          <cell r="K3589">
            <v>0</v>
          </cell>
          <cell r="L3589">
            <v>0</v>
          </cell>
          <cell r="M3589">
            <v>0</v>
          </cell>
          <cell r="N3589">
            <v>0</v>
          </cell>
          <cell r="O3589">
            <v>0</v>
          </cell>
          <cell r="P3589">
            <v>0</v>
          </cell>
          <cell r="Q3589">
            <v>0</v>
          </cell>
          <cell r="R3589">
            <v>0</v>
          </cell>
          <cell r="S3589">
            <v>0</v>
          </cell>
          <cell r="T3589">
            <v>0</v>
          </cell>
          <cell r="U3589">
            <v>0</v>
          </cell>
          <cell r="V3589">
            <v>0</v>
          </cell>
          <cell r="W3589">
            <v>0</v>
          </cell>
          <cell r="X3589">
            <v>0</v>
          </cell>
          <cell r="Y3589" t="str">
            <v>D1WY_AS_1Proposed DSM Program Energy Costs</v>
          </cell>
        </row>
        <row r="3590">
          <cell r="E3590">
            <v>0</v>
          </cell>
          <cell r="F3590">
            <v>0</v>
          </cell>
          <cell r="G3590">
            <v>0</v>
          </cell>
          <cell r="H3590">
            <v>0</v>
          </cell>
          <cell r="I3590">
            <v>0</v>
          </cell>
          <cell r="J3590">
            <v>0</v>
          </cell>
          <cell r="K3590">
            <v>0</v>
          </cell>
          <cell r="L3590">
            <v>0</v>
          </cell>
          <cell r="M3590">
            <v>0</v>
          </cell>
          <cell r="N3590">
            <v>0</v>
          </cell>
          <cell r="O3590">
            <v>0</v>
          </cell>
          <cell r="P3590">
            <v>0</v>
          </cell>
          <cell r="Q3590">
            <v>0</v>
          </cell>
          <cell r="R3590">
            <v>0</v>
          </cell>
          <cell r="S3590">
            <v>0</v>
          </cell>
          <cell r="T3590">
            <v>0</v>
          </cell>
          <cell r="U3590">
            <v>0</v>
          </cell>
          <cell r="V3590">
            <v>0</v>
          </cell>
          <cell r="W3590">
            <v>0</v>
          </cell>
          <cell r="X3590">
            <v>0</v>
          </cell>
          <cell r="Y3590" t="str">
            <v>D1WY_AS_1Proposed DSM Program Payback Energy Costs</v>
          </cell>
        </row>
        <row r="3591">
          <cell r="E3591">
            <v>0</v>
          </cell>
          <cell r="F3591">
            <v>0</v>
          </cell>
          <cell r="G3591">
            <v>0</v>
          </cell>
          <cell r="H3591">
            <v>0</v>
          </cell>
          <cell r="I3591">
            <v>0</v>
          </cell>
          <cell r="J3591">
            <v>0</v>
          </cell>
          <cell r="K3591">
            <v>0</v>
          </cell>
          <cell r="L3591">
            <v>0</v>
          </cell>
          <cell r="M3591">
            <v>0</v>
          </cell>
          <cell r="N3591">
            <v>0</v>
          </cell>
          <cell r="O3591">
            <v>0</v>
          </cell>
          <cell r="P3591">
            <v>0</v>
          </cell>
          <cell r="Q3591">
            <v>0</v>
          </cell>
          <cell r="R3591">
            <v>0</v>
          </cell>
          <cell r="S3591">
            <v>0</v>
          </cell>
          <cell r="T3591">
            <v>0</v>
          </cell>
          <cell r="U3591">
            <v>0</v>
          </cell>
          <cell r="V3591">
            <v>0</v>
          </cell>
          <cell r="W3591">
            <v>0</v>
          </cell>
          <cell r="X3591">
            <v>0</v>
          </cell>
          <cell r="Y3591" t="str">
            <v>D1WY_AS_1Proposed DSM Program Capacity Costs</v>
          </cell>
        </row>
        <row r="3592">
          <cell r="E3592">
            <v>0</v>
          </cell>
          <cell r="F3592">
            <v>0</v>
          </cell>
          <cell r="G3592">
            <v>0</v>
          </cell>
          <cell r="H3592">
            <v>0</v>
          </cell>
          <cell r="I3592">
            <v>0</v>
          </cell>
          <cell r="J3592">
            <v>0</v>
          </cell>
          <cell r="K3592">
            <v>0</v>
          </cell>
          <cell r="L3592">
            <v>0</v>
          </cell>
          <cell r="M3592">
            <v>0</v>
          </cell>
          <cell r="N3592">
            <v>0</v>
          </cell>
          <cell r="O3592">
            <v>0</v>
          </cell>
          <cell r="P3592">
            <v>0</v>
          </cell>
          <cell r="Q3592">
            <v>0</v>
          </cell>
          <cell r="R3592">
            <v>0</v>
          </cell>
          <cell r="S3592">
            <v>0</v>
          </cell>
          <cell r="T3592">
            <v>0</v>
          </cell>
          <cell r="U3592">
            <v>0</v>
          </cell>
          <cell r="V3592">
            <v>0</v>
          </cell>
          <cell r="W3592">
            <v>0</v>
          </cell>
          <cell r="X3592">
            <v>0</v>
          </cell>
          <cell r="Y3592" t="str">
            <v>D1WY_AS_1Proposed DSM Program Capital Costs</v>
          </cell>
        </row>
        <row r="3593">
          <cell r="E3593">
            <v>0</v>
          </cell>
          <cell r="F3593">
            <v>0</v>
          </cell>
          <cell r="G3593">
            <v>0</v>
          </cell>
          <cell r="H3593">
            <v>0</v>
          </cell>
          <cell r="I3593">
            <v>0</v>
          </cell>
          <cell r="J3593">
            <v>0</v>
          </cell>
          <cell r="K3593">
            <v>-8.9999999999999993E-3</v>
          </cell>
          <cell r="L3593">
            <v>-8.9999999999999993E-3</v>
          </cell>
          <cell r="M3593">
            <v>-8.9999999999999993E-3</v>
          </cell>
          <cell r="N3593">
            <v>-8.9999999999999993E-3</v>
          </cell>
          <cell r="O3593">
            <v>-8.9999999999999993E-3</v>
          </cell>
          <cell r="P3593">
            <v>-8.9999999999999993E-3</v>
          </cell>
          <cell r="Q3593">
            <v>-8.9999999999999993E-3</v>
          </cell>
          <cell r="R3593">
            <v>-8.9999999999999993E-3</v>
          </cell>
          <cell r="S3593">
            <v>-8.9999999999999993E-3</v>
          </cell>
          <cell r="T3593">
            <v>-8.9999999999999993E-3</v>
          </cell>
          <cell r="U3593">
            <v>-8.9999999999999993E-3</v>
          </cell>
          <cell r="V3593">
            <v>-8.9999999999999993E-3</v>
          </cell>
          <cell r="W3593">
            <v>-8.9999999999999993E-3</v>
          </cell>
          <cell r="X3593">
            <v>-8.9999999999999993E-3</v>
          </cell>
          <cell r="Y3593" t="str">
            <v>D1WY_AS_1   DSM Program Total Costs</v>
          </cell>
        </row>
        <row r="3594">
          <cell r="E3594">
            <v>0</v>
          </cell>
          <cell r="F3594">
            <v>0</v>
          </cell>
          <cell r="G3594">
            <v>0</v>
          </cell>
          <cell r="H3594">
            <v>0</v>
          </cell>
          <cell r="I3594">
            <v>0</v>
          </cell>
          <cell r="J3594">
            <v>0</v>
          </cell>
          <cell r="K3594">
            <v>0</v>
          </cell>
          <cell r="L3594">
            <v>0</v>
          </cell>
          <cell r="M3594">
            <v>0</v>
          </cell>
          <cell r="N3594">
            <v>0</v>
          </cell>
          <cell r="O3594">
            <v>0</v>
          </cell>
          <cell r="P3594">
            <v>0</v>
          </cell>
          <cell r="Q3594">
            <v>0</v>
          </cell>
          <cell r="R3594">
            <v>0</v>
          </cell>
          <cell r="S3594">
            <v>0</v>
          </cell>
          <cell r="T3594">
            <v>0</v>
          </cell>
          <cell r="U3594">
            <v>0</v>
          </cell>
          <cell r="V3594">
            <v>0</v>
          </cell>
          <cell r="W3594">
            <v>0</v>
          </cell>
          <cell r="X3594">
            <v>0</v>
          </cell>
          <cell r="Y3594" t="str">
            <v>D1WY_THM_3Proposed DSM Program Energy Costs</v>
          </cell>
        </row>
        <row r="3595">
          <cell r="E3595">
            <v>0</v>
          </cell>
          <cell r="F3595">
            <v>0</v>
          </cell>
          <cell r="G3595">
            <v>0</v>
          </cell>
          <cell r="H3595">
            <v>0</v>
          </cell>
          <cell r="I3595">
            <v>0</v>
          </cell>
          <cell r="J3595">
            <v>0</v>
          </cell>
          <cell r="K3595">
            <v>0</v>
          </cell>
          <cell r="L3595">
            <v>0</v>
          </cell>
          <cell r="M3595">
            <v>0</v>
          </cell>
          <cell r="N3595">
            <v>0</v>
          </cell>
          <cell r="O3595">
            <v>0</v>
          </cell>
          <cell r="P3595">
            <v>0</v>
          </cell>
          <cell r="Q3595">
            <v>0</v>
          </cell>
          <cell r="R3595">
            <v>0</v>
          </cell>
          <cell r="S3595">
            <v>0</v>
          </cell>
          <cell r="T3595">
            <v>0</v>
          </cell>
          <cell r="U3595">
            <v>0</v>
          </cell>
          <cell r="V3595">
            <v>0</v>
          </cell>
          <cell r="W3595">
            <v>0</v>
          </cell>
          <cell r="X3595">
            <v>0</v>
          </cell>
          <cell r="Y3595" t="str">
            <v>D1WY_THM_3Proposed DSM Program Payback Energy Costs</v>
          </cell>
        </row>
        <row r="3596">
          <cell r="E3596">
            <v>0</v>
          </cell>
          <cell r="F3596">
            <v>0</v>
          </cell>
          <cell r="G3596">
            <v>0</v>
          </cell>
          <cell r="H3596">
            <v>0</v>
          </cell>
          <cell r="I3596">
            <v>0</v>
          </cell>
          <cell r="J3596">
            <v>0</v>
          </cell>
          <cell r="K3596">
            <v>0</v>
          </cell>
          <cell r="L3596">
            <v>0</v>
          </cell>
          <cell r="M3596">
            <v>0</v>
          </cell>
          <cell r="N3596">
            <v>0</v>
          </cell>
          <cell r="O3596">
            <v>0</v>
          </cell>
          <cell r="P3596">
            <v>0</v>
          </cell>
          <cell r="Q3596">
            <v>0</v>
          </cell>
          <cell r="R3596">
            <v>0</v>
          </cell>
          <cell r="S3596">
            <v>0</v>
          </cell>
          <cell r="T3596">
            <v>0</v>
          </cell>
          <cell r="U3596">
            <v>0</v>
          </cell>
          <cell r="V3596">
            <v>0</v>
          </cell>
          <cell r="W3596">
            <v>0</v>
          </cell>
          <cell r="X3596">
            <v>0</v>
          </cell>
          <cell r="Y3596" t="str">
            <v>D1WY_THM_3Proposed DSM Program Capacity Costs</v>
          </cell>
        </row>
        <row r="3597">
          <cell r="E3597">
            <v>0</v>
          </cell>
          <cell r="F3597">
            <v>0</v>
          </cell>
          <cell r="G3597">
            <v>0</v>
          </cell>
          <cell r="H3597">
            <v>0</v>
          </cell>
          <cell r="I3597">
            <v>0</v>
          </cell>
          <cell r="J3597">
            <v>0</v>
          </cell>
          <cell r="K3597">
            <v>0</v>
          </cell>
          <cell r="L3597">
            <v>0</v>
          </cell>
          <cell r="M3597">
            <v>0</v>
          </cell>
          <cell r="N3597">
            <v>0</v>
          </cell>
          <cell r="O3597">
            <v>0</v>
          </cell>
          <cell r="P3597">
            <v>0</v>
          </cell>
          <cell r="Q3597">
            <v>0</v>
          </cell>
          <cell r="R3597">
            <v>0</v>
          </cell>
          <cell r="S3597">
            <v>0</v>
          </cell>
          <cell r="T3597">
            <v>0</v>
          </cell>
          <cell r="U3597">
            <v>0</v>
          </cell>
          <cell r="V3597">
            <v>0</v>
          </cell>
          <cell r="W3597">
            <v>0</v>
          </cell>
          <cell r="X3597">
            <v>0</v>
          </cell>
          <cell r="Y3597" t="str">
            <v>D1WY_THM_3Proposed DSM Program Capital Costs</v>
          </cell>
        </row>
        <row r="3598">
          <cell r="E3598">
            <v>0</v>
          </cell>
          <cell r="F3598">
            <v>0</v>
          </cell>
          <cell r="G3598">
            <v>0</v>
          </cell>
          <cell r="H3598">
            <v>0</v>
          </cell>
          <cell r="I3598">
            <v>0</v>
          </cell>
          <cell r="J3598">
            <v>0</v>
          </cell>
          <cell r="K3598">
            <v>0</v>
          </cell>
          <cell r="L3598">
            <v>0</v>
          </cell>
          <cell r="M3598">
            <v>0</v>
          </cell>
          <cell r="N3598">
            <v>0</v>
          </cell>
          <cell r="O3598">
            <v>0</v>
          </cell>
          <cell r="P3598">
            <v>0</v>
          </cell>
          <cell r="Q3598">
            <v>0</v>
          </cell>
          <cell r="R3598">
            <v>0</v>
          </cell>
          <cell r="S3598">
            <v>0</v>
          </cell>
          <cell r="T3598">
            <v>0</v>
          </cell>
          <cell r="U3598">
            <v>0</v>
          </cell>
          <cell r="V3598">
            <v>0</v>
          </cell>
          <cell r="W3598">
            <v>0</v>
          </cell>
          <cell r="X3598">
            <v>0</v>
          </cell>
          <cell r="Y3598" t="str">
            <v>D1WY_THM_3   DSM Program Total Costs</v>
          </cell>
        </row>
        <row r="3599">
          <cell r="E3599">
            <v>0</v>
          </cell>
          <cell r="F3599">
            <v>0</v>
          </cell>
          <cell r="G3599">
            <v>0</v>
          </cell>
          <cell r="H3599">
            <v>0</v>
          </cell>
          <cell r="I3599">
            <v>0</v>
          </cell>
          <cell r="J3599">
            <v>0</v>
          </cell>
          <cell r="K3599">
            <v>0</v>
          </cell>
          <cell r="L3599">
            <v>0</v>
          </cell>
          <cell r="M3599">
            <v>0</v>
          </cell>
          <cell r="N3599">
            <v>0</v>
          </cell>
          <cell r="O3599">
            <v>0</v>
          </cell>
          <cell r="P3599">
            <v>0</v>
          </cell>
          <cell r="Q3599">
            <v>0</v>
          </cell>
          <cell r="R3599">
            <v>0</v>
          </cell>
          <cell r="S3599">
            <v>0</v>
          </cell>
          <cell r="T3599">
            <v>0</v>
          </cell>
          <cell r="U3599">
            <v>0</v>
          </cell>
          <cell r="V3599">
            <v>0</v>
          </cell>
          <cell r="W3599">
            <v>0</v>
          </cell>
          <cell r="X3599">
            <v>0</v>
          </cell>
          <cell r="Y3599" t="str">
            <v>D1WY_THM_4Proposed DSM Program Energy Costs</v>
          </cell>
        </row>
        <row r="3600">
          <cell r="E3600">
            <v>0</v>
          </cell>
          <cell r="F3600">
            <v>0</v>
          </cell>
          <cell r="G3600">
            <v>0</v>
          </cell>
          <cell r="H3600">
            <v>0</v>
          </cell>
          <cell r="I3600">
            <v>0</v>
          </cell>
          <cell r="J3600">
            <v>0</v>
          </cell>
          <cell r="K3600">
            <v>0</v>
          </cell>
          <cell r="L3600">
            <v>0</v>
          </cell>
          <cell r="M3600">
            <v>0</v>
          </cell>
          <cell r="N3600">
            <v>0</v>
          </cell>
          <cell r="O3600">
            <v>0</v>
          </cell>
          <cell r="P3600">
            <v>0</v>
          </cell>
          <cell r="Q3600">
            <v>0</v>
          </cell>
          <cell r="R3600">
            <v>0</v>
          </cell>
          <cell r="S3600">
            <v>0</v>
          </cell>
          <cell r="T3600">
            <v>0</v>
          </cell>
          <cell r="U3600">
            <v>0</v>
          </cell>
          <cell r="V3600">
            <v>0</v>
          </cell>
          <cell r="W3600">
            <v>0</v>
          </cell>
          <cell r="X3600">
            <v>0</v>
          </cell>
          <cell r="Y3600" t="str">
            <v>D1WY_THM_4Proposed DSM Program Payback Energy Costs</v>
          </cell>
        </row>
        <row r="3601">
          <cell r="E3601">
            <v>0</v>
          </cell>
          <cell r="F3601">
            <v>0</v>
          </cell>
          <cell r="G3601">
            <v>0</v>
          </cell>
          <cell r="H3601">
            <v>0</v>
          </cell>
          <cell r="I3601">
            <v>0</v>
          </cell>
          <cell r="J3601">
            <v>0</v>
          </cell>
          <cell r="K3601">
            <v>0</v>
          </cell>
          <cell r="L3601">
            <v>0</v>
          </cell>
          <cell r="M3601">
            <v>0</v>
          </cell>
          <cell r="N3601">
            <v>0</v>
          </cell>
          <cell r="O3601">
            <v>0</v>
          </cell>
          <cell r="P3601">
            <v>0</v>
          </cell>
          <cell r="Q3601">
            <v>0</v>
          </cell>
          <cell r="R3601">
            <v>0</v>
          </cell>
          <cell r="S3601">
            <v>0</v>
          </cell>
          <cell r="T3601">
            <v>0</v>
          </cell>
          <cell r="U3601">
            <v>0</v>
          </cell>
          <cell r="V3601">
            <v>0</v>
          </cell>
          <cell r="W3601">
            <v>0</v>
          </cell>
          <cell r="X3601">
            <v>0</v>
          </cell>
          <cell r="Y3601" t="str">
            <v>D1WY_THM_4Proposed DSM Program Capacity Costs</v>
          </cell>
        </row>
        <row r="3602">
          <cell r="E3602">
            <v>0</v>
          </cell>
          <cell r="F3602">
            <v>0</v>
          </cell>
          <cell r="G3602">
            <v>0</v>
          </cell>
          <cell r="H3602">
            <v>0</v>
          </cell>
          <cell r="I3602">
            <v>0</v>
          </cell>
          <cell r="J3602">
            <v>0</v>
          </cell>
          <cell r="K3602">
            <v>0</v>
          </cell>
          <cell r="L3602">
            <v>0</v>
          </cell>
          <cell r="M3602">
            <v>0</v>
          </cell>
          <cell r="N3602">
            <v>0</v>
          </cell>
          <cell r="O3602">
            <v>0</v>
          </cell>
          <cell r="P3602">
            <v>0</v>
          </cell>
          <cell r="Q3602">
            <v>0</v>
          </cell>
          <cell r="R3602">
            <v>0</v>
          </cell>
          <cell r="S3602">
            <v>0</v>
          </cell>
          <cell r="T3602">
            <v>0</v>
          </cell>
          <cell r="U3602">
            <v>0</v>
          </cell>
          <cell r="V3602">
            <v>0</v>
          </cell>
          <cell r="W3602">
            <v>0</v>
          </cell>
          <cell r="X3602">
            <v>0</v>
          </cell>
          <cell r="Y3602" t="str">
            <v>D1WY_THM_4Proposed DSM Program Capital Costs</v>
          </cell>
        </row>
        <row r="3603">
          <cell r="E3603">
            <v>0</v>
          </cell>
          <cell r="F3603">
            <v>0</v>
          </cell>
          <cell r="G3603">
            <v>0</v>
          </cell>
          <cell r="H3603">
            <v>0</v>
          </cell>
          <cell r="I3603">
            <v>0</v>
          </cell>
          <cell r="J3603">
            <v>0</v>
          </cell>
          <cell r="K3603">
            <v>0</v>
          </cell>
          <cell r="L3603">
            <v>0</v>
          </cell>
          <cell r="M3603">
            <v>0</v>
          </cell>
          <cell r="N3603">
            <v>0</v>
          </cell>
          <cell r="O3603">
            <v>0</v>
          </cell>
          <cell r="P3603">
            <v>0</v>
          </cell>
          <cell r="Q3603">
            <v>0</v>
          </cell>
          <cell r="R3603">
            <v>0</v>
          </cell>
          <cell r="S3603">
            <v>0</v>
          </cell>
          <cell r="T3603">
            <v>0</v>
          </cell>
          <cell r="U3603">
            <v>0</v>
          </cell>
          <cell r="V3603">
            <v>0</v>
          </cell>
          <cell r="W3603">
            <v>0</v>
          </cell>
          <cell r="X3603">
            <v>0</v>
          </cell>
          <cell r="Y3603" t="str">
            <v>D1WY_THM_4   DSM Program Total Costs</v>
          </cell>
        </row>
        <row r="3604">
          <cell r="E3604">
            <v>0</v>
          </cell>
          <cell r="F3604">
            <v>0</v>
          </cell>
          <cell r="G3604">
            <v>0</v>
          </cell>
          <cell r="H3604">
            <v>0</v>
          </cell>
          <cell r="I3604">
            <v>0</v>
          </cell>
          <cell r="J3604">
            <v>0</v>
          </cell>
          <cell r="K3604">
            <v>0</v>
          </cell>
          <cell r="L3604">
            <v>0</v>
          </cell>
          <cell r="M3604">
            <v>0</v>
          </cell>
          <cell r="N3604">
            <v>0</v>
          </cell>
          <cell r="O3604">
            <v>0</v>
          </cell>
          <cell r="P3604">
            <v>0</v>
          </cell>
          <cell r="Q3604">
            <v>0</v>
          </cell>
          <cell r="R3604">
            <v>0</v>
          </cell>
          <cell r="S3604">
            <v>0</v>
          </cell>
          <cell r="T3604">
            <v>0</v>
          </cell>
          <cell r="U3604">
            <v>0</v>
          </cell>
          <cell r="V3604">
            <v>0</v>
          </cell>
          <cell r="W3604">
            <v>0</v>
          </cell>
          <cell r="X3604">
            <v>0</v>
          </cell>
          <cell r="Y3604" t="str">
            <v>D1WY_THM_5Proposed DSM Program Energy Costs</v>
          </cell>
        </row>
        <row r="3605">
          <cell r="E3605">
            <v>0</v>
          </cell>
          <cell r="F3605">
            <v>0</v>
          </cell>
          <cell r="G3605">
            <v>0</v>
          </cell>
          <cell r="H3605">
            <v>0</v>
          </cell>
          <cell r="I3605">
            <v>0</v>
          </cell>
          <cell r="J3605">
            <v>0</v>
          </cell>
          <cell r="K3605">
            <v>0</v>
          </cell>
          <cell r="L3605">
            <v>0</v>
          </cell>
          <cell r="M3605">
            <v>0</v>
          </cell>
          <cell r="N3605">
            <v>0</v>
          </cell>
          <cell r="O3605">
            <v>0</v>
          </cell>
          <cell r="P3605">
            <v>0</v>
          </cell>
          <cell r="Q3605">
            <v>0</v>
          </cell>
          <cell r="R3605">
            <v>0</v>
          </cell>
          <cell r="S3605">
            <v>0</v>
          </cell>
          <cell r="T3605">
            <v>0</v>
          </cell>
          <cell r="U3605">
            <v>0</v>
          </cell>
          <cell r="V3605">
            <v>0</v>
          </cell>
          <cell r="W3605">
            <v>0</v>
          </cell>
          <cell r="X3605">
            <v>5.0000000000000001E-3</v>
          </cell>
          <cell r="Y3605" t="str">
            <v>D1WY_THM_5Proposed DSM Program Payback Energy Costs</v>
          </cell>
        </row>
        <row r="3606">
          <cell r="E3606">
            <v>0</v>
          </cell>
          <cell r="F3606">
            <v>0</v>
          </cell>
          <cell r="G3606">
            <v>0</v>
          </cell>
          <cell r="H3606">
            <v>0</v>
          </cell>
          <cell r="I3606">
            <v>0</v>
          </cell>
          <cell r="J3606">
            <v>0</v>
          </cell>
          <cell r="K3606">
            <v>0</v>
          </cell>
          <cell r="L3606">
            <v>0</v>
          </cell>
          <cell r="M3606">
            <v>0</v>
          </cell>
          <cell r="N3606">
            <v>0</v>
          </cell>
          <cell r="O3606">
            <v>0</v>
          </cell>
          <cell r="P3606">
            <v>0</v>
          </cell>
          <cell r="Q3606">
            <v>0</v>
          </cell>
          <cell r="R3606">
            <v>0</v>
          </cell>
          <cell r="S3606">
            <v>0</v>
          </cell>
          <cell r="T3606">
            <v>0</v>
          </cell>
          <cell r="U3606">
            <v>0</v>
          </cell>
          <cell r="V3606">
            <v>0</v>
          </cell>
          <cell r="W3606">
            <v>0</v>
          </cell>
          <cell r="X3606">
            <v>0</v>
          </cell>
          <cell r="Y3606" t="str">
            <v>D1WY_THM_5Proposed DSM Program Capacity Costs</v>
          </cell>
        </row>
        <row r="3607">
          <cell r="E3607">
            <v>0</v>
          </cell>
          <cell r="F3607">
            <v>0</v>
          </cell>
          <cell r="G3607">
            <v>0</v>
          </cell>
          <cell r="H3607">
            <v>0</v>
          </cell>
          <cell r="I3607">
            <v>0</v>
          </cell>
          <cell r="J3607">
            <v>0</v>
          </cell>
          <cell r="K3607">
            <v>0</v>
          </cell>
          <cell r="L3607">
            <v>0</v>
          </cell>
          <cell r="M3607">
            <v>0</v>
          </cell>
          <cell r="N3607">
            <v>0</v>
          </cell>
          <cell r="O3607">
            <v>0</v>
          </cell>
          <cell r="P3607">
            <v>0</v>
          </cell>
          <cell r="Q3607">
            <v>0</v>
          </cell>
          <cell r="R3607">
            <v>0</v>
          </cell>
          <cell r="S3607">
            <v>0</v>
          </cell>
          <cell r="T3607">
            <v>0</v>
          </cell>
          <cell r="U3607">
            <v>0</v>
          </cell>
          <cell r="V3607">
            <v>0</v>
          </cell>
          <cell r="W3607">
            <v>0</v>
          </cell>
          <cell r="X3607">
            <v>0</v>
          </cell>
          <cell r="Y3607" t="str">
            <v>D1WY_THM_5Proposed DSM Program Capital Costs</v>
          </cell>
        </row>
        <row r="3608">
          <cell r="E3608">
            <v>0</v>
          </cell>
          <cell r="F3608">
            <v>0</v>
          </cell>
          <cell r="G3608">
            <v>0</v>
          </cell>
          <cell r="H3608">
            <v>0</v>
          </cell>
          <cell r="I3608">
            <v>0</v>
          </cell>
          <cell r="J3608">
            <v>0</v>
          </cell>
          <cell r="K3608">
            <v>0</v>
          </cell>
          <cell r="L3608">
            <v>0</v>
          </cell>
          <cell r="M3608">
            <v>0</v>
          </cell>
          <cell r="N3608">
            <v>0</v>
          </cell>
          <cell r="O3608">
            <v>0</v>
          </cell>
          <cell r="P3608">
            <v>0</v>
          </cell>
          <cell r="Q3608">
            <v>0</v>
          </cell>
          <cell r="R3608">
            <v>0</v>
          </cell>
          <cell r="S3608">
            <v>0</v>
          </cell>
          <cell r="T3608">
            <v>0</v>
          </cell>
          <cell r="U3608">
            <v>0</v>
          </cell>
          <cell r="V3608">
            <v>0</v>
          </cell>
          <cell r="W3608">
            <v>0</v>
          </cell>
          <cell r="X3608">
            <v>4.8000000000000001E-2</v>
          </cell>
          <cell r="Y3608" t="str">
            <v>D1WY_THM_5   DSM Program Total Costs</v>
          </cell>
        </row>
        <row r="3609">
          <cell r="E3609">
            <v>0</v>
          </cell>
          <cell r="F3609">
            <v>0</v>
          </cell>
          <cell r="G3609">
            <v>0</v>
          </cell>
          <cell r="H3609">
            <v>0</v>
          </cell>
          <cell r="I3609">
            <v>0</v>
          </cell>
          <cell r="J3609">
            <v>0</v>
          </cell>
          <cell r="K3609">
            <v>0</v>
          </cell>
          <cell r="L3609">
            <v>0</v>
          </cell>
          <cell r="M3609">
            <v>0</v>
          </cell>
          <cell r="N3609">
            <v>0</v>
          </cell>
          <cell r="O3609">
            <v>0</v>
          </cell>
          <cell r="P3609">
            <v>0</v>
          </cell>
          <cell r="Q3609">
            <v>0</v>
          </cell>
          <cell r="R3609">
            <v>0</v>
          </cell>
          <cell r="S3609">
            <v>0</v>
          </cell>
          <cell r="T3609">
            <v>0</v>
          </cell>
          <cell r="U3609">
            <v>0</v>
          </cell>
          <cell r="V3609">
            <v>0</v>
          </cell>
          <cell r="W3609">
            <v>0</v>
          </cell>
          <cell r="X3609">
            <v>0</v>
          </cell>
          <cell r="Y3609" t="str">
            <v>DRW_OR_CUR_5Proposed DSM Program Energy Costs</v>
          </cell>
        </row>
        <row r="3610">
          <cell r="E3610">
            <v>0</v>
          </cell>
          <cell r="F3610">
            <v>0</v>
          </cell>
          <cell r="G3610">
            <v>0</v>
          </cell>
          <cell r="H3610">
            <v>0</v>
          </cell>
          <cell r="I3610">
            <v>0</v>
          </cell>
          <cell r="J3610">
            <v>0</v>
          </cell>
          <cell r="K3610">
            <v>0</v>
          </cell>
          <cell r="L3610">
            <v>0</v>
          </cell>
          <cell r="M3610">
            <v>0</v>
          </cell>
          <cell r="N3610">
            <v>0</v>
          </cell>
          <cell r="O3610">
            <v>0</v>
          </cell>
          <cell r="P3610">
            <v>0</v>
          </cell>
          <cell r="Q3610">
            <v>0</v>
          </cell>
          <cell r="R3610">
            <v>0</v>
          </cell>
          <cell r="S3610">
            <v>0</v>
          </cell>
          <cell r="T3610">
            <v>0</v>
          </cell>
          <cell r="U3610">
            <v>0</v>
          </cell>
          <cell r="V3610">
            <v>0</v>
          </cell>
          <cell r="W3610">
            <v>0</v>
          </cell>
          <cell r="X3610">
            <v>0</v>
          </cell>
          <cell r="Y3610" t="str">
            <v>DRW_OR_CUR_5Proposed DSM Program Payback Energy Costs</v>
          </cell>
        </row>
        <row r="3611">
          <cell r="E3611">
            <v>0</v>
          </cell>
          <cell r="F3611">
            <v>0</v>
          </cell>
          <cell r="G3611">
            <v>0</v>
          </cell>
          <cell r="H3611">
            <v>0</v>
          </cell>
          <cell r="I3611">
            <v>0</v>
          </cell>
          <cell r="J3611">
            <v>0</v>
          </cell>
          <cell r="K3611">
            <v>0</v>
          </cell>
          <cell r="L3611">
            <v>0</v>
          </cell>
          <cell r="M3611">
            <v>0</v>
          </cell>
          <cell r="N3611">
            <v>0</v>
          </cell>
          <cell r="O3611">
            <v>0</v>
          </cell>
          <cell r="P3611">
            <v>0</v>
          </cell>
          <cell r="Q3611">
            <v>0</v>
          </cell>
          <cell r="R3611">
            <v>0</v>
          </cell>
          <cell r="S3611">
            <v>0</v>
          </cell>
          <cell r="T3611">
            <v>0</v>
          </cell>
          <cell r="U3611">
            <v>0</v>
          </cell>
          <cell r="V3611">
            <v>0</v>
          </cell>
          <cell r="W3611">
            <v>0</v>
          </cell>
          <cell r="X3611">
            <v>0</v>
          </cell>
          <cell r="Y3611" t="str">
            <v>DRW_OR_CUR_5Proposed DSM Program Capacity Costs</v>
          </cell>
        </row>
        <row r="3612">
          <cell r="E3612">
            <v>0</v>
          </cell>
          <cell r="F3612">
            <v>0</v>
          </cell>
          <cell r="G3612">
            <v>0</v>
          </cell>
          <cell r="H3612">
            <v>0</v>
          </cell>
          <cell r="I3612">
            <v>0</v>
          </cell>
          <cell r="J3612">
            <v>0</v>
          </cell>
          <cell r="K3612">
            <v>0</v>
          </cell>
          <cell r="L3612">
            <v>0</v>
          </cell>
          <cell r="M3612">
            <v>0</v>
          </cell>
          <cell r="N3612">
            <v>0</v>
          </cell>
          <cell r="O3612">
            <v>0</v>
          </cell>
          <cell r="P3612">
            <v>0</v>
          </cell>
          <cell r="Q3612">
            <v>0</v>
          </cell>
          <cell r="R3612">
            <v>0</v>
          </cell>
          <cell r="S3612">
            <v>0</v>
          </cell>
          <cell r="T3612">
            <v>0</v>
          </cell>
          <cell r="U3612">
            <v>0</v>
          </cell>
          <cell r="V3612">
            <v>0</v>
          </cell>
          <cell r="W3612">
            <v>0</v>
          </cell>
          <cell r="X3612">
            <v>0</v>
          </cell>
          <cell r="Y3612" t="str">
            <v>DRW_OR_CUR_5Proposed DSM Program Capital Costs</v>
          </cell>
        </row>
        <row r="3613">
          <cell r="E3613">
            <v>0</v>
          </cell>
          <cell r="F3613">
            <v>0</v>
          </cell>
          <cell r="G3613">
            <v>0</v>
          </cell>
          <cell r="H3613">
            <v>0</v>
          </cell>
          <cell r="I3613">
            <v>0</v>
          </cell>
          <cell r="J3613">
            <v>0</v>
          </cell>
          <cell r="K3613">
            <v>0</v>
          </cell>
          <cell r="L3613">
            <v>0</v>
          </cell>
          <cell r="M3613">
            <v>0</v>
          </cell>
          <cell r="N3613">
            <v>0</v>
          </cell>
          <cell r="O3613">
            <v>0</v>
          </cell>
          <cell r="P3613">
            <v>0</v>
          </cell>
          <cell r="Q3613">
            <v>0</v>
          </cell>
          <cell r="R3613">
            <v>0</v>
          </cell>
          <cell r="S3613">
            <v>0</v>
          </cell>
          <cell r="T3613">
            <v>0</v>
          </cell>
          <cell r="U3613">
            <v>0</v>
          </cell>
          <cell r="V3613">
            <v>0</v>
          </cell>
          <cell r="W3613">
            <v>0</v>
          </cell>
          <cell r="X3613">
            <v>0</v>
          </cell>
          <cell r="Y3613" t="str">
            <v>DRW_OR_CUR_5   DSM Program Total Costs</v>
          </cell>
        </row>
        <row r="3614">
          <cell r="E3614">
            <v>0</v>
          </cell>
          <cell r="F3614">
            <v>0</v>
          </cell>
          <cell r="G3614">
            <v>0</v>
          </cell>
          <cell r="H3614">
            <v>0</v>
          </cell>
          <cell r="I3614">
            <v>0</v>
          </cell>
          <cell r="J3614">
            <v>0</v>
          </cell>
          <cell r="K3614">
            <v>0</v>
          </cell>
          <cell r="L3614">
            <v>0</v>
          </cell>
          <cell r="M3614">
            <v>0</v>
          </cell>
          <cell r="N3614">
            <v>0</v>
          </cell>
          <cell r="O3614">
            <v>0</v>
          </cell>
          <cell r="P3614">
            <v>0</v>
          </cell>
          <cell r="Q3614">
            <v>0</v>
          </cell>
          <cell r="R3614">
            <v>0</v>
          </cell>
          <cell r="S3614">
            <v>0</v>
          </cell>
          <cell r="T3614">
            <v>0</v>
          </cell>
          <cell r="U3614">
            <v>0</v>
          </cell>
          <cell r="V3614">
            <v>0</v>
          </cell>
          <cell r="W3614">
            <v>0</v>
          </cell>
          <cell r="X3614">
            <v>0</v>
          </cell>
          <cell r="Y3614" t="str">
            <v>DRW_UT_THM_5Proposed DSM Program Energy Costs</v>
          </cell>
        </row>
        <row r="3615">
          <cell r="E3615">
            <v>0</v>
          </cell>
          <cell r="F3615">
            <v>0</v>
          </cell>
          <cell r="G3615">
            <v>0</v>
          </cell>
          <cell r="H3615">
            <v>0</v>
          </cell>
          <cell r="I3615">
            <v>0</v>
          </cell>
          <cell r="J3615">
            <v>0</v>
          </cell>
          <cell r="K3615">
            <v>0</v>
          </cell>
          <cell r="L3615">
            <v>0</v>
          </cell>
          <cell r="M3615">
            <v>0</v>
          </cell>
          <cell r="N3615">
            <v>0</v>
          </cell>
          <cell r="O3615">
            <v>0</v>
          </cell>
          <cell r="P3615">
            <v>0</v>
          </cell>
          <cell r="Q3615">
            <v>0</v>
          </cell>
          <cell r="R3615">
            <v>0</v>
          </cell>
          <cell r="S3615">
            <v>0</v>
          </cell>
          <cell r="T3615">
            <v>0</v>
          </cell>
          <cell r="U3615">
            <v>0</v>
          </cell>
          <cell r="V3615">
            <v>0</v>
          </cell>
          <cell r="W3615">
            <v>0</v>
          </cell>
          <cell r="X3615">
            <v>0</v>
          </cell>
          <cell r="Y3615" t="str">
            <v>DRW_UT_THM_5Proposed DSM Program Payback Energy Costs</v>
          </cell>
        </row>
        <row r="3616">
          <cell r="E3616">
            <v>0</v>
          </cell>
          <cell r="F3616">
            <v>0</v>
          </cell>
          <cell r="G3616">
            <v>0</v>
          </cell>
          <cell r="H3616">
            <v>0</v>
          </cell>
          <cell r="I3616">
            <v>0</v>
          </cell>
          <cell r="J3616">
            <v>0</v>
          </cell>
          <cell r="K3616">
            <v>0</v>
          </cell>
          <cell r="L3616">
            <v>0</v>
          </cell>
          <cell r="M3616">
            <v>0</v>
          </cell>
          <cell r="N3616">
            <v>0</v>
          </cell>
          <cell r="O3616">
            <v>0</v>
          </cell>
          <cell r="P3616">
            <v>0</v>
          </cell>
          <cell r="Q3616">
            <v>0</v>
          </cell>
          <cell r="R3616">
            <v>0</v>
          </cell>
          <cell r="S3616">
            <v>0</v>
          </cell>
          <cell r="T3616">
            <v>0</v>
          </cell>
          <cell r="U3616">
            <v>0</v>
          </cell>
          <cell r="V3616">
            <v>0</v>
          </cell>
          <cell r="W3616">
            <v>0</v>
          </cell>
          <cell r="X3616">
            <v>0</v>
          </cell>
          <cell r="Y3616" t="str">
            <v>DRW_UT_THM_5Proposed DSM Program Capacity Costs</v>
          </cell>
        </row>
        <row r="3617">
          <cell r="E3617">
            <v>0</v>
          </cell>
          <cell r="F3617">
            <v>0</v>
          </cell>
          <cell r="G3617">
            <v>0</v>
          </cell>
          <cell r="H3617">
            <v>0</v>
          </cell>
          <cell r="I3617">
            <v>0</v>
          </cell>
          <cell r="J3617">
            <v>0</v>
          </cell>
          <cell r="K3617">
            <v>0</v>
          </cell>
          <cell r="L3617">
            <v>0</v>
          </cell>
          <cell r="M3617">
            <v>0</v>
          </cell>
          <cell r="N3617">
            <v>0</v>
          </cell>
          <cell r="O3617">
            <v>0</v>
          </cell>
          <cell r="P3617">
            <v>0</v>
          </cell>
          <cell r="Q3617">
            <v>0</v>
          </cell>
          <cell r="R3617">
            <v>0</v>
          </cell>
          <cell r="S3617">
            <v>0</v>
          </cell>
          <cell r="T3617">
            <v>0</v>
          </cell>
          <cell r="U3617">
            <v>0</v>
          </cell>
          <cell r="V3617">
            <v>0</v>
          </cell>
          <cell r="W3617">
            <v>0</v>
          </cell>
          <cell r="X3617">
            <v>0</v>
          </cell>
          <cell r="Y3617" t="str">
            <v>DRW_UT_THM_5Proposed DSM Program Capital Costs</v>
          </cell>
        </row>
        <row r="3618">
          <cell r="E3618">
            <v>0</v>
          </cell>
          <cell r="F3618">
            <v>0</v>
          </cell>
          <cell r="G3618">
            <v>0</v>
          </cell>
          <cell r="H3618">
            <v>0</v>
          </cell>
          <cell r="I3618">
            <v>0</v>
          </cell>
          <cell r="J3618">
            <v>0</v>
          </cell>
          <cell r="K3618">
            <v>0</v>
          </cell>
          <cell r="L3618">
            <v>0</v>
          </cell>
          <cell r="M3618">
            <v>0</v>
          </cell>
          <cell r="N3618">
            <v>0</v>
          </cell>
          <cell r="O3618">
            <v>0</v>
          </cell>
          <cell r="P3618">
            <v>0</v>
          </cell>
          <cell r="Q3618">
            <v>0</v>
          </cell>
          <cell r="R3618">
            <v>0</v>
          </cell>
          <cell r="S3618">
            <v>0</v>
          </cell>
          <cell r="T3618">
            <v>0</v>
          </cell>
          <cell r="U3618">
            <v>0</v>
          </cell>
          <cell r="V3618">
            <v>0</v>
          </cell>
          <cell r="W3618">
            <v>0</v>
          </cell>
          <cell r="X3618">
            <v>0</v>
          </cell>
          <cell r="Y3618" t="str">
            <v>DRW_UT_THM_5   DSM Program Total Costs</v>
          </cell>
        </row>
        <row r="3619">
          <cell r="E3619">
            <v>0</v>
          </cell>
          <cell r="F3619">
            <v>0</v>
          </cell>
          <cell r="G3619">
            <v>0</v>
          </cell>
          <cell r="H3619">
            <v>0</v>
          </cell>
          <cell r="I3619">
            <v>0</v>
          </cell>
          <cell r="J3619">
            <v>0</v>
          </cell>
          <cell r="K3619">
            <v>0</v>
          </cell>
          <cell r="L3619">
            <v>0</v>
          </cell>
          <cell r="M3619">
            <v>0</v>
          </cell>
          <cell r="N3619">
            <v>0</v>
          </cell>
          <cell r="O3619">
            <v>0</v>
          </cell>
          <cell r="P3619">
            <v>0</v>
          </cell>
          <cell r="Q3619">
            <v>0</v>
          </cell>
          <cell r="R3619">
            <v>0</v>
          </cell>
          <cell r="S3619">
            <v>0</v>
          </cell>
          <cell r="T3619">
            <v>0</v>
          </cell>
          <cell r="U3619">
            <v>0</v>
          </cell>
          <cell r="V3619">
            <v>0</v>
          </cell>
          <cell r="W3619">
            <v>0</v>
          </cell>
          <cell r="X3619">
            <v>0</v>
          </cell>
          <cell r="Y3619" t="str">
            <v>DRW_WA_THM_4Proposed DSM Program Energy Costs</v>
          </cell>
        </row>
        <row r="3620">
          <cell r="E3620">
            <v>0</v>
          </cell>
          <cell r="F3620">
            <v>0</v>
          </cell>
          <cell r="G3620">
            <v>0</v>
          </cell>
          <cell r="H3620">
            <v>0</v>
          </cell>
          <cell r="I3620">
            <v>0</v>
          </cell>
          <cell r="J3620">
            <v>0</v>
          </cell>
          <cell r="K3620">
            <v>0</v>
          </cell>
          <cell r="L3620">
            <v>0</v>
          </cell>
          <cell r="M3620">
            <v>0</v>
          </cell>
          <cell r="N3620">
            <v>0</v>
          </cell>
          <cell r="O3620">
            <v>0</v>
          </cell>
          <cell r="P3620">
            <v>0</v>
          </cell>
          <cell r="Q3620">
            <v>0</v>
          </cell>
          <cell r="R3620">
            <v>0</v>
          </cell>
          <cell r="S3620">
            <v>0</v>
          </cell>
          <cell r="T3620">
            <v>0</v>
          </cell>
          <cell r="U3620">
            <v>0</v>
          </cell>
          <cell r="V3620">
            <v>0</v>
          </cell>
          <cell r="W3620">
            <v>0</v>
          </cell>
          <cell r="X3620">
            <v>0</v>
          </cell>
          <cell r="Y3620" t="str">
            <v>DRW_WA_THM_4Proposed DSM Program Payback Energy Costs</v>
          </cell>
        </row>
        <row r="3621">
          <cell r="E3621">
            <v>0</v>
          </cell>
          <cell r="F3621">
            <v>0</v>
          </cell>
          <cell r="G3621">
            <v>0</v>
          </cell>
          <cell r="H3621">
            <v>0</v>
          </cell>
          <cell r="I3621">
            <v>0</v>
          </cell>
          <cell r="J3621">
            <v>0</v>
          </cell>
          <cell r="K3621">
            <v>0</v>
          </cell>
          <cell r="L3621">
            <v>0</v>
          </cell>
          <cell r="M3621">
            <v>0</v>
          </cell>
          <cell r="N3621">
            <v>0</v>
          </cell>
          <cell r="O3621">
            <v>0</v>
          </cell>
          <cell r="P3621">
            <v>0</v>
          </cell>
          <cell r="Q3621">
            <v>0</v>
          </cell>
          <cell r="R3621">
            <v>0</v>
          </cell>
          <cell r="S3621">
            <v>0</v>
          </cell>
          <cell r="T3621">
            <v>0</v>
          </cell>
          <cell r="U3621">
            <v>0</v>
          </cell>
          <cell r="V3621">
            <v>0</v>
          </cell>
          <cell r="W3621">
            <v>0</v>
          </cell>
          <cell r="X3621">
            <v>0</v>
          </cell>
          <cell r="Y3621" t="str">
            <v>DRW_WA_THM_4Proposed DSM Program Capacity Costs</v>
          </cell>
        </row>
        <row r="3622">
          <cell r="E3622">
            <v>0</v>
          </cell>
          <cell r="F3622">
            <v>0</v>
          </cell>
          <cell r="G3622">
            <v>0</v>
          </cell>
          <cell r="H3622">
            <v>0</v>
          </cell>
          <cell r="I3622">
            <v>0</v>
          </cell>
          <cell r="J3622">
            <v>0</v>
          </cell>
          <cell r="K3622">
            <v>0</v>
          </cell>
          <cell r="L3622">
            <v>0</v>
          </cell>
          <cell r="M3622">
            <v>0</v>
          </cell>
          <cell r="N3622">
            <v>0</v>
          </cell>
          <cell r="O3622">
            <v>0</v>
          </cell>
          <cell r="P3622">
            <v>0</v>
          </cell>
          <cell r="Q3622">
            <v>0</v>
          </cell>
          <cell r="R3622">
            <v>0</v>
          </cell>
          <cell r="S3622">
            <v>0</v>
          </cell>
          <cell r="T3622">
            <v>0</v>
          </cell>
          <cell r="U3622">
            <v>0</v>
          </cell>
          <cell r="V3622">
            <v>0</v>
          </cell>
          <cell r="W3622">
            <v>0</v>
          </cell>
          <cell r="X3622">
            <v>0</v>
          </cell>
          <cell r="Y3622" t="str">
            <v>DRW_WA_THM_4Proposed DSM Program Capital Costs</v>
          </cell>
        </row>
        <row r="3623">
          <cell r="E3623">
            <v>0</v>
          </cell>
          <cell r="F3623">
            <v>0</v>
          </cell>
          <cell r="G3623">
            <v>0</v>
          </cell>
          <cell r="H3623">
            <v>0</v>
          </cell>
          <cell r="I3623">
            <v>0</v>
          </cell>
          <cell r="J3623">
            <v>0</v>
          </cell>
          <cell r="K3623">
            <v>0</v>
          </cell>
          <cell r="L3623">
            <v>0</v>
          </cell>
          <cell r="M3623">
            <v>0</v>
          </cell>
          <cell r="N3623">
            <v>0</v>
          </cell>
          <cell r="O3623">
            <v>0</v>
          </cell>
          <cell r="P3623">
            <v>0</v>
          </cell>
          <cell r="Q3623">
            <v>0</v>
          </cell>
          <cell r="R3623">
            <v>0</v>
          </cell>
          <cell r="S3623">
            <v>0</v>
          </cell>
          <cell r="T3623">
            <v>0</v>
          </cell>
          <cell r="U3623">
            <v>0</v>
          </cell>
          <cell r="V3623">
            <v>0</v>
          </cell>
          <cell r="W3623">
            <v>0</v>
          </cell>
          <cell r="X3623">
            <v>0</v>
          </cell>
          <cell r="Y3623" t="str">
            <v>DRW_WA_THM_4   DSM Program Total Costs</v>
          </cell>
        </row>
        <row r="3624">
          <cell r="E3624">
            <v>0</v>
          </cell>
          <cell r="F3624">
            <v>0</v>
          </cell>
          <cell r="G3624">
            <v>0</v>
          </cell>
          <cell r="H3624">
            <v>0</v>
          </cell>
          <cell r="I3624">
            <v>0</v>
          </cell>
          <cell r="J3624">
            <v>0</v>
          </cell>
          <cell r="K3624">
            <v>0</v>
          </cell>
          <cell r="L3624">
            <v>0</v>
          </cell>
          <cell r="M3624">
            <v>0</v>
          </cell>
          <cell r="N3624">
            <v>0</v>
          </cell>
          <cell r="O3624">
            <v>0</v>
          </cell>
          <cell r="P3624">
            <v>0</v>
          </cell>
          <cell r="Q3624">
            <v>0</v>
          </cell>
          <cell r="R3624">
            <v>0</v>
          </cell>
          <cell r="S3624">
            <v>0</v>
          </cell>
          <cell r="T3624">
            <v>0</v>
          </cell>
          <cell r="U3624">
            <v>0</v>
          </cell>
          <cell r="V3624">
            <v>0</v>
          </cell>
          <cell r="W3624">
            <v>0</v>
          </cell>
          <cell r="X3624">
            <v>0</v>
          </cell>
          <cell r="Y3624" t="str">
            <v>DRW_WY_THM_3Proposed DSM Program Energy Costs</v>
          </cell>
        </row>
        <row r="3625">
          <cell r="E3625">
            <v>0</v>
          </cell>
          <cell r="F3625">
            <v>0</v>
          </cell>
          <cell r="G3625">
            <v>0</v>
          </cell>
          <cell r="H3625">
            <v>0</v>
          </cell>
          <cell r="I3625">
            <v>0</v>
          </cell>
          <cell r="J3625">
            <v>0</v>
          </cell>
          <cell r="K3625">
            <v>0</v>
          </cell>
          <cell r="L3625">
            <v>0</v>
          </cell>
          <cell r="M3625">
            <v>0</v>
          </cell>
          <cell r="N3625">
            <v>0</v>
          </cell>
          <cell r="O3625">
            <v>0</v>
          </cell>
          <cell r="P3625">
            <v>0</v>
          </cell>
          <cell r="Q3625">
            <v>0</v>
          </cell>
          <cell r="R3625">
            <v>0</v>
          </cell>
          <cell r="S3625">
            <v>0</v>
          </cell>
          <cell r="T3625">
            <v>0</v>
          </cell>
          <cell r="U3625">
            <v>0</v>
          </cell>
          <cell r="V3625">
            <v>0</v>
          </cell>
          <cell r="W3625">
            <v>0</v>
          </cell>
          <cell r="X3625">
            <v>0</v>
          </cell>
          <cell r="Y3625" t="str">
            <v>DRW_WY_THM_3Proposed DSM Program Payback Energy Costs</v>
          </cell>
        </row>
        <row r="3626">
          <cell r="E3626">
            <v>0</v>
          </cell>
          <cell r="F3626">
            <v>0</v>
          </cell>
          <cell r="G3626">
            <v>0</v>
          </cell>
          <cell r="H3626">
            <v>0</v>
          </cell>
          <cell r="I3626">
            <v>0</v>
          </cell>
          <cell r="J3626">
            <v>0</v>
          </cell>
          <cell r="K3626">
            <v>0</v>
          </cell>
          <cell r="L3626">
            <v>0</v>
          </cell>
          <cell r="M3626">
            <v>0</v>
          </cell>
          <cell r="N3626">
            <v>0</v>
          </cell>
          <cell r="O3626">
            <v>0</v>
          </cell>
          <cell r="P3626">
            <v>0</v>
          </cell>
          <cell r="Q3626">
            <v>0</v>
          </cell>
          <cell r="R3626">
            <v>0</v>
          </cell>
          <cell r="S3626">
            <v>0</v>
          </cell>
          <cell r="T3626">
            <v>0</v>
          </cell>
          <cell r="U3626">
            <v>0</v>
          </cell>
          <cell r="V3626">
            <v>0</v>
          </cell>
          <cell r="W3626">
            <v>0</v>
          </cell>
          <cell r="X3626">
            <v>0</v>
          </cell>
          <cell r="Y3626" t="str">
            <v>DRW_WY_THM_3Proposed DSM Program Capacity Costs</v>
          </cell>
        </row>
        <row r="3627">
          <cell r="E3627">
            <v>0</v>
          </cell>
          <cell r="F3627">
            <v>0</v>
          </cell>
          <cell r="G3627">
            <v>0</v>
          </cell>
          <cell r="H3627">
            <v>0</v>
          </cell>
          <cell r="I3627">
            <v>0</v>
          </cell>
          <cell r="J3627">
            <v>0</v>
          </cell>
          <cell r="K3627">
            <v>0</v>
          </cell>
          <cell r="L3627">
            <v>0</v>
          </cell>
          <cell r="M3627">
            <v>0</v>
          </cell>
          <cell r="N3627">
            <v>0</v>
          </cell>
          <cell r="O3627">
            <v>0</v>
          </cell>
          <cell r="P3627">
            <v>0</v>
          </cell>
          <cell r="Q3627">
            <v>0</v>
          </cell>
          <cell r="R3627">
            <v>0</v>
          </cell>
          <cell r="S3627">
            <v>0</v>
          </cell>
          <cell r="T3627">
            <v>0</v>
          </cell>
          <cell r="U3627">
            <v>0</v>
          </cell>
          <cell r="V3627">
            <v>0</v>
          </cell>
          <cell r="W3627">
            <v>0</v>
          </cell>
          <cell r="X3627">
            <v>0</v>
          </cell>
          <cell r="Y3627" t="str">
            <v>DRW_WY_THM_3Proposed DSM Program Capital Costs</v>
          </cell>
        </row>
        <row r="3628">
          <cell r="E3628">
            <v>0</v>
          </cell>
          <cell r="F3628">
            <v>0</v>
          </cell>
          <cell r="G3628">
            <v>0</v>
          </cell>
          <cell r="H3628">
            <v>0</v>
          </cell>
          <cell r="I3628">
            <v>0</v>
          </cell>
          <cell r="J3628">
            <v>0</v>
          </cell>
          <cell r="K3628">
            <v>0</v>
          </cell>
          <cell r="L3628">
            <v>0</v>
          </cell>
          <cell r="M3628">
            <v>0</v>
          </cell>
          <cell r="N3628">
            <v>0</v>
          </cell>
          <cell r="O3628">
            <v>0</v>
          </cell>
          <cell r="P3628">
            <v>0</v>
          </cell>
          <cell r="Q3628">
            <v>0</v>
          </cell>
          <cell r="R3628">
            <v>0</v>
          </cell>
          <cell r="S3628">
            <v>0</v>
          </cell>
          <cell r="T3628">
            <v>0</v>
          </cell>
          <cell r="U3628">
            <v>0</v>
          </cell>
          <cell r="V3628">
            <v>0</v>
          </cell>
          <cell r="W3628">
            <v>0</v>
          </cell>
          <cell r="X3628">
            <v>0</v>
          </cell>
          <cell r="Y3628" t="str">
            <v>DRW_WY_THM_3   DSM Program Total Costs</v>
          </cell>
        </row>
        <row r="3629">
          <cell r="E3629">
            <v>0</v>
          </cell>
          <cell r="F3629">
            <v>0</v>
          </cell>
          <cell r="G3629">
            <v>0</v>
          </cell>
          <cell r="H3629">
            <v>0</v>
          </cell>
          <cell r="I3629">
            <v>0</v>
          </cell>
          <cell r="J3629">
            <v>0</v>
          </cell>
          <cell r="K3629">
            <v>0</v>
          </cell>
          <cell r="L3629">
            <v>0</v>
          </cell>
          <cell r="M3629">
            <v>0</v>
          </cell>
          <cell r="N3629">
            <v>0</v>
          </cell>
          <cell r="O3629">
            <v>0</v>
          </cell>
          <cell r="P3629">
            <v>0</v>
          </cell>
          <cell r="Q3629">
            <v>0</v>
          </cell>
          <cell r="R3629">
            <v>0</v>
          </cell>
          <cell r="S3629">
            <v>0</v>
          </cell>
          <cell r="T3629">
            <v>0</v>
          </cell>
          <cell r="U3629">
            <v>0</v>
          </cell>
          <cell r="V3629">
            <v>0</v>
          </cell>
          <cell r="W3629">
            <v>0</v>
          </cell>
          <cell r="X3629">
            <v>0</v>
          </cell>
          <cell r="Y3629" t="str">
            <v>DRW_WY_THM_4Proposed DSM Program Energy Costs</v>
          </cell>
        </row>
        <row r="3630">
          <cell r="E3630">
            <v>0</v>
          </cell>
          <cell r="F3630">
            <v>0</v>
          </cell>
          <cell r="G3630">
            <v>0</v>
          </cell>
          <cell r="H3630">
            <v>0</v>
          </cell>
          <cell r="I3630">
            <v>0</v>
          </cell>
          <cell r="J3630">
            <v>0</v>
          </cell>
          <cell r="K3630">
            <v>0</v>
          </cell>
          <cell r="L3630">
            <v>0</v>
          </cell>
          <cell r="M3630">
            <v>0</v>
          </cell>
          <cell r="N3630">
            <v>0</v>
          </cell>
          <cell r="O3630">
            <v>0</v>
          </cell>
          <cell r="P3630">
            <v>0</v>
          </cell>
          <cell r="Q3630">
            <v>0</v>
          </cell>
          <cell r="R3630">
            <v>0</v>
          </cell>
          <cell r="S3630">
            <v>0</v>
          </cell>
          <cell r="T3630">
            <v>0</v>
          </cell>
          <cell r="U3630">
            <v>0</v>
          </cell>
          <cell r="V3630">
            <v>0</v>
          </cell>
          <cell r="W3630">
            <v>0</v>
          </cell>
          <cell r="X3630">
            <v>0</v>
          </cell>
          <cell r="Y3630" t="str">
            <v>DRW_WY_THM_4Proposed DSM Program Payback Energy Costs</v>
          </cell>
        </row>
        <row r="3631">
          <cell r="E3631">
            <v>0</v>
          </cell>
          <cell r="F3631">
            <v>0</v>
          </cell>
          <cell r="G3631">
            <v>0</v>
          </cell>
          <cell r="H3631">
            <v>0</v>
          </cell>
          <cell r="I3631">
            <v>0</v>
          </cell>
          <cell r="J3631">
            <v>0</v>
          </cell>
          <cell r="K3631">
            <v>0</v>
          </cell>
          <cell r="L3631">
            <v>0</v>
          </cell>
          <cell r="M3631">
            <v>0</v>
          </cell>
          <cell r="N3631">
            <v>0</v>
          </cell>
          <cell r="O3631">
            <v>0</v>
          </cell>
          <cell r="P3631">
            <v>0</v>
          </cell>
          <cell r="Q3631">
            <v>0</v>
          </cell>
          <cell r="R3631">
            <v>0</v>
          </cell>
          <cell r="S3631">
            <v>0</v>
          </cell>
          <cell r="T3631">
            <v>0</v>
          </cell>
          <cell r="U3631">
            <v>0</v>
          </cell>
          <cell r="V3631">
            <v>0</v>
          </cell>
          <cell r="W3631">
            <v>0</v>
          </cell>
          <cell r="X3631">
            <v>0</v>
          </cell>
          <cell r="Y3631" t="str">
            <v>DRW_WY_THM_4Proposed DSM Program Capacity Costs</v>
          </cell>
        </row>
        <row r="3632">
          <cell r="E3632">
            <v>0</v>
          </cell>
          <cell r="F3632">
            <v>0</v>
          </cell>
          <cell r="G3632">
            <v>0</v>
          </cell>
          <cell r="H3632">
            <v>0</v>
          </cell>
          <cell r="I3632">
            <v>0</v>
          </cell>
          <cell r="J3632">
            <v>0</v>
          </cell>
          <cell r="K3632">
            <v>0</v>
          </cell>
          <cell r="L3632">
            <v>0</v>
          </cell>
          <cell r="M3632">
            <v>0</v>
          </cell>
          <cell r="N3632">
            <v>0</v>
          </cell>
          <cell r="O3632">
            <v>0</v>
          </cell>
          <cell r="P3632">
            <v>0</v>
          </cell>
          <cell r="Q3632">
            <v>0</v>
          </cell>
          <cell r="R3632">
            <v>0</v>
          </cell>
          <cell r="S3632">
            <v>0</v>
          </cell>
          <cell r="T3632">
            <v>0</v>
          </cell>
          <cell r="U3632">
            <v>0</v>
          </cell>
          <cell r="V3632">
            <v>0</v>
          </cell>
          <cell r="W3632">
            <v>0</v>
          </cell>
          <cell r="X3632">
            <v>0</v>
          </cell>
          <cell r="Y3632" t="str">
            <v>DRW_WY_THM_4Proposed DSM Program Capital Costs</v>
          </cell>
        </row>
        <row r="3633">
          <cell r="E3633">
            <v>0</v>
          </cell>
          <cell r="F3633">
            <v>0</v>
          </cell>
          <cell r="G3633">
            <v>0</v>
          </cell>
          <cell r="H3633">
            <v>0</v>
          </cell>
          <cell r="I3633">
            <v>0</v>
          </cell>
          <cell r="J3633">
            <v>0</v>
          </cell>
          <cell r="K3633">
            <v>0</v>
          </cell>
          <cell r="L3633">
            <v>0</v>
          </cell>
          <cell r="M3633">
            <v>0</v>
          </cell>
          <cell r="N3633">
            <v>0</v>
          </cell>
          <cell r="O3633">
            <v>0</v>
          </cell>
          <cell r="P3633">
            <v>0</v>
          </cell>
          <cell r="Q3633">
            <v>0</v>
          </cell>
          <cell r="R3633">
            <v>0</v>
          </cell>
          <cell r="S3633">
            <v>0</v>
          </cell>
          <cell r="T3633">
            <v>0</v>
          </cell>
          <cell r="U3633">
            <v>0</v>
          </cell>
          <cell r="V3633">
            <v>0</v>
          </cell>
          <cell r="W3633">
            <v>0</v>
          </cell>
          <cell r="X3633">
            <v>0</v>
          </cell>
          <cell r="Y3633" t="str">
            <v>DRW_WY_THM_4   DSM Program Total Costs</v>
          </cell>
        </row>
        <row r="3634">
          <cell r="E3634">
            <v>0</v>
          </cell>
          <cell r="F3634">
            <v>0</v>
          </cell>
          <cell r="G3634">
            <v>0</v>
          </cell>
          <cell r="H3634">
            <v>0</v>
          </cell>
          <cell r="I3634">
            <v>0</v>
          </cell>
          <cell r="J3634">
            <v>0</v>
          </cell>
          <cell r="K3634">
            <v>0</v>
          </cell>
          <cell r="L3634">
            <v>0</v>
          </cell>
          <cell r="M3634">
            <v>0</v>
          </cell>
          <cell r="N3634">
            <v>0</v>
          </cell>
          <cell r="O3634">
            <v>0</v>
          </cell>
          <cell r="P3634">
            <v>0</v>
          </cell>
          <cell r="Q3634">
            <v>0</v>
          </cell>
          <cell r="R3634">
            <v>0</v>
          </cell>
          <cell r="S3634">
            <v>0</v>
          </cell>
          <cell r="T3634">
            <v>0</v>
          </cell>
          <cell r="U3634">
            <v>0</v>
          </cell>
          <cell r="V3634">
            <v>0</v>
          </cell>
          <cell r="W3634">
            <v>0</v>
          </cell>
          <cell r="X3634">
            <v>0</v>
          </cell>
          <cell r="Y3634" t="str">
            <v>D2_OR_a_00Proposed DSM Program Energy Costs</v>
          </cell>
        </row>
        <row r="3635">
          <cell r="E3635">
            <v>0</v>
          </cell>
          <cell r="F3635">
            <v>0</v>
          </cell>
          <cell r="G3635">
            <v>0</v>
          </cell>
          <cell r="H3635">
            <v>0</v>
          </cell>
          <cell r="I3635">
            <v>0</v>
          </cell>
          <cell r="J3635">
            <v>0</v>
          </cell>
          <cell r="K3635">
            <v>0</v>
          </cell>
          <cell r="L3635">
            <v>0</v>
          </cell>
          <cell r="M3635">
            <v>0</v>
          </cell>
          <cell r="N3635">
            <v>0</v>
          </cell>
          <cell r="O3635">
            <v>0</v>
          </cell>
          <cell r="P3635">
            <v>0</v>
          </cell>
          <cell r="Q3635">
            <v>0</v>
          </cell>
          <cell r="R3635">
            <v>0</v>
          </cell>
          <cell r="S3635">
            <v>0</v>
          </cell>
          <cell r="T3635">
            <v>0</v>
          </cell>
          <cell r="U3635">
            <v>0</v>
          </cell>
          <cell r="V3635">
            <v>0</v>
          </cell>
          <cell r="W3635">
            <v>0</v>
          </cell>
          <cell r="X3635">
            <v>0</v>
          </cell>
          <cell r="Y3635" t="str">
            <v>D2_OR_a_00Proposed DSM Program Payback Energy Costs</v>
          </cell>
        </row>
        <row r="3636">
          <cell r="E3636">
            <v>0</v>
          </cell>
          <cell r="F3636">
            <v>0</v>
          </cell>
          <cell r="G3636">
            <v>0</v>
          </cell>
          <cell r="H3636">
            <v>0</v>
          </cell>
          <cell r="I3636">
            <v>0</v>
          </cell>
          <cell r="J3636">
            <v>0</v>
          </cell>
          <cell r="K3636">
            <v>0</v>
          </cell>
          <cell r="L3636">
            <v>0</v>
          </cell>
          <cell r="M3636">
            <v>0</v>
          </cell>
          <cell r="N3636">
            <v>0</v>
          </cell>
          <cell r="O3636">
            <v>0</v>
          </cell>
          <cell r="P3636">
            <v>0</v>
          </cell>
          <cell r="Q3636">
            <v>0</v>
          </cell>
          <cell r="R3636">
            <v>0</v>
          </cell>
          <cell r="S3636">
            <v>0</v>
          </cell>
          <cell r="T3636">
            <v>0</v>
          </cell>
          <cell r="U3636">
            <v>0</v>
          </cell>
          <cell r="V3636">
            <v>0</v>
          </cell>
          <cell r="W3636">
            <v>0</v>
          </cell>
          <cell r="X3636">
            <v>0</v>
          </cell>
          <cell r="Y3636" t="str">
            <v>D2_OR_a_00Proposed DSM Program Capacity Costs</v>
          </cell>
        </row>
        <row r="3637">
          <cell r="E3637">
            <v>0</v>
          </cell>
          <cell r="F3637">
            <v>0</v>
          </cell>
          <cell r="G3637">
            <v>0</v>
          </cell>
          <cell r="H3637">
            <v>0</v>
          </cell>
          <cell r="I3637">
            <v>0</v>
          </cell>
          <cell r="J3637">
            <v>0</v>
          </cell>
          <cell r="K3637">
            <v>0</v>
          </cell>
          <cell r="L3637">
            <v>0</v>
          </cell>
          <cell r="M3637">
            <v>0</v>
          </cell>
          <cell r="N3637">
            <v>0</v>
          </cell>
          <cell r="O3637">
            <v>0</v>
          </cell>
          <cell r="P3637">
            <v>0</v>
          </cell>
          <cell r="Q3637">
            <v>0</v>
          </cell>
          <cell r="R3637">
            <v>0</v>
          </cell>
          <cell r="S3637">
            <v>0</v>
          </cell>
          <cell r="T3637">
            <v>0</v>
          </cell>
          <cell r="U3637">
            <v>0</v>
          </cell>
          <cell r="V3637">
            <v>0</v>
          </cell>
          <cell r="W3637">
            <v>0</v>
          </cell>
          <cell r="X3637">
            <v>0</v>
          </cell>
          <cell r="Y3637" t="str">
            <v>D2_OR_a_00Proposed DSM Program Capital Costs</v>
          </cell>
        </row>
        <row r="3638">
          <cell r="E3638">
            <v>0</v>
          </cell>
          <cell r="F3638">
            <v>0</v>
          </cell>
          <cell r="G3638">
            <v>0</v>
          </cell>
          <cell r="H3638">
            <v>0</v>
          </cell>
          <cell r="I3638">
            <v>0</v>
          </cell>
          <cell r="J3638">
            <v>0</v>
          </cell>
          <cell r="K3638">
            <v>0</v>
          </cell>
          <cell r="L3638">
            <v>0</v>
          </cell>
          <cell r="M3638">
            <v>0</v>
          </cell>
          <cell r="N3638">
            <v>0</v>
          </cell>
          <cell r="O3638">
            <v>0</v>
          </cell>
          <cell r="P3638">
            <v>0</v>
          </cell>
          <cell r="Q3638">
            <v>0</v>
          </cell>
          <cell r="R3638">
            <v>0</v>
          </cell>
          <cell r="S3638">
            <v>0</v>
          </cell>
          <cell r="T3638">
            <v>0</v>
          </cell>
          <cell r="U3638">
            <v>0</v>
          </cell>
          <cell r="V3638">
            <v>0</v>
          </cell>
          <cell r="W3638">
            <v>0</v>
          </cell>
          <cell r="X3638">
            <v>0</v>
          </cell>
          <cell r="Y3638" t="str">
            <v>D2_OR_a_00   DSM Program Total Costs</v>
          </cell>
        </row>
        <row r="3639">
          <cell r="E3639">
            <v>0</v>
          </cell>
          <cell r="F3639">
            <v>3.2000000000000001E-2</v>
          </cell>
          <cell r="G3639">
            <v>6.0999999999999999E-2</v>
          </cell>
          <cell r="H3639">
            <v>0.09</v>
          </cell>
          <cell r="I3639">
            <v>0.11600000000000001</v>
          </cell>
          <cell r="J3639">
            <v>0.14199999999999999</v>
          </cell>
          <cell r="K3639">
            <v>0.16700000000000001</v>
          </cell>
          <cell r="L3639">
            <v>0.19</v>
          </cell>
          <cell r="M3639">
            <v>0.21099999999999999</v>
          </cell>
          <cell r="N3639">
            <v>0.23200000000000001</v>
          </cell>
          <cell r="O3639">
            <v>0.249</v>
          </cell>
          <cell r="P3639">
            <v>0.26500000000000001</v>
          </cell>
          <cell r="Q3639">
            <v>0.28100000000000003</v>
          </cell>
          <cell r="R3639">
            <v>0.29699999999999999</v>
          </cell>
          <cell r="S3639">
            <v>0.311</v>
          </cell>
          <cell r="T3639">
            <v>0.32500000000000001</v>
          </cell>
          <cell r="U3639">
            <v>0.33900000000000002</v>
          </cell>
          <cell r="V3639">
            <v>0.35299999999999998</v>
          </cell>
          <cell r="W3639">
            <v>0.36499999999999999</v>
          </cell>
          <cell r="X3639">
            <v>0.377</v>
          </cell>
          <cell r="Y3639" t="str">
            <v>D2_OR_b_10Proposed DSM Program Energy Costs</v>
          </cell>
        </row>
        <row r="3640">
          <cell r="E3640">
            <v>0</v>
          </cell>
          <cell r="F3640">
            <v>0</v>
          </cell>
          <cell r="G3640">
            <v>0</v>
          </cell>
          <cell r="H3640">
            <v>0</v>
          </cell>
          <cell r="I3640">
            <v>0</v>
          </cell>
          <cell r="J3640">
            <v>0</v>
          </cell>
          <cell r="K3640">
            <v>0</v>
          </cell>
          <cell r="L3640">
            <v>0</v>
          </cell>
          <cell r="M3640">
            <v>0</v>
          </cell>
          <cell r="N3640">
            <v>0</v>
          </cell>
          <cell r="O3640">
            <v>0</v>
          </cell>
          <cell r="P3640">
            <v>0</v>
          </cell>
          <cell r="Q3640">
            <v>0</v>
          </cell>
          <cell r="R3640">
            <v>0</v>
          </cell>
          <cell r="S3640">
            <v>0</v>
          </cell>
          <cell r="T3640">
            <v>0</v>
          </cell>
          <cell r="U3640">
            <v>0</v>
          </cell>
          <cell r="V3640">
            <v>0</v>
          </cell>
          <cell r="W3640">
            <v>0</v>
          </cell>
          <cell r="X3640">
            <v>0</v>
          </cell>
          <cell r="Y3640" t="str">
            <v>D2_OR_b_10Proposed DSM Program Payback Energy Costs</v>
          </cell>
        </row>
        <row r="3641">
          <cell r="E3641">
            <v>0</v>
          </cell>
          <cell r="F3641">
            <v>0</v>
          </cell>
          <cell r="G3641">
            <v>0</v>
          </cell>
          <cell r="H3641">
            <v>0</v>
          </cell>
          <cell r="I3641">
            <v>0</v>
          </cell>
          <cell r="J3641">
            <v>0</v>
          </cell>
          <cell r="K3641">
            <v>0</v>
          </cell>
          <cell r="L3641">
            <v>0</v>
          </cell>
          <cell r="M3641">
            <v>0</v>
          </cell>
          <cell r="N3641">
            <v>0</v>
          </cell>
          <cell r="O3641">
            <v>0</v>
          </cell>
          <cell r="P3641">
            <v>0</v>
          </cell>
          <cell r="Q3641">
            <v>0</v>
          </cell>
          <cell r="R3641">
            <v>0</v>
          </cell>
          <cell r="S3641">
            <v>0</v>
          </cell>
          <cell r="T3641">
            <v>0</v>
          </cell>
          <cell r="U3641">
            <v>0</v>
          </cell>
          <cell r="V3641">
            <v>0</v>
          </cell>
          <cell r="W3641">
            <v>0</v>
          </cell>
          <cell r="X3641">
            <v>0</v>
          </cell>
          <cell r="Y3641" t="str">
            <v>D2_OR_b_10Proposed DSM Program Capacity Costs</v>
          </cell>
        </row>
        <row r="3642">
          <cell r="E3642">
            <v>0</v>
          </cell>
          <cell r="F3642">
            <v>0</v>
          </cell>
          <cell r="G3642">
            <v>0</v>
          </cell>
          <cell r="H3642">
            <v>0</v>
          </cell>
          <cell r="I3642">
            <v>0</v>
          </cell>
          <cell r="J3642">
            <v>0</v>
          </cell>
          <cell r="K3642">
            <v>0</v>
          </cell>
          <cell r="L3642">
            <v>0</v>
          </cell>
          <cell r="M3642">
            <v>0</v>
          </cell>
          <cell r="N3642">
            <v>0</v>
          </cell>
          <cell r="O3642">
            <v>0</v>
          </cell>
          <cell r="P3642">
            <v>0</v>
          </cell>
          <cell r="Q3642">
            <v>0</v>
          </cell>
          <cell r="R3642">
            <v>0</v>
          </cell>
          <cell r="S3642">
            <v>0</v>
          </cell>
          <cell r="T3642">
            <v>0</v>
          </cell>
          <cell r="U3642">
            <v>0</v>
          </cell>
          <cell r="V3642">
            <v>0</v>
          </cell>
          <cell r="W3642">
            <v>0</v>
          </cell>
          <cell r="X3642">
            <v>0</v>
          </cell>
          <cell r="Y3642" t="str">
            <v>D2_OR_b_10Proposed DSM Program Capital Costs</v>
          </cell>
        </row>
        <row r="3643">
          <cell r="E3643">
            <v>0</v>
          </cell>
          <cell r="F3643">
            <v>3.2000000000000001E-2</v>
          </cell>
          <cell r="G3643">
            <v>6.0999999999999999E-2</v>
          </cell>
          <cell r="H3643">
            <v>0.09</v>
          </cell>
          <cell r="I3643">
            <v>0.11600000000000001</v>
          </cell>
          <cell r="J3643">
            <v>0.14199999999999999</v>
          </cell>
          <cell r="K3643">
            <v>0.16700000000000001</v>
          </cell>
          <cell r="L3643">
            <v>0.19</v>
          </cell>
          <cell r="M3643">
            <v>0.21099999999999999</v>
          </cell>
          <cell r="N3643">
            <v>0.23200000000000001</v>
          </cell>
          <cell r="O3643">
            <v>0.249</v>
          </cell>
          <cell r="P3643">
            <v>0.26500000000000001</v>
          </cell>
          <cell r="Q3643">
            <v>0.28100000000000003</v>
          </cell>
          <cell r="R3643">
            <v>0.29699999999999999</v>
          </cell>
          <cell r="S3643">
            <v>0.311</v>
          </cell>
          <cell r="T3643">
            <v>0.32500000000000001</v>
          </cell>
          <cell r="U3643">
            <v>0.33900000000000002</v>
          </cell>
          <cell r="V3643">
            <v>0.35299999999999998</v>
          </cell>
          <cell r="W3643">
            <v>0.36499999999999999</v>
          </cell>
          <cell r="X3643">
            <v>0.377</v>
          </cell>
          <cell r="Y3643" t="str">
            <v>D2_OR_b_10   DSM Program Total Costs</v>
          </cell>
        </row>
        <row r="3644">
          <cell r="E3644">
            <v>0</v>
          </cell>
          <cell r="F3644">
            <v>0.47699999999999998</v>
          </cell>
          <cell r="G3644">
            <v>0.94699999999999995</v>
          </cell>
          <cell r="H3644">
            <v>1.3959999999999999</v>
          </cell>
          <cell r="I3644">
            <v>1.8169999999999999</v>
          </cell>
          <cell r="J3644">
            <v>2.2109999999999999</v>
          </cell>
          <cell r="K3644">
            <v>2.5680000000000001</v>
          </cell>
          <cell r="L3644">
            <v>2.8980000000000001</v>
          </cell>
          <cell r="M3644">
            <v>3.1920000000000002</v>
          </cell>
          <cell r="N3644">
            <v>3.4529999999999998</v>
          </cell>
          <cell r="O3644">
            <v>3.6760000000000002</v>
          </cell>
          <cell r="P3644">
            <v>3.8660000000000001</v>
          </cell>
          <cell r="Q3644">
            <v>4.0549999999999997</v>
          </cell>
          <cell r="R3644">
            <v>4.2389999999999999</v>
          </cell>
          <cell r="S3644">
            <v>4.42</v>
          </cell>
          <cell r="T3644">
            <v>4.5960000000000001</v>
          </cell>
          <cell r="U3644">
            <v>4.7709999999999999</v>
          </cell>
          <cell r="V3644">
            <v>4.9550000000000001</v>
          </cell>
          <cell r="W3644">
            <v>5.1219999999999999</v>
          </cell>
          <cell r="X3644">
            <v>5.2830000000000004</v>
          </cell>
          <cell r="Y3644" t="str">
            <v>D2_OR_c_20Proposed DSM Program Energy Costs</v>
          </cell>
        </row>
        <row r="3645">
          <cell r="E3645">
            <v>0</v>
          </cell>
          <cell r="F3645">
            <v>0</v>
          </cell>
          <cell r="G3645">
            <v>0</v>
          </cell>
          <cell r="H3645">
            <v>0</v>
          </cell>
          <cell r="I3645">
            <v>0</v>
          </cell>
          <cell r="J3645">
            <v>0</v>
          </cell>
          <cell r="K3645">
            <v>0</v>
          </cell>
          <cell r="L3645">
            <v>0</v>
          </cell>
          <cell r="M3645">
            <v>0</v>
          </cell>
          <cell r="N3645">
            <v>0</v>
          </cell>
          <cell r="O3645">
            <v>0</v>
          </cell>
          <cell r="P3645">
            <v>0</v>
          </cell>
          <cell r="Q3645">
            <v>0</v>
          </cell>
          <cell r="R3645">
            <v>0</v>
          </cell>
          <cell r="S3645">
            <v>0</v>
          </cell>
          <cell r="T3645">
            <v>0</v>
          </cell>
          <cell r="U3645">
            <v>0</v>
          </cell>
          <cell r="V3645">
            <v>0</v>
          </cell>
          <cell r="W3645">
            <v>0</v>
          </cell>
          <cell r="X3645">
            <v>0</v>
          </cell>
          <cell r="Y3645" t="str">
            <v>D2_OR_c_20Proposed DSM Program Payback Energy Costs</v>
          </cell>
        </row>
        <row r="3646">
          <cell r="E3646">
            <v>0</v>
          </cell>
          <cell r="F3646">
            <v>0</v>
          </cell>
          <cell r="G3646">
            <v>0</v>
          </cell>
          <cell r="H3646">
            <v>0</v>
          </cell>
          <cell r="I3646">
            <v>0</v>
          </cell>
          <cell r="J3646">
            <v>0</v>
          </cell>
          <cell r="K3646">
            <v>0</v>
          </cell>
          <cell r="L3646">
            <v>0</v>
          </cell>
          <cell r="M3646">
            <v>0</v>
          </cell>
          <cell r="N3646">
            <v>0</v>
          </cell>
          <cell r="O3646">
            <v>0</v>
          </cell>
          <cell r="P3646">
            <v>0</v>
          </cell>
          <cell r="Q3646">
            <v>0</v>
          </cell>
          <cell r="R3646">
            <v>0</v>
          </cell>
          <cell r="S3646">
            <v>0</v>
          </cell>
          <cell r="T3646">
            <v>0</v>
          </cell>
          <cell r="U3646">
            <v>0</v>
          </cell>
          <cell r="V3646">
            <v>0</v>
          </cell>
          <cell r="W3646">
            <v>0</v>
          </cell>
          <cell r="X3646">
            <v>0</v>
          </cell>
          <cell r="Y3646" t="str">
            <v>D2_OR_c_20Proposed DSM Program Capacity Costs</v>
          </cell>
        </row>
        <row r="3647">
          <cell r="E3647">
            <v>0</v>
          </cell>
          <cell r="F3647">
            <v>0</v>
          </cell>
          <cell r="G3647">
            <v>0</v>
          </cell>
          <cell r="H3647">
            <v>0</v>
          </cell>
          <cell r="I3647">
            <v>0</v>
          </cell>
          <cell r="J3647">
            <v>0</v>
          </cell>
          <cell r="K3647">
            <v>0</v>
          </cell>
          <cell r="L3647">
            <v>0</v>
          </cell>
          <cell r="M3647">
            <v>0</v>
          </cell>
          <cell r="N3647">
            <v>0</v>
          </cell>
          <cell r="O3647">
            <v>0</v>
          </cell>
          <cell r="P3647">
            <v>0</v>
          </cell>
          <cell r="Q3647">
            <v>0</v>
          </cell>
          <cell r="R3647">
            <v>0</v>
          </cell>
          <cell r="S3647">
            <v>0</v>
          </cell>
          <cell r="T3647">
            <v>0</v>
          </cell>
          <cell r="U3647">
            <v>0</v>
          </cell>
          <cell r="V3647">
            <v>0</v>
          </cell>
          <cell r="W3647">
            <v>0</v>
          </cell>
          <cell r="X3647">
            <v>0</v>
          </cell>
          <cell r="Y3647" t="str">
            <v>D2_OR_c_20Proposed DSM Program Capital Costs</v>
          </cell>
        </row>
        <row r="3648">
          <cell r="E3648">
            <v>0</v>
          </cell>
          <cell r="F3648">
            <v>0.47699999999999998</v>
          </cell>
          <cell r="G3648">
            <v>0.94699999999999995</v>
          </cell>
          <cell r="H3648">
            <v>1.3959999999999999</v>
          </cell>
          <cell r="I3648">
            <v>1.8169999999999999</v>
          </cell>
          <cell r="J3648">
            <v>2.2109999999999999</v>
          </cell>
          <cell r="K3648">
            <v>2.5680000000000001</v>
          </cell>
          <cell r="L3648">
            <v>2.8980000000000001</v>
          </cell>
          <cell r="M3648">
            <v>3.1920000000000002</v>
          </cell>
          <cell r="N3648">
            <v>3.4529999999999998</v>
          </cell>
          <cell r="O3648">
            <v>3.6760000000000002</v>
          </cell>
          <cell r="P3648">
            <v>3.8660000000000001</v>
          </cell>
          <cell r="Q3648">
            <v>4.0549999999999997</v>
          </cell>
          <cell r="R3648">
            <v>4.2389999999999999</v>
          </cell>
          <cell r="S3648">
            <v>4.42</v>
          </cell>
          <cell r="T3648">
            <v>4.5960000000000001</v>
          </cell>
          <cell r="U3648">
            <v>4.7709999999999999</v>
          </cell>
          <cell r="V3648">
            <v>4.9550000000000001</v>
          </cell>
          <cell r="W3648">
            <v>5.1219999999999999</v>
          </cell>
          <cell r="X3648">
            <v>5.2830000000000004</v>
          </cell>
          <cell r="Y3648" t="str">
            <v>D2_OR_c_20   DSM Program Total Costs</v>
          </cell>
        </row>
        <row r="3649">
          <cell r="E3649">
            <v>0</v>
          </cell>
          <cell r="F3649">
            <v>0.91500000000000004</v>
          </cell>
          <cell r="G3649">
            <v>1.9</v>
          </cell>
          <cell r="H3649">
            <v>2.8860000000000001</v>
          </cell>
          <cell r="I3649">
            <v>3.7149999999999999</v>
          </cell>
          <cell r="J3649">
            <v>4.5869999999999997</v>
          </cell>
          <cell r="K3649">
            <v>5.3860000000000001</v>
          </cell>
          <cell r="L3649">
            <v>6.2290000000000001</v>
          </cell>
          <cell r="M3649">
            <v>7.0720000000000001</v>
          </cell>
          <cell r="N3649">
            <v>7.9589999999999996</v>
          </cell>
          <cell r="O3649">
            <v>8.7430000000000003</v>
          </cell>
          <cell r="P3649">
            <v>9.5579999999999998</v>
          </cell>
          <cell r="Q3649">
            <v>10.358000000000001</v>
          </cell>
          <cell r="R3649">
            <v>11.189</v>
          </cell>
          <cell r="S3649">
            <v>11.901</v>
          </cell>
          <cell r="T3649">
            <v>12.672000000000001</v>
          </cell>
          <cell r="U3649">
            <v>13.444000000000001</v>
          </cell>
          <cell r="V3649">
            <v>14.260999999999999</v>
          </cell>
          <cell r="W3649">
            <v>14.972</v>
          </cell>
          <cell r="X3649">
            <v>15.686999999999999</v>
          </cell>
          <cell r="Y3649" t="str">
            <v>D2_OR_e_40Proposed DSM Program Energy Costs</v>
          </cell>
        </row>
        <row r="3650">
          <cell r="E3650">
            <v>0</v>
          </cell>
          <cell r="F3650">
            <v>0</v>
          </cell>
          <cell r="G3650">
            <v>0</v>
          </cell>
          <cell r="H3650">
            <v>0</v>
          </cell>
          <cell r="I3650">
            <v>0</v>
          </cell>
          <cell r="J3650">
            <v>0</v>
          </cell>
          <cell r="K3650">
            <v>0</v>
          </cell>
          <cell r="L3650">
            <v>0</v>
          </cell>
          <cell r="M3650">
            <v>0</v>
          </cell>
          <cell r="N3650">
            <v>0</v>
          </cell>
          <cell r="O3650">
            <v>0</v>
          </cell>
          <cell r="P3650">
            <v>0</v>
          </cell>
          <cell r="Q3650">
            <v>0</v>
          </cell>
          <cell r="R3650">
            <v>0</v>
          </cell>
          <cell r="S3650">
            <v>0</v>
          </cell>
          <cell r="T3650">
            <v>0</v>
          </cell>
          <cell r="U3650">
            <v>0</v>
          </cell>
          <cell r="V3650">
            <v>0</v>
          </cell>
          <cell r="W3650">
            <v>0</v>
          </cell>
          <cell r="X3650">
            <v>0</v>
          </cell>
          <cell r="Y3650" t="str">
            <v>D2_OR_e_40Proposed DSM Program Payback Energy Costs</v>
          </cell>
        </row>
        <row r="3651">
          <cell r="E3651">
            <v>0</v>
          </cell>
          <cell r="F3651">
            <v>0</v>
          </cell>
          <cell r="G3651">
            <v>0</v>
          </cell>
          <cell r="H3651">
            <v>0</v>
          </cell>
          <cell r="I3651">
            <v>0</v>
          </cell>
          <cell r="J3651">
            <v>0</v>
          </cell>
          <cell r="K3651">
            <v>0</v>
          </cell>
          <cell r="L3651">
            <v>0</v>
          </cell>
          <cell r="M3651">
            <v>0</v>
          </cell>
          <cell r="N3651">
            <v>0</v>
          </cell>
          <cell r="O3651">
            <v>0</v>
          </cell>
          <cell r="P3651">
            <v>0</v>
          </cell>
          <cell r="Q3651">
            <v>0</v>
          </cell>
          <cell r="R3651">
            <v>0</v>
          </cell>
          <cell r="S3651">
            <v>0</v>
          </cell>
          <cell r="T3651">
            <v>0</v>
          </cell>
          <cell r="U3651">
            <v>0</v>
          </cell>
          <cell r="V3651">
            <v>0</v>
          </cell>
          <cell r="W3651">
            <v>0</v>
          </cell>
          <cell r="X3651">
            <v>0</v>
          </cell>
          <cell r="Y3651" t="str">
            <v>D2_OR_e_40Proposed DSM Program Capacity Costs</v>
          </cell>
        </row>
        <row r="3652">
          <cell r="E3652">
            <v>0</v>
          </cell>
          <cell r="F3652">
            <v>0</v>
          </cell>
          <cell r="G3652">
            <v>0</v>
          </cell>
          <cell r="H3652">
            <v>0</v>
          </cell>
          <cell r="I3652">
            <v>0</v>
          </cell>
          <cell r="J3652">
            <v>0</v>
          </cell>
          <cell r="K3652">
            <v>0</v>
          </cell>
          <cell r="L3652">
            <v>0</v>
          </cell>
          <cell r="M3652">
            <v>0</v>
          </cell>
          <cell r="N3652">
            <v>0</v>
          </cell>
          <cell r="O3652">
            <v>0</v>
          </cell>
          <cell r="P3652">
            <v>0</v>
          </cell>
          <cell r="Q3652">
            <v>0</v>
          </cell>
          <cell r="R3652">
            <v>0</v>
          </cell>
          <cell r="S3652">
            <v>0</v>
          </cell>
          <cell r="T3652">
            <v>0</v>
          </cell>
          <cell r="U3652">
            <v>0</v>
          </cell>
          <cell r="V3652">
            <v>0</v>
          </cell>
          <cell r="W3652">
            <v>0</v>
          </cell>
          <cell r="X3652">
            <v>0</v>
          </cell>
          <cell r="Y3652" t="str">
            <v>D2_OR_e_40Proposed DSM Program Capital Costs</v>
          </cell>
        </row>
        <row r="3653">
          <cell r="E3653">
            <v>0</v>
          </cell>
          <cell r="F3653">
            <v>0.91500000000000004</v>
          </cell>
          <cell r="G3653">
            <v>1.9</v>
          </cell>
          <cell r="H3653">
            <v>2.8860000000000001</v>
          </cell>
          <cell r="I3653">
            <v>3.7149999999999999</v>
          </cell>
          <cell r="J3653">
            <v>4.5869999999999997</v>
          </cell>
          <cell r="K3653">
            <v>5.3860000000000001</v>
          </cell>
          <cell r="L3653">
            <v>6.2290000000000001</v>
          </cell>
          <cell r="M3653">
            <v>7.0720000000000001</v>
          </cell>
          <cell r="N3653">
            <v>7.9589999999999996</v>
          </cell>
          <cell r="O3653">
            <v>8.7430000000000003</v>
          </cell>
          <cell r="P3653">
            <v>9.5579999999999998</v>
          </cell>
          <cell r="Q3653">
            <v>10.358000000000001</v>
          </cell>
          <cell r="R3653">
            <v>11.189</v>
          </cell>
          <cell r="S3653">
            <v>11.901</v>
          </cell>
          <cell r="T3653">
            <v>12.672000000000001</v>
          </cell>
          <cell r="U3653">
            <v>13.444000000000001</v>
          </cell>
          <cell r="V3653">
            <v>14.260999999999999</v>
          </cell>
          <cell r="W3653">
            <v>14.972</v>
          </cell>
          <cell r="X3653">
            <v>15.686999999999999</v>
          </cell>
          <cell r="Y3653" t="str">
            <v>D2_OR_e_40   DSM Program Total Costs</v>
          </cell>
        </row>
        <row r="3654">
          <cell r="E3654">
            <v>0</v>
          </cell>
          <cell r="F3654">
            <v>0.71899999999999997</v>
          </cell>
          <cell r="G3654">
            <v>1.452</v>
          </cell>
          <cell r="H3654">
            <v>2.2000000000000002</v>
          </cell>
          <cell r="I3654">
            <v>2.9470000000000001</v>
          </cell>
          <cell r="J3654">
            <v>3.7069999999999999</v>
          </cell>
          <cell r="K3654">
            <v>4.4409999999999998</v>
          </cell>
          <cell r="L3654">
            <v>5.16</v>
          </cell>
          <cell r="M3654">
            <v>5.8650000000000002</v>
          </cell>
          <cell r="N3654">
            <v>6.5259999999999998</v>
          </cell>
          <cell r="O3654">
            <v>7.1479999999999997</v>
          </cell>
          <cell r="P3654">
            <v>7.7409999999999997</v>
          </cell>
          <cell r="Q3654">
            <v>8.2910000000000004</v>
          </cell>
          <cell r="R3654">
            <v>8.7959999999999994</v>
          </cell>
          <cell r="S3654">
            <v>9.2490000000000006</v>
          </cell>
          <cell r="T3654">
            <v>9.6859999999999999</v>
          </cell>
          <cell r="U3654">
            <v>10.095000000000001</v>
          </cell>
          <cell r="V3654">
            <v>10.487</v>
          </cell>
          <cell r="W3654">
            <v>10.843</v>
          </cell>
          <cell r="X3654">
            <v>11.167</v>
          </cell>
          <cell r="Y3654" t="str">
            <v>D2_OR_f_50Proposed DSM Program Energy Costs</v>
          </cell>
        </row>
        <row r="3655">
          <cell r="E3655">
            <v>0</v>
          </cell>
          <cell r="F3655">
            <v>0</v>
          </cell>
          <cell r="G3655">
            <v>0</v>
          </cell>
          <cell r="H3655">
            <v>0</v>
          </cell>
          <cell r="I3655">
            <v>0</v>
          </cell>
          <cell r="J3655">
            <v>0</v>
          </cell>
          <cell r="K3655">
            <v>0</v>
          </cell>
          <cell r="L3655">
            <v>0</v>
          </cell>
          <cell r="M3655">
            <v>0</v>
          </cell>
          <cell r="N3655">
            <v>0</v>
          </cell>
          <cell r="O3655">
            <v>0</v>
          </cell>
          <cell r="P3655">
            <v>0</v>
          </cell>
          <cell r="Q3655">
            <v>0</v>
          </cell>
          <cell r="R3655">
            <v>0</v>
          </cell>
          <cell r="S3655">
            <v>0</v>
          </cell>
          <cell r="T3655">
            <v>0</v>
          </cell>
          <cell r="U3655">
            <v>0</v>
          </cell>
          <cell r="V3655">
            <v>0</v>
          </cell>
          <cell r="W3655">
            <v>0</v>
          </cell>
          <cell r="X3655">
            <v>0</v>
          </cell>
          <cell r="Y3655" t="str">
            <v>D2_OR_f_50Proposed DSM Program Payback Energy Costs</v>
          </cell>
        </row>
        <row r="3656">
          <cell r="E3656">
            <v>0</v>
          </cell>
          <cell r="F3656">
            <v>0</v>
          </cell>
          <cell r="G3656">
            <v>0</v>
          </cell>
          <cell r="H3656">
            <v>0</v>
          </cell>
          <cell r="I3656">
            <v>0</v>
          </cell>
          <cell r="J3656">
            <v>0</v>
          </cell>
          <cell r="K3656">
            <v>0</v>
          </cell>
          <cell r="L3656">
            <v>0</v>
          </cell>
          <cell r="M3656">
            <v>0</v>
          </cell>
          <cell r="N3656">
            <v>0</v>
          </cell>
          <cell r="O3656">
            <v>0</v>
          </cell>
          <cell r="P3656">
            <v>0</v>
          </cell>
          <cell r="Q3656">
            <v>0</v>
          </cell>
          <cell r="R3656">
            <v>0</v>
          </cell>
          <cell r="S3656">
            <v>0</v>
          </cell>
          <cell r="T3656">
            <v>0</v>
          </cell>
          <cell r="U3656">
            <v>0</v>
          </cell>
          <cell r="V3656">
            <v>0</v>
          </cell>
          <cell r="W3656">
            <v>0</v>
          </cell>
          <cell r="X3656">
            <v>0</v>
          </cell>
          <cell r="Y3656" t="str">
            <v>D2_OR_f_50Proposed DSM Program Capacity Costs</v>
          </cell>
        </row>
        <row r="3657">
          <cell r="E3657">
            <v>0</v>
          </cell>
          <cell r="F3657">
            <v>0</v>
          </cell>
          <cell r="G3657">
            <v>0</v>
          </cell>
          <cell r="H3657">
            <v>0</v>
          </cell>
          <cell r="I3657">
            <v>0</v>
          </cell>
          <cell r="J3657">
            <v>0</v>
          </cell>
          <cell r="K3657">
            <v>0</v>
          </cell>
          <cell r="L3657">
            <v>0</v>
          </cell>
          <cell r="M3657">
            <v>0</v>
          </cell>
          <cell r="N3657">
            <v>0</v>
          </cell>
          <cell r="O3657">
            <v>0</v>
          </cell>
          <cell r="P3657">
            <v>0</v>
          </cell>
          <cell r="Q3657">
            <v>0</v>
          </cell>
          <cell r="R3657">
            <v>0</v>
          </cell>
          <cell r="S3657">
            <v>0</v>
          </cell>
          <cell r="T3657">
            <v>0</v>
          </cell>
          <cell r="U3657">
            <v>0</v>
          </cell>
          <cell r="V3657">
            <v>0</v>
          </cell>
          <cell r="W3657">
            <v>0</v>
          </cell>
          <cell r="X3657">
            <v>0</v>
          </cell>
          <cell r="Y3657" t="str">
            <v>D2_OR_f_50Proposed DSM Program Capital Costs</v>
          </cell>
        </row>
        <row r="3658">
          <cell r="E3658">
            <v>0</v>
          </cell>
          <cell r="F3658">
            <v>0.71899999999999997</v>
          </cell>
          <cell r="G3658">
            <v>1.452</v>
          </cell>
          <cell r="H3658">
            <v>2.2000000000000002</v>
          </cell>
          <cell r="I3658">
            <v>2.9470000000000001</v>
          </cell>
          <cell r="J3658">
            <v>3.7069999999999999</v>
          </cell>
          <cell r="K3658">
            <v>4.4409999999999998</v>
          </cell>
          <cell r="L3658">
            <v>5.16</v>
          </cell>
          <cell r="M3658">
            <v>5.8650000000000002</v>
          </cell>
          <cell r="N3658">
            <v>6.5259999999999998</v>
          </cell>
          <cell r="O3658">
            <v>7.1479999999999997</v>
          </cell>
          <cell r="P3658">
            <v>7.7409999999999997</v>
          </cell>
          <cell r="Q3658">
            <v>8.2910000000000004</v>
          </cell>
          <cell r="R3658">
            <v>8.7959999999999994</v>
          </cell>
          <cell r="S3658">
            <v>9.2490000000000006</v>
          </cell>
          <cell r="T3658">
            <v>9.6859999999999999</v>
          </cell>
          <cell r="U3658">
            <v>10.095000000000001</v>
          </cell>
          <cell r="V3658">
            <v>10.487</v>
          </cell>
          <cell r="W3658">
            <v>10.843</v>
          </cell>
          <cell r="X3658">
            <v>11.167</v>
          </cell>
          <cell r="Y3658" t="str">
            <v>D2_OR_f_50   DSM Program Total Costs</v>
          </cell>
        </row>
        <row r="3659">
          <cell r="E3659">
            <v>0</v>
          </cell>
          <cell r="F3659">
            <v>0</v>
          </cell>
          <cell r="G3659">
            <v>0</v>
          </cell>
          <cell r="H3659">
            <v>0</v>
          </cell>
          <cell r="I3659">
            <v>0.20100000000000001</v>
          </cell>
          <cell r="J3659">
            <v>0.86</v>
          </cell>
          <cell r="K3659">
            <v>1.494</v>
          </cell>
          <cell r="L3659">
            <v>2.097</v>
          </cell>
          <cell r="M3659">
            <v>2.6709999999999998</v>
          </cell>
          <cell r="N3659">
            <v>3.181</v>
          </cell>
          <cell r="O3659">
            <v>3.657</v>
          </cell>
          <cell r="P3659">
            <v>4.069</v>
          </cell>
          <cell r="Q3659">
            <v>4.4809999999999999</v>
          </cell>
          <cell r="R3659">
            <v>4.8810000000000002</v>
          </cell>
          <cell r="S3659">
            <v>5.2460000000000004</v>
          </cell>
          <cell r="T3659">
            <v>5.601</v>
          </cell>
          <cell r="U3659">
            <v>5.9550000000000001</v>
          </cell>
          <cell r="V3659">
            <v>6.2939999999999996</v>
          </cell>
          <cell r="W3659">
            <v>6.6539999999999999</v>
          </cell>
          <cell r="X3659">
            <v>6.9980000000000002</v>
          </cell>
          <cell r="Y3659" t="str">
            <v>D2_OR_h_70Proposed DSM Program Energy Costs</v>
          </cell>
        </row>
        <row r="3660">
          <cell r="E3660">
            <v>0</v>
          </cell>
          <cell r="F3660">
            <v>0</v>
          </cell>
          <cell r="G3660">
            <v>0</v>
          </cell>
          <cell r="H3660">
            <v>0</v>
          </cell>
          <cell r="I3660">
            <v>0</v>
          </cell>
          <cell r="J3660">
            <v>0</v>
          </cell>
          <cell r="K3660">
            <v>0</v>
          </cell>
          <cell r="L3660">
            <v>0</v>
          </cell>
          <cell r="M3660">
            <v>0</v>
          </cell>
          <cell r="N3660">
            <v>0</v>
          </cell>
          <cell r="O3660">
            <v>0</v>
          </cell>
          <cell r="P3660">
            <v>0</v>
          </cell>
          <cell r="Q3660">
            <v>0</v>
          </cell>
          <cell r="R3660">
            <v>0</v>
          </cell>
          <cell r="S3660">
            <v>0</v>
          </cell>
          <cell r="T3660">
            <v>0</v>
          </cell>
          <cell r="U3660">
            <v>0</v>
          </cell>
          <cell r="V3660">
            <v>0</v>
          </cell>
          <cell r="W3660">
            <v>0</v>
          </cell>
          <cell r="X3660">
            <v>0</v>
          </cell>
          <cell r="Y3660" t="str">
            <v>D2_OR_h_70Proposed DSM Program Payback Energy Costs</v>
          </cell>
        </row>
        <row r="3661">
          <cell r="E3661">
            <v>0</v>
          </cell>
          <cell r="F3661">
            <v>0</v>
          </cell>
          <cell r="G3661">
            <v>0</v>
          </cell>
          <cell r="H3661">
            <v>0</v>
          </cell>
          <cell r="I3661">
            <v>0</v>
          </cell>
          <cell r="J3661">
            <v>0</v>
          </cell>
          <cell r="K3661">
            <v>0</v>
          </cell>
          <cell r="L3661">
            <v>0</v>
          </cell>
          <cell r="M3661">
            <v>0</v>
          </cell>
          <cell r="N3661">
            <v>0</v>
          </cell>
          <cell r="O3661">
            <v>0</v>
          </cell>
          <cell r="P3661">
            <v>0</v>
          </cell>
          <cell r="Q3661">
            <v>0</v>
          </cell>
          <cell r="R3661">
            <v>0</v>
          </cell>
          <cell r="S3661">
            <v>0</v>
          </cell>
          <cell r="T3661">
            <v>0</v>
          </cell>
          <cell r="U3661">
            <v>0</v>
          </cell>
          <cell r="V3661">
            <v>0</v>
          </cell>
          <cell r="W3661">
            <v>0</v>
          </cell>
          <cell r="X3661">
            <v>0</v>
          </cell>
          <cell r="Y3661" t="str">
            <v>D2_OR_h_70Proposed DSM Program Capacity Costs</v>
          </cell>
        </row>
        <row r="3662">
          <cell r="E3662">
            <v>0</v>
          </cell>
          <cell r="F3662">
            <v>0</v>
          </cell>
          <cell r="G3662">
            <v>0</v>
          </cell>
          <cell r="H3662">
            <v>0</v>
          </cell>
          <cell r="I3662">
            <v>0</v>
          </cell>
          <cell r="J3662">
            <v>0</v>
          </cell>
          <cell r="K3662">
            <v>0</v>
          </cell>
          <cell r="L3662">
            <v>0</v>
          </cell>
          <cell r="M3662">
            <v>0</v>
          </cell>
          <cell r="N3662">
            <v>0</v>
          </cell>
          <cell r="O3662">
            <v>0</v>
          </cell>
          <cell r="P3662">
            <v>0</v>
          </cell>
          <cell r="Q3662">
            <v>0</v>
          </cell>
          <cell r="R3662">
            <v>0</v>
          </cell>
          <cell r="S3662">
            <v>0</v>
          </cell>
          <cell r="T3662">
            <v>0</v>
          </cell>
          <cell r="U3662">
            <v>0</v>
          </cell>
          <cell r="V3662">
            <v>0</v>
          </cell>
          <cell r="W3662">
            <v>0</v>
          </cell>
          <cell r="X3662">
            <v>0</v>
          </cell>
          <cell r="Y3662" t="str">
            <v>D2_OR_h_70Proposed DSM Program Capital Costs</v>
          </cell>
        </row>
        <row r="3663">
          <cell r="E3663">
            <v>0</v>
          </cell>
          <cell r="F3663">
            <v>0</v>
          </cell>
          <cell r="G3663">
            <v>0</v>
          </cell>
          <cell r="H3663">
            <v>0</v>
          </cell>
          <cell r="I3663">
            <v>0.20100000000000001</v>
          </cell>
          <cell r="J3663">
            <v>0.86</v>
          </cell>
          <cell r="K3663">
            <v>1.494</v>
          </cell>
          <cell r="L3663">
            <v>2.097</v>
          </cell>
          <cell r="M3663">
            <v>2.6709999999999998</v>
          </cell>
          <cell r="N3663">
            <v>3.181</v>
          </cell>
          <cell r="O3663">
            <v>3.657</v>
          </cell>
          <cell r="P3663">
            <v>4.069</v>
          </cell>
          <cell r="Q3663">
            <v>4.4809999999999999</v>
          </cell>
          <cell r="R3663">
            <v>4.8810000000000002</v>
          </cell>
          <cell r="S3663">
            <v>5.2460000000000004</v>
          </cell>
          <cell r="T3663">
            <v>5.601</v>
          </cell>
          <cell r="U3663">
            <v>5.9550000000000001</v>
          </cell>
          <cell r="V3663">
            <v>6.2939999999999996</v>
          </cell>
          <cell r="W3663">
            <v>6.6539999999999999</v>
          </cell>
          <cell r="X3663">
            <v>6.9980000000000002</v>
          </cell>
          <cell r="Y3663" t="str">
            <v>D2_OR_h_70   DSM Program Total Costs</v>
          </cell>
        </row>
        <row r="3664">
          <cell r="E3664">
            <v>0</v>
          </cell>
          <cell r="F3664">
            <v>1.087</v>
          </cell>
          <cell r="G3664">
            <v>2.1509999999999998</v>
          </cell>
          <cell r="H3664">
            <v>3.18</v>
          </cell>
          <cell r="I3664">
            <v>4.1970000000000001</v>
          </cell>
          <cell r="J3664">
            <v>5.1790000000000003</v>
          </cell>
          <cell r="K3664">
            <v>6.1050000000000004</v>
          </cell>
          <cell r="L3664">
            <v>6.984</v>
          </cell>
          <cell r="M3664">
            <v>7.8049999999999997</v>
          </cell>
          <cell r="N3664">
            <v>8.5660000000000007</v>
          </cell>
          <cell r="O3664">
            <v>9.2850000000000001</v>
          </cell>
          <cell r="P3664">
            <v>9.9440000000000008</v>
          </cell>
          <cell r="Q3664">
            <v>10.568</v>
          </cell>
          <cell r="R3664">
            <v>11.132</v>
          </cell>
          <cell r="S3664">
            <v>11.643000000000001</v>
          </cell>
          <cell r="T3664">
            <v>12.141</v>
          </cell>
          <cell r="U3664">
            <v>12.568</v>
          </cell>
          <cell r="V3664">
            <v>12.97</v>
          </cell>
          <cell r="W3664">
            <v>13.32</v>
          </cell>
          <cell r="X3664">
            <v>13.632</v>
          </cell>
          <cell r="Y3664" t="str">
            <v>D2_OR_d_30Proposed DSM Program Energy Costs</v>
          </cell>
        </row>
        <row r="3665">
          <cell r="E3665">
            <v>0</v>
          </cell>
          <cell r="F3665">
            <v>0</v>
          </cell>
          <cell r="G3665">
            <v>0</v>
          </cell>
          <cell r="H3665">
            <v>0</v>
          </cell>
          <cell r="I3665">
            <v>0</v>
          </cell>
          <cell r="J3665">
            <v>0</v>
          </cell>
          <cell r="K3665">
            <v>0</v>
          </cell>
          <cell r="L3665">
            <v>0</v>
          </cell>
          <cell r="M3665">
            <v>0</v>
          </cell>
          <cell r="N3665">
            <v>0</v>
          </cell>
          <cell r="O3665">
            <v>0</v>
          </cell>
          <cell r="P3665">
            <v>0</v>
          </cell>
          <cell r="Q3665">
            <v>0</v>
          </cell>
          <cell r="R3665">
            <v>0</v>
          </cell>
          <cell r="S3665">
            <v>0</v>
          </cell>
          <cell r="T3665">
            <v>0</v>
          </cell>
          <cell r="U3665">
            <v>0</v>
          </cell>
          <cell r="V3665">
            <v>0</v>
          </cell>
          <cell r="W3665">
            <v>0</v>
          </cell>
          <cell r="X3665">
            <v>0</v>
          </cell>
          <cell r="Y3665" t="str">
            <v>D2_OR_d_30Proposed DSM Program Payback Energy Costs</v>
          </cell>
        </row>
        <row r="3666">
          <cell r="E3666">
            <v>0</v>
          </cell>
          <cell r="F3666">
            <v>0</v>
          </cell>
          <cell r="G3666">
            <v>0</v>
          </cell>
          <cell r="H3666">
            <v>0</v>
          </cell>
          <cell r="I3666">
            <v>0</v>
          </cell>
          <cell r="J3666">
            <v>0</v>
          </cell>
          <cell r="K3666">
            <v>0</v>
          </cell>
          <cell r="L3666">
            <v>0</v>
          </cell>
          <cell r="M3666">
            <v>0</v>
          </cell>
          <cell r="N3666">
            <v>0</v>
          </cell>
          <cell r="O3666">
            <v>0</v>
          </cell>
          <cell r="P3666">
            <v>0</v>
          </cell>
          <cell r="Q3666">
            <v>0</v>
          </cell>
          <cell r="R3666">
            <v>0</v>
          </cell>
          <cell r="S3666">
            <v>0</v>
          </cell>
          <cell r="T3666">
            <v>0</v>
          </cell>
          <cell r="U3666">
            <v>0</v>
          </cell>
          <cell r="V3666">
            <v>0</v>
          </cell>
          <cell r="W3666">
            <v>0</v>
          </cell>
          <cell r="X3666">
            <v>0</v>
          </cell>
          <cell r="Y3666" t="str">
            <v>D2_OR_d_30Proposed DSM Program Capacity Costs</v>
          </cell>
        </row>
        <row r="3667">
          <cell r="E3667">
            <v>0</v>
          </cell>
          <cell r="F3667">
            <v>0</v>
          </cell>
          <cell r="G3667">
            <v>0</v>
          </cell>
          <cell r="H3667">
            <v>0</v>
          </cell>
          <cell r="I3667">
            <v>0</v>
          </cell>
          <cell r="J3667">
            <v>0</v>
          </cell>
          <cell r="K3667">
            <v>0</v>
          </cell>
          <cell r="L3667">
            <v>0</v>
          </cell>
          <cell r="M3667">
            <v>0</v>
          </cell>
          <cell r="N3667">
            <v>0</v>
          </cell>
          <cell r="O3667">
            <v>0</v>
          </cell>
          <cell r="P3667">
            <v>0</v>
          </cell>
          <cell r="Q3667">
            <v>0</v>
          </cell>
          <cell r="R3667">
            <v>0</v>
          </cell>
          <cell r="S3667">
            <v>0</v>
          </cell>
          <cell r="T3667">
            <v>0</v>
          </cell>
          <cell r="U3667">
            <v>0</v>
          </cell>
          <cell r="V3667">
            <v>0</v>
          </cell>
          <cell r="W3667">
            <v>0</v>
          </cell>
          <cell r="X3667">
            <v>0</v>
          </cell>
          <cell r="Y3667" t="str">
            <v>D2_OR_d_30Proposed DSM Program Capital Costs</v>
          </cell>
        </row>
        <row r="3668">
          <cell r="E3668">
            <v>0</v>
          </cell>
          <cell r="F3668">
            <v>1.087</v>
          </cell>
          <cell r="G3668">
            <v>2.1509999999999998</v>
          </cell>
          <cell r="H3668">
            <v>3.18</v>
          </cell>
          <cell r="I3668">
            <v>4.1970000000000001</v>
          </cell>
          <cell r="J3668">
            <v>5.1790000000000003</v>
          </cell>
          <cell r="K3668">
            <v>6.1050000000000004</v>
          </cell>
          <cell r="L3668">
            <v>6.984</v>
          </cell>
          <cell r="M3668">
            <v>7.8049999999999997</v>
          </cell>
          <cell r="N3668">
            <v>8.5660000000000007</v>
          </cell>
          <cell r="O3668">
            <v>9.2850000000000001</v>
          </cell>
          <cell r="P3668">
            <v>9.9440000000000008</v>
          </cell>
          <cell r="Q3668">
            <v>10.568</v>
          </cell>
          <cell r="R3668">
            <v>11.132</v>
          </cell>
          <cell r="S3668">
            <v>11.643000000000001</v>
          </cell>
          <cell r="T3668">
            <v>12.141</v>
          </cell>
          <cell r="U3668">
            <v>12.568</v>
          </cell>
          <cell r="V3668">
            <v>12.97</v>
          </cell>
          <cell r="W3668">
            <v>13.32</v>
          </cell>
          <cell r="X3668">
            <v>13.632</v>
          </cell>
          <cell r="Y3668" t="str">
            <v>D2_OR_d_30   DSM Program Total Costs</v>
          </cell>
        </row>
        <row r="3669">
          <cell r="E3669">
            <v>0</v>
          </cell>
          <cell r="F3669">
            <v>0</v>
          </cell>
          <cell r="G3669">
            <v>0</v>
          </cell>
          <cell r="H3669">
            <v>0.85</v>
          </cell>
          <cell r="I3669">
            <v>1.6</v>
          </cell>
          <cell r="J3669">
            <v>2.339</v>
          </cell>
          <cell r="K3669">
            <v>3.0169999999999999</v>
          </cell>
          <cell r="L3669">
            <v>3.6539999999999999</v>
          </cell>
          <cell r="M3669">
            <v>4.234</v>
          </cell>
          <cell r="N3669">
            <v>4.7770000000000001</v>
          </cell>
          <cell r="O3669">
            <v>5.24</v>
          </cell>
          <cell r="P3669">
            <v>5.665</v>
          </cell>
          <cell r="Q3669">
            <v>6.09</v>
          </cell>
          <cell r="R3669">
            <v>6.492</v>
          </cell>
          <cell r="S3669">
            <v>6.8550000000000004</v>
          </cell>
          <cell r="T3669">
            <v>7.2089999999999996</v>
          </cell>
          <cell r="U3669">
            <v>7.548</v>
          </cell>
          <cell r="V3669">
            <v>7.91</v>
          </cell>
          <cell r="W3669">
            <v>8.1999999999999993</v>
          </cell>
          <cell r="X3669">
            <v>8.4830000000000005</v>
          </cell>
          <cell r="Y3669" t="str">
            <v>D2_OR_g_60Proposed DSM Program Energy Costs</v>
          </cell>
        </row>
        <row r="3670">
          <cell r="E3670">
            <v>0</v>
          </cell>
          <cell r="F3670">
            <v>0</v>
          </cell>
          <cell r="G3670">
            <v>0</v>
          </cell>
          <cell r="H3670">
            <v>0</v>
          </cell>
          <cell r="I3670">
            <v>0</v>
          </cell>
          <cell r="J3670">
            <v>0</v>
          </cell>
          <cell r="K3670">
            <v>0</v>
          </cell>
          <cell r="L3670">
            <v>0</v>
          </cell>
          <cell r="M3670">
            <v>0</v>
          </cell>
          <cell r="N3670">
            <v>0</v>
          </cell>
          <cell r="O3670">
            <v>0</v>
          </cell>
          <cell r="P3670">
            <v>0</v>
          </cell>
          <cell r="Q3670">
            <v>0</v>
          </cell>
          <cell r="R3670">
            <v>0</v>
          </cell>
          <cell r="S3670">
            <v>0</v>
          </cell>
          <cell r="T3670">
            <v>0</v>
          </cell>
          <cell r="U3670">
            <v>0</v>
          </cell>
          <cell r="V3670">
            <v>0</v>
          </cell>
          <cell r="W3670">
            <v>0</v>
          </cell>
          <cell r="X3670">
            <v>0</v>
          </cell>
          <cell r="Y3670" t="str">
            <v>D2_OR_g_60Proposed DSM Program Payback Energy Costs</v>
          </cell>
        </row>
        <row r="3671">
          <cell r="E3671">
            <v>0</v>
          </cell>
          <cell r="F3671">
            <v>0</v>
          </cell>
          <cell r="G3671">
            <v>0</v>
          </cell>
          <cell r="H3671">
            <v>0</v>
          </cell>
          <cell r="I3671">
            <v>0</v>
          </cell>
          <cell r="J3671">
            <v>0</v>
          </cell>
          <cell r="K3671">
            <v>0</v>
          </cell>
          <cell r="L3671">
            <v>0</v>
          </cell>
          <cell r="M3671">
            <v>0</v>
          </cell>
          <cell r="N3671">
            <v>0</v>
          </cell>
          <cell r="O3671">
            <v>0</v>
          </cell>
          <cell r="P3671">
            <v>0</v>
          </cell>
          <cell r="Q3671">
            <v>0</v>
          </cell>
          <cell r="R3671">
            <v>0</v>
          </cell>
          <cell r="S3671">
            <v>0</v>
          </cell>
          <cell r="T3671">
            <v>0</v>
          </cell>
          <cell r="U3671">
            <v>0</v>
          </cell>
          <cell r="V3671">
            <v>0</v>
          </cell>
          <cell r="W3671">
            <v>0</v>
          </cell>
          <cell r="X3671">
            <v>0</v>
          </cell>
          <cell r="Y3671" t="str">
            <v>D2_OR_g_60Proposed DSM Program Capacity Costs</v>
          </cell>
        </row>
        <row r="3672">
          <cell r="E3672">
            <v>0</v>
          </cell>
          <cell r="F3672">
            <v>0</v>
          </cell>
          <cell r="G3672">
            <v>0</v>
          </cell>
          <cell r="H3672">
            <v>0</v>
          </cell>
          <cell r="I3672">
            <v>0</v>
          </cell>
          <cell r="J3672">
            <v>0</v>
          </cell>
          <cell r="K3672">
            <v>0</v>
          </cell>
          <cell r="L3672">
            <v>0</v>
          </cell>
          <cell r="M3672">
            <v>0</v>
          </cell>
          <cell r="N3672">
            <v>0</v>
          </cell>
          <cell r="O3672">
            <v>0</v>
          </cell>
          <cell r="P3672">
            <v>0</v>
          </cell>
          <cell r="Q3672">
            <v>0</v>
          </cell>
          <cell r="R3672">
            <v>0</v>
          </cell>
          <cell r="S3672">
            <v>0</v>
          </cell>
          <cell r="T3672">
            <v>0</v>
          </cell>
          <cell r="U3672">
            <v>0</v>
          </cell>
          <cell r="V3672">
            <v>0</v>
          </cell>
          <cell r="W3672">
            <v>0</v>
          </cell>
          <cell r="X3672">
            <v>0</v>
          </cell>
          <cell r="Y3672" t="str">
            <v>D2_OR_g_60Proposed DSM Program Capital Costs</v>
          </cell>
        </row>
        <row r="3673">
          <cell r="E3673">
            <v>0</v>
          </cell>
          <cell r="F3673">
            <v>0</v>
          </cell>
          <cell r="G3673">
            <v>0</v>
          </cell>
          <cell r="H3673">
            <v>0.85</v>
          </cell>
          <cell r="I3673">
            <v>1.6</v>
          </cell>
          <cell r="J3673">
            <v>2.339</v>
          </cell>
          <cell r="K3673">
            <v>3.0169999999999999</v>
          </cell>
          <cell r="L3673">
            <v>3.6539999999999999</v>
          </cell>
          <cell r="M3673">
            <v>4.234</v>
          </cell>
          <cell r="N3673">
            <v>4.7770000000000001</v>
          </cell>
          <cell r="O3673">
            <v>5.24</v>
          </cell>
          <cell r="P3673">
            <v>5.665</v>
          </cell>
          <cell r="Q3673">
            <v>6.09</v>
          </cell>
          <cell r="R3673">
            <v>6.492</v>
          </cell>
          <cell r="S3673">
            <v>6.8550000000000004</v>
          </cell>
          <cell r="T3673">
            <v>7.2089999999999996</v>
          </cell>
          <cell r="U3673">
            <v>7.548</v>
          </cell>
          <cell r="V3673">
            <v>7.91</v>
          </cell>
          <cell r="W3673">
            <v>8.1999999999999993</v>
          </cell>
          <cell r="X3673">
            <v>8.4830000000000005</v>
          </cell>
          <cell r="Y3673" t="str">
            <v>D2_OR_g_60   DSM Program Total Costs</v>
          </cell>
        </row>
        <row r="3674">
          <cell r="E3674">
            <v>0</v>
          </cell>
          <cell r="F3674">
            <v>0</v>
          </cell>
          <cell r="G3674">
            <v>0</v>
          </cell>
          <cell r="H3674">
            <v>0</v>
          </cell>
          <cell r="I3674">
            <v>0</v>
          </cell>
          <cell r="J3674">
            <v>0</v>
          </cell>
          <cell r="K3674">
            <v>0</v>
          </cell>
          <cell r="L3674">
            <v>0</v>
          </cell>
          <cell r="M3674">
            <v>0.24199999999999999</v>
          </cell>
          <cell r="N3674">
            <v>0.48399999999999999</v>
          </cell>
          <cell r="O3674">
            <v>0.69799999999999995</v>
          </cell>
          <cell r="P3674">
            <v>0.91100000000000003</v>
          </cell>
          <cell r="Q3674">
            <v>1.125</v>
          </cell>
          <cell r="R3674">
            <v>1.3380000000000001</v>
          </cell>
          <cell r="S3674">
            <v>1.3380000000000001</v>
          </cell>
          <cell r="T3674">
            <v>1.3380000000000001</v>
          </cell>
          <cell r="U3674">
            <v>1.4670000000000001</v>
          </cell>
          <cell r="V3674">
            <v>1.466</v>
          </cell>
          <cell r="W3674">
            <v>1.6659999999999999</v>
          </cell>
          <cell r="X3674">
            <v>1.865</v>
          </cell>
          <cell r="Y3674" t="str">
            <v>D2_OR_i_80Proposed DSM Program Energy Costs</v>
          </cell>
        </row>
        <row r="3675">
          <cell r="E3675">
            <v>0</v>
          </cell>
          <cell r="F3675">
            <v>0</v>
          </cell>
          <cell r="G3675">
            <v>0</v>
          </cell>
          <cell r="H3675">
            <v>0</v>
          </cell>
          <cell r="I3675">
            <v>0</v>
          </cell>
          <cell r="J3675">
            <v>0</v>
          </cell>
          <cell r="K3675">
            <v>0</v>
          </cell>
          <cell r="L3675">
            <v>0</v>
          </cell>
          <cell r="M3675">
            <v>0</v>
          </cell>
          <cell r="N3675">
            <v>0</v>
          </cell>
          <cell r="O3675">
            <v>0</v>
          </cell>
          <cell r="P3675">
            <v>0</v>
          </cell>
          <cell r="Q3675">
            <v>0</v>
          </cell>
          <cell r="R3675">
            <v>0</v>
          </cell>
          <cell r="S3675">
            <v>0</v>
          </cell>
          <cell r="T3675">
            <v>0</v>
          </cell>
          <cell r="U3675">
            <v>0</v>
          </cell>
          <cell r="V3675">
            <v>0</v>
          </cell>
          <cell r="W3675">
            <v>0</v>
          </cell>
          <cell r="X3675">
            <v>0</v>
          </cell>
          <cell r="Y3675" t="str">
            <v>D2_OR_i_80Proposed DSM Program Payback Energy Costs</v>
          </cell>
        </row>
        <row r="3676">
          <cell r="E3676">
            <v>0</v>
          </cell>
          <cell r="F3676">
            <v>0</v>
          </cell>
          <cell r="G3676">
            <v>0</v>
          </cell>
          <cell r="H3676">
            <v>0</v>
          </cell>
          <cell r="I3676">
            <v>0</v>
          </cell>
          <cell r="J3676">
            <v>0</v>
          </cell>
          <cell r="K3676">
            <v>0</v>
          </cell>
          <cell r="L3676">
            <v>0</v>
          </cell>
          <cell r="M3676">
            <v>0</v>
          </cell>
          <cell r="N3676">
            <v>0</v>
          </cell>
          <cell r="O3676">
            <v>0</v>
          </cell>
          <cell r="P3676">
            <v>0</v>
          </cell>
          <cell r="Q3676">
            <v>0</v>
          </cell>
          <cell r="R3676">
            <v>0</v>
          </cell>
          <cell r="S3676">
            <v>0</v>
          </cell>
          <cell r="T3676">
            <v>0</v>
          </cell>
          <cell r="U3676">
            <v>0</v>
          </cell>
          <cell r="V3676">
            <v>0</v>
          </cell>
          <cell r="W3676">
            <v>0</v>
          </cell>
          <cell r="X3676">
            <v>0</v>
          </cell>
          <cell r="Y3676" t="str">
            <v>D2_OR_i_80Proposed DSM Program Capacity Costs</v>
          </cell>
        </row>
        <row r="3677">
          <cell r="E3677">
            <v>0</v>
          </cell>
          <cell r="F3677">
            <v>0</v>
          </cell>
          <cell r="G3677">
            <v>0</v>
          </cell>
          <cell r="H3677">
            <v>0</v>
          </cell>
          <cell r="I3677">
            <v>0</v>
          </cell>
          <cell r="J3677">
            <v>0</v>
          </cell>
          <cell r="K3677">
            <v>0</v>
          </cell>
          <cell r="L3677">
            <v>0</v>
          </cell>
          <cell r="M3677">
            <v>0</v>
          </cell>
          <cell r="N3677">
            <v>0</v>
          </cell>
          <cell r="O3677">
            <v>0</v>
          </cell>
          <cell r="P3677">
            <v>0</v>
          </cell>
          <cell r="Q3677">
            <v>0</v>
          </cell>
          <cell r="R3677">
            <v>0</v>
          </cell>
          <cell r="S3677">
            <v>0</v>
          </cell>
          <cell r="T3677">
            <v>0</v>
          </cell>
          <cell r="U3677">
            <v>0</v>
          </cell>
          <cell r="V3677">
            <v>0</v>
          </cell>
          <cell r="W3677">
            <v>0</v>
          </cell>
          <cell r="X3677">
            <v>0</v>
          </cell>
          <cell r="Y3677" t="str">
            <v>D2_OR_i_80Proposed DSM Program Capital Costs</v>
          </cell>
        </row>
        <row r="3678">
          <cell r="E3678">
            <v>0</v>
          </cell>
          <cell r="F3678">
            <v>0</v>
          </cell>
          <cell r="G3678">
            <v>0</v>
          </cell>
          <cell r="H3678">
            <v>0</v>
          </cell>
          <cell r="I3678">
            <v>0</v>
          </cell>
          <cell r="J3678">
            <v>0</v>
          </cell>
          <cell r="K3678">
            <v>0</v>
          </cell>
          <cell r="L3678">
            <v>0</v>
          </cell>
          <cell r="M3678">
            <v>0.24199999999999999</v>
          </cell>
          <cell r="N3678">
            <v>0.48399999999999999</v>
          </cell>
          <cell r="O3678">
            <v>0.69799999999999995</v>
          </cell>
          <cell r="P3678">
            <v>0.91100000000000003</v>
          </cell>
          <cell r="Q3678">
            <v>1.125</v>
          </cell>
          <cell r="R3678">
            <v>1.3380000000000001</v>
          </cell>
          <cell r="S3678">
            <v>1.3380000000000001</v>
          </cell>
          <cell r="T3678">
            <v>1.3380000000000001</v>
          </cell>
          <cell r="U3678">
            <v>1.4670000000000001</v>
          </cell>
          <cell r="V3678">
            <v>1.466</v>
          </cell>
          <cell r="W3678">
            <v>1.6659999999999999</v>
          </cell>
          <cell r="X3678">
            <v>1.865</v>
          </cell>
          <cell r="Y3678" t="str">
            <v>D2_OR_i_80   DSM Program Total Costs</v>
          </cell>
        </row>
        <row r="3679">
          <cell r="E3679">
            <v>0</v>
          </cell>
          <cell r="F3679">
            <v>0</v>
          </cell>
          <cell r="G3679">
            <v>0</v>
          </cell>
          <cell r="H3679">
            <v>0</v>
          </cell>
          <cell r="I3679">
            <v>0</v>
          </cell>
          <cell r="J3679">
            <v>0</v>
          </cell>
          <cell r="K3679">
            <v>0</v>
          </cell>
          <cell r="L3679">
            <v>0</v>
          </cell>
          <cell r="M3679">
            <v>0</v>
          </cell>
          <cell r="N3679">
            <v>0</v>
          </cell>
          <cell r="O3679">
            <v>0</v>
          </cell>
          <cell r="P3679">
            <v>0</v>
          </cell>
          <cell r="Q3679">
            <v>0</v>
          </cell>
          <cell r="R3679">
            <v>0</v>
          </cell>
          <cell r="S3679">
            <v>0</v>
          </cell>
          <cell r="T3679">
            <v>0</v>
          </cell>
          <cell r="U3679">
            <v>0</v>
          </cell>
          <cell r="V3679">
            <v>0</v>
          </cell>
          <cell r="W3679">
            <v>0</v>
          </cell>
          <cell r="X3679">
            <v>0</v>
          </cell>
          <cell r="Y3679" t="str">
            <v>D2_CA_a_00Proposed DSM Program Energy Costs</v>
          </cell>
        </row>
        <row r="3680">
          <cell r="E3680">
            <v>0</v>
          </cell>
          <cell r="F3680">
            <v>0</v>
          </cell>
          <cell r="G3680">
            <v>0</v>
          </cell>
          <cell r="H3680">
            <v>0</v>
          </cell>
          <cell r="I3680">
            <v>0</v>
          </cell>
          <cell r="J3680">
            <v>0</v>
          </cell>
          <cell r="K3680">
            <v>0</v>
          </cell>
          <cell r="L3680">
            <v>0</v>
          </cell>
          <cell r="M3680">
            <v>0</v>
          </cell>
          <cell r="N3680">
            <v>0</v>
          </cell>
          <cell r="O3680">
            <v>0</v>
          </cell>
          <cell r="P3680">
            <v>0</v>
          </cell>
          <cell r="Q3680">
            <v>0</v>
          </cell>
          <cell r="R3680">
            <v>0</v>
          </cell>
          <cell r="S3680">
            <v>0</v>
          </cell>
          <cell r="T3680">
            <v>0</v>
          </cell>
          <cell r="U3680">
            <v>0</v>
          </cell>
          <cell r="V3680">
            <v>0</v>
          </cell>
          <cell r="W3680">
            <v>0</v>
          </cell>
          <cell r="X3680">
            <v>0</v>
          </cell>
          <cell r="Y3680" t="str">
            <v>D2_CA_a_00Proposed DSM Program Payback Energy Costs</v>
          </cell>
        </row>
        <row r="3681">
          <cell r="E3681">
            <v>0</v>
          </cell>
          <cell r="F3681">
            <v>0</v>
          </cell>
          <cell r="G3681">
            <v>0</v>
          </cell>
          <cell r="H3681">
            <v>0</v>
          </cell>
          <cell r="I3681">
            <v>0</v>
          </cell>
          <cell r="J3681">
            <v>0</v>
          </cell>
          <cell r="K3681">
            <v>0</v>
          </cell>
          <cell r="L3681">
            <v>0</v>
          </cell>
          <cell r="M3681">
            <v>0</v>
          </cell>
          <cell r="N3681">
            <v>0</v>
          </cell>
          <cell r="O3681">
            <v>0</v>
          </cell>
          <cell r="P3681">
            <v>0</v>
          </cell>
          <cell r="Q3681">
            <v>0</v>
          </cell>
          <cell r="R3681">
            <v>0</v>
          </cell>
          <cell r="S3681">
            <v>0</v>
          </cell>
          <cell r="T3681">
            <v>0</v>
          </cell>
          <cell r="U3681">
            <v>0</v>
          </cell>
          <cell r="V3681">
            <v>0</v>
          </cell>
          <cell r="W3681">
            <v>0</v>
          </cell>
          <cell r="X3681">
            <v>0</v>
          </cell>
          <cell r="Y3681" t="str">
            <v>D2_CA_a_00Proposed DSM Program Capacity Costs</v>
          </cell>
        </row>
        <row r="3682">
          <cell r="E3682">
            <v>0</v>
          </cell>
          <cell r="F3682">
            <v>0</v>
          </cell>
          <cell r="G3682">
            <v>0</v>
          </cell>
          <cell r="H3682">
            <v>0</v>
          </cell>
          <cell r="I3682">
            <v>0</v>
          </cell>
          <cell r="J3682">
            <v>0</v>
          </cell>
          <cell r="K3682">
            <v>0</v>
          </cell>
          <cell r="L3682">
            <v>0</v>
          </cell>
          <cell r="M3682">
            <v>0</v>
          </cell>
          <cell r="N3682">
            <v>0</v>
          </cell>
          <cell r="O3682">
            <v>0</v>
          </cell>
          <cell r="P3682">
            <v>0</v>
          </cell>
          <cell r="Q3682">
            <v>0</v>
          </cell>
          <cell r="R3682">
            <v>0</v>
          </cell>
          <cell r="S3682">
            <v>0</v>
          </cell>
          <cell r="T3682">
            <v>0</v>
          </cell>
          <cell r="U3682">
            <v>0</v>
          </cell>
          <cell r="V3682">
            <v>0</v>
          </cell>
          <cell r="W3682">
            <v>0</v>
          </cell>
          <cell r="X3682">
            <v>0</v>
          </cell>
          <cell r="Y3682" t="str">
            <v>D2_CA_a_00Proposed DSM Program Capital Costs</v>
          </cell>
        </row>
        <row r="3683">
          <cell r="E3683">
            <v>0</v>
          </cell>
          <cell r="F3683">
            <v>0</v>
          </cell>
          <cell r="G3683">
            <v>0</v>
          </cell>
          <cell r="H3683">
            <v>0</v>
          </cell>
          <cell r="I3683">
            <v>0</v>
          </cell>
          <cell r="J3683">
            <v>0</v>
          </cell>
          <cell r="K3683">
            <v>0</v>
          </cell>
          <cell r="L3683">
            <v>0</v>
          </cell>
          <cell r="M3683">
            <v>0</v>
          </cell>
          <cell r="N3683">
            <v>0</v>
          </cell>
          <cell r="O3683">
            <v>0</v>
          </cell>
          <cell r="P3683">
            <v>0</v>
          </cell>
          <cell r="Q3683">
            <v>0</v>
          </cell>
          <cell r="R3683">
            <v>0</v>
          </cell>
          <cell r="S3683">
            <v>0</v>
          </cell>
          <cell r="T3683">
            <v>0</v>
          </cell>
          <cell r="U3683">
            <v>0</v>
          </cell>
          <cell r="V3683">
            <v>0</v>
          </cell>
          <cell r="W3683">
            <v>0</v>
          </cell>
          <cell r="X3683">
            <v>0</v>
          </cell>
          <cell r="Y3683" t="str">
            <v>D2_CA_a_00   DSM Program Total Costs</v>
          </cell>
        </row>
        <row r="3684">
          <cell r="E3684">
            <v>0</v>
          </cell>
          <cell r="F3684">
            <v>3.0000000000000001E-3</v>
          </cell>
          <cell r="G3684">
            <v>5.0000000000000001E-3</v>
          </cell>
          <cell r="H3684">
            <v>8.0000000000000002E-3</v>
          </cell>
          <cell r="I3684">
            <v>1.0999999999999999E-2</v>
          </cell>
          <cell r="J3684">
            <v>1.4E-2</v>
          </cell>
          <cell r="K3684">
            <v>1.6E-2</v>
          </cell>
          <cell r="L3684">
            <v>1.9E-2</v>
          </cell>
          <cell r="M3684">
            <v>2.1999999999999999E-2</v>
          </cell>
          <cell r="N3684">
            <v>2.5000000000000001E-2</v>
          </cell>
          <cell r="O3684">
            <v>2.7E-2</v>
          </cell>
          <cell r="P3684">
            <v>0.03</v>
          </cell>
          <cell r="Q3684">
            <v>3.2000000000000001E-2</v>
          </cell>
          <cell r="R3684">
            <v>3.5000000000000003E-2</v>
          </cell>
          <cell r="S3684">
            <v>3.6999999999999998E-2</v>
          </cell>
          <cell r="T3684">
            <v>3.7999999999999999E-2</v>
          </cell>
          <cell r="U3684">
            <v>3.9E-2</v>
          </cell>
          <cell r="V3684">
            <v>0.04</v>
          </cell>
          <cell r="W3684">
            <v>4.1000000000000002E-2</v>
          </cell>
          <cell r="X3684">
            <v>4.2000000000000003E-2</v>
          </cell>
          <cell r="Y3684" t="str">
            <v>D2_CA_b_10Proposed DSM Program Energy Costs</v>
          </cell>
        </row>
        <row r="3685">
          <cell r="E3685">
            <v>0</v>
          </cell>
          <cell r="F3685">
            <v>0</v>
          </cell>
          <cell r="G3685">
            <v>0</v>
          </cell>
          <cell r="H3685">
            <v>0</v>
          </cell>
          <cell r="I3685">
            <v>0</v>
          </cell>
          <cell r="J3685">
            <v>0</v>
          </cell>
          <cell r="K3685">
            <v>0</v>
          </cell>
          <cell r="L3685">
            <v>0</v>
          </cell>
          <cell r="M3685">
            <v>0</v>
          </cell>
          <cell r="N3685">
            <v>0</v>
          </cell>
          <cell r="O3685">
            <v>0</v>
          </cell>
          <cell r="P3685">
            <v>0</v>
          </cell>
          <cell r="Q3685">
            <v>0</v>
          </cell>
          <cell r="R3685">
            <v>0</v>
          </cell>
          <cell r="S3685">
            <v>0</v>
          </cell>
          <cell r="T3685">
            <v>0</v>
          </cell>
          <cell r="U3685">
            <v>0</v>
          </cell>
          <cell r="V3685">
            <v>0</v>
          </cell>
          <cell r="W3685">
            <v>0</v>
          </cell>
          <cell r="X3685">
            <v>0</v>
          </cell>
          <cell r="Y3685" t="str">
            <v>D2_CA_b_10Proposed DSM Program Payback Energy Costs</v>
          </cell>
        </row>
        <row r="3686">
          <cell r="E3686">
            <v>0</v>
          </cell>
          <cell r="F3686">
            <v>0</v>
          </cell>
          <cell r="G3686">
            <v>0</v>
          </cell>
          <cell r="H3686">
            <v>0</v>
          </cell>
          <cell r="I3686">
            <v>0</v>
          </cell>
          <cell r="J3686">
            <v>0</v>
          </cell>
          <cell r="K3686">
            <v>0</v>
          </cell>
          <cell r="L3686">
            <v>0</v>
          </cell>
          <cell r="M3686">
            <v>0</v>
          </cell>
          <cell r="N3686">
            <v>0</v>
          </cell>
          <cell r="O3686">
            <v>0</v>
          </cell>
          <cell r="P3686">
            <v>0</v>
          </cell>
          <cell r="Q3686">
            <v>0</v>
          </cell>
          <cell r="R3686">
            <v>0</v>
          </cell>
          <cell r="S3686">
            <v>0</v>
          </cell>
          <cell r="T3686">
            <v>0</v>
          </cell>
          <cell r="U3686">
            <v>0</v>
          </cell>
          <cell r="V3686">
            <v>0</v>
          </cell>
          <cell r="W3686">
            <v>0</v>
          </cell>
          <cell r="X3686">
            <v>0</v>
          </cell>
          <cell r="Y3686" t="str">
            <v>D2_CA_b_10Proposed DSM Program Capacity Costs</v>
          </cell>
        </row>
        <row r="3687">
          <cell r="E3687">
            <v>0</v>
          </cell>
          <cell r="F3687">
            <v>0</v>
          </cell>
          <cell r="G3687">
            <v>0</v>
          </cell>
          <cell r="H3687">
            <v>0</v>
          </cell>
          <cell r="I3687">
            <v>0</v>
          </cell>
          <cell r="J3687">
            <v>0</v>
          </cell>
          <cell r="K3687">
            <v>0</v>
          </cell>
          <cell r="L3687">
            <v>0</v>
          </cell>
          <cell r="M3687">
            <v>0</v>
          </cell>
          <cell r="N3687">
            <v>0</v>
          </cell>
          <cell r="O3687">
            <v>0</v>
          </cell>
          <cell r="P3687">
            <v>0</v>
          </cell>
          <cell r="Q3687">
            <v>0</v>
          </cell>
          <cell r="R3687">
            <v>0</v>
          </cell>
          <cell r="S3687">
            <v>0</v>
          </cell>
          <cell r="T3687">
            <v>0</v>
          </cell>
          <cell r="U3687">
            <v>0</v>
          </cell>
          <cell r="V3687">
            <v>0</v>
          </cell>
          <cell r="W3687">
            <v>0</v>
          </cell>
          <cell r="X3687">
            <v>0</v>
          </cell>
          <cell r="Y3687" t="str">
            <v>D2_CA_b_10Proposed DSM Program Capital Costs</v>
          </cell>
        </row>
        <row r="3688">
          <cell r="E3688">
            <v>0</v>
          </cell>
          <cell r="F3688">
            <v>3.0000000000000001E-3</v>
          </cell>
          <cell r="G3688">
            <v>5.0000000000000001E-3</v>
          </cell>
          <cell r="H3688">
            <v>8.0000000000000002E-3</v>
          </cell>
          <cell r="I3688">
            <v>1.0999999999999999E-2</v>
          </cell>
          <cell r="J3688">
            <v>1.4E-2</v>
          </cell>
          <cell r="K3688">
            <v>1.6E-2</v>
          </cell>
          <cell r="L3688">
            <v>1.9E-2</v>
          </cell>
          <cell r="M3688">
            <v>2.1999999999999999E-2</v>
          </cell>
          <cell r="N3688">
            <v>2.5000000000000001E-2</v>
          </cell>
          <cell r="O3688">
            <v>2.7E-2</v>
          </cell>
          <cell r="P3688">
            <v>0.03</v>
          </cell>
          <cell r="Q3688">
            <v>3.2000000000000001E-2</v>
          </cell>
          <cell r="R3688">
            <v>3.5000000000000003E-2</v>
          </cell>
          <cell r="S3688">
            <v>3.6999999999999998E-2</v>
          </cell>
          <cell r="T3688">
            <v>3.7999999999999999E-2</v>
          </cell>
          <cell r="U3688">
            <v>3.9E-2</v>
          </cell>
          <cell r="V3688">
            <v>0.04</v>
          </cell>
          <cell r="W3688">
            <v>4.1000000000000002E-2</v>
          </cell>
          <cell r="X3688">
            <v>4.2000000000000003E-2</v>
          </cell>
          <cell r="Y3688" t="str">
            <v>D2_CA_b_10   DSM Program Total Costs</v>
          </cell>
        </row>
        <row r="3689">
          <cell r="E3689">
            <v>0</v>
          </cell>
          <cell r="F3689">
            <v>0</v>
          </cell>
          <cell r="G3689">
            <v>0</v>
          </cell>
          <cell r="H3689">
            <v>0</v>
          </cell>
          <cell r="I3689">
            <v>0</v>
          </cell>
          <cell r="J3689">
            <v>0</v>
          </cell>
          <cell r="K3689">
            <v>0</v>
          </cell>
          <cell r="L3689">
            <v>0</v>
          </cell>
          <cell r="M3689">
            <v>0</v>
          </cell>
          <cell r="N3689">
            <v>0</v>
          </cell>
          <cell r="O3689">
            <v>0</v>
          </cell>
          <cell r="P3689">
            <v>0</v>
          </cell>
          <cell r="Q3689">
            <v>0</v>
          </cell>
          <cell r="R3689">
            <v>0</v>
          </cell>
          <cell r="S3689">
            <v>0</v>
          </cell>
          <cell r="T3689">
            <v>0</v>
          </cell>
          <cell r="U3689">
            <v>0</v>
          </cell>
          <cell r="V3689">
            <v>0</v>
          </cell>
          <cell r="W3689">
            <v>0</v>
          </cell>
          <cell r="X3689">
            <v>0</v>
          </cell>
          <cell r="Y3689" t="str">
            <v>D2_ID_a_00Proposed DSM Program Energy Costs</v>
          </cell>
        </row>
        <row r="3690">
          <cell r="E3690">
            <v>0</v>
          </cell>
          <cell r="F3690">
            <v>0</v>
          </cell>
          <cell r="G3690">
            <v>0</v>
          </cell>
          <cell r="H3690">
            <v>0</v>
          </cell>
          <cell r="I3690">
            <v>0</v>
          </cell>
          <cell r="J3690">
            <v>0</v>
          </cell>
          <cell r="K3690">
            <v>0</v>
          </cell>
          <cell r="L3690">
            <v>0</v>
          </cell>
          <cell r="M3690">
            <v>0</v>
          </cell>
          <cell r="N3690">
            <v>0</v>
          </cell>
          <cell r="O3690">
            <v>0</v>
          </cell>
          <cell r="P3690">
            <v>0</v>
          </cell>
          <cell r="Q3690">
            <v>0</v>
          </cell>
          <cell r="R3690">
            <v>0</v>
          </cell>
          <cell r="S3690">
            <v>0</v>
          </cell>
          <cell r="T3690">
            <v>0</v>
          </cell>
          <cell r="U3690">
            <v>0</v>
          </cell>
          <cell r="V3690">
            <v>0</v>
          </cell>
          <cell r="W3690">
            <v>0</v>
          </cell>
          <cell r="X3690">
            <v>0</v>
          </cell>
          <cell r="Y3690" t="str">
            <v>D2_ID_a_00Proposed DSM Program Payback Energy Costs</v>
          </cell>
        </row>
        <row r="3691">
          <cell r="E3691">
            <v>0</v>
          </cell>
          <cell r="F3691">
            <v>0</v>
          </cell>
          <cell r="G3691">
            <v>0</v>
          </cell>
          <cell r="H3691">
            <v>0</v>
          </cell>
          <cell r="I3691">
            <v>0</v>
          </cell>
          <cell r="J3691">
            <v>0</v>
          </cell>
          <cell r="K3691">
            <v>0</v>
          </cell>
          <cell r="L3691">
            <v>0</v>
          </cell>
          <cell r="M3691">
            <v>0</v>
          </cell>
          <cell r="N3691">
            <v>0</v>
          </cell>
          <cell r="O3691">
            <v>0</v>
          </cell>
          <cell r="P3691">
            <v>0</v>
          </cell>
          <cell r="Q3691">
            <v>0</v>
          </cell>
          <cell r="R3691">
            <v>0</v>
          </cell>
          <cell r="S3691">
            <v>0</v>
          </cell>
          <cell r="T3691">
            <v>0</v>
          </cell>
          <cell r="U3691">
            <v>0</v>
          </cell>
          <cell r="V3691">
            <v>0</v>
          </cell>
          <cell r="W3691">
            <v>0</v>
          </cell>
          <cell r="X3691">
            <v>0</v>
          </cell>
          <cell r="Y3691" t="str">
            <v>D2_ID_a_00Proposed DSM Program Capacity Costs</v>
          </cell>
        </row>
        <row r="3692">
          <cell r="E3692">
            <v>0</v>
          </cell>
          <cell r="F3692">
            <v>0</v>
          </cell>
          <cell r="G3692">
            <v>0</v>
          </cell>
          <cell r="H3692">
            <v>0</v>
          </cell>
          <cell r="I3692">
            <v>0</v>
          </cell>
          <cell r="J3692">
            <v>0</v>
          </cell>
          <cell r="K3692">
            <v>0</v>
          </cell>
          <cell r="L3692">
            <v>0</v>
          </cell>
          <cell r="M3692">
            <v>0</v>
          </cell>
          <cell r="N3692">
            <v>0</v>
          </cell>
          <cell r="O3692">
            <v>0</v>
          </cell>
          <cell r="P3692">
            <v>0</v>
          </cell>
          <cell r="Q3692">
            <v>0</v>
          </cell>
          <cell r="R3692">
            <v>0</v>
          </cell>
          <cell r="S3692">
            <v>0</v>
          </cell>
          <cell r="T3692">
            <v>0</v>
          </cell>
          <cell r="U3692">
            <v>0</v>
          </cell>
          <cell r="V3692">
            <v>0</v>
          </cell>
          <cell r="W3692">
            <v>0</v>
          </cell>
          <cell r="X3692">
            <v>0</v>
          </cell>
          <cell r="Y3692" t="str">
            <v>D2_ID_a_00Proposed DSM Program Capital Costs</v>
          </cell>
        </row>
        <row r="3693">
          <cell r="E3693">
            <v>0</v>
          </cell>
          <cell r="F3693">
            <v>0</v>
          </cell>
          <cell r="G3693">
            <v>0</v>
          </cell>
          <cell r="H3693">
            <v>0</v>
          </cell>
          <cell r="I3693">
            <v>0</v>
          </cell>
          <cell r="J3693">
            <v>0</v>
          </cell>
          <cell r="K3693">
            <v>0</v>
          </cell>
          <cell r="L3693">
            <v>0</v>
          </cell>
          <cell r="M3693">
            <v>0</v>
          </cell>
          <cell r="N3693">
            <v>0</v>
          </cell>
          <cell r="O3693">
            <v>0</v>
          </cell>
          <cell r="P3693">
            <v>0</v>
          </cell>
          <cell r="Q3693">
            <v>0</v>
          </cell>
          <cell r="R3693">
            <v>0</v>
          </cell>
          <cell r="S3693">
            <v>0</v>
          </cell>
          <cell r="T3693">
            <v>0</v>
          </cell>
          <cell r="U3693">
            <v>0</v>
          </cell>
          <cell r="V3693">
            <v>0</v>
          </cell>
          <cell r="W3693">
            <v>0</v>
          </cell>
          <cell r="X3693">
            <v>0</v>
          </cell>
          <cell r="Y3693" t="str">
            <v>D2_ID_a_00   DSM Program Total Costs</v>
          </cell>
        </row>
        <row r="3694">
          <cell r="E3694">
            <v>0</v>
          </cell>
          <cell r="F3694">
            <v>2.3E-2</v>
          </cell>
          <cell r="G3694">
            <v>4.7E-2</v>
          </cell>
          <cell r="H3694">
            <v>6.8000000000000005E-2</v>
          </cell>
          <cell r="I3694">
            <v>9.0999999999999998E-2</v>
          </cell>
          <cell r="J3694">
            <v>0.113</v>
          </cell>
          <cell r="K3694">
            <v>0.13</v>
          </cell>
          <cell r="L3694">
            <v>0.14399999999999999</v>
          </cell>
          <cell r="M3694">
            <v>0.159</v>
          </cell>
          <cell r="N3694">
            <v>0.17199999999999999</v>
          </cell>
          <cell r="O3694">
            <v>0.182</v>
          </cell>
          <cell r="P3694">
            <v>0.191</v>
          </cell>
          <cell r="Q3694">
            <v>0.19900000000000001</v>
          </cell>
          <cell r="R3694">
            <v>0.20499999999999999</v>
          </cell>
          <cell r="S3694">
            <v>0.21199999999999999</v>
          </cell>
          <cell r="T3694">
            <v>0.217</v>
          </cell>
          <cell r="U3694">
            <v>0.221</v>
          </cell>
          <cell r="V3694">
            <v>0.224</v>
          </cell>
          <cell r="W3694">
            <v>0.22800000000000001</v>
          </cell>
          <cell r="X3694">
            <v>0.23100000000000001</v>
          </cell>
          <cell r="Y3694" t="str">
            <v>D2_ID_b_10Proposed DSM Program Energy Costs</v>
          </cell>
        </row>
        <row r="3695">
          <cell r="E3695">
            <v>0</v>
          </cell>
          <cell r="F3695">
            <v>0</v>
          </cell>
          <cell r="G3695">
            <v>0</v>
          </cell>
          <cell r="H3695">
            <v>0</v>
          </cell>
          <cell r="I3695">
            <v>0</v>
          </cell>
          <cell r="J3695">
            <v>0</v>
          </cell>
          <cell r="K3695">
            <v>0</v>
          </cell>
          <cell r="L3695">
            <v>0</v>
          </cell>
          <cell r="M3695">
            <v>0</v>
          </cell>
          <cell r="N3695">
            <v>0</v>
          </cell>
          <cell r="O3695">
            <v>0</v>
          </cell>
          <cell r="P3695">
            <v>0</v>
          </cell>
          <cell r="Q3695">
            <v>0</v>
          </cell>
          <cell r="R3695">
            <v>0</v>
          </cell>
          <cell r="S3695">
            <v>0</v>
          </cell>
          <cell r="T3695">
            <v>0</v>
          </cell>
          <cell r="U3695">
            <v>0</v>
          </cell>
          <cell r="V3695">
            <v>0</v>
          </cell>
          <cell r="W3695">
            <v>0</v>
          </cell>
          <cell r="X3695">
            <v>0</v>
          </cell>
          <cell r="Y3695" t="str">
            <v>D2_ID_b_10Proposed DSM Program Payback Energy Costs</v>
          </cell>
        </row>
        <row r="3696">
          <cell r="E3696">
            <v>0</v>
          </cell>
          <cell r="F3696">
            <v>0</v>
          </cell>
          <cell r="G3696">
            <v>0</v>
          </cell>
          <cell r="H3696">
            <v>0</v>
          </cell>
          <cell r="I3696">
            <v>0</v>
          </cell>
          <cell r="J3696">
            <v>0</v>
          </cell>
          <cell r="K3696">
            <v>0</v>
          </cell>
          <cell r="L3696">
            <v>0</v>
          </cell>
          <cell r="M3696">
            <v>0</v>
          </cell>
          <cell r="N3696">
            <v>0</v>
          </cell>
          <cell r="O3696">
            <v>0</v>
          </cell>
          <cell r="P3696">
            <v>0</v>
          </cell>
          <cell r="Q3696">
            <v>0</v>
          </cell>
          <cell r="R3696">
            <v>0</v>
          </cell>
          <cell r="S3696">
            <v>0</v>
          </cell>
          <cell r="T3696">
            <v>0</v>
          </cell>
          <cell r="U3696">
            <v>0</v>
          </cell>
          <cell r="V3696">
            <v>0</v>
          </cell>
          <cell r="W3696">
            <v>0</v>
          </cell>
          <cell r="X3696">
            <v>0</v>
          </cell>
          <cell r="Y3696" t="str">
            <v>D2_ID_b_10Proposed DSM Program Capacity Costs</v>
          </cell>
        </row>
        <row r="3697">
          <cell r="E3697">
            <v>0</v>
          </cell>
          <cell r="F3697">
            <v>0</v>
          </cell>
          <cell r="G3697">
            <v>0</v>
          </cell>
          <cell r="H3697">
            <v>0</v>
          </cell>
          <cell r="I3697">
            <v>0</v>
          </cell>
          <cell r="J3697">
            <v>0</v>
          </cell>
          <cell r="K3697">
            <v>0</v>
          </cell>
          <cell r="L3697">
            <v>0</v>
          </cell>
          <cell r="M3697">
            <v>0</v>
          </cell>
          <cell r="N3697">
            <v>0</v>
          </cell>
          <cell r="O3697">
            <v>0</v>
          </cell>
          <cell r="P3697">
            <v>0</v>
          </cell>
          <cell r="Q3697">
            <v>0</v>
          </cell>
          <cell r="R3697">
            <v>0</v>
          </cell>
          <cell r="S3697">
            <v>0</v>
          </cell>
          <cell r="T3697">
            <v>0</v>
          </cell>
          <cell r="U3697">
            <v>0</v>
          </cell>
          <cell r="V3697">
            <v>0</v>
          </cell>
          <cell r="W3697">
            <v>0</v>
          </cell>
          <cell r="X3697">
            <v>0</v>
          </cell>
          <cell r="Y3697" t="str">
            <v>D2_ID_b_10Proposed DSM Program Capital Costs</v>
          </cell>
        </row>
        <row r="3698">
          <cell r="E3698">
            <v>0</v>
          </cell>
          <cell r="F3698">
            <v>2.3E-2</v>
          </cell>
          <cell r="G3698">
            <v>4.7E-2</v>
          </cell>
          <cell r="H3698">
            <v>6.8000000000000005E-2</v>
          </cell>
          <cell r="I3698">
            <v>9.0999999999999998E-2</v>
          </cell>
          <cell r="J3698">
            <v>0.113</v>
          </cell>
          <cell r="K3698">
            <v>0.13</v>
          </cell>
          <cell r="L3698">
            <v>0.14399999999999999</v>
          </cell>
          <cell r="M3698">
            <v>0.159</v>
          </cell>
          <cell r="N3698">
            <v>0.17199999999999999</v>
          </cell>
          <cell r="O3698">
            <v>0.182</v>
          </cell>
          <cell r="P3698">
            <v>0.191</v>
          </cell>
          <cell r="Q3698">
            <v>0.19900000000000001</v>
          </cell>
          <cell r="R3698">
            <v>0.20499999999999999</v>
          </cell>
          <cell r="S3698">
            <v>0.21199999999999999</v>
          </cell>
          <cell r="T3698">
            <v>0.217</v>
          </cell>
          <cell r="U3698">
            <v>0.221</v>
          </cell>
          <cell r="V3698">
            <v>0.224</v>
          </cell>
          <cell r="W3698">
            <v>0.22800000000000001</v>
          </cell>
          <cell r="X3698">
            <v>0.23100000000000001</v>
          </cell>
          <cell r="Y3698" t="str">
            <v>D2_ID_b_10   DSM Program Total Costs</v>
          </cell>
        </row>
        <row r="3699">
          <cell r="E3699">
            <v>0</v>
          </cell>
          <cell r="F3699">
            <v>0</v>
          </cell>
          <cell r="G3699">
            <v>0</v>
          </cell>
          <cell r="H3699">
            <v>0</v>
          </cell>
          <cell r="I3699">
            <v>0</v>
          </cell>
          <cell r="J3699">
            <v>0</v>
          </cell>
          <cell r="K3699">
            <v>0</v>
          </cell>
          <cell r="L3699">
            <v>0</v>
          </cell>
          <cell r="M3699">
            <v>0</v>
          </cell>
          <cell r="N3699">
            <v>0</v>
          </cell>
          <cell r="O3699">
            <v>0</v>
          </cell>
          <cell r="P3699">
            <v>0</v>
          </cell>
          <cell r="Q3699">
            <v>0</v>
          </cell>
          <cell r="R3699">
            <v>0</v>
          </cell>
          <cell r="S3699">
            <v>0</v>
          </cell>
          <cell r="T3699">
            <v>0</v>
          </cell>
          <cell r="U3699">
            <v>0</v>
          </cell>
          <cell r="V3699">
            <v>0</v>
          </cell>
          <cell r="W3699">
            <v>0</v>
          </cell>
          <cell r="X3699">
            <v>0</v>
          </cell>
          <cell r="Y3699" t="str">
            <v>D2_WW_a_00Proposed DSM Program Energy Costs</v>
          </cell>
        </row>
        <row r="3700">
          <cell r="E3700">
            <v>0</v>
          </cell>
          <cell r="F3700">
            <v>0</v>
          </cell>
          <cell r="G3700">
            <v>0</v>
          </cell>
          <cell r="H3700">
            <v>0</v>
          </cell>
          <cell r="I3700">
            <v>0</v>
          </cell>
          <cell r="J3700">
            <v>0</v>
          </cell>
          <cell r="K3700">
            <v>0</v>
          </cell>
          <cell r="L3700">
            <v>0</v>
          </cell>
          <cell r="M3700">
            <v>0</v>
          </cell>
          <cell r="N3700">
            <v>0</v>
          </cell>
          <cell r="O3700">
            <v>0</v>
          </cell>
          <cell r="P3700">
            <v>0</v>
          </cell>
          <cell r="Q3700">
            <v>0</v>
          </cell>
          <cell r="R3700">
            <v>0</v>
          </cell>
          <cell r="S3700">
            <v>0</v>
          </cell>
          <cell r="T3700">
            <v>0</v>
          </cell>
          <cell r="U3700">
            <v>0</v>
          </cell>
          <cell r="V3700">
            <v>0</v>
          </cell>
          <cell r="W3700">
            <v>0</v>
          </cell>
          <cell r="X3700">
            <v>0</v>
          </cell>
          <cell r="Y3700" t="str">
            <v>D2_WW_a_00Proposed DSM Program Payback Energy Costs</v>
          </cell>
        </row>
        <row r="3701">
          <cell r="E3701">
            <v>0</v>
          </cell>
          <cell r="F3701">
            <v>0</v>
          </cell>
          <cell r="G3701">
            <v>0</v>
          </cell>
          <cell r="H3701">
            <v>0</v>
          </cell>
          <cell r="I3701">
            <v>0</v>
          </cell>
          <cell r="J3701">
            <v>0</v>
          </cell>
          <cell r="K3701">
            <v>0</v>
          </cell>
          <cell r="L3701">
            <v>0</v>
          </cell>
          <cell r="M3701">
            <v>0</v>
          </cell>
          <cell r="N3701">
            <v>0</v>
          </cell>
          <cell r="O3701">
            <v>0</v>
          </cell>
          <cell r="P3701">
            <v>0</v>
          </cell>
          <cell r="Q3701">
            <v>0</v>
          </cell>
          <cell r="R3701">
            <v>0</v>
          </cell>
          <cell r="S3701">
            <v>0</v>
          </cell>
          <cell r="T3701">
            <v>0</v>
          </cell>
          <cell r="U3701">
            <v>0</v>
          </cell>
          <cell r="V3701">
            <v>0</v>
          </cell>
          <cell r="W3701">
            <v>0</v>
          </cell>
          <cell r="X3701">
            <v>0</v>
          </cell>
          <cell r="Y3701" t="str">
            <v>D2_WW_a_00Proposed DSM Program Capacity Costs</v>
          </cell>
        </row>
        <row r="3702">
          <cell r="E3702">
            <v>0</v>
          </cell>
          <cell r="F3702">
            <v>0</v>
          </cell>
          <cell r="G3702">
            <v>0</v>
          </cell>
          <cell r="H3702">
            <v>0</v>
          </cell>
          <cell r="I3702">
            <v>0</v>
          </cell>
          <cell r="J3702">
            <v>0</v>
          </cell>
          <cell r="K3702">
            <v>0</v>
          </cell>
          <cell r="L3702">
            <v>0</v>
          </cell>
          <cell r="M3702">
            <v>0</v>
          </cell>
          <cell r="N3702">
            <v>0</v>
          </cell>
          <cell r="O3702">
            <v>0</v>
          </cell>
          <cell r="P3702">
            <v>0</v>
          </cell>
          <cell r="Q3702">
            <v>0</v>
          </cell>
          <cell r="R3702">
            <v>0</v>
          </cell>
          <cell r="S3702">
            <v>0</v>
          </cell>
          <cell r="T3702">
            <v>0</v>
          </cell>
          <cell r="U3702">
            <v>0</v>
          </cell>
          <cell r="V3702">
            <v>0</v>
          </cell>
          <cell r="W3702">
            <v>0</v>
          </cell>
          <cell r="X3702">
            <v>0</v>
          </cell>
          <cell r="Y3702" t="str">
            <v>D2_WW_a_00Proposed DSM Program Capital Costs</v>
          </cell>
        </row>
        <row r="3703">
          <cell r="E3703">
            <v>0</v>
          </cell>
          <cell r="F3703">
            <v>0</v>
          </cell>
          <cell r="G3703">
            <v>0</v>
          </cell>
          <cell r="H3703">
            <v>0</v>
          </cell>
          <cell r="I3703">
            <v>0</v>
          </cell>
          <cell r="J3703">
            <v>0</v>
          </cell>
          <cell r="K3703">
            <v>0</v>
          </cell>
          <cell r="L3703">
            <v>0</v>
          </cell>
          <cell r="M3703">
            <v>0</v>
          </cell>
          <cell r="N3703">
            <v>0</v>
          </cell>
          <cell r="O3703">
            <v>0</v>
          </cell>
          <cell r="P3703">
            <v>0</v>
          </cell>
          <cell r="Q3703">
            <v>0</v>
          </cell>
          <cell r="R3703">
            <v>0</v>
          </cell>
          <cell r="S3703">
            <v>0</v>
          </cell>
          <cell r="T3703">
            <v>0</v>
          </cell>
          <cell r="U3703">
            <v>0</v>
          </cell>
          <cell r="V3703">
            <v>0</v>
          </cell>
          <cell r="W3703">
            <v>0</v>
          </cell>
          <cell r="X3703">
            <v>0</v>
          </cell>
          <cell r="Y3703" t="str">
            <v>D2_WW_a_00   DSM Program Total Costs</v>
          </cell>
        </row>
        <row r="3704">
          <cell r="E3704">
            <v>0</v>
          </cell>
          <cell r="F3704">
            <v>4.0000000000000001E-3</v>
          </cell>
          <cell r="G3704">
            <v>8.0000000000000002E-3</v>
          </cell>
          <cell r="H3704">
            <v>1.2999999999999999E-2</v>
          </cell>
          <cell r="I3704">
            <v>1.7999999999999999E-2</v>
          </cell>
          <cell r="J3704">
            <v>2.3E-2</v>
          </cell>
          <cell r="K3704">
            <v>2.9000000000000001E-2</v>
          </cell>
          <cell r="L3704">
            <v>3.4000000000000002E-2</v>
          </cell>
          <cell r="M3704">
            <v>3.9E-2</v>
          </cell>
          <cell r="N3704">
            <v>4.3999999999999997E-2</v>
          </cell>
          <cell r="O3704">
            <v>4.8000000000000001E-2</v>
          </cell>
          <cell r="P3704">
            <v>5.0999999999999997E-2</v>
          </cell>
          <cell r="Q3704">
            <v>5.5E-2</v>
          </cell>
          <cell r="R3704">
            <v>5.8000000000000003E-2</v>
          </cell>
          <cell r="S3704">
            <v>6.0999999999999999E-2</v>
          </cell>
          <cell r="T3704">
            <v>6.3E-2</v>
          </cell>
          <cell r="U3704">
            <v>6.6000000000000003E-2</v>
          </cell>
          <cell r="V3704">
            <v>6.7000000000000004E-2</v>
          </cell>
          <cell r="W3704">
            <v>6.9000000000000006E-2</v>
          </cell>
          <cell r="X3704">
            <v>7.0999999999999994E-2</v>
          </cell>
          <cell r="Y3704" t="str">
            <v>D2_WW_b_10Proposed DSM Program Energy Costs</v>
          </cell>
        </row>
        <row r="3705">
          <cell r="E3705">
            <v>0</v>
          </cell>
          <cell r="F3705">
            <v>0</v>
          </cell>
          <cell r="G3705">
            <v>0</v>
          </cell>
          <cell r="H3705">
            <v>0</v>
          </cell>
          <cell r="I3705">
            <v>0</v>
          </cell>
          <cell r="J3705">
            <v>0</v>
          </cell>
          <cell r="K3705">
            <v>0</v>
          </cell>
          <cell r="L3705">
            <v>0</v>
          </cell>
          <cell r="M3705">
            <v>0</v>
          </cell>
          <cell r="N3705">
            <v>0</v>
          </cell>
          <cell r="O3705">
            <v>0</v>
          </cell>
          <cell r="P3705">
            <v>0</v>
          </cell>
          <cell r="Q3705">
            <v>0</v>
          </cell>
          <cell r="R3705">
            <v>0</v>
          </cell>
          <cell r="S3705">
            <v>0</v>
          </cell>
          <cell r="T3705">
            <v>0</v>
          </cell>
          <cell r="U3705">
            <v>0</v>
          </cell>
          <cell r="V3705">
            <v>0</v>
          </cell>
          <cell r="W3705">
            <v>0</v>
          </cell>
          <cell r="X3705">
            <v>0</v>
          </cell>
          <cell r="Y3705" t="str">
            <v>D2_WW_b_10Proposed DSM Program Payback Energy Costs</v>
          </cell>
        </row>
        <row r="3706">
          <cell r="E3706">
            <v>0</v>
          </cell>
          <cell r="F3706">
            <v>0</v>
          </cell>
          <cell r="G3706">
            <v>0</v>
          </cell>
          <cell r="H3706">
            <v>0</v>
          </cell>
          <cell r="I3706">
            <v>0</v>
          </cell>
          <cell r="J3706">
            <v>0</v>
          </cell>
          <cell r="K3706">
            <v>0</v>
          </cell>
          <cell r="L3706">
            <v>0</v>
          </cell>
          <cell r="M3706">
            <v>0</v>
          </cell>
          <cell r="N3706">
            <v>0</v>
          </cell>
          <cell r="O3706">
            <v>0</v>
          </cell>
          <cell r="P3706">
            <v>0</v>
          </cell>
          <cell r="Q3706">
            <v>0</v>
          </cell>
          <cell r="R3706">
            <v>0</v>
          </cell>
          <cell r="S3706">
            <v>0</v>
          </cell>
          <cell r="T3706">
            <v>0</v>
          </cell>
          <cell r="U3706">
            <v>0</v>
          </cell>
          <cell r="V3706">
            <v>0</v>
          </cell>
          <cell r="W3706">
            <v>0</v>
          </cell>
          <cell r="X3706">
            <v>0</v>
          </cell>
          <cell r="Y3706" t="str">
            <v>D2_WW_b_10Proposed DSM Program Capacity Costs</v>
          </cell>
        </row>
        <row r="3707">
          <cell r="E3707">
            <v>0</v>
          </cell>
          <cell r="F3707">
            <v>0</v>
          </cell>
          <cell r="G3707">
            <v>0</v>
          </cell>
          <cell r="H3707">
            <v>0</v>
          </cell>
          <cell r="I3707">
            <v>0</v>
          </cell>
          <cell r="J3707">
            <v>0</v>
          </cell>
          <cell r="K3707">
            <v>0</v>
          </cell>
          <cell r="L3707">
            <v>0</v>
          </cell>
          <cell r="M3707">
            <v>0</v>
          </cell>
          <cell r="N3707">
            <v>0</v>
          </cell>
          <cell r="O3707">
            <v>0</v>
          </cell>
          <cell r="P3707">
            <v>0</v>
          </cell>
          <cell r="Q3707">
            <v>0</v>
          </cell>
          <cell r="R3707">
            <v>0</v>
          </cell>
          <cell r="S3707">
            <v>0</v>
          </cell>
          <cell r="T3707">
            <v>0</v>
          </cell>
          <cell r="U3707">
            <v>0</v>
          </cell>
          <cell r="V3707">
            <v>0</v>
          </cell>
          <cell r="W3707">
            <v>0</v>
          </cell>
          <cell r="X3707">
            <v>0</v>
          </cell>
          <cell r="Y3707" t="str">
            <v>D2_WW_b_10Proposed DSM Program Capital Costs</v>
          </cell>
        </row>
        <row r="3708">
          <cell r="E3708">
            <v>0</v>
          </cell>
          <cell r="F3708">
            <v>4.0000000000000001E-3</v>
          </cell>
          <cell r="G3708">
            <v>8.0000000000000002E-3</v>
          </cell>
          <cell r="H3708">
            <v>1.2999999999999999E-2</v>
          </cell>
          <cell r="I3708">
            <v>1.7999999999999999E-2</v>
          </cell>
          <cell r="J3708">
            <v>2.3E-2</v>
          </cell>
          <cell r="K3708">
            <v>2.9000000000000001E-2</v>
          </cell>
          <cell r="L3708">
            <v>3.4000000000000002E-2</v>
          </cell>
          <cell r="M3708">
            <v>3.9E-2</v>
          </cell>
          <cell r="N3708">
            <v>4.3999999999999997E-2</v>
          </cell>
          <cell r="O3708">
            <v>4.8000000000000001E-2</v>
          </cell>
          <cell r="P3708">
            <v>5.0999999999999997E-2</v>
          </cell>
          <cell r="Q3708">
            <v>5.5E-2</v>
          </cell>
          <cell r="R3708">
            <v>5.8000000000000003E-2</v>
          </cell>
          <cell r="S3708">
            <v>6.0999999999999999E-2</v>
          </cell>
          <cell r="T3708">
            <v>6.3E-2</v>
          </cell>
          <cell r="U3708">
            <v>6.6000000000000003E-2</v>
          </cell>
          <cell r="V3708">
            <v>6.7000000000000004E-2</v>
          </cell>
          <cell r="W3708">
            <v>6.9000000000000006E-2</v>
          </cell>
          <cell r="X3708">
            <v>7.0999999999999994E-2</v>
          </cell>
          <cell r="Y3708" t="str">
            <v>D2_WW_b_10   DSM Program Total Costs</v>
          </cell>
        </row>
        <row r="3709">
          <cell r="E3709">
            <v>0</v>
          </cell>
          <cell r="F3709">
            <v>0</v>
          </cell>
          <cell r="G3709">
            <v>0</v>
          </cell>
          <cell r="H3709">
            <v>0</v>
          </cell>
          <cell r="I3709">
            <v>0</v>
          </cell>
          <cell r="J3709">
            <v>0</v>
          </cell>
          <cell r="K3709">
            <v>0</v>
          </cell>
          <cell r="L3709">
            <v>0</v>
          </cell>
          <cell r="M3709">
            <v>0</v>
          </cell>
          <cell r="N3709">
            <v>0</v>
          </cell>
          <cell r="O3709">
            <v>0</v>
          </cell>
          <cell r="P3709">
            <v>0</v>
          </cell>
          <cell r="Q3709">
            <v>0</v>
          </cell>
          <cell r="R3709">
            <v>0</v>
          </cell>
          <cell r="S3709">
            <v>0</v>
          </cell>
          <cell r="T3709">
            <v>0</v>
          </cell>
          <cell r="U3709">
            <v>0</v>
          </cell>
          <cell r="V3709">
            <v>0</v>
          </cell>
          <cell r="W3709">
            <v>0</v>
          </cell>
          <cell r="X3709">
            <v>0</v>
          </cell>
          <cell r="Y3709" t="str">
            <v>D2_YK_a_00Proposed DSM Program Energy Costs</v>
          </cell>
        </row>
        <row r="3710">
          <cell r="E3710">
            <v>0</v>
          </cell>
          <cell r="F3710">
            <v>0</v>
          </cell>
          <cell r="G3710">
            <v>0</v>
          </cell>
          <cell r="H3710">
            <v>0</v>
          </cell>
          <cell r="I3710">
            <v>0</v>
          </cell>
          <cell r="J3710">
            <v>0</v>
          </cell>
          <cell r="K3710">
            <v>0</v>
          </cell>
          <cell r="L3710">
            <v>0</v>
          </cell>
          <cell r="M3710">
            <v>0</v>
          </cell>
          <cell r="N3710">
            <v>0</v>
          </cell>
          <cell r="O3710">
            <v>0</v>
          </cell>
          <cell r="P3710">
            <v>0</v>
          </cell>
          <cell r="Q3710">
            <v>0</v>
          </cell>
          <cell r="R3710">
            <v>0</v>
          </cell>
          <cell r="S3710">
            <v>0</v>
          </cell>
          <cell r="T3710">
            <v>0</v>
          </cell>
          <cell r="U3710">
            <v>0</v>
          </cell>
          <cell r="V3710">
            <v>0</v>
          </cell>
          <cell r="W3710">
            <v>0</v>
          </cell>
          <cell r="X3710">
            <v>0</v>
          </cell>
          <cell r="Y3710" t="str">
            <v>D2_YK_a_00Proposed DSM Program Payback Energy Costs</v>
          </cell>
        </row>
        <row r="3711">
          <cell r="E3711">
            <v>0</v>
          </cell>
          <cell r="F3711">
            <v>0</v>
          </cell>
          <cell r="G3711">
            <v>0</v>
          </cell>
          <cell r="H3711">
            <v>0</v>
          </cell>
          <cell r="I3711">
            <v>0</v>
          </cell>
          <cell r="J3711">
            <v>0</v>
          </cell>
          <cell r="K3711">
            <v>0</v>
          </cell>
          <cell r="L3711">
            <v>0</v>
          </cell>
          <cell r="M3711">
            <v>0</v>
          </cell>
          <cell r="N3711">
            <v>0</v>
          </cell>
          <cell r="O3711">
            <v>0</v>
          </cell>
          <cell r="P3711">
            <v>0</v>
          </cell>
          <cell r="Q3711">
            <v>0</v>
          </cell>
          <cell r="R3711">
            <v>0</v>
          </cell>
          <cell r="S3711">
            <v>0</v>
          </cell>
          <cell r="T3711">
            <v>0</v>
          </cell>
          <cell r="U3711">
            <v>0</v>
          </cell>
          <cell r="V3711">
            <v>0</v>
          </cell>
          <cell r="W3711">
            <v>0</v>
          </cell>
          <cell r="X3711">
            <v>0</v>
          </cell>
          <cell r="Y3711" t="str">
            <v>D2_YK_a_00Proposed DSM Program Capacity Costs</v>
          </cell>
        </row>
        <row r="3712">
          <cell r="E3712">
            <v>0</v>
          </cell>
          <cell r="F3712">
            <v>0</v>
          </cell>
          <cell r="G3712">
            <v>0</v>
          </cell>
          <cell r="H3712">
            <v>0</v>
          </cell>
          <cell r="I3712">
            <v>0</v>
          </cell>
          <cell r="J3712">
            <v>0</v>
          </cell>
          <cell r="K3712">
            <v>0</v>
          </cell>
          <cell r="L3712">
            <v>0</v>
          </cell>
          <cell r="M3712">
            <v>0</v>
          </cell>
          <cell r="N3712">
            <v>0</v>
          </cell>
          <cell r="O3712">
            <v>0</v>
          </cell>
          <cell r="P3712">
            <v>0</v>
          </cell>
          <cell r="Q3712">
            <v>0</v>
          </cell>
          <cell r="R3712">
            <v>0</v>
          </cell>
          <cell r="S3712">
            <v>0</v>
          </cell>
          <cell r="T3712">
            <v>0</v>
          </cell>
          <cell r="U3712">
            <v>0</v>
          </cell>
          <cell r="V3712">
            <v>0</v>
          </cell>
          <cell r="W3712">
            <v>0</v>
          </cell>
          <cell r="X3712">
            <v>0</v>
          </cell>
          <cell r="Y3712" t="str">
            <v>D2_YK_a_00Proposed DSM Program Capital Costs</v>
          </cell>
        </row>
        <row r="3713">
          <cell r="E3713">
            <v>0</v>
          </cell>
          <cell r="F3713">
            <v>0</v>
          </cell>
          <cell r="G3713">
            <v>0</v>
          </cell>
          <cell r="H3713">
            <v>0</v>
          </cell>
          <cell r="I3713">
            <v>0</v>
          </cell>
          <cell r="J3713">
            <v>0</v>
          </cell>
          <cell r="K3713">
            <v>0</v>
          </cell>
          <cell r="L3713">
            <v>0</v>
          </cell>
          <cell r="M3713">
            <v>0</v>
          </cell>
          <cell r="N3713">
            <v>0</v>
          </cell>
          <cell r="O3713">
            <v>0</v>
          </cell>
          <cell r="P3713">
            <v>0</v>
          </cell>
          <cell r="Q3713">
            <v>0</v>
          </cell>
          <cell r="R3713">
            <v>0</v>
          </cell>
          <cell r="S3713">
            <v>0</v>
          </cell>
          <cell r="T3713">
            <v>0</v>
          </cell>
          <cell r="U3713">
            <v>0</v>
          </cell>
          <cell r="V3713">
            <v>0</v>
          </cell>
          <cell r="W3713">
            <v>0</v>
          </cell>
          <cell r="X3713">
            <v>0</v>
          </cell>
          <cell r="Y3713" t="str">
            <v>D2_YK_a_00   DSM Program Total Costs</v>
          </cell>
        </row>
        <row r="3714">
          <cell r="E3714">
            <v>0</v>
          </cell>
          <cell r="F3714">
            <v>8.9999999999999993E-3</v>
          </cell>
          <cell r="G3714">
            <v>1.9E-2</v>
          </cell>
          <cell r="H3714">
            <v>3.1E-2</v>
          </cell>
          <cell r="I3714">
            <v>4.2999999999999997E-2</v>
          </cell>
          <cell r="J3714">
            <v>5.5E-2</v>
          </cell>
          <cell r="K3714">
            <v>6.8000000000000005E-2</v>
          </cell>
          <cell r="L3714">
            <v>0.08</v>
          </cell>
          <cell r="M3714">
            <v>9.1999999999999998E-2</v>
          </cell>
          <cell r="N3714">
            <v>0.104</v>
          </cell>
          <cell r="O3714">
            <v>0.113</v>
          </cell>
          <cell r="P3714">
            <v>0.121</v>
          </cell>
          <cell r="Q3714">
            <v>0.129</v>
          </cell>
          <cell r="R3714">
            <v>0.13600000000000001</v>
          </cell>
          <cell r="S3714">
            <v>0.14299999999999999</v>
          </cell>
          <cell r="T3714">
            <v>0.14899999999999999</v>
          </cell>
          <cell r="U3714">
            <v>0.155</v>
          </cell>
          <cell r="V3714">
            <v>0.158</v>
          </cell>
          <cell r="W3714">
            <v>0.16200000000000001</v>
          </cell>
          <cell r="X3714">
            <v>0.16600000000000001</v>
          </cell>
          <cell r="Y3714" t="str">
            <v>D2_YK_b_10Proposed DSM Program Energy Costs</v>
          </cell>
        </row>
        <row r="3715">
          <cell r="E3715">
            <v>0</v>
          </cell>
          <cell r="F3715">
            <v>0</v>
          </cell>
          <cell r="G3715">
            <v>0</v>
          </cell>
          <cell r="H3715">
            <v>0</v>
          </cell>
          <cell r="I3715">
            <v>0</v>
          </cell>
          <cell r="J3715">
            <v>0</v>
          </cell>
          <cell r="K3715">
            <v>0</v>
          </cell>
          <cell r="L3715">
            <v>0</v>
          </cell>
          <cell r="M3715">
            <v>0</v>
          </cell>
          <cell r="N3715">
            <v>0</v>
          </cell>
          <cell r="O3715">
            <v>0</v>
          </cell>
          <cell r="P3715">
            <v>0</v>
          </cell>
          <cell r="Q3715">
            <v>0</v>
          </cell>
          <cell r="R3715">
            <v>0</v>
          </cell>
          <cell r="S3715">
            <v>0</v>
          </cell>
          <cell r="T3715">
            <v>0</v>
          </cell>
          <cell r="U3715">
            <v>0</v>
          </cell>
          <cell r="V3715">
            <v>0</v>
          </cell>
          <cell r="W3715">
            <v>0</v>
          </cell>
          <cell r="X3715">
            <v>0</v>
          </cell>
          <cell r="Y3715" t="str">
            <v>D2_YK_b_10Proposed DSM Program Payback Energy Costs</v>
          </cell>
        </row>
        <row r="3716">
          <cell r="E3716">
            <v>0</v>
          </cell>
          <cell r="F3716">
            <v>0</v>
          </cell>
          <cell r="G3716">
            <v>0</v>
          </cell>
          <cell r="H3716">
            <v>0</v>
          </cell>
          <cell r="I3716">
            <v>0</v>
          </cell>
          <cell r="J3716">
            <v>0</v>
          </cell>
          <cell r="K3716">
            <v>0</v>
          </cell>
          <cell r="L3716">
            <v>0</v>
          </cell>
          <cell r="M3716">
            <v>0</v>
          </cell>
          <cell r="N3716">
            <v>0</v>
          </cell>
          <cell r="O3716">
            <v>0</v>
          </cell>
          <cell r="P3716">
            <v>0</v>
          </cell>
          <cell r="Q3716">
            <v>0</v>
          </cell>
          <cell r="R3716">
            <v>0</v>
          </cell>
          <cell r="S3716">
            <v>0</v>
          </cell>
          <cell r="T3716">
            <v>0</v>
          </cell>
          <cell r="U3716">
            <v>0</v>
          </cell>
          <cell r="V3716">
            <v>0</v>
          </cell>
          <cell r="W3716">
            <v>0</v>
          </cell>
          <cell r="X3716">
            <v>0</v>
          </cell>
          <cell r="Y3716" t="str">
            <v>D2_YK_b_10Proposed DSM Program Capacity Costs</v>
          </cell>
        </row>
        <row r="3717">
          <cell r="E3717">
            <v>0</v>
          </cell>
          <cell r="F3717">
            <v>0</v>
          </cell>
          <cell r="G3717">
            <v>0</v>
          </cell>
          <cell r="H3717">
            <v>0</v>
          </cell>
          <cell r="I3717">
            <v>0</v>
          </cell>
          <cell r="J3717">
            <v>0</v>
          </cell>
          <cell r="K3717">
            <v>0</v>
          </cell>
          <cell r="L3717">
            <v>0</v>
          </cell>
          <cell r="M3717">
            <v>0</v>
          </cell>
          <cell r="N3717">
            <v>0</v>
          </cell>
          <cell r="O3717">
            <v>0</v>
          </cell>
          <cell r="P3717">
            <v>0</v>
          </cell>
          <cell r="Q3717">
            <v>0</v>
          </cell>
          <cell r="R3717">
            <v>0</v>
          </cell>
          <cell r="S3717">
            <v>0</v>
          </cell>
          <cell r="T3717">
            <v>0</v>
          </cell>
          <cell r="U3717">
            <v>0</v>
          </cell>
          <cell r="V3717">
            <v>0</v>
          </cell>
          <cell r="W3717">
            <v>0</v>
          </cell>
          <cell r="X3717">
            <v>0</v>
          </cell>
          <cell r="Y3717" t="str">
            <v>D2_YK_b_10Proposed DSM Program Capital Costs</v>
          </cell>
        </row>
        <row r="3718">
          <cell r="E3718">
            <v>0</v>
          </cell>
          <cell r="F3718">
            <v>8.9999999999999993E-3</v>
          </cell>
          <cell r="G3718">
            <v>1.9E-2</v>
          </cell>
          <cell r="H3718">
            <v>3.1E-2</v>
          </cell>
          <cell r="I3718">
            <v>4.2999999999999997E-2</v>
          </cell>
          <cell r="J3718">
            <v>5.5E-2</v>
          </cell>
          <cell r="K3718">
            <v>6.8000000000000005E-2</v>
          </cell>
          <cell r="L3718">
            <v>0.08</v>
          </cell>
          <cell r="M3718">
            <v>9.1999999999999998E-2</v>
          </cell>
          <cell r="N3718">
            <v>0.104</v>
          </cell>
          <cell r="O3718">
            <v>0.113</v>
          </cell>
          <cell r="P3718">
            <v>0.121</v>
          </cell>
          <cell r="Q3718">
            <v>0.129</v>
          </cell>
          <cell r="R3718">
            <v>0.13600000000000001</v>
          </cell>
          <cell r="S3718">
            <v>0.14299999999999999</v>
          </cell>
          <cell r="T3718">
            <v>0.14899999999999999</v>
          </cell>
          <cell r="U3718">
            <v>0.155</v>
          </cell>
          <cell r="V3718">
            <v>0.158</v>
          </cell>
          <cell r="W3718">
            <v>0.16200000000000001</v>
          </cell>
          <cell r="X3718">
            <v>0.16600000000000001</v>
          </cell>
          <cell r="Y3718" t="str">
            <v>D2_YK_b_10   DSM Program Total Costs</v>
          </cell>
        </row>
        <row r="3719">
          <cell r="E3719">
            <v>0</v>
          </cell>
          <cell r="F3719">
            <v>0</v>
          </cell>
          <cell r="G3719">
            <v>0</v>
          </cell>
          <cell r="H3719">
            <v>0</v>
          </cell>
          <cell r="I3719">
            <v>0</v>
          </cell>
          <cell r="J3719">
            <v>0</v>
          </cell>
          <cell r="K3719">
            <v>0</v>
          </cell>
          <cell r="L3719">
            <v>0</v>
          </cell>
          <cell r="M3719">
            <v>0</v>
          </cell>
          <cell r="N3719">
            <v>0</v>
          </cell>
          <cell r="O3719">
            <v>0</v>
          </cell>
          <cell r="P3719">
            <v>0</v>
          </cell>
          <cell r="Q3719">
            <v>0</v>
          </cell>
          <cell r="R3719">
            <v>0</v>
          </cell>
          <cell r="S3719">
            <v>0</v>
          </cell>
          <cell r="T3719">
            <v>0</v>
          </cell>
          <cell r="U3719">
            <v>0</v>
          </cell>
          <cell r="V3719">
            <v>0</v>
          </cell>
          <cell r="W3719">
            <v>0</v>
          </cell>
          <cell r="X3719">
            <v>0</v>
          </cell>
          <cell r="Y3719" t="str">
            <v>D2_WY_a_00Proposed DSM Program Energy Costs</v>
          </cell>
        </row>
        <row r="3720">
          <cell r="E3720">
            <v>0</v>
          </cell>
          <cell r="F3720">
            <v>0</v>
          </cell>
          <cell r="G3720">
            <v>0</v>
          </cell>
          <cell r="H3720">
            <v>0</v>
          </cell>
          <cell r="I3720">
            <v>0</v>
          </cell>
          <cell r="J3720">
            <v>0</v>
          </cell>
          <cell r="K3720">
            <v>0</v>
          </cell>
          <cell r="L3720">
            <v>0</v>
          </cell>
          <cell r="M3720">
            <v>0</v>
          </cell>
          <cell r="N3720">
            <v>0</v>
          </cell>
          <cell r="O3720">
            <v>0</v>
          </cell>
          <cell r="P3720">
            <v>0</v>
          </cell>
          <cell r="Q3720">
            <v>0</v>
          </cell>
          <cell r="R3720">
            <v>0</v>
          </cell>
          <cell r="S3720">
            <v>0</v>
          </cell>
          <cell r="T3720">
            <v>0</v>
          </cell>
          <cell r="U3720">
            <v>0</v>
          </cell>
          <cell r="V3720">
            <v>0</v>
          </cell>
          <cell r="W3720">
            <v>0</v>
          </cell>
          <cell r="X3720">
            <v>0</v>
          </cell>
          <cell r="Y3720" t="str">
            <v>D2_WY_a_00Proposed DSM Program Payback Energy Costs</v>
          </cell>
        </row>
        <row r="3721">
          <cell r="E3721">
            <v>0</v>
          </cell>
          <cell r="F3721">
            <v>0</v>
          </cell>
          <cell r="G3721">
            <v>0</v>
          </cell>
          <cell r="H3721">
            <v>0</v>
          </cell>
          <cell r="I3721">
            <v>0</v>
          </cell>
          <cell r="J3721">
            <v>0</v>
          </cell>
          <cell r="K3721">
            <v>0</v>
          </cell>
          <cell r="L3721">
            <v>0</v>
          </cell>
          <cell r="M3721">
            <v>0</v>
          </cell>
          <cell r="N3721">
            <v>0</v>
          </cell>
          <cell r="O3721">
            <v>0</v>
          </cell>
          <cell r="P3721">
            <v>0</v>
          </cell>
          <cell r="Q3721">
            <v>0</v>
          </cell>
          <cell r="R3721">
            <v>0</v>
          </cell>
          <cell r="S3721">
            <v>0</v>
          </cell>
          <cell r="T3721">
            <v>0</v>
          </cell>
          <cell r="U3721">
            <v>0</v>
          </cell>
          <cell r="V3721">
            <v>0</v>
          </cell>
          <cell r="W3721">
            <v>0</v>
          </cell>
          <cell r="X3721">
            <v>0</v>
          </cell>
          <cell r="Y3721" t="str">
            <v>D2_WY_a_00Proposed DSM Program Capacity Costs</v>
          </cell>
        </row>
        <row r="3722">
          <cell r="E3722">
            <v>0</v>
          </cell>
          <cell r="F3722">
            <v>0</v>
          </cell>
          <cell r="G3722">
            <v>0</v>
          </cell>
          <cell r="H3722">
            <v>0</v>
          </cell>
          <cell r="I3722">
            <v>0</v>
          </cell>
          <cell r="J3722">
            <v>0</v>
          </cell>
          <cell r="K3722">
            <v>0</v>
          </cell>
          <cell r="L3722">
            <v>0</v>
          </cell>
          <cell r="M3722">
            <v>0</v>
          </cell>
          <cell r="N3722">
            <v>0</v>
          </cell>
          <cell r="O3722">
            <v>0</v>
          </cell>
          <cell r="P3722">
            <v>0</v>
          </cell>
          <cell r="Q3722">
            <v>0</v>
          </cell>
          <cell r="R3722">
            <v>0</v>
          </cell>
          <cell r="S3722">
            <v>0</v>
          </cell>
          <cell r="T3722">
            <v>0</v>
          </cell>
          <cell r="U3722">
            <v>0</v>
          </cell>
          <cell r="V3722">
            <v>0</v>
          </cell>
          <cell r="W3722">
            <v>0</v>
          </cell>
          <cell r="X3722">
            <v>0</v>
          </cell>
          <cell r="Y3722" t="str">
            <v>D2_WY_a_00Proposed DSM Program Capital Costs</v>
          </cell>
        </row>
        <row r="3723">
          <cell r="E3723">
            <v>0</v>
          </cell>
          <cell r="F3723">
            <v>0</v>
          </cell>
          <cell r="G3723">
            <v>0</v>
          </cell>
          <cell r="H3723">
            <v>0</v>
          </cell>
          <cell r="I3723">
            <v>0</v>
          </cell>
          <cell r="J3723">
            <v>0</v>
          </cell>
          <cell r="K3723">
            <v>0</v>
          </cell>
          <cell r="L3723">
            <v>0</v>
          </cell>
          <cell r="M3723">
            <v>0</v>
          </cell>
          <cell r="N3723">
            <v>0</v>
          </cell>
          <cell r="O3723">
            <v>0</v>
          </cell>
          <cell r="P3723">
            <v>0</v>
          </cell>
          <cell r="Q3723">
            <v>0</v>
          </cell>
          <cell r="R3723">
            <v>0</v>
          </cell>
          <cell r="S3723">
            <v>0</v>
          </cell>
          <cell r="T3723">
            <v>0</v>
          </cell>
          <cell r="U3723">
            <v>0</v>
          </cell>
          <cell r="V3723">
            <v>0</v>
          </cell>
          <cell r="W3723">
            <v>0</v>
          </cell>
          <cell r="X3723">
            <v>0</v>
          </cell>
          <cell r="Y3723" t="str">
            <v>D2_WY_a_00   DSM Program Total Costs</v>
          </cell>
        </row>
        <row r="3724">
          <cell r="E3724">
            <v>0</v>
          </cell>
          <cell r="F3724">
            <v>4.4999999999999998E-2</v>
          </cell>
          <cell r="G3724">
            <v>9.5000000000000001E-2</v>
          </cell>
          <cell r="H3724">
            <v>0.15</v>
          </cell>
          <cell r="I3724">
            <v>0.21</v>
          </cell>
          <cell r="J3724">
            <v>0.27600000000000002</v>
          </cell>
          <cell r="K3724">
            <v>0.34599999999999997</v>
          </cell>
          <cell r="L3724">
            <v>0.41899999999999998</v>
          </cell>
          <cell r="M3724">
            <v>0.49099999999999999</v>
          </cell>
          <cell r="N3724">
            <v>0.56000000000000005</v>
          </cell>
          <cell r="O3724">
            <v>0.624</v>
          </cell>
          <cell r="P3724">
            <v>0.68300000000000005</v>
          </cell>
          <cell r="Q3724">
            <v>0.73599999999999999</v>
          </cell>
          <cell r="R3724">
            <v>0.78400000000000003</v>
          </cell>
          <cell r="S3724">
            <v>0.83</v>
          </cell>
          <cell r="T3724">
            <v>0.874</v>
          </cell>
          <cell r="U3724">
            <v>0.91500000000000004</v>
          </cell>
          <cell r="V3724">
            <v>0.94</v>
          </cell>
          <cell r="W3724">
            <v>0.96</v>
          </cell>
          <cell r="X3724">
            <v>0.98399999999999999</v>
          </cell>
          <cell r="Y3724" t="str">
            <v>D2_WY_b_10Proposed DSM Program Energy Costs</v>
          </cell>
        </row>
        <row r="3725">
          <cell r="E3725">
            <v>0</v>
          </cell>
          <cell r="F3725">
            <v>0</v>
          </cell>
          <cell r="G3725">
            <v>0</v>
          </cell>
          <cell r="H3725">
            <v>0</v>
          </cell>
          <cell r="I3725">
            <v>0</v>
          </cell>
          <cell r="J3725">
            <v>0</v>
          </cell>
          <cell r="K3725">
            <v>0</v>
          </cell>
          <cell r="L3725">
            <v>0</v>
          </cell>
          <cell r="M3725">
            <v>0</v>
          </cell>
          <cell r="N3725">
            <v>0</v>
          </cell>
          <cell r="O3725">
            <v>0</v>
          </cell>
          <cell r="P3725">
            <v>0</v>
          </cell>
          <cell r="Q3725">
            <v>0</v>
          </cell>
          <cell r="R3725">
            <v>0</v>
          </cell>
          <cell r="S3725">
            <v>0</v>
          </cell>
          <cell r="T3725">
            <v>0</v>
          </cell>
          <cell r="U3725">
            <v>0</v>
          </cell>
          <cell r="V3725">
            <v>0</v>
          </cell>
          <cell r="W3725">
            <v>0</v>
          </cell>
          <cell r="X3725">
            <v>0</v>
          </cell>
          <cell r="Y3725" t="str">
            <v>D2_WY_b_10Proposed DSM Program Payback Energy Costs</v>
          </cell>
        </row>
        <row r="3726">
          <cell r="E3726">
            <v>0</v>
          </cell>
          <cell r="F3726">
            <v>0</v>
          </cell>
          <cell r="G3726">
            <v>0</v>
          </cell>
          <cell r="H3726">
            <v>0</v>
          </cell>
          <cell r="I3726">
            <v>0</v>
          </cell>
          <cell r="J3726">
            <v>0</v>
          </cell>
          <cell r="K3726">
            <v>0</v>
          </cell>
          <cell r="L3726">
            <v>0</v>
          </cell>
          <cell r="M3726">
            <v>0</v>
          </cell>
          <cell r="N3726">
            <v>0</v>
          </cell>
          <cell r="O3726">
            <v>0</v>
          </cell>
          <cell r="P3726">
            <v>0</v>
          </cell>
          <cell r="Q3726">
            <v>0</v>
          </cell>
          <cell r="R3726">
            <v>0</v>
          </cell>
          <cell r="S3726">
            <v>0</v>
          </cell>
          <cell r="T3726">
            <v>0</v>
          </cell>
          <cell r="U3726">
            <v>0</v>
          </cell>
          <cell r="V3726">
            <v>0</v>
          </cell>
          <cell r="W3726">
            <v>0</v>
          </cell>
          <cell r="X3726">
            <v>0</v>
          </cell>
          <cell r="Y3726" t="str">
            <v>D2_WY_b_10Proposed DSM Program Capacity Costs</v>
          </cell>
        </row>
        <row r="3727">
          <cell r="E3727">
            <v>0</v>
          </cell>
          <cell r="F3727">
            <v>0</v>
          </cell>
          <cell r="G3727">
            <v>0</v>
          </cell>
          <cell r="H3727">
            <v>0</v>
          </cell>
          <cell r="I3727">
            <v>0</v>
          </cell>
          <cell r="J3727">
            <v>0</v>
          </cell>
          <cell r="K3727">
            <v>0</v>
          </cell>
          <cell r="L3727">
            <v>0</v>
          </cell>
          <cell r="M3727">
            <v>0</v>
          </cell>
          <cell r="N3727">
            <v>0</v>
          </cell>
          <cell r="O3727">
            <v>0</v>
          </cell>
          <cell r="P3727">
            <v>0</v>
          </cell>
          <cell r="Q3727">
            <v>0</v>
          </cell>
          <cell r="R3727">
            <v>0</v>
          </cell>
          <cell r="S3727">
            <v>0</v>
          </cell>
          <cell r="T3727">
            <v>0</v>
          </cell>
          <cell r="U3727">
            <v>0</v>
          </cell>
          <cell r="V3727">
            <v>0</v>
          </cell>
          <cell r="W3727">
            <v>0</v>
          </cell>
          <cell r="X3727">
            <v>0</v>
          </cell>
          <cell r="Y3727" t="str">
            <v>D2_WY_b_10Proposed DSM Program Capital Costs</v>
          </cell>
        </row>
        <row r="3728">
          <cell r="E3728">
            <v>0</v>
          </cell>
          <cell r="F3728">
            <v>4.4999999999999998E-2</v>
          </cell>
          <cell r="G3728">
            <v>9.5000000000000001E-2</v>
          </cell>
          <cell r="H3728">
            <v>0.15</v>
          </cell>
          <cell r="I3728">
            <v>0.21</v>
          </cell>
          <cell r="J3728">
            <v>0.27600000000000002</v>
          </cell>
          <cell r="K3728">
            <v>0.34599999999999997</v>
          </cell>
          <cell r="L3728">
            <v>0.41899999999999998</v>
          </cell>
          <cell r="M3728">
            <v>0.49099999999999999</v>
          </cell>
          <cell r="N3728">
            <v>0.56000000000000005</v>
          </cell>
          <cell r="O3728">
            <v>0.624</v>
          </cell>
          <cell r="P3728">
            <v>0.68300000000000005</v>
          </cell>
          <cell r="Q3728">
            <v>0.73599999999999999</v>
          </cell>
          <cell r="R3728">
            <v>0.78400000000000003</v>
          </cell>
          <cell r="S3728">
            <v>0.83</v>
          </cell>
          <cell r="T3728">
            <v>0.874</v>
          </cell>
          <cell r="U3728">
            <v>0.91500000000000004</v>
          </cell>
          <cell r="V3728">
            <v>0.94</v>
          </cell>
          <cell r="W3728">
            <v>0.96</v>
          </cell>
          <cell r="X3728">
            <v>0.98399999999999999</v>
          </cell>
          <cell r="Y3728" t="str">
            <v>D2_WY_b_10   DSM Program Total Costs</v>
          </cell>
        </row>
        <row r="3729">
          <cell r="E3729">
            <v>0</v>
          </cell>
          <cell r="F3729">
            <v>0</v>
          </cell>
          <cell r="G3729">
            <v>0</v>
          </cell>
          <cell r="H3729">
            <v>0</v>
          </cell>
          <cell r="I3729">
            <v>0</v>
          </cell>
          <cell r="J3729">
            <v>0</v>
          </cell>
          <cell r="K3729">
            <v>0</v>
          </cell>
          <cell r="L3729">
            <v>0</v>
          </cell>
          <cell r="M3729">
            <v>0</v>
          </cell>
          <cell r="N3729">
            <v>0</v>
          </cell>
          <cell r="O3729">
            <v>0</v>
          </cell>
          <cell r="P3729">
            <v>0</v>
          </cell>
          <cell r="Q3729">
            <v>0</v>
          </cell>
          <cell r="R3729">
            <v>0</v>
          </cell>
          <cell r="S3729">
            <v>0</v>
          </cell>
          <cell r="T3729">
            <v>0</v>
          </cell>
          <cell r="U3729">
            <v>0</v>
          </cell>
          <cell r="V3729">
            <v>0</v>
          </cell>
          <cell r="W3729">
            <v>0</v>
          </cell>
          <cell r="X3729">
            <v>0</v>
          </cell>
          <cell r="Y3729" t="str">
            <v>D2_UT_a_00Proposed DSM Program Energy Costs</v>
          </cell>
        </row>
        <row r="3730">
          <cell r="E3730">
            <v>0</v>
          </cell>
          <cell r="F3730">
            <v>0</v>
          </cell>
          <cell r="G3730">
            <v>0</v>
          </cell>
          <cell r="H3730">
            <v>0</v>
          </cell>
          <cell r="I3730">
            <v>0</v>
          </cell>
          <cell r="J3730">
            <v>0</v>
          </cell>
          <cell r="K3730">
            <v>0</v>
          </cell>
          <cell r="L3730">
            <v>0</v>
          </cell>
          <cell r="M3730">
            <v>0</v>
          </cell>
          <cell r="N3730">
            <v>0</v>
          </cell>
          <cell r="O3730">
            <v>0</v>
          </cell>
          <cell r="P3730">
            <v>0</v>
          </cell>
          <cell r="Q3730">
            <v>0</v>
          </cell>
          <cell r="R3730">
            <v>0</v>
          </cell>
          <cell r="S3730">
            <v>0</v>
          </cell>
          <cell r="T3730">
            <v>0</v>
          </cell>
          <cell r="U3730">
            <v>0</v>
          </cell>
          <cell r="V3730">
            <v>0</v>
          </cell>
          <cell r="W3730">
            <v>0</v>
          </cell>
          <cell r="X3730">
            <v>0</v>
          </cell>
          <cell r="Y3730" t="str">
            <v>D2_UT_a_00Proposed DSM Program Payback Energy Costs</v>
          </cell>
        </row>
        <row r="3731">
          <cell r="E3731">
            <v>0</v>
          </cell>
          <cell r="F3731">
            <v>0</v>
          </cell>
          <cell r="G3731">
            <v>0</v>
          </cell>
          <cell r="H3731">
            <v>0</v>
          </cell>
          <cell r="I3731">
            <v>0</v>
          </cell>
          <cell r="J3731">
            <v>0</v>
          </cell>
          <cell r="K3731">
            <v>0</v>
          </cell>
          <cell r="L3731">
            <v>0</v>
          </cell>
          <cell r="M3731">
            <v>0</v>
          </cell>
          <cell r="N3731">
            <v>0</v>
          </cell>
          <cell r="O3731">
            <v>0</v>
          </cell>
          <cell r="P3731">
            <v>0</v>
          </cell>
          <cell r="Q3731">
            <v>0</v>
          </cell>
          <cell r="R3731">
            <v>0</v>
          </cell>
          <cell r="S3731">
            <v>0</v>
          </cell>
          <cell r="T3731">
            <v>0</v>
          </cell>
          <cell r="U3731">
            <v>0</v>
          </cell>
          <cell r="V3731">
            <v>0</v>
          </cell>
          <cell r="W3731">
            <v>0</v>
          </cell>
          <cell r="X3731">
            <v>0</v>
          </cell>
          <cell r="Y3731" t="str">
            <v>D2_UT_a_00Proposed DSM Program Capacity Costs</v>
          </cell>
        </row>
        <row r="3732">
          <cell r="E3732">
            <v>0</v>
          </cell>
          <cell r="F3732">
            <v>0</v>
          </cell>
          <cell r="G3732">
            <v>0</v>
          </cell>
          <cell r="H3732">
            <v>0</v>
          </cell>
          <cell r="I3732">
            <v>0</v>
          </cell>
          <cell r="J3732">
            <v>0</v>
          </cell>
          <cell r="K3732">
            <v>0</v>
          </cell>
          <cell r="L3732">
            <v>0</v>
          </cell>
          <cell r="M3732">
            <v>0</v>
          </cell>
          <cell r="N3732">
            <v>0</v>
          </cell>
          <cell r="O3732">
            <v>0</v>
          </cell>
          <cell r="P3732">
            <v>0</v>
          </cell>
          <cell r="Q3732">
            <v>0</v>
          </cell>
          <cell r="R3732">
            <v>0</v>
          </cell>
          <cell r="S3732">
            <v>0</v>
          </cell>
          <cell r="T3732">
            <v>0</v>
          </cell>
          <cell r="U3732">
            <v>0</v>
          </cell>
          <cell r="V3732">
            <v>0</v>
          </cell>
          <cell r="W3732">
            <v>0</v>
          </cell>
          <cell r="X3732">
            <v>0</v>
          </cell>
          <cell r="Y3732" t="str">
            <v>D2_UT_a_00Proposed DSM Program Capital Costs</v>
          </cell>
        </row>
        <row r="3733">
          <cell r="E3733">
            <v>0</v>
          </cell>
          <cell r="F3733">
            <v>0</v>
          </cell>
          <cell r="G3733">
            <v>0</v>
          </cell>
          <cell r="H3733">
            <v>0</v>
          </cell>
          <cell r="I3733">
            <v>0</v>
          </cell>
          <cell r="J3733">
            <v>0</v>
          </cell>
          <cell r="K3733">
            <v>0</v>
          </cell>
          <cell r="L3733">
            <v>0</v>
          </cell>
          <cell r="M3733">
            <v>0</v>
          </cell>
          <cell r="N3733">
            <v>0</v>
          </cell>
          <cell r="O3733">
            <v>0</v>
          </cell>
          <cell r="P3733">
            <v>0</v>
          </cell>
          <cell r="Q3733">
            <v>0</v>
          </cell>
          <cell r="R3733">
            <v>0</v>
          </cell>
          <cell r="S3733">
            <v>0</v>
          </cell>
          <cell r="T3733">
            <v>0</v>
          </cell>
          <cell r="U3733">
            <v>0</v>
          </cell>
          <cell r="V3733">
            <v>0</v>
          </cell>
          <cell r="W3733">
            <v>0</v>
          </cell>
          <cell r="X3733">
            <v>0</v>
          </cell>
          <cell r="Y3733" t="str">
            <v>D2_UT_a_00   DSM Program Total Costs</v>
          </cell>
        </row>
        <row r="3734">
          <cell r="E3734">
            <v>0</v>
          </cell>
          <cell r="F3734">
            <v>0.35699999999999998</v>
          </cell>
          <cell r="G3734">
            <v>0.71799999999999997</v>
          </cell>
          <cell r="H3734">
            <v>1.046</v>
          </cell>
          <cell r="I3734">
            <v>1.4</v>
          </cell>
          <cell r="J3734">
            <v>1.75</v>
          </cell>
          <cell r="K3734">
            <v>2.0539999999999998</v>
          </cell>
          <cell r="L3734">
            <v>2.34</v>
          </cell>
          <cell r="M3734">
            <v>2.6190000000000002</v>
          </cell>
          <cell r="N3734">
            <v>2.8809999999999998</v>
          </cell>
          <cell r="O3734">
            <v>3.1070000000000002</v>
          </cell>
          <cell r="P3734">
            <v>3.3090000000000002</v>
          </cell>
          <cell r="Q3734">
            <v>3.4849999999999999</v>
          </cell>
          <cell r="R3734">
            <v>3.6480000000000001</v>
          </cell>
          <cell r="S3734">
            <v>3.8069999999999999</v>
          </cell>
          <cell r="T3734">
            <v>3.9489999999999998</v>
          </cell>
          <cell r="U3734">
            <v>4.0759999999999996</v>
          </cell>
          <cell r="V3734">
            <v>4.1580000000000004</v>
          </cell>
          <cell r="W3734">
            <v>4.2240000000000002</v>
          </cell>
          <cell r="X3734">
            <v>4.2949999999999999</v>
          </cell>
          <cell r="Y3734" t="str">
            <v>D2_UT_b_10Proposed DSM Program Energy Costs</v>
          </cell>
        </row>
        <row r="3735">
          <cell r="E3735">
            <v>0</v>
          </cell>
          <cell r="F3735">
            <v>0</v>
          </cell>
          <cell r="G3735">
            <v>0</v>
          </cell>
          <cell r="H3735">
            <v>0</v>
          </cell>
          <cell r="I3735">
            <v>0</v>
          </cell>
          <cell r="J3735">
            <v>0</v>
          </cell>
          <cell r="K3735">
            <v>0</v>
          </cell>
          <cell r="L3735">
            <v>0</v>
          </cell>
          <cell r="M3735">
            <v>0</v>
          </cell>
          <cell r="N3735">
            <v>0</v>
          </cell>
          <cell r="O3735">
            <v>0</v>
          </cell>
          <cell r="P3735">
            <v>0</v>
          </cell>
          <cell r="Q3735">
            <v>0</v>
          </cell>
          <cell r="R3735">
            <v>0</v>
          </cell>
          <cell r="S3735">
            <v>0</v>
          </cell>
          <cell r="T3735">
            <v>0</v>
          </cell>
          <cell r="U3735">
            <v>0</v>
          </cell>
          <cell r="V3735">
            <v>0</v>
          </cell>
          <cell r="W3735">
            <v>0</v>
          </cell>
          <cell r="X3735">
            <v>0</v>
          </cell>
          <cell r="Y3735" t="str">
            <v>D2_UT_b_10Proposed DSM Program Payback Energy Costs</v>
          </cell>
        </row>
        <row r="3736">
          <cell r="E3736">
            <v>0</v>
          </cell>
          <cell r="F3736">
            <v>0</v>
          </cell>
          <cell r="G3736">
            <v>0</v>
          </cell>
          <cell r="H3736">
            <v>0</v>
          </cell>
          <cell r="I3736">
            <v>0</v>
          </cell>
          <cell r="J3736">
            <v>0</v>
          </cell>
          <cell r="K3736">
            <v>0</v>
          </cell>
          <cell r="L3736">
            <v>0</v>
          </cell>
          <cell r="M3736">
            <v>0</v>
          </cell>
          <cell r="N3736">
            <v>0</v>
          </cell>
          <cell r="O3736">
            <v>0</v>
          </cell>
          <cell r="P3736">
            <v>0</v>
          </cell>
          <cell r="Q3736">
            <v>0</v>
          </cell>
          <cell r="R3736">
            <v>0</v>
          </cell>
          <cell r="S3736">
            <v>0</v>
          </cell>
          <cell r="T3736">
            <v>0</v>
          </cell>
          <cell r="U3736">
            <v>0</v>
          </cell>
          <cell r="V3736">
            <v>0</v>
          </cell>
          <cell r="W3736">
            <v>0</v>
          </cell>
          <cell r="X3736">
            <v>0</v>
          </cell>
          <cell r="Y3736" t="str">
            <v>D2_UT_b_10Proposed DSM Program Capacity Costs</v>
          </cell>
        </row>
        <row r="3737">
          <cell r="E3737">
            <v>0</v>
          </cell>
          <cell r="F3737">
            <v>0</v>
          </cell>
          <cell r="G3737">
            <v>0</v>
          </cell>
          <cell r="H3737">
            <v>0</v>
          </cell>
          <cell r="I3737">
            <v>0</v>
          </cell>
          <cell r="J3737">
            <v>0</v>
          </cell>
          <cell r="K3737">
            <v>0</v>
          </cell>
          <cell r="L3737">
            <v>0</v>
          </cell>
          <cell r="M3737">
            <v>0</v>
          </cell>
          <cell r="N3737">
            <v>0</v>
          </cell>
          <cell r="O3737">
            <v>0</v>
          </cell>
          <cell r="P3737">
            <v>0</v>
          </cell>
          <cell r="Q3737">
            <v>0</v>
          </cell>
          <cell r="R3737">
            <v>0</v>
          </cell>
          <cell r="S3737">
            <v>0</v>
          </cell>
          <cell r="T3737">
            <v>0</v>
          </cell>
          <cell r="U3737">
            <v>0</v>
          </cell>
          <cell r="V3737">
            <v>0</v>
          </cell>
          <cell r="W3737">
            <v>0</v>
          </cell>
          <cell r="X3737">
            <v>0</v>
          </cell>
          <cell r="Y3737" t="str">
            <v>D2_UT_b_10Proposed DSM Program Capital Costs</v>
          </cell>
        </row>
        <row r="3738">
          <cell r="E3738">
            <v>0</v>
          </cell>
          <cell r="F3738">
            <v>0.35699999999999998</v>
          </cell>
          <cell r="G3738">
            <v>0.71799999999999997</v>
          </cell>
          <cell r="H3738">
            <v>1.046</v>
          </cell>
          <cell r="I3738">
            <v>1.4</v>
          </cell>
          <cell r="J3738">
            <v>1.75</v>
          </cell>
          <cell r="K3738">
            <v>2.0539999999999998</v>
          </cell>
          <cell r="L3738">
            <v>2.34</v>
          </cell>
          <cell r="M3738">
            <v>2.6190000000000002</v>
          </cell>
          <cell r="N3738">
            <v>2.8809999999999998</v>
          </cell>
          <cell r="O3738">
            <v>3.1070000000000002</v>
          </cell>
          <cell r="P3738">
            <v>3.3090000000000002</v>
          </cell>
          <cell r="Q3738">
            <v>3.4849999999999999</v>
          </cell>
          <cell r="R3738">
            <v>3.6480000000000001</v>
          </cell>
          <cell r="S3738">
            <v>3.8069999999999999</v>
          </cell>
          <cell r="T3738">
            <v>3.9489999999999998</v>
          </cell>
          <cell r="U3738">
            <v>4.0759999999999996</v>
          </cell>
          <cell r="V3738">
            <v>4.1580000000000004</v>
          </cell>
          <cell r="W3738">
            <v>4.2240000000000002</v>
          </cell>
          <cell r="X3738">
            <v>4.2949999999999999</v>
          </cell>
          <cell r="Y3738" t="str">
            <v>D2_UT_b_10   DSM Program Total Costs</v>
          </cell>
        </row>
        <row r="3739">
          <cell r="E3739">
            <v>0</v>
          </cell>
          <cell r="F3739">
            <v>0</v>
          </cell>
          <cell r="G3739">
            <v>0</v>
          </cell>
          <cell r="H3739">
            <v>0</v>
          </cell>
          <cell r="I3739">
            <v>0</v>
          </cell>
          <cell r="J3739">
            <v>0</v>
          </cell>
          <cell r="K3739">
            <v>0</v>
          </cell>
          <cell r="L3739">
            <v>0</v>
          </cell>
          <cell r="M3739">
            <v>0</v>
          </cell>
          <cell r="N3739">
            <v>0</v>
          </cell>
          <cell r="O3739">
            <v>0</v>
          </cell>
          <cell r="P3739">
            <v>0</v>
          </cell>
          <cell r="Q3739">
            <v>0</v>
          </cell>
          <cell r="R3739">
            <v>0</v>
          </cell>
          <cell r="S3739">
            <v>0</v>
          </cell>
          <cell r="T3739">
            <v>0</v>
          </cell>
          <cell r="U3739">
            <v>0</v>
          </cell>
          <cell r="V3739">
            <v>0</v>
          </cell>
          <cell r="W3739">
            <v>0</v>
          </cell>
          <cell r="X3739">
            <v>0</v>
          </cell>
          <cell r="Y3739" t="str">
            <v>D2_CA_k_100Proposed DSM Program Energy Costs</v>
          </cell>
        </row>
        <row r="3740">
          <cell r="E3740">
            <v>0</v>
          </cell>
          <cell r="F3740">
            <v>0</v>
          </cell>
          <cell r="G3740">
            <v>0</v>
          </cell>
          <cell r="H3740">
            <v>0</v>
          </cell>
          <cell r="I3740">
            <v>0</v>
          </cell>
          <cell r="J3740">
            <v>0</v>
          </cell>
          <cell r="K3740">
            <v>0</v>
          </cell>
          <cell r="L3740">
            <v>0</v>
          </cell>
          <cell r="M3740">
            <v>0</v>
          </cell>
          <cell r="N3740">
            <v>0</v>
          </cell>
          <cell r="O3740">
            <v>0</v>
          </cell>
          <cell r="P3740">
            <v>0</v>
          </cell>
          <cell r="Q3740">
            <v>0</v>
          </cell>
          <cell r="R3740">
            <v>0</v>
          </cell>
          <cell r="S3740">
            <v>0</v>
          </cell>
          <cell r="T3740">
            <v>0</v>
          </cell>
          <cell r="U3740">
            <v>0</v>
          </cell>
          <cell r="V3740">
            <v>0</v>
          </cell>
          <cell r="W3740">
            <v>0</v>
          </cell>
          <cell r="X3740">
            <v>0</v>
          </cell>
          <cell r="Y3740" t="str">
            <v>D2_CA_k_100Proposed DSM Program Payback Energy Costs</v>
          </cell>
        </row>
        <row r="3741">
          <cell r="E3741">
            <v>0</v>
          </cell>
          <cell r="F3741">
            <v>0</v>
          </cell>
          <cell r="G3741">
            <v>0</v>
          </cell>
          <cell r="H3741">
            <v>0</v>
          </cell>
          <cell r="I3741">
            <v>0</v>
          </cell>
          <cell r="J3741">
            <v>0</v>
          </cell>
          <cell r="K3741">
            <v>0</v>
          </cell>
          <cell r="L3741">
            <v>0</v>
          </cell>
          <cell r="M3741">
            <v>0</v>
          </cell>
          <cell r="N3741">
            <v>0</v>
          </cell>
          <cell r="O3741">
            <v>0</v>
          </cell>
          <cell r="P3741">
            <v>0</v>
          </cell>
          <cell r="Q3741">
            <v>0</v>
          </cell>
          <cell r="R3741">
            <v>0</v>
          </cell>
          <cell r="S3741">
            <v>0</v>
          </cell>
          <cell r="T3741">
            <v>0</v>
          </cell>
          <cell r="U3741">
            <v>0</v>
          </cell>
          <cell r="V3741">
            <v>0</v>
          </cell>
          <cell r="W3741">
            <v>0</v>
          </cell>
          <cell r="X3741">
            <v>0</v>
          </cell>
          <cell r="Y3741" t="str">
            <v>D2_CA_k_100Proposed DSM Program Capacity Costs</v>
          </cell>
        </row>
        <row r="3742">
          <cell r="E3742">
            <v>0</v>
          </cell>
          <cell r="F3742">
            <v>0</v>
          </cell>
          <cell r="G3742">
            <v>0</v>
          </cell>
          <cell r="H3742">
            <v>0</v>
          </cell>
          <cell r="I3742">
            <v>0</v>
          </cell>
          <cell r="J3742">
            <v>0</v>
          </cell>
          <cell r="K3742">
            <v>0</v>
          </cell>
          <cell r="L3742">
            <v>0</v>
          </cell>
          <cell r="M3742">
            <v>0</v>
          </cell>
          <cell r="N3742">
            <v>0</v>
          </cell>
          <cell r="O3742">
            <v>0</v>
          </cell>
          <cell r="P3742">
            <v>0</v>
          </cell>
          <cell r="Q3742">
            <v>0</v>
          </cell>
          <cell r="R3742">
            <v>0</v>
          </cell>
          <cell r="S3742">
            <v>0</v>
          </cell>
          <cell r="T3742">
            <v>0</v>
          </cell>
          <cell r="U3742">
            <v>0</v>
          </cell>
          <cell r="V3742">
            <v>0</v>
          </cell>
          <cell r="W3742">
            <v>0</v>
          </cell>
          <cell r="X3742">
            <v>0</v>
          </cell>
          <cell r="Y3742" t="str">
            <v>D2_CA_k_100Proposed DSM Program Capital Costs</v>
          </cell>
        </row>
        <row r="3743">
          <cell r="E3743">
            <v>0</v>
          </cell>
          <cell r="F3743">
            <v>0</v>
          </cell>
          <cell r="G3743">
            <v>0</v>
          </cell>
          <cell r="H3743">
            <v>0</v>
          </cell>
          <cell r="I3743">
            <v>0</v>
          </cell>
          <cell r="J3743">
            <v>0</v>
          </cell>
          <cell r="K3743">
            <v>0</v>
          </cell>
          <cell r="L3743">
            <v>0</v>
          </cell>
          <cell r="M3743">
            <v>0</v>
          </cell>
          <cell r="N3743">
            <v>0</v>
          </cell>
          <cell r="O3743">
            <v>0</v>
          </cell>
          <cell r="P3743">
            <v>0</v>
          </cell>
          <cell r="Q3743">
            <v>0</v>
          </cell>
          <cell r="R3743">
            <v>0</v>
          </cell>
          <cell r="S3743">
            <v>0</v>
          </cell>
          <cell r="T3743">
            <v>0</v>
          </cell>
          <cell r="U3743">
            <v>0</v>
          </cell>
          <cell r="V3743">
            <v>0</v>
          </cell>
          <cell r="W3743">
            <v>0</v>
          </cell>
          <cell r="X3743">
            <v>0</v>
          </cell>
          <cell r="Y3743" t="str">
            <v>D2_CA_k_100   DSM Program Total Costs</v>
          </cell>
        </row>
        <row r="3744">
          <cell r="E3744">
            <v>0</v>
          </cell>
          <cell r="F3744">
            <v>0</v>
          </cell>
          <cell r="G3744">
            <v>0</v>
          </cell>
          <cell r="H3744">
            <v>0</v>
          </cell>
          <cell r="I3744">
            <v>0</v>
          </cell>
          <cell r="J3744">
            <v>0</v>
          </cell>
          <cell r="K3744">
            <v>0</v>
          </cell>
          <cell r="L3744">
            <v>0</v>
          </cell>
          <cell r="M3744">
            <v>0</v>
          </cell>
          <cell r="N3744">
            <v>0</v>
          </cell>
          <cell r="O3744">
            <v>0</v>
          </cell>
          <cell r="P3744">
            <v>0</v>
          </cell>
          <cell r="Q3744">
            <v>0</v>
          </cell>
          <cell r="R3744">
            <v>0</v>
          </cell>
          <cell r="S3744">
            <v>0</v>
          </cell>
          <cell r="T3744">
            <v>0</v>
          </cell>
          <cell r="U3744">
            <v>0</v>
          </cell>
          <cell r="V3744">
            <v>0</v>
          </cell>
          <cell r="W3744">
            <v>0</v>
          </cell>
          <cell r="X3744">
            <v>0</v>
          </cell>
          <cell r="Y3744" t="str">
            <v>D2_CA_l_110Proposed DSM Program Energy Costs</v>
          </cell>
        </row>
        <row r="3745">
          <cell r="E3745">
            <v>0</v>
          </cell>
          <cell r="F3745">
            <v>0</v>
          </cell>
          <cell r="G3745">
            <v>0</v>
          </cell>
          <cell r="H3745">
            <v>0</v>
          </cell>
          <cell r="I3745">
            <v>0</v>
          </cell>
          <cell r="J3745">
            <v>0</v>
          </cell>
          <cell r="K3745">
            <v>0</v>
          </cell>
          <cell r="L3745">
            <v>0</v>
          </cell>
          <cell r="M3745">
            <v>0</v>
          </cell>
          <cell r="N3745">
            <v>0</v>
          </cell>
          <cell r="O3745">
            <v>0</v>
          </cell>
          <cell r="P3745">
            <v>0</v>
          </cell>
          <cell r="Q3745">
            <v>0</v>
          </cell>
          <cell r="R3745">
            <v>0</v>
          </cell>
          <cell r="S3745">
            <v>0</v>
          </cell>
          <cell r="T3745">
            <v>0</v>
          </cell>
          <cell r="U3745">
            <v>0</v>
          </cell>
          <cell r="V3745">
            <v>0</v>
          </cell>
          <cell r="W3745">
            <v>0</v>
          </cell>
          <cell r="X3745">
            <v>0</v>
          </cell>
          <cell r="Y3745" t="str">
            <v>D2_CA_l_110Proposed DSM Program Payback Energy Costs</v>
          </cell>
        </row>
        <row r="3746">
          <cell r="E3746">
            <v>0</v>
          </cell>
          <cell r="F3746">
            <v>0</v>
          </cell>
          <cell r="G3746">
            <v>0</v>
          </cell>
          <cell r="H3746">
            <v>0</v>
          </cell>
          <cell r="I3746">
            <v>0</v>
          </cell>
          <cell r="J3746">
            <v>0</v>
          </cell>
          <cell r="K3746">
            <v>0</v>
          </cell>
          <cell r="L3746">
            <v>0</v>
          </cell>
          <cell r="M3746">
            <v>0</v>
          </cell>
          <cell r="N3746">
            <v>0</v>
          </cell>
          <cell r="O3746">
            <v>0</v>
          </cell>
          <cell r="P3746">
            <v>0</v>
          </cell>
          <cell r="Q3746">
            <v>0</v>
          </cell>
          <cell r="R3746">
            <v>0</v>
          </cell>
          <cell r="S3746">
            <v>0</v>
          </cell>
          <cell r="T3746">
            <v>0</v>
          </cell>
          <cell r="U3746">
            <v>0</v>
          </cell>
          <cell r="V3746">
            <v>0</v>
          </cell>
          <cell r="W3746">
            <v>0</v>
          </cell>
          <cell r="X3746">
            <v>0</v>
          </cell>
          <cell r="Y3746" t="str">
            <v>D2_CA_l_110Proposed DSM Program Capacity Costs</v>
          </cell>
        </row>
        <row r="3747">
          <cell r="E3747">
            <v>0</v>
          </cell>
          <cell r="F3747">
            <v>0</v>
          </cell>
          <cell r="G3747">
            <v>0</v>
          </cell>
          <cell r="H3747">
            <v>0</v>
          </cell>
          <cell r="I3747">
            <v>0</v>
          </cell>
          <cell r="J3747">
            <v>0</v>
          </cell>
          <cell r="K3747">
            <v>0</v>
          </cell>
          <cell r="L3747">
            <v>0</v>
          </cell>
          <cell r="M3747">
            <v>0</v>
          </cell>
          <cell r="N3747">
            <v>0</v>
          </cell>
          <cell r="O3747">
            <v>0</v>
          </cell>
          <cell r="P3747">
            <v>0</v>
          </cell>
          <cell r="Q3747">
            <v>0</v>
          </cell>
          <cell r="R3747">
            <v>0</v>
          </cell>
          <cell r="S3747">
            <v>0</v>
          </cell>
          <cell r="T3747">
            <v>0</v>
          </cell>
          <cell r="U3747">
            <v>0</v>
          </cell>
          <cell r="V3747">
            <v>0</v>
          </cell>
          <cell r="W3747">
            <v>0</v>
          </cell>
          <cell r="X3747">
            <v>0</v>
          </cell>
          <cell r="Y3747" t="str">
            <v>D2_CA_l_110Proposed DSM Program Capital Costs</v>
          </cell>
        </row>
        <row r="3748">
          <cell r="E3748">
            <v>0</v>
          </cell>
          <cell r="F3748">
            <v>0</v>
          </cell>
          <cell r="G3748">
            <v>0</v>
          </cell>
          <cell r="H3748">
            <v>0</v>
          </cell>
          <cell r="I3748">
            <v>0</v>
          </cell>
          <cell r="J3748">
            <v>0</v>
          </cell>
          <cell r="K3748">
            <v>0</v>
          </cell>
          <cell r="L3748">
            <v>0</v>
          </cell>
          <cell r="M3748">
            <v>0</v>
          </cell>
          <cell r="N3748">
            <v>0</v>
          </cell>
          <cell r="O3748">
            <v>0</v>
          </cell>
          <cell r="P3748">
            <v>0</v>
          </cell>
          <cell r="Q3748">
            <v>0</v>
          </cell>
          <cell r="R3748">
            <v>0</v>
          </cell>
          <cell r="S3748">
            <v>0</v>
          </cell>
          <cell r="T3748">
            <v>0</v>
          </cell>
          <cell r="U3748">
            <v>0</v>
          </cell>
          <cell r="V3748">
            <v>0</v>
          </cell>
          <cell r="W3748">
            <v>0</v>
          </cell>
          <cell r="X3748">
            <v>0</v>
          </cell>
          <cell r="Y3748" t="str">
            <v>D2_CA_l_110   DSM Program Total Costs</v>
          </cell>
        </row>
        <row r="3749">
          <cell r="E3749">
            <v>0</v>
          </cell>
          <cell r="F3749">
            <v>0</v>
          </cell>
          <cell r="G3749">
            <v>0</v>
          </cell>
          <cell r="H3749">
            <v>0</v>
          </cell>
          <cell r="I3749">
            <v>0</v>
          </cell>
          <cell r="J3749">
            <v>0</v>
          </cell>
          <cell r="K3749">
            <v>0</v>
          </cell>
          <cell r="L3749">
            <v>0</v>
          </cell>
          <cell r="M3749">
            <v>0</v>
          </cell>
          <cell r="N3749">
            <v>0</v>
          </cell>
          <cell r="O3749">
            <v>0</v>
          </cell>
          <cell r="P3749">
            <v>0</v>
          </cell>
          <cell r="Q3749">
            <v>0</v>
          </cell>
          <cell r="R3749">
            <v>0</v>
          </cell>
          <cell r="S3749">
            <v>0</v>
          </cell>
          <cell r="T3749">
            <v>0</v>
          </cell>
          <cell r="U3749">
            <v>0</v>
          </cell>
          <cell r="V3749">
            <v>0</v>
          </cell>
          <cell r="W3749">
            <v>0</v>
          </cell>
          <cell r="X3749">
            <v>0</v>
          </cell>
          <cell r="Y3749" t="str">
            <v>D2_CA_m_120Proposed DSM Program Energy Costs</v>
          </cell>
        </row>
        <row r="3750">
          <cell r="E3750">
            <v>0</v>
          </cell>
          <cell r="F3750">
            <v>0</v>
          </cell>
          <cell r="G3750">
            <v>0</v>
          </cell>
          <cell r="H3750">
            <v>0</v>
          </cell>
          <cell r="I3750">
            <v>0</v>
          </cell>
          <cell r="J3750">
            <v>0</v>
          </cell>
          <cell r="K3750">
            <v>0</v>
          </cell>
          <cell r="L3750">
            <v>0</v>
          </cell>
          <cell r="M3750">
            <v>0</v>
          </cell>
          <cell r="N3750">
            <v>0</v>
          </cell>
          <cell r="O3750">
            <v>0</v>
          </cell>
          <cell r="P3750">
            <v>0</v>
          </cell>
          <cell r="Q3750">
            <v>0</v>
          </cell>
          <cell r="R3750">
            <v>0</v>
          </cell>
          <cell r="S3750">
            <v>0</v>
          </cell>
          <cell r="T3750">
            <v>0</v>
          </cell>
          <cell r="U3750">
            <v>0</v>
          </cell>
          <cell r="V3750">
            <v>0</v>
          </cell>
          <cell r="W3750">
            <v>0</v>
          </cell>
          <cell r="X3750">
            <v>0</v>
          </cell>
          <cell r="Y3750" t="str">
            <v>D2_CA_m_120Proposed DSM Program Payback Energy Costs</v>
          </cell>
        </row>
        <row r="3751">
          <cell r="E3751">
            <v>0</v>
          </cell>
          <cell r="F3751">
            <v>0</v>
          </cell>
          <cell r="G3751">
            <v>0</v>
          </cell>
          <cell r="H3751">
            <v>0</v>
          </cell>
          <cell r="I3751">
            <v>0</v>
          </cell>
          <cell r="J3751">
            <v>0</v>
          </cell>
          <cell r="K3751">
            <v>0</v>
          </cell>
          <cell r="L3751">
            <v>0</v>
          </cell>
          <cell r="M3751">
            <v>0</v>
          </cell>
          <cell r="N3751">
            <v>0</v>
          </cell>
          <cell r="O3751">
            <v>0</v>
          </cell>
          <cell r="P3751">
            <v>0</v>
          </cell>
          <cell r="Q3751">
            <v>0</v>
          </cell>
          <cell r="R3751">
            <v>0</v>
          </cell>
          <cell r="S3751">
            <v>0</v>
          </cell>
          <cell r="T3751">
            <v>0</v>
          </cell>
          <cell r="U3751">
            <v>0</v>
          </cell>
          <cell r="V3751">
            <v>0</v>
          </cell>
          <cell r="W3751">
            <v>0</v>
          </cell>
          <cell r="X3751">
            <v>0</v>
          </cell>
          <cell r="Y3751" t="str">
            <v>D2_CA_m_120Proposed DSM Program Capacity Costs</v>
          </cell>
        </row>
        <row r="3752">
          <cell r="E3752">
            <v>0</v>
          </cell>
          <cell r="F3752">
            <v>0</v>
          </cell>
          <cell r="G3752">
            <v>0</v>
          </cell>
          <cell r="H3752">
            <v>0</v>
          </cell>
          <cell r="I3752">
            <v>0</v>
          </cell>
          <cell r="J3752">
            <v>0</v>
          </cell>
          <cell r="K3752">
            <v>0</v>
          </cell>
          <cell r="L3752">
            <v>0</v>
          </cell>
          <cell r="M3752">
            <v>0</v>
          </cell>
          <cell r="N3752">
            <v>0</v>
          </cell>
          <cell r="O3752">
            <v>0</v>
          </cell>
          <cell r="P3752">
            <v>0</v>
          </cell>
          <cell r="Q3752">
            <v>0</v>
          </cell>
          <cell r="R3752">
            <v>0</v>
          </cell>
          <cell r="S3752">
            <v>0</v>
          </cell>
          <cell r="T3752">
            <v>0</v>
          </cell>
          <cell r="U3752">
            <v>0</v>
          </cell>
          <cell r="V3752">
            <v>0</v>
          </cell>
          <cell r="W3752">
            <v>0</v>
          </cell>
          <cell r="X3752">
            <v>0</v>
          </cell>
          <cell r="Y3752" t="str">
            <v>D2_CA_m_120Proposed DSM Program Capital Costs</v>
          </cell>
        </row>
        <row r="3753">
          <cell r="E3753">
            <v>0</v>
          </cell>
          <cell r="F3753">
            <v>0</v>
          </cell>
          <cell r="G3753">
            <v>0</v>
          </cell>
          <cell r="H3753">
            <v>0</v>
          </cell>
          <cell r="I3753">
            <v>0</v>
          </cell>
          <cell r="J3753">
            <v>0</v>
          </cell>
          <cell r="K3753">
            <v>0</v>
          </cell>
          <cell r="L3753">
            <v>0</v>
          </cell>
          <cell r="M3753">
            <v>0</v>
          </cell>
          <cell r="N3753">
            <v>0</v>
          </cell>
          <cell r="O3753">
            <v>0</v>
          </cell>
          <cell r="P3753">
            <v>0</v>
          </cell>
          <cell r="Q3753">
            <v>0</v>
          </cell>
          <cell r="R3753">
            <v>0</v>
          </cell>
          <cell r="S3753">
            <v>0</v>
          </cell>
          <cell r="T3753">
            <v>0</v>
          </cell>
          <cell r="U3753">
            <v>0</v>
          </cell>
          <cell r="V3753">
            <v>0</v>
          </cell>
          <cell r="W3753">
            <v>0</v>
          </cell>
          <cell r="X3753">
            <v>0</v>
          </cell>
          <cell r="Y3753" t="str">
            <v>D2_CA_m_120   DSM Program Total Costs</v>
          </cell>
        </row>
        <row r="3754">
          <cell r="E3754">
            <v>0</v>
          </cell>
          <cell r="F3754">
            <v>0</v>
          </cell>
          <cell r="G3754">
            <v>0</v>
          </cell>
          <cell r="H3754">
            <v>0</v>
          </cell>
          <cell r="I3754">
            <v>0</v>
          </cell>
          <cell r="J3754">
            <v>0</v>
          </cell>
          <cell r="K3754">
            <v>0</v>
          </cell>
          <cell r="L3754">
            <v>0</v>
          </cell>
          <cell r="M3754">
            <v>0</v>
          </cell>
          <cell r="N3754">
            <v>0</v>
          </cell>
          <cell r="O3754">
            <v>0</v>
          </cell>
          <cell r="P3754">
            <v>0</v>
          </cell>
          <cell r="Q3754">
            <v>0</v>
          </cell>
          <cell r="R3754">
            <v>0</v>
          </cell>
          <cell r="S3754">
            <v>0</v>
          </cell>
          <cell r="T3754">
            <v>0</v>
          </cell>
          <cell r="U3754">
            <v>0</v>
          </cell>
          <cell r="V3754">
            <v>0</v>
          </cell>
          <cell r="W3754">
            <v>0</v>
          </cell>
          <cell r="X3754">
            <v>0</v>
          </cell>
          <cell r="Y3754" t="str">
            <v>D2_CA_n_130Proposed DSM Program Energy Costs</v>
          </cell>
        </row>
        <row r="3755">
          <cell r="E3755">
            <v>0</v>
          </cell>
          <cell r="F3755">
            <v>0</v>
          </cell>
          <cell r="G3755">
            <v>0</v>
          </cell>
          <cell r="H3755">
            <v>0</v>
          </cell>
          <cell r="I3755">
            <v>0</v>
          </cell>
          <cell r="J3755">
            <v>0</v>
          </cell>
          <cell r="K3755">
            <v>0</v>
          </cell>
          <cell r="L3755">
            <v>0</v>
          </cell>
          <cell r="M3755">
            <v>0</v>
          </cell>
          <cell r="N3755">
            <v>0</v>
          </cell>
          <cell r="O3755">
            <v>0</v>
          </cell>
          <cell r="P3755">
            <v>0</v>
          </cell>
          <cell r="Q3755">
            <v>0</v>
          </cell>
          <cell r="R3755">
            <v>0</v>
          </cell>
          <cell r="S3755">
            <v>0</v>
          </cell>
          <cell r="T3755">
            <v>0</v>
          </cell>
          <cell r="U3755">
            <v>0</v>
          </cell>
          <cell r="V3755">
            <v>0</v>
          </cell>
          <cell r="W3755">
            <v>0</v>
          </cell>
          <cell r="X3755">
            <v>0</v>
          </cell>
          <cell r="Y3755" t="str">
            <v>D2_CA_n_130Proposed DSM Program Payback Energy Costs</v>
          </cell>
        </row>
        <row r="3756">
          <cell r="E3756">
            <v>0</v>
          </cell>
          <cell r="F3756">
            <v>0</v>
          </cell>
          <cell r="G3756">
            <v>0</v>
          </cell>
          <cell r="H3756">
            <v>0</v>
          </cell>
          <cell r="I3756">
            <v>0</v>
          </cell>
          <cell r="J3756">
            <v>0</v>
          </cell>
          <cell r="K3756">
            <v>0</v>
          </cell>
          <cell r="L3756">
            <v>0</v>
          </cell>
          <cell r="M3756">
            <v>0</v>
          </cell>
          <cell r="N3756">
            <v>0</v>
          </cell>
          <cell r="O3756">
            <v>0</v>
          </cell>
          <cell r="P3756">
            <v>0</v>
          </cell>
          <cell r="Q3756">
            <v>0</v>
          </cell>
          <cell r="R3756">
            <v>0</v>
          </cell>
          <cell r="S3756">
            <v>0</v>
          </cell>
          <cell r="T3756">
            <v>0</v>
          </cell>
          <cell r="U3756">
            <v>0</v>
          </cell>
          <cell r="V3756">
            <v>0</v>
          </cell>
          <cell r="W3756">
            <v>0</v>
          </cell>
          <cell r="X3756">
            <v>0</v>
          </cell>
          <cell r="Y3756" t="str">
            <v>D2_CA_n_130Proposed DSM Program Capacity Costs</v>
          </cell>
        </row>
        <row r="3757">
          <cell r="E3757">
            <v>0</v>
          </cell>
          <cell r="F3757">
            <v>0</v>
          </cell>
          <cell r="G3757">
            <v>0</v>
          </cell>
          <cell r="H3757">
            <v>0</v>
          </cell>
          <cell r="I3757">
            <v>0</v>
          </cell>
          <cell r="J3757">
            <v>0</v>
          </cell>
          <cell r="K3757">
            <v>0</v>
          </cell>
          <cell r="L3757">
            <v>0</v>
          </cell>
          <cell r="M3757">
            <v>0</v>
          </cell>
          <cell r="N3757">
            <v>0</v>
          </cell>
          <cell r="O3757">
            <v>0</v>
          </cell>
          <cell r="P3757">
            <v>0</v>
          </cell>
          <cell r="Q3757">
            <v>0</v>
          </cell>
          <cell r="R3757">
            <v>0</v>
          </cell>
          <cell r="S3757">
            <v>0</v>
          </cell>
          <cell r="T3757">
            <v>0</v>
          </cell>
          <cell r="U3757">
            <v>0</v>
          </cell>
          <cell r="V3757">
            <v>0</v>
          </cell>
          <cell r="W3757">
            <v>0</v>
          </cell>
          <cell r="X3757">
            <v>0</v>
          </cell>
          <cell r="Y3757" t="str">
            <v>D2_CA_n_130Proposed DSM Program Capital Costs</v>
          </cell>
        </row>
        <row r="3758">
          <cell r="E3758">
            <v>0</v>
          </cell>
          <cell r="F3758">
            <v>0</v>
          </cell>
          <cell r="G3758">
            <v>0</v>
          </cell>
          <cell r="H3758">
            <v>0</v>
          </cell>
          <cell r="I3758">
            <v>0</v>
          </cell>
          <cell r="J3758">
            <v>0</v>
          </cell>
          <cell r="K3758">
            <v>0</v>
          </cell>
          <cell r="L3758">
            <v>0</v>
          </cell>
          <cell r="M3758">
            <v>0</v>
          </cell>
          <cell r="N3758">
            <v>0</v>
          </cell>
          <cell r="O3758">
            <v>0</v>
          </cell>
          <cell r="P3758">
            <v>0</v>
          </cell>
          <cell r="Q3758">
            <v>0</v>
          </cell>
          <cell r="R3758">
            <v>0</v>
          </cell>
          <cell r="S3758">
            <v>0</v>
          </cell>
          <cell r="T3758">
            <v>0</v>
          </cell>
          <cell r="U3758">
            <v>0</v>
          </cell>
          <cell r="V3758">
            <v>0</v>
          </cell>
          <cell r="W3758">
            <v>0</v>
          </cell>
          <cell r="X3758">
            <v>0</v>
          </cell>
          <cell r="Y3758" t="str">
            <v>D2_CA_n_130   DSM Program Total Costs</v>
          </cell>
        </row>
        <row r="3759">
          <cell r="E3759">
            <v>0</v>
          </cell>
          <cell r="F3759">
            <v>0</v>
          </cell>
          <cell r="G3759">
            <v>0</v>
          </cell>
          <cell r="H3759">
            <v>0</v>
          </cell>
          <cell r="I3759">
            <v>0</v>
          </cell>
          <cell r="J3759">
            <v>0</v>
          </cell>
          <cell r="K3759">
            <v>0</v>
          </cell>
          <cell r="L3759">
            <v>0</v>
          </cell>
          <cell r="M3759">
            <v>0</v>
          </cell>
          <cell r="N3759">
            <v>0</v>
          </cell>
          <cell r="O3759">
            <v>0</v>
          </cell>
          <cell r="P3759">
            <v>0</v>
          </cell>
          <cell r="Q3759">
            <v>0</v>
          </cell>
          <cell r="R3759">
            <v>0</v>
          </cell>
          <cell r="S3759">
            <v>0</v>
          </cell>
          <cell r="T3759">
            <v>0</v>
          </cell>
          <cell r="U3759">
            <v>0</v>
          </cell>
          <cell r="V3759">
            <v>0</v>
          </cell>
          <cell r="W3759">
            <v>0</v>
          </cell>
          <cell r="X3759">
            <v>0</v>
          </cell>
          <cell r="Y3759" t="str">
            <v>D2_CA_t_190Proposed DSM Program Energy Costs</v>
          </cell>
        </row>
        <row r="3760">
          <cell r="E3760">
            <v>0</v>
          </cell>
          <cell r="F3760">
            <v>0</v>
          </cell>
          <cell r="G3760">
            <v>0</v>
          </cell>
          <cell r="H3760">
            <v>0</v>
          </cell>
          <cell r="I3760">
            <v>0</v>
          </cell>
          <cell r="J3760">
            <v>0</v>
          </cell>
          <cell r="K3760">
            <v>0</v>
          </cell>
          <cell r="L3760">
            <v>0</v>
          </cell>
          <cell r="M3760">
            <v>0</v>
          </cell>
          <cell r="N3760">
            <v>0</v>
          </cell>
          <cell r="O3760">
            <v>0</v>
          </cell>
          <cell r="P3760">
            <v>0</v>
          </cell>
          <cell r="Q3760">
            <v>0</v>
          </cell>
          <cell r="R3760">
            <v>0</v>
          </cell>
          <cell r="S3760">
            <v>0</v>
          </cell>
          <cell r="T3760">
            <v>0</v>
          </cell>
          <cell r="U3760">
            <v>0</v>
          </cell>
          <cell r="V3760">
            <v>0</v>
          </cell>
          <cell r="W3760">
            <v>0</v>
          </cell>
          <cell r="X3760">
            <v>0</v>
          </cell>
          <cell r="Y3760" t="str">
            <v>D2_CA_t_190Proposed DSM Program Payback Energy Costs</v>
          </cell>
        </row>
        <row r="3761">
          <cell r="E3761">
            <v>0</v>
          </cell>
          <cell r="F3761">
            <v>0</v>
          </cell>
          <cell r="G3761">
            <v>0</v>
          </cell>
          <cell r="H3761">
            <v>0</v>
          </cell>
          <cell r="I3761">
            <v>0</v>
          </cell>
          <cell r="J3761">
            <v>0</v>
          </cell>
          <cell r="K3761">
            <v>0</v>
          </cell>
          <cell r="L3761">
            <v>0</v>
          </cell>
          <cell r="M3761">
            <v>0</v>
          </cell>
          <cell r="N3761">
            <v>0</v>
          </cell>
          <cell r="O3761">
            <v>0</v>
          </cell>
          <cell r="P3761">
            <v>0</v>
          </cell>
          <cell r="Q3761">
            <v>0</v>
          </cell>
          <cell r="R3761">
            <v>0</v>
          </cell>
          <cell r="S3761">
            <v>0</v>
          </cell>
          <cell r="T3761">
            <v>0</v>
          </cell>
          <cell r="U3761">
            <v>0</v>
          </cell>
          <cell r="V3761">
            <v>0</v>
          </cell>
          <cell r="W3761">
            <v>0</v>
          </cell>
          <cell r="X3761">
            <v>0</v>
          </cell>
          <cell r="Y3761" t="str">
            <v>D2_CA_t_190Proposed DSM Program Capacity Costs</v>
          </cell>
        </row>
        <row r="3762">
          <cell r="E3762">
            <v>0</v>
          </cell>
          <cell r="F3762">
            <v>0</v>
          </cell>
          <cell r="G3762">
            <v>0</v>
          </cell>
          <cell r="H3762">
            <v>0</v>
          </cell>
          <cell r="I3762">
            <v>0</v>
          </cell>
          <cell r="J3762">
            <v>0</v>
          </cell>
          <cell r="K3762">
            <v>0</v>
          </cell>
          <cell r="L3762">
            <v>0</v>
          </cell>
          <cell r="M3762">
            <v>0</v>
          </cell>
          <cell r="N3762">
            <v>0</v>
          </cell>
          <cell r="O3762">
            <v>0</v>
          </cell>
          <cell r="P3762">
            <v>0</v>
          </cell>
          <cell r="Q3762">
            <v>0</v>
          </cell>
          <cell r="R3762">
            <v>0</v>
          </cell>
          <cell r="S3762">
            <v>0</v>
          </cell>
          <cell r="T3762">
            <v>0</v>
          </cell>
          <cell r="U3762">
            <v>0</v>
          </cell>
          <cell r="V3762">
            <v>0</v>
          </cell>
          <cell r="W3762">
            <v>0</v>
          </cell>
          <cell r="X3762">
            <v>0</v>
          </cell>
          <cell r="Y3762" t="str">
            <v>D2_CA_t_190Proposed DSM Program Capital Costs</v>
          </cell>
        </row>
        <row r="3763">
          <cell r="E3763">
            <v>0</v>
          </cell>
          <cell r="F3763">
            <v>0</v>
          </cell>
          <cell r="G3763">
            <v>0</v>
          </cell>
          <cell r="H3763">
            <v>0</v>
          </cell>
          <cell r="I3763">
            <v>0</v>
          </cell>
          <cell r="J3763">
            <v>0</v>
          </cell>
          <cell r="K3763">
            <v>0</v>
          </cell>
          <cell r="L3763">
            <v>0</v>
          </cell>
          <cell r="M3763">
            <v>0</v>
          </cell>
          <cell r="N3763">
            <v>0</v>
          </cell>
          <cell r="O3763">
            <v>0</v>
          </cell>
          <cell r="P3763">
            <v>0</v>
          </cell>
          <cell r="Q3763">
            <v>0</v>
          </cell>
          <cell r="R3763">
            <v>0</v>
          </cell>
          <cell r="S3763">
            <v>0</v>
          </cell>
          <cell r="T3763">
            <v>0</v>
          </cell>
          <cell r="U3763">
            <v>0</v>
          </cell>
          <cell r="V3763">
            <v>0</v>
          </cell>
          <cell r="W3763">
            <v>0</v>
          </cell>
          <cell r="X3763">
            <v>0</v>
          </cell>
          <cell r="Y3763" t="str">
            <v>D2_CA_t_190   DSM Program Total Costs</v>
          </cell>
        </row>
        <row r="3764">
          <cell r="E3764">
            <v>0</v>
          </cell>
          <cell r="F3764">
            <v>0</v>
          </cell>
          <cell r="G3764">
            <v>0</v>
          </cell>
          <cell r="H3764">
            <v>0</v>
          </cell>
          <cell r="I3764">
            <v>0</v>
          </cell>
          <cell r="J3764">
            <v>0</v>
          </cell>
          <cell r="K3764">
            <v>0</v>
          </cell>
          <cell r="L3764">
            <v>0</v>
          </cell>
          <cell r="M3764">
            <v>0</v>
          </cell>
          <cell r="N3764">
            <v>0</v>
          </cell>
          <cell r="O3764">
            <v>0</v>
          </cell>
          <cell r="P3764">
            <v>0</v>
          </cell>
          <cell r="Q3764">
            <v>0</v>
          </cell>
          <cell r="R3764">
            <v>0</v>
          </cell>
          <cell r="S3764">
            <v>0</v>
          </cell>
          <cell r="T3764">
            <v>0</v>
          </cell>
          <cell r="U3764">
            <v>0</v>
          </cell>
          <cell r="V3764">
            <v>0</v>
          </cell>
          <cell r="W3764">
            <v>0</v>
          </cell>
          <cell r="X3764">
            <v>0</v>
          </cell>
          <cell r="Y3764" t="str">
            <v>D2_CA_o_140Proposed DSM Program Energy Costs</v>
          </cell>
        </row>
        <row r="3765">
          <cell r="E3765">
            <v>0</v>
          </cell>
          <cell r="F3765">
            <v>0</v>
          </cell>
          <cell r="G3765">
            <v>0</v>
          </cell>
          <cell r="H3765">
            <v>0</v>
          </cell>
          <cell r="I3765">
            <v>0</v>
          </cell>
          <cell r="J3765">
            <v>0</v>
          </cell>
          <cell r="K3765">
            <v>0</v>
          </cell>
          <cell r="L3765">
            <v>0</v>
          </cell>
          <cell r="M3765">
            <v>0</v>
          </cell>
          <cell r="N3765">
            <v>0</v>
          </cell>
          <cell r="O3765">
            <v>0</v>
          </cell>
          <cell r="P3765">
            <v>0</v>
          </cell>
          <cell r="Q3765">
            <v>0</v>
          </cell>
          <cell r="R3765">
            <v>0</v>
          </cell>
          <cell r="S3765">
            <v>0</v>
          </cell>
          <cell r="T3765">
            <v>0</v>
          </cell>
          <cell r="U3765">
            <v>0</v>
          </cell>
          <cell r="V3765">
            <v>0</v>
          </cell>
          <cell r="W3765">
            <v>0</v>
          </cell>
          <cell r="X3765">
            <v>0</v>
          </cell>
          <cell r="Y3765" t="str">
            <v>D2_CA_o_140Proposed DSM Program Payback Energy Costs</v>
          </cell>
        </row>
        <row r="3766">
          <cell r="E3766">
            <v>0</v>
          </cell>
          <cell r="F3766">
            <v>0</v>
          </cell>
          <cell r="G3766">
            <v>0</v>
          </cell>
          <cell r="H3766">
            <v>0</v>
          </cell>
          <cell r="I3766">
            <v>0</v>
          </cell>
          <cell r="J3766">
            <v>0</v>
          </cell>
          <cell r="K3766">
            <v>0</v>
          </cell>
          <cell r="L3766">
            <v>0</v>
          </cell>
          <cell r="M3766">
            <v>0</v>
          </cell>
          <cell r="N3766">
            <v>0</v>
          </cell>
          <cell r="O3766">
            <v>0</v>
          </cell>
          <cell r="P3766">
            <v>0</v>
          </cell>
          <cell r="Q3766">
            <v>0</v>
          </cell>
          <cell r="R3766">
            <v>0</v>
          </cell>
          <cell r="S3766">
            <v>0</v>
          </cell>
          <cell r="T3766">
            <v>0</v>
          </cell>
          <cell r="U3766">
            <v>0</v>
          </cell>
          <cell r="V3766">
            <v>0</v>
          </cell>
          <cell r="W3766">
            <v>0</v>
          </cell>
          <cell r="X3766">
            <v>0</v>
          </cell>
          <cell r="Y3766" t="str">
            <v>D2_CA_o_140Proposed DSM Program Capacity Costs</v>
          </cell>
        </row>
        <row r="3767">
          <cell r="E3767">
            <v>0</v>
          </cell>
          <cell r="F3767">
            <v>0</v>
          </cell>
          <cell r="G3767">
            <v>0</v>
          </cell>
          <cell r="H3767">
            <v>0</v>
          </cell>
          <cell r="I3767">
            <v>0</v>
          </cell>
          <cell r="J3767">
            <v>0</v>
          </cell>
          <cell r="K3767">
            <v>0</v>
          </cell>
          <cell r="L3767">
            <v>0</v>
          </cell>
          <cell r="M3767">
            <v>0</v>
          </cell>
          <cell r="N3767">
            <v>0</v>
          </cell>
          <cell r="O3767">
            <v>0</v>
          </cell>
          <cell r="P3767">
            <v>0</v>
          </cell>
          <cell r="Q3767">
            <v>0</v>
          </cell>
          <cell r="R3767">
            <v>0</v>
          </cell>
          <cell r="S3767">
            <v>0</v>
          </cell>
          <cell r="T3767">
            <v>0</v>
          </cell>
          <cell r="U3767">
            <v>0</v>
          </cell>
          <cell r="V3767">
            <v>0</v>
          </cell>
          <cell r="W3767">
            <v>0</v>
          </cell>
          <cell r="X3767">
            <v>0</v>
          </cell>
          <cell r="Y3767" t="str">
            <v>D2_CA_o_140Proposed DSM Program Capital Costs</v>
          </cell>
        </row>
        <row r="3768">
          <cell r="E3768">
            <v>0</v>
          </cell>
          <cell r="F3768">
            <v>0</v>
          </cell>
          <cell r="G3768">
            <v>0</v>
          </cell>
          <cell r="H3768">
            <v>0</v>
          </cell>
          <cell r="I3768">
            <v>0</v>
          </cell>
          <cell r="J3768">
            <v>0</v>
          </cell>
          <cell r="K3768">
            <v>0</v>
          </cell>
          <cell r="L3768">
            <v>0</v>
          </cell>
          <cell r="M3768">
            <v>0</v>
          </cell>
          <cell r="N3768">
            <v>0</v>
          </cell>
          <cell r="O3768">
            <v>0</v>
          </cell>
          <cell r="P3768">
            <v>0</v>
          </cell>
          <cell r="Q3768">
            <v>0</v>
          </cell>
          <cell r="R3768">
            <v>0</v>
          </cell>
          <cell r="S3768">
            <v>0</v>
          </cell>
          <cell r="T3768">
            <v>0</v>
          </cell>
          <cell r="U3768">
            <v>0</v>
          </cell>
          <cell r="V3768">
            <v>0</v>
          </cell>
          <cell r="W3768">
            <v>0</v>
          </cell>
          <cell r="X3768">
            <v>0</v>
          </cell>
          <cell r="Y3768" t="str">
            <v>D2_CA_o_140   DSM Program Total Costs</v>
          </cell>
        </row>
        <row r="3769">
          <cell r="E3769">
            <v>0</v>
          </cell>
          <cell r="F3769">
            <v>0</v>
          </cell>
          <cell r="G3769">
            <v>0</v>
          </cell>
          <cell r="H3769">
            <v>0</v>
          </cell>
          <cell r="I3769">
            <v>0</v>
          </cell>
          <cell r="J3769">
            <v>0</v>
          </cell>
          <cell r="K3769">
            <v>0</v>
          </cell>
          <cell r="L3769">
            <v>0</v>
          </cell>
          <cell r="M3769">
            <v>0</v>
          </cell>
          <cell r="N3769">
            <v>0</v>
          </cell>
          <cell r="O3769">
            <v>0</v>
          </cell>
          <cell r="P3769">
            <v>0</v>
          </cell>
          <cell r="Q3769">
            <v>0</v>
          </cell>
          <cell r="R3769">
            <v>0</v>
          </cell>
          <cell r="S3769">
            <v>0</v>
          </cell>
          <cell r="T3769">
            <v>0</v>
          </cell>
          <cell r="U3769">
            <v>0</v>
          </cell>
          <cell r="V3769">
            <v>0</v>
          </cell>
          <cell r="W3769">
            <v>0</v>
          </cell>
          <cell r="X3769">
            <v>0</v>
          </cell>
          <cell r="Y3769" t="str">
            <v>D2_CA_p_150Proposed DSM Program Energy Costs</v>
          </cell>
        </row>
        <row r="3770">
          <cell r="E3770">
            <v>0</v>
          </cell>
          <cell r="F3770">
            <v>0</v>
          </cell>
          <cell r="G3770">
            <v>0</v>
          </cell>
          <cell r="H3770">
            <v>0</v>
          </cell>
          <cell r="I3770">
            <v>0</v>
          </cell>
          <cell r="J3770">
            <v>0</v>
          </cell>
          <cell r="K3770">
            <v>0</v>
          </cell>
          <cell r="L3770">
            <v>0</v>
          </cell>
          <cell r="M3770">
            <v>0</v>
          </cell>
          <cell r="N3770">
            <v>0</v>
          </cell>
          <cell r="O3770">
            <v>0</v>
          </cell>
          <cell r="P3770">
            <v>0</v>
          </cell>
          <cell r="Q3770">
            <v>0</v>
          </cell>
          <cell r="R3770">
            <v>0</v>
          </cell>
          <cell r="S3770">
            <v>0</v>
          </cell>
          <cell r="T3770">
            <v>0</v>
          </cell>
          <cell r="U3770">
            <v>0</v>
          </cell>
          <cell r="V3770">
            <v>0</v>
          </cell>
          <cell r="W3770">
            <v>0</v>
          </cell>
          <cell r="X3770">
            <v>0</v>
          </cell>
          <cell r="Y3770" t="str">
            <v>D2_CA_p_150Proposed DSM Program Payback Energy Costs</v>
          </cell>
        </row>
        <row r="3771">
          <cell r="E3771">
            <v>0</v>
          </cell>
          <cell r="F3771">
            <v>0</v>
          </cell>
          <cell r="G3771">
            <v>0</v>
          </cell>
          <cell r="H3771">
            <v>0</v>
          </cell>
          <cell r="I3771">
            <v>0</v>
          </cell>
          <cell r="J3771">
            <v>0</v>
          </cell>
          <cell r="K3771">
            <v>0</v>
          </cell>
          <cell r="L3771">
            <v>0</v>
          </cell>
          <cell r="M3771">
            <v>0</v>
          </cell>
          <cell r="N3771">
            <v>0</v>
          </cell>
          <cell r="O3771">
            <v>0</v>
          </cell>
          <cell r="P3771">
            <v>0</v>
          </cell>
          <cell r="Q3771">
            <v>0</v>
          </cell>
          <cell r="R3771">
            <v>0</v>
          </cell>
          <cell r="S3771">
            <v>0</v>
          </cell>
          <cell r="T3771">
            <v>0</v>
          </cell>
          <cell r="U3771">
            <v>0</v>
          </cell>
          <cell r="V3771">
            <v>0</v>
          </cell>
          <cell r="W3771">
            <v>0</v>
          </cell>
          <cell r="X3771">
            <v>0</v>
          </cell>
          <cell r="Y3771" t="str">
            <v>D2_CA_p_150Proposed DSM Program Capacity Costs</v>
          </cell>
        </row>
        <row r="3772">
          <cell r="E3772">
            <v>0</v>
          </cell>
          <cell r="F3772">
            <v>0</v>
          </cell>
          <cell r="G3772">
            <v>0</v>
          </cell>
          <cell r="H3772">
            <v>0</v>
          </cell>
          <cell r="I3772">
            <v>0</v>
          </cell>
          <cell r="J3772">
            <v>0</v>
          </cell>
          <cell r="K3772">
            <v>0</v>
          </cell>
          <cell r="L3772">
            <v>0</v>
          </cell>
          <cell r="M3772">
            <v>0</v>
          </cell>
          <cell r="N3772">
            <v>0</v>
          </cell>
          <cell r="O3772">
            <v>0</v>
          </cell>
          <cell r="P3772">
            <v>0</v>
          </cell>
          <cell r="Q3772">
            <v>0</v>
          </cell>
          <cell r="R3772">
            <v>0</v>
          </cell>
          <cell r="S3772">
            <v>0</v>
          </cell>
          <cell r="T3772">
            <v>0</v>
          </cell>
          <cell r="U3772">
            <v>0</v>
          </cell>
          <cell r="V3772">
            <v>0</v>
          </cell>
          <cell r="W3772">
            <v>0</v>
          </cell>
          <cell r="X3772">
            <v>0</v>
          </cell>
          <cell r="Y3772" t="str">
            <v>D2_CA_p_150Proposed DSM Program Capital Costs</v>
          </cell>
        </row>
        <row r="3773">
          <cell r="E3773">
            <v>0</v>
          </cell>
          <cell r="F3773">
            <v>0</v>
          </cell>
          <cell r="G3773">
            <v>0</v>
          </cell>
          <cell r="H3773">
            <v>0</v>
          </cell>
          <cell r="I3773">
            <v>0</v>
          </cell>
          <cell r="J3773">
            <v>0</v>
          </cell>
          <cell r="K3773">
            <v>0</v>
          </cell>
          <cell r="L3773">
            <v>0</v>
          </cell>
          <cell r="M3773">
            <v>0</v>
          </cell>
          <cell r="N3773">
            <v>0</v>
          </cell>
          <cell r="O3773">
            <v>0</v>
          </cell>
          <cell r="P3773">
            <v>0</v>
          </cell>
          <cell r="Q3773">
            <v>0</v>
          </cell>
          <cell r="R3773">
            <v>0</v>
          </cell>
          <cell r="S3773">
            <v>0</v>
          </cell>
          <cell r="T3773">
            <v>0</v>
          </cell>
          <cell r="U3773">
            <v>0</v>
          </cell>
          <cell r="V3773">
            <v>0</v>
          </cell>
          <cell r="W3773">
            <v>0</v>
          </cell>
          <cell r="X3773">
            <v>0</v>
          </cell>
          <cell r="Y3773" t="str">
            <v>D2_CA_p_150   DSM Program Total Costs</v>
          </cell>
        </row>
        <row r="3774">
          <cell r="E3774">
            <v>0</v>
          </cell>
          <cell r="F3774">
            <v>0</v>
          </cell>
          <cell r="G3774">
            <v>0</v>
          </cell>
          <cell r="H3774">
            <v>0</v>
          </cell>
          <cell r="I3774">
            <v>0</v>
          </cell>
          <cell r="J3774">
            <v>0</v>
          </cell>
          <cell r="K3774">
            <v>0</v>
          </cell>
          <cell r="L3774">
            <v>0</v>
          </cell>
          <cell r="M3774">
            <v>0</v>
          </cell>
          <cell r="N3774">
            <v>0</v>
          </cell>
          <cell r="O3774">
            <v>0</v>
          </cell>
          <cell r="P3774">
            <v>0</v>
          </cell>
          <cell r="Q3774">
            <v>0</v>
          </cell>
          <cell r="R3774">
            <v>0</v>
          </cell>
          <cell r="S3774">
            <v>0</v>
          </cell>
          <cell r="T3774">
            <v>0</v>
          </cell>
          <cell r="U3774">
            <v>0</v>
          </cell>
          <cell r="V3774">
            <v>0</v>
          </cell>
          <cell r="W3774">
            <v>0</v>
          </cell>
          <cell r="X3774">
            <v>0</v>
          </cell>
          <cell r="Y3774" t="str">
            <v>D2_CA_q_160Proposed DSM Program Energy Costs</v>
          </cell>
        </row>
        <row r="3775">
          <cell r="E3775">
            <v>0</v>
          </cell>
          <cell r="F3775">
            <v>0</v>
          </cell>
          <cell r="G3775">
            <v>0</v>
          </cell>
          <cell r="H3775">
            <v>0</v>
          </cell>
          <cell r="I3775">
            <v>0</v>
          </cell>
          <cell r="J3775">
            <v>0</v>
          </cell>
          <cell r="K3775">
            <v>0</v>
          </cell>
          <cell r="L3775">
            <v>0</v>
          </cell>
          <cell r="M3775">
            <v>0</v>
          </cell>
          <cell r="N3775">
            <v>0</v>
          </cell>
          <cell r="O3775">
            <v>0</v>
          </cell>
          <cell r="P3775">
            <v>0</v>
          </cell>
          <cell r="Q3775">
            <v>0</v>
          </cell>
          <cell r="R3775">
            <v>0</v>
          </cell>
          <cell r="S3775">
            <v>0</v>
          </cell>
          <cell r="T3775">
            <v>0</v>
          </cell>
          <cell r="U3775">
            <v>0</v>
          </cell>
          <cell r="V3775">
            <v>0</v>
          </cell>
          <cell r="W3775">
            <v>0</v>
          </cell>
          <cell r="X3775">
            <v>0</v>
          </cell>
          <cell r="Y3775" t="str">
            <v>D2_CA_q_160Proposed DSM Program Payback Energy Costs</v>
          </cell>
        </row>
        <row r="3776">
          <cell r="E3776">
            <v>0</v>
          </cell>
          <cell r="F3776">
            <v>0</v>
          </cell>
          <cell r="G3776">
            <v>0</v>
          </cell>
          <cell r="H3776">
            <v>0</v>
          </cell>
          <cell r="I3776">
            <v>0</v>
          </cell>
          <cell r="J3776">
            <v>0</v>
          </cell>
          <cell r="K3776">
            <v>0</v>
          </cell>
          <cell r="L3776">
            <v>0</v>
          </cell>
          <cell r="M3776">
            <v>0</v>
          </cell>
          <cell r="N3776">
            <v>0</v>
          </cell>
          <cell r="O3776">
            <v>0</v>
          </cell>
          <cell r="P3776">
            <v>0</v>
          </cell>
          <cell r="Q3776">
            <v>0</v>
          </cell>
          <cell r="R3776">
            <v>0</v>
          </cell>
          <cell r="S3776">
            <v>0</v>
          </cell>
          <cell r="T3776">
            <v>0</v>
          </cell>
          <cell r="U3776">
            <v>0</v>
          </cell>
          <cell r="V3776">
            <v>0</v>
          </cell>
          <cell r="W3776">
            <v>0</v>
          </cell>
          <cell r="X3776">
            <v>0</v>
          </cell>
          <cell r="Y3776" t="str">
            <v>D2_CA_q_160Proposed DSM Program Capacity Costs</v>
          </cell>
        </row>
        <row r="3777">
          <cell r="E3777">
            <v>0</v>
          </cell>
          <cell r="F3777">
            <v>0</v>
          </cell>
          <cell r="G3777">
            <v>0</v>
          </cell>
          <cell r="H3777">
            <v>0</v>
          </cell>
          <cell r="I3777">
            <v>0</v>
          </cell>
          <cell r="J3777">
            <v>0</v>
          </cell>
          <cell r="K3777">
            <v>0</v>
          </cell>
          <cell r="L3777">
            <v>0</v>
          </cell>
          <cell r="M3777">
            <v>0</v>
          </cell>
          <cell r="N3777">
            <v>0</v>
          </cell>
          <cell r="O3777">
            <v>0</v>
          </cell>
          <cell r="P3777">
            <v>0</v>
          </cell>
          <cell r="Q3777">
            <v>0</v>
          </cell>
          <cell r="R3777">
            <v>0</v>
          </cell>
          <cell r="S3777">
            <v>0</v>
          </cell>
          <cell r="T3777">
            <v>0</v>
          </cell>
          <cell r="U3777">
            <v>0</v>
          </cell>
          <cell r="V3777">
            <v>0</v>
          </cell>
          <cell r="W3777">
            <v>0</v>
          </cell>
          <cell r="X3777">
            <v>0</v>
          </cell>
          <cell r="Y3777" t="str">
            <v>D2_CA_q_160Proposed DSM Program Capital Costs</v>
          </cell>
        </row>
        <row r="3778">
          <cell r="E3778">
            <v>0</v>
          </cell>
          <cell r="F3778">
            <v>0</v>
          </cell>
          <cell r="G3778">
            <v>0</v>
          </cell>
          <cell r="H3778">
            <v>0</v>
          </cell>
          <cell r="I3778">
            <v>0</v>
          </cell>
          <cell r="J3778">
            <v>0</v>
          </cell>
          <cell r="K3778">
            <v>0</v>
          </cell>
          <cell r="L3778">
            <v>0</v>
          </cell>
          <cell r="M3778">
            <v>0</v>
          </cell>
          <cell r="N3778">
            <v>0</v>
          </cell>
          <cell r="O3778">
            <v>0</v>
          </cell>
          <cell r="P3778">
            <v>0</v>
          </cell>
          <cell r="Q3778">
            <v>0</v>
          </cell>
          <cell r="R3778">
            <v>0</v>
          </cell>
          <cell r="S3778">
            <v>0</v>
          </cell>
          <cell r="T3778">
            <v>0</v>
          </cell>
          <cell r="U3778">
            <v>0</v>
          </cell>
          <cell r="V3778">
            <v>0</v>
          </cell>
          <cell r="W3778">
            <v>0</v>
          </cell>
          <cell r="X3778">
            <v>0</v>
          </cell>
          <cell r="Y3778" t="str">
            <v>D2_CA_q_160   DSM Program Total Costs</v>
          </cell>
        </row>
        <row r="3779">
          <cell r="E3779">
            <v>0</v>
          </cell>
          <cell r="F3779">
            <v>0</v>
          </cell>
          <cell r="G3779">
            <v>0</v>
          </cell>
          <cell r="H3779">
            <v>0</v>
          </cell>
          <cell r="I3779">
            <v>0</v>
          </cell>
          <cell r="J3779">
            <v>0</v>
          </cell>
          <cell r="K3779">
            <v>0</v>
          </cell>
          <cell r="L3779">
            <v>0</v>
          </cell>
          <cell r="M3779">
            <v>0</v>
          </cell>
          <cell r="N3779">
            <v>0</v>
          </cell>
          <cell r="O3779">
            <v>0</v>
          </cell>
          <cell r="P3779">
            <v>0</v>
          </cell>
          <cell r="Q3779">
            <v>0</v>
          </cell>
          <cell r="R3779">
            <v>0</v>
          </cell>
          <cell r="S3779">
            <v>0</v>
          </cell>
          <cell r="T3779">
            <v>0</v>
          </cell>
          <cell r="U3779">
            <v>0</v>
          </cell>
          <cell r="V3779">
            <v>0</v>
          </cell>
          <cell r="W3779">
            <v>0</v>
          </cell>
          <cell r="X3779">
            <v>0</v>
          </cell>
          <cell r="Y3779" t="str">
            <v>D2_CA_r_170Proposed DSM Program Energy Costs</v>
          </cell>
        </row>
        <row r="3780">
          <cell r="E3780">
            <v>0</v>
          </cell>
          <cell r="F3780">
            <v>0</v>
          </cell>
          <cell r="G3780">
            <v>0</v>
          </cell>
          <cell r="H3780">
            <v>0</v>
          </cell>
          <cell r="I3780">
            <v>0</v>
          </cell>
          <cell r="J3780">
            <v>0</v>
          </cell>
          <cell r="K3780">
            <v>0</v>
          </cell>
          <cell r="L3780">
            <v>0</v>
          </cell>
          <cell r="M3780">
            <v>0</v>
          </cell>
          <cell r="N3780">
            <v>0</v>
          </cell>
          <cell r="O3780">
            <v>0</v>
          </cell>
          <cell r="P3780">
            <v>0</v>
          </cell>
          <cell r="Q3780">
            <v>0</v>
          </cell>
          <cell r="R3780">
            <v>0</v>
          </cell>
          <cell r="S3780">
            <v>0</v>
          </cell>
          <cell r="T3780">
            <v>0</v>
          </cell>
          <cell r="U3780">
            <v>0</v>
          </cell>
          <cell r="V3780">
            <v>0</v>
          </cell>
          <cell r="W3780">
            <v>0</v>
          </cell>
          <cell r="X3780">
            <v>0</v>
          </cell>
          <cell r="Y3780" t="str">
            <v>D2_CA_r_170Proposed DSM Program Payback Energy Costs</v>
          </cell>
        </row>
        <row r="3781">
          <cell r="E3781">
            <v>0</v>
          </cell>
          <cell r="F3781">
            <v>0</v>
          </cell>
          <cell r="G3781">
            <v>0</v>
          </cell>
          <cell r="H3781">
            <v>0</v>
          </cell>
          <cell r="I3781">
            <v>0</v>
          </cell>
          <cell r="J3781">
            <v>0</v>
          </cell>
          <cell r="K3781">
            <v>0</v>
          </cell>
          <cell r="L3781">
            <v>0</v>
          </cell>
          <cell r="M3781">
            <v>0</v>
          </cell>
          <cell r="N3781">
            <v>0</v>
          </cell>
          <cell r="O3781">
            <v>0</v>
          </cell>
          <cell r="P3781">
            <v>0</v>
          </cell>
          <cell r="Q3781">
            <v>0</v>
          </cell>
          <cell r="R3781">
            <v>0</v>
          </cell>
          <cell r="S3781">
            <v>0</v>
          </cell>
          <cell r="T3781">
            <v>0</v>
          </cell>
          <cell r="U3781">
            <v>0</v>
          </cell>
          <cell r="V3781">
            <v>0</v>
          </cell>
          <cell r="W3781">
            <v>0</v>
          </cell>
          <cell r="X3781">
            <v>0</v>
          </cell>
          <cell r="Y3781" t="str">
            <v>D2_CA_r_170Proposed DSM Program Capacity Costs</v>
          </cell>
        </row>
        <row r="3782">
          <cell r="E3782">
            <v>0</v>
          </cell>
          <cell r="F3782">
            <v>0</v>
          </cell>
          <cell r="G3782">
            <v>0</v>
          </cell>
          <cell r="H3782">
            <v>0</v>
          </cell>
          <cell r="I3782">
            <v>0</v>
          </cell>
          <cell r="J3782">
            <v>0</v>
          </cell>
          <cell r="K3782">
            <v>0</v>
          </cell>
          <cell r="L3782">
            <v>0</v>
          </cell>
          <cell r="M3782">
            <v>0</v>
          </cell>
          <cell r="N3782">
            <v>0</v>
          </cell>
          <cell r="O3782">
            <v>0</v>
          </cell>
          <cell r="P3782">
            <v>0</v>
          </cell>
          <cell r="Q3782">
            <v>0</v>
          </cell>
          <cell r="R3782">
            <v>0</v>
          </cell>
          <cell r="S3782">
            <v>0</v>
          </cell>
          <cell r="T3782">
            <v>0</v>
          </cell>
          <cell r="U3782">
            <v>0</v>
          </cell>
          <cell r="V3782">
            <v>0</v>
          </cell>
          <cell r="W3782">
            <v>0</v>
          </cell>
          <cell r="X3782">
            <v>0</v>
          </cell>
          <cell r="Y3782" t="str">
            <v>D2_CA_r_170Proposed DSM Program Capital Costs</v>
          </cell>
        </row>
        <row r="3783">
          <cell r="E3783">
            <v>0</v>
          </cell>
          <cell r="F3783">
            <v>0</v>
          </cell>
          <cell r="G3783">
            <v>0</v>
          </cell>
          <cell r="H3783">
            <v>0</v>
          </cell>
          <cell r="I3783">
            <v>0</v>
          </cell>
          <cell r="J3783">
            <v>0</v>
          </cell>
          <cell r="K3783">
            <v>0</v>
          </cell>
          <cell r="L3783">
            <v>0</v>
          </cell>
          <cell r="M3783">
            <v>0</v>
          </cell>
          <cell r="N3783">
            <v>0</v>
          </cell>
          <cell r="O3783">
            <v>0</v>
          </cell>
          <cell r="P3783">
            <v>0</v>
          </cell>
          <cell r="Q3783">
            <v>0</v>
          </cell>
          <cell r="R3783">
            <v>0</v>
          </cell>
          <cell r="S3783">
            <v>0</v>
          </cell>
          <cell r="T3783">
            <v>0</v>
          </cell>
          <cell r="U3783">
            <v>0</v>
          </cell>
          <cell r="V3783">
            <v>0</v>
          </cell>
          <cell r="W3783">
            <v>0</v>
          </cell>
          <cell r="X3783">
            <v>0</v>
          </cell>
          <cell r="Y3783" t="str">
            <v>D2_CA_r_170   DSM Program Total Costs</v>
          </cell>
        </row>
        <row r="3784">
          <cell r="E3784">
            <v>0</v>
          </cell>
          <cell r="F3784">
            <v>0</v>
          </cell>
          <cell r="G3784">
            <v>0</v>
          </cell>
          <cell r="H3784">
            <v>0</v>
          </cell>
          <cell r="I3784">
            <v>0</v>
          </cell>
          <cell r="J3784">
            <v>0</v>
          </cell>
          <cell r="K3784">
            <v>0</v>
          </cell>
          <cell r="L3784">
            <v>0</v>
          </cell>
          <cell r="M3784">
            <v>0</v>
          </cell>
          <cell r="N3784">
            <v>0</v>
          </cell>
          <cell r="O3784">
            <v>0</v>
          </cell>
          <cell r="P3784">
            <v>0</v>
          </cell>
          <cell r="Q3784">
            <v>0</v>
          </cell>
          <cell r="R3784">
            <v>0</v>
          </cell>
          <cell r="S3784">
            <v>0</v>
          </cell>
          <cell r="T3784">
            <v>0</v>
          </cell>
          <cell r="U3784">
            <v>0</v>
          </cell>
          <cell r="V3784">
            <v>0</v>
          </cell>
          <cell r="W3784">
            <v>0</v>
          </cell>
          <cell r="X3784">
            <v>0</v>
          </cell>
          <cell r="Y3784" t="str">
            <v>D2_CA_s_180Proposed DSM Program Energy Costs</v>
          </cell>
        </row>
        <row r="3785">
          <cell r="E3785">
            <v>0</v>
          </cell>
          <cell r="F3785">
            <v>0</v>
          </cell>
          <cell r="G3785">
            <v>0</v>
          </cell>
          <cell r="H3785">
            <v>0</v>
          </cell>
          <cell r="I3785">
            <v>0</v>
          </cell>
          <cell r="J3785">
            <v>0</v>
          </cell>
          <cell r="K3785">
            <v>0</v>
          </cell>
          <cell r="L3785">
            <v>0</v>
          </cell>
          <cell r="M3785">
            <v>0</v>
          </cell>
          <cell r="N3785">
            <v>0</v>
          </cell>
          <cell r="O3785">
            <v>0</v>
          </cell>
          <cell r="P3785">
            <v>0</v>
          </cell>
          <cell r="Q3785">
            <v>0</v>
          </cell>
          <cell r="R3785">
            <v>0</v>
          </cell>
          <cell r="S3785">
            <v>0</v>
          </cell>
          <cell r="T3785">
            <v>0</v>
          </cell>
          <cell r="U3785">
            <v>0</v>
          </cell>
          <cell r="V3785">
            <v>0</v>
          </cell>
          <cell r="W3785">
            <v>0</v>
          </cell>
          <cell r="X3785">
            <v>0</v>
          </cell>
          <cell r="Y3785" t="str">
            <v>D2_CA_s_180Proposed DSM Program Payback Energy Costs</v>
          </cell>
        </row>
        <row r="3786">
          <cell r="E3786">
            <v>0</v>
          </cell>
          <cell r="F3786">
            <v>0</v>
          </cell>
          <cell r="G3786">
            <v>0</v>
          </cell>
          <cell r="H3786">
            <v>0</v>
          </cell>
          <cell r="I3786">
            <v>0</v>
          </cell>
          <cell r="J3786">
            <v>0</v>
          </cell>
          <cell r="K3786">
            <v>0</v>
          </cell>
          <cell r="L3786">
            <v>0</v>
          </cell>
          <cell r="M3786">
            <v>0</v>
          </cell>
          <cell r="N3786">
            <v>0</v>
          </cell>
          <cell r="O3786">
            <v>0</v>
          </cell>
          <cell r="P3786">
            <v>0</v>
          </cell>
          <cell r="Q3786">
            <v>0</v>
          </cell>
          <cell r="R3786">
            <v>0</v>
          </cell>
          <cell r="S3786">
            <v>0</v>
          </cell>
          <cell r="T3786">
            <v>0</v>
          </cell>
          <cell r="U3786">
            <v>0</v>
          </cell>
          <cell r="V3786">
            <v>0</v>
          </cell>
          <cell r="W3786">
            <v>0</v>
          </cell>
          <cell r="X3786">
            <v>0</v>
          </cell>
          <cell r="Y3786" t="str">
            <v>D2_CA_s_180Proposed DSM Program Capacity Costs</v>
          </cell>
        </row>
        <row r="3787">
          <cell r="E3787">
            <v>0</v>
          </cell>
          <cell r="F3787">
            <v>0</v>
          </cell>
          <cell r="G3787">
            <v>0</v>
          </cell>
          <cell r="H3787">
            <v>0</v>
          </cell>
          <cell r="I3787">
            <v>0</v>
          </cell>
          <cell r="J3787">
            <v>0</v>
          </cell>
          <cell r="K3787">
            <v>0</v>
          </cell>
          <cell r="L3787">
            <v>0</v>
          </cell>
          <cell r="M3787">
            <v>0</v>
          </cell>
          <cell r="N3787">
            <v>0</v>
          </cell>
          <cell r="O3787">
            <v>0</v>
          </cell>
          <cell r="P3787">
            <v>0</v>
          </cell>
          <cell r="Q3787">
            <v>0</v>
          </cell>
          <cell r="R3787">
            <v>0</v>
          </cell>
          <cell r="S3787">
            <v>0</v>
          </cell>
          <cell r="T3787">
            <v>0</v>
          </cell>
          <cell r="U3787">
            <v>0</v>
          </cell>
          <cell r="V3787">
            <v>0</v>
          </cell>
          <cell r="W3787">
            <v>0</v>
          </cell>
          <cell r="X3787">
            <v>0</v>
          </cell>
          <cell r="Y3787" t="str">
            <v>D2_CA_s_180Proposed DSM Program Capital Costs</v>
          </cell>
        </row>
        <row r="3788">
          <cell r="E3788">
            <v>0</v>
          </cell>
          <cell r="F3788">
            <v>0</v>
          </cell>
          <cell r="G3788">
            <v>0</v>
          </cell>
          <cell r="H3788">
            <v>0</v>
          </cell>
          <cell r="I3788">
            <v>0</v>
          </cell>
          <cell r="J3788">
            <v>0</v>
          </cell>
          <cell r="K3788">
            <v>0</v>
          </cell>
          <cell r="L3788">
            <v>0</v>
          </cell>
          <cell r="M3788">
            <v>0</v>
          </cell>
          <cell r="N3788">
            <v>0</v>
          </cell>
          <cell r="O3788">
            <v>0</v>
          </cell>
          <cell r="P3788">
            <v>0</v>
          </cell>
          <cell r="Q3788">
            <v>0</v>
          </cell>
          <cell r="R3788">
            <v>0</v>
          </cell>
          <cell r="S3788">
            <v>0</v>
          </cell>
          <cell r="T3788">
            <v>0</v>
          </cell>
          <cell r="U3788">
            <v>0</v>
          </cell>
          <cell r="V3788">
            <v>0</v>
          </cell>
          <cell r="W3788">
            <v>0</v>
          </cell>
          <cell r="X3788">
            <v>0</v>
          </cell>
          <cell r="Y3788" t="str">
            <v>D2_CA_s_180   DSM Program Total Costs</v>
          </cell>
        </row>
        <row r="3789">
          <cell r="E3789">
            <v>0</v>
          </cell>
          <cell r="F3789">
            <v>0</v>
          </cell>
          <cell r="G3789">
            <v>0</v>
          </cell>
          <cell r="H3789">
            <v>0</v>
          </cell>
          <cell r="I3789">
            <v>0</v>
          </cell>
          <cell r="J3789">
            <v>0</v>
          </cell>
          <cell r="K3789">
            <v>0</v>
          </cell>
          <cell r="L3789">
            <v>0</v>
          </cell>
          <cell r="M3789">
            <v>0</v>
          </cell>
          <cell r="N3789">
            <v>0</v>
          </cell>
          <cell r="O3789">
            <v>8.9999999999999993E-3</v>
          </cell>
          <cell r="P3789">
            <v>8.9999999999999993E-3</v>
          </cell>
          <cell r="Q3789">
            <v>8.9999999999999993E-3</v>
          </cell>
          <cell r="R3789">
            <v>1.7999999999999999E-2</v>
          </cell>
          <cell r="S3789">
            <v>1.7999999999999999E-2</v>
          </cell>
          <cell r="T3789">
            <v>1.7999999999999999E-2</v>
          </cell>
          <cell r="U3789">
            <v>1.7999999999999999E-2</v>
          </cell>
          <cell r="V3789">
            <v>1.7999999999999999E-2</v>
          </cell>
          <cell r="W3789">
            <v>1.7999999999999999E-2</v>
          </cell>
          <cell r="X3789">
            <v>2.1999999999999999E-2</v>
          </cell>
          <cell r="Y3789" t="str">
            <v>D2_CA_j_90Proposed DSM Program Energy Costs</v>
          </cell>
        </row>
        <row r="3790">
          <cell r="E3790">
            <v>0</v>
          </cell>
          <cell r="F3790">
            <v>0</v>
          </cell>
          <cell r="G3790">
            <v>0</v>
          </cell>
          <cell r="H3790">
            <v>0</v>
          </cell>
          <cell r="I3790">
            <v>0</v>
          </cell>
          <cell r="J3790">
            <v>0</v>
          </cell>
          <cell r="K3790">
            <v>0</v>
          </cell>
          <cell r="L3790">
            <v>0</v>
          </cell>
          <cell r="M3790">
            <v>0</v>
          </cell>
          <cell r="N3790">
            <v>0</v>
          </cell>
          <cell r="O3790">
            <v>0</v>
          </cell>
          <cell r="P3790">
            <v>0</v>
          </cell>
          <cell r="Q3790">
            <v>0</v>
          </cell>
          <cell r="R3790">
            <v>0</v>
          </cell>
          <cell r="S3790">
            <v>0</v>
          </cell>
          <cell r="T3790">
            <v>0</v>
          </cell>
          <cell r="U3790">
            <v>0</v>
          </cell>
          <cell r="V3790">
            <v>0</v>
          </cell>
          <cell r="W3790">
            <v>0</v>
          </cell>
          <cell r="X3790">
            <v>0</v>
          </cell>
          <cell r="Y3790" t="str">
            <v>D2_CA_j_90Proposed DSM Program Payback Energy Costs</v>
          </cell>
        </row>
        <row r="3791">
          <cell r="E3791">
            <v>0</v>
          </cell>
          <cell r="F3791">
            <v>0</v>
          </cell>
          <cell r="G3791">
            <v>0</v>
          </cell>
          <cell r="H3791">
            <v>0</v>
          </cell>
          <cell r="I3791">
            <v>0</v>
          </cell>
          <cell r="J3791">
            <v>0</v>
          </cell>
          <cell r="K3791">
            <v>0</v>
          </cell>
          <cell r="L3791">
            <v>0</v>
          </cell>
          <cell r="M3791">
            <v>0</v>
          </cell>
          <cell r="N3791">
            <v>0</v>
          </cell>
          <cell r="O3791">
            <v>0</v>
          </cell>
          <cell r="P3791">
            <v>0</v>
          </cell>
          <cell r="Q3791">
            <v>0</v>
          </cell>
          <cell r="R3791">
            <v>0</v>
          </cell>
          <cell r="S3791">
            <v>0</v>
          </cell>
          <cell r="T3791">
            <v>0</v>
          </cell>
          <cell r="U3791">
            <v>0</v>
          </cell>
          <cell r="V3791">
            <v>0</v>
          </cell>
          <cell r="W3791">
            <v>0</v>
          </cell>
          <cell r="X3791">
            <v>0</v>
          </cell>
          <cell r="Y3791" t="str">
            <v>D2_CA_j_90Proposed DSM Program Capacity Costs</v>
          </cell>
        </row>
        <row r="3792">
          <cell r="E3792">
            <v>0</v>
          </cell>
          <cell r="F3792">
            <v>0</v>
          </cell>
          <cell r="G3792">
            <v>0</v>
          </cell>
          <cell r="H3792">
            <v>0</v>
          </cell>
          <cell r="I3792">
            <v>0</v>
          </cell>
          <cell r="J3792">
            <v>0</v>
          </cell>
          <cell r="K3792">
            <v>0</v>
          </cell>
          <cell r="L3792">
            <v>0</v>
          </cell>
          <cell r="M3792">
            <v>0</v>
          </cell>
          <cell r="N3792">
            <v>0</v>
          </cell>
          <cell r="O3792">
            <v>0</v>
          </cell>
          <cell r="P3792">
            <v>0</v>
          </cell>
          <cell r="Q3792">
            <v>0</v>
          </cell>
          <cell r="R3792">
            <v>0</v>
          </cell>
          <cell r="S3792">
            <v>0</v>
          </cell>
          <cell r="T3792">
            <v>0</v>
          </cell>
          <cell r="U3792">
            <v>0</v>
          </cell>
          <cell r="V3792">
            <v>0</v>
          </cell>
          <cell r="W3792">
            <v>0</v>
          </cell>
          <cell r="X3792">
            <v>0</v>
          </cell>
          <cell r="Y3792" t="str">
            <v>D2_CA_j_90Proposed DSM Program Capital Costs</v>
          </cell>
        </row>
        <row r="3793">
          <cell r="E3793">
            <v>0</v>
          </cell>
          <cell r="F3793">
            <v>0</v>
          </cell>
          <cell r="G3793">
            <v>0</v>
          </cell>
          <cell r="H3793">
            <v>0</v>
          </cell>
          <cell r="I3793">
            <v>0</v>
          </cell>
          <cell r="J3793">
            <v>0</v>
          </cell>
          <cell r="K3793">
            <v>0</v>
          </cell>
          <cell r="L3793">
            <v>0</v>
          </cell>
          <cell r="M3793">
            <v>0</v>
          </cell>
          <cell r="N3793">
            <v>0</v>
          </cell>
          <cell r="O3793">
            <v>8.9999999999999993E-3</v>
          </cell>
          <cell r="P3793">
            <v>8.9999999999999993E-3</v>
          </cell>
          <cell r="Q3793">
            <v>8.9999999999999993E-3</v>
          </cell>
          <cell r="R3793">
            <v>1.7999999999999999E-2</v>
          </cell>
          <cell r="S3793">
            <v>1.7999999999999999E-2</v>
          </cell>
          <cell r="T3793">
            <v>1.7999999999999999E-2</v>
          </cell>
          <cell r="U3793">
            <v>1.7999999999999999E-2</v>
          </cell>
          <cell r="V3793">
            <v>1.7999999999999999E-2</v>
          </cell>
          <cell r="W3793">
            <v>1.7999999999999999E-2</v>
          </cell>
          <cell r="X3793">
            <v>2.1999999999999999E-2</v>
          </cell>
          <cell r="Y3793" t="str">
            <v>D2_CA_j_90   DSM Program Total Costs</v>
          </cell>
        </row>
        <row r="3794">
          <cell r="E3794">
            <v>0</v>
          </cell>
          <cell r="F3794">
            <v>6.0000000000000001E-3</v>
          </cell>
          <cell r="G3794">
            <v>1.2E-2</v>
          </cell>
          <cell r="H3794">
            <v>1.9E-2</v>
          </cell>
          <cell r="I3794">
            <v>2.5000000000000001E-2</v>
          </cell>
          <cell r="J3794">
            <v>0.03</v>
          </cell>
          <cell r="K3794">
            <v>3.4000000000000002E-2</v>
          </cell>
          <cell r="L3794">
            <v>3.9E-2</v>
          </cell>
          <cell r="M3794">
            <v>4.2999999999999997E-2</v>
          </cell>
          <cell r="N3794">
            <v>4.8000000000000001E-2</v>
          </cell>
          <cell r="O3794">
            <v>5.1999999999999998E-2</v>
          </cell>
          <cell r="P3794">
            <v>5.6000000000000001E-2</v>
          </cell>
          <cell r="Q3794">
            <v>0.06</v>
          </cell>
          <cell r="R3794">
            <v>6.4000000000000001E-2</v>
          </cell>
          <cell r="S3794">
            <v>6.8000000000000005E-2</v>
          </cell>
          <cell r="T3794">
            <v>7.0999999999999994E-2</v>
          </cell>
          <cell r="U3794">
            <v>7.3999999999999996E-2</v>
          </cell>
          <cell r="V3794">
            <v>7.5999999999999998E-2</v>
          </cell>
          <cell r="W3794">
            <v>7.6999999999999999E-2</v>
          </cell>
          <cell r="X3794">
            <v>7.8E-2</v>
          </cell>
          <cell r="Y3794" t="str">
            <v>D2_CA_c_20Proposed DSM Program Energy Costs</v>
          </cell>
        </row>
        <row r="3795">
          <cell r="E3795">
            <v>0</v>
          </cell>
          <cell r="F3795">
            <v>0</v>
          </cell>
          <cell r="G3795">
            <v>0</v>
          </cell>
          <cell r="H3795">
            <v>0</v>
          </cell>
          <cell r="I3795">
            <v>0</v>
          </cell>
          <cell r="J3795">
            <v>0</v>
          </cell>
          <cell r="K3795">
            <v>0</v>
          </cell>
          <cell r="L3795">
            <v>0</v>
          </cell>
          <cell r="M3795">
            <v>0</v>
          </cell>
          <cell r="N3795">
            <v>0</v>
          </cell>
          <cell r="O3795">
            <v>0</v>
          </cell>
          <cell r="P3795">
            <v>0</v>
          </cell>
          <cell r="Q3795">
            <v>0</v>
          </cell>
          <cell r="R3795">
            <v>0</v>
          </cell>
          <cell r="S3795">
            <v>0</v>
          </cell>
          <cell r="T3795">
            <v>0</v>
          </cell>
          <cell r="U3795">
            <v>0</v>
          </cell>
          <cell r="V3795">
            <v>0</v>
          </cell>
          <cell r="W3795">
            <v>0</v>
          </cell>
          <cell r="X3795">
            <v>0</v>
          </cell>
          <cell r="Y3795" t="str">
            <v>D2_CA_c_20Proposed DSM Program Payback Energy Costs</v>
          </cell>
        </row>
        <row r="3796">
          <cell r="E3796">
            <v>0</v>
          </cell>
          <cell r="F3796">
            <v>0</v>
          </cell>
          <cell r="G3796">
            <v>0</v>
          </cell>
          <cell r="H3796">
            <v>0</v>
          </cell>
          <cell r="I3796">
            <v>0</v>
          </cell>
          <cell r="J3796">
            <v>0</v>
          </cell>
          <cell r="K3796">
            <v>0</v>
          </cell>
          <cell r="L3796">
            <v>0</v>
          </cell>
          <cell r="M3796">
            <v>0</v>
          </cell>
          <cell r="N3796">
            <v>0</v>
          </cell>
          <cell r="O3796">
            <v>0</v>
          </cell>
          <cell r="P3796">
            <v>0</v>
          </cell>
          <cell r="Q3796">
            <v>0</v>
          </cell>
          <cell r="R3796">
            <v>0</v>
          </cell>
          <cell r="S3796">
            <v>0</v>
          </cell>
          <cell r="T3796">
            <v>0</v>
          </cell>
          <cell r="U3796">
            <v>0</v>
          </cell>
          <cell r="V3796">
            <v>0</v>
          </cell>
          <cell r="W3796">
            <v>0</v>
          </cell>
          <cell r="X3796">
            <v>0</v>
          </cell>
          <cell r="Y3796" t="str">
            <v>D2_CA_c_20Proposed DSM Program Capacity Costs</v>
          </cell>
        </row>
        <row r="3797">
          <cell r="E3797">
            <v>0</v>
          </cell>
          <cell r="F3797">
            <v>0</v>
          </cell>
          <cell r="G3797">
            <v>0</v>
          </cell>
          <cell r="H3797">
            <v>0</v>
          </cell>
          <cell r="I3797">
            <v>0</v>
          </cell>
          <cell r="J3797">
            <v>0</v>
          </cell>
          <cell r="K3797">
            <v>0</v>
          </cell>
          <cell r="L3797">
            <v>0</v>
          </cell>
          <cell r="M3797">
            <v>0</v>
          </cell>
          <cell r="N3797">
            <v>0</v>
          </cell>
          <cell r="O3797">
            <v>0</v>
          </cell>
          <cell r="P3797">
            <v>0</v>
          </cell>
          <cell r="Q3797">
            <v>0</v>
          </cell>
          <cell r="R3797">
            <v>0</v>
          </cell>
          <cell r="S3797">
            <v>0</v>
          </cell>
          <cell r="T3797">
            <v>0</v>
          </cell>
          <cell r="U3797">
            <v>0</v>
          </cell>
          <cell r="V3797">
            <v>0</v>
          </cell>
          <cell r="W3797">
            <v>0</v>
          </cell>
          <cell r="X3797">
            <v>0</v>
          </cell>
          <cell r="Y3797" t="str">
            <v>D2_CA_c_20Proposed DSM Program Capital Costs</v>
          </cell>
        </row>
        <row r="3798">
          <cell r="E3798">
            <v>0</v>
          </cell>
          <cell r="F3798">
            <v>6.0000000000000001E-3</v>
          </cell>
          <cell r="G3798">
            <v>1.2E-2</v>
          </cell>
          <cell r="H3798">
            <v>1.9E-2</v>
          </cell>
          <cell r="I3798">
            <v>2.5000000000000001E-2</v>
          </cell>
          <cell r="J3798">
            <v>0.03</v>
          </cell>
          <cell r="K3798">
            <v>3.4000000000000002E-2</v>
          </cell>
          <cell r="L3798">
            <v>3.9E-2</v>
          </cell>
          <cell r="M3798">
            <v>4.2999999999999997E-2</v>
          </cell>
          <cell r="N3798">
            <v>4.8000000000000001E-2</v>
          </cell>
          <cell r="O3798">
            <v>5.1999999999999998E-2</v>
          </cell>
          <cell r="P3798">
            <v>5.6000000000000001E-2</v>
          </cell>
          <cell r="Q3798">
            <v>0.06</v>
          </cell>
          <cell r="R3798">
            <v>6.4000000000000001E-2</v>
          </cell>
          <cell r="S3798">
            <v>6.8000000000000005E-2</v>
          </cell>
          <cell r="T3798">
            <v>7.0999999999999994E-2</v>
          </cell>
          <cell r="U3798">
            <v>7.3999999999999996E-2</v>
          </cell>
          <cell r="V3798">
            <v>7.5999999999999998E-2</v>
          </cell>
          <cell r="W3798">
            <v>7.6999999999999999E-2</v>
          </cell>
          <cell r="X3798">
            <v>7.8E-2</v>
          </cell>
          <cell r="Y3798" t="str">
            <v>D2_CA_c_20   DSM Program Total Costs</v>
          </cell>
        </row>
        <row r="3799">
          <cell r="E3799">
            <v>0</v>
          </cell>
          <cell r="F3799">
            <v>2.1000000000000001E-2</v>
          </cell>
          <cell r="G3799">
            <v>4.5999999999999999E-2</v>
          </cell>
          <cell r="H3799">
            <v>7.6999999999999999E-2</v>
          </cell>
          <cell r="I3799">
            <v>0.114</v>
          </cell>
          <cell r="J3799">
            <v>0.157</v>
          </cell>
          <cell r="K3799">
            <v>0.20399999999999999</v>
          </cell>
          <cell r="L3799">
            <v>0.255</v>
          </cell>
          <cell r="M3799">
            <v>0.31</v>
          </cell>
          <cell r="N3799">
            <v>0.372</v>
          </cell>
          <cell r="O3799">
            <v>0.437</v>
          </cell>
          <cell r="P3799">
            <v>0.50600000000000001</v>
          </cell>
          <cell r="Q3799">
            <v>0.57699999999999996</v>
          </cell>
          <cell r="R3799">
            <v>0.64500000000000002</v>
          </cell>
          <cell r="S3799">
            <v>0.71</v>
          </cell>
          <cell r="T3799">
            <v>0.77</v>
          </cell>
          <cell r="U3799">
            <v>0.84799999999999998</v>
          </cell>
          <cell r="V3799">
            <v>0.91400000000000003</v>
          </cell>
          <cell r="W3799">
            <v>0.96799999999999997</v>
          </cell>
          <cell r="X3799">
            <v>1.014</v>
          </cell>
          <cell r="Y3799" t="str">
            <v>D2_CA_d_30Proposed DSM Program Energy Costs</v>
          </cell>
        </row>
        <row r="3800">
          <cell r="E3800">
            <v>0</v>
          </cell>
          <cell r="F3800">
            <v>0</v>
          </cell>
          <cell r="G3800">
            <v>0</v>
          </cell>
          <cell r="H3800">
            <v>0</v>
          </cell>
          <cell r="I3800">
            <v>0</v>
          </cell>
          <cell r="J3800">
            <v>0</v>
          </cell>
          <cell r="K3800">
            <v>0</v>
          </cell>
          <cell r="L3800">
            <v>0</v>
          </cell>
          <cell r="M3800">
            <v>0</v>
          </cell>
          <cell r="N3800">
            <v>0</v>
          </cell>
          <cell r="O3800">
            <v>0</v>
          </cell>
          <cell r="P3800">
            <v>0</v>
          </cell>
          <cell r="Q3800">
            <v>0</v>
          </cell>
          <cell r="R3800">
            <v>0</v>
          </cell>
          <cell r="S3800">
            <v>0</v>
          </cell>
          <cell r="T3800">
            <v>0</v>
          </cell>
          <cell r="U3800">
            <v>0</v>
          </cell>
          <cell r="V3800">
            <v>0</v>
          </cell>
          <cell r="W3800">
            <v>0</v>
          </cell>
          <cell r="X3800">
            <v>0</v>
          </cell>
          <cell r="Y3800" t="str">
            <v>D2_CA_d_30Proposed DSM Program Payback Energy Costs</v>
          </cell>
        </row>
        <row r="3801">
          <cell r="E3801">
            <v>0</v>
          </cell>
          <cell r="F3801">
            <v>0</v>
          </cell>
          <cell r="G3801">
            <v>0</v>
          </cell>
          <cell r="H3801">
            <v>0</v>
          </cell>
          <cell r="I3801">
            <v>0</v>
          </cell>
          <cell r="J3801">
            <v>0</v>
          </cell>
          <cell r="K3801">
            <v>0</v>
          </cell>
          <cell r="L3801">
            <v>0</v>
          </cell>
          <cell r="M3801">
            <v>0</v>
          </cell>
          <cell r="N3801">
            <v>0</v>
          </cell>
          <cell r="O3801">
            <v>0</v>
          </cell>
          <cell r="P3801">
            <v>0</v>
          </cell>
          <cell r="Q3801">
            <v>0</v>
          </cell>
          <cell r="R3801">
            <v>0</v>
          </cell>
          <cell r="S3801">
            <v>0</v>
          </cell>
          <cell r="T3801">
            <v>0</v>
          </cell>
          <cell r="U3801">
            <v>0</v>
          </cell>
          <cell r="V3801">
            <v>0</v>
          </cell>
          <cell r="W3801">
            <v>0</v>
          </cell>
          <cell r="X3801">
            <v>0</v>
          </cell>
          <cell r="Y3801" t="str">
            <v>D2_CA_d_30Proposed DSM Program Capacity Costs</v>
          </cell>
        </row>
        <row r="3802">
          <cell r="E3802">
            <v>0</v>
          </cell>
          <cell r="F3802">
            <v>0</v>
          </cell>
          <cell r="G3802">
            <v>0</v>
          </cell>
          <cell r="H3802">
            <v>0</v>
          </cell>
          <cell r="I3802">
            <v>0</v>
          </cell>
          <cell r="J3802">
            <v>0</v>
          </cell>
          <cell r="K3802">
            <v>0</v>
          </cell>
          <cell r="L3802">
            <v>0</v>
          </cell>
          <cell r="M3802">
            <v>0</v>
          </cell>
          <cell r="N3802">
            <v>0</v>
          </cell>
          <cell r="O3802">
            <v>0</v>
          </cell>
          <cell r="P3802">
            <v>0</v>
          </cell>
          <cell r="Q3802">
            <v>0</v>
          </cell>
          <cell r="R3802">
            <v>0</v>
          </cell>
          <cell r="S3802">
            <v>0</v>
          </cell>
          <cell r="T3802">
            <v>0</v>
          </cell>
          <cell r="U3802">
            <v>0</v>
          </cell>
          <cell r="V3802">
            <v>0</v>
          </cell>
          <cell r="W3802">
            <v>0</v>
          </cell>
          <cell r="X3802">
            <v>0</v>
          </cell>
          <cell r="Y3802" t="str">
            <v>D2_CA_d_30Proposed DSM Program Capital Costs</v>
          </cell>
        </row>
        <row r="3803">
          <cell r="E3803">
            <v>0</v>
          </cell>
          <cell r="F3803">
            <v>2.1000000000000001E-2</v>
          </cell>
          <cell r="G3803">
            <v>4.5999999999999999E-2</v>
          </cell>
          <cell r="H3803">
            <v>7.6999999999999999E-2</v>
          </cell>
          <cell r="I3803">
            <v>0.114</v>
          </cell>
          <cell r="J3803">
            <v>0.157</v>
          </cell>
          <cell r="K3803">
            <v>0.20399999999999999</v>
          </cell>
          <cell r="L3803">
            <v>0.255</v>
          </cell>
          <cell r="M3803">
            <v>0.31</v>
          </cell>
          <cell r="N3803">
            <v>0.372</v>
          </cell>
          <cell r="O3803">
            <v>0.437</v>
          </cell>
          <cell r="P3803">
            <v>0.50600000000000001</v>
          </cell>
          <cell r="Q3803">
            <v>0.57699999999999996</v>
          </cell>
          <cell r="R3803">
            <v>0.64500000000000002</v>
          </cell>
          <cell r="S3803">
            <v>0.71</v>
          </cell>
          <cell r="T3803">
            <v>0.77</v>
          </cell>
          <cell r="U3803">
            <v>0.84799999999999998</v>
          </cell>
          <cell r="V3803">
            <v>0.91400000000000003</v>
          </cell>
          <cell r="W3803">
            <v>0.96799999999999997</v>
          </cell>
          <cell r="X3803">
            <v>1.014</v>
          </cell>
          <cell r="Y3803" t="str">
            <v>D2_CA_d_30   DSM Program Total Costs</v>
          </cell>
        </row>
        <row r="3804">
          <cell r="E3804">
            <v>0</v>
          </cell>
          <cell r="F3804">
            <v>0.02</v>
          </cell>
          <cell r="G3804">
            <v>4.2999999999999997E-2</v>
          </cell>
          <cell r="H3804">
            <v>6.9000000000000006E-2</v>
          </cell>
          <cell r="I3804">
            <v>9.8000000000000004E-2</v>
          </cell>
          <cell r="J3804">
            <v>0.13100000000000001</v>
          </cell>
          <cell r="K3804">
            <v>0.16500000000000001</v>
          </cell>
          <cell r="L3804">
            <v>0.2</v>
          </cell>
          <cell r="M3804">
            <v>0.23499999999999999</v>
          </cell>
          <cell r="N3804">
            <v>0.26900000000000002</v>
          </cell>
          <cell r="O3804">
            <v>0.30199999999999999</v>
          </cell>
          <cell r="P3804">
            <v>0.33400000000000002</v>
          </cell>
          <cell r="Q3804">
            <v>0.36299999999999999</v>
          </cell>
          <cell r="R3804">
            <v>0.39100000000000001</v>
          </cell>
          <cell r="S3804">
            <v>0.41699999999999998</v>
          </cell>
          <cell r="T3804">
            <v>0.442</v>
          </cell>
          <cell r="U3804">
            <v>0.46800000000000003</v>
          </cell>
          <cell r="V3804">
            <v>0.48899999999999999</v>
          </cell>
          <cell r="W3804">
            <v>0.50800000000000001</v>
          </cell>
          <cell r="X3804">
            <v>0.52300000000000002</v>
          </cell>
          <cell r="Y3804" t="str">
            <v>D2_CA_e_40Proposed DSM Program Energy Costs</v>
          </cell>
        </row>
        <row r="3805">
          <cell r="E3805">
            <v>0</v>
          </cell>
          <cell r="F3805">
            <v>0</v>
          </cell>
          <cell r="G3805">
            <v>0</v>
          </cell>
          <cell r="H3805">
            <v>0</v>
          </cell>
          <cell r="I3805">
            <v>0</v>
          </cell>
          <cell r="J3805">
            <v>0</v>
          </cell>
          <cell r="K3805">
            <v>0</v>
          </cell>
          <cell r="L3805">
            <v>0</v>
          </cell>
          <cell r="M3805">
            <v>0</v>
          </cell>
          <cell r="N3805">
            <v>0</v>
          </cell>
          <cell r="O3805">
            <v>0</v>
          </cell>
          <cell r="P3805">
            <v>0</v>
          </cell>
          <cell r="Q3805">
            <v>0</v>
          </cell>
          <cell r="R3805">
            <v>0</v>
          </cell>
          <cell r="S3805">
            <v>0</v>
          </cell>
          <cell r="T3805">
            <v>0</v>
          </cell>
          <cell r="U3805">
            <v>0</v>
          </cell>
          <cell r="V3805">
            <v>0</v>
          </cell>
          <cell r="W3805">
            <v>0</v>
          </cell>
          <cell r="X3805">
            <v>0</v>
          </cell>
          <cell r="Y3805" t="str">
            <v>D2_CA_e_40Proposed DSM Program Payback Energy Costs</v>
          </cell>
        </row>
        <row r="3806">
          <cell r="E3806">
            <v>0</v>
          </cell>
          <cell r="F3806">
            <v>0</v>
          </cell>
          <cell r="G3806">
            <v>0</v>
          </cell>
          <cell r="H3806">
            <v>0</v>
          </cell>
          <cell r="I3806">
            <v>0</v>
          </cell>
          <cell r="J3806">
            <v>0</v>
          </cell>
          <cell r="K3806">
            <v>0</v>
          </cell>
          <cell r="L3806">
            <v>0</v>
          </cell>
          <cell r="M3806">
            <v>0</v>
          </cell>
          <cell r="N3806">
            <v>0</v>
          </cell>
          <cell r="O3806">
            <v>0</v>
          </cell>
          <cell r="P3806">
            <v>0</v>
          </cell>
          <cell r="Q3806">
            <v>0</v>
          </cell>
          <cell r="R3806">
            <v>0</v>
          </cell>
          <cell r="S3806">
            <v>0</v>
          </cell>
          <cell r="T3806">
            <v>0</v>
          </cell>
          <cell r="U3806">
            <v>0</v>
          </cell>
          <cell r="V3806">
            <v>0</v>
          </cell>
          <cell r="W3806">
            <v>0</v>
          </cell>
          <cell r="X3806">
            <v>0</v>
          </cell>
          <cell r="Y3806" t="str">
            <v>D2_CA_e_40Proposed DSM Program Capacity Costs</v>
          </cell>
        </row>
        <row r="3807">
          <cell r="E3807">
            <v>0</v>
          </cell>
          <cell r="F3807">
            <v>0</v>
          </cell>
          <cell r="G3807">
            <v>0</v>
          </cell>
          <cell r="H3807">
            <v>0</v>
          </cell>
          <cell r="I3807">
            <v>0</v>
          </cell>
          <cell r="J3807">
            <v>0</v>
          </cell>
          <cell r="K3807">
            <v>0</v>
          </cell>
          <cell r="L3807">
            <v>0</v>
          </cell>
          <cell r="M3807">
            <v>0</v>
          </cell>
          <cell r="N3807">
            <v>0</v>
          </cell>
          <cell r="O3807">
            <v>0</v>
          </cell>
          <cell r="P3807">
            <v>0</v>
          </cell>
          <cell r="Q3807">
            <v>0</v>
          </cell>
          <cell r="R3807">
            <v>0</v>
          </cell>
          <cell r="S3807">
            <v>0</v>
          </cell>
          <cell r="T3807">
            <v>0</v>
          </cell>
          <cell r="U3807">
            <v>0</v>
          </cell>
          <cell r="V3807">
            <v>0</v>
          </cell>
          <cell r="W3807">
            <v>0</v>
          </cell>
          <cell r="X3807">
            <v>0</v>
          </cell>
          <cell r="Y3807" t="str">
            <v>D2_CA_e_40Proposed DSM Program Capital Costs</v>
          </cell>
        </row>
        <row r="3808">
          <cell r="E3808">
            <v>0</v>
          </cell>
          <cell r="F3808">
            <v>0.02</v>
          </cell>
          <cell r="G3808">
            <v>4.2999999999999997E-2</v>
          </cell>
          <cell r="H3808">
            <v>6.9000000000000006E-2</v>
          </cell>
          <cell r="I3808">
            <v>9.8000000000000004E-2</v>
          </cell>
          <cell r="J3808">
            <v>0.13100000000000001</v>
          </cell>
          <cell r="K3808">
            <v>0.16500000000000001</v>
          </cell>
          <cell r="L3808">
            <v>0.2</v>
          </cell>
          <cell r="M3808">
            <v>0.23499999999999999</v>
          </cell>
          <cell r="N3808">
            <v>0.26900000000000002</v>
          </cell>
          <cell r="O3808">
            <v>0.30199999999999999</v>
          </cell>
          <cell r="P3808">
            <v>0.33400000000000002</v>
          </cell>
          <cell r="Q3808">
            <v>0.36299999999999999</v>
          </cell>
          <cell r="R3808">
            <v>0.39100000000000001</v>
          </cell>
          <cell r="S3808">
            <v>0.41699999999999998</v>
          </cell>
          <cell r="T3808">
            <v>0.442</v>
          </cell>
          <cell r="U3808">
            <v>0.46800000000000003</v>
          </cell>
          <cell r="V3808">
            <v>0.48899999999999999</v>
          </cell>
          <cell r="W3808">
            <v>0.50800000000000001</v>
          </cell>
          <cell r="X3808">
            <v>0.52300000000000002</v>
          </cell>
          <cell r="Y3808" t="str">
            <v>D2_CA_e_40   DSM Program Total Costs</v>
          </cell>
        </row>
        <row r="3809">
          <cell r="E3809">
            <v>0</v>
          </cell>
          <cell r="F3809">
            <v>2.5000000000000001E-2</v>
          </cell>
          <cell r="G3809">
            <v>4.9000000000000002E-2</v>
          </cell>
          <cell r="H3809">
            <v>7.3999999999999996E-2</v>
          </cell>
          <cell r="I3809">
            <v>9.8000000000000004E-2</v>
          </cell>
          <cell r="J3809">
            <v>0.123</v>
          </cell>
          <cell r="K3809">
            <v>0.14399999999999999</v>
          </cell>
          <cell r="L3809">
            <v>0.16300000000000001</v>
          </cell>
          <cell r="M3809">
            <v>0.17899999999999999</v>
          </cell>
          <cell r="N3809">
            <v>0.193</v>
          </cell>
          <cell r="O3809">
            <v>0.20499999999999999</v>
          </cell>
          <cell r="P3809">
            <v>0.216</v>
          </cell>
          <cell r="Q3809">
            <v>0.22500000000000001</v>
          </cell>
          <cell r="R3809">
            <v>0.23200000000000001</v>
          </cell>
          <cell r="S3809">
            <v>0.23899999999999999</v>
          </cell>
          <cell r="T3809">
            <v>0.24399999999999999</v>
          </cell>
          <cell r="U3809">
            <v>0.248</v>
          </cell>
          <cell r="V3809">
            <v>0.251</v>
          </cell>
          <cell r="W3809">
            <v>0.255</v>
          </cell>
          <cell r="X3809">
            <v>0.25800000000000001</v>
          </cell>
          <cell r="Y3809" t="str">
            <v>D2_CA_f_50Proposed DSM Program Energy Costs</v>
          </cell>
        </row>
        <row r="3810">
          <cell r="E3810">
            <v>0</v>
          </cell>
          <cell r="F3810">
            <v>0</v>
          </cell>
          <cell r="G3810">
            <v>0</v>
          </cell>
          <cell r="H3810">
            <v>0</v>
          </cell>
          <cell r="I3810">
            <v>0</v>
          </cell>
          <cell r="J3810">
            <v>0</v>
          </cell>
          <cell r="K3810">
            <v>0</v>
          </cell>
          <cell r="L3810">
            <v>0</v>
          </cell>
          <cell r="M3810">
            <v>0</v>
          </cell>
          <cell r="N3810">
            <v>0</v>
          </cell>
          <cell r="O3810">
            <v>0</v>
          </cell>
          <cell r="P3810">
            <v>0</v>
          </cell>
          <cell r="Q3810">
            <v>0</v>
          </cell>
          <cell r="R3810">
            <v>0</v>
          </cell>
          <cell r="S3810">
            <v>0</v>
          </cell>
          <cell r="T3810">
            <v>0</v>
          </cell>
          <cell r="U3810">
            <v>0</v>
          </cell>
          <cell r="V3810">
            <v>0</v>
          </cell>
          <cell r="W3810">
            <v>0</v>
          </cell>
          <cell r="X3810">
            <v>0</v>
          </cell>
          <cell r="Y3810" t="str">
            <v>D2_CA_f_50Proposed DSM Program Payback Energy Costs</v>
          </cell>
        </row>
        <row r="3811">
          <cell r="E3811">
            <v>0</v>
          </cell>
          <cell r="F3811">
            <v>0</v>
          </cell>
          <cell r="G3811">
            <v>0</v>
          </cell>
          <cell r="H3811">
            <v>0</v>
          </cell>
          <cell r="I3811">
            <v>0</v>
          </cell>
          <cell r="J3811">
            <v>0</v>
          </cell>
          <cell r="K3811">
            <v>0</v>
          </cell>
          <cell r="L3811">
            <v>0</v>
          </cell>
          <cell r="M3811">
            <v>0</v>
          </cell>
          <cell r="N3811">
            <v>0</v>
          </cell>
          <cell r="O3811">
            <v>0</v>
          </cell>
          <cell r="P3811">
            <v>0</v>
          </cell>
          <cell r="Q3811">
            <v>0</v>
          </cell>
          <cell r="R3811">
            <v>0</v>
          </cell>
          <cell r="S3811">
            <v>0</v>
          </cell>
          <cell r="T3811">
            <v>0</v>
          </cell>
          <cell r="U3811">
            <v>0</v>
          </cell>
          <cell r="V3811">
            <v>0</v>
          </cell>
          <cell r="W3811">
            <v>0</v>
          </cell>
          <cell r="X3811">
            <v>0</v>
          </cell>
          <cell r="Y3811" t="str">
            <v>D2_CA_f_50Proposed DSM Program Capacity Costs</v>
          </cell>
        </row>
        <row r="3812">
          <cell r="E3812">
            <v>0</v>
          </cell>
          <cell r="F3812">
            <v>0</v>
          </cell>
          <cell r="G3812">
            <v>0</v>
          </cell>
          <cell r="H3812">
            <v>0</v>
          </cell>
          <cell r="I3812">
            <v>0</v>
          </cell>
          <cell r="J3812">
            <v>0</v>
          </cell>
          <cell r="K3812">
            <v>0</v>
          </cell>
          <cell r="L3812">
            <v>0</v>
          </cell>
          <cell r="M3812">
            <v>0</v>
          </cell>
          <cell r="N3812">
            <v>0</v>
          </cell>
          <cell r="O3812">
            <v>0</v>
          </cell>
          <cell r="P3812">
            <v>0</v>
          </cell>
          <cell r="Q3812">
            <v>0</v>
          </cell>
          <cell r="R3812">
            <v>0</v>
          </cell>
          <cell r="S3812">
            <v>0</v>
          </cell>
          <cell r="T3812">
            <v>0</v>
          </cell>
          <cell r="U3812">
            <v>0</v>
          </cell>
          <cell r="V3812">
            <v>0</v>
          </cell>
          <cell r="W3812">
            <v>0</v>
          </cell>
          <cell r="X3812">
            <v>0</v>
          </cell>
          <cell r="Y3812" t="str">
            <v>D2_CA_f_50Proposed DSM Program Capital Costs</v>
          </cell>
        </row>
        <row r="3813">
          <cell r="E3813">
            <v>0</v>
          </cell>
          <cell r="F3813">
            <v>2.5000000000000001E-2</v>
          </cell>
          <cell r="G3813">
            <v>4.9000000000000002E-2</v>
          </cell>
          <cell r="H3813">
            <v>7.3999999999999996E-2</v>
          </cell>
          <cell r="I3813">
            <v>9.8000000000000004E-2</v>
          </cell>
          <cell r="J3813">
            <v>0.123</v>
          </cell>
          <cell r="K3813">
            <v>0.14399999999999999</v>
          </cell>
          <cell r="L3813">
            <v>0.16300000000000001</v>
          </cell>
          <cell r="M3813">
            <v>0.17899999999999999</v>
          </cell>
          <cell r="N3813">
            <v>0.193</v>
          </cell>
          <cell r="O3813">
            <v>0.20499999999999999</v>
          </cell>
          <cell r="P3813">
            <v>0.216</v>
          </cell>
          <cell r="Q3813">
            <v>0.22500000000000001</v>
          </cell>
          <cell r="R3813">
            <v>0.23200000000000001</v>
          </cell>
          <cell r="S3813">
            <v>0.23899999999999999</v>
          </cell>
          <cell r="T3813">
            <v>0.24399999999999999</v>
          </cell>
          <cell r="U3813">
            <v>0.248</v>
          </cell>
          <cell r="V3813">
            <v>0.251</v>
          </cell>
          <cell r="W3813">
            <v>0.255</v>
          </cell>
          <cell r="X3813">
            <v>0.25800000000000001</v>
          </cell>
          <cell r="Y3813" t="str">
            <v>D2_CA_f_50   DSM Program Total Costs</v>
          </cell>
        </row>
        <row r="3814">
          <cell r="E3814">
            <v>0</v>
          </cell>
          <cell r="F3814">
            <v>0</v>
          </cell>
          <cell r="G3814">
            <v>0</v>
          </cell>
          <cell r="H3814">
            <v>0</v>
          </cell>
          <cell r="I3814">
            <v>0.02</v>
          </cell>
          <cell r="J3814">
            <v>3.9E-2</v>
          </cell>
          <cell r="K3814">
            <v>5.2999999999999999E-2</v>
          </cell>
          <cell r="L3814">
            <v>6.6000000000000003E-2</v>
          </cell>
          <cell r="M3814">
            <v>7.6999999999999999E-2</v>
          </cell>
          <cell r="N3814">
            <v>8.7999999999999995E-2</v>
          </cell>
          <cell r="O3814">
            <v>9.8000000000000004E-2</v>
          </cell>
          <cell r="P3814">
            <v>0.107</v>
          </cell>
          <cell r="Q3814">
            <v>0.114</v>
          </cell>
          <cell r="R3814">
            <v>0.121</v>
          </cell>
          <cell r="S3814">
            <v>0.127</v>
          </cell>
          <cell r="T3814">
            <v>0.13200000000000001</v>
          </cell>
          <cell r="U3814">
            <v>0.13600000000000001</v>
          </cell>
          <cell r="V3814">
            <v>0.14000000000000001</v>
          </cell>
          <cell r="W3814">
            <v>0.14199999999999999</v>
          </cell>
          <cell r="X3814">
            <v>0.14399999999999999</v>
          </cell>
          <cell r="Y3814" t="str">
            <v>D2_CA_g_60Proposed DSM Program Energy Costs</v>
          </cell>
        </row>
        <row r="3815">
          <cell r="E3815">
            <v>0</v>
          </cell>
          <cell r="F3815">
            <v>0</v>
          </cell>
          <cell r="G3815">
            <v>0</v>
          </cell>
          <cell r="H3815">
            <v>0</v>
          </cell>
          <cell r="I3815">
            <v>0</v>
          </cell>
          <cell r="J3815">
            <v>0</v>
          </cell>
          <cell r="K3815">
            <v>0</v>
          </cell>
          <cell r="L3815">
            <v>0</v>
          </cell>
          <cell r="M3815">
            <v>0</v>
          </cell>
          <cell r="N3815">
            <v>0</v>
          </cell>
          <cell r="O3815">
            <v>0</v>
          </cell>
          <cell r="P3815">
            <v>0</v>
          </cell>
          <cell r="Q3815">
            <v>0</v>
          </cell>
          <cell r="R3815">
            <v>0</v>
          </cell>
          <cell r="S3815">
            <v>0</v>
          </cell>
          <cell r="T3815">
            <v>0</v>
          </cell>
          <cell r="U3815">
            <v>0</v>
          </cell>
          <cell r="V3815">
            <v>0</v>
          </cell>
          <cell r="W3815">
            <v>0</v>
          </cell>
          <cell r="X3815">
            <v>0</v>
          </cell>
          <cell r="Y3815" t="str">
            <v>D2_CA_g_60Proposed DSM Program Payback Energy Costs</v>
          </cell>
        </row>
        <row r="3816">
          <cell r="E3816">
            <v>0</v>
          </cell>
          <cell r="F3816">
            <v>0</v>
          </cell>
          <cell r="G3816">
            <v>0</v>
          </cell>
          <cell r="H3816">
            <v>0</v>
          </cell>
          <cell r="I3816">
            <v>0</v>
          </cell>
          <cell r="J3816">
            <v>0</v>
          </cell>
          <cell r="K3816">
            <v>0</v>
          </cell>
          <cell r="L3816">
            <v>0</v>
          </cell>
          <cell r="M3816">
            <v>0</v>
          </cell>
          <cell r="N3816">
            <v>0</v>
          </cell>
          <cell r="O3816">
            <v>0</v>
          </cell>
          <cell r="P3816">
            <v>0</v>
          </cell>
          <cell r="Q3816">
            <v>0</v>
          </cell>
          <cell r="R3816">
            <v>0</v>
          </cell>
          <cell r="S3816">
            <v>0</v>
          </cell>
          <cell r="T3816">
            <v>0</v>
          </cell>
          <cell r="U3816">
            <v>0</v>
          </cell>
          <cell r="V3816">
            <v>0</v>
          </cell>
          <cell r="W3816">
            <v>0</v>
          </cell>
          <cell r="X3816">
            <v>0</v>
          </cell>
          <cell r="Y3816" t="str">
            <v>D2_CA_g_60Proposed DSM Program Capacity Costs</v>
          </cell>
        </row>
        <row r="3817">
          <cell r="E3817">
            <v>0</v>
          </cell>
          <cell r="F3817">
            <v>0</v>
          </cell>
          <cell r="G3817">
            <v>0</v>
          </cell>
          <cell r="H3817">
            <v>0</v>
          </cell>
          <cell r="I3817">
            <v>0</v>
          </cell>
          <cell r="J3817">
            <v>0</v>
          </cell>
          <cell r="K3817">
            <v>0</v>
          </cell>
          <cell r="L3817">
            <v>0</v>
          </cell>
          <cell r="M3817">
            <v>0</v>
          </cell>
          <cell r="N3817">
            <v>0</v>
          </cell>
          <cell r="O3817">
            <v>0</v>
          </cell>
          <cell r="P3817">
            <v>0</v>
          </cell>
          <cell r="Q3817">
            <v>0</v>
          </cell>
          <cell r="R3817">
            <v>0</v>
          </cell>
          <cell r="S3817">
            <v>0</v>
          </cell>
          <cell r="T3817">
            <v>0</v>
          </cell>
          <cell r="U3817">
            <v>0</v>
          </cell>
          <cell r="V3817">
            <v>0</v>
          </cell>
          <cell r="W3817">
            <v>0</v>
          </cell>
          <cell r="X3817">
            <v>0</v>
          </cell>
          <cell r="Y3817" t="str">
            <v>D2_CA_g_60Proposed DSM Program Capital Costs</v>
          </cell>
        </row>
        <row r="3818">
          <cell r="E3818">
            <v>0</v>
          </cell>
          <cell r="F3818">
            <v>0</v>
          </cell>
          <cell r="G3818">
            <v>0</v>
          </cell>
          <cell r="H3818">
            <v>0</v>
          </cell>
          <cell r="I3818">
            <v>0.02</v>
          </cell>
          <cell r="J3818">
            <v>3.9E-2</v>
          </cell>
          <cell r="K3818">
            <v>5.2999999999999999E-2</v>
          </cell>
          <cell r="L3818">
            <v>6.6000000000000003E-2</v>
          </cell>
          <cell r="M3818">
            <v>7.6999999999999999E-2</v>
          </cell>
          <cell r="N3818">
            <v>8.7999999999999995E-2</v>
          </cell>
          <cell r="O3818">
            <v>9.8000000000000004E-2</v>
          </cell>
          <cell r="P3818">
            <v>0.107</v>
          </cell>
          <cell r="Q3818">
            <v>0.114</v>
          </cell>
          <cell r="R3818">
            <v>0.121</v>
          </cell>
          <cell r="S3818">
            <v>0.127</v>
          </cell>
          <cell r="T3818">
            <v>0.13200000000000001</v>
          </cell>
          <cell r="U3818">
            <v>0.13600000000000001</v>
          </cell>
          <cell r="V3818">
            <v>0.14000000000000001</v>
          </cell>
          <cell r="W3818">
            <v>0.14199999999999999</v>
          </cell>
          <cell r="X3818">
            <v>0.14399999999999999</v>
          </cell>
          <cell r="Y3818" t="str">
            <v>D2_CA_g_60   DSM Program Total Costs</v>
          </cell>
        </row>
        <row r="3819">
          <cell r="E3819">
            <v>0</v>
          </cell>
          <cell r="F3819">
            <v>0</v>
          </cell>
          <cell r="G3819">
            <v>0</v>
          </cell>
          <cell r="H3819">
            <v>0</v>
          </cell>
          <cell r="I3819">
            <v>0</v>
          </cell>
          <cell r="J3819">
            <v>0</v>
          </cell>
          <cell r="K3819">
            <v>0</v>
          </cell>
          <cell r="L3819">
            <v>0</v>
          </cell>
          <cell r="M3819">
            <v>0</v>
          </cell>
          <cell r="N3819">
            <v>8.9999999999999993E-3</v>
          </cell>
          <cell r="O3819">
            <v>1.7000000000000001E-2</v>
          </cell>
          <cell r="P3819">
            <v>1.7000000000000001E-2</v>
          </cell>
          <cell r="Q3819">
            <v>2.3E-2</v>
          </cell>
          <cell r="R3819">
            <v>2.8000000000000001E-2</v>
          </cell>
          <cell r="S3819">
            <v>2.8000000000000001E-2</v>
          </cell>
          <cell r="T3819">
            <v>2.8000000000000001E-2</v>
          </cell>
          <cell r="U3819">
            <v>2.8000000000000001E-2</v>
          </cell>
          <cell r="V3819">
            <v>2.8000000000000001E-2</v>
          </cell>
          <cell r="W3819">
            <v>0.03</v>
          </cell>
          <cell r="X3819">
            <v>3.1E-2</v>
          </cell>
          <cell r="Y3819" t="str">
            <v>D2_CA_i_80Proposed DSM Program Energy Costs</v>
          </cell>
        </row>
        <row r="3820">
          <cell r="E3820">
            <v>0</v>
          </cell>
          <cell r="F3820">
            <v>0</v>
          </cell>
          <cell r="G3820">
            <v>0</v>
          </cell>
          <cell r="H3820">
            <v>0</v>
          </cell>
          <cell r="I3820">
            <v>0</v>
          </cell>
          <cell r="J3820">
            <v>0</v>
          </cell>
          <cell r="K3820">
            <v>0</v>
          </cell>
          <cell r="L3820">
            <v>0</v>
          </cell>
          <cell r="M3820">
            <v>0</v>
          </cell>
          <cell r="N3820">
            <v>0</v>
          </cell>
          <cell r="O3820">
            <v>0</v>
          </cell>
          <cell r="P3820">
            <v>0</v>
          </cell>
          <cell r="Q3820">
            <v>0</v>
          </cell>
          <cell r="R3820">
            <v>0</v>
          </cell>
          <cell r="S3820">
            <v>0</v>
          </cell>
          <cell r="T3820">
            <v>0</v>
          </cell>
          <cell r="U3820">
            <v>0</v>
          </cell>
          <cell r="V3820">
            <v>0</v>
          </cell>
          <cell r="W3820">
            <v>0</v>
          </cell>
          <cell r="X3820">
            <v>0</v>
          </cell>
          <cell r="Y3820" t="str">
            <v>D2_CA_i_80Proposed DSM Program Payback Energy Costs</v>
          </cell>
        </row>
        <row r="3821">
          <cell r="E3821">
            <v>0</v>
          </cell>
          <cell r="F3821">
            <v>0</v>
          </cell>
          <cell r="G3821">
            <v>0</v>
          </cell>
          <cell r="H3821">
            <v>0</v>
          </cell>
          <cell r="I3821">
            <v>0</v>
          </cell>
          <cell r="J3821">
            <v>0</v>
          </cell>
          <cell r="K3821">
            <v>0</v>
          </cell>
          <cell r="L3821">
            <v>0</v>
          </cell>
          <cell r="M3821">
            <v>0</v>
          </cell>
          <cell r="N3821">
            <v>0</v>
          </cell>
          <cell r="O3821">
            <v>0</v>
          </cell>
          <cell r="P3821">
            <v>0</v>
          </cell>
          <cell r="Q3821">
            <v>0</v>
          </cell>
          <cell r="R3821">
            <v>0</v>
          </cell>
          <cell r="S3821">
            <v>0</v>
          </cell>
          <cell r="T3821">
            <v>0</v>
          </cell>
          <cell r="U3821">
            <v>0</v>
          </cell>
          <cell r="V3821">
            <v>0</v>
          </cell>
          <cell r="W3821">
            <v>0</v>
          </cell>
          <cell r="X3821">
            <v>0</v>
          </cell>
          <cell r="Y3821" t="str">
            <v>D2_CA_i_80Proposed DSM Program Capacity Costs</v>
          </cell>
        </row>
        <row r="3822">
          <cell r="E3822">
            <v>0</v>
          </cell>
          <cell r="F3822">
            <v>0</v>
          </cell>
          <cell r="G3822">
            <v>0</v>
          </cell>
          <cell r="H3822">
            <v>0</v>
          </cell>
          <cell r="I3822">
            <v>0</v>
          </cell>
          <cell r="J3822">
            <v>0</v>
          </cell>
          <cell r="K3822">
            <v>0</v>
          </cell>
          <cell r="L3822">
            <v>0</v>
          </cell>
          <cell r="M3822">
            <v>0</v>
          </cell>
          <cell r="N3822">
            <v>0</v>
          </cell>
          <cell r="O3822">
            <v>0</v>
          </cell>
          <cell r="P3822">
            <v>0</v>
          </cell>
          <cell r="Q3822">
            <v>0</v>
          </cell>
          <cell r="R3822">
            <v>0</v>
          </cell>
          <cell r="S3822">
            <v>0</v>
          </cell>
          <cell r="T3822">
            <v>0</v>
          </cell>
          <cell r="U3822">
            <v>0</v>
          </cell>
          <cell r="V3822">
            <v>0</v>
          </cell>
          <cell r="W3822">
            <v>0</v>
          </cell>
          <cell r="X3822">
            <v>0</v>
          </cell>
          <cell r="Y3822" t="str">
            <v>D2_CA_i_80Proposed DSM Program Capital Costs</v>
          </cell>
        </row>
        <row r="3823">
          <cell r="E3823">
            <v>0</v>
          </cell>
          <cell r="F3823">
            <v>0</v>
          </cell>
          <cell r="G3823">
            <v>0</v>
          </cell>
          <cell r="H3823">
            <v>0</v>
          </cell>
          <cell r="I3823">
            <v>0</v>
          </cell>
          <cell r="J3823">
            <v>0</v>
          </cell>
          <cell r="K3823">
            <v>0</v>
          </cell>
          <cell r="L3823">
            <v>0</v>
          </cell>
          <cell r="M3823">
            <v>0</v>
          </cell>
          <cell r="N3823">
            <v>8.9999999999999993E-3</v>
          </cell>
          <cell r="O3823">
            <v>1.7000000000000001E-2</v>
          </cell>
          <cell r="P3823">
            <v>1.7000000000000001E-2</v>
          </cell>
          <cell r="Q3823">
            <v>2.3E-2</v>
          </cell>
          <cell r="R3823">
            <v>2.8000000000000001E-2</v>
          </cell>
          <cell r="S3823">
            <v>2.8000000000000001E-2</v>
          </cell>
          <cell r="T3823">
            <v>2.8000000000000001E-2</v>
          </cell>
          <cell r="U3823">
            <v>2.8000000000000001E-2</v>
          </cell>
          <cell r="V3823">
            <v>2.8000000000000001E-2</v>
          </cell>
          <cell r="W3823">
            <v>0.03</v>
          </cell>
          <cell r="X3823">
            <v>3.1E-2</v>
          </cell>
          <cell r="Y3823" t="str">
            <v>D2_CA_i_80   DSM Program Total Costs</v>
          </cell>
        </row>
        <row r="3824">
          <cell r="E3824">
            <v>0</v>
          </cell>
          <cell r="F3824">
            <v>0</v>
          </cell>
          <cell r="G3824">
            <v>0</v>
          </cell>
          <cell r="H3824">
            <v>0</v>
          </cell>
          <cell r="I3824">
            <v>0</v>
          </cell>
          <cell r="J3824">
            <v>0</v>
          </cell>
          <cell r="K3824">
            <v>4.2999999999999997E-2</v>
          </cell>
          <cell r="L3824">
            <v>7.9000000000000001E-2</v>
          </cell>
          <cell r="M3824">
            <v>0.11</v>
          </cell>
          <cell r="N3824">
            <v>0.13600000000000001</v>
          </cell>
          <cell r="O3824">
            <v>0.157</v>
          </cell>
          <cell r="P3824">
            <v>0.17399999999999999</v>
          </cell>
          <cell r="Q3824">
            <v>0.188</v>
          </cell>
          <cell r="R3824">
            <v>0.2</v>
          </cell>
          <cell r="S3824">
            <v>0.21199999999999999</v>
          </cell>
          <cell r="T3824">
            <v>0.222</v>
          </cell>
          <cell r="U3824">
            <v>0.22900000000000001</v>
          </cell>
          <cell r="V3824">
            <v>0.23300000000000001</v>
          </cell>
          <cell r="W3824">
            <v>0.23799999999999999</v>
          </cell>
          <cell r="X3824">
            <v>0.24299999999999999</v>
          </cell>
          <cell r="Y3824" t="str">
            <v>D2_CA_h_70Proposed DSM Program Energy Costs</v>
          </cell>
        </row>
        <row r="3825">
          <cell r="E3825">
            <v>0</v>
          </cell>
          <cell r="F3825">
            <v>0</v>
          </cell>
          <cell r="G3825">
            <v>0</v>
          </cell>
          <cell r="H3825">
            <v>0</v>
          </cell>
          <cell r="I3825">
            <v>0</v>
          </cell>
          <cell r="J3825">
            <v>0</v>
          </cell>
          <cell r="K3825">
            <v>0</v>
          </cell>
          <cell r="L3825">
            <v>0</v>
          </cell>
          <cell r="M3825">
            <v>0</v>
          </cell>
          <cell r="N3825">
            <v>0</v>
          </cell>
          <cell r="O3825">
            <v>0</v>
          </cell>
          <cell r="P3825">
            <v>0</v>
          </cell>
          <cell r="Q3825">
            <v>0</v>
          </cell>
          <cell r="R3825">
            <v>0</v>
          </cell>
          <cell r="S3825">
            <v>0</v>
          </cell>
          <cell r="T3825">
            <v>0</v>
          </cell>
          <cell r="U3825">
            <v>0</v>
          </cell>
          <cell r="V3825">
            <v>0</v>
          </cell>
          <cell r="W3825">
            <v>0</v>
          </cell>
          <cell r="X3825">
            <v>0</v>
          </cell>
          <cell r="Y3825" t="str">
            <v>D2_CA_h_70Proposed DSM Program Payback Energy Costs</v>
          </cell>
        </row>
        <row r="3826">
          <cell r="E3826">
            <v>0</v>
          </cell>
          <cell r="F3826">
            <v>0</v>
          </cell>
          <cell r="G3826">
            <v>0</v>
          </cell>
          <cell r="H3826">
            <v>0</v>
          </cell>
          <cell r="I3826">
            <v>0</v>
          </cell>
          <cell r="J3826">
            <v>0</v>
          </cell>
          <cell r="K3826">
            <v>0</v>
          </cell>
          <cell r="L3826">
            <v>0</v>
          </cell>
          <cell r="M3826">
            <v>0</v>
          </cell>
          <cell r="N3826">
            <v>0</v>
          </cell>
          <cell r="O3826">
            <v>0</v>
          </cell>
          <cell r="P3826">
            <v>0</v>
          </cell>
          <cell r="Q3826">
            <v>0</v>
          </cell>
          <cell r="R3826">
            <v>0</v>
          </cell>
          <cell r="S3826">
            <v>0</v>
          </cell>
          <cell r="T3826">
            <v>0</v>
          </cell>
          <cell r="U3826">
            <v>0</v>
          </cell>
          <cell r="V3826">
            <v>0</v>
          </cell>
          <cell r="W3826">
            <v>0</v>
          </cell>
          <cell r="X3826">
            <v>0</v>
          </cell>
          <cell r="Y3826" t="str">
            <v>D2_CA_h_70Proposed DSM Program Capacity Costs</v>
          </cell>
        </row>
        <row r="3827">
          <cell r="E3827">
            <v>0</v>
          </cell>
          <cell r="F3827">
            <v>0</v>
          </cell>
          <cell r="G3827">
            <v>0</v>
          </cell>
          <cell r="H3827">
            <v>0</v>
          </cell>
          <cell r="I3827">
            <v>0</v>
          </cell>
          <cell r="J3827">
            <v>0</v>
          </cell>
          <cell r="K3827">
            <v>0</v>
          </cell>
          <cell r="L3827">
            <v>0</v>
          </cell>
          <cell r="M3827">
            <v>0</v>
          </cell>
          <cell r="N3827">
            <v>0</v>
          </cell>
          <cell r="O3827">
            <v>0</v>
          </cell>
          <cell r="P3827">
            <v>0</v>
          </cell>
          <cell r="Q3827">
            <v>0</v>
          </cell>
          <cell r="R3827">
            <v>0</v>
          </cell>
          <cell r="S3827">
            <v>0</v>
          </cell>
          <cell r="T3827">
            <v>0</v>
          </cell>
          <cell r="U3827">
            <v>0</v>
          </cell>
          <cell r="V3827">
            <v>0</v>
          </cell>
          <cell r="W3827">
            <v>0</v>
          </cell>
          <cell r="X3827">
            <v>0</v>
          </cell>
          <cell r="Y3827" t="str">
            <v>D2_CA_h_70Proposed DSM Program Capital Costs</v>
          </cell>
        </row>
        <row r="3828">
          <cell r="E3828">
            <v>0</v>
          </cell>
          <cell r="F3828">
            <v>0</v>
          </cell>
          <cell r="G3828">
            <v>0</v>
          </cell>
          <cell r="H3828">
            <v>0</v>
          </cell>
          <cell r="I3828">
            <v>0</v>
          </cell>
          <cell r="J3828">
            <v>0</v>
          </cell>
          <cell r="K3828">
            <v>4.2999999999999997E-2</v>
          </cell>
          <cell r="L3828">
            <v>7.9000000000000001E-2</v>
          </cell>
          <cell r="M3828">
            <v>0.11</v>
          </cell>
          <cell r="N3828">
            <v>0.13600000000000001</v>
          </cell>
          <cell r="O3828">
            <v>0.157</v>
          </cell>
          <cell r="P3828">
            <v>0.17399999999999999</v>
          </cell>
          <cell r="Q3828">
            <v>0.188</v>
          </cell>
          <cell r="R3828">
            <v>0.2</v>
          </cell>
          <cell r="S3828">
            <v>0.21199999999999999</v>
          </cell>
          <cell r="T3828">
            <v>0.222</v>
          </cell>
          <cell r="U3828">
            <v>0.22900000000000001</v>
          </cell>
          <cell r="V3828">
            <v>0.23300000000000001</v>
          </cell>
          <cell r="W3828">
            <v>0.23799999999999999</v>
          </cell>
          <cell r="X3828">
            <v>0.24299999999999999</v>
          </cell>
          <cell r="Y3828" t="str">
            <v>D2_CA_h_70   DSM Program Total Costs</v>
          </cell>
        </row>
        <row r="3829">
          <cell r="E3829">
            <v>0</v>
          </cell>
          <cell r="F3829">
            <v>0</v>
          </cell>
          <cell r="G3829">
            <v>0</v>
          </cell>
          <cell r="H3829">
            <v>0</v>
          </cell>
          <cell r="I3829">
            <v>0</v>
          </cell>
          <cell r="J3829">
            <v>0</v>
          </cell>
          <cell r="K3829">
            <v>0</v>
          </cell>
          <cell r="L3829">
            <v>0</v>
          </cell>
          <cell r="M3829">
            <v>0</v>
          </cell>
          <cell r="N3829">
            <v>0</v>
          </cell>
          <cell r="O3829">
            <v>0</v>
          </cell>
          <cell r="P3829">
            <v>0</v>
          </cell>
          <cell r="Q3829">
            <v>0</v>
          </cell>
          <cell r="R3829">
            <v>0</v>
          </cell>
          <cell r="S3829">
            <v>0</v>
          </cell>
          <cell r="T3829">
            <v>0</v>
          </cell>
          <cell r="U3829">
            <v>0</v>
          </cell>
          <cell r="V3829">
            <v>0</v>
          </cell>
          <cell r="W3829">
            <v>0</v>
          </cell>
          <cell r="X3829">
            <v>0</v>
          </cell>
          <cell r="Y3829" t="str">
            <v>D2_CA_u_200Proposed DSM Program Energy Costs</v>
          </cell>
        </row>
        <row r="3830">
          <cell r="E3830">
            <v>0</v>
          </cell>
          <cell r="F3830">
            <v>0</v>
          </cell>
          <cell r="G3830">
            <v>0</v>
          </cell>
          <cell r="H3830">
            <v>0</v>
          </cell>
          <cell r="I3830">
            <v>0</v>
          </cell>
          <cell r="J3830">
            <v>0</v>
          </cell>
          <cell r="K3830">
            <v>0</v>
          </cell>
          <cell r="L3830">
            <v>0</v>
          </cell>
          <cell r="M3830">
            <v>0</v>
          </cell>
          <cell r="N3830">
            <v>0</v>
          </cell>
          <cell r="O3830">
            <v>0</v>
          </cell>
          <cell r="P3830">
            <v>0</v>
          </cell>
          <cell r="Q3830">
            <v>0</v>
          </cell>
          <cell r="R3830">
            <v>0</v>
          </cell>
          <cell r="S3830">
            <v>0</v>
          </cell>
          <cell r="T3830">
            <v>0</v>
          </cell>
          <cell r="U3830">
            <v>0</v>
          </cell>
          <cell r="V3830">
            <v>0</v>
          </cell>
          <cell r="W3830">
            <v>0</v>
          </cell>
          <cell r="X3830">
            <v>0</v>
          </cell>
          <cell r="Y3830" t="str">
            <v>D2_CA_u_200Proposed DSM Program Payback Energy Costs</v>
          </cell>
        </row>
        <row r="3831">
          <cell r="E3831">
            <v>0</v>
          </cell>
          <cell r="F3831">
            <v>0</v>
          </cell>
          <cell r="G3831">
            <v>0</v>
          </cell>
          <cell r="H3831">
            <v>0</v>
          </cell>
          <cell r="I3831">
            <v>0</v>
          </cell>
          <cell r="J3831">
            <v>0</v>
          </cell>
          <cell r="K3831">
            <v>0</v>
          </cell>
          <cell r="L3831">
            <v>0</v>
          </cell>
          <cell r="M3831">
            <v>0</v>
          </cell>
          <cell r="N3831">
            <v>0</v>
          </cell>
          <cell r="O3831">
            <v>0</v>
          </cell>
          <cell r="P3831">
            <v>0</v>
          </cell>
          <cell r="Q3831">
            <v>0</v>
          </cell>
          <cell r="R3831">
            <v>0</v>
          </cell>
          <cell r="S3831">
            <v>0</v>
          </cell>
          <cell r="T3831">
            <v>0</v>
          </cell>
          <cell r="U3831">
            <v>0</v>
          </cell>
          <cell r="V3831">
            <v>0</v>
          </cell>
          <cell r="W3831">
            <v>0</v>
          </cell>
          <cell r="X3831">
            <v>0</v>
          </cell>
          <cell r="Y3831" t="str">
            <v>D2_CA_u_200Proposed DSM Program Capacity Costs</v>
          </cell>
        </row>
        <row r="3832">
          <cell r="E3832">
            <v>0</v>
          </cell>
          <cell r="F3832">
            <v>0</v>
          </cell>
          <cell r="G3832">
            <v>0</v>
          </cell>
          <cell r="H3832">
            <v>0</v>
          </cell>
          <cell r="I3832">
            <v>0</v>
          </cell>
          <cell r="J3832">
            <v>0</v>
          </cell>
          <cell r="K3832">
            <v>0</v>
          </cell>
          <cell r="L3832">
            <v>0</v>
          </cell>
          <cell r="M3832">
            <v>0</v>
          </cell>
          <cell r="N3832">
            <v>0</v>
          </cell>
          <cell r="O3832">
            <v>0</v>
          </cell>
          <cell r="P3832">
            <v>0</v>
          </cell>
          <cell r="Q3832">
            <v>0</v>
          </cell>
          <cell r="R3832">
            <v>0</v>
          </cell>
          <cell r="S3832">
            <v>0</v>
          </cell>
          <cell r="T3832">
            <v>0</v>
          </cell>
          <cell r="U3832">
            <v>0</v>
          </cell>
          <cell r="V3832">
            <v>0</v>
          </cell>
          <cell r="W3832">
            <v>0</v>
          </cell>
          <cell r="X3832">
            <v>0</v>
          </cell>
          <cell r="Y3832" t="str">
            <v>D2_CA_u_200Proposed DSM Program Capital Costs</v>
          </cell>
        </row>
        <row r="3833">
          <cell r="E3833">
            <v>0</v>
          </cell>
          <cell r="F3833">
            <v>0</v>
          </cell>
          <cell r="G3833">
            <v>0</v>
          </cell>
          <cell r="H3833">
            <v>0</v>
          </cell>
          <cell r="I3833">
            <v>0</v>
          </cell>
          <cell r="J3833">
            <v>0</v>
          </cell>
          <cell r="K3833">
            <v>0</v>
          </cell>
          <cell r="L3833">
            <v>0</v>
          </cell>
          <cell r="M3833">
            <v>0</v>
          </cell>
          <cell r="N3833">
            <v>0</v>
          </cell>
          <cell r="O3833">
            <v>0</v>
          </cell>
          <cell r="P3833">
            <v>0</v>
          </cell>
          <cell r="Q3833">
            <v>0</v>
          </cell>
          <cell r="R3833">
            <v>0</v>
          </cell>
          <cell r="S3833">
            <v>0</v>
          </cell>
          <cell r="T3833">
            <v>0</v>
          </cell>
          <cell r="U3833">
            <v>0</v>
          </cell>
          <cell r="V3833">
            <v>0</v>
          </cell>
          <cell r="W3833">
            <v>0</v>
          </cell>
          <cell r="X3833">
            <v>0</v>
          </cell>
          <cell r="Y3833" t="str">
            <v>D2_CA_u_200   DSM Program Total Costs</v>
          </cell>
        </row>
        <row r="3834">
          <cell r="E3834">
            <v>0</v>
          </cell>
          <cell r="F3834">
            <v>0</v>
          </cell>
          <cell r="G3834">
            <v>0</v>
          </cell>
          <cell r="H3834">
            <v>0</v>
          </cell>
          <cell r="I3834">
            <v>0</v>
          </cell>
          <cell r="J3834">
            <v>0</v>
          </cell>
          <cell r="K3834">
            <v>0</v>
          </cell>
          <cell r="L3834">
            <v>0</v>
          </cell>
          <cell r="M3834">
            <v>0</v>
          </cell>
          <cell r="N3834">
            <v>0</v>
          </cell>
          <cell r="O3834">
            <v>0</v>
          </cell>
          <cell r="P3834">
            <v>0</v>
          </cell>
          <cell r="Q3834">
            <v>0</v>
          </cell>
          <cell r="R3834">
            <v>0</v>
          </cell>
          <cell r="S3834">
            <v>0</v>
          </cell>
          <cell r="T3834">
            <v>0</v>
          </cell>
          <cell r="U3834">
            <v>0</v>
          </cell>
          <cell r="V3834">
            <v>0</v>
          </cell>
          <cell r="W3834">
            <v>0</v>
          </cell>
          <cell r="X3834">
            <v>0</v>
          </cell>
          <cell r="Y3834" t="str">
            <v>D2_CA_v_250Proposed DSM Program Energy Costs</v>
          </cell>
        </row>
        <row r="3835">
          <cell r="E3835">
            <v>0</v>
          </cell>
          <cell r="F3835">
            <v>0</v>
          </cell>
          <cell r="G3835">
            <v>0</v>
          </cell>
          <cell r="H3835">
            <v>0</v>
          </cell>
          <cell r="I3835">
            <v>0</v>
          </cell>
          <cell r="J3835">
            <v>0</v>
          </cell>
          <cell r="K3835">
            <v>0</v>
          </cell>
          <cell r="L3835">
            <v>0</v>
          </cell>
          <cell r="M3835">
            <v>0</v>
          </cell>
          <cell r="N3835">
            <v>0</v>
          </cell>
          <cell r="O3835">
            <v>0</v>
          </cell>
          <cell r="P3835">
            <v>0</v>
          </cell>
          <cell r="Q3835">
            <v>0</v>
          </cell>
          <cell r="R3835">
            <v>0</v>
          </cell>
          <cell r="S3835">
            <v>0</v>
          </cell>
          <cell r="T3835">
            <v>0</v>
          </cell>
          <cell r="U3835">
            <v>0</v>
          </cell>
          <cell r="V3835">
            <v>0</v>
          </cell>
          <cell r="W3835">
            <v>0</v>
          </cell>
          <cell r="X3835">
            <v>0</v>
          </cell>
          <cell r="Y3835" t="str">
            <v>D2_CA_v_250Proposed DSM Program Payback Energy Costs</v>
          </cell>
        </row>
        <row r="3836">
          <cell r="E3836">
            <v>0</v>
          </cell>
          <cell r="F3836">
            <v>0</v>
          </cell>
          <cell r="G3836">
            <v>0</v>
          </cell>
          <cell r="H3836">
            <v>0</v>
          </cell>
          <cell r="I3836">
            <v>0</v>
          </cell>
          <cell r="J3836">
            <v>0</v>
          </cell>
          <cell r="K3836">
            <v>0</v>
          </cell>
          <cell r="L3836">
            <v>0</v>
          </cell>
          <cell r="M3836">
            <v>0</v>
          </cell>
          <cell r="N3836">
            <v>0</v>
          </cell>
          <cell r="O3836">
            <v>0</v>
          </cell>
          <cell r="P3836">
            <v>0</v>
          </cell>
          <cell r="Q3836">
            <v>0</v>
          </cell>
          <cell r="R3836">
            <v>0</v>
          </cell>
          <cell r="S3836">
            <v>0</v>
          </cell>
          <cell r="T3836">
            <v>0</v>
          </cell>
          <cell r="U3836">
            <v>0</v>
          </cell>
          <cell r="V3836">
            <v>0</v>
          </cell>
          <cell r="W3836">
            <v>0</v>
          </cell>
          <cell r="X3836">
            <v>0</v>
          </cell>
          <cell r="Y3836" t="str">
            <v>D2_CA_v_250Proposed DSM Program Capacity Costs</v>
          </cell>
        </row>
        <row r="3837">
          <cell r="E3837">
            <v>0</v>
          </cell>
          <cell r="F3837">
            <v>0</v>
          </cell>
          <cell r="G3837">
            <v>0</v>
          </cell>
          <cell r="H3837">
            <v>0</v>
          </cell>
          <cell r="I3837">
            <v>0</v>
          </cell>
          <cell r="J3837">
            <v>0</v>
          </cell>
          <cell r="K3837">
            <v>0</v>
          </cell>
          <cell r="L3837">
            <v>0</v>
          </cell>
          <cell r="M3837">
            <v>0</v>
          </cell>
          <cell r="N3837">
            <v>0</v>
          </cell>
          <cell r="O3837">
            <v>0</v>
          </cell>
          <cell r="P3837">
            <v>0</v>
          </cell>
          <cell r="Q3837">
            <v>0</v>
          </cell>
          <cell r="R3837">
            <v>0</v>
          </cell>
          <cell r="S3837">
            <v>0</v>
          </cell>
          <cell r="T3837">
            <v>0</v>
          </cell>
          <cell r="U3837">
            <v>0</v>
          </cell>
          <cell r="V3837">
            <v>0</v>
          </cell>
          <cell r="W3837">
            <v>0</v>
          </cell>
          <cell r="X3837">
            <v>0</v>
          </cell>
          <cell r="Y3837" t="str">
            <v>D2_CA_v_250Proposed DSM Program Capital Costs</v>
          </cell>
        </row>
        <row r="3838">
          <cell r="E3838">
            <v>0</v>
          </cell>
          <cell r="F3838">
            <v>0</v>
          </cell>
          <cell r="G3838">
            <v>0</v>
          </cell>
          <cell r="H3838">
            <v>0</v>
          </cell>
          <cell r="I3838">
            <v>0</v>
          </cell>
          <cell r="J3838">
            <v>0</v>
          </cell>
          <cell r="K3838">
            <v>0</v>
          </cell>
          <cell r="L3838">
            <v>0</v>
          </cell>
          <cell r="M3838">
            <v>0</v>
          </cell>
          <cell r="N3838">
            <v>0</v>
          </cell>
          <cell r="O3838">
            <v>0</v>
          </cell>
          <cell r="P3838">
            <v>0</v>
          </cell>
          <cell r="Q3838">
            <v>0</v>
          </cell>
          <cell r="R3838">
            <v>0</v>
          </cell>
          <cell r="S3838">
            <v>0</v>
          </cell>
          <cell r="T3838">
            <v>0</v>
          </cell>
          <cell r="U3838">
            <v>0</v>
          </cell>
          <cell r="V3838">
            <v>0</v>
          </cell>
          <cell r="W3838">
            <v>0</v>
          </cell>
          <cell r="X3838">
            <v>0</v>
          </cell>
          <cell r="Y3838" t="str">
            <v>D2_CA_v_250   DSM Program Total Costs</v>
          </cell>
        </row>
        <row r="3839">
          <cell r="E3839">
            <v>0</v>
          </cell>
          <cell r="F3839">
            <v>0</v>
          </cell>
          <cell r="G3839">
            <v>0</v>
          </cell>
          <cell r="H3839">
            <v>0</v>
          </cell>
          <cell r="I3839">
            <v>0</v>
          </cell>
          <cell r="J3839">
            <v>0</v>
          </cell>
          <cell r="K3839">
            <v>0</v>
          </cell>
          <cell r="L3839">
            <v>0</v>
          </cell>
          <cell r="M3839">
            <v>0</v>
          </cell>
          <cell r="N3839">
            <v>0</v>
          </cell>
          <cell r="O3839">
            <v>0</v>
          </cell>
          <cell r="P3839">
            <v>0</v>
          </cell>
          <cell r="Q3839">
            <v>0</v>
          </cell>
          <cell r="R3839">
            <v>0</v>
          </cell>
          <cell r="S3839">
            <v>0</v>
          </cell>
          <cell r="T3839">
            <v>0</v>
          </cell>
          <cell r="U3839">
            <v>0</v>
          </cell>
          <cell r="V3839">
            <v>0</v>
          </cell>
          <cell r="W3839">
            <v>0</v>
          </cell>
          <cell r="X3839">
            <v>0</v>
          </cell>
          <cell r="Y3839" t="str">
            <v>D2_CA_w_300Proposed DSM Program Energy Costs</v>
          </cell>
        </row>
        <row r="3840">
          <cell r="E3840">
            <v>0</v>
          </cell>
          <cell r="F3840">
            <v>0</v>
          </cell>
          <cell r="G3840">
            <v>0</v>
          </cell>
          <cell r="H3840">
            <v>0</v>
          </cell>
          <cell r="I3840">
            <v>0</v>
          </cell>
          <cell r="J3840">
            <v>0</v>
          </cell>
          <cell r="K3840">
            <v>0</v>
          </cell>
          <cell r="L3840">
            <v>0</v>
          </cell>
          <cell r="M3840">
            <v>0</v>
          </cell>
          <cell r="N3840">
            <v>0</v>
          </cell>
          <cell r="O3840">
            <v>0</v>
          </cell>
          <cell r="P3840">
            <v>0</v>
          </cell>
          <cell r="Q3840">
            <v>0</v>
          </cell>
          <cell r="R3840">
            <v>0</v>
          </cell>
          <cell r="S3840">
            <v>0</v>
          </cell>
          <cell r="T3840">
            <v>0</v>
          </cell>
          <cell r="U3840">
            <v>0</v>
          </cell>
          <cell r="V3840">
            <v>0</v>
          </cell>
          <cell r="W3840">
            <v>0</v>
          </cell>
          <cell r="X3840">
            <v>0</v>
          </cell>
          <cell r="Y3840" t="str">
            <v>D2_CA_w_300Proposed DSM Program Payback Energy Costs</v>
          </cell>
        </row>
        <row r="3841">
          <cell r="E3841">
            <v>0</v>
          </cell>
          <cell r="F3841">
            <v>0</v>
          </cell>
          <cell r="G3841">
            <v>0</v>
          </cell>
          <cell r="H3841">
            <v>0</v>
          </cell>
          <cell r="I3841">
            <v>0</v>
          </cell>
          <cell r="J3841">
            <v>0</v>
          </cell>
          <cell r="K3841">
            <v>0</v>
          </cell>
          <cell r="L3841">
            <v>0</v>
          </cell>
          <cell r="M3841">
            <v>0</v>
          </cell>
          <cell r="N3841">
            <v>0</v>
          </cell>
          <cell r="O3841">
            <v>0</v>
          </cell>
          <cell r="P3841">
            <v>0</v>
          </cell>
          <cell r="Q3841">
            <v>0</v>
          </cell>
          <cell r="R3841">
            <v>0</v>
          </cell>
          <cell r="S3841">
            <v>0</v>
          </cell>
          <cell r="T3841">
            <v>0</v>
          </cell>
          <cell r="U3841">
            <v>0</v>
          </cell>
          <cell r="V3841">
            <v>0</v>
          </cell>
          <cell r="W3841">
            <v>0</v>
          </cell>
          <cell r="X3841">
            <v>0</v>
          </cell>
          <cell r="Y3841" t="str">
            <v>D2_CA_w_300Proposed DSM Program Capacity Costs</v>
          </cell>
        </row>
        <row r="3842">
          <cell r="E3842">
            <v>0</v>
          </cell>
          <cell r="F3842">
            <v>0</v>
          </cell>
          <cell r="G3842">
            <v>0</v>
          </cell>
          <cell r="H3842">
            <v>0</v>
          </cell>
          <cell r="I3842">
            <v>0</v>
          </cell>
          <cell r="J3842">
            <v>0</v>
          </cell>
          <cell r="K3842">
            <v>0</v>
          </cell>
          <cell r="L3842">
            <v>0</v>
          </cell>
          <cell r="M3842">
            <v>0</v>
          </cell>
          <cell r="N3842">
            <v>0</v>
          </cell>
          <cell r="O3842">
            <v>0</v>
          </cell>
          <cell r="P3842">
            <v>0</v>
          </cell>
          <cell r="Q3842">
            <v>0</v>
          </cell>
          <cell r="R3842">
            <v>0</v>
          </cell>
          <cell r="S3842">
            <v>0</v>
          </cell>
          <cell r="T3842">
            <v>0</v>
          </cell>
          <cell r="U3842">
            <v>0</v>
          </cell>
          <cell r="V3842">
            <v>0</v>
          </cell>
          <cell r="W3842">
            <v>0</v>
          </cell>
          <cell r="X3842">
            <v>0</v>
          </cell>
          <cell r="Y3842" t="str">
            <v>D2_CA_w_300Proposed DSM Program Capital Costs</v>
          </cell>
        </row>
        <row r="3843">
          <cell r="E3843">
            <v>0</v>
          </cell>
          <cell r="F3843">
            <v>0</v>
          </cell>
          <cell r="G3843">
            <v>0</v>
          </cell>
          <cell r="H3843">
            <v>0</v>
          </cell>
          <cell r="I3843">
            <v>0</v>
          </cell>
          <cell r="J3843">
            <v>0</v>
          </cell>
          <cell r="K3843">
            <v>0</v>
          </cell>
          <cell r="L3843">
            <v>0</v>
          </cell>
          <cell r="M3843">
            <v>0</v>
          </cell>
          <cell r="N3843">
            <v>0</v>
          </cell>
          <cell r="O3843">
            <v>0</v>
          </cell>
          <cell r="P3843">
            <v>0</v>
          </cell>
          <cell r="Q3843">
            <v>0</v>
          </cell>
          <cell r="R3843">
            <v>0</v>
          </cell>
          <cell r="S3843">
            <v>0</v>
          </cell>
          <cell r="T3843">
            <v>0</v>
          </cell>
          <cell r="U3843">
            <v>0</v>
          </cell>
          <cell r="V3843">
            <v>0</v>
          </cell>
          <cell r="W3843">
            <v>0</v>
          </cell>
          <cell r="X3843">
            <v>0</v>
          </cell>
          <cell r="Y3843" t="str">
            <v>D2_CA_w_300   DSM Program Total Costs</v>
          </cell>
        </row>
        <row r="3844">
          <cell r="E3844">
            <v>0</v>
          </cell>
          <cell r="F3844">
            <v>0</v>
          </cell>
          <cell r="G3844">
            <v>0</v>
          </cell>
          <cell r="H3844">
            <v>0</v>
          </cell>
          <cell r="I3844">
            <v>0</v>
          </cell>
          <cell r="J3844">
            <v>0</v>
          </cell>
          <cell r="K3844">
            <v>0</v>
          </cell>
          <cell r="L3844">
            <v>0</v>
          </cell>
          <cell r="M3844">
            <v>0</v>
          </cell>
          <cell r="N3844">
            <v>0</v>
          </cell>
          <cell r="O3844">
            <v>0</v>
          </cell>
          <cell r="P3844">
            <v>0</v>
          </cell>
          <cell r="Q3844">
            <v>0</v>
          </cell>
          <cell r="R3844">
            <v>0</v>
          </cell>
          <cell r="S3844">
            <v>0</v>
          </cell>
          <cell r="T3844">
            <v>0</v>
          </cell>
          <cell r="U3844">
            <v>0</v>
          </cell>
          <cell r="V3844">
            <v>0</v>
          </cell>
          <cell r="W3844">
            <v>0</v>
          </cell>
          <cell r="X3844">
            <v>0</v>
          </cell>
          <cell r="Y3844" t="str">
            <v>D2_CA_x_400Proposed DSM Program Energy Costs</v>
          </cell>
        </row>
        <row r="3845">
          <cell r="E3845">
            <v>0</v>
          </cell>
          <cell r="F3845">
            <v>0</v>
          </cell>
          <cell r="G3845">
            <v>0</v>
          </cell>
          <cell r="H3845">
            <v>0</v>
          </cell>
          <cell r="I3845">
            <v>0</v>
          </cell>
          <cell r="J3845">
            <v>0</v>
          </cell>
          <cell r="K3845">
            <v>0</v>
          </cell>
          <cell r="L3845">
            <v>0</v>
          </cell>
          <cell r="M3845">
            <v>0</v>
          </cell>
          <cell r="N3845">
            <v>0</v>
          </cell>
          <cell r="O3845">
            <v>0</v>
          </cell>
          <cell r="P3845">
            <v>0</v>
          </cell>
          <cell r="Q3845">
            <v>0</v>
          </cell>
          <cell r="R3845">
            <v>0</v>
          </cell>
          <cell r="S3845">
            <v>0</v>
          </cell>
          <cell r="T3845">
            <v>0</v>
          </cell>
          <cell r="U3845">
            <v>0</v>
          </cell>
          <cell r="V3845">
            <v>0</v>
          </cell>
          <cell r="W3845">
            <v>0</v>
          </cell>
          <cell r="X3845">
            <v>0</v>
          </cell>
          <cell r="Y3845" t="str">
            <v>D2_CA_x_400Proposed DSM Program Payback Energy Costs</v>
          </cell>
        </row>
        <row r="3846">
          <cell r="E3846">
            <v>0</v>
          </cell>
          <cell r="F3846">
            <v>0</v>
          </cell>
          <cell r="G3846">
            <v>0</v>
          </cell>
          <cell r="H3846">
            <v>0</v>
          </cell>
          <cell r="I3846">
            <v>0</v>
          </cell>
          <cell r="J3846">
            <v>0</v>
          </cell>
          <cell r="K3846">
            <v>0</v>
          </cell>
          <cell r="L3846">
            <v>0</v>
          </cell>
          <cell r="M3846">
            <v>0</v>
          </cell>
          <cell r="N3846">
            <v>0</v>
          </cell>
          <cell r="O3846">
            <v>0</v>
          </cell>
          <cell r="P3846">
            <v>0</v>
          </cell>
          <cell r="Q3846">
            <v>0</v>
          </cell>
          <cell r="R3846">
            <v>0</v>
          </cell>
          <cell r="S3846">
            <v>0</v>
          </cell>
          <cell r="T3846">
            <v>0</v>
          </cell>
          <cell r="U3846">
            <v>0</v>
          </cell>
          <cell r="V3846">
            <v>0</v>
          </cell>
          <cell r="W3846">
            <v>0</v>
          </cell>
          <cell r="X3846">
            <v>0</v>
          </cell>
          <cell r="Y3846" t="str">
            <v>D2_CA_x_400Proposed DSM Program Capacity Costs</v>
          </cell>
        </row>
        <row r="3847">
          <cell r="E3847">
            <v>0</v>
          </cell>
          <cell r="F3847">
            <v>0</v>
          </cell>
          <cell r="G3847">
            <v>0</v>
          </cell>
          <cell r="H3847">
            <v>0</v>
          </cell>
          <cell r="I3847">
            <v>0</v>
          </cell>
          <cell r="J3847">
            <v>0</v>
          </cell>
          <cell r="K3847">
            <v>0</v>
          </cell>
          <cell r="L3847">
            <v>0</v>
          </cell>
          <cell r="M3847">
            <v>0</v>
          </cell>
          <cell r="N3847">
            <v>0</v>
          </cell>
          <cell r="O3847">
            <v>0</v>
          </cell>
          <cell r="P3847">
            <v>0</v>
          </cell>
          <cell r="Q3847">
            <v>0</v>
          </cell>
          <cell r="R3847">
            <v>0</v>
          </cell>
          <cell r="S3847">
            <v>0</v>
          </cell>
          <cell r="T3847">
            <v>0</v>
          </cell>
          <cell r="U3847">
            <v>0</v>
          </cell>
          <cell r="V3847">
            <v>0</v>
          </cell>
          <cell r="W3847">
            <v>0</v>
          </cell>
          <cell r="X3847">
            <v>0</v>
          </cell>
          <cell r="Y3847" t="str">
            <v>D2_CA_x_400Proposed DSM Program Capital Costs</v>
          </cell>
        </row>
        <row r="3848">
          <cell r="E3848">
            <v>0</v>
          </cell>
          <cell r="F3848">
            <v>0</v>
          </cell>
          <cell r="G3848">
            <v>0</v>
          </cell>
          <cell r="H3848">
            <v>0</v>
          </cell>
          <cell r="I3848">
            <v>0</v>
          </cell>
          <cell r="J3848">
            <v>0</v>
          </cell>
          <cell r="K3848">
            <v>0</v>
          </cell>
          <cell r="L3848">
            <v>0</v>
          </cell>
          <cell r="M3848">
            <v>0</v>
          </cell>
          <cell r="N3848">
            <v>0</v>
          </cell>
          <cell r="O3848">
            <v>0</v>
          </cell>
          <cell r="P3848">
            <v>0</v>
          </cell>
          <cell r="Q3848">
            <v>0</v>
          </cell>
          <cell r="R3848">
            <v>0</v>
          </cell>
          <cell r="S3848">
            <v>0</v>
          </cell>
          <cell r="T3848">
            <v>0</v>
          </cell>
          <cell r="U3848">
            <v>0</v>
          </cell>
          <cell r="V3848">
            <v>0</v>
          </cell>
          <cell r="W3848">
            <v>0</v>
          </cell>
          <cell r="X3848">
            <v>0</v>
          </cell>
          <cell r="Y3848" t="str">
            <v>D2_CA_x_400   DSM Program Total Costs</v>
          </cell>
        </row>
        <row r="3849">
          <cell r="E3849">
            <v>0</v>
          </cell>
          <cell r="F3849">
            <v>0</v>
          </cell>
          <cell r="G3849">
            <v>0</v>
          </cell>
          <cell r="H3849">
            <v>0</v>
          </cell>
          <cell r="I3849">
            <v>0</v>
          </cell>
          <cell r="J3849">
            <v>0</v>
          </cell>
          <cell r="K3849">
            <v>0</v>
          </cell>
          <cell r="L3849">
            <v>0</v>
          </cell>
          <cell r="M3849">
            <v>0</v>
          </cell>
          <cell r="N3849">
            <v>0</v>
          </cell>
          <cell r="O3849">
            <v>0</v>
          </cell>
          <cell r="P3849">
            <v>0</v>
          </cell>
          <cell r="Q3849">
            <v>0</v>
          </cell>
          <cell r="R3849">
            <v>0</v>
          </cell>
          <cell r="S3849">
            <v>0</v>
          </cell>
          <cell r="T3849">
            <v>0</v>
          </cell>
          <cell r="U3849">
            <v>0</v>
          </cell>
          <cell r="V3849">
            <v>0</v>
          </cell>
          <cell r="W3849">
            <v>0</v>
          </cell>
          <cell r="X3849">
            <v>0</v>
          </cell>
          <cell r="Y3849" t="str">
            <v>D2_CA_y_500Proposed DSM Program Energy Costs</v>
          </cell>
        </row>
        <row r="3850">
          <cell r="E3850">
            <v>0</v>
          </cell>
          <cell r="F3850">
            <v>0</v>
          </cell>
          <cell r="G3850">
            <v>0</v>
          </cell>
          <cell r="H3850">
            <v>0</v>
          </cell>
          <cell r="I3850">
            <v>0</v>
          </cell>
          <cell r="J3850">
            <v>0</v>
          </cell>
          <cell r="K3850">
            <v>0</v>
          </cell>
          <cell r="L3850">
            <v>0</v>
          </cell>
          <cell r="M3850">
            <v>0</v>
          </cell>
          <cell r="N3850">
            <v>0</v>
          </cell>
          <cell r="O3850">
            <v>0</v>
          </cell>
          <cell r="P3850">
            <v>0</v>
          </cell>
          <cell r="Q3850">
            <v>0</v>
          </cell>
          <cell r="R3850">
            <v>0</v>
          </cell>
          <cell r="S3850">
            <v>0</v>
          </cell>
          <cell r="T3850">
            <v>0</v>
          </cell>
          <cell r="U3850">
            <v>0</v>
          </cell>
          <cell r="V3850">
            <v>0</v>
          </cell>
          <cell r="W3850">
            <v>0</v>
          </cell>
          <cell r="X3850">
            <v>0</v>
          </cell>
          <cell r="Y3850" t="str">
            <v>D2_CA_y_500Proposed DSM Program Payback Energy Costs</v>
          </cell>
        </row>
        <row r="3851">
          <cell r="E3851">
            <v>0</v>
          </cell>
          <cell r="F3851">
            <v>0</v>
          </cell>
          <cell r="G3851">
            <v>0</v>
          </cell>
          <cell r="H3851">
            <v>0</v>
          </cell>
          <cell r="I3851">
            <v>0</v>
          </cell>
          <cell r="J3851">
            <v>0</v>
          </cell>
          <cell r="K3851">
            <v>0</v>
          </cell>
          <cell r="L3851">
            <v>0</v>
          </cell>
          <cell r="M3851">
            <v>0</v>
          </cell>
          <cell r="N3851">
            <v>0</v>
          </cell>
          <cell r="O3851">
            <v>0</v>
          </cell>
          <cell r="P3851">
            <v>0</v>
          </cell>
          <cell r="Q3851">
            <v>0</v>
          </cell>
          <cell r="R3851">
            <v>0</v>
          </cell>
          <cell r="S3851">
            <v>0</v>
          </cell>
          <cell r="T3851">
            <v>0</v>
          </cell>
          <cell r="U3851">
            <v>0</v>
          </cell>
          <cell r="V3851">
            <v>0</v>
          </cell>
          <cell r="W3851">
            <v>0</v>
          </cell>
          <cell r="X3851">
            <v>0</v>
          </cell>
          <cell r="Y3851" t="str">
            <v>D2_CA_y_500Proposed DSM Program Capacity Costs</v>
          </cell>
        </row>
        <row r="3852">
          <cell r="E3852">
            <v>0</v>
          </cell>
          <cell r="F3852">
            <v>0</v>
          </cell>
          <cell r="G3852">
            <v>0</v>
          </cell>
          <cell r="H3852">
            <v>0</v>
          </cell>
          <cell r="I3852">
            <v>0</v>
          </cell>
          <cell r="J3852">
            <v>0</v>
          </cell>
          <cell r="K3852">
            <v>0</v>
          </cell>
          <cell r="L3852">
            <v>0</v>
          </cell>
          <cell r="M3852">
            <v>0</v>
          </cell>
          <cell r="N3852">
            <v>0</v>
          </cell>
          <cell r="O3852">
            <v>0</v>
          </cell>
          <cell r="P3852">
            <v>0</v>
          </cell>
          <cell r="Q3852">
            <v>0</v>
          </cell>
          <cell r="R3852">
            <v>0</v>
          </cell>
          <cell r="S3852">
            <v>0</v>
          </cell>
          <cell r="T3852">
            <v>0</v>
          </cell>
          <cell r="U3852">
            <v>0</v>
          </cell>
          <cell r="V3852">
            <v>0</v>
          </cell>
          <cell r="W3852">
            <v>0</v>
          </cell>
          <cell r="X3852">
            <v>0</v>
          </cell>
          <cell r="Y3852" t="str">
            <v>D2_CA_y_500Proposed DSM Program Capital Costs</v>
          </cell>
        </row>
        <row r="3853">
          <cell r="E3853">
            <v>0</v>
          </cell>
          <cell r="F3853">
            <v>0</v>
          </cell>
          <cell r="G3853">
            <v>0</v>
          </cell>
          <cell r="H3853">
            <v>0</v>
          </cell>
          <cell r="I3853">
            <v>0</v>
          </cell>
          <cell r="J3853">
            <v>0</v>
          </cell>
          <cell r="K3853">
            <v>0</v>
          </cell>
          <cell r="L3853">
            <v>0</v>
          </cell>
          <cell r="M3853">
            <v>0</v>
          </cell>
          <cell r="N3853">
            <v>0</v>
          </cell>
          <cell r="O3853">
            <v>0</v>
          </cell>
          <cell r="P3853">
            <v>0</v>
          </cell>
          <cell r="Q3853">
            <v>0</v>
          </cell>
          <cell r="R3853">
            <v>0</v>
          </cell>
          <cell r="S3853">
            <v>0</v>
          </cell>
          <cell r="T3853">
            <v>0</v>
          </cell>
          <cell r="U3853">
            <v>0</v>
          </cell>
          <cell r="V3853">
            <v>0</v>
          </cell>
          <cell r="W3853">
            <v>0</v>
          </cell>
          <cell r="X3853">
            <v>0</v>
          </cell>
          <cell r="Y3853" t="str">
            <v>D2_CA_y_500   DSM Program Total Costs</v>
          </cell>
        </row>
        <row r="3854">
          <cell r="E3854">
            <v>0</v>
          </cell>
          <cell r="F3854">
            <v>0</v>
          </cell>
          <cell r="G3854">
            <v>0</v>
          </cell>
          <cell r="H3854">
            <v>0</v>
          </cell>
          <cell r="I3854">
            <v>0</v>
          </cell>
          <cell r="J3854">
            <v>0</v>
          </cell>
          <cell r="K3854">
            <v>0</v>
          </cell>
          <cell r="L3854">
            <v>0</v>
          </cell>
          <cell r="M3854">
            <v>0</v>
          </cell>
          <cell r="N3854">
            <v>0</v>
          </cell>
          <cell r="O3854">
            <v>0</v>
          </cell>
          <cell r="P3854">
            <v>0</v>
          </cell>
          <cell r="Q3854">
            <v>0</v>
          </cell>
          <cell r="R3854">
            <v>0</v>
          </cell>
          <cell r="S3854">
            <v>0</v>
          </cell>
          <cell r="T3854">
            <v>0</v>
          </cell>
          <cell r="U3854">
            <v>0</v>
          </cell>
          <cell r="V3854">
            <v>0</v>
          </cell>
          <cell r="W3854">
            <v>0</v>
          </cell>
          <cell r="X3854">
            <v>0</v>
          </cell>
          <cell r="Y3854" t="str">
            <v>D2_CA_z_750Proposed DSM Program Energy Costs</v>
          </cell>
        </row>
        <row r="3855">
          <cell r="E3855">
            <v>0</v>
          </cell>
          <cell r="F3855">
            <v>0</v>
          </cell>
          <cell r="G3855">
            <v>0</v>
          </cell>
          <cell r="H3855">
            <v>0</v>
          </cell>
          <cell r="I3855">
            <v>0</v>
          </cell>
          <cell r="J3855">
            <v>0</v>
          </cell>
          <cell r="K3855">
            <v>0</v>
          </cell>
          <cell r="L3855">
            <v>0</v>
          </cell>
          <cell r="M3855">
            <v>0</v>
          </cell>
          <cell r="N3855">
            <v>0</v>
          </cell>
          <cell r="O3855">
            <v>0</v>
          </cell>
          <cell r="P3855">
            <v>0</v>
          </cell>
          <cell r="Q3855">
            <v>0</v>
          </cell>
          <cell r="R3855">
            <v>0</v>
          </cell>
          <cell r="S3855">
            <v>0</v>
          </cell>
          <cell r="T3855">
            <v>0</v>
          </cell>
          <cell r="U3855">
            <v>0</v>
          </cell>
          <cell r="V3855">
            <v>0</v>
          </cell>
          <cell r="W3855">
            <v>0</v>
          </cell>
          <cell r="X3855">
            <v>0</v>
          </cell>
          <cell r="Y3855" t="str">
            <v>D2_CA_z_750Proposed DSM Program Payback Energy Costs</v>
          </cell>
        </row>
        <row r="3856">
          <cell r="E3856">
            <v>0</v>
          </cell>
          <cell r="F3856">
            <v>0</v>
          </cell>
          <cell r="G3856">
            <v>0</v>
          </cell>
          <cell r="H3856">
            <v>0</v>
          </cell>
          <cell r="I3856">
            <v>0</v>
          </cell>
          <cell r="J3856">
            <v>0</v>
          </cell>
          <cell r="K3856">
            <v>0</v>
          </cell>
          <cell r="L3856">
            <v>0</v>
          </cell>
          <cell r="M3856">
            <v>0</v>
          </cell>
          <cell r="N3856">
            <v>0</v>
          </cell>
          <cell r="O3856">
            <v>0</v>
          </cell>
          <cell r="P3856">
            <v>0</v>
          </cell>
          <cell r="Q3856">
            <v>0</v>
          </cell>
          <cell r="R3856">
            <v>0</v>
          </cell>
          <cell r="S3856">
            <v>0</v>
          </cell>
          <cell r="T3856">
            <v>0</v>
          </cell>
          <cell r="U3856">
            <v>0</v>
          </cell>
          <cell r="V3856">
            <v>0</v>
          </cell>
          <cell r="W3856">
            <v>0</v>
          </cell>
          <cell r="X3856">
            <v>0</v>
          </cell>
          <cell r="Y3856" t="str">
            <v>D2_CA_z_750Proposed DSM Program Capacity Costs</v>
          </cell>
        </row>
        <row r="3857">
          <cell r="E3857">
            <v>0</v>
          </cell>
          <cell r="F3857">
            <v>0</v>
          </cell>
          <cell r="G3857">
            <v>0</v>
          </cell>
          <cell r="H3857">
            <v>0</v>
          </cell>
          <cell r="I3857">
            <v>0</v>
          </cell>
          <cell r="J3857">
            <v>0</v>
          </cell>
          <cell r="K3857">
            <v>0</v>
          </cell>
          <cell r="L3857">
            <v>0</v>
          </cell>
          <cell r="M3857">
            <v>0</v>
          </cell>
          <cell r="N3857">
            <v>0</v>
          </cell>
          <cell r="O3857">
            <v>0</v>
          </cell>
          <cell r="P3857">
            <v>0</v>
          </cell>
          <cell r="Q3857">
            <v>0</v>
          </cell>
          <cell r="R3857">
            <v>0</v>
          </cell>
          <cell r="S3857">
            <v>0</v>
          </cell>
          <cell r="T3857">
            <v>0</v>
          </cell>
          <cell r="U3857">
            <v>0</v>
          </cell>
          <cell r="V3857">
            <v>0</v>
          </cell>
          <cell r="W3857">
            <v>0</v>
          </cell>
          <cell r="X3857">
            <v>0</v>
          </cell>
          <cell r="Y3857" t="str">
            <v>D2_CA_z_750Proposed DSM Program Capital Costs</v>
          </cell>
        </row>
        <row r="3858">
          <cell r="E3858">
            <v>0</v>
          </cell>
          <cell r="F3858">
            <v>0</v>
          </cell>
          <cell r="G3858">
            <v>0</v>
          </cell>
          <cell r="H3858">
            <v>0</v>
          </cell>
          <cell r="I3858">
            <v>0</v>
          </cell>
          <cell r="J3858">
            <v>0</v>
          </cell>
          <cell r="K3858">
            <v>0</v>
          </cell>
          <cell r="L3858">
            <v>0</v>
          </cell>
          <cell r="M3858">
            <v>0</v>
          </cell>
          <cell r="N3858">
            <v>0</v>
          </cell>
          <cell r="O3858">
            <v>0</v>
          </cell>
          <cell r="P3858">
            <v>0</v>
          </cell>
          <cell r="Q3858">
            <v>0</v>
          </cell>
          <cell r="R3858">
            <v>0</v>
          </cell>
          <cell r="S3858">
            <v>0</v>
          </cell>
          <cell r="T3858">
            <v>0</v>
          </cell>
          <cell r="U3858">
            <v>0</v>
          </cell>
          <cell r="V3858">
            <v>0</v>
          </cell>
          <cell r="W3858">
            <v>0</v>
          </cell>
          <cell r="X3858">
            <v>0</v>
          </cell>
          <cell r="Y3858" t="str">
            <v>D2_CA_z_750   DSM Program Total Costs</v>
          </cell>
        </row>
        <row r="3859">
          <cell r="E3859">
            <v>0</v>
          </cell>
          <cell r="F3859">
            <v>0</v>
          </cell>
          <cell r="G3859">
            <v>0</v>
          </cell>
          <cell r="H3859">
            <v>0</v>
          </cell>
          <cell r="I3859">
            <v>0</v>
          </cell>
          <cell r="J3859">
            <v>0</v>
          </cell>
          <cell r="K3859">
            <v>0</v>
          </cell>
          <cell r="L3859">
            <v>0</v>
          </cell>
          <cell r="M3859">
            <v>0</v>
          </cell>
          <cell r="N3859">
            <v>0</v>
          </cell>
          <cell r="O3859">
            <v>0</v>
          </cell>
          <cell r="P3859">
            <v>0</v>
          </cell>
          <cell r="Q3859">
            <v>0</v>
          </cell>
          <cell r="R3859">
            <v>0</v>
          </cell>
          <cell r="S3859">
            <v>0</v>
          </cell>
          <cell r="T3859">
            <v>0</v>
          </cell>
          <cell r="U3859">
            <v>0</v>
          </cell>
          <cell r="V3859">
            <v>0</v>
          </cell>
          <cell r="W3859">
            <v>0</v>
          </cell>
          <cell r="X3859">
            <v>0</v>
          </cell>
          <cell r="Y3859" t="str">
            <v>D2_CA_z_9999Proposed DSM Program Energy Costs</v>
          </cell>
        </row>
        <row r="3860">
          <cell r="E3860">
            <v>0</v>
          </cell>
          <cell r="F3860">
            <v>0</v>
          </cell>
          <cell r="G3860">
            <v>0</v>
          </cell>
          <cell r="H3860">
            <v>0</v>
          </cell>
          <cell r="I3860">
            <v>0</v>
          </cell>
          <cell r="J3860">
            <v>0</v>
          </cell>
          <cell r="K3860">
            <v>0</v>
          </cell>
          <cell r="L3860">
            <v>0</v>
          </cell>
          <cell r="M3860">
            <v>0</v>
          </cell>
          <cell r="N3860">
            <v>0</v>
          </cell>
          <cell r="O3860">
            <v>0</v>
          </cell>
          <cell r="P3860">
            <v>0</v>
          </cell>
          <cell r="Q3860">
            <v>0</v>
          </cell>
          <cell r="R3860">
            <v>0</v>
          </cell>
          <cell r="S3860">
            <v>0</v>
          </cell>
          <cell r="T3860">
            <v>0</v>
          </cell>
          <cell r="U3860">
            <v>0</v>
          </cell>
          <cell r="V3860">
            <v>0</v>
          </cell>
          <cell r="W3860">
            <v>0</v>
          </cell>
          <cell r="X3860">
            <v>0</v>
          </cell>
          <cell r="Y3860" t="str">
            <v>D2_CA_z_9999Proposed DSM Program Payback Energy Costs</v>
          </cell>
        </row>
        <row r="3861">
          <cell r="E3861">
            <v>0</v>
          </cell>
          <cell r="F3861">
            <v>0</v>
          </cell>
          <cell r="G3861">
            <v>0</v>
          </cell>
          <cell r="H3861">
            <v>0</v>
          </cell>
          <cell r="I3861">
            <v>0</v>
          </cell>
          <cell r="J3861">
            <v>0</v>
          </cell>
          <cell r="K3861">
            <v>0</v>
          </cell>
          <cell r="L3861">
            <v>0</v>
          </cell>
          <cell r="M3861">
            <v>0</v>
          </cell>
          <cell r="N3861">
            <v>0</v>
          </cell>
          <cell r="O3861">
            <v>0</v>
          </cell>
          <cell r="P3861">
            <v>0</v>
          </cell>
          <cell r="Q3861">
            <v>0</v>
          </cell>
          <cell r="R3861">
            <v>0</v>
          </cell>
          <cell r="S3861">
            <v>0</v>
          </cell>
          <cell r="T3861">
            <v>0</v>
          </cell>
          <cell r="U3861">
            <v>0</v>
          </cell>
          <cell r="V3861">
            <v>0</v>
          </cell>
          <cell r="W3861">
            <v>0</v>
          </cell>
          <cell r="X3861">
            <v>0</v>
          </cell>
          <cell r="Y3861" t="str">
            <v>D2_CA_z_9999Proposed DSM Program Capacity Costs</v>
          </cell>
        </row>
        <row r="3862">
          <cell r="E3862">
            <v>0</v>
          </cell>
          <cell r="F3862">
            <v>0</v>
          </cell>
          <cell r="G3862">
            <v>0</v>
          </cell>
          <cell r="H3862">
            <v>0</v>
          </cell>
          <cell r="I3862">
            <v>0</v>
          </cell>
          <cell r="J3862">
            <v>0</v>
          </cell>
          <cell r="K3862">
            <v>0</v>
          </cell>
          <cell r="L3862">
            <v>0</v>
          </cell>
          <cell r="M3862">
            <v>0</v>
          </cell>
          <cell r="N3862">
            <v>0</v>
          </cell>
          <cell r="O3862">
            <v>0</v>
          </cell>
          <cell r="P3862">
            <v>0</v>
          </cell>
          <cell r="Q3862">
            <v>0</v>
          </cell>
          <cell r="R3862">
            <v>0</v>
          </cell>
          <cell r="S3862">
            <v>0</v>
          </cell>
          <cell r="T3862">
            <v>0</v>
          </cell>
          <cell r="U3862">
            <v>0</v>
          </cell>
          <cell r="V3862">
            <v>0</v>
          </cell>
          <cell r="W3862">
            <v>0</v>
          </cell>
          <cell r="X3862">
            <v>0</v>
          </cell>
          <cell r="Y3862" t="str">
            <v>D2_CA_z_9999Proposed DSM Program Capital Costs</v>
          </cell>
        </row>
        <row r="3863">
          <cell r="E3863">
            <v>0</v>
          </cell>
          <cell r="F3863">
            <v>0</v>
          </cell>
          <cell r="G3863">
            <v>0</v>
          </cell>
          <cell r="H3863">
            <v>0</v>
          </cell>
          <cell r="I3863">
            <v>0</v>
          </cell>
          <cell r="J3863">
            <v>0</v>
          </cell>
          <cell r="K3863">
            <v>0</v>
          </cell>
          <cell r="L3863">
            <v>0</v>
          </cell>
          <cell r="M3863">
            <v>0</v>
          </cell>
          <cell r="N3863">
            <v>0</v>
          </cell>
          <cell r="O3863">
            <v>0</v>
          </cell>
          <cell r="P3863">
            <v>0</v>
          </cell>
          <cell r="Q3863">
            <v>0</v>
          </cell>
          <cell r="R3863">
            <v>0</v>
          </cell>
          <cell r="S3863">
            <v>0</v>
          </cell>
          <cell r="T3863">
            <v>0</v>
          </cell>
          <cell r="U3863">
            <v>0</v>
          </cell>
          <cell r="V3863">
            <v>0</v>
          </cell>
          <cell r="W3863">
            <v>0</v>
          </cell>
          <cell r="X3863">
            <v>0</v>
          </cell>
          <cell r="Y3863" t="str">
            <v>D2_CA_z_9999   DSM Program Total Costs</v>
          </cell>
        </row>
        <row r="3864">
          <cell r="E3864">
            <v>0</v>
          </cell>
          <cell r="F3864">
            <v>0</v>
          </cell>
          <cell r="G3864">
            <v>0</v>
          </cell>
          <cell r="H3864">
            <v>0</v>
          </cell>
          <cell r="I3864">
            <v>0</v>
          </cell>
          <cell r="J3864">
            <v>0</v>
          </cell>
          <cell r="K3864">
            <v>0</v>
          </cell>
          <cell r="L3864">
            <v>0</v>
          </cell>
          <cell r="M3864">
            <v>0</v>
          </cell>
          <cell r="N3864">
            <v>0</v>
          </cell>
          <cell r="O3864">
            <v>0</v>
          </cell>
          <cell r="P3864">
            <v>0</v>
          </cell>
          <cell r="Q3864">
            <v>0</v>
          </cell>
          <cell r="R3864">
            <v>0</v>
          </cell>
          <cell r="S3864">
            <v>0</v>
          </cell>
          <cell r="T3864">
            <v>0</v>
          </cell>
          <cell r="U3864">
            <v>0</v>
          </cell>
          <cell r="V3864">
            <v>0</v>
          </cell>
          <cell r="W3864">
            <v>0</v>
          </cell>
          <cell r="X3864">
            <v>0</v>
          </cell>
          <cell r="Y3864" t="str">
            <v>D2_OR_z_9999Proposed DSM Program Energy Costs</v>
          </cell>
        </row>
        <row r="3865">
          <cell r="E3865">
            <v>0</v>
          </cell>
          <cell r="F3865">
            <v>0</v>
          </cell>
          <cell r="G3865">
            <v>0</v>
          </cell>
          <cell r="H3865">
            <v>0</v>
          </cell>
          <cell r="I3865">
            <v>0</v>
          </cell>
          <cell r="J3865">
            <v>0</v>
          </cell>
          <cell r="K3865">
            <v>0</v>
          </cell>
          <cell r="L3865">
            <v>0</v>
          </cell>
          <cell r="M3865">
            <v>0</v>
          </cell>
          <cell r="N3865">
            <v>0</v>
          </cell>
          <cell r="O3865">
            <v>0</v>
          </cell>
          <cell r="P3865">
            <v>0</v>
          </cell>
          <cell r="Q3865">
            <v>0</v>
          </cell>
          <cell r="R3865">
            <v>0</v>
          </cell>
          <cell r="S3865">
            <v>0</v>
          </cell>
          <cell r="T3865">
            <v>0</v>
          </cell>
          <cell r="U3865">
            <v>0</v>
          </cell>
          <cell r="V3865">
            <v>0</v>
          </cell>
          <cell r="W3865">
            <v>0</v>
          </cell>
          <cell r="X3865">
            <v>0</v>
          </cell>
          <cell r="Y3865" t="str">
            <v>D2_OR_z_9999Proposed DSM Program Payback Energy Costs</v>
          </cell>
        </row>
        <row r="3866">
          <cell r="E3866">
            <v>0</v>
          </cell>
          <cell r="F3866">
            <v>0</v>
          </cell>
          <cell r="G3866">
            <v>0</v>
          </cell>
          <cell r="H3866">
            <v>0</v>
          </cell>
          <cell r="I3866">
            <v>0</v>
          </cell>
          <cell r="J3866">
            <v>0</v>
          </cell>
          <cell r="K3866">
            <v>0</v>
          </cell>
          <cell r="L3866">
            <v>0</v>
          </cell>
          <cell r="M3866">
            <v>0</v>
          </cell>
          <cell r="N3866">
            <v>0</v>
          </cell>
          <cell r="O3866">
            <v>0</v>
          </cell>
          <cell r="P3866">
            <v>0</v>
          </cell>
          <cell r="Q3866">
            <v>0</v>
          </cell>
          <cell r="R3866">
            <v>0</v>
          </cell>
          <cell r="S3866">
            <v>0</v>
          </cell>
          <cell r="T3866">
            <v>0</v>
          </cell>
          <cell r="U3866">
            <v>0</v>
          </cell>
          <cell r="V3866">
            <v>0</v>
          </cell>
          <cell r="W3866">
            <v>0</v>
          </cell>
          <cell r="X3866">
            <v>0</v>
          </cell>
          <cell r="Y3866" t="str">
            <v>D2_OR_z_9999Proposed DSM Program Capacity Costs</v>
          </cell>
        </row>
        <row r="3867">
          <cell r="E3867">
            <v>0</v>
          </cell>
          <cell r="F3867">
            <v>0</v>
          </cell>
          <cell r="G3867">
            <v>0</v>
          </cell>
          <cell r="H3867">
            <v>0</v>
          </cell>
          <cell r="I3867">
            <v>0</v>
          </cell>
          <cell r="J3867">
            <v>0</v>
          </cell>
          <cell r="K3867">
            <v>0</v>
          </cell>
          <cell r="L3867">
            <v>0</v>
          </cell>
          <cell r="M3867">
            <v>0</v>
          </cell>
          <cell r="N3867">
            <v>0</v>
          </cell>
          <cell r="O3867">
            <v>0</v>
          </cell>
          <cell r="P3867">
            <v>0</v>
          </cell>
          <cell r="Q3867">
            <v>0</v>
          </cell>
          <cell r="R3867">
            <v>0</v>
          </cell>
          <cell r="S3867">
            <v>0</v>
          </cell>
          <cell r="T3867">
            <v>0</v>
          </cell>
          <cell r="U3867">
            <v>0</v>
          </cell>
          <cell r="V3867">
            <v>0</v>
          </cell>
          <cell r="W3867">
            <v>0</v>
          </cell>
          <cell r="X3867">
            <v>0</v>
          </cell>
          <cell r="Y3867" t="str">
            <v>D2_OR_z_9999Proposed DSM Program Capital Costs</v>
          </cell>
        </row>
        <row r="3868">
          <cell r="E3868">
            <v>0</v>
          </cell>
          <cell r="F3868">
            <v>0</v>
          </cell>
          <cell r="G3868">
            <v>0</v>
          </cell>
          <cell r="H3868">
            <v>0</v>
          </cell>
          <cell r="I3868">
            <v>0</v>
          </cell>
          <cell r="J3868">
            <v>0</v>
          </cell>
          <cell r="K3868">
            <v>0</v>
          </cell>
          <cell r="L3868">
            <v>0</v>
          </cell>
          <cell r="M3868">
            <v>0</v>
          </cell>
          <cell r="N3868">
            <v>0</v>
          </cell>
          <cell r="O3868">
            <v>0</v>
          </cell>
          <cell r="P3868">
            <v>0</v>
          </cell>
          <cell r="Q3868">
            <v>0</v>
          </cell>
          <cell r="R3868">
            <v>0</v>
          </cell>
          <cell r="S3868">
            <v>0</v>
          </cell>
          <cell r="T3868">
            <v>0</v>
          </cell>
          <cell r="U3868">
            <v>0</v>
          </cell>
          <cell r="V3868">
            <v>0</v>
          </cell>
          <cell r="W3868">
            <v>0</v>
          </cell>
          <cell r="X3868">
            <v>0</v>
          </cell>
          <cell r="Y3868" t="str">
            <v>D2_OR_z_9999   DSM Program Total Costs</v>
          </cell>
        </row>
        <row r="3869">
          <cell r="E3869">
            <v>0</v>
          </cell>
          <cell r="F3869">
            <v>0</v>
          </cell>
          <cell r="G3869">
            <v>0</v>
          </cell>
          <cell r="H3869">
            <v>0</v>
          </cell>
          <cell r="I3869">
            <v>0</v>
          </cell>
          <cell r="J3869">
            <v>0</v>
          </cell>
          <cell r="K3869">
            <v>0</v>
          </cell>
          <cell r="L3869">
            <v>0</v>
          </cell>
          <cell r="M3869">
            <v>0</v>
          </cell>
          <cell r="N3869">
            <v>0</v>
          </cell>
          <cell r="O3869">
            <v>0</v>
          </cell>
          <cell r="P3869">
            <v>0</v>
          </cell>
          <cell r="Q3869">
            <v>0</v>
          </cell>
          <cell r="R3869">
            <v>0</v>
          </cell>
          <cell r="S3869">
            <v>0</v>
          </cell>
          <cell r="T3869">
            <v>0</v>
          </cell>
          <cell r="U3869">
            <v>0</v>
          </cell>
          <cell r="V3869">
            <v>0</v>
          </cell>
          <cell r="W3869">
            <v>0</v>
          </cell>
          <cell r="X3869">
            <v>0</v>
          </cell>
          <cell r="Y3869" t="str">
            <v>D2_OR_k_100Proposed DSM Program Energy Costs</v>
          </cell>
        </row>
        <row r="3870">
          <cell r="E3870">
            <v>0</v>
          </cell>
          <cell r="F3870">
            <v>0</v>
          </cell>
          <cell r="G3870">
            <v>0</v>
          </cell>
          <cell r="H3870">
            <v>0</v>
          </cell>
          <cell r="I3870">
            <v>0</v>
          </cell>
          <cell r="J3870">
            <v>0</v>
          </cell>
          <cell r="K3870">
            <v>0</v>
          </cell>
          <cell r="L3870">
            <v>0</v>
          </cell>
          <cell r="M3870">
            <v>0</v>
          </cell>
          <cell r="N3870">
            <v>0</v>
          </cell>
          <cell r="O3870">
            <v>0</v>
          </cell>
          <cell r="P3870">
            <v>0</v>
          </cell>
          <cell r="Q3870">
            <v>0</v>
          </cell>
          <cell r="R3870">
            <v>0</v>
          </cell>
          <cell r="S3870">
            <v>0</v>
          </cell>
          <cell r="T3870">
            <v>0</v>
          </cell>
          <cell r="U3870">
            <v>0</v>
          </cell>
          <cell r="V3870">
            <v>0</v>
          </cell>
          <cell r="W3870">
            <v>0</v>
          </cell>
          <cell r="X3870">
            <v>0</v>
          </cell>
          <cell r="Y3870" t="str">
            <v>D2_OR_k_100Proposed DSM Program Payback Energy Costs</v>
          </cell>
        </row>
        <row r="3871">
          <cell r="E3871">
            <v>0</v>
          </cell>
          <cell r="F3871">
            <v>0</v>
          </cell>
          <cell r="G3871">
            <v>0</v>
          </cell>
          <cell r="H3871">
            <v>0</v>
          </cell>
          <cell r="I3871">
            <v>0</v>
          </cell>
          <cell r="J3871">
            <v>0</v>
          </cell>
          <cell r="K3871">
            <v>0</v>
          </cell>
          <cell r="L3871">
            <v>0</v>
          </cell>
          <cell r="M3871">
            <v>0</v>
          </cell>
          <cell r="N3871">
            <v>0</v>
          </cell>
          <cell r="O3871">
            <v>0</v>
          </cell>
          <cell r="P3871">
            <v>0</v>
          </cell>
          <cell r="Q3871">
            <v>0</v>
          </cell>
          <cell r="R3871">
            <v>0</v>
          </cell>
          <cell r="S3871">
            <v>0</v>
          </cell>
          <cell r="T3871">
            <v>0</v>
          </cell>
          <cell r="U3871">
            <v>0</v>
          </cell>
          <cell r="V3871">
            <v>0</v>
          </cell>
          <cell r="W3871">
            <v>0</v>
          </cell>
          <cell r="X3871">
            <v>0</v>
          </cell>
          <cell r="Y3871" t="str">
            <v>D2_OR_k_100Proposed DSM Program Capacity Costs</v>
          </cell>
        </row>
        <row r="3872">
          <cell r="E3872">
            <v>0</v>
          </cell>
          <cell r="F3872">
            <v>0</v>
          </cell>
          <cell r="G3872">
            <v>0</v>
          </cell>
          <cell r="H3872">
            <v>0</v>
          </cell>
          <cell r="I3872">
            <v>0</v>
          </cell>
          <cell r="J3872">
            <v>0</v>
          </cell>
          <cell r="K3872">
            <v>0</v>
          </cell>
          <cell r="L3872">
            <v>0</v>
          </cell>
          <cell r="M3872">
            <v>0</v>
          </cell>
          <cell r="N3872">
            <v>0</v>
          </cell>
          <cell r="O3872">
            <v>0</v>
          </cell>
          <cell r="P3872">
            <v>0</v>
          </cell>
          <cell r="Q3872">
            <v>0</v>
          </cell>
          <cell r="R3872">
            <v>0</v>
          </cell>
          <cell r="S3872">
            <v>0</v>
          </cell>
          <cell r="T3872">
            <v>0</v>
          </cell>
          <cell r="U3872">
            <v>0</v>
          </cell>
          <cell r="V3872">
            <v>0</v>
          </cell>
          <cell r="W3872">
            <v>0</v>
          </cell>
          <cell r="X3872">
            <v>0</v>
          </cell>
          <cell r="Y3872" t="str">
            <v>D2_OR_k_100Proposed DSM Program Capital Costs</v>
          </cell>
        </row>
        <row r="3873">
          <cell r="E3873">
            <v>0</v>
          </cell>
          <cell r="F3873">
            <v>0</v>
          </cell>
          <cell r="G3873">
            <v>0</v>
          </cell>
          <cell r="H3873">
            <v>0</v>
          </cell>
          <cell r="I3873">
            <v>0</v>
          </cell>
          <cell r="J3873">
            <v>0</v>
          </cell>
          <cell r="K3873">
            <v>0</v>
          </cell>
          <cell r="L3873">
            <v>0</v>
          </cell>
          <cell r="M3873">
            <v>0</v>
          </cell>
          <cell r="N3873">
            <v>0</v>
          </cell>
          <cell r="O3873">
            <v>0</v>
          </cell>
          <cell r="P3873">
            <v>0</v>
          </cell>
          <cell r="Q3873">
            <v>0</v>
          </cell>
          <cell r="R3873">
            <v>0</v>
          </cell>
          <cell r="S3873">
            <v>0</v>
          </cell>
          <cell r="T3873">
            <v>0</v>
          </cell>
          <cell r="U3873">
            <v>0</v>
          </cell>
          <cell r="V3873">
            <v>0</v>
          </cell>
          <cell r="W3873">
            <v>0</v>
          </cell>
          <cell r="X3873">
            <v>0</v>
          </cell>
          <cell r="Y3873" t="str">
            <v>D2_OR_k_100   DSM Program Total Costs</v>
          </cell>
        </row>
        <row r="3874">
          <cell r="E3874">
            <v>0</v>
          </cell>
          <cell r="F3874">
            <v>0</v>
          </cell>
          <cell r="G3874">
            <v>0</v>
          </cell>
          <cell r="H3874">
            <v>0</v>
          </cell>
          <cell r="I3874">
            <v>0</v>
          </cell>
          <cell r="J3874">
            <v>0</v>
          </cell>
          <cell r="K3874">
            <v>0</v>
          </cell>
          <cell r="L3874">
            <v>0</v>
          </cell>
          <cell r="M3874">
            <v>0</v>
          </cell>
          <cell r="N3874">
            <v>0</v>
          </cell>
          <cell r="O3874">
            <v>0</v>
          </cell>
          <cell r="P3874">
            <v>0</v>
          </cell>
          <cell r="Q3874">
            <v>0</v>
          </cell>
          <cell r="R3874">
            <v>0</v>
          </cell>
          <cell r="S3874">
            <v>0</v>
          </cell>
          <cell r="T3874">
            <v>0</v>
          </cell>
          <cell r="U3874">
            <v>0</v>
          </cell>
          <cell r="V3874">
            <v>0</v>
          </cell>
          <cell r="W3874">
            <v>0</v>
          </cell>
          <cell r="X3874">
            <v>0</v>
          </cell>
          <cell r="Y3874" t="str">
            <v>D2_OR_l_110Proposed DSM Program Energy Costs</v>
          </cell>
        </row>
        <row r="3875">
          <cell r="E3875">
            <v>0</v>
          </cell>
          <cell r="F3875">
            <v>0</v>
          </cell>
          <cell r="G3875">
            <v>0</v>
          </cell>
          <cell r="H3875">
            <v>0</v>
          </cell>
          <cell r="I3875">
            <v>0</v>
          </cell>
          <cell r="J3875">
            <v>0</v>
          </cell>
          <cell r="K3875">
            <v>0</v>
          </cell>
          <cell r="L3875">
            <v>0</v>
          </cell>
          <cell r="M3875">
            <v>0</v>
          </cell>
          <cell r="N3875">
            <v>0</v>
          </cell>
          <cell r="O3875">
            <v>0</v>
          </cell>
          <cell r="P3875">
            <v>0</v>
          </cell>
          <cell r="Q3875">
            <v>0</v>
          </cell>
          <cell r="R3875">
            <v>0</v>
          </cell>
          <cell r="S3875">
            <v>0</v>
          </cell>
          <cell r="T3875">
            <v>0</v>
          </cell>
          <cell r="U3875">
            <v>0</v>
          </cell>
          <cell r="V3875">
            <v>0</v>
          </cell>
          <cell r="W3875">
            <v>0</v>
          </cell>
          <cell r="X3875">
            <v>0</v>
          </cell>
          <cell r="Y3875" t="str">
            <v>D2_OR_l_110Proposed DSM Program Payback Energy Costs</v>
          </cell>
        </row>
        <row r="3876">
          <cell r="E3876">
            <v>0</v>
          </cell>
          <cell r="F3876">
            <v>0</v>
          </cell>
          <cell r="G3876">
            <v>0</v>
          </cell>
          <cell r="H3876">
            <v>0</v>
          </cell>
          <cell r="I3876">
            <v>0</v>
          </cell>
          <cell r="J3876">
            <v>0</v>
          </cell>
          <cell r="K3876">
            <v>0</v>
          </cell>
          <cell r="L3876">
            <v>0</v>
          </cell>
          <cell r="M3876">
            <v>0</v>
          </cell>
          <cell r="N3876">
            <v>0</v>
          </cell>
          <cell r="O3876">
            <v>0</v>
          </cell>
          <cell r="P3876">
            <v>0</v>
          </cell>
          <cell r="Q3876">
            <v>0</v>
          </cell>
          <cell r="R3876">
            <v>0</v>
          </cell>
          <cell r="S3876">
            <v>0</v>
          </cell>
          <cell r="T3876">
            <v>0</v>
          </cell>
          <cell r="U3876">
            <v>0</v>
          </cell>
          <cell r="V3876">
            <v>0</v>
          </cell>
          <cell r="W3876">
            <v>0</v>
          </cell>
          <cell r="X3876">
            <v>0</v>
          </cell>
          <cell r="Y3876" t="str">
            <v>D2_OR_l_110Proposed DSM Program Capacity Costs</v>
          </cell>
        </row>
        <row r="3877">
          <cell r="E3877">
            <v>0</v>
          </cell>
          <cell r="F3877">
            <v>0</v>
          </cell>
          <cell r="G3877">
            <v>0</v>
          </cell>
          <cell r="H3877">
            <v>0</v>
          </cell>
          <cell r="I3877">
            <v>0</v>
          </cell>
          <cell r="J3877">
            <v>0</v>
          </cell>
          <cell r="K3877">
            <v>0</v>
          </cell>
          <cell r="L3877">
            <v>0</v>
          </cell>
          <cell r="M3877">
            <v>0</v>
          </cell>
          <cell r="N3877">
            <v>0</v>
          </cell>
          <cell r="O3877">
            <v>0</v>
          </cell>
          <cell r="P3877">
            <v>0</v>
          </cell>
          <cell r="Q3877">
            <v>0</v>
          </cell>
          <cell r="R3877">
            <v>0</v>
          </cell>
          <cell r="S3877">
            <v>0</v>
          </cell>
          <cell r="T3877">
            <v>0</v>
          </cell>
          <cell r="U3877">
            <v>0</v>
          </cell>
          <cell r="V3877">
            <v>0</v>
          </cell>
          <cell r="W3877">
            <v>0</v>
          </cell>
          <cell r="X3877">
            <v>0</v>
          </cell>
          <cell r="Y3877" t="str">
            <v>D2_OR_l_110Proposed DSM Program Capital Costs</v>
          </cell>
        </row>
        <row r="3878">
          <cell r="E3878">
            <v>0</v>
          </cell>
          <cell r="F3878">
            <v>0</v>
          </cell>
          <cell r="G3878">
            <v>0</v>
          </cell>
          <cell r="H3878">
            <v>0</v>
          </cell>
          <cell r="I3878">
            <v>0</v>
          </cell>
          <cell r="J3878">
            <v>0</v>
          </cell>
          <cell r="K3878">
            <v>0</v>
          </cell>
          <cell r="L3878">
            <v>0</v>
          </cell>
          <cell r="M3878">
            <v>0</v>
          </cell>
          <cell r="N3878">
            <v>0</v>
          </cell>
          <cell r="O3878">
            <v>0</v>
          </cell>
          <cell r="P3878">
            <v>0</v>
          </cell>
          <cell r="Q3878">
            <v>0</v>
          </cell>
          <cell r="R3878">
            <v>0</v>
          </cell>
          <cell r="S3878">
            <v>0</v>
          </cell>
          <cell r="T3878">
            <v>0</v>
          </cell>
          <cell r="U3878">
            <v>0</v>
          </cell>
          <cell r="V3878">
            <v>0</v>
          </cell>
          <cell r="W3878">
            <v>0</v>
          </cell>
          <cell r="X3878">
            <v>0</v>
          </cell>
          <cell r="Y3878" t="str">
            <v>D2_OR_l_110   DSM Program Total Costs</v>
          </cell>
        </row>
        <row r="3879">
          <cell r="E3879">
            <v>0</v>
          </cell>
          <cell r="F3879">
            <v>0</v>
          </cell>
          <cell r="G3879">
            <v>0</v>
          </cell>
          <cell r="H3879">
            <v>0</v>
          </cell>
          <cell r="I3879">
            <v>0</v>
          </cell>
          <cell r="J3879">
            <v>0</v>
          </cell>
          <cell r="K3879">
            <v>0</v>
          </cell>
          <cell r="L3879">
            <v>0</v>
          </cell>
          <cell r="M3879">
            <v>0</v>
          </cell>
          <cell r="N3879">
            <v>0</v>
          </cell>
          <cell r="O3879">
            <v>0</v>
          </cell>
          <cell r="P3879">
            <v>0</v>
          </cell>
          <cell r="Q3879">
            <v>0</v>
          </cell>
          <cell r="R3879">
            <v>0</v>
          </cell>
          <cell r="S3879">
            <v>0</v>
          </cell>
          <cell r="T3879">
            <v>0</v>
          </cell>
          <cell r="U3879">
            <v>0</v>
          </cell>
          <cell r="V3879">
            <v>0</v>
          </cell>
          <cell r="W3879">
            <v>0</v>
          </cell>
          <cell r="X3879">
            <v>0</v>
          </cell>
          <cell r="Y3879" t="str">
            <v>D2_OR_m_120Proposed DSM Program Energy Costs</v>
          </cell>
        </row>
        <row r="3880">
          <cell r="E3880">
            <v>0</v>
          </cell>
          <cell r="F3880">
            <v>0</v>
          </cell>
          <cell r="G3880">
            <v>0</v>
          </cell>
          <cell r="H3880">
            <v>0</v>
          </cell>
          <cell r="I3880">
            <v>0</v>
          </cell>
          <cell r="J3880">
            <v>0</v>
          </cell>
          <cell r="K3880">
            <v>0</v>
          </cell>
          <cell r="L3880">
            <v>0</v>
          </cell>
          <cell r="M3880">
            <v>0</v>
          </cell>
          <cell r="N3880">
            <v>0</v>
          </cell>
          <cell r="O3880">
            <v>0</v>
          </cell>
          <cell r="P3880">
            <v>0</v>
          </cell>
          <cell r="Q3880">
            <v>0</v>
          </cell>
          <cell r="R3880">
            <v>0</v>
          </cell>
          <cell r="S3880">
            <v>0</v>
          </cell>
          <cell r="T3880">
            <v>0</v>
          </cell>
          <cell r="U3880">
            <v>0</v>
          </cell>
          <cell r="V3880">
            <v>0</v>
          </cell>
          <cell r="W3880">
            <v>0</v>
          </cell>
          <cell r="X3880">
            <v>0</v>
          </cell>
          <cell r="Y3880" t="str">
            <v>D2_OR_m_120Proposed DSM Program Payback Energy Costs</v>
          </cell>
        </row>
        <row r="3881">
          <cell r="E3881">
            <v>0</v>
          </cell>
          <cell r="F3881">
            <v>0</v>
          </cell>
          <cell r="G3881">
            <v>0</v>
          </cell>
          <cell r="H3881">
            <v>0</v>
          </cell>
          <cell r="I3881">
            <v>0</v>
          </cell>
          <cell r="J3881">
            <v>0</v>
          </cell>
          <cell r="K3881">
            <v>0</v>
          </cell>
          <cell r="L3881">
            <v>0</v>
          </cell>
          <cell r="M3881">
            <v>0</v>
          </cell>
          <cell r="N3881">
            <v>0</v>
          </cell>
          <cell r="O3881">
            <v>0</v>
          </cell>
          <cell r="P3881">
            <v>0</v>
          </cell>
          <cell r="Q3881">
            <v>0</v>
          </cell>
          <cell r="R3881">
            <v>0</v>
          </cell>
          <cell r="S3881">
            <v>0</v>
          </cell>
          <cell r="T3881">
            <v>0</v>
          </cell>
          <cell r="U3881">
            <v>0</v>
          </cell>
          <cell r="V3881">
            <v>0</v>
          </cell>
          <cell r="W3881">
            <v>0</v>
          </cell>
          <cell r="X3881">
            <v>0</v>
          </cell>
          <cell r="Y3881" t="str">
            <v>D2_OR_m_120Proposed DSM Program Capacity Costs</v>
          </cell>
        </row>
        <row r="3882">
          <cell r="E3882">
            <v>0</v>
          </cell>
          <cell r="F3882">
            <v>0</v>
          </cell>
          <cell r="G3882">
            <v>0</v>
          </cell>
          <cell r="H3882">
            <v>0</v>
          </cell>
          <cell r="I3882">
            <v>0</v>
          </cell>
          <cell r="J3882">
            <v>0</v>
          </cell>
          <cell r="K3882">
            <v>0</v>
          </cell>
          <cell r="L3882">
            <v>0</v>
          </cell>
          <cell r="M3882">
            <v>0</v>
          </cell>
          <cell r="N3882">
            <v>0</v>
          </cell>
          <cell r="O3882">
            <v>0</v>
          </cell>
          <cell r="P3882">
            <v>0</v>
          </cell>
          <cell r="Q3882">
            <v>0</v>
          </cell>
          <cell r="R3882">
            <v>0</v>
          </cell>
          <cell r="S3882">
            <v>0</v>
          </cell>
          <cell r="T3882">
            <v>0</v>
          </cell>
          <cell r="U3882">
            <v>0</v>
          </cell>
          <cell r="V3882">
            <v>0</v>
          </cell>
          <cell r="W3882">
            <v>0</v>
          </cell>
          <cell r="X3882">
            <v>0</v>
          </cell>
          <cell r="Y3882" t="str">
            <v>D2_OR_m_120Proposed DSM Program Capital Costs</v>
          </cell>
        </row>
        <row r="3883">
          <cell r="E3883">
            <v>0</v>
          </cell>
          <cell r="F3883">
            <v>0</v>
          </cell>
          <cell r="G3883">
            <v>0</v>
          </cell>
          <cell r="H3883">
            <v>0</v>
          </cell>
          <cell r="I3883">
            <v>0</v>
          </cell>
          <cell r="J3883">
            <v>0</v>
          </cell>
          <cell r="K3883">
            <v>0</v>
          </cell>
          <cell r="L3883">
            <v>0</v>
          </cell>
          <cell r="M3883">
            <v>0</v>
          </cell>
          <cell r="N3883">
            <v>0</v>
          </cell>
          <cell r="O3883">
            <v>0</v>
          </cell>
          <cell r="P3883">
            <v>0</v>
          </cell>
          <cell r="Q3883">
            <v>0</v>
          </cell>
          <cell r="R3883">
            <v>0</v>
          </cell>
          <cell r="S3883">
            <v>0</v>
          </cell>
          <cell r="T3883">
            <v>0</v>
          </cell>
          <cell r="U3883">
            <v>0</v>
          </cell>
          <cell r="V3883">
            <v>0</v>
          </cell>
          <cell r="W3883">
            <v>0</v>
          </cell>
          <cell r="X3883">
            <v>0</v>
          </cell>
          <cell r="Y3883" t="str">
            <v>D2_OR_m_120   DSM Program Total Costs</v>
          </cell>
        </row>
        <row r="3884">
          <cell r="E3884">
            <v>0</v>
          </cell>
          <cell r="F3884">
            <v>0</v>
          </cell>
          <cell r="G3884">
            <v>0</v>
          </cell>
          <cell r="H3884">
            <v>0</v>
          </cell>
          <cell r="I3884">
            <v>0</v>
          </cell>
          <cell r="J3884">
            <v>0</v>
          </cell>
          <cell r="K3884">
            <v>0</v>
          </cell>
          <cell r="L3884">
            <v>0</v>
          </cell>
          <cell r="M3884">
            <v>0</v>
          </cell>
          <cell r="N3884">
            <v>0</v>
          </cell>
          <cell r="O3884">
            <v>0</v>
          </cell>
          <cell r="P3884">
            <v>0</v>
          </cell>
          <cell r="Q3884">
            <v>0</v>
          </cell>
          <cell r="R3884">
            <v>0</v>
          </cell>
          <cell r="S3884">
            <v>0</v>
          </cell>
          <cell r="T3884">
            <v>0</v>
          </cell>
          <cell r="U3884">
            <v>0</v>
          </cell>
          <cell r="V3884">
            <v>0</v>
          </cell>
          <cell r="W3884">
            <v>0</v>
          </cell>
          <cell r="X3884">
            <v>0</v>
          </cell>
          <cell r="Y3884" t="str">
            <v>D2_OR_n_130Proposed DSM Program Energy Costs</v>
          </cell>
        </row>
        <row r="3885">
          <cell r="E3885">
            <v>0</v>
          </cell>
          <cell r="F3885">
            <v>0</v>
          </cell>
          <cell r="G3885">
            <v>0</v>
          </cell>
          <cell r="H3885">
            <v>0</v>
          </cell>
          <cell r="I3885">
            <v>0</v>
          </cell>
          <cell r="J3885">
            <v>0</v>
          </cell>
          <cell r="K3885">
            <v>0</v>
          </cell>
          <cell r="L3885">
            <v>0</v>
          </cell>
          <cell r="M3885">
            <v>0</v>
          </cell>
          <cell r="N3885">
            <v>0</v>
          </cell>
          <cell r="O3885">
            <v>0</v>
          </cell>
          <cell r="P3885">
            <v>0</v>
          </cell>
          <cell r="Q3885">
            <v>0</v>
          </cell>
          <cell r="R3885">
            <v>0</v>
          </cell>
          <cell r="S3885">
            <v>0</v>
          </cell>
          <cell r="T3885">
            <v>0</v>
          </cell>
          <cell r="U3885">
            <v>0</v>
          </cell>
          <cell r="V3885">
            <v>0</v>
          </cell>
          <cell r="W3885">
            <v>0</v>
          </cell>
          <cell r="X3885">
            <v>0</v>
          </cell>
          <cell r="Y3885" t="str">
            <v>D2_OR_n_130Proposed DSM Program Payback Energy Costs</v>
          </cell>
        </row>
        <row r="3886">
          <cell r="E3886">
            <v>0</v>
          </cell>
          <cell r="F3886">
            <v>0</v>
          </cell>
          <cell r="G3886">
            <v>0</v>
          </cell>
          <cell r="H3886">
            <v>0</v>
          </cell>
          <cell r="I3886">
            <v>0</v>
          </cell>
          <cell r="J3886">
            <v>0</v>
          </cell>
          <cell r="K3886">
            <v>0</v>
          </cell>
          <cell r="L3886">
            <v>0</v>
          </cell>
          <cell r="M3886">
            <v>0</v>
          </cell>
          <cell r="N3886">
            <v>0</v>
          </cell>
          <cell r="O3886">
            <v>0</v>
          </cell>
          <cell r="P3886">
            <v>0</v>
          </cell>
          <cell r="Q3886">
            <v>0</v>
          </cell>
          <cell r="R3886">
            <v>0</v>
          </cell>
          <cell r="S3886">
            <v>0</v>
          </cell>
          <cell r="T3886">
            <v>0</v>
          </cell>
          <cell r="U3886">
            <v>0</v>
          </cell>
          <cell r="V3886">
            <v>0</v>
          </cell>
          <cell r="W3886">
            <v>0</v>
          </cell>
          <cell r="X3886">
            <v>0</v>
          </cell>
          <cell r="Y3886" t="str">
            <v>D2_OR_n_130Proposed DSM Program Capacity Costs</v>
          </cell>
        </row>
        <row r="3887">
          <cell r="E3887">
            <v>0</v>
          </cell>
          <cell r="F3887">
            <v>0</v>
          </cell>
          <cell r="G3887">
            <v>0</v>
          </cell>
          <cell r="H3887">
            <v>0</v>
          </cell>
          <cell r="I3887">
            <v>0</v>
          </cell>
          <cell r="J3887">
            <v>0</v>
          </cell>
          <cell r="K3887">
            <v>0</v>
          </cell>
          <cell r="L3887">
            <v>0</v>
          </cell>
          <cell r="M3887">
            <v>0</v>
          </cell>
          <cell r="N3887">
            <v>0</v>
          </cell>
          <cell r="O3887">
            <v>0</v>
          </cell>
          <cell r="P3887">
            <v>0</v>
          </cell>
          <cell r="Q3887">
            <v>0</v>
          </cell>
          <cell r="R3887">
            <v>0</v>
          </cell>
          <cell r="S3887">
            <v>0</v>
          </cell>
          <cell r="T3887">
            <v>0</v>
          </cell>
          <cell r="U3887">
            <v>0</v>
          </cell>
          <cell r="V3887">
            <v>0</v>
          </cell>
          <cell r="W3887">
            <v>0</v>
          </cell>
          <cell r="X3887">
            <v>0</v>
          </cell>
          <cell r="Y3887" t="str">
            <v>D2_OR_n_130Proposed DSM Program Capital Costs</v>
          </cell>
        </row>
        <row r="3888">
          <cell r="E3888">
            <v>0</v>
          </cell>
          <cell r="F3888">
            <v>0</v>
          </cell>
          <cell r="G3888">
            <v>0</v>
          </cell>
          <cell r="H3888">
            <v>0</v>
          </cell>
          <cell r="I3888">
            <v>0</v>
          </cell>
          <cell r="J3888">
            <v>0</v>
          </cell>
          <cell r="K3888">
            <v>0</v>
          </cell>
          <cell r="L3888">
            <v>0</v>
          </cell>
          <cell r="M3888">
            <v>0</v>
          </cell>
          <cell r="N3888">
            <v>0</v>
          </cell>
          <cell r="O3888">
            <v>0</v>
          </cell>
          <cell r="P3888">
            <v>0</v>
          </cell>
          <cell r="Q3888">
            <v>0</v>
          </cell>
          <cell r="R3888">
            <v>0</v>
          </cell>
          <cell r="S3888">
            <v>0</v>
          </cell>
          <cell r="T3888">
            <v>0</v>
          </cell>
          <cell r="U3888">
            <v>0</v>
          </cell>
          <cell r="V3888">
            <v>0</v>
          </cell>
          <cell r="W3888">
            <v>0</v>
          </cell>
          <cell r="X3888">
            <v>0</v>
          </cell>
          <cell r="Y3888" t="str">
            <v>D2_OR_n_130   DSM Program Total Costs</v>
          </cell>
        </row>
        <row r="3889">
          <cell r="E3889">
            <v>0</v>
          </cell>
          <cell r="F3889">
            <v>0</v>
          </cell>
          <cell r="G3889">
            <v>0</v>
          </cell>
          <cell r="H3889">
            <v>0</v>
          </cell>
          <cell r="I3889">
            <v>0</v>
          </cell>
          <cell r="J3889">
            <v>0</v>
          </cell>
          <cell r="K3889">
            <v>0</v>
          </cell>
          <cell r="L3889">
            <v>0</v>
          </cell>
          <cell r="M3889">
            <v>0</v>
          </cell>
          <cell r="N3889">
            <v>0</v>
          </cell>
          <cell r="O3889">
            <v>0</v>
          </cell>
          <cell r="P3889">
            <v>0</v>
          </cell>
          <cell r="Q3889">
            <v>0</v>
          </cell>
          <cell r="R3889">
            <v>0</v>
          </cell>
          <cell r="S3889">
            <v>0</v>
          </cell>
          <cell r="T3889">
            <v>0</v>
          </cell>
          <cell r="U3889">
            <v>0</v>
          </cell>
          <cell r="V3889">
            <v>0</v>
          </cell>
          <cell r="W3889">
            <v>0</v>
          </cell>
          <cell r="X3889">
            <v>0</v>
          </cell>
          <cell r="Y3889" t="str">
            <v>D2_OR_o_140Proposed DSM Program Energy Costs</v>
          </cell>
        </row>
        <row r="3890">
          <cell r="E3890">
            <v>0</v>
          </cell>
          <cell r="F3890">
            <v>0</v>
          </cell>
          <cell r="G3890">
            <v>0</v>
          </cell>
          <cell r="H3890">
            <v>0</v>
          </cell>
          <cell r="I3890">
            <v>0</v>
          </cell>
          <cell r="J3890">
            <v>0</v>
          </cell>
          <cell r="K3890">
            <v>0</v>
          </cell>
          <cell r="L3890">
            <v>0</v>
          </cell>
          <cell r="M3890">
            <v>0</v>
          </cell>
          <cell r="N3890">
            <v>0</v>
          </cell>
          <cell r="O3890">
            <v>0</v>
          </cell>
          <cell r="P3890">
            <v>0</v>
          </cell>
          <cell r="Q3890">
            <v>0</v>
          </cell>
          <cell r="R3890">
            <v>0</v>
          </cell>
          <cell r="S3890">
            <v>0</v>
          </cell>
          <cell r="T3890">
            <v>0</v>
          </cell>
          <cell r="U3890">
            <v>0</v>
          </cell>
          <cell r="V3890">
            <v>0</v>
          </cell>
          <cell r="W3890">
            <v>0</v>
          </cell>
          <cell r="X3890">
            <v>0</v>
          </cell>
          <cell r="Y3890" t="str">
            <v>D2_OR_o_140Proposed DSM Program Payback Energy Costs</v>
          </cell>
        </row>
        <row r="3891">
          <cell r="E3891">
            <v>0</v>
          </cell>
          <cell r="F3891">
            <v>0</v>
          </cell>
          <cell r="G3891">
            <v>0</v>
          </cell>
          <cell r="H3891">
            <v>0</v>
          </cell>
          <cell r="I3891">
            <v>0</v>
          </cell>
          <cell r="J3891">
            <v>0</v>
          </cell>
          <cell r="K3891">
            <v>0</v>
          </cell>
          <cell r="L3891">
            <v>0</v>
          </cell>
          <cell r="M3891">
            <v>0</v>
          </cell>
          <cell r="N3891">
            <v>0</v>
          </cell>
          <cell r="O3891">
            <v>0</v>
          </cell>
          <cell r="P3891">
            <v>0</v>
          </cell>
          <cell r="Q3891">
            <v>0</v>
          </cell>
          <cell r="R3891">
            <v>0</v>
          </cell>
          <cell r="S3891">
            <v>0</v>
          </cell>
          <cell r="T3891">
            <v>0</v>
          </cell>
          <cell r="U3891">
            <v>0</v>
          </cell>
          <cell r="V3891">
            <v>0</v>
          </cell>
          <cell r="W3891">
            <v>0</v>
          </cell>
          <cell r="X3891">
            <v>0</v>
          </cell>
          <cell r="Y3891" t="str">
            <v>D2_OR_o_140Proposed DSM Program Capacity Costs</v>
          </cell>
        </row>
        <row r="3892">
          <cell r="E3892">
            <v>0</v>
          </cell>
          <cell r="F3892">
            <v>0</v>
          </cell>
          <cell r="G3892">
            <v>0</v>
          </cell>
          <cell r="H3892">
            <v>0</v>
          </cell>
          <cell r="I3892">
            <v>0</v>
          </cell>
          <cell r="J3892">
            <v>0</v>
          </cell>
          <cell r="K3892">
            <v>0</v>
          </cell>
          <cell r="L3892">
            <v>0</v>
          </cell>
          <cell r="M3892">
            <v>0</v>
          </cell>
          <cell r="N3892">
            <v>0</v>
          </cell>
          <cell r="O3892">
            <v>0</v>
          </cell>
          <cell r="P3892">
            <v>0</v>
          </cell>
          <cell r="Q3892">
            <v>0</v>
          </cell>
          <cell r="R3892">
            <v>0</v>
          </cell>
          <cell r="S3892">
            <v>0</v>
          </cell>
          <cell r="T3892">
            <v>0</v>
          </cell>
          <cell r="U3892">
            <v>0</v>
          </cell>
          <cell r="V3892">
            <v>0</v>
          </cell>
          <cell r="W3892">
            <v>0</v>
          </cell>
          <cell r="X3892">
            <v>0</v>
          </cell>
          <cell r="Y3892" t="str">
            <v>D2_OR_o_140Proposed DSM Program Capital Costs</v>
          </cell>
        </row>
        <row r="3893">
          <cell r="E3893">
            <v>0</v>
          </cell>
          <cell r="F3893">
            <v>0</v>
          </cell>
          <cell r="G3893">
            <v>0</v>
          </cell>
          <cell r="H3893">
            <v>0</v>
          </cell>
          <cell r="I3893">
            <v>0</v>
          </cell>
          <cell r="J3893">
            <v>0</v>
          </cell>
          <cell r="K3893">
            <v>0</v>
          </cell>
          <cell r="L3893">
            <v>0</v>
          </cell>
          <cell r="M3893">
            <v>0</v>
          </cell>
          <cell r="N3893">
            <v>0</v>
          </cell>
          <cell r="O3893">
            <v>0</v>
          </cell>
          <cell r="P3893">
            <v>0</v>
          </cell>
          <cell r="Q3893">
            <v>0</v>
          </cell>
          <cell r="R3893">
            <v>0</v>
          </cell>
          <cell r="S3893">
            <v>0</v>
          </cell>
          <cell r="T3893">
            <v>0</v>
          </cell>
          <cell r="U3893">
            <v>0</v>
          </cell>
          <cell r="V3893">
            <v>0</v>
          </cell>
          <cell r="W3893">
            <v>0</v>
          </cell>
          <cell r="X3893">
            <v>0</v>
          </cell>
          <cell r="Y3893" t="str">
            <v>D2_OR_o_140   DSM Program Total Costs</v>
          </cell>
        </row>
        <row r="3894">
          <cell r="E3894">
            <v>0</v>
          </cell>
          <cell r="F3894">
            <v>0</v>
          </cell>
          <cell r="G3894">
            <v>0</v>
          </cell>
          <cell r="H3894">
            <v>0</v>
          </cell>
          <cell r="I3894">
            <v>0</v>
          </cell>
          <cell r="J3894">
            <v>0</v>
          </cell>
          <cell r="K3894">
            <v>0</v>
          </cell>
          <cell r="L3894">
            <v>0</v>
          </cell>
          <cell r="M3894">
            <v>0</v>
          </cell>
          <cell r="N3894">
            <v>0</v>
          </cell>
          <cell r="O3894">
            <v>0</v>
          </cell>
          <cell r="P3894">
            <v>0</v>
          </cell>
          <cell r="Q3894">
            <v>0</v>
          </cell>
          <cell r="R3894">
            <v>0</v>
          </cell>
          <cell r="S3894">
            <v>0</v>
          </cell>
          <cell r="T3894">
            <v>0</v>
          </cell>
          <cell r="U3894">
            <v>0</v>
          </cell>
          <cell r="V3894">
            <v>0</v>
          </cell>
          <cell r="W3894">
            <v>0</v>
          </cell>
          <cell r="X3894">
            <v>0</v>
          </cell>
          <cell r="Y3894" t="str">
            <v>D2_OR_p_150Proposed DSM Program Energy Costs</v>
          </cell>
        </row>
        <row r="3895">
          <cell r="E3895">
            <v>0</v>
          </cell>
          <cell r="F3895">
            <v>0</v>
          </cell>
          <cell r="G3895">
            <v>0</v>
          </cell>
          <cell r="H3895">
            <v>0</v>
          </cell>
          <cell r="I3895">
            <v>0</v>
          </cell>
          <cell r="J3895">
            <v>0</v>
          </cell>
          <cell r="K3895">
            <v>0</v>
          </cell>
          <cell r="L3895">
            <v>0</v>
          </cell>
          <cell r="M3895">
            <v>0</v>
          </cell>
          <cell r="N3895">
            <v>0</v>
          </cell>
          <cell r="O3895">
            <v>0</v>
          </cell>
          <cell r="P3895">
            <v>0</v>
          </cell>
          <cell r="Q3895">
            <v>0</v>
          </cell>
          <cell r="R3895">
            <v>0</v>
          </cell>
          <cell r="S3895">
            <v>0</v>
          </cell>
          <cell r="T3895">
            <v>0</v>
          </cell>
          <cell r="U3895">
            <v>0</v>
          </cell>
          <cell r="V3895">
            <v>0</v>
          </cell>
          <cell r="W3895">
            <v>0</v>
          </cell>
          <cell r="X3895">
            <v>0</v>
          </cell>
          <cell r="Y3895" t="str">
            <v>D2_OR_p_150Proposed DSM Program Payback Energy Costs</v>
          </cell>
        </row>
        <row r="3896">
          <cell r="E3896">
            <v>0</v>
          </cell>
          <cell r="F3896">
            <v>0</v>
          </cell>
          <cell r="G3896">
            <v>0</v>
          </cell>
          <cell r="H3896">
            <v>0</v>
          </cell>
          <cell r="I3896">
            <v>0</v>
          </cell>
          <cell r="J3896">
            <v>0</v>
          </cell>
          <cell r="K3896">
            <v>0</v>
          </cell>
          <cell r="L3896">
            <v>0</v>
          </cell>
          <cell r="M3896">
            <v>0</v>
          </cell>
          <cell r="N3896">
            <v>0</v>
          </cell>
          <cell r="O3896">
            <v>0</v>
          </cell>
          <cell r="P3896">
            <v>0</v>
          </cell>
          <cell r="Q3896">
            <v>0</v>
          </cell>
          <cell r="R3896">
            <v>0</v>
          </cell>
          <cell r="S3896">
            <v>0</v>
          </cell>
          <cell r="T3896">
            <v>0</v>
          </cell>
          <cell r="U3896">
            <v>0</v>
          </cell>
          <cell r="V3896">
            <v>0</v>
          </cell>
          <cell r="W3896">
            <v>0</v>
          </cell>
          <cell r="X3896">
            <v>0</v>
          </cell>
          <cell r="Y3896" t="str">
            <v>D2_OR_p_150Proposed DSM Program Capacity Costs</v>
          </cell>
        </row>
        <row r="3897">
          <cell r="E3897">
            <v>0</v>
          </cell>
          <cell r="F3897">
            <v>0</v>
          </cell>
          <cell r="G3897">
            <v>0</v>
          </cell>
          <cell r="H3897">
            <v>0</v>
          </cell>
          <cell r="I3897">
            <v>0</v>
          </cell>
          <cell r="J3897">
            <v>0</v>
          </cell>
          <cell r="K3897">
            <v>0</v>
          </cell>
          <cell r="L3897">
            <v>0</v>
          </cell>
          <cell r="M3897">
            <v>0</v>
          </cell>
          <cell r="N3897">
            <v>0</v>
          </cell>
          <cell r="O3897">
            <v>0</v>
          </cell>
          <cell r="P3897">
            <v>0</v>
          </cell>
          <cell r="Q3897">
            <v>0</v>
          </cell>
          <cell r="R3897">
            <v>0</v>
          </cell>
          <cell r="S3897">
            <v>0</v>
          </cell>
          <cell r="T3897">
            <v>0</v>
          </cell>
          <cell r="U3897">
            <v>0</v>
          </cell>
          <cell r="V3897">
            <v>0</v>
          </cell>
          <cell r="W3897">
            <v>0</v>
          </cell>
          <cell r="X3897">
            <v>0</v>
          </cell>
          <cell r="Y3897" t="str">
            <v>D2_OR_p_150Proposed DSM Program Capital Costs</v>
          </cell>
        </row>
        <row r="3898">
          <cell r="E3898">
            <v>0</v>
          </cell>
          <cell r="F3898">
            <v>0</v>
          </cell>
          <cell r="G3898">
            <v>0</v>
          </cell>
          <cell r="H3898">
            <v>0</v>
          </cell>
          <cell r="I3898">
            <v>0</v>
          </cell>
          <cell r="J3898">
            <v>0</v>
          </cell>
          <cell r="K3898">
            <v>0</v>
          </cell>
          <cell r="L3898">
            <v>0</v>
          </cell>
          <cell r="M3898">
            <v>0</v>
          </cell>
          <cell r="N3898">
            <v>0</v>
          </cell>
          <cell r="O3898">
            <v>0</v>
          </cell>
          <cell r="P3898">
            <v>0</v>
          </cell>
          <cell r="Q3898">
            <v>0</v>
          </cell>
          <cell r="R3898">
            <v>0</v>
          </cell>
          <cell r="S3898">
            <v>0</v>
          </cell>
          <cell r="T3898">
            <v>0</v>
          </cell>
          <cell r="U3898">
            <v>0</v>
          </cell>
          <cell r="V3898">
            <v>0</v>
          </cell>
          <cell r="W3898">
            <v>0</v>
          </cell>
          <cell r="X3898">
            <v>0</v>
          </cell>
          <cell r="Y3898" t="str">
            <v>D2_OR_p_150   DSM Program Total Costs</v>
          </cell>
        </row>
        <row r="3899">
          <cell r="E3899">
            <v>0</v>
          </cell>
          <cell r="F3899">
            <v>0</v>
          </cell>
          <cell r="G3899">
            <v>0</v>
          </cell>
          <cell r="H3899">
            <v>0</v>
          </cell>
          <cell r="I3899">
            <v>0</v>
          </cell>
          <cell r="J3899">
            <v>0</v>
          </cell>
          <cell r="K3899">
            <v>0</v>
          </cell>
          <cell r="L3899">
            <v>0</v>
          </cell>
          <cell r="M3899">
            <v>0</v>
          </cell>
          <cell r="N3899">
            <v>0</v>
          </cell>
          <cell r="O3899">
            <v>0</v>
          </cell>
          <cell r="P3899">
            <v>0</v>
          </cell>
          <cell r="Q3899">
            <v>0</v>
          </cell>
          <cell r="R3899">
            <v>0</v>
          </cell>
          <cell r="S3899">
            <v>0</v>
          </cell>
          <cell r="T3899">
            <v>0</v>
          </cell>
          <cell r="U3899">
            <v>0</v>
          </cell>
          <cell r="V3899">
            <v>0</v>
          </cell>
          <cell r="W3899">
            <v>0</v>
          </cell>
          <cell r="X3899">
            <v>0</v>
          </cell>
          <cell r="Y3899" t="str">
            <v>D2_OR_q_160Proposed DSM Program Energy Costs</v>
          </cell>
        </row>
        <row r="3900">
          <cell r="E3900">
            <v>0</v>
          </cell>
          <cell r="F3900">
            <v>0</v>
          </cell>
          <cell r="G3900">
            <v>0</v>
          </cell>
          <cell r="H3900">
            <v>0</v>
          </cell>
          <cell r="I3900">
            <v>0</v>
          </cell>
          <cell r="J3900">
            <v>0</v>
          </cell>
          <cell r="K3900">
            <v>0</v>
          </cell>
          <cell r="L3900">
            <v>0</v>
          </cell>
          <cell r="M3900">
            <v>0</v>
          </cell>
          <cell r="N3900">
            <v>0</v>
          </cell>
          <cell r="O3900">
            <v>0</v>
          </cell>
          <cell r="P3900">
            <v>0</v>
          </cell>
          <cell r="Q3900">
            <v>0</v>
          </cell>
          <cell r="R3900">
            <v>0</v>
          </cell>
          <cell r="S3900">
            <v>0</v>
          </cell>
          <cell r="T3900">
            <v>0</v>
          </cell>
          <cell r="U3900">
            <v>0</v>
          </cell>
          <cell r="V3900">
            <v>0</v>
          </cell>
          <cell r="W3900">
            <v>0</v>
          </cell>
          <cell r="X3900">
            <v>0</v>
          </cell>
          <cell r="Y3900" t="str">
            <v>D2_OR_q_160Proposed DSM Program Payback Energy Costs</v>
          </cell>
        </row>
        <row r="3901">
          <cell r="E3901">
            <v>0</v>
          </cell>
          <cell r="F3901">
            <v>0</v>
          </cell>
          <cell r="G3901">
            <v>0</v>
          </cell>
          <cell r="H3901">
            <v>0</v>
          </cell>
          <cell r="I3901">
            <v>0</v>
          </cell>
          <cell r="J3901">
            <v>0</v>
          </cell>
          <cell r="K3901">
            <v>0</v>
          </cell>
          <cell r="L3901">
            <v>0</v>
          </cell>
          <cell r="M3901">
            <v>0</v>
          </cell>
          <cell r="N3901">
            <v>0</v>
          </cell>
          <cell r="O3901">
            <v>0</v>
          </cell>
          <cell r="P3901">
            <v>0</v>
          </cell>
          <cell r="Q3901">
            <v>0</v>
          </cell>
          <cell r="R3901">
            <v>0</v>
          </cell>
          <cell r="S3901">
            <v>0</v>
          </cell>
          <cell r="T3901">
            <v>0</v>
          </cell>
          <cell r="U3901">
            <v>0</v>
          </cell>
          <cell r="V3901">
            <v>0</v>
          </cell>
          <cell r="W3901">
            <v>0</v>
          </cell>
          <cell r="X3901">
            <v>0</v>
          </cell>
          <cell r="Y3901" t="str">
            <v>D2_OR_q_160Proposed DSM Program Capacity Costs</v>
          </cell>
        </row>
        <row r="3902">
          <cell r="E3902">
            <v>0</v>
          </cell>
          <cell r="F3902">
            <v>0</v>
          </cell>
          <cell r="G3902">
            <v>0</v>
          </cell>
          <cell r="H3902">
            <v>0</v>
          </cell>
          <cell r="I3902">
            <v>0</v>
          </cell>
          <cell r="J3902">
            <v>0</v>
          </cell>
          <cell r="K3902">
            <v>0</v>
          </cell>
          <cell r="L3902">
            <v>0</v>
          </cell>
          <cell r="M3902">
            <v>0</v>
          </cell>
          <cell r="N3902">
            <v>0</v>
          </cell>
          <cell r="O3902">
            <v>0</v>
          </cell>
          <cell r="P3902">
            <v>0</v>
          </cell>
          <cell r="Q3902">
            <v>0</v>
          </cell>
          <cell r="R3902">
            <v>0</v>
          </cell>
          <cell r="S3902">
            <v>0</v>
          </cell>
          <cell r="T3902">
            <v>0</v>
          </cell>
          <cell r="U3902">
            <v>0</v>
          </cell>
          <cell r="V3902">
            <v>0</v>
          </cell>
          <cell r="W3902">
            <v>0</v>
          </cell>
          <cell r="X3902">
            <v>0</v>
          </cell>
          <cell r="Y3902" t="str">
            <v>D2_OR_q_160Proposed DSM Program Capital Costs</v>
          </cell>
        </row>
        <row r="3903">
          <cell r="E3903">
            <v>0</v>
          </cell>
          <cell r="F3903">
            <v>0</v>
          </cell>
          <cell r="G3903">
            <v>0</v>
          </cell>
          <cell r="H3903">
            <v>0</v>
          </cell>
          <cell r="I3903">
            <v>0</v>
          </cell>
          <cell r="J3903">
            <v>0</v>
          </cell>
          <cell r="K3903">
            <v>0</v>
          </cell>
          <cell r="L3903">
            <v>0</v>
          </cell>
          <cell r="M3903">
            <v>0</v>
          </cell>
          <cell r="N3903">
            <v>0</v>
          </cell>
          <cell r="O3903">
            <v>0</v>
          </cell>
          <cell r="P3903">
            <v>0</v>
          </cell>
          <cell r="Q3903">
            <v>0</v>
          </cell>
          <cell r="R3903">
            <v>0</v>
          </cell>
          <cell r="S3903">
            <v>0</v>
          </cell>
          <cell r="T3903">
            <v>0</v>
          </cell>
          <cell r="U3903">
            <v>0</v>
          </cell>
          <cell r="V3903">
            <v>0</v>
          </cell>
          <cell r="W3903">
            <v>0</v>
          </cell>
          <cell r="X3903">
            <v>0</v>
          </cell>
          <cell r="Y3903" t="str">
            <v>D2_OR_q_160   DSM Program Total Costs</v>
          </cell>
        </row>
        <row r="3904">
          <cell r="E3904">
            <v>0</v>
          </cell>
          <cell r="F3904">
            <v>0</v>
          </cell>
          <cell r="G3904">
            <v>0</v>
          </cell>
          <cell r="H3904">
            <v>0</v>
          </cell>
          <cell r="I3904">
            <v>0</v>
          </cell>
          <cell r="J3904">
            <v>0</v>
          </cell>
          <cell r="K3904">
            <v>0</v>
          </cell>
          <cell r="L3904">
            <v>0</v>
          </cell>
          <cell r="M3904">
            <v>0</v>
          </cell>
          <cell r="N3904">
            <v>0</v>
          </cell>
          <cell r="O3904">
            <v>0</v>
          </cell>
          <cell r="P3904">
            <v>0</v>
          </cell>
          <cell r="Q3904">
            <v>0</v>
          </cell>
          <cell r="R3904">
            <v>0</v>
          </cell>
          <cell r="S3904">
            <v>0</v>
          </cell>
          <cell r="T3904">
            <v>0</v>
          </cell>
          <cell r="U3904">
            <v>0</v>
          </cell>
          <cell r="V3904">
            <v>0</v>
          </cell>
          <cell r="W3904">
            <v>0</v>
          </cell>
          <cell r="X3904">
            <v>0</v>
          </cell>
          <cell r="Y3904" t="str">
            <v>D2_OR_r_170Proposed DSM Program Energy Costs</v>
          </cell>
        </row>
        <row r="3905">
          <cell r="E3905">
            <v>0</v>
          </cell>
          <cell r="F3905">
            <v>0</v>
          </cell>
          <cell r="G3905">
            <v>0</v>
          </cell>
          <cell r="H3905">
            <v>0</v>
          </cell>
          <cell r="I3905">
            <v>0</v>
          </cell>
          <cell r="J3905">
            <v>0</v>
          </cell>
          <cell r="K3905">
            <v>0</v>
          </cell>
          <cell r="L3905">
            <v>0</v>
          </cell>
          <cell r="M3905">
            <v>0</v>
          </cell>
          <cell r="N3905">
            <v>0</v>
          </cell>
          <cell r="O3905">
            <v>0</v>
          </cell>
          <cell r="P3905">
            <v>0</v>
          </cell>
          <cell r="Q3905">
            <v>0</v>
          </cell>
          <cell r="R3905">
            <v>0</v>
          </cell>
          <cell r="S3905">
            <v>0</v>
          </cell>
          <cell r="T3905">
            <v>0</v>
          </cell>
          <cell r="U3905">
            <v>0</v>
          </cell>
          <cell r="V3905">
            <v>0</v>
          </cell>
          <cell r="W3905">
            <v>0</v>
          </cell>
          <cell r="X3905">
            <v>0</v>
          </cell>
          <cell r="Y3905" t="str">
            <v>D2_OR_r_170Proposed DSM Program Payback Energy Costs</v>
          </cell>
        </row>
        <row r="3906">
          <cell r="E3906">
            <v>0</v>
          </cell>
          <cell r="F3906">
            <v>0</v>
          </cell>
          <cell r="G3906">
            <v>0</v>
          </cell>
          <cell r="H3906">
            <v>0</v>
          </cell>
          <cell r="I3906">
            <v>0</v>
          </cell>
          <cell r="J3906">
            <v>0</v>
          </cell>
          <cell r="K3906">
            <v>0</v>
          </cell>
          <cell r="L3906">
            <v>0</v>
          </cell>
          <cell r="M3906">
            <v>0</v>
          </cell>
          <cell r="N3906">
            <v>0</v>
          </cell>
          <cell r="O3906">
            <v>0</v>
          </cell>
          <cell r="P3906">
            <v>0</v>
          </cell>
          <cell r="Q3906">
            <v>0</v>
          </cell>
          <cell r="R3906">
            <v>0</v>
          </cell>
          <cell r="S3906">
            <v>0</v>
          </cell>
          <cell r="T3906">
            <v>0</v>
          </cell>
          <cell r="U3906">
            <v>0</v>
          </cell>
          <cell r="V3906">
            <v>0</v>
          </cell>
          <cell r="W3906">
            <v>0</v>
          </cell>
          <cell r="X3906">
            <v>0</v>
          </cell>
          <cell r="Y3906" t="str">
            <v>D2_OR_r_170Proposed DSM Program Capacity Costs</v>
          </cell>
        </row>
        <row r="3907">
          <cell r="E3907">
            <v>0</v>
          </cell>
          <cell r="F3907">
            <v>0</v>
          </cell>
          <cell r="G3907">
            <v>0</v>
          </cell>
          <cell r="H3907">
            <v>0</v>
          </cell>
          <cell r="I3907">
            <v>0</v>
          </cell>
          <cell r="J3907">
            <v>0</v>
          </cell>
          <cell r="K3907">
            <v>0</v>
          </cell>
          <cell r="L3907">
            <v>0</v>
          </cell>
          <cell r="M3907">
            <v>0</v>
          </cell>
          <cell r="N3907">
            <v>0</v>
          </cell>
          <cell r="O3907">
            <v>0</v>
          </cell>
          <cell r="P3907">
            <v>0</v>
          </cell>
          <cell r="Q3907">
            <v>0</v>
          </cell>
          <cell r="R3907">
            <v>0</v>
          </cell>
          <cell r="S3907">
            <v>0</v>
          </cell>
          <cell r="T3907">
            <v>0</v>
          </cell>
          <cell r="U3907">
            <v>0</v>
          </cell>
          <cell r="V3907">
            <v>0</v>
          </cell>
          <cell r="W3907">
            <v>0</v>
          </cell>
          <cell r="X3907">
            <v>0</v>
          </cell>
          <cell r="Y3907" t="str">
            <v>D2_OR_r_170Proposed DSM Program Capital Costs</v>
          </cell>
        </row>
        <row r="3908">
          <cell r="E3908">
            <v>0</v>
          </cell>
          <cell r="F3908">
            <v>0</v>
          </cell>
          <cell r="G3908">
            <v>0</v>
          </cell>
          <cell r="H3908">
            <v>0</v>
          </cell>
          <cell r="I3908">
            <v>0</v>
          </cell>
          <cell r="J3908">
            <v>0</v>
          </cell>
          <cell r="K3908">
            <v>0</v>
          </cell>
          <cell r="L3908">
            <v>0</v>
          </cell>
          <cell r="M3908">
            <v>0</v>
          </cell>
          <cell r="N3908">
            <v>0</v>
          </cell>
          <cell r="O3908">
            <v>0</v>
          </cell>
          <cell r="P3908">
            <v>0</v>
          </cell>
          <cell r="Q3908">
            <v>0</v>
          </cell>
          <cell r="R3908">
            <v>0</v>
          </cell>
          <cell r="S3908">
            <v>0</v>
          </cell>
          <cell r="T3908">
            <v>0</v>
          </cell>
          <cell r="U3908">
            <v>0</v>
          </cell>
          <cell r="V3908">
            <v>0</v>
          </cell>
          <cell r="W3908">
            <v>0</v>
          </cell>
          <cell r="X3908">
            <v>0</v>
          </cell>
          <cell r="Y3908" t="str">
            <v>D2_OR_r_170   DSM Program Total Costs</v>
          </cell>
        </row>
        <row r="3909">
          <cell r="E3909">
            <v>0</v>
          </cell>
          <cell r="F3909">
            <v>0</v>
          </cell>
          <cell r="G3909">
            <v>0</v>
          </cell>
          <cell r="H3909">
            <v>0</v>
          </cell>
          <cell r="I3909">
            <v>0</v>
          </cell>
          <cell r="J3909">
            <v>0</v>
          </cell>
          <cell r="K3909">
            <v>0</v>
          </cell>
          <cell r="L3909">
            <v>0</v>
          </cell>
          <cell r="M3909">
            <v>0</v>
          </cell>
          <cell r="N3909">
            <v>0</v>
          </cell>
          <cell r="O3909">
            <v>0</v>
          </cell>
          <cell r="P3909">
            <v>0</v>
          </cell>
          <cell r="Q3909">
            <v>0</v>
          </cell>
          <cell r="R3909">
            <v>0</v>
          </cell>
          <cell r="S3909">
            <v>0</v>
          </cell>
          <cell r="T3909">
            <v>0</v>
          </cell>
          <cell r="U3909">
            <v>0</v>
          </cell>
          <cell r="V3909">
            <v>0</v>
          </cell>
          <cell r="W3909">
            <v>0</v>
          </cell>
          <cell r="X3909">
            <v>0</v>
          </cell>
          <cell r="Y3909" t="str">
            <v>D2_OR_s_180Proposed DSM Program Energy Costs</v>
          </cell>
        </row>
        <row r="3910">
          <cell r="E3910">
            <v>0</v>
          </cell>
          <cell r="F3910">
            <v>0</v>
          </cell>
          <cell r="G3910">
            <v>0</v>
          </cell>
          <cell r="H3910">
            <v>0</v>
          </cell>
          <cell r="I3910">
            <v>0</v>
          </cell>
          <cell r="J3910">
            <v>0</v>
          </cell>
          <cell r="K3910">
            <v>0</v>
          </cell>
          <cell r="L3910">
            <v>0</v>
          </cell>
          <cell r="M3910">
            <v>0</v>
          </cell>
          <cell r="N3910">
            <v>0</v>
          </cell>
          <cell r="O3910">
            <v>0</v>
          </cell>
          <cell r="P3910">
            <v>0</v>
          </cell>
          <cell r="Q3910">
            <v>0</v>
          </cell>
          <cell r="R3910">
            <v>0</v>
          </cell>
          <cell r="S3910">
            <v>0</v>
          </cell>
          <cell r="T3910">
            <v>0</v>
          </cell>
          <cell r="U3910">
            <v>0</v>
          </cell>
          <cell r="V3910">
            <v>0</v>
          </cell>
          <cell r="W3910">
            <v>0</v>
          </cell>
          <cell r="X3910">
            <v>0</v>
          </cell>
          <cell r="Y3910" t="str">
            <v>D2_OR_s_180Proposed DSM Program Payback Energy Costs</v>
          </cell>
        </row>
        <row r="3911">
          <cell r="E3911">
            <v>0</v>
          </cell>
          <cell r="F3911">
            <v>0</v>
          </cell>
          <cell r="G3911">
            <v>0</v>
          </cell>
          <cell r="H3911">
            <v>0</v>
          </cell>
          <cell r="I3911">
            <v>0</v>
          </cell>
          <cell r="J3911">
            <v>0</v>
          </cell>
          <cell r="K3911">
            <v>0</v>
          </cell>
          <cell r="L3911">
            <v>0</v>
          </cell>
          <cell r="M3911">
            <v>0</v>
          </cell>
          <cell r="N3911">
            <v>0</v>
          </cell>
          <cell r="O3911">
            <v>0</v>
          </cell>
          <cell r="P3911">
            <v>0</v>
          </cell>
          <cell r="Q3911">
            <v>0</v>
          </cell>
          <cell r="R3911">
            <v>0</v>
          </cell>
          <cell r="S3911">
            <v>0</v>
          </cell>
          <cell r="T3911">
            <v>0</v>
          </cell>
          <cell r="U3911">
            <v>0</v>
          </cell>
          <cell r="V3911">
            <v>0</v>
          </cell>
          <cell r="W3911">
            <v>0</v>
          </cell>
          <cell r="X3911">
            <v>0</v>
          </cell>
          <cell r="Y3911" t="str">
            <v>D2_OR_s_180Proposed DSM Program Capacity Costs</v>
          </cell>
        </row>
        <row r="3912">
          <cell r="E3912">
            <v>0</v>
          </cell>
          <cell r="F3912">
            <v>0</v>
          </cell>
          <cell r="G3912">
            <v>0</v>
          </cell>
          <cell r="H3912">
            <v>0</v>
          </cell>
          <cell r="I3912">
            <v>0</v>
          </cell>
          <cell r="J3912">
            <v>0</v>
          </cell>
          <cell r="K3912">
            <v>0</v>
          </cell>
          <cell r="L3912">
            <v>0</v>
          </cell>
          <cell r="M3912">
            <v>0</v>
          </cell>
          <cell r="N3912">
            <v>0</v>
          </cell>
          <cell r="O3912">
            <v>0</v>
          </cell>
          <cell r="P3912">
            <v>0</v>
          </cell>
          <cell r="Q3912">
            <v>0</v>
          </cell>
          <cell r="R3912">
            <v>0</v>
          </cell>
          <cell r="S3912">
            <v>0</v>
          </cell>
          <cell r="T3912">
            <v>0</v>
          </cell>
          <cell r="U3912">
            <v>0</v>
          </cell>
          <cell r="V3912">
            <v>0</v>
          </cell>
          <cell r="W3912">
            <v>0</v>
          </cell>
          <cell r="X3912">
            <v>0</v>
          </cell>
          <cell r="Y3912" t="str">
            <v>D2_OR_s_180Proposed DSM Program Capital Costs</v>
          </cell>
        </row>
        <row r="3913">
          <cell r="E3913">
            <v>0</v>
          </cell>
          <cell r="F3913">
            <v>0</v>
          </cell>
          <cell r="G3913">
            <v>0</v>
          </cell>
          <cell r="H3913">
            <v>0</v>
          </cell>
          <cell r="I3913">
            <v>0</v>
          </cell>
          <cell r="J3913">
            <v>0</v>
          </cell>
          <cell r="K3913">
            <v>0</v>
          </cell>
          <cell r="L3913">
            <v>0</v>
          </cell>
          <cell r="M3913">
            <v>0</v>
          </cell>
          <cell r="N3913">
            <v>0</v>
          </cell>
          <cell r="O3913">
            <v>0</v>
          </cell>
          <cell r="P3913">
            <v>0</v>
          </cell>
          <cell r="Q3913">
            <v>0</v>
          </cell>
          <cell r="R3913">
            <v>0</v>
          </cell>
          <cell r="S3913">
            <v>0</v>
          </cell>
          <cell r="T3913">
            <v>0</v>
          </cell>
          <cell r="U3913">
            <v>0</v>
          </cell>
          <cell r="V3913">
            <v>0</v>
          </cell>
          <cell r="W3913">
            <v>0</v>
          </cell>
          <cell r="X3913">
            <v>0</v>
          </cell>
          <cell r="Y3913" t="str">
            <v>D2_OR_s_180   DSM Program Total Costs</v>
          </cell>
        </row>
        <row r="3914">
          <cell r="E3914">
            <v>0</v>
          </cell>
          <cell r="F3914">
            <v>0</v>
          </cell>
          <cell r="G3914">
            <v>0</v>
          </cell>
          <cell r="H3914">
            <v>0</v>
          </cell>
          <cell r="I3914">
            <v>0</v>
          </cell>
          <cell r="J3914">
            <v>0</v>
          </cell>
          <cell r="K3914">
            <v>0</v>
          </cell>
          <cell r="L3914">
            <v>0</v>
          </cell>
          <cell r="M3914">
            <v>0</v>
          </cell>
          <cell r="N3914">
            <v>0</v>
          </cell>
          <cell r="O3914">
            <v>0</v>
          </cell>
          <cell r="P3914">
            <v>0</v>
          </cell>
          <cell r="Q3914">
            <v>0</v>
          </cell>
          <cell r="R3914">
            <v>0</v>
          </cell>
          <cell r="S3914">
            <v>0</v>
          </cell>
          <cell r="T3914">
            <v>0</v>
          </cell>
          <cell r="U3914">
            <v>0</v>
          </cell>
          <cell r="V3914">
            <v>0</v>
          </cell>
          <cell r="W3914">
            <v>0</v>
          </cell>
          <cell r="X3914">
            <v>0</v>
          </cell>
          <cell r="Y3914" t="str">
            <v>D2_OR_t_190Proposed DSM Program Energy Costs</v>
          </cell>
        </row>
        <row r="3915">
          <cell r="E3915">
            <v>0</v>
          </cell>
          <cell r="F3915">
            <v>0</v>
          </cell>
          <cell r="G3915">
            <v>0</v>
          </cell>
          <cell r="H3915">
            <v>0</v>
          </cell>
          <cell r="I3915">
            <v>0</v>
          </cell>
          <cell r="J3915">
            <v>0</v>
          </cell>
          <cell r="K3915">
            <v>0</v>
          </cell>
          <cell r="L3915">
            <v>0</v>
          </cell>
          <cell r="M3915">
            <v>0</v>
          </cell>
          <cell r="N3915">
            <v>0</v>
          </cell>
          <cell r="O3915">
            <v>0</v>
          </cell>
          <cell r="P3915">
            <v>0</v>
          </cell>
          <cell r="Q3915">
            <v>0</v>
          </cell>
          <cell r="R3915">
            <v>0</v>
          </cell>
          <cell r="S3915">
            <v>0</v>
          </cell>
          <cell r="T3915">
            <v>0</v>
          </cell>
          <cell r="U3915">
            <v>0</v>
          </cell>
          <cell r="V3915">
            <v>0</v>
          </cell>
          <cell r="W3915">
            <v>0</v>
          </cell>
          <cell r="X3915">
            <v>0</v>
          </cell>
          <cell r="Y3915" t="str">
            <v>D2_OR_t_190Proposed DSM Program Payback Energy Costs</v>
          </cell>
        </row>
        <row r="3916">
          <cell r="E3916">
            <v>0</v>
          </cell>
          <cell r="F3916">
            <v>0</v>
          </cell>
          <cell r="G3916">
            <v>0</v>
          </cell>
          <cell r="H3916">
            <v>0</v>
          </cell>
          <cell r="I3916">
            <v>0</v>
          </cell>
          <cell r="J3916">
            <v>0</v>
          </cell>
          <cell r="K3916">
            <v>0</v>
          </cell>
          <cell r="L3916">
            <v>0</v>
          </cell>
          <cell r="M3916">
            <v>0</v>
          </cell>
          <cell r="N3916">
            <v>0</v>
          </cell>
          <cell r="O3916">
            <v>0</v>
          </cell>
          <cell r="P3916">
            <v>0</v>
          </cell>
          <cell r="Q3916">
            <v>0</v>
          </cell>
          <cell r="R3916">
            <v>0</v>
          </cell>
          <cell r="S3916">
            <v>0</v>
          </cell>
          <cell r="T3916">
            <v>0</v>
          </cell>
          <cell r="U3916">
            <v>0</v>
          </cell>
          <cell r="V3916">
            <v>0</v>
          </cell>
          <cell r="W3916">
            <v>0</v>
          </cell>
          <cell r="X3916">
            <v>0</v>
          </cell>
          <cell r="Y3916" t="str">
            <v>D2_OR_t_190Proposed DSM Program Capacity Costs</v>
          </cell>
        </row>
        <row r="3917">
          <cell r="E3917">
            <v>0</v>
          </cell>
          <cell r="F3917">
            <v>0</v>
          </cell>
          <cell r="G3917">
            <v>0</v>
          </cell>
          <cell r="H3917">
            <v>0</v>
          </cell>
          <cell r="I3917">
            <v>0</v>
          </cell>
          <cell r="J3917">
            <v>0</v>
          </cell>
          <cell r="K3917">
            <v>0</v>
          </cell>
          <cell r="L3917">
            <v>0</v>
          </cell>
          <cell r="M3917">
            <v>0</v>
          </cell>
          <cell r="N3917">
            <v>0</v>
          </cell>
          <cell r="O3917">
            <v>0</v>
          </cell>
          <cell r="P3917">
            <v>0</v>
          </cell>
          <cell r="Q3917">
            <v>0</v>
          </cell>
          <cell r="R3917">
            <v>0</v>
          </cell>
          <cell r="S3917">
            <v>0</v>
          </cell>
          <cell r="T3917">
            <v>0</v>
          </cell>
          <cell r="U3917">
            <v>0</v>
          </cell>
          <cell r="V3917">
            <v>0</v>
          </cell>
          <cell r="W3917">
            <v>0</v>
          </cell>
          <cell r="X3917">
            <v>0</v>
          </cell>
          <cell r="Y3917" t="str">
            <v>D2_OR_t_190Proposed DSM Program Capital Costs</v>
          </cell>
        </row>
        <row r="3918">
          <cell r="E3918">
            <v>0</v>
          </cell>
          <cell r="F3918">
            <v>0</v>
          </cell>
          <cell r="G3918">
            <v>0</v>
          </cell>
          <cell r="H3918">
            <v>0</v>
          </cell>
          <cell r="I3918">
            <v>0</v>
          </cell>
          <cell r="J3918">
            <v>0</v>
          </cell>
          <cell r="K3918">
            <v>0</v>
          </cell>
          <cell r="L3918">
            <v>0</v>
          </cell>
          <cell r="M3918">
            <v>0</v>
          </cell>
          <cell r="N3918">
            <v>0</v>
          </cell>
          <cell r="O3918">
            <v>0</v>
          </cell>
          <cell r="P3918">
            <v>0</v>
          </cell>
          <cell r="Q3918">
            <v>0</v>
          </cell>
          <cell r="R3918">
            <v>0</v>
          </cell>
          <cell r="S3918">
            <v>0</v>
          </cell>
          <cell r="T3918">
            <v>0</v>
          </cell>
          <cell r="U3918">
            <v>0</v>
          </cell>
          <cell r="V3918">
            <v>0</v>
          </cell>
          <cell r="W3918">
            <v>0</v>
          </cell>
          <cell r="X3918">
            <v>0</v>
          </cell>
          <cell r="Y3918" t="str">
            <v>D2_OR_t_190   DSM Program Total Costs</v>
          </cell>
        </row>
        <row r="3919">
          <cell r="E3919">
            <v>0</v>
          </cell>
          <cell r="F3919">
            <v>3.6999999999999998E-2</v>
          </cell>
          <cell r="G3919">
            <v>3.6999999999999998E-2</v>
          </cell>
          <cell r="H3919">
            <v>3.6999999999999998E-2</v>
          </cell>
          <cell r="I3919">
            <v>3.6999999999999998E-2</v>
          </cell>
          <cell r="J3919">
            <v>3.6999999999999998E-2</v>
          </cell>
          <cell r="K3919">
            <v>3.6999999999999998E-2</v>
          </cell>
          <cell r="L3919">
            <v>3.6999999999999998E-2</v>
          </cell>
          <cell r="M3919">
            <v>3.6999999999999998E-2</v>
          </cell>
          <cell r="N3919">
            <v>3.6999999999999998E-2</v>
          </cell>
          <cell r="O3919">
            <v>3.6999999999999998E-2</v>
          </cell>
          <cell r="P3919">
            <v>3.6999999999999998E-2</v>
          </cell>
          <cell r="Q3919">
            <v>3.6999999999999998E-2</v>
          </cell>
          <cell r="R3919">
            <v>3.6999999999999998E-2</v>
          </cell>
          <cell r="S3919">
            <v>3.6999999999999998E-2</v>
          </cell>
          <cell r="T3919">
            <v>3.6999999999999998E-2</v>
          </cell>
          <cell r="U3919">
            <v>3.6999999999999998E-2</v>
          </cell>
          <cell r="V3919">
            <v>3.6999999999999998E-2</v>
          </cell>
          <cell r="W3919">
            <v>3.6999999999999998E-2</v>
          </cell>
          <cell r="X3919">
            <v>3.6999999999999998E-2</v>
          </cell>
          <cell r="Y3919" t="str">
            <v>D2_OR_u_200Proposed DSM Program Energy Costs</v>
          </cell>
        </row>
        <row r="3920">
          <cell r="E3920">
            <v>0</v>
          </cell>
          <cell r="F3920">
            <v>0</v>
          </cell>
          <cell r="G3920">
            <v>0</v>
          </cell>
          <cell r="H3920">
            <v>0</v>
          </cell>
          <cell r="I3920">
            <v>0</v>
          </cell>
          <cell r="J3920">
            <v>0</v>
          </cell>
          <cell r="K3920">
            <v>0</v>
          </cell>
          <cell r="L3920">
            <v>0</v>
          </cell>
          <cell r="M3920">
            <v>0</v>
          </cell>
          <cell r="N3920">
            <v>0</v>
          </cell>
          <cell r="O3920">
            <v>0</v>
          </cell>
          <cell r="P3920">
            <v>0</v>
          </cell>
          <cell r="Q3920">
            <v>0</v>
          </cell>
          <cell r="R3920">
            <v>0</v>
          </cell>
          <cell r="S3920">
            <v>0</v>
          </cell>
          <cell r="T3920">
            <v>0</v>
          </cell>
          <cell r="U3920">
            <v>0</v>
          </cell>
          <cell r="V3920">
            <v>0</v>
          </cell>
          <cell r="W3920">
            <v>0</v>
          </cell>
          <cell r="X3920">
            <v>0</v>
          </cell>
          <cell r="Y3920" t="str">
            <v>D2_OR_u_200Proposed DSM Program Payback Energy Costs</v>
          </cell>
        </row>
        <row r="3921">
          <cell r="E3921">
            <v>0</v>
          </cell>
          <cell r="F3921">
            <v>0</v>
          </cell>
          <cell r="G3921">
            <v>0</v>
          </cell>
          <cell r="H3921">
            <v>0</v>
          </cell>
          <cell r="I3921">
            <v>0</v>
          </cell>
          <cell r="J3921">
            <v>0</v>
          </cell>
          <cell r="K3921">
            <v>0</v>
          </cell>
          <cell r="L3921">
            <v>0</v>
          </cell>
          <cell r="M3921">
            <v>0</v>
          </cell>
          <cell r="N3921">
            <v>0</v>
          </cell>
          <cell r="O3921">
            <v>0</v>
          </cell>
          <cell r="P3921">
            <v>0</v>
          </cell>
          <cell r="Q3921">
            <v>0</v>
          </cell>
          <cell r="R3921">
            <v>0</v>
          </cell>
          <cell r="S3921">
            <v>0</v>
          </cell>
          <cell r="T3921">
            <v>0</v>
          </cell>
          <cell r="U3921">
            <v>0</v>
          </cell>
          <cell r="V3921">
            <v>0</v>
          </cell>
          <cell r="W3921">
            <v>0</v>
          </cell>
          <cell r="X3921">
            <v>0</v>
          </cell>
          <cell r="Y3921" t="str">
            <v>D2_OR_u_200Proposed DSM Program Capacity Costs</v>
          </cell>
        </row>
        <row r="3922">
          <cell r="E3922">
            <v>0</v>
          </cell>
          <cell r="F3922">
            <v>0</v>
          </cell>
          <cell r="G3922">
            <v>0</v>
          </cell>
          <cell r="H3922">
            <v>0</v>
          </cell>
          <cell r="I3922">
            <v>0</v>
          </cell>
          <cell r="J3922">
            <v>0</v>
          </cell>
          <cell r="K3922">
            <v>0</v>
          </cell>
          <cell r="L3922">
            <v>0</v>
          </cell>
          <cell r="M3922">
            <v>0</v>
          </cell>
          <cell r="N3922">
            <v>0</v>
          </cell>
          <cell r="O3922">
            <v>0</v>
          </cell>
          <cell r="P3922">
            <v>0</v>
          </cell>
          <cell r="Q3922">
            <v>0</v>
          </cell>
          <cell r="R3922">
            <v>0</v>
          </cell>
          <cell r="S3922">
            <v>0</v>
          </cell>
          <cell r="T3922">
            <v>0</v>
          </cell>
          <cell r="U3922">
            <v>0</v>
          </cell>
          <cell r="V3922">
            <v>0</v>
          </cell>
          <cell r="W3922">
            <v>0</v>
          </cell>
          <cell r="X3922">
            <v>0</v>
          </cell>
          <cell r="Y3922" t="str">
            <v>D2_OR_u_200Proposed DSM Program Capital Costs</v>
          </cell>
        </row>
        <row r="3923">
          <cell r="E3923">
            <v>0</v>
          </cell>
          <cell r="F3923">
            <v>3.6999999999999998E-2</v>
          </cell>
          <cell r="G3923">
            <v>3.6999999999999998E-2</v>
          </cell>
          <cell r="H3923">
            <v>3.6999999999999998E-2</v>
          </cell>
          <cell r="I3923">
            <v>3.6999999999999998E-2</v>
          </cell>
          <cell r="J3923">
            <v>3.6999999999999998E-2</v>
          </cell>
          <cell r="K3923">
            <v>3.6999999999999998E-2</v>
          </cell>
          <cell r="L3923">
            <v>3.6999999999999998E-2</v>
          </cell>
          <cell r="M3923">
            <v>3.6999999999999998E-2</v>
          </cell>
          <cell r="N3923">
            <v>3.6999999999999998E-2</v>
          </cell>
          <cell r="O3923">
            <v>3.6999999999999998E-2</v>
          </cell>
          <cell r="P3923">
            <v>3.6999999999999998E-2</v>
          </cell>
          <cell r="Q3923">
            <v>3.6999999999999998E-2</v>
          </cell>
          <cell r="R3923">
            <v>3.6999999999999998E-2</v>
          </cell>
          <cell r="S3923">
            <v>3.6999999999999998E-2</v>
          </cell>
          <cell r="T3923">
            <v>3.6999999999999998E-2</v>
          </cell>
          <cell r="U3923">
            <v>3.6999999999999998E-2</v>
          </cell>
          <cell r="V3923">
            <v>3.6999999999999998E-2</v>
          </cell>
          <cell r="W3923">
            <v>3.6999999999999998E-2</v>
          </cell>
          <cell r="X3923">
            <v>3.6999999999999998E-2</v>
          </cell>
          <cell r="Y3923" t="str">
            <v>D2_OR_u_200   DSM Program Total Costs</v>
          </cell>
        </row>
        <row r="3924">
          <cell r="E3924">
            <v>0</v>
          </cell>
          <cell r="F3924">
            <v>0</v>
          </cell>
          <cell r="G3924">
            <v>0</v>
          </cell>
          <cell r="H3924">
            <v>0</v>
          </cell>
          <cell r="I3924">
            <v>0</v>
          </cell>
          <cell r="J3924">
            <v>0</v>
          </cell>
          <cell r="K3924">
            <v>0</v>
          </cell>
          <cell r="L3924">
            <v>0</v>
          </cell>
          <cell r="M3924">
            <v>0</v>
          </cell>
          <cell r="N3924">
            <v>0</v>
          </cell>
          <cell r="O3924">
            <v>0</v>
          </cell>
          <cell r="P3924">
            <v>0</v>
          </cell>
          <cell r="Q3924">
            <v>0</v>
          </cell>
          <cell r="R3924">
            <v>0</v>
          </cell>
          <cell r="S3924">
            <v>0</v>
          </cell>
          <cell r="T3924">
            <v>0</v>
          </cell>
          <cell r="U3924">
            <v>0</v>
          </cell>
          <cell r="V3924">
            <v>0</v>
          </cell>
          <cell r="W3924">
            <v>0</v>
          </cell>
          <cell r="X3924">
            <v>0</v>
          </cell>
          <cell r="Y3924" t="str">
            <v>D2_OR_v_250Proposed DSM Program Energy Costs</v>
          </cell>
        </row>
        <row r="3925">
          <cell r="E3925">
            <v>0</v>
          </cell>
          <cell r="F3925">
            <v>0</v>
          </cell>
          <cell r="G3925">
            <v>0</v>
          </cell>
          <cell r="H3925">
            <v>0</v>
          </cell>
          <cell r="I3925">
            <v>0</v>
          </cell>
          <cell r="J3925">
            <v>0</v>
          </cell>
          <cell r="K3925">
            <v>0</v>
          </cell>
          <cell r="L3925">
            <v>0</v>
          </cell>
          <cell r="M3925">
            <v>0</v>
          </cell>
          <cell r="N3925">
            <v>0</v>
          </cell>
          <cell r="O3925">
            <v>0</v>
          </cell>
          <cell r="P3925">
            <v>0</v>
          </cell>
          <cell r="Q3925">
            <v>0</v>
          </cell>
          <cell r="R3925">
            <v>0</v>
          </cell>
          <cell r="S3925">
            <v>0</v>
          </cell>
          <cell r="T3925">
            <v>0</v>
          </cell>
          <cell r="U3925">
            <v>0</v>
          </cell>
          <cell r="V3925">
            <v>0</v>
          </cell>
          <cell r="W3925">
            <v>0</v>
          </cell>
          <cell r="X3925">
            <v>0</v>
          </cell>
          <cell r="Y3925" t="str">
            <v>D2_OR_v_250Proposed DSM Program Payback Energy Costs</v>
          </cell>
        </row>
        <row r="3926">
          <cell r="E3926">
            <v>0</v>
          </cell>
          <cell r="F3926">
            <v>0</v>
          </cell>
          <cell r="G3926">
            <v>0</v>
          </cell>
          <cell r="H3926">
            <v>0</v>
          </cell>
          <cell r="I3926">
            <v>0</v>
          </cell>
          <cell r="J3926">
            <v>0</v>
          </cell>
          <cell r="K3926">
            <v>0</v>
          </cell>
          <cell r="L3926">
            <v>0</v>
          </cell>
          <cell r="M3926">
            <v>0</v>
          </cell>
          <cell r="N3926">
            <v>0</v>
          </cell>
          <cell r="O3926">
            <v>0</v>
          </cell>
          <cell r="P3926">
            <v>0</v>
          </cell>
          <cell r="Q3926">
            <v>0</v>
          </cell>
          <cell r="R3926">
            <v>0</v>
          </cell>
          <cell r="S3926">
            <v>0</v>
          </cell>
          <cell r="T3926">
            <v>0</v>
          </cell>
          <cell r="U3926">
            <v>0</v>
          </cell>
          <cell r="V3926">
            <v>0</v>
          </cell>
          <cell r="W3926">
            <v>0</v>
          </cell>
          <cell r="X3926">
            <v>0</v>
          </cell>
          <cell r="Y3926" t="str">
            <v>D2_OR_v_250Proposed DSM Program Capacity Costs</v>
          </cell>
        </row>
        <row r="3927">
          <cell r="E3927">
            <v>0</v>
          </cell>
          <cell r="F3927">
            <v>0</v>
          </cell>
          <cell r="G3927">
            <v>0</v>
          </cell>
          <cell r="H3927">
            <v>0</v>
          </cell>
          <cell r="I3927">
            <v>0</v>
          </cell>
          <cell r="J3927">
            <v>0</v>
          </cell>
          <cell r="K3927">
            <v>0</v>
          </cell>
          <cell r="L3927">
            <v>0</v>
          </cell>
          <cell r="M3927">
            <v>0</v>
          </cell>
          <cell r="N3927">
            <v>0</v>
          </cell>
          <cell r="O3927">
            <v>0</v>
          </cell>
          <cell r="P3927">
            <v>0</v>
          </cell>
          <cell r="Q3927">
            <v>0</v>
          </cell>
          <cell r="R3927">
            <v>0</v>
          </cell>
          <cell r="S3927">
            <v>0</v>
          </cell>
          <cell r="T3927">
            <v>0</v>
          </cell>
          <cell r="U3927">
            <v>0</v>
          </cell>
          <cell r="V3927">
            <v>0</v>
          </cell>
          <cell r="W3927">
            <v>0</v>
          </cell>
          <cell r="X3927">
            <v>0</v>
          </cell>
          <cell r="Y3927" t="str">
            <v>D2_OR_v_250Proposed DSM Program Capital Costs</v>
          </cell>
        </row>
        <row r="3928">
          <cell r="E3928">
            <v>0</v>
          </cell>
          <cell r="F3928">
            <v>0</v>
          </cell>
          <cell r="G3928">
            <v>0</v>
          </cell>
          <cell r="H3928">
            <v>0</v>
          </cell>
          <cell r="I3928">
            <v>0</v>
          </cell>
          <cell r="J3928">
            <v>0</v>
          </cell>
          <cell r="K3928">
            <v>0</v>
          </cell>
          <cell r="L3928">
            <v>0</v>
          </cell>
          <cell r="M3928">
            <v>0</v>
          </cell>
          <cell r="N3928">
            <v>0</v>
          </cell>
          <cell r="O3928">
            <v>0</v>
          </cell>
          <cell r="P3928">
            <v>0</v>
          </cell>
          <cell r="Q3928">
            <v>0</v>
          </cell>
          <cell r="R3928">
            <v>0</v>
          </cell>
          <cell r="S3928">
            <v>0</v>
          </cell>
          <cell r="T3928">
            <v>0</v>
          </cell>
          <cell r="U3928">
            <v>0</v>
          </cell>
          <cell r="V3928">
            <v>0</v>
          </cell>
          <cell r="W3928">
            <v>0</v>
          </cell>
          <cell r="X3928">
            <v>0</v>
          </cell>
          <cell r="Y3928" t="str">
            <v>D2_OR_v_250   DSM Program Total Costs</v>
          </cell>
        </row>
        <row r="3929">
          <cell r="E3929">
            <v>0</v>
          </cell>
          <cell r="F3929">
            <v>0</v>
          </cell>
          <cell r="G3929">
            <v>0</v>
          </cell>
          <cell r="H3929">
            <v>0</v>
          </cell>
          <cell r="I3929">
            <v>0</v>
          </cell>
          <cell r="J3929">
            <v>0</v>
          </cell>
          <cell r="K3929">
            <v>0</v>
          </cell>
          <cell r="L3929">
            <v>0</v>
          </cell>
          <cell r="M3929">
            <v>0</v>
          </cell>
          <cell r="N3929">
            <v>0</v>
          </cell>
          <cell r="O3929">
            <v>0</v>
          </cell>
          <cell r="P3929">
            <v>0</v>
          </cell>
          <cell r="Q3929">
            <v>0</v>
          </cell>
          <cell r="R3929">
            <v>0</v>
          </cell>
          <cell r="S3929">
            <v>0</v>
          </cell>
          <cell r="T3929">
            <v>0</v>
          </cell>
          <cell r="U3929">
            <v>0</v>
          </cell>
          <cell r="V3929">
            <v>0</v>
          </cell>
          <cell r="W3929">
            <v>0</v>
          </cell>
          <cell r="X3929">
            <v>0</v>
          </cell>
          <cell r="Y3929" t="str">
            <v>D2_OR_w_300Proposed DSM Program Energy Costs</v>
          </cell>
        </row>
        <row r="3930">
          <cell r="E3930">
            <v>0</v>
          </cell>
          <cell r="F3930">
            <v>0</v>
          </cell>
          <cell r="G3930">
            <v>0</v>
          </cell>
          <cell r="H3930">
            <v>0</v>
          </cell>
          <cell r="I3930">
            <v>0</v>
          </cell>
          <cell r="J3930">
            <v>0</v>
          </cell>
          <cell r="K3930">
            <v>0</v>
          </cell>
          <cell r="L3930">
            <v>0</v>
          </cell>
          <cell r="M3930">
            <v>0</v>
          </cell>
          <cell r="N3930">
            <v>0</v>
          </cell>
          <cell r="O3930">
            <v>0</v>
          </cell>
          <cell r="P3930">
            <v>0</v>
          </cell>
          <cell r="Q3930">
            <v>0</v>
          </cell>
          <cell r="R3930">
            <v>0</v>
          </cell>
          <cell r="S3930">
            <v>0</v>
          </cell>
          <cell r="T3930">
            <v>0</v>
          </cell>
          <cell r="U3930">
            <v>0</v>
          </cell>
          <cell r="V3930">
            <v>0</v>
          </cell>
          <cell r="W3930">
            <v>0</v>
          </cell>
          <cell r="X3930">
            <v>0</v>
          </cell>
          <cell r="Y3930" t="str">
            <v>D2_OR_w_300Proposed DSM Program Payback Energy Costs</v>
          </cell>
        </row>
        <row r="3931">
          <cell r="E3931">
            <v>0</v>
          </cell>
          <cell r="F3931">
            <v>0</v>
          </cell>
          <cell r="G3931">
            <v>0</v>
          </cell>
          <cell r="H3931">
            <v>0</v>
          </cell>
          <cell r="I3931">
            <v>0</v>
          </cell>
          <cell r="J3931">
            <v>0</v>
          </cell>
          <cell r="K3931">
            <v>0</v>
          </cell>
          <cell r="L3931">
            <v>0</v>
          </cell>
          <cell r="M3931">
            <v>0</v>
          </cell>
          <cell r="N3931">
            <v>0</v>
          </cell>
          <cell r="O3931">
            <v>0</v>
          </cell>
          <cell r="P3931">
            <v>0</v>
          </cell>
          <cell r="Q3931">
            <v>0</v>
          </cell>
          <cell r="R3931">
            <v>0</v>
          </cell>
          <cell r="S3931">
            <v>0</v>
          </cell>
          <cell r="T3931">
            <v>0</v>
          </cell>
          <cell r="U3931">
            <v>0</v>
          </cell>
          <cell r="V3931">
            <v>0</v>
          </cell>
          <cell r="W3931">
            <v>0</v>
          </cell>
          <cell r="X3931">
            <v>0</v>
          </cell>
          <cell r="Y3931" t="str">
            <v>D2_OR_w_300Proposed DSM Program Capacity Costs</v>
          </cell>
        </row>
        <row r="3932">
          <cell r="E3932">
            <v>0</v>
          </cell>
          <cell r="F3932">
            <v>0</v>
          </cell>
          <cell r="G3932">
            <v>0</v>
          </cell>
          <cell r="H3932">
            <v>0</v>
          </cell>
          <cell r="I3932">
            <v>0</v>
          </cell>
          <cell r="J3932">
            <v>0</v>
          </cell>
          <cell r="K3932">
            <v>0</v>
          </cell>
          <cell r="L3932">
            <v>0</v>
          </cell>
          <cell r="M3932">
            <v>0</v>
          </cell>
          <cell r="N3932">
            <v>0</v>
          </cell>
          <cell r="O3932">
            <v>0</v>
          </cell>
          <cell r="P3932">
            <v>0</v>
          </cell>
          <cell r="Q3932">
            <v>0</v>
          </cell>
          <cell r="R3932">
            <v>0</v>
          </cell>
          <cell r="S3932">
            <v>0</v>
          </cell>
          <cell r="T3932">
            <v>0</v>
          </cell>
          <cell r="U3932">
            <v>0</v>
          </cell>
          <cell r="V3932">
            <v>0</v>
          </cell>
          <cell r="W3932">
            <v>0</v>
          </cell>
          <cell r="X3932">
            <v>0</v>
          </cell>
          <cell r="Y3932" t="str">
            <v>D2_OR_w_300Proposed DSM Program Capital Costs</v>
          </cell>
        </row>
        <row r="3933">
          <cell r="E3933">
            <v>0</v>
          </cell>
          <cell r="F3933">
            <v>0</v>
          </cell>
          <cell r="G3933">
            <v>0</v>
          </cell>
          <cell r="H3933">
            <v>0</v>
          </cell>
          <cell r="I3933">
            <v>0</v>
          </cell>
          <cell r="J3933">
            <v>0</v>
          </cell>
          <cell r="K3933">
            <v>0</v>
          </cell>
          <cell r="L3933">
            <v>0</v>
          </cell>
          <cell r="M3933">
            <v>0</v>
          </cell>
          <cell r="N3933">
            <v>0</v>
          </cell>
          <cell r="O3933">
            <v>0</v>
          </cell>
          <cell r="P3933">
            <v>0</v>
          </cell>
          <cell r="Q3933">
            <v>0</v>
          </cell>
          <cell r="R3933">
            <v>0</v>
          </cell>
          <cell r="S3933">
            <v>0</v>
          </cell>
          <cell r="T3933">
            <v>0</v>
          </cell>
          <cell r="U3933">
            <v>0</v>
          </cell>
          <cell r="V3933">
            <v>0</v>
          </cell>
          <cell r="W3933">
            <v>0</v>
          </cell>
          <cell r="X3933">
            <v>0</v>
          </cell>
          <cell r="Y3933" t="str">
            <v>D2_OR_w_300   DSM Program Total Costs</v>
          </cell>
        </row>
        <row r="3934">
          <cell r="E3934">
            <v>0</v>
          </cell>
          <cell r="F3934">
            <v>0</v>
          </cell>
          <cell r="G3934">
            <v>0</v>
          </cell>
          <cell r="H3934">
            <v>0</v>
          </cell>
          <cell r="I3934">
            <v>0</v>
          </cell>
          <cell r="J3934">
            <v>0</v>
          </cell>
          <cell r="K3934">
            <v>0</v>
          </cell>
          <cell r="L3934">
            <v>0</v>
          </cell>
          <cell r="M3934">
            <v>0</v>
          </cell>
          <cell r="N3934">
            <v>0</v>
          </cell>
          <cell r="O3934">
            <v>0</v>
          </cell>
          <cell r="P3934">
            <v>0</v>
          </cell>
          <cell r="Q3934">
            <v>0</v>
          </cell>
          <cell r="R3934">
            <v>0</v>
          </cell>
          <cell r="S3934">
            <v>0</v>
          </cell>
          <cell r="T3934">
            <v>0</v>
          </cell>
          <cell r="U3934">
            <v>0</v>
          </cell>
          <cell r="V3934">
            <v>0</v>
          </cell>
          <cell r="W3934">
            <v>0</v>
          </cell>
          <cell r="X3934">
            <v>0</v>
          </cell>
          <cell r="Y3934" t="str">
            <v>D2_OR_x_400Proposed DSM Program Energy Costs</v>
          </cell>
        </row>
        <row r="3935">
          <cell r="E3935">
            <v>0</v>
          </cell>
          <cell r="F3935">
            <v>0</v>
          </cell>
          <cell r="G3935">
            <v>0</v>
          </cell>
          <cell r="H3935">
            <v>0</v>
          </cell>
          <cell r="I3935">
            <v>0</v>
          </cell>
          <cell r="J3935">
            <v>0</v>
          </cell>
          <cell r="K3935">
            <v>0</v>
          </cell>
          <cell r="L3935">
            <v>0</v>
          </cell>
          <cell r="M3935">
            <v>0</v>
          </cell>
          <cell r="N3935">
            <v>0</v>
          </cell>
          <cell r="O3935">
            <v>0</v>
          </cell>
          <cell r="P3935">
            <v>0</v>
          </cell>
          <cell r="Q3935">
            <v>0</v>
          </cell>
          <cell r="R3935">
            <v>0</v>
          </cell>
          <cell r="S3935">
            <v>0</v>
          </cell>
          <cell r="T3935">
            <v>0</v>
          </cell>
          <cell r="U3935">
            <v>0</v>
          </cell>
          <cell r="V3935">
            <v>0</v>
          </cell>
          <cell r="W3935">
            <v>0</v>
          </cell>
          <cell r="X3935">
            <v>0</v>
          </cell>
          <cell r="Y3935" t="str">
            <v>D2_OR_x_400Proposed DSM Program Payback Energy Costs</v>
          </cell>
        </row>
        <row r="3936">
          <cell r="E3936">
            <v>0</v>
          </cell>
          <cell r="F3936">
            <v>0</v>
          </cell>
          <cell r="G3936">
            <v>0</v>
          </cell>
          <cell r="H3936">
            <v>0</v>
          </cell>
          <cell r="I3936">
            <v>0</v>
          </cell>
          <cell r="J3936">
            <v>0</v>
          </cell>
          <cell r="K3936">
            <v>0</v>
          </cell>
          <cell r="L3936">
            <v>0</v>
          </cell>
          <cell r="M3936">
            <v>0</v>
          </cell>
          <cell r="N3936">
            <v>0</v>
          </cell>
          <cell r="O3936">
            <v>0</v>
          </cell>
          <cell r="P3936">
            <v>0</v>
          </cell>
          <cell r="Q3936">
            <v>0</v>
          </cell>
          <cell r="R3936">
            <v>0</v>
          </cell>
          <cell r="S3936">
            <v>0</v>
          </cell>
          <cell r="T3936">
            <v>0</v>
          </cell>
          <cell r="U3936">
            <v>0</v>
          </cell>
          <cell r="V3936">
            <v>0</v>
          </cell>
          <cell r="W3936">
            <v>0</v>
          </cell>
          <cell r="X3936">
            <v>0</v>
          </cell>
          <cell r="Y3936" t="str">
            <v>D2_OR_x_400Proposed DSM Program Capacity Costs</v>
          </cell>
        </row>
        <row r="3937">
          <cell r="E3937">
            <v>0</v>
          </cell>
          <cell r="F3937">
            <v>0</v>
          </cell>
          <cell r="G3937">
            <v>0</v>
          </cell>
          <cell r="H3937">
            <v>0</v>
          </cell>
          <cell r="I3937">
            <v>0</v>
          </cell>
          <cell r="J3937">
            <v>0</v>
          </cell>
          <cell r="K3937">
            <v>0</v>
          </cell>
          <cell r="L3937">
            <v>0</v>
          </cell>
          <cell r="M3937">
            <v>0</v>
          </cell>
          <cell r="N3937">
            <v>0</v>
          </cell>
          <cell r="O3937">
            <v>0</v>
          </cell>
          <cell r="P3937">
            <v>0</v>
          </cell>
          <cell r="Q3937">
            <v>0</v>
          </cell>
          <cell r="R3937">
            <v>0</v>
          </cell>
          <cell r="S3937">
            <v>0</v>
          </cell>
          <cell r="T3937">
            <v>0</v>
          </cell>
          <cell r="U3937">
            <v>0</v>
          </cell>
          <cell r="V3937">
            <v>0</v>
          </cell>
          <cell r="W3937">
            <v>0</v>
          </cell>
          <cell r="X3937">
            <v>0</v>
          </cell>
          <cell r="Y3937" t="str">
            <v>D2_OR_x_400Proposed DSM Program Capital Costs</v>
          </cell>
        </row>
        <row r="3938">
          <cell r="E3938">
            <v>0</v>
          </cell>
          <cell r="F3938">
            <v>0</v>
          </cell>
          <cell r="G3938">
            <v>0</v>
          </cell>
          <cell r="H3938">
            <v>0</v>
          </cell>
          <cell r="I3938">
            <v>0</v>
          </cell>
          <cell r="J3938">
            <v>0</v>
          </cell>
          <cell r="K3938">
            <v>0</v>
          </cell>
          <cell r="L3938">
            <v>0</v>
          </cell>
          <cell r="M3938">
            <v>0</v>
          </cell>
          <cell r="N3938">
            <v>0</v>
          </cell>
          <cell r="O3938">
            <v>0</v>
          </cell>
          <cell r="P3938">
            <v>0</v>
          </cell>
          <cell r="Q3938">
            <v>0</v>
          </cell>
          <cell r="R3938">
            <v>0</v>
          </cell>
          <cell r="S3938">
            <v>0</v>
          </cell>
          <cell r="T3938">
            <v>0</v>
          </cell>
          <cell r="U3938">
            <v>0</v>
          </cell>
          <cell r="V3938">
            <v>0</v>
          </cell>
          <cell r="W3938">
            <v>0</v>
          </cell>
          <cell r="X3938">
            <v>0</v>
          </cell>
          <cell r="Y3938" t="str">
            <v>D2_OR_x_400   DSM Program Total Costs</v>
          </cell>
        </row>
        <row r="3939">
          <cell r="E3939">
            <v>0</v>
          </cell>
          <cell r="F3939">
            <v>0</v>
          </cell>
          <cell r="G3939">
            <v>0</v>
          </cell>
          <cell r="H3939">
            <v>0</v>
          </cell>
          <cell r="I3939">
            <v>0</v>
          </cell>
          <cell r="J3939">
            <v>0</v>
          </cell>
          <cell r="K3939">
            <v>0</v>
          </cell>
          <cell r="L3939">
            <v>0</v>
          </cell>
          <cell r="M3939">
            <v>0</v>
          </cell>
          <cell r="N3939">
            <v>0</v>
          </cell>
          <cell r="O3939">
            <v>0</v>
          </cell>
          <cell r="P3939">
            <v>0</v>
          </cell>
          <cell r="Q3939">
            <v>0</v>
          </cell>
          <cell r="R3939">
            <v>0</v>
          </cell>
          <cell r="S3939">
            <v>0</v>
          </cell>
          <cell r="T3939">
            <v>0</v>
          </cell>
          <cell r="U3939">
            <v>0</v>
          </cell>
          <cell r="V3939">
            <v>0</v>
          </cell>
          <cell r="W3939">
            <v>0</v>
          </cell>
          <cell r="X3939">
            <v>0</v>
          </cell>
          <cell r="Y3939" t="str">
            <v>D2_OR_y_500Proposed DSM Program Energy Costs</v>
          </cell>
        </row>
        <row r="3940">
          <cell r="E3940">
            <v>0</v>
          </cell>
          <cell r="F3940">
            <v>0</v>
          </cell>
          <cell r="G3940">
            <v>0</v>
          </cell>
          <cell r="H3940">
            <v>0</v>
          </cell>
          <cell r="I3940">
            <v>0</v>
          </cell>
          <cell r="J3940">
            <v>0</v>
          </cell>
          <cell r="K3940">
            <v>0</v>
          </cell>
          <cell r="L3940">
            <v>0</v>
          </cell>
          <cell r="M3940">
            <v>0</v>
          </cell>
          <cell r="N3940">
            <v>0</v>
          </cell>
          <cell r="O3940">
            <v>0</v>
          </cell>
          <cell r="P3940">
            <v>0</v>
          </cell>
          <cell r="Q3940">
            <v>0</v>
          </cell>
          <cell r="R3940">
            <v>0</v>
          </cell>
          <cell r="S3940">
            <v>0</v>
          </cell>
          <cell r="T3940">
            <v>0</v>
          </cell>
          <cell r="U3940">
            <v>0</v>
          </cell>
          <cell r="V3940">
            <v>0</v>
          </cell>
          <cell r="W3940">
            <v>0</v>
          </cell>
          <cell r="X3940">
            <v>0</v>
          </cell>
          <cell r="Y3940" t="str">
            <v>D2_OR_y_500Proposed DSM Program Payback Energy Costs</v>
          </cell>
        </row>
        <row r="3941">
          <cell r="E3941">
            <v>0</v>
          </cell>
          <cell r="F3941">
            <v>0</v>
          </cell>
          <cell r="G3941">
            <v>0</v>
          </cell>
          <cell r="H3941">
            <v>0</v>
          </cell>
          <cell r="I3941">
            <v>0</v>
          </cell>
          <cell r="J3941">
            <v>0</v>
          </cell>
          <cell r="K3941">
            <v>0</v>
          </cell>
          <cell r="L3941">
            <v>0</v>
          </cell>
          <cell r="M3941">
            <v>0</v>
          </cell>
          <cell r="N3941">
            <v>0</v>
          </cell>
          <cell r="O3941">
            <v>0</v>
          </cell>
          <cell r="P3941">
            <v>0</v>
          </cell>
          <cell r="Q3941">
            <v>0</v>
          </cell>
          <cell r="R3941">
            <v>0</v>
          </cell>
          <cell r="S3941">
            <v>0</v>
          </cell>
          <cell r="T3941">
            <v>0</v>
          </cell>
          <cell r="U3941">
            <v>0</v>
          </cell>
          <cell r="V3941">
            <v>0</v>
          </cell>
          <cell r="W3941">
            <v>0</v>
          </cell>
          <cell r="X3941">
            <v>0</v>
          </cell>
          <cell r="Y3941" t="str">
            <v>D2_OR_y_500Proposed DSM Program Capacity Costs</v>
          </cell>
        </row>
        <row r="3942">
          <cell r="E3942">
            <v>0</v>
          </cell>
          <cell r="F3942">
            <v>0</v>
          </cell>
          <cell r="G3942">
            <v>0</v>
          </cell>
          <cell r="H3942">
            <v>0</v>
          </cell>
          <cell r="I3942">
            <v>0</v>
          </cell>
          <cell r="J3942">
            <v>0</v>
          </cell>
          <cell r="K3942">
            <v>0</v>
          </cell>
          <cell r="L3942">
            <v>0</v>
          </cell>
          <cell r="M3942">
            <v>0</v>
          </cell>
          <cell r="N3942">
            <v>0</v>
          </cell>
          <cell r="O3942">
            <v>0</v>
          </cell>
          <cell r="P3942">
            <v>0</v>
          </cell>
          <cell r="Q3942">
            <v>0</v>
          </cell>
          <cell r="R3942">
            <v>0</v>
          </cell>
          <cell r="S3942">
            <v>0</v>
          </cell>
          <cell r="T3942">
            <v>0</v>
          </cell>
          <cell r="U3942">
            <v>0</v>
          </cell>
          <cell r="V3942">
            <v>0</v>
          </cell>
          <cell r="W3942">
            <v>0</v>
          </cell>
          <cell r="X3942">
            <v>0</v>
          </cell>
          <cell r="Y3942" t="str">
            <v>D2_OR_y_500Proposed DSM Program Capital Costs</v>
          </cell>
        </row>
        <row r="3943">
          <cell r="E3943">
            <v>0</v>
          </cell>
          <cell r="F3943">
            <v>0</v>
          </cell>
          <cell r="G3943">
            <v>0</v>
          </cell>
          <cell r="H3943">
            <v>0</v>
          </cell>
          <cell r="I3943">
            <v>0</v>
          </cell>
          <cell r="J3943">
            <v>0</v>
          </cell>
          <cell r="K3943">
            <v>0</v>
          </cell>
          <cell r="L3943">
            <v>0</v>
          </cell>
          <cell r="M3943">
            <v>0</v>
          </cell>
          <cell r="N3943">
            <v>0</v>
          </cell>
          <cell r="O3943">
            <v>0</v>
          </cell>
          <cell r="P3943">
            <v>0</v>
          </cell>
          <cell r="Q3943">
            <v>0</v>
          </cell>
          <cell r="R3943">
            <v>0</v>
          </cell>
          <cell r="S3943">
            <v>0</v>
          </cell>
          <cell r="T3943">
            <v>0</v>
          </cell>
          <cell r="U3943">
            <v>0</v>
          </cell>
          <cell r="V3943">
            <v>0</v>
          </cell>
          <cell r="W3943">
            <v>0</v>
          </cell>
          <cell r="X3943">
            <v>0</v>
          </cell>
          <cell r="Y3943" t="str">
            <v>D2_OR_y_500   DSM Program Total Costs</v>
          </cell>
        </row>
        <row r="3944">
          <cell r="E3944">
            <v>0</v>
          </cell>
          <cell r="F3944">
            <v>0</v>
          </cell>
          <cell r="G3944">
            <v>0</v>
          </cell>
          <cell r="H3944">
            <v>0</v>
          </cell>
          <cell r="I3944">
            <v>0</v>
          </cell>
          <cell r="J3944">
            <v>0</v>
          </cell>
          <cell r="K3944">
            <v>0</v>
          </cell>
          <cell r="L3944">
            <v>0</v>
          </cell>
          <cell r="M3944">
            <v>0</v>
          </cell>
          <cell r="N3944">
            <v>0</v>
          </cell>
          <cell r="O3944">
            <v>0</v>
          </cell>
          <cell r="P3944">
            <v>0</v>
          </cell>
          <cell r="Q3944">
            <v>0</v>
          </cell>
          <cell r="R3944">
            <v>0</v>
          </cell>
          <cell r="S3944">
            <v>0</v>
          </cell>
          <cell r="T3944">
            <v>0</v>
          </cell>
          <cell r="U3944">
            <v>0</v>
          </cell>
          <cell r="V3944">
            <v>0</v>
          </cell>
          <cell r="W3944">
            <v>0</v>
          </cell>
          <cell r="X3944">
            <v>0</v>
          </cell>
          <cell r="Y3944" t="str">
            <v>D2_OR_z_750Proposed DSM Program Energy Costs</v>
          </cell>
        </row>
        <row r="3945">
          <cell r="E3945">
            <v>0</v>
          </cell>
          <cell r="F3945">
            <v>0</v>
          </cell>
          <cell r="G3945">
            <v>0</v>
          </cell>
          <cell r="H3945">
            <v>0</v>
          </cell>
          <cell r="I3945">
            <v>0</v>
          </cell>
          <cell r="J3945">
            <v>0</v>
          </cell>
          <cell r="K3945">
            <v>0</v>
          </cell>
          <cell r="L3945">
            <v>0</v>
          </cell>
          <cell r="M3945">
            <v>0</v>
          </cell>
          <cell r="N3945">
            <v>0</v>
          </cell>
          <cell r="O3945">
            <v>0</v>
          </cell>
          <cell r="P3945">
            <v>0</v>
          </cell>
          <cell r="Q3945">
            <v>0</v>
          </cell>
          <cell r="R3945">
            <v>0</v>
          </cell>
          <cell r="S3945">
            <v>0</v>
          </cell>
          <cell r="T3945">
            <v>0</v>
          </cell>
          <cell r="U3945">
            <v>0</v>
          </cell>
          <cell r="V3945">
            <v>0</v>
          </cell>
          <cell r="W3945">
            <v>0</v>
          </cell>
          <cell r="X3945">
            <v>0</v>
          </cell>
          <cell r="Y3945" t="str">
            <v>D2_OR_z_750Proposed DSM Program Payback Energy Costs</v>
          </cell>
        </row>
        <row r="3946">
          <cell r="E3946">
            <v>0</v>
          </cell>
          <cell r="F3946">
            <v>0</v>
          </cell>
          <cell r="G3946">
            <v>0</v>
          </cell>
          <cell r="H3946">
            <v>0</v>
          </cell>
          <cell r="I3946">
            <v>0</v>
          </cell>
          <cell r="J3946">
            <v>0</v>
          </cell>
          <cell r="K3946">
            <v>0</v>
          </cell>
          <cell r="L3946">
            <v>0</v>
          </cell>
          <cell r="M3946">
            <v>0</v>
          </cell>
          <cell r="N3946">
            <v>0</v>
          </cell>
          <cell r="O3946">
            <v>0</v>
          </cell>
          <cell r="P3946">
            <v>0</v>
          </cell>
          <cell r="Q3946">
            <v>0</v>
          </cell>
          <cell r="R3946">
            <v>0</v>
          </cell>
          <cell r="S3946">
            <v>0</v>
          </cell>
          <cell r="T3946">
            <v>0</v>
          </cell>
          <cell r="U3946">
            <v>0</v>
          </cell>
          <cell r="V3946">
            <v>0</v>
          </cell>
          <cell r="W3946">
            <v>0</v>
          </cell>
          <cell r="X3946">
            <v>0</v>
          </cell>
          <cell r="Y3946" t="str">
            <v>D2_OR_z_750Proposed DSM Program Capacity Costs</v>
          </cell>
        </row>
        <row r="3947">
          <cell r="E3947">
            <v>0</v>
          </cell>
          <cell r="F3947">
            <v>0</v>
          </cell>
          <cell r="G3947">
            <v>0</v>
          </cell>
          <cell r="H3947">
            <v>0</v>
          </cell>
          <cell r="I3947">
            <v>0</v>
          </cell>
          <cell r="J3947">
            <v>0</v>
          </cell>
          <cell r="K3947">
            <v>0</v>
          </cell>
          <cell r="L3947">
            <v>0</v>
          </cell>
          <cell r="M3947">
            <v>0</v>
          </cell>
          <cell r="N3947">
            <v>0</v>
          </cell>
          <cell r="O3947">
            <v>0</v>
          </cell>
          <cell r="P3947">
            <v>0</v>
          </cell>
          <cell r="Q3947">
            <v>0</v>
          </cell>
          <cell r="R3947">
            <v>0</v>
          </cell>
          <cell r="S3947">
            <v>0</v>
          </cell>
          <cell r="T3947">
            <v>0</v>
          </cell>
          <cell r="U3947">
            <v>0</v>
          </cell>
          <cell r="V3947">
            <v>0</v>
          </cell>
          <cell r="W3947">
            <v>0</v>
          </cell>
          <cell r="X3947">
            <v>0</v>
          </cell>
          <cell r="Y3947" t="str">
            <v>D2_OR_z_750Proposed DSM Program Capital Costs</v>
          </cell>
        </row>
        <row r="3948">
          <cell r="E3948">
            <v>0</v>
          </cell>
          <cell r="F3948">
            <v>0</v>
          </cell>
          <cell r="G3948">
            <v>0</v>
          </cell>
          <cell r="H3948">
            <v>0</v>
          </cell>
          <cell r="I3948">
            <v>0</v>
          </cell>
          <cell r="J3948">
            <v>0</v>
          </cell>
          <cell r="K3948">
            <v>0</v>
          </cell>
          <cell r="L3948">
            <v>0</v>
          </cell>
          <cell r="M3948">
            <v>0</v>
          </cell>
          <cell r="N3948">
            <v>0</v>
          </cell>
          <cell r="O3948">
            <v>0</v>
          </cell>
          <cell r="P3948">
            <v>0</v>
          </cell>
          <cell r="Q3948">
            <v>0</v>
          </cell>
          <cell r="R3948">
            <v>0</v>
          </cell>
          <cell r="S3948">
            <v>0</v>
          </cell>
          <cell r="T3948">
            <v>0</v>
          </cell>
          <cell r="U3948">
            <v>0</v>
          </cell>
          <cell r="V3948">
            <v>0</v>
          </cell>
          <cell r="W3948">
            <v>0</v>
          </cell>
          <cell r="X3948">
            <v>0</v>
          </cell>
          <cell r="Y3948" t="str">
            <v>D2_OR_z_750   DSM Program Total Costs</v>
          </cell>
        </row>
        <row r="3949">
          <cell r="E3949">
            <v>0</v>
          </cell>
          <cell r="F3949">
            <v>0</v>
          </cell>
          <cell r="G3949">
            <v>0</v>
          </cell>
          <cell r="H3949">
            <v>0</v>
          </cell>
          <cell r="I3949">
            <v>0</v>
          </cell>
          <cell r="J3949">
            <v>0</v>
          </cell>
          <cell r="K3949">
            <v>0</v>
          </cell>
          <cell r="L3949">
            <v>0</v>
          </cell>
          <cell r="M3949">
            <v>0</v>
          </cell>
          <cell r="N3949">
            <v>0</v>
          </cell>
          <cell r="O3949">
            <v>0.04</v>
          </cell>
          <cell r="P3949">
            <v>0.04</v>
          </cell>
          <cell r="Q3949">
            <v>0.08</v>
          </cell>
          <cell r="R3949">
            <v>0.1</v>
          </cell>
          <cell r="S3949">
            <v>0.1</v>
          </cell>
          <cell r="T3949">
            <v>0.1</v>
          </cell>
          <cell r="U3949">
            <v>0.1</v>
          </cell>
          <cell r="V3949">
            <v>0.1</v>
          </cell>
          <cell r="W3949">
            <v>0.1</v>
          </cell>
          <cell r="X3949">
            <v>0.12</v>
          </cell>
          <cell r="Y3949" t="str">
            <v>D2_OR_j_90Proposed DSM Program Energy Costs</v>
          </cell>
        </row>
        <row r="3950">
          <cell r="E3950">
            <v>0</v>
          </cell>
          <cell r="F3950">
            <v>0</v>
          </cell>
          <cell r="G3950">
            <v>0</v>
          </cell>
          <cell r="H3950">
            <v>0</v>
          </cell>
          <cell r="I3950">
            <v>0</v>
          </cell>
          <cell r="J3950">
            <v>0</v>
          </cell>
          <cell r="K3950">
            <v>0</v>
          </cell>
          <cell r="L3950">
            <v>0</v>
          </cell>
          <cell r="M3950">
            <v>0</v>
          </cell>
          <cell r="N3950">
            <v>0</v>
          </cell>
          <cell r="O3950">
            <v>0</v>
          </cell>
          <cell r="P3950">
            <v>0</v>
          </cell>
          <cell r="Q3950">
            <v>0</v>
          </cell>
          <cell r="R3950">
            <v>0</v>
          </cell>
          <cell r="S3950">
            <v>0</v>
          </cell>
          <cell r="T3950">
            <v>0</v>
          </cell>
          <cell r="U3950">
            <v>0</v>
          </cell>
          <cell r="V3950">
            <v>0</v>
          </cell>
          <cell r="W3950">
            <v>0</v>
          </cell>
          <cell r="X3950">
            <v>0</v>
          </cell>
          <cell r="Y3950" t="str">
            <v>D2_OR_j_90Proposed DSM Program Payback Energy Costs</v>
          </cell>
        </row>
        <row r="3951">
          <cell r="E3951">
            <v>0</v>
          </cell>
          <cell r="F3951">
            <v>0</v>
          </cell>
          <cell r="G3951">
            <v>0</v>
          </cell>
          <cell r="H3951">
            <v>0</v>
          </cell>
          <cell r="I3951">
            <v>0</v>
          </cell>
          <cell r="J3951">
            <v>0</v>
          </cell>
          <cell r="K3951">
            <v>0</v>
          </cell>
          <cell r="L3951">
            <v>0</v>
          </cell>
          <cell r="M3951">
            <v>0</v>
          </cell>
          <cell r="N3951">
            <v>0</v>
          </cell>
          <cell r="O3951">
            <v>0</v>
          </cell>
          <cell r="P3951">
            <v>0</v>
          </cell>
          <cell r="Q3951">
            <v>0</v>
          </cell>
          <cell r="R3951">
            <v>0</v>
          </cell>
          <cell r="S3951">
            <v>0</v>
          </cell>
          <cell r="T3951">
            <v>0</v>
          </cell>
          <cell r="U3951">
            <v>0</v>
          </cell>
          <cell r="V3951">
            <v>0</v>
          </cell>
          <cell r="W3951">
            <v>0</v>
          </cell>
          <cell r="X3951">
            <v>0</v>
          </cell>
          <cell r="Y3951" t="str">
            <v>D2_OR_j_90Proposed DSM Program Capacity Costs</v>
          </cell>
        </row>
        <row r="3952">
          <cell r="E3952">
            <v>0</v>
          </cell>
          <cell r="F3952">
            <v>0</v>
          </cell>
          <cell r="G3952">
            <v>0</v>
          </cell>
          <cell r="H3952">
            <v>0</v>
          </cell>
          <cell r="I3952">
            <v>0</v>
          </cell>
          <cell r="J3952">
            <v>0</v>
          </cell>
          <cell r="K3952">
            <v>0</v>
          </cell>
          <cell r="L3952">
            <v>0</v>
          </cell>
          <cell r="M3952">
            <v>0</v>
          </cell>
          <cell r="N3952">
            <v>0</v>
          </cell>
          <cell r="O3952">
            <v>0</v>
          </cell>
          <cell r="P3952">
            <v>0</v>
          </cell>
          <cell r="Q3952">
            <v>0</v>
          </cell>
          <cell r="R3952">
            <v>0</v>
          </cell>
          <cell r="S3952">
            <v>0</v>
          </cell>
          <cell r="T3952">
            <v>0</v>
          </cell>
          <cell r="U3952">
            <v>0</v>
          </cell>
          <cell r="V3952">
            <v>0</v>
          </cell>
          <cell r="W3952">
            <v>0</v>
          </cell>
          <cell r="X3952">
            <v>0</v>
          </cell>
          <cell r="Y3952" t="str">
            <v>D2_OR_j_90Proposed DSM Program Capital Costs</v>
          </cell>
        </row>
        <row r="3953">
          <cell r="E3953">
            <v>0</v>
          </cell>
          <cell r="F3953">
            <v>0</v>
          </cell>
          <cell r="G3953">
            <v>0</v>
          </cell>
          <cell r="H3953">
            <v>0</v>
          </cell>
          <cell r="I3953">
            <v>0</v>
          </cell>
          <cell r="J3953">
            <v>0</v>
          </cell>
          <cell r="K3953">
            <v>0</v>
          </cell>
          <cell r="L3953">
            <v>0</v>
          </cell>
          <cell r="M3953">
            <v>0</v>
          </cell>
          <cell r="N3953">
            <v>0</v>
          </cell>
          <cell r="O3953">
            <v>0.04</v>
          </cell>
          <cell r="P3953">
            <v>0.04</v>
          </cell>
          <cell r="Q3953">
            <v>0.08</v>
          </cell>
          <cell r="R3953">
            <v>0.1</v>
          </cell>
          <cell r="S3953">
            <v>0.1</v>
          </cell>
          <cell r="T3953">
            <v>0.1</v>
          </cell>
          <cell r="U3953">
            <v>0.1</v>
          </cell>
          <cell r="V3953">
            <v>0.1</v>
          </cell>
          <cell r="W3953">
            <v>0.1</v>
          </cell>
          <cell r="X3953">
            <v>0.12</v>
          </cell>
          <cell r="Y3953" t="str">
            <v>D2_OR_j_90   DSM Program Total Costs</v>
          </cell>
        </row>
        <row r="3954">
          <cell r="E3954">
            <v>0</v>
          </cell>
          <cell r="F3954">
            <v>0</v>
          </cell>
          <cell r="G3954">
            <v>0</v>
          </cell>
          <cell r="H3954">
            <v>0</v>
          </cell>
          <cell r="I3954">
            <v>0</v>
          </cell>
          <cell r="J3954">
            <v>0</v>
          </cell>
          <cell r="K3954">
            <v>0</v>
          </cell>
          <cell r="L3954">
            <v>0</v>
          </cell>
          <cell r="M3954">
            <v>0</v>
          </cell>
          <cell r="N3954">
            <v>0</v>
          </cell>
          <cell r="O3954">
            <v>0</v>
          </cell>
          <cell r="P3954">
            <v>0</v>
          </cell>
          <cell r="Q3954">
            <v>0</v>
          </cell>
          <cell r="R3954">
            <v>0</v>
          </cell>
          <cell r="S3954">
            <v>0</v>
          </cell>
          <cell r="T3954">
            <v>0</v>
          </cell>
          <cell r="U3954">
            <v>0</v>
          </cell>
          <cell r="V3954">
            <v>0</v>
          </cell>
          <cell r="W3954">
            <v>0</v>
          </cell>
          <cell r="X3954">
            <v>0</v>
          </cell>
          <cell r="Y3954" t="str">
            <v>D2_ID_z_9999Proposed DSM Program Energy Costs</v>
          </cell>
        </row>
        <row r="3955">
          <cell r="E3955">
            <v>0</v>
          </cell>
          <cell r="F3955">
            <v>0</v>
          </cell>
          <cell r="G3955">
            <v>0</v>
          </cell>
          <cell r="H3955">
            <v>0</v>
          </cell>
          <cell r="I3955">
            <v>0</v>
          </cell>
          <cell r="J3955">
            <v>0</v>
          </cell>
          <cell r="K3955">
            <v>0</v>
          </cell>
          <cell r="L3955">
            <v>0</v>
          </cell>
          <cell r="M3955">
            <v>0</v>
          </cell>
          <cell r="N3955">
            <v>0</v>
          </cell>
          <cell r="O3955">
            <v>0</v>
          </cell>
          <cell r="P3955">
            <v>0</v>
          </cell>
          <cell r="Q3955">
            <v>0</v>
          </cell>
          <cell r="R3955">
            <v>0</v>
          </cell>
          <cell r="S3955">
            <v>0</v>
          </cell>
          <cell r="T3955">
            <v>0</v>
          </cell>
          <cell r="U3955">
            <v>0</v>
          </cell>
          <cell r="V3955">
            <v>0</v>
          </cell>
          <cell r="W3955">
            <v>0</v>
          </cell>
          <cell r="X3955">
            <v>0</v>
          </cell>
          <cell r="Y3955" t="str">
            <v>D2_ID_z_9999Proposed DSM Program Payback Energy Costs</v>
          </cell>
        </row>
        <row r="3956">
          <cell r="E3956">
            <v>0</v>
          </cell>
          <cell r="F3956">
            <v>0</v>
          </cell>
          <cell r="G3956">
            <v>0</v>
          </cell>
          <cell r="H3956">
            <v>0</v>
          </cell>
          <cell r="I3956">
            <v>0</v>
          </cell>
          <cell r="J3956">
            <v>0</v>
          </cell>
          <cell r="K3956">
            <v>0</v>
          </cell>
          <cell r="L3956">
            <v>0</v>
          </cell>
          <cell r="M3956">
            <v>0</v>
          </cell>
          <cell r="N3956">
            <v>0</v>
          </cell>
          <cell r="O3956">
            <v>0</v>
          </cell>
          <cell r="P3956">
            <v>0</v>
          </cell>
          <cell r="Q3956">
            <v>0</v>
          </cell>
          <cell r="R3956">
            <v>0</v>
          </cell>
          <cell r="S3956">
            <v>0</v>
          </cell>
          <cell r="T3956">
            <v>0</v>
          </cell>
          <cell r="U3956">
            <v>0</v>
          </cell>
          <cell r="V3956">
            <v>0</v>
          </cell>
          <cell r="W3956">
            <v>0</v>
          </cell>
          <cell r="X3956">
            <v>0</v>
          </cell>
          <cell r="Y3956" t="str">
            <v>D2_ID_z_9999Proposed DSM Program Capacity Costs</v>
          </cell>
        </row>
        <row r="3957">
          <cell r="E3957">
            <v>0</v>
          </cell>
          <cell r="F3957">
            <v>0</v>
          </cell>
          <cell r="G3957">
            <v>0</v>
          </cell>
          <cell r="H3957">
            <v>0</v>
          </cell>
          <cell r="I3957">
            <v>0</v>
          </cell>
          <cell r="J3957">
            <v>0</v>
          </cell>
          <cell r="K3957">
            <v>0</v>
          </cell>
          <cell r="L3957">
            <v>0</v>
          </cell>
          <cell r="M3957">
            <v>0</v>
          </cell>
          <cell r="N3957">
            <v>0</v>
          </cell>
          <cell r="O3957">
            <v>0</v>
          </cell>
          <cell r="P3957">
            <v>0</v>
          </cell>
          <cell r="Q3957">
            <v>0</v>
          </cell>
          <cell r="R3957">
            <v>0</v>
          </cell>
          <cell r="S3957">
            <v>0</v>
          </cell>
          <cell r="T3957">
            <v>0</v>
          </cell>
          <cell r="U3957">
            <v>0</v>
          </cell>
          <cell r="V3957">
            <v>0</v>
          </cell>
          <cell r="W3957">
            <v>0</v>
          </cell>
          <cell r="X3957">
            <v>0</v>
          </cell>
          <cell r="Y3957" t="str">
            <v>D2_ID_z_9999Proposed DSM Program Capital Costs</v>
          </cell>
        </row>
        <row r="3958">
          <cell r="E3958">
            <v>0</v>
          </cell>
          <cell r="F3958">
            <v>0</v>
          </cell>
          <cell r="G3958">
            <v>0</v>
          </cell>
          <cell r="H3958">
            <v>0</v>
          </cell>
          <cell r="I3958">
            <v>0</v>
          </cell>
          <cell r="J3958">
            <v>0</v>
          </cell>
          <cell r="K3958">
            <v>0</v>
          </cell>
          <cell r="L3958">
            <v>0</v>
          </cell>
          <cell r="M3958">
            <v>0</v>
          </cell>
          <cell r="N3958">
            <v>0</v>
          </cell>
          <cell r="O3958">
            <v>0</v>
          </cell>
          <cell r="P3958">
            <v>0</v>
          </cell>
          <cell r="Q3958">
            <v>0</v>
          </cell>
          <cell r="R3958">
            <v>0</v>
          </cell>
          <cell r="S3958">
            <v>0</v>
          </cell>
          <cell r="T3958">
            <v>0</v>
          </cell>
          <cell r="U3958">
            <v>0</v>
          </cell>
          <cell r="V3958">
            <v>0</v>
          </cell>
          <cell r="W3958">
            <v>0</v>
          </cell>
          <cell r="X3958">
            <v>0</v>
          </cell>
          <cell r="Y3958" t="str">
            <v>D2_ID_z_9999   DSM Program Total Costs</v>
          </cell>
        </row>
        <row r="3959">
          <cell r="E3959">
            <v>0</v>
          </cell>
          <cell r="F3959">
            <v>0</v>
          </cell>
          <cell r="G3959">
            <v>0</v>
          </cell>
          <cell r="H3959">
            <v>0</v>
          </cell>
          <cell r="I3959">
            <v>0</v>
          </cell>
          <cell r="J3959">
            <v>0</v>
          </cell>
          <cell r="K3959">
            <v>0</v>
          </cell>
          <cell r="L3959">
            <v>0</v>
          </cell>
          <cell r="M3959">
            <v>0</v>
          </cell>
          <cell r="N3959">
            <v>0</v>
          </cell>
          <cell r="O3959">
            <v>0</v>
          </cell>
          <cell r="P3959">
            <v>0</v>
          </cell>
          <cell r="Q3959">
            <v>0</v>
          </cell>
          <cell r="R3959">
            <v>0</v>
          </cell>
          <cell r="S3959">
            <v>0</v>
          </cell>
          <cell r="T3959">
            <v>0</v>
          </cell>
          <cell r="U3959">
            <v>0</v>
          </cell>
          <cell r="V3959">
            <v>0</v>
          </cell>
          <cell r="W3959">
            <v>0</v>
          </cell>
          <cell r="X3959">
            <v>0</v>
          </cell>
          <cell r="Y3959" t="str">
            <v>D2_ID_k_100Proposed DSM Program Energy Costs</v>
          </cell>
        </row>
        <row r="3960">
          <cell r="E3960">
            <v>0</v>
          </cell>
          <cell r="F3960">
            <v>0</v>
          </cell>
          <cell r="G3960">
            <v>0</v>
          </cell>
          <cell r="H3960">
            <v>0</v>
          </cell>
          <cell r="I3960">
            <v>0</v>
          </cell>
          <cell r="J3960">
            <v>0</v>
          </cell>
          <cell r="K3960">
            <v>0</v>
          </cell>
          <cell r="L3960">
            <v>0</v>
          </cell>
          <cell r="M3960">
            <v>0</v>
          </cell>
          <cell r="N3960">
            <v>0</v>
          </cell>
          <cell r="O3960">
            <v>0</v>
          </cell>
          <cell r="P3960">
            <v>0</v>
          </cell>
          <cell r="Q3960">
            <v>0</v>
          </cell>
          <cell r="R3960">
            <v>0</v>
          </cell>
          <cell r="S3960">
            <v>0</v>
          </cell>
          <cell r="T3960">
            <v>0</v>
          </cell>
          <cell r="U3960">
            <v>0</v>
          </cell>
          <cell r="V3960">
            <v>0</v>
          </cell>
          <cell r="W3960">
            <v>0</v>
          </cell>
          <cell r="X3960">
            <v>0</v>
          </cell>
          <cell r="Y3960" t="str">
            <v>D2_ID_k_100Proposed DSM Program Payback Energy Costs</v>
          </cell>
        </row>
        <row r="3961">
          <cell r="E3961">
            <v>0</v>
          </cell>
          <cell r="F3961">
            <v>0</v>
          </cell>
          <cell r="G3961">
            <v>0</v>
          </cell>
          <cell r="H3961">
            <v>0</v>
          </cell>
          <cell r="I3961">
            <v>0</v>
          </cell>
          <cell r="J3961">
            <v>0</v>
          </cell>
          <cell r="K3961">
            <v>0</v>
          </cell>
          <cell r="L3961">
            <v>0</v>
          </cell>
          <cell r="M3961">
            <v>0</v>
          </cell>
          <cell r="N3961">
            <v>0</v>
          </cell>
          <cell r="O3961">
            <v>0</v>
          </cell>
          <cell r="P3961">
            <v>0</v>
          </cell>
          <cell r="Q3961">
            <v>0</v>
          </cell>
          <cell r="R3961">
            <v>0</v>
          </cell>
          <cell r="S3961">
            <v>0</v>
          </cell>
          <cell r="T3961">
            <v>0</v>
          </cell>
          <cell r="U3961">
            <v>0</v>
          </cell>
          <cell r="V3961">
            <v>0</v>
          </cell>
          <cell r="W3961">
            <v>0</v>
          </cell>
          <cell r="X3961">
            <v>0</v>
          </cell>
          <cell r="Y3961" t="str">
            <v>D2_ID_k_100Proposed DSM Program Capacity Costs</v>
          </cell>
        </row>
        <row r="3962">
          <cell r="E3962">
            <v>0</v>
          </cell>
          <cell r="F3962">
            <v>0</v>
          </cell>
          <cell r="G3962">
            <v>0</v>
          </cell>
          <cell r="H3962">
            <v>0</v>
          </cell>
          <cell r="I3962">
            <v>0</v>
          </cell>
          <cell r="J3962">
            <v>0</v>
          </cell>
          <cell r="K3962">
            <v>0</v>
          </cell>
          <cell r="L3962">
            <v>0</v>
          </cell>
          <cell r="M3962">
            <v>0</v>
          </cell>
          <cell r="N3962">
            <v>0</v>
          </cell>
          <cell r="O3962">
            <v>0</v>
          </cell>
          <cell r="P3962">
            <v>0</v>
          </cell>
          <cell r="Q3962">
            <v>0</v>
          </cell>
          <cell r="R3962">
            <v>0</v>
          </cell>
          <cell r="S3962">
            <v>0</v>
          </cell>
          <cell r="T3962">
            <v>0</v>
          </cell>
          <cell r="U3962">
            <v>0</v>
          </cell>
          <cell r="V3962">
            <v>0</v>
          </cell>
          <cell r="W3962">
            <v>0</v>
          </cell>
          <cell r="X3962">
            <v>0</v>
          </cell>
          <cell r="Y3962" t="str">
            <v>D2_ID_k_100Proposed DSM Program Capital Costs</v>
          </cell>
        </row>
        <row r="3963">
          <cell r="E3963">
            <v>0</v>
          </cell>
          <cell r="F3963">
            <v>0</v>
          </cell>
          <cell r="G3963">
            <v>0</v>
          </cell>
          <cell r="H3963">
            <v>0</v>
          </cell>
          <cell r="I3963">
            <v>0</v>
          </cell>
          <cell r="J3963">
            <v>0</v>
          </cell>
          <cell r="K3963">
            <v>0</v>
          </cell>
          <cell r="L3963">
            <v>0</v>
          </cell>
          <cell r="M3963">
            <v>0</v>
          </cell>
          <cell r="N3963">
            <v>0</v>
          </cell>
          <cell r="O3963">
            <v>0</v>
          </cell>
          <cell r="P3963">
            <v>0</v>
          </cell>
          <cell r="Q3963">
            <v>0</v>
          </cell>
          <cell r="R3963">
            <v>0</v>
          </cell>
          <cell r="S3963">
            <v>0</v>
          </cell>
          <cell r="T3963">
            <v>0</v>
          </cell>
          <cell r="U3963">
            <v>0</v>
          </cell>
          <cell r="V3963">
            <v>0</v>
          </cell>
          <cell r="W3963">
            <v>0</v>
          </cell>
          <cell r="X3963">
            <v>0</v>
          </cell>
          <cell r="Y3963" t="str">
            <v>D2_ID_k_100   DSM Program Total Costs</v>
          </cell>
        </row>
        <row r="3964">
          <cell r="E3964">
            <v>0</v>
          </cell>
          <cell r="F3964">
            <v>0</v>
          </cell>
          <cell r="G3964">
            <v>0</v>
          </cell>
          <cell r="H3964">
            <v>0</v>
          </cell>
          <cell r="I3964">
            <v>0</v>
          </cell>
          <cell r="J3964">
            <v>0</v>
          </cell>
          <cell r="K3964">
            <v>0</v>
          </cell>
          <cell r="L3964">
            <v>0</v>
          </cell>
          <cell r="M3964">
            <v>0</v>
          </cell>
          <cell r="N3964">
            <v>0</v>
          </cell>
          <cell r="O3964">
            <v>0</v>
          </cell>
          <cell r="P3964">
            <v>0</v>
          </cell>
          <cell r="Q3964">
            <v>0</v>
          </cell>
          <cell r="R3964">
            <v>0</v>
          </cell>
          <cell r="S3964">
            <v>0</v>
          </cell>
          <cell r="T3964">
            <v>0</v>
          </cell>
          <cell r="U3964">
            <v>0</v>
          </cell>
          <cell r="V3964">
            <v>0</v>
          </cell>
          <cell r="W3964">
            <v>0</v>
          </cell>
          <cell r="X3964">
            <v>0</v>
          </cell>
          <cell r="Y3964" t="str">
            <v>D2_ID_l_110Proposed DSM Program Energy Costs</v>
          </cell>
        </row>
        <row r="3965">
          <cell r="E3965">
            <v>0</v>
          </cell>
          <cell r="F3965">
            <v>0</v>
          </cell>
          <cell r="G3965">
            <v>0</v>
          </cell>
          <cell r="H3965">
            <v>0</v>
          </cell>
          <cell r="I3965">
            <v>0</v>
          </cell>
          <cell r="J3965">
            <v>0</v>
          </cell>
          <cell r="K3965">
            <v>0</v>
          </cell>
          <cell r="L3965">
            <v>0</v>
          </cell>
          <cell r="M3965">
            <v>0</v>
          </cell>
          <cell r="N3965">
            <v>0</v>
          </cell>
          <cell r="O3965">
            <v>0</v>
          </cell>
          <cell r="P3965">
            <v>0</v>
          </cell>
          <cell r="Q3965">
            <v>0</v>
          </cell>
          <cell r="R3965">
            <v>0</v>
          </cell>
          <cell r="S3965">
            <v>0</v>
          </cell>
          <cell r="T3965">
            <v>0</v>
          </cell>
          <cell r="U3965">
            <v>0</v>
          </cell>
          <cell r="V3965">
            <v>0</v>
          </cell>
          <cell r="W3965">
            <v>0</v>
          </cell>
          <cell r="X3965">
            <v>0</v>
          </cell>
          <cell r="Y3965" t="str">
            <v>D2_ID_l_110Proposed DSM Program Payback Energy Costs</v>
          </cell>
        </row>
        <row r="3966">
          <cell r="E3966">
            <v>0</v>
          </cell>
          <cell r="F3966">
            <v>0</v>
          </cell>
          <cell r="G3966">
            <v>0</v>
          </cell>
          <cell r="H3966">
            <v>0</v>
          </cell>
          <cell r="I3966">
            <v>0</v>
          </cell>
          <cell r="J3966">
            <v>0</v>
          </cell>
          <cell r="K3966">
            <v>0</v>
          </cell>
          <cell r="L3966">
            <v>0</v>
          </cell>
          <cell r="M3966">
            <v>0</v>
          </cell>
          <cell r="N3966">
            <v>0</v>
          </cell>
          <cell r="O3966">
            <v>0</v>
          </cell>
          <cell r="P3966">
            <v>0</v>
          </cell>
          <cell r="Q3966">
            <v>0</v>
          </cell>
          <cell r="R3966">
            <v>0</v>
          </cell>
          <cell r="S3966">
            <v>0</v>
          </cell>
          <cell r="T3966">
            <v>0</v>
          </cell>
          <cell r="U3966">
            <v>0</v>
          </cell>
          <cell r="V3966">
            <v>0</v>
          </cell>
          <cell r="W3966">
            <v>0</v>
          </cell>
          <cell r="X3966">
            <v>0</v>
          </cell>
          <cell r="Y3966" t="str">
            <v>D2_ID_l_110Proposed DSM Program Capacity Costs</v>
          </cell>
        </row>
        <row r="3967">
          <cell r="E3967">
            <v>0</v>
          </cell>
          <cell r="F3967">
            <v>0</v>
          </cell>
          <cell r="G3967">
            <v>0</v>
          </cell>
          <cell r="H3967">
            <v>0</v>
          </cell>
          <cell r="I3967">
            <v>0</v>
          </cell>
          <cell r="J3967">
            <v>0</v>
          </cell>
          <cell r="K3967">
            <v>0</v>
          </cell>
          <cell r="L3967">
            <v>0</v>
          </cell>
          <cell r="M3967">
            <v>0</v>
          </cell>
          <cell r="N3967">
            <v>0</v>
          </cell>
          <cell r="O3967">
            <v>0</v>
          </cell>
          <cell r="P3967">
            <v>0</v>
          </cell>
          <cell r="Q3967">
            <v>0</v>
          </cell>
          <cell r="R3967">
            <v>0</v>
          </cell>
          <cell r="S3967">
            <v>0</v>
          </cell>
          <cell r="T3967">
            <v>0</v>
          </cell>
          <cell r="U3967">
            <v>0</v>
          </cell>
          <cell r="V3967">
            <v>0</v>
          </cell>
          <cell r="W3967">
            <v>0</v>
          </cell>
          <cell r="X3967">
            <v>0</v>
          </cell>
          <cell r="Y3967" t="str">
            <v>D2_ID_l_110Proposed DSM Program Capital Costs</v>
          </cell>
        </row>
        <row r="3968">
          <cell r="E3968">
            <v>0</v>
          </cell>
          <cell r="F3968">
            <v>0</v>
          </cell>
          <cell r="G3968">
            <v>0</v>
          </cell>
          <cell r="H3968">
            <v>0</v>
          </cell>
          <cell r="I3968">
            <v>0</v>
          </cell>
          <cell r="J3968">
            <v>0</v>
          </cell>
          <cell r="K3968">
            <v>0</v>
          </cell>
          <cell r="L3968">
            <v>0</v>
          </cell>
          <cell r="M3968">
            <v>0</v>
          </cell>
          <cell r="N3968">
            <v>0</v>
          </cell>
          <cell r="O3968">
            <v>0</v>
          </cell>
          <cell r="P3968">
            <v>0</v>
          </cell>
          <cell r="Q3968">
            <v>0</v>
          </cell>
          <cell r="R3968">
            <v>0</v>
          </cell>
          <cell r="S3968">
            <v>0</v>
          </cell>
          <cell r="T3968">
            <v>0</v>
          </cell>
          <cell r="U3968">
            <v>0</v>
          </cell>
          <cell r="V3968">
            <v>0</v>
          </cell>
          <cell r="W3968">
            <v>0</v>
          </cell>
          <cell r="X3968">
            <v>0</v>
          </cell>
          <cell r="Y3968" t="str">
            <v>D2_ID_l_110   DSM Program Total Costs</v>
          </cell>
        </row>
        <row r="3969">
          <cell r="E3969">
            <v>0</v>
          </cell>
          <cell r="F3969">
            <v>0</v>
          </cell>
          <cell r="G3969">
            <v>0</v>
          </cell>
          <cell r="H3969">
            <v>0</v>
          </cell>
          <cell r="I3969">
            <v>0</v>
          </cell>
          <cell r="J3969">
            <v>0</v>
          </cell>
          <cell r="K3969">
            <v>0</v>
          </cell>
          <cell r="L3969">
            <v>0</v>
          </cell>
          <cell r="M3969">
            <v>0</v>
          </cell>
          <cell r="N3969">
            <v>0</v>
          </cell>
          <cell r="O3969">
            <v>0</v>
          </cell>
          <cell r="P3969">
            <v>0</v>
          </cell>
          <cell r="Q3969">
            <v>0</v>
          </cell>
          <cell r="R3969">
            <v>0</v>
          </cell>
          <cell r="S3969">
            <v>0</v>
          </cell>
          <cell r="T3969">
            <v>0</v>
          </cell>
          <cell r="U3969">
            <v>0</v>
          </cell>
          <cell r="V3969">
            <v>0</v>
          </cell>
          <cell r="W3969">
            <v>0</v>
          </cell>
          <cell r="X3969">
            <v>0</v>
          </cell>
          <cell r="Y3969" t="str">
            <v>D2_ID_m_120Proposed DSM Program Energy Costs</v>
          </cell>
        </row>
        <row r="3970">
          <cell r="E3970">
            <v>0</v>
          </cell>
          <cell r="F3970">
            <v>0</v>
          </cell>
          <cell r="G3970">
            <v>0</v>
          </cell>
          <cell r="H3970">
            <v>0</v>
          </cell>
          <cell r="I3970">
            <v>0</v>
          </cell>
          <cell r="J3970">
            <v>0</v>
          </cell>
          <cell r="K3970">
            <v>0</v>
          </cell>
          <cell r="L3970">
            <v>0</v>
          </cell>
          <cell r="M3970">
            <v>0</v>
          </cell>
          <cell r="N3970">
            <v>0</v>
          </cell>
          <cell r="O3970">
            <v>0</v>
          </cell>
          <cell r="P3970">
            <v>0</v>
          </cell>
          <cell r="Q3970">
            <v>0</v>
          </cell>
          <cell r="R3970">
            <v>0</v>
          </cell>
          <cell r="S3970">
            <v>0</v>
          </cell>
          <cell r="T3970">
            <v>0</v>
          </cell>
          <cell r="U3970">
            <v>0</v>
          </cell>
          <cell r="V3970">
            <v>0</v>
          </cell>
          <cell r="W3970">
            <v>0</v>
          </cell>
          <cell r="X3970">
            <v>0</v>
          </cell>
          <cell r="Y3970" t="str">
            <v>D2_ID_m_120Proposed DSM Program Payback Energy Costs</v>
          </cell>
        </row>
        <row r="3971">
          <cell r="E3971">
            <v>0</v>
          </cell>
          <cell r="F3971">
            <v>0</v>
          </cell>
          <cell r="G3971">
            <v>0</v>
          </cell>
          <cell r="H3971">
            <v>0</v>
          </cell>
          <cell r="I3971">
            <v>0</v>
          </cell>
          <cell r="J3971">
            <v>0</v>
          </cell>
          <cell r="K3971">
            <v>0</v>
          </cell>
          <cell r="L3971">
            <v>0</v>
          </cell>
          <cell r="M3971">
            <v>0</v>
          </cell>
          <cell r="N3971">
            <v>0</v>
          </cell>
          <cell r="O3971">
            <v>0</v>
          </cell>
          <cell r="P3971">
            <v>0</v>
          </cell>
          <cell r="Q3971">
            <v>0</v>
          </cell>
          <cell r="R3971">
            <v>0</v>
          </cell>
          <cell r="S3971">
            <v>0</v>
          </cell>
          <cell r="T3971">
            <v>0</v>
          </cell>
          <cell r="U3971">
            <v>0</v>
          </cell>
          <cell r="V3971">
            <v>0</v>
          </cell>
          <cell r="W3971">
            <v>0</v>
          </cell>
          <cell r="X3971">
            <v>0</v>
          </cell>
          <cell r="Y3971" t="str">
            <v>D2_ID_m_120Proposed DSM Program Capacity Costs</v>
          </cell>
        </row>
        <row r="3972">
          <cell r="E3972">
            <v>0</v>
          </cell>
          <cell r="F3972">
            <v>0</v>
          </cell>
          <cell r="G3972">
            <v>0</v>
          </cell>
          <cell r="H3972">
            <v>0</v>
          </cell>
          <cell r="I3972">
            <v>0</v>
          </cell>
          <cell r="J3972">
            <v>0</v>
          </cell>
          <cell r="K3972">
            <v>0</v>
          </cell>
          <cell r="L3972">
            <v>0</v>
          </cell>
          <cell r="M3972">
            <v>0</v>
          </cell>
          <cell r="N3972">
            <v>0</v>
          </cell>
          <cell r="O3972">
            <v>0</v>
          </cell>
          <cell r="P3972">
            <v>0</v>
          </cell>
          <cell r="Q3972">
            <v>0</v>
          </cell>
          <cell r="R3972">
            <v>0</v>
          </cell>
          <cell r="S3972">
            <v>0</v>
          </cell>
          <cell r="T3972">
            <v>0</v>
          </cell>
          <cell r="U3972">
            <v>0</v>
          </cell>
          <cell r="V3972">
            <v>0</v>
          </cell>
          <cell r="W3972">
            <v>0</v>
          </cell>
          <cell r="X3972">
            <v>0</v>
          </cell>
          <cell r="Y3972" t="str">
            <v>D2_ID_m_120Proposed DSM Program Capital Costs</v>
          </cell>
        </row>
        <row r="3973">
          <cell r="E3973">
            <v>0</v>
          </cell>
          <cell r="F3973">
            <v>0</v>
          </cell>
          <cell r="G3973">
            <v>0</v>
          </cell>
          <cell r="H3973">
            <v>0</v>
          </cell>
          <cell r="I3973">
            <v>0</v>
          </cell>
          <cell r="J3973">
            <v>0</v>
          </cell>
          <cell r="K3973">
            <v>0</v>
          </cell>
          <cell r="L3973">
            <v>0</v>
          </cell>
          <cell r="M3973">
            <v>0</v>
          </cell>
          <cell r="N3973">
            <v>0</v>
          </cell>
          <cell r="O3973">
            <v>0</v>
          </cell>
          <cell r="P3973">
            <v>0</v>
          </cell>
          <cell r="Q3973">
            <v>0</v>
          </cell>
          <cell r="R3973">
            <v>0</v>
          </cell>
          <cell r="S3973">
            <v>0</v>
          </cell>
          <cell r="T3973">
            <v>0</v>
          </cell>
          <cell r="U3973">
            <v>0</v>
          </cell>
          <cell r="V3973">
            <v>0</v>
          </cell>
          <cell r="W3973">
            <v>0</v>
          </cell>
          <cell r="X3973">
            <v>0</v>
          </cell>
          <cell r="Y3973" t="str">
            <v>D2_ID_m_120   DSM Program Total Costs</v>
          </cell>
        </row>
        <row r="3974">
          <cell r="E3974">
            <v>0</v>
          </cell>
          <cell r="F3974">
            <v>0</v>
          </cell>
          <cell r="G3974">
            <v>0</v>
          </cell>
          <cell r="H3974">
            <v>0</v>
          </cell>
          <cell r="I3974">
            <v>0</v>
          </cell>
          <cell r="J3974">
            <v>0</v>
          </cell>
          <cell r="K3974">
            <v>0</v>
          </cell>
          <cell r="L3974">
            <v>0</v>
          </cell>
          <cell r="M3974">
            <v>0</v>
          </cell>
          <cell r="N3974">
            <v>0</v>
          </cell>
          <cell r="O3974">
            <v>0</v>
          </cell>
          <cell r="P3974">
            <v>0</v>
          </cell>
          <cell r="Q3974">
            <v>0</v>
          </cell>
          <cell r="R3974">
            <v>0</v>
          </cell>
          <cell r="S3974">
            <v>0</v>
          </cell>
          <cell r="T3974">
            <v>0</v>
          </cell>
          <cell r="U3974">
            <v>0</v>
          </cell>
          <cell r="V3974">
            <v>0</v>
          </cell>
          <cell r="W3974">
            <v>0</v>
          </cell>
          <cell r="X3974">
            <v>0</v>
          </cell>
          <cell r="Y3974" t="str">
            <v>D2_ID_n_130Proposed DSM Program Energy Costs</v>
          </cell>
        </row>
        <row r="3975">
          <cell r="E3975">
            <v>0</v>
          </cell>
          <cell r="F3975">
            <v>0</v>
          </cell>
          <cell r="G3975">
            <v>0</v>
          </cell>
          <cell r="H3975">
            <v>0</v>
          </cell>
          <cell r="I3975">
            <v>0</v>
          </cell>
          <cell r="J3975">
            <v>0</v>
          </cell>
          <cell r="K3975">
            <v>0</v>
          </cell>
          <cell r="L3975">
            <v>0</v>
          </cell>
          <cell r="M3975">
            <v>0</v>
          </cell>
          <cell r="N3975">
            <v>0</v>
          </cell>
          <cell r="O3975">
            <v>0</v>
          </cell>
          <cell r="P3975">
            <v>0</v>
          </cell>
          <cell r="Q3975">
            <v>0</v>
          </cell>
          <cell r="R3975">
            <v>0</v>
          </cell>
          <cell r="S3975">
            <v>0</v>
          </cell>
          <cell r="T3975">
            <v>0</v>
          </cell>
          <cell r="U3975">
            <v>0</v>
          </cell>
          <cell r="V3975">
            <v>0</v>
          </cell>
          <cell r="W3975">
            <v>0</v>
          </cell>
          <cell r="X3975">
            <v>0</v>
          </cell>
          <cell r="Y3975" t="str">
            <v>D2_ID_n_130Proposed DSM Program Payback Energy Costs</v>
          </cell>
        </row>
        <row r="3976">
          <cell r="E3976">
            <v>0</v>
          </cell>
          <cell r="F3976">
            <v>0</v>
          </cell>
          <cell r="G3976">
            <v>0</v>
          </cell>
          <cell r="H3976">
            <v>0</v>
          </cell>
          <cell r="I3976">
            <v>0</v>
          </cell>
          <cell r="J3976">
            <v>0</v>
          </cell>
          <cell r="K3976">
            <v>0</v>
          </cell>
          <cell r="L3976">
            <v>0</v>
          </cell>
          <cell r="M3976">
            <v>0</v>
          </cell>
          <cell r="N3976">
            <v>0</v>
          </cell>
          <cell r="O3976">
            <v>0</v>
          </cell>
          <cell r="P3976">
            <v>0</v>
          </cell>
          <cell r="Q3976">
            <v>0</v>
          </cell>
          <cell r="R3976">
            <v>0</v>
          </cell>
          <cell r="S3976">
            <v>0</v>
          </cell>
          <cell r="T3976">
            <v>0</v>
          </cell>
          <cell r="U3976">
            <v>0</v>
          </cell>
          <cell r="V3976">
            <v>0</v>
          </cell>
          <cell r="W3976">
            <v>0</v>
          </cell>
          <cell r="X3976">
            <v>0</v>
          </cell>
          <cell r="Y3976" t="str">
            <v>D2_ID_n_130Proposed DSM Program Capacity Costs</v>
          </cell>
        </row>
        <row r="3977">
          <cell r="E3977">
            <v>0</v>
          </cell>
          <cell r="F3977">
            <v>0</v>
          </cell>
          <cell r="G3977">
            <v>0</v>
          </cell>
          <cell r="H3977">
            <v>0</v>
          </cell>
          <cell r="I3977">
            <v>0</v>
          </cell>
          <cell r="J3977">
            <v>0</v>
          </cell>
          <cell r="K3977">
            <v>0</v>
          </cell>
          <cell r="L3977">
            <v>0</v>
          </cell>
          <cell r="M3977">
            <v>0</v>
          </cell>
          <cell r="N3977">
            <v>0</v>
          </cell>
          <cell r="O3977">
            <v>0</v>
          </cell>
          <cell r="P3977">
            <v>0</v>
          </cell>
          <cell r="Q3977">
            <v>0</v>
          </cell>
          <cell r="R3977">
            <v>0</v>
          </cell>
          <cell r="S3977">
            <v>0</v>
          </cell>
          <cell r="T3977">
            <v>0</v>
          </cell>
          <cell r="U3977">
            <v>0</v>
          </cell>
          <cell r="V3977">
            <v>0</v>
          </cell>
          <cell r="W3977">
            <v>0</v>
          </cell>
          <cell r="X3977">
            <v>0</v>
          </cell>
          <cell r="Y3977" t="str">
            <v>D2_ID_n_130Proposed DSM Program Capital Costs</v>
          </cell>
        </row>
        <row r="3978">
          <cell r="E3978">
            <v>0</v>
          </cell>
          <cell r="F3978">
            <v>0</v>
          </cell>
          <cell r="G3978">
            <v>0</v>
          </cell>
          <cell r="H3978">
            <v>0</v>
          </cell>
          <cell r="I3978">
            <v>0</v>
          </cell>
          <cell r="J3978">
            <v>0</v>
          </cell>
          <cell r="K3978">
            <v>0</v>
          </cell>
          <cell r="L3978">
            <v>0</v>
          </cell>
          <cell r="M3978">
            <v>0</v>
          </cell>
          <cell r="N3978">
            <v>0</v>
          </cell>
          <cell r="O3978">
            <v>0</v>
          </cell>
          <cell r="P3978">
            <v>0</v>
          </cell>
          <cell r="Q3978">
            <v>0</v>
          </cell>
          <cell r="R3978">
            <v>0</v>
          </cell>
          <cell r="S3978">
            <v>0</v>
          </cell>
          <cell r="T3978">
            <v>0</v>
          </cell>
          <cell r="U3978">
            <v>0</v>
          </cell>
          <cell r="V3978">
            <v>0</v>
          </cell>
          <cell r="W3978">
            <v>0</v>
          </cell>
          <cell r="X3978">
            <v>0</v>
          </cell>
          <cell r="Y3978" t="str">
            <v>D2_ID_n_130   DSM Program Total Costs</v>
          </cell>
        </row>
        <row r="3979">
          <cell r="E3979">
            <v>0</v>
          </cell>
          <cell r="F3979">
            <v>0</v>
          </cell>
          <cell r="G3979">
            <v>0</v>
          </cell>
          <cell r="H3979">
            <v>0</v>
          </cell>
          <cell r="I3979">
            <v>0</v>
          </cell>
          <cell r="J3979">
            <v>0</v>
          </cell>
          <cell r="K3979">
            <v>0</v>
          </cell>
          <cell r="L3979">
            <v>0</v>
          </cell>
          <cell r="M3979">
            <v>0</v>
          </cell>
          <cell r="N3979">
            <v>0</v>
          </cell>
          <cell r="O3979">
            <v>0</v>
          </cell>
          <cell r="P3979">
            <v>0</v>
          </cell>
          <cell r="Q3979">
            <v>0</v>
          </cell>
          <cell r="R3979">
            <v>0</v>
          </cell>
          <cell r="S3979">
            <v>0</v>
          </cell>
          <cell r="T3979">
            <v>0</v>
          </cell>
          <cell r="U3979">
            <v>0</v>
          </cell>
          <cell r="V3979">
            <v>0</v>
          </cell>
          <cell r="W3979">
            <v>0</v>
          </cell>
          <cell r="X3979">
            <v>0</v>
          </cell>
          <cell r="Y3979" t="str">
            <v>D2_ID_o_140Proposed DSM Program Energy Costs</v>
          </cell>
        </row>
        <row r="3980">
          <cell r="E3980">
            <v>0</v>
          </cell>
          <cell r="F3980">
            <v>0</v>
          </cell>
          <cell r="G3980">
            <v>0</v>
          </cell>
          <cell r="H3980">
            <v>0</v>
          </cell>
          <cell r="I3980">
            <v>0</v>
          </cell>
          <cell r="J3980">
            <v>0</v>
          </cell>
          <cell r="K3980">
            <v>0</v>
          </cell>
          <cell r="L3980">
            <v>0</v>
          </cell>
          <cell r="M3980">
            <v>0</v>
          </cell>
          <cell r="N3980">
            <v>0</v>
          </cell>
          <cell r="O3980">
            <v>0</v>
          </cell>
          <cell r="P3980">
            <v>0</v>
          </cell>
          <cell r="Q3980">
            <v>0</v>
          </cell>
          <cell r="R3980">
            <v>0</v>
          </cell>
          <cell r="S3980">
            <v>0</v>
          </cell>
          <cell r="T3980">
            <v>0</v>
          </cell>
          <cell r="U3980">
            <v>0</v>
          </cell>
          <cell r="V3980">
            <v>0</v>
          </cell>
          <cell r="W3980">
            <v>0</v>
          </cell>
          <cell r="X3980">
            <v>0</v>
          </cell>
          <cell r="Y3980" t="str">
            <v>D2_ID_o_140Proposed DSM Program Payback Energy Costs</v>
          </cell>
        </row>
        <row r="3981">
          <cell r="E3981">
            <v>0</v>
          </cell>
          <cell r="F3981">
            <v>0</v>
          </cell>
          <cell r="G3981">
            <v>0</v>
          </cell>
          <cell r="H3981">
            <v>0</v>
          </cell>
          <cell r="I3981">
            <v>0</v>
          </cell>
          <cell r="J3981">
            <v>0</v>
          </cell>
          <cell r="K3981">
            <v>0</v>
          </cell>
          <cell r="L3981">
            <v>0</v>
          </cell>
          <cell r="M3981">
            <v>0</v>
          </cell>
          <cell r="N3981">
            <v>0</v>
          </cell>
          <cell r="O3981">
            <v>0</v>
          </cell>
          <cell r="P3981">
            <v>0</v>
          </cell>
          <cell r="Q3981">
            <v>0</v>
          </cell>
          <cell r="R3981">
            <v>0</v>
          </cell>
          <cell r="S3981">
            <v>0</v>
          </cell>
          <cell r="T3981">
            <v>0</v>
          </cell>
          <cell r="U3981">
            <v>0</v>
          </cell>
          <cell r="V3981">
            <v>0</v>
          </cell>
          <cell r="W3981">
            <v>0</v>
          </cell>
          <cell r="X3981">
            <v>0</v>
          </cell>
          <cell r="Y3981" t="str">
            <v>D2_ID_o_140Proposed DSM Program Capacity Costs</v>
          </cell>
        </row>
        <row r="3982">
          <cell r="E3982">
            <v>0</v>
          </cell>
          <cell r="F3982">
            <v>0</v>
          </cell>
          <cell r="G3982">
            <v>0</v>
          </cell>
          <cell r="H3982">
            <v>0</v>
          </cell>
          <cell r="I3982">
            <v>0</v>
          </cell>
          <cell r="J3982">
            <v>0</v>
          </cell>
          <cell r="K3982">
            <v>0</v>
          </cell>
          <cell r="L3982">
            <v>0</v>
          </cell>
          <cell r="M3982">
            <v>0</v>
          </cell>
          <cell r="N3982">
            <v>0</v>
          </cell>
          <cell r="O3982">
            <v>0</v>
          </cell>
          <cell r="P3982">
            <v>0</v>
          </cell>
          <cell r="Q3982">
            <v>0</v>
          </cell>
          <cell r="R3982">
            <v>0</v>
          </cell>
          <cell r="S3982">
            <v>0</v>
          </cell>
          <cell r="T3982">
            <v>0</v>
          </cell>
          <cell r="U3982">
            <v>0</v>
          </cell>
          <cell r="V3982">
            <v>0</v>
          </cell>
          <cell r="W3982">
            <v>0</v>
          </cell>
          <cell r="X3982">
            <v>0</v>
          </cell>
          <cell r="Y3982" t="str">
            <v>D2_ID_o_140Proposed DSM Program Capital Costs</v>
          </cell>
        </row>
        <row r="3983">
          <cell r="E3983">
            <v>0</v>
          </cell>
          <cell r="F3983">
            <v>0</v>
          </cell>
          <cell r="G3983">
            <v>0</v>
          </cell>
          <cell r="H3983">
            <v>0</v>
          </cell>
          <cell r="I3983">
            <v>0</v>
          </cell>
          <cell r="J3983">
            <v>0</v>
          </cell>
          <cell r="K3983">
            <v>0</v>
          </cell>
          <cell r="L3983">
            <v>0</v>
          </cell>
          <cell r="M3983">
            <v>0</v>
          </cell>
          <cell r="N3983">
            <v>0</v>
          </cell>
          <cell r="O3983">
            <v>0</v>
          </cell>
          <cell r="P3983">
            <v>0</v>
          </cell>
          <cell r="Q3983">
            <v>0</v>
          </cell>
          <cell r="R3983">
            <v>0</v>
          </cell>
          <cell r="S3983">
            <v>0</v>
          </cell>
          <cell r="T3983">
            <v>0</v>
          </cell>
          <cell r="U3983">
            <v>0</v>
          </cell>
          <cell r="V3983">
            <v>0</v>
          </cell>
          <cell r="W3983">
            <v>0</v>
          </cell>
          <cell r="X3983">
            <v>0</v>
          </cell>
          <cell r="Y3983" t="str">
            <v>D2_ID_o_140   DSM Program Total Costs</v>
          </cell>
        </row>
        <row r="3984">
          <cell r="E3984">
            <v>0</v>
          </cell>
          <cell r="F3984">
            <v>0</v>
          </cell>
          <cell r="G3984">
            <v>0</v>
          </cell>
          <cell r="H3984">
            <v>0</v>
          </cell>
          <cell r="I3984">
            <v>0</v>
          </cell>
          <cell r="J3984">
            <v>0</v>
          </cell>
          <cell r="K3984">
            <v>0</v>
          </cell>
          <cell r="L3984">
            <v>0</v>
          </cell>
          <cell r="M3984">
            <v>0</v>
          </cell>
          <cell r="N3984">
            <v>0</v>
          </cell>
          <cell r="O3984">
            <v>0</v>
          </cell>
          <cell r="P3984">
            <v>0</v>
          </cell>
          <cell r="Q3984">
            <v>0</v>
          </cell>
          <cell r="R3984">
            <v>0</v>
          </cell>
          <cell r="S3984">
            <v>0</v>
          </cell>
          <cell r="T3984">
            <v>0</v>
          </cell>
          <cell r="U3984">
            <v>0</v>
          </cell>
          <cell r="V3984">
            <v>0</v>
          </cell>
          <cell r="W3984">
            <v>0</v>
          </cell>
          <cell r="X3984">
            <v>0</v>
          </cell>
          <cell r="Y3984" t="str">
            <v>D2_ID_p_150Proposed DSM Program Energy Costs</v>
          </cell>
        </row>
        <row r="3985">
          <cell r="E3985">
            <v>0</v>
          </cell>
          <cell r="F3985">
            <v>0</v>
          </cell>
          <cell r="G3985">
            <v>0</v>
          </cell>
          <cell r="H3985">
            <v>0</v>
          </cell>
          <cell r="I3985">
            <v>0</v>
          </cell>
          <cell r="J3985">
            <v>0</v>
          </cell>
          <cell r="K3985">
            <v>0</v>
          </cell>
          <cell r="L3985">
            <v>0</v>
          </cell>
          <cell r="M3985">
            <v>0</v>
          </cell>
          <cell r="N3985">
            <v>0</v>
          </cell>
          <cell r="O3985">
            <v>0</v>
          </cell>
          <cell r="P3985">
            <v>0</v>
          </cell>
          <cell r="Q3985">
            <v>0</v>
          </cell>
          <cell r="R3985">
            <v>0</v>
          </cell>
          <cell r="S3985">
            <v>0</v>
          </cell>
          <cell r="T3985">
            <v>0</v>
          </cell>
          <cell r="U3985">
            <v>0</v>
          </cell>
          <cell r="V3985">
            <v>0</v>
          </cell>
          <cell r="W3985">
            <v>0</v>
          </cell>
          <cell r="X3985">
            <v>0</v>
          </cell>
          <cell r="Y3985" t="str">
            <v>D2_ID_p_150Proposed DSM Program Payback Energy Costs</v>
          </cell>
        </row>
        <row r="3986">
          <cell r="E3986">
            <v>0</v>
          </cell>
          <cell r="F3986">
            <v>0</v>
          </cell>
          <cell r="G3986">
            <v>0</v>
          </cell>
          <cell r="H3986">
            <v>0</v>
          </cell>
          <cell r="I3986">
            <v>0</v>
          </cell>
          <cell r="J3986">
            <v>0</v>
          </cell>
          <cell r="K3986">
            <v>0</v>
          </cell>
          <cell r="L3986">
            <v>0</v>
          </cell>
          <cell r="M3986">
            <v>0</v>
          </cell>
          <cell r="N3986">
            <v>0</v>
          </cell>
          <cell r="O3986">
            <v>0</v>
          </cell>
          <cell r="P3986">
            <v>0</v>
          </cell>
          <cell r="Q3986">
            <v>0</v>
          </cell>
          <cell r="R3986">
            <v>0</v>
          </cell>
          <cell r="S3986">
            <v>0</v>
          </cell>
          <cell r="T3986">
            <v>0</v>
          </cell>
          <cell r="U3986">
            <v>0</v>
          </cell>
          <cell r="V3986">
            <v>0</v>
          </cell>
          <cell r="W3986">
            <v>0</v>
          </cell>
          <cell r="X3986">
            <v>0</v>
          </cell>
          <cell r="Y3986" t="str">
            <v>D2_ID_p_150Proposed DSM Program Capacity Costs</v>
          </cell>
        </row>
        <row r="3987">
          <cell r="E3987">
            <v>0</v>
          </cell>
          <cell r="F3987">
            <v>0</v>
          </cell>
          <cell r="G3987">
            <v>0</v>
          </cell>
          <cell r="H3987">
            <v>0</v>
          </cell>
          <cell r="I3987">
            <v>0</v>
          </cell>
          <cell r="J3987">
            <v>0</v>
          </cell>
          <cell r="K3987">
            <v>0</v>
          </cell>
          <cell r="L3987">
            <v>0</v>
          </cell>
          <cell r="M3987">
            <v>0</v>
          </cell>
          <cell r="N3987">
            <v>0</v>
          </cell>
          <cell r="O3987">
            <v>0</v>
          </cell>
          <cell r="P3987">
            <v>0</v>
          </cell>
          <cell r="Q3987">
            <v>0</v>
          </cell>
          <cell r="R3987">
            <v>0</v>
          </cell>
          <cell r="S3987">
            <v>0</v>
          </cell>
          <cell r="T3987">
            <v>0</v>
          </cell>
          <cell r="U3987">
            <v>0</v>
          </cell>
          <cell r="V3987">
            <v>0</v>
          </cell>
          <cell r="W3987">
            <v>0</v>
          </cell>
          <cell r="X3987">
            <v>0</v>
          </cell>
          <cell r="Y3987" t="str">
            <v>D2_ID_p_150Proposed DSM Program Capital Costs</v>
          </cell>
        </row>
        <row r="3988">
          <cell r="E3988">
            <v>0</v>
          </cell>
          <cell r="F3988">
            <v>0</v>
          </cell>
          <cell r="G3988">
            <v>0</v>
          </cell>
          <cell r="H3988">
            <v>0</v>
          </cell>
          <cell r="I3988">
            <v>0</v>
          </cell>
          <cell r="J3988">
            <v>0</v>
          </cell>
          <cell r="K3988">
            <v>0</v>
          </cell>
          <cell r="L3988">
            <v>0</v>
          </cell>
          <cell r="M3988">
            <v>0</v>
          </cell>
          <cell r="N3988">
            <v>0</v>
          </cell>
          <cell r="O3988">
            <v>0</v>
          </cell>
          <cell r="P3988">
            <v>0</v>
          </cell>
          <cell r="Q3988">
            <v>0</v>
          </cell>
          <cell r="R3988">
            <v>0</v>
          </cell>
          <cell r="S3988">
            <v>0</v>
          </cell>
          <cell r="T3988">
            <v>0</v>
          </cell>
          <cell r="U3988">
            <v>0</v>
          </cell>
          <cell r="V3988">
            <v>0</v>
          </cell>
          <cell r="W3988">
            <v>0</v>
          </cell>
          <cell r="X3988">
            <v>0</v>
          </cell>
          <cell r="Y3988" t="str">
            <v>D2_ID_p_150   DSM Program Total Costs</v>
          </cell>
        </row>
        <row r="3989">
          <cell r="E3989">
            <v>0</v>
          </cell>
          <cell r="F3989">
            <v>0</v>
          </cell>
          <cell r="G3989">
            <v>0</v>
          </cell>
          <cell r="H3989">
            <v>0</v>
          </cell>
          <cell r="I3989">
            <v>0</v>
          </cell>
          <cell r="J3989">
            <v>0</v>
          </cell>
          <cell r="K3989">
            <v>0</v>
          </cell>
          <cell r="L3989">
            <v>0</v>
          </cell>
          <cell r="M3989">
            <v>0</v>
          </cell>
          <cell r="N3989">
            <v>0</v>
          </cell>
          <cell r="O3989">
            <v>0</v>
          </cell>
          <cell r="P3989">
            <v>0</v>
          </cell>
          <cell r="Q3989">
            <v>0</v>
          </cell>
          <cell r="R3989">
            <v>0</v>
          </cell>
          <cell r="S3989">
            <v>0</v>
          </cell>
          <cell r="T3989">
            <v>0</v>
          </cell>
          <cell r="U3989">
            <v>0</v>
          </cell>
          <cell r="V3989">
            <v>0</v>
          </cell>
          <cell r="W3989">
            <v>0</v>
          </cell>
          <cell r="X3989">
            <v>0</v>
          </cell>
          <cell r="Y3989" t="str">
            <v>D2_ID_q_160Proposed DSM Program Energy Costs</v>
          </cell>
        </row>
        <row r="3990">
          <cell r="E3990">
            <v>0</v>
          </cell>
          <cell r="F3990">
            <v>0</v>
          </cell>
          <cell r="G3990">
            <v>0</v>
          </cell>
          <cell r="H3990">
            <v>0</v>
          </cell>
          <cell r="I3990">
            <v>0</v>
          </cell>
          <cell r="J3990">
            <v>0</v>
          </cell>
          <cell r="K3990">
            <v>0</v>
          </cell>
          <cell r="L3990">
            <v>0</v>
          </cell>
          <cell r="M3990">
            <v>0</v>
          </cell>
          <cell r="N3990">
            <v>0</v>
          </cell>
          <cell r="O3990">
            <v>0</v>
          </cell>
          <cell r="P3990">
            <v>0</v>
          </cell>
          <cell r="Q3990">
            <v>0</v>
          </cell>
          <cell r="R3990">
            <v>0</v>
          </cell>
          <cell r="S3990">
            <v>0</v>
          </cell>
          <cell r="T3990">
            <v>0</v>
          </cell>
          <cell r="U3990">
            <v>0</v>
          </cell>
          <cell r="V3990">
            <v>0</v>
          </cell>
          <cell r="W3990">
            <v>0</v>
          </cell>
          <cell r="X3990">
            <v>0</v>
          </cell>
          <cell r="Y3990" t="str">
            <v>D2_ID_q_160Proposed DSM Program Payback Energy Costs</v>
          </cell>
        </row>
        <row r="3991">
          <cell r="E3991">
            <v>0</v>
          </cell>
          <cell r="F3991">
            <v>0</v>
          </cell>
          <cell r="G3991">
            <v>0</v>
          </cell>
          <cell r="H3991">
            <v>0</v>
          </cell>
          <cell r="I3991">
            <v>0</v>
          </cell>
          <cell r="J3991">
            <v>0</v>
          </cell>
          <cell r="K3991">
            <v>0</v>
          </cell>
          <cell r="L3991">
            <v>0</v>
          </cell>
          <cell r="M3991">
            <v>0</v>
          </cell>
          <cell r="N3991">
            <v>0</v>
          </cell>
          <cell r="O3991">
            <v>0</v>
          </cell>
          <cell r="P3991">
            <v>0</v>
          </cell>
          <cell r="Q3991">
            <v>0</v>
          </cell>
          <cell r="R3991">
            <v>0</v>
          </cell>
          <cell r="S3991">
            <v>0</v>
          </cell>
          <cell r="T3991">
            <v>0</v>
          </cell>
          <cell r="U3991">
            <v>0</v>
          </cell>
          <cell r="V3991">
            <v>0</v>
          </cell>
          <cell r="W3991">
            <v>0</v>
          </cell>
          <cell r="X3991">
            <v>0</v>
          </cell>
          <cell r="Y3991" t="str">
            <v>D2_ID_q_160Proposed DSM Program Capacity Costs</v>
          </cell>
        </row>
        <row r="3992">
          <cell r="E3992">
            <v>0</v>
          </cell>
          <cell r="F3992">
            <v>0</v>
          </cell>
          <cell r="G3992">
            <v>0</v>
          </cell>
          <cell r="H3992">
            <v>0</v>
          </cell>
          <cell r="I3992">
            <v>0</v>
          </cell>
          <cell r="J3992">
            <v>0</v>
          </cell>
          <cell r="K3992">
            <v>0</v>
          </cell>
          <cell r="L3992">
            <v>0</v>
          </cell>
          <cell r="M3992">
            <v>0</v>
          </cell>
          <cell r="N3992">
            <v>0</v>
          </cell>
          <cell r="O3992">
            <v>0</v>
          </cell>
          <cell r="P3992">
            <v>0</v>
          </cell>
          <cell r="Q3992">
            <v>0</v>
          </cell>
          <cell r="R3992">
            <v>0</v>
          </cell>
          <cell r="S3992">
            <v>0</v>
          </cell>
          <cell r="T3992">
            <v>0</v>
          </cell>
          <cell r="U3992">
            <v>0</v>
          </cell>
          <cell r="V3992">
            <v>0</v>
          </cell>
          <cell r="W3992">
            <v>0</v>
          </cell>
          <cell r="X3992">
            <v>0</v>
          </cell>
          <cell r="Y3992" t="str">
            <v>D2_ID_q_160Proposed DSM Program Capital Costs</v>
          </cell>
        </row>
        <row r="3993">
          <cell r="E3993">
            <v>0</v>
          </cell>
          <cell r="F3993">
            <v>0</v>
          </cell>
          <cell r="G3993">
            <v>0</v>
          </cell>
          <cell r="H3993">
            <v>0</v>
          </cell>
          <cell r="I3993">
            <v>0</v>
          </cell>
          <cell r="J3993">
            <v>0</v>
          </cell>
          <cell r="K3993">
            <v>0</v>
          </cell>
          <cell r="L3993">
            <v>0</v>
          </cell>
          <cell r="M3993">
            <v>0</v>
          </cell>
          <cell r="N3993">
            <v>0</v>
          </cell>
          <cell r="O3993">
            <v>0</v>
          </cell>
          <cell r="P3993">
            <v>0</v>
          </cell>
          <cell r="Q3993">
            <v>0</v>
          </cell>
          <cell r="R3993">
            <v>0</v>
          </cell>
          <cell r="S3993">
            <v>0</v>
          </cell>
          <cell r="T3993">
            <v>0</v>
          </cell>
          <cell r="U3993">
            <v>0</v>
          </cell>
          <cell r="V3993">
            <v>0</v>
          </cell>
          <cell r="W3993">
            <v>0</v>
          </cell>
          <cell r="X3993">
            <v>0</v>
          </cell>
          <cell r="Y3993" t="str">
            <v>D2_ID_q_160   DSM Program Total Costs</v>
          </cell>
        </row>
        <row r="3994">
          <cell r="E3994">
            <v>0</v>
          </cell>
          <cell r="F3994">
            <v>0</v>
          </cell>
          <cell r="G3994">
            <v>0</v>
          </cell>
          <cell r="H3994">
            <v>0</v>
          </cell>
          <cell r="I3994">
            <v>0</v>
          </cell>
          <cell r="J3994">
            <v>0</v>
          </cell>
          <cell r="K3994">
            <v>0</v>
          </cell>
          <cell r="L3994">
            <v>0</v>
          </cell>
          <cell r="M3994">
            <v>0</v>
          </cell>
          <cell r="N3994">
            <v>0</v>
          </cell>
          <cell r="O3994">
            <v>0</v>
          </cell>
          <cell r="P3994">
            <v>0</v>
          </cell>
          <cell r="Q3994">
            <v>0</v>
          </cell>
          <cell r="R3994">
            <v>0</v>
          </cell>
          <cell r="S3994">
            <v>0</v>
          </cell>
          <cell r="T3994">
            <v>0</v>
          </cell>
          <cell r="U3994">
            <v>0</v>
          </cell>
          <cell r="V3994">
            <v>0</v>
          </cell>
          <cell r="W3994">
            <v>0</v>
          </cell>
          <cell r="X3994">
            <v>0</v>
          </cell>
          <cell r="Y3994" t="str">
            <v>D2_ID_r_170Proposed DSM Program Energy Costs</v>
          </cell>
        </row>
        <row r="3995">
          <cell r="E3995">
            <v>0</v>
          </cell>
          <cell r="F3995">
            <v>0</v>
          </cell>
          <cell r="G3995">
            <v>0</v>
          </cell>
          <cell r="H3995">
            <v>0</v>
          </cell>
          <cell r="I3995">
            <v>0</v>
          </cell>
          <cell r="J3995">
            <v>0</v>
          </cell>
          <cell r="K3995">
            <v>0</v>
          </cell>
          <cell r="L3995">
            <v>0</v>
          </cell>
          <cell r="M3995">
            <v>0</v>
          </cell>
          <cell r="N3995">
            <v>0</v>
          </cell>
          <cell r="O3995">
            <v>0</v>
          </cell>
          <cell r="P3995">
            <v>0</v>
          </cell>
          <cell r="Q3995">
            <v>0</v>
          </cell>
          <cell r="R3995">
            <v>0</v>
          </cell>
          <cell r="S3995">
            <v>0</v>
          </cell>
          <cell r="T3995">
            <v>0</v>
          </cell>
          <cell r="U3995">
            <v>0</v>
          </cell>
          <cell r="V3995">
            <v>0</v>
          </cell>
          <cell r="W3995">
            <v>0</v>
          </cell>
          <cell r="X3995">
            <v>0</v>
          </cell>
          <cell r="Y3995" t="str">
            <v>D2_ID_r_170Proposed DSM Program Payback Energy Costs</v>
          </cell>
        </row>
        <row r="3996">
          <cell r="E3996">
            <v>0</v>
          </cell>
          <cell r="F3996">
            <v>0</v>
          </cell>
          <cell r="G3996">
            <v>0</v>
          </cell>
          <cell r="H3996">
            <v>0</v>
          </cell>
          <cell r="I3996">
            <v>0</v>
          </cell>
          <cell r="J3996">
            <v>0</v>
          </cell>
          <cell r="K3996">
            <v>0</v>
          </cell>
          <cell r="L3996">
            <v>0</v>
          </cell>
          <cell r="M3996">
            <v>0</v>
          </cell>
          <cell r="N3996">
            <v>0</v>
          </cell>
          <cell r="O3996">
            <v>0</v>
          </cell>
          <cell r="P3996">
            <v>0</v>
          </cell>
          <cell r="Q3996">
            <v>0</v>
          </cell>
          <cell r="R3996">
            <v>0</v>
          </cell>
          <cell r="S3996">
            <v>0</v>
          </cell>
          <cell r="T3996">
            <v>0</v>
          </cell>
          <cell r="U3996">
            <v>0</v>
          </cell>
          <cell r="V3996">
            <v>0</v>
          </cell>
          <cell r="W3996">
            <v>0</v>
          </cell>
          <cell r="X3996">
            <v>0</v>
          </cell>
          <cell r="Y3996" t="str">
            <v>D2_ID_r_170Proposed DSM Program Capacity Costs</v>
          </cell>
        </row>
        <row r="3997">
          <cell r="E3997">
            <v>0</v>
          </cell>
          <cell r="F3997">
            <v>0</v>
          </cell>
          <cell r="G3997">
            <v>0</v>
          </cell>
          <cell r="H3997">
            <v>0</v>
          </cell>
          <cell r="I3997">
            <v>0</v>
          </cell>
          <cell r="J3997">
            <v>0</v>
          </cell>
          <cell r="K3997">
            <v>0</v>
          </cell>
          <cell r="L3997">
            <v>0</v>
          </cell>
          <cell r="M3997">
            <v>0</v>
          </cell>
          <cell r="N3997">
            <v>0</v>
          </cell>
          <cell r="O3997">
            <v>0</v>
          </cell>
          <cell r="P3997">
            <v>0</v>
          </cell>
          <cell r="Q3997">
            <v>0</v>
          </cell>
          <cell r="R3997">
            <v>0</v>
          </cell>
          <cell r="S3997">
            <v>0</v>
          </cell>
          <cell r="T3997">
            <v>0</v>
          </cell>
          <cell r="U3997">
            <v>0</v>
          </cell>
          <cell r="V3997">
            <v>0</v>
          </cell>
          <cell r="W3997">
            <v>0</v>
          </cell>
          <cell r="X3997">
            <v>0</v>
          </cell>
          <cell r="Y3997" t="str">
            <v>D2_ID_r_170Proposed DSM Program Capital Costs</v>
          </cell>
        </row>
        <row r="3998">
          <cell r="E3998">
            <v>0</v>
          </cell>
          <cell r="F3998">
            <v>0</v>
          </cell>
          <cell r="G3998">
            <v>0</v>
          </cell>
          <cell r="H3998">
            <v>0</v>
          </cell>
          <cell r="I3998">
            <v>0</v>
          </cell>
          <cell r="J3998">
            <v>0</v>
          </cell>
          <cell r="K3998">
            <v>0</v>
          </cell>
          <cell r="L3998">
            <v>0</v>
          </cell>
          <cell r="M3998">
            <v>0</v>
          </cell>
          <cell r="N3998">
            <v>0</v>
          </cell>
          <cell r="O3998">
            <v>0</v>
          </cell>
          <cell r="P3998">
            <v>0</v>
          </cell>
          <cell r="Q3998">
            <v>0</v>
          </cell>
          <cell r="R3998">
            <v>0</v>
          </cell>
          <cell r="S3998">
            <v>0</v>
          </cell>
          <cell r="T3998">
            <v>0</v>
          </cell>
          <cell r="U3998">
            <v>0</v>
          </cell>
          <cell r="V3998">
            <v>0</v>
          </cell>
          <cell r="W3998">
            <v>0</v>
          </cell>
          <cell r="X3998">
            <v>0</v>
          </cell>
          <cell r="Y3998" t="str">
            <v>D2_ID_r_170   DSM Program Total Costs</v>
          </cell>
        </row>
        <row r="3999">
          <cell r="E3999">
            <v>0</v>
          </cell>
          <cell r="F3999">
            <v>0</v>
          </cell>
          <cell r="G3999">
            <v>0</v>
          </cell>
          <cell r="H3999">
            <v>0</v>
          </cell>
          <cell r="I3999">
            <v>0</v>
          </cell>
          <cell r="J3999">
            <v>0</v>
          </cell>
          <cell r="K3999">
            <v>0</v>
          </cell>
          <cell r="L3999">
            <v>0</v>
          </cell>
          <cell r="M3999">
            <v>0</v>
          </cell>
          <cell r="N3999">
            <v>0</v>
          </cell>
          <cell r="O3999">
            <v>0</v>
          </cell>
          <cell r="P3999">
            <v>0</v>
          </cell>
          <cell r="Q3999">
            <v>0</v>
          </cell>
          <cell r="R3999">
            <v>0</v>
          </cell>
          <cell r="S3999">
            <v>0</v>
          </cell>
          <cell r="T3999">
            <v>0</v>
          </cell>
          <cell r="U3999">
            <v>0</v>
          </cell>
          <cell r="V3999">
            <v>0</v>
          </cell>
          <cell r="W3999">
            <v>0</v>
          </cell>
          <cell r="X3999">
            <v>0</v>
          </cell>
          <cell r="Y3999" t="str">
            <v>D2_ID_s_180Proposed DSM Program Energy Costs</v>
          </cell>
        </row>
        <row r="4000">
          <cell r="E4000">
            <v>0</v>
          </cell>
          <cell r="F4000">
            <v>0</v>
          </cell>
          <cell r="G4000">
            <v>0</v>
          </cell>
          <cell r="H4000">
            <v>0</v>
          </cell>
          <cell r="I4000">
            <v>0</v>
          </cell>
          <cell r="J4000">
            <v>0</v>
          </cell>
          <cell r="K4000">
            <v>0</v>
          </cell>
          <cell r="L4000">
            <v>0</v>
          </cell>
          <cell r="M4000">
            <v>0</v>
          </cell>
          <cell r="N4000">
            <v>0</v>
          </cell>
          <cell r="O4000">
            <v>0</v>
          </cell>
          <cell r="P4000">
            <v>0</v>
          </cell>
          <cell r="Q4000">
            <v>0</v>
          </cell>
          <cell r="R4000">
            <v>0</v>
          </cell>
          <cell r="S4000">
            <v>0</v>
          </cell>
          <cell r="T4000">
            <v>0</v>
          </cell>
          <cell r="U4000">
            <v>0</v>
          </cell>
          <cell r="V4000">
            <v>0</v>
          </cell>
          <cell r="W4000">
            <v>0</v>
          </cell>
          <cell r="X4000">
            <v>0</v>
          </cell>
          <cell r="Y4000" t="str">
            <v>D2_ID_s_180Proposed DSM Program Payback Energy Costs</v>
          </cell>
        </row>
        <row r="4001">
          <cell r="E4001">
            <v>0</v>
          </cell>
          <cell r="F4001">
            <v>0</v>
          </cell>
          <cell r="G4001">
            <v>0</v>
          </cell>
          <cell r="H4001">
            <v>0</v>
          </cell>
          <cell r="I4001">
            <v>0</v>
          </cell>
          <cell r="J4001">
            <v>0</v>
          </cell>
          <cell r="K4001">
            <v>0</v>
          </cell>
          <cell r="L4001">
            <v>0</v>
          </cell>
          <cell r="M4001">
            <v>0</v>
          </cell>
          <cell r="N4001">
            <v>0</v>
          </cell>
          <cell r="O4001">
            <v>0</v>
          </cell>
          <cell r="P4001">
            <v>0</v>
          </cell>
          <cell r="Q4001">
            <v>0</v>
          </cell>
          <cell r="R4001">
            <v>0</v>
          </cell>
          <cell r="S4001">
            <v>0</v>
          </cell>
          <cell r="T4001">
            <v>0</v>
          </cell>
          <cell r="U4001">
            <v>0</v>
          </cell>
          <cell r="V4001">
            <v>0</v>
          </cell>
          <cell r="W4001">
            <v>0</v>
          </cell>
          <cell r="X4001">
            <v>0</v>
          </cell>
          <cell r="Y4001" t="str">
            <v>D2_ID_s_180Proposed DSM Program Capacity Costs</v>
          </cell>
        </row>
        <row r="4002">
          <cell r="E4002">
            <v>0</v>
          </cell>
          <cell r="F4002">
            <v>0</v>
          </cell>
          <cell r="G4002">
            <v>0</v>
          </cell>
          <cell r="H4002">
            <v>0</v>
          </cell>
          <cell r="I4002">
            <v>0</v>
          </cell>
          <cell r="J4002">
            <v>0</v>
          </cell>
          <cell r="K4002">
            <v>0</v>
          </cell>
          <cell r="L4002">
            <v>0</v>
          </cell>
          <cell r="M4002">
            <v>0</v>
          </cell>
          <cell r="N4002">
            <v>0</v>
          </cell>
          <cell r="O4002">
            <v>0</v>
          </cell>
          <cell r="P4002">
            <v>0</v>
          </cell>
          <cell r="Q4002">
            <v>0</v>
          </cell>
          <cell r="R4002">
            <v>0</v>
          </cell>
          <cell r="S4002">
            <v>0</v>
          </cell>
          <cell r="T4002">
            <v>0</v>
          </cell>
          <cell r="U4002">
            <v>0</v>
          </cell>
          <cell r="V4002">
            <v>0</v>
          </cell>
          <cell r="W4002">
            <v>0</v>
          </cell>
          <cell r="X4002">
            <v>0</v>
          </cell>
          <cell r="Y4002" t="str">
            <v>D2_ID_s_180Proposed DSM Program Capital Costs</v>
          </cell>
        </row>
        <row r="4003">
          <cell r="E4003">
            <v>0</v>
          </cell>
          <cell r="F4003">
            <v>0</v>
          </cell>
          <cell r="G4003">
            <v>0</v>
          </cell>
          <cell r="H4003">
            <v>0</v>
          </cell>
          <cell r="I4003">
            <v>0</v>
          </cell>
          <cell r="J4003">
            <v>0</v>
          </cell>
          <cell r="K4003">
            <v>0</v>
          </cell>
          <cell r="L4003">
            <v>0</v>
          </cell>
          <cell r="M4003">
            <v>0</v>
          </cell>
          <cell r="N4003">
            <v>0</v>
          </cell>
          <cell r="O4003">
            <v>0</v>
          </cell>
          <cell r="P4003">
            <v>0</v>
          </cell>
          <cell r="Q4003">
            <v>0</v>
          </cell>
          <cell r="R4003">
            <v>0</v>
          </cell>
          <cell r="S4003">
            <v>0</v>
          </cell>
          <cell r="T4003">
            <v>0</v>
          </cell>
          <cell r="U4003">
            <v>0</v>
          </cell>
          <cell r="V4003">
            <v>0</v>
          </cell>
          <cell r="W4003">
            <v>0</v>
          </cell>
          <cell r="X4003">
            <v>0</v>
          </cell>
          <cell r="Y4003" t="str">
            <v>D2_ID_s_180   DSM Program Total Costs</v>
          </cell>
        </row>
        <row r="4004">
          <cell r="E4004">
            <v>0</v>
          </cell>
          <cell r="F4004">
            <v>0</v>
          </cell>
          <cell r="G4004">
            <v>0</v>
          </cell>
          <cell r="H4004">
            <v>0</v>
          </cell>
          <cell r="I4004">
            <v>0</v>
          </cell>
          <cell r="J4004">
            <v>0</v>
          </cell>
          <cell r="K4004">
            <v>0</v>
          </cell>
          <cell r="L4004">
            <v>0</v>
          </cell>
          <cell r="M4004">
            <v>0</v>
          </cell>
          <cell r="N4004">
            <v>0</v>
          </cell>
          <cell r="O4004">
            <v>0</v>
          </cell>
          <cell r="P4004">
            <v>0</v>
          </cell>
          <cell r="Q4004">
            <v>0</v>
          </cell>
          <cell r="R4004">
            <v>0</v>
          </cell>
          <cell r="S4004">
            <v>0</v>
          </cell>
          <cell r="T4004">
            <v>0</v>
          </cell>
          <cell r="U4004">
            <v>0</v>
          </cell>
          <cell r="V4004">
            <v>0</v>
          </cell>
          <cell r="W4004">
            <v>0</v>
          </cell>
          <cell r="X4004">
            <v>0</v>
          </cell>
          <cell r="Y4004" t="str">
            <v>D2_ID_t_190Proposed DSM Program Energy Costs</v>
          </cell>
        </row>
        <row r="4005">
          <cell r="E4005">
            <v>0</v>
          </cell>
          <cell r="F4005">
            <v>0</v>
          </cell>
          <cell r="G4005">
            <v>0</v>
          </cell>
          <cell r="H4005">
            <v>0</v>
          </cell>
          <cell r="I4005">
            <v>0</v>
          </cell>
          <cell r="J4005">
            <v>0</v>
          </cell>
          <cell r="K4005">
            <v>0</v>
          </cell>
          <cell r="L4005">
            <v>0</v>
          </cell>
          <cell r="M4005">
            <v>0</v>
          </cell>
          <cell r="N4005">
            <v>0</v>
          </cell>
          <cell r="O4005">
            <v>0</v>
          </cell>
          <cell r="P4005">
            <v>0</v>
          </cell>
          <cell r="Q4005">
            <v>0</v>
          </cell>
          <cell r="R4005">
            <v>0</v>
          </cell>
          <cell r="S4005">
            <v>0</v>
          </cell>
          <cell r="T4005">
            <v>0</v>
          </cell>
          <cell r="U4005">
            <v>0</v>
          </cell>
          <cell r="V4005">
            <v>0</v>
          </cell>
          <cell r="W4005">
            <v>0</v>
          </cell>
          <cell r="X4005">
            <v>0</v>
          </cell>
          <cell r="Y4005" t="str">
            <v>D2_ID_t_190Proposed DSM Program Payback Energy Costs</v>
          </cell>
        </row>
        <row r="4006">
          <cell r="E4006">
            <v>0</v>
          </cell>
          <cell r="F4006">
            <v>0</v>
          </cell>
          <cell r="G4006">
            <v>0</v>
          </cell>
          <cell r="H4006">
            <v>0</v>
          </cell>
          <cell r="I4006">
            <v>0</v>
          </cell>
          <cell r="J4006">
            <v>0</v>
          </cell>
          <cell r="K4006">
            <v>0</v>
          </cell>
          <cell r="L4006">
            <v>0</v>
          </cell>
          <cell r="M4006">
            <v>0</v>
          </cell>
          <cell r="N4006">
            <v>0</v>
          </cell>
          <cell r="O4006">
            <v>0</v>
          </cell>
          <cell r="P4006">
            <v>0</v>
          </cell>
          <cell r="Q4006">
            <v>0</v>
          </cell>
          <cell r="R4006">
            <v>0</v>
          </cell>
          <cell r="S4006">
            <v>0</v>
          </cell>
          <cell r="T4006">
            <v>0</v>
          </cell>
          <cell r="U4006">
            <v>0</v>
          </cell>
          <cell r="V4006">
            <v>0</v>
          </cell>
          <cell r="W4006">
            <v>0</v>
          </cell>
          <cell r="X4006">
            <v>0</v>
          </cell>
          <cell r="Y4006" t="str">
            <v>D2_ID_t_190Proposed DSM Program Capacity Costs</v>
          </cell>
        </row>
        <row r="4007">
          <cell r="E4007">
            <v>0</v>
          </cell>
          <cell r="F4007">
            <v>0</v>
          </cell>
          <cell r="G4007">
            <v>0</v>
          </cell>
          <cell r="H4007">
            <v>0</v>
          </cell>
          <cell r="I4007">
            <v>0</v>
          </cell>
          <cell r="J4007">
            <v>0</v>
          </cell>
          <cell r="K4007">
            <v>0</v>
          </cell>
          <cell r="L4007">
            <v>0</v>
          </cell>
          <cell r="M4007">
            <v>0</v>
          </cell>
          <cell r="N4007">
            <v>0</v>
          </cell>
          <cell r="O4007">
            <v>0</v>
          </cell>
          <cell r="P4007">
            <v>0</v>
          </cell>
          <cell r="Q4007">
            <v>0</v>
          </cell>
          <cell r="R4007">
            <v>0</v>
          </cell>
          <cell r="S4007">
            <v>0</v>
          </cell>
          <cell r="T4007">
            <v>0</v>
          </cell>
          <cell r="U4007">
            <v>0</v>
          </cell>
          <cell r="V4007">
            <v>0</v>
          </cell>
          <cell r="W4007">
            <v>0</v>
          </cell>
          <cell r="X4007">
            <v>0</v>
          </cell>
          <cell r="Y4007" t="str">
            <v>D2_ID_t_190Proposed DSM Program Capital Costs</v>
          </cell>
        </row>
        <row r="4008">
          <cell r="E4008">
            <v>0</v>
          </cell>
          <cell r="F4008">
            <v>0</v>
          </cell>
          <cell r="G4008">
            <v>0</v>
          </cell>
          <cell r="H4008">
            <v>0</v>
          </cell>
          <cell r="I4008">
            <v>0</v>
          </cell>
          <cell r="J4008">
            <v>0</v>
          </cell>
          <cell r="K4008">
            <v>0</v>
          </cell>
          <cell r="L4008">
            <v>0</v>
          </cell>
          <cell r="M4008">
            <v>0</v>
          </cell>
          <cell r="N4008">
            <v>0</v>
          </cell>
          <cell r="O4008">
            <v>0</v>
          </cell>
          <cell r="P4008">
            <v>0</v>
          </cell>
          <cell r="Q4008">
            <v>0</v>
          </cell>
          <cell r="R4008">
            <v>0</v>
          </cell>
          <cell r="S4008">
            <v>0</v>
          </cell>
          <cell r="T4008">
            <v>0</v>
          </cell>
          <cell r="U4008">
            <v>0</v>
          </cell>
          <cell r="V4008">
            <v>0</v>
          </cell>
          <cell r="W4008">
            <v>0</v>
          </cell>
          <cell r="X4008">
            <v>0</v>
          </cell>
          <cell r="Y4008" t="str">
            <v>D2_ID_t_190   DSM Program Total Costs</v>
          </cell>
        </row>
        <row r="4009">
          <cell r="E4009">
            <v>0</v>
          </cell>
          <cell r="F4009">
            <v>0</v>
          </cell>
          <cell r="G4009">
            <v>0</v>
          </cell>
          <cell r="H4009">
            <v>0</v>
          </cell>
          <cell r="I4009">
            <v>0</v>
          </cell>
          <cell r="J4009">
            <v>0</v>
          </cell>
          <cell r="K4009">
            <v>0</v>
          </cell>
          <cell r="L4009">
            <v>0</v>
          </cell>
          <cell r="M4009">
            <v>0</v>
          </cell>
          <cell r="N4009">
            <v>0</v>
          </cell>
          <cell r="O4009">
            <v>0</v>
          </cell>
          <cell r="P4009">
            <v>0</v>
          </cell>
          <cell r="Q4009">
            <v>0</v>
          </cell>
          <cell r="R4009">
            <v>0</v>
          </cell>
          <cell r="S4009">
            <v>0</v>
          </cell>
          <cell r="T4009">
            <v>0</v>
          </cell>
          <cell r="U4009">
            <v>0</v>
          </cell>
          <cell r="V4009">
            <v>0</v>
          </cell>
          <cell r="W4009">
            <v>0</v>
          </cell>
          <cell r="X4009">
            <v>0</v>
          </cell>
          <cell r="Y4009" t="str">
            <v>D2_ID_u_200Proposed DSM Program Energy Costs</v>
          </cell>
        </row>
        <row r="4010">
          <cell r="E4010">
            <v>0</v>
          </cell>
          <cell r="F4010">
            <v>0</v>
          </cell>
          <cell r="G4010">
            <v>0</v>
          </cell>
          <cell r="H4010">
            <v>0</v>
          </cell>
          <cell r="I4010">
            <v>0</v>
          </cell>
          <cell r="J4010">
            <v>0</v>
          </cell>
          <cell r="K4010">
            <v>0</v>
          </cell>
          <cell r="L4010">
            <v>0</v>
          </cell>
          <cell r="M4010">
            <v>0</v>
          </cell>
          <cell r="N4010">
            <v>0</v>
          </cell>
          <cell r="O4010">
            <v>0</v>
          </cell>
          <cell r="P4010">
            <v>0</v>
          </cell>
          <cell r="Q4010">
            <v>0</v>
          </cell>
          <cell r="R4010">
            <v>0</v>
          </cell>
          <cell r="S4010">
            <v>0</v>
          </cell>
          <cell r="T4010">
            <v>0</v>
          </cell>
          <cell r="U4010">
            <v>0</v>
          </cell>
          <cell r="V4010">
            <v>0</v>
          </cell>
          <cell r="W4010">
            <v>0</v>
          </cell>
          <cell r="X4010">
            <v>0</v>
          </cell>
          <cell r="Y4010" t="str">
            <v>D2_ID_u_200Proposed DSM Program Payback Energy Costs</v>
          </cell>
        </row>
        <row r="4011">
          <cell r="E4011">
            <v>0</v>
          </cell>
          <cell r="F4011">
            <v>0</v>
          </cell>
          <cell r="G4011">
            <v>0</v>
          </cell>
          <cell r="H4011">
            <v>0</v>
          </cell>
          <cell r="I4011">
            <v>0</v>
          </cell>
          <cell r="J4011">
            <v>0</v>
          </cell>
          <cell r="K4011">
            <v>0</v>
          </cell>
          <cell r="L4011">
            <v>0</v>
          </cell>
          <cell r="M4011">
            <v>0</v>
          </cell>
          <cell r="N4011">
            <v>0</v>
          </cell>
          <cell r="O4011">
            <v>0</v>
          </cell>
          <cell r="P4011">
            <v>0</v>
          </cell>
          <cell r="Q4011">
            <v>0</v>
          </cell>
          <cell r="R4011">
            <v>0</v>
          </cell>
          <cell r="S4011">
            <v>0</v>
          </cell>
          <cell r="T4011">
            <v>0</v>
          </cell>
          <cell r="U4011">
            <v>0</v>
          </cell>
          <cell r="V4011">
            <v>0</v>
          </cell>
          <cell r="W4011">
            <v>0</v>
          </cell>
          <cell r="X4011">
            <v>0</v>
          </cell>
          <cell r="Y4011" t="str">
            <v>D2_ID_u_200Proposed DSM Program Capacity Costs</v>
          </cell>
        </row>
        <row r="4012">
          <cell r="E4012">
            <v>0</v>
          </cell>
          <cell r="F4012">
            <v>0</v>
          </cell>
          <cell r="G4012">
            <v>0</v>
          </cell>
          <cell r="H4012">
            <v>0</v>
          </cell>
          <cell r="I4012">
            <v>0</v>
          </cell>
          <cell r="J4012">
            <v>0</v>
          </cell>
          <cell r="K4012">
            <v>0</v>
          </cell>
          <cell r="L4012">
            <v>0</v>
          </cell>
          <cell r="M4012">
            <v>0</v>
          </cell>
          <cell r="N4012">
            <v>0</v>
          </cell>
          <cell r="O4012">
            <v>0</v>
          </cell>
          <cell r="P4012">
            <v>0</v>
          </cell>
          <cell r="Q4012">
            <v>0</v>
          </cell>
          <cell r="R4012">
            <v>0</v>
          </cell>
          <cell r="S4012">
            <v>0</v>
          </cell>
          <cell r="T4012">
            <v>0</v>
          </cell>
          <cell r="U4012">
            <v>0</v>
          </cell>
          <cell r="V4012">
            <v>0</v>
          </cell>
          <cell r="W4012">
            <v>0</v>
          </cell>
          <cell r="X4012">
            <v>0</v>
          </cell>
          <cell r="Y4012" t="str">
            <v>D2_ID_u_200Proposed DSM Program Capital Costs</v>
          </cell>
        </row>
        <row r="4013">
          <cell r="E4013">
            <v>0</v>
          </cell>
          <cell r="F4013">
            <v>0</v>
          </cell>
          <cell r="G4013">
            <v>0</v>
          </cell>
          <cell r="H4013">
            <v>0</v>
          </cell>
          <cell r="I4013">
            <v>0</v>
          </cell>
          <cell r="J4013">
            <v>0</v>
          </cell>
          <cell r="K4013">
            <v>0</v>
          </cell>
          <cell r="L4013">
            <v>0</v>
          </cell>
          <cell r="M4013">
            <v>0</v>
          </cell>
          <cell r="N4013">
            <v>0</v>
          </cell>
          <cell r="O4013">
            <v>0</v>
          </cell>
          <cell r="P4013">
            <v>0</v>
          </cell>
          <cell r="Q4013">
            <v>0</v>
          </cell>
          <cell r="R4013">
            <v>0</v>
          </cell>
          <cell r="S4013">
            <v>0</v>
          </cell>
          <cell r="T4013">
            <v>0</v>
          </cell>
          <cell r="U4013">
            <v>0</v>
          </cell>
          <cell r="V4013">
            <v>0</v>
          </cell>
          <cell r="W4013">
            <v>0</v>
          </cell>
          <cell r="X4013">
            <v>0</v>
          </cell>
          <cell r="Y4013" t="str">
            <v>D2_ID_u_200   DSM Program Total Costs</v>
          </cell>
        </row>
        <row r="4014">
          <cell r="E4014">
            <v>0</v>
          </cell>
          <cell r="F4014">
            <v>3.9E-2</v>
          </cell>
          <cell r="G4014">
            <v>8.3000000000000004E-2</v>
          </cell>
          <cell r="H4014">
            <v>0.13400000000000001</v>
          </cell>
          <cell r="I4014">
            <v>0.193</v>
          </cell>
          <cell r="J4014">
            <v>0.252</v>
          </cell>
          <cell r="K4014">
            <v>0.317</v>
          </cell>
          <cell r="L4014">
            <v>0.38600000000000001</v>
          </cell>
          <cell r="M4014">
            <v>0.45700000000000002</v>
          </cell>
          <cell r="N4014">
            <v>0.53300000000000003</v>
          </cell>
          <cell r="O4014">
            <v>0.61299999999999999</v>
          </cell>
          <cell r="P4014">
            <v>0.69499999999999995</v>
          </cell>
          <cell r="Q4014">
            <v>0.77800000000000002</v>
          </cell>
          <cell r="R4014">
            <v>0.85799999999999998</v>
          </cell>
          <cell r="S4014">
            <v>0.93400000000000005</v>
          </cell>
          <cell r="T4014">
            <v>1.006</v>
          </cell>
          <cell r="U4014">
            <v>1.0920000000000001</v>
          </cell>
          <cell r="V4014">
            <v>1.1659999999999999</v>
          </cell>
          <cell r="W4014">
            <v>1.228</v>
          </cell>
          <cell r="X4014">
            <v>1.284</v>
          </cell>
          <cell r="Y4014" t="str">
            <v>D2_ID_c_20Proposed DSM Program Energy Costs</v>
          </cell>
        </row>
        <row r="4015">
          <cell r="E4015">
            <v>0</v>
          </cell>
          <cell r="F4015">
            <v>0</v>
          </cell>
          <cell r="G4015">
            <v>0</v>
          </cell>
          <cell r="H4015">
            <v>0</v>
          </cell>
          <cell r="I4015">
            <v>0</v>
          </cell>
          <cell r="J4015">
            <v>0</v>
          </cell>
          <cell r="K4015">
            <v>0</v>
          </cell>
          <cell r="L4015">
            <v>0</v>
          </cell>
          <cell r="M4015">
            <v>0</v>
          </cell>
          <cell r="N4015">
            <v>0</v>
          </cell>
          <cell r="O4015">
            <v>0</v>
          </cell>
          <cell r="P4015">
            <v>0</v>
          </cell>
          <cell r="Q4015">
            <v>0</v>
          </cell>
          <cell r="R4015">
            <v>0</v>
          </cell>
          <cell r="S4015">
            <v>0</v>
          </cell>
          <cell r="T4015">
            <v>0</v>
          </cell>
          <cell r="U4015">
            <v>0</v>
          </cell>
          <cell r="V4015">
            <v>0</v>
          </cell>
          <cell r="W4015">
            <v>0</v>
          </cell>
          <cell r="X4015">
            <v>0</v>
          </cell>
          <cell r="Y4015" t="str">
            <v>D2_ID_c_20Proposed DSM Program Payback Energy Costs</v>
          </cell>
        </row>
        <row r="4016">
          <cell r="E4016">
            <v>0</v>
          </cell>
          <cell r="F4016">
            <v>0</v>
          </cell>
          <cell r="G4016">
            <v>0</v>
          </cell>
          <cell r="H4016">
            <v>0</v>
          </cell>
          <cell r="I4016">
            <v>0</v>
          </cell>
          <cell r="J4016">
            <v>0</v>
          </cell>
          <cell r="K4016">
            <v>0</v>
          </cell>
          <cell r="L4016">
            <v>0</v>
          </cell>
          <cell r="M4016">
            <v>0</v>
          </cell>
          <cell r="N4016">
            <v>0</v>
          </cell>
          <cell r="O4016">
            <v>0</v>
          </cell>
          <cell r="P4016">
            <v>0</v>
          </cell>
          <cell r="Q4016">
            <v>0</v>
          </cell>
          <cell r="R4016">
            <v>0</v>
          </cell>
          <cell r="S4016">
            <v>0</v>
          </cell>
          <cell r="T4016">
            <v>0</v>
          </cell>
          <cell r="U4016">
            <v>0</v>
          </cell>
          <cell r="V4016">
            <v>0</v>
          </cell>
          <cell r="W4016">
            <v>0</v>
          </cell>
          <cell r="X4016">
            <v>0</v>
          </cell>
          <cell r="Y4016" t="str">
            <v>D2_ID_c_20Proposed DSM Program Capacity Costs</v>
          </cell>
        </row>
        <row r="4017">
          <cell r="E4017">
            <v>0</v>
          </cell>
          <cell r="F4017">
            <v>0</v>
          </cell>
          <cell r="G4017">
            <v>0</v>
          </cell>
          <cell r="H4017">
            <v>0</v>
          </cell>
          <cell r="I4017">
            <v>0</v>
          </cell>
          <cell r="J4017">
            <v>0</v>
          </cell>
          <cell r="K4017">
            <v>0</v>
          </cell>
          <cell r="L4017">
            <v>0</v>
          </cell>
          <cell r="M4017">
            <v>0</v>
          </cell>
          <cell r="N4017">
            <v>0</v>
          </cell>
          <cell r="O4017">
            <v>0</v>
          </cell>
          <cell r="P4017">
            <v>0</v>
          </cell>
          <cell r="Q4017">
            <v>0</v>
          </cell>
          <cell r="R4017">
            <v>0</v>
          </cell>
          <cell r="S4017">
            <v>0</v>
          </cell>
          <cell r="T4017">
            <v>0</v>
          </cell>
          <cell r="U4017">
            <v>0</v>
          </cell>
          <cell r="V4017">
            <v>0</v>
          </cell>
          <cell r="W4017">
            <v>0</v>
          </cell>
          <cell r="X4017">
            <v>0</v>
          </cell>
          <cell r="Y4017" t="str">
            <v>D2_ID_c_20Proposed DSM Program Capital Costs</v>
          </cell>
        </row>
        <row r="4018">
          <cell r="E4018">
            <v>0</v>
          </cell>
          <cell r="F4018">
            <v>3.9E-2</v>
          </cell>
          <cell r="G4018">
            <v>8.3000000000000004E-2</v>
          </cell>
          <cell r="H4018">
            <v>0.13400000000000001</v>
          </cell>
          <cell r="I4018">
            <v>0.193</v>
          </cell>
          <cell r="J4018">
            <v>0.252</v>
          </cell>
          <cell r="K4018">
            <v>0.317</v>
          </cell>
          <cell r="L4018">
            <v>0.38600000000000001</v>
          </cell>
          <cell r="M4018">
            <v>0.45700000000000002</v>
          </cell>
          <cell r="N4018">
            <v>0.53300000000000003</v>
          </cell>
          <cell r="O4018">
            <v>0.61299999999999999</v>
          </cell>
          <cell r="P4018">
            <v>0.69499999999999995</v>
          </cell>
          <cell r="Q4018">
            <v>0.77800000000000002</v>
          </cell>
          <cell r="R4018">
            <v>0.85799999999999998</v>
          </cell>
          <cell r="S4018">
            <v>0.93400000000000005</v>
          </cell>
          <cell r="T4018">
            <v>1.006</v>
          </cell>
          <cell r="U4018">
            <v>1.0920000000000001</v>
          </cell>
          <cell r="V4018">
            <v>1.1659999999999999</v>
          </cell>
          <cell r="W4018">
            <v>1.228</v>
          </cell>
          <cell r="X4018">
            <v>1.284</v>
          </cell>
          <cell r="Y4018" t="str">
            <v>D2_ID_c_20   DSM Program Total Costs</v>
          </cell>
        </row>
        <row r="4019">
          <cell r="E4019">
            <v>0</v>
          </cell>
          <cell r="F4019">
            <v>0</v>
          </cell>
          <cell r="G4019">
            <v>0</v>
          </cell>
          <cell r="H4019">
            <v>0</v>
          </cell>
          <cell r="I4019">
            <v>0</v>
          </cell>
          <cell r="J4019">
            <v>0</v>
          </cell>
          <cell r="K4019">
            <v>0</v>
          </cell>
          <cell r="L4019">
            <v>0</v>
          </cell>
          <cell r="M4019">
            <v>0</v>
          </cell>
          <cell r="N4019">
            <v>0</v>
          </cell>
          <cell r="O4019">
            <v>0</v>
          </cell>
          <cell r="P4019">
            <v>0</v>
          </cell>
          <cell r="Q4019">
            <v>0</v>
          </cell>
          <cell r="R4019">
            <v>0</v>
          </cell>
          <cell r="S4019">
            <v>0</v>
          </cell>
          <cell r="T4019">
            <v>0</v>
          </cell>
          <cell r="U4019">
            <v>0</v>
          </cell>
          <cell r="V4019">
            <v>0</v>
          </cell>
          <cell r="W4019">
            <v>0</v>
          </cell>
          <cell r="X4019">
            <v>0</v>
          </cell>
          <cell r="Y4019" t="str">
            <v>D2_ID_v_250Proposed DSM Program Energy Costs</v>
          </cell>
        </row>
        <row r="4020">
          <cell r="E4020">
            <v>0</v>
          </cell>
          <cell r="F4020">
            <v>0</v>
          </cell>
          <cell r="G4020">
            <v>0</v>
          </cell>
          <cell r="H4020">
            <v>0</v>
          </cell>
          <cell r="I4020">
            <v>0</v>
          </cell>
          <cell r="J4020">
            <v>0</v>
          </cell>
          <cell r="K4020">
            <v>0</v>
          </cell>
          <cell r="L4020">
            <v>0</v>
          </cell>
          <cell r="M4020">
            <v>0</v>
          </cell>
          <cell r="N4020">
            <v>0</v>
          </cell>
          <cell r="O4020">
            <v>0</v>
          </cell>
          <cell r="P4020">
            <v>0</v>
          </cell>
          <cell r="Q4020">
            <v>0</v>
          </cell>
          <cell r="R4020">
            <v>0</v>
          </cell>
          <cell r="S4020">
            <v>0</v>
          </cell>
          <cell r="T4020">
            <v>0</v>
          </cell>
          <cell r="U4020">
            <v>0</v>
          </cell>
          <cell r="V4020">
            <v>0</v>
          </cell>
          <cell r="W4020">
            <v>0</v>
          </cell>
          <cell r="X4020">
            <v>0</v>
          </cell>
          <cell r="Y4020" t="str">
            <v>D2_ID_v_250Proposed DSM Program Payback Energy Costs</v>
          </cell>
        </row>
        <row r="4021">
          <cell r="E4021">
            <v>0</v>
          </cell>
          <cell r="F4021">
            <v>0</v>
          </cell>
          <cell r="G4021">
            <v>0</v>
          </cell>
          <cell r="H4021">
            <v>0</v>
          </cell>
          <cell r="I4021">
            <v>0</v>
          </cell>
          <cell r="J4021">
            <v>0</v>
          </cell>
          <cell r="K4021">
            <v>0</v>
          </cell>
          <cell r="L4021">
            <v>0</v>
          </cell>
          <cell r="M4021">
            <v>0</v>
          </cell>
          <cell r="N4021">
            <v>0</v>
          </cell>
          <cell r="O4021">
            <v>0</v>
          </cell>
          <cell r="P4021">
            <v>0</v>
          </cell>
          <cell r="Q4021">
            <v>0</v>
          </cell>
          <cell r="R4021">
            <v>0</v>
          </cell>
          <cell r="S4021">
            <v>0</v>
          </cell>
          <cell r="T4021">
            <v>0</v>
          </cell>
          <cell r="U4021">
            <v>0</v>
          </cell>
          <cell r="V4021">
            <v>0</v>
          </cell>
          <cell r="W4021">
            <v>0</v>
          </cell>
          <cell r="X4021">
            <v>0</v>
          </cell>
          <cell r="Y4021" t="str">
            <v>D2_ID_v_250Proposed DSM Program Capacity Costs</v>
          </cell>
        </row>
        <row r="4022">
          <cell r="E4022">
            <v>0</v>
          </cell>
          <cell r="F4022">
            <v>0</v>
          </cell>
          <cell r="G4022">
            <v>0</v>
          </cell>
          <cell r="H4022">
            <v>0</v>
          </cell>
          <cell r="I4022">
            <v>0</v>
          </cell>
          <cell r="J4022">
            <v>0</v>
          </cell>
          <cell r="K4022">
            <v>0</v>
          </cell>
          <cell r="L4022">
            <v>0</v>
          </cell>
          <cell r="M4022">
            <v>0</v>
          </cell>
          <cell r="N4022">
            <v>0</v>
          </cell>
          <cell r="O4022">
            <v>0</v>
          </cell>
          <cell r="P4022">
            <v>0</v>
          </cell>
          <cell r="Q4022">
            <v>0</v>
          </cell>
          <cell r="R4022">
            <v>0</v>
          </cell>
          <cell r="S4022">
            <v>0</v>
          </cell>
          <cell r="T4022">
            <v>0</v>
          </cell>
          <cell r="U4022">
            <v>0</v>
          </cell>
          <cell r="V4022">
            <v>0</v>
          </cell>
          <cell r="W4022">
            <v>0</v>
          </cell>
          <cell r="X4022">
            <v>0</v>
          </cell>
          <cell r="Y4022" t="str">
            <v>D2_ID_v_250Proposed DSM Program Capital Costs</v>
          </cell>
        </row>
        <row r="4023">
          <cell r="E4023">
            <v>0</v>
          </cell>
          <cell r="F4023">
            <v>0</v>
          </cell>
          <cell r="G4023">
            <v>0</v>
          </cell>
          <cell r="H4023">
            <v>0</v>
          </cell>
          <cell r="I4023">
            <v>0</v>
          </cell>
          <cell r="J4023">
            <v>0</v>
          </cell>
          <cell r="K4023">
            <v>0</v>
          </cell>
          <cell r="L4023">
            <v>0</v>
          </cell>
          <cell r="M4023">
            <v>0</v>
          </cell>
          <cell r="N4023">
            <v>0</v>
          </cell>
          <cell r="O4023">
            <v>0</v>
          </cell>
          <cell r="P4023">
            <v>0</v>
          </cell>
          <cell r="Q4023">
            <v>0</v>
          </cell>
          <cell r="R4023">
            <v>0</v>
          </cell>
          <cell r="S4023">
            <v>0</v>
          </cell>
          <cell r="T4023">
            <v>0</v>
          </cell>
          <cell r="U4023">
            <v>0</v>
          </cell>
          <cell r="V4023">
            <v>0</v>
          </cell>
          <cell r="W4023">
            <v>0</v>
          </cell>
          <cell r="X4023">
            <v>0</v>
          </cell>
          <cell r="Y4023" t="str">
            <v>D2_ID_v_250   DSM Program Total Costs</v>
          </cell>
        </row>
        <row r="4024">
          <cell r="E4024">
            <v>0</v>
          </cell>
          <cell r="F4024">
            <v>0</v>
          </cell>
          <cell r="G4024">
            <v>0</v>
          </cell>
          <cell r="H4024">
            <v>0</v>
          </cell>
          <cell r="I4024">
            <v>0</v>
          </cell>
          <cell r="J4024">
            <v>0</v>
          </cell>
          <cell r="K4024">
            <v>0</v>
          </cell>
          <cell r="L4024">
            <v>0</v>
          </cell>
          <cell r="M4024">
            <v>0</v>
          </cell>
          <cell r="N4024">
            <v>0</v>
          </cell>
          <cell r="O4024">
            <v>0</v>
          </cell>
          <cell r="P4024">
            <v>0</v>
          </cell>
          <cell r="Q4024">
            <v>0</v>
          </cell>
          <cell r="R4024">
            <v>0</v>
          </cell>
          <cell r="S4024">
            <v>0</v>
          </cell>
          <cell r="T4024">
            <v>0</v>
          </cell>
          <cell r="U4024">
            <v>0</v>
          </cell>
          <cell r="V4024">
            <v>0</v>
          </cell>
          <cell r="W4024">
            <v>0</v>
          </cell>
          <cell r="X4024">
            <v>0</v>
          </cell>
          <cell r="Y4024" t="str">
            <v>D2_ID_w_300Proposed DSM Program Energy Costs</v>
          </cell>
        </row>
        <row r="4025">
          <cell r="E4025">
            <v>0</v>
          </cell>
          <cell r="F4025">
            <v>0</v>
          </cell>
          <cell r="G4025">
            <v>0</v>
          </cell>
          <cell r="H4025">
            <v>0</v>
          </cell>
          <cell r="I4025">
            <v>0</v>
          </cell>
          <cell r="J4025">
            <v>0</v>
          </cell>
          <cell r="K4025">
            <v>0</v>
          </cell>
          <cell r="L4025">
            <v>0</v>
          </cell>
          <cell r="M4025">
            <v>0</v>
          </cell>
          <cell r="N4025">
            <v>0</v>
          </cell>
          <cell r="O4025">
            <v>0</v>
          </cell>
          <cell r="P4025">
            <v>0</v>
          </cell>
          <cell r="Q4025">
            <v>0</v>
          </cell>
          <cell r="R4025">
            <v>0</v>
          </cell>
          <cell r="S4025">
            <v>0</v>
          </cell>
          <cell r="T4025">
            <v>0</v>
          </cell>
          <cell r="U4025">
            <v>0</v>
          </cell>
          <cell r="V4025">
            <v>0</v>
          </cell>
          <cell r="W4025">
            <v>0</v>
          </cell>
          <cell r="X4025">
            <v>0</v>
          </cell>
          <cell r="Y4025" t="str">
            <v>D2_ID_w_300Proposed DSM Program Payback Energy Costs</v>
          </cell>
        </row>
        <row r="4026">
          <cell r="E4026">
            <v>0</v>
          </cell>
          <cell r="F4026">
            <v>0</v>
          </cell>
          <cell r="G4026">
            <v>0</v>
          </cell>
          <cell r="H4026">
            <v>0</v>
          </cell>
          <cell r="I4026">
            <v>0</v>
          </cell>
          <cell r="J4026">
            <v>0</v>
          </cell>
          <cell r="K4026">
            <v>0</v>
          </cell>
          <cell r="L4026">
            <v>0</v>
          </cell>
          <cell r="M4026">
            <v>0</v>
          </cell>
          <cell r="N4026">
            <v>0</v>
          </cell>
          <cell r="O4026">
            <v>0</v>
          </cell>
          <cell r="P4026">
            <v>0</v>
          </cell>
          <cell r="Q4026">
            <v>0</v>
          </cell>
          <cell r="R4026">
            <v>0</v>
          </cell>
          <cell r="S4026">
            <v>0</v>
          </cell>
          <cell r="T4026">
            <v>0</v>
          </cell>
          <cell r="U4026">
            <v>0</v>
          </cell>
          <cell r="V4026">
            <v>0</v>
          </cell>
          <cell r="W4026">
            <v>0</v>
          </cell>
          <cell r="X4026">
            <v>0</v>
          </cell>
          <cell r="Y4026" t="str">
            <v>D2_ID_w_300Proposed DSM Program Capacity Costs</v>
          </cell>
        </row>
        <row r="4027">
          <cell r="E4027">
            <v>0</v>
          </cell>
          <cell r="F4027">
            <v>0</v>
          </cell>
          <cell r="G4027">
            <v>0</v>
          </cell>
          <cell r="H4027">
            <v>0</v>
          </cell>
          <cell r="I4027">
            <v>0</v>
          </cell>
          <cell r="J4027">
            <v>0</v>
          </cell>
          <cell r="K4027">
            <v>0</v>
          </cell>
          <cell r="L4027">
            <v>0</v>
          </cell>
          <cell r="M4027">
            <v>0</v>
          </cell>
          <cell r="N4027">
            <v>0</v>
          </cell>
          <cell r="O4027">
            <v>0</v>
          </cell>
          <cell r="P4027">
            <v>0</v>
          </cell>
          <cell r="Q4027">
            <v>0</v>
          </cell>
          <cell r="R4027">
            <v>0</v>
          </cell>
          <cell r="S4027">
            <v>0</v>
          </cell>
          <cell r="T4027">
            <v>0</v>
          </cell>
          <cell r="U4027">
            <v>0</v>
          </cell>
          <cell r="V4027">
            <v>0</v>
          </cell>
          <cell r="W4027">
            <v>0</v>
          </cell>
          <cell r="X4027">
            <v>0</v>
          </cell>
          <cell r="Y4027" t="str">
            <v>D2_ID_w_300Proposed DSM Program Capital Costs</v>
          </cell>
        </row>
        <row r="4028">
          <cell r="E4028">
            <v>0</v>
          </cell>
          <cell r="F4028">
            <v>0</v>
          </cell>
          <cell r="G4028">
            <v>0</v>
          </cell>
          <cell r="H4028">
            <v>0</v>
          </cell>
          <cell r="I4028">
            <v>0</v>
          </cell>
          <cell r="J4028">
            <v>0</v>
          </cell>
          <cell r="K4028">
            <v>0</v>
          </cell>
          <cell r="L4028">
            <v>0</v>
          </cell>
          <cell r="M4028">
            <v>0</v>
          </cell>
          <cell r="N4028">
            <v>0</v>
          </cell>
          <cell r="O4028">
            <v>0</v>
          </cell>
          <cell r="P4028">
            <v>0</v>
          </cell>
          <cell r="Q4028">
            <v>0</v>
          </cell>
          <cell r="R4028">
            <v>0</v>
          </cell>
          <cell r="S4028">
            <v>0</v>
          </cell>
          <cell r="T4028">
            <v>0</v>
          </cell>
          <cell r="U4028">
            <v>0</v>
          </cell>
          <cell r="V4028">
            <v>0</v>
          </cell>
          <cell r="W4028">
            <v>0</v>
          </cell>
          <cell r="X4028">
            <v>0</v>
          </cell>
          <cell r="Y4028" t="str">
            <v>D2_ID_w_300   DSM Program Total Costs</v>
          </cell>
        </row>
        <row r="4029">
          <cell r="E4029">
            <v>0</v>
          </cell>
          <cell r="F4029">
            <v>6.2E-2</v>
          </cell>
          <cell r="G4029">
            <v>0.127</v>
          </cell>
          <cell r="H4029">
            <v>0.19900000000000001</v>
          </cell>
          <cell r="I4029">
            <v>0.27400000000000002</v>
          </cell>
          <cell r="J4029">
            <v>0.35499999999999998</v>
          </cell>
          <cell r="K4029">
            <v>0.44800000000000001</v>
          </cell>
          <cell r="L4029">
            <v>0.54200000000000004</v>
          </cell>
          <cell r="M4029">
            <v>0.63600000000000001</v>
          </cell>
          <cell r="N4029">
            <v>0.72499999999999998</v>
          </cell>
          <cell r="O4029">
            <v>0.80600000000000005</v>
          </cell>
          <cell r="P4029">
            <v>0.879</v>
          </cell>
          <cell r="Q4029">
            <v>0.94099999999999995</v>
          </cell>
          <cell r="R4029">
            <v>0.996</v>
          </cell>
          <cell r="S4029">
            <v>1.0449999999999999</v>
          </cell>
          <cell r="T4029">
            <v>1.087</v>
          </cell>
          <cell r="U4029">
            <v>1.1240000000000001</v>
          </cell>
          <cell r="V4029">
            <v>1.1439999999999999</v>
          </cell>
          <cell r="W4029">
            <v>1.1579999999999999</v>
          </cell>
          <cell r="X4029">
            <v>1.173</v>
          </cell>
          <cell r="Y4029" t="str">
            <v>D2_ID_d_30Proposed DSM Program Energy Costs</v>
          </cell>
        </row>
        <row r="4030">
          <cell r="E4030">
            <v>0</v>
          </cell>
          <cell r="F4030">
            <v>0</v>
          </cell>
          <cell r="G4030">
            <v>0</v>
          </cell>
          <cell r="H4030">
            <v>0</v>
          </cell>
          <cell r="I4030">
            <v>0</v>
          </cell>
          <cell r="J4030">
            <v>0</v>
          </cell>
          <cell r="K4030">
            <v>0</v>
          </cell>
          <cell r="L4030">
            <v>0</v>
          </cell>
          <cell r="M4030">
            <v>0</v>
          </cell>
          <cell r="N4030">
            <v>0</v>
          </cell>
          <cell r="O4030">
            <v>0</v>
          </cell>
          <cell r="P4030">
            <v>0</v>
          </cell>
          <cell r="Q4030">
            <v>0</v>
          </cell>
          <cell r="R4030">
            <v>0</v>
          </cell>
          <cell r="S4030">
            <v>0</v>
          </cell>
          <cell r="T4030">
            <v>0</v>
          </cell>
          <cell r="U4030">
            <v>0</v>
          </cell>
          <cell r="V4030">
            <v>0</v>
          </cell>
          <cell r="W4030">
            <v>0</v>
          </cell>
          <cell r="X4030">
            <v>0</v>
          </cell>
          <cell r="Y4030" t="str">
            <v>D2_ID_d_30Proposed DSM Program Payback Energy Costs</v>
          </cell>
        </row>
        <row r="4031">
          <cell r="E4031">
            <v>0</v>
          </cell>
          <cell r="F4031">
            <v>0</v>
          </cell>
          <cell r="G4031">
            <v>0</v>
          </cell>
          <cell r="H4031">
            <v>0</v>
          </cell>
          <cell r="I4031">
            <v>0</v>
          </cell>
          <cell r="J4031">
            <v>0</v>
          </cell>
          <cell r="K4031">
            <v>0</v>
          </cell>
          <cell r="L4031">
            <v>0</v>
          </cell>
          <cell r="M4031">
            <v>0</v>
          </cell>
          <cell r="N4031">
            <v>0</v>
          </cell>
          <cell r="O4031">
            <v>0</v>
          </cell>
          <cell r="P4031">
            <v>0</v>
          </cell>
          <cell r="Q4031">
            <v>0</v>
          </cell>
          <cell r="R4031">
            <v>0</v>
          </cell>
          <cell r="S4031">
            <v>0</v>
          </cell>
          <cell r="T4031">
            <v>0</v>
          </cell>
          <cell r="U4031">
            <v>0</v>
          </cell>
          <cell r="V4031">
            <v>0</v>
          </cell>
          <cell r="W4031">
            <v>0</v>
          </cell>
          <cell r="X4031">
            <v>0</v>
          </cell>
          <cell r="Y4031" t="str">
            <v>D2_ID_d_30Proposed DSM Program Capacity Costs</v>
          </cell>
        </row>
        <row r="4032">
          <cell r="E4032">
            <v>0</v>
          </cell>
          <cell r="F4032">
            <v>0</v>
          </cell>
          <cell r="G4032">
            <v>0</v>
          </cell>
          <cell r="H4032">
            <v>0</v>
          </cell>
          <cell r="I4032">
            <v>0</v>
          </cell>
          <cell r="J4032">
            <v>0</v>
          </cell>
          <cell r="K4032">
            <v>0</v>
          </cell>
          <cell r="L4032">
            <v>0</v>
          </cell>
          <cell r="M4032">
            <v>0</v>
          </cell>
          <cell r="N4032">
            <v>0</v>
          </cell>
          <cell r="O4032">
            <v>0</v>
          </cell>
          <cell r="P4032">
            <v>0</v>
          </cell>
          <cell r="Q4032">
            <v>0</v>
          </cell>
          <cell r="R4032">
            <v>0</v>
          </cell>
          <cell r="S4032">
            <v>0</v>
          </cell>
          <cell r="T4032">
            <v>0</v>
          </cell>
          <cell r="U4032">
            <v>0</v>
          </cell>
          <cell r="V4032">
            <v>0</v>
          </cell>
          <cell r="W4032">
            <v>0</v>
          </cell>
          <cell r="X4032">
            <v>0</v>
          </cell>
          <cell r="Y4032" t="str">
            <v>D2_ID_d_30Proposed DSM Program Capital Costs</v>
          </cell>
        </row>
        <row r="4033">
          <cell r="E4033">
            <v>0</v>
          </cell>
          <cell r="F4033">
            <v>6.2E-2</v>
          </cell>
          <cell r="G4033">
            <v>0.127</v>
          </cell>
          <cell r="H4033">
            <v>0.19900000000000001</v>
          </cell>
          <cell r="I4033">
            <v>0.27400000000000002</v>
          </cell>
          <cell r="J4033">
            <v>0.35499999999999998</v>
          </cell>
          <cell r="K4033">
            <v>0.44800000000000001</v>
          </cell>
          <cell r="L4033">
            <v>0.54200000000000004</v>
          </cell>
          <cell r="M4033">
            <v>0.63600000000000001</v>
          </cell>
          <cell r="N4033">
            <v>0.72499999999999998</v>
          </cell>
          <cell r="O4033">
            <v>0.80600000000000005</v>
          </cell>
          <cell r="P4033">
            <v>0.879</v>
          </cell>
          <cell r="Q4033">
            <v>0.94099999999999995</v>
          </cell>
          <cell r="R4033">
            <v>0.996</v>
          </cell>
          <cell r="S4033">
            <v>1.0449999999999999</v>
          </cell>
          <cell r="T4033">
            <v>1.087</v>
          </cell>
          <cell r="U4033">
            <v>1.1240000000000001</v>
          </cell>
          <cell r="V4033">
            <v>1.1439999999999999</v>
          </cell>
          <cell r="W4033">
            <v>1.1579999999999999</v>
          </cell>
          <cell r="X4033">
            <v>1.173</v>
          </cell>
          <cell r="Y4033" t="str">
            <v>D2_ID_d_30   DSM Program Total Costs</v>
          </cell>
        </row>
        <row r="4034">
          <cell r="E4034">
            <v>0</v>
          </cell>
          <cell r="F4034">
            <v>0</v>
          </cell>
          <cell r="G4034">
            <v>0</v>
          </cell>
          <cell r="H4034">
            <v>0</v>
          </cell>
          <cell r="I4034">
            <v>0</v>
          </cell>
          <cell r="J4034">
            <v>0</v>
          </cell>
          <cell r="K4034">
            <v>0</v>
          </cell>
          <cell r="L4034">
            <v>0</v>
          </cell>
          <cell r="M4034">
            <v>0</v>
          </cell>
          <cell r="N4034">
            <v>0</v>
          </cell>
          <cell r="O4034">
            <v>0</v>
          </cell>
          <cell r="P4034">
            <v>0</v>
          </cell>
          <cell r="Q4034">
            <v>0</v>
          </cell>
          <cell r="R4034">
            <v>0</v>
          </cell>
          <cell r="S4034">
            <v>0</v>
          </cell>
          <cell r="T4034">
            <v>0</v>
          </cell>
          <cell r="U4034">
            <v>0</v>
          </cell>
          <cell r="V4034">
            <v>0</v>
          </cell>
          <cell r="W4034">
            <v>0</v>
          </cell>
          <cell r="X4034">
            <v>0</v>
          </cell>
          <cell r="Y4034" t="str">
            <v>D2_ID_x_400Proposed DSM Program Energy Costs</v>
          </cell>
        </row>
        <row r="4035">
          <cell r="E4035">
            <v>0</v>
          </cell>
          <cell r="F4035">
            <v>0</v>
          </cell>
          <cell r="G4035">
            <v>0</v>
          </cell>
          <cell r="H4035">
            <v>0</v>
          </cell>
          <cell r="I4035">
            <v>0</v>
          </cell>
          <cell r="J4035">
            <v>0</v>
          </cell>
          <cell r="K4035">
            <v>0</v>
          </cell>
          <cell r="L4035">
            <v>0</v>
          </cell>
          <cell r="M4035">
            <v>0</v>
          </cell>
          <cell r="N4035">
            <v>0</v>
          </cell>
          <cell r="O4035">
            <v>0</v>
          </cell>
          <cell r="P4035">
            <v>0</v>
          </cell>
          <cell r="Q4035">
            <v>0</v>
          </cell>
          <cell r="R4035">
            <v>0</v>
          </cell>
          <cell r="S4035">
            <v>0</v>
          </cell>
          <cell r="T4035">
            <v>0</v>
          </cell>
          <cell r="U4035">
            <v>0</v>
          </cell>
          <cell r="V4035">
            <v>0</v>
          </cell>
          <cell r="W4035">
            <v>0</v>
          </cell>
          <cell r="X4035">
            <v>0</v>
          </cell>
          <cell r="Y4035" t="str">
            <v>D2_ID_x_400Proposed DSM Program Payback Energy Costs</v>
          </cell>
        </row>
        <row r="4036">
          <cell r="E4036">
            <v>0</v>
          </cell>
          <cell r="F4036">
            <v>0</v>
          </cell>
          <cell r="G4036">
            <v>0</v>
          </cell>
          <cell r="H4036">
            <v>0</v>
          </cell>
          <cell r="I4036">
            <v>0</v>
          </cell>
          <cell r="J4036">
            <v>0</v>
          </cell>
          <cell r="K4036">
            <v>0</v>
          </cell>
          <cell r="L4036">
            <v>0</v>
          </cell>
          <cell r="M4036">
            <v>0</v>
          </cell>
          <cell r="N4036">
            <v>0</v>
          </cell>
          <cell r="O4036">
            <v>0</v>
          </cell>
          <cell r="P4036">
            <v>0</v>
          </cell>
          <cell r="Q4036">
            <v>0</v>
          </cell>
          <cell r="R4036">
            <v>0</v>
          </cell>
          <cell r="S4036">
            <v>0</v>
          </cell>
          <cell r="T4036">
            <v>0</v>
          </cell>
          <cell r="U4036">
            <v>0</v>
          </cell>
          <cell r="V4036">
            <v>0</v>
          </cell>
          <cell r="W4036">
            <v>0</v>
          </cell>
          <cell r="X4036">
            <v>0</v>
          </cell>
          <cell r="Y4036" t="str">
            <v>D2_ID_x_400Proposed DSM Program Capacity Costs</v>
          </cell>
        </row>
        <row r="4037">
          <cell r="E4037">
            <v>0</v>
          </cell>
          <cell r="F4037">
            <v>0</v>
          </cell>
          <cell r="G4037">
            <v>0</v>
          </cell>
          <cell r="H4037">
            <v>0</v>
          </cell>
          <cell r="I4037">
            <v>0</v>
          </cell>
          <cell r="J4037">
            <v>0</v>
          </cell>
          <cell r="K4037">
            <v>0</v>
          </cell>
          <cell r="L4037">
            <v>0</v>
          </cell>
          <cell r="M4037">
            <v>0</v>
          </cell>
          <cell r="N4037">
            <v>0</v>
          </cell>
          <cell r="O4037">
            <v>0</v>
          </cell>
          <cell r="P4037">
            <v>0</v>
          </cell>
          <cell r="Q4037">
            <v>0</v>
          </cell>
          <cell r="R4037">
            <v>0</v>
          </cell>
          <cell r="S4037">
            <v>0</v>
          </cell>
          <cell r="T4037">
            <v>0</v>
          </cell>
          <cell r="U4037">
            <v>0</v>
          </cell>
          <cell r="V4037">
            <v>0</v>
          </cell>
          <cell r="W4037">
            <v>0</v>
          </cell>
          <cell r="X4037">
            <v>0</v>
          </cell>
          <cell r="Y4037" t="str">
            <v>D2_ID_x_400Proposed DSM Program Capital Costs</v>
          </cell>
        </row>
        <row r="4038">
          <cell r="E4038">
            <v>0</v>
          </cell>
          <cell r="F4038">
            <v>0</v>
          </cell>
          <cell r="G4038">
            <v>0</v>
          </cell>
          <cell r="H4038">
            <v>0</v>
          </cell>
          <cell r="I4038">
            <v>0</v>
          </cell>
          <cell r="J4038">
            <v>0</v>
          </cell>
          <cell r="K4038">
            <v>0</v>
          </cell>
          <cell r="L4038">
            <v>0</v>
          </cell>
          <cell r="M4038">
            <v>0</v>
          </cell>
          <cell r="N4038">
            <v>0</v>
          </cell>
          <cell r="O4038">
            <v>0</v>
          </cell>
          <cell r="P4038">
            <v>0</v>
          </cell>
          <cell r="Q4038">
            <v>0</v>
          </cell>
          <cell r="R4038">
            <v>0</v>
          </cell>
          <cell r="S4038">
            <v>0</v>
          </cell>
          <cell r="T4038">
            <v>0</v>
          </cell>
          <cell r="U4038">
            <v>0</v>
          </cell>
          <cell r="V4038">
            <v>0</v>
          </cell>
          <cell r="W4038">
            <v>0</v>
          </cell>
          <cell r="X4038">
            <v>0</v>
          </cell>
          <cell r="Y4038" t="str">
            <v>D2_ID_x_400   DSM Program Total Costs</v>
          </cell>
        </row>
        <row r="4039">
          <cell r="E4039">
            <v>0</v>
          </cell>
          <cell r="F4039">
            <v>6.4000000000000001E-2</v>
          </cell>
          <cell r="G4039">
            <v>0.129</v>
          </cell>
          <cell r="H4039">
            <v>0.19800000000000001</v>
          </cell>
          <cell r="I4039">
            <v>0.26800000000000002</v>
          </cell>
          <cell r="J4039">
            <v>0.33700000000000002</v>
          </cell>
          <cell r="K4039">
            <v>0.40400000000000003</v>
          </cell>
          <cell r="L4039">
            <v>0.46500000000000002</v>
          </cell>
          <cell r="M4039">
            <v>0.52100000000000002</v>
          </cell>
          <cell r="N4039">
            <v>0.57199999999999995</v>
          </cell>
          <cell r="O4039">
            <v>0.61499999999999999</v>
          </cell>
          <cell r="P4039">
            <v>0.65400000000000003</v>
          </cell>
          <cell r="Q4039">
            <v>0.68799999999999994</v>
          </cell>
          <cell r="R4039">
            <v>0.71799999999999997</v>
          </cell>
          <cell r="S4039">
            <v>0.747</v>
          </cell>
          <cell r="T4039">
            <v>0.77400000000000002</v>
          </cell>
          <cell r="U4039">
            <v>0.79900000000000004</v>
          </cell>
          <cell r="V4039">
            <v>0.81599999999999995</v>
          </cell>
          <cell r="W4039">
            <v>0.83099999999999996</v>
          </cell>
          <cell r="X4039">
            <v>0.84899999999999998</v>
          </cell>
          <cell r="Y4039" t="str">
            <v>D2_ID_e_40Proposed DSM Program Energy Costs</v>
          </cell>
        </row>
        <row r="4040">
          <cell r="E4040">
            <v>0</v>
          </cell>
          <cell r="F4040">
            <v>0</v>
          </cell>
          <cell r="G4040">
            <v>0</v>
          </cell>
          <cell r="H4040">
            <v>0</v>
          </cell>
          <cell r="I4040">
            <v>0</v>
          </cell>
          <cell r="J4040">
            <v>0</v>
          </cell>
          <cell r="K4040">
            <v>0</v>
          </cell>
          <cell r="L4040">
            <v>0</v>
          </cell>
          <cell r="M4040">
            <v>0</v>
          </cell>
          <cell r="N4040">
            <v>0</v>
          </cell>
          <cell r="O4040">
            <v>0</v>
          </cell>
          <cell r="P4040">
            <v>0</v>
          </cell>
          <cell r="Q4040">
            <v>0</v>
          </cell>
          <cell r="R4040">
            <v>0</v>
          </cell>
          <cell r="S4040">
            <v>0</v>
          </cell>
          <cell r="T4040">
            <v>0</v>
          </cell>
          <cell r="U4040">
            <v>0</v>
          </cell>
          <cell r="V4040">
            <v>0</v>
          </cell>
          <cell r="W4040">
            <v>0</v>
          </cell>
          <cell r="X4040">
            <v>0</v>
          </cell>
          <cell r="Y4040" t="str">
            <v>D2_ID_e_40Proposed DSM Program Payback Energy Costs</v>
          </cell>
        </row>
        <row r="4041">
          <cell r="E4041">
            <v>0</v>
          </cell>
          <cell r="F4041">
            <v>0</v>
          </cell>
          <cell r="G4041">
            <v>0</v>
          </cell>
          <cell r="H4041">
            <v>0</v>
          </cell>
          <cell r="I4041">
            <v>0</v>
          </cell>
          <cell r="J4041">
            <v>0</v>
          </cell>
          <cell r="K4041">
            <v>0</v>
          </cell>
          <cell r="L4041">
            <v>0</v>
          </cell>
          <cell r="M4041">
            <v>0</v>
          </cell>
          <cell r="N4041">
            <v>0</v>
          </cell>
          <cell r="O4041">
            <v>0</v>
          </cell>
          <cell r="P4041">
            <v>0</v>
          </cell>
          <cell r="Q4041">
            <v>0</v>
          </cell>
          <cell r="R4041">
            <v>0</v>
          </cell>
          <cell r="S4041">
            <v>0</v>
          </cell>
          <cell r="T4041">
            <v>0</v>
          </cell>
          <cell r="U4041">
            <v>0</v>
          </cell>
          <cell r="V4041">
            <v>0</v>
          </cell>
          <cell r="W4041">
            <v>0</v>
          </cell>
          <cell r="X4041">
            <v>0</v>
          </cell>
          <cell r="Y4041" t="str">
            <v>D2_ID_e_40Proposed DSM Program Capacity Costs</v>
          </cell>
        </row>
        <row r="4042">
          <cell r="E4042">
            <v>0</v>
          </cell>
          <cell r="F4042">
            <v>0</v>
          </cell>
          <cell r="G4042">
            <v>0</v>
          </cell>
          <cell r="H4042">
            <v>0</v>
          </cell>
          <cell r="I4042">
            <v>0</v>
          </cell>
          <cell r="J4042">
            <v>0</v>
          </cell>
          <cell r="K4042">
            <v>0</v>
          </cell>
          <cell r="L4042">
            <v>0</v>
          </cell>
          <cell r="M4042">
            <v>0</v>
          </cell>
          <cell r="N4042">
            <v>0</v>
          </cell>
          <cell r="O4042">
            <v>0</v>
          </cell>
          <cell r="P4042">
            <v>0</v>
          </cell>
          <cell r="Q4042">
            <v>0</v>
          </cell>
          <cell r="R4042">
            <v>0</v>
          </cell>
          <cell r="S4042">
            <v>0</v>
          </cell>
          <cell r="T4042">
            <v>0</v>
          </cell>
          <cell r="U4042">
            <v>0</v>
          </cell>
          <cell r="V4042">
            <v>0</v>
          </cell>
          <cell r="W4042">
            <v>0</v>
          </cell>
          <cell r="X4042">
            <v>0</v>
          </cell>
          <cell r="Y4042" t="str">
            <v>D2_ID_e_40Proposed DSM Program Capital Costs</v>
          </cell>
        </row>
        <row r="4043">
          <cell r="E4043">
            <v>0</v>
          </cell>
          <cell r="F4043">
            <v>6.4000000000000001E-2</v>
          </cell>
          <cell r="G4043">
            <v>0.129</v>
          </cell>
          <cell r="H4043">
            <v>0.19800000000000001</v>
          </cell>
          <cell r="I4043">
            <v>0.26800000000000002</v>
          </cell>
          <cell r="J4043">
            <v>0.33700000000000002</v>
          </cell>
          <cell r="K4043">
            <v>0.40400000000000003</v>
          </cell>
          <cell r="L4043">
            <v>0.46500000000000002</v>
          </cell>
          <cell r="M4043">
            <v>0.52100000000000002</v>
          </cell>
          <cell r="N4043">
            <v>0.57199999999999995</v>
          </cell>
          <cell r="O4043">
            <v>0.61499999999999999</v>
          </cell>
          <cell r="P4043">
            <v>0.65400000000000003</v>
          </cell>
          <cell r="Q4043">
            <v>0.68799999999999994</v>
          </cell>
          <cell r="R4043">
            <v>0.71799999999999997</v>
          </cell>
          <cell r="S4043">
            <v>0.747</v>
          </cell>
          <cell r="T4043">
            <v>0.77400000000000002</v>
          </cell>
          <cell r="U4043">
            <v>0.79900000000000004</v>
          </cell>
          <cell r="V4043">
            <v>0.81599999999999995</v>
          </cell>
          <cell r="W4043">
            <v>0.83099999999999996</v>
          </cell>
          <cell r="X4043">
            <v>0.84899999999999998</v>
          </cell>
          <cell r="Y4043" t="str">
            <v>D2_ID_e_40   DSM Program Total Costs</v>
          </cell>
        </row>
        <row r="4044">
          <cell r="E4044">
            <v>0</v>
          </cell>
          <cell r="F4044">
            <v>0</v>
          </cell>
          <cell r="G4044">
            <v>0</v>
          </cell>
          <cell r="H4044">
            <v>0</v>
          </cell>
          <cell r="I4044">
            <v>0</v>
          </cell>
          <cell r="J4044">
            <v>0</v>
          </cell>
          <cell r="K4044">
            <v>0</v>
          </cell>
          <cell r="L4044">
            <v>0</v>
          </cell>
          <cell r="M4044">
            <v>0</v>
          </cell>
          <cell r="N4044">
            <v>0</v>
          </cell>
          <cell r="O4044">
            <v>0</v>
          </cell>
          <cell r="P4044">
            <v>0</v>
          </cell>
          <cell r="Q4044">
            <v>0</v>
          </cell>
          <cell r="R4044">
            <v>0</v>
          </cell>
          <cell r="S4044">
            <v>0</v>
          </cell>
          <cell r="T4044">
            <v>0</v>
          </cell>
          <cell r="U4044">
            <v>0</v>
          </cell>
          <cell r="V4044">
            <v>0</v>
          </cell>
          <cell r="W4044">
            <v>0</v>
          </cell>
          <cell r="X4044">
            <v>0</v>
          </cell>
          <cell r="Y4044" t="str">
            <v>D2_ID_y_500Proposed DSM Program Energy Costs</v>
          </cell>
        </row>
        <row r="4045">
          <cell r="E4045">
            <v>0</v>
          </cell>
          <cell r="F4045">
            <v>0</v>
          </cell>
          <cell r="G4045">
            <v>0</v>
          </cell>
          <cell r="H4045">
            <v>0</v>
          </cell>
          <cell r="I4045">
            <v>0</v>
          </cell>
          <cell r="J4045">
            <v>0</v>
          </cell>
          <cell r="K4045">
            <v>0</v>
          </cell>
          <cell r="L4045">
            <v>0</v>
          </cell>
          <cell r="M4045">
            <v>0</v>
          </cell>
          <cell r="N4045">
            <v>0</v>
          </cell>
          <cell r="O4045">
            <v>0</v>
          </cell>
          <cell r="P4045">
            <v>0</v>
          </cell>
          <cell r="Q4045">
            <v>0</v>
          </cell>
          <cell r="R4045">
            <v>0</v>
          </cell>
          <cell r="S4045">
            <v>0</v>
          </cell>
          <cell r="T4045">
            <v>0</v>
          </cell>
          <cell r="U4045">
            <v>0</v>
          </cell>
          <cell r="V4045">
            <v>0</v>
          </cell>
          <cell r="W4045">
            <v>0</v>
          </cell>
          <cell r="X4045">
            <v>0</v>
          </cell>
          <cell r="Y4045" t="str">
            <v>D2_ID_y_500Proposed DSM Program Payback Energy Costs</v>
          </cell>
        </row>
        <row r="4046">
          <cell r="E4046">
            <v>0</v>
          </cell>
          <cell r="F4046">
            <v>0</v>
          </cell>
          <cell r="G4046">
            <v>0</v>
          </cell>
          <cell r="H4046">
            <v>0</v>
          </cell>
          <cell r="I4046">
            <v>0</v>
          </cell>
          <cell r="J4046">
            <v>0</v>
          </cell>
          <cell r="K4046">
            <v>0</v>
          </cell>
          <cell r="L4046">
            <v>0</v>
          </cell>
          <cell r="M4046">
            <v>0</v>
          </cell>
          <cell r="N4046">
            <v>0</v>
          </cell>
          <cell r="O4046">
            <v>0</v>
          </cell>
          <cell r="P4046">
            <v>0</v>
          </cell>
          <cell r="Q4046">
            <v>0</v>
          </cell>
          <cell r="R4046">
            <v>0</v>
          </cell>
          <cell r="S4046">
            <v>0</v>
          </cell>
          <cell r="T4046">
            <v>0</v>
          </cell>
          <cell r="U4046">
            <v>0</v>
          </cell>
          <cell r="V4046">
            <v>0</v>
          </cell>
          <cell r="W4046">
            <v>0</v>
          </cell>
          <cell r="X4046">
            <v>0</v>
          </cell>
          <cell r="Y4046" t="str">
            <v>D2_ID_y_500Proposed DSM Program Capacity Costs</v>
          </cell>
        </row>
        <row r="4047">
          <cell r="E4047">
            <v>0</v>
          </cell>
          <cell r="F4047">
            <v>0</v>
          </cell>
          <cell r="G4047">
            <v>0</v>
          </cell>
          <cell r="H4047">
            <v>0</v>
          </cell>
          <cell r="I4047">
            <v>0</v>
          </cell>
          <cell r="J4047">
            <v>0</v>
          </cell>
          <cell r="K4047">
            <v>0</v>
          </cell>
          <cell r="L4047">
            <v>0</v>
          </cell>
          <cell r="M4047">
            <v>0</v>
          </cell>
          <cell r="N4047">
            <v>0</v>
          </cell>
          <cell r="O4047">
            <v>0</v>
          </cell>
          <cell r="P4047">
            <v>0</v>
          </cell>
          <cell r="Q4047">
            <v>0</v>
          </cell>
          <cell r="R4047">
            <v>0</v>
          </cell>
          <cell r="S4047">
            <v>0</v>
          </cell>
          <cell r="T4047">
            <v>0</v>
          </cell>
          <cell r="U4047">
            <v>0</v>
          </cell>
          <cell r="V4047">
            <v>0</v>
          </cell>
          <cell r="W4047">
            <v>0</v>
          </cell>
          <cell r="X4047">
            <v>0</v>
          </cell>
          <cell r="Y4047" t="str">
            <v>D2_ID_y_500Proposed DSM Program Capital Costs</v>
          </cell>
        </row>
        <row r="4048">
          <cell r="E4048">
            <v>0</v>
          </cell>
          <cell r="F4048">
            <v>0</v>
          </cell>
          <cell r="G4048">
            <v>0</v>
          </cell>
          <cell r="H4048">
            <v>0</v>
          </cell>
          <cell r="I4048">
            <v>0</v>
          </cell>
          <cell r="J4048">
            <v>0</v>
          </cell>
          <cell r="K4048">
            <v>0</v>
          </cell>
          <cell r="L4048">
            <v>0</v>
          </cell>
          <cell r="M4048">
            <v>0</v>
          </cell>
          <cell r="N4048">
            <v>0</v>
          </cell>
          <cell r="O4048">
            <v>0</v>
          </cell>
          <cell r="P4048">
            <v>0</v>
          </cell>
          <cell r="Q4048">
            <v>0</v>
          </cell>
          <cell r="R4048">
            <v>0</v>
          </cell>
          <cell r="S4048">
            <v>0</v>
          </cell>
          <cell r="T4048">
            <v>0</v>
          </cell>
          <cell r="U4048">
            <v>0</v>
          </cell>
          <cell r="V4048">
            <v>0</v>
          </cell>
          <cell r="W4048">
            <v>0</v>
          </cell>
          <cell r="X4048">
            <v>0</v>
          </cell>
          <cell r="Y4048" t="str">
            <v>D2_ID_y_500   DSM Program Total Costs</v>
          </cell>
        </row>
        <row r="4049">
          <cell r="E4049">
            <v>0</v>
          </cell>
          <cell r="F4049">
            <v>0.13100000000000001</v>
          </cell>
          <cell r="G4049">
            <v>0.26500000000000001</v>
          </cell>
          <cell r="H4049">
            <v>0.40600000000000003</v>
          </cell>
          <cell r="I4049">
            <v>0.55400000000000005</v>
          </cell>
          <cell r="J4049">
            <v>0.69499999999999995</v>
          </cell>
          <cell r="K4049">
            <v>0.81699999999999995</v>
          </cell>
          <cell r="L4049">
            <v>0.92400000000000004</v>
          </cell>
          <cell r="M4049">
            <v>1.0189999999999999</v>
          </cell>
          <cell r="N4049">
            <v>1.105</v>
          </cell>
          <cell r="O4049">
            <v>1.18</v>
          </cell>
          <cell r="P4049">
            <v>1.25</v>
          </cell>
          <cell r="Q4049">
            <v>1.3260000000000001</v>
          </cell>
          <cell r="R4049">
            <v>1.3979999999999999</v>
          </cell>
          <cell r="S4049">
            <v>1.466</v>
          </cell>
          <cell r="T4049">
            <v>1.534</v>
          </cell>
          <cell r="U4049">
            <v>1.59</v>
          </cell>
          <cell r="V4049">
            <v>1.641</v>
          </cell>
          <cell r="W4049">
            <v>1.6839999999999999</v>
          </cell>
          <cell r="X4049">
            <v>1.73</v>
          </cell>
          <cell r="Y4049" t="str">
            <v>D2_ID_f_50Proposed DSM Program Energy Costs</v>
          </cell>
        </row>
        <row r="4050">
          <cell r="E4050">
            <v>0</v>
          </cell>
          <cell r="F4050">
            <v>0</v>
          </cell>
          <cell r="G4050">
            <v>0</v>
          </cell>
          <cell r="H4050">
            <v>0</v>
          </cell>
          <cell r="I4050">
            <v>0</v>
          </cell>
          <cell r="J4050">
            <v>0</v>
          </cell>
          <cell r="K4050">
            <v>0</v>
          </cell>
          <cell r="L4050">
            <v>0</v>
          </cell>
          <cell r="M4050">
            <v>0</v>
          </cell>
          <cell r="N4050">
            <v>0</v>
          </cell>
          <cell r="O4050">
            <v>0</v>
          </cell>
          <cell r="P4050">
            <v>0</v>
          </cell>
          <cell r="Q4050">
            <v>0</v>
          </cell>
          <cell r="R4050">
            <v>0</v>
          </cell>
          <cell r="S4050">
            <v>0</v>
          </cell>
          <cell r="T4050">
            <v>0</v>
          </cell>
          <cell r="U4050">
            <v>0</v>
          </cell>
          <cell r="V4050">
            <v>0</v>
          </cell>
          <cell r="W4050">
            <v>0</v>
          </cell>
          <cell r="X4050">
            <v>0</v>
          </cell>
          <cell r="Y4050" t="str">
            <v>D2_ID_f_50Proposed DSM Program Payback Energy Costs</v>
          </cell>
        </row>
        <row r="4051">
          <cell r="E4051">
            <v>0</v>
          </cell>
          <cell r="F4051">
            <v>0</v>
          </cell>
          <cell r="G4051">
            <v>0</v>
          </cell>
          <cell r="H4051">
            <v>0</v>
          </cell>
          <cell r="I4051">
            <v>0</v>
          </cell>
          <cell r="J4051">
            <v>0</v>
          </cell>
          <cell r="K4051">
            <v>0</v>
          </cell>
          <cell r="L4051">
            <v>0</v>
          </cell>
          <cell r="M4051">
            <v>0</v>
          </cell>
          <cell r="N4051">
            <v>0</v>
          </cell>
          <cell r="O4051">
            <v>0</v>
          </cell>
          <cell r="P4051">
            <v>0</v>
          </cell>
          <cell r="Q4051">
            <v>0</v>
          </cell>
          <cell r="R4051">
            <v>0</v>
          </cell>
          <cell r="S4051">
            <v>0</v>
          </cell>
          <cell r="T4051">
            <v>0</v>
          </cell>
          <cell r="U4051">
            <v>0</v>
          </cell>
          <cell r="V4051">
            <v>0</v>
          </cell>
          <cell r="W4051">
            <v>0</v>
          </cell>
          <cell r="X4051">
            <v>0</v>
          </cell>
          <cell r="Y4051" t="str">
            <v>D2_ID_f_50Proposed DSM Program Capacity Costs</v>
          </cell>
        </row>
        <row r="4052">
          <cell r="E4052">
            <v>0</v>
          </cell>
          <cell r="F4052">
            <v>0</v>
          </cell>
          <cell r="G4052">
            <v>0</v>
          </cell>
          <cell r="H4052">
            <v>0</v>
          </cell>
          <cell r="I4052">
            <v>0</v>
          </cell>
          <cell r="J4052">
            <v>0</v>
          </cell>
          <cell r="K4052">
            <v>0</v>
          </cell>
          <cell r="L4052">
            <v>0</v>
          </cell>
          <cell r="M4052">
            <v>0</v>
          </cell>
          <cell r="N4052">
            <v>0</v>
          </cell>
          <cell r="O4052">
            <v>0</v>
          </cell>
          <cell r="P4052">
            <v>0</v>
          </cell>
          <cell r="Q4052">
            <v>0</v>
          </cell>
          <cell r="R4052">
            <v>0</v>
          </cell>
          <cell r="S4052">
            <v>0</v>
          </cell>
          <cell r="T4052">
            <v>0</v>
          </cell>
          <cell r="U4052">
            <v>0</v>
          </cell>
          <cell r="V4052">
            <v>0</v>
          </cell>
          <cell r="W4052">
            <v>0</v>
          </cell>
          <cell r="X4052">
            <v>0</v>
          </cell>
          <cell r="Y4052" t="str">
            <v>D2_ID_f_50Proposed DSM Program Capital Costs</v>
          </cell>
        </row>
        <row r="4053">
          <cell r="E4053">
            <v>0</v>
          </cell>
          <cell r="F4053">
            <v>0.13100000000000001</v>
          </cell>
          <cell r="G4053">
            <v>0.26500000000000001</v>
          </cell>
          <cell r="H4053">
            <v>0.40600000000000003</v>
          </cell>
          <cell r="I4053">
            <v>0.55400000000000005</v>
          </cell>
          <cell r="J4053">
            <v>0.69499999999999995</v>
          </cell>
          <cell r="K4053">
            <v>0.81699999999999995</v>
          </cell>
          <cell r="L4053">
            <v>0.92400000000000004</v>
          </cell>
          <cell r="M4053">
            <v>1.0189999999999999</v>
          </cell>
          <cell r="N4053">
            <v>1.105</v>
          </cell>
          <cell r="O4053">
            <v>1.18</v>
          </cell>
          <cell r="P4053">
            <v>1.25</v>
          </cell>
          <cell r="Q4053">
            <v>1.3260000000000001</v>
          </cell>
          <cell r="R4053">
            <v>1.3979999999999999</v>
          </cell>
          <cell r="S4053">
            <v>1.466</v>
          </cell>
          <cell r="T4053">
            <v>1.534</v>
          </cell>
          <cell r="U4053">
            <v>1.59</v>
          </cell>
          <cell r="V4053">
            <v>1.641</v>
          </cell>
          <cell r="W4053">
            <v>1.6839999999999999</v>
          </cell>
          <cell r="X4053">
            <v>1.73</v>
          </cell>
          <cell r="Y4053" t="str">
            <v>D2_ID_f_50   DSM Program Total Costs</v>
          </cell>
        </row>
        <row r="4054">
          <cell r="E4054">
            <v>0</v>
          </cell>
          <cell r="F4054">
            <v>0</v>
          </cell>
          <cell r="G4054">
            <v>0</v>
          </cell>
          <cell r="H4054">
            <v>0</v>
          </cell>
          <cell r="I4054">
            <v>7.1999999999999995E-2</v>
          </cell>
          <cell r="J4054">
            <v>0.14299999999999999</v>
          </cell>
          <cell r="K4054">
            <v>0.20899999999999999</v>
          </cell>
          <cell r="L4054">
            <v>0.26900000000000002</v>
          </cell>
          <cell r="M4054">
            <v>0.32400000000000001</v>
          </cell>
          <cell r="N4054">
            <v>0.374</v>
          </cell>
          <cell r="O4054">
            <v>0.41499999999999998</v>
          </cell>
          <cell r="P4054">
            <v>0.45200000000000001</v>
          </cell>
          <cell r="Q4054">
            <v>0.48499999999999999</v>
          </cell>
          <cell r="R4054">
            <v>0.53600000000000003</v>
          </cell>
          <cell r="S4054">
            <v>0.58599999999999997</v>
          </cell>
          <cell r="T4054">
            <v>0.63300000000000001</v>
          </cell>
          <cell r="U4054">
            <v>0.67500000000000004</v>
          </cell>
          <cell r="V4054">
            <v>0.71299999999999997</v>
          </cell>
          <cell r="W4054">
            <v>0.749</v>
          </cell>
          <cell r="X4054">
            <v>0.78300000000000003</v>
          </cell>
          <cell r="Y4054" t="str">
            <v>D2_ID_g_60Proposed DSM Program Energy Costs</v>
          </cell>
        </row>
        <row r="4055">
          <cell r="E4055">
            <v>0</v>
          </cell>
          <cell r="F4055">
            <v>0</v>
          </cell>
          <cell r="G4055">
            <v>0</v>
          </cell>
          <cell r="H4055">
            <v>0</v>
          </cell>
          <cell r="I4055">
            <v>0</v>
          </cell>
          <cell r="J4055">
            <v>0</v>
          </cell>
          <cell r="K4055">
            <v>0</v>
          </cell>
          <cell r="L4055">
            <v>0</v>
          </cell>
          <cell r="M4055">
            <v>0</v>
          </cell>
          <cell r="N4055">
            <v>0</v>
          </cell>
          <cell r="O4055">
            <v>0</v>
          </cell>
          <cell r="P4055">
            <v>0</v>
          </cell>
          <cell r="Q4055">
            <v>0</v>
          </cell>
          <cell r="R4055">
            <v>0</v>
          </cell>
          <cell r="S4055">
            <v>0</v>
          </cell>
          <cell r="T4055">
            <v>0</v>
          </cell>
          <cell r="U4055">
            <v>0</v>
          </cell>
          <cell r="V4055">
            <v>0</v>
          </cell>
          <cell r="W4055">
            <v>0</v>
          </cell>
          <cell r="X4055">
            <v>0</v>
          </cell>
          <cell r="Y4055" t="str">
            <v>D2_ID_g_60Proposed DSM Program Payback Energy Costs</v>
          </cell>
        </row>
        <row r="4056">
          <cell r="E4056">
            <v>0</v>
          </cell>
          <cell r="F4056">
            <v>0</v>
          </cell>
          <cell r="G4056">
            <v>0</v>
          </cell>
          <cell r="H4056">
            <v>0</v>
          </cell>
          <cell r="I4056">
            <v>0</v>
          </cell>
          <cell r="J4056">
            <v>0</v>
          </cell>
          <cell r="K4056">
            <v>0</v>
          </cell>
          <cell r="L4056">
            <v>0</v>
          </cell>
          <cell r="M4056">
            <v>0</v>
          </cell>
          <cell r="N4056">
            <v>0</v>
          </cell>
          <cell r="O4056">
            <v>0</v>
          </cell>
          <cell r="P4056">
            <v>0</v>
          </cell>
          <cell r="Q4056">
            <v>0</v>
          </cell>
          <cell r="R4056">
            <v>0</v>
          </cell>
          <cell r="S4056">
            <v>0</v>
          </cell>
          <cell r="T4056">
            <v>0</v>
          </cell>
          <cell r="U4056">
            <v>0</v>
          </cell>
          <cell r="V4056">
            <v>0</v>
          </cell>
          <cell r="W4056">
            <v>0</v>
          </cell>
          <cell r="X4056">
            <v>0</v>
          </cell>
          <cell r="Y4056" t="str">
            <v>D2_ID_g_60Proposed DSM Program Capacity Costs</v>
          </cell>
        </row>
        <row r="4057">
          <cell r="E4057">
            <v>0</v>
          </cell>
          <cell r="F4057">
            <v>0</v>
          </cell>
          <cell r="G4057">
            <v>0</v>
          </cell>
          <cell r="H4057">
            <v>0</v>
          </cell>
          <cell r="I4057">
            <v>0</v>
          </cell>
          <cell r="J4057">
            <v>0</v>
          </cell>
          <cell r="K4057">
            <v>0</v>
          </cell>
          <cell r="L4057">
            <v>0</v>
          </cell>
          <cell r="M4057">
            <v>0</v>
          </cell>
          <cell r="N4057">
            <v>0</v>
          </cell>
          <cell r="O4057">
            <v>0</v>
          </cell>
          <cell r="P4057">
            <v>0</v>
          </cell>
          <cell r="Q4057">
            <v>0</v>
          </cell>
          <cell r="R4057">
            <v>0</v>
          </cell>
          <cell r="S4057">
            <v>0</v>
          </cell>
          <cell r="T4057">
            <v>0</v>
          </cell>
          <cell r="U4057">
            <v>0</v>
          </cell>
          <cell r="V4057">
            <v>0</v>
          </cell>
          <cell r="W4057">
            <v>0</v>
          </cell>
          <cell r="X4057">
            <v>0</v>
          </cell>
          <cell r="Y4057" t="str">
            <v>D2_ID_g_60Proposed DSM Program Capital Costs</v>
          </cell>
        </row>
        <row r="4058">
          <cell r="E4058">
            <v>0</v>
          </cell>
          <cell r="F4058">
            <v>0</v>
          </cell>
          <cell r="G4058">
            <v>0</v>
          </cell>
          <cell r="H4058">
            <v>0</v>
          </cell>
          <cell r="I4058">
            <v>7.1999999999999995E-2</v>
          </cell>
          <cell r="J4058">
            <v>0.14299999999999999</v>
          </cell>
          <cell r="K4058">
            <v>0.20899999999999999</v>
          </cell>
          <cell r="L4058">
            <v>0.26900000000000002</v>
          </cell>
          <cell r="M4058">
            <v>0.32400000000000001</v>
          </cell>
          <cell r="N4058">
            <v>0.374</v>
          </cell>
          <cell r="O4058">
            <v>0.41499999999999998</v>
          </cell>
          <cell r="P4058">
            <v>0.45200000000000001</v>
          </cell>
          <cell r="Q4058">
            <v>0.48499999999999999</v>
          </cell>
          <cell r="R4058">
            <v>0.53600000000000003</v>
          </cell>
          <cell r="S4058">
            <v>0.58599999999999997</v>
          </cell>
          <cell r="T4058">
            <v>0.63300000000000001</v>
          </cell>
          <cell r="U4058">
            <v>0.67500000000000004</v>
          </cell>
          <cell r="V4058">
            <v>0.71299999999999997</v>
          </cell>
          <cell r="W4058">
            <v>0.749</v>
          </cell>
          <cell r="X4058">
            <v>0.78300000000000003</v>
          </cell>
          <cell r="Y4058" t="str">
            <v>D2_ID_g_60   DSM Program Total Costs</v>
          </cell>
        </row>
        <row r="4059">
          <cell r="E4059">
            <v>0</v>
          </cell>
          <cell r="F4059">
            <v>0</v>
          </cell>
          <cell r="G4059">
            <v>0</v>
          </cell>
          <cell r="H4059">
            <v>0</v>
          </cell>
          <cell r="I4059">
            <v>0</v>
          </cell>
          <cell r="J4059">
            <v>0</v>
          </cell>
          <cell r="K4059">
            <v>0</v>
          </cell>
          <cell r="L4059">
            <v>3.7999999999999999E-2</v>
          </cell>
          <cell r="M4059">
            <v>7.5999999999999998E-2</v>
          </cell>
          <cell r="N4059">
            <v>0.112</v>
          </cell>
          <cell r="O4059">
            <v>0.14699999999999999</v>
          </cell>
          <cell r="P4059">
            <v>0.18099999999999999</v>
          </cell>
          <cell r="Q4059">
            <v>0.21299999999999999</v>
          </cell>
          <cell r="R4059">
            <v>0.24199999999999999</v>
          </cell>
          <cell r="S4059">
            <v>0.251</v>
          </cell>
          <cell r="T4059">
            <v>0.27800000000000002</v>
          </cell>
          <cell r="U4059">
            <v>0.30299999999999999</v>
          </cell>
          <cell r="V4059">
            <v>0.32900000000000001</v>
          </cell>
          <cell r="W4059">
            <v>0.35199999999999998</v>
          </cell>
          <cell r="X4059">
            <v>0.375</v>
          </cell>
          <cell r="Y4059" t="str">
            <v>D2_ID_h_70Proposed DSM Program Energy Costs</v>
          </cell>
        </row>
        <row r="4060">
          <cell r="E4060">
            <v>0</v>
          </cell>
          <cell r="F4060">
            <v>0</v>
          </cell>
          <cell r="G4060">
            <v>0</v>
          </cell>
          <cell r="H4060">
            <v>0</v>
          </cell>
          <cell r="I4060">
            <v>0</v>
          </cell>
          <cell r="J4060">
            <v>0</v>
          </cell>
          <cell r="K4060">
            <v>0</v>
          </cell>
          <cell r="L4060">
            <v>0</v>
          </cell>
          <cell r="M4060">
            <v>0</v>
          </cell>
          <cell r="N4060">
            <v>0</v>
          </cell>
          <cell r="O4060">
            <v>0</v>
          </cell>
          <cell r="P4060">
            <v>0</v>
          </cell>
          <cell r="Q4060">
            <v>0</v>
          </cell>
          <cell r="R4060">
            <v>0</v>
          </cell>
          <cell r="S4060">
            <v>0</v>
          </cell>
          <cell r="T4060">
            <v>0</v>
          </cell>
          <cell r="U4060">
            <v>0</v>
          </cell>
          <cell r="V4060">
            <v>0</v>
          </cell>
          <cell r="W4060">
            <v>0</v>
          </cell>
          <cell r="X4060">
            <v>0</v>
          </cell>
          <cell r="Y4060" t="str">
            <v>D2_ID_h_70Proposed DSM Program Payback Energy Costs</v>
          </cell>
        </row>
        <row r="4061">
          <cell r="E4061">
            <v>0</v>
          </cell>
          <cell r="F4061">
            <v>0</v>
          </cell>
          <cell r="G4061">
            <v>0</v>
          </cell>
          <cell r="H4061">
            <v>0</v>
          </cell>
          <cell r="I4061">
            <v>0</v>
          </cell>
          <cell r="J4061">
            <v>0</v>
          </cell>
          <cell r="K4061">
            <v>0</v>
          </cell>
          <cell r="L4061">
            <v>0</v>
          </cell>
          <cell r="M4061">
            <v>0</v>
          </cell>
          <cell r="N4061">
            <v>0</v>
          </cell>
          <cell r="O4061">
            <v>0</v>
          </cell>
          <cell r="P4061">
            <v>0</v>
          </cell>
          <cell r="Q4061">
            <v>0</v>
          </cell>
          <cell r="R4061">
            <v>0</v>
          </cell>
          <cell r="S4061">
            <v>0</v>
          </cell>
          <cell r="T4061">
            <v>0</v>
          </cell>
          <cell r="U4061">
            <v>0</v>
          </cell>
          <cell r="V4061">
            <v>0</v>
          </cell>
          <cell r="W4061">
            <v>0</v>
          </cell>
          <cell r="X4061">
            <v>0</v>
          </cell>
          <cell r="Y4061" t="str">
            <v>D2_ID_h_70Proposed DSM Program Capacity Costs</v>
          </cell>
        </row>
        <row r="4062">
          <cell r="E4062">
            <v>0</v>
          </cell>
          <cell r="F4062">
            <v>0</v>
          </cell>
          <cell r="G4062">
            <v>0</v>
          </cell>
          <cell r="H4062">
            <v>0</v>
          </cell>
          <cell r="I4062">
            <v>0</v>
          </cell>
          <cell r="J4062">
            <v>0</v>
          </cell>
          <cell r="K4062">
            <v>0</v>
          </cell>
          <cell r="L4062">
            <v>0</v>
          </cell>
          <cell r="M4062">
            <v>0</v>
          </cell>
          <cell r="N4062">
            <v>0</v>
          </cell>
          <cell r="O4062">
            <v>0</v>
          </cell>
          <cell r="P4062">
            <v>0</v>
          </cell>
          <cell r="Q4062">
            <v>0</v>
          </cell>
          <cell r="R4062">
            <v>0</v>
          </cell>
          <cell r="S4062">
            <v>0</v>
          </cell>
          <cell r="T4062">
            <v>0</v>
          </cell>
          <cell r="U4062">
            <v>0</v>
          </cell>
          <cell r="V4062">
            <v>0</v>
          </cell>
          <cell r="W4062">
            <v>0</v>
          </cell>
          <cell r="X4062">
            <v>0</v>
          </cell>
          <cell r="Y4062" t="str">
            <v>D2_ID_h_70Proposed DSM Program Capital Costs</v>
          </cell>
        </row>
        <row r="4063">
          <cell r="E4063">
            <v>0</v>
          </cell>
          <cell r="F4063">
            <v>0</v>
          </cell>
          <cell r="G4063">
            <v>0</v>
          </cell>
          <cell r="H4063">
            <v>0</v>
          </cell>
          <cell r="I4063">
            <v>0</v>
          </cell>
          <cell r="J4063">
            <v>0</v>
          </cell>
          <cell r="K4063">
            <v>0</v>
          </cell>
          <cell r="L4063">
            <v>3.7999999999999999E-2</v>
          </cell>
          <cell r="M4063">
            <v>7.5999999999999998E-2</v>
          </cell>
          <cell r="N4063">
            <v>0.112</v>
          </cell>
          <cell r="O4063">
            <v>0.14699999999999999</v>
          </cell>
          <cell r="P4063">
            <v>0.18099999999999999</v>
          </cell>
          <cell r="Q4063">
            <v>0.21299999999999999</v>
          </cell>
          <cell r="R4063">
            <v>0.24199999999999999</v>
          </cell>
          <cell r="S4063">
            <v>0.251</v>
          </cell>
          <cell r="T4063">
            <v>0.27800000000000002</v>
          </cell>
          <cell r="U4063">
            <v>0.30299999999999999</v>
          </cell>
          <cell r="V4063">
            <v>0.32900000000000001</v>
          </cell>
          <cell r="W4063">
            <v>0.35199999999999998</v>
          </cell>
          <cell r="X4063">
            <v>0.375</v>
          </cell>
          <cell r="Y4063" t="str">
            <v>D2_ID_h_70   DSM Program Total Costs</v>
          </cell>
        </row>
        <row r="4064">
          <cell r="E4064">
            <v>0</v>
          </cell>
          <cell r="F4064">
            <v>0</v>
          </cell>
          <cell r="G4064">
            <v>0</v>
          </cell>
          <cell r="H4064">
            <v>0</v>
          </cell>
          <cell r="I4064">
            <v>0</v>
          </cell>
          <cell r="J4064">
            <v>0</v>
          </cell>
          <cell r="K4064">
            <v>0</v>
          </cell>
          <cell r="L4064">
            <v>0</v>
          </cell>
          <cell r="M4064">
            <v>0</v>
          </cell>
          <cell r="N4064">
            <v>0</v>
          </cell>
          <cell r="O4064">
            <v>0</v>
          </cell>
          <cell r="P4064">
            <v>0</v>
          </cell>
          <cell r="Q4064">
            <v>0</v>
          </cell>
          <cell r="R4064">
            <v>0</v>
          </cell>
          <cell r="S4064">
            <v>0</v>
          </cell>
          <cell r="T4064">
            <v>0</v>
          </cell>
          <cell r="U4064">
            <v>0</v>
          </cell>
          <cell r="V4064">
            <v>0</v>
          </cell>
          <cell r="W4064">
            <v>0</v>
          </cell>
          <cell r="X4064">
            <v>0</v>
          </cell>
          <cell r="Y4064" t="str">
            <v>D2_ID_z_750Proposed DSM Program Energy Costs</v>
          </cell>
        </row>
        <row r="4065">
          <cell r="E4065">
            <v>0</v>
          </cell>
          <cell r="F4065">
            <v>0</v>
          </cell>
          <cell r="G4065">
            <v>0</v>
          </cell>
          <cell r="H4065">
            <v>0</v>
          </cell>
          <cell r="I4065">
            <v>0</v>
          </cell>
          <cell r="J4065">
            <v>0</v>
          </cell>
          <cell r="K4065">
            <v>0</v>
          </cell>
          <cell r="L4065">
            <v>0</v>
          </cell>
          <cell r="M4065">
            <v>0</v>
          </cell>
          <cell r="N4065">
            <v>0</v>
          </cell>
          <cell r="O4065">
            <v>0</v>
          </cell>
          <cell r="P4065">
            <v>0</v>
          </cell>
          <cell r="Q4065">
            <v>0</v>
          </cell>
          <cell r="R4065">
            <v>0</v>
          </cell>
          <cell r="S4065">
            <v>0</v>
          </cell>
          <cell r="T4065">
            <v>0</v>
          </cell>
          <cell r="U4065">
            <v>0</v>
          </cell>
          <cell r="V4065">
            <v>0</v>
          </cell>
          <cell r="W4065">
            <v>0</v>
          </cell>
          <cell r="X4065">
            <v>0</v>
          </cell>
          <cell r="Y4065" t="str">
            <v>D2_ID_z_750Proposed DSM Program Payback Energy Costs</v>
          </cell>
        </row>
        <row r="4066">
          <cell r="E4066">
            <v>0</v>
          </cell>
          <cell r="F4066">
            <v>0</v>
          </cell>
          <cell r="G4066">
            <v>0</v>
          </cell>
          <cell r="H4066">
            <v>0</v>
          </cell>
          <cell r="I4066">
            <v>0</v>
          </cell>
          <cell r="J4066">
            <v>0</v>
          </cell>
          <cell r="K4066">
            <v>0</v>
          </cell>
          <cell r="L4066">
            <v>0</v>
          </cell>
          <cell r="M4066">
            <v>0</v>
          </cell>
          <cell r="N4066">
            <v>0</v>
          </cell>
          <cell r="O4066">
            <v>0</v>
          </cell>
          <cell r="P4066">
            <v>0</v>
          </cell>
          <cell r="Q4066">
            <v>0</v>
          </cell>
          <cell r="R4066">
            <v>0</v>
          </cell>
          <cell r="S4066">
            <v>0</v>
          </cell>
          <cell r="T4066">
            <v>0</v>
          </cell>
          <cell r="U4066">
            <v>0</v>
          </cell>
          <cell r="V4066">
            <v>0</v>
          </cell>
          <cell r="W4066">
            <v>0</v>
          </cell>
          <cell r="X4066">
            <v>0</v>
          </cell>
          <cell r="Y4066" t="str">
            <v>D2_ID_z_750Proposed DSM Program Capacity Costs</v>
          </cell>
        </row>
        <row r="4067">
          <cell r="E4067">
            <v>0</v>
          </cell>
          <cell r="F4067">
            <v>0</v>
          </cell>
          <cell r="G4067">
            <v>0</v>
          </cell>
          <cell r="H4067">
            <v>0</v>
          </cell>
          <cell r="I4067">
            <v>0</v>
          </cell>
          <cell r="J4067">
            <v>0</v>
          </cell>
          <cell r="K4067">
            <v>0</v>
          </cell>
          <cell r="L4067">
            <v>0</v>
          </cell>
          <cell r="M4067">
            <v>0</v>
          </cell>
          <cell r="N4067">
            <v>0</v>
          </cell>
          <cell r="O4067">
            <v>0</v>
          </cell>
          <cell r="P4067">
            <v>0</v>
          </cell>
          <cell r="Q4067">
            <v>0</v>
          </cell>
          <cell r="R4067">
            <v>0</v>
          </cell>
          <cell r="S4067">
            <v>0</v>
          </cell>
          <cell r="T4067">
            <v>0</v>
          </cell>
          <cell r="U4067">
            <v>0</v>
          </cell>
          <cell r="V4067">
            <v>0</v>
          </cell>
          <cell r="W4067">
            <v>0</v>
          </cell>
          <cell r="X4067">
            <v>0</v>
          </cell>
          <cell r="Y4067" t="str">
            <v>D2_ID_z_750Proposed DSM Program Capital Costs</v>
          </cell>
        </row>
        <row r="4068">
          <cell r="E4068">
            <v>0</v>
          </cell>
          <cell r="F4068">
            <v>0</v>
          </cell>
          <cell r="G4068">
            <v>0</v>
          </cell>
          <cell r="H4068">
            <v>0</v>
          </cell>
          <cell r="I4068">
            <v>0</v>
          </cell>
          <cell r="J4068">
            <v>0</v>
          </cell>
          <cell r="K4068">
            <v>0</v>
          </cell>
          <cell r="L4068">
            <v>0</v>
          </cell>
          <cell r="M4068">
            <v>0</v>
          </cell>
          <cell r="N4068">
            <v>0</v>
          </cell>
          <cell r="O4068">
            <v>0</v>
          </cell>
          <cell r="P4068">
            <v>0</v>
          </cell>
          <cell r="Q4068">
            <v>0</v>
          </cell>
          <cell r="R4068">
            <v>0</v>
          </cell>
          <cell r="S4068">
            <v>0</v>
          </cell>
          <cell r="T4068">
            <v>0</v>
          </cell>
          <cell r="U4068">
            <v>0</v>
          </cell>
          <cell r="V4068">
            <v>0</v>
          </cell>
          <cell r="W4068">
            <v>0</v>
          </cell>
          <cell r="X4068">
            <v>0</v>
          </cell>
          <cell r="Y4068" t="str">
            <v>D2_ID_z_750   DSM Program Total Costs</v>
          </cell>
        </row>
        <row r="4069">
          <cell r="E4069">
            <v>0</v>
          </cell>
          <cell r="F4069">
            <v>0</v>
          </cell>
          <cell r="G4069">
            <v>0</v>
          </cell>
          <cell r="H4069">
            <v>0</v>
          </cell>
          <cell r="I4069">
            <v>0</v>
          </cell>
          <cell r="J4069">
            <v>0</v>
          </cell>
          <cell r="K4069">
            <v>0</v>
          </cell>
          <cell r="L4069">
            <v>0</v>
          </cell>
          <cell r="M4069">
            <v>0</v>
          </cell>
          <cell r="N4069">
            <v>0</v>
          </cell>
          <cell r="O4069">
            <v>4.8000000000000001E-2</v>
          </cell>
          <cell r="P4069">
            <v>4.8000000000000001E-2</v>
          </cell>
          <cell r="Q4069">
            <v>4.8000000000000001E-2</v>
          </cell>
          <cell r="R4069">
            <v>9.4E-2</v>
          </cell>
          <cell r="S4069">
            <v>9.4E-2</v>
          </cell>
          <cell r="T4069">
            <v>9.4E-2</v>
          </cell>
          <cell r="U4069">
            <v>9.4E-2</v>
          </cell>
          <cell r="V4069">
            <v>9.4E-2</v>
          </cell>
          <cell r="W4069">
            <v>9.4E-2</v>
          </cell>
          <cell r="X4069">
            <v>0.14099999999999999</v>
          </cell>
          <cell r="Y4069" t="str">
            <v>D2_ID_i_80Proposed DSM Program Energy Costs</v>
          </cell>
        </row>
        <row r="4070">
          <cell r="E4070">
            <v>0</v>
          </cell>
          <cell r="F4070">
            <v>0</v>
          </cell>
          <cell r="G4070">
            <v>0</v>
          </cell>
          <cell r="H4070">
            <v>0</v>
          </cell>
          <cell r="I4070">
            <v>0</v>
          </cell>
          <cell r="J4070">
            <v>0</v>
          </cell>
          <cell r="K4070">
            <v>0</v>
          </cell>
          <cell r="L4070">
            <v>0</v>
          </cell>
          <cell r="M4070">
            <v>0</v>
          </cell>
          <cell r="N4070">
            <v>0</v>
          </cell>
          <cell r="O4070">
            <v>0</v>
          </cell>
          <cell r="P4070">
            <v>0</v>
          </cell>
          <cell r="Q4070">
            <v>0</v>
          </cell>
          <cell r="R4070">
            <v>0</v>
          </cell>
          <cell r="S4070">
            <v>0</v>
          </cell>
          <cell r="T4070">
            <v>0</v>
          </cell>
          <cell r="U4070">
            <v>0</v>
          </cell>
          <cell r="V4070">
            <v>0</v>
          </cell>
          <cell r="W4070">
            <v>0</v>
          </cell>
          <cell r="X4070">
            <v>0</v>
          </cell>
          <cell r="Y4070" t="str">
            <v>D2_ID_i_80Proposed DSM Program Payback Energy Costs</v>
          </cell>
        </row>
        <row r="4071">
          <cell r="E4071">
            <v>0</v>
          </cell>
          <cell r="F4071">
            <v>0</v>
          </cell>
          <cell r="G4071">
            <v>0</v>
          </cell>
          <cell r="H4071">
            <v>0</v>
          </cell>
          <cell r="I4071">
            <v>0</v>
          </cell>
          <cell r="J4071">
            <v>0</v>
          </cell>
          <cell r="K4071">
            <v>0</v>
          </cell>
          <cell r="L4071">
            <v>0</v>
          </cell>
          <cell r="M4071">
            <v>0</v>
          </cell>
          <cell r="N4071">
            <v>0</v>
          </cell>
          <cell r="O4071">
            <v>0</v>
          </cell>
          <cell r="P4071">
            <v>0</v>
          </cell>
          <cell r="Q4071">
            <v>0</v>
          </cell>
          <cell r="R4071">
            <v>0</v>
          </cell>
          <cell r="S4071">
            <v>0</v>
          </cell>
          <cell r="T4071">
            <v>0</v>
          </cell>
          <cell r="U4071">
            <v>0</v>
          </cell>
          <cell r="V4071">
            <v>0</v>
          </cell>
          <cell r="W4071">
            <v>0</v>
          </cell>
          <cell r="X4071">
            <v>0</v>
          </cell>
          <cell r="Y4071" t="str">
            <v>D2_ID_i_80Proposed DSM Program Capacity Costs</v>
          </cell>
        </row>
        <row r="4072">
          <cell r="E4072">
            <v>0</v>
          </cell>
          <cell r="F4072">
            <v>0</v>
          </cell>
          <cell r="G4072">
            <v>0</v>
          </cell>
          <cell r="H4072">
            <v>0</v>
          </cell>
          <cell r="I4072">
            <v>0</v>
          </cell>
          <cell r="J4072">
            <v>0</v>
          </cell>
          <cell r="K4072">
            <v>0</v>
          </cell>
          <cell r="L4072">
            <v>0</v>
          </cell>
          <cell r="M4072">
            <v>0</v>
          </cell>
          <cell r="N4072">
            <v>0</v>
          </cell>
          <cell r="O4072">
            <v>0</v>
          </cell>
          <cell r="P4072">
            <v>0</v>
          </cell>
          <cell r="Q4072">
            <v>0</v>
          </cell>
          <cell r="R4072">
            <v>0</v>
          </cell>
          <cell r="S4072">
            <v>0</v>
          </cell>
          <cell r="T4072">
            <v>0</v>
          </cell>
          <cell r="U4072">
            <v>0</v>
          </cell>
          <cell r="V4072">
            <v>0</v>
          </cell>
          <cell r="W4072">
            <v>0</v>
          </cell>
          <cell r="X4072">
            <v>0</v>
          </cell>
          <cell r="Y4072" t="str">
            <v>D2_ID_i_80Proposed DSM Program Capital Costs</v>
          </cell>
        </row>
        <row r="4073">
          <cell r="E4073">
            <v>0</v>
          </cell>
          <cell r="F4073">
            <v>0</v>
          </cell>
          <cell r="G4073">
            <v>0</v>
          </cell>
          <cell r="H4073">
            <v>0</v>
          </cell>
          <cell r="I4073">
            <v>0</v>
          </cell>
          <cell r="J4073">
            <v>0</v>
          </cell>
          <cell r="K4073">
            <v>0</v>
          </cell>
          <cell r="L4073">
            <v>0</v>
          </cell>
          <cell r="M4073">
            <v>0</v>
          </cell>
          <cell r="N4073">
            <v>0</v>
          </cell>
          <cell r="O4073">
            <v>4.8000000000000001E-2</v>
          </cell>
          <cell r="P4073">
            <v>4.8000000000000001E-2</v>
          </cell>
          <cell r="Q4073">
            <v>4.8000000000000001E-2</v>
          </cell>
          <cell r="R4073">
            <v>9.4E-2</v>
          </cell>
          <cell r="S4073">
            <v>9.4E-2</v>
          </cell>
          <cell r="T4073">
            <v>9.4E-2</v>
          </cell>
          <cell r="U4073">
            <v>9.4E-2</v>
          </cell>
          <cell r="V4073">
            <v>9.4E-2</v>
          </cell>
          <cell r="W4073">
            <v>9.4E-2</v>
          </cell>
          <cell r="X4073">
            <v>0.14099999999999999</v>
          </cell>
          <cell r="Y4073" t="str">
            <v>D2_ID_i_80   DSM Program Total Costs</v>
          </cell>
        </row>
        <row r="4074">
          <cell r="E4074">
            <v>0</v>
          </cell>
          <cell r="F4074">
            <v>0</v>
          </cell>
          <cell r="G4074">
            <v>0</v>
          </cell>
          <cell r="H4074">
            <v>0</v>
          </cell>
          <cell r="I4074">
            <v>0</v>
          </cell>
          <cell r="J4074">
            <v>0</v>
          </cell>
          <cell r="K4074">
            <v>0</v>
          </cell>
          <cell r="L4074">
            <v>0</v>
          </cell>
          <cell r="M4074">
            <v>0</v>
          </cell>
          <cell r="N4074">
            <v>0</v>
          </cell>
          <cell r="O4074">
            <v>0</v>
          </cell>
          <cell r="P4074">
            <v>0</v>
          </cell>
          <cell r="Q4074">
            <v>0</v>
          </cell>
          <cell r="R4074">
            <v>0</v>
          </cell>
          <cell r="S4074">
            <v>0</v>
          </cell>
          <cell r="T4074">
            <v>0</v>
          </cell>
          <cell r="U4074">
            <v>0</v>
          </cell>
          <cell r="V4074">
            <v>0</v>
          </cell>
          <cell r="W4074">
            <v>0</v>
          </cell>
          <cell r="X4074">
            <v>0</v>
          </cell>
          <cell r="Y4074" t="str">
            <v>D2_ID_j_90Proposed DSM Program Energy Costs</v>
          </cell>
        </row>
        <row r="4075">
          <cell r="E4075">
            <v>0</v>
          </cell>
          <cell r="F4075">
            <v>0</v>
          </cell>
          <cell r="G4075">
            <v>0</v>
          </cell>
          <cell r="H4075">
            <v>0</v>
          </cell>
          <cell r="I4075">
            <v>0</v>
          </cell>
          <cell r="J4075">
            <v>0</v>
          </cell>
          <cell r="K4075">
            <v>0</v>
          </cell>
          <cell r="L4075">
            <v>0</v>
          </cell>
          <cell r="M4075">
            <v>0</v>
          </cell>
          <cell r="N4075">
            <v>0</v>
          </cell>
          <cell r="O4075">
            <v>0</v>
          </cell>
          <cell r="P4075">
            <v>0</v>
          </cell>
          <cell r="Q4075">
            <v>0</v>
          </cell>
          <cell r="R4075">
            <v>0</v>
          </cell>
          <cell r="S4075">
            <v>0</v>
          </cell>
          <cell r="T4075">
            <v>0</v>
          </cell>
          <cell r="U4075">
            <v>0</v>
          </cell>
          <cell r="V4075">
            <v>0</v>
          </cell>
          <cell r="W4075">
            <v>0</v>
          </cell>
          <cell r="X4075">
            <v>0</v>
          </cell>
          <cell r="Y4075" t="str">
            <v>D2_ID_j_90Proposed DSM Program Payback Energy Costs</v>
          </cell>
        </row>
        <row r="4076">
          <cell r="E4076">
            <v>0</v>
          </cell>
          <cell r="F4076">
            <v>0</v>
          </cell>
          <cell r="G4076">
            <v>0</v>
          </cell>
          <cell r="H4076">
            <v>0</v>
          </cell>
          <cell r="I4076">
            <v>0</v>
          </cell>
          <cell r="J4076">
            <v>0</v>
          </cell>
          <cell r="K4076">
            <v>0</v>
          </cell>
          <cell r="L4076">
            <v>0</v>
          </cell>
          <cell r="M4076">
            <v>0</v>
          </cell>
          <cell r="N4076">
            <v>0</v>
          </cell>
          <cell r="O4076">
            <v>0</v>
          </cell>
          <cell r="P4076">
            <v>0</v>
          </cell>
          <cell r="Q4076">
            <v>0</v>
          </cell>
          <cell r="R4076">
            <v>0</v>
          </cell>
          <cell r="S4076">
            <v>0</v>
          </cell>
          <cell r="T4076">
            <v>0</v>
          </cell>
          <cell r="U4076">
            <v>0</v>
          </cell>
          <cell r="V4076">
            <v>0</v>
          </cell>
          <cell r="W4076">
            <v>0</v>
          </cell>
          <cell r="X4076">
            <v>0</v>
          </cell>
          <cell r="Y4076" t="str">
            <v>D2_ID_j_90Proposed DSM Program Capacity Costs</v>
          </cell>
        </row>
        <row r="4077">
          <cell r="E4077">
            <v>0</v>
          </cell>
          <cell r="F4077">
            <v>0</v>
          </cell>
          <cell r="G4077">
            <v>0</v>
          </cell>
          <cell r="H4077">
            <v>0</v>
          </cell>
          <cell r="I4077">
            <v>0</v>
          </cell>
          <cell r="J4077">
            <v>0</v>
          </cell>
          <cell r="K4077">
            <v>0</v>
          </cell>
          <cell r="L4077">
            <v>0</v>
          </cell>
          <cell r="M4077">
            <v>0</v>
          </cell>
          <cell r="N4077">
            <v>0</v>
          </cell>
          <cell r="O4077">
            <v>0</v>
          </cell>
          <cell r="P4077">
            <v>0</v>
          </cell>
          <cell r="Q4077">
            <v>0</v>
          </cell>
          <cell r="R4077">
            <v>0</v>
          </cell>
          <cell r="S4077">
            <v>0</v>
          </cell>
          <cell r="T4077">
            <v>0</v>
          </cell>
          <cell r="U4077">
            <v>0</v>
          </cell>
          <cell r="V4077">
            <v>0</v>
          </cell>
          <cell r="W4077">
            <v>0</v>
          </cell>
          <cell r="X4077">
            <v>0</v>
          </cell>
          <cell r="Y4077" t="str">
            <v>D2_ID_j_90Proposed DSM Program Capital Costs</v>
          </cell>
        </row>
        <row r="4078">
          <cell r="E4078">
            <v>0</v>
          </cell>
          <cell r="F4078">
            <v>0</v>
          </cell>
          <cell r="G4078">
            <v>0</v>
          </cell>
          <cell r="H4078">
            <v>0</v>
          </cell>
          <cell r="I4078">
            <v>0</v>
          </cell>
          <cell r="J4078">
            <v>0</v>
          </cell>
          <cell r="K4078">
            <v>0</v>
          </cell>
          <cell r="L4078">
            <v>0</v>
          </cell>
          <cell r="M4078">
            <v>0</v>
          </cell>
          <cell r="N4078">
            <v>0</v>
          </cell>
          <cell r="O4078">
            <v>0</v>
          </cell>
          <cell r="P4078">
            <v>0</v>
          </cell>
          <cell r="Q4078">
            <v>0</v>
          </cell>
          <cell r="R4078">
            <v>0</v>
          </cell>
          <cell r="S4078">
            <v>0</v>
          </cell>
          <cell r="T4078">
            <v>0</v>
          </cell>
          <cell r="U4078">
            <v>0</v>
          </cell>
          <cell r="V4078">
            <v>0</v>
          </cell>
          <cell r="W4078">
            <v>0</v>
          </cell>
          <cell r="X4078">
            <v>0</v>
          </cell>
          <cell r="Y4078" t="str">
            <v>D2_ID_j_90   DSM Program Total Costs</v>
          </cell>
        </row>
        <row r="4079">
          <cell r="E4079">
            <v>0</v>
          </cell>
          <cell r="F4079">
            <v>0</v>
          </cell>
          <cell r="G4079">
            <v>0</v>
          </cell>
          <cell r="H4079">
            <v>0</v>
          </cell>
          <cell r="I4079">
            <v>0</v>
          </cell>
          <cell r="J4079">
            <v>0</v>
          </cell>
          <cell r="K4079">
            <v>0</v>
          </cell>
          <cell r="L4079">
            <v>0</v>
          </cell>
          <cell r="M4079">
            <v>0</v>
          </cell>
          <cell r="N4079">
            <v>0</v>
          </cell>
          <cell r="O4079">
            <v>0</v>
          </cell>
          <cell r="P4079">
            <v>0</v>
          </cell>
          <cell r="Q4079">
            <v>0</v>
          </cell>
          <cell r="R4079">
            <v>0</v>
          </cell>
          <cell r="S4079">
            <v>0</v>
          </cell>
          <cell r="T4079">
            <v>0</v>
          </cell>
          <cell r="U4079">
            <v>0</v>
          </cell>
          <cell r="V4079">
            <v>0</v>
          </cell>
          <cell r="W4079">
            <v>0</v>
          </cell>
          <cell r="X4079">
            <v>0</v>
          </cell>
          <cell r="Y4079" t="str">
            <v>D2_WW_z_9999Proposed DSM Program Energy Costs</v>
          </cell>
        </row>
        <row r="4080">
          <cell r="E4080">
            <v>0</v>
          </cell>
          <cell r="F4080">
            <v>0</v>
          </cell>
          <cell r="G4080">
            <v>0</v>
          </cell>
          <cell r="H4080">
            <v>0</v>
          </cell>
          <cell r="I4080">
            <v>0</v>
          </cell>
          <cell r="J4080">
            <v>0</v>
          </cell>
          <cell r="K4080">
            <v>0</v>
          </cell>
          <cell r="L4080">
            <v>0</v>
          </cell>
          <cell r="M4080">
            <v>0</v>
          </cell>
          <cell r="N4080">
            <v>0</v>
          </cell>
          <cell r="O4080">
            <v>0</v>
          </cell>
          <cell r="P4080">
            <v>0</v>
          </cell>
          <cell r="Q4080">
            <v>0</v>
          </cell>
          <cell r="R4080">
            <v>0</v>
          </cell>
          <cell r="S4080">
            <v>0</v>
          </cell>
          <cell r="T4080">
            <v>0</v>
          </cell>
          <cell r="U4080">
            <v>0</v>
          </cell>
          <cell r="V4080">
            <v>0</v>
          </cell>
          <cell r="W4080">
            <v>0</v>
          </cell>
          <cell r="X4080">
            <v>0</v>
          </cell>
          <cell r="Y4080" t="str">
            <v>D2_WW_z_9999Proposed DSM Program Payback Energy Costs</v>
          </cell>
        </row>
        <row r="4081">
          <cell r="E4081">
            <v>0</v>
          </cell>
          <cell r="F4081">
            <v>0</v>
          </cell>
          <cell r="G4081">
            <v>0</v>
          </cell>
          <cell r="H4081">
            <v>0</v>
          </cell>
          <cell r="I4081">
            <v>0</v>
          </cell>
          <cell r="J4081">
            <v>0</v>
          </cell>
          <cell r="K4081">
            <v>0</v>
          </cell>
          <cell r="L4081">
            <v>0</v>
          </cell>
          <cell r="M4081">
            <v>0</v>
          </cell>
          <cell r="N4081">
            <v>0</v>
          </cell>
          <cell r="O4081">
            <v>0</v>
          </cell>
          <cell r="P4081">
            <v>0</v>
          </cell>
          <cell r="Q4081">
            <v>0</v>
          </cell>
          <cell r="R4081">
            <v>0</v>
          </cell>
          <cell r="S4081">
            <v>0</v>
          </cell>
          <cell r="T4081">
            <v>0</v>
          </cell>
          <cell r="U4081">
            <v>0</v>
          </cell>
          <cell r="V4081">
            <v>0</v>
          </cell>
          <cell r="W4081">
            <v>0</v>
          </cell>
          <cell r="X4081">
            <v>0</v>
          </cell>
          <cell r="Y4081" t="str">
            <v>D2_WW_z_9999Proposed DSM Program Capacity Costs</v>
          </cell>
        </row>
        <row r="4082">
          <cell r="E4082">
            <v>0</v>
          </cell>
          <cell r="F4082">
            <v>0</v>
          </cell>
          <cell r="G4082">
            <v>0</v>
          </cell>
          <cell r="H4082">
            <v>0</v>
          </cell>
          <cell r="I4082">
            <v>0</v>
          </cell>
          <cell r="J4082">
            <v>0</v>
          </cell>
          <cell r="K4082">
            <v>0</v>
          </cell>
          <cell r="L4082">
            <v>0</v>
          </cell>
          <cell r="M4082">
            <v>0</v>
          </cell>
          <cell r="N4082">
            <v>0</v>
          </cell>
          <cell r="O4082">
            <v>0</v>
          </cell>
          <cell r="P4082">
            <v>0</v>
          </cell>
          <cell r="Q4082">
            <v>0</v>
          </cell>
          <cell r="R4082">
            <v>0</v>
          </cell>
          <cell r="S4082">
            <v>0</v>
          </cell>
          <cell r="T4082">
            <v>0</v>
          </cell>
          <cell r="U4082">
            <v>0</v>
          </cell>
          <cell r="V4082">
            <v>0</v>
          </cell>
          <cell r="W4082">
            <v>0</v>
          </cell>
          <cell r="X4082">
            <v>0</v>
          </cell>
          <cell r="Y4082" t="str">
            <v>D2_WW_z_9999Proposed DSM Program Capital Costs</v>
          </cell>
        </row>
        <row r="4083">
          <cell r="E4083">
            <v>0</v>
          </cell>
          <cell r="F4083">
            <v>0</v>
          </cell>
          <cell r="G4083">
            <v>0</v>
          </cell>
          <cell r="H4083">
            <v>0</v>
          </cell>
          <cell r="I4083">
            <v>0</v>
          </cell>
          <cell r="J4083">
            <v>0</v>
          </cell>
          <cell r="K4083">
            <v>0</v>
          </cell>
          <cell r="L4083">
            <v>0</v>
          </cell>
          <cell r="M4083">
            <v>0</v>
          </cell>
          <cell r="N4083">
            <v>0</v>
          </cell>
          <cell r="O4083">
            <v>0</v>
          </cell>
          <cell r="P4083">
            <v>0</v>
          </cell>
          <cell r="Q4083">
            <v>0</v>
          </cell>
          <cell r="R4083">
            <v>0</v>
          </cell>
          <cell r="S4083">
            <v>0</v>
          </cell>
          <cell r="T4083">
            <v>0</v>
          </cell>
          <cell r="U4083">
            <v>0</v>
          </cell>
          <cell r="V4083">
            <v>0</v>
          </cell>
          <cell r="W4083">
            <v>0</v>
          </cell>
          <cell r="X4083">
            <v>0</v>
          </cell>
          <cell r="Y4083" t="str">
            <v>D2_WW_z_9999   DSM Program Total Costs</v>
          </cell>
        </row>
        <row r="4084">
          <cell r="E4084">
            <v>0</v>
          </cell>
          <cell r="F4084">
            <v>0</v>
          </cell>
          <cell r="G4084">
            <v>0</v>
          </cell>
          <cell r="H4084">
            <v>0</v>
          </cell>
          <cell r="I4084">
            <v>0</v>
          </cell>
          <cell r="J4084">
            <v>0</v>
          </cell>
          <cell r="K4084">
            <v>0</v>
          </cell>
          <cell r="L4084">
            <v>0</v>
          </cell>
          <cell r="M4084">
            <v>0</v>
          </cell>
          <cell r="N4084">
            <v>0</v>
          </cell>
          <cell r="O4084">
            <v>0</v>
          </cell>
          <cell r="P4084">
            <v>0</v>
          </cell>
          <cell r="Q4084">
            <v>0</v>
          </cell>
          <cell r="R4084">
            <v>0</v>
          </cell>
          <cell r="S4084">
            <v>0</v>
          </cell>
          <cell r="T4084">
            <v>0</v>
          </cell>
          <cell r="U4084">
            <v>0</v>
          </cell>
          <cell r="V4084">
            <v>0</v>
          </cell>
          <cell r="W4084">
            <v>0</v>
          </cell>
          <cell r="X4084">
            <v>0</v>
          </cell>
          <cell r="Y4084" t="str">
            <v>D2_WW_k_100Proposed DSM Program Energy Costs</v>
          </cell>
        </row>
        <row r="4085">
          <cell r="E4085">
            <v>0</v>
          </cell>
          <cell r="F4085">
            <v>0</v>
          </cell>
          <cell r="G4085">
            <v>0</v>
          </cell>
          <cell r="H4085">
            <v>0</v>
          </cell>
          <cell r="I4085">
            <v>0</v>
          </cell>
          <cell r="J4085">
            <v>0</v>
          </cell>
          <cell r="K4085">
            <v>0</v>
          </cell>
          <cell r="L4085">
            <v>0</v>
          </cell>
          <cell r="M4085">
            <v>0</v>
          </cell>
          <cell r="N4085">
            <v>0</v>
          </cell>
          <cell r="O4085">
            <v>0</v>
          </cell>
          <cell r="P4085">
            <v>0</v>
          </cell>
          <cell r="Q4085">
            <v>0</v>
          </cell>
          <cell r="R4085">
            <v>0</v>
          </cell>
          <cell r="S4085">
            <v>0</v>
          </cell>
          <cell r="T4085">
            <v>0</v>
          </cell>
          <cell r="U4085">
            <v>0</v>
          </cell>
          <cell r="V4085">
            <v>0</v>
          </cell>
          <cell r="W4085">
            <v>0</v>
          </cell>
          <cell r="X4085">
            <v>0</v>
          </cell>
          <cell r="Y4085" t="str">
            <v>D2_WW_k_100Proposed DSM Program Payback Energy Costs</v>
          </cell>
        </row>
        <row r="4086">
          <cell r="E4086">
            <v>0</v>
          </cell>
          <cell r="F4086">
            <v>0</v>
          </cell>
          <cell r="G4086">
            <v>0</v>
          </cell>
          <cell r="H4086">
            <v>0</v>
          </cell>
          <cell r="I4086">
            <v>0</v>
          </cell>
          <cell r="J4086">
            <v>0</v>
          </cell>
          <cell r="K4086">
            <v>0</v>
          </cell>
          <cell r="L4086">
            <v>0</v>
          </cell>
          <cell r="M4086">
            <v>0</v>
          </cell>
          <cell r="N4086">
            <v>0</v>
          </cell>
          <cell r="O4086">
            <v>0</v>
          </cell>
          <cell r="P4086">
            <v>0</v>
          </cell>
          <cell r="Q4086">
            <v>0</v>
          </cell>
          <cell r="R4086">
            <v>0</v>
          </cell>
          <cell r="S4086">
            <v>0</v>
          </cell>
          <cell r="T4086">
            <v>0</v>
          </cell>
          <cell r="U4086">
            <v>0</v>
          </cell>
          <cell r="V4086">
            <v>0</v>
          </cell>
          <cell r="W4086">
            <v>0</v>
          </cell>
          <cell r="X4086">
            <v>0</v>
          </cell>
          <cell r="Y4086" t="str">
            <v>D2_WW_k_100Proposed DSM Program Capacity Costs</v>
          </cell>
        </row>
        <row r="4087">
          <cell r="E4087">
            <v>0</v>
          </cell>
          <cell r="F4087">
            <v>0</v>
          </cell>
          <cell r="G4087">
            <v>0</v>
          </cell>
          <cell r="H4087">
            <v>0</v>
          </cell>
          <cell r="I4087">
            <v>0</v>
          </cell>
          <cell r="J4087">
            <v>0</v>
          </cell>
          <cell r="K4087">
            <v>0</v>
          </cell>
          <cell r="L4087">
            <v>0</v>
          </cell>
          <cell r="M4087">
            <v>0</v>
          </cell>
          <cell r="N4087">
            <v>0</v>
          </cell>
          <cell r="O4087">
            <v>0</v>
          </cell>
          <cell r="P4087">
            <v>0</v>
          </cell>
          <cell r="Q4087">
            <v>0</v>
          </cell>
          <cell r="R4087">
            <v>0</v>
          </cell>
          <cell r="S4087">
            <v>0</v>
          </cell>
          <cell r="T4087">
            <v>0</v>
          </cell>
          <cell r="U4087">
            <v>0</v>
          </cell>
          <cell r="V4087">
            <v>0</v>
          </cell>
          <cell r="W4087">
            <v>0</v>
          </cell>
          <cell r="X4087">
            <v>0</v>
          </cell>
          <cell r="Y4087" t="str">
            <v>D2_WW_k_100Proposed DSM Program Capital Costs</v>
          </cell>
        </row>
        <row r="4088">
          <cell r="E4088">
            <v>0</v>
          </cell>
          <cell r="F4088">
            <v>0</v>
          </cell>
          <cell r="G4088">
            <v>0</v>
          </cell>
          <cell r="H4088">
            <v>0</v>
          </cell>
          <cell r="I4088">
            <v>0</v>
          </cell>
          <cell r="J4088">
            <v>0</v>
          </cell>
          <cell r="K4088">
            <v>0</v>
          </cell>
          <cell r="L4088">
            <v>0</v>
          </cell>
          <cell r="M4088">
            <v>0</v>
          </cell>
          <cell r="N4088">
            <v>0</v>
          </cell>
          <cell r="O4088">
            <v>0</v>
          </cell>
          <cell r="P4088">
            <v>0</v>
          </cell>
          <cell r="Q4088">
            <v>0</v>
          </cell>
          <cell r="R4088">
            <v>0</v>
          </cell>
          <cell r="S4088">
            <v>0</v>
          </cell>
          <cell r="T4088">
            <v>0</v>
          </cell>
          <cell r="U4088">
            <v>0</v>
          </cell>
          <cell r="V4088">
            <v>0</v>
          </cell>
          <cell r="W4088">
            <v>0</v>
          </cell>
          <cell r="X4088">
            <v>0</v>
          </cell>
          <cell r="Y4088" t="str">
            <v>D2_WW_k_100   DSM Program Total Costs</v>
          </cell>
        </row>
        <row r="4089">
          <cell r="E4089">
            <v>0</v>
          </cell>
          <cell r="F4089">
            <v>0</v>
          </cell>
          <cell r="G4089">
            <v>0</v>
          </cell>
          <cell r="H4089">
            <v>0</v>
          </cell>
          <cell r="I4089">
            <v>0</v>
          </cell>
          <cell r="J4089">
            <v>0</v>
          </cell>
          <cell r="K4089">
            <v>0</v>
          </cell>
          <cell r="L4089">
            <v>0</v>
          </cell>
          <cell r="M4089">
            <v>0</v>
          </cell>
          <cell r="N4089">
            <v>0</v>
          </cell>
          <cell r="O4089">
            <v>0</v>
          </cell>
          <cell r="P4089">
            <v>0</v>
          </cell>
          <cell r="Q4089">
            <v>0</v>
          </cell>
          <cell r="R4089">
            <v>0</v>
          </cell>
          <cell r="S4089">
            <v>0</v>
          </cell>
          <cell r="T4089">
            <v>0</v>
          </cell>
          <cell r="U4089">
            <v>0</v>
          </cell>
          <cell r="V4089">
            <v>0</v>
          </cell>
          <cell r="W4089">
            <v>0</v>
          </cell>
          <cell r="X4089">
            <v>0</v>
          </cell>
          <cell r="Y4089" t="str">
            <v>D2_WW_l_110Proposed DSM Program Energy Costs</v>
          </cell>
        </row>
        <row r="4090">
          <cell r="E4090">
            <v>0</v>
          </cell>
          <cell r="F4090">
            <v>0</v>
          </cell>
          <cell r="G4090">
            <v>0</v>
          </cell>
          <cell r="H4090">
            <v>0</v>
          </cell>
          <cell r="I4090">
            <v>0</v>
          </cell>
          <cell r="J4090">
            <v>0</v>
          </cell>
          <cell r="K4090">
            <v>0</v>
          </cell>
          <cell r="L4090">
            <v>0</v>
          </cell>
          <cell r="M4090">
            <v>0</v>
          </cell>
          <cell r="N4090">
            <v>0</v>
          </cell>
          <cell r="O4090">
            <v>0</v>
          </cell>
          <cell r="P4090">
            <v>0</v>
          </cell>
          <cell r="Q4090">
            <v>0</v>
          </cell>
          <cell r="R4090">
            <v>0</v>
          </cell>
          <cell r="S4090">
            <v>0</v>
          </cell>
          <cell r="T4090">
            <v>0</v>
          </cell>
          <cell r="U4090">
            <v>0</v>
          </cell>
          <cell r="V4090">
            <v>0</v>
          </cell>
          <cell r="W4090">
            <v>0</v>
          </cell>
          <cell r="X4090">
            <v>0</v>
          </cell>
          <cell r="Y4090" t="str">
            <v>D2_WW_l_110Proposed DSM Program Payback Energy Costs</v>
          </cell>
        </row>
        <row r="4091">
          <cell r="E4091">
            <v>0</v>
          </cell>
          <cell r="F4091">
            <v>0</v>
          </cell>
          <cell r="G4091">
            <v>0</v>
          </cell>
          <cell r="H4091">
            <v>0</v>
          </cell>
          <cell r="I4091">
            <v>0</v>
          </cell>
          <cell r="J4091">
            <v>0</v>
          </cell>
          <cell r="K4091">
            <v>0</v>
          </cell>
          <cell r="L4091">
            <v>0</v>
          </cell>
          <cell r="M4091">
            <v>0</v>
          </cell>
          <cell r="N4091">
            <v>0</v>
          </cell>
          <cell r="O4091">
            <v>0</v>
          </cell>
          <cell r="P4091">
            <v>0</v>
          </cell>
          <cell r="Q4091">
            <v>0</v>
          </cell>
          <cell r="R4091">
            <v>0</v>
          </cell>
          <cell r="S4091">
            <v>0</v>
          </cell>
          <cell r="T4091">
            <v>0</v>
          </cell>
          <cell r="U4091">
            <v>0</v>
          </cell>
          <cell r="V4091">
            <v>0</v>
          </cell>
          <cell r="W4091">
            <v>0</v>
          </cell>
          <cell r="X4091">
            <v>0</v>
          </cell>
          <cell r="Y4091" t="str">
            <v>D2_WW_l_110Proposed DSM Program Capacity Costs</v>
          </cell>
        </row>
        <row r="4092">
          <cell r="E4092">
            <v>0</v>
          </cell>
          <cell r="F4092">
            <v>0</v>
          </cell>
          <cell r="G4092">
            <v>0</v>
          </cell>
          <cell r="H4092">
            <v>0</v>
          </cell>
          <cell r="I4092">
            <v>0</v>
          </cell>
          <cell r="J4092">
            <v>0</v>
          </cell>
          <cell r="K4092">
            <v>0</v>
          </cell>
          <cell r="L4092">
            <v>0</v>
          </cell>
          <cell r="M4092">
            <v>0</v>
          </cell>
          <cell r="N4092">
            <v>0</v>
          </cell>
          <cell r="O4092">
            <v>0</v>
          </cell>
          <cell r="P4092">
            <v>0</v>
          </cell>
          <cell r="Q4092">
            <v>0</v>
          </cell>
          <cell r="R4092">
            <v>0</v>
          </cell>
          <cell r="S4092">
            <v>0</v>
          </cell>
          <cell r="T4092">
            <v>0</v>
          </cell>
          <cell r="U4092">
            <v>0</v>
          </cell>
          <cell r="V4092">
            <v>0</v>
          </cell>
          <cell r="W4092">
            <v>0</v>
          </cell>
          <cell r="X4092">
            <v>0</v>
          </cell>
          <cell r="Y4092" t="str">
            <v>D2_WW_l_110Proposed DSM Program Capital Costs</v>
          </cell>
        </row>
        <row r="4093">
          <cell r="E4093">
            <v>0</v>
          </cell>
          <cell r="F4093">
            <v>0</v>
          </cell>
          <cell r="G4093">
            <v>0</v>
          </cell>
          <cell r="H4093">
            <v>0</v>
          </cell>
          <cell r="I4093">
            <v>0</v>
          </cell>
          <cell r="J4093">
            <v>0</v>
          </cell>
          <cell r="K4093">
            <v>0</v>
          </cell>
          <cell r="L4093">
            <v>0</v>
          </cell>
          <cell r="M4093">
            <v>0</v>
          </cell>
          <cell r="N4093">
            <v>0</v>
          </cell>
          <cell r="O4093">
            <v>0</v>
          </cell>
          <cell r="P4093">
            <v>0</v>
          </cell>
          <cell r="Q4093">
            <v>0</v>
          </cell>
          <cell r="R4093">
            <v>0</v>
          </cell>
          <cell r="S4093">
            <v>0</v>
          </cell>
          <cell r="T4093">
            <v>0</v>
          </cell>
          <cell r="U4093">
            <v>0</v>
          </cell>
          <cell r="V4093">
            <v>0</v>
          </cell>
          <cell r="W4093">
            <v>0</v>
          </cell>
          <cell r="X4093">
            <v>0</v>
          </cell>
          <cell r="Y4093" t="str">
            <v>D2_WW_l_110   DSM Program Total Costs</v>
          </cell>
        </row>
        <row r="4094">
          <cell r="E4094">
            <v>0</v>
          </cell>
          <cell r="F4094">
            <v>0</v>
          </cell>
          <cell r="G4094">
            <v>0</v>
          </cell>
          <cell r="H4094">
            <v>0</v>
          </cell>
          <cell r="I4094">
            <v>0</v>
          </cell>
          <cell r="J4094">
            <v>0</v>
          </cell>
          <cell r="K4094">
            <v>0</v>
          </cell>
          <cell r="L4094">
            <v>0</v>
          </cell>
          <cell r="M4094">
            <v>0</v>
          </cell>
          <cell r="N4094">
            <v>0</v>
          </cell>
          <cell r="O4094">
            <v>0</v>
          </cell>
          <cell r="P4094">
            <v>0</v>
          </cell>
          <cell r="Q4094">
            <v>0</v>
          </cell>
          <cell r="R4094">
            <v>0</v>
          </cell>
          <cell r="S4094">
            <v>0</v>
          </cell>
          <cell r="T4094">
            <v>0</v>
          </cell>
          <cell r="U4094">
            <v>0</v>
          </cell>
          <cell r="V4094">
            <v>0</v>
          </cell>
          <cell r="W4094">
            <v>0</v>
          </cell>
          <cell r="X4094">
            <v>0</v>
          </cell>
          <cell r="Y4094" t="str">
            <v>D2_WW_m_120Proposed DSM Program Energy Costs</v>
          </cell>
        </row>
        <row r="4095">
          <cell r="E4095">
            <v>0</v>
          </cell>
          <cell r="F4095">
            <v>0</v>
          </cell>
          <cell r="G4095">
            <v>0</v>
          </cell>
          <cell r="H4095">
            <v>0</v>
          </cell>
          <cell r="I4095">
            <v>0</v>
          </cell>
          <cell r="J4095">
            <v>0</v>
          </cell>
          <cell r="K4095">
            <v>0</v>
          </cell>
          <cell r="L4095">
            <v>0</v>
          </cell>
          <cell r="M4095">
            <v>0</v>
          </cell>
          <cell r="N4095">
            <v>0</v>
          </cell>
          <cell r="O4095">
            <v>0</v>
          </cell>
          <cell r="P4095">
            <v>0</v>
          </cell>
          <cell r="Q4095">
            <v>0</v>
          </cell>
          <cell r="R4095">
            <v>0</v>
          </cell>
          <cell r="S4095">
            <v>0</v>
          </cell>
          <cell r="T4095">
            <v>0</v>
          </cell>
          <cell r="U4095">
            <v>0</v>
          </cell>
          <cell r="V4095">
            <v>0</v>
          </cell>
          <cell r="W4095">
            <v>0</v>
          </cell>
          <cell r="X4095">
            <v>0</v>
          </cell>
          <cell r="Y4095" t="str">
            <v>D2_WW_m_120Proposed DSM Program Payback Energy Costs</v>
          </cell>
        </row>
        <row r="4096">
          <cell r="E4096">
            <v>0</v>
          </cell>
          <cell r="F4096">
            <v>0</v>
          </cell>
          <cell r="G4096">
            <v>0</v>
          </cell>
          <cell r="H4096">
            <v>0</v>
          </cell>
          <cell r="I4096">
            <v>0</v>
          </cell>
          <cell r="J4096">
            <v>0</v>
          </cell>
          <cell r="K4096">
            <v>0</v>
          </cell>
          <cell r="L4096">
            <v>0</v>
          </cell>
          <cell r="M4096">
            <v>0</v>
          </cell>
          <cell r="N4096">
            <v>0</v>
          </cell>
          <cell r="O4096">
            <v>0</v>
          </cell>
          <cell r="P4096">
            <v>0</v>
          </cell>
          <cell r="Q4096">
            <v>0</v>
          </cell>
          <cell r="R4096">
            <v>0</v>
          </cell>
          <cell r="S4096">
            <v>0</v>
          </cell>
          <cell r="T4096">
            <v>0</v>
          </cell>
          <cell r="U4096">
            <v>0</v>
          </cell>
          <cell r="V4096">
            <v>0</v>
          </cell>
          <cell r="W4096">
            <v>0</v>
          </cell>
          <cell r="X4096">
            <v>0</v>
          </cell>
          <cell r="Y4096" t="str">
            <v>D2_WW_m_120Proposed DSM Program Capacity Costs</v>
          </cell>
        </row>
        <row r="4097">
          <cell r="E4097">
            <v>0</v>
          </cell>
          <cell r="F4097">
            <v>0</v>
          </cell>
          <cell r="G4097">
            <v>0</v>
          </cell>
          <cell r="H4097">
            <v>0</v>
          </cell>
          <cell r="I4097">
            <v>0</v>
          </cell>
          <cell r="J4097">
            <v>0</v>
          </cell>
          <cell r="K4097">
            <v>0</v>
          </cell>
          <cell r="L4097">
            <v>0</v>
          </cell>
          <cell r="M4097">
            <v>0</v>
          </cell>
          <cell r="N4097">
            <v>0</v>
          </cell>
          <cell r="O4097">
            <v>0</v>
          </cell>
          <cell r="P4097">
            <v>0</v>
          </cell>
          <cell r="Q4097">
            <v>0</v>
          </cell>
          <cell r="R4097">
            <v>0</v>
          </cell>
          <cell r="S4097">
            <v>0</v>
          </cell>
          <cell r="T4097">
            <v>0</v>
          </cell>
          <cell r="U4097">
            <v>0</v>
          </cell>
          <cell r="V4097">
            <v>0</v>
          </cell>
          <cell r="W4097">
            <v>0</v>
          </cell>
          <cell r="X4097">
            <v>0</v>
          </cell>
          <cell r="Y4097" t="str">
            <v>D2_WW_m_120Proposed DSM Program Capital Costs</v>
          </cell>
        </row>
        <row r="4098">
          <cell r="E4098">
            <v>0</v>
          </cell>
          <cell r="F4098">
            <v>0</v>
          </cell>
          <cell r="G4098">
            <v>0</v>
          </cell>
          <cell r="H4098">
            <v>0</v>
          </cell>
          <cell r="I4098">
            <v>0</v>
          </cell>
          <cell r="J4098">
            <v>0</v>
          </cell>
          <cell r="K4098">
            <v>0</v>
          </cell>
          <cell r="L4098">
            <v>0</v>
          </cell>
          <cell r="M4098">
            <v>0</v>
          </cell>
          <cell r="N4098">
            <v>0</v>
          </cell>
          <cell r="O4098">
            <v>0</v>
          </cell>
          <cell r="P4098">
            <v>0</v>
          </cell>
          <cell r="Q4098">
            <v>0</v>
          </cell>
          <cell r="R4098">
            <v>0</v>
          </cell>
          <cell r="S4098">
            <v>0</v>
          </cell>
          <cell r="T4098">
            <v>0</v>
          </cell>
          <cell r="U4098">
            <v>0</v>
          </cell>
          <cell r="V4098">
            <v>0</v>
          </cell>
          <cell r="W4098">
            <v>0</v>
          </cell>
          <cell r="X4098">
            <v>0</v>
          </cell>
          <cell r="Y4098" t="str">
            <v>D2_WW_m_120   DSM Program Total Costs</v>
          </cell>
        </row>
        <row r="4099">
          <cell r="E4099">
            <v>0</v>
          </cell>
          <cell r="F4099">
            <v>0</v>
          </cell>
          <cell r="G4099">
            <v>0</v>
          </cell>
          <cell r="H4099">
            <v>0</v>
          </cell>
          <cell r="I4099">
            <v>0</v>
          </cell>
          <cell r="J4099">
            <v>0</v>
          </cell>
          <cell r="K4099">
            <v>0</v>
          </cell>
          <cell r="L4099">
            <v>0</v>
          </cell>
          <cell r="M4099">
            <v>0</v>
          </cell>
          <cell r="N4099">
            <v>0</v>
          </cell>
          <cell r="O4099">
            <v>0</v>
          </cell>
          <cell r="P4099">
            <v>0</v>
          </cell>
          <cell r="Q4099">
            <v>0</v>
          </cell>
          <cell r="R4099">
            <v>0</v>
          </cell>
          <cell r="S4099">
            <v>0</v>
          </cell>
          <cell r="T4099">
            <v>0</v>
          </cell>
          <cell r="U4099">
            <v>0</v>
          </cell>
          <cell r="V4099">
            <v>0</v>
          </cell>
          <cell r="W4099">
            <v>0</v>
          </cell>
          <cell r="X4099">
            <v>0</v>
          </cell>
          <cell r="Y4099" t="str">
            <v>D2_WW_n_130Proposed DSM Program Energy Costs</v>
          </cell>
        </row>
        <row r="4100">
          <cell r="E4100">
            <v>0</v>
          </cell>
          <cell r="F4100">
            <v>0</v>
          </cell>
          <cell r="G4100">
            <v>0</v>
          </cell>
          <cell r="H4100">
            <v>0</v>
          </cell>
          <cell r="I4100">
            <v>0</v>
          </cell>
          <cell r="J4100">
            <v>0</v>
          </cell>
          <cell r="K4100">
            <v>0</v>
          </cell>
          <cell r="L4100">
            <v>0</v>
          </cell>
          <cell r="M4100">
            <v>0</v>
          </cell>
          <cell r="N4100">
            <v>0</v>
          </cell>
          <cell r="O4100">
            <v>0</v>
          </cell>
          <cell r="P4100">
            <v>0</v>
          </cell>
          <cell r="Q4100">
            <v>0</v>
          </cell>
          <cell r="R4100">
            <v>0</v>
          </cell>
          <cell r="S4100">
            <v>0</v>
          </cell>
          <cell r="T4100">
            <v>0</v>
          </cell>
          <cell r="U4100">
            <v>0</v>
          </cell>
          <cell r="V4100">
            <v>0</v>
          </cell>
          <cell r="W4100">
            <v>0</v>
          </cell>
          <cell r="X4100">
            <v>0</v>
          </cell>
          <cell r="Y4100" t="str">
            <v>D2_WW_n_130Proposed DSM Program Payback Energy Costs</v>
          </cell>
        </row>
        <row r="4101">
          <cell r="E4101">
            <v>0</v>
          </cell>
          <cell r="F4101">
            <v>0</v>
          </cell>
          <cell r="G4101">
            <v>0</v>
          </cell>
          <cell r="H4101">
            <v>0</v>
          </cell>
          <cell r="I4101">
            <v>0</v>
          </cell>
          <cell r="J4101">
            <v>0</v>
          </cell>
          <cell r="K4101">
            <v>0</v>
          </cell>
          <cell r="L4101">
            <v>0</v>
          </cell>
          <cell r="M4101">
            <v>0</v>
          </cell>
          <cell r="N4101">
            <v>0</v>
          </cell>
          <cell r="O4101">
            <v>0</v>
          </cell>
          <cell r="P4101">
            <v>0</v>
          </cell>
          <cell r="Q4101">
            <v>0</v>
          </cell>
          <cell r="R4101">
            <v>0</v>
          </cell>
          <cell r="S4101">
            <v>0</v>
          </cell>
          <cell r="T4101">
            <v>0</v>
          </cell>
          <cell r="U4101">
            <v>0</v>
          </cell>
          <cell r="V4101">
            <v>0</v>
          </cell>
          <cell r="W4101">
            <v>0</v>
          </cell>
          <cell r="X4101">
            <v>0</v>
          </cell>
          <cell r="Y4101" t="str">
            <v>D2_WW_n_130Proposed DSM Program Capacity Costs</v>
          </cell>
        </row>
        <row r="4102">
          <cell r="E4102">
            <v>0</v>
          </cell>
          <cell r="F4102">
            <v>0</v>
          </cell>
          <cell r="G4102">
            <v>0</v>
          </cell>
          <cell r="H4102">
            <v>0</v>
          </cell>
          <cell r="I4102">
            <v>0</v>
          </cell>
          <cell r="J4102">
            <v>0</v>
          </cell>
          <cell r="K4102">
            <v>0</v>
          </cell>
          <cell r="L4102">
            <v>0</v>
          </cell>
          <cell r="M4102">
            <v>0</v>
          </cell>
          <cell r="N4102">
            <v>0</v>
          </cell>
          <cell r="O4102">
            <v>0</v>
          </cell>
          <cell r="P4102">
            <v>0</v>
          </cell>
          <cell r="Q4102">
            <v>0</v>
          </cell>
          <cell r="R4102">
            <v>0</v>
          </cell>
          <cell r="S4102">
            <v>0</v>
          </cell>
          <cell r="T4102">
            <v>0</v>
          </cell>
          <cell r="U4102">
            <v>0</v>
          </cell>
          <cell r="V4102">
            <v>0</v>
          </cell>
          <cell r="W4102">
            <v>0</v>
          </cell>
          <cell r="X4102">
            <v>0</v>
          </cell>
          <cell r="Y4102" t="str">
            <v>D2_WW_n_130Proposed DSM Program Capital Costs</v>
          </cell>
        </row>
        <row r="4103">
          <cell r="E4103">
            <v>0</v>
          </cell>
          <cell r="F4103">
            <v>0</v>
          </cell>
          <cell r="G4103">
            <v>0</v>
          </cell>
          <cell r="H4103">
            <v>0</v>
          </cell>
          <cell r="I4103">
            <v>0</v>
          </cell>
          <cell r="J4103">
            <v>0</v>
          </cell>
          <cell r="K4103">
            <v>0</v>
          </cell>
          <cell r="L4103">
            <v>0</v>
          </cell>
          <cell r="M4103">
            <v>0</v>
          </cell>
          <cell r="N4103">
            <v>0</v>
          </cell>
          <cell r="O4103">
            <v>0</v>
          </cell>
          <cell r="P4103">
            <v>0</v>
          </cell>
          <cell r="Q4103">
            <v>0</v>
          </cell>
          <cell r="R4103">
            <v>0</v>
          </cell>
          <cell r="S4103">
            <v>0</v>
          </cell>
          <cell r="T4103">
            <v>0</v>
          </cell>
          <cell r="U4103">
            <v>0</v>
          </cell>
          <cell r="V4103">
            <v>0</v>
          </cell>
          <cell r="W4103">
            <v>0</v>
          </cell>
          <cell r="X4103">
            <v>0</v>
          </cell>
          <cell r="Y4103" t="str">
            <v>D2_WW_n_130   DSM Program Total Costs</v>
          </cell>
        </row>
        <row r="4104">
          <cell r="E4104">
            <v>0</v>
          </cell>
          <cell r="F4104">
            <v>0</v>
          </cell>
          <cell r="G4104">
            <v>0</v>
          </cell>
          <cell r="H4104">
            <v>0</v>
          </cell>
          <cell r="I4104">
            <v>0</v>
          </cell>
          <cell r="J4104">
            <v>0</v>
          </cell>
          <cell r="K4104">
            <v>0</v>
          </cell>
          <cell r="L4104">
            <v>0</v>
          </cell>
          <cell r="M4104">
            <v>0</v>
          </cell>
          <cell r="N4104">
            <v>0</v>
          </cell>
          <cell r="O4104">
            <v>0</v>
          </cell>
          <cell r="P4104">
            <v>0</v>
          </cell>
          <cell r="Q4104">
            <v>0</v>
          </cell>
          <cell r="R4104">
            <v>0</v>
          </cell>
          <cell r="S4104">
            <v>0</v>
          </cell>
          <cell r="T4104">
            <v>0</v>
          </cell>
          <cell r="U4104">
            <v>0</v>
          </cell>
          <cell r="V4104">
            <v>0</v>
          </cell>
          <cell r="W4104">
            <v>0</v>
          </cell>
          <cell r="X4104">
            <v>0</v>
          </cell>
          <cell r="Y4104" t="str">
            <v>D2_WW_o_140Proposed DSM Program Energy Costs</v>
          </cell>
        </row>
        <row r="4105">
          <cell r="E4105">
            <v>0</v>
          </cell>
          <cell r="F4105">
            <v>0</v>
          </cell>
          <cell r="G4105">
            <v>0</v>
          </cell>
          <cell r="H4105">
            <v>0</v>
          </cell>
          <cell r="I4105">
            <v>0</v>
          </cell>
          <cell r="J4105">
            <v>0</v>
          </cell>
          <cell r="K4105">
            <v>0</v>
          </cell>
          <cell r="L4105">
            <v>0</v>
          </cell>
          <cell r="M4105">
            <v>0</v>
          </cell>
          <cell r="N4105">
            <v>0</v>
          </cell>
          <cell r="O4105">
            <v>0</v>
          </cell>
          <cell r="P4105">
            <v>0</v>
          </cell>
          <cell r="Q4105">
            <v>0</v>
          </cell>
          <cell r="R4105">
            <v>0</v>
          </cell>
          <cell r="S4105">
            <v>0</v>
          </cell>
          <cell r="T4105">
            <v>0</v>
          </cell>
          <cell r="U4105">
            <v>0</v>
          </cell>
          <cell r="V4105">
            <v>0</v>
          </cell>
          <cell r="W4105">
            <v>0</v>
          </cell>
          <cell r="X4105">
            <v>0</v>
          </cell>
          <cell r="Y4105" t="str">
            <v>D2_WW_o_140Proposed DSM Program Payback Energy Costs</v>
          </cell>
        </row>
        <row r="4106">
          <cell r="E4106">
            <v>0</v>
          </cell>
          <cell r="F4106">
            <v>0</v>
          </cell>
          <cell r="G4106">
            <v>0</v>
          </cell>
          <cell r="H4106">
            <v>0</v>
          </cell>
          <cell r="I4106">
            <v>0</v>
          </cell>
          <cell r="J4106">
            <v>0</v>
          </cell>
          <cell r="K4106">
            <v>0</v>
          </cell>
          <cell r="L4106">
            <v>0</v>
          </cell>
          <cell r="M4106">
            <v>0</v>
          </cell>
          <cell r="N4106">
            <v>0</v>
          </cell>
          <cell r="O4106">
            <v>0</v>
          </cell>
          <cell r="P4106">
            <v>0</v>
          </cell>
          <cell r="Q4106">
            <v>0</v>
          </cell>
          <cell r="R4106">
            <v>0</v>
          </cell>
          <cell r="S4106">
            <v>0</v>
          </cell>
          <cell r="T4106">
            <v>0</v>
          </cell>
          <cell r="U4106">
            <v>0</v>
          </cell>
          <cell r="V4106">
            <v>0</v>
          </cell>
          <cell r="W4106">
            <v>0</v>
          </cell>
          <cell r="X4106">
            <v>0</v>
          </cell>
          <cell r="Y4106" t="str">
            <v>D2_WW_o_140Proposed DSM Program Capacity Costs</v>
          </cell>
        </row>
        <row r="4107">
          <cell r="E4107">
            <v>0</v>
          </cell>
          <cell r="F4107">
            <v>0</v>
          </cell>
          <cell r="G4107">
            <v>0</v>
          </cell>
          <cell r="H4107">
            <v>0</v>
          </cell>
          <cell r="I4107">
            <v>0</v>
          </cell>
          <cell r="J4107">
            <v>0</v>
          </cell>
          <cell r="K4107">
            <v>0</v>
          </cell>
          <cell r="L4107">
            <v>0</v>
          </cell>
          <cell r="M4107">
            <v>0</v>
          </cell>
          <cell r="N4107">
            <v>0</v>
          </cell>
          <cell r="O4107">
            <v>0</v>
          </cell>
          <cell r="P4107">
            <v>0</v>
          </cell>
          <cell r="Q4107">
            <v>0</v>
          </cell>
          <cell r="R4107">
            <v>0</v>
          </cell>
          <cell r="S4107">
            <v>0</v>
          </cell>
          <cell r="T4107">
            <v>0</v>
          </cell>
          <cell r="U4107">
            <v>0</v>
          </cell>
          <cell r="V4107">
            <v>0</v>
          </cell>
          <cell r="W4107">
            <v>0</v>
          </cell>
          <cell r="X4107">
            <v>0</v>
          </cell>
          <cell r="Y4107" t="str">
            <v>D2_WW_o_140Proposed DSM Program Capital Costs</v>
          </cell>
        </row>
        <row r="4108">
          <cell r="E4108">
            <v>0</v>
          </cell>
          <cell r="F4108">
            <v>0</v>
          </cell>
          <cell r="G4108">
            <v>0</v>
          </cell>
          <cell r="H4108">
            <v>0</v>
          </cell>
          <cell r="I4108">
            <v>0</v>
          </cell>
          <cell r="J4108">
            <v>0</v>
          </cell>
          <cell r="K4108">
            <v>0</v>
          </cell>
          <cell r="L4108">
            <v>0</v>
          </cell>
          <cell r="M4108">
            <v>0</v>
          </cell>
          <cell r="N4108">
            <v>0</v>
          </cell>
          <cell r="O4108">
            <v>0</v>
          </cell>
          <cell r="P4108">
            <v>0</v>
          </cell>
          <cell r="Q4108">
            <v>0</v>
          </cell>
          <cell r="R4108">
            <v>0</v>
          </cell>
          <cell r="S4108">
            <v>0</v>
          </cell>
          <cell r="T4108">
            <v>0</v>
          </cell>
          <cell r="U4108">
            <v>0</v>
          </cell>
          <cell r="V4108">
            <v>0</v>
          </cell>
          <cell r="W4108">
            <v>0</v>
          </cell>
          <cell r="X4108">
            <v>0</v>
          </cell>
          <cell r="Y4108" t="str">
            <v>D2_WW_o_140   DSM Program Total Costs</v>
          </cell>
        </row>
        <row r="4109">
          <cell r="E4109">
            <v>0</v>
          </cell>
          <cell r="F4109">
            <v>0</v>
          </cell>
          <cell r="G4109">
            <v>0</v>
          </cell>
          <cell r="H4109">
            <v>0</v>
          </cell>
          <cell r="I4109">
            <v>0</v>
          </cell>
          <cell r="J4109">
            <v>0</v>
          </cell>
          <cell r="K4109">
            <v>0</v>
          </cell>
          <cell r="L4109">
            <v>0</v>
          </cell>
          <cell r="M4109">
            <v>0</v>
          </cell>
          <cell r="N4109">
            <v>0</v>
          </cell>
          <cell r="O4109">
            <v>0</v>
          </cell>
          <cell r="P4109">
            <v>0</v>
          </cell>
          <cell r="Q4109">
            <v>0</v>
          </cell>
          <cell r="R4109">
            <v>0</v>
          </cell>
          <cell r="S4109">
            <v>0</v>
          </cell>
          <cell r="T4109">
            <v>0</v>
          </cell>
          <cell r="U4109">
            <v>0</v>
          </cell>
          <cell r="V4109">
            <v>0</v>
          </cell>
          <cell r="W4109">
            <v>0</v>
          </cell>
          <cell r="X4109">
            <v>0</v>
          </cell>
          <cell r="Y4109" t="str">
            <v>D2_WW_p_150Proposed DSM Program Energy Costs</v>
          </cell>
        </row>
        <row r="4110">
          <cell r="E4110">
            <v>0</v>
          </cell>
          <cell r="F4110">
            <v>0</v>
          </cell>
          <cell r="G4110">
            <v>0</v>
          </cell>
          <cell r="H4110">
            <v>0</v>
          </cell>
          <cell r="I4110">
            <v>0</v>
          </cell>
          <cell r="J4110">
            <v>0</v>
          </cell>
          <cell r="K4110">
            <v>0</v>
          </cell>
          <cell r="L4110">
            <v>0</v>
          </cell>
          <cell r="M4110">
            <v>0</v>
          </cell>
          <cell r="N4110">
            <v>0</v>
          </cell>
          <cell r="O4110">
            <v>0</v>
          </cell>
          <cell r="P4110">
            <v>0</v>
          </cell>
          <cell r="Q4110">
            <v>0</v>
          </cell>
          <cell r="R4110">
            <v>0</v>
          </cell>
          <cell r="S4110">
            <v>0</v>
          </cell>
          <cell r="T4110">
            <v>0</v>
          </cell>
          <cell r="U4110">
            <v>0</v>
          </cell>
          <cell r="V4110">
            <v>0</v>
          </cell>
          <cell r="W4110">
            <v>0</v>
          </cell>
          <cell r="X4110">
            <v>0</v>
          </cell>
          <cell r="Y4110" t="str">
            <v>D2_WW_p_150Proposed DSM Program Payback Energy Costs</v>
          </cell>
        </row>
        <row r="4111">
          <cell r="E4111">
            <v>0</v>
          </cell>
          <cell r="F4111">
            <v>0</v>
          </cell>
          <cell r="G4111">
            <v>0</v>
          </cell>
          <cell r="H4111">
            <v>0</v>
          </cell>
          <cell r="I4111">
            <v>0</v>
          </cell>
          <cell r="J4111">
            <v>0</v>
          </cell>
          <cell r="K4111">
            <v>0</v>
          </cell>
          <cell r="L4111">
            <v>0</v>
          </cell>
          <cell r="M4111">
            <v>0</v>
          </cell>
          <cell r="N4111">
            <v>0</v>
          </cell>
          <cell r="O4111">
            <v>0</v>
          </cell>
          <cell r="P4111">
            <v>0</v>
          </cell>
          <cell r="Q4111">
            <v>0</v>
          </cell>
          <cell r="R4111">
            <v>0</v>
          </cell>
          <cell r="S4111">
            <v>0</v>
          </cell>
          <cell r="T4111">
            <v>0</v>
          </cell>
          <cell r="U4111">
            <v>0</v>
          </cell>
          <cell r="V4111">
            <v>0</v>
          </cell>
          <cell r="W4111">
            <v>0</v>
          </cell>
          <cell r="X4111">
            <v>0</v>
          </cell>
          <cell r="Y4111" t="str">
            <v>D2_WW_p_150Proposed DSM Program Capacity Costs</v>
          </cell>
        </row>
        <row r="4112">
          <cell r="E4112">
            <v>0</v>
          </cell>
          <cell r="F4112">
            <v>0</v>
          </cell>
          <cell r="G4112">
            <v>0</v>
          </cell>
          <cell r="H4112">
            <v>0</v>
          </cell>
          <cell r="I4112">
            <v>0</v>
          </cell>
          <cell r="J4112">
            <v>0</v>
          </cell>
          <cell r="K4112">
            <v>0</v>
          </cell>
          <cell r="L4112">
            <v>0</v>
          </cell>
          <cell r="M4112">
            <v>0</v>
          </cell>
          <cell r="N4112">
            <v>0</v>
          </cell>
          <cell r="O4112">
            <v>0</v>
          </cell>
          <cell r="P4112">
            <v>0</v>
          </cell>
          <cell r="Q4112">
            <v>0</v>
          </cell>
          <cell r="R4112">
            <v>0</v>
          </cell>
          <cell r="S4112">
            <v>0</v>
          </cell>
          <cell r="T4112">
            <v>0</v>
          </cell>
          <cell r="U4112">
            <v>0</v>
          </cell>
          <cell r="V4112">
            <v>0</v>
          </cell>
          <cell r="W4112">
            <v>0</v>
          </cell>
          <cell r="X4112">
            <v>0</v>
          </cell>
          <cell r="Y4112" t="str">
            <v>D2_WW_p_150Proposed DSM Program Capital Costs</v>
          </cell>
        </row>
        <row r="4113">
          <cell r="E4113">
            <v>0</v>
          </cell>
          <cell r="F4113">
            <v>0</v>
          </cell>
          <cell r="G4113">
            <v>0</v>
          </cell>
          <cell r="H4113">
            <v>0</v>
          </cell>
          <cell r="I4113">
            <v>0</v>
          </cell>
          <cell r="J4113">
            <v>0</v>
          </cell>
          <cell r="K4113">
            <v>0</v>
          </cell>
          <cell r="L4113">
            <v>0</v>
          </cell>
          <cell r="M4113">
            <v>0</v>
          </cell>
          <cell r="N4113">
            <v>0</v>
          </cell>
          <cell r="O4113">
            <v>0</v>
          </cell>
          <cell r="P4113">
            <v>0</v>
          </cell>
          <cell r="Q4113">
            <v>0</v>
          </cell>
          <cell r="R4113">
            <v>0</v>
          </cell>
          <cell r="S4113">
            <v>0</v>
          </cell>
          <cell r="T4113">
            <v>0</v>
          </cell>
          <cell r="U4113">
            <v>0</v>
          </cell>
          <cell r="V4113">
            <v>0</v>
          </cell>
          <cell r="W4113">
            <v>0</v>
          </cell>
          <cell r="X4113">
            <v>0</v>
          </cell>
          <cell r="Y4113" t="str">
            <v>D2_WW_p_150   DSM Program Total Costs</v>
          </cell>
        </row>
        <row r="4114">
          <cell r="E4114">
            <v>0</v>
          </cell>
          <cell r="F4114">
            <v>0</v>
          </cell>
          <cell r="G4114">
            <v>0</v>
          </cell>
          <cell r="H4114">
            <v>0</v>
          </cell>
          <cell r="I4114">
            <v>0</v>
          </cell>
          <cell r="J4114">
            <v>0</v>
          </cell>
          <cell r="K4114">
            <v>0</v>
          </cell>
          <cell r="L4114">
            <v>0</v>
          </cell>
          <cell r="M4114">
            <v>0</v>
          </cell>
          <cell r="N4114">
            <v>0</v>
          </cell>
          <cell r="O4114">
            <v>0</v>
          </cell>
          <cell r="P4114">
            <v>0</v>
          </cell>
          <cell r="Q4114">
            <v>0</v>
          </cell>
          <cell r="R4114">
            <v>0</v>
          </cell>
          <cell r="S4114">
            <v>0</v>
          </cell>
          <cell r="T4114">
            <v>0</v>
          </cell>
          <cell r="U4114">
            <v>0</v>
          </cell>
          <cell r="V4114">
            <v>0</v>
          </cell>
          <cell r="W4114">
            <v>0</v>
          </cell>
          <cell r="X4114">
            <v>0</v>
          </cell>
          <cell r="Y4114" t="str">
            <v>D2_WW_q_160Proposed DSM Program Energy Costs</v>
          </cell>
        </row>
        <row r="4115">
          <cell r="E4115">
            <v>0</v>
          </cell>
          <cell r="F4115">
            <v>0</v>
          </cell>
          <cell r="G4115">
            <v>0</v>
          </cell>
          <cell r="H4115">
            <v>0</v>
          </cell>
          <cell r="I4115">
            <v>0</v>
          </cell>
          <cell r="J4115">
            <v>0</v>
          </cell>
          <cell r="K4115">
            <v>0</v>
          </cell>
          <cell r="L4115">
            <v>0</v>
          </cell>
          <cell r="M4115">
            <v>0</v>
          </cell>
          <cell r="N4115">
            <v>0</v>
          </cell>
          <cell r="O4115">
            <v>0</v>
          </cell>
          <cell r="P4115">
            <v>0</v>
          </cell>
          <cell r="Q4115">
            <v>0</v>
          </cell>
          <cell r="R4115">
            <v>0</v>
          </cell>
          <cell r="S4115">
            <v>0</v>
          </cell>
          <cell r="T4115">
            <v>0</v>
          </cell>
          <cell r="U4115">
            <v>0</v>
          </cell>
          <cell r="V4115">
            <v>0</v>
          </cell>
          <cell r="W4115">
            <v>0</v>
          </cell>
          <cell r="X4115">
            <v>0</v>
          </cell>
          <cell r="Y4115" t="str">
            <v>D2_WW_q_160Proposed DSM Program Payback Energy Costs</v>
          </cell>
        </row>
        <row r="4116">
          <cell r="E4116">
            <v>0</v>
          </cell>
          <cell r="F4116">
            <v>0</v>
          </cell>
          <cell r="G4116">
            <v>0</v>
          </cell>
          <cell r="H4116">
            <v>0</v>
          </cell>
          <cell r="I4116">
            <v>0</v>
          </cell>
          <cell r="J4116">
            <v>0</v>
          </cell>
          <cell r="K4116">
            <v>0</v>
          </cell>
          <cell r="L4116">
            <v>0</v>
          </cell>
          <cell r="M4116">
            <v>0</v>
          </cell>
          <cell r="N4116">
            <v>0</v>
          </cell>
          <cell r="O4116">
            <v>0</v>
          </cell>
          <cell r="P4116">
            <v>0</v>
          </cell>
          <cell r="Q4116">
            <v>0</v>
          </cell>
          <cell r="R4116">
            <v>0</v>
          </cell>
          <cell r="S4116">
            <v>0</v>
          </cell>
          <cell r="T4116">
            <v>0</v>
          </cell>
          <cell r="U4116">
            <v>0</v>
          </cell>
          <cell r="V4116">
            <v>0</v>
          </cell>
          <cell r="W4116">
            <v>0</v>
          </cell>
          <cell r="X4116">
            <v>0</v>
          </cell>
          <cell r="Y4116" t="str">
            <v>D2_WW_q_160Proposed DSM Program Capacity Costs</v>
          </cell>
        </row>
        <row r="4117">
          <cell r="E4117">
            <v>0</v>
          </cell>
          <cell r="F4117">
            <v>0</v>
          </cell>
          <cell r="G4117">
            <v>0</v>
          </cell>
          <cell r="H4117">
            <v>0</v>
          </cell>
          <cell r="I4117">
            <v>0</v>
          </cell>
          <cell r="J4117">
            <v>0</v>
          </cell>
          <cell r="K4117">
            <v>0</v>
          </cell>
          <cell r="L4117">
            <v>0</v>
          </cell>
          <cell r="M4117">
            <v>0</v>
          </cell>
          <cell r="N4117">
            <v>0</v>
          </cell>
          <cell r="O4117">
            <v>0</v>
          </cell>
          <cell r="P4117">
            <v>0</v>
          </cell>
          <cell r="Q4117">
            <v>0</v>
          </cell>
          <cell r="R4117">
            <v>0</v>
          </cell>
          <cell r="S4117">
            <v>0</v>
          </cell>
          <cell r="T4117">
            <v>0</v>
          </cell>
          <cell r="U4117">
            <v>0</v>
          </cell>
          <cell r="V4117">
            <v>0</v>
          </cell>
          <cell r="W4117">
            <v>0</v>
          </cell>
          <cell r="X4117">
            <v>0</v>
          </cell>
          <cell r="Y4117" t="str">
            <v>D2_WW_q_160Proposed DSM Program Capital Costs</v>
          </cell>
        </row>
        <row r="4118">
          <cell r="E4118">
            <v>0</v>
          </cell>
          <cell r="F4118">
            <v>0</v>
          </cell>
          <cell r="G4118">
            <v>0</v>
          </cell>
          <cell r="H4118">
            <v>0</v>
          </cell>
          <cell r="I4118">
            <v>0</v>
          </cell>
          <cell r="J4118">
            <v>0</v>
          </cell>
          <cell r="K4118">
            <v>0</v>
          </cell>
          <cell r="L4118">
            <v>0</v>
          </cell>
          <cell r="M4118">
            <v>0</v>
          </cell>
          <cell r="N4118">
            <v>0</v>
          </cell>
          <cell r="O4118">
            <v>0</v>
          </cell>
          <cell r="P4118">
            <v>0</v>
          </cell>
          <cell r="Q4118">
            <v>0</v>
          </cell>
          <cell r="R4118">
            <v>0</v>
          </cell>
          <cell r="S4118">
            <v>0</v>
          </cell>
          <cell r="T4118">
            <v>0</v>
          </cell>
          <cell r="U4118">
            <v>0</v>
          </cell>
          <cell r="V4118">
            <v>0</v>
          </cell>
          <cell r="W4118">
            <v>0</v>
          </cell>
          <cell r="X4118">
            <v>0</v>
          </cell>
          <cell r="Y4118" t="str">
            <v>D2_WW_q_160   DSM Program Total Costs</v>
          </cell>
        </row>
        <row r="4119">
          <cell r="E4119">
            <v>0</v>
          </cell>
          <cell r="F4119">
            <v>0</v>
          </cell>
          <cell r="G4119">
            <v>0</v>
          </cell>
          <cell r="H4119">
            <v>0</v>
          </cell>
          <cell r="I4119">
            <v>0</v>
          </cell>
          <cell r="J4119">
            <v>0</v>
          </cell>
          <cell r="K4119">
            <v>0</v>
          </cell>
          <cell r="L4119">
            <v>0</v>
          </cell>
          <cell r="M4119">
            <v>0</v>
          </cell>
          <cell r="N4119">
            <v>0</v>
          </cell>
          <cell r="O4119">
            <v>0</v>
          </cell>
          <cell r="P4119">
            <v>0</v>
          </cell>
          <cell r="Q4119">
            <v>0</v>
          </cell>
          <cell r="R4119">
            <v>0</v>
          </cell>
          <cell r="S4119">
            <v>0</v>
          </cell>
          <cell r="T4119">
            <v>0</v>
          </cell>
          <cell r="U4119">
            <v>0</v>
          </cell>
          <cell r="V4119">
            <v>0</v>
          </cell>
          <cell r="W4119">
            <v>0</v>
          </cell>
          <cell r="X4119">
            <v>0</v>
          </cell>
          <cell r="Y4119" t="str">
            <v>D2_WW_r_170Proposed DSM Program Energy Costs</v>
          </cell>
        </row>
        <row r="4120">
          <cell r="E4120">
            <v>0</v>
          </cell>
          <cell r="F4120">
            <v>0</v>
          </cell>
          <cell r="G4120">
            <v>0</v>
          </cell>
          <cell r="H4120">
            <v>0</v>
          </cell>
          <cell r="I4120">
            <v>0</v>
          </cell>
          <cell r="J4120">
            <v>0</v>
          </cell>
          <cell r="K4120">
            <v>0</v>
          </cell>
          <cell r="L4120">
            <v>0</v>
          </cell>
          <cell r="M4120">
            <v>0</v>
          </cell>
          <cell r="N4120">
            <v>0</v>
          </cell>
          <cell r="O4120">
            <v>0</v>
          </cell>
          <cell r="P4120">
            <v>0</v>
          </cell>
          <cell r="Q4120">
            <v>0</v>
          </cell>
          <cell r="R4120">
            <v>0</v>
          </cell>
          <cell r="S4120">
            <v>0</v>
          </cell>
          <cell r="T4120">
            <v>0</v>
          </cell>
          <cell r="U4120">
            <v>0</v>
          </cell>
          <cell r="V4120">
            <v>0</v>
          </cell>
          <cell r="W4120">
            <v>0</v>
          </cell>
          <cell r="X4120">
            <v>0</v>
          </cell>
          <cell r="Y4120" t="str">
            <v>D2_WW_r_170Proposed DSM Program Payback Energy Costs</v>
          </cell>
        </row>
        <row r="4121">
          <cell r="E4121">
            <v>0</v>
          </cell>
          <cell r="F4121">
            <v>0</v>
          </cell>
          <cell r="G4121">
            <v>0</v>
          </cell>
          <cell r="H4121">
            <v>0</v>
          </cell>
          <cell r="I4121">
            <v>0</v>
          </cell>
          <cell r="J4121">
            <v>0</v>
          </cell>
          <cell r="K4121">
            <v>0</v>
          </cell>
          <cell r="L4121">
            <v>0</v>
          </cell>
          <cell r="M4121">
            <v>0</v>
          </cell>
          <cell r="N4121">
            <v>0</v>
          </cell>
          <cell r="O4121">
            <v>0</v>
          </cell>
          <cell r="P4121">
            <v>0</v>
          </cell>
          <cell r="Q4121">
            <v>0</v>
          </cell>
          <cell r="R4121">
            <v>0</v>
          </cell>
          <cell r="S4121">
            <v>0</v>
          </cell>
          <cell r="T4121">
            <v>0</v>
          </cell>
          <cell r="U4121">
            <v>0</v>
          </cell>
          <cell r="V4121">
            <v>0</v>
          </cell>
          <cell r="W4121">
            <v>0</v>
          </cell>
          <cell r="X4121">
            <v>0</v>
          </cell>
          <cell r="Y4121" t="str">
            <v>D2_WW_r_170Proposed DSM Program Capacity Costs</v>
          </cell>
        </row>
        <row r="4122">
          <cell r="E4122">
            <v>0</v>
          </cell>
          <cell r="F4122">
            <v>0</v>
          </cell>
          <cell r="G4122">
            <v>0</v>
          </cell>
          <cell r="H4122">
            <v>0</v>
          </cell>
          <cell r="I4122">
            <v>0</v>
          </cell>
          <cell r="J4122">
            <v>0</v>
          </cell>
          <cell r="K4122">
            <v>0</v>
          </cell>
          <cell r="L4122">
            <v>0</v>
          </cell>
          <cell r="M4122">
            <v>0</v>
          </cell>
          <cell r="N4122">
            <v>0</v>
          </cell>
          <cell r="O4122">
            <v>0</v>
          </cell>
          <cell r="P4122">
            <v>0</v>
          </cell>
          <cell r="Q4122">
            <v>0</v>
          </cell>
          <cell r="R4122">
            <v>0</v>
          </cell>
          <cell r="S4122">
            <v>0</v>
          </cell>
          <cell r="T4122">
            <v>0</v>
          </cell>
          <cell r="U4122">
            <v>0</v>
          </cell>
          <cell r="V4122">
            <v>0</v>
          </cell>
          <cell r="W4122">
            <v>0</v>
          </cell>
          <cell r="X4122">
            <v>0</v>
          </cell>
          <cell r="Y4122" t="str">
            <v>D2_WW_r_170Proposed DSM Program Capital Costs</v>
          </cell>
        </row>
        <row r="4123">
          <cell r="E4123">
            <v>0</v>
          </cell>
          <cell r="F4123">
            <v>0</v>
          </cell>
          <cell r="G4123">
            <v>0</v>
          </cell>
          <cell r="H4123">
            <v>0</v>
          </cell>
          <cell r="I4123">
            <v>0</v>
          </cell>
          <cell r="J4123">
            <v>0</v>
          </cell>
          <cell r="K4123">
            <v>0</v>
          </cell>
          <cell r="L4123">
            <v>0</v>
          </cell>
          <cell r="M4123">
            <v>0</v>
          </cell>
          <cell r="N4123">
            <v>0</v>
          </cell>
          <cell r="O4123">
            <v>0</v>
          </cell>
          <cell r="P4123">
            <v>0</v>
          </cell>
          <cell r="Q4123">
            <v>0</v>
          </cell>
          <cell r="R4123">
            <v>0</v>
          </cell>
          <cell r="S4123">
            <v>0</v>
          </cell>
          <cell r="T4123">
            <v>0</v>
          </cell>
          <cell r="U4123">
            <v>0</v>
          </cell>
          <cell r="V4123">
            <v>0</v>
          </cell>
          <cell r="W4123">
            <v>0</v>
          </cell>
          <cell r="X4123">
            <v>0</v>
          </cell>
          <cell r="Y4123" t="str">
            <v>D2_WW_r_170   DSM Program Total Costs</v>
          </cell>
        </row>
        <row r="4124">
          <cell r="E4124">
            <v>0</v>
          </cell>
          <cell r="F4124">
            <v>0</v>
          </cell>
          <cell r="G4124">
            <v>0</v>
          </cell>
          <cell r="H4124">
            <v>0</v>
          </cell>
          <cell r="I4124">
            <v>0</v>
          </cell>
          <cell r="J4124">
            <v>0</v>
          </cell>
          <cell r="K4124">
            <v>0</v>
          </cell>
          <cell r="L4124">
            <v>0</v>
          </cell>
          <cell r="M4124">
            <v>0</v>
          </cell>
          <cell r="N4124">
            <v>0</v>
          </cell>
          <cell r="O4124">
            <v>0</v>
          </cell>
          <cell r="P4124">
            <v>0</v>
          </cell>
          <cell r="Q4124">
            <v>0</v>
          </cell>
          <cell r="R4124">
            <v>0</v>
          </cell>
          <cell r="S4124">
            <v>0</v>
          </cell>
          <cell r="T4124">
            <v>0</v>
          </cell>
          <cell r="U4124">
            <v>0</v>
          </cell>
          <cell r="V4124">
            <v>0</v>
          </cell>
          <cell r="W4124">
            <v>0</v>
          </cell>
          <cell r="X4124">
            <v>0</v>
          </cell>
          <cell r="Y4124" t="str">
            <v>D2_WW_s_180Proposed DSM Program Energy Costs</v>
          </cell>
        </row>
        <row r="4125">
          <cell r="E4125">
            <v>0</v>
          </cell>
          <cell r="F4125">
            <v>0</v>
          </cell>
          <cell r="G4125">
            <v>0</v>
          </cell>
          <cell r="H4125">
            <v>0</v>
          </cell>
          <cell r="I4125">
            <v>0</v>
          </cell>
          <cell r="J4125">
            <v>0</v>
          </cell>
          <cell r="K4125">
            <v>0</v>
          </cell>
          <cell r="L4125">
            <v>0</v>
          </cell>
          <cell r="M4125">
            <v>0</v>
          </cell>
          <cell r="N4125">
            <v>0</v>
          </cell>
          <cell r="O4125">
            <v>0</v>
          </cell>
          <cell r="P4125">
            <v>0</v>
          </cell>
          <cell r="Q4125">
            <v>0</v>
          </cell>
          <cell r="R4125">
            <v>0</v>
          </cell>
          <cell r="S4125">
            <v>0</v>
          </cell>
          <cell r="T4125">
            <v>0</v>
          </cell>
          <cell r="U4125">
            <v>0</v>
          </cell>
          <cell r="V4125">
            <v>0</v>
          </cell>
          <cell r="W4125">
            <v>0</v>
          </cell>
          <cell r="X4125">
            <v>0</v>
          </cell>
          <cell r="Y4125" t="str">
            <v>D2_WW_s_180Proposed DSM Program Payback Energy Costs</v>
          </cell>
        </row>
        <row r="4126">
          <cell r="E4126">
            <v>0</v>
          </cell>
          <cell r="F4126">
            <v>0</v>
          </cell>
          <cell r="G4126">
            <v>0</v>
          </cell>
          <cell r="H4126">
            <v>0</v>
          </cell>
          <cell r="I4126">
            <v>0</v>
          </cell>
          <cell r="J4126">
            <v>0</v>
          </cell>
          <cell r="K4126">
            <v>0</v>
          </cell>
          <cell r="L4126">
            <v>0</v>
          </cell>
          <cell r="M4126">
            <v>0</v>
          </cell>
          <cell r="N4126">
            <v>0</v>
          </cell>
          <cell r="O4126">
            <v>0</v>
          </cell>
          <cell r="P4126">
            <v>0</v>
          </cell>
          <cell r="Q4126">
            <v>0</v>
          </cell>
          <cell r="R4126">
            <v>0</v>
          </cell>
          <cell r="S4126">
            <v>0</v>
          </cell>
          <cell r="T4126">
            <v>0</v>
          </cell>
          <cell r="U4126">
            <v>0</v>
          </cell>
          <cell r="V4126">
            <v>0</v>
          </cell>
          <cell r="W4126">
            <v>0</v>
          </cell>
          <cell r="X4126">
            <v>0</v>
          </cell>
          <cell r="Y4126" t="str">
            <v>D2_WW_s_180Proposed DSM Program Capacity Costs</v>
          </cell>
        </row>
        <row r="4127">
          <cell r="E4127">
            <v>0</v>
          </cell>
          <cell r="F4127">
            <v>0</v>
          </cell>
          <cell r="G4127">
            <v>0</v>
          </cell>
          <cell r="H4127">
            <v>0</v>
          </cell>
          <cell r="I4127">
            <v>0</v>
          </cell>
          <cell r="J4127">
            <v>0</v>
          </cell>
          <cell r="K4127">
            <v>0</v>
          </cell>
          <cell r="L4127">
            <v>0</v>
          </cell>
          <cell r="M4127">
            <v>0</v>
          </cell>
          <cell r="N4127">
            <v>0</v>
          </cell>
          <cell r="O4127">
            <v>0</v>
          </cell>
          <cell r="P4127">
            <v>0</v>
          </cell>
          <cell r="Q4127">
            <v>0</v>
          </cell>
          <cell r="R4127">
            <v>0</v>
          </cell>
          <cell r="S4127">
            <v>0</v>
          </cell>
          <cell r="T4127">
            <v>0</v>
          </cell>
          <cell r="U4127">
            <v>0</v>
          </cell>
          <cell r="V4127">
            <v>0</v>
          </cell>
          <cell r="W4127">
            <v>0</v>
          </cell>
          <cell r="X4127">
            <v>0</v>
          </cell>
          <cell r="Y4127" t="str">
            <v>D2_WW_s_180Proposed DSM Program Capital Costs</v>
          </cell>
        </row>
        <row r="4128">
          <cell r="E4128">
            <v>0</v>
          </cell>
          <cell r="F4128">
            <v>0</v>
          </cell>
          <cell r="G4128">
            <v>0</v>
          </cell>
          <cell r="H4128">
            <v>0</v>
          </cell>
          <cell r="I4128">
            <v>0</v>
          </cell>
          <cell r="J4128">
            <v>0</v>
          </cell>
          <cell r="K4128">
            <v>0</v>
          </cell>
          <cell r="L4128">
            <v>0</v>
          </cell>
          <cell r="M4128">
            <v>0</v>
          </cell>
          <cell r="N4128">
            <v>0</v>
          </cell>
          <cell r="O4128">
            <v>0</v>
          </cell>
          <cell r="P4128">
            <v>0</v>
          </cell>
          <cell r="Q4128">
            <v>0</v>
          </cell>
          <cell r="R4128">
            <v>0</v>
          </cell>
          <cell r="S4128">
            <v>0</v>
          </cell>
          <cell r="T4128">
            <v>0</v>
          </cell>
          <cell r="U4128">
            <v>0</v>
          </cell>
          <cell r="V4128">
            <v>0</v>
          </cell>
          <cell r="W4128">
            <v>0</v>
          </cell>
          <cell r="X4128">
            <v>0</v>
          </cell>
          <cell r="Y4128" t="str">
            <v>D2_WW_s_180   DSM Program Total Costs</v>
          </cell>
        </row>
        <row r="4129">
          <cell r="E4129">
            <v>0</v>
          </cell>
          <cell r="F4129">
            <v>0</v>
          </cell>
          <cell r="G4129">
            <v>0</v>
          </cell>
          <cell r="H4129">
            <v>0</v>
          </cell>
          <cell r="I4129">
            <v>0</v>
          </cell>
          <cell r="J4129">
            <v>0</v>
          </cell>
          <cell r="K4129">
            <v>0</v>
          </cell>
          <cell r="L4129">
            <v>0</v>
          </cell>
          <cell r="M4129">
            <v>0</v>
          </cell>
          <cell r="N4129">
            <v>0</v>
          </cell>
          <cell r="O4129">
            <v>0</v>
          </cell>
          <cell r="P4129">
            <v>0</v>
          </cell>
          <cell r="Q4129">
            <v>0</v>
          </cell>
          <cell r="R4129">
            <v>0</v>
          </cell>
          <cell r="S4129">
            <v>0</v>
          </cell>
          <cell r="T4129">
            <v>0</v>
          </cell>
          <cell r="U4129">
            <v>0</v>
          </cell>
          <cell r="V4129">
            <v>0</v>
          </cell>
          <cell r="W4129">
            <v>0</v>
          </cell>
          <cell r="X4129">
            <v>0</v>
          </cell>
          <cell r="Y4129" t="str">
            <v>D2_WW_t_190Proposed DSM Program Energy Costs</v>
          </cell>
        </row>
        <row r="4130">
          <cell r="E4130">
            <v>0</v>
          </cell>
          <cell r="F4130">
            <v>0</v>
          </cell>
          <cell r="G4130">
            <v>0</v>
          </cell>
          <cell r="H4130">
            <v>0</v>
          </cell>
          <cell r="I4130">
            <v>0</v>
          </cell>
          <cell r="J4130">
            <v>0</v>
          </cell>
          <cell r="K4130">
            <v>0</v>
          </cell>
          <cell r="L4130">
            <v>0</v>
          </cell>
          <cell r="M4130">
            <v>0</v>
          </cell>
          <cell r="N4130">
            <v>0</v>
          </cell>
          <cell r="O4130">
            <v>0</v>
          </cell>
          <cell r="P4130">
            <v>0</v>
          </cell>
          <cell r="Q4130">
            <v>0</v>
          </cell>
          <cell r="R4130">
            <v>0</v>
          </cell>
          <cell r="S4130">
            <v>0</v>
          </cell>
          <cell r="T4130">
            <v>0</v>
          </cell>
          <cell r="U4130">
            <v>0</v>
          </cell>
          <cell r="V4130">
            <v>0</v>
          </cell>
          <cell r="W4130">
            <v>0</v>
          </cell>
          <cell r="X4130">
            <v>0</v>
          </cell>
          <cell r="Y4130" t="str">
            <v>D2_WW_t_190Proposed DSM Program Payback Energy Costs</v>
          </cell>
        </row>
        <row r="4131">
          <cell r="E4131">
            <v>0</v>
          </cell>
          <cell r="F4131">
            <v>0</v>
          </cell>
          <cell r="G4131">
            <v>0</v>
          </cell>
          <cell r="H4131">
            <v>0</v>
          </cell>
          <cell r="I4131">
            <v>0</v>
          </cell>
          <cell r="J4131">
            <v>0</v>
          </cell>
          <cell r="K4131">
            <v>0</v>
          </cell>
          <cell r="L4131">
            <v>0</v>
          </cell>
          <cell r="M4131">
            <v>0</v>
          </cell>
          <cell r="N4131">
            <v>0</v>
          </cell>
          <cell r="O4131">
            <v>0</v>
          </cell>
          <cell r="P4131">
            <v>0</v>
          </cell>
          <cell r="Q4131">
            <v>0</v>
          </cell>
          <cell r="R4131">
            <v>0</v>
          </cell>
          <cell r="S4131">
            <v>0</v>
          </cell>
          <cell r="T4131">
            <v>0</v>
          </cell>
          <cell r="U4131">
            <v>0</v>
          </cell>
          <cell r="V4131">
            <v>0</v>
          </cell>
          <cell r="W4131">
            <v>0</v>
          </cell>
          <cell r="X4131">
            <v>0</v>
          </cell>
          <cell r="Y4131" t="str">
            <v>D2_WW_t_190Proposed DSM Program Capacity Costs</v>
          </cell>
        </row>
        <row r="4132">
          <cell r="E4132">
            <v>0</v>
          </cell>
          <cell r="F4132">
            <v>0</v>
          </cell>
          <cell r="G4132">
            <v>0</v>
          </cell>
          <cell r="H4132">
            <v>0</v>
          </cell>
          <cell r="I4132">
            <v>0</v>
          </cell>
          <cell r="J4132">
            <v>0</v>
          </cell>
          <cell r="K4132">
            <v>0</v>
          </cell>
          <cell r="L4132">
            <v>0</v>
          </cell>
          <cell r="M4132">
            <v>0</v>
          </cell>
          <cell r="N4132">
            <v>0</v>
          </cell>
          <cell r="O4132">
            <v>0</v>
          </cell>
          <cell r="P4132">
            <v>0</v>
          </cell>
          <cell r="Q4132">
            <v>0</v>
          </cell>
          <cell r="R4132">
            <v>0</v>
          </cell>
          <cell r="S4132">
            <v>0</v>
          </cell>
          <cell r="T4132">
            <v>0</v>
          </cell>
          <cell r="U4132">
            <v>0</v>
          </cell>
          <cell r="V4132">
            <v>0</v>
          </cell>
          <cell r="W4132">
            <v>0</v>
          </cell>
          <cell r="X4132">
            <v>0</v>
          </cell>
          <cell r="Y4132" t="str">
            <v>D2_WW_t_190Proposed DSM Program Capital Costs</v>
          </cell>
        </row>
        <row r="4133">
          <cell r="E4133">
            <v>0</v>
          </cell>
          <cell r="F4133">
            <v>0</v>
          </cell>
          <cell r="G4133">
            <v>0</v>
          </cell>
          <cell r="H4133">
            <v>0</v>
          </cell>
          <cell r="I4133">
            <v>0</v>
          </cell>
          <cell r="J4133">
            <v>0</v>
          </cell>
          <cell r="K4133">
            <v>0</v>
          </cell>
          <cell r="L4133">
            <v>0</v>
          </cell>
          <cell r="M4133">
            <v>0</v>
          </cell>
          <cell r="N4133">
            <v>0</v>
          </cell>
          <cell r="O4133">
            <v>0</v>
          </cell>
          <cell r="P4133">
            <v>0</v>
          </cell>
          <cell r="Q4133">
            <v>0</v>
          </cell>
          <cell r="R4133">
            <v>0</v>
          </cell>
          <cell r="S4133">
            <v>0</v>
          </cell>
          <cell r="T4133">
            <v>0</v>
          </cell>
          <cell r="U4133">
            <v>0</v>
          </cell>
          <cell r="V4133">
            <v>0</v>
          </cell>
          <cell r="W4133">
            <v>0</v>
          </cell>
          <cell r="X4133">
            <v>0</v>
          </cell>
          <cell r="Y4133" t="str">
            <v>D2_WW_t_190   DSM Program Total Costs</v>
          </cell>
        </row>
        <row r="4134">
          <cell r="E4134">
            <v>0</v>
          </cell>
          <cell r="F4134">
            <v>0</v>
          </cell>
          <cell r="G4134">
            <v>0</v>
          </cell>
          <cell r="H4134">
            <v>0</v>
          </cell>
          <cell r="I4134">
            <v>0</v>
          </cell>
          <cell r="J4134">
            <v>0</v>
          </cell>
          <cell r="K4134">
            <v>0</v>
          </cell>
          <cell r="L4134">
            <v>0</v>
          </cell>
          <cell r="M4134">
            <v>0</v>
          </cell>
          <cell r="N4134">
            <v>0</v>
          </cell>
          <cell r="O4134">
            <v>0</v>
          </cell>
          <cell r="P4134">
            <v>0</v>
          </cell>
          <cell r="Q4134">
            <v>0</v>
          </cell>
          <cell r="R4134">
            <v>0</v>
          </cell>
          <cell r="S4134">
            <v>0</v>
          </cell>
          <cell r="T4134">
            <v>0</v>
          </cell>
          <cell r="U4134">
            <v>0</v>
          </cell>
          <cell r="V4134">
            <v>0</v>
          </cell>
          <cell r="W4134">
            <v>0</v>
          </cell>
          <cell r="X4134">
            <v>0</v>
          </cell>
          <cell r="Y4134" t="str">
            <v>D2_WW_u_200Proposed DSM Program Energy Costs</v>
          </cell>
        </row>
        <row r="4135">
          <cell r="E4135">
            <v>0</v>
          </cell>
          <cell r="F4135">
            <v>0</v>
          </cell>
          <cell r="G4135">
            <v>0</v>
          </cell>
          <cell r="H4135">
            <v>0</v>
          </cell>
          <cell r="I4135">
            <v>0</v>
          </cell>
          <cell r="J4135">
            <v>0</v>
          </cell>
          <cell r="K4135">
            <v>0</v>
          </cell>
          <cell r="L4135">
            <v>0</v>
          </cell>
          <cell r="M4135">
            <v>0</v>
          </cell>
          <cell r="N4135">
            <v>0</v>
          </cell>
          <cell r="O4135">
            <v>0</v>
          </cell>
          <cell r="P4135">
            <v>0</v>
          </cell>
          <cell r="Q4135">
            <v>0</v>
          </cell>
          <cell r="R4135">
            <v>0</v>
          </cell>
          <cell r="S4135">
            <v>0</v>
          </cell>
          <cell r="T4135">
            <v>0</v>
          </cell>
          <cell r="U4135">
            <v>0</v>
          </cell>
          <cell r="V4135">
            <v>0</v>
          </cell>
          <cell r="W4135">
            <v>0</v>
          </cell>
          <cell r="X4135">
            <v>0</v>
          </cell>
          <cell r="Y4135" t="str">
            <v>D2_WW_u_200Proposed DSM Program Payback Energy Costs</v>
          </cell>
        </row>
        <row r="4136">
          <cell r="E4136">
            <v>0</v>
          </cell>
          <cell r="F4136">
            <v>0</v>
          </cell>
          <cell r="G4136">
            <v>0</v>
          </cell>
          <cell r="H4136">
            <v>0</v>
          </cell>
          <cell r="I4136">
            <v>0</v>
          </cell>
          <cell r="J4136">
            <v>0</v>
          </cell>
          <cell r="K4136">
            <v>0</v>
          </cell>
          <cell r="L4136">
            <v>0</v>
          </cell>
          <cell r="M4136">
            <v>0</v>
          </cell>
          <cell r="N4136">
            <v>0</v>
          </cell>
          <cell r="O4136">
            <v>0</v>
          </cell>
          <cell r="P4136">
            <v>0</v>
          </cell>
          <cell r="Q4136">
            <v>0</v>
          </cell>
          <cell r="R4136">
            <v>0</v>
          </cell>
          <cell r="S4136">
            <v>0</v>
          </cell>
          <cell r="T4136">
            <v>0</v>
          </cell>
          <cell r="U4136">
            <v>0</v>
          </cell>
          <cell r="V4136">
            <v>0</v>
          </cell>
          <cell r="W4136">
            <v>0</v>
          </cell>
          <cell r="X4136">
            <v>0</v>
          </cell>
          <cell r="Y4136" t="str">
            <v>D2_WW_u_200Proposed DSM Program Capacity Costs</v>
          </cell>
        </row>
        <row r="4137">
          <cell r="E4137">
            <v>0</v>
          </cell>
          <cell r="F4137">
            <v>0</v>
          </cell>
          <cell r="G4137">
            <v>0</v>
          </cell>
          <cell r="H4137">
            <v>0</v>
          </cell>
          <cell r="I4137">
            <v>0</v>
          </cell>
          <cell r="J4137">
            <v>0</v>
          </cell>
          <cell r="K4137">
            <v>0</v>
          </cell>
          <cell r="L4137">
            <v>0</v>
          </cell>
          <cell r="M4137">
            <v>0</v>
          </cell>
          <cell r="N4137">
            <v>0</v>
          </cell>
          <cell r="O4137">
            <v>0</v>
          </cell>
          <cell r="P4137">
            <v>0</v>
          </cell>
          <cell r="Q4137">
            <v>0</v>
          </cell>
          <cell r="R4137">
            <v>0</v>
          </cell>
          <cell r="S4137">
            <v>0</v>
          </cell>
          <cell r="T4137">
            <v>0</v>
          </cell>
          <cell r="U4137">
            <v>0</v>
          </cell>
          <cell r="V4137">
            <v>0</v>
          </cell>
          <cell r="W4137">
            <v>0</v>
          </cell>
          <cell r="X4137">
            <v>0</v>
          </cell>
          <cell r="Y4137" t="str">
            <v>D2_WW_u_200Proposed DSM Program Capital Costs</v>
          </cell>
        </row>
        <row r="4138">
          <cell r="E4138">
            <v>0</v>
          </cell>
          <cell r="F4138">
            <v>0</v>
          </cell>
          <cell r="G4138">
            <v>0</v>
          </cell>
          <cell r="H4138">
            <v>0</v>
          </cell>
          <cell r="I4138">
            <v>0</v>
          </cell>
          <cell r="J4138">
            <v>0</v>
          </cell>
          <cell r="K4138">
            <v>0</v>
          </cell>
          <cell r="L4138">
            <v>0</v>
          </cell>
          <cell r="M4138">
            <v>0</v>
          </cell>
          <cell r="N4138">
            <v>0</v>
          </cell>
          <cell r="O4138">
            <v>0</v>
          </cell>
          <cell r="P4138">
            <v>0</v>
          </cell>
          <cell r="Q4138">
            <v>0</v>
          </cell>
          <cell r="R4138">
            <v>0</v>
          </cell>
          <cell r="S4138">
            <v>0</v>
          </cell>
          <cell r="T4138">
            <v>0</v>
          </cell>
          <cell r="U4138">
            <v>0</v>
          </cell>
          <cell r="V4138">
            <v>0</v>
          </cell>
          <cell r="W4138">
            <v>0</v>
          </cell>
          <cell r="X4138">
            <v>0</v>
          </cell>
          <cell r="Y4138" t="str">
            <v>D2_WW_u_200   DSM Program Total Costs</v>
          </cell>
        </row>
        <row r="4139">
          <cell r="E4139">
            <v>0</v>
          </cell>
          <cell r="F4139">
            <v>1.2E-2</v>
          </cell>
          <cell r="G4139">
            <v>2.5999999999999999E-2</v>
          </cell>
          <cell r="H4139">
            <v>0.04</v>
          </cell>
          <cell r="I4139">
            <v>5.5E-2</v>
          </cell>
          <cell r="J4139">
            <v>6.9000000000000006E-2</v>
          </cell>
          <cell r="K4139">
            <v>8.5000000000000006E-2</v>
          </cell>
          <cell r="L4139">
            <v>0.1</v>
          </cell>
          <cell r="M4139">
            <v>0.115</v>
          </cell>
          <cell r="N4139">
            <v>0.13</v>
          </cell>
          <cell r="O4139">
            <v>0.14499999999999999</v>
          </cell>
          <cell r="P4139">
            <v>0.161</v>
          </cell>
          <cell r="Q4139">
            <v>0.17699999999999999</v>
          </cell>
          <cell r="R4139">
            <v>0.192</v>
          </cell>
          <cell r="S4139">
            <v>0.20699999999999999</v>
          </cell>
          <cell r="T4139">
            <v>0.222</v>
          </cell>
          <cell r="U4139">
            <v>0.23699999999999999</v>
          </cell>
          <cell r="V4139">
            <v>0.247</v>
          </cell>
          <cell r="W4139">
            <v>0.25600000000000001</v>
          </cell>
          <cell r="X4139">
            <v>0.26400000000000001</v>
          </cell>
          <cell r="Y4139" t="str">
            <v>D2_WW_c_20Proposed DSM Program Energy Costs</v>
          </cell>
        </row>
        <row r="4140">
          <cell r="E4140">
            <v>0</v>
          </cell>
          <cell r="F4140">
            <v>0</v>
          </cell>
          <cell r="G4140">
            <v>0</v>
          </cell>
          <cell r="H4140">
            <v>0</v>
          </cell>
          <cell r="I4140">
            <v>0</v>
          </cell>
          <cell r="J4140">
            <v>0</v>
          </cell>
          <cell r="K4140">
            <v>0</v>
          </cell>
          <cell r="L4140">
            <v>0</v>
          </cell>
          <cell r="M4140">
            <v>0</v>
          </cell>
          <cell r="N4140">
            <v>0</v>
          </cell>
          <cell r="O4140">
            <v>0</v>
          </cell>
          <cell r="P4140">
            <v>0</v>
          </cell>
          <cell r="Q4140">
            <v>0</v>
          </cell>
          <cell r="R4140">
            <v>0</v>
          </cell>
          <cell r="S4140">
            <v>0</v>
          </cell>
          <cell r="T4140">
            <v>0</v>
          </cell>
          <cell r="U4140">
            <v>0</v>
          </cell>
          <cell r="V4140">
            <v>0</v>
          </cell>
          <cell r="W4140">
            <v>0</v>
          </cell>
          <cell r="X4140">
            <v>0</v>
          </cell>
          <cell r="Y4140" t="str">
            <v>D2_WW_c_20Proposed DSM Program Payback Energy Costs</v>
          </cell>
        </row>
        <row r="4141">
          <cell r="E4141">
            <v>0</v>
          </cell>
          <cell r="F4141">
            <v>0</v>
          </cell>
          <cell r="G4141">
            <v>0</v>
          </cell>
          <cell r="H4141">
            <v>0</v>
          </cell>
          <cell r="I4141">
            <v>0</v>
          </cell>
          <cell r="J4141">
            <v>0</v>
          </cell>
          <cell r="K4141">
            <v>0</v>
          </cell>
          <cell r="L4141">
            <v>0</v>
          </cell>
          <cell r="M4141">
            <v>0</v>
          </cell>
          <cell r="N4141">
            <v>0</v>
          </cell>
          <cell r="O4141">
            <v>0</v>
          </cell>
          <cell r="P4141">
            <v>0</v>
          </cell>
          <cell r="Q4141">
            <v>0</v>
          </cell>
          <cell r="R4141">
            <v>0</v>
          </cell>
          <cell r="S4141">
            <v>0</v>
          </cell>
          <cell r="T4141">
            <v>0</v>
          </cell>
          <cell r="U4141">
            <v>0</v>
          </cell>
          <cell r="V4141">
            <v>0</v>
          </cell>
          <cell r="W4141">
            <v>0</v>
          </cell>
          <cell r="X4141">
            <v>0</v>
          </cell>
          <cell r="Y4141" t="str">
            <v>D2_WW_c_20Proposed DSM Program Capacity Costs</v>
          </cell>
        </row>
        <row r="4142">
          <cell r="E4142">
            <v>0</v>
          </cell>
          <cell r="F4142">
            <v>0</v>
          </cell>
          <cell r="G4142">
            <v>0</v>
          </cell>
          <cell r="H4142">
            <v>0</v>
          </cell>
          <cell r="I4142">
            <v>0</v>
          </cell>
          <cell r="J4142">
            <v>0</v>
          </cell>
          <cell r="K4142">
            <v>0</v>
          </cell>
          <cell r="L4142">
            <v>0</v>
          </cell>
          <cell r="M4142">
            <v>0</v>
          </cell>
          <cell r="N4142">
            <v>0</v>
          </cell>
          <cell r="O4142">
            <v>0</v>
          </cell>
          <cell r="P4142">
            <v>0</v>
          </cell>
          <cell r="Q4142">
            <v>0</v>
          </cell>
          <cell r="R4142">
            <v>0</v>
          </cell>
          <cell r="S4142">
            <v>0</v>
          </cell>
          <cell r="T4142">
            <v>0</v>
          </cell>
          <cell r="U4142">
            <v>0</v>
          </cell>
          <cell r="V4142">
            <v>0</v>
          </cell>
          <cell r="W4142">
            <v>0</v>
          </cell>
          <cell r="X4142">
            <v>0</v>
          </cell>
          <cell r="Y4142" t="str">
            <v>D2_WW_c_20Proposed DSM Program Capital Costs</v>
          </cell>
        </row>
        <row r="4143">
          <cell r="E4143">
            <v>0</v>
          </cell>
          <cell r="F4143">
            <v>1.2E-2</v>
          </cell>
          <cell r="G4143">
            <v>2.5999999999999999E-2</v>
          </cell>
          <cell r="H4143">
            <v>0.04</v>
          </cell>
          <cell r="I4143">
            <v>5.5E-2</v>
          </cell>
          <cell r="J4143">
            <v>6.9000000000000006E-2</v>
          </cell>
          <cell r="K4143">
            <v>8.5000000000000006E-2</v>
          </cell>
          <cell r="L4143">
            <v>0.1</v>
          </cell>
          <cell r="M4143">
            <v>0.115</v>
          </cell>
          <cell r="N4143">
            <v>0.13</v>
          </cell>
          <cell r="O4143">
            <v>0.14499999999999999</v>
          </cell>
          <cell r="P4143">
            <v>0.161</v>
          </cell>
          <cell r="Q4143">
            <v>0.17699999999999999</v>
          </cell>
          <cell r="R4143">
            <v>0.192</v>
          </cell>
          <cell r="S4143">
            <v>0.20699999999999999</v>
          </cell>
          <cell r="T4143">
            <v>0.222</v>
          </cell>
          <cell r="U4143">
            <v>0.23699999999999999</v>
          </cell>
          <cell r="V4143">
            <v>0.247</v>
          </cell>
          <cell r="W4143">
            <v>0.25600000000000001</v>
          </cell>
          <cell r="X4143">
            <v>0.26400000000000001</v>
          </cell>
          <cell r="Y4143" t="str">
            <v>D2_WW_c_20   DSM Program Total Costs</v>
          </cell>
        </row>
        <row r="4144">
          <cell r="E4144">
            <v>0</v>
          </cell>
          <cell r="F4144">
            <v>0</v>
          </cell>
          <cell r="G4144">
            <v>0</v>
          </cell>
          <cell r="H4144">
            <v>0</v>
          </cell>
          <cell r="I4144">
            <v>0</v>
          </cell>
          <cell r="J4144">
            <v>0</v>
          </cell>
          <cell r="K4144">
            <v>0</v>
          </cell>
          <cell r="L4144">
            <v>0</v>
          </cell>
          <cell r="M4144">
            <v>0</v>
          </cell>
          <cell r="N4144">
            <v>0</v>
          </cell>
          <cell r="O4144">
            <v>0</v>
          </cell>
          <cell r="P4144">
            <v>0</v>
          </cell>
          <cell r="Q4144">
            <v>0</v>
          </cell>
          <cell r="R4144">
            <v>0</v>
          </cell>
          <cell r="S4144">
            <v>0</v>
          </cell>
          <cell r="T4144">
            <v>0</v>
          </cell>
          <cell r="U4144">
            <v>0</v>
          </cell>
          <cell r="V4144">
            <v>0</v>
          </cell>
          <cell r="W4144">
            <v>0</v>
          </cell>
          <cell r="X4144">
            <v>0</v>
          </cell>
          <cell r="Y4144" t="str">
            <v>D2_WW_v_250Proposed DSM Program Energy Costs</v>
          </cell>
        </row>
        <row r="4145">
          <cell r="E4145">
            <v>0</v>
          </cell>
          <cell r="F4145">
            <v>0</v>
          </cell>
          <cell r="G4145">
            <v>0</v>
          </cell>
          <cell r="H4145">
            <v>0</v>
          </cell>
          <cell r="I4145">
            <v>0</v>
          </cell>
          <cell r="J4145">
            <v>0</v>
          </cell>
          <cell r="K4145">
            <v>0</v>
          </cell>
          <cell r="L4145">
            <v>0</v>
          </cell>
          <cell r="M4145">
            <v>0</v>
          </cell>
          <cell r="N4145">
            <v>0</v>
          </cell>
          <cell r="O4145">
            <v>0</v>
          </cell>
          <cell r="P4145">
            <v>0</v>
          </cell>
          <cell r="Q4145">
            <v>0</v>
          </cell>
          <cell r="R4145">
            <v>0</v>
          </cell>
          <cell r="S4145">
            <v>0</v>
          </cell>
          <cell r="T4145">
            <v>0</v>
          </cell>
          <cell r="U4145">
            <v>0</v>
          </cell>
          <cell r="V4145">
            <v>0</v>
          </cell>
          <cell r="W4145">
            <v>0</v>
          </cell>
          <cell r="X4145">
            <v>0</v>
          </cell>
          <cell r="Y4145" t="str">
            <v>D2_WW_v_250Proposed DSM Program Payback Energy Costs</v>
          </cell>
        </row>
        <row r="4146">
          <cell r="E4146">
            <v>0</v>
          </cell>
          <cell r="F4146">
            <v>0</v>
          </cell>
          <cell r="G4146">
            <v>0</v>
          </cell>
          <cell r="H4146">
            <v>0</v>
          </cell>
          <cell r="I4146">
            <v>0</v>
          </cell>
          <cell r="J4146">
            <v>0</v>
          </cell>
          <cell r="K4146">
            <v>0</v>
          </cell>
          <cell r="L4146">
            <v>0</v>
          </cell>
          <cell r="M4146">
            <v>0</v>
          </cell>
          <cell r="N4146">
            <v>0</v>
          </cell>
          <cell r="O4146">
            <v>0</v>
          </cell>
          <cell r="P4146">
            <v>0</v>
          </cell>
          <cell r="Q4146">
            <v>0</v>
          </cell>
          <cell r="R4146">
            <v>0</v>
          </cell>
          <cell r="S4146">
            <v>0</v>
          </cell>
          <cell r="T4146">
            <v>0</v>
          </cell>
          <cell r="U4146">
            <v>0</v>
          </cell>
          <cell r="V4146">
            <v>0</v>
          </cell>
          <cell r="W4146">
            <v>0</v>
          </cell>
          <cell r="X4146">
            <v>0</v>
          </cell>
          <cell r="Y4146" t="str">
            <v>D2_WW_v_250Proposed DSM Program Capacity Costs</v>
          </cell>
        </row>
        <row r="4147">
          <cell r="E4147">
            <v>0</v>
          </cell>
          <cell r="F4147">
            <v>0</v>
          </cell>
          <cell r="G4147">
            <v>0</v>
          </cell>
          <cell r="H4147">
            <v>0</v>
          </cell>
          <cell r="I4147">
            <v>0</v>
          </cell>
          <cell r="J4147">
            <v>0</v>
          </cell>
          <cell r="K4147">
            <v>0</v>
          </cell>
          <cell r="L4147">
            <v>0</v>
          </cell>
          <cell r="M4147">
            <v>0</v>
          </cell>
          <cell r="N4147">
            <v>0</v>
          </cell>
          <cell r="O4147">
            <v>0</v>
          </cell>
          <cell r="P4147">
            <v>0</v>
          </cell>
          <cell r="Q4147">
            <v>0</v>
          </cell>
          <cell r="R4147">
            <v>0</v>
          </cell>
          <cell r="S4147">
            <v>0</v>
          </cell>
          <cell r="T4147">
            <v>0</v>
          </cell>
          <cell r="U4147">
            <v>0</v>
          </cell>
          <cell r="V4147">
            <v>0</v>
          </cell>
          <cell r="W4147">
            <v>0</v>
          </cell>
          <cell r="X4147">
            <v>0</v>
          </cell>
          <cell r="Y4147" t="str">
            <v>D2_WW_v_250Proposed DSM Program Capital Costs</v>
          </cell>
        </row>
        <row r="4148">
          <cell r="E4148">
            <v>0</v>
          </cell>
          <cell r="F4148">
            <v>0</v>
          </cell>
          <cell r="G4148">
            <v>0</v>
          </cell>
          <cell r="H4148">
            <v>0</v>
          </cell>
          <cell r="I4148">
            <v>0</v>
          </cell>
          <cell r="J4148">
            <v>0</v>
          </cell>
          <cell r="K4148">
            <v>0</v>
          </cell>
          <cell r="L4148">
            <v>0</v>
          </cell>
          <cell r="M4148">
            <v>0</v>
          </cell>
          <cell r="N4148">
            <v>0</v>
          </cell>
          <cell r="O4148">
            <v>0</v>
          </cell>
          <cell r="P4148">
            <v>0</v>
          </cell>
          <cell r="Q4148">
            <v>0</v>
          </cell>
          <cell r="R4148">
            <v>0</v>
          </cell>
          <cell r="S4148">
            <v>0</v>
          </cell>
          <cell r="T4148">
            <v>0</v>
          </cell>
          <cell r="U4148">
            <v>0</v>
          </cell>
          <cell r="V4148">
            <v>0</v>
          </cell>
          <cell r="W4148">
            <v>0</v>
          </cell>
          <cell r="X4148">
            <v>0</v>
          </cell>
          <cell r="Y4148" t="str">
            <v>D2_WW_v_250   DSM Program Total Costs</v>
          </cell>
        </row>
        <row r="4149">
          <cell r="E4149">
            <v>0</v>
          </cell>
          <cell r="F4149">
            <v>0</v>
          </cell>
          <cell r="G4149">
            <v>0</v>
          </cell>
          <cell r="H4149">
            <v>0</v>
          </cell>
          <cell r="I4149">
            <v>0</v>
          </cell>
          <cell r="J4149">
            <v>0</v>
          </cell>
          <cell r="K4149">
            <v>0</v>
          </cell>
          <cell r="L4149">
            <v>0</v>
          </cell>
          <cell r="M4149">
            <v>0</v>
          </cell>
          <cell r="N4149">
            <v>0</v>
          </cell>
          <cell r="O4149">
            <v>0</v>
          </cell>
          <cell r="P4149">
            <v>0</v>
          </cell>
          <cell r="Q4149">
            <v>0</v>
          </cell>
          <cell r="R4149">
            <v>0</v>
          </cell>
          <cell r="S4149">
            <v>0</v>
          </cell>
          <cell r="T4149">
            <v>0</v>
          </cell>
          <cell r="U4149">
            <v>0</v>
          </cell>
          <cell r="V4149">
            <v>0</v>
          </cell>
          <cell r="W4149">
            <v>0</v>
          </cell>
          <cell r="X4149">
            <v>0</v>
          </cell>
          <cell r="Y4149" t="str">
            <v>D2_WW_w_300Proposed DSM Program Energy Costs</v>
          </cell>
        </row>
        <row r="4150">
          <cell r="E4150">
            <v>0</v>
          </cell>
          <cell r="F4150">
            <v>0</v>
          </cell>
          <cell r="G4150">
            <v>0</v>
          </cell>
          <cell r="H4150">
            <v>0</v>
          </cell>
          <cell r="I4150">
            <v>0</v>
          </cell>
          <cell r="J4150">
            <v>0</v>
          </cell>
          <cell r="K4150">
            <v>0</v>
          </cell>
          <cell r="L4150">
            <v>0</v>
          </cell>
          <cell r="M4150">
            <v>0</v>
          </cell>
          <cell r="N4150">
            <v>0</v>
          </cell>
          <cell r="O4150">
            <v>0</v>
          </cell>
          <cell r="P4150">
            <v>0</v>
          </cell>
          <cell r="Q4150">
            <v>0</v>
          </cell>
          <cell r="R4150">
            <v>0</v>
          </cell>
          <cell r="S4150">
            <v>0</v>
          </cell>
          <cell r="T4150">
            <v>0</v>
          </cell>
          <cell r="U4150">
            <v>0</v>
          </cell>
          <cell r="V4150">
            <v>0</v>
          </cell>
          <cell r="W4150">
            <v>0</v>
          </cell>
          <cell r="X4150">
            <v>0</v>
          </cell>
          <cell r="Y4150" t="str">
            <v>D2_WW_w_300Proposed DSM Program Payback Energy Costs</v>
          </cell>
        </row>
        <row r="4151">
          <cell r="E4151">
            <v>0</v>
          </cell>
          <cell r="F4151">
            <v>0</v>
          </cell>
          <cell r="G4151">
            <v>0</v>
          </cell>
          <cell r="H4151">
            <v>0</v>
          </cell>
          <cell r="I4151">
            <v>0</v>
          </cell>
          <cell r="J4151">
            <v>0</v>
          </cell>
          <cell r="K4151">
            <v>0</v>
          </cell>
          <cell r="L4151">
            <v>0</v>
          </cell>
          <cell r="M4151">
            <v>0</v>
          </cell>
          <cell r="N4151">
            <v>0</v>
          </cell>
          <cell r="O4151">
            <v>0</v>
          </cell>
          <cell r="P4151">
            <v>0</v>
          </cell>
          <cell r="Q4151">
            <v>0</v>
          </cell>
          <cell r="R4151">
            <v>0</v>
          </cell>
          <cell r="S4151">
            <v>0</v>
          </cell>
          <cell r="T4151">
            <v>0</v>
          </cell>
          <cell r="U4151">
            <v>0</v>
          </cell>
          <cell r="V4151">
            <v>0</v>
          </cell>
          <cell r="W4151">
            <v>0</v>
          </cell>
          <cell r="X4151">
            <v>0</v>
          </cell>
          <cell r="Y4151" t="str">
            <v>D2_WW_w_300Proposed DSM Program Capacity Costs</v>
          </cell>
        </row>
        <row r="4152">
          <cell r="E4152">
            <v>0</v>
          </cell>
          <cell r="F4152">
            <v>0</v>
          </cell>
          <cell r="G4152">
            <v>0</v>
          </cell>
          <cell r="H4152">
            <v>0</v>
          </cell>
          <cell r="I4152">
            <v>0</v>
          </cell>
          <cell r="J4152">
            <v>0</v>
          </cell>
          <cell r="K4152">
            <v>0</v>
          </cell>
          <cell r="L4152">
            <v>0</v>
          </cell>
          <cell r="M4152">
            <v>0</v>
          </cell>
          <cell r="N4152">
            <v>0</v>
          </cell>
          <cell r="O4152">
            <v>0</v>
          </cell>
          <cell r="P4152">
            <v>0</v>
          </cell>
          <cell r="Q4152">
            <v>0</v>
          </cell>
          <cell r="R4152">
            <v>0</v>
          </cell>
          <cell r="S4152">
            <v>0</v>
          </cell>
          <cell r="T4152">
            <v>0</v>
          </cell>
          <cell r="U4152">
            <v>0</v>
          </cell>
          <cell r="V4152">
            <v>0</v>
          </cell>
          <cell r="W4152">
            <v>0</v>
          </cell>
          <cell r="X4152">
            <v>0</v>
          </cell>
          <cell r="Y4152" t="str">
            <v>D2_WW_w_300Proposed DSM Program Capital Costs</v>
          </cell>
        </row>
        <row r="4153">
          <cell r="E4153">
            <v>0</v>
          </cell>
          <cell r="F4153">
            <v>0</v>
          </cell>
          <cell r="G4153">
            <v>0</v>
          </cell>
          <cell r="H4153">
            <v>0</v>
          </cell>
          <cell r="I4153">
            <v>0</v>
          </cell>
          <cell r="J4153">
            <v>0</v>
          </cell>
          <cell r="K4153">
            <v>0</v>
          </cell>
          <cell r="L4153">
            <v>0</v>
          </cell>
          <cell r="M4153">
            <v>0</v>
          </cell>
          <cell r="N4153">
            <v>0</v>
          </cell>
          <cell r="O4153">
            <v>0</v>
          </cell>
          <cell r="P4153">
            <v>0</v>
          </cell>
          <cell r="Q4153">
            <v>0</v>
          </cell>
          <cell r="R4153">
            <v>0</v>
          </cell>
          <cell r="S4153">
            <v>0</v>
          </cell>
          <cell r="T4153">
            <v>0</v>
          </cell>
          <cell r="U4153">
            <v>0</v>
          </cell>
          <cell r="V4153">
            <v>0</v>
          </cell>
          <cell r="W4153">
            <v>0</v>
          </cell>
          <cell r="X4153">
            <v>0</v>
          </cell>
          <cell r="Y4153" t="str">
            <v>D2_WW_w_300   DSM Program Total Costs</v>
          </cell>
        </row>
        <row r="4154">
          <cell r="E4154">
            <v>0</v>
          </cell>
          <cell r="F4154">
            <v>4.8000000000000001E-2</v>
          </cell>
          <cell r="G4154">
            <v>0.1</v>
          </cell>
          <cell r="H4154">
            <v>0.155</v>
          </cell>
          <cell r="I4154">
            <v>0.214</v>
          </cell>
          <cell r="J4154">
            <v>0.27500000000000002</v>
          </cell>
          <cell r="K4154">
            <v>0.33400000000000002</v>
          </cell>
          <cell r="L4154">
            <v>0.39200000000000002</v>
          </cell>
          <cell r="M4154">
            <v>0.44800000000000001</v>
          </cell>
          <cell r="N4154">
            <v>0.50600000000000001</v>
          </cell>
          <cell r="O4154">
            <v>0.56299999999999994</v>
          </cell>
          <cell r="P4154">
            <v>0.62</v>
          </cell>
          <cell r="Q4154">
            <v>0.67600000000000005</v>
          </cell>
          <cell r="R4154">
            <v>0.72899999999999998</v>
          </cell>
          <cell r="S4154">
            <v>0.77900000000000003</v>
          </cell>
          <cell r="T4154">
            <v>0.82599999999999996</v>
          </cell>
          <cell r="U4154">
            <v>0.88100000000000001</v>
          </cell>
          <cell r="V4154">
            <v>0.92800000000000005</v>
          </cell>
          <cell r="W4154">
            <v>0.96799999999999997</v>
          </cell>
          <cell r="X4154">
            <v>1.002</v>
          </cell>
          <cell r="Y4154" t="str">
            <v>D2_WW_d_30Proposed DSM Program Energy Costs</v>
          </cell>
        </row>
        <row r="4155">
          <cell r="E4155">
            <v>0</v>
          </cell>
          <cell r="F4155">
            <v>0</v>
          </cell>
          <cell r="G4155">
            <v>0</v>
          </cell>
          <cell r="H4155">
            <v>0</v>
          </cell>
          <cell r="I4155">
            <v>0</v>
          </cell>
          <cell r="J4155">
            <v>0</v>
          </cell>
          <cell r="K4155">
            <v>0</v>
          </cell>
          <cell r="L4155">
            <v>0</v>
          </cell>
          <cell r="M4155">
            <v>0</v>
          </cell>
          <cell r="N4155">
            <v>0</v>
          </cell>
          <cell r="O4155">
            <v>0</v>
          </cell>
          <cell r="P4155">
            <v>0</v>
          </cell>
          <cell r="Q4155">
            <v>0</v>
          </cell>
          <cell r="R4155">
            <v>0</v>
          </cell>
          <cell r="S4155">
            <v>0</v>
          </cell>
          <cell r="T4155">
            <v>0</v>
          </cell>
          <cell r="U4155">
            <v>0</v>
          </cell>
          <cell r="V4155">
            <v>0</v>
          </cell>
          <cell r="W4155">
            <v>0</v>
          </cell>
          <cell r="X4155">
            <v>0</v>
          </cell>
          <cell r="Y4155" t="str">
            <v>D2_WW_d_30Proposed DSM Program Payback Energy Costs</v>
          </cell>
        </row>
        <row r="4156">
          <cell r="E4156">
            <v>0</v>
          </cell>
          <cell r="F4156">
            <v>0</v>
          </cell>
          <cell r="G4156">
            <v>0</v>
          </cell>
          <cell r="H4156">
            <v>0</v>
          </cell>
          <cell r="I4156">
            <v>0</v>
          </cell>
          <cell r="J4156">
            <v>0</v>
          </cell>
          <cell r="K4156">
            <v>0</v>
          </cell>
          <cell r="L4156">
            <v>0</v>
          </cell>
          <cell r="M4156">
            <v>0</v>
          </cell>
          <cell r="N4156">
            <v>0</v>
          </cell>
          <cell r="O4156">
            <v>0</v>
          </cell>
          <cell r="P4156">
            <v>0</v>
          </cell>
          <cell r="Q4156">
            <v>0</v>
          </cell>
          <cell r="R4156">
            <v>0</v>
          </cell>
          <cell r="S4156">
            <v>0</v>
          </cell>
          <cell r="T4156">
            <v>0</v>
          </cell>
          <cell r="U4156">
            <v>0</v>
          </cell>
          <cell r="V4156">
            <v>0</v>
          </cell>
          <cell r="W4156">
            <v>0</v>
          </cell>
          <cell r="X4156">
            <v>0</v>
          </cell>
          <cell r="Y4156" t="str">
            <v>D2_WW_d_30Proposed DSM Program Capacity Costs</v>
          </cell>
        </row>
        <row r="4157">
          <cell r="E4157">
            <v>0</v>
          </cell>
          <cell r="F4157">
            <v>0</v>
          </cell>
          <cell r="G4157">
            <v>0</v>
          </cell>
          <cell r="H4157">
            <v>0</v>
          </cell>
          <cell r="I4157">
            <v>0</v>
          </cell>
          <cell r="J4157">
            <v>0</v>
          </cell>
          <cell r="K4157">
            <v>0</v>
          </cell>
          <cell r="L4157">
            <v>0</v>
          </cell>
          <cell r="M4157">
            <v>0</v>
          </cell>
          <cell r="N4157">
            <v>0</v>
          </cell>
          <cell r="O4157">
            <v>0</v>
          </cell>
          <cell r="P4157">
            <v>0</v>
          </cell>
          <cell r="Q4157">
            <v>0</v>
          </cell>
          <cell r="R4157">
            <v>0</v>
          </cell>
          <cell r="S4157">
            <v>0</v>
          </cell>
          <cell r="T4157">
            <v>0</v>
          </cell>
          <cell r="U4157">
            <v>0</v>
          </cell>
          <cell r="V4157">
            <v>0</v>
          </cell>
          <cell r="W4157">
            <v>0</v>
          </cell>
          <cell r="X4157">
            <v>0</v>
          </cell>
          <cell r="Y4157" t="str">
            <v>D2_WW_d_30Proposed DSM Program Capital Costs</v>
          </cell>
        </row>
        <row r="4158">
          <cell r="E4158">
            <v>0</v>
          </cell>
          <cell r="F4158">
            <v>4.8000000000000001E-2</v>
          </cell>
          <cell r="G4158">
            <v>0.1</v>
          </cell>
          <cell r="H4158">
            <v>0.155</v>
          </cell>
          <cell r="I4158">
            <v>0.214</v>
          </cell>
          <cell r="J4158">
            <v>0.27500000000000002</v>
          </cell>
          <cell r="K4158">
            <v>0.33400000000000002</v>
          </cell>
          <cell r="L4158">
            <v>0.39200000000000002</v>
          </cell>
          <cell r="M4158">
            <v>0.44800000000000001</v>
          </cell>
          <cell r="N4158">
            <v>0.50600000000000001</v>
          </cell>
          <cell r="O4158">
            <v>0.56299999999999994</v>
          </cell>
          <cell r="P4158">
            <v>0.62</v>
          </cell>
          <cell r="Q4158">
            <v>0.67600000000000005</v>
          </cell>
          <cell r="R4158">
            <v>0.72899999999999998</v>
          </cell>
          <cell r="S4158">
            <v>0.77900000000000003</v>
          </cell>
          <cell r="T4158">
            <v>0.82599999999999996</v>
          </cell>
          <cell r="U4158">
            <v>0.88100000000000001</v>
          </cell>
          <cell r="V4158">
            <v>0.92800000000000005</v>
          </cell>
          <cell r="W4158">
            <v>0.96799999999999997</v>
          </cell>
          <cell r="X4158">
            <v>1.002</v>
          </cell>
          <cell r="Y4158" t="str">
            <v>D2_WW_d_30   DSM Program Total Costs</v>
          </cell>
        </row>
        <row r="4159">
          <cell r="E4159">
            <v>0</v>
          </cell>
          <cell r="F4159">
            <v>0</v>
          </cell>
          <cell r="G4159">
            <v>0</v>
          </cell>
          <cell r="H4159">
            <v>0</v>
          </cell>
          <cell r="I4159">
            <v>0</v>
          </cell>
          <cell r="J4159">
            <v>0</v>
          </cell>
          <cell r="K4159">
            <v>0</v>
          </cell>
          <cell r="L4159">
            <v>0</v>
          </cell>
          <cell r="M4159">
            <v>0</v>
          </cell>
          <cell r="N4159">
            <v>0</v>
          </cell>
          <cell r="O4159">
            <v>0</v>
          </cell>
          <cell r="P4159">
            <v>0</v>
          </cell>
          <cell r="Q4159">
            <v>0</v>
          </cell>
          <cell r="R4159">
            <v>0</v>
          </cell>
          <cell r="S4159">
            <v>0</v>
          </cell>
          <cell r="T4159">
            <v>0</v>
          </cell>
          <cell r="U4159">
            <v>0</v>
          </cell>
          <cell r="V4159">
            <v>0</v>
          </cell>
          <cell r="W4159">
            <v>0</v>
          </cell>
          <cell r="X4159">
            <v>0</v>
          </cell>
          <cell r="Y4159" t="str">
            <v>D2_WW_x_400Proposed DSM Program Energy Costs</v>
          </cell>
        </row>
        <row r="4160">
          <cell r="E4160">
            <v>0</v>
          </cell>
          <cell r="F4160">
            <v>0</v>
          </cell>
          <cell r="G4160">
            <v>0</v>
          </cell>
          <cell r="H4160">
            <v>0</v>
          </cell>
          <cell r="I4160">
            <v>0</v>
          </cell>
          <cell r="J4160">
            <v>0</v>
          </cell>
          <cell r="K4160">
            <v>0</v>
          </cell>
          <cell r="L4160">
            <v>0</v>
          </cell>
          <cell r="M4160">
            <v>0</v>
          </cell>
          <cell r="N4160">
            <v>0</v>
          </cell>
          <cell r="O4160">
            <v>0</v>
          </cell>
          <cell r="P4160">
            <v>0</v>
          </cell>
          <cell r="Q4160">
            <v>0</v>
          </cell>
          <cell r="R4160">
            <v>0</v>
          </cell>
          <cell r="S4160">
            <v>0</v>
          </cell>
          <cell r="T4160">
            <v>0</v>
          </cell>
          <cell r="U4160">
            <v>0</v>
          </cell>
          <cell r="V4160">
            <v>0</v>
          </cell>
          <cell r="W4160">
            <v>0</v>
          </cell>
          <cell r="X4160">
            <v>0</v>
          </cell>
          <cell r="Y4160" t="str">
            <v>D2_WW_x_400Proposed DSM Program Payback Energy Costs</v>
          </cell>
        </row>
        <row r="4161">
          <cell r="E4161">
            <v>0</v>
          </cell>
          <cell r="F4161">
            <v>0</v>
          </cell>
          <cell r="G4161">
            <v>0</v>
          </cell>
          <cell r="H4161">
            <v>0</v>
          </cell>
          <cell r="I4161">
            <v>0</v>
          </cell>
          <cell r="J4161">
            <v>0</v>
          </cell>
          <cell r="K4161">
            <v>0</v>
          </cell>
          <cell r="L4161">
            <v>0</v>
          </cell>
          <cell r="M4161">
            <v>0</v>
          </cell>
          <cell r="N4161">
            <v>0</v>
          </cell>
          <cell r="O4161">
            <v>0</v>
          </cell>
          <cell r="P4161">
            <v>0</v>
          </cell>
          <cell r="Q4161">
            <v>0</v>
          </cell>
          <cell r="R4161">
            <v>0</v>
          </cell>
          <cell r="S4161">
            <v>0</v>
          </cell>
          <cell r="T4161">
            <v>0</v>
          </cell>
          <cell r="U4161">
            <v>0</v>
          </cell>
          <cell r="V4161">
            <v>0</v>
          </cell>
          <cell r="W4161">
            <v>0</v>
          </cell>
          <cell r="X4161">
            <v>0</v>
          </cell>
          <cell r="Y4161" t="str">
            <v>D2_WW_x_400Proposed DSM Program Capacity Costs</v>
          </cell>
        </row>
        <row r="4162">
          <cell r="E4162">
            <v>0</v>
          </cell>
          <cell r="F4162">
            <v>0</v>
          </cell>
          <cell r="G4162">
            <v>0</v>
          </cell>
          <cell r="H4162">
            <v>0</v>
          </cell>
          <cell r="I4162">
            <v>0</v>
          </cell>
          <cell r="J4162">
            <v>0</v>
          </cell>
          <cell r="K4162">
            <v>0</v>
          </cell>
          <cell r="L4162">
            <v>0</v>
          </cell>
          <cell r="M4162">
            <v>0</v>
          </cell>
          <cell r="N4162">
            <v>0</v>
          </cell>
          <cell r="O4162">
            <v>0</v>
          </cell>
          <cell r="P4162">
            <v>0</v>
          </cell>
          <cell r="Q4162">
            <v>0</v>
          </cell>
          <cell r="R4162">
            <v>0</v>
          </cell>
          <cell r="S4162">
            <v>0</v>
          </cell>
          <cell r="T4162">
            <v>0</v>
          </cell>
          <cell r="U4162">
            <v>0</v>
          </cell>
          <cell r="V4162">
            <v>0</v>
          </cell>
          <cell r="W4162">
            <v>0</v>
          </cell>
          <cell r="X4162">
            <v>0</v>
          </cell>
          <cell r="Y4162" t="str">
            <v>D2_WW_x_400Proposed DSM Program Capital Costs</v>
          </cell>
        </row>
        <row r="4163">
          <cell r="E4163">
            <v>0</v>
          </cell>
          <cell r="F4163">
            <v>0</v>
          </cell>
          <cell r="G4163">
            <v>0</v>
          </cell>
          <cell r="H4163">
            <v>0</v>
          </cell>
          <cell r="I4163">
            <v>0</v>
          </cell>
          <cell r="J4163">
            <v>0</v>
          </cell>
          <cell r="K4163">
            <v>0</v>
          </cell>
          <cell r="L4163">
            <v>0</v>
          </cell>
          <cell r="M4163">
            <v>0</v>
          </cell>
          <cell r="N4163">
            <v>0</v>
          </cell>
          <cell r="O4163">
            <v>0</v>
          </cell>
          <cell r="P4163">
            <v>0</v>
          </cell>
          <cell r="Q4163">
            <v>0</v>
          </cell>
          <cell r="R4163">
            <v>0</v>
          </cell>
          <cell r="S4163">
            <v>0</v>
          </cell>
          <cell r="T4163">
            <v>0</v>
          </cell>
          <cell r="U4163">
            <v>0</v>
          </cell>
          <cell r="V4163">
            <v>0</v>
          </cell>
          <cell r="W4163">
            <v>0</v>
          </cell>
          <cell r="X4163">
            <v>0</v>
          </cell>
          <cell r="Y4163" t="str">
            <v>D2_WW_x_400   DSM Program Total Costs</v>
          </cell>
        </row>
        <row r="4164">
          <cell r="E4164">
            <v>0</v>
          </cell>
          <cell r="F4164">
            <v>3.7999999999999999E-2</v>
          </cell>
          <cell r="G4164">
            <v>7.6999999999999999E-2</v>
          </cell>
          <cell r="H4164">
            <v>0.11600000000000001</v>
          </cell>
          <cell r="I4164">
            <v>0.156</v>
          </cell>
          <cell r="J4164">
            <v>0.19800000000000001</v>
          </cell>
          <cell r="K4164">
            <v>0.23699999999999999</v>
          </cell>
          <cell r="L4164">
            <v>0.27200000000000002</v>
          </cell>
          <cell r="M4164">
            <v>0.30399999999999999</v>
          </cell>
          <cell r="N4164">
            <v>0.33300000000000002</v>
          </cell>
          <cell r="O4164">
            <v>0.35699999999999998</v>
          </cell>
          <cell r="P4164">
            <v>0.378</v>
          </cell>
          <cell r="Q4164">
            <v>0.39600000000000002</v>
          </cell>
          <cell r="R4164">
            <v>0.41099999999999998</v>
          </cell>
          <cell r="S4164">
            <v>0.42499999999999999</v>
          </cell>
          <cell r="T4164">
            <v>0.438</v>
          </cell>
          <cell r="U4164">
            <v>0.45</v>
          </cell>
          <cell r="V4164">
            <v>0.45900000000000002</v>
          </cell>
          <cell r="W4164">
            <v>0.46600000000000003</v>
          </cell>
          <cell r="X4164">
            <v>0.47399999999999998</v>
          </cell>
          <cell r="Y4164" t="str">
            <v>D2_WW_e_40Proposed DSM Program Energy Costs</v>
          </cell>
        </row>
        <row r="4165">
          <cell r="E4165">
            <v>0</v>
          </cell>
          <cell r="F4165">
            <v>0</v>
          </cell>
          <cell r="G4165">
            <v>0</v>
          </cell>
          <cell r="H4165">
            <v>0</v>
          </cell>
          <cell r="I4165">
            <v>0</v>
          </cell>
          <cell r="J4165">
            <v>0</v>
          </cell>
          <cell r="K4165">
            <v>0</v>
          </cell>
          <cell r="L4165">
            <v>0</v>
          </cell>
          <cell r="M4165">
            <v>0</v>
          </cell>
          <cell r="N4165">
            <v>0</v>
          </cell>
          <cell r="O4165">
            <v>0</v>
          </cell>
          <cell r="P4165">
            <v>0</v>
          </cell>
          <cell r="Q4165">
            <v>0</v>
          </cell>
          <cell r="R4165">
            <v>0</v>
          </cell>
          <cell r="S4165">
            <v>0</v>
          </cell>
          <cell r="T4165">
            <v>0</v>
          </cell>
          <cell r="U4165">
            <v>0</v>
          </cell>
          <cell r="V4165">
            <v>0</v>
          </cell>
          <cell r="W4165">
            <v>0</v>
          </cell>
          <cell r="X4165">
            <v>0</v>
          </cell>
          <cell r="Y4165" t="str">
            <v>D2_WW_e_40Proposed DSM Program Payback Energy Costs</v>
          </cell>
        </row>
        <row r="4166">
          <cell r="E4166">
            <v>0</v>
          </cell>
          <cell r="F4166">
            <v>0</v>
          </cell>
          <cell r="G4166">
            <v>0</v>
          </cell>
          <cell r="H4166">
            <v>0</v>
          </cell>
          <cell r="I4166">
            <v>0</v>
          </cell>
          <cell r="J4166">
            <v>0</v>
          </cell>
          <cell r="K4166">
            <v>0</v>
          </cell>
          <cell r="L4166">
            <v>0</v>
          </cell>
          <cell r="M4166">
            <v>0</v>
          </cell>
          <cell r="N4166">
            <v>0</v>
          </cell>
          <cell r="O4166">
            <v>0</v>
          </cell>
          <cell r="P4166">
            <v>0</v>
          </cell>
          <cell r="Q4166">
            <v>0</v>
          </cell>
          <cell r="R4166">
            <v>0</v>
          </cell>
          <cell r="S4166">
            <v>0</v>
          </cell>
          <cell r="T4166">
            <v>0</v>
          </cell>
          <cell r="U4166">
            <v>0</v>
          </cell>
          <cell r="V4166">
            <v>0</v>
          </cell>
          <cell r="W4166">
            <v>0</v>
          </cell>
          <cell r="X4166">
            <v>0</v>
          </cell>
          <cell r="Y4166" t="str">
            <v>D2_WW_e_40Proposed DSM Program Capacity Costs</v>
          </cell>
        </row>
        <row r="4167">
          <cell r="E4167">
            <v>0</v>
          </cell>
          <cell r="F4167">
            <v>0</v>
          </cell>
          <cell r="G4167">
            <v>0</v>
          </cell>
          <cell r="H4167">
            <v>0</v>
          </cell>
          <cell r="I4167">
            <v>0</v>
          </cell>
          <cell r="J4167">
            <v>0</v>
          </cell>
          <cell r="K4167">
            <v>0</v>
          </cell>
          <cell r="L4167">
            <v>0</v>
          </cell>
          <cell r="M4167">
            <v>0</v>
          </cell>
          <cell r="N4167">
            <v>0</v>
          </cell>
          <cell r="O4167">
            <v>0</v>
          </cell>
          <cell r="P4167">
            <v>0</v>
          </cell>
          <cell r="Q4167">
            <v>0</v>
          </cell>
          <cell r="R4167">
            <v>0</v>
          </cell>
          <cell r="S4167">
            <v>0</v>
          </cell>
          <cell r="T4167">
            <v>0</v>
          </cell>
          <cell r="U4167">
            <v>0</v>
          </cell>
          <cell r="V4167">
            <v>0</v>
          </cell>
          <cell r="W4167">
            <v>0</v>
          </cell>
          <cell r="X4167">
            <v>0</v>
          </cell>
          <cell r="Y4167" t="str">
            <v>D2_WW_e_40Proposed DSM Program Capital Costs</v>
          </cell>
        </row>
        <row r="4168">
          <cell r="E4168">
            <v>0</v>
          </cell>
          <cell r="F4168">
            <v>3.7999999999999999E-2</v>
          </cell>
          <cell r="G4168">
            <v>7.6999999999999999E-2</v>
          </cell>
          <cell r="H4168">
            <v>0.11600000000000001</v>
          </cell>
          <cell r="I4168">
            <v>0.156</v>
          </cell>
          <cell r="J4168">
            <v>0.19800000000000001</v>
          </cell>
          <cell r="K4168">
            <v>0.23699999999999999</v>
          </cell>
          <cell r="L4168">
            <v>0.27200000000000002</v>
          </cell>
          <cell r="M4168">
            <v>0.30399999999999999</v>
          </cell>
          <cell r="N4168">
            <v>0.33300000000000002</v>
          </cell>
          <cell r="O4168">
            <v>0.35699999999999998</v>
          </cell>
          <cell r="P4168">
            <v>0.378</v>
          </cell>
          <cell r="Q4168">
            <v>0.39600000000000002</v>
          </cell>
          <cell r="R4168">
            <v>0.41099999999999998</v>
          </cell>
          <cell r="S4168">
            <v>0.42499999999999999</v>
          </cell>
          <cell r="T4168">
            <v>0.438</v>
          </cell>
          <cell r="U4168">
            <v>0.45</v>
          </cell>
          <cell r="V4168">
            <v>0.45900000000000002</v>
          </cell>
          <cell r="W4168">
            <v>0.46600000000000003</v>
          </cell>
          <cell r="X4168">
            <v>0.47399999999999998</v>
          </cell>
          <cell r="Y4168" t="str">
            <v>D2_WW_e_40   DSM Program Total Costs</v>
          </cell>
        </row>
        <row r="4169">
          <cell r="E4169">
            <v>0</v>
          </cell>
          <cell r="F4169">
            <v>0</v>
          </cell>
          <cell r="G4169">
            <v>0</v>
          </cell>
          <cell r="H4169">
            <v>0</v>
          </cell>
          <cell r="I4169">
            <v>0</v>
          </cell>
          <cell r="J4169">
            <v>0</v>
          </cell>
          <cell r="K4169">
            <v>0</v>
          </cell>
          <cell r="L4169">
            <v>0</v>
          </cell>
          <cell r="M4169">
            <v>0</v>
          </cell>
          <cell r="N4169">
            <v>0</v>
          </cell>
          <cell r="O4169">
            <v>0</v>
          </cell>
          <cell r="P4169">
            <v>0</v>
          </cell>
          <cell r="Q4169">
            <v>0</v>
          </cell>
          <cell r="R4169">
            <v>0</v>
          </cell>
          <cell r="S4169">
            <v>0</v>
          </cell>
          <cell r="T4169">
            <v>0</v>
          </cell>
          <cell r="U4169">
            <v>0</v>
          </cell>
          <cell r="V4169">
            <v>0</v>
          </cell>
          <cell r="W4169">
            <v>0</v>
          </cell>
          <cell r="X4169">
            <v>0</v>
          </cell>
          <cell r="Y4169" t="str">
            <v>D2_WW_y_500Proposed DSM Program Energy Costs</v>
          </cell>
        </row>
        <row r="4170">
          <cell r="E4170">
            <v>0</v>
          </cell>
          <cell r="F4170">
            <v>0</v>
          </cell>
          <cell r="G4170">
            <v>0</v>
          </cell>
          <cell r="H4170">
            <v>0</v>
          </cell>
          <cell r="I4170">
            <v>0</v>
          </cell>
          <cell r="J4170">
            <v>0</v>
          </cell>
          <cell r="K4170">
            <v>0</v>
          </cell>
          <cell r="L4170">
            <v>0</v>
          </cell>
          <cell r="M4170">
            <v>0</v>
          </cell>
          <cell r="N4170">
            <v>0</v>
          </cell>
          <cell r="O4170">
            <v>0</v>
          </cell>
          <cell r="P4170">
            <v>0</v>
          </cell>
          <cell r="Q4170">
            <v>0</v>
          </cell>
          <cell r="R4170">
            <v>0</v>
          </cell>
          <cell r="S4170">
            <v>0</v>
          </cell>
          <cell r="T4170">
            <v>0</v>
          </cell>
          <cell r="U4170">
            <v>0</v>
          </cell>
          <cell r="V4170">
            <v>0</v>
          </cell>
          <cell r="W4170">
            <v>0</v>
          </cell>
          <cell r="X4170">
            <v>0</v>
          </cell>
          <cell r="Y4170" t="str">
            <v>D2_WW_y_500Proposed DSM Program Payback Energy Costs</v>
          </cell>
        </row>
        <row r="4171">
          <cell r="E4171">
            <v>0</v>
          </cell>
          <cell r="F4171">
            <v>0</v>
          </cell>
          <cell r="G4171">
            <v>0</v>
          </cell>
          <cell r="H4171">
            <v>0</v>
          </cell>
          <cell r="I4171">
            <v>0</v>
          </cell>
          <cell r="J4171">
            <v>0</v>
          </cell>
          <cell r="K4171">
            <v>0</v>
          </cell>
          <cell r="L4171">
            <v>0</v>
          </cell>
          <cell r="M4171">
            <v>0</v>
          </cell>
          <cell r="N4171">
            <v>0</v>
          </cell>
          <cell r="O4171">
            <v>0</v>
          </cell>
          <cell r="P4171">
            <v>0</v>
          </cell>
          <cell r="Q4171">
            <v>0</v>
          </cell>
          <cell r="R4171">
            <v>0</v>
          </cell>
          <cell r="S4171">
            <v>0</v>
          </cell>
          <cell r="T4171">
            <v>0</v>
          </cell>
          <cell r="U4171">
            <v>0</v>
          </cell>
          <cell r="V4171">
            <v>0</v>
          </cell>
          <cell r="W4171">
            <v>0</v>
          </cell>
          <cell r="X4171">
            <v>0</v>
          </cell>
          <cell r="Y4171" t="str">
            <v>D2_WW_y_500Proposed DSM Program Capacity Costs</v>
          </cell>
        </row>
        <row r="4172">
          <cell r="E4172">
            <v>0</v>
          </cell>
          <cell r="F4172">
            <v>0</v>
          </cell>
          <cell r="G4172">
            <v>0</v>
          </cell>
          <cell r="H4172">
            <v>0</v>
          </cell>
          <cell r="I4172">
            <v>0</v>
          </cell>
          <cell r="J4172">
            <v>0</v>
          </cell>
          <cell r="K4172">
            <v>0</v>
          </cell>
          <cell r="L4172">
            <v>0</v>
          </cell>
          <cell r="M4172">
            <v>0</v>
          </cell>
          <cell r="N4172">
            <v>0</v>
          </cell>
          <cell r="O4172">
            <v>0</v>
          </cell>
          <cell r="P4172">
            <v>0</v>
          </cell>
          <cell r="Q4172">
            <v>0</v>
          </cell>
          <cell r="R4172">
            <v>0</v>
          </cell>
          <cell r="S4172">
            <v>0</v>
          </cell>
          <cell r="T4172">
            <v>0</v>
          </cell>
          <cell r="U4172">
            <v>0</v>
          </cell>
          <cell r="V4172">
            <v>0</v>
          </cell>
          <cell r="W4172">
            <v>0</v>
          </cell>
          <cell r="X4172">
            <v>0</v>
          </cell>
          <cell r="Y4172" t="str">
            <v>D2_WW_y_500Proposed DSM Program Capital Costs</v>
          </cell>
        </row>
        <row r="4173">
          <cell r="E4173">
            <v>0</v>
          </cell>
          <cell r="F4173">
            <v>0</v>
          </cell>
          <cell r="G4173">
            <v>0</v>
          </cell>
          <cell r="H4173">
            <v>0</v>
          </cell>
          <cell r="I4173">
            <v>0</v>
          </cell>
          <cell r="J4173">
            <v>0</v>
          </cell>
          <cell r="K4173">
            <v>0</v>
          </cell>
          <cell r="L4173">
            <v>0</v>
          </cell>
          <cell r="M4173">
            <v>0</v>
          </cell>
          <cell r="N4173">
            <v>0</v>
          </cell>
          <cell r="O4173">
            <v>0</v>
          </cell>
          <cell r="P4173">
            <v>0</v>
          </cell>
          <cell r="Q4173">
            <v>0</v>
          </cell>
          <cell r="R4173">
            <v>0</v>
          </cell>
          <cell r="S4173">
            <v>0</v>
          </cell>
          <cell r="T4173">
            <v>0</v>
          </cell>
          <cell r="U4173">
            <v>0</v>
          </cell>
          <cell r="V4173">
            <v>0</v>
          </cell>
          <cell r="W4173">
            <v>0</v>
          </cell>
          <cell r="X4173">
            <v>0</v>
          </cell>
          <cell r="Y4173" t="str">
            <v>D2_WW_y_500   DSM Program Total Costs</v>
          </cell>
        </row>
        <row r="4174">
          <cell r="E4174">
            <v>0</v>
          </cell>
          <cell r="F4174">
            <v>4.9000000000000002E-2</v>
          </cell>
          <cell r="G4174">
            <v>0.1</v>
          </cell>
          <cell r="H4174">
            <v>0.152</v>
          </cell>
          <cell r="I4174">
            <v>0.20599999999999999</v>
          </cell>
          <cell r="J4174">
            <v>0.25800000000000001</v>
          </cell>
          <cell r="K4174">
            <v>0.30599999999999999</v>
          </cell>
          <cell r="L4174">
            <v>0.34899999999999998</v>
          </cell>
          <cell r="M4174">
            <v>0.38700000000000001</v>
          </cell>
          <cell r="N4174">
            <v>0.42099999999999999</v>
          </cell>
          <cell r="O4174">
            <v>0.44900000000000001</v>
          </cell>
          <cell r="P4174">
            <v>0.47199999999999998</v>
          </cell>
          <cell r="Q4174">
            <v>0.49</v>
          </cell>
          <cell r="R4174">
            <v>0.50600000000000001</v>
          </cell>
          <cell r="S4174">
            <v>0.52</v>
          </cell>
          <cell r="T4174">
            <v>0.53</v>
          </cell>
          <cell r="U4174">
            <v>0.53800000000000003</v>
          </cell>
          <cell r="V4174">
            <v>0.54600000000000004</v>
          </cell>
          <cell r="W4174">
            <v>0.55000000000000004</v>
          </cell>
          <cell r="X4174">
            <v>0.55500000000000005</v>
          </cell>
          <cell r="Y4174" t="str">
            <v>D2_WW_f_50Proposed DSM Program Energy Costs</v>
          </cell>
        </row>
        <row r="4175">
          <cell r="E4175">
            <v>0</v>
          </cell>
          <cell r="F4175">
            <v>0</v>
          </cell>
          <cell r="G4175">
            <v>0</v>
          </cell>
          <cell r="H4175">
            <v>0</v>
          </cell>
          <cell r="I4175">
            <v>0</v>
          </cell>
          <cell r="J4175">
            <v>0</v>
          </cell>
          <cell r="K4175">
            <v>0</v>
          </cell>
          <cell r="L4175">
            <v>0</v>
          </cell>
          <cell r="M4175">
            <v>0</v>
          </cell>
          <cell r="N4175">
            <v>0</v>
          </cell>
          <cell r="O4175">
            <v>0</v>
          </cell>
          <cell r="P4175">
            <v>0</v>
          </cell>
          <cell r="Q4175">
            <v>0</v>
          </cell>
          <cell r="R4175">
            <v>0</v>
          </cell>
          <cell r="S4175">
            <v>0</v>
          </cell>
          <cell r="T4175">
            <v>0</v>
          </cell>
          <cell r="U4175">
            <v>0</v>
          </cell>
          <cell r="V4175">
            <v>0</v>
          </cell>
          <cell r="W4175">
            <v>0</v>
          </cell>
          <cell r="X4175">
            <v>0</v>
          </cell>
          <cell r="Y4175" t="str">
            <v>D2_WW_f_50Proposed DSM Program Payback Energy Costs</v>
          </cell>
        </row>
        <row r="4176">
          <cell r="E4176">
            <v>0</v>
          </cell>
          <cell r="F4176">
            <v>0</v>
          </cell>
          <cell r="G4176">
            <v>0</v>
          </cell>
          <cell r="H4176">
            <v>0</v>
          </cell>
          <cell r="I4176">
            <v>0</v>
          </cell>
          <cell r="J4176">
            <v>0</v>
          </cell>
          <cell r="K4176">
            <v>0</v>
          </cell>
          <cell r="L4176">
            <v>0</v>
          </cell>
          <cell r="M4176">
            <v>0</v>
          </cell>
          <cell r="N4176">
            <v>0</v>
          </cell>
          <cell r="O4176">
            <v>0</v>
          </cell>
          <cell r="P4176">
            <v>0</v>
          </cell>
          <cell r="Q4176">
            <v>0</v>
          </cell>
          <cell r="R4176">
            <v>0</v>
          </cell>
          <cell r="S4176">
            <v>0</v>
          </cell>
          <cell r="T4176">
            <v>0</v>
          </cell>
          <cell r="U4176">
            <v>0</v>
          </cell>
          <cell r="V4176">
            <v>0</v>
          </cell>
          <cell r="W4176">
            <v>0</v>
          </cell>
          <cell r="X4176">
            <v>0</v>
          </cell>
          <cell r="Y4176" t="str">
            <v>D2_WW_f_50Proposed DSM Program Capacity Costs</v>
          </cell>
        </row>
        <row r="4177">
          <cell r="E4177">
            <v>0</v>
          </cell>
          <cell r="F4177">
            <v>0</v>
          </cell>
          <cell r="G4177">
            <v>0</v>
          </cell>
          <cell r="H4177">
            <v>0</v>
          </cell>
          <cell r="I4177">
            <v>0</v>
          </cell>
          <cell r="J4177">
            <v>0</v>
          </cell>
          <cell r="K4177">
            <v>0</v>
          </cell>
          <cell r="L4177">
            <v>0</v>
          </cell>
          <cell r="M4177">
            <v>0</v>
          </cell>
          <cell r="N4177">
            <v>0</v>
          </cell>
          <cell r="O4177">
            <v>0</v>
          </cell>
          <cell r="P4177">
            <v>0</v>
          </cell>
          <cell r="Q4177">
            <v>0</v>
          </cell>
          <cell r="R4177">
            <v>0</v>
          </cell>
          <cell r="S4177">
            <v>0</v>
          </cell>
          <cell r="T4177">
            <v>0</v>
          </cell>
          <cell r="U4177">
            <v>0</v>
          </cell>
          <cell r="V4177">
            <v>0</v>
          </cell>
          <cell r="W4177">
            <v>0</v>
          </cell>
          <cell r="X4177">
            <v>0</v>
          </cell>
          <cell r="Y4177" t="str">
            <v>D2_WW_f_50Proposed DSM Program Capital Costs</v>
          </cell>
        </row>
        <row r="4178">
          <cell r="E4178">
            <v>0</v>
          </cell>
          <cell r="F4178">
            <v>4.9000000000000002E-2</v>
          </cell>
          <cell r="G4178">
            <v>0.1</v>
          </cell>
          <cell r="H4178">
            <v>0.152</v>
          </cell>
          <cell r="I4178">
            <v>0.20599999999999999</v>
          </cell>
          <cell r="J4178">
            <v>0.25800000000000001</v>
          </cell>
          <cell r="K4178">
            <v>0.30599999999999999</v>
          </cell>
          <cell r="L4178">
            <v>0.34899999999999998</v>
          </cell>
          <cell r="M4178">
            <v>0.38700000000000001</v>
          </cell>
          <cell r="N4178">
            <v>0.42099999999999999</v>
          </cell>
          <cell r="O4178">
            <v>0.44900000000000001</v>
          </cell>
          <cell r="P4178">
            <v>0.47199999999999998</v>
          </cell>
          <cell r="Q4178">
            <v>0.49</v>
          </cell>
          <cell r="R4178">
            <v>0.50600000000000001</v>
          </cell>
          <cell r="S4178">
            <v>0.52</v>
          </cell>
          <cell r="T4178">
            <v>0.53</v>
          </cell>
          <cell r="U4178">
            <v>0.53800000000000003</v>
          </cell>
          <cell r="V4178">
            <v>0.54600000000000004</v>
          </cell>
          <cell r="W4178">
            <v>0.55000000000000004</v>
          </cell>
          <cell r="X4178">
            <v>0.55500000000000005</v>
          </cell>
          <cell r="Y4178" t="str">
            <v>D2_WW_f_50   DSM Program Total Costs</v>
          </cell>
        </row>
        <row r="4179">
          <cell r="E4179">
            <v>0</v>
          </cell>
          <cell r="F4179">
            <v>0</v>
          </cell>
          <cell r="G4179">
            <v>0</v>
          </cell>
          <cell r="H4179">
            <v>6.8000000000000005E-2</v>
          </cell>
          <cell r="I4179">
            <v>0.13600000000000001</v>
          </cell>
          <cell r="J4179">
            <v>0.19900000000000001</v>
          </cell>
          <cell r="K4179">
            <v>0.254</v>
          </cell>
          <cell r="L4179">
            <v>0.30199999999999999</v>
          </cell>
          <cell r="M4179">
            <v>0.34599999999999997</v>
          </cell>
          <cell r="N4179">
            <v>0.38400000000000001</v>
          </cell>
          <cell r="O4179">
            <v>0.41599999999999998</v>
          </cell>
          <cell r="P4179">
            <v>0.44500000000000001</v>
          </cell>
          <cell r="Q4179">
            <v>0.46899999999999997</v>
          </cell>
          <cell r="R4179">
            <v>0.48899999999999999</v>
          </cell>
          <cell r="S4179">
            <v>0.50600000000000001</v>
          </cell>
          <cell r="T4179">
            <v>0.52200000000000002</v>
          </cell>
          <cell r="U4179">
            <v>0.53300000000000003</v>
          </cell>
          <cell r="V4179">
            <v>0.54100000000000004</v>
          </cell>
          <cell r="W4179">
            <v>0.55000000000000004</v>
          </cell>
          <cell r="X4179">
            <v>0.55900000000000005</v>
          </cell>
          <cell r="Y4179" t="str">
            <v>D2_WW_g_60Proposed DSM Program Energy Costs</v>
          </cell>
        </row>
        <row r="4180">
          <cell r="E4180">
            <v>0</v>
          </cell>
          <cell r="F4180">
            <v>0</v>
          </cell>
          <cell r="G4180">
            <v>0</v>
          </cell>
          <cell r="H4180">
            <v>0</v>
          </cell>
          <cell r="I4180">
            <v>0</v>
          </cell>
          <cell r="J4180">
            <v>0</v>
          </cell>
          <cell r="K4180">
            <v>0</v>
          </cell>
          <cell r="L4180">
            <v>0</v>
          </cell>
          <cell r="M4180">
            <v>0</v>
          </cell>
          <cell r="N4180">
            <v>0</v>
          </cell>
          <cell r="O4180">
            <v>0</v>
          </cell>
          <cell r="P4180">
            <v>0</v>
          </cell>
          <cell r="Q4180">
            <v>0</v>
          </cell>
          <cell r="R4180">
            <v>0</v>
          </cell>
          <cell r="S4180">
            <v>0</v>
          </cell>
          <cell r="T4180">
            <v>0</v>
          </cell>
          <cell r="U4180">
            <v>0</v>
          </cell>
          <cell r="V4180">
            <v>0</v>
          </cell>
          <cell r="W4180">
            <v>0</v>
          </cell>
          <cell r="X4180">
            <v>0</v>
          </cell>
          <cell r="Y4180" t="str">
            <v>D2_WW_g_60Proposed DSM Program Payback Energy Costs</v>
          </cell>
        </row>
        <row r="4181">
          <cell r="E4181">
            <v>0</v>
          </cell>
          <cell r="F4181">
            <v>0</v>
          </cell>
          <cell r="G4181">
            <v>0</v>
          </cell>
          <cell r="H4181">
            <v>0</v>
          </cell>
          <cell r="I4181">
            <v>0</v>
          </cell>
          <cell r="J4181">
            <v>0</v>
          </cell>
          <cell r="K4181">
            <v>0</v>
          </cell>
          <cell r="L4181">
            <v>0</v>
          </cell>
          <cell r="M4181">
            <v>0</v>
          </cell>
          <cell r="N4181">
            <v>0</v>
          </cell>
          <cell r="O4181">
            <v>0</v>
          </cell>
          <cell r="P4181">
            <v>0</v>
          </cell>
          <cell r="Q4181">
            <v>0</v>
          </cell>
          <cell r="R4181">
            <v>0</v>
          </cell>
          <cell r="S4181">
            <v>0</v>
          </cell>
          <cell r="T4181">
            <v>0</v>
          </cell>
          <cell r="U4181">
            <v>0</v>
          </cell>
          <cell r="V4181">
            <v>0</v>
          </cell>
          <cell r="W4181">
            <v>0</v>
          </cell>
          <cell r="X4181">
            <v>0</v>
          </cell>
          <cell r="Y4181" t="str">
            <v>D2_WW_g_60Proposed DSM Program Capacity Costs</v>
          </cell>
        </row>
        <row r="4182">
          <cell r="E4182">
            <v>0</v>
          </cell>
          <cell r="F4182">
            <v>0</v>
          </cell>
          <cell r="G4182">
            <v>0</v>
          </cell>
          <cell r="H4182">
            <v>0</v>
          </cell>
          <cell r="I4182">
            <v>0</v>
          </cell>
          <cell r="J4182">
            <v>0</v>
          </cell>
          <cell r="K4182">
            <v>0</v>
          </cell>
          <cell r="L4182">
            <v>0</v>
          </cell>
          <cell r="M4182">
            <v>0</v>
          </cell>
          <cell r="N4182">
            <v>0</v>
          </cell>
          <cell r="O4182">
            <v>0</v>
          </cell>
          <cell r="P4182">
            <v>0</v>
          </cell>
          <cell r="Q4182">
            <v>0</v>
          </cell>
          <cell r="R4182">
            <v>0</v>
          </cell>
          <cell r="S4182">
            <v>0</v>
          </cell>
          <cell r="T4182">
            <v>0</v>
          </cell>
          <cell r="U4182">
            <v>0</v>
          </cell>
          <cell r="V4182">
            <v>0</v>
          </cell>
          <cell r="W4182">
            <v>0</v>
          </cell>
          <cell r="X4182">
            <v>0</v>
          </cell>
          <cell r="Y4182" t="str">
            <v>D2_WW_g_60Proposed DSM Program Capital Costs</v>
          </cell>
        </row>
        <row r="4183">
          <cell r="E4183">
            <v>0</v>
          </cell>
          <cell r="F4183">
            <v>0</v>
          </cell>
          <cell r="G4183">
            <v>0</v>
          </cell>
          <cell r="H4183">
            <v>6.8000000000000005E-2</v>
          </cell>
          <cell r="I4183">
            <v>0.13600000000000001</v>
          </cell>
          <cell r="J4183">
            <v>0.19900000000000001</v>
          </cell>
          <cell r="K4183">
            <v>0.254</v>
          </cell>
          <cell r="L4183">
            <v>0.30199999999999999</v>
          </cell>
          <cell r="M4183">
            <v>0.34599999999999997</v>
          </cell>
          <cell r="N4183">
            <v>0.38400000000000001</v>
          </cell>
          <cell r="O4183">
            <v>0.41599999999999998</v>
          </cell>
          <cell r="P4183">
            <v>0.44500000000000001</v>
          </cell>
          <cell r="Q4183">
            <v>0.46899999999999997</v>
          </cell>
          <cell r="R4183">
            <v>0.48899999999999999</v>
          </cell>
          <cell r="S4183">
            <v>0.50600000000000001</v>
          </cell>
          <cell r="T4183">
            <v>0.52200000000000002</v>
          </cell>
          <cell r="U4183">
            <v>0.53300000000000003</v>
          </cell>
          <cell r="V4183">
            <v>0.54100000000000004</v>
          </cell>
          <cell r="W4183">
            <v>0.55000000000000004</v>
          </cell>
          <cell r="X4183">
            <v>0.55900000000000005</v>
          </cell>
          <cell r="Y4183" t="str">
            <v>D2_WW_g_60   DSM Program Total Costs</v>
          </cell>
        </row>
        <row r="4184">
          <cell r="E4184">
            <v>0</v>
          </cell>
          <cell r="F4184">
            <v>0</v>
          </cell>
          <cell r="G4184">
            <v>0</v>
          </cell>
          <cell r="H4184">
            <v>0</v>
          </cell>
          <cell r="I4184">
            <v>0</v>
          </cell>
          <cell r="J4184">
            <v>4.8000000000000001E-2</v>
          </cell>
          <cell r="K4184">
            <v>9.2999999999999999E-2</v>
          </cell>
          <cell r="L4184">
            <v>0.13400000000000001</v>
          </cell>
          <cell r="M4184">
            <v>0.17100000000000001</v>
          </cell>
          <cell r="N4184">
            <v>0.20300000000000001</v>
          </cell>
          <cell r="O4184">
            <v>0.22900000000000001</v>
          </cell>
          <cell r="P4184">
            <v>0.252</v>
          </cell>
          <cell r="Q4184">
            <v>0.26800000000000002</v>
          </cell>
          <cell r="R4184">
            <v>0.28299999999999997</v>
          </cell>
          <cell r="S4184">
            <v>0.29599999999999999</v>
          </cell>
          <cell r="T4184">
            <v>0.308</v>
          </cell>
          <cell r="U4184">
            <v>0.315</v>
          </cell>
          <cell r="V4184">
            <v>0.32200000000000001</v>
          </cell>
          <cell r="W4184">
            <v>0.33</v>
          </cell>
          <cell r="X4184">
            <v>0.33700000000000002</v>
          </cell>
          <cell r="Y4184" t="str">
            <v>D2_WW_h_70Proposed DSM Program Energy Costs</v>
          </cell>
        </row>
        <row r="4185">
          <cell r="E4185">
            <v>0</v>
          </cell>
          <cell r="F4185">
            <v>0</v>
          </cell>
          <cell r="G4185">
            <v>0</v>
          </cell>
          <cell r="H4185">
            <v>0</v>
          </cell>
          <cell r="I4185">
            <v>0</v>
          </cell>
          <cell r="J4185">
            <v>0</v>
          </cell>
          <cell r="K4185">
            <v>0</v>
          </cell>
          <cell r="L4185">
            <v>0</v>
          </cell>
          <cell r="M4185">
            <v>0</v>
          </cell>
          <cell r="N4185">
            <v>0</v>
          </cell>
          <cell r="O4185">
            <v>0</v>
          </cell>
          <cell r="P4185">
            <v>0</v>
          </cell>
          <cell r="Q4185">
            <v>0</v>
          </cell>
          <cell r="R4185">
            <v>0</v>
          </cell>
          <cell r="S4185">
            <v>0</v>
          </cell>
          <cell r="T4185">
            <v>0</v>
          </cell>
          <cell r="U4185">
            <v>0</v>
          </cell>
          <cell r="V4185">
            <v>0</v>
          </cell>
          <cell r="W4185">
            <v>0</v>
          </cell>
          <cell r="X4185">
            <v>0</v>
          </cell>
          <cell r="Y4185" t="str">
            <v>D2_WW_h_70Proposed DSM Program Payback Energy Costs</v>
          </cell>
        </row>
        <row r="4186">
          <cell r="E4186">
            <v>0</v>
          </cell>
          <cell r="F4186">
            <v>0</v>
          </cell>
          <cell r="G4186">
            <v>0</v>
          </cell>
          <cell r="H4186">
            <v>0</v>
          </cell>
          <cell r="I4186">
            <v>0</v>
          </cell>
          <cell r="J4186">
            <v>0</v>
          </cell>
          <cell r="K4186">
            <v>0</v>
          </cell>
          <cell r="L4186">
            <v>0</v>
          </cell>
          <cell r="M4186">
            <v>0</v>
          </cell>
          <cell r="N4186">
            <v>0</v>
          </cell>
          <cell r="O4186">
            <v>0</v>
          </cell>
          <cell r="P4186">
            <v>0</v>
          </cell>
          <cell r="Q4186">
            <v>0</v>
          </cell>
          <cell r="R4186">
            <v>0</v>
          </cell>
          <cell r="S4186">
            <v>0</v>
          </cell>
          <cell r="T4186">
            <v>0</v>
          </cell>
          <cell r="U4186">
            <v>0</v>
          </cell>
          <cell r="V4186">
            <v>0</v>
          </cell>
          <cell r="W4186">
            <v>0</v>
          </cell>
          <cell r="X4186">
            <v>0</v>
          </cell>
          <cell r="Y4186" t="str">
            <v>D2_WW_h_70Proposed DSM Program Capacity Costs</v>
          </cell>
        </row>
        <row r="4187">
          <cell r="E4187">
            <v>0</v>
          </cell>
          <cell r="F4187">
            <v>0</v>
          </cell>
          <cell r="G4187">
            <v>0</v>
          </cell>
          <cell r="H4187">
            <v>0</v>
          </cell>
          <cell r="I4187">
            <v>0</v>
          </cell>
          <cell r="J4187">
            <v>0</v>
          </cell>
          <cell r="K4187">
            <v>0</v>
          </cell>
          <cell r="L4187">
            <v>0</v>
          </cell>
          <cell r="M4187">
            <v>0</v>
          </cell>
          <cell r="N4187">
            <v>0</v>
          </cell>
          <cell r="O4187">
            <v>0</v>
          </cell>
          <cell r="P4187">
            <v>0</v>
          </cell>
          <cell r="Q4187">
            <v>0</v>
          </cell>
          <cell r="R4187">
            <v>0</v>
          </cell>
          <cell r="S4187">
            <v>0</v>
          </cell>
          <cell r="T4187">
            <v>0</v>
          </cell>
          <cell r="U4187">
            <v>0</v>
          </cell>
          <cell r="V4187">
            <v>0</v>
          </cell>
          <cell r="W4187">
            <v>0</v>
          </cell>
          <cell r="X4187">
            <v>0</v>
          </cell>
          <cell r="Y4187" t="str">
            <v>D2_WW_h_70Proposed DSM Program Capital Costs</v>
          </cell>
        </row>
        <row r="4188">
          <cell r="E4188">
            <v>0</v>
          </cell>
          <cell r="F4188">
            <v>0</v>
          </cell>
          <cell r="G4188">
            <v>0</v>
          </cell>
          <cell r="H4188">
            <v>0</v>
          </cell>
          <cell r="I4188">
            <v>0</v>
          </cell>
          <cell r="J4188">
            <v>4.8000000000000001E-2</v>
          </cell>
          <cell r="K4188">
            <v>9.2999999999999999E-2</v>
          </cell>
          <cell r="L4188">
            <v>0.13400000000000001</v>
          </cell>
          <cell r="M4188">
            <v>0.17100000000000001</v>
          </cell>
          <cell r="N4188">
            <v>0.20300000000000001</v>
          </cell>
          <cell r="O4188">
            <v>0.22900000000000001</v>
          </cell>
          <cell r="P4188">
            <v>0.252</v>
          </cell>
          <cell r="Q4188">
            <v>0.26800000000000002</v>
          </cell>
          <cell r="R4188">
            <v>0.28299999999999997</v>
          </cell>
          <cell r="S4188">
            <v>0.29599999999999999</v>
          </cell>
          <cell r="T4188">
            <v>0.308</v>
          </cell>
          <cell r="U4188">
            <v>0.315</v>
          </cell>
          <cell r="V4188">
            <v>0.32200000000000001</v>
          </cell>
          <cell r="W4188">
            <v>0.33</v>
          </cell>
          <cell r="X4188">
            <v>0.33700000000000002</v>
          </cell>
          <cell r="Y4188" t="str">
            <v>D2_WW_h_70   DSM Program Total Costs</v>
          </cell>
        </row>
        <row r="4189">
          <cell r="E4189">
            <v>0</v>
          </cell>
          <cell r="F4189">
            <v>0</v>
          </cell>
          <cell r="G4189">
            <v>0</v>
          </cell>
          <cell r="H4189">
            <v>0</v>
          </cell>
          <cell r="I4189">
            <v>0</v>
          </cell>
          <cell r="J4189">
            <v>0</v>
          </cell>
          <cell r="K4189">
            <v>0</v>
          </cell>
          <cell r="L4189">
            <v>0</v>
          </cell>
          <cell r="M4189">
            <v>0</v>
          </cell>
          <cell r="N4189">
            <v>0</v>
          </cell>
          <cell r="O4189">
            <v>0</v>
          </cell>
          <cell r="P4189">
            <v>0</v>
          </cell>
          <cell r="Q4189">
            <v>0</v>
          </cell>
          <cell r="R4189">
            <v>0</v>
          </cell>
          <cell r="S4189">
            <v>0</v>
          </cell>
          <cell r="T4189">
            <v>0</v>
          </cell>
          <cell r="U4189">
            <v>0</v>
          </cell>
          <cell r="V4189">
            <v>0</v>
          </cell>
          <cell r="W4189">
            <v>0</v>
          </cell>
          <cell r="X4189">
            <v>0</v>
          </cell>
          <cell r="Y4189" t="str">
            <v>D2_WW_z_750Proposed DSM Program Energy Costs</v>
          </cell>
        </row>
        <row r="4190">
          <cell r="E4190">
            <v>0</v>
          </cell>
          <cell r="F4190">
            <v>0</v>
          </cell>
          <cell r="G4190">
            <v>0</v>
          </cell>
          <cell r="H4190">
            <v>0</v>
          </cell>
          <cell r="I4190">
            <v>0</v>
          </cell>
          <cell r="J4190">
            <v>0</v>
          </cell>
          <cell r="K4190">
            <v>0</v>
          </cell>
          <cell r="L4190">
            <v>0</v>
          </cell>
          <cell r="M4190">
            <v>0</v>
          </cell>
          <cell r="N4190">
            <v>0</v>
          </cell>
          <cell r="O4190">
            <v>0</v>
          </cell>
          <cell r="P4190">
            <v>0</v>
          </cell>
          <cell r="Q4190">
            <v>0</v>
          </cell>
          <cell r="R4190">
            <v>0</v>
          </cell>
          <cell r="S4190">
            <v>0</v>
          </cell>
          <cell r="T4190">
            <v>0</v>
          </cell>
          <cell r="U4190">
            <v>0</v>
          </cell>
          <cell r="V4190">
            <v>0</v>
          </cell>
          <cell r="W4190">
            <v>0</v>
          </cell>
          <cell r="X4190">
            <v>0</v>
          </cell>
          <cell r="Y4190" t="str">
            <v>D2_WW_z_750Proposed DSM Program Payback Energy Costs</v>
          </cell>
        </row>
        <row r="4191">
          <cell r="E4191">
            <v>0</v>
          </cell>
          <cell r="F4191">
            <v>0</v>
          </cell>
          <cell r="G4191">
            <v>0</v>
          </cell>
          <cell r="H4191">
            <v>0</v>
          </cell>
          <cell r="I4191">
            <v>0</v>
          </cell>
          <cell r="J4191">
            <v>0</v>
          </cell>
          <cell r="K4191">
            <v>0</v>
          </cell>
          <cell r="L4191">
            <v>0</v>
          </cell>
          <cell r="M4191">
            <v>0</v>
          </cell>
          <cell r="N4191">
            <v>0</v>
          </cell>
          <cell r="O4191">
            <v>0</v>
          </cell>
          <cell r="P4191">
            <v>0</v>
          </cell>
          <cell r="Q4191">
            <v>0</v>
          </cell>
          <cell r="R4191">
            <v>0</v>
          </cell>
          <cell r="S4191">
            <v>0</v>
          </cell>
          <cell r="T4191">
            <v>0</v>
          </cell>
          <cell r="U4191">
            <v>0</v>
          </cell>
          <cell r="V4191">
            <v>0</v>
          </cell>
          <cell r="W4191">
            <v>0</v>
          </cell>
          <cell r="X4191">
            <v>0</v>
          </cell>
          <cell r="Y4191" t="str">
            <v>D2_WW_z_750Proposed DSM Program Capacity Costs</v>
          </cell>
        </row>
        <row r="4192">
          <cell r="E4192">
            <v>0</v>
          </cell>
          <cell r="F4192">
            <v>0</v>
          </cell>
          <cell r="G4192">
            <v>0</v>
          </cell>
          <cell r="H4192">
            <v>0</v>
          </cell>
          <cell r="I4192">
            <v>0</v>
          </cell>
          <cell r="J4192">
            <v>0</v>
          </cell>
          <cell r="K4192">
            <v>0</v>
          </cell>
          <cell r="L4192">
            <v>0</v>
          </cell>
          <cell r="M4192">
            <v>0</v>
          </cell>
          <cell r="N4192">
            <v>0</v>
          </cell>
          <cell r="O4192">
            <v>0</v>
          </cell>
          <cell r="P4192">
            <v>0</v>
          </cell>
          <cell r="Q4192">
            <v>0</v>
          </cell>
          <cell r="R4192">
            <v>0</v>
          </cell>
          <cell r="S4192">
            <v>0</v>
          </cell>
          <cell r="T4192">
            <v>0</v>
          </cell>
          <cell r="U4192">
            <v>0</v>
          </cell>
          <cell r="V4192">
            <v>0</v>
          </cell>
          <cell r="W4192">
            <v>0</v>
          </cell>
          <cell r="X4192">
            <v>0</v>
          </cell>
          <cell r="Y4192" t="str">
            <v>D2_WW_z_750Proposed DSM Program Capital Costs</v>
          </cell>
        </row>
        <row r="4193">
          <cell r="E4193">
            <v>0</v>
          </cell>
          <cell r="F4193">
            <v>0</v>
          </cell>
          <cell r="G4193">
            <v>0</v>
          </cell>
          <cell r="H4193">
            <v>0</v>
          </cell>
          <cell r="I4193">
            <v>0</v>
          </cell>
          <cell r="J4193">
            <v>0</v>
          </cell>
          <cell r="K4193">
            <v>0</v>
          </cell>
          <cell r="L4193">
            <v>0</v>
          </cell>
          <cell r="M4193">
            <v>0</v>
          </cell>
          <cell r="N4193">
            <v>0</v>
          </cell>
          <cell r="O4193">
            <v>0</v>
          </cell>
          <cell r="P4193">
            <v>0</v>
          </cell>
          <cell r="Q4193">
            <v>0</v>
          </cell>
          <cell r="R4193">
            <v>0</v>
          </cell>
          <cell r="S4193">
            <v>0</v>
          </cell>
          <cell r="T4193">
            <v>0</v>
          </cell>
          <cell r="U4193">
            <v>0</v>
          </cell>
          <cell r="V4193">
            <v>0</v>
          </cell>
          <cell r="W4193">
            <v>0</v>
          </cell>
          <cell r="X4193">
            <v>0</v>
          </cell>
          <cell r="Y4193" t="str">
            <v>D2_WW_z_750   DSM Program Total Costs</v>
          </cell>
        </row>
        <row r="4194">
          <cell r="E4194">
            <v>0</v>
          </cell>
          <cell r="F4194">
            <v>0</v>
          </cell>
          <cell r="G4194">
            <v>0</v>
          </cell>
          <cell r="H4194">
            <v>0</v>
          </cell>
          <cell r="I4194">
            <v>0</v>
          </cell>
          <cell r="J4194">
            <v>0</v>
          </cell>
          <cell r="K4194">
            <v>0</v>
          </cell>
          <cell r="L4194">
            <v>0</v>
          </cell>
          <cell r="M4194">
            <v>0</v>
          </cell>
          <cell r="N4194">
            <v>2.4E-2</v>
          </cell>
          <cell r="O4194">
            <v>4.7E-2</v>
          </cell>
          <cell r="P4194">
            <v>6.7000000000000004E-2</v>
          </cell>
          <cell r="Q4194">
            <v>8.5999999999999993E-2</v>
          </cell>
          <cell r="R4194">
            <v>0.104</v>
          </cell>
          <cell r="S4194">
            <v>0.104</v>
          </cell>
          <cell r="T4194">
            <v>0.104</v>
          </cell>
          <cell r="U4194">
            <v>0.114</v>
          </cell>
          <cell r="V4194">
            <v>0.124</v>
          </cell>
          <cell r="W4194">
            <v>0.13500000000000001</v>
          </cell>
          <cell r="X4194">
            <v>0.14299999999999999</v>
          </cell>
          <cell r="Y4194" t="str">
            <v>D2_WW_i_80Proposed DSM Program Energy Costs</v>
          </cell>
        </row>
        <row r="4195">
          <cell r="E4195">
            <v>0</v>
          </cell>
          <cell r="F4195">
            <v>0</v>
          </cell>
          <cell r="G4195">
            <v>0</v>
          </cell>
          <cell r="H4195">
            <v>0</v>
          </cell>
          <cell r="I4195">
            <v>0</v>
          </cell>
          <cell r="J4195">
            <v>0</v>
          </cell>
          <cell r="K4195">
            <v>0</v>
          </cell>
          <cell r="L4195">
            <v>0</v>
          </cell>
          <cell r="M4195">
            <v>0</v>
          </cell>
          <cell r="N4195">
            <v>0</v>
          </cell>
          <cell r="O4195">
            <v>0</v>
          </cell>
          <cell r="P4195">
            <v>0</v>
          </cell>
          <cell r="Q4195">
            <v>0</v>
          </cell>
          <cell r="R4195">
            <v>0</v>
          </cell>
          <cell r="S4195">
            <v>0</v>
          </cell>
          <cell r="T4195">
            <v>0</v>
          </cell>
          <cell r="U4195">
            <v>0</v>
          </cell>
          <cell r="V4195">
            <v>0</v>
          </cell>
          <cell r="W4195">
            <v>0</v>
          </cell>
          <cell r="X4195">
            <v>0</v>
          </cell>
          <cell r="Y4195" t="str">
            <v>D2_WW_i_80Proposed DSM Program Payback Energy Costs</v>
          </cell>
        </row>
        <row r="4196">
          <cell r="E4196">
            <v>0</v>
          </cell>
          <cell r="F4196">
            <v>0</v>
          </cell>
          <cell r="G4196">
            <v>0</v>
          </cell>
          <cell r="H4196">
            <v>0</v>
          </cell>
          <cell r="I4196">
            <v>0</v>
          </cell>
          <cell r="J4196">
            <v>0</v>
          </cell>
          <cell r="K4196">
            <v>0</v>
          </cell>
          <cell r="L4196">
            <v>0</v>
          </cell>
          <cell r="M4196">
            <v>0</v>
          </cell>
          <cell r="N4196">
            <v>0</v>
          </cell>
          <cell r="O4196">
            <v>0</v>
          </cell>
          <cell r="P4196">
            <v>0</v>
          </cell>
          <cell r="Q4196">
            <v>0</v>
          </cell>
          <cell r="R4196">
            <v>0</v>
          </cell>
          <cell r="S4196">
            <v>0</v>
          </cell>
          <cell r="T4196">
            <v>0</v>
          </cell>
          <cell r="U4196">
            <v>0</v>
          </cell>
          <cell r="V4196">
            <v>0</v>
          </cell>
          <cell r="W4196">
            <v>0</v>
          </cell>
          <cell r="X4196">
            <v>0</v>
          </cell>
          <cell r="Y4196" t="str">
            <v>D2_WW_i_80Proposed DSM Program Capacity Costs</v>
          </cell>
        </row>
        <row r="4197">
          <cell r="E4197">
            <v>0</v>
          </cell>
          <cell r="F4197">
            <v>0</v>
          </cell>
          <cell r="G4197">
            <v>0</v>
          </cell>
          <cell r="H4197">
            <v>0</v>
          </cell>
          <cell r="I4197">
            <v>0</v>
          </cell>
          <cell r="J4197">
            <v>0</v>
          </cell>
          <cell r="K4197">
            <v>0</v>
          </cell>
          <cell r="L4197">
            <v>0</v>
          </cell>
          <cell r="M4197">
            <v>0</v>
          </cell>
          <cell r="N4197">
            <v>0</v>
          </cell>
          <cell r="O4197">
            <v>0</v>
          </cell>
          <cell r="P4197">
            <v>0</v>
          </cell>
          <cell r="Q4197">
            <v>0</v>
          </cell>
          <cell r="R4197">
            <v>0</v>
          </cell>
          <cell r="S4197">
            <v>0</v>
          </cell>
          <cell r="T4197">
            <v>0</v>
          </cell>
          <cell r="U4197">
            <v>0</v>
          </cell>
          <cell r="V4197">
            <v>0</v>
          </cell>
          <cell r="W4197">
            <v>0</v>
          </cell>
          <cell r="X4197">
            <v>0</v>
          </cell>
          <cell r="Y4197" t="str">
            <v>D2_WW_i_80Proposed DSM Program Capital Costs</v>
          </cell>
        </row>
        <row r="4198">
          <cell r="E4198">
            <v>0</v>
          </cell>
          <cell r="F4198">
            <v>0</v>
          </cell>
          <cell r="G4198">
            <v>0</v>
          </cell>
          <cell r="H4198">
            <v>0</v>
          </cell>
          <cell r="I4198">
            <v>0</v>
          </cell>
          <cell r="J4198">
            <v>0</v>
          </cell>
          <cell r="K4198">
            <v>0</v>
          </cell>
          <cell r="L4198">
            <v>0</v>
          </cell>
          <cell r="M4198">
            <v>0</v>
          </cell>
          <cell r="N4198">
            <v>2.4E-2</v>
          </cell>
          <cell r="O4198">
            <v>4.7E-2</v>
          </cell>
          <cell r="P4198">
            <v>6.7000000000000004E-2</v>
          </cell>
          <cell r="Q4198">
            <v>8.5999999999999993E-2</v>
          </cell>
          <cell r="R4198">
            <v>0.104</v>
          </cell>
          <cell r="S4198">
            <v>0.104</v>
          </cell>
          <cell r="T4198">
            <v>0.104</v>
          </cell>
          <cell r="U4198">
            <v>0.114</v>
          </cell>
          <cell r="V4198">
            <v>0.124</v>
          </cell>
          <cell r="W4198">
            <v>0.13500000000000001</v>
          </cell>
          <cell r="X4198">
            <v>0.14299999999999999</v>
          </cell>
          <cell r="Y4198" t="str">
            <v>D2_WW_i_80   DSM Program Total Costs</v>
          </cell>
        </row>
        <row r="4199">
          <cell r="E4199">
            <v>0</v>
          </cell>
          <cell r="F4199">
            <v>0</v>
          </cell>
          <cell r="G4199">
            <v>0</v>
          </cell>
          <cell r="H4199">
            <v>0</v>
          </cell>
          <cell r="I4199">
            <v>0</v>
          </cell>
          <cell r="J4199">
            <v>0</v>
          </cell>
          <cell r="K4199">
            <v>0</v>
          </cell>
          <cell r="L4199">
            <v>0</v>
          </cell>
          <cell r="M4199">
            <v>0</v>
          </cell>
          <cell r="N4199">
            <v>0</v>
          </cell>
          <cell r="O4199">
            <v>0</v>
          </cell>
          <cell r="P4199">
            <v>0</v>
          </cell>
          <cell r="Q4199">
            <v>0</v>
          </cell>
          <cell r="R4199">
            <v>0</v>
          </cell>
          <cell r="S4199">
            <v>0</v>
          </cell>
          <cell r="T4199">
            <v>0</v>
          </cell>
          <cell r="U4199">
            <v>0</v>
          </cell>
          <cell r="V4199">
            <v>0</v>
          </cell>
          <cell r="W4199">
            <v>0</v>
          </cell>
          <cell r="X4199">
            <v>1.4999999999999999E-2</v>
          </cell>
          <cell r="Y4199" t="str">
            <v>D2_WW_j_90Proposed DSM Program Energy Costs</v>
          </cell>
        </row>
        <row r="4200">
          <cell r="E4200">
            <v>0</v>
          </cell>
          <cell r="F4200">
            <v>0</v>
          </cell>
          <cell r="G4200">
            <v>0</v>
          </cell>
          <cell r="H4200">
            <v>0</v>
          </cell>
          <cell r="I4200">
            <v>0</v>
          </cell>
          <cell r="J4200">
            <v>0</v>
          </cell>
          <cell r="K4200">
            <v>0</v>
          </cell>
          <cell r="L4200">
            <v>0</v>
          </cell>
          <cell r="M4200">
            <v>0</v>
          </cell>
          <cell r="N4200">
            <v>0</v>
          </cell>
          <cell r="O4200">
            <v>0</v>
          </cell>
          <cell r="P4200">
            <v>0</v>
          </cell>
          <cell r="Q4200">
            <v>0</v>
          </cell>
          <cell r="R4200">
            <v>0</v>
          </cell>
          <cell r="S4200">
            <v>0</v>
          </cell>
          <cell r="T4200">
            <v>0</v>
          </cell>
          <cell r="U4200">
            <v>0</v>
          </cell>
          <cell r="V4200">
            <v>0</v>
          </cell>
          <cell r="W4200">
            <v>0</v>
          </cell>
          <cell r="X4200">
            <v>0</v>
          </cell>
          <cell r="Y4200" t="str">
            <v>D2_WW_j_90Proposed DSM Program Payback Energy Costs</v>
          </cell>
        </row>
        <row r="4201">
          <cell r="E4201">
            <v>0</v>
          </cell>
          <cell r="F4201">
            <v>0</v>
          </cell>
          <cell r="G4201">
            <v>0</v>
          </cell>
          <cell r="H4201">
            <v>0</v>
          </cell>
          <cell r="I4201">
            <v>0</v>
          </cell>
          <cell r="J4201">
            <v>0</v>
          </cell>
          <cell r="K4201">
            <v>0</v>
          </cell>
          <cell r="L4201">
            <v>0</v>
          </cell>
          <cell r="M4201">
            <v>0</v>
          </cell>
          <cell r="N4201">
            <v>0</v>
          </cell>
          <cell r="O4201">
            <v>0</v>
          </cell>
          <cell r="P4201">
            <v>0</v>
          </cell>
          <cell r="Q4201">
            <v>0</v>
          </cell>
          <cell r="R4201">
            <v>0</v>
          </cell>
          <cell r="S4201">
            <v>0</v>
          </cell>
          <cell r="T4201">
            <v>0</v>
          </cell>
          <cell r="U4201">
            <v>0</v>
          </cell>
          <cell r="V4201">
            <v>0</v>
          </cell>
          <cell r="W4201">
            <v>0</v>
          </cell>
          <cell r="X4201">
            <v>0</v>
          </cell>
          <cell r="Y4201" t="str">
            <v>D2_WW_j_90Proposed DSM Program Capacity Costs</v>
          </cell>
        </row>
        <row r="4202">
          <cell r="E4202">
            <v>0</v>
          </cell>
          <cell r="F4202">
            <v>0</v>
          </cell>
          <cell r="G4202">
            <v>0</v>
          </cell>
          <cell r="H4202">
            <v>0</v>
          </cell>
          <cell r="I4202">
            <v>0</v>
          </cell>
          <cell r="J4202">
            <v>0</v>
          </cell>
          <cell r="K4202">
            <v>0</v>
          </cell>
          <cell r="L4202">
            <v>0</v>
          </cell>
          <cell r="M4202">
            <v>0</v>
          </cell>
          <cell r="N4202">
            <v>0</v>
          </cell>
          <cell r="O4202">
            <v>0</v>
          </cell>
          <cell r="P4202">
            <v>0</v>
          </cell>
          <cell r="Q4202">
            <v>0</v>
          </cell>
          <cell r="R4202">
            <v>0</v>
          </cell>
          <cell r="S4202">
            <v>0</v>
          </cell>
          <cell r="T4202">
            <v>0</v>
          </cell>
          <cell r="U4202">
            <v>0</v>
          </cell>
          <cell r="V4202">
            <v>0</v>
          </cell>
          <cell r="W4202">
            <v>0</v>
          </cell>
          <cell r="X4202">
            <v>0</v>
          </cell>
          <cell r="Y4202" t="str">
            <v>D2_WW_j_90Proposed DSM Program Capital Costs</v>
          </cell>
        </row>
        <row r="4203">
          <cell r="E4203">
            <v>0</v>
          </cell>
          <cell r="F4203">
            <v>0</v>
          </cell>
          <cell r="G4203">
            <v>0</v>
          </cell>
          <cell r="H4203">
            <v>0</v>
          </cell>
          <cell r="I4203">
            <v>0</v>
          </cell>
          <cell r="J4203">
            <v>0</v>
          </cell>
          <cell r="K4203">
            <v>0</v>
          </cell>
          <cell r="L4203">
            <v>0</v>
          </cell>
          <cell r="M4203">
            <v>0</v>
          </cell>
          <cell r="N4203">
            <v>0</v>
          </cell>
          <cell r="O4203">
            <v>0</v>
          </cell>
          <cell r="P4203">
            <v>0</v>
          </cell>
          <cell r="Q4203">
            <v>0</v>
          </cell>
          <cell r="R4203">
            <v>0</v>
          </cell>
          <cell r="S4203">
            <v>0</v>
          </cell>
          <cell r="T4203">
            <v>0</v>
          </cell>
          <cell r="U4203">
            <v>0</v>
          </cell>
          <cell r="V4203">
            <v>0</v>
          </cell>
          <cell r="W4203">
            <v>0</v>
          </cell>
          <cell r="X4203">
            <v>1.4999999999999999E-2</v>
          </cell>
          <cell r="Y4203" t="str">
            <v>D2_WW_j_90   DSM Program Total Costs</v>
          </cell>
        </row>
        <row r="4204">
          <cell r="E4204">
            <v>0</v>
          </cell>
          <cell r="F4204">
            <v>0</v>
          </cell>
          <cell r="G4204">
            <v>0</v>
          </cell>
          <cell r="H4204">
            <v>0</v>
          </cell>
          <cell r="I4204">
            <v>0</v>
          </cell>
          <cell r="J4204">
            <v>0</v>
          </cell>
          <cell r="K4204">
            <v>0</v>
          </cell>
          <cell r="L4204">
            <v>0</v>
          </cell>
          <cell r="M4204">
            <v>0</v>
          </cell>
          <cell r="N4204">
            <v>0</v>
          </cell>
          <cell r="O4204">
            <v>0</v>
          </cell>
          <cell r="P4204">
            <v>0</v>
          </cell>
          <cell r="Q4204">
            <v>0</v>
          </cell>
          <cell r="R4204">
            <v>0</v>
          </cell>
          <cell r="S4204">
            <v>0</v>
          </cell>
          <cell r="T4204">
            <v>0</v>
          </cell>
          <cell r="U4204">
            <v>0</v>
          </cell>
          <cell r="V4204">
            <v>0</v>
          </cell>
          <cell r="W4204">
            <v>0</v>
          </cell>
          <cell r="X4204">
            <v>0</v>
          </cell>
          <cell r="Y4204" t="str">
            <v>D2_YK_z_9999Proposed DSM Program Energy Costs</v>
          </cell>
        </row>
        <row r="4205">
          <cell r="E4205">
            <v>0</v>
          </cell>
          <cell r="F4205">
            <v>0</v>
          </cell>
          <cell r="G4205">
            <v>0</v>
          </cell>
          <cell r="H4205">
            <v>0</v>
          </cell>
          <cell r="I4205">
            <v>0</v>
          </cell>
          <cell r="J4205">
            <v>0</v>
          </cell>
          <cell r="K4205">
            <v>0</v>
          </cell>
          <cell r="L4205">
            <v>0</v>
          </cell>
          <cell r="M4205">
            <v>0</v>
          </cell>
          <cell r="N4205">
            <v>0</v>
          </cell>
          <cell r="O4205">
            <v>0</v>
          </cell>
          <cell r="P4205">
            <v>0</v>
          </cell>
          <cell r="Q4205">
            <v>0</v>
          </cell>
          <cell r="R4205">
            <v>0</v>
          </cell>
          <cell r="S4205">
            <v>0</v>
          </cell>
          <cell r="T4205">
            <v>0</v>
          </cell>
          <cell r="U4205">
            <v>0</v>
          </cell>
          <cell r="V4205">
            <v>0</v>
          </cell>
          <cell r="W4205">
            <v>0</v>
          </cell>
          <cell r="X4205">
            <v>0</v>
          </cell>
          <cell r="Y4205" t="str">
            <v>D2_YK_z_9999Proposed DSM Program Payback Energy Costs</v>
          </cell>
        </row>
        <row r="4206">
          <cell r="E4206">
            <v>0</v>
          </cell>
          <cell r="F4206">
            <v>0</v>
          </cell>
          <cell r="G4206">
            <v>0</v>
          </cell>
          <cell r="H4206">
            <v>0</v>
          </cell>
          <cell r="I4206">
            <v>0</v>
          </cell>
          <cell r="J4206">
            <v>0</v>
          </cell>
          <cell r="K4206">
            <v>0</v>
          </cell>
          <cell r="L4206">
            <v>0</v>
          </cell>
          <cell r="M4206">
            <v>0</v>
          </cell>
          <cell r="N4206">
            <v>0</v>
          </cell>
          <cell r="O4206">
            <v>0</v>
          </cell>
          <cell r="P4206">
            <v>0</v>
          </cell>
          <cell r="Q4206">
            <v>0</v>
          </cell>
          <cell r="R4206">
            <v>0</v>
          </cell>
          <cell r="S4206">
            <v>0</v>
          </cell>
          <cell r="T4206">
            <v>0</v>
          </cell>
          <cell r="U4206">
            <v>0</v>
          </cell>
          <cell r="V4206">
            <v>0</v>
          </cell>
          <cell r="W4206">
            <v>0</v>
          </cell>
          <cell r="X4206">
            <v>0</v>
          </cell>
          <cell r="Y4206" t="str">
            <v>D2_YK_z_9999Proposed DSM Program Capacity Costs</v>
          </cell>
        </row>
        <row r="4207">
          <cell r="E4207">
            <v>0</v>
          </cell>
          <cell r="F4207">
            <v>0</v>
          </cell>
          <cell r="G4207">
            <v>0</v>
          </cell>
          <cell r="H4207">
            <v>0</v>
          </cell>
          <cell r="I4207">
            <v>0</v>
          </cell>
          <cell r="J4207">
            <v>0</v>
          </cell>
          <cell r="K4207">
            <v>0</v>
          </cell>
          <cell r="L4207">
            <v>0</v>
          </cell>
          <cell r="M4207">
            <v>0</v>
          </cell>
          <cell r="N4207">
            <v>0</v>
          </cell>
          <cell r="O4207">
            <v>0</v>
          </cell>
          <cell r="P4207">
            <v>0</v>
          </cell>
          <cell r="Q4207">
            <v>0</v>
          </cell>
          <cell r="R4207">
            <v>0</v>
          </cell>
          <cell r="S4207">
            <v>0</v>
          </cell>
          <cell r="T4207">
            <v>0</v>
          </cell>
          <cell r="U4207">
            <v>0</v>
          </cell>
          <cell r="V4207">
            <v>0</v>
          </cell>
          <cell r="W4207">
            <v>0</v>
          </cell>
          <cell r="X4207">
            <v>0</v>
          </cell>
          <cell r="Y4207" t="str">
            <v>D2_YK_z_9999Proposed DSM Program Capital Costs</v>
          </cell>
        </row>
        <row r="4208">
          <cell r="E4208">
            <v>0</v>
          </cell>
          <cell r="F4208">
            <v>0</v>
          </cell>
          <cell r="G4208">
            <v>0</v>
          </cell>
          <cell r="H4208">
            <v>0</v>
          </cell>
          <cell r="I4208">
            <v>0</v>
          </cell>
          <cell r="J4208">
            <v>0</v>
          </cell>
          <cell r="K4208">
            <v>0</v>
          </cell>
          <cell r="L4208">
            <v>0</v>
          </cell>
          <cell r="M4208">
            <v>0</v>
          </cell>
          <cell r="N4208">
            <v>0</v>
          </cell>
          <cell r="O4208">
            <v>0</v>
          </cell>
          <cell r="P4208">
            <v>0</v>
          </cell>
          <cell r="Q4208">
            <v>0</v>
          </cell>
          <cell r="R4208">
            <v>0</v>
          </cell>
          <cell r="S4208">
            <v>0</v>
          </cell>
          <cell r="T4208">
            <v>0</v>
          </cell>
          <cell r="U4208">
            <v>0</v>
          </cell>
          <cell r="V4208">
            <v>0</v>
          </cell>
          <cell r="W4208">
            <v>0</v>
          </cell>
          <cell r="X4208">
            <v>0</v>
          </cell>
          <cell r="Y4208" t="str">
            <v>D2_YK_z_9999   DSM Program Total Costs</v>
          </cell>
        </row>
        <row r="4209">
          <cell r="E4209">
            <v>0</v>
          </cell>
          <cell r="F4209">
            <v>0</v>
          </cell>
          <cell r="G4209">
            <v>0</v>
          </cell>
          <cell r="H4209">
            <v>0</v>
          </cell>
          <cell r="I4209">
            <v>0</v>
          </cell>
          <cell r="J4209">
            <v>0</v>
          </cell>
          <cell r="K4209">
            <v>0</v>
          </cell>
          <cell r="L4209">
            <v>0</v>
          </cell>
          <cell r="M4209">
            <v>0</v>
          </cell>
          <cell r="N4209">
            <v>0</v>
          </cell>
          <cell r="O4209">
            <v>0</v>
          </cell>
          <cell r="P4209">
            <v>0</v>
          </cell>
          <cell r="Q4209">
            <v>0</v>
          </cell>
          <cell r="R4209">
            <v>0</v>
          </cell>
          <cell r="S4209">
            <v>0</v>
          </cell>
          <cell r="T4209">
            <v>0</v>
          </cell>
          <cell r="U4209">
            <v>0</v>
          </cell>
          <cell r="V4209">
            <v>0</v>
          </cell>
          <cell r="W4209">
            <v>0</v>
          </cell>
          <cell r="X4209">
            <v>0</v>
          </cell>
          <cell r="Y4209" t="str">
            <v>D2_YK_k_100Proposed DSM Program Energy Costs</v>
          </cell>
        </row>
        <row r="4210">
          <cell r="E4210">
            <v>0</v>
          </cell>
          <cell r="F4210">
            <v>0</v>
          </cell>
          <cell r="G4210">
            <v>0</v>
          </cell>
          <cell r="H4210">
            <v>0</v>
          </cell>
          <cell r="I4210">
            <v>0</v>
          </cell>
          <cell r="J4210">
            <v>0</v>
          </cell>
          <cell r="K4210">
            <v>0</v>
          </cell>
          <cell r="L4210">
            <v>0</v>
          </cell>
          <cell r="M4210">
            <v>0</v>
          </cell>
          <cell r="N4210">
            <v>0</v>
          </cell>
          <cell r="O4210">
            <v>0</v>
          </cell>
          <cell r="P4210">
            <v>0</v>
          </cell>
          <cell r="Q4210">
            <v>0</v>
          </cell>
          <cell r="R4210">
            <v>0</v>
          </cell>
          <cell r="S4210">
            <v>0</v>
          </cell>
          <cell r="T4210">
            <v>0</v>
          </cell>
          <cell r="U4210">
            <v>0</v>
          </cell>
          <cell r="V4210">
            <v>0</v>
          </cell>
          <cell r="W4210">
            <v>0</v>
          </cell>
          <cell r="X4210">
            <v>0</v>
          </cell>
          <cell r="Y4210" t="str">
            <v>D2_YK_k_100Proposed DSM Program Payback Energy Costs</v>
          </cell>
        </row>
        <row r="4211">
          <cell r="E4211">
            <v>0</v>
          </cell>
          <cell r="F4211">
            <v>0</v>
          </cell>
          <cell r="G4211">
            <v>0</v>
          </cell>
          <cell r="H4211">
            <v>0</v>
          </cell>
          <cell r="I4211">
            <v>0</v>
          </cell>
          <cell r="J4211">
            <v>0</v>
          </cell>
          <cell r="K4211">
            <v>0</v>
          </cell>
          <cell r="L4211">
            <v>0</v>
          </cell>
          <cell r="M4211">
            <v>0</v>
          </cell>
          <cell r="N4211">
            <v>0</v>
          </cell>
          <cell r="O4211">
            <v>0</v>
          </cell>
          <cell r="P4211">
            <v>0</v>
          </cell>
          <cell r="Q4211">
            <v>0</v>
          </cell>
          <cell r="R4211">
            <v>0</v>
          </cell>
          <cell r="S4211">
            <v>0</v>
          </cell>
          <cell r="T4211">
            <v>0</v>
          </cell>
          <cell r="U4211">
            <v>0</v>
          </cell>
          <cell r="V4211">
            <v>0</v>
          </cell>
          <cell r="W4211">
            <v>0</v>
          </cell>
          <cell r="X4211">
            <v>0</v>
          </cell>
          <cell r="Y4211" t="str">
            <v>D2_YK_k_100Proposed DSM Program Capacity Costs</v>
          </cell>
        </row>
        <row r="4212">
          <cell r="E4212">
            <v>0</v>
          </cell>
          <cell r="F4212">
            <v>0</v>
          </cell>
          <cell r="G4212">
            <v>0</v>
          </cell>
          <cell r="H4212">
            <v>0</v>
          </cell>
          <cell r="I4212">
            <v>0</v>
          </cell>
          <cell r="J4212">
            <v>0</v>
          </cell>
          <cell r="K4212">
            <v>0</v>
          </cell>
          <cell r="L4212">
            <v>0</v>
          </cell>
          <cell r="M4212">
            <v>0</v>
          </cell>
          <cell r="N4212">
            <v>0</v>
          </cell>
          <cell r="O4212">
            <v>0</v>
          </cell>
          <cell r="P4212">
            <v>0</v>
          </cell>
          <cell r="Q4212">
            <v>0</v>
          </cell>
          <cell r="R4212">
            <v>0</v>
          </cell>
          <cell r="S4212">
            <v>0</v>
          </cell>
          <cell r="T4212">
            <v>0</v>
          </cell>
          <cell r="U4212">
            <v>0</v>
          </cell>
          <cell r="V4212">
            <v>0</v>
          </cell>
          <cell r="W4212">
            <v>0</v>
          </cell>
          <cell r="X4212">
            <v>0</v>
          </cell>
          <cell r="Y4212" t="str">
            <v>D2_YK_k_100Proposed DSM Program Capital Costs</v>
          </cell>
        </row>
        <row r="4213">
          <cell r="E4213">
            <v>0</v>
          </cell>
          <cell r="F4213">
            <v>0</v>
          </cell>
          <cell r="G4213">
            <v>0</v>
          </cell>
          <cell r="H4213">
            <v>0</v>
          </cell>
          <cell r="I4213">
            <v>0</v>
          </cell>
          <cell r="J4213">
            <v>0</v>
          </cell>
          <cell r="K4213">
            <v>0</v>
          </cell>
          <cell r="L4213">
            <v>0</v>
          </cell>
          <cell r="M4213">
            <v>0</v>
          </cell>
          <cell r="N4213">
            <v>0</v>
          </cell>
          <cell r="O4213">
            <v>0</v>
          </cell>
          <cell r="P4213">
            <v>0</v>
          </cell>
          <cell r="Q4213">
            <v>0</v>
          </cell>
          <cell r="R4213">
            <v>0</v>
          </cell>
          <cell r="S4213">
            <v>0</v>
          </cell>
          <cell r="T4213">
            <v>0</v>
          </cell>
          <cell r="U4213">
            <v>0</v>
          </cell>
          <cell r="V4213">
            <v>0</v>
          </cell>
          <cell r="W4213">
            <v>0</v>
          </cell>
          <cell r="X4213">
            <v>0</v>
          </cell>
          <cell r="Y4213" t="str">
            <v>D2_YK_k_100   DSM Program Total Costs</v>
          </cell>
        </row>
        <row r="4214">
          <cell r="E4214">
            <v>0</v>
          </cell>
          <cell r="F4214">
            <v>0</v>
          </cell>
          <cell r="G4214">
            <v>0</v>
          </cell>
          <cell r="H4214">
            <v>0</v>
          </cell>
          <cell r="I4214">
            <v>0</v>
          </cell>
          <cell r="J4214">
            <v>0</v>
          </cell>
          <cell r="K4214">
            <v>0</v>
          </cell>
          <cell r="L4214">
            <v>0</v>
          </cell>
          <cell r="M4214">
            <v>0</v>
          </cell>
          <cell r="N4214">
            <v>0</v>
          </cell>
          <cell r="O4214">
            <v>0</v>
          </cell>
          <cell r="P4214">
            <v>0</v>
          </cell>
          <cell r="Q4214">
            <v>0</v>
          </cell>
          <cell r="R4214">
            <v>0</v>
          </cell>
          <cell r="S4214">
            <v>0</v>
          </cell>
          <cell r="T4214">
            <v>0</v>
          </cell>
          <cell r="U4214">
            <v>0</v>
          </cell>
          <cell r="V4214">
            <v>0</v>
          </cell>
          <cell r="W4214">
            <v>0</v>
          </cell>
          <cell r="X4214">
            <v>0</v>
          </cell>
          <cell r="Y4214" t="str">
            <v>D2_YK_l_110Proposed DSM Program Energy Costs</v>
          </cell>
        </row>
        <row r="4215">
          <cell r="E4215">
            <v>0</v>
          </cell>
          <cell r="F4215">
            <v>0</v>
          </cell>
          <cell r="G4215">
            <v>0</v>
          </cell>
          <cell r="H4215">
            <v>0</v>
          </cell>
          <cell r="I4215">
            <v>0</v>
          </cell>
          <cell r="J4215">
            <v>0</v>
          </cell>
          <cell r="K4215">
            <v>0</v>
          </cell>
          <cell r="L4215">
            <v>0</v>
          </cell>
          <cell r="M4215">
            <v>0</v>
          </cell>
          <cell r="N4215">
            <v>0</v>
          </cell>
          <cell r="O4215">
            <v>0</v>
          </cell>
          <cell r="P4215">
            <v>0</v>
          </cell>
          <cell r="Q4215">
            <v>0</v>
          </cell>
          <cell r="R4215">
            <v>0</v>
          </cell>
          <cell r="S4215">
            <v>0</v>
          </cell>
          <cell r="T4215">
            <v>0</v>
          </cell>
          <cell r="U4215">
            <v>0</v>
          </cell>
          <cell r="V4215">
            <v>0</v>
          </cell>
          <cell r="W4215">
            <v>0</v>
          </cell>
          <cell r="X4215">
            <v>0</v>
          </cell>
          <cell r="Y4215" t="str">
            <v>D2_YK_l_110Proposed DSM Program Payback Energy Costs</v>
          </cell>
        </row>
        <row r="4216">
          <cell r="E4216">
            <v>0</v>
          </cell>
          <cell r="F4216">
            <v>0</v>
          </cell>
          <cell r="G4216">
            <v>0</v>
          </cell>
          <cell r="H4216">
            <v>0</v>
          </cell>
          <cell r="I4216">
            <v>0</v>
          </cell>
          <cell r="J4216">
            <v>0</v>
          </cell>
          <cell r="K4216">
            <v>0</v>
          </cell>
          <cell r="L4216">
            <v>0</v>
          </cell>
          <cell r="M4216">
            <v>0</v>
          </cell>
          <cell r="N4216">
            <v>0</v>
          </cell>
          <cell r="O4216">
            <v>0</v>
          </cell>
          <cell r="P4216">
            <v>0</v>
          </cell>
          <cell r="Q4216">
            <v>0</v>
          </cell>
          <cell r="R4216">
            <v>0</v>
          </cell>
          <cell r="S4216">
            <v>0</v>
          </cell>
          <cell r="T4216">
            <v>0</v>
          </cell>
          <cell r="U4216">
            <v>0</v>
          </cell>
          <cell r="V4216">
            <v>0</v>
          </cell>
          <cell r="W4216">
            <v>0</v>
          </cell>
          <cell r="X4216">
            <v>0</v>
          </cell>
          <cell r="Y4216" t="str">
            <v>D2_YK_l_110Proposed DSM Program Capacity Costs</v>
          </cell>
        </row>
        <row r="4217">
          <cell r="E4217">
            <v>0</v>
          </cell>
          <cell r="F4217">
            <v>0</v>
          </cell>
          <cell r="G4217">
            <v>0</v>
          </cell>
          <cell r="H4217">
            <v>0</v>
          </cell>
          <cell r="I4217">
            <v>0</v>
          </cell>
          <cell r="J4217">
            <v>0</v>
          </cell>
          <cell r="K4217">
            <v>0</v>
          </cell>
          <cell r="L4217">
            <v>0</v>
          </cell>
          <cell r="M4217">
            <v>0</v>
          </cell>
          <cell r="N4217">
            <v>0</v>
          </cell>
          <cell r="O4217">
            <v>0</v>
          </cell>
          <cell r="P4217">
            <v>0</v>
          </cell>
          <cell r="Q4217">
            <v>0</v>
          </cell>
          <cell r="R4217">
            <v>0</v>
          </cell>
          <cell r="S4217">
            <v>0</v>
          </cell>
          <cell r="T4217">
            <v>0</v>
          </cell>
          <cell r="U4217">
            <v>0</v>
          </cell>
          <cell r="V4217">
            <v>0</v>
          </cell>
          <cell r="W4217">
            <v>0</v>
          </cell>
          <cell r="X4217">
            <v>0</v>
          </cell>
          <cell r="Y4217" t="str">
            <v>D2_YK_l_110Proposed DSM Program Capital Costs</v>
          </cell>
        </row>
        <row r="4218">
          <cell r="E4218">
            <v>0</v>
          </cell>
          <cell r="F4218">
            <v>0</v>
          </cell>
          <cell r="G4218">
            <v>0</v>
          </cell>
          <cell r="H4218">
            <v>0</v>
          </cell>
          <cell r="I4218">
            <v>0</v>
          </cell>
          <cell r="J4218">
            <v>0</v>
          </cell>
          <cell r="K4218">
            <v>0</v>
          </cell>
          <cell r="L4218">
            <v>0</v>
          </cell>
          <cell r="M4218">
            <v>0</v>
          </cell>
          <cell r="N4218">
            <v>0</v>
          </cell>
          <cell r="O4218">
            <v>0</v>
          </cell>
          <cell r="P4218">
            <v>0</v>
          </cell>
          <cell r="Q4218">
            <v>0</v>
          </cell>
          <cell r="R4218">
            <v>0</v>
          </cell>
          <cell r="S4218">
            <v>0</v>
          </cell>
          <cell r="T4218">
            <v>0</v>
          </cell>
          <cell r="U4218">
            <v>0</v>
          </cell>
          <cell r="V4218">
            <v>0</v>
          </cell>
          <cell r="W4218">
            <v>0</v>
          </cell>
          <cell r="X4218">
            <v>0</v>
          </cell>
          <cell r="Y4218" t="str">
            <v>D2_YK_l_110   DSM Program Total Costs</v>
          </cell>
        </row>
        <row r="4219">
          <cell r="E4219">
            <v>0</v>
          </cell>
          <cell r="F4219">
            <v>0</v>
          </cell>
          <cell r="G4219">
            <v>0</v>
          </cell>
          <cell r="H4219">
            <v>0</v>
          </cell>
          <cell r="I4219">
            <v>0</v>
          </cell>
          <cell r="J4219">
            <v>0</v>
          </cell>
          <cell r="K4219">
            <v>0</v>
          </cell>
          <cell r="L4219">
            <v>0</v>
          </cell>
          <cell r="M4219">
            <v>0</v>
          </cell>
          <cell r="N4219">
            <v>0</v>
          </cell>
          <cell r="O4219">
            <v>0</v>
          </cell>
          <cell r="P4219">
            <v>0</v>
          </cell>
          <cell r="Q4219">
            <v>0</v>
          </cell>
          <cell r="R4219">
            <v>0</v>
          </cell>
          <cell r="S4219">
            <v>0</v>
          </cell>
          <cell r="T4219">
            <v>0</v>
          </cell>
          <cell r="U4219">
            <v>0</v>
          </cell>
          <cell r="V4219">
            <v>0</v>
          </cell>
          <cell r="W4219">
            <v>0</v>
          </cell>
          <cell r="X4219">
            <v>0</v>
          </cell>
          <cell r="Y4219" t="str">
            <v>D2_YK_m_120Proposed DSM Program Energy Costs</v>
          </cell>
        </row>
        <row r="4220">
          <cell r="E4220">
            <v>0</v>
          </cell>
          <cell r="F4220">
            <v>0</v>
          </cell>
          <cell r="G4220">
            <v>0</v>
          </cell>
          <cell r="H4220">
            <v>0</v>
          </cell>
          <cell r="I4220">
            <v>0</v>
          </cell>
          <cell r="J4220">
            <v>0</v>
          </cell>
          <cell r="K4220">
            <v>0</v>
          </cell>
          <cell r="L4220">
            <v>0</v>
          </cell>
          <cell r="M4220">
            <v>0</v>
          </cell>
          <cell r="N4220">
            <v>0</v>
          </cell>
          <cell r="O4220">
            <v>0</v>
          </cell>
          <cell r="P4220">
            <v>0</v>
          </cell>
          <cell r="Q4220">
            <v>0</v>
          </cell>
          <cell r="R4220">
            <v>0</v>
          </cell>
          <cell r="S4220">
            <v>0</v>
          </cell>
          <cell r="T4220">
            <v>0</v>
          </cell>
          <cell r="U4220">
            <v>0</v>
          </cell>
          <cell r="V4220">
            <v>0</v>
          </cell>
          <cell r="W4220">
            <v>0</v>
          </cell>
          <cell r="X4220">
            <v>0</v>
          </cell>
          <cell r="Y4220" t="str">
            <v>D2_YK_m_120Proposed DSM Program Payback Energy Costs</v>
          </cell>
        </row>
        <row r="4221">
          <cell r="E4221">
            <v>0</v>
          </cell>
          <cell r="F4221">
            <v>0</v>
          </cell>
          <cell r="G4221">
            <v>0</v>
          </cell>
          <cell r="H4221">
            <v>0</v>
          </cell>
          <cell r="I4221">
            <v>0</v>
          </cell>
          <cell r="J4221">
            <v>0</v>
          </cell>
          <cell r="K4221">
            <v>0</v>
          </cell>
          <cell r="L4221">
            <v>0</v>
          </cell>
          <cell r="M4221">
            <v>0</v>
          </cell>
          <cell r="N4221">
            <v>0</v>
          </cell>
          <cell r="O4221">
            <v>0</v>
          </cell>
          <cell r="P4221">
            <v>0</v>
          </cell>
          <cell r="Q4221">
            <v>0</v>
          </cell>
          <cell r="R4221">
            <v>0</v>
          </cell>
          <cell r="S4221">
            <v>0</v>
          </cell>
          <cell r="T4221">
            <v>0</v>
          </cell>
          <cell r="U4221">
            <v>0</v>
          </cell>
          <cell r="V4221">
            <v>0</v>
          </cell>
          <cell r="W4221">
            <v>0</v>
          </cell>
          <cell r="X4221">
            <v>0</v>
          </cell>
          <cell r="Y4221" t="str">
            <v>D2_YK_m_120Proposed DSM Program Capacity Costs</v>
          </cell>
        </row>
        <row r="4222">
          <cell r="E4222">
            <v>0</v>
          </cell>
          <cell r="F4222">
            <v>0</v>
          </cell>
          <cell r="G4222">
            <v>0</v>
          </cell>
          <cell r="H4222">
            <v>0</v>
          </cell>
          <cell r="I4222">
            <v>0</v>
          </cell>
          <cell r="J4222">
            <v>0</v>
          </cell>
          <cell r="K4222">
            <v>0</v>
          </cell>
          <cell r="L4222">
            <v>0</v>
          </cell>
          <cell r="M4222">
            <v>0</v>
          </cell>
          <cell r="N4222">
            <v>0</v>
          </cell>
          <cell r="O4222">
            <v>0</v>
          </cell>
          <cell r="P4222">
            <v>0</v>
          </cell>
          <cell r="Q4222">
            <v>0</v>
          </cell>
          <cell r="R4222">
            <v>0</v>
          </cell>
          <cell r="S4222">
            <v>0</v>
          </cell>
          <cell r="T4222">
            <v>0</v>
          </cell>
          <cell r="U4222">
            <v>0</v>
          </cell>
          <cell r="V4222">
            <v>0</v>
          </cell>
          <cell r="W4222">
            <v>0</v>
          </cell>
          <cell r="X4222">
            <v>0</v>
          </cell>
          <cell r="Y4222" t="str">
            <v>D2_YK_m_120Proposed DSM Program Capital Costs</v>
          </cell>
        </row>
        <row r="4223">
          <cell r="E4223">
            <v>0</v>
          </cell>
          <cell r="F4223">
            <v>0</v>
          </cell>
          <cell r="G4223">
            <v>0</v>
          </cell>
          <cell r="H4223">
            <v>0</v>
          </cell>
          <cell r="I4223">
            <v>0</v>
          </cell>
          <cell r="J4223">
            <v>0</v>
          </cell>
          <cell r="K4223">
            <v>0</v>
          </cell>
          <cell r="L4223">
            <v>0</v>
          </cell>
          <cell r="M4223">
            <v>0</v>
          </cell>
          <cell r="N4223">
            <v>0</v>
          </cell>
          <cell r="O4223">
            <v>0</v>
          </cell>
          <cell r="P4223">
            <v>0</v>
          </cell>
          <cell r="Q4223">
            <v>0</v>
          </cell>
          <cell r="R4223">
            <v>0</v>
          </cell>
          <cell r="S4223">
            <v>0</v>
          </cell>
          <cell r="T4223">
            <v>0</v>
          </cell>
          <cell r="U4223">
            <v>0</v>
          </cell>
          <cell r="V4223">
            <v>0</v>
          </cell>
          <cell r="W4223">
            <v>0</v>
          </cell>
          <cell r="X4223">
            <v>0</v>
          </cell>
          <cell r="Y4223" t="str">
            <v>D2_YK_m_120   DSM Program Total Costs</v>
          </cell>
        </row>
        <row r="4224">
          <cell r="E4224">
            <v>0</v>
          </cell>
          <cell r="F4224">
            <v>0</v>
          </cell>
          <cell r="G4224">
            <v>0</v>
          </cell>
          <cell r="H4224">
            <v>0</v>
          </cell>
          <cell r="I4224">
            <v>0</v>
          </cell>
          <cell r="J4224">
            <v>0</v>
          </cell>
          <cell r="K4224">
            <v>0</v>
          </cell>
          <cell r="L4224">
            <v>0</v>
          </cell>
          <cell r="M4224">
            <v>0</v>
          </cell>
          <cell r="N4224">
            <v>0</v>
          </cell>
          <cell r="O4224">
            <v>0</v>
          </cell>
          <cell r="P4224">
            <v>0</v>
          </cell>
          <cell r="Q4224">
            <v>0</v>
          </cell>
          <cell r="R4224">
            <v>0</v>
          </cell>
          <cell r="S4224">
            <v>0</v>
          </cell>
          <cell r="T4224">
            <v>0</v>
          </cell>
          <cell r="U4224">
            <v>0</v>
          </cell>
          <cell r="V4224">
            <v>0</v>
          </cell>
          <cell r="W4224">
            <v>0</v>
          </cell>
          <cell r="X4224">
            <v>0</v>
          </cell>
          <cell r="Y4224" t="str">
            <v>D2_YK_n_130Proposed DSM Program Energy Costs</v>
          </cell>
        </row>
        <row r="4225">
          <cell r="E4225">
            <v>0</v>
          </cell>
          <cell r="F4225">
            <v>0</v>
          </cell>
          <cell r="G4225">
            <v>0</v>
          </cell>
          <cell r="H4225">
            <v>0</v>
          </cell>
          <cell r="I4225">
            <v>0</v>
          </cell>
          <cell r="J4225">
            <v>0</v>
          </cell>
          <cell r="K4225">
            <v>0</v>
          </cell>
          <cell r="L4225">
            <v>0</v>
          </cell>
          <cell r="M4225">
            <v>0</v>
          </cell>
          <cell r="N4225">
            <v>0</v>
          </cell>
          <cell r="O4225">
            <v>0</v>
          </cell>
          <cell r="P4225">
            <v>0</v>
          </cell>
          <cell r="Q4225">
            <v>0</v>
          </cell>
          <cell r="R4225">
            <v>0</v>
          </cell>
          <cell r="S4225">
            <v>0</v>
          </cell>
          <cell r="T4225">
            <v>0</v>
          </cell>
          <cell r="U4225">
            <v>0</v>
          </cell>
          <cell r="V4225">
            <v>0</v>
          </cell>
          <cell r="W4225">
            <v>0</v>
          </cell>
          <cell r="X4225">
            <v>0</v>
          </cell>
          <cell r="Y4225" t="str">
            <v>D2_YK_n_130Proposed DSM Program Payback Energy Costs</v>
          </cell>
        </row>
        <row r="4226">
          <cell r="E4226">
            <v>0</v>
          </cell>
          <cell r="F4226">
            <v>0</v>
          </cell>
          <cell r="G4226">
            <v>0</v>
          </cell>
          <cell r="H4226">
            <v>0</v>
          </cell>
          <cell r="I4226">
            <v>0</v>
          </cell>
          <cell r="J4226">
            <v>0</v>
          </cell>
          <cell r="K4226">
            <v>0</v>
          </cell>
          <cell r="L4226">
            <v>0</v>
          </cell>
          <cell r="M4226">
            <v>0</v>
          </cell>
          <cell r="N4226">
            <v>0</v>
          </cell>
          <cell r="O4226">
            <v>0</v>
          </cell>
          <cell r="P4226">
            <v>0</v>
          </cell>
          <cell r="Q4226">
            <v>0</v>
          </cell>
          <cell r="R4226">
            <v>0</v>
          </cell>
          <cell r="S4226">
            <v>0</v>
          </cell>
          <cell r="T4226">
            <v>0</v>
          </cell>
          <cell r="U4226">
            <v>0</v>
          </cell>
          <cell r="V4226">
            <v>0</v>
          </cell>
          <cell r="W4226">
            <v>0</v>
          </cell>
          <cell r="X4226">
            <v>0</v>
          </cell>
          <cell r="Y4226" t="str">
            <v>D2_YK_n_130Proposed DSM Program Capacity Costs</v>
          </cell>
        </row>
        <row r="4227">
          <cell r="E4227">
            <v>0</v>
          </cell>
          <cell r="F4227">
            <v>0</v>
          </cell>
          <cell r="G4227">
            <v>0</v>
          </cell>
          <cell r="H4227">
            <v>0</v>
          </cell>
          <cell r="I4227">
            <v>0</v>
          </cell>
          <cell r="J4227">
            <v>0</v>
          </cell>
          <cell r="K4227">
            <v>0</v>
          </cell>
          <cell r="L4227">
            <v>0</v>
          </cell>
          <cell r="M4227">
            <v>0</v>
          </cell>
          <cell r="N4227">
            <v>0</v>
          </cell>
          <cell r="O4227">
            <v>0</v>
          </cell>
          <cell r="P4227">
            <v>0</v>
          </cell>
          <cell r="Q4227">
            <v>0</v>
          </cell>
          <cell r="R4227">
            <v>0</v>
          </cell>
          <cell r="S4227">
            <v>0</v>
          </cell>
          <cell r="T4227">
            <v>0</v>
          </cell>
          <cell r="U4227">
            <v>0</v>
          </cell>
          <cell r="V4227">
            <v>0</v>
          </cell>
          <cell r="W4227">
            <v>0</v>
          </cell>
          <cell r="X4227">
            <v>0</v>
          </cell>
          <cell r="Y4227" t="str">
            <v>D2_YK_n_130Proposed DSM Program Capital Costs</v>
          </cell>
        </row>
        <row r="4228">
          <cell r="E4228">
            <v>0</v>
          </cell>
          <cell r="F4228">
            <v>0</v>
          </cell>
          <cell r="G4228">
            <v>0</v>
          </cell>
          <cell r="H4228">
            <v>0</v>
          </cell>
          <cell r="I4228">
            <v>0</v>
          </cell>
          <cell r="J4228">
            <v>0</v>
          </cell>
          <cell r="K4228">
            <v>0</v>
          </cell>
          <cell r="L4228">
            <v>0</v>
          </cell>
          <cell r="M4228">
            <v>0</v>
          </cell>
          <cell r="N4228">
            <v>0</v>
          </cell>
          <cell r="O4228">
            <v>0</v>
          </cell>
          <cell r="P4228">
            <v>0</v>
          </cell>
          <cell r="Q4228">
            <v>0</v>
          </cell>
          <cell r="R4228">
            <v>0</v>
          </cell>
          <cell r="S4228">
            <v>0</v>
          </cell>
          <cell r="T4228">
            <v>0</v>
          </cell>
          <cell r="U4228">
            <v>0</v>
          </cell>
          <cell r="V4228">
            <v>0</v>
          </cell>
          <cell r="W4228">
            <v>0</v>
          </cell>
          <cell r="X4228">
            <v>0</v>
          </cell>
          <cell r="Y4228" t="str">
            <v>D2_YK_n_130   DSM Program Total Costs</v>
          </cell>
        </row>
        <row r="4229">
          <cell r="E4229">
            <v>0</v>
          </cell>
          <cell r="F4229">
            <v>0</v>
          </cell>
          <cell r="G4229">
            <v>0</v>
          </cell>
          <cell r="H4229">
            <v>0</v>
          </cell>
          <cell r="I4229">
            <v>0</v>
          </cell>
          <cell r="J4229">
            <v>0</v>
          </cell>
          <cell r="K4229">
            <v>0</v>
          </cell>
          <cell r="L4229">
            <v>0</v>
          </cell>
          <cell r="M4229">
            <v>0</v>
          </cell>
          <cell r="N4229">
            <v>0</v>
          </cell>
          <cell r="O4229">
            <v>0</v>
          </cell>
          <cell r="P4229">
            <v>0</v>
          </cell>
          <cell r="Q4229">
            <v>0</v>
          </cell>
          <cell r="R4229">
            <v>0</v>
          </cell>
          <cell r="S4229">
            <v>0</v>
          </cell>
          <cell r="T4229">
            <v>0</v>
          </cell>
          <cell r="U4229">
            <v>0</v>
          </cell>
          <cell r="V4229">
            <v>0</v>
          </cell>
          <cell r="W4229">
            <v>0</v>
          </cell>
          <cell r="X4229">
            <v>0</v>
          </cell>
          <cell r="Y4229" t="str">
            <v>D2_YK_o_140Proposed DSM Program Energy Costs</v>
          </cell>
        </row>
        <row r="4230">
          <cell r="E4230">
            <v>0</v>
          </cell>
          <cell r="F4230">
            <v>0</v>
          </cell>
          <cell r="G4230">
            <v>0</v>
          </cell>
          <cell r="H4230">
            <v>0</v>
          </cell>
          <cell r="I4230">
            <v>0</v>
          </cell>
          <cell r="J4230">
            <v>0</v>
          </cell>
          <cell r="K4230">
            <v>0</v>
          </cell>
          <cell r="L4230">
            <v>0</v>
          </cell>
          <cell r="M4230">
            <v>0</v>
          </cell>
          <cell r="N4230">
            <v>0</v>
          </cell>
          <cell r="O4230">
            <v>0</v>
          </cell>
          <cell r="P4230">
            <v>0</v>
          </cell>
          <cell r="Q4230">
            <v>0</v>
          </cell>
          <cell r="R4230">
            <v>0</v>
          </cell>
          <cell r="S4230">
            <v>0</v>
          </cell>
          <cell r="T4230">
            <v>0</v>
          </cell>
          <cell r="U4230">
            <v>0</v>
          </cell>
          <cell r="V4230">
            <v>0</v>
          </cell>
          <cell r="W4230">
            <v>0</v>
          </cell>
          <cell r="X4230">
            <v>0</v>
          </cell>
          <cell r="Y4230" t="str">
            <v>D2_YK_o_140Proposed DSM Program Payback Energy Costs</v>
          </cell>
        </row>
        <row r="4231">
          <cell r="E4231">
            <v>0</v>
          </cell>
          <cell r="F4231">
            <v>0</v>
          </cell>
          <cell r="G4231">
            <v>0</v>
          </cell>
          <cell r="H4231">
            <v>0</v>
          </cell>
          <cell r="I4231">
            <v>0</v>
          </cell>
          <cell r="J4231">
            <v>0</v>
          </cell>
          <cell r="K4231">
            <v>0</v>
          </cell>
          <cell r="L4231">
            <v>0</v>
          </cell>
          <cell r="M4231">
            <v>0</v>
          </cell>
          <cell r="N4231">
            <v>0</v>
          </cell>
          <cell r="O4231">
            <v>0</v>
          </cell>
          <cell r="P4231">
            <v>0</v>
          </cell>
          <cell r="Q4231">
            <v>0</v>
          </cell>
          <cell r="R4231">
            <v>0</v>
          </cell>
          <cell r="S4231">
            <v>0</v>
          </cell>
          <cell r="T4231">
            <v>0</v>
          </cell>
          <cell r="U4231">
            <v>0</v>
          </cell>
          <cell r="V4231">
            <v>0</v>
          </cell>
          <cell r="W4231">
            <v>0</v>
          </cell>
          <cell r="X4231">
            <v>0</v>
          </cell>
          <cell r="Y4231" t="str">
            <v>D2_YK_o_140Proposed DSM Program Capacity Costs</v>
          </cell>
        </row>
        <row r="4232">
          <cell r="E4232">
            <v>0</v>
          </cell>
          <cell r="F4232">
            <v>0</v>
          </cell>
          <cell r="G4232">
            <v>0</v>
          </cell>
          <cell r="H4232">
            <v>0</v>
          </cell>
          <cell r="I4232">
            <v>0</v>
          </cell>
          <cell r="J4232">
            <v>0</v>
          </cell>
          <cell r="K4232">
            <v>0</v>
          </cell>
          <cell r="L4232">
            <v>0</v>
          </cell>
          <cell r="M4232">
            <v>0</v>
          </cell>
          <cell r="N4232">
            <v>0</v>
          </cell>
          <cell r="O4232">
            <v>0</v>
          </cell>
          <cell r="P4232">
            <v>0</v>
          </cell>
          <cell r="Q4232">
            <v>0</v>
          </cell>
          <cell r="R4232">
            <v>0</v>
          </cell>
          <cell r="S4232">
            <v>0</v>
          </cell>
          <cell r="T4232">
            <v>0</v>
          </cell>
          <cell r="U4232">
            <v>0</v>
          </cell>
          <cell r="V4232">
            <v>0</v>
          </cell>
          <cell r="W4232">
            <v>0</v>
          </cell>
          <cell r="X4232">
            <v>0</v>
          </cell>
          <cell r="Y4232" t="str">
            <v>D2_YK_o_140Proposed DSM Program Capital Costs</v>
          </cell>
        </row>
        <row r="4233">
          <cell r="E4233">
            <v>0</v>
          </cell>
          <cell r="F4233">
            <v>0</v>
          </cell>
          <cell r="G4233">
            <v>0</v>
          </cell>
          <cell r="H4233">
            <v>0</v>
          </cell>
          <cell r="I4233">
            <v>0</v>
          </cell>
          <cell r="J4233">
            <v>0</v>
          </cell>
          <cell r="K4233">
            <v>0</v>
          </cell>
          <cell r="L4233">
            <v>0</v>
          </cell>
          <cell r="M4233">
            <v>0</v>
          </cell>
          <cell r="N4233">
            <v>0</v>
          </cell>
          <cell r="O4233">
            <v>0</v>
          </cell>
          <cell r="P4233">
            <v>0</v>
          </cell>
          <cell r="Q4233">
            <v>0</v>
          </cell>
          <cell r="R4233">
            <v>0</v>
          </cell>
          <cell r="S4233">
            <v>0</v>
          </cell>
          <cell r="T4233">
            <v>0</v>
          </cell>
          <cell r="U4233">
            <v>0</v>
          </cell>
          <cell r="V4233">
            <v>0</v>
          </cell>
          <cell r="W4233">
            <v>0</v>
          </cell>
          <cell r="X4233">
            <v>0</v>
          </cell>
          <cell r="Y4233" t="str">
            <v>D2_YK_o_140   DSM Program Total Costs</v>
          </cell>
        </row>
        <row r="4234">
          <cell r="E4234">
            <v>0</v>
          </cell>
          <cell r="F4234">
            <v>0</v>
          </cell>
          <cell r="G4234">
            <v>0</v>
          </cell>
          <cell r="H4234">
            <v>0</v>
          </cell>
          <cell r="I4234">
            <v>0</v>
          </cell>
          <cell r="J4234">
            <v>0</v>
          </cell>
          <cell r="K4234">
            <v>0</v>
          </cell>
          <cell r="L4234">
            <v>0</v>
          </cell>
          <cell r="M4234">
            <v>0</v>
          </cell>
          <cell r="N4234">
            <v>0</v>
          </cell>
          <cell r="O4234">
            <v>0</v>
          </cell>
          <cell r="P4234">
            <v>0</v>
          </cell>
          <cell r="Q4234">
            <v>0</v>
          </cell>
          <cell r="R4234">
            <v>0</v>
          </cell>
          <cell r="S4234">
            <v>0</v>
          </cell>
          <cell r="T4234">
            <v>0</v>
          </cell>
          <cell r="U4234">
            <v>0</v>
          </cell>
          <cell r="V4234">
            <v>0</v>
          </cell>
          <cell r="W4234">
            <v>0</v>
          </cell>
          <cell r="X4234">
            <v>0</v>
          </cell>
          <cell r="Y4234" t="str">
            <v>D2_YK_p_150Proposed DSM Program Energy Costs</v>
          </cell>
        </row>
        <row r="4235">
          <cell r="E4235">
            <v>0</v>
          </cell>
          <cell r="F4235">
            <v>0</v>
          </cell>
          <cell r="G4235">
            <v>0</v>
          </cell>
          <cell r="H4235">
            <v>0</v>
          </cell>
          <cell r="I4235">
            <v>0</v>
          </cell>
          <cell r="J4235">
            <v>0</v>
          </cell>
          <cell r="K4235">
            <v>0</v>
          </cell>
          <cell r="L4235">
            <v>0</v>
          </cell>
          <cell r="M4235">
            <v>0</v>
          </cell>
          <cell r="N4235">
            <v>0</v>
          </cell>
          <cell r="O4235">
            <v>0</v>
          </cell>
          <cell r="P4235">
            <v>0</v>
          </cell>
          <cell r="Q4235">
            <v>0</v>
          </cell>
          <cell r="R4235">
            <v>0</v>
          </cell>
          <cell r="S4235">
            <v>0</v>
          </cell>
          <cell r="T4235">
            <v>0</v>
          </cell>
          <cell r="U4235">
            <v>0</v>
          </cell>
          <cell r="V4235">
            <v>0</v>
          </cell>
          <cell r="W4235">
            <v>0</v>
          </cell>
          <cell r="X4235">
            <v>0</v>
          </cell>
          <cell r="Y4235" t="str">
            <v>D2_YK_p_150Proposed DSM Program Payback Energy Costs</v>
          </cell>
        </row>
        <row r="4236">
          <cell r="E4236">
            <v>0</v>
          </cell>
          <cell r="F4236">
            <v>0</v>
          </cell>
          <cell r="G4236">
            <v>0</v>
          </cell>
          <cell r="H4236">
            <v>0</v>
          </cell>
          <cell r="I4236">
            <v>0</v>
          </cell>
          <cell r="J4236">
            <v>0</v>
          </cell>
          <cell r="K4236">
            <v>0</v>
          </cell>
          <cell r="L4236">
            <v>0</v>
          </cell>
          <cell r="M4236">
            <v>0</v>
          </cell>
          <cell r="N4236">
            <v>0</v>
          </cell>
          <cell r="O4236">
            <v>0</v>
          </cell>
          <cell r="P4236">
            <v>0</v>
          </cell>
          <cell r="Q4236">
            <v>0</v>
          </cell>
          <cell r="R4236">
            <v>0</v>
          </cell>
          <cell r="S4236">
            <v>0</v>
          </cell>
          <cell r="T4236">
            <v>0</v>
          </cell>
          <cell r="U4236">
            <v>0</v>
          </cell>
          <cell r="V4236">
            <v>0</v>
          </cell>
          <cell r="W4236">
            <v>0</v>
          </cell>
          <cell r="X4236">
            <v>0</v>
          </cell>
          <cell r="Y4236" t="str">
            <v>D2_YK_p_150Proposed DSM Program Capacity Costs</v>
          </cell>
        </row>
        <row r="4237">
          <cell r="E4237">
            <v>0</v>
          </cell>
          <cell r="F4237">
            <v>0</v>
          </cell>
          <cell r="G4237">
            <v>0</v>
          </cell>
          <cell r="H4237">
            <v>0</v>
          </cell>
          <cell r="I4237">
            <v>0</v>
          </cell>
          <cell r="J4237">
            <v>0</v>
          </cell>
          <cell r="K4237">
            <v>0</v>
          </cell>
          <cell r="L4237">
            <v>0</v>
          </cell>
          <cell r="M4237">
            <v>0</v>
          </cell>
          <cell r="N4237">
            <v>0</v>
          </cell>
          <cell r="O4237">
            <v>0</v>
          </cell>
          <cell r="P4237">
            <v>0</v>
          </cell>
          <cell r="Q4237">
            <v>0</v>
          </cell>
          <cell r="R4237">
            <v>0</v>
          </cell>
          <cell r="S4237">
            <v>0</v>
          </cell>
          <cell r="T4237">
            <v>0</v>
          </cell>
          <cell r="U4237">
            <v>0</v>
          </cell>
          <cell r="V4237">
            <v>0</v>
          </cell>
          <cell r="W4237">
            <v>0</v>
          </cell>
          <cell r="X4237">
            <v>0</v>
          </cell>
          <cell r="Y4237" t="str">
            <v>D2_YK_p_150Proposed DSM Program Capital Costs</v>
          </cell>
        </row>
        <row r="4238">
          <cell r="E4238">
            <v>0</v>
          </cell>
          <cell r="F4238">
            <v>0</v>
          </cell>
          <cell r="G4238">
            <v>0</v>
          </cell>
          <cell r="H4238">
            <v>0</v>
          </cell>
          <cell r="I4238">
            <v>0</v>
          </cell>
          <cell r="J4238">
            <v>0</v>
          </cell>
          <cell r="K4238">
            <v>0</v>
          </cell>
          <cell r="L4238">
            <v>0</v>
          </cell>
          <cell r="M4238">
            <v>0</v>
          </cell>
          <cell r="N4238">
            <v>0</v>
          </cell>
          <cell r="O4238">
            <v>0</v>
          </cell>
          <cell r="P4238">
            <v>0</v>
          </cell>
          <cell r="Q4238">
            <v>0</v>
          </cell>
          <cell r="R4238">
            <v>0</v>
          </cell>
          <cell r="S4238">
            <v>0</v>
          </cell>
          <cell r="T4238">
            <v>0</v>
          </cell>
          <cell r="U4238">
            <v>0</v>
          </cell>
          <cell r="V4238">
            <v>0</v>
          </cell>
          <cell r="W4238">
            <v>0</v>
          </cell>
          <cell r="X4238">
            <v>0</v>
          </cell>
          <cell r="Y4238" t="str">
            <v>D2_YK_p_150   DSM Program Total Costs</v>
          </cell>
        </row>
        <row r="4239">
          <cell r="E4239">
            <v>0</v>
          </cell>
          <cell r="F4239">
            <v>0</v>
          </cell>
          <cell r="G4239">
            <v>0</v>
          </cell>
          <cell r="H4239">
            <v>0</v>
          </cell>
          <cell r="I4239">
            <v>0</v>
          </cell>
          <cell r="J4239">
            <v>0</v>
          </cell>
          <cell r="K4239">
            <v>0</v>
          </cell>
          <cell r="L4239">
            <v>0</v>
          </cell>
          <cell r="M4239">
            <v>0</v>
          </cell>
          <cell r="N4239">
            <v>0</v>
          </cell>
          <cell r="O4239">
            <v>0</v>
          </cell>
          <cell r="P4239">
            <v>0</v>
          </cell>
          <cell r="Q4239">
            <v>0</v>
          </cell>
          <cell r="R4239">
            <v>0</v>
          </cell>
          <cell r="S4239">
            <v>0</v>
          </cell>
          <cell r="T4239">
            <v>0</v>
          </cell>
          <cell r="U4239">
            <v>0</v>
          </cell>
          <cell r="V4239">
            <v>0</v>
          </cell>
          <cell r="W4239">
            <v>0</v>
          </cell>
          <cell r="X4239">
            <v>0</v>
          </cell>
          <cell r="Y4239" t="str">
            <v>D2_YK_q_160Proposed DSM Program Energy Costs</v>
          </cell>
        </row>
        <row r="4240">
          <cell r="E4240">
            <v>0</v>
          </cell>
          <cell r="F4240">
            <v>0</v>
          </cell>
          <cell r="G4240">
            <v>0</v>
          </cell>
          <cell r="H4240">
            <v>0</v>
          </cell>
          <cell r="I4240">
            <v>0</v>
          </cell>
          <cell r="J4240">
            <v>0</v>
          </cell>
          <cell r="K4240">
            <v>0</v>
          </cell>
          <cell r="L4240">
            <v>0</v>
          </cell>
          <cell r="M4240">
            <v>0</v>
          </cell>
          <cell r="N4240">
            <v>0</v>
          </cell>
          <cell r="O4240">
            <v>0</v>
          </cell>
          <cell r="P4240">
            <v>0</v>
          </cell>
          <cell r="Q4240">
            <v>0</v>
          </cell>
          <cell r="R4240">
            <v>0</v>
          </cell>
          <cell r="S4240">
            <v>0</v>
          </cell>
          <cell r="T4240">
            <v>0</v>
          </cell>
          <cell r="U4240">
            <v>0</v>
          </cell>
          <cell r="V4240">
            <v>0</v>
          </cell>
          <cell r="W4240">
            <v>0</v>
          </cell>
          <cell r="X4240">
            <v>0</v>
          </cell>
          <cell r="Y4240" t="str">
            <v>D2_YK_q_160Proposed DSM Program Payback Energy Costs</v>
          </cell>
        </row>
        <row r="4241">
          <cell r="E4241">
            <v>0</v>
          </cell>
          <cell r="F4241">
            <v>0</v>
          </cell>
          <cell r="G4241">
            <v>0</v>
          </cell>
          <cell r="H4241">
            <v>0</v>
          </cell>
          <cell r="I4241">
            <v>0</v>
          </cell>
          <cell r="J4241">
            <v>0</v>
          </cell>
          <cell r="K4241">
            <v>0</v>
          </cell>
          <cell r="L4241">
            <v>0</v>
          </cell>
          <cell r="M4241">
            <v>0</v>
          </cell>
          <cell r="N4241">
            <v>0</v>
          </cell>
          <cell r="O4241">
            <v>0</v>
          </cell>
          <cell r="P4241">
            <v>0</v>
          </cell>
          <cell r="Q4241">
            <v>0</v>
          </cell>
          <cell r="R4241">
            <v>0</v>
          </cell>
          <cell r="S4241">
            <v>0</v>
          </cell>
          <cell r="T4241">
            <v>0</v>
          </cell>
          <cell r="U4241">
            <v>0</v>
          </cell>
          <cell r="V4241">
            <v>0</v>
          </cell>
          <cell r="W4241">
            <v>0</v>
          </cell>
          <cell r="X4241">
            <v>0</v>
          </cell>
          <cell r="Y4241" t="str">
            <v>D2_YK_q_160Proposed DSM Program Capacity Costs</v>
          </cell>
        </row>
        <row r="4242">
          <cell r="E4242">
            <v>0</v>
          </cell>
          <cell r="F4242">
            <v>0</v>
          </cell>
          <cell r="G4242">
            <v>0</v>
          </cell>
          <cell r="H4242">
            <v>0</v>
          </cell>
          <cell r="I4242">
            <v>0</v>
          </cell>
          <cell r="J4242">
            <v>0</v>
          </cell>
          <cell r="K4242">
            <v>0</v>
          </cell>
          <cell r="L4242">
            <v>0</v>
          </cell>
          <cell r="M4242">
            <v>0</v>
          </cell>
          <cell r="N4242">
            <v>0</v>
          </cell>
          <cell r="O4242">
            <v>0</v>
          </cell>
          <cell r="P4242">
            <v>0</v>
          </cell>
          <cell r="Q4242">
            <v>0</v>
          </cell>
          <cell r="R4242">
            <v>0</v>
          </cell>
          <cell r="S4242">
            <v>0</v>
          </cell>
          <cell r="T4242">
            <v>0</v>
          </cell>
          <cell r="U4242">
            <v>0</v>
          </cell>
          <cell r="V4242">
            <v>0</v>
          </cell>
          <cell r="W4242">
            <v>0</v>
          </cell>
          <cell r="X4242">
            <v>0</v>
          </cell>
          <cell r="Y4242" t="str">
            <v>D2_YK_q_160Proposed DSM Program Capital Costs</v>
          </cell>
        </row>
        <row r="4243">
          <cell r="E4243">
            <v>0</v>
          </cell>
          <cell r="F4243">
            <v>0</v>
          </cell>
          <cell r="G4243">
            <v>0</v>
          </cell>
          <cell r="H4243">
            <v>0</v>
          </cell>
          <cell r="I4243">
            <v>0</v>
          </cell>
          <cell r="J4243">
            <v>0</v>
          </cell>
          <cell r="K4243">
            <v>0</v>
          </cell>
          <cell r="L4243">
            <v>0</v>
          </cell>
          <cell r="M4243">
            <v>0</v>
          </cell>
          <cell r="N4243">
            <v>0</v>
          </cell>
          <cell r="O4243">
            <v>0</v>
          </cell>
          <cell r="P4243">
            <v>0</v>
          </cell>
          <cell r="Q4243">
            <v>0</v>
          </cell>
          <cell r="R4243">
            <v>0</v>
          </cell>
          <cell r="S4243">
            <v>0</v>
          </cell>
          <cell r="T4243">
            <v>0</v>
          </cell>
          <cell r="U4243">
            <v>0</v>
          </cell>
          <cell r="V4243">
            <v>0</v>
          </cell>
          <cell r="W4243">
            <v>0</v>
          </cell>
          <cell r="X4243">
            <v>0</v>
          </cell>
          <cell r="Y4243" t="str">
            <v>D2_YK_q_160   DSM Program Total Costs</v>
          </cell>
        </row>
        <row r="4244">
          <cell r="E4244">
            <v>0</v>
          </cell>
          <cell r="F4244">
            <v>0</v>
          </cell>
          <cell r="G4244">
            <v>0</v>
          </cell>
          <cell r="H4244">
            <v>0</v>
          </cell>
          <cell r="I4244">
            <v>0</v>
          </cell>
          <cell r="J4244">
            <v>0</v>
          </cell>
          <cell r="K4244">
            <v>0</v>
          </cell>
          <cell r="L4244">
            <v>0</v>
          </cell>
          <cell r="M4244">
            <v>0</v>
          </cell>
          <cell r="N4244">
            <v>0</v>
          </cell>
          <cell r="O4244">
            <v>0</v>
          </cell>
          <cell r="P4244">
            <v>0</v>
          </cell>
          <cell r="Q4244">
            <v>0</v>
          </cell>
          <cell r="R4244">
            <v>0</v>
          </cell>
          <cell r="S4244">
            <v>0</v>
          </cell>
          <cell r="T4244">
            <v>0</v>
          </cell>
          <cell r="U4244">
            <v>0</v>
          </cell>
          <cell r="V4244">
            <v>0</v>
          </cell>
          <cell r="W4244">
            <v>0</v>
          </cell>
          <cell r="X4244">
            <v>0</v>
          </cell>
          <cell r="Y4244" t="str">
            <v>D2_YK_r_170Proposed DSM Program Energy Costs</v>
          </cell>
        </row>
        <row r="4245">
          <cell r="E4245">
            <v>0</v>
          </cell>
          <cell r="F4245">
            <v>0</v>
          </cell>
          <cell r="G4245">
            <v>0</v>
          </cell>
          <cell r="H4245">
            <v>0</v>
          </cell>
          <cell r="I4245">
            <v>0</v>
          </cell>
          <cell r="J4245">
            <v>0</v>
          </cell>
          <cell r="K4245">
            <v>0</v>
          </cell>
          <cell r="L4245">
            <v>0</v>
          </cell>
          <cell r="M4245">
            <v>0</v>
          </cell>
          <cell r="N4245">
            <v>0</v>
          </cell>
          <cell r="O4245">
            <v>0</v>
          </cell>
          <cell r="P4245">
            <v>0</v>
          </cell>
          <cell r="Q4245">
            <v>0</v>
          </cell>
          <cell r="R4245">
            <v>0</v>
          </cell>
          <cell r="S4245">
            <v>0</v>
          </cell>
          <cell r="T4245">
            <v>0</v>
          </cell>
          <cell r="U4245">
            <v>0</v>
          </cell>
          <cell r="V4245">
            <v>0</v>
          </cell>
          <cell r="W4245">
            <v>0</v>
          </cell>
          <cell r="X4245">
            <v>0</v>
          </cell>
          <cell r="Y4245" t="str">
            <v>D2_YK_r_170Proposed DSM Program Payback Energy Costs</v>
          </cell>
        </row>
        <row r="4246">
          <cell r="E4246">
            <v>0</v>
          </cell>
          <cell r="F4246">
            <v>0</v>
          </cell>
          <cell r="G4246">
            <v>0</v>
          </cell>
          <cell r="H4246">
            <v>0</v>
          </cell>
          <cell r="I4246">
            <v>0</v>
          </cell>
          <cell r="J4246">
            <v>0</v>
          </cell>
          <cell r="K4246">
            <v>0</v>
          </cell>
          <cell r="L4246">
            <v>0</v>
          </cell>
          <cell r="M4246">
            <v>0</v>
          </cell>
          <cell r="N4246">
            <v>0</v>
          </cell>
          <cell r="O4246">
            <v>0</v>
          </cell>
          <cell r="P4246">
            <v>0</v>
          </cell>
          <cell r="Q4246">
            <v>0</v>
          </cell>
          <cell r="R4246">
            <v>0</v>
          </cell>
          <cell r="S4246">
            <v>0</v>
          </cell>
          <cell r="T4246">
            <v>0</v>
          </cell>
          <cell r="U4246">
            <v>0</v>
          </cell>
          <cell r="V4246">
            <v>0</v>
          </cell>
          <cell r="W4246">
            <v>0</v>
          </cell>
          <cell r="X4246">
            <v>0</v>
          </cell>
          <cell r="Y4246" t="str">
            <v>D2_YK_r_170Proposed DSM Program Capacity Costs</v>
          </cell>
        </row>
        <row r="4247">
          <cell r="E4247">
            <v>0</v>
          </cell>
          <cell r="F4247">
            <v>0</v>
          </cell>
          <cell r="G4247">
            <v>0</v>
          </cell>
          <cell r="H4247">
            <v>0</v>
          </cell>
          <cell r="I4247">
            <v>0</v>
          </cell>
          <cell r="J4247">
            <v>0</v>
          </cell>
          <cell r="K4247">
            <v>0</v>
          </cell>
          <cell r="L4247">
            <v>0</v>
          </cell>
          <cell r="M4247">
            <v>0</v>
          </cell>
          <cell r="N4247">
            <v>0</v>
          </cell>
          <cell r="O4247">
            <v>0</v>
          </cell>
          <cell r="P4247">
            <v>0</v>
          </cell>
          <cell r="Q4247">
            <v>0</v>
          </cell>
          <cell r="R4247">
            <v>0</v>
          </cell>
          <cell r="S4247">
            <v>0</v>
          </cell>
          <cell r="T4247">
            <v>0</v>
          </cell>
          <cell r="U4247">
            <v>0</v>
          </cell>
          <cell r="V4247">
            <v>0</v>
          </cell>
          <cell r="W4247">
            <v>0</v>
          </cell>
          <cell r="X4247">
            <v>0</v>
          </cell>
          <cell r="Y4247" t="str">
            <v>D2_YK_r_170Proposed DSM Program Capital Costs</v>
          </cell>
        </row>
        <row r="4248">
          <cell r="E4248">
            <v>0</v>
          </cell>
          <cell r="F4248">
            <v>0</v>
          </cell>
          <cell r="G4248">
            <v>0</v>
          </cell>
          <cell r="H4248">
            <v>0</v>
          </cell>
          <cell r="I4248">
            <v>0</v>
          </cell>
          <cell r="J4248">
            <v>0</v>
          </cell>
          <cell r="K4248">
            <v>0</v>
          </cell>
          <cell r="L4248">
            <v>0</v>
          </cell>
          <cell r="M4248">
            <v>0</v>
          </cell>
          <cell r="N4248">
            <v>0</v>
          </cell>
          <cell r="O4248">
            <v>0</v>
          </cell>
          <cell r="P4248">
            <v>0</v>
          </cell>
          <cell r="Q4248">
            <v>0</v>
          </cell>
          <cell r="R4248">
            <v>0</v>
          </cell>
          <cell r="S4248">
            <v>0</v>
          </cell>
          <cell r="T4248">
            <v>0</v>
          </cell>
          <cell r="U4248">
            <v>0</v>
          </cell>
          <cell r="V4248">
            <v>0</v>
          </cell>
          <cell r="W4248">
            <v>0</v>
          </cell>
          <cell r="X4248">
            <v>0</v>
          </cell>
          <cell r="Y4248" t="str">
            <v>D2_YK_r_170   DSM Program Total Costs</v>
          </cell>
        </row>
        <row r="4249">
          <cell r="E4249">
            <v>0</v>
          </cell>
          <cell r="F4249">
            <v>0</v>
          </cell>
          <cell r="G4249">
            <v>0</v>
          </cell>
          <cell r="H4249">
            <v>0</v>
          </cell>
          <cell r="I4249">
            <v>0</v>
          </cell>
          <cell r="J4249">
            <v>0</v>
          </cell>
          <cell r="K4249">
            <v>0</v>
          </cell>
          <cell r="L4249">
            <v>0</v>
          </cell>
          <cell r="M4249">
            <v>0</v>
          </cell>
          <cell r="N4249">
            <v>0</v>
          </cell>
          <cell r="O4249">
            <v>0</v>
          </cell>
          <cell r="P4249">
            <v>0</v>
          </cell>
          <cell r="Q4249">
            <v>0</v>
          </cell>
          <cell r="R4249">
            <v>0</v>
          </cell>
          <cell r="S4249">
            <v>0</v>
          </cell>
          <cell r="T4249">
            <v>0</v>
          </cell>
          <cell r="U4249">
            <v>0</v>
          </cell>
          <cell r="V4249">
            <v>0</v>
          </cell>
          <cell r="W4249">
            <v>0</v>
          </cell>
          <cell r="X4249">
            <v>0</v>
          </cell>
          <cell r="Y4249" t="str">
            <v>D2_YK_s_180Proposed DSM Program Energy Costs</v>
          </cell>
        </row>
        <row r="4250">
          <cell r="E4250">
            <v>0</v>
          </cell>
          <cell r="F4250">
            <v>0</v>
          </cell>
          <cell r="G4250">
            <v>0</v>
          </cell>
          <cell r="H4250">
            <v>0</v>
          </cell>
          <cell r="I4250">
            <v>0</v>
          </cell>
          <cell r="J4250">
            <v>0</v>
          </cell>
          <cell r="K4250">
            <v>0</v>
          </cell>
          <cell r="L4250">
            <v>0</v>
          </cell>
          <cell r="M4250">
            <v>0</v>
          </cell>
          <cell r="N4250">
            <v>0</v>
          </cell>
          <cell r="O4250">
            <v>0</v>
          </cell>
          <cell r="P4250">
            <v>0</v>
          </cell>
          <cell r="Q4250">
            <v>0</v>
          </cell>
          <cell r="R4250">
            <v>0</v>
          </cell>
          <cell r="S4250">
            <v>0</v>
          </cell>
          <cell r="T4250">
            <v>0</v>
          </cell>
          <cell r="U4250">
            <v>0</v>
          </cell>
          <cell r="V4250">
            <v>0</v>
          </cell>
          <cell r="W4250">
            <v>0</v>
          </cell>
          <cell r="X4250">
            <v>0</v>
          </cell>
          <cell r="Y4250" t="str">
            <v>D2_YK_s_180Proposed DSM Program Payback Energy Costs</v>
          </cell>
        </row>
        <row r="4251">
          <cell r="E4251">
            <v>0</v>
          </cell>
          <cell r="F4251">
            <v>0</v>
          </cell>
          <cell r="G4251">
            <v>0</v>
          </cell>
          <cell r="H4251">
            <v>0</v>
          </cell>
          <cell r="I4251">
            <v>0</v>
          </cell>
          <cell r="J4251">
            <v>0</v>
          </cell>
          <cell r="K4251">
            <v>0</v>
          </cell>
          <cell r="L4251">
            <v>0</v>
          </cell>
          <cell r="M4251">
            <v>0</v>
          </cell>
          <cell r="N4251">
            <v>0</v>
          </cell>
          <cell r="O4251">
            <v>0</v>
          </cell>
          <cell r="P4251">
            <v>0</v>
          </cell>
          <cell r="Q4251">
            <v>0</v>
          </cell>
          <cell r="R4251">
            <v>0</v>
          </cell>
          <cell r="S4251">
            <v>0</v>
          </cell>
          <cell r="T4251">
            <v>0</v>
          </cell>
          <cell r="U4251">
            <v>0</v>
          </cell>
          <cell r="V4251">
            <v>0</v>
          </cell>
          <cell r="W4251">
            <v>0</v>
          </cell>
          <cell r="X4251">
            <v>0</v>
          </cell>
          <cell r="Y4251" t="str">
            <v>D2_YK_s_180Proposed DSM Program Capacity Costs</v>
          </cell>
        </row>
        <row r="4252">
          <cell r="E4252">
            <v>0</v>
          </cell>
          <cell r="F4252">
            <v>0</v>
          </cell>
          <cell r="G4252">
            <v>0</v>
          </cell>
          <cell r="H4252">
            <v>0</v>
          </cell>
          <cell r="I4252">
            <v>0</v>
          </cell>
          <cell r="J4252">
            <v>0</v>
          </cell>
          <cell r="K4252">
            <v>0</v>
          </cell>
          <cell r="L4252">
            <v>0</v>
          </cell>
          <cell r="M4252">
            <v>0</v>
          </cell>
          <cell r="N4252">
            <v>0</v>
          </cell>
          <cell r="O4252">
            <v>0</v>
          </cell>
          <cell r="P4252">
            <v>0</v>
          </cell>
          <cell r="Q4252">
            <v>0</v>
          </cell>
          <cell r="R4252">
            <v>0</v>
          </cell>
          <cell r="S4252">
            <v>0</v>
          </cell>
          <cell r="T4252">
            <v>0</v>
          </cell>
          <cell r="U4252">
            <v>0</v>
          </cell>
          <cell r="V4252">
            <v>0</v>
          </cell>
          <cell r="W4252">
            <v>0</v>
          </cell>
          <cell r="X4252">
            <v>0</v>
          </cell>
          <cell r="Y4252" t="str">
            <v>D2_YK_s_180Proposed DSM Program Capital Costs</v>
          </cell>
        </row>
        <row r="4253">
          <cell r="E4253">
            <v>0</v>
          </cell>
          <cell r="F4253">
            <v>0</v>
          </cell>
          <cell r="G4253">
            <v>0</v>
          </cell>
          <cell r="H4253">
            <v>0</v>
          </cell>
          <cell r="I4253">
            <v>0</v>
          </cell>
          <cell r="J4253">
            <v>0</v>
          </cell>
          <cell r="K4253">
            <v>0</v>
          </cell>
          <cell r="L4253">
            <v>0</v>
          </cell>
          <cell r="M4253">
            <v>0</v>
          </cell>
          <cell r="N4253">
            <v>0</v>
          </cell>
          <cell r="O4253">
            <v>0</v>
          </cell>
          <cell r="P4253">
            <v>0</v>
          </cell>
          <cell r="Q4253">
            <v>0</v>
          </cell>
          <cell r="R4253">
            <v>0</v>
          </cell>
          <cell r="S4253">
            <v>0</v>
          </cell>
          <cell r="T4253">
            <v>0</v>
          </cell>
          <cell r="U4253">
            <v>0</v>
          </cell>
          <cell r="V4253">
            <v>0</v>
          </cell>
          <cell r="W4253">
            <v>0</v>
          </cell>
          <cell r="X4253">
            <v>0</v>
          </cell>
          <cell r="Y4253" t="str">
            <v>D2_YK_s_180   DSM Program Total Costs</v>
          </cell>
        </row>
        <row r="4254">
          <cell r="E4254">
            <v>0</v>
          </cell>
          <cell r="F4254">
            <v>0</v>
          </cell>
          <cell r="G4254">
            <v>0</v>
          </cell>
          <cell r="H4254">
            <v>0</v>
          </cell>
          <cell r="I4254">
            <v>0</v>
          </cell>
          <cell r="J4254">
            <v>0</v>
          </cell>
          <cell r="K4254">
            <v>0</v>
          </cell>
          <cell r="L4254">
            <v>0</v>
          </cell>
          <cell r="M4254">
            <v>0</v>
          </cell>
          <cell r="N4254">
            <v>0</v>
          </cell>
          <cell r="O4254">
            <v>0</v>
          </cell>
          <cell r="P4254">
            <v>0</v>
          </cell>
          <cell r="Q4254">
            <v>0</v>
          </cell>
          <cell r="R4254">
            <v>0</v>
          </cell>
          <cell r="S4254">
            <v>0</v>
          </cell>
          <cell r="T4254">
            <v>0</v>
          </cell>
          <cell r="U4254">
            <v>0</v>
          </cell>
          <cell r="V4254">
            <v>0</v>
          </cell>
          <cell r="W4254">
            <v>0</v>
          </cell>
          <cell r="X4254">
            <v>0</v>
          </cell>
          <cell r="Y4254" t="str">
            <v>D2_YK_t_190Proposed DSM Program Energy Costs</v>
          </cell>
        </row>
        <row r="4255">
          <cell r="E4255">
            <v>0</v>
          </cell>
          <cell r="F4255">
            <v>0</v>
          </cell>
          <cell r="G4255">
            <v>0</v>
          </cell>
          <cell r="H4255">
            <v>0</v>
          </cell>
          <cell r="I4255">
            <v>0</v>
          </cell>
          <cell r="J4255">
            <v>0</v>
          </cell>
          <cell r="K4255">
            <v>0</v>
          </cell>
          <cell r="L4255">
            <v>0</v>
          </cell>
          <cell r="M4255">
            <v>0</v>
          </cell>
          <cell r="N4255">
            <v>0</v>
          </cell>
          <cell r="O4255">
            <v>0</v>
          </cell>
          <cell r="P4255">
            <v>0</v>
          </cell>
          <cell r="Q4255">
            <v>0</v>
          </cell>
          <cell r="R4255">
            <v>0</v>
          </cell>
          <cell r="S4255">
            <v>0</v>
          </cell>
          <cell r="T4255">
            <v>0</v>
          </cell>
          <cell r="U4255">
            <v>0</v>
          </cell>
          <cell r="V4255">
            <v>0</v>
          </cell>
          <cell r="W4255">
            <v>0</v>
          </cell>
          <cell r="X4255">
            <v>0</v>
          </cell>
          <cell r="Y4255" t="str">
            <v>D2_YK_t_190Proposed DSM Program Payback Energy Costs</v>
          </cell>
        </row>
        <row r="4256">
          <cell r="E4256">
            <v>0</v>
          </cell>
          <cell r="F4256">
            <v>0</v>
          </cell>
          <cell r="G4256">
            <v>0</v>
          </cell>
          <cell r="H4256">
            <v>0</v>
          </cell>
          <cell r="I4256">
            <v>0</v>
          </cell>
          <cell r="J4256">
            <v>0</v>
          </cell>
          <cell r="K4256">
            <v>0</v>
          </cell>
          <cell r="L4256">
            <v>0</v>
          </cell>
          <cell r="M4256">
            <v>0</v>
          </cell>
          <cell r="N4256">
            <v>0</v>
          </cell>
          <cell r="O4256">
            <v>0</v>
          </cell>
          <cell r="P4256">
            <v>0</v>
          </cell>
          <cell r="Q4256">
            <v>0</v>
          </cell>
          <cell r="R4256">
            <v>0</v>
          </cell>
          <cell r="S4256">
            <v>0</v>
          </cell>
          <cell r="T4256">
            <v>0</v>
          </cell>
          <cell r="U4256">
            <v>0</v>
          </cell>
          <cell r="V4256">
            <v>0</v>
          </cell>
          <cell r="W4256">
            <v>0</v>
          </cell>
          <cell r="X4256">
            <v>0</v>
          </cell>
          <cell r="Y4256" t="str">
            <v>D2_YK_t_190Proposed DSM Program Capacity Costs</v>
          </cell>
        </row>
        <row r="4257">
          <cell r="E4257">
            <v>0</v>
          </cell>
          <cell r="F4257">
            <v>0</v>
          </cell>
          <cell r="G4257">
            <v>0</v>
          </cell>
          <cell r="H4257">
            <v>0</v>
          </cell>
          <cell r="I4257">
            <v>0</v>
          </cell>
          <cell r="J4257">
            <v>0</v>
          </cell>
          <cell r="K4257">
            <v>0</v>
          </cell>
          <cell r="L4257">
            <v>0</v>
          </cell>
          <cell r="M4257">
            <v>0</v>
          </cell>
          <cell r="N4257">
            <v>0</v>
          </cell>
          <cell r="O4257">
            <v>0</v>
          </cell>
          <cell r="P4257">
            <v>0</v>
          </cell>
          <cell r="Q4257">
            <v>0</v>
          </cell>
          <cell r="R4257">
            <v>0</v>
          </cell>
          <cell r="S4257">
            <v>0</v>
          </cell>
          <cell r="T4257">
            <v>0</v>
          </cell>
          <cell r="U4257">
            <v>0</v>
          </cell>
          <cell r="V4257">
            <v>0</v>
          </cell>
          <cell r="W4257">
            <v>0</v>
          </cell>
          <cell r="X4257">
            <v>0</v>
          </cell>
          <cell r="Y4257" t="str">
            <v>D2_YK_t_190Proposed DSM Program Capital Costs</v>
          </cell>
        </row>
        <row r="4258">
          <cell r="E4258">
            <v>0</v>
          </cell>
          <cell r="F4258">
            <v>0</v>
          </cell>
          <cell r="G4258">
            <v>0</v>
          </cell>
          <cell r="H4258">
            <v>0</v>
          </cell>
          <cell r="I4258">
            <v>0</v>
          </cell>
          <cell r="J4258">
            <v>0</v>
          </cell>
          <cell r="K4258">
            <v>0</v>
          </cell>
          <cell r="L4258">
            <v>0</v>
          </cell>
          <cell r="M4258">
            <v>0</v>
          </cell>
          <cell r="N4258">
            <v>0</v>
          </cell>
          <cell r="O4258">
            <v>0</v>
          </cell>
          <cell r="P4258">
            <v>0</v>
          </cell>
          <cell r="Q4258">
            <v>0</v>
          </cell>
          <cell r="R4258">
            <v>0</v>
          </cell>
          <cell r="S4258">
            <v>0</v>
          </cell>
          <cell r="T4258">
            <v>0</v>
          </cell>
          <cell r="U4258">
            <v>0</v>
          </cell>
          <cell r="V4258">
            <v>0</v>
          </cell>
          <cell r="W4258">
            <v>0</v>
          </cell>
          <cell r="X4258">
            <v>0</v>
          </cell>
          <cell r="Y4258" t="str">
            <v>D2_YK_t_190   DSM Program Total Costs</v>
          </cell>
        </row>
        <row r="4259">
          <cell r="E4259">
            <v>0</v>
          </cell>
          <cell r="F4259">
            <v>0</v>
          </cell>
          <cell r="G4259">
            <v>0</v>
          </cell>
          <cell r="H4259">
            <v>0</v>
          </cell>
          <cell r="I4259">
            <v>0</v>
          </cell>
          <cell r="J4259">
            <v>0</v>
          </cell>
          <cell r="K4259">
            <v>0</v>
          </cell>
          <cell r="L4259">
            <v>0</v>
          </cell>
          <cell r="M4259">
            <v>0</v>
          </cell>
          <cell r="N4259">
            <v>0</v>
          </cell>
          <cell r="O4259">
            <v>0</v>
          </cell>
          <cell r="P4259">
            <v>0</v>
          </cell>
          <cell r="Q4259">
            <v>0</v>
          </cell>
          <cell r="R4259">
            <v>0</v>
          </cell>
          <cell r="S4259">
            <v>0</v>
          </cell>
          <cell r="T4259">
            <v>0</v>
          </cell>
          <cell r="U4259">
            <v>0</v>
          </cell>
          <cell r="V4259">
            <v>0</v>
          </cell>
          <cell r="W4259">
            <v>0</v>
          </cell>
          <cell r="X4259">
            <v>0</v>
          </cell>
          <cell r="Y4259" t="str">
            <v>D2_YK_u_200Proposed DSM Program Energy Costs</v>
          </cell>
        </row>
        <row r="4260">
          <cell r="E4260">
            <v>0</v>
          </cell>
          <cell r="F4260">
            <v>0</v>
          </cell>
          <cell r="G4260">
            <v>0</v>
          </cell>
          <cell r="H4260">
            <v>0</v>
          </cell>
          <cell r="I4260">
            <v>0</v>
          </cell>
          <cell r="J4260">
            <v>0</v>
          </cell>
          <cell r="K4260">
            <v>0</v>
          </cell>
          <cell r="L4260">
            <v>0</v>
          </cell>
          <cell r="M4260">
            <v>0</v>
          </cell>
          <cell r="N4260">
            <v>0</v>
          </cell>
          <cell r="O4260">
            <v>0</v>
          </cell>
          <cell r="P4260">
            <v>0</v>
          </cell>
          <cell r="Q4260">
            <v>0</v>
          </cell>
          <cell r="R4260">
            <v>0</v>
          </cell>
          <cell r="S4260">
            <v>0</v>
          </cell>
          <cell r="T4260">
            <v>0</v>
          </cell>
          <cell r="U4260">
            <v>0</v>
          </cell>
          <cell r="V4260">
            <v>0</v>
          </cell>
          <cell r="W4260">
            <v>0</v>
          </cell>
          <cell r="X4260">
            <v>0</v>
          </cell>
          <cell r="Y4260" t="str">
            <v>D2_YK_u_200Proposed DSM Program Payback Energy Costs</v>
          </cell>
        </row>
        <row r="4261">
          <cell r="E4261">
            <v>0</v>
          </cell>
          <cell r="F4261">
            <v>0</v>
          </cell>
          <cell r="G4261">
            <v>0</v>
          </cell>
          <cell r="H4261">
            <v>0</v>
          </cell>
          <cell r="I4261">
            <v>0</v>
          </cell>
          <cell r="J4261">
            <v>0</v>
          </cell>
          <cell r="K4261">
            <v>0</v>
          </cell>
          <cell r="L4261">
            <v>0</v>
          </cell>
          <cell r="M4261">
            <v>0</v>
          </cell>
          <cell r="N4261">
            <v>0</v>
          </cell>
          <cell r="O4261">
            <v>0</v>
          </cell>
          <cell r="P4261">
            <v>0</v>
          </cell>
          <cell r="Q4261">
            <v>0</v>
          </cell>
          <cell r="R4261">
            <v>0</v>
          </cell>
          <cell r="S4261">
            <v>0</v>
          </cell>
          <cell r="T4261">
            <v>0</v>
          </cell>
          <cell r="U4261">
            <v>0</v>
          </cell>
          <cell r="V4261">
            <v>0</v>
          </cell>
          <cell r="W4261">
            <v>0</v>
          </cell>
          <cell r="X4261">
            <v>0</v>
          </cell>
          <cell r="Y4261" t="str">
            <v>D2_YK_u_200Proposed DSM Program Capacity Costs</v>
          </cell>
        </row>
        <row r="4262">
          <cell r="E4262">
            <v>0</v>
          </cell>
          <cell r="F4262">
            <v>0</v>
          </cell>
          <cell r="G4262">
            <v>0</v>
          </cell>
          <cell r="H4262">
            <v>0</v>
          </cell>
          <cell r="I4262">
            <v>0</v>
          </cell>
          <cell r="J4262">
            <v>0</v>
          </cell>
          <cell r="K4262">
            <v>0</v>
          </cell>
          <cell r="L4262">
            <v>0</v>
          </cell>
          <cell r="M4262">
            <v>0</v>
          </cell>
          <cell r="N4262">
            <v>0</v>
          </cell>
          <cell r="O4262">
            <v>0</v>
          </cell>
          <cell r="P4262">
            <v>0</v>
          </cell>
          <cell r="Q4262">
            <v>0</v>
          </cell>
          <cell r="R4262">
            <v>0</v>
          </cell>
          <cell r="S4262">
            <v>0</v>
          </cell>
          <cell r="T4262">
            <v>0</v>
          </cell>
          <cell r="U4262">
            <v>0</v>
          </cell>
          <cell r="V4262">
            <v>0</v>
          </cell>
          <cell r="W4262">
            <v>0</v>
          </cell>
          <cell r="X4262">
            <v>0</v>
          </cell>
          <cell r="Y4262" t="str">
            <v>D2_YK_u_200Proposed DSM Program Capital Costs</v>
          </cell>
        </row>
        <row r="4263">
          <cell r="E4263">
            <v>0</v>
          </cell>
          <cell r="F4263">
            <v>0</v>
          </cell>
          <cell r="G4263">
            <v>0</v>
          </cell>
          <cell r="H4263">
            <v>0</v>
          </cell>
          <cell r="I4263">
            <v>0</v>
          </cell>
          <cell r="J4263">
            <v>0</v>
          </cell>
          <cell r="K4263">
            <v>0</v>
          </cell>
          <cell r="L4263">
            <v>0</v>
          </cell>
          <cell r="M4263">
            <v>0</v>
          </cell>
          <cell r="N4263">
            <v>0</v>
          </cell>
          <cell r="O4263">
            <v>0</v>
          </cell>
          <cell r="P4263">
            <v>0</v>
          </cell>
          <cell r="Q4263">
            <v>0</v>
          </cell>
          <cell r="R4263">
            <v>0</v>
          </cell>
          <cell r="S4263">
            <v>0</v>
          </cell>
          <cell r="T4263">
            <v>0</v>
          </cell>
          <cell r="U4263">
            <v>0</v>
          </cell>
          <cell r="V4263">
            <v>0</v>
          </cell>
          <cell r="W4263">
            <v>0</v>
          </cell>
          <cell r="X4263">
            <v>0</v>
          </cell>
          <cell r="Y4263" t="str">
            <v>D2_YK_u_200   DSM Program Total Costs</v>
          </cell>
        </row>
        <row r="4264">
          <cell r="E4264">
            <v>0</v>
          </cell>
          <cell r="F4264">
            <v>0.03</v>
          </cell>
          <cell r="G4264">
            <v>6.0999999999999999E-2</v>
          </cell>
          <cell r="H4264">
            <v>9.4E-2</v>
          </cell>
          <cell r="I4264">
            <v>0.129</v>
          </cell>
          <cell r="J4264">
            <v>0.16200000000000001</v>
          </cell>
          <cell r="K4264">
            <v>0.19800000000000001</v>
          </cell>
          <cell r="L4264">
            <v>0.23200000000000001</v>
          </cell>
          <cell r="M4264">
            <v>0.26700000000000002</v>
          </cell>
          <cell r="N4264">
            <v>0.30199999999999999</v>
          </cell>
          <cell r="O4264">
            <v>0.33800000000000002</v>
          </cell>
          <cell r="P4264">
            <v>0.375</v>
          </cell>
          <cell r="Q4264">
            <v>0.41299999999999998</v>
          </cell>
          <cell r="R4264">
            <v>0.44900000000000001</v>
          </cell>
          <cell r="S4264">
            <v>0.48399999999999999</v>
          </cell>
          <cell r="T4264">
            <v>0.51800000000000002</v>
          </cell>
          <cell r="U4264">
            <v>0.55500000000000005</v>
          </cell>
          <cell r="V4264">
            <v>0.57799999999999996</v>
          </cell>
          <cell r="W4264">
            <v>0.59799999999999998</v>
          </cell>
          <cell r="X4264">
            <v>0.61699999999999999</v>
          </cell>
          <cell r="Y4264" t="str">
            <v>D2_YK_c_20Proposed DSM Program Energy Costs</v>
          </cell>
        </row>
        <row r="4265">
          <cell r="E4265">
            <v>0</v>
          </cell>
          <cell r="F4265">
            <v>0</v>
          </cell>
          <cell r="G4265">
            <v>0</v>
          </cell>
          <cell r="H4265">
            <v>0</v>
          </cell>
          <cell r="I4265">
            <v>0</v>
          </cell>
          <cell r="J4265">
            <v>0</v>
          </cell>
          <cell r="K4265">
            <v>0</v>
          </cell>
          <cell r="L4265">
            <v>0</v>
          </cell>
          <cell r="M4265">
            <v>0</v>
          </cell>
          <cell r="N4265">
            <v>0</v>
          </cell>
          <cell r="O4265">
            <v>0</v>
          </cell>
          <cell r="P4265">
            <v>0</v>
          </cell>
          <cell r="Q4265">
            <v>0</v>
          </cell>
          <cell r="R4265">
            <v>0</v>
          </cell>
          <cell r="S4265">
            <v>0</v>
          </cell>
          <cell r="T4265">
            <v>0</v>
          </cell>
          <cell r="U4265">
            <v>0</v>
          </cell>
          <cell r="V4265">
            <v>0</v>
          </cell>
          <cell r="W4265">
            <v>0</v>
          </cell>
          <cell r="X4265">
            <v>0</v>
          </cell>
          <cell r="Y4265" t="str">
            <v>D2_YK_c_20Proposed DSM Program Payback Energy Costs</v>
          </cell>
        </row>
        <row r="4266">
          <cell r="E4266">
            <v>0</v>
          </cell>
          <cell r="F4266">
            <v>0</v>
          </cell>
          <cell r="G4266">
            <v>0</v>
          </cell>
          <cell r="H4266">
            <v>0</v>
          </cell>
          <cell r="I4266">
            <v>0</v>
          </cell>
          <cell r="J4266">
            <v>0</v>
          </cell>
          <cell r="K4266">
            <v>0</v>
          </cell>
          <cell r="L4266">
            <v>0</v>
          </cell>
          <cell r="M4266">
            <v>0</v>
          </cell>
          <cell r="N4266">
            <v>0</v>
          </cell>
          <cell r="O4266">
            <v>0</v>
          </cell>
          <cell r="P4266">
            <v>0</v>
          </cell>
          <cell r="Q4266">
            <v>0</v>
          </cell>
          <cell r="R4266">
            <v>0</v>
          </cell>
          <cell r="S4266">
            <v>0</v>
          </cell>
          <cell r="T4266">
            <v>0</v>
          </cell>
          <cell r="U4266">
            <v>0</v>
          </cell>
          <cell r="V4266">
            <v>0</v>
          </cell>
          <cell r="W4266">
            <v>0</v>
          </cell>
          <cell r="X4266">
            <v>0</v>
          </cell>
          <cell r="Y4266" t="str">
            <v>D2_YK_c_20Proposed DSM Program Capacity Costs</v>
          </cell>
        </row>
        <row r="4267">
          <cell r="E4267">
            <v>0</v>
          </cell>
          <cell r="F4267">
            <v>0</v>
          </cell>
          <cell r="G4267">
            <v>0</v>
          </cell>
          <cell r="H4267">
            <v>0</v>
          </cell>
          <cell r="I4267">
            <v>0</v>
          </cell>
          <cell r="J4267">
            <v>0</v>
          </cell>
          <cell r="K4267">
            <v>0</v>
          </cell>
          <cell r="L4267">
            <v>0</v>
          </cell>
          <cell r="M4267">
            <v>0</v>
          </cell>
          <cell r="N4267">
            <v>0</v>
          </cell>
          <cell r="O4267">
            <v>0</v>
          </cell>
          <cell r="P4267">
            <v>0</v>
          </cell>
          <cell r="Q4267">
            <v>0</v>
          </cell>
          <cell r="R4267">
            <v>0</v>
          </cell>
          <cell r="S4267">
            <v>0</v>
          </cell>
          <cell r="T4267">
            <v>0</v>
          </cell>
          <cell r="U4267">
            <v>0</v>
          </cell>
          <cell r="V4267">
            <v>0</v>
          </cell>
          <cell r="W4267">
            <v>0</v>
          </cell>
          <cell r="X4267">
            <v>0</v>
          </cell>
          <cell r="Y4267" t="str">
            <v>D2_YK_c_20Proposed DSM Program Capital Costs</v>
          </cell>
        </row>
        <row r="4268">
          <cell r="E4268">
            <v>0</v>
          </cell>
          <cell r="F4268">
            <v>0.03</v>
          </cell>
          <cell r="G4268">
            <v>6.0999999999999999E-2</v>
          </cell>
          <cell r="H4268">
            <v>9.4E-2</v>
          </cell>
          <cell r="I4268">
            <v>0.129</v>
          </cell>
          <cell r="J4268">
            <v>0.16200000000000001</v>
          </cell>
          <cell r="K4268">
            <v>0.19800000000000001</v>
          </cell>
          <cell r="L4268">
            <v>0.23200000000000001</v>
          </cell>
          <cell r="M4268">
            <v>0.26700000000000002</v>
          </cell>
          <cell r="N4268">
            <v>0.30199999999999999</v>
          </cell>
          <cell r="O4268">
            <v>0.33800000000000002</v>
          </cell>
          <cell r="P4268">
            <v>0.375</v>
          </cell>
          <cell r="Q4268">
            <v>0.41299999999999998</v>
          </cell>
          <cell r="R4268">
            <v>0.44900000000000001</v>
          </cell>
          <cell r="S4268">
            <v>0.48399999999999999</v>
          </cell>
          <cell r="T4268">
            <v>0.51800000000000002</v>
          </cell>
          <cell r="U4268">
            <v>0.55500000000000005</v>
          </cell>
          <cell r="V4268">
            <v>0.57799999999999996</v>
          </cell>
          <cell r="W4268">
            <v>0.59799999999999998</v>
          </cell>
          <cell r="X4268">
            <v>0.61699999999999999</v>
          </cell>
          <cell r="Y4268" t="str">
            <v>D2_YK_c_20   DSM Program Total Costs</v>
          </cell>
        </row>
        <row r="4269">
          <cell r="E4269">
            <v>0</v>
          </cell>
          <cell r="F4269">
            <v>0</v>
          </cell>
          <cell r="G4269">
            <v>0</v>
          </cell>
          <cell r="H4269">
            <v>0</v>
          </cell>
          <cell r="I4269">
            <v>0</v>
          </cell>
          <cell r="J4269">
            <v>0</v>
          </cell>
          <cell r="K4269">
            <v>0</v>
          </cell>
          <cell r="L4269">
            <v>0</v>
          </cell>
          <cell r="M4269">
            <v>0</v>
          </cell>
          <cell r="N4269">
            <v>0</v>
          </cell>
          <cell r="O4269">
            <v>0</v>
          </cell>
          <cell r="P4269">
            <v>0</v>
          </cell>
          <cell r="Q4269">
            <v>0</v>
          </cell>
          <cell r="R4269">
            <v>0</v>
          </cell>
          <cell r="S4269">
            <v>0</v>
          </cell>
          <cell r="T4269">
            <v>0</v>
          </cell>
          <cell r="U4269">
            <v>0</v>
          </cell>
          <cell r="V4269">
            <v>0</v>
          </cell>
          <cell r="W4269">
            <v>0</v>
          </cell>
          <cell r="X4269">
            <v>0</v>
          </cell>
          <cell r="Y4269" t="str">
            <v>D2_YK_v_250Proposed DSM Program Energy Costs</v>
          </cell>
        </row>
        <row r="4270">
          <cell r="E4270">
            <v>0</v>
          </cell>
          <cell r="F4270">
            <v>0</v>
          </cell>
          <cell r="G4270">
            <v>0</v>
          </cell>
          <cell r="H4270">
            <v>0</v>
          </cell>
          <cell r="I4270">
            <v>0</v>
          </cell>
          <cell r="J4270">
            <v>0</v>
          </cell>
          <cell r="K4270">
            <v>0</v>
          </cell>
          <cell r="L4270">
            <v>0</v>
          </cell>
          <cell r="M4270">
            <v>0</v>
          </cell>
          <cell r="N4270">
            <v>0</v>
          </cell>
          <cell r="O4270">
            <v>0</v>
          </cell>
          <cell r="P4270">
            <v>0</v>
          </cell>
          <cell r="Q4270">
            <v>0</v>
          </cell>
          <cell r="R4270">
            <v>0</v>
          </cell>
          <cell r="S4270">
            <v>0</v>
          </cell>
          <cell r="T4270">
            <v>0</v>
          </cell>
          <cell r="U4270">
            <v>0</v>
          </cell>
          <cell r="V4270">
            <v>0</v>
          </cell>
          <cell r="W4270">
            <v>0</v>
          </cell>
          <cell r="X4270">
            <v>0</v>
          </cell>
          <cell r="Y4270" t="str">
            <v>D2_YK_v_250Proposed DSM Program Payback Energy Costs</v>
          </cell>
        </row>
        <row r="4271">
          <cell r="E4271">
            <v>0</v>
          </cell>
          <cell r="F4271">
            <v>0</v>
          </cell>
          <cell r="G4271">
            <v>0</v>
          </cell>
          <cell r="H4271">
            <v>0</v>
          </cell>
          <cell r="I4271">
            <v>0</v>
          </cell>
          <cell r="J4271">
            <v>0</v>
          </cell>
          <cell r="K4271">
            <v>0</v>
          </cell>
          <cell r="L4271">
            <v>0</v>
          </cell>
          <cell r="M4271">
            <v>0</v>
          </cell>
          <cell r="N4271">
            <v>0</v>
          </cell>
          <cell r="O4271">
            <v>0</v>
          </cell>
          <cell r="P4271">
            <v>0</v>
          </cell>
          <cell r="Q4271">
            <v>0</v>
          </cell>
          <cell r="R4271">
            <v>0</v>
          </cell>
          <cell r="S4271">
            <v>0</v>
          </cell>
          <cell r="T4271">
            <v>0</v>
          </cell>
          <cell r="U4271">
            <v>0</v>
          </cell>
          <cell r="V4271">
            <v>0</v>
          </cell>
          <cell r="W4271">
            <v>0</v>
          </cell>
          <cell r="X4271">
            <v>0</v>
          </cell>
          <cell r="Y4271" t="str">
            <v>D2_YK_v_250Proposed DSM Program Capacity Costs</v>
          </cell>
        </row>
        <row r="4272">
          <cell r="E4272">
            <v>0</v>
          </cell>
          <cell r="F4272">
            <v>0</v>
          </cell>
          <cell r="G4272">
            <v>0</v>
          </cell>
          <cell r="H4272">
            <v>0</v>
          </cell>
          <cell r="I4272">
            <v>0</v>
          </cell>
          <cell r="J4272">
            <v>0</v>
          </cell>
          <cell r="K4272">
            <v>0</v>
          </cell>
          <cell r="L4272">
            <v>0</v>
          </cell>
          <cell r="M4272">
            <v>0</v>
          </cell>
          <cell r="N4272">
            <v>0</v>
          </cell>
          <cell r="O4272">
            <v>0</v>
          </cell>
          <cell r="P4272">
            <v>0</v>
          </cell>
          <cell r="Q4272">
            <v>0</v>
          </cell>
          <cell r="R4272">
            <v>0</v>
          </cell>
          <cell r="S4272">
            <v>0</v>
          </cell>
          <cell r="T4272">
            <v>0</v>
          </cell>
          <cell r="U4272">
            <v>0</v>
          </cell>
          <cell r="V4272">
            <v>0</v>
          </cell>
          <cell r="W4272">
            <v>0</v>
          </cell>
          <cell r="X4272">
            <v>0</v>
          </cell>
          <cell r="Y4272" t="str">
            <v>D2_YK_v_250Proposed DSM Program Capital Costs</v>
          </cell>
        </row>
        <row r="4273">
          <cell r="E4273">
            <v>0</v>
          </cell>
          <cell r="F4273">
            <v>0</v>
          </cell>
          <cell r="G4273">
            <v>0</v>
          </cell>
          <cell r="H4273">
            <v>0</v>
          </cell>
          <cell r="I4273">
            <v>0</v>
          </cell>
          <cell r="J4273">
            <v>0</v>
          </cell>
          <cell r="K4273">
            <v>0</v>
          </cell>
          <cell r="L4273">
            <v>0</v>
          </cell>
          <cell r="M4273">
            <v>0</v>
          </cell>
          <cell r="N4273">
            <v>0</v>
          </cell>
          <cell r="O4273">
            <v>0</v>
          </cell>
          <cell r="P4273">
            <v>0</v>
          </cell>
          <cell r="Q4273">
            <v>0</v>
          </cell>
          <cell r="R4273">
            <v>0</v>
          </cell>
          <cell r="S4273">
            <v>0</v>
          </cell>
          <cell r="T4273">
            <v>0</v>
          </cell>
          <cell r="U4273">
            <v>0</v>
          </cell>
          <cell r="V4273">
            <v>0</v>
          </cell>
          <cell r="W4273">
            <v>0</v>
          </cell>
          <cell r="X4273">
            <v>0</v>
          </cell>
          <cell r="Y4273" t="str">
            <v>D2_YK_v_250   DSM Program Total Costs</v>
          </cell>
        </row>
        <row r="4274">
          <cell r="E4274">
            <v>0</v>
          </cell>
          <cell r="F4274">
            <v>0</v>
          </cell>
          <cell r="G4274">
            <v>0</v>
          </cell>
          <cell r="H4274">
            <v>0</v>
          </cell>
          <cell r="I4274">
            <v>0</v>
          </cell>
          <cell r="J4274">
            <v>0</v>
          </cell>
          <cell r="K4274">
            <v>0</v>
          </cell>
          <cell r="L4274">
            <v>0</v>
          </cell>
          <cell r="M4274">
            <v>0</v>
          </cell>
          <cell r="N4274">
            <v>0</v>
          </cell>
          <cell r="O4274">
            <v>0</v>
          </cell>
          <cell r="P4274">
            <v>0</v>
          </cell>
          <cell r="Q4274">
            <v>0</v>
          </cell>
          <cell r="R4274">
            <v>0</v>
          </cell>
          <cell r="S4274">
            <v>0</v>
          </cell>
          <cell r="T4274">
            <v>0</v>
          </cell>
          <cell r="U4274">
            <v>0</v>
          </cell>
          <cell r="V4274">
            <v>0</v>
          </cell>
          <cell r="W4274">
            <v>0</v>
          </cell>
          <cell r="X4274">
            <v>0</v>
          </cell>
          <cell r="Y4274" t="str">
            <v>D2_YK_w_300Proposed DSM Program Energy Costs</v>
          </cell>
        </row>
        <row r="4275">
          <cell r="E4275">
            <v>0</v>
          </cell>
          <cell r="F4275">
            <v>0</v>
          </cell>
          <cell r="G4275">
            <v>0</v>
          </cell>
          <cell r="H4275">
            <v>0</v>
          </cell>
          <cell r="I4275">
            <v>0</v>
          </cell>
          <cell r="J4275">
            <v>0</v>
          </cell>
          <cell r="K4275">
            <v>0</v>
          </cell>
          <cell r="L4275">
            <v>0</v>
          </cell>
          <cell r="M4275">
            <v>0</v>
          </cell>
          <cell r="N4275">
            <v>0</v>
          </cell>
          <cell r="O4275">
            <v>0</v>
          </cell>
          <cell r="P4275">
            <v>0</v>
          </cell>
          <cell r="Q4275">
            <v>0</v>
          </cell>
          <cell r="R4275">
            <v>0</v>
          </cell>
          <cell r="S4275">
            <v>0</v>
          </cell>
          <cell r="T4275">
            <v>0</v>
          </cell>
          <cell r="U4275">
            <v>0</v>
          </cell>
          <cell r="V4275">
            <v>0</v>
          </cell>
          <cell r="W4275">
            <v>0</v>
          </cell>
          <cell r="X4275">
            <v>0</v>
          </cell>
          <cell r="Y4275" t="str">
            <v>D2_YK_w_300Proposed DSM Program Payback Energy Costs</v>
          </cell>
        </row>
        <row r="4276">
          <cell r="E4276">
            <v>0</v>
          </cell>
          <cell r="F4276">
            <v>0</v>
          </cell>
          <cell r="G4276">
            <v>0</v>
          </cell>
          <cell r="H4276">
            <v>0</v>
          </cell>
          <cell r="I4276">
            <v>0</v>
          </cell>
          <cell r="J4276">
            <v>0</v>
          </cell>
          <cell r="K4276">
            <v>0</v>
          </cell>
          <cell r="L4276">
            <v>0</v>
          </cell>
          <cell r="M4276">
            <v>0</v>
          </cell>
          <cell r="N4276">
            <v>0</v>
          </cell>
          <cell r="O4276">
            <v>0</v>
          </cell>
          <cell r="P4276">
            <v>0</v>
          </cell>
          <cell r="Q4276">
            <v>0</v>
          </cell>
          <cell r="R4276">
            <v>0</v>
          </cell>
          <cell r="S4276">
            <v>0</v>
          </cell>
          <cell r="T4276">
            <v>0</v>
          </cell>
          <cell r="U4276">
            <v>0</v>
          </cell>
          <cell r="V4276">
            <v>0</v>
          </cell>
          <cell r="W4276">
            <v>0</v>
          </cell>
          <cell r="X4276">
            <v>0</v>
          </cell>
          <cell r="Y4276" t="str">
            <v>D2_YK_w_300Proposed DSM Program Capacity Costs</v>
          </cell>
        </row>
        <row r="4277">
          <cell r="E4277">
            <v>0</v>
          </cell>
          <cell r="F4277">
            <v>0</v>
          </cell>
          <cell r="G4277">
            <v>0</v>
          </cell>
          <cell r="H4277">
            <v>0</v>
          </cell>
          <cell r="I4277">
            <v>0</v>
          </cell>
          <cell r="J4277">
            <v>0</v>
          </cell>
          <cell r="K4277">
            <v>0</v>
          </cell>
          <cell r="L4277">
            <v>0</v>
          </cell>
          <cell r="M4277">
            <v>0</v>
          </cell>
          <cell r="N4277">
            <v>0</v>
          </cell>
          <cell r="O4277">
            <v>0</v>
          </cell>
          <cell r="P4277">
            <v>0</v>
          </cell>
          <cell r="Q4277">
            <v>0</v>
          </cell>
          <cell r="R4277">
            <v>0</v>
          </cell>
          <cell r="S4277">
            <v>0</v>
          </cell>
          <cell r="T4277">
            <v>0</v>
          </cell>
          <cell r="U4277">
            <v>0</v>
          </cell>
          <cell r="V4277">
            <v>0</v>
          </cell>
          <cell r="W4277">
            <v>0</v>
          </cell>
          <cell r="X4277">
            <v>0</v>
          </cell>
          <cell r="Y4277" t="str">
            <v>D2_YK_w_300Proposed DSM Program Capital Costs</v>
          </cell>
        </row>
        <row r="4278">
          <cell r="E4278">
            <v>0</v>
          </cell>
          <cell r="F4278">
            <v>0</v>
          </cell>
          <cell r="G4278">
            <v>0</v>
          </cell>
          <cell r="H4278">
            <v>0</v>
          </cell>
          <cell r="I4278">
            <v>0</v>
          </cell>
          <cell r="J4278">
            <v>0</v>
          </cell>
          <cell r="K4278">
            <v>0</v>
          </cell>
          <cell r="L4278">
            <v>0</v>
          </cell>
          <cell r="M4278">
            <v>0</v>
          </cell>
          <cell r="N4278">
            <v>0</v>
          </cell>
          <cell r="O4278">
            <v>0</v>
          </cell>
          <cell r="P4278">
            <v>0</v>
          </cell>
          <cell r="Q4278">
            <v>0</v>
          </cell>
          <cell r="R4278">
            <v>0</v>
          </cell>
          <cell r="S4278">
            <v>0</v>
          </cell>
          <cell r="T4278">
            <v>0</v>
          </cell>
          <cell r="U4278">
            <v>0</v>
          </cell>
          <cell r="V4278">
            <v>0</v>
          </cell>
          <cell r="W4278">
            <v>0</v>
          </cell>
          <cell r="X4278">
            <v>0</v>
          </cell>
          <cell r="Y4278" t="str">
            <v>D2_YK_w_300   DSM Program Total Costs</v>
          </cell>
        </row>
        <row r="4279">
          <cell r="E4279">
            <v>0</v>
          </cell>
          <cell r="F4279">
            <v>0.112</v>
          </cell>
          <cell r="G4279">
            <v>0.23300000000000001</v>
          </cell>
          <cell r="H4279">
            <v>0.36299999999999999</v>
          </cell>
          <cell r="I4279">
            <v>0.503</v>
          </cell>
          <cell r="J4279">
            <v>0.64500000000000002</v>
          </cell>
          <cell r="K4279">
            <v>0.78500000000000003</v>
          </cell>
          <cell r="L4279">
            <v>0.92100000000000004</v>
          </cell>
          <cell r="M4279">
            <v>1.0549999999999999</v>
          </cell>
          <cell r="N4279">
            <v>1.19</v>
          </cell>
          <cell r="O4279">
            <v>1.3240000000000001</v>
          </cell>
          <cell r="P4279">
            <v>1.458</v>
          </cell>
          <cell r="Q4279">
            <v>1.59</v>
          </cell>
          <cell r="R4279">
            <v>1.714</v>
          </cell>
          <cell r="S4279">
            <v>1.831</v>
          </cell>
          <cell r="T4279">
            <v>1.9430000000000001</v>
          </cell>
          <cell r="U4279">
            <v>2.073</v>
          </cell>
          <cell r="V4279">
            <v>2.1829999999999998</v>
          </cell>
          <cell r="W4279">
            <v>2.2770000000000001</v>
          </cell>
          <cell r="X4279">
            <v>2.3570000000000002</v>
          </cell>
          <cell r="Y4279" t="str">
            <v>D2_YK_d_30Proposed DSM Program Energy Costs</v>
          </cell>
        </row>
        <row r="4280">
          <cell r="E4280">
            <v>0</v>
          </cell>
          <cell r="F4280">
            <v>0</v>
          </cell>
          <cell r="G4280">
            <v>0</v>
          </cell>
          <cell r="H4280">
            <v>0</v>
          </cell>
          <cell r="I4280">
            <v>0</v>
          </cell>
          <cell r="J4280">
            <v>0</v>
          </cell>
          <cell r="K4280">
            <v>0</v>
          </cell>
          <cell r="L4280">
            <v>0</v>
          </cell>
          <cell r="M4280">
            <v>0</v>
          </cell>
          <cell r="N4280">
            <v>0</v>
          </cell>
          <cell r="O4280">
            <v>0</v>
          </cell>
          <cell r="P4280">
            <v>0</v>
          </cell>
          <cell r="Q4280">
            <v>0</v>
          </cell>
          <cell r="R4280">
            <v>0</v>
          </cell>
          <cell r="S4280">
            <v>0</v>
          </cell>
          <cell r="T4280">
            <v>0</v>
          </cell>
          <cell r="U4280">
            <v>0</v>
          </cell>
          <cell r="V4280">
            <v>0</v>
          </cell>
          <cell r="W4280">
            <v>0</v>
          </cell>
          <cell r="X4280">
            <v>0</v>
          </cell>
          <cell r="Y4280" t="str">
            <v>D2_YK_d_30Proposed DSM Program Payback Energy Costs</v>
          </cell>
        </row>
        <row r="4281">
          <cell r="E4281">
            <v>0</v>
          </cell>
          <cell r="F4281">
            <v>0</v>
          </cell>
          <cell r="G4281">
            <v>0</v>
          </cell>
          <cell r="H4281">
            <v>0</v>
          </cell>
          <cell r="I4281">
            <v>0</v>
          </cell>
          <cell r="J4281">
            <v>0</v>
          </cell>
          <cell r="K4281">
            <v>0</v>
          </cell>
          <cell r="L4281">
            <v>0</v>
          </cell>
          <cell r="M4281">
            <v>0</v>
          </cell>
          <cell r="N4281">
            <v>0</v>
          </cell>
          <cell r="O4281">
            <v>0</v>
          </cell>
          <cell r="P4281">
            <v>0</v>
          </cell>
          <cell r="Q4281">
            <v>0</v>
          </cell>
          <cell r="R4281">
            <v>0</v>
          </cell>
          <cell r="S4281">
            <v>0</v>
          </cell>
          <cell r="T4281">
            <v>0</v>
          </cell>
          <cell r="U4281">
            <v>0</v>
          </cell>
          <cell r="V4281">
            <v>0</v>
          </cell>
          <cell r="W4281">
            <v>0</v>
          </cell>
          <cell r="X4281">
            <v>0</v>
          </cell>
          <cell r="Y4281" t="str">
            <v>D2_YK_d_30Proposed DSM Program Capacity Costs</v>
          </cell>
        </row>
        <row r="4282">
          <cell r="E4282">
            <v>0</v>
          </cell>
          <cell r="F4282">
            <v>0</v>
          </cell>
          <cell r="G4282">
            <v>0</v>
          </cell>
          <cell r="H4282">
            <v>0</v>
          </cell>
          <cell r="I4282">
            <v>0</v>
          </cell>
          <cell r="J4282">
            <v>0</v>
          </cell>
          <cell r="K4282">
            <v>0</v>
          </cell>
          <cell r="L4282">
            <v>0</v>
          </cell>
          <cell r="M4282">
            <v>0</v>
          </cell>
          <cell r="N4282">
            <v>0</v>
          </cell>
          <cell r="O4282">
            <v>0</v>
          </cell>
          <cell r="P4282">
            <v>0</v>
          </cell>
          <cell r="Q4282">
            <v>0</v>
          </cell>
          <cell r="R4282">
            <v>0</v>
          </cell>
          <cell r="S4282">
            <v>0</v>
          </cell>
          <cell r="T4282">
            <v>0</v>
          </cell>
          <cell r="U4282">
            <v>0</v>
          </cell>
          <cell r="V4282">
            <v>0</v>
          </cell>
          <cell r="W4282">
            <v>0</v>
          </cell>
          <cell r="X4282">
            <v>0</v>
          </cell>
          <cell r="Y4282" t="str">
            <v>D2_YK_d_30Proposed DSM Program Capital Costs</v>
          </cell>
        </row>
        <row r="4283">
          <cell r="E4283">
            <v>0</v>
          </cell>
          <cell r="F4283">
            <v>0.112</v>
          </cell>
          <cell r="G4283">
            <v>0.23300000000000001</v>
          </cell>
          <cell r="H4283">
            <v>0.36299999999999999</v>
          </cell>
          <cell r="I4283">
            <v>0.503</v>
          </cell>
          <cell r="J4283">
            <v>0.64500000000000002</v>
          </cell>
          <cell r="K4283">
            <v>0.78500000000000003</v>
          </cell>
          <cell r="L4283">
            <v>0.92100000000000004</v>
          </cell>
          <cell r="M4283">
            <v>1.0549999999999999</v>
          </cell>
          <cell r="N4283">
            <v>1.19</v>
          </cell>
          <cell r="O4283">
            <v>1.3240000000000001</v>
          </cell>
          <cell r="P4283">
            <v>1.458</v>
          </cell>
          <cell r="Q4283">
            <v>1.59</v>
          </cell>
          <cell r="R4283">
            <v>1.714</v>
          </cell>
          <cell r="S4283">
            <v>1.831</v>
          </cell>
          <cell r="T4283">
            <v>1.9430000000000001</v>
          </cell>
          <cell r="U4283">
            <v>2.073</v>
          </cell>
          <cell r="V4283">
            <v>2.1829999999999998</v>
          </cell>
          <cell r="W4283">
            <v>2.2770000000000001</v>
          </cell>
          <cell r="X4283">
            <v>2.3570000000000002</v>
          </cell>
          <cell r="Y4283" t="str">
            <v>D2_YK_d_30   DSM Program Total Costs</v>
          </cell>
        </row>
        <row r="4284">
          <cell r="E4284">
            <v>0</v>
          </cell>
          <cell r="F4284">
            <v>0</v>
          </cell>
          <cell r="G4284">
            <v>0</v>
          </cell>
          <cell r="H4284">
            <v>0</v>
          </cell>
          <cell r="I4284">
            <v>0</v>
          </cell>
          <cell r="J4284">
            <v>0</v>
          </cell>
          <cell r="K4284">
            <v>0</v>
          </cell>
          <cell r="L4284">
            <v>0</v>
          </cell>
          <cell r="M4284">
            <v>0</v>
          </cell>
          <cell r="N4284">
            <v>0</v>
          </cell>
          <cell r="O4284">
            <v>0</v>
          </cell>
          <cell r="P4284">
            <v>0</v>
          </cell>
          <cell r="Q4284">
            <v>0</v>
          </cell>
          <cell r="R4284">
            <v>0</v>
          </cell>
          <cell r="S4284">
            <v>0</v>
          </cell>
          <cell r="T4284">
            <v>0</v>
          </cell>
          <cell r="U4284">
            <v>0</v>
          </cell>
          <cell r="V4284">
            <v>0</v>
          </cell>
          <cell r="W4284">
            <v>0</v>
          </cell>
          <cell r="X4284">
            <v>0</v>
          </cell>
          <cell r="Y4284" t="str">
            <v>D2_YK_x_400Proposed DSM Program Energy Costs</v>
          </cell>
        </row>
        <row r="4285">
          <cell r="E4285">
            <v>0</v>
          </cell>
          <cell r="F4285">
            <v>0</v>
          </cell>
          <cell r="G4285">
            <v>0</v>
          </cell>
          <cell r="H4285">
            <v>0</v>
          </cell>
          <cell r="I4285">
            <v>0</v>
          </cell>
          <cell r="J4285">
            <v>0</v>
          </cell>
          <cell r="K4285">
            <v>0</v>
          </cell>
          <cell r="L4285">
            <v>0</v>
          </cell>
          <cell r="M4285">
            <v>0</v>
          </cell>
          <cell r="N4285">
            <v>0</v>
          </cell>
          <cell r="O4285">
            <v>0</v>
          </cell>
          <cell r="P4285">
            <v>0</v>
          </cell>
          <cell r="Q4285">
            <v>0</v>
          </cell>
          <cell r="R4285">
            <v>0</v>
          </cell>
          <cell r="S4285">
            <v>0</v>
          </cell>
          <cell r="T4285">
            <v>0</v>
          </cell>
          <cell r="U4285">
            <v>0</v>
          </cell>
          <cell r="V4285">
            <v>0</v>
          </cell>
          <cell r="W4285">
            <v>0</v>
          </cell>
          <cell r="X4285">
            <v>0</v>
          </cell>
          <cell r="Y4285" t="str">
            <v>D2_YK_x_400Proposed DSM Program Payback Energy Costs</v>
          </cell>
        </row>
        <row r="4286">
          <cell r="E4286">
            <v>0</v>
          </cell>
          <cell r="F4286">
            <v>0</v>
          </cell>
          <cell r="G4286">
            <v>0</v>
          </cell>
          <cell r="H4286">
            <v>0</v>
          </cell>
          <cell r="I4286">
            <v>0</v>
          </cell>
          <cell r="J4286">
            <v>0</v>
          </cell>
          <cell r="K4286">
            <v>0</v>
          </cell>
          <cell r="L4286">
            <v>0</v>
          </cell>
          <cell r="M4286">
            <v>0</v>
          </cell>
          <cell r="N4286">
            <v>0</v>
          </cell>
          <cell r="O4286">
            <v>0</v>
          </cell>
          <cell r="P4286">
            <v>0</v>
          </cell>
          <cell r="Q4286">
            <v>0</v>
          </cell>
          <cell r="R4286">
            <v>0</v>
          </cell>
          <cell r="S4286">
            <v>0</v>
          </cell>
          <cell r="T4286">
            <v>0</v>
          </cell>
          <cell r="U4286">
            <v>0</v>
          </cell>
          <cell r="V4286">
            <v>0</v>
          </cell>
          <cell r="W4286">
            <v>0</v>
          </cell>
          <cell r="X4286">
            <v>0</v>
          </cell>
          <cell r="Y4286" t="str">
            <v>D2_YK_x_400Proposed DSM Program Capacity Costs</v>
          </cell>
        </row>
        <row r="4287">
          <cell r="E4287">
            <v>0</v>
          </cell>
          <cell r="F4287">
            <v>0</v>
          </cell>
          <cell r="G4287">
            <v>0</v>
          </cell>
          <cell r="H4287">
            <v>0</v>
          </cell>
          <cell r="I4287">
            <v>0</v>
          </cell>
          <cell r="J4287">
            <v>0</v>
          </cell>
          <cell r="K4287">
            <v>0</v>
          </cell>
          <cell r="L4287">
            <v>0</v>
          </cell>
          <cell r="M4287">
            <v>0</v>
          </cell>
          <cell r="N4287">
            <v>0</v>
          </cell>
          <cell r="O4287">
            <v>0</v>
          </cell>
          <cell r="P4287">
            <v>0</v>
          </cell>
          <cell r="Q4287">
            <v>0</v>
          </cell>
          <cell r="R4287">
            <v>0</v>
          </cell>
          <cell r="S4287">
            <v>0</v>
          </cell>
          <cell r="T4287">
            <v>0</v>
          </cell>
          <cell r="U4287">
            <v>0</v>
          </cell>
          <cell r="V4287">
            <v>0</v>
          </cell>
          <cell r="W4287">
            <v>0</v>
          </cell>
          <cell r="X4287">
            <v>0</v>
          </cell>
          <cell r="Y4287" t="str">
            <v>D2_YK_x_400Proposed DSM Program Capital Costs</v>
          </cell>
        </row>
        <row r="4288">
          <cell r="E4288">
            <v>0</v>
          </cell>
          <cell r="F4288">
            <v>0</v>
          </cell>
          <cell r="G4288">
            <v>0</v>
          </cell>
          <cell r="H4288">
            <v>0</v>
          </cell>
          <cell r="I4288">
            <v>0</v>
          </cell>
          <cell r="J4288">
            <v>0</v>
          </cell>
          <cell r="K4288">
            <v>0</v>
          </cell>
          <cell r="L4288">
            <v>0</v>
          </cell>
          <cell r="M4288">
            <v>0</v>
          </cell>
          <cell r="N4288">
            <v>0</v>
          </cell>
          <cell r="O4288">
            <v>0</v>
          </cell>
          <cell r="P4288">
            <v>0</v>
          </cell>
          <cell r="Q4288">
            <v>0</v>
          </cell>
          <cell r="R4288">
            <v>0</v>
          </cell>
          <cell r="S4288">
            <v>0</v>
          </cell>
          <cell r="T4288">
            <v>0</v>
          </cell>
          <cell r="U4288">
            <v>0</v>
          </cell>
          <cell r="V4288">
            <v>0</v>
          </cell>
          <cell r="W4288">
            <v>0</v>
          </cell>
          <cell r="X4288">
            <v>0</v>
          </cell>
          <cell r="Y4288" t="str">
            <v>D2_YK_x_400   DSM Program Total Costs</v>
          </cell>
        </row>
        <row r="4289">
          <cell r="E4289">
            <v>0</v>
          </cell>
          <cell r="F4289">
            <v>8.6999999999999994E-2</v>
          </cell>
          <cell r="G4289">
            <v>0.17599999999999999</v>
          </cell>
          <cell r="H4289">
            <v>0.26800000000000002</v>
          </cell>
          <cell r="I4289">
            <v>0.36299999999999999</v>
          </cell>
          <cell r="J4289">
            <v>0.45900000000000002</v>
          </cell>
          <cell r="K4289">
            <v>0.54800000000000004</v>
          </cell>
          <cell r="L4289">
            <v>0.63</v>
          </cell>
          <cell r="M4289">
            <v>0.70399999999999996</v>
          </cell>
          <cell r="N4289">
            <v>0.77100000000000002</v>
          </cell>
          <cell r="O4289">
            <v>0.82599999999999996</v>
          </cell>
          <cell r="P4289">
            <v>0.874</v>
          </cell>
          <cell r="Q4289">
            <v>0.91600000000000004</v>
          </cell>
          <cell r="R4289">
            <v>0.95199999999999996</v>
          </cell>
          <cell r="S4289">
            <v>0.98499999999999999</v>
          </cell>
          <cell r="T4289">
            <v>1.0169999999999999</v>
          </cell>
          <cell r="U4289">
            <v>1.0429999999999999</v>
          </cell>
          <cell r="V4289">
            <v>1.0640000000000001</v>
          </cell>
          <cell r="W4289">
            <v>1.0820000000000001</v>
          </cell>
          <cell r="X4289">
            <v>1.101</v>
          </cell>
          <cell r="Y4289" t="str">
            <v>D2_YK_e_40Proposed DSM Program Energy Costs</v>
          </cell>
        </row>
        <row r="4290">
          <cell r="E4290">
            <v>0</v>
          </cell>
          <cell r="F4290">
            <v>0</v>
          </cell>
          <cell r="G4290">
            <v>0</v>
          </cell>
          <cell r="H4290">
            <v>0</v>
          </cell>
          <cell r="I4290">
            <v>0</v>
          </cell>
          <cell r="J4290">
            <v>0</v>
          </cell>
          <cell r="K4290">
            <v>0</v>
          </cell>
          <cell r="L4290">
            <v>0</v>
          </cell>
          <cell r="M4290">
            <v>0</v>
          </cell>
          <cell r="N4290">
            <v>0</v>
          </cell>
          <cell r="O4290">
            <v>0</v>
          </cell>
          <cell r="P4290">
            <v>0</v>
          </cell>
          <cell r="Q4290">
            <v>0</v>
          </cell>
          <cell r="R4290">
            <v>0</v>
          </cell>
          <cell r="S4290">
            <v>0</v>
          </cell>
          <cell r="T4290">
            <v>0</v>
          </cell>
          <cell r="U4290">
            <v>0</v>
          </cell>
          <cell r="V4290">
            <v>0</v>
          </cell>
          <cell r="W4290">
            <v>0</v>
          </cell>
          <cell r="X4290">
            <v>0</v>
          </cell>
          <cell r="Y4290" t="str">
            <v>D2_YK_e_40Proposed DSM Program Payback Energy Costs</v>
          </cell>
        </row>
        <row r="4291">
          <cell r="E4291">
            <v>0</v>
          </cell>
          <cell r="F4291">
            <v>0</v>
          </cell>
          <cell r="G4291">
            <v>0</v>
          </cell>
          <cell r="H4291">
            <v>0</v>
          </cell>
          <cell r="I4291">
            <v>0</v>
          </cell>
          <cell r="J4291">
            <v>0</v>
          </cell>
          <cell r="K4291">
            <v>0</v>
          </cell>
          <cell r="L4291">
            <v>0</v>
          </cell>
          <cell r="M4291">
            <v>0</v>
          </cell>
          <cell r="N4291">
            <v>0</v>
          </cell>
          <cell r="O4291">
            <v>0</v>
          </cell>
          <cell r="P4291">
            <v>0</v>
          </cell>
          <cell r="Q4291">
            <v>0</v>
          </cell>
          <cell r="R4291">
            <v>0</v>
          </cell>
          <cell r="S4291">
            <v>0</v>
          </cell>
          <cell r="T4291">
            <v>0</v>
          </cell>
          <cell r="U4291">
            <v>0</v>
          </cell>
          <cell r="V4291">
            <v>0</v>
          </cell>
          <cell r="W4291">
            <v>0</v>
          </cell>
          <cell r="X4291">
            <v>0</v>
          </cell>
          <cell r="Y4291" t="str">
            <v>D2_YK_e_40Proposed DSM Program Capacity Costs</v>
          </cell>
        </row>
        <row r="4292">
          <cell r="E4292">
            <v>0</v>
          </cell>
          <cell r="F4292">
            <v>0</v>
          </cell>
          <cell r="G4292">
            <v>0</v>
          </cell>
          <cell r="H4292">
            <v>0</v>
          </cell>
          <cell r="I4292">
            <v>0</v>
          </cell>
          <cell r="J4292">
            <v>0</v>
          </cell>
          <cell r="K4292">
            <v>0</v>
          </cell>
          <cell r="L4292">
            <v>0</v>
          </cell>
          <cell r="M4292">
            <v>0</v>
          </cell>
          <cell r="N4292">
            <v>0</v>
          </cell>
          <cell r="O4292">
            <v>0</v>
          </cell>
          <cell r="P4292">
            <v>0</v>
          </cell>
          <cell r="Q4292">
            <v>0</v>
          </cell>
          <cell r="R4292">
            <v>0</v>
          </cell>
          <cell r="S4292">
            <v>0</v>
          </cell>
          <cell r="T4292">
            <v>0</v>
          </cell>
          <cell r="U4292">
            <v>0</v>
          </cell>
          <cell r="V4292">
            <v>0</v>
          </cell>
          <cell r="W4292">
            <v>0</v>
          </cell>
          <cell r="X4292">
            <v>0</v>
          </cell>
          <cell r="Y4292" t="str">
            <v>D2_YK_e_40Proposed DSM Program Capital Costs</v>
          </cell>
        </row>
        <row r="4293">
          <cell r="E4293">
            <v>0</v>
          </cell>
          <cell r="F4293">
            <v>8.6999999999999994E-2</v>
          </cell>
          <cell r="G4293">
            <v>0.17599999999999999</v>
          </cell>
          <cell r="H4293">
            <v>0.26800000000000002</v>
          </cell>
          <cell r="I4293">
            <v>0.36299999999999999</v>
          </cell>
          <cell r="J4293">
            <v>0.45900000000000002</v>
          </cell>
          <cell r="K4293">
            <v>0.54800000000000004</v>
          </cell>
          <cell r="L4293">
            <v>0.63</v>
          </cell>
          <cell r="M4293">
            <v>0.70399999999999996</v>
          </cell>
          <cell r="N4293">
            <v>0.77100000000000002</v>
          </cell>
          <cell r="O4293">
            <v>0.82599999999999996</v>
          </cell>
          <cell r="P4293">
            <v>0.874</v>
          </cell>
          <cell r="Q4293">
            <v>0.91600000000000004</v>
          </cell>
          <cell r="R4293">
            <v>0.95199999999999996</v>
          </cell>
          <cell r="S4293">
            <v>0.98499999999999999</v>
          </cell>
          <cell r="T4293">
            <v>1.0169999999999999</v>
          </cell>
          <cell r="U4293">
            <v>1.0429999999999999</v>
          </cell>
          <cell r="V4293">
            <v>1.0640000000000001</v>
          </cell>
          <cell r="W4293">
            <v>1.0820000000000001</v>
          </cell>
          <cell r="X4293">
            <v>1.101</v>
          </cell>
          <cell r="Y4293" t="str">
            <v>D2_YK_e_40   DSM Program Total Costs</v>
          </cell>
        </row>
        <row r="4294">
          <cell r="E4294">
            <v>0</v>
          </cell>
          <cell r="F4294">
            <v>0</v>
          </cell>
          <cell r="G4294">
            <v>0</v>
          </cell>
          <cell r="H4294">
            <v>0</v>
          </cell>
          <cell r="I4294">
            <v>0</v>
          </cell>
          <cell r="J4294">
            <v>0</v>
          </cell>
          <cell r="K4294">
            <v>0</v>
          </cell>
          <cell r="L4294">
            <v>0</v>
          </cell>
          <cell r="M4294">
            <v>0</v>
          </cell>
          <cell r="N4294">
            <v>0</v>
          </cell>
          <cell r="O4294">
            <v>0</v>
          </cell>
          <cell r="P4294">
            <v>0</v>
          </cell>
          <cell r="Q4294">
            <v>0</v>
          </cell>
          <cell r="R4294">
            <v>0</v>
          </cell>
          <cell r="S4294">
            <v>0</v>
          </cell>
          <cell r="T4294">
            <v>0</v>
          </cell>
          <cell r="U4294">
            <v>0</v>
          </cell>
          <cell r="V4294">
            <v>0</v>
          </cell>
          <cell r="W4294">
            <v>0</v>
          </cell>
          <cell r="X4294">
            <v>0</v>
          </cell>
          <cell r="Y4294" t="str">
            <v>D2_YK_y_500Proposed DSM Program Energy Costs</v>
          </cell>
        </row>
        <row r="4295">
          <cell r="E4295">
            <v>0</v>
          </cell>
          <cell r="F4295">
            <v>0</v>
          </cell>
          <cell r="G4295">
            <v>0</v>
          </cell>
          <cell r="H4295">
            <v>0</v>
          </cell>
          <cell r="I4295">
            <v>0</v>
          </cell>
          <cell r="J4295">
            <v>0</v>
          </cell>
          <cell r="K4295">
            <v>0</v>
          </cell>
          <cell r="L4295">
            <v>0</v>
          </cell>
          <cell r="M4295">
            <v>0</v>
          </cell>
          <cell r="N4295">
            <v>0</v>
          </cell>
          <cell r="O4295">
            <v>0</v>
          </cell>
          <cell r="P4295">
            <v>0</v>
          </cell>
          <cell r="Q4295">
            <v>0</v>
          </cell>
          <cell r="R4295">
            <v>0</v>
          </cell>
          <cell r="S4295">
            <v>0</v>
          </cell>
          <cell r="T4295">
            <v>0</v>
          </cell>
          <cell r="U4295">
            <v>0</v>
          </cell>
          <cell r="V4295">
            <v>0</v>
          </cell>
          <cell r="W4295">
            <v>0</v>
          </cell>
          <cell r="X4295">
            <v>0</v>
          </cell>
          <cell r="Y4295" t="str">
            <v>D2_YK_y_500Proposed DSM Program Payback Energy Costs</v>
          </cell>
        </row>
        <row r="4296">
          <cell r="E4296">
            <v>0</v>
          </cell>
          <cell r="F4296">
            <v>0</v>
          </cell>
          <cell r="G4296">
            <v>0</v>
          </cell>
          <cell r="H4296">
            <v>0</v>
          </cell>
          <cell r="I4296">
            <v>0</v>
          </cell>
          <cell r="J4296">
            <v>0</v>
          </cell>
          <cell r="K4296">
            <v>0</v>
          </cell>
          <cell r="L4296">
            <v>0</v>
          </cell>
          <cell r="M4296">
            <v>0</v>
          </cell>
          <cell r="N4296">
            <v>0</v>
          </cell>
          <cell r="O4296">
            <v>0</v>
          </cell>
          <cell r="P4296">
            <v>0</v>
          </cell>
          <cell r="Q4296">
            <v>0</v>
          </cell>
          <cell r="R4296">
            <v>0</v>
          </cell>
          <cell r="S4296">
            <v>0</v>
          </cell>
          <cell r="T4296">
            <v>0</v>
          </cell>
          <cell r="U4296">
            <v>0</v>
          </cell>
          <cell r="V4296">
            <v>0</v>
          </cell>
          <cell r="W4296">
            <v>0</v>
          </cell>
          <cell r="X4296">
            <v>0</v>
          </cell>
          <cell r="Y4296" t="str">
            <v>D2_YK_y_500Proposed DSM Program Capacity Costs</v>
          </cell>
        </row>
        <row r="4297">
          <cell r="E4297">
            <v>0</v>
          </cell>
          <cell r="F4297">
            <v>0</v>
          </cell>
          <cell r="G4297">
            <v>0</v>
          </cell>
          <cell r="H4297">
            <v>0</v>
          </cell>
          <cell r="I4297">
            <v>0</v>
          </cell>
          <cell r="J4297">
            <v>0</v>
          </cell>
          <cell r="K4297">
            <v>0</v>
          </cell>
          <cell r="L4297">
            <v>0</v>
          </cell>
          <cell r="M4297">
            <v>0</v>
          </cell>
          <cell r="N4297">
            <v>0</v>
          </cell>
          <cell r="O4297">
            <v>0</v>
          </cell>
          <cell r="P4297">
            <v>0</v>
          </cell>
          <cell r="Q4297">
            <v>0</v>
          </cell>
          <cell r="R4297">
            <v>0</v>
          </cell>
          <cell r="S4297">
            <v>0</v>
          </cell>
          <cell r="T4297">
            <v>0</v>
          </cell>
          <cell r="U4297">
            <v>0</v>
          </cell>
          <cell r="V4297">
            <v>0</v>
          </cell>
          <cell r="W4297">
            <v>0</v>
          </cell>
          <cell r="X4297">
            <v>0</v>
          </cell>
          <cell r="Y4297" t="str">
            <v>D2_YK_y_500Proposed DSM Program Capital Costs</v>
          </cell>
        </row>
        <row r="4298">
          <cell r="E4298">
            <v>0</v>
          </cell>
          <cell r="F4298">
            <v>0</v>
          </cell>
          <cell r="G4298">
            <v>0</v>
          </cell>
          <cell r="H4298">
            <v>0</v>
          </cell>
          <cell r="I4298">
            <v>0</v>
          </cell>
          <cell r="J4298">
            <v>0</v>
          </cell>
          <cell r="K4298">
            <v>0</v>
          </cell>
          <cell r="L4298">
            <v>0</v>
          </cell>
          <cell r="M4298">
            <v>0</v>
          </cell>
          <cell r="N4298">
            <v>0</v>
          </cell>
          <cell r="O4298">
            <v>0</v>
          </cell>
          <cell r="P4298">
            <v>0</v>
          </cell>
          <cell r="Q4298">
            <v>0</v>
          </cell>
          <cell r="R4298">
            <v>0</v>
          </cell>
          <cell r="S4298">
            <v>0</v>
          </cell>
          <cell r="T4298">
            <v>0</v>
          </cell>
          <cell r="U4298">
            <v>0</v>
          </cell>
          <cell r="V4298">
            <v>0</v>
          </cell>
          <cell r="W4298">
            <v>0</v>
          </cell>
          <cell r="X4298">
            <v>0</v>
          </cell>
          <cell r="Y4298" t="str">
            <v>D2_YK_y_500   DSM Program Total Costs</v>
          </cell>
        </row>
        <row r="4299">
          <cell r="E4299">
            <v>0</v>
          </cell>
          <cell r="F4299">
            <v>0.114</v>
          </cell>
          <cell r="G4299">
            <v>0.23100000000000001</v>
          </cell>
          <cell r="H4299">
            <v>0.35199999999999998</v>
          </cell>
          <cell r="I4299">
            <v>0.47699999999999998</v>
          </cell>
          <cell r="J4299">
            <v>0.59899999999999998</v>
          </cell>
          <cell r="K4299">
            <v>0.71</v>
          </cell>
          <cell r="L4299">
            <v>0.81200000000000006</v>
          </cell>
          <cell r="M4299">
            <v>0.90300000000000002</v>
          </cell>
          <cell r="N4299">
            <v>0.98199999999999998</v>
          </cell>
          <cell r="O4299">
            <v>1.0469999999999999</v>
          </cell>
          <cell r="P4299">
            <v>1.101</v>
          </cell>
          <cell r="Q4299">
            <v>1.1439999999999999</v>
          </cell>
          <cell r="R4299">
            <v>1.179</v>
          </cell>
          <cell r="S4299">
            <v>1.21</v>
          </cell>
          <cell r="T4299">
            <v>1.236</v>
          </cell>
          <cell r="U4299">
            <v>1.2549999999999999</v>
          </cell>
          <cell r="V4299">
            <v>1.2729999999999999</v>
          </cell>
          <cell r="W4299">
            <v>1.284</v>
          </cell>
          <cell r="X4299">
            <v>1.2929999999999999</v>
          </cell>
          <cell r="Y4299" t="str">
            <v>D2_YK_f_50Proposed DSM Program Energy Costs</v>
          </cell>
        </row>
        <row r="4300">
          <cell r="E4300">
            <v>0</v>
          </cell>
          <cell r="F4300">
            <v>0</v>
          </cell>
          <cell r="G4300">
            <v>0</v>
          </cell>
          <cell r="H4300">
            <v>0</v>
          </cell>
          <cell r="I4300">
            <v>0</v>
          </cell>
          <cell r="J4300">
            <v>0</v>
          </cell>
          <cell r="K4300">
            <v>0</v>
          </cell>
          <cell r="L4300">
            <v>0</v>
          </cell>
          <cell r="M4300">
            <v>0</v>
          </cell>
          <cell r="N4300">
            <v>0</v>
          </cell>
          <cell r="O4300">
            <v>0</v>
          </cell>
          <cell r="P4300">
            <v>0</v>
          </cell>
          <cell r="Q4300">
            <v>0</v>
          </cell>
          <cell r="R4300">
            <v>0</v>
          </cell>
          <cell r="S4300">
            <v>0</v>
          </cell>
          <cell r="T4300">
            <v>0</v>
          </cell>
          <cell r="U4300">
            <v>0</v>
          </cell>
          <cell r="V4300">
            <v>0</v>
          </cell>
          <cell r="W4300">
            <v>0</v>
          </cell>
          <cell r="X4300">
            <v>0</v>
          </cell>
          <cell r="Y4300" t="str">
            <v>D2_YK_f_50Proposed DSM Program Payback Energy Costs</v>
          </cell>
        </row>
        <row r="4301">
          <cell r="E4301">
            <v>0</v>
          </cell>
          <cell r="F4301">
            <v>0</v>
          </cell>
          <cell r="G4301">
            <v>0</v>
          </cell>
          <cell r="H4301">
            <v>0</v>
          </cell>
          <cell r="I4301">
            <v>0</v>
          </cell>
          <cell r="J4301">
            <v>0</v>
          </cell>
          <cell r="K4301">
            <v>0</v>
          </cell>
          <cell r="L4301">
            <v>0</v>
          </cell>
          <cell r="M4301">
            <v>0</v>
          </cell>
          <cell r="N4301">
            <v>0</v>
          </cell>
          <cell r="O4301">
            <v>0</v>
          </cell>
          <cell r="P4301">
            <v>0</v>
          </cell>
          <cell r="Q4301">
            <v>0</v>
          </cell>
          <cell r="R4301">
            <v>0</v>
          </cell>
          <cell r="S4301">
            <v>0</v>
          </cell>
          <cell r="T4301">
            <v>0</v>
          </cell>
          <cell r="U4301">
            <v>0</v>
          </cell>
          <cell r="V4301">
            <v>0</v>
          </cell>
          <cell r="W4301">
            <v>0</v>
          </cell>
          <cell r="X4301">
            <v>0</v>
          </cell>
          <cell r="Y4301" t="str">
            <v>D2_YK_f_50Proposed DSM Program Capacity Costs</v>
          </cell>
        </row>
        <row r="4302">
          <cell r="E4302">
            <v>0</v>
          </cell>
          <cell r="F4302">
            <v>0</v>
          </cell>
          <cell r="G4302">
            <v>0</v>
          </cell>
          <cell r="H4302">
            <v>0</v>
          </cell>
          <cell r="I4302">
            <v>0</v>
          </cell>
          <cell r="J4302">
            <v>0</v>
          </cell>
          <cell r="K4302">
            <v>0</v>
          </cell>
          <cell r="L4302">
            <v>0</v>
          </cell>
          <cell r="M4302">
            <v>0</v>
          </cell>
          <cell r="N4302">
            <v>0</v>
          </cell>
          <cell r="O4302">
            <v>0</v>
          </cell>
          <cell r="P4302">
            <v>0</v>
          </cell>
          <cell r="Q4302">
            <v>0</v>
          </cell>
          <cell r="R4302">
            <v>0</v>
          </cell>
          <cell r="S4302">
            <v>0</v>
          </cell>
          <cell r="T4302">
            <v>0</v>
          </cell>
          <cell r="U4302">
            <v>0</v>
          </cell>
          <cell r="V4302">
            <v>0</v>
          </cell>
          <cell r="W4302">
            <v>0</v>
          </cell>
          <cell r="X4302">
            <v>0</v>
          </cell>
          <cell r="Y4302" t="str">
            <v>D2_YK_f_50Proposed DSM Program Capital Costs</v>
          </cell>
        </row>
        <row r="4303">
          <cell r="E4303">
            <v>0</v>
          </cell>
          <cell r="F4303">
            <v>0.114</v>
          </cell>
          <cell r="G4303">
            <v>0.23100000000000001</v>
          </cell>
          <cell r="H4303">
            <v>0.35199999999999998</v>
          </cell>
          <cell r="I4303">
            <v>0.47699999999999998</v>
          </cell>
          <cell r="J4303">
            <v>0.59899999999999998</v>
          </cell>
          <cell r="K4303">
            <v>0.71</v>
          </cell>
          <cell r="L4303">
            <v>0.81200000000000006</v>
          </cell>
          <cell r="M4303">
            <v>0.90300000000000002</v>
          </cell>
          <cell r="N4303">
            <v>0.98199999999999998</v>
          </cell>
          <cell r="O4303">
            <v>1.0469999999999999</v>
          </cell>
          <cell r="P4303">
            <v>1.101</v>
          </cell>
          <cell r="Q4303">
            <v>1.1439999999999999</v>
          </cell>
          <cell r="R4303">
            <v>1.179</v>
          </cell>
          <cell r="S4303">
            <v>1.21</v>
          </cell>
          <cell r="T4303">
            <v>1.236</v>
          </cell>
          <cell r="U4303">
            <v>1.2549999999999999</v>
          </cell>
          <cell r="V4303">
            <v>1.2729999999999999</v>
          </cell>
          <cell r="W4303">
            <v>1.284</v>
          </cell>
          <cell r="X4303">
            <v>1.2929999999999999</v>
          </cell>
          <cell r="Y4303" t="str">
            <v>D2_YK_f_50   DSM Program Total Costs</v>
          </cell>
        </row>
        <row r="4304">
          <cell r="E4304">
            <v>0</v>
          </cell>
          <cell r="F4304">
            <v>0.153</v>
          </cell>
          <cell r="G4304">
            <v>0.309</v>
          </cell>
          <cell r="H4304">
            <v>0.46700000000000003</v>
          </cell>
          <cell r="I4304">
            <v>0.625</v>
          </cell>
          <cell r="J4304">
            <v>0.77100000000000002</v>
          </cell>
          <cell r="K4304">
            <v>0.90100000000000002</v>
          </cell>
          <cell r="L4304">
            <v>1.0149999999999999</v>
          </cell>
          <cell r="M4304">
            <v>1.1160000000000001</v>
          </cell>
          <cell r="N4304">
            <v>1.2030000000000001</v>
          </cell>
          <cell r="O4304">
            <v>1.278</v>
          </cell>
          <cell r="P4304">
            <v>1.341</v>
          </cell>
          <cell r="Q4304">
            <v>1.3959999999999999</v>
          </cell>
          <cell r="R4304">
            <v>1.4419999999999999</v>
          </cell>
          <cell r="S4304">
            <v>1.484</v>
          </cell>
          <cell r="T4304">
            <v>1.5169999999999999</v>
          </cell>
          <cell r="U4304">
            <v>1.5389999999999999</v>
          </cell>
          <cell r="V4304">
            <v>1.56</v>
          </cell>
          <cell r="W4304">
            <v>1.58</v>
          </cell>
          <cell r="X4304">
            <v>1.6</v>
          </cell>
          <cell r="Y4304" t="str">
            <v>D2_YK_g_60Proposed DSM Program Energy Costs</v>
          </cell>
        </row>
        <row r="4305">
          <cell r="E4305">
            <v>0</v>
          </cell>
          <cell r="F4305">
            <v>0</v>
          </cell>
          <cell r="G4305">
            <v>0</v>
          </cell>
          <cell r="H4305">
            <v>0</v>
          </cell>
          <cell r="I4305">
            <v>0</v>
          </cell>
          <cell r="J4305">
            <v>0</v>
          </cell>
          <cell r="K4305">
            <v>0</v>
          </cell>
          <cell r="L4305">
            <v>0</v>
          </cell>
          <cell r="M4305">
            <v>0</v>
          </cell>
          <cell r="N4305">
            <v>0</v>
          </cell>
          <cell r="O4305">
            <v>0</v>
          </cell>
          <cell r="P4305">
            <v>0</v>
          </cell>
          <cell r="Q4305">
            <v>0</v>
          </cell>
          <cell r="R4305">
            <v>0</v>
          </cell>
          <cell r="S4305">
            <v>0</v>
          </cell>
          <cell r="T4305">
            <v>0</v>
          </cell>
          <cell r="U4305">
            <v>0</v>
          </cell>
          <cell r="V4305">
            <v>0</v>
          </cell>
          <cell r="W4305">
            <v>0</v>
          </cell>
          <cell r="X4305">
            <v>0</v>
          </cell>
          <cell r="Y4305" t="str">
            <v>D2_YK_g_60Proposed DSM Program Payback Energy Costs</v>
          </cell>
        </row>
        <row r="4306">
          <cell r="E4306">
            <v>0</v>
          </cell>
          <cell r="F4306">
            <v>0</v>
          </cell>
          <cell r="G4306">
            <v>0</v>
          </cell>
          <cell r="H4306">
            <v>0</v>
          </cell>
          <cell r="I4306">
            <v>0</v>
          </cell>
          <cell r="J4306">
            <v>0</v>
          </cell>
          <cell r="K4306">
            <v>0</v>
          </cell>
          <cell r="L4306">
            <v>0</v>
          </cell>
          <cell r="M4306">
            <v>0</v>
          </cell>
          <cell r="N4306">
            <v>0</v>
          </cell>
          <cell r="O4306">
            <v>0</v>
          </cell>
          <cell r="P4306">
            <v>0</v>
          </cell>
          <cell r="Q4306">
            <v>0</v>
          </cell>
          <cell r="R4306">
            <v>0</v>
          </cell>
          <cell r="S4306">
            <v>0</v>
          </cell>
          <cell r="T4306">
            <v>0</v>
          </cell>
          <cell r="U4306">
            <v>0</v>
          </cell>
          <cell r="V4306">
            <v>0</v>
          </cell>
          <cell r="W4306">
            <v>0</v>
          </cell>
          <cell r="X4306">
            <v>0</v>
          </cell>
          <cell r="Y4306" t="str">
            <v>D2_YK_g_60Proposed DSM Program Capacity Costs</v>
          </cell>
        </row>
        <row r="4307">
          <cell r="E4307">
            <v>0</v>
          </cell>
          <cell r="F4307">
            <v>0</v>
          </cell>
          <cell r="G4307">
            <v>0</v>
          </cell>
          <cell r="H4307">
            <v>0</v>
          </cell>
          <cell r="I4307">
            <v>0</v>
          </cell>
          <cell r="J4307">
            <v>0</v>
          </cell>
          <cell r="K4307">
            <v>0</v>
          </cell>
          <cell r="L4307">
            <v>0</v>
          </cell>
          <cell r="M4307">
            <v>0</v>
          </cell>
          <cell r="N4307">
            <v>0</v>
          </cell>
          <cell r="O4307">
            <v>0</v>
          </cell>
          <cell r="P4307">
            <v>0</v>
          </cell>
          <cell r="Q4307">
            <v>0</v>
          </cell>
          <cell r="R4307">
            <v>0</v>
          </cell>
          <cell r="S4307">
            <v>0</v>
          </cell>
          <cell r="T4307">
            <v>0</v>
          </cell>
          <cell r="U4307">
            <v>0</v>
          </cell>
          <cell r="V4307">
            <v>0</v>
          </cell>
          <cell r="W4307">
            <v>0</v>
          </cell>
          <cell r="X4307">
            <v>0</v>
          </cell>
          <cell r="Y4307" t="str">
            <v>D2_YK_g_60Proposed DSM Program Capital Costs</v>
          </cell>
        </row>
        <row r="4308">
          <cell r="E4308">
            <v>0</v>
          </cell>
          <cell r="F4308">
            <v>0.153</v>
          </cell>
          <cell r="G4308">
            <v>0.309</v>
          </cell>
          <cell r="H4308">
            <v>0.46700000000000003</v>
          </cell>
          <cell r="I4308">
            <v>0.625</v>
          </cell>
          <cell r="J4308">
            <v>0.77100000000000002</v>
          </cell>
          <cell r="K4308">
            <v>0.90100000000000002</v>
          </cell>
          <cell r="L4308">
            <v>1.0149999999999999</v>
          </cell>
          <cell r="M4308">
            <v>1.1160000000000001</v>
          </cell>
          <cell r="N4308">
            <v>1.2030000000000001</v>
          </cell>
          <cell r="O4308">
            <v>1.278</v>
          </cell>
          <cell r="P4308">
            <v>1.341</v>
          </cell>
          <cell r="Q4308">
            <v>1.3959999999999999</v>
          </cell>
          <cell r="R4308">
            <v>1.4419999999999999</v>
          </cell>
          <cell r="S4308">
            <v>1.484</v>
          </cell>
          <cell r="T4308">
            <v>1.5169999999999999</v>
          </cell>
          <cell r="U4308">
            <v>1.5389999999999999</v>
          </cell>
          <cell r="V4308">
            <v>1.56</v>
          </cell>
          <cell r="W4308">
            <v>1.58</v>
          </cell>
          <cell r="X4308">
            <v>1.6</v>
          </cell>
          <cell r="Y4308" t="str">
            <v>D2_YK_g_60   DSM Program Total Costs</v>
          </cell>
        </row>
        <row r="4309">
          <cell r="E4309">
            <v>0</v>
          </cell>
          <cell r="F4309">
            <v>0</v>
          </cell>
          <cell r="G4309">
            <v>0</v>
          </cell>
          <cell r="H4309">
            <v>0.108</v>
          </cell>
          <cell r="I4309">
            <v>0.222</v>
          </cell>
          <cell r="J4309">
            <v>0.33400000000000002</v>
          </cell>
          <cell r="K4309">
            <v>0.436</v>
          </cell>
          <cell r="L4309">
            <v>0.52900000000000003</v>
          </cell>
          <cell r="M4309">
            <v>0.61499999999999999</v>
          </cell>
          <cell r="N4309">
            <v>0.68899999999999995</v>
          </cell>
          <cell r="O4309">
            <v>0.751</v>
          </cell>
          <cell r="P4309">
            <v>0.80100000000000005</v>
          </cell>
          <cell r="Q4309">
            <v>0.84099999999999997</v>
          </cell>
          <cell r="R4309">
            <v>0.872</v>
          </cell>
          <cell r="S4309">
            <v>0.9</v>
          </cell>
          <cell r="T4309">
            <v>0.92400000000000004</v>
          </cell>
          <cell r="U4309">
            <v>0.94099999999999995</v>
          </cell>
          <cell r="V4309">
            <v>0.95799999999999996</v>
          </cell>
          <cell r="W4309">
            <v>0.97499999999999998</v>
          </cell>
          <cell r="X4309">
            <v>0.99199999999999999</v>
          </cell>
          <cell r="Y4309" t="str">
            <v>D2_YK_h_70Proposed DSM Program Energy Costs</v>
          </cell>
        </row>
        <row r="4310">
          <cell r="E4310">
            <v>0</v>
          </cell>
          <cell r="F4310">
            <v>0</v>
          </cell>
          <cell r="G4310">
            <v>0</v>
          </cell>
          <cell r="H4310">
            <v>0</v>
          </cell>
          <cell r="I4310">
            <v>0</v>
          </cell>
          <cell r="J4310">
            <v>0</v>
          </cell>
          <cell r="K4310">
            <v>0</v>
          </cell>
          <cell r="L4310">
            <v>0</v>
          </cell>
          <cell r="M4310">
            <v>0</v>
          </cell>
          <cell r="N4310">
            <v>0</v>
          </cell>
          <cell r="O4310">
            <v>0</v>
          </cell>
          <cell r="P4310">
            <v>0</v>
          </cell>
          <cell r="Q4310">
            <v>0</v>
          </cell>
          <cell r="R4310">
            <v>0</v>
          </cell>
          <cell r="S4310">
            <v>0</v>
          </cell>
          <cell r="T4310">
            <v>0</v>
          </cell>
          <cell r="U4310">
            <v>0</v>
          </cell>
          <cell r="V4310">
            <v>0</v>
          </cell>
          <cell r="W4310">
            <v>0</v>
          </cell>
          <cell r="X4310">
            <v>0</v>
          </cell>
          <cell r="Y4310" t="str">
            <v>D2_YK_h_70Proposed DSM Program Payback Energy Costs</v>
          </cell>
        </row>
        <row r="4311">
          <cell r="E4311">
            <v>0</v>
          </cell>
          <cell r="F4311">
            <v>0</v>
          </cell>
          <cell r="G4311">
            <v>0</v>
          </cell>
          <cell r="H4311">
            <v>0</v>
          </cell>
          <cell r="I4311">
            <v>0</v>
          </cell>
          <cell r="J4311">
            <v>0</v>
          </cell>
          <cell r="K4311">
            <v>0</v>
          </cell>
          <cell r="L4311">
            <v>0</v>
          </cell>
          <cell r="M4311">
            <v>0</v>
          </cell>
          <cell r="N4311">
            <v>0</v>
          </cell>
          <cell r="O4311">
            <v>0</v>
          </cell>
          <cell r="P4311">
            <v>0</v>
          </cell>
          <cell r="Q4311">
            <v>0</v>
          </cell>
          <cell r="R4311">
            <v>0</v>
          </cell>
          <cell r="S4311">
            <v>0</v>
          </cell>
          <cell r="T4311">
            <v>0</v>
          </cell>
          <cell r="U4311">
            <v>0</v>
          </cell>
          <cell r="V4311">
            <v>0</v>
          </cell>
          <cell r="W4311">
            <v>0</v>
          </cell>
          <cell r="X4311">
            <v>0</v>
          </cell>
          <cell r="Y4311" t="str">
            <v>D2_YK_h_70Proposed DSM Program Capacity Costs</v>
          </cell>
        </row>
        <row r="4312">
          <cell r="E4312">
            <v>0</v>
          </cell>
          <cell r="F4312">
            <v>0</v>
          </cell>
          <cell r="G4312">
            <v>0</v>
          </cell>
          <cell r="H4312">
            <v>0</v>
          </cell>
          <cell r="I4312">
            <v>0</v>
          </cell>
          <cell r="J4312">
            <v>0</v>
          </cell>
          <cell r="K4312">
            <v>0</v>
          </cell>
          <cell r="L4312">
            <v>0</v>
          </cell>
          <cell r="M4312">
            <v>0</v>
          </cell>
          <cell r="N4312">
            <v>0</v>
          </cell>
          <cell r="O4312">
            <v>0</v>
          </cell>
          <cell r="P4312">
            <v>0</v>
          </cell>
          <cell r="Q4312">
            <v>0</v>
          </cell>
          <cell r="R4312">
            <v>0</v>
          </cell>
          <cell r="S4312">
            <v>0</v>
          </cell>
          <cell r="T4312">
            <v>0</v>
          </cell>
          <cell r="U4312">
            <v>0</v>
          </cell>
          <cell r="V4312">
            <v>0</v>
          </cell>
          <cell r="W4312">
            <v>0</v>
          </cell>
          <cell r="X4312">
            <v>0</v>
          </cell>
          <cell r="Y4312" t="str">
            <v>D2_YK_h_70Proposed DSM Program Capital Costs</v>
          </cell>
        </row>
        <row r="4313">
          <cell r="E4313">
            <v>0</v>
          </cell>
          <cell r="F4313">
            <v>0</v>
          </cell>
          <cell r="G4313">
            <v>0</v>
          </cell>
          <cell r="H4313">
            <v>0.108</v>
          </cell>
          <cell r="I4313">
            <v>0.222</v>
          </cell>
          <cell r="J4313">
            <v>0.33400000000000002</v>
          </cell>
          <cell r="K4313">
            <v>0.436</v>
          </cell>
          <cell r="L4313">
            <v>0.52900000000000003</v>
          </cell>
          <cell r="M4313">
            <v>0.61499999999999999</v>
          </cell>
          <cell r="N4313">
            <v>0.68899999999999995</v>
          </cell>
          <cell r="O4313">
            <v>0.751</v>
          </cell>
          <cell r="P4313">
            <v>0.80100000000000005</v>
          </cell>
          <cell r="Q4313">
            <v>0.84099999999999997</v>
          </cell>
          <cell r="R4313">
            <v>0.872</v>
          </cell>
          <cell r="S4313">
            <v>0.9</v>
          </cell>
          <cell r="T4313">
            <v>0.92400000000000004</v>
          </cell>
          <cell r="U4313">
            <v>0.94099999999999995</v>
          </cell>
          <cell r="V4313">
            <v>0.95799999999999996</v>
          </cell>
          <cell r="W4313">
            <v>0.97499999999999998</v>
          </cell>
          <cell r="X4313">
            <v>0.99199999999999999</v>
          </cell>
          <cell r="Y4313" t="str">
            <v>D2_YK_h_70   DSM Program Total Costs</v>
          </cell>
        </row>
        <row r="4314">
          <cell r="E4314">
            <v>0</v>
          </cell>
          <cell r="F4314">
            <v>0</v>
          </cell>
          <cell r="G4314">
            <v>0</v>
          </cell>
          <cell r="H4314">
            <v>0</v>
          </cell>
          <cell r="I4314">
            <v>0</v>
          </cell>
          <cell r="J4314">
            <v>0</v>
          </cell>
          <cell r="K4314">
            <v>0</v>
          </cell>
          <cell r="L4314">
            <v>0</v>
          </cell>
          <cell r="M4314">
            <v>0</v>
          </cell>
          <cell r="N4314">
            <v>0</v>
          </cell>
          <cell r="O4314">
            <v>0</v>
          </cell>
          <cell r="P4314">
            <v>0</v>
          </cell>
          <cell r="Q4314">
            <v>0</v>
          </cell>
          <cell r="R4314">
            <v>0</v>
          </cell>
          <cell r="S4314">
            <v>0</v>
          </cell>
          <cell r="T4314">
            <v>0</v>
          </cell>
          <cell r="U4314">
            <v>0</v>
          </cell>
          <cell r="V4314">
            <v>0</v>
          </cell>
          <cell r="W4314">
            <v>0</v>
          </cell>
          <cell r="X4314">
            <v>0</v>
          </cell>
          <cell r="Y4314" t="str">
            <v>D2_YK_z_750Proposed DSM Program Energy Costs</v>
          </cell>
        </row>
        <row r="4315">
          <cell r="E4315">
            <v>0</v>
          </cell>
          <cell r="F4315">
            <v>0</v>
          </cell>
          <cell r="G4315">
            <v>0</v>
          </cell>
          <cell r="H4315">
            <v>0</v>
          </cell>
          <cell r="I4315">
            <v>0</v>
          </cell>
          <cell r="J4315">
            <v>0</v>
          </cell>
          <cell r="K4315">
            <v>0</v>
          </cell>
          <cell r="L4315">
            <v>0</v>
          </cell>
          <cell r="M4315">
            <v>0</v>
          </cell>
          <cell r="N4315">
            <v>0</v>
          </cell>
          <cell r="O4315">
            <v>0</v>
          </cell>
          <cell r="P4315">
            <v>0</v>
          </cell>
          <cell r="Q4315">
            <v>0</v>
          </cell>
          <cell r="R4315">
            <v>0</v>
          </cell>
          <cell r="S4315">
            <v>0</v>
          </cell>
          <cell r="T4315">
            <v>0</v>
          </cell>
          <cell r="U4315">
            <v>0</v>
          </cell>
          <cell r="V4315">
            <v>0</v>
          </cell>
          <cell r="W4315">
            <v>0</v>
          </cell>
          <cell r="X4315">
            <v>0</v>
          </cell>
          <cell r="Y4315" t="str">
            <v>D2_YK_z_750Proposed DSM Program Payback Energy Costs</v>
          </cell>
        </row>
        <row r="4316">
          <cell r="E4316">
            <v>0</v>
          </cell>
          <cell r="F4316">
            <v>0</v>
          </cell>
          <cell r="G4316">
            <v>0</v>
          </cell>
          <cell r="H4316">
            <v>0</v>
          </cell>
          <cell r="I4316">
            <v>0</v>
          </cell>
          <cell r="J4316">
            <v>0</v>
          </cell>
          <cell r="K4316">
            <v>0</v>
          </cell>
          <cell r="L4316">
            <v>0</v>
          </cell>
          <cell r="M4316">
            <v>0</v>
          </cell>
          <cell r="N4316">
            <v>0</v>
          </cell>
          <cell r="O4316">
            <v>0</v>
          </cell>
          <cell r="P4316">
            <v>0</v>
          </cell>
          <cell r="Q4316">
            <v>0</v>
          </cell>
          <cell r="R4316">
            <v>0</v>
          </cell>
          <cell r="S4316">
            <v>0</v>
          </cell>
          <cell r="T4316">
            <v>0</v>
          </cell>
          <cell r="U4316">
            <v>0</v>
          </cell>
          <cell r="V4316">
            <v>0</v>
          </cell>
          <cell r="W4316">
            <v>0</v>
          </cell>
          <cell r="X4316">
            <v>0</v>
          </cell>
          <cell r="Y4316" t="str">
            <v>D2_YK_z_750Proposed DSM Program Capacity Costs</v>
          </cell>
        </row>
        <row r="4317">
          <cell r="E4317">
            <v>0</v>
          </cell>
          <cell r="F4317">
            <v>0</v>
          </cell>
          <cell r="G4317">
            <v>0</v>
          </cell>
          <cell r="H4317">
            <v>0</v>
          </cell>
          <cell r="I4317">
            <v>0</v>
          </cell>
          <cell r="J4317">
            <v>0</v>
          </cell>
          <cell r="K4317">
            <v>0</v>
          </cell>
          <cell r="L4317">
            <v>0</v>
          </cell>
          <cell r="M4317">
            <v>0</v>
          </cell>
          <cell r="N4317">
            <v>0</v>
          </cell>
          <cell r="O4317">
            <v>0</v>
          </cell>
          <cell r="P4317">
            <v>0</v>
          </cell>
          <cell r="Q4317">
            <v>0</v>
          </cell>
          <cell r="R4317">
            <v>0</v>
          </cell>
          <cell r="S4317">
            <v>0</v>
          </cell>
          <cell r="T4317">
            <v>0</v>
          </cell>
          <cell r="U4317">
            <v>0</v>
          </cell>
          <cell r="V4317">
            <v>0</v>
          </cell>
          <cell r="W4317">
            <v>0</v>
          </cell>
          <cell r="X4317">
            <v>0</v>
          </cell>
          <cell r="Y4317" t="str">
            <v>D2_YK_z_750Proposed DSM Program Capital Costs</v>
          </cell>
        </row>
        <row r="4318">
          <cell r="E4318">
            <v>0</v>
          </cell>
          <cell r="F4318">
            <v>0</v>
          </cell>
          <cell r="G4318">
            <v>0</v>
          </cell>
          <cell r="H4318">
            <v>0</v>
          </cell>
          <cell r="I4318">
            <v>0</v>
          </cell>
          <cell r="J4318">
            <v>0</v>
          </cell>
          <cell r="K4318">
            <v>0</v>
          </cell>
          <cell r="L4318">
            <v>0</v>
          </cell>
          <cell r="M4318">
            <v>0</v>
          </cell>
          <cell r="N4318">
            <v>0</v>
          </cell>
          <cell r="O4318">
            <v>0</v>
          </cell>
          <cell r="P4318">
            <v>0</v>
          </cell>
          <cell r="Q4318">
            <v>0</v>
          </cell>
          <cell r="R4318">
            <v>0</v>
          </cell>
          <cell r="S4318">
            <v>0</v>
          </cell>
          <cell r="T4318">
            <v>0</v>
          </cell>
          <cell r="U4318">
            <v>0</v>
          </cell>
          <cell r="V4318">
            <v>0</v>
          </cell>
          <cell r="W4318">
            <v>0</v>
          </cell>
          <cell r="X4318">
            <v>0</v>
          </cell>
          <cell r="Y4318" t="str">
            <v>D2_YK_z_750   DSM Program Total Costs</v>
          </cell>
        </row>
        <row r="4319">
          <cell r="E4319">
            <v>0</v>
          </cell>
          <cell r="F4319">
            <v>0</v>
          </cell>
          <cell r="G4319">
            <v>0</v>
          </cell>
          <cell r="H4319">
            <v>0</v>
          </cell>
          <cell r="I4319">
            <v>0</v>
          </cell>
          <cell r="J4319">
            <v>0</v>
          </cell>
          <cell r="K4319">
            <v>2E-3</v>
          </cell>
          <cell r="L4319">
            <v>2E-3</v>
          </cell>
          <cell r="M4319">
            <v>6.7000000000000004E-2</v>
          </cell>
          <cell r="N4319">
            <v>0.124</v>
          </cell>
          <cell r="O4319">
            <v>0.17599999999999999</v>
          </cell>
          <cell r="P4319">
            <v>0.221</v>
          </cell>
          <cell r="Q4319">
            <v>0.26300000000000001</v>
          </cell>
          <cell r="R4319">
            <v>0.30099999999999999</v>
          </cell>
          <cell r="S4319">
            <v>0.33700000000000002</v>
          </cell>
          <cell r="T4319">
            <v>0.37</v>
          </cell>
          <cell r="U4319">
            <v>0.39400000000000002</v>
          </cell>
          <cell r="V4319">
            <v>0.41599999999999998</v>
          </cell>
          <cell r="W4319">
            <v>0.439</v>
          </cell>
          <cell r="X4319">
            <v>0.46</v>
          </cell>
          <cell r="Y4319" t="str">
            <v>D2_YK_i_80Proposed DSM Program Energy Costs</v>
          </cell>
        </row>
        <row r="4320">
          <cell r="E4320">
            <v>0</v>
          </cell>
          <cell r="F4320">
            <v>0</v>
          </cell>
          <cell r="G4320">
            <v>0</v>
          </cell>
          <cell r="H4320">
            <v>0</v>
          </cell>
          <cell r="I4320">
            <v>0</v>
          </cell>
          <cell r="J4320">
            <v>0</v>
          </cell>
          <cell r="K4320">
            <v>0</v>
          </cell>
          <cell r="L4320">
            <v>0</v>
          </cell>
          <cell r="M4320">
            <v>0</v>
          </cell>
          <cell r="N4320">
            <v>0</v>
          </cell>
          <cell r="O4320">
            <v>0</v>
          </cell>
          <cell r="P4320">
            <v>0</v>
          </cell>
          <cell r="Q4320">
            <v>0</v>
          </cell>
          <cell r="R4320">
            <v>0</v>
          </cell>
          <cell r="S4320">
            <v>0</v>
          </cell>
          <cell r="T4320">
            <v>0</v>
          </cell>
          <cell r="U4320">
            <v>0</v>
          </cell>
          <cell r="V4320">
            <v>0</v>
          </cell>
          <cell r="W4320">
            <v>0</v>
          </cell>
          <cell r="X4320">
            <v>0</v>
          </cell>
          <cell r="Y4320" t="str">
            <v>D2_YK_i_80Proposed DSM Program Payback Energy Costs</v>
          </cell>
        </row>
        <row r="4321">
          <cell r="E4321">
            <v>0</v>
          </cell>
          <cell r="F4321">
            <v>0</v>
          </cell>
          <cell r="G4321">
            <v>0</v>
          </cell>
          <cell r="H4321">
            <v>0</v>
          </cell>
          <cell r="I4321">
            <v>0</v>
          </cell>
          <cell r="J4321">
            <v>0</v>
          </cell>
          <cell r="K4321">
            <v>0</v>
          </cell>
          <cell r="L4321">
            <v>0</v>
          </cell>
          <cell r="M4321">
            <v>0</v>
          </cell>
          <cell r="N4321">
            <v>0</v>
          </cell>
          <cell r="O4321">
            <v>0</v>
          </cell>
          <cell r="P4321">
            <v>0</v>
          </cell>
          <cell r="Q4321">
            <v>0</v>
          </cell>
          <cell r="R4321">
            <v>0</v>
          </cell>
          <cell r="S4321">
            <v>0</v>
          </cell>
          <cell r="T4321">
            <v>0</v>
          </cell>
          <cell r="U4321">
            <v>0</v>
          </cell>
          <cell r="V4321">
            <v>0</v>
          </cell>
          <cell r="W4321">
            <v>0</v>
          </cell>
          <cell r="X4321">
            <v>0</v>
          </cell>
          <cell r="Y4321" t="str">
            <v>D2_YK_i_80Proposed DSM Program Capacity Costs</v>
          </cell>
        </row>
        <row r="4322">
          <cell r="E4322">
            <v>0</v>
          </cell>
          <cell r="F4322">
            <v>0</v>
          </cell>
          <cell r="G4322">
            <v>0</v>
          </cell>
          <cell r="H4322">
            <v>0</v>
          </cell>
          <cell r="I4322">
            <v>0</v>
          </cell>
          <cell r="J4322">
            <v>0</v>
          </cell>
          <cell r="K4322">
            <v>0</v>
          </cell>
          <cell r="L4322">
            <v>0</v>
          </cell>
          <cell r="M4322">
            <v>0</v>
          </cell>
          <cell r="N4322">
            <v>0</v>
          </cell>
          <cell r="O4322">
            <v>0</v>
          </cell>
          <cell r="P4322">
            <v>0</v>
          </cell>
          <cell r="Q4322">
            <v>0</v>
          </cell>
          <cell r="R4322">
            <v>0</v>
          </cell>
          <cell r="S4322">
            <v>0</v>
          </cell>
          <cell r="T4322">
            <v>0</v>
          </cell>
          <cell r="U4322">
            <v>0</v>
          </cell>
          <cell r="V4322">
            <v>0</v>
          </cell>
          <cell r="W4322">
            <v>0</v>
          </cell>
          <cell r="X4322">
            <v>0</v>
          </cell>
          <cell r="Y4322" t="str">
            <v>D2_YK_i_80Proposed DSM Program Capital Costs</v>
          </cell>
        </row>
        <row r="4323">
          <cell r="E4323">
            <v>0</v>
          </cell>
          <cell r="F4323">
            <v>0</v>
          </cell>
          <cell r="G4323">
            <v>0</v>
          </cell>
          <cell r="H4323">
            <v>0</v>
          </cell>
          <cell r="I4323">
            <v>0</v>
          </cell>
          <cell r="J4323">
            <v>0</v>
          </cell>
          <cell r="K4323">
            <v>2E-3</v>
          </cell>
          <cell r="L4323">
            <v>2E-3</v>
          </cell>
          <cell r="M4323">
            <v>6.7000000000000004E-2</v>
          </cell>
          <cell r="N4323">
            <v>0.124</v>
          </cell>
          <cell r="O4323">
            <v>0.17599999999999999</v>
          </cell>
          <cell r="P4323">
            <v>0.221</v>
          </cell>
          <cell r="Q4323">
            <v>0.26300000000000001</v>
          </cell>
          <cell r="R4323">
            <v>0.30099999999999999</v>
          </cell>
          <cell r="S4323">
            <v>0.33700000000000002</v>
          </cell>
          <cell r="T4323">
            <v>0.37</v>
          </cell>
          <cell r="U4323">
            <v>0.39400000000000002</v>
          </cell>
          <cell r="V4323">
            <v>0.41599999999999998</v>
          </cell>
          <cell r="W4323">
            <v>0.439</v>
          </cell>
          <cell r="X4323">
            <v>0.46</v>
          </cell>
          <cell r="Y4323" t="str">
            <v>D2_YK_i_80   DSM Program Total Costs</v>
          </cell>
        </row>
        <row r="4324">
          <cell r="E4324">
            <v>0</v>
          </cell>
          <cell r="F4324">
            <v>0</v>
          </cell>
          <cell r="G4324">
            <v>0</v>
          </cell>
          <cell r="H4324">
            <v>0</v>
          </cell>
          <cell r="I4324">
            <v>0</v>
          </cell>
          <cell r="J4324">
            <v>0</v>
          </cell>
          <cell r="K4324">
            <v>0</v>
          </cell>
          <cell r="L4324">
            <v>0</v>
          </cell>
          <cell r="M4324">
            <v>0</v>
          </cell>
          <cell r="N4324">
            <v>0</v>
          </cell>
          <cell r="O4324">
            <v>0</v>
          </cell>
          <cell r="P4324">
            <v>0</v>
          </cell>
          <cell r="Q4324">
            <v>0</v>
          </cell>
          <cell r="R4324">
            <v>2E-3</v>
          </cell>
          <cell r="S4324">
            <v>2E-3</v>
          </cell>
          <cell r="T4324">
            <v>2E-3</v>
          </cell>
          <cell r="U4324">
            <v>2E-3</v>
          </cell>
          <cell r="V4324">
            <v>2E-3</v>
          </cell>
          <cell r="W4324">
            <v>2E-3</v>
          </cell>
          <cell r="X4324">
            <v>3.7999999999999999E-2</v>
          </cell>
          <cell r="Y4324" t="str">
            <v>D2_YK_j_90Proposed DSM Program Energy Costs</v>
          </cell>
        </row>
        <row r="4325">
          <cell r="E4325">
            <v>0</v>
          </cell>
          <cell r="F4325">
            <v>0</v>
          </cell>
          <cell r="G4325">
            <v>0</v>
          </cell>
          <cell r="H4325">
            <v>0</v>
          </cell>
          <cell r="I4325">
            <v>0</v>
          </cell>
          <cell r="J4325">
            <v>0</v>
          </cell>
          <cell r="K4325">
            <v>0</v>
          </cell>
          <cell r="L4325">
            <v>0</v>
          </cell>
          <cell r="M4325">
            <v>0</v>
          </cell>
          <cell r="N4325">
            <v>0</v>
          </cell>
          <cell r="O4325">
            <v>0</v>
          </cell>
          <cell r="P4325">
            <v>0</v>
          </cell>
          <cell r="Q4325">
            <v>0</v>
          </cell>
          <cell r="R4325">
            <v>0</v>
          </cell>
          <cell r="S4325">
            <v>0</v>
          </cell>
          <cell r="T4325">
            <v>0</v>
          </cell>
          <cell r="U4325">
            <v>0</v>
          </cell>
          <cell r="V4325">
            <v>0</v>
          </cell>
          <cell r="W4325">
            <v>0</v>
          </cell>
          <cell r="X4325">
            <v>0</v>
          </cell>
          <cell r="Y4325" t="str">
            <v>D2_YK_j_90Proposed DSM Program Payback Energy Costs</v>
          </cell>
        </row>
        <row r="4326">
          <cell r="E4326">
            <v>0</v>
          </cell>
          <cell r="F4326">
            <v>0</v>
          </cell>
          <cell r="G4326">
            <v>0</v>
          </cell>
          <cell r="H4326">
            <v>0</v>
          </cell>
          <cell r="I4326">
            <v>0</v>
          </cell>
          <cell r="J4326">
            <v>0</v>
          </cell>
          <cell r="K4326">
            <v>0</v>
          </cell>
          <cell r="L4326">
            <v>0</v>
          </cell>
          <cell r="M4326">
            <v>0</v>
          </cell>
          <cell r="N4326">
            <v>0</v>
          </cell>
          <cell r="O4326">
            <v>0</v>
          </cell>
          <cell r="P4326">
            <v>0</v>
          </cell>
          <cell r="Q4326">
            <v>0</v>
          </cell>
          <cell r="R4326">
            <v>0</v>
          </cell>
          <cell r="S4326">
            <v>0</v>
          </cell>
          <cell r="T4326">
            <v>0</v>
          </cell>
          <cell r="U4326">
            <v>0</v>
          </cell>
          <cell r="V4326">
            <v>0</v>
          </cell>
          <cell r="W4326">
            <v>0</v>
          </cell>
          <cell r="X4326">
            <v>0</v>
          </cell>
          <cell r="Y4326" t="str">
            <v>D2_YK_j_90Proposed DSM Program Capacity Costs</v>
          </cell>
        </row>
        <row r="4327">
          <cell r="E4327">
            <v>0</v>
          </cell>
          <cell r="F4327">
            <v>0</v>
          </cell>
          <cell r="G4327">
            <v>0</v>
          </cell>
          <cell r="H4327">
            <v>0</v>
          </cell>
          <cell r="I4327">
            <v>0</v>
          </cell>
          <cell r="J4327">
            <v>0</v>
          </cell>
          <cell r="K4327">
            <v>0</v>
          </cell>
          <cell r="L4327">
            <v>0</v>
          </cell>
          <cell r="M4327">
            <v>0</v>
          </cell>
          <cell r="N4327">
            <v>0</v>
          </cell>
          <cell r="O4327">
            <v>0</v>
          </cell>
          <cell r="P4327">
            <v>0</v>
          </cell>
          <cell r="Q4327">
            <v>0</v>
          </cell>
          <cell r="R4327">
            <v>0</v>
          </cell>
          <cell r="S4327">
            <v>0</v>
          </cell>
          <cell r="T4327">
            <v>0</v>
          </cell>
          <cell r="U4327">
            <v>0</v>
          </cell>
          <cell r="V4327">
            <v>0</v>
          </cell>
          <cell r="W4327">
            <v>0</v>
          </cell>
          <cell r="X4327">
            <v>0</v>
          </cell>
          <cell r="Y4327" t="str">
            <v>D2_YK_j_90Proposed DSM Program Capital Costs</v>
          </cell>
        </row>
        <row r="4328">
          <cell r="E4328">
            <v>0</v>
          </cell>
          <cell r="F4328">
            <v>0</v>
          </cell>
          <cell r="G4328">
            <v>0</v>
          </cell>
          <cell r="H4328">
            <v>0</v>
          </cell>
          <cell r="I4328">
            <v>0</v>
          </cell>
          <cell r="J4328">
            <v>0</v>
          </cell>
          <cell r="K4328">
            <v>0</v>
          </cell>
          <cell r="L4328">
            <v>0</v>
          </cell>
          <cell r="M4328">
            <v>0</v>
          </cell>
          <cell r="N4328">
            <v>0</v>
          </cell>
          <cell r="O4328">
            <v>0</v>
          </cell>
          <cell r="P4328">
            <v>0</v>
          </cell>
          <cell r="Q4328">
            <v>0</v>
          </cell>
          <cell r="R4328">
            <v>2E-3</v>
          </cell>
          <cell r="S4328">
            <v>2E-3</v>
          </cell>
          <cell r="T4328">
            <v>2E-3</v>
          </cell>
          <cell r="U4328">
            <v>2E-3</v>
          </cell>
          <cell r="V4328">
            <v>2E-3</v>
          </cell>
          <cell r="W4328">
            <v>2E-3</v>
          </cell>
          <cell r="X4328">
            <v>3.7999999999999999E-2</v>
          </cell>
          <cell r="Y4328" t="str">
            <v>D2_YK_j_90   DSM Program Total Costs</v>
          </cell>
        </row>
        <row r="4329">
          <cell r="E4329">
            <v>0</v>
          </cell>
          <cell r="F4329">
            <v>0</v>
          </cell>
          <cell r="G4329">
            <v>0</v>
          </cell>
          <cell r="H4329">
            <v>0</v>
          </cell>
          <cell r="I4329">
            <v>0</v>
          </cell>
          <cell r="J4329">
            <v>0</v>
          </cell>
          <cell r="K4329">
            <v>0</v>
          </cell>
          <cell r="L4329">
            <v>0</v>
          </cell>
          <cell r="M4329">
            <v>0</v>
          </cell>
          <cell r="N4329">
            <v>0</v>
          </cell>
          <cell r="O4329">
            <v>0</v>
          </cell>
          <cell r="P4329">
            <v>0</v>
          </cell>
          <cell r="Q4329">
            <v>0</v>
          </cell>
          <cell r="R4329">
            <v>0</v>
          </cell>
          <cell r="S4329">
            <v>0</v>
          </cell>
          <cell r="T4329">
            <v>0</v>
          </cell>
          <cell r="U4329">
            <v>0</v>
          </cell>
          <cell r="V4329">
            <v>0</v>
          </cell>
          <cell r="W4329">
            <v>0</v>
          </cell>
          <cell r="X4329">
            <v>0</v>
          </cell>
          <cell r="Y4329" t="str">
            <v>D2_WY_z_9999Proposed DSM Program Energy Costs</v>
          </cell>
        </row>
        <row r="4330">
          <cell r="E4330">
            <v>0</v>
          </cell>
          <cell r="F4330">
            <v>0</v>
          </cell>
          <cell r="G4330">
            <v>0</v>
          </cell>
          <cell r="H4330">
            <v>0</v>
          </cell>
          <cell r="I4330">
            <v>0</v>
          </cell>
          <cell r="J4330">
            <v>0</v>
          </cell>
          <cell r="K4330">
            <v>0</v>
          </cell>
          <cell r="L4330">
            <v>0</v>
          </cell>
          <cell r="M4330">
            <v>0</v>
          </cell>
          <cell r="N4330">
            <v>0</v>
          </cell>
          <cell r="O4330">
            <v>0</v>
          </cell>
          <cell r="P4330">
            <v>0</v>
          </cell>
          <cell r="Q4330">
            <v>0</v>
          </cell>
          <cell r="R4330">
            <v>0</v>
          </cell>
          <cell r="S4330">
            <v>0</v>
          </cell>
          <cell r="T4330">
            <v>0</v>
          </cell>
          <cell r="U4330">
            <v>0</v>
          </cell>
          <cell r="V4330">
            <v>0</v>
          </cell>
          <cell r="W4330">
            <v>0</v>
          </cell>
          <cell r="X4330">
            <v>0</v>
          </cell>
          <cell r="Y4330" t="str">
            <v>D2_WY_z_9999Proposed DSM Program Payback Energy Costs</v>
          </cell>
        </row>
        <row r="4331">
          <cell r="E4331">
            <v>0</v>
          </cell>
          <cell r="F4331">
            <v>0</v>
          </cell>
          <cell r="G4331">
            <v>0</v>
          </cell>
          <cell r="H4331">
            <v>0</v>
          </cell>
          <cell r="I4331">
            <v>0</v>
          </cell>
          <cell r="J4331">
            <v>0</v>
          </cell>
          <cell r="K4331">
            <v>0</v>
          </cell>
          <cell r="L4331">
            <v>0</v>
          </cell>
          <cell r="M4331">
            <v>0</v>
          </cell>
          <cell r="N4331">
            <v>0</v>
          </cell>
          <cell r="O4331">
            <v>0</v>
          </cell>
          <cell r="P4331">
            <v>0</v>
          </cell>
          <cell r="Q4331">
            <v>0</v>
          </cell>
          <cell r="R4331">
            <v>0</v>
          </cell>
          <cell r="S4331">
            <v>0</v>
          </cell>
          <cell r="T4331">
            <v>0</v>
          </cell>
          <cell r="U4331">
            <v>0</v>
          </cell>
          <cell r="V4331">
            <v>0</v>
          </cell>
          <cell r="W4331">
            <v>0</v>
          </cell>
          <cell r="X4331">
            <v>0</v>
          </cell>
          <cell r="Y4331" t="str">
            <v>D2_WY_z_9999Proposed DSM Program Capacity Costs</v>
          </cell>
        </row>
        <row r="4332">
          <cell r="E4332">
            <v>0</v>
          </cell>
          <cell r="F4332">
            <v>0</v>
          </cell>
          <cell r="G4332">
            <v>0</v>
          </cell>
          <cell r="H4332">
            <v>0</v>
          </cell>
          <cell r="I4332">
            <v>0</v>
          </cell>
          <cell r="J4332">
            <v>0</v>
          </cell>
          <cell r="K4332">
            <v>0</v>
          </cell>
          <cell r="L4332">
            <v>0</v>
          </cell>
          <cell r="M4332">
            <v>0</v>
          </cell>
          <cell r="N4332">
            <v>0</v>
          </cell>
          <cell r="O4332">
            <v>0</v>
          </cell>
          <cell r="P4332">
            <v>0</v>
          </cell>
          <cell r="Q4332">
            <v>0</v>
          </cell>
          <cell r="R4332">
            <v>0</v>
          </cell>
          <cell r="S4332">
            <v>0</v>
          </cell>
          <cell r="T4332">
            <v>0</v>
          </cell>
          <cell r="U4332">
            <v>0</v>
          </cell>
          <cell r="V4332">
            <v>0</v>
          </cell>
          <cell r="W4332">
            <v>0</v>
          </cell>
          <cell r="X4332">
            <v>0</v>
          </cell>
          <cell r="Y4332" t="str">
            <v>D2_WY_z_9999Proposed DSM Program Capital Costs</v>
          </cell>
        </row>
        <row r="4333">
          <cell r="E4333">
            <v>0</v>
          </cell>
          <cell r="F4333">
            <v>0</v>
          </cell>
          <cell r="G4333">
            <v>0</v>
          </cell>
          <cell r="H4333">
            <v>0</v>
          </cell>
          <cell r="I4333">
            <v>0</v>
          </cell>
          <cell r="J4333">
            <v>0</v>
          </cell>
          <cell r="K4333">
            <v>0</v>
          </cell>
          <cell r="L4333">
            <v>0</v>
          </cell>
          <cell r="M4333">
            <v>0</v>
          </cell>
          <cell r="N4333">
            <v>0</v>
          </cell>
          <cell r="O4333">
            <v>0</v>
          </cell>
          <cell r="P4333">
            <v>0</v>
          </cell>
          <cell r="Q4333">
            <v>0</v>
          </cell>
          <cell r="R4333">
            <v>0</v>
          </cell>
          <cell r="S4333">
            <v>0</v>
          </cell>
          <cell r="T4333">
            <v>0</v>
          </cell>
          <cell r="U4333">
            <v>0</v>
          </cell>
          <cell r="V4333">
            <v>0</v>
          </cell>
          <cell r="W4333">
            <v>0</v>
          </cell>
          <cell r="X4333">
            <v>0</v>
          </cell>
          <cell r="Y4333" t="str">
            <v>D2_WY_z_9999   DSM Program Total Costs</v>
          </cell>
        </row>
        <row r="4334">
          <cell r="E4334">
            <v>0</v>
          </cell>
          <cell r="F4334">
            <v>0</v>
          </cell>
          <cell r="G4334">
            <v>0</v>
          </cell>
          <cell r="H4334">
            <v>0</v>
          </cell>
          <cell r="I4334">
            <v>0</v>
          </cell>
          <cell r="J4334">
            <v>0</v>
          </cell>
          <cell r="K4334">
            <v>0</v>
          </cell>
          <cell r="L4334">
            <v>0</v>
          </cell>
          <cell r="M4334">
            <v>0</v>
          </cell>
          <cell r="N4334">
            <v>0</v>
          </cell>
          <cell r="O4334">
            <v>0</v>
          </cell>
          <cell r="P4334">
            <v>0</v>
          </cell>
          <cell r="Q4334">
            <v>0</v>
          </cell>
          <cell r="R4334">
            <v>0</v>
          </cell>
          <cell r="S4334">
            <v>0</v>
          </cell>
          <cell r="T4334">
            <v>0</v>
          </cell>
          <cell r="U4334">
            <v>0</v>
          </cell>
          <cell r="V4334">
            <v>0</v>
          </cell>
          <cell r="W4334">
            <v>0</v>
          </cell>
          <cell r="X4334">
            <v>0</v>
          </cell>
          <cell r="Y4334" t="str">
            <v>D2_WY_k_100Proposed DSM Program Energy Costs</v>
          </cell>
        </row>
        <row r="4335">
          <cell r="E4335">
            <v>0</v>
          </cell>
          <cell r="F4335">
            <v>0</v>
          </cell>
          <cell r="G4335">
            <v>0</v>
          </cell>
          <cell r="H4335">
            <v>0</v>
          </cell>
          <cell r="I4335">
            <v>0</v>
          </cell>
          <cell r="J4335">
            <v>0</v>
          </cell>
          <cell r="K4335">
            <v>0</v>
          </cell>
          <cell r="L4335">
            <v>0</v>
          </cell>
          <cell r="M4335">
            <v>0</v>
          </cell>
          <cell r="N4335">
            <v>0</v>
          </cell>
          <cell r="O4335">
            <v>0</v>
          </cell>
          <cell r="P4335">
            <v>0</v>
          </cell>
          <cell r="Q4335">
            <v>0</v>
          </cell>
          <cell r="R4335">
            <v>0</v>
          </cell>
          <cell r="S4335">
            <v>0</v>
          </cell>
          <cell r="T4335">
            <v>0</v>
          </cell>
          <cell r="U4335">
            <v>0</v>
          </cell>
          <cell r="V4335">
            <v>0</v>
          </cell>
          <cell r="W4335">
            <v>0</v>
          </cell>
          <cell r="X4335">
            <v>0</v>
          </cell>
          <cell r="Y4335" t="str">
            <v>D2_WY_k_100Proposed DSM Program Payback Energy Costs</v>
          </cell>
        </row>
        <row r="4336">
          <cell r="E4336">
            <v>0</v>
          </cell>
          <cell r="F4336">
            <v>0</v>
          </cell>
          <cell r="G4336">
            <v>0</v>
          </cell>
          <cell r="H4336">
            <v>0</v>
          </cell>
          <cell r="I4336">
            <v>0</v>
          </cell>
          <cell r="J4336">
            <v>0</v>
          </cell>
          <cell r="K4336">
            <v>0</v>
          </cell>
          <cell r="L4336">
            <v>0</v>
          </cell>
          <cell r="M4336">
            <v>0</v>
          </cell>
          <cell r="N4336">
            <v>0</v>
          </cell>
          <cell r="O4336">
            <v>0</v>
          </cell>
          <cell r="P4336">
            <v>0</v>
          </cell>
          <cell r="Q4336">
            <v>0</v>
          </cell>
          <cell r="R4336">
            <v>0</v>
          </cell>
          <cell r="S4336">
            <v>0</v>
          </cell>
          <cell r="T4336">
            <v>0</v>
          </cell>
          <cell r="U4336">
            <v>0</v>
          </cell>
          <cell r="V4336">
            <v>0</v>
          </cell>
          <cell r="W4336">
            <v>0</v>
          </cell>
          <cell r="X4336">
            <v>0</v>
          </cell>
          <cell r="Y4336" t="str">
            <v>D2_WY_k_100Proposed DSM Program Capacity Costs</v>
          </cell>
        </row>
        <row r="4337">
          <cell r="E4337">
            <v>0</v>
          </cell>
          <cell r="F4337">
            <v>0</v>
          </cell>
          <cell r="G4337">
            <v>0</v>
          </cell>
          <cell r="H4337">
            <v>0</v>
          </cell>
          <cell r="I4337">
            <v>0</v>
          </cell>
          <cell r="J4337">
            <v>0</v>
          </cell>
          <cell r="K4337">
            <v>0</v>
          </cell>
          <cell r="L4337">
            <v>0</v>
          </cell>
          <cell r="M4337">
            <v>0</v>
          </cell>
          <cell r="N4337">
            <v>0</v>
          </cell>
          <cell r="O4337">
            <v>0</v>
          </cell>
          <cell r="P4337">
            <v>0</v>
          </cell>
          <cell r="Q4337">
            <v>0</v>
          </cell>
          <cell r="R4337">
            <v>0</v>
          </cell>
          <cell r="S4337">
            <v>0</v>
          </cell>
          <cell r="T4337">
            <v>0</v>
          </cell>
          <cell r="U4337">
            <v>0</v>
          </cell>
          <cell r="V4337">
            <v>0</v>
          </cell>
          <cell r="W4337">
            <v>0</v>
          </cell>
          <cell r="X4337">
            <v>0</v>
          </cell>
          <cell r="Y4337" t="str">
            <v>D2_WY_k_100Proposed DSM Program Capital Costs</v>
          </cell>
        </row>
        <row r="4338">
          <cell r="E4338">
            <v>0</v>
          </cell>
          <cell r="F4338">
            <v>0</v>
          </cell>
          <cell r="G4338">
            <v>0</v>
          </cell>
          <cell r="H4338">
            <v>0</v>
          </cell>
          <cell r="I4338">
            <v>0</v>
          </cell>
          <cell r="J4338">
            <v>0</v>
          </cell>
          <cell r="K4338">
            <v>0</v>
          </cell>
          <cell r="L4338">
            <v>0</v>
          </cell>
          <cell r="M4338">
            <v>0</v>
          </cell>
          <cell r="N4338">
            <v>0</v>
          </cell>
          <cell r="O4338">
            <v>0</v>
          </cell>
          <cell r="P4338">
            <v>0</v>
          </cell>
          <cell r="Q4338">
            <v>0</v>
          </cell>
          <cell r="R4338">
            <v>0</v>
          </cell>
          <cell r="S4338">
            <v>0</v>
          </cell>
          <cell r="T4338">
            <v>0</v>
          </cell>
          <cell r="U4338">
            <v>0</v>
          </cell>
          <cell r="V4338">
            <v>0</v>
          </cell>
          <cell r="W4338">
            <v>0</v>
          </cell>
          <cell r="X4338">
            <v>0</v>
          </cell>
          <cell r="Y4338" t="str">
            <v>D2_WY_k_100   DSM Program Total Costs</v>
          </cell>
        </row>
        <row r="4339">
          <cell r="E4339">
            <v>0</v>
          </cell>
          <cell r="F4339">
            <v>0</v>
          </cell>
          <cell r="G4339">
            <v>0</v>
          </cell>
          <cell r="H4339">
            <v>0</v>
          </cell>
          <cell r="I4339">
            <v>0</v>
          </cell>
          <cell r="J4339">
            <v>0</v>
          </cell>
          <cell r="K4339">
            <v>0</v>
          </cell>
          <cell r="L4339">
            <v>0</v>
          </cell>
          <cell r="M4339">
            <v>0</v>
          </cell>
          <cell r="N4339">
            <v>0</v>
          </cell>
          <cell r="O4339">
            <v>0</v>
          </cell>
          <cell r="P4339">
            <v>0</v>
          </cell>
          <cell r="Q4339">
            <v>0</v>
          </cell>
          <cell r="R4339">
            <v>0</v>
          </cell>
          <cell r="S4339">
            <v>0</v>
          </cell>
          <cell r="T4339">
            <v>0</v>
          </cell>
          <cell r="U4339">
            <v>0</v>
          </cell>
          <cell r="V4339">
            <v>0</v>
          </cell>
          <cell r="W4339">
            <v>0</v>
          </cell>
          <cell r="X4339">
            <v>0</v>
          </cell>
          <cell r="Y4339" t="str">
            <v>D2_WY_l_110Proposed DSM Program Energy Costs</v>
          </cell>
        </row>
        <row r="4340">
          <cell r="E4340">
            <v>0</v>
          </cell>
          <cell r="F4340">
            <v>0</v>
          </cell>
          <cell r="G4340">
            <v>0</v>
          </cell>
          <cell r="H4340">
            <v>0</v>
          </cell>
          <cell r="I4340">
            <v>0</v>
          </cell>
          <cell r="J4340">
            <v>0</v>
          </cell>
          <cell r="K4340">
            <v>0</v>
          </cell>
          <cell r="L4340">
            <v>0</v>
          </cell>
          <cell r="M4340">
            <v>0</v>
          </cell>
          <cell r="N4340">
            <v>0</v>
          </cell>
          <cell r="O4340">
            <v>0</v>
          </cell>
          <cell r="P4340">
            <v>0</v>
          </cell>
          <cell r="Q4340">
            <v>0</v>
          </cell>
          <cell r="R4340">
            <v>0</v>
          </cell>
          <cell r="S4340">
            <v>0</v>
          </cell>
          <cell r="T4340">
            <v>0</v>
          </cell>
          <cell r="U4340">
            <v>0</v>
          </cell>
          <cell r="V4340">
            <v>0</v>
          </cell>
          <cell r="W4340">
            <v>0</v>
          </cell>
          <cell r="X4340">
            <v>0</v>
          </cell>
          <cell r="Y4340" t="str">
            <v>D2_WY_l_110Proposed DSM Program Payback Energy Costs</v>
          </cell>
        </row>
        <row r="4341">
          <cell r="E4341">
            <v>0</v>
          </cell>
          <cell r="F4341">
            <v>0</v>
          </cell>
          <cell r="G4341">
            <v>0</v>
          </cell>
          <cell r="H4341">
            <v>0</v>
          </cell>
          <cell r="I4341">
            <v>0</v>
          </cell>
          <cell r="J4341">
            <v>0</v>
          </cell>
          <cell r="K4341">
            <v>0</v>
          </cell>
          <cell r="L4341">
            <v>0</v>
          </cell>
          <cell r="M4341">
            <v>0</v>
          </cell>
          <cell r="N4341">
            <v>0</v>
          </cell>
          <cell r="O4341">
            <v>0</v>
          </cell>
          <cell r="P4341">
            <v>0</v>
          </cell>
          <cell r="Q4341">
            <v>0</v>
          </cell>
          <cell r="R4341">
            <v>0</v>
          </cell>
          <cell r="S4341">
            <v>0</v>
          </cell>
          <cell r="T4341">
            <v>0</v>
          </cell>
          <cell r="U4341">
            <v>0</v>
          </cell>
          <cell r="V4341">
            <v>0</v>
          </cell>
          <cell r="W4341">
            <v>0</v>
          </cell>
          <cell r="X4341">
            <v>0</v>
          </cell>
          <cell r="Y4341" t="str">
            <v>D2_WY_l_110Proposed DSM Program Capacity Costs</v>
          </cell>
        </row>
        <row r="4342">
          <cell r="E4342">
            <v>0</v>
          </cell>
          <cell r="F4342">
            <v>0</v>
          </cell>
          <cell r="G4342">
            <v>0</v>
          </cell>
          <cell r="H4342">
            <v>0</v>
          </cell>
          <cell r="I4342">
            <v>0</v>
          </cell>
          <cell r="J4342">
            <v>0</v>
          </cell>
          <cell r="K4342">
            <v>0</v>
          </cell>
          <cell r="L4342">
            <v>0</v>
          </cell>
          <cell r="M4342">
            <v>0</v>
          </cell>
          <cell r="N4342">
            <v>0</v>
          </cell>
          <cell r="O4342">
            <v>0</v>
          </cell>
          <cell r="P4342">
            <v>0</v>
          </cell>
          <cell r="Q4342">
            <v>0</v>
          </cell>
          <cell r="R4342">
            <v>0</v>
          </cell>
          <cell r="S4342">
            <v>0</v>
          </cell>
          <cell r="T4342">
            <v>0</v>
          </cell>
          <cell r="U4342">
            <v>0</v>
          </cell>
          <cell r="V4342">
            <v>0</v>
          </cell>
          <cell r="W4342">
            <v>0</v>
          </cell>
          <cell r="X4342">
            <v>0</v>
          </cell>
          <cell r="Y4342" t="str">
            <v>D2_WY_l_110Proposed DSM Program Capital Costs</v>
          </cell>
        </row>
        <row r="4343">
          <cell r="E4343">
            <v>0</v>
          </cell>
          <cell r="F4343">
            <v>0</v>
          </cell>
          <cell r="G4343">
            <v>0</v>
          </cell>
          <cell r="H4343">
            <v>0</v>
          </cell>
          <cell r="I4343">
            <v>0</v>
          </cell>
          <cell r="J4343">
            <v>0</v>
          </cell>
          <cell r="K4343">
            <v>0</v>
          </cell>
          <cell r="L4343">
            <v>0</v>
          </cell>
          <cell r="M4343">
            <v>0</v>
          </cell>
          <cell r="N4343">
            <v>0</v>
          </cell>
          <cell r="O4343">
            <v>0</v>
          </cell>
          <cell r="P4343">
            <v>0</v>
          </cell>
          <cell r="Q4343">
            <v>0</v>
          </cell>
          <cell r="R4343">
            <v>0</v>
          </cell>
          <cell r="S4343">
            <v>0</v>
          </cell>
          <cell r="T4343">
            <v>0</v>
          </cell>
          <cell r="U4343">
            <v>0</v>
          </cell>
          <cell r="V4343">
            <v>0</v>
          </cell>
          <cell r="W4343">
            <v>0</v>
          </cell>
          <cell r="X4343">
            <v>0</v>
          </cell>
          <cell r="Y4343" t="str">
            <v>D2_WY_l_110   DSM Program Total Costs</v>
          </cell>
        </row>
        <row r="4344">
          <cell r="E4344">
            <v>0</v>
          </cell>
          <cell r="F4344">
            <v>0</v>
          </cell>
          <cell r="G4344">
            <v>0</v>
          </cell>
          <cell r="H4344">
            <v>0</v>
          </cell>
          <cell r="I4344">
            <v>0</v>
          </cell>
          <cell r="J4344">
            <v>0</v>
          </cell>
          <cell r="K4344">
            <v>0</v>
          </cell>
          <cell r="L4344">
            <v>0</v>
          </cell>
          <cell r="M4344">
            <v>0</v>
          </cell>
          <cell r="N4344">
            <v>0</v>
          </cell>
          <cell r="O4344">
            <v>0</v>
          </cell>
          <cell r="P4344">
            <v>0</v>
          </cell>
          <cell r="Q4344">
            <v>0</v>
          </cell>
          <cell r="R4344">
            <v>0</v>
          </cell>
          <cell r="S4344">
            <v>0</v>
          </cell>
          <cell r="T4344">
            <v>0</v>
          </cell>
          <cell r="U4344">
            <v>0</v>
          </cell>
          <cell r="V4344">
            <v>0</v>
          </cell>
          <cell r="W4344">
            <v>0</v>
          </cell>
          <cell r="X4344">
            <v>0</v>
          </cell>
          <cell r="Y4344" t="str">
            <v>D2_WY_m_120Proposed DSM Program Energy Costs</v>
          </cell>
        </row>
        <row r="4345">
          <cell r="E4345">
            <v>0</v>
          </cell>
          <cell r="F4345">
            <v>0</v>
          </cell>
          <cell r="G4345">
            <v>0</v>
          </cell>
          <cell r="H4345">
            <v>0</v>
          </cell>
          <cell r="I4345">
            <v>0</v>
          </cell>
          <cell r="J4345">
            <v>0</v>
          </cell>
          <cell r="K4345">
            <v>0</v>
          </cell>
          <cell r="L4345">
            <v>0</v>
          </cell>
          <cell r="M4345">
            <v>0</v>
          </cell>
          <cell r="N4345">
            <v>0</v>
          </cell>
          <cell r="O4345">
            <v>0</v>
          </cell>
          <cell r="P4345">
            <v>0</v>
          </cell>
          <cell r="Q4345">
            <v>0</v>
          </cell>
          <cell r="R4345">
            <v>0</v>
          </cell>
          <cell r="S4345">
            <v>0</v>
          </cell>
          <cell r="T4345">
            <v>0</v>
          </cell>
          <cell r="U4345">
            <v>0</v>
          </cell>
          <cell r="V4345">
            <v>0</v>
          </cell>
          <cell r="W4345">
            <v>0</v>
          </cell>
          <cell r="X4345">
            <v>0</v>
          </cell>
          <cell r="Y4345" t="str">
            <v>D2_WY_m_120Proposed DSM Program Payback Energy Costs</v>
          </cell>
        </row>
        <row r="4346">
          <cell r="E4346">
            <v>0</v>
          </cell>
          <cell r="F4346">
            <v>0</v>
          </cell>
          <cell r="G4346">
            <v>0</v>
          </cell>
          <cell r="H4346">
            <v>0</v>
          </cell>
          <cell r="I4346">
            <v>0</v>
          </cell>
          <cell r="J4346">
            <v>0</v>
          </cell>
          <cell r="K4346">
            <v>0</v>
          </cell>
          <cell r="L4346">
            <v>0</v>
          </cell>
          <cell r="M4346">
            <v>0</v>
          </cell>
          <cell r="N4346">
            <v>0</v>
          </cell>
          <cell r="O4346">
            <v>0</v>
          </cell>
          <cell r="P4346">
            <v>0</v>
          </cell>
          <cell r="Q4346">
            <v>0</v>
          </cell>
          <cell r="R4346">
            <v>0</v>
          </cell>
          <cell r="S4346">
            <v>0</v>
          </cell>
          <cell r="T4346">
            <v>0</v>
          </cell>
          <cell r="U4346">
            <v>0</v>
          </cell>
          <cell r="V4346">
            <v>0</v>
          </cell>
          <cell r="W4346">
            <v>0</v>
          </cell>
          <cell r="X4346">
            <v>0</v>
          </cell>
          <cell r="Y4346" t="str">
            <v>D2_WY_m_120Proposed DSM Program Capacity Costs</v>
          </cell>
        </row>
        <row r="4347">
          <cell r="E4347">
            <v>0</v>
          </cell>
          <cell r="F4347">
            <v>0</v>
          </cell>
          <cell r="G4347">
            <v>0</v>
          </cell>
          <cell r="H4347">
            <v>0</v>
          </cell>
          <cell r="I4347">
            <v>0</v>
          </cell>
          <cell r="J4347">
            <v>0</v>
          </cell>
          <cell r="K4347">
            <v>0</v>
          </cell>
          <cell r="L4347">
            <v>0</v>
          </cell>
          <cell r="M4347">
            <v>0</v>
          </cell>
          <cell r="N4347">
            <v>0</v>
          </cell>
          <cell r="O4347">
            <v>0</v>
          </cell>
          <cell r="P4347">
            <v>0</v>
          </cell>
          <cell r="Q4347">
            <v>0</v>
          </cell>
          <cell r="R4347">
            <v>0</v>
          </cell>
          <cell r="S4347">
            <v>0</v>
          </cell>
          <cell r="T4347">
            <v>0</v>
          </cell>
          <cell r="U4347">
            <v>0</v>
          </cell>
          <cell r="V4347">
            <v>0</v>
          </cell>
          <cell r="W4347">
            <v>0</v>
          </cell>
          <cell r="X4347">
            <v>0</v>
          </cell>
          <cell r="Y4347" t="str">
            <v>D2_WY_m_120Proposed DSM Program Capital Costs</v>
          </cell>
        </row>
        <row r="4348">
          <cell r="E4348">
            <v>0</v>
          </cell>
          <cell r="F4348">
            <v>0</v>
          </cell>
          <cell r="G4348">
            <v>0</v>
          </cell>
          <cell r="H4348">
            <v>0</v>
          </cell>
          <cell r="I4348">
            <v>0</v>
          </cell>
          <cell r="J4348">
            <v>0</v>
          </cell>
          <cell r="K4348">
            <v>0</v>
          </cell>
          <cell r="L4348">
            <v>0</v>
          </cell>
          <cell r="M4348">
            <v>0</v>
          </cell>
          <cell r="N4348">
            <v>0</v>
          </cell>
          <cell r="O4348">
            <v>0</v>
          </cell>
          <cell r="P4348">
            <v>0</v>
          </cell>
          <cell r="Q4348">
            <v>0</v>
          </cell>
          <cell r="R4348">
            <v>0</v>
          </cell>
          <cell r="S4348">
            <v>0</v>
          </cell>
          <cell r="T4348">
            <v>0</v>
          </cell>
          <cell r="U4348">
            <v>0</v>
          </cell>
          <cell r="V4348">
            <v>0</v>
          </cell>
          <cell r="W4348">
            <v>0</v>
          </cell>
          <cell r="X4348">
            <v>0</v>
          </cell>
          <cell r="Y4348" t="str">
            <v>D2_WY_m_120   DSM Program Total Costs</v>
          </cell>
        </row>
        <row r="4349">
          <cell r="E4349">
            <v>0</v>
          </cell>
          <cell r="F4349">
            <v>0</v>
          </cell>
          <cell r="G4349">
            <v>0</v>
          </cell>
          <cell r="H4349">
            <v>0</v>
          </cell>
          <cell r="I4349">
            <v>0</v>
          </cell>
          <cell r="J4349">
            <v>0</v>
          </cell>
          <cell r="K4349">
            <v>0</v>
          </cell>
          <cell r="L4349">
            <v>0</v>
          </cell>
          <cell r="M4349">
            <v>0</v>
          </cell>
          <cell r="N4349">
            <v>0</v>
          </cell>
          <cell r="O4349">
            <v>0</v>
          </cell>
          <cell r="P4349">
            <v>0</v>
          </cell>
          <cell r="Q4349">
            <v>0</v>
          </cell>
          <cell r="R4349">
            <v>0</v>
          </cell>
          <cell r="S4349">
            <v>0</v>
          </cell>
          <cell r="T4349">
            <v>0</v>
          </cell>
          <cell r="U4349">
            <v>0</v>
          </cell>
          <cell r="V4349">
            <v>0</v>
          </cell>
          <cell r="W4349">
            <v>0</v>
          </cell>
          <cell r="X4349">
            <v>0</v>
          </cell>
          <cell r="Y4349" t="str">
            <v>D2_WY_n_130Proposed DSM Program Energy Costs</v>
          </cell>
        </row>
        <row r="4350">
          <cell r="E4350">
            <v>0</v>
          </cell>
          <cell r="F4350">
            <v>0</v>
          </cell>
          <cell r="G4350">
            <v>0</v>
          </cell>
          <cell r="H4350">
            <v>0</v>
          </cell>
          <cell r="I4350">
            <v>0</v>
          </cell>
          <cell r="J4350">
            <v>0</v>
          </cell>
          <cell r="K4350">
            <v>0</v>
          </cell>
          <cell r="L4350">
            <v>0</v>
          </cell>
          <cell r="M4350">
            <v>0</v>
          </cell>
          <cell r="N4350">
            <v>0</v>
          </cell>
          <cell r="O4350">
            <v>0</v>
          </cell>
          <cell r="P4350">
            <v>0</v>
          </cell>
          <cell r="Q4350">
            <v>0</v>
          </cell>
          <cell r="R4350">
            <v>0</v>
          </cell>
          <cell r="S4350">
            <v>0</v>
          </cell>
          <cell r="T4350">
            <v>0</v>
          </cell>
          <cell r="U4350">
            <v>0</v>
          </cell>
          <cell r="V4350">
            <v>0</v>
          </cell>
          <cell r="W4350">
            <v>0</v>
          </cell>
          <cell r="X4350">
            <v>0</v>
          </cell>
          <cell r="Y4350" t="str">
            <v>D2_WY_n_130Proposed DSM Program Payback Energy Costs</v>
          </cell>
        </row>
        <row r="4351">
          <cell r="E4351">
            <v>0</v>
          </cell>
          <cell r="F4351">
            <v>0</v>
          </cell>
          <cell r="G4351">
            <v>0</v>
          </cell>
          <cell r="H4351">
            <v>0</v>
          </cell>
          <cell r="I4351">
            <v>0</v>
          </cell>
          <cell r="J4351">
            <v>0</v>
          </cell>
          <cell r="K4351">
            <v>0</v>
          </cell>
          <cell r="L4351">
            <v>0</v>
          </cell>
          <cell r="M4351">
            <v>0</v>
          </cell>
          <cell r="N4351">
            <v>0</v>
          </cell>
          <cell r="O4351">
            <v>0</v>
          </cell>
          <cell r="P4351">
            <v>0</v>
          </cell>
          <cell r="Q4351">
            <v>0</v>
          </cell>
          <cell r="R4351">
            <v>0</v>
          </cell>
          <cell r="S4351">
            <v>0</v>
          </cell>
          <cell r="T4351">
            <v>0</v>
          </cell>
          <cell r="U4351">
            <v>0</v>
          </cell>
          <cell r="V4351">
            <v>0</v>
          </cell>
          <cell r="W4351">
            <v>0</v>
          </cell>
          <cell r="X4351">
            <v>0</v>
          </cell>
          <cell r="Y4351" t="str">
            <v>D2_WY_n_130Proposed DSM Program Capacity Costs</v>
          </cell>
        </row>
        <row r="4352">
          <cell r="E4352">
            <v>0</v>
          </cell>
          <cell r="F4352">
            <v>0</v>
          </cell>
          <cell r="G4352">
            <v>0</v>
          </cell>
          <cell r="H4352">
            <v>0</v>
          </cell>
          <cell r="I4352">
            <v>0</v>
          </cell>
          <cell r="J4352">
            <v>0</v>
          </cell>
          <cell r="K4352">
            <v>0</v>
          </cell>
          <cell r="L4352">
            <v>0</v>
          </cell>
          <cell r="M4352">
            <v>0</v>
          </cell>
          <cell r="N4352">
            <v>0</v>
          </cell>
          <cell r="O4352">
            <v>0</v>
          </cell>
          <cell r="P4352">
            <v>0</v>
          </cell>
          <cell r="Q4352">
            <v>0</v>
          </cell>
          <cell r="R4352">
            <v>0</v>
          </cell>
          <cell r="S4352">
            <v>0</v>
          </cell>
          <cell r="T4352">
            <v>0</v>
          </cell>
          <cell r="U4352">
            <v>0</v>
          </cell>
          <cell r="V4352">
            <v>0</v>
          </cell>
          <cell r="W4352">
            <v>0</v>
          </cell>
          <cell r="X4352">
            <v>0</v>
          </cell>
          <cell r="Y4352" t="str">
            <v>D2_WY_n_130Proposed DSM Program Capital Costs</v>
          </cell>
        </row>
        <row r="4353">
          <cell r="E4353">
            <v>0</v>
          </cell>
          <cell r="F4353">
            <v>0</v>
          </cell>
          <cell r="G4353">
            <v>0</v>
          </cell>
          <cell r="H4353">
            <v>0</v>
          </cell>
          <cell r="I4353">
            <v>0</v>
          </cell>
          <cell r="J4353">
            <v>0</v>
          </cell>
          <cell r="K4353">
            <v>0</v>
          </cell>
          <cell r="L4353">
            <v>0</v>
          </cell>
          <cell r="M4353">
            <v>0</v>
          </cell>
          <cell r="N4353">
            <v>0</v>
          </cell>
          <cell r="O4353">
            <v>0</v>
          </cell>
          <cell r="P4353">
            <v>0</v>
          </cell>
          <cell r="Q4353">
            <v>0</v>
          </cell>
          <cell r="R4353">
            <v>0</v>
          </cell>
          <cell r="S4353">
            <v>0</v>
          </cell>
          <cell r="T4353">
            <v>0</v>
          </cell>
          <cell r="U4353">
            <v>0</v>
          </cell>
          <cell r="V4353">
            <v>0</v>
          </cell>
          <cell r="W4353">
            <v>0</v>
          </cell>
          <cell r="X4353">
            <v>0</v>
          </cell>
          <cell r="Y4353" t="str">
            <v>D2_WY_n_130   DSM Program Total Costs</v>
          </cell>
        </row>
        <row r="4354">
          <cell r="E4354">
            <v>0</v>
          </cell>
          <cell r="F4354">
            <v>0</v>
          </cell>
          <cell r="G4354">
            <v>0</v>
          </cell>
          <cell r="H4354">
            <v>0</v>
          </cell>
          <cell r="I4354">
            <v>0</v>
          </cell>
          <cell r="J4354">
            <v>0</v>
          </cell>
          <cell r="K4354">
            <v>0</v>
          </cell>
          <cell r="L4354">
            <v>0</v>
          </cell>
          <cell r="M4354">
            <v>0</v>
          </cell>
          <cell r="N4354">
            <v>0</v>
          </cell>
          <cell r="O4354">
            <v>0</v>
          </cell>
          <cell r="P4354">
            <v>0</v>
          </cell>
          <cell r="Q4354">
            <v>0</v>
          </cell>
          <cell r="R4354">
            <v>0</v>
          </cell>
          <cell r="S4354">
            <v>0</v>
          </cell>
          <cell r="T4354">
            <v>0</v>
          </cell>
          <cell r="U4354">
            <v>0</v>
          </cell>
          <cell r="V4354">
            <v>0</v>
          </cell>
          <cell r="W4354">
            <v>0</v>
          </cell>
          <cell r="X4354">
            <v>0</v>
          </cell>
          <cell r="Y4354" t="str">
            <v>D2_WY_o_140Proposed DSM Program Energy Costs</v>
          </cell>
        </row>
        <row r="4355">
          <cell r="E4355">
            <v>0</v>
          </cell>
          <cell r="F4355">
            <v>0</v>
          </cell>
          <cell r="G4355">
            <v>0</v>
          </cell>
          <cell r="H4355">
            <v>0</v>
          </cell>
          <cell r="I4355">
            <v>0</v>
          </cell>
          <cell r="J4355">
            <v>0</v>
          </cell>
          <cell r="K4355">
            <v>0</v>
          </cell>
          <cell r="L4355">
            <v>0</v>
          </cell>
          <cell r="M4355">
            <v>0</v>
          </cell>
          <cell r="N4355">
            <v>0</v>
          </cell>
          <cell r="O4355">
            <v>0</v>
          </cell>
          <cell r="P4355">
            <v>0</v>
          </cell>
          <cell r="Q4355">
            <v>0</v>
          </cell>
          <cell r="R4355">
            <v>0</v>
          </cell>
          <cell r="S4355">
            <v>0</v>
          </cell>
          <cell r="T4355">
            <v>0</v>
          </cell>
          <cell r="U4355">
            <v>0</v>
          </cell>
          <cell r="V4355">
            <v>0</v>
          </cell>
          <cell r="W4355">
            <v>0</v>
          </cell>
          <cell r="X4355">
            <v>0</v>
          </cell>
          <cell r="Y4355" t="str">
            <v>D2_WY_o_140Proposed DSM Program Payback Energy Costs</v>
          </cell>
        </row>
        <row r="4356">
          <cell r="E4356">
            <v>0</v>
          </cell>
          <cell r="F4356">
            <v>0</v>
          </cell>
          <cell r="G4356">
            <v>0</v>
          </cell>
          <cell r="H4356">
            <v>0</v>
          </cell>
          <cell r="I4356">
            <v>0</v>
          </cell>
          <cell r="J4356">
            <v>0</v>
          </cell>
          <cell r="K4356">
            <v>0</v>
          </cell>
          <cell r="L4356">
            <v>0</v>
          </cell>
          <cell r="M4356">
            <v>0</v>
          </cell>
          <cell r="N4356">
            <v>0</v>
          </cell>
          <cell r="O4356">
            <v>0</v>
          </cell>
          <cell r="P4356">
            <v>0</v>
          </cell>
          <cell r="Q4356">
            <v>0</v>
          </cell>
          <cell r="R4356">
            <v>0</v>
          </cell>
          <cell r="S4356">
            <v>0</v>
          </cell>
          <cell r="T4356">
            <v>0</v>
          </cell>
          <cell r="U4356">
            <v>0</v>
          </cell>
          <cell r="V4356">
            <v>0</v>
          </cell>
          <cell r="W4356">
            <v>0</v>
          </cell>
          <cell r="X4356">
            <v>0</v>
          </cell>
          <cell r="Y4356" t="str">
            <v>D2_WY_o_140Proposed DSM Program Capacity Costs</v>
          </cell>
        </row>
        <row r="4357">
          <cell r="E4357">
            <v>0</v>
          </cell>
          <cell r="F4357">
            <v>0</v>
          </cell>
          <cell r="G4357">
            <v>0</v>
          </cell>
          <cell r="H4357">
            <v>0</v>
          </cell>
          <cell r="I4357">
            <v>0</v>
          </cell>
          <cell r="J4357">
            <v>0</v>
          </cell>
          <cell r="K4357">
            <v>0</v>
          </cell>
          <cell r="L4357">
            <v>0</v>
          </cell>
          <cell r="M4357">
            <v>0</v>
          </cell>
          <cell r="N4357">
            <v>0</v>
          </cell>
          <cell r="O4357">
            <v>0</v>
          </cell>
          <cell r="P4357">
            <v>0</v>
          </cell>
          <cell r="Q4357">
            <v>0</v>
          </cell>
          <cell r="R4357">
            <v>0</v>
          </cell>
          <cell r="S4357">
            <v>0</v>
          </cell>
          <cell r="T4357">
            <v>0</v>
          </cell>
          <cell r="U4357">
            <v>0</v>
          </cell>
          <cell r="V4357">
            <v>0</v>
          </cell>
          <cell r="W4357">
            <v>0</v>
          </cell>
          <cell r="X4357">
            <v>0</v>
          </cell>
          <cell r="Y4357" t="str">
            <v>D2_WY_o_140Proposed DSM Program Capital Costs</v>
          </cell>
        </row>
        <row r="4358">
          <cell r="E4358">
            <v>0</v>
          </cell>
          <cell r="F4358">
            <v>0</v>
          </cell>
          <cell r="G4358">
            <v>0</v>
          </cell>
          <cell r="H4358">
            <v>0</v>
          </cell>
          <cell r="I4358">
            <v>0</v>
          </cell>
          <cell r="J4358">
            <v>0</v>
          </cell>
          <cell r="K4358">
            <v>0</v>
          </cell>
          <cell r="L4358">
            <v>0</v>
          </cell>
          <cell r="M4358">
            <v>0</v>
          </cell>
          <cell r="N4358">
            <v>0</v>
          </cell>
          <cell r="O4358">
            <v>0</v>
          </cell>
          <cell r="P4358">
            <v>0</v>
          </cell>
          <cell r="Q4358">
            <v>0</v>
          </cell>
          <cell r="R4358">
            <v>0</v>
          </cell>
          <cell r="S4358">
            <v>0</v>
          </cell>
          <cell r="T4358">
            <v>0</v>
          </cell>
          <cell r="U4358">
            <v>0</v>
          </cell>
          <cell r="V4358">
            <v>0</v>
          </cell>
          <cell r="W4358">
            <v>0</v>
          </cell>
          <cell r="X4358">
            <v>0</v>
          </cell>
          <cell r="Y4358" t="str">
            <v>D2_WY_o_140   DSM Program Total Costs</v>
          </cell>
        </row>
        <row r="4359">
          <cell r="E4359">
            <v>0</v>
          </cell>
          <cell r="F4359">
            <v>0</v>
          </cell>
          <cell r="G4359">
            <v>0</v>
          </cell>
          <cell r="H4359">
            <v>0</v>
          </cell>
          <cell r="I4359">
            <v>0</v>
          </cell>
          <cell r="J4359">
            <v>0</v>
          </cell>
          <cell r="K4359">
            <v>0</v>
          </cell>
          <cell r="L4359">
            <v>0</v>
          </cell>
          <cell r="M4359">
            <v>0</v>
          </cell>
          <cell r="N4359">
            <v>0</v>
          </cell>
          <cell r="O4359">
            <v>0</v>
          </cell>
          <cell r="P4359">
            <v>0</v>
          </cell>
          <cell r="Q4359">
            <v>0</v>
          </cell>
          <cell r="R4359">
            <v>0</v>
          </cell>
          <cell r="S4359">
            <v>0</v>
          </cell>
          <cell r="T4359">
            <v>0</v>
          </cell>
          <cell r="U4359">
            <v>0</v>
          </cell>
          <cell r="V4359">
            <v>0</v>
          </cell>
          <cell r="W4359">
            <v>0</v>
          </cell>
          <cell r="X4359">
            <v>0</v>
          </cell>
          <cell r="Y4359" t="str">
            <v>D2_WY_p_150Proposed DSM Program Energy Costs</v>
          </cell>
        </row>
        <row r="4360">
          <cell r="E4360">
            <v>0</v>
          </cell>
          <cell r="F4360">
            <v>0</v>
          </cell>
          <cell r="G4360">
            <v>0</v>
          </cell>
          <cell r="H4360">
            <v>0</v>
          </cell>
          <cell r="I4360">
            <v>0</v>
          </cell>
          <cell r="J4360">
            <v>0</v>
          </cell>
          <cell r="K4360">
            <v>0</v>
          </cell>
          <cell r="L4360">
            <v>0</v>
          </cell>
          <cell r="M4360">
            <v>0</v>
          </cell>
          <cell r="N4360">
            <v>0</v>
          </cell>
          <cell r="O4360">
            <v>0</v>
          </cell>
          <cell r="P4360">
            <v>0</v>
          </cell>
          <cell r="Q4360">
            <v>0</v>
          </cell>
          <cell r="R4360">
            <v>0</v>
          </cell>
          <cell r="S4360">
            <v>0</v>
          </cell>
          <cell r="T4360">
            <v>0</v>
          </cell>
          <cell r="U4360">
            <v>0</v>
          </cell>
          <cell r="V4360">
            <v>0</v>
          </cell>
          <cell r="W4360">
            <v>0</v>
          </cell>
          <cell r="X4360">
            <v>0</v>
          </cell>
          <cell r="Y4360" t="str">
            <v>D2_WY_p_150Proposed DSM Program Payback Energy Costs</v>
          </cell>
        </row>
        <row r="4361">
          <cell r="E4361">
            <v>0</v>
          </cell>
          <cell r="F4361">
            <v>0</v>
          </cell>
          <cell r="G4361">
            <v>0</v>
          </cell>
          <cell r="H4361">
            <v>0</v>
          </cell>
          <cell r="I4361">
            <v>0</v>
          </cell>
          <cell r="J4361">
            <v>0</v>
          </cell>
          <cell r="K4361">
            <v>0</v>
          </cell>
          <cell r="L4361">
            <v>0</v>
          </cell>
          <cell r="M4361">
            <v>0</v>
          </cell>
          <cell r="N4361">
            <v>0</v>
          </cell>
          <cell r="O4361">
            <v>0</v>
          </cell>
          <cell r="P4361">
            <v>0</v>
          </cell>
          <cell r="Q4361">
            <v>0</v>
          </cell>
          <cell r="R4361">
            <v>0</v>
          </cell>
          <cell r="S4361">
            <v>0</v>
          </cell>
          <cell r="T4361">
            <v>0</v>
          </cell>
          <cell r="U4361">
            <v>0</v>
          </cell>
          <cell r="V4361">
            <v>0</v>
          </cell>
          <cell r="W4361">
            <v>0</v>
          </cell>
          <cell r="X4361">
            <v>0</v>
          </cell>
          <cell r="Y4361" t="str">
            <v>D2_WY_p_150Proposed DSM Program Capacity Costs</v>
          </cell>
        </row>
        <row r="4362">
          <cell r="E4362">
            <v>0</v>
          </cell>
          <cell r="F4362">
            <v>0</v>
          </cell>
          <cell r="G4362">
            <v>0</v>
          </cell>
          <cell r="H4362">
            <v>0</v>
          </cell>
          <cell r="I4362">
            <v>0</v>
          </cell>
          <cell r="J4362">
            <v>0</v>
          </cell>
          <cell r="K4362">
            <v>0</v>
          </cell>
          <cell r="L4362">
            <v>0</v>
          </cell>
          <cell r="M4362">
            <v>0</v>
          </cell>
          <cell r="N4362">
            <v>0</v>
          </cell>
          <cell r="O4362">
            <v>0</v>
          </cell>
          <cell r="P4362">
            <v>0</v>
          </cell>
          <cell r="Q4362">
            <v>0</v>
          </cell>
          <cell r="R4362">
            <v>0</v>
          </cell>
          <cell r="S4362">
            <v>0</v>
          </cell>
          <cell r="T4362">
            <v>0</v>
          </cell>
          <cell r="U4362">
            <v>0</v>
          </cell>
          <cell r="V4362">
            <v>0</v>
          </cell>
          <cell r="W4362">
            <v>0</v>
          </cell>
          <cell r="X4362">
            <v>0</v>
          </cell>
          <cell r="Y4362" t="str">
            <v>D2_WY_p_150Proposed DSM Program Capital Costs</v>
          </cell>
        </row>
        <row r="4363">
          <cell r="E4363">
            <v>0</v>
          </cell>
          <cell r="F4363">
            <v>0</v>
          </cell>
          <cell r="G4363">
            <v>0</v>
          </cell>
          <cell r="H4363">
            <v>0</v>
          </cell>
          <cell r="I4363">
            <v>0</v>
          </cell>
          <cell r="J4363">
            <v>0</v>
          </cell>
          <cell r="K4363">
            <v>0</v>
          </cell>
          <cell r="L4363">
            <v>0</v>
          </cell>
          <cell r="M4363">
            <v>0</v>
          </cell>
          <cell r="N4363">
            <v>0</v>
          </cell>
          <cell r="O4363">
            <v>0</v>
          </cell>
          <cell r="P4363">
            <v>0</v>
          </cell>
          <cell r="Q4363">
            <v>0</v>
          </cell>
          <cell r="R4363">
            <v>0</v>
          </cell>
          <cell r="S4363">
            <v>0</v>
          </cell>
          <cell r="T4363">
            <v>0</v>
          </cell>
          <cell r="U4363">
            <v>0</v>
          </cell>
          <cell r="V4363">
            <v>0</v>
          </cell>
          <cell r="W4363">
            <v>0</v>
          </cell>
          <cell r="X4363">
            <v>0</v>
          </cell>
          <cell r="Y4363" t="str">
            <v>D2_WY_p_150   DSM Program Total Costs</v>
          </cell>
        </row>
        <row r="4364">
          <cell r="E4364">
            <v>0</v>
          </cell>
          <cell r="F4364">
            <v>0</v>
          </cell>
          <cell r="G4364">
            <v>0</v>
          </cell>
          <cell r="H4364">
            <v>0</v>
          </cell>
          <cell r="I4364">
            <v>0</v>
          </cell>
          <cell r="J4364">
            <v>0</v>
          </cell>
          <cell r="K4364">
            <v>0</v>
          </cell>
          <cell r="L4364">
            <v>0</v>
          </cell>
          <cell r="M4364">
            <v>0</v>
          </cell>
          <cell r="N4364">
            <v>0</v>
          </cell>
          <cell r="O4364">
            <v>0</v>
          </cell>
          <cell r="P4364">
            <v>0</v>
          </cell>
          <cell r="Q4364">
            <v>0</v>
          </cell>
          <cell r="R4364">
            <v>0</v>
          </cell>
          <cell r="S4364">
            <v>0</v>
          </cell>
          <cell r="T4364">
            <v>0</v>
          </cell>
          <cell r="U4364">
            <v>0</v>
          </cell>
          <cell r="V4364">
            <v>0</v>
          </cell>
          <cell r="W4364">
            <v>0</v>
          </cell>
          <cell r="X4364">
            <v>0</v>
          </cell>
          <cell r="Y4364" t="str">
            <v>D2_WY_q_160Proposed DSM Program Energy Costs</v>
          </cell>
        </row>
        <row r="4365">
          <cell r="E4365">
            <v>0</v>
          </cell>
          <cell r="F4365">
            <v>0</v>
          </cell>
          <cell r="G4365">
            <v>0</v>
          </cell>
          <cell r="H4365">
            <v>0</v>
          </cell>
          <cell r="I4365">
            <v>0</v>
          </cell>
          <cell r="J4365">
            <v>0</v>
          </cell>
          <cell r="K4365">
            <v>0</v>
          </cell>
          <cell r="L4365">
            <v>0</v>
          </cell>
          <cell r="M4365">
            <v>0</v>
          </cell>
          <cell r="N4365">
            <v>0</v>
          </cell>
          <cell r="O4365">
            <v>0</v>
          </cell>
          <cell r="P4365">
            <v>0</v>
          </cell>
          <cell r="Q4365">
            <v>0</v>
          </cell>
          <cell r="R4365">
            <v>0</v>
          </cell>
          <cell r="S4365">
            <v>0</v>
          </cell>
          <cell r="T4365">
            <v>0</v>
          </cell>
          <cell r="U4365">
            <v>0</v>
          </cell>
          <cell r="V4365">
            <v>0</v>
          </cell>
          <cell r="W4365">
            <v>0</v>
          </cell>
          <cell r="X4365">
            <v>0</v>
          </cell>
          <cell r="Y4365" t="str">
            <v>D2_WY_q_160Proposed DSM Program Payback Energy Costs</v>
          </cell>
        </row>
        <row r="4366">
          <cell r="E4366">
            <v>0</v>
          </cell>
          <cell r="F4366">
            <v>0</v>
          </cell>
          <cell r="G4366">
            <v>0</v>
          </cell>
          <cell r="H4366">
            <v>0</v>
          </cell>
          <cell r="I4366">
            <v>0</v>
          </cell>
          <cell r="J4366">
            <v>0</v>
          </cell>
          <cell r="K4366">
            <v>0</v>
          </cell>
          <cell r="L4366">
            <v>0</v>
          </cell>
          <cell r="M4366">
            <v>0</v>
          </cell>
          <cell r="N4366">
            <v>0</v>
          </cell>
          <cell r="O4366">
            <v>0</v>
          </cell>
          <cell r="P4366">
            <v>0</v>
          </cell>
          <cell r="Q4366">
            <v>0</v>
          </cell>
          <cell r="R4366">
            <v>0</v>
          </cell>
          <cell r="S4366">
            <v>0</v>
          </cell>
          <cell r="T4366">
            <v>0</v>
          </cell>
          <cell r="U4366">
            <v>0</v>
          </cell>
          <cell r="V4366">
            <v>0</v>
          </cell>
          <cell r="W4366">
            <v>0</v>
          </cell>
          <cell r="X4366">
            <v>0</v>
          </cell>
          <cell r="Y4366" t="str">
            <v>D2_WY_q_160Proposed DSM Program Capacity Costs</v>
          </cell>
        </row>
        <row r="4367">
          <cell r="E4367">
            <v>0</v>
          </cell>
          <cell r="F4367">
            <v>0</v>
          </cell>
          <cell r="G4367">
            <v>0</v>
          </cell>
          <cell r="H4367">
            <v>0</v>
          </cell>
          <cell r="I4367">
            <v>0</v>
          </cell>
          <cell r="J4367">
            <v>0</v>
          </cell>
          <cell r="K4367">
            <v>0</v>
          </cell>
          <cell r="L4367">
            <v>0</v>
          </cell>
          <cell r="M4367">
            <v>0</v>
          </cell>
          <cell r="N4367">
            <v>0</v>
          </cell>
          <cell r="O4367">
            <v>0</v>
          </cell>
          <cell r="P4367">
            <v>0</v>
          </cell>
          <cell r="Q4367">
            <v>0</v>
          </cell>
          <cell r="R4367">
            <v>0</v>
          </cell>
          <cell r="S4367">
            <v>0</v>
          </cell>
          <cell r="T4367">
            <v>0</v>
          </cell>
          <cell r="U4367">
            <v>0</v>
          </cell>
          <cell r="V4367">
            <v>0</v>
          </cell>
          <cell r="W4367">
            <v>0</v>
          </cell>
          <cell r="X4367">
            <v>0</v>
          </cell>
          <cell r="Y4367" t="str">
            <v>D2_WY_q_160Proposed DSM Program Capital Costs</v>
          </cell>
        </row>
        <row r="4368">
          <cell r="E4368">
            <v>0</v>
          </cell>
          <cell r="F4368">
            <v>0</v>
          </cell>
          <cell r="G4368">
            <v>0</v>
          </cell>
          <cell r="H4368">
            <v>0</v>
          </cell>
          <cell r="I4368">
            <v>0</v>
          </cell>
          <cell r="J4368">
            <v>0</v>
          </cell>
          <cell r="K4368">
            <v>0</v>
          </cell>
          <cell r="L4368">
            <v>0</v>
          </cell>
          <cell r="M4368">
            <v>0</v>
          </cell>
          <cell r="N4368">
            <v>0</v>
          </cell>
          <cell r="O4368">
            <v>0</v>
          </cell>
          <cell r="P4368">
            <v>0</v>
          </cell>
          <cell r="Q4368">
            <v>0</v>
          </cell>
          <cell r="R4368">
            <v>0</v>
          </cell>
          <cell r="S4368">
            <v>0</v>
          </cell>
          <cell r="T4368">
            <v>0</v>
          </cell>
          <cell r="U4368">
            <v>0</v>
          </cell>
          <cell r="V4368">
            <v>0</v>
          </cell>
          <cell r="W4368">
            <v>0</v>
          </cell>
          <cell r="X4368">
            <v>0</v>
          </cell>
          <cell r="Y4368" t="str">
            <v>D2_WY_q_160   DSM Program Total Costs</v>
          </cell>
        </row>
        <row r="4369">
          <cell r="E4369">
            <v>0</v>
          </cell>
          <cell r="F4369">
            <v>0</v>
          </cell>
          <cell r="G4369">
            <v>0</v>
          </cell>
          <cell r="H4369">
            <v>0</v>
          </cell>
          <cell r="I4369">
            <v>0</v>
          </cell>
          <cell r="J4369">
            <v>0</v>
          </cell>
          <cell r="K4369">
            <v>0</v>
          </cell>
          <cell r="L4369">
            <v>0</v>
          </cell>
          <cell r="M4369">
            <v>0</v>
          </cell>
          <cell r="N4369">
            <v>0</v>
          </cell>
          <cell r="O4369">
            <v>0</v>
          </cell>
          <cell r="P4369">
            <v>0</v>
          </cell>
          <cell r="Q4369">
            <v>0</v>
          </cell>
          <cell r="R4369">
            <v>0</v>
          </cell>
          <cell r="S4369">
            <v>0</v>
          </cell>
          <cell r="T4369">
            <v>0</v>
          </cell>
          <cell r="U4369">
            <v>0</v>
          </cell>
          <cell r="V4369">
            <v>0</v>
          </cell>
          <cell r="W4369">
            <v>0</v>
          </cell>
          <cell r="X4369">
            <v>0</v>
          </cell>
          <cell r="Y4369" t="str">
            <v>D2_WY_r_170Proposed DSM Program Energy Costs</v>
          </cell>
        </row>
        <row r="4370">
          <cell r="E4370">
            <v>0</v>
          </cell>
          <cell r="F4370">
            <v>0</v>
          </cell>
          <cell r="G4370">
            <v>0</v>
          </cell>
          <cell r="H4370">
            <v>0</v>
          </cell>
          <cell r="I4370">
            <v>0</v>
          </cell>
          <cell r="J4370">
            <v>0</v>
          </cell>
          <cell r="K4370">
            <v>0</v>
          </cell>
          <cell r="L4370">
            <v>0</v>
          </cell>
          <cell r="M4370">
            <v>0</v>
          </cell>
          <cell r="N4370">
            <v>0</v>
          </cell>
          <cell r="O4370">
            <v>0</v>
          </cell>
          <cell r="P4370">
            <v>0</v>
          </cell>
          <cell r="Q4370">
            <v>0</v>
          </cell>
          <cell r="R4370">
            <v>0</v>
          </cell>
          <cell r="S4370">
            <v>0</v>
          </cell>
          <cell r="T4370">
            <v>0</v>
          </cell>
          <cell r="U4370">
            <v>0</v>
          </cell>
          <cell r="V4370">
            <v>0</v>
          </cell>
          <cell r="W4370">
            <v>0</v>
          </cell>
          <cell r="X4370">
            <v>0</v>
          </cell>
          <cell r="Y4370" t="str">
            <v>D2_WY_r_170Proposed DSM Program Payback Energy Costs</v>
          </cell>
        </row>
        <row r="4371">
          <cell r="E4371">
            <v>0</v>
          </cell>
          <cell r="F4371">
            <v>0</v>
          </cell>
          <cell r="G4371">
            <v>0</v>
          </cell>
          <cell r="H4371">
            <v>0</v>
          </cell>
          <cell r="I4371">
            <v>0</v>
          </cell>
          <cell r="J4371">
            <v>0</v>
          </cell>
          <cell r="K4371">
            <v>0</v>
          </cell>
          <cell r="L4371">
            <v>0</v>
          </cell>
          <cell r="M4371">
            <v>0</v>
          </cell>
          <cell r="N4371">
            <v>0</v>
          </cell>
          <cell r="O4371">
            <v>0</v>
          </cell>
          <cell r="P4371">
            <v>0</v>
          </cell>
          <cell r="Q4371">
            <v>0</v>
          </cell>
          <cell r="R4371">
            <v>0</v>
          </cell>
          <cell r="S4371">
            <v>0</v>
          </cell>
          <cell r="T4371">
            <v>0</v>
          </cell>
          <cell r="U4371">
            <v>0</v>
          </cell>
          <cell r="V4371">
            <v>0</v>
          </cell>
          <cell r="W4371">
            <v>0</v>
          </cell>
          <cell r="X4371">
            <v>0</v>
          </cell>
          <cell r="Y4371" t="str">
            <v>D2_WY_r_170Proposed DSM Program Capacity Costs</v>
          </cell>
        </row>
        <row r="4372">
          <cell r="E4372">
            <v>0</v>
          </cell>
          <cell r="F4372">
            <v>0</v>
          </cell>
          <cell r="G4372">
            <v>0</v>
          </cell>
          <cell r="H4372">
            <v>0</v>
          </cell>
          <cell r="I4372">
            <v>0</v>
          </cell>
          <cell r="J4372">
            <v>0</v>
          </cell>
          <cell r="K4372">
            <v>0</v>
          </cell>
          <cell r="L4372">
            <v>0</v>
          </cell>
          <cell r="M4372">
            <v>0</v>
          </cell>
          <cell r="N4372">
            <v>0</v>
          </cell>
          <cell r="O4372">
            <v>0</v>
          </cell>
          <cell r="P4372">
            <v>0</v>
          </cell>
          <cell r="Q4372">
            <v>0</v>
          </cell>
          <cell r="R4372">
            <v>0</v>
          </cell>
          <cell r="S4372">
            <v>0</v>
          </cell>
          <cell r="T4372">
            <v>0</v>
          </cell>
          <cell r="U4372">
            <v>0</v>
          </cell>
          <cell r="V4372">
            <v>0</v>
          </cell>
          <cell r="W4372">
            <v>0</v>
          </cell>
          <cell r="X4372">
            <v>0</v>
          </cell>
          <cell r="Y4372" t="str">
            <v>D2_WY_r_170Proposed DSM Program Capital Costs</v>
          </cell>
        </row>
        <row r="4373">
          <cell r="E4373">
            <v>0</v>
          </cell>
          <cell r="F4373">
            <v>0</v>
          </cell>
          <cell r="G4373">
            <v>0</v>
          </cell>
          <cell r="H4373">
            <v>0</v>
          </cell>
          <cell r="I4373">
            <v>0</v>
          </cell>
          <cell r="J4373">
            <v>0</v>
          </cell>
          <cell r="K4373">
            <v>0</v>
          </cell>
          <cell r="L4373">
            <v>0</v>
          </cell>
          <cell r="M4373">
            <v>0</v>
          </cell>
          <cell r="N4373">
            <v>0</v>
          </cell>
          <cell r="O4373">
            <v>0</v>
          </cell>
          <cell r="P4373">
            <v>0</v>
          </cell>
          <cell r="Q4373">
            <v>0</v>
          </cell>
          <cell r="R4373">
            <v>0</v>
          </cell>
          <cell r="S4373">
            <v>0</v>
          </cell>
          <cell r="T4373">
            <v>0</v>
          </cell>
          <cell r="U4373">
            <v>0</v>
          </cell>
          <cell r="V4373">
            <v>0</v>
          </cell>
          <cell r="W4373">
            <v>0</v>
          </cell>
          <cell r="X4373">
            <v>0</v>
          </cell>
          <cell r="Y4373" t="str">
            <v>D2_WY_r_170   DSM Program Total Costs</v>
          </cell>
        </row>
        <row r="4374">
          <cell r="E4374">
            <v>0</v>
          </cell>
          <cell r="F4374">
            <v>0</v>
          </cell>
          <cell r="G4374">
            <v>0</v>
          </cell>
          <cell r="H4374">
            <v>0</v>
          </cell>
          <cell r="I4374">
            <v>0</v>
          </cell>
          <cell r="J4374">
            <v>0</v>
          </cell>
          <cell r="K4374">
            <v>0</v>
          </cell>
          <cell r="L4374">
            <v>0</v>
          </cell>
          <cell r="M4374">
            <v>0</v>
          </cell>
          <cell r="N4374">
            <v>0</v>
          </cell>
          <cell r="O4374">
            <v>0</v>
          </cell>
          <cell r="P4374">
            <v>0</v>
          </cell>
          <cell r="Q4374">
            <v>0</v>
          </cell>
          <cell r="R4374">
            <v>0</v>
          </cell>
          <cell r="S4374">
            <v>0</v>
          </cell>
          <cell r="T4374">
            <v>0</v>
          </cell>
          <cell r="U4374">
            <v>0</v>
          </cell>
          <cell r="V4374">
            <v>0</v>
          </cell>
          <cell r="W4374">
            <v>0</v>
          </cell>
          <cell r="X4374">
            <v>0</v>
          </cell>
          <cell r="Y4374" t="str">
            <v>D2_WY_s_180Proposed DSM Program Energy Costs</v>
          </cell>
        </row>
        <row r="4375">
          <cell r="E4375">
            <v>0</v>
          </cell>
          <cell r="F4375">
            <v>0</v>
          </cell>
          <cell r="G4375">
            <v>0</v>
          </cell>
          <cell r="H4375">
            <v>0</v>
          </cell>
          <cell r="I4375">
            <v>0</v>
          </cell>
          <cell r="J4375">
            <v>0</v>
          </cell>
          <cell r="K4375">
            <v>0</v>
          </cell>
          <cell r="L4375">
            <v>0</v>
          </cell>
          <cell r="M4375">
            <v>0</v>
          </cell>
          <cell r="N4375">
            <v>0</v>
          </cell>
          <cell r="O4375">
            <v>0</v>
          </cell>
          <cell r="P4375">
            <v>0</v>
          </cell>
          <cell r="Q4375">
            <v>0</v>
          </cell>
          <cell r="R4375">
            <v>0</v>
          </cell>
          <cell r="S4375">
            <v>0</v>
          </cell>
          <cell r="T4375">
            <v>0</v>
          </cell>
          <cell r="U4375">
            <v>0</v>
          </cell>
          <cell r="V4375">
            <v>0</v>
          </cell>
          <cell r="W4375">
            <v>0</v>
          </cell>
          <cell r="X4375">
            <v>0</v>
          </cell>
          <cell r="Y4375" t="str">
            <v>D2_WY_s_180Proposed DSM Program Payback Energy Costs</v>
          </cell>
        </row>
        <row r="4376">
          <cell r="E4376">
            <v>0</v>
          </cell>
          <cell r="F4376">
            <v>0</v>
          </cell>
          <cell r="G4376">
            <v>0</v>
          </cell>
          <cell r="H4376">
            <v>0</v>
          </cell>
          <cell r="I4376">
            <v>0</v>
          </cell>
          <cell r="J4376">
            <v>0</v>
          </cell>
          <cell r="K4376">
            <v>0</v>
          </cell>
          <cell r="L4376">
            <v>0</v>
          </cell>
          <cell r="M4376">
            <v>0</v>
          </cell>
          <cell r="N4376">
            <v>0</v>
          </cell>
          <cell r="O4376">
            <v>0</v>
          </cell>
          <cell r="P4376">
            <v>0</v>
          </cell>
          <cell r="Q4376">
            <v>0</v>
          </cell>
          <cell r="R4376">
            <v>0</v>
          </cell>
          <cell r="S4376">
            <v>0</v>
          </cell>
          <cell r="T4376">
            <v>0</v>
          </cell>
          <cell r="U4376">
            <v>0</v>
          </cell>
          <cell r="V4376">
            <v>0</v>
          </cell>
          <cell r="W4376">
            <v>0</v>
          </cell>
          <cell r="X4376">
            <v>0</v>
          </cell>
          <cell r="Y4376" t="str">
            <v>D2_WY_s_180Proposed DSM Program Capacity Costs</v>
          </cell>
        </row>
        <row r="4377">
          <cell r="E4377">
            <v>0</v>
          </cell>
          <cell r="F4377">
            <v>0</v>
          </cell>
          <cell r="G4377">
            <v>0</v>
          </cell>
          <cell r="H4377">
            <v>0</v>
          </cell>
          <cell r="I4377">
            <v>0</v>
          </cell>
          <cell r="J4377">
            <v>0</v>
          </cell>
          <cell r="K4377">
            <v>0</v>
          </cell>
          <cell r="L4377">
            <v>0</v>
          </cell>
          <cell r="M4377">
            <v>0</v>
          </cell>
          <cell r="N4377">
            <v>0</v>
          </cell>
          <cell r="O4377">
            <v>0</v>
          </cell>
          <cell r="P4377">
            <v>0</v>
          </cell>
          <cell r="Q4377">
            <v>0</v>
          </cell>
          <cell r="R4377">
            <v>0</v>
          </cell>
          <cell r="S4377">
            <v>0</v>
          </cell>
          <cell r="T4377">
            <v>0</v>
          </cell>
          <cell r="U4377">
            <v>0</v>
          </cell>
          <cell r="V4377">
            <v>0</v>
          </cell>
          <cell r="W4377">
            <v>0</v>
          </cell>
          <cell r="X4377">
            <v>0</v>
          </cell>
          <cell r="Y4377" t="str">
            <v>D2_WY_s_180Proposed DSM Program Capital Costs</v>
          </cell>
        </row>
        <row r="4378">
          <cell r="E4378">
            <v>0</v>
          </cell>
          <cell r="F4378">
            <v>0</v>
          </cell>
          <cell r="G4378">
            <v>0</v>
          </cell>
          <cell r="H4378">
            <v>0</v>
          </cell>
          <cell r="I4378">
            <v>0</v>
          </cell>
          <cell r="J4378">
            <v>0</v>
          </cell>
          <cell r="K4378">
            <v>0</v>
          </cell>
          <cell r="L4378">
            <v>0</v>
          </cell>
          <cell r="M4378">
            <v>0</v>
          </cell>
          <cell r="N4378">
            <v>0</v>
          </cell>
          <cell r="O4378">
            <v>0</v>
          </cell>
          <cell r="P4378">
            <v>0</v>
          </cell>
          <cell r="Q4378">
            <v>0</v>
          </cell>
          <cell r="R4378">
            <v>0</v>
          </cell>
          <cell r="S4378">
            <v>0</v>
          </cell>
          <cell r="T4378">
            <v>0</v>
          </cell>
          <cell r="U4378">
            <v>0</v>
          </cell>
          <cell r="V4378">
            <v>0</v>
          </cell>
          <cell r="W4378">
            <v>0</v>
          </cell>
          <cell r="X4378">
            <v>0</v>
          </cell>
          <cell r="Y4378" t="str">
            <v>D2_WY_s_180   DSM Program Total Costs</v>
          </cell>
        </row>
        <row r="4379">
          <cell r="E4379">
            <v>0</v>
          </cell>
          <cell r="F4379">
            <v>0</v>
          </cell>
          <cell r="G4379">
            <v>0</v>
          </cell>
          <cell r="H4379">
            <v>0</v>
          </cell>
          <cell r="I4379">
            <v>0</v>
          </cell>
          <cell r="J4379">
            <v>0</v>
          </cell>
          <cell r="K4379">
            <v>0</v>
          </cell>
          <cell r="L4379">
            <v>0</v>
          </cell>
          <cell r="M4379">
            <v>0</v>
          </cell>
          <cell r="N4379">
            <v>0</v>
          </cell>
          <cell r="O4379">
            <v>0</v>
          </cell>
          <cell r="P4379">
            <v>0</v>
          </cell>
          <cell r="Q4379">
            <v>0</v>
          </cell>
          <cell r="R4379">
            <v>0</v>
          </cell>
          <cell r="S4379">
            <v>0</v>
          </cell>
          <cell r="T4379">
            <v>0</v>
          </cell>
          <cell r="U4379">
            <v>0</v>
          </cell>
          <cell r="V4379">
            <v>0</v>
          </cell>
          <cell r="W4379">
            <v>0</v>
          </cell>
          <cell r="X4379">
            <v>0</v>
          </cell>
          <cell r="Y4379" t="str">
            <v>D2_WY_t_190Proposed DSM Program Energy Costs</v>
          </cell>
        </row>
        <row r="4380">
          <cell r="E4380">
            <v>0</v>
          </cell>
          <cell r="F4380">
            <v>0</v>
          </cell>
          <cell r="G4380">
            <v>0</v>
          </cell>
          <cell r="H4380">
            <v>0</v>
          </cell>
          <cell r="I4380">
            <v>0</v>
          </cell>
          <cell r="J4380">
            <v>0</v>
          </cell>
          <cell r="K4380">
            <v>0</v>
          </cell>
          <cell r="L4380">
            <v>0</v>
          </cell>
          <cell r="M4380">
            <v>0</v>
          </cell>
          <cell r="N4380">
            <v>0</v>
          </cell>
          <cell r="O4380">
            <v>0</v>
          </cell>
          <cell r="P4380">
            <v>0</v>
          </cell>
          <cell r="Q4380">
            <v>0</v>
          </cell>
          <cell r="R4380">
            <v>0</v>
          </cell>
          <cell r="S4380">
            <v>0</v>
          </cell>
          <cell r="T4380">
            <v>0</v>
          </cell>
          <cell r="U4380">
            <v>0</v>
          </cell>
          <cell r="V4380">
            <v>0</v>
          </cell>
          <cell r="W4380">
            <v>0</v>
          </cell>
          <cell r="X4380">
            <v>0</v>
          </cell>
          <cell r="Y4380" t="str">
            <v>D2_WY_t_190Proposed DSM Program Payback Energy Costs</v>
          </cell>
        </row>
        <row r="4381">
          <cell r="E4381">
            <v>0</v>
          </cell>
          <cell r="F4381">
            <v>0</v>
          </cell>
          <cell r="G4381">
            <v>0</v>
          </cell>
          <cell r="H4381">
            <v>0</v>
          </cell>
          <cell r="I4381">
            <v>0</v>
          </cell>
          <cell r="J4381">
            <v>0</v>
          </cell>
          <cell r="K4381">
            <v>0</v>
          </cell>
          <cell r="L4381">
            <v>0</v>
          </cell>
          <cell r="M4381">
            <v>0</v>
          </cell>
          <cell r="N4381">
            <v>0</v>
          </cell>
          <cell r="O4381">
            <v>0</v>
          </cell>
          <cell r="P4381">
            <v>0</v>
          </cell>
          <cell r="Q4381">
            <v>0</v>
          </cell>
          <cell r="R4381">
            <v>0</v>
          </cell>
          <cell r="S4381">
            <v>0</v>
          </cell>
          <cell r="T4381">
            <v>0</v>
          </cell>
          <cell r="U4381">
            <v>0</v>
          </cell>
          <cell r="V4381">
            <v>0</v>
          </cell>
          <cell r="W4381">
            <v>0</v>
          </cell>
          <cell r="X4381">
            <v>0</v>
          </cell>
          <cell r="Y4381" t="str">
            <v>D2_WY_t_190Proposed DSM Program Capacity Costs</v>
          </cell>
        </row>
        <row r="4382">
          <cell r="E4382">
            <v>0</v>
          </cell>
          <cell r="F4382">
            <v>0</v>
          </cell>
          <cell r="G4382">
            <v>0</v>
          </cell>
          <cell r="H4382">
            <v>0</v>
          </cell>
          <cell r="I4382">
            <v>0</v>
          </cell>
          <cell r="J4382">
            <v>0</v>
          </cell>
          <cell r="K4382">
            <v>0</v>
          </cell>
          <cell r="L4382">
            <v>0</v>
          </cell>
          <cell r="M4382">
            <v>0</v>
          </cell>
          <cell r="N4382">
            <v>0</v>
          </cell>
          <cell r="O4382">
            <v>0</v>
          </cell>
          <cell r="P4382">
            <v>0</v>
          </cell>
          <cell r="Q4382">
            <v>0</v>
          </cell>
          <cell r="R4382">
            <v>0</v>
          </cell>
          <cell r="S4382">
            <v>0</v>
          </cell>
          <cell r="T4382">
            <v>0</v>
          </cell>
          <cell r="U4382">
            <v>0</v>
          </cell>
          <cell r="V4382">
            <v>0</v>
          </cell>
          <cell r="W4382">
            <v>0</v>
          </cell>
          <cell r="X4382">
            <v>0</v>
          </cell>
          <cell r="Y4382" t="str">
            <v>D2_WY_t_190Proposed DSM Program Capital Costs</v>
          </cell>
        </row>
        <row r="4383">
          <cell r="E4383">
            <v>0</v>
          </cell>
          <cell r="F4383">
            <v>0</v>
          </cell>
          <cell r="G4383">
            <v>0</v>
          </cell>
          <cell r="H4383">
            <v>0</v>
          </cell>
          <cell r="I4383">
            <v>0</v>
          </cell>
          <cell r="J4383">
            <v>0</v>
          </cell>
          <cell r="K4383">
            <v>0</v>
          </cell>
          <cell r="L4383">
            <v>0</v>
          </cell>
          <cell r="M4383">
            <v>0</v>
          </cell>
          <cell r="N4383">
            <v>0</v>
          </cell>
          <cell r="O4383">
            <v>0</v>
          </cell>
          <cell r="P4383">
            <v>0</v>
          </cell>
          <cell r="Q4383">
            <v>0</v>
          </cell>
          <cell r="R4383">
            <v>0</v>
          </cell>
          <cell r="S4383">
            <v>0</v>
          </cell>
          <cell r="T4383">
            <v>0</v>
          </cell>
          <cell r="U4383">
            <v>0</v>
          </cell>
          <cell r="V4383">
            <v>0</v>
          </cell>
          <cell r="W4383">
            <v>0</v>
          </cell>
          <cell r="X4383">
            <v>0</v>
          </cell>
          <cell r="Y4383" t="str">
            <v>D2_WY_t_190   DSM Program Total Costs</v>
          </cell>
        </row>
        <row r="4384">
          <cell r="E4384">
            <v>0</v>
          </cell>
          <cell r="F4384">
            <v>0</v>
          </cell>
          <cell r="G4384">
            <v>0</v>
          </cell>
          <cell r="H4384">
            <v>0</v>
          </cell>
          <cell r="I4384">
            <v>0</v>
          </cell>
          <cell r="J4384">
            <v>0</v>
          </cell>
          <cell r="K4384">
            <v>0</v>
          </cell>
          <cell r="L4384">
            <v>0</v>
          </cell>
          <cell r="M4384">
            <v>0</v>
          </cell>
          <cell r="N4384">
            <v>0</v>
          </cell>
          <cell r="O4384">
            <v>0</v>
          </cell>
          <cell r="P4384">
            <v>0</v>
          </cell>
          <cell r="Q4384">
            <v>0</v>
          </cell>
          <cell r="R4384">
            <v>0</v>
          </cell>
          <cell r="S4384">
            <v>0</v>
          </cell>
          <cell r="T4384">
            <v>0</v>
          </cell>
          <cell r="U4384">
            <v>0</v>
          </cell>
          <cell r="V4384">
            <v>0</v>
          </cell>
          <cell r="W4384">
            <v>0</v>
          </cell>
          <cell r="X4384">
            <v>0</v>
          </cell>
          <cell r="Y4384" t="str">
            <v>D2_WY_u_200Proposed DSM Program Energy Costs</v>
          </cell>
        </row>
        <row r="4385">
          <cell r="E4385">
            <v>0</v>
          </cell>
          <cell r="F4385">
            <v>0</v>
          </cell>
          <cell r="G4385">
            <v>0</v>
          </cell>
          <cell r="H4385">
            <v>0</v>
          </cell>
          <cell r="I4385">
            <v>0</v>
          </cell>
          <cell r="J4385">
            <v>0</v>
          </cell>
          <cell r="K4385">
            <v>0</v>
          </cell>
          <cell r="L4385">
            <v>0</v>
          </cell>
          <cell r="M4385">
            <v>0</v>
          </cell>
          <cell r="N4385">
            <v>0</v>
          </cell>
          <cell r="O4385">
            <v>0</v>
          </cell>
          <cell r="P4385">
            <v>0</v>
          </cell>
          <cell r="Q4385">
            <v>0</v>
          </cell>
          <cell r="R4385">
            <v>0</v>
          </cell>
          <cell r="S4385">
            <v>0</v>
          </cell>
          <cell r="T4385">
            <v>0</v>
          </cell>
          <cell r="U4385">
            <v>0</v>
          </cell>
          <cell r="V4385">
            <v>0</v>
          </cell>
          <cell r="W4385">
            <v>0</v>
          </cell>
          <cell r="X4385">
            <v>0</v>
          </cell>
          <cell r="Y4385" t="str">
            <v>D2_WY_u_200Proposed DSM Program Payback Energy Costs</v>
          </cell>
        </row>
        <row r="4386">
          <cell r="E4386">
            <v>0</v>
          </cell>
          <cell r="F4386">
            <v>0</v>
          </cell>
          <cell r="G4386">
            <v>0</v>
          </cell>
          <cell r="H4386">
            <v>0</v>
          </cell>
          <cell r="I4386">
            <v>0</v>
          </cell>
          <cell r="J4386">
            <v>0</v>
          </cell>
          <cell r="K4386">
            <v>0</v>
          </cell>
          <cell r="L4386">
            <v>0</v>
          </cell>
          <cell r="M4386">
            <v>0</v>
          </cell>
          <cell r="N4386">
            <v>0</v>
          </cell>
          <cell r="O4386">
            <v>0</v>
          </cell>
          <cell r="P4386">
            <v>0</v>
          </cell>
          <cell r="Q4386">
            <v>0</v>
          </cell>
          <cell r="R4386">
            <v>0</v>
          </cell>
          <cell r="S4386">
            <v>0</v>
          </cell>
          <cell r="T4386">
            <v>0</v>
          </cell>
          <cell r="U4386">
            <v>0</v>
          </cell>
          <cell r="V4386">
            <v>0</v>
          </cell>
          <cell r="W4386">
            <v>0</v>
          </cell>
          <cell r="X4386">
            <v>0</v>
          </cell>
          <cell r="Y4386" t="str">
            <v>D2_WY_u_200Proposed DSM Program Capacity Costs</v>
          </cell>
        </row>
        <row r="4387">
          <cell r="E4387">
            <v>0</v>
          </cell>
          <cell r="F4387">
            <v>0</v>
          </cell>
          <cell r="G4387">
            <v>0</v>
          </cell>
          <cell r="H4387">
            <v>0</v>
          </cell>
          <cell r="I4387">
            <v>0</v>
          </cell>
          <cell r="J4387">
            <v>0</v>
          </cell>
          <cell r="K4387">
            <v>0</v>
          </cell>
          <cell r="L4387">
            <v>0</v>
          </cell>
          <cell r="M4387">
            <v>0</v>
          </cell>
          <cell r="N4387">
            <v>0</v>
          </cell>
          <cell r="O4387">
            <v>0</v>
          </cell>
          <cell r="P4387">
            <v>0</v>
          </cell>
          <cell r="Q4387">
            <v>0</v>
          </cell>
          <cell r="R4387">
            <v>0</v>
          </cell>
          <cell r="S4387">
            <v>0</v>
          </cell>
          <cell r="T4387">
            <v>0</v>
          </cell>
          <cell r="U4387">
            <v>0</v>
          </cell>
          <cell r="V4387">
            <v>0</v>
          </cell>
          <cell r="W4387">
            <v>0</v>
          </cell>
          <cell r="X4387">
            <v>0</v>
          </cell>
          <cell r="Y4387" t="str">
            <v>D2_WY_u_200Proposed DSM Program Capital Costs</v>
          </cell>
        </row>
        <row r="4388">
          <cell r="E4388">
            <v>0</v>
          </cell>
          <cell r="F4388">
            <v>0</v>
          </cell>
          <cell r="G4388">
            <v>0</v>
          </cell>
          <cell r="H4388">
            <v>0</v>
          </cell>
          <cell r="I4388">
            <v>0</v>
          </cell>
          <cell r="J4388">
            <v>0</v>
          </cell>
          <cell r="K4388">
            <v>0</v>
          </cell>
          <cell r="L4388">
            <v>0</v>
          </cell>
          <cell r="M4388">
            <v>0</v>
          </cell>
          <cell r="N4388">
            <v>0</v>
          </cell>
          <cell r="O4388">
            <v>0</v>
          </cell>
          <cell r="P4388">
            <v>0</v>
          </cell>
          <cell r="Q4388">
            <v>0</v>
          </cell>
          <cell r="R4388">
            <v>0</v>
          </cell>
          <cell r="S4388">
            <v>0</v>
          </cell>
          <cell r="T4388">
            <v>0</v>
          </cell>
          <cell r="U4388">
            <v>0</v>
          </cell>
          <cell r="V4388">
            <v>0</v>
          </cell>
          <cell r="W4388">
            <v>0</v>
          </cell>
          <cell r="X4388">
            <v>0</v>
          </cell>
          <cell r="Y4388" t="str">
            <v>D2_WY_u_200   DSM Program Total Costs</v>
          </cell>
        </row>
        <row r="4389">
          <cell r="E4389">
            <v>0</v>
          </cell>
          <cell r="F4389">
            <v>6.9000000000000006E-2</v>
          </cell>
          <cell r="G4389">
            <v>0.14299999999999999</v>
          </cell>
          <cell r="H4389">
            <v>0.221</v>
          </cell>
          <cell r="I4389">
            <v>0.30399999999999999</v>
          </cell>
          <cell r="J4389">
            <v>0.38</v>
          </cell>
          <cell r="K4389">
            <v>0.46</v>
          </cell>
          <cell r="L4389">
            <v>0.53900000000000003</v>
          </cell>
          <cell r="M4389">
            <v>0.61499999999999999</v>
          </cell>
          <cell r="N4389">
            <v>0.68899999999999995</v>
          </cell>
          <cell r="O4389">
            <v>0.76100000000000001</v>
          </cell>
          <cell r="P4389">
            <v>0.83499999999999996</v>
          </cell>
          <cell r="Q4389">
            <v>0.90700000000000003</v>
          </cell>
          <cell r="R4389">
            <v>0.97799999999999998</v>
          </cell>
          <cell r="S4389">
            <v>1.0509999999999999</v>
          </cell>
          <cell r="T4389">
            <v>1.121</v>
          </cell>
          <cell r="U4389">
            <v>1.1910000000000001</v>
          </cell>
          <cell r="V4389">
            <v>1.232</v>
          </cell>
          <cell r="W4389">
            <v>1.2629999999999999</v>
          </cell>
          <cell r="X4389">
            <v>1.3009999999999999</v>
          </cell>
          <cell r="Y4389" t="str">
            <v>D2_WY_c_20Proposed DSM Program Energy Costs</v>
          </cell>
        </row>
        <row r="4390">
          <cell r="E4390">
            <v>0</v>
          </cell>
          <cell r="F4390">
            <v>0</v>
          </cell>
          <cell r="G4390">
            <v>0</v>
          </cell>
          <cell r="H4390">
            <v>0</v>
          </cell>
          <cell r="I4390">
            <v>0</v>
          </cell>
          <cell r="J4390">
            <v>0</v>
          </cell>
          <cell r="K4390">
            <v>0</v>
          </cell>
          <cell r="L4390">
            <v>0</v>
          </cell>
          <cell r="M4390">
            <v>0</v>
          </cell>
          <cell r="N4390">
            <v>0</v>
          </cell>
          <cell r="O4390">
            <v>0</v>
          </cell>
          <cell r="P4390">
            <v>0</v>
          </cell>
          <cell r="Q4390">
            <v>0</v>
          </cell>
          <cell r="R4390">
            <v>0</v>
          </cell>
          <cell r="S4390">
            <v>0</v>
          </cell>
          <cell r="T4390">
            <v>0</v>
          </cell>
          <cell r="U4390">
            <v>0</v>
          </cell>
          <cell r="V4390">
            <v>0</v>
          </cell>
          <cell r="W4390">
            <v>0</v>
          </cell>
          <cell r="X4390">
            <v>0</v>
          </cell>
          <cell r="Y4390" t="str">
            <v>D2_WY_c_20Proposed DSM Program Payback Energy Costs</v>
          </cell>
        </row>
        <row r="4391">
          <cell r="E4391">
            <v>0</v>
          </cell>
          <cell r="F4391">
            <v>0</v>
          </cell>
          <cell r="G4391">
            <v>0</v>
          </cell>
          <cell r="H4391">
            <v>0</v>
          </cell>
          <cell r="I4391">
            <v>0</v>
          </cell>
          <cell r="J4391">
            <v>0</v>
          </cell>
          <cell r="K4391">
            <v>0</v>
          </cell>
          <cell r="L4391">
            <v>0</v>
          </cell>
          <cell r="M4391">
            <v>0</v>
          </cell>
          <cell r="N4391">
            <v>0</v>
          </cell>
          <cell r="O4391">
            <v>0</v>
          </cell>
          <cell r="P4391">
            <v>0</v>
          </cell>
          <cell r="Q4391">
            <v>0</v>
          </cell>
          <cell r="R4391">
            <v>0</v>
          </cell>
          <cell r="S4391">
            <v>0</v>
          </cell>
          <cell r="T4391">
            <v>0</v>
          </cell>
          <cell r="U4391">
            <v>0</v>
          </cell>
          <cell r="V4391">
            <v>0</v>
          </cell>
          <cell r="W4391">
            <v>0</v>
          </cell>
          <cell r="X4391">
            <v>0</v>
          </cell>
          <cell r="Y4391" t="str">
            <v>D2_WY_c_20Proposed DSM Program Capacity Costs</v>
          </cell>
        </row>
        <row r="4392">
          <cell r="E4392">
            <v>0</v>
          </cell>
          <cell r="F4392">
            <v>0</v>
          </cell>
          <cell r="G4392">
            <v>0</v>
          </cell>
          <cell r="H4392">
            <v>0</v>
          </cell>
          <cell r="I4392">
            <v>0</v>
          </cell>
          <cell r="J4392">
            <v>0</v>
          </cell>
          <cell r="K4392">
            <v>0</v>
          </cell>
          <cell r="L4392">
            <v>0</v>
          </cell>
          <cell r="M4392">
            <v>0</v>
          </cell>
          <cell r="N4392">
            <v>0</v>
          </cell>
          <cell r="O4392">
            <v>0</v>
          </cell>
          <cell r="P4392">
            <v>0</v>
          </cell>
          <cell r="Q4392">
            <v>0</v>
          </cell>
          <cell r="R4392">
            <v>0</v>
          </cell>
          <cell r="S4392">
            <v>0</v>
          </cell>
          <cell r="T4392">
            <v>0</v>
          </cell>
          <cell r="U4392">
            <v>0</v>
          </cell>
          <cell r="V4392">
            <v>0</v>
          </cell>
          <cell r="W4392">
            <v>0</v>
          </cell>
          <cell r="X4392">
            <v>0</v>
          </cell>
          <cell r="Y4392" t="str">
            <v>D2_WY_c_20Proposed DSM Program Capital Costs</v>
          </cell>
        </row>
        <row r="4393">
          <cell r="E4393">
            <v>0</v>
          </cell>
          <cell r="F4393">
            <v>6.9000000000000006E-2</v>
          </cell>
          <cell r="G4393">
            <v>0.14299999999999999</v>
          </cell>
          <cell r="H4393">
            <v>0.221</v>
          </cell>
          <cell r="I4393">
            <v>0.30399999999999999</v>
          </cell>
          <cell r="J4393">
            <v>0.38</v>
          </cell>
          <cell r="K4393">
            <v>0.46</v>
          </cell>
          <cell r="L4393">
            <v>0.53900000000000003</v>
          </cell>
          <cell r="M4393">
            <v>0.61499999999999999</v>
          </cell>
          <cell r="N4393">
            <v>0.68899999999999995</v>
          </cell>
          <cell r="O4393">
            <v>0.76100000000000001</v>
          </cell>
          <cell r="P4393">
            <v>0.83499999999999996</v>
          </cell>
          <cell r="Q4393">
            <v>0.90700000000000003</v>
          </cell>
          <cell r="R4393">
            <v>0.97799999999999998</v>
          </cell>
          <cell r="S4393">
            <v>1.0509999999999999</v>
          </cell>
          <cell r="T4393">
            <v>1.121</v>
          </cell>
          <cell r="U4393">
            <v>1.1910000000000001</v>
          </cell>
          <cell r="V4393">
            <v>1.232</v>
          </cell>
          <cell r="W4393">
            <v>1.2629999999999999</v>
          </cell>
          <cell r="X4393">
            <v>1.3009999999999999</v>
          </cell>
          <cell r="Y4393" t="str">
            <v>D2_WY_c_20   DSM Program Total Costs</v>
          </cell>
        </row>
        <row r="4394">
          <cell r="E4394">
            <v>0</v>
          </cell>
          <cell r="F4394">
            <v>0</v>
          </cell>
          <cell r="G4394">
            <v>0</v>
          </cell>
          <cell r="H4394">
            <v>0</v>
          </cell>
          <cell r="I4394">
            <v>0</v>
          </cell>
          <cell r="J4394">
            <v>0</v>
          </cell>
          <cell r="K4394">
            <v>0</v>
          </cell>
          <cell r="L4394">
            <v>0</v>
          </cell>
          <cell r="M4394">
            <v>0</v>
          </cell>
          <cell r="N4394">
            <v>0</v>
          </cell>
          <cell r="O4394">
            <v>0</v>
          </cell>
          <cell r="P4394">
            <v>0</v>
          </cell>
          <cell r="Q4394">
            <v>0</v>
          </cell>
          <cell r="R4394">
            <v>0</v>
          </cell>
          <cell r="S4394">
            <v>0</v>
          </cell>
          <cell r="T4394">
            <v>0</v>
          </cell>
          <cell r="U4394">
            <v>0</v>
          </cell>
          <cell r="V4394">
            <v>0</v>
          </cell>
          <cell r="W4394">
            <v>0</v>
          </cell>
          <cell r="X4394">
            <v>0</v>
          </cell>
          <cell r="Y4394" t="str">
            <v>D2_WY_v_250Proposed DSM Program Energy Costs</v>
          </cell>
        </row>
        <row r="4395">
          <cell r="E4395">
            <v>0</v>
          </cell>
          <cell r="F4395">
            <v>0</v>
          </cell>
          <cell r="G4395">
            <v>0</v>
          </cell>
          <cell r="H4395">
            <v>0</v>
          </cell>
          <cell r="I4395">
            <v>0</v>
          </cell>
          <cell r="J4395">
            <v>0</v>
          </cell>
          <cell r="K4395">
            <v>0</v>
          </cell>
          <cell r="L4395">
            <v>0</v>
          </cell>
          <cell r="M4395">
            <v>0</v>
          </cell>
          <cell r="N4395">
            <v>0</v>
          </cell>
          <cell r="O4395">
            <v>0</v>
          </cell>
          <cell r="P4395">
            <v>0</v>
          </cell>
          <cell r="Q4395">
            <v>0</v>
          </cell>
          <cell r="R4395">
            <v>0</v>
          </cell>
          <cell r="S4395">
            <v>0</v>
          </cell>
          <cell r="T4395">
            <v>0</v>
          </cell>
          <cell r="U4395">
            <v>0</v>
          </cell>
          <cell r="V4395">
            <v>0</v>
          </cell>
          <cell r="W4395">
            <v>0</v>
          </cell>
          <cell r="X4395">
            <v>0</v>
          </cell>
          <cell r="Y4395" t="str">
            <v>D2_WY_v_250Proposed DSM Program Payback Energy Costs</v>
          </cell>
        </row>
        <row r="4396">
          <cell r="E4396">
            <v>0</v>
          </cell>
          <cell r="F4396">
            <v>0</v>
          </cell>
          <cell r="G4396">
            <v>0</v>
          </cell>
          <cell r="H4396">
            <v>0</v>
          </cell>
          <cell r="I4396">
            <v>0</v>
          </cell>
          <cell r="J4396">
            <v>0</v>
          </cell>
          <cell r="K4396">
            <v>0</v>
          </cell>
          <cell r="L4396">
            <v>0</v>
          </cell>
          <cell r="M4396">
            <v>0</v>
          </cell>
          <cell r="N4396">
            <v>0</v>
          </cell>
          <cell r="O4396">
            <v>0</v>
          </cell>
          <cell r="P4396">
            <v>0</v>
          </cell>
          <cell r="Q4396">
            <v>0</v>
          </cell>
          <cell r="R4396">
            <v>0</v>
          </cell>
          <cell r="S4396">
            <v>0</v>
          </cell>
          <cell r="T4396">
            <v>0</v>
          </cell>
          <cell r="U4396">
            <v>0</v>
          </cell>
          <cell r="V4396">
            <v>0</v>
          </cell>
          <cell r="W4396">
            <v>0</v>
          </cell>
          <cell r="X4396">
            <v>0</v>
          </cell>
          <cell r="Y4396" t="str">
            <v>D2_WY_v_250Proposed DSM Program Capacity Costs</v>
          </cell>
        </row>
        <row r="4397">
          <cell r="E4397">
            <v>0</v>
          </cell>
          <cell r="F4397">
            <v>0</v>
          </cell>
          <cell r="G4397">
            <v>0</v>
          </cell>
          <cell r="H4397">
            <v>0</v>
          </cell>
          <cell r="I4397">
            <v>0</v>
          </cell>
          <cell r="J4397">
            <v>0</v>
          </cell>
          <cell r="K4397">
            <v>0</v>
          </cell>
          <cell r="L4397">
            <v>0</v>
          </cell>
          <cell r="M4397">
            <v>0</v>
          </cell>
          <cell r="N4397">
            <v>0</v>
          </cell>
          <cell r="O4397">
            <v>0</v>
          </cell>
          <cell r="P4397">
            <v>0</v>
          </cell>
          <cell r="Q4397">
            <v>0</v>
          </cell>
          <cell r="R4397">
            <v>0</v>
          </cell>
          <cell r="S4397">
            <v>0</v>
          </cell>
          <cell r="T4397">
            <v>0</v>
          </cell>
          <cell r="U4397">
            <v>0</v>
          </cell>
          <cell r="V4397">
            <v>0</v>
          </cell>
          <cell r="W4397">
            <v>0</v>
          </cell>
          <cell r="X4397">
            <v>0</v>
          </cell>
          <cell r="Y4397" t="str">
            <v>D2_WY_v_250Proposed DSM Program Capital Costs</v>
          </cell>
        </row>
        <row r="4398">
          <cell r="E4398">
            <v>0</v>
          </cell>
          <cell r="F4398">
            <v>0</v>
          </cell>
          <cell r="G4398">
            <v>0</v>
          </cell>
          <cell r="H4398">
            <v>0</v>
          </cell>
          <cell r="I4398">
            <v>0</v>
          </cell>
          <cell r="J4398">
            <v>0</v>
          </cell>
          <cell r="K4398">
            <v>0</v>
          </cell>
          <cell r="L4398">
            <v>0</v>
          </cell>
          <cell r="M4398">
            <v>0</v>
          </cell>
          <cell r="N4398">
            <v>0</v>
          </cell>
          <cell r="O4398">
            <v>0</v>
          </cell>
          <cell r="P4398">
            <v>0</v>
          </cell>
          <cell r="Q4398">
            <v>0</v>
          </cell>
          <cell r="R4398">
            <v>0</v>
          </cell>
          <cell r="S4398">
            <v>0</v>
          </cell>
          <cell r="T4398">
            <v>0</v>
          </cell>
          <cell r="U4398">
            <v>0</v>
          </cell>
          <cell r="V4398">
            <v>0</v>
          </cell>
          <cell r="W4398">
            <v>0</v>
          </cell>
          <cell r="X4398">
            <v>0</v>
          </cell>
          <cell r="Y4398" t="str">
            <v>D2_WY_v_250   DSM Program Total Costs</v>
          </cell>
        </row>
        <row r="4399">
          <cell r="E4399">
            <v>0</v>
          </cell>
          <cell r="F4399">
            <v>0</v>
          </cell>
          <cell r="G4399">
            <v>0</v>
          </cell>
          <cell r="H4399">
            <v>0</v>
          </cell>
          <cell r="I4399">
            <v>0</v>
          </cell>
          <cell r="J4399">
            <v>0</v>
          </cell>
          <cell r="K4399">
            <v>0</v>
          </cell>
          <cell r="L4399">
            <v>0</v>
          </cell>
          <cell r="M4399">
            <v>0</v>
          </cell>
          <cell r="N4399">
            <v>0</v>
          </cell>
          <cell r="O4399">
            <v>0</v>
          </cell>
          <cell r="P4399">
            <v>0</v>
          </cell>
          <cell r="Q4399">
            <v>0</v>
          </cell>
          <cell r="R4399">
            <v>0</v>
          </cell>
          <cell r="S4399">
            <v>0</v>
          </cell>
          <cell r="T4399">
            <v>0</v>
          </cell>
          <cell r="U4399">
            <v>0</v>
          </cell>
          <cell r="V4399">
            <v>0</v>
          </cell>
          <cell r="W4399">
            <v>0</v>
          </cell>
          <cell r="X4399">
            <v>0</v>
          </cell>
          <cell r="Y4399" t="str">
            <v>D2_WY_w_300Proposed DSM Program Energy Costs</v>
          </cell>
        </row>
        <row r="4400">
          <cell r="E4400">
            <v>0</v>
          </cell>
          <cell r="F4400">
            <v>0</v>
          </cell>
          <cell r="G4400">
            <v>0</v>
          </cell>
          <cell r="H4400">
            <v>0</v>
          </cell>
          <cell r="I4400">
            <v>0</v>
          </cell>
          <cell r="J4400">
            <v>0</v>
          </cell>
          <cell r="K4400">
            <v>0</v>
          </cell>
          <cell r="L4400">
            <v>0</v>
          </cell>
          <cell r="M4400">
            <v>0</v>
          </cell>
          <cell r="N4400">
            <v>0</v>
          </cell>
          <cell r="O4400">
            <v>0</v>
          </cell>
          <cell r="P4400">
            <v>0</v>
          </cell>
          <cell r="Q4400">
            <v>0</v>
          </cell>
          <cell r="R4400">
            <v>0</v>
          </cell>
          <cell r="S4400">
            <v>0</v>
          </cell>
          <cell r="T4400">
            <v>0</v>
          </cell>
          <cell r="U4400">
            <v>0</v>
          </cell>
          <cell r="V4400">
            <v>0</v>
          </cell>
          <cell r="W4400">
            <v>0</v>
          </cell>
          <cell r="X4400">
            <v>0</v>
          </cell>
          <cell r="Y4400" t="str">
            <v>D2_WY_w_300Proposed DSM Program Payback Energy Costs</v>
          </cell>
        </row>
        <row r="4401">
          <cell r="E4401">
            <v>0</v>
          </cell>
          <cell r="F4401">
            <v>0</v>
          </cell>
          <cell r="G4401">
            <v>0</v>
          </cell>
          <cell r="H4401">
            <v>0</v>
          </cell>
          <cell r="I4401">
            <v>0</v>
          </cell>
          <cell r="J4401">
            <v>0</v>
          </cell>
          <cell r="K4401">
            <v>0</v>
          </cell>
          <cell r="L4401">
            <v>0</v>
          </cell>
          <cell r="M4401">
            <v>0</v>
          </cell>
          <cell r="N4401">
            <v>0</v>
          </cell>
          <cell r="O4401">
            <v>0</v>
          </cell>
          <cell r="P4401">
            <v>0</v>
          </cell>
          <cell r="Q4401">
            <v>0</v>
          </cell>
          <cell r="R4401">
            <v>0</v>
          </cell>
          <cell r="S4401">
            <v>0</v>
          </cell>
          <cell r="T4401">
            <v>0</v>
          </cell>
          <cell r="U4401">
            <v>0</v>
          </cell>
          <cell r="V4401">
            <v>0</v>
          </cell>
          <cell r="W4401">
            <v>0</v>
          </cell>
          <cell r="X4401">
            <v>0</v>
          </cell>
          <cell r="Y4401" t="str">
            <v>D2_WY_w_300Proposed DSM Program Capacity Costs</v>
          </cell>
        </row>
        <row r="4402">
          <cell r="E4402">
            <v>0</v>
          </cell>
          <cell r="F4402">
            <v>0</v>
          </cell>
          <cell r="G4402">
            <v>0</v>
          </cell>
          <cell r="H4402">
            <v>0</v>
          </cell>
          <cell r="I4402">
            <v>0</v>
          </cell>
          <cell r="J4402">
            <v>0</v>
          </cell>
          <cell r="K4402">
            <v>0</v>
          </cell>
          <cell r="L4402">
            <v>0</v>
          </cell>
          <cell r="M4402">
            <v>0</v>
          </cell>
          <cell r="N4402">
            <v>0</v>
          </cell>
          <cell r="O4402">
            <v>0</v>
          </cell>
          <cell r="P4402">
            <v>0</v>
          </cell>
          <cell r="Q4402">
            <v>0</v>
          </cell>
          <cell r="R4402">
            <v>0</v>
          </cell>
          <cell r="S4402">
            <v>0</v>
          </cell>
          <cell r="T4402">
            <v>0</v>
          </cell>
          <cell r="U4402">
            <v>0</v>
          </cell>
          <cell r="V4402">
            <v>0</v>
          </cell>
          <cell r="W4402">
            <v>0</v>
          </cell>
          <cell r="X4402">
            <v>0</v>
          </cell>
          <cell r="Y4402" t="str">
            <v>D2_WY_w_300Proposed DSM Program Capital Costs</v>
          </cell>
        </row>
        <row r="4403">
          <cell r="E4403">
            <v>0</v>
          </cell>
          <cell r="F4403">
            <v>0</v>
          </cell>
          <cell r="G4403">
            <v>0</v>
          </cell>
          <cell r="H4403">
            <v>0</v>
          </cell>
          <cell r="I4403">
            <v>0</v>
          </cell>
          <cell r="J4403">
            <v>0</v>
          </cell>
          <cell r="K4403">
            <v>0</v>
          </cell>
          <cell r="L4403">
            <v>0</v>
          </cell>
          <cell r="M4403">
            <v>0</v>
          </cell>
          <cell r="N4403">
            <v>0</v>
          </cell>
          <cell r="O4403">
            <v>0</v>
          </cell>
          <cell r="P4403">
            <v>0</v>
          </cell>
          <cell r="Q4403">
            <v>0</v>
          </cell>
          <cell r="R4403">
            <v>0</v>
          </cell>
          <cell r="S4403">
            <v>0</v>
          </cell>
          <cell r="T4403">
            <v>0</v>
          </cell>
          <cell r="U4403">
            <v>0</v>
          </cell>
          <cell r="V4403">
            <v>0</v>
          </cell>
          <cell r="W4403">
            <v>0</v>
          </cell>
          <cell r="X4403">
            <v>0</v>
          </cell>
          <cell r="Y4403" t="str">
            <v>D2_WY_w_300   DSM Program Total Costs</v>
          </cell>
        </row>
        <row r="4404">
          <cell r="E4404">
            <v>0</v>
          </cell>
          <cell r="F4404">
            <v>0.33200000000000002</v>
          </cell>
          <cell r="G4404">
            <v>0.71</v>
          </cell>
          <cell r="H4404">
            <v>1.1379999999999999</v>
          </cell>
          <cell r="I4404">
            <v>1.625</v>
          </cell>
          <cell r="J4404">
            <v>2.1539999999999999</v>
          </cell>
          <cell r="K4404">
            <v>2.6949999999999998</v>
          </cell>
          <cell r="L4404">
            <v>3.2389999999999999</v>
          </cell>
          <cell r="M4404">
            <v>3.7759999999999998</v>
          </cell>
          <cell r="N4404">
            <v>4.2939999999999996</v>
          </cell>
          <cell r="O4404">
            <v>4.7569999999999997</v>
          </cell>
          <cell r="P4404">
            <v>5.173</v>
          </cell>
          <cell r="Q4404">
            <v>5.5380000000000003</v>
          </cell>
          <cell r="R4404">
            <v>5.859</v>
          </cell>
          <cell r="S4404">
            <v>6.1429999999999998</v>
          </cell>
          <cell r="T4404">
            <v>6.3970000000000002</v>
          </cell>
          <cell r="U4404">
            <v>6.6349999999999998</v>
          </cell>
          <cell r="V4404">
            <v>6.8520000000000003</v>
          </cell>
          <cell r="W4404">
            <v>7.0419999999999998</v>
          </cell>
          <cell r="X4404">
            <v>7.218</v>
          </cell>
          <cell r="Y4404" t="str">
            <v>D2_WY_d_30Proposed DSM Program Energy Costs</v>
          </cell>
        </row>
        <row r="4405">
          <cell r="E4405">
            <v>0</v>
          </cell>
          <cell r="F4405">
            <v>0</v>
          </cell>
          <cell r="G4405">
            <v>0</v>
          </cell>
          <cell r="H4405">
            <v>0</v>
          </cell>
          <cell r="I4405">
            <v>0</v>
          </cell>
          <cell r="J4405">
            <v>0</v>
          </cell>
          <cell r="K4405">
            <v>0</v>
          </cell>
          <cell r="L4405">
            <v>0</v>
          </cell>
          <cell r="M4405">
            <v>0</v>
          </cell>
          <cell r="N4405">
            <v>0</v>
          </cell>
          <cell r="O4405">
            <v>0</v>
          </cell>
          <cell r="P4405">
            <v>0</v>
          </cell>
          <cell r="Q4405">
            <v>0</v>
          </cell>
          <cell r="R4405">
            <v>0</v>
          </cell>
          <cell r="S4405">
            <v>0</v>
          </cell>
          <cell r="T4405">
            <v>0</v>
          </cell>
          <cell r="U4405">
            <v>0</v>
          </cell>
          <cell r="V4405">
            <v>0</v>
          </cell>
          <cell r="W4405">
            <v>0</v>
          </cell>
          <cell r="X4405">
            <v>0</v>
          </cell>
          <cell r="Y4405" t="str">
            <v>D2_WY_d_30Proposed DSM Program Payback Energy Costs</v>
          </cell>
        </row>
        <row r="4406">
          <cell r="E4406">
            <v>0</v>
          </cell>
          <cell r="F4406">
            <v>0</v>
          </cell>
          <cell r="G4406">
            <v>0</v>
          </cell>
          <cell r="H4406">
            <v>0</v>
          </cell>
          <cell r="I4406">
            <v>0</v>
          </cell>
          <cell r="J4406">
            <v>0</v>
          </cell>
          <cell r="K4406">
            <v>0</v>
          </cell>
          <cell r="L4406">
            <v>0</v>
          </cell>
          <cell r="M4406">
            <v>0</v>
          </cell>
          <cell r="N4406">
            <v>0</v>
          </cell>
          <cell r="O4406">
            <v>0</v>
          </cell>
          <cell r="P4406">
            <v>0</v>
          </cell>
          <cell r="Q4406">
            <v>0</v>
          </cell>
          <cell r="R4406">
            <v>0</v>
          </cell>
          <cell r="S4406">
            <v>0</v>
          </cell>
          <cell r="T4406">
            <v>0</v>
          </cell>
          <cell r="U4406">
            <v>0</v>
          </cell>
          <cell r="V4406">
            <v>0</v>
          </cell>
          <cell r="W4406">
            <v>0</v>
          </cell>
          <cell r="X4406">
            <v>0</v>
          </cell>
          <cell r="Y4406" t="str">
            <v>D2_WY_d_30Proposed DSM Program Capacity Costs</v>
          </cell>
        </row>
        <row r="4407">
          <cell r="E4407">
            <v>0</v>
          </cell>
          <cell r="F4407">
            <v>0</v>
          </cell>
          <cell r="G4407">
            <v>0</v>
          </cell>
          <cell r="H4407">
            <v>0</v>
          </cell>
          <cell r="I4407">
            <v>0</v>
          </cell>
          <cell r="J4407">
            <v>0</v>
          </cell>
          <cell r="K4407">
            <v>0</v>
          </cell>
          <cell r="L4407">
            <v>0</v>
          </cell>
          <cell r="M4407">
            <v>0</v>
          </cell>
          <cell r="N4407">
            <v>0</v>
          </cell>
          <cell r="O4407">
            <v>0</v>
          </cell>
          <cell r="P4407">
            <v>0</v>
          </cell>
          <cell r="Q4407">
            <v>0</v>
          </cell>
          <cell r="R4407">
            <v>0</v>
          </cell>
          <cell r="S4407">
            <v>0</v>
          </cell>
          <cell r="T4407">
            <v>0</v>
          </cell>
          <cell r="U4407">
            <v>0</v>
          </cell>
          <cell r="V4407">
            <v>0</v>
          </cell>
          <cell r="W4407">
            <v>0</v>
          </cell>
          <cell r="X4407">
            <v>0</v>
          </cell>
          <cell r="Y4407" t="str">
            <v>D2_WY_d_30Proposed DSM Program Capital Costs</v>
          </cell>
        </row>
        <row r="4408">
          <cell r="E4408">
            <v>0</v>
          </cell>
          <cell r="F4408">
            <v>0.33200000000000002</v>
          </cell>
          <cell r="G4408">
            <v>0.71</v>
          </cell>
          <cell r="H4408">
            <v>1.1379999999999999</v>
          </cell>
          <cell r="I4408">
            <v>1.625</v>
          </cell>
          <cell r="J4408">
            <v>2.1539999999999999</v>
          </cell>
          <cell r="K4408">
            <v>2.6949999999999998</v>
          </cell>
          <cell r="L4408">
            <v>3.2389999999999999</v>
          </cell>
          <cell r="M4408">
            <v>3.7759999999999998</v>
          </cell>
          <cell r="N4408">
            <v>4.2939999999999996</v>
          </cell>
          <cell r="O4408">
            <v>4.7569999999999997</v>
          </cell>
          <cell r="P4408">
            <v>5.173</v>
          </cell>
          <cell r="Q4408">
            <v>5.5380000000000003</v>
          </cell>
          <cell r="R4408">
            <v>5.859</v>
          </cell>
          <cell r="S4408">
            <v>6.1429999999999998</v>
          </cell>
          <cell r="T4408">
            <v>6.3970000000000002</v>
          </cell>
          <cell r="U4408">
            <v>6.6349999999999998</v>
          </cell>
          <cell r="V4408">
            <v>6.8520000000000003</v>
          </cell>
          <cell r="W4408">
            <v>7.0419999999999998</v>
          </cell>
          <cell r="X4408">
            <v>7.218</v>
          </cell>
          <cell r="Y4408" t="str">
            <v>D2_WY_d_30   DSM Program Total Costs</v>
          </cell>
        </row>
        <row r="4409">
          <cell r="E4409">
            <v>0</v>
          </cell>
          <cell r="F4409">
            <v>0</v>
          </cell>
          <cell r="G4409">
            <v>0</v>
          </cell>
          <cell r="H4409">
            <v>0</v>
          </cell>
          <cell r="I4409">
            <v>0</v>
          </cell>
          <cell r="J4409">
            <v>0</v>
          </cell>
          <cell r="K4409">
            <v>0</v>
          </cell>
          <cell r="L4409">
            <v>0</v>
          </cell>
          <cell r="M4409">
            <v>0</v>
          </cell>
          <cell r="N4409">
            <v>0</v>
          </cell>
          <cell r="O4409">
            <v>0</v>
          </cell>
          <cell r="P4409">
            <v>0</v>
          </cell>
          <cell r="Q4409">
            <v>0</v>
          </cell>
          <cell r="R4409">
            <v>0</v>
          </cell>
          <cell r="S4409">
            <v>0</v>
          </cell>
          <cell r="T4409">
            <v>0</v>
          </cell>
          <cell r="U4409">
            <v>0</v>
          </cell>
          <cell r="V4409">
            <v>0</v>
          </cell>
          <cell r="W4409">
            <v>0</v>
          </cell>
          <cell r="X4409">
            <v>0</v>
          </cell>
          <cell r="Y4409" t="str">
            <v>D2_WY_x_400Proposed DSM Program Energy Costs</v>
          </cell>
        </row>
        <row r="4410">
          <cell r="E4410">
            <v>0</v>
          </cell>
          <cell r="F4410">
            <v>0</v>
          </cell>
          <cell r="G4410">
            <v>0</v>
          </cell>
          <cell r="H4410">
            <v>0</v>
          </cell>
          <cell r="I4410">
            <v>0</v>
          </cell>
          <cell r="J4410">
            <v>0</v>
          </cell>
          <cell r="K4410">
            <v>0</v>
          </cell>
          <cell r="L4410">
            <v>0</v>
          </cell>
          <cell r="M4410">
            <v>0</v>
          </cell>
          <cell r="N4410">
            <v>0</v>
          </cell>
          <cell r="O4410">
            <v>0</v>
          </cell>
          <cell r="P4410">
            <v>0</v>
          </cell>
          <cell r="Q4410">
            <v>0</v>
          </cell>
          <cell r="R4410">
            <v>0</v>
          </cell>
          <cell r="S4410">
            <v>0</v>
          </cell>
          <cell r="T4410">
            <v>0</v>
          </cell>
          <cell r="U4410">
            <v>0</v>
          </cell>
          <cell r="V4410">
            <v>0</v>
          </cell>
          <cell r="W4410">
            <v>0</v>
          </cell>
          <cell r="X4410">
            <v>0</v>
          </cell>
          <cell r="Y4410" t="str">
            <v>D2_WY_x_400Proposed DSM Program Payback Energy Costs</v>
          </cell>
        </row>
        <row r="4411">
          <cell r="E4411">
            <v>0</v>
          </cell>
          <cell r="F4411">
            <v>0</v>
          </cell>
          <cell r="G4411">
            <v>0</v>
          </cell>
          <cell r="H4411">
            <v>0</v>
          </cell>
          <cell r="I4411">
            <v>0</v>
          </cell>
          <cell r="J4411">
            <v>0</v>
          </cell>
          <cell r="K4411">
            <v>0</v>
          </cell>
          <cell r="L4411">
            <v>0</v>
          </cell>
          <cell r="M4411">
            <v>0</v>
          </cell>
          <cell r="N4411">
            <v>0</v>
          </cell>
          <cell r="O4411">
            <v>0</v>
          </cell>
          <cell r="P4411">
            <v>0</v>
          </cell>
          <cell r="Q4411">
            <v>0</v>
          </cell>
          <cell r="R4411">
            <v>0</v>
          </cell>
          <cell r="S4411">
            <v>0</v>
          </cell>
          <cell r="T4411">
            <v>0</v>
          </cell>
          <cell r="U4411">
            <v>0</v>
          </cell>
          <cell r="V4411">
            <v>0</v>
          </cell>
          <cell r="W4411">
            <v>0</v>
          </cell>
          <cell r="X4411">
            <v>0</v>
          </cell>
          <cell r="Y4411" t="str">
            <v>D2_WY_x_400Proposed DSM Program Capacity Costs</v>
          </cell>
        </row>
        <row r="4412">
          <cell r="E4412">
            <v>0</v>
          </cell>
          <cell r="F4412">
            <v>0</v>
          </cell>
          <cell r="G4412">
            <v>0</v>
          </cell>
          <cell r="H4412">
            <v>0</v>
          </cell>
          <cell r="I4412">
            <v>0</v>
          </cell>
          <cell r="J4412">
            <v>0</v>
          </cell>
          <cell r="K4412">
            <v>0</v>
          </cell>
          <cell r="L4412">
            <v>0</v>
          </cell>
          <cell r="M4412">
            <v>0</v>
          </cell>
          <cell r="N4412">
            <v>0</v>
          </cell>
          <cell r="O4412">
            <v>0</v>
          </cell>
          <cell r="P4412">
            <v>0</v>
          </cell>
          <cell r="Q4412">
            <v>0</v>
          </cell>
          <cell r="R4412">
            <v>0</v>
          </cell>
          <cell r="S4412">
            <v>0</v>
          </cell>
          <cell r="T4412">
            <v>0</v>
          </cell>
          <cell r="U4412">
            <v>0</v>
          </cell>
          <cell r="V4412">
            <v>0</v>
          </cell>
          <cell r="W4412">
            <v>0</v>
          </cell>
          <cell r="X4412">
            <v>0</v>
          </cell>
          <cell r="Y4412" t="str">
            <v>D2_WY_x_400Proposed DSM Program Capital Costs</v>
          </cell>
        </row>
        <row r="4413">
          <cell r="E4413">
            <v>0</v>
          </cell>
          <cell r="F4413">
            <v>0</v>
          </cell>
          <cell r="G4413">
            <v>0</v>
          </cell>
          <cell r="H4413">
            <v>0</v>
          </cell>
          <cell r="I4413">
            <v>0</v>
          </cell>
          <cell r="J4413">
            <v>0</v>
          </cell>
          <cell r="K4413">
            <v>0</v>
          </cell>
          <cell r="L4413">
            <v>0</v>
          </cell>
          <cell r="M4413">
            <v>0</v>
          </cell>
          <cell r="N4413">
            <v>0</v>
          </cell>
          <cell r="O4413">
            <v>0</v>
          </cell>
          <cell r="P4413">
            <v>0</v>
          </cell>
          <cell r="Q4413">
            <v>0</v>
          </cell>
          <cell r="R4413">
            <v>0</v>
          </cell>
          <cell r="S4413">
            <v>0</v>
          </cell>
          <cell r="T4413">
            <v>0</v>
          </cell>
          <cell r="U4413">
            <v>0</v>
          </cell>
          <cell r="V4413">
            <v>0</v>
          </cell>
          <cell r="W4413">
            <v>0</v>
          </cell>
          <cell r="X4413">
            <v>0</v>
          </cell>
          <cell r="Y4413" t="str">
            <v>D2_WY_x_400   DSM Program Total Costs</v>
          </cell>
        </row>
        <row r="4414">
          <cell r="E4414">
            <v>0</v>
          </cell>
          <cell r="F4414">
            <v>0.45900000000000002</v>
          </cell>
          <cell r="G4414">
            <v>0.97099999999999997</v>
          </cell>
          <cell r="H4414">
            <v>1.5429999999999999</v>
          </cell>
          <cell r="I4414">
            <v>2.1840000000000002</v>
          </cell>
          <cell r="J4414">
            <v>2.8719999999999999</v>
          </cell>
          <cell r="K4414">
            <v>3.5590000000000002</v>
          </cell>
          <cell r="L4414">
            <v>4.2439999999999998</v>
          </cell>
          <cell r="M4414">
            <v>4.9130000000000003</v>
          </cell>
          <cell r="N4414">
            <v>5.5449999999999999</v>
          </cell>
          <cell r="O4414">
            <v>6.0940000000000003</v>
          </cell>
          <cell r="P4414">
            <v>6.577</v>
          </cell>
          <cell r="Q4414">
            <v>6.9909999999999997</v>
          </cell>
          <cell r="R4414">
            <v>7.3419999999999996</v>
          </cell>
          <cell r="S4414">
            <v>7.6379999999999999</v>
          </cell>
          <cell r="T4414">
            <v>7.8929999999999998</v>
          </cell>
          <cell r="U4414">
            <v>8.1120000000000001</v>
          </cell>
          <cell r="V4414">
            <v>8.3239999999999998</v>
          </cell>
          <cell r="W4414">
            <v>8.4909999999999997</v>
          </cell>
          <cell r="X4414">
            <v>8.6539999999999999</v>
          </cell>
          <cell r="Y4414" t="str">
            <v>D2_WY_e_40Proposed DSM Program Energy Costs</v>
          </cell>
        </row>
        <row r="4415">
          <cell r="E4415">
            <v>0</v>
          </cell>
          <cell r="F4415">
            <v>0</v>
          </cell>
          <cell r="G4415">
            <v>0</v>
          </cell>
          <cell r="H4415">
            <v>0</v>
          </cell>
          <cell r="I4415">
            <v>0</v>
          </cell>
          <cell r="J4415">
            <v>0</v>
          </cell>
          <cell r="K4415">
            <v>0</v>
          </cell>
          <cell r="L4415">
            <v>0</v>
          </cell>
          <cell r="M4415">
            <v>0</v>
          </cell>
          <cell r="N4415">
            <v>0</v>
          </cell>
          <cell r="O4415">
            <v>0</v>
          </cell>
          <cell r="P4415">
            <v>0</v>
          </cell>
          <cell r="Q4415">
            <v>0</v>
          </cell>
          <cell r="R4415">
            <v>0</v>
          </cell>
          <cell r="S4415">
            <v>0</v>
          </cell>
          <cell r="T4415">
            <v>0</v>
          </cell>
          <cell r="U4415">
            <v>0</v>
          </cell>
          <cell r="V4415">
            <v>0</v>
          </cell>
          <cell r="W4415">
            <v>0</v>
          </cell>
          <cell r="X4415">
            <v>0</v>
          </cell>
          <cell r="Y4415" t="str">
            <v>D2_WY_e_40Proposed DSM Program Payback Energy Costs</v>
          </cell>
        </row>
        <row r="4416">
          <cell r="E4416">
            <v>0</v>
          </cell>
          <cell r="F4416">
            <v>0</v>
          </cell>
          <cell r="G4416">
            <v>0</v>
          </cell>
          <cell r="H4416">
            <v>0</v>
          </cell>
          <cell r="I4416">
            <v>0</v>
          </cell>
          <cell r="J4416">
            <v>0</v>
          </cell>
          <cell r="K4416">
            <v>0</v>
          </cell>
          <cell r="L4416">
            <v>0</v>
          </cell>
          <cell r="M4416">
            <v>0</v>
          </cell>
          <cell r="N4416">
            <v>0</v>
          </cell>
          <cell r="O4416">
            <v>0</v>
          </cell>
          <cell r="P4416">
            <v>0</v>
          </cell>
          <cell r="Q4416">
            <v>0</v>
          </cell>
          <cell r="R4416">
            <v>0</v>
          </cell>
          <cell r="S4416">
            <v>0</v>
          </cell>
          <cell r="T4416">
            <v>0</v>
          </cell>
          <cell r="U4416">
            <v>0</v>
          </cell>
          <cell r="V4416">
            <v>0</v>
          </cell>
          <cell r="W4416">
            <v>0</v>
          </cell>
          <cell r="X4416">
            <v>0</v>
          </cell>
          <cell r="Y4416" t="str">
            <v>D2_WY_e_40Proposed DSM Program Capacity Costs</v>
          </cell>
        </row>
        <row r="4417">
          <cell r="E4417">
            <v>0</v>
          </cell>
          <cell r="F4417">
            <v>0</v>
          </cell>
          <cell r="G4417">
            <v>0</v>
          </cell>
          <cell r="H4417">
            <v>0</v>
          </cell>
          <cell r="I4417">
            <v>0</v>
          </cell>
          <cell r="J4417">
            <v>0</v>
          </cell>
          <cell r="K4417">
            <v>0</v>
          </cell>
          <cell r="L4417">
            <v>0</v>
          </cell>
          <cell r="M4417">
            <v>0</v>
          </cell>
          <cell r="N4417">
            <v>0</v>
          </cell>
          <cell r="O4417">
            <v>0</v>
          </cell>
          <cell r="P4417">
            <v>0</v>
          </cell>
          <cell r="Q4417">
            <v>0</v>
          </cell>
          <cell r="R4417">
            <v>0</v>
          </cell>
          <cell r="S4417">
            <v>0</v>
          </cell>
          <cell r="T4417">
            <v>0</v>
          </cell>
          <cell r="U4417">
            <v>0</v>
          </cell>
          <cell r="V4417">
            <v>0</v>
          </cell>
          <cell r="W4417">
            <v>0</v>
          </cell>
          <cell r="X4417">
            <v>0</v>
          </cell>
          <cell r="Y4417" t="str">
            <v>D2_WY_e_40Proposed DSM Program Capital Costs</v>
          </cell>
        </row>
        <row r="4418">
          <cell r="E4418">
            <v>0</v>
          </cell>
          <cell r="F4418">
            <v>0.45900000000000002</v>
          </cell>
          <cell r="G4418">
            <v>0.97099999999999997</v>
          </cell>
          <cell r="H4418">
            <v>1.5429999999999999</v>
          </cell>
          <cell r="I4418">
            <v>2.1840000000000002</v>
          </cell>
          <cell r="J4418">
            <v>2.8719999999999999</v>
          </cell>
          <cell r="K4418">
            <v>3.5590000000000002</v>
          </cell>
          <cell r="L4418">
            <v>4.2439999999999998</v>
          </cell>
          <cell r="M4418">
            <v>4.9130000000000003</v>
          </cell>
          <cell r="N4418">
            <v>5.5449999999999999</v>
          </cell>
          <cell r="O4418">
            <v>6.0940000000000003</v>
          </cell>
          <cell r="P4418">
            <v>6.577</v>
          </cell>
          <cell r="Q4418">
            <v>6.9909999999999997</v>
          </cell>
          <cell r="R4418">
            <v>7.3419999999999996</v>
          </cell>
          <cell r="S4418">
            <v>7.6379999999999999</v>
          </cell>
          <cell r="T4418">
            <v>7.8929999999999998</v>
          </cell>
          <cell r="U4418">
            <v>8.1120000000000001</v>
          </cell>
          <cell r="V4418">
            <v>8.3239999999999998</v>
          </cell>
          <cell r="W4418">
            <v>8.4909999999999997</v>
          </cell>
          <cell r="X4418">
            <v>8.6539999999999999</v>
          </cell>
          <cell r="Y4418" t="str">
            <v>D2_WY_e_40   DSM Program Total Costs</v>
          </cell>
        </row>
        <row r="4419">
          <cell r="E4419">
            <v>0</v>
          </cell>
          <cell r="F4419">
            <v>0</v>
          </cell>
          <cell r="G4419">
            <v>0</v>
          </cell>
          <cell r="H4419">
            <v>0</v>
          </cell>
          <cell r="I4419">
            <v>0</v>
          </cell>
          <cell r="J4419">
            <v>0</v>
          </cell>
          <cell r="K4419">
            <v>0</v>
          </cell>
          <cell r="L4419">
            <v>0</v>
          </cell>
          <cell r="M4419">
            <v>0</v>
          </cell>
          <cell r="N4419">
            <v>0</v>
          </cell>
          <cell r="O4419">
            <v>0</v>
          </cell>
          <cell r="P4419">
            <v>0</v>
          </cell>
          <cell r="Q4419">
            <v>0</v>
          </cell>
          <cell r="R4419">
            <v>0</v>
          </cell>
          <cell r="S4419">
            <v>0</v>
          </cell>
          <cell r="T4419">
            <v>0</v>
          </cell>
          <cell r="U4419">
            <v>0</v>
          </cell>
          <cell r="V4419">
            <v>0</v>
          </cell>
          <cell r="W4419">
            <v>0</v>
          </cell>
          <cell r="X4419">
            <v>0</v>
          </cell>
          <cell r="Y4419" t="str">
            <v>D2_WY_y_500Proposed DSM Program Energy Costs</v>
          </cell>
        </row>
        <row r="4420">
          <cell r="E4420">
            <v>0</v>
          </cell>
          <cell r="F4420">
            <v>0</v>
          </cell>
          <cell r="G4420">
            <v>0</v>
          </cell>
          <cell r="H4420">
            <v>0</v>
          </cell>
          <cell r="I4420">
            <v>0</v>
          </cell>
          <cell r="J4420">
            <v>0</v>
          </cell>
          <cell r="K4420">
            <v>0</v>
          </cell>
          <cell r="L4420">
            <v>0</v>
          </cell>
          <cell r="M4420">
            <v>0</v>
          </cell>
          <cell r="N4420">
            <v>0</v>
          </cell>
          <cell r="O4420">
            <v>0</v>
          </cell>
          <cell r="P4420">
            <v>0</v>
          </cell>
          <cell r="Q4420">
            <v>0</v>
          </cell>
          <cell r="R4420">
            <v>0</v>
          </cell>
          <cell r="S4420">
            <v>0</v>
          </cell>
          <cell r="T4420">
            <v>0</v>
          </cell>
          <cell r="U4420">
            <v>0</v>
          </cell>
          <cell r="V4420">
            <v>0</v>
          </cell>
          <cell r="W4420">
            <v>0</v>
          </cell>
          <cell r="X4420">
            <v>0</v>
          </cell>
          <cell r="Y4420" t="str">
            <v>D2_WY_y_500Proposed DSM Program Payback Energy Costs</v>
          </cell>
        </row>
        <row r="4421">
          <cell r="E4421">
            <v>0</v>
          </cell>
          <cell r="F4421">
            <v>0</v>
          </cell>
          <cell r="G4421">
            <v>0</v>
          </cell>
          <cell r="H4421">
            <v>0</v>
          </cell>
          <cell r="I4421">
            <v>0</v>
          </cell>
          <cell r="J4421">
            <v>0</v>
          </cell>
          <cell r="K4421">
            <v>0</v>
          </cell>
          <cell r="L4421">
            <v>0</v>
          </cell>
          <cell r="M4421">
            <v>0</v>
          </cell>
          <cell r="N4421">
            <v>0</v>
          </cell>
          <cell r="O4421">
            <v>0</v>
          </cell>
          <cell r="P4421">
            <v>0</v>
          </cell>
          <cell r="Q4421">
            <v>0</v>
          </cell>
          <cell r="R4421">
            <v>0</v>
          </cell>
          <cell r="S4421">
            <v>0</v>
          </cell>
          <cell r="T4421">
            <v>0</v>
          </cell>
          <cell r="U4421">
            <v>0</v>
          </cell>
          <cell r="V4421">
            <v>0</v>
          </cell>
          <cell r="W4421">
            <v>0</v>
          </cell>
          <cell r="X4421">
            <v>0</v>
          </cell>
          <cell r="Y4421" t="str">
            <v>D2_WY_y_500Proposed DSM Program Capacity Costs</v>
          </cell>
        </row>
        <row r="4422">
          <cell r="E4422">
            <v>0</v>
          </cell>
          <cell r="F4422">
            <v>0</v>
          </cell>
          <cell r="G4422">
            <v>0</v>
          </cell>
          <cell r="H4422">
            <v>0</v>
          </cell>
          <cell r="I4422">
            <v>0</v>
          </cell>
          <cell r="J4422">
            <v>0</v>
          </cell>
          <cell r="K4422">
            <v>0</v>
          </cell>
          <cell r="L4422">
            <v>0</v>
          </cell>
          <cell r="M4422">
            <v>0</v>
          </cell>
          <cell r="N4422">
            <v>0</v>
          </cell>
          <cell r="O4422">
            <v>0</v>
          </cell>
          <cell r="P4422">
            <v>0</v>
          </cell>
          <cell r="Q4422">
            <v>0</v>
          </cell>
          <cell r="R4422">
            <v>0</v>
          </cell>
          <cell r="S4422">
            <v>0</v>
          </cell>
          <cell r="T4422">
            <v>0</v>
          </cell>
          <cell r="U4422">
            <v>0</v>
          </cell>
          <cell r="V4422">
            <v>0</v>
          </cell>
          <cell r="W4422">
            <v>0</v>
          </cell>
          <cell r="X4422">
            <v>0</v>
          </cell>
          <cell r="Y4422" t="str">
            <v>D2_WY_y_500Proposed DSM Program Capital Costs</v>
          </cell>
        </row>
        <row r="4423">
          <cell r="E4423">
            <v>0</v>
          </cell>
          <cell r="F4423">
            <v>0</v>
          </cell>
          <cell r="G4423">
            <v>0</v>
          </cell>
          <cell r="H4423">
            <v>0</v>
          </cell>
          <cell r="I4423">
            <v>0</v>
          </cell>
          <cell r="J4423">
            <v>0</v>
          </cell>
          <cell r="K4423">
            <v>0</v>
          </cell>
          <cell r="L4423">
            <v>0</v>
          </cell>
          <cell r="M4423">
            <v>0</v>
          </cell>
          <cell r="N4423">
            <v>0</v>
          </cell>
          <cell r="O4423">
            <v>0</v>
          </cell>
          <cell r="P4423">
            <v>0</v>
          </cell>
          <cell r="Q4423">
            <v>0</v>
          </cell>
          <cell r="R4423">
            <v>0</v>
          </cell>
          <cell r="S4423">
            <v>0</v>
          </cell>
          <cell r="T4423">
            <v>0</v>
          </cell>
          <cell r="U4423">
            <v>0</v>
          </cell>
          <cell r="V4423">
            <v>0</v>
          </cell>
          <cell r="W4423">
            <v>0</v>
          </cell>
          <cell r="X4423">
            <v>0</v>
          </cell>
          <cell r="Y4423" t="str">
            <v>D2_WY_y_500   DSM Program Total Costs</v>
          </cell>
        </row>
        <row r="4424">
          <cell r="E4424">
            <v>0</v>
          </cell>
          <cell r="F4424">
            <v>0</v>
          </cell>
          <cell r="G4424">
            <v>0</v>
          </cell>
          <cell r="H4424">
            <v>0.54800000000000004</v>
          </cell>
          <cell r="I4424">
            <v>1.155</v>
          </cell>
          <cell r="J4424">
            <v>1.7829999999999999</v>
          </cell>
          <cell r="K4424">
            <v>2.3719999999999999</v>
          </cell>
          <cell r="L4424">
            <v>2.9409999999999998</v>
          </cell>
          <cell r="M4424">
            <v>3.4889999999999999</v>
          </cell>
          <cell r="N4424">
            <v>3.9980000000000002</v>
          </cell>
          <cell r="O4424">
            <v>4.4480000000000004</v>
          </cell>
          <cell r="P4424">
            <v>4.8659999999999997</v>
          </cell>
          <cell r="Q4424">
            <v>5.2329999999999997</v>
          </cell>
          <cell r="R4424">
            <v>5.57</v>
          </cell>
          <cell r="S4424">
            <v>5.8789999999999996</v>
          </cell>
          <cell r="T4424">
            <v>6.1449999999999996</v>
          </cell>
          <cell r="U4424">
            <v>6.3760000000000003</v>
          </cell>
          <cell r="V4424">
            <v>6.61</v>
          </cell>
          <cell r="W4424">
            <v>6.758</v>
          </cell>
          <cell r="X4424">
            <v>6.9029999999999996</v>
          </cell>
          <cell r="Y4424" t="str">
            <v>D2_WY_f_50Proposed DSM Program Energy Costs</v>
          </cell>
        </row>
        <row r="4425">
          <cell r="E4425">
            <v>0</v>
          </cell>
          <cell r="F4425">
            <v>0</v>
          </cell>
          <cell r="G4425">
            <v>0</v>
          </cell>
          <cell r="H4425">
            <v>0</v>
          </cell>
          <cell r="I4425">
            <v>0</v>
          </cell>
          <cell r="J4425">
            <v>0</v>
          </cell>
          <cell r="K4425">
            <v>0</v>
          </cell>
          <cell r="L4425">
            <v>0</v>
          </cell>
          <cell r="M4425">
            <v>0</v>
          </cell>
          <cell r="N4425">
            <v>0</v>
          </cell>
          <cell r="O4425">
            <v>0</v>
          </cell>
          <cell r="P4425">
            <v>0</v>
          </cell>
          <cell r="Q4425">
            <v>0</v>
          </cell>
          <cell r="R4425">
            <v>0</v>
          </cell>
          <cell r="S4425">
            <v>0</v>
          </cell>
          <cell r="T4425">
            <v>0</v>
          </cell>
          <cell r="U4425">
            <v>0</v>
          </cell>
          <cell r="V4425">
            <v>0</v>
          </cell>
          <cell r="W4425">
            <v>0</v>
          </cell>
          <cell r="X4425">
            <v>0</v>
          </cell>
          <cell r="Y4425" t="str">
            <v>D2_WY_f_50Proposed DSM Program Payback Energy Costs</v>
          </cell>
        </row>
        <row r="4426">
          <cell r="E4426">
            <v>0</v>
          </cell>
          <cell r="F4426">
            <v>0</v>
          </cell>
          <cell r="G4426">
            <v>0</v>
          </cell>
          <cell r="H4426">
            <v>0</v>
          </cell>
          <cell r="I4426">
            <v>0</v>
          </cell>
          <cell r="J4426">
            <v>0</v>
          </cell>
          <cell r="K4426">
            <v>0</v>
          </cell>
          <cell r="L4426">
            <v>0</v>
          </cell>
          <cell r="M4426">
            <v>0</v>
          </cell>
          <cell r="N4426">
            <v>0</v>
          </cell>
          <cell r="O4426">
            <v>0</v>
          </cell>
          <cell r="P4426">
            <v>0</v>
          </cell>
          <cell r="Q4426">
            <v>0</v>
          </cell>
          <cell r="R4426">
            <v>0</v>
          </cell>
          <cell r="S4426">
            <v>0</v>
          </cell>
          <cell r="T4426">
            <v>0</v>
          </cell>
          <cell r="U4426">
            <v>0</v>
          </cell>
          <cell r="V4426">
            <v>0</v>
          </cell>
          <cell r="W4426">
            <v>0</v>
          </cell>
          <cell r="X4426">
            <v>0</v>
          </cell>
          <cell r="Y4426" t="str">
            <v>D2_WY_f_50Proposed DSM Program Capacity Costs</v>
          </cell>
        </row>
        <row r="4427">
          <cell r="E4427">
            <v>0</v>
          </cell>
          <cell r="F4427">
            <v>0</v>
          </cell>
          <cell r="G4427">
            <v>0</v>
          </cell>
          <cell r="H4427">
            <v>0</v>
          </cell>
          <cell r="I4427">
            <v>0</v>
          </cell>
          <cell r="J4427">
            <v>0</v>
          </cell>
          <cell r="K4427">
            <v>0</v>
          </cell>
          <cell r="L4427">
            <v>0</v>
          </cell>
          <cell r="M4427">
            <v>0</v>
          </cell>
          <cell r="N4427">
            <v>0</v>
          </cell>
          <cell r="O4427">
            <v>0</v>
          </cell>
          <cell r="P4427">
            <v>0</v>
          </cell>
          <cell r="Q4427">
            <v>0</v>
          </cell>
          <cell r="R4427">
            <v>0</v>
          </cell>
          <cell r="S4427">
            <v>0</v>
          </cell>
          <cell r="T4427">
            <v>0</v>
          </cell>
          <cell r="U4427">
            <v>0</v>
          </cell>
          <cell r="V4427">
            <v>0</v>
          </cell>
          <cell r="W4427">
            <v>0</v>
          </cell>
          <cell r="X4427">
            <v>0</v>
          </cell>
          <cell r="Y4427" t="str">
            <v>D2_WY_f_50Proposed DSM Program Capital Costs</v>
          </cell>
        </row>
        <row r="4428">
          <cell r="E4428">
            <v>0</v>
          </cell>
          <cell r="F4428">
            <v>0</v>
          </cell>
          <cell r="G4428">
            <v>0</v>
          </cell>
          <cell r="H4428">
            <v>0.54800000000000004</v>
          </cell>
          <cell r="I4428">
            <v>1.155</v>
          </cell>
          <cell r="J4428">
            <v>1.7829999999999999</v>
          </cell>
          <cell r="K4428">
            <v>2.3719999999999999</v>
          </cell>
          <cell r="L4428">
            <v>2.9409999999999998</v>
          </cell>
          <cell r="M4428">
            <v>3.4889999999999999</v>
          </cell>
          <cell r="N4428">
            <v>3.9980000000000002</v>
          </cell>
          <cell r="O4428">
            <v>4.4480000000000004</v>
          </cell>
          <cell r="P4428">
            <v>4.8659999999999997</v>
          </cell>
          <cell r="Q4428">
            <v>5.2329999999999997</v>
          </cell>
          <cell r="R4428">
            <v>5.57</v>
          </cell>
          <cell r="S4428">
            <v>5.8789999999999996</v>
          </cell>
          <cell r="T4428">
            <v>6.1449999999999996</v>
          </cell>
          <cell r="U4428">
            <v>6.3760000000000003</v>
          </cell>
          <cell r="V4428">
            <v>6.61</v>
          </cell>
          <cell r="W4428">
            <v>6.758</v>
          </cell>
          <cell r="X4428">
            <v>6.9029999999999996</v>
          </cell>
          <cell r="Y4428" t="str">
            <v>D2_WY_f_50   DSM Program Total Costs</v>
          </cell>
        </row>
        <row r="4429">
          <cell r="E4429">
            <v>0</v>
          </cell>
          <cell r="F4429">
            <v>0</v>
          </cell>
          <cell r="G4429">
            <v>0</v>
          </cell>
          <cell r="H4429">
            <v>0</v>
          </cell>
          <cell r="I4429">
            <v>0</v>
          </cell>
          <cell r="J4429">
            <v>0</v>
          </cell>
          <cell r="K4429">
            <v>0</v>
          </cell>
          <cell r="L4429">
            <v>0.374</v>
          </cell>
          <cell r="M4429">
            <v>0.751</v>
          </cell>
          <cell r="N4429">
            <v>1.1100000000000001</v>
          </cell>
          <cell r="O4429">
            <v>1.4259999999999999</v>
          </cell>
          <cell r="P4429">
            <v>1.694</v>
          </cell>
          <cell r="Q4429">
            <v>1.9119999999999999</v>
          </cell>
          <cell r="R4429">
            <v>2.09</v>
          </cell>
          <cell r="S4429">
            <v>2.2349999999999999</v>
          </cell>
          <cell r="T4429">
            <v>2.355</v>
          </cell>
          <cell r="U4429">
            <v>2.456</v>
          </cell>
          <cell r="V4429">
            <v>2.5539999999999998</v>
          </cell>
          <cell r="W4429">
            <v>2.649</v>
          </cell>
          <cell r="X4429">
            <v>2.7389999999999999</v>
          </cell>
          <cell r="Y4429" t="str">
            <v>D2_WY_g_60Proposed DSM Program Energy Costs</v>
          </cell>
        </row>
        <row r="4430">
          <cell r="E4430">
            <v>0</v>
          </cell>
          <cell r="F4430">
            <v>0</v>
          </cell>
          <cell r="G4430">
            <v>0</v>
          </cell>
          <cell r="H4430">
            <v>0</v>
          </cell>
          <cell r="I4430">
            <v>0</v>
          </cell>
          <cell r="J4430">
            <v>0</v>
          </cell>
          <cell r="K4430">
            <v>0</v>
          </cell>
          <cell r="L4430">
            <v>0</v>
          </cell>
          <cell r="M4430">
            <v>0</v>
          </cell>
          <cell r="N4430">
            <v>0</v>
          </cell>
          <cell r="O4430">
            <v>0</v>
          </cell>
          <cell r="P4430">
            <v>0</v>
          </cell>
          <cell r="Q4430">
            <v>0</v>
          </cell>
          <cell r="R4430">
            <v>0</v>
          </cell>
          <cell r="S4430">
            <v>0</v>
          </cell>
          <cell r="T4430">
            <v>0</v>
          </cell>
          <cell r="U4430">
            <v>0</v>
          </cell>
          <cell r="V4430">
            <v>0</v>
          </cell>
          <cell r="W4430">
            <v>0</v>
          </cell>
          <cell r="X4430">
            <v>0</v>
          </cell>
          <cell r="Y4430" t="str">
            <v>D2_WY_g_60Proposed DSM Program Payback Energy Costs</v>
          </cell>
        </row>
        <row r="4431">
          <cell r="E4431">
            <v>0</v>
          </cell>
          <cell r="F4431">
            <v>0</v>
          </cell>
          <cell r="G4431">
            <v>0</v>
          </cell>
          <cell r="H4431">
            <v>0</v>
          </cell>
          <cell r="I4431">
            <v>0</v>
          </cell>
          <cell r="J4431">
            <v>0</v>
          </cell>
          <cell r="K4431">
            <v>0</v>
          </cell>
          <cell r="L4431">
            <v>0</v>
          </cell>
          <cell r="M4431">
            <v>0</v>
          </cell>
          <cell r="N4431">
            <v>0</v>
          </cell>
          <cell r="O4431">
            <v>0</v>
          </cell>
          <cell r="P4431">
            <v>0</v>
          </cell>
          <cell r="Q4431">
            <v>0</v>
          </cell>
          <cell r="R4431">
            <v>0</v>
          </cell>
          <cell r="S4431">
            <v>0</v>
          </cell>
          <cell r="T4431">
            <v>0</v>
          </cell>
          <cell r="U4431">
            <v>0</v>
          </cell>
          <cell r="V4431">
            <v>0</v>
          </cell>
          <cell r="W4431">
            <v>0</v>
          </cell>
          <cell r="X4431">
            <v>0</v>
          </cell>
          <cell r="Y4431" t="str">
            <v>D2_WY_g_60Proposed DSM Program Capacity Costs</v>
          </cell>
        </row>
        <row r="4432">
          <cell r="E4432">
            <v>0</v>
          </cell>
          <cell r="F4432">
            <v>0</v>
          </cell>
          <cell r="G4432">
            <v>0</v>
          </cell>
          <cell r="H4432">
            <v>0</v>
          </cell>
          <cell r="I4432">
            <v>0</v>
          </cell>
          <cell r="J4432">
            <v>0</v>
          </cell>
          <cell r="K4432">
            <v>0</v>
          </cell>
          <cell r="L4432">
            <v>0</v>
          </cell>
          <cell r="M4432">
            <v>0</v>
          </cell>
          <cell r="N4432">
            <v>0</v>
          </cell>
          <cell r="O4432">
            <v>0</v>
          </cell>
          <cell r="P4432">
            <v>0</v>
          </cell>
          <cell r="Q4432">
            <v>0</v>
          </cell>
          <cell r="R4432">
            <v>0</v>
          </cell>
          <cell r="S4432">
            <v>0</v>
          </cell>
          <cell r="T4432">
            <v>0</v>
          </cell>
          <cell r="U4432">
            <v>0</v>
          </cell>
          <cell r="V4432">
            <v>0</v>
          </cell>
          <cell r="W4432">
            <v>0</v>
          </cell>
          <cell r="X4432">
            <v>0</v>
          </cell>
          <cell r="Y4432" t="str">
            <v>D2_WY_g_60Proposed DSM Program Capital Costs</v>
          </cell>
        </row>
        <row r="4433">
          <cell r="E4433">
            <v>0</v>
          </cell>
          <cell r="F4433">
            <v>0</v>
          </cell>
          <cell r="G4433">
            <v>0</v>
          </cell>
          <cell r="H4433">
            <v>0</v>
          </cell>
          <cell r="I4433">
            <v>0</v>
          </cell>
          <cell r="J4433">
            <v>0</v>
          </cell>
          <cell r="K4433">
            <v>0</v>
          </cell>
          <cell r="L4433">
            <v>0.374</v>
          </cell>
          <cell r="M4433">
            <v>0.751</v>
          </cell>
          <cell r="N4433">
            <v>1.1100000000000001</v>
          </cell>
          <cell r="O4433">
            <v>1.4259999999999999</v>
          </cell>
          <cell r="P4433">
            <v>1.694</v>
          </cell>
          <cell r="Q4433">
            <v>1.9119999999999999</v>
          </cell>
          <cell r="R4433">
            <v>2.09</v>
          </cell>
          <cell r="S4433">
            <v>2.2349999999999999</v>
          </cell>
          <cell r="T4433">
            <v>2.355</v>
          </cell>
          <cell r="U4433">
            <v>2.456</v>
          </cell>
          <cell r="V4433">
            <v>2.5539999999999998</v>
          </cell>
          <cell r="W4433">
            <v>2.649</v>
          </cell>
          <cell r="X4433">
            <v>2.7389999999999999</v>
          </cell>
          <cell r="Y4433" t="str">
            <v>D2_WY_g_60   DSM Program Total Costs</v>
          </cell>
        </row>
        <row r="4434">
          <cell r="E4434">
            <v>0</v>
          </cell>
          <cell r="F4434">
            <v>0</v>
          </cell>
          <cell r="G4434">
            <v>0</v>
          </cell>
          <cell r="H4434">
            <v>0</v>
          </cell>
          <cell r="I4434">
            <v>0</v>
          </cell>
          <cell r="J4434">
            <v>0</v>
          </cell>
          <cell r="K4434">
            <v>0</v>
          </cell>
          <cell r="L4434">
            <v>0</v>
          </cell>
          <cell r="M4434">
            <v>0</v>
          </cell>
          <cell r="N4434">
            <v>9.0999999999999998E-2</v>
          </cell>
          <cell r="O4434">
            <v>0.16800000000000001</v>
          </cell>
          <cell r="P4434">
            <v>0.23100000000000001</v>
          </cell>
          <cell r="Q4434">
            <v>0.29299999999999998</v>
          </cell>
          <cell r="R4434">
            <v>0.34799999999999998</v>
          </cell>
          <cell r="S4434">
            <v>0.38100000000000001</v>
          </cell>
          <cell r="T4434">
            <v>0.42599999999999999</v>
          </cell>
          <cell r="U4434">
            <v>0.45600000000000002</v>
          </cell>
          <cell r="V4434">
            <v>0.48599999999999999</v>
          </cell>
          <cell r="W4434">
            <v>0.51600000000000001</v>
          </cell>
          <cell r="X4434">
            <v>0.54500000000000004</v>
          </cell>
          <cell r="Y4434" t="str">
            <v>D2_WY_h_70Proposed DSM Program Energy Costs</v>
          </cell>
        </row>
        <row r="4435">
          <cell r="E4435">
            <v>0</v>
          </cell>
          <cell r="F4435">
            <v>0</v>
          </cell>
          <cell r="G4435">
            <v>0</v>
          </cell>
          <cell r="H4435">
            <v>0</v>
          </cell>
          <cell r="I4435">
            <v>0</v>
          </cell>
          <cell r="J4435">
            <v>0</v>
          </cell>
          <cell r="K4435">
            <v>0</v>
          </cell>
          <cell r="L4435">
            <v>0</v>
          </cell>
          <cell r="M4435">
            <v>0</v>
          </cell>
          <cell r="N4435">
            <v>0</v>
          </cell>
          <cell r="O4435">
            <v>0</v>
          </cell>
          <cell r="P4435">
            <v>0</v>
          </cell>
          <cell r="Q4435">
            <v>0</v>
          </cell>
          <cell r="R4435">
            <v>0</v>
          </cell>
          <cell r="S4435">
            <v>0</v>
          </cell>
          <cell r="T4435">
            <v>0</v>
          </cell>
          <cell r="U4435">
            <v>0</v>
          </cell>
          <cell r="V4435">
            <v>0</v>
          </cell>
          <cell r="W4435">
            <v>0</v>
          </cell>
          <cell r="X4435">
            <v>0</v>
          </cell>
          <cell r="Y4435" t="str">
            <v>D2_WY_h_70Proposed DSM Program Payback Energy Costs</v>
          </cell>
        </row>
        <row r="4436">
          <cell r="E4436">
            <v>0</v>
          </cell>
          <cell r="F4436">
            <v>0</v>
          </cell>
          <cell r="G4436">
            <v>0</v>
          </cell>
          <cell r="H4436">
            <v>0</v>
          </cell>
          <cell r="I4436">
            <v>0</v>
          </cell>
          <cell r="J4436">
            <v>0</v>
          </cell>
          <cell r="K4436">
            <v>0</v>
          </cell>
          <cell r="L4436">
            <v>0</v>
          </cell>
          <cell r="M4436">
            <v>0</v>
          </cell>
          <cell r="N4436">
            <v>0</v>
          </cell>
          <cell r="O4436">
            <v>0</v>
          </cell>
          <cell r="P4436">
            <v>0</v>
          </cell>
          <cell r="Q4436">
            <v>0</v>
          </cell>
          <cell r="R4436">
            <v>0</v>
          </cell>
          <cell r="S4436">
            <v>0</v>
          </cell>
          <cell r="T4436">
            <v>0</v>
          </cell>
          <cell r="U4436">
            <v>0</v>
          </cell>
          <cell r="V4436">
            <v>0</v>
          </cell>
          <cell r="W4436">
            <v>0</v>
          </cell>
          <cell r="X4436">
            <v>0</v>
          </cell>
          <cell r="Y4436" t="str">
            <v>D2_WY_h_70Proposed DSM Program Capacity Costs</v>
          </cell>
        </row>
        <row r="4437">
          <cell r="E4437">
            <v>0</v>
          </cell>
          <cell r="F4437">
            <v>0</v>
          </cell>
          <cell r="G4437">
            <v>0</v>
          </cell>
          <cell r="H4437">
            <v>0</v>
          </cell>
          <cell r="I4437">
            <v>0</v>
          </cell>
          <cell r="J4437">
            <v>0</v>
          </cell>
          <cell r="K4437">
            <v>0</v>
          </cell>
          <cell r="L4437">
            <v>0</v>
          </cell>
          <cell r="M4437">
            <v>0</v>
          </cell>
          <cell r="N4437">
            <v>0</v>
          </cell>
          <cell r="O4437">
            <v>0</v>
          </cell>
          <cell r="P4437">
            <v>0</v>
          </cell>
          <cell r="Q4437">
            <v>0</v>
          </cell>
          <cell r="R4437">
            <v>0</v>
          </cell>
          <cell r="S4437">
            <v>0</v>
          </cell>
          <cell r="T4437">
            <v>0</v>
          </cell>
          <cell r="U4437">
            <v>0</v>
          </cell>
          <cell r="V4437">
            <v>0</v>
          </cell>
          <cell r="W4437">
            <v>0</v>
          </cell>
          <cell r="X4437">
            <v>0</v>
          </cell>
          <cell r="Y4437" t="str">
            <v>D2_WY_h_70Proposed DSM Program Capital Costs</v>
          </cell>
        </row>
        <row r="4438">
          <cell r="E4438">
            <v>0</v>
          </cell>
          <cell r="F4438">
            <v>0</v>
          </cell>
          <cell r="G4438">
            <v>0</v>
          </cell>
          <cell r="H4438">
            <v>0</v>
          </cell>
          <cell r="I4438">
            <v>0</v>
          </cell>
          <cell r="J4438">
            <v>0</v>
          </cell>
          <cell r="K4438">
            <v>0</v>
          </cell>
          <cell r="L4438">
            <v>0</v>
          </cell>
          <cell r="M4438">
            <v>0</v>
          </cell>
          <cell r="N4438">
            <v>9.0999999999999998E-2</v>
          </cell>
          <cell r="O4438">
            <v>0.16800000000000001</v>
          </cell>
          <cell r="P4438">
            <v>0.23100000000000001</v>
          </cell>
          <cell r="Q4438">
            <v>0.29299999999999998</v>
          </cell>
          <cell r="R4438">
            <v>0.34799999999999998</v>
          </cell>
          <cell r="S4438">
            <v>0.38100000000000001</v>
          </cell>
          <cell r="T4438">
            <v>0.42599999999999999</v>
          </cell>
          <cell r="U4438">
            <v>0.45600000000000002</v>
          </cell>
          <cell r="V4438">
            <v>0.48599999999999999</v>
          </cell>
          <cell r="W4438">
            <v>0.51600000000000001</v>
          </cell>
          <cell r="X4438">
            <v>0.54500000000000004</v>
          </cell>
          <cell r="Y4438" t="str">
            <v>D2_WY_h_70   DSM Program Total Costs</v>
          </cell>
        </row>
        <row r="4439">
          <cell r="E4439">
            <v>0</v>
          </cell>
          <cell r="F4439">
            <v>0</v>
          </cell>
          <cell r="G4439">
            <v>0</v>
          </cell>
          <cell r="H4439">
            <v>0</v>
          </cell>
          <cell r="I4439">
            <v>0</v>
          </cell>
          <cell r="J4439">
            <v>0</v>
          </cell>
          <cell r="K4439">
            <v>0</v>
          </cell>
          <cell r="L4439">
            <v>0</v>
          </cell>
          <cell r="M4439">
            <v>0</v>
          </cell>
          <cell r="N4439">
            <v>0</v>
          </cell>
          <cell r="O4439">
            <v>0</v>
          </cell>
          <cell r="P4439">
            <v>0</v>
          </cell>
          <cell r="Q4439">
            <v>0</v>
          </cell>
          <cell r="R4439">
            <v>0</v>
          </cell>
          <cell r="S4439">
            <v>0</v>
          </cell>
          <cell r="T4439">
            <v>0</v>
          </cell>
          <cell r="U4439">
            <v>0</v>
          </cell>
          <cell r="V4439">
            <v>0</v>
          </cell>
          <cell r="W4439">
            <v>0</v>
          </cell>
          <cell r="X4439">
            <v>0</v>
          </cell>
          <cell r="Y4439" t="str">
            <v>D2_WY_z_750Proposed DSM Program Energy Costs</v>
          </cell>
        </row>
        <row r="4440">
          <cell r="E4440">
            <v>0</v>
          </cell>
          <cell r="F4440">
            <v>0</v>
          </cell>
          <cell r="G4440">
            <v>0</v>
          </cell>
          <cell r="H4440">
            <v>0</v>
          </cell>
          <cell r="I4440">
            <v>0</v>
          </cell>
          <cell r="J4440">
            <v>0</v>
          </cell>
          <cell r="K4440">
            <v>0</v>
          </cell>
          <cell r="L4440">
            <v>0</v>
          </cell>
          <cell r="M4440">
            <v>0</v>
          </cell>
          <cell r="N4440">
            <v>0</v>
          </cell>
          <cell r="O4440">
            <v>0</v>
          </cell>
          <cell r="P4440">
            <v>0</v>
          </cell>
          <cell r="Q4440">
            <v>0</v>
          </cell>
          <cell r="R4440">
            <v>0</v>
          </cell>
          <cell r="S4440">
            <v>0</v>
          </cell>
          <cell r="T4440">
            <v>0</v>
          </cell>
          <cell r="U4440">
            <v>0</v>
          </cell>
          <cell r="V4440">
            <v>0</v>
          </cell>
          <cell r="W4440">
            <v>0</v>
          </cell>
          <cell r="X4440">
            <v>0</v>
          </cell>
          <cell r="Y4440" t="str">
            <v>D2_WY_z_750Proposed DSM Program Payback Energy Costs</v>
          </cell>
        </row>
        <row r="4441">
          <cell r="E4441">
            <v>0</v>
          </cell>
          <cell r="F4441">
            <v>0</v>
          </cell>
          <cell r="G4441">
            <v>0</v>
          </cell>
          <cell r="H4441">
            <v>0</v>
          </cell>
          <cell r="I4441">
            <v>0</v>
          </cell>
          <cell r="J4441">
            <v>0</v>
          </cell>
          <cell r="K4441">
            <v>0</v>
          </cell>
          <cell r="L4441">
            <v>0</v>
          </cell>
          <cell r="M4441">
            <v>0</v>
          </cell>
          <cell r="N4441">
            <v>0</v>
          </cell>
          <cell r="O4441">
            <v>0</v>
          </cell>
          <cell r="P4441">
            <v>0</v>
          </cell>
          <cell r="Q4441">
            <v>0</v>
          </cell>
          <cell r="R4441">
            <v>0</v>
          </cell>
          <cell r="S4441">
            <v>0</v>
          </cell>
          <cell r="T4441">
            <v>0</v>
          </cell>
          <cell r="U4441">
            <v>0</v>
          </cell>
          <cell r="V4441">
            <v>0</v>
          </cell>
          <cell r="W4441">
            <v>0</v>
          </cell>
          <cell r="X4441">
            <v>0</v>
          </cell>
          <cell r="Y4441" t="str">
            <v>D2_WY_z_750Proposed DSM Program Capacity Costs</v>
          </cell>
        </row>
        <row r="4442">
          <cell r="E4442">
            <v>0</v>
          </cell>
          <cell r="F4442">
            <v>0</v>
          </cell>
          <cell r="G4442">
            <v>0</v>
          </cell>
          <cell r="H4442">
            <v>0</v>
          </cell>
          <cell r="I4442">
            <v>0</v>
          </cell>
          <cell r="J4442">
            <v>0</v>
          </cell>
          <cell r="K4442">
            <v>0</v>
          </cell>
          <cell r="L4442">
            <v>0</v>
          </cell>
          <cell r="M4442">
            <v>0</v>
          </cell>
          <cell r="N4442">
            <v>0</v>
          </cell>
          <cell r="O4442">
            <v>0</v>
          </cell>
          <cell r="P4442">
            <v>0</v>
          </cell>
          <cell r="Q4442">
            <v>0</v>
          </cell>
          <cell r="R4442">
            <v>0</v>
          </cell>
          <cell r="S4442">
            <v>0</v>
          </cell>
          <cell r="T4442">
            <v>0</v>
          </cell>
          <cell r="U4442">
            <v>0</v>
          </cell>
          <cell r="V4442">
            <v>0</v>
          </cell>
          <cell r="W4442">
            <v>0</v>
          </cell>
          <cell r="X4442">
            <v>0</v>
          </cell>
          <cell r="Y4442" t="str">
            <v>D2_WY_z_750Proposed DSM Program Capital Costs</v>
          </cell>
        </row>
        <row r="4443">
          <cell r="E4443">
            <v>0</v>
          </cell>
          <cell r="F4443">
            <v>0</v>
          </cell>
          <cell r="G4443">
            <v>0</v>
          </cell>
          <cell r="H4443">
            <v>0</v>
          </cell>
          <cell r="I4443">
            <v>0</v>
          </cell>
          <cell r="J4443">
            <v>0</v>
          </cell>
          <cell r="K4443">
            <v>0</v>
          </cell>
          <cell r="L4443">
            <v>0</v>
          </cell>
          <cell r="M4443">
            <v>0</v>
          </cell>
          <cell r="N4443">
            <v>0</v>
          </cell>
          <cell r="O4443">
            <v>0</v>
          </cell>
          <cell r="P4443">
            <v>0</v>
          </cell>
          <cell r="Q4443">
            <v>0</v>
          </cell>
          <cell r="R4443">
            <v>0</v>
          </cell>
          <cell r="S4443">
            <v>0</v>
          </cell>
          <cell r="T4443">
            <v>0</v>
          </cell>
          <cell r="U4443">
            <v>0</v>
          </cell>
          <cell r="V4443">
            <v>0</v>
          </cell>
          <cell r="W4443">
            <v>0</v>
          </cell>
          <cell r="X4443">
            <v>0</v>
          </cell>
          <cell r="Y4443" t="str">
            <v>D2_WY_z_750   DSM Program Total Costs</v>
          </cell>
        </row>
        <row r="4444">
          <cell r="E4444">
            <v>0</v>
          </cell>
          <cell r="F4444">
            <v>0</v>
          </cell>
          <cell r="G4444">
            <v>0</v>
          </cell>
          <cell r="H4444">
            <v>0</v>
          </cell>
          <cell r="I4444">
            <v>0</v>
          </cell>
          <cell r="J4444">
            <v>0</v>
          </cell>
          <cell r="K4444">
            <v>0</v>
          </cell>
          <cell r="L4444">
            <v>0</v>
          </cell>
          <cell r="M4444">
            <v>0</v>
          </cell>
          <cell r="N4444">
            <v>0</v>
          </cell>
          <cell r="O4444">
            <v>5.8000000000000003E-2</v>
          </cell>
          <cell r="P4444">
            <v>5.8000000000000003E-2</v>
          </cell>
          <cell r="Q4444">
            <v>5.8000000000000003E-2</v>
          </cell>
          <cell r="R4444">
            <v>0.10299999999999999</v>
          </cell>
          <cell r="S4444">
            <v>0.10299999999999999</v>
          </cell>
          <cell r="T4444">
            <v>0.10299999999999999</v>
          </cell>
          <cell r="U4444">
            <v>0.13500000000000001</v>
          </cell>
          <cell r="V4444">
            <v>0.13500000000000001</v>
          </cell>
          <cell r="W4444">
            <v>0.16500000000000001</v>
          </cell>
          <cell r="X4444">
            <v>0.19500000000000001</v>
          </cell>
          <cell r="Y4444" t="str">
            <v>D2_WY_i_80Proposed DSM Program Energy Costs</v>
          </cell>
        </row>
        <row r="4445">
          <cell r="E4445">
            <v>0</v>
          </cell>
          <cell r="F4445">
            <v>0</v>
          </cell>
          <cell r="G4445">
            <v>0</v>
          </cell>
          <cell r="H4445">
            <v>0</v>
          </cell>
          <cell r="I4445">
            <v>0</v>
          </cell>
          <cell r="J4445">
            <v>0</v>
          </cell>
          <cell r="K4445">
            <v>0</v>
          </cell>
          <cell r="L4445">
            <v>0</v>
          </cell>
          <cell r="M4445">
            <v>0</v>
          </cell>
          <cell r="N4445">
            <v>0</v>
          </cell>
          <cell r="O4445">
            <v>0</v>
          </cell>
          <cell r="P4445">
            <v>0</v>
          </cell>
          <cell r="Q4445">
            <v>0</v>
          </cell>
          <cell r="R4445">
            <v>0</v>
          </cell>
          <cell r="S4445">
            <v>0</v>
          </cell>
          <cell r="T4445">
            <v>0</v>
          </cell>
          <cell r="U4445">
            <v>0</v>
          </cell>
          <cell r="V4445">
            <v>0</v>
          </cell>
          <cell r="W4445">
            <v>0</v>
          </cell>
          <cell r="X4445">
            <v>0</v>
          </cell>
          <cell r="Y4445" t="str">
            <v>D2_WY_i_80Proposed DSM Program Payback Energy Costs</v>
          </cell>
        </row>
        <row r="4446">
          <cell r="E4446">
            <v>0</v>
          </cell>
          <cell r="F4446">
            <v>0</v>
          </cell>
          <cell r="G4446">
            <v>0</v>
          </cell>
          <cell r="H4446">
            <v>0</v>
          </cell>
          <cell r="I4446">
            <v>0</v>
          </cell>
          <cell r="J4446">
            <v>0</v>
          </cell>
          <cell r="K4446">
            <v>0</v>
          </cell>
          <cell r="L4446">
            <v>0</v>
          </cell>
          <cell r="M4446">
            <v>0</v>
          </cell>
          <cell r="N4446">
            <v>0</v>
          </cell>
          <cell r="O4446">
            <v>0</v>
          </cell>
          <cell r="P4446">
            <v>0</v>
          </cell>
          <cell r="Q4446">
            <v>0</v>
          </cell>
          <cell r="R4446">
            <v>0</v>
          </cell>
          <cell r="S4446">
            <v>0</v>
          </cell>
          <cell r="T4446">
            <v>0</v>
          </cell>
          <cell r="U4446">
            <v>0</v>
          </cell>
          <cell r="V4446">
            <v>0</v>
          </cell>
          <cell r="W4446">
            <v>0</v>
          </cell>
          <cell r="X4446">
            <v>0</v>
          </cell>
          <cell r="Y4446" t="str">
            <v>D2_WY_i_80Proposed DSM Program Capacity Costs</v>
          </cell>
        </row>
        <row r="4447">
          <cell r="E4447">
            <v>0</v>
          </cell>
          <cell r="F4447">
            <v>0</v>
          </cell>
          <cell r="G4447">
            <v>0</v>
          </cell>
          <cell r="H4447">
            <v>0</v>
          </cell>
          <cell r="I4447">
            <v>0</v>
          </cell>
          <cell r="J4447">
            <v>0</v>
          </cell>
          <cell r="K4447">
            <v>0</v>
          </cell>
          <cell r="L4447">
            <v>0</v>
          </cell>
          <cell r="M4447">
            <v>0</v>
          </cell>
          <cell r="N4447">
            <v>0</v>
          </cell>
          <cell r="O4447">
            <v>0</v>
          </cell>
          <cell r="P4447">
            <v>0</v>
          </cell>
          <cell r="Q4447">
            <v>0</v>
          </cell>
          <cell r="R4447">
            <v>0</v>
          </cell>
          <cell r="S4447">
            <v>0</v>
          </cell>
          <cell r="T4447">
            <v>0</v>
          </cell>
          <cell r="U4447">
            <v>0</v>
          </cell>
          <cell r="V4447">
            <v>0</v>
          </cell>
          <cell r="W4447">
            <v>0</v>
          </cell>
          <cell r="X4447">
            <v>0</v>
          </cell>
          <cell r="Y4447" t="str">
            <v>D2_WY_i_80Proposed DSM Program Capital Costs</v>
          </cell>
        </row>
        <row r="4448">
          <cell r="E4448">
            <v>0</v>
          </cell>
          <cell r="F4448">
            <v>0</v>
          </cell>
          <cell r="G4448">
            <v>0</v>
          </cell>
          <cell r="H4448">
            <v>0</v>
          </cell>
          <cell r="I4448">
            <v>0</v>
          </cell>
          <cell r="J4448">
            <v>0</v>
          </cell>
          <cell r="K4448">
            <v>0</v>
          </cell>
          <cell r="L4448">
            <v>0</v>
          </cell>
          <cell r="M4448">
            <v>0</v>
          </cell>
          <cell r="N4448">
            <v>0</v>
          </cell>
          <cell r="O4448">
            <v>5.8000000000000003E-2</v>
          </cell>
          <cell r="P4448">
            <v>5.8000000000000003E-2</v>
          </cell>
          <cell r="Q4448">
            <v>5.8000000000000003E-2</v>
          </cell>
          <cell r="R4448">
            <v>0.10299999999999999</v>
          </cell>
          <cell r="S4448">
            <v>0.10299999999999999</v>
          </cell>
          <cell r="T4448">
            <v>0.10299999999999999</v>
          </cell>
          <cell r="U4448">
            <v>0.13500000000000001</v>
          </cell>
          <cell r="V4448">
            <v>0.13500000000000001</v>
          </cell>
          <cell r="W4448">
            <v>0.16500000000000001</v>
          </cell>
          <cell r="X4448">
            <v>0.19500000000000001</v>
          </cell>
          <cell r="Y4448" t="str">
            <v>D2_WY_i_80   DSM Program Total Costs</v>
          </cell>
        </row>
        <row r="4449">
          <cell r="E4449">
            <v>0</v>
          </cell>
          <cell r="F4449">
            <v>0</v>
          </cell>
          <cell r="G4449">
            <v>0</v>
          </cell>
          <cell r="H4449">
            <v>0</v>
          </cell>
          <cell r="I4449">
            <v>0</v>
          </cell>
          <cell r="J4449">
            <v>0</v>
          </cell>
          <cell r="K4449">
            <v>0</v>
          </cell>
          <cell r="L4449">
            <v>0</v>
          </cell>
          <cell r="M4449">
            <v>0</v>
          </cell>
          <cell r="N4449">
            <v>0</v>
          </cell>
          <cell r="O4449">
            <v>0</v>
          </cell>
          <cell r="P4449">
            <v>0</v>
          </cell>
          <cell r="Q4449">
            <v>0</v>
          </cell>
          <cell r="R4449">
            <v>0</v>
          </cell>
          <cell r="S4449">
            <v>0</v>
          </cell>
          <cell r="T4449">
            <v>0</v>
          </cell>
          <cell r="U4449">
            <v>0</v>
          </cell>
          <cell r="V4449">
            <v>0</v>
          </cell>
          <cell r="W4449">
            <v>0</v>
          </cell>
          <cell r="X4449">
            <v>0</v>
          </cell>
          <cell r="Y4449" t="str">
            <v>D2_WY_j_90Proposed DSM Program Energy Costs</v>
          </cell>
        </row>
        <row r="4450">
          <cell r="E4450">
            <v>0</v>
          </cell>
          <cell r="F4450">
            <v>0</v>
          </cell>
          <cell r="G4450">
            <v>0</v>
          </cell>
          <cell r="H4450">
            <v>0</v>
          </cell>
          <cell r="I4450">
            <v>0</v>
          </cell>
          <cell r="J4450">
            <v>0</v>
          </cell>
          <cell r="K4450">
            <v>0</v>
          </cell>
          <cell r="L4450">
            <v>0</v>
          </cell>
          <cell r="M4450">
            <v>0</v>
          </cell>
          <cell r="N4450">
            <v>0</v>
          </cell>
          <cell r="O4450">
            <v>0</v>
          </cell>
          <cell r="P4450">
            <v>0</v>
          </cell>
          <cell r="Q4450">
            <v>0</v>
          </cell>
          <cell r="R4450">
            <v>0</v>
          </cell>
          <cell r="S4450">
            <v>0</v>
          </cell>
          <cell r="T4450">
            <v>0</v>
          </cell>
          <cell r="U4450">
            <v>0</v>
          </cell>
          <cell r="V4450">
            <v>0</v>
          </cell>
          <cell r="W4450">
            <v>0</v>
          </cell>
          <cell r="X4450">
            <v>0</v>
          </cell>
          <cell r="Y4450" t="str">
            <v>D2_WY_j_90Proposed DSM Program Payback Energy Costs</v>
          </cell>
        </row>
        <row r="4451">
          <cell r="E4451">
            <v>0</v>
          </cell>
          <cell r="F4451">
            <v>0</v>
          </cell>
          <cell r="G4451">
            <v>0</v>
          </cell>
          <cell r="H4451">
            <v>0</v>
          </cell>
          <cell r="I4451">
            <v>0</v>
          </cell>
          <cell r="J4451">
            <v>0</v>
          </cell>
          <cell r="K4451">
            <v>0</v>
          </cell>
          <cell r="L4451">
            <v>0</v>
          </cell>
          <cell r="M4451">
            <v>0</v>
          </cell>
          <cell r="N4451">
            <v>0</v>
          </cell>
          <cell r="O4451">
            <v>0</v>
          </cell>
          <cell r="P4451">
            <v>0</v>
          </cell>
          <cell r="Q4451">
            <v>0</v>
          </cell>
          <cell r="R4451">
            <v>0</v>
          </cell>
          <cell r="S4451">
            <v>0</v>
          </cell>
          <cell r="T4451">
            <v>0</v>
          </cell>
          <cell r="U4451">
            <v>0</v>
          </cell>
          <cell r="V4451">
            <v>0</v>
          </cell>
          <cell r="W4451">
            <v>0</v>
          </cell>
          <cell r="X4451">
            <v>0</v>
          </cell>
          <cell r="Y4451" t="str">
            <v>D2_WY_j_90Proposed DSM Program Capacity Costs</v>
          </cell>
        </row>
        <row r="4452">
          <cell r="E4452">
            <v>0</v>
          </cell>
          <cell r="F4452">
            <v>0</v>
          </cell>
          <cell r="G4452">
            <v>0</v>
          </cell>
          <cell r="H4452">
            <v>0</v>
          </cell>
          <cell r="I4452">
            <v>0</v>
          </cell>
          <cell r="J4452">
            <v>0</v>
          </cell>
          <cell r="K4452">
            <v>0</v>
          </cell>
          <cell r="L4452">
            <v>0</v>
          </cell>
          <cell r="M4452">
            <v>0</v>
          </cell>
          <cell r="N4452">
            <v>0</v>
          </cell>
          <cell r="O4452">
            <v>0</v>
          </cell>
          <cell r="P4452">
            <v>0</v>
          </cell>
          <cell r="Q4452">
            <v>0</v>
          </cell>
          <cell r="R4452">
            <v>0</v>
          </cell>
          <cell r="S4452">
            <v>0</v>
          </cell>
          <cell r="T4452">
            <v>0</v>
          </cell>
          <cell r="U4452">
            <v>0</v>
          </cell>
          <cell r="V4452">
            <v>0</v>
          </cell>
          <cell r="W4452">
            <v>0</v>
          </cell>
          <cell r="X4452">
            <v>0</v>
          </cell>
          <cell r="Y4452" t="str">
            <v>D2_WY_j_90Proposed DSM Program Capital Costs</v>
          </cell>
        </row>
        <row r="4453">
          <cell r="E4453">
            <v>0</v>
          </cell>
          <cell r="F4453">
            <v>0</v>
          </cell>
          <cell r="G4453">
            <v>0</v>
          </cell>
          <cell r="H4453">
            <v>0</v>
          </cell>
          <cell r="I4453">
            <v>0</v>
          </cell>
          <cell r="J4453">
            <v>0</v>
          </cell>
          <cell r="K4453">
            <v>0</v>
          </cell>
          <cell r="L4453">
            <v>0</v>
          </cell>
          <cell r="M4453">
            <v>0</v>
          </cell>
          <cell r="N4453">
            <v>0</v>
          </cell>
          <cell r="O4453">
            <v>0</v>
          </cell>
          <cell r="P4453">
            <v>0</v>
          </cell>
          <cell r="Q4453">
            <v>0</v>
          </cell>
          <cell r="R4453">
            <v>0</v>
          </cell>
          <cell r="S4453">
            <v>0</v>
          </cell>
          <cell r="T4453">
            <v>0</v>
          </cell>
          <cell r="U4453">
            <v>0</v>
          </cell>
          <cell r="V4453">
            <v>0</v>
          </cell>
          <cell r="W4453">
            <v>0</v>
          </cell>
          <cell r="X4453">
            <v>0</v>
          </cell>
          <cell r="Y4453" t="str">
            <v>D2_WY_j_90   DSM Program Total Costs</v>
          </cell>
        </row>
        <row r="4454">
          <cell r="E4454">
            <v>0</v>
          </cell>
          <cell r="F4454">
            <v>0</v>
          </cell>
          <cell r="G4454">
            <v>0</v>
          </cell>
          <cell r="H4454">
            <v>0</v>
          </cell>
          <cell r="I4454">
            <v>0</v>
          </cell>
          <cell r="J4454">
            <v>0</v>
          </cell>
          <cell r="K4454">
            <v>0</v>
          </cell>
          <cell r="L4454">
            <v>0</v>
          </cell>
          <cell r="M4454">
            <v>0</v>
          </cell>
          <cell r="N4454">
            <v>0</v>
          </cell>
          <cell r="O4454">
            <v>0</v>
          </cell>
          <cell r="P4454">
            <v>0</v>
          </cell>
          <cell r="Q4454">
            <v>0</v>
          </cell>
          <cell r="R4454">
            <v>0</v>
          </cell>
          <cell r="S4454">
            <v>0</v>
          </cell>
          <cell r="T4454">
            <v>0</v>
          </cell>
          <cell r="U4454">
            <v>0</v>
          </cell>
          <cell r="V4454">
            <v>0</v>
          </cell>
          <cell r="W4454">
            <v>0</v>
          </cell>
          <cell r="X4454">
            <v>0</v>
          </cell>
          <cell r="Y4454" t="str">
            <v>D2_UT_z_9999Proposed DSM Program Energy Costs</v>
          </cell>
        </row>
        <row r="4455">
          <cell r="E4455">
            <v>0</v>
          </cell>
          <cell r="F4455">
            <v>0</v>
          </cell>
          <cell r="G4455">
            <v>0</v>
          </cell>
          <cell r="H4455">
            <v>0</v>
          </cell>
          <cell r="I4455">
            <v>0</v>
          </cell>
          <cell r="J4455">
            <v>0</v>
          </cell>
          <cell r="K4455">
            <v>0</v>
          </cell>
          <cell r="L4455">
            <v>0</v>
          </cell>
          <cell r="M4455">
            <v>0</v>
          </cell>
          <cell r="N4455">
            <v>0</v>
          </cell>
          <cell r="O4455">
            <v>0</v>
          </cell>
          <cell r="P4455">
            <v>0</v>
          </cell>
          <cell r="Q4455">
            <v>0</v>
          </cell>
          <cell r="R4455">
            <v>0</v>
          </cell>
          <cell r="S4455">
            <v>0</v>
          </cell>
          <cell r="T4455">
            <v>0</v>
          </cell>
          <cell r="U4455">
            <v>0</v>
          </cell>
          <cell r="V4455">
            <v>0</v>
          </cell>
          <cell r="W4455">
            <v>0</v>
          </cell>
          <cell r="X4455">
            <v>0</v>
          </cell>
          <cell r="Y4455" t="str">
            <v>D2_UT_z_9999Proposed DSM Program Payback Energy Costs</v>
          </cell>
        </row>
        <row r="4456">
          <cell r="E4456">
            <v>0</v>
          </cell>
          <cell r="F4456">
            <v>0</v>
          </cell>
          <cell r="G4456">
            <v>0</v>
          </cell>
          <cell r="H4456">
            <v>0</v>
          </cell>
          <cell r="I4456">
            <v>0</v>
          </cell>
          <cell r="J4456">
            <v>0</v>
          </cell>
          <cell r="K4456">
            <v>0</v>
          </cell>
          <cell r="L4456">
            <v>0</v>
          </cell>
          <cell r="M4456">
            <v>0</v>
          </cell>
          <cell r="N4456">
            <v>0</v>
          </cell>
          <cell r="O4456">
            <v>0</v>
          </cell>
          <cell r="P4456">
            <v>0</v>
          </cell>
          <cell r="Q4456">
            <v>0</v>
          </cell>
          <cell r="R4456">
            <v>0</v>
          </cell>
          <cell r="S4456">
            <v>0</v>
          </cell>
          <cell r="T4456">
            <v>0</v>
          </cell>
          <cell r="U4456">
            <v>0</v>
          </cell>
          <cell r="V4456">
            <v>0</v>
          </cell>
          <cell r="W4456">
            <v>0</v>
          </cell>
          <cell r="X4456">
            <v>0</v>
          </cell>
          <cell r="Y4456" t="str">
            <v>D2_UT_z_9999Proposed DSM Program Capacity Costs</v>
          </cell>
        </row>
        <row r="4457">
          <cell r="E4457">
            <v>0</v>
          </cell>
          <cell r="F4457">
            <v>0</v>
          </cell>
          <cell r="G4457">
            <v>0</v>
          </cell>
          <cell r="H4457">
            <v>0</v>
          </cell>
          <cell r="I4457">
            <v>0</v>
          </cell>
          <cell r="J4457">
            <v>0</v>
          </cell>
          <cell r="K4457">
            <v>0</v>
          </cell>
          <cell r="L4457">
            <v>0</v>
          </cell>
          <cell r="M4457">
            <v>0</v>
          </cell>
          <cell r="N4457">
            <v>0</v>
          </cell>
          <cell r="O4457">
            <v>0</v>
          </cell>
          <cell r="P4457">
            <v>0</v>
          </cell>
          <cell r="Q4457">
            <v>0</v>
          </cell>
          <cell r="R4457">
            <v>0</v>
          </cell>
          <cell r="S4457">
            <v>0</v>
          </cell>
          <cell r="T4457">
            <v>0</v>
          </cell>
          <cell r="U4457">
            <v>0</v>
          </cell>
          <cell r="V4457">
            <v>0</v>
          </cell>
          <cell r="W4457">
            <v>0</v>
          </cell>
          <cell r="X4457">
            <v>0</v>
          </cell>
          <cell r="Y4457" t="str">
            <v>D2_UT_z_9999Proposed DSM Program Capital Costs</v>
          </cell>
        </row>
        <row r="4458">
          <cell r="E4458">
            <v>0</v>
          </cell>
          <cell r="F4458">
            <v>0</v>
          </cell>
          <cell r="G4458">
            <v>0</v>
          </cell>
          <cell r="H4458">
            <v>0</v>
          </cell>
          <cell r="I4458">
            <v>0</v>
          </cell>
          <cell r="J4458">
            <v>0</v>
          </cell>
          <cell r="K4458">
            <v>0</v>
          </cell>
          <cell r="L4458">
            <v>0</v>
          </cell>
          <cell r="M4458">
            <v>0</v>
          </cell>
          <cell r="N4458">
            <v>0</v>
          </cell>
          <cell r="O4458">
            <v>0</v>
          </cell>
          <cell r="P4458">
            <v>0</v>
          </cell>
          <cell r="Q4458">
            <v>0</v>
          </cell>
          <cell r="R4458">
            <v>0</v>
          </cell>
          <cell r="S4458">
            <v>0</v>
          </cell>
          <cell r="T4458">
            <v>0</v>
          </cell>
          <cell r="U4458">
            <v>0</v>
          </cell>
          <cell r="V4458">
            <v>0</v>
          </cell>
          <cell r="W4458">
            <v>0</v>
          </cell>
          <cell r="X4458">
            <v>0</v>
          </cell>
          <cell r="Y4458" t="str">
            <v>D2_UT_z_9999   DSM Program Total Costs</v>
          </cell>
        </row>
        <row r="4459">
          <cell r="E4459">
            <v>0</v>
          </cell>
          <cell r="F4459">
            <v>0</v>
          </cell>
          <cell r="G4459">
            <v>0</v>
          </cell>
          <cell r="H4459">
            <v>0</v>
          </cell>
          <cell r="I4459">
            <v>0</v>
          </cell>
          <cell r="J4459">
            <v>0</v>
          </cell>
          <cell r="K4459">
            <v>0</v>
          </cell>
          <cell r="L4459">
            <v>0</v>
          </cell>
          <cell r="M4459">
            <v>0</v>
          </cell>
          <cell r="N4459">
            <v>0</v>
          </cell>
          <cell r="O4459">
            <v>0</v>
          </cell>
          <cell r="P4459">
            <v>0</v>
          </cell>
          <cell r="Q4459">
            <v>0</v>
          </cell>
          <cell r="R4459">
            <v>0</v>
          </cell>
          <cell r="S4459">
            <v>0</v>
          </cell>
          <cell r="T4459">
            <v>0</v>
          </cell>
          <cell r="U4459">
            <v>0</v>
          </cell>
          <cell r="V4459">
            <v>0</v>
          </cell>
          <cell r="W4459">
            <v>0</v>
          </cell>
          <cell r="X4459">
            <v>0</v>
          </cell>
          <cell r="Y4459" t="str">
            <v>D2_UT_k_100Proposed DSM Program Energy Costs</v>
          </cell>
        </row>
        <row r="4460">
          <cell r="E4460">
            <v>0</v>
          </cell>
          <cell r="F4460">
            <v>0</v>
          </cell>
          <cell r="G4460">
            <v>0</v>
          </cell>
          <cell r="H4460">
            <v>0</v>
          </cell>
          <cell r="I4460">
            <v>0</v>
          </cell>
          <cell r="J4460">
            <v>0</v>
          </cell>
          <cell r="K4460">
            <v>0</v>
          </cell>
          <cell r="L4460">
            <v>0</v>
          </cell>
          <cell r="M4460">
            <v>0</v>
          </cell>
          <cell r="N4460">
            <v>0</v>
          </cell>
          <cell r="O4460">
            <v>0</v>
          </cell>
          <cell r="P4460">
            <v>0</v>
          </cell>
          <cell r="Q4460">
            <v>0</v>
          </cell>
          <cell r="R4460">
            <v>0</v>
          </cell>
          <cell r="S4460">
            <v>0</v>
          </cell>
          <cell r="T4460">
            <v>0</v>
          </cell>
          <cell r="U4460">
            <v>0</v>
          </cell>
          <cell r="V4460">
            <v>0</v>
          </cell>
          <cell r="W4460">
            <v>0</v>
          </cell>
          <cell r="X4460">
            <v>0</v>
          </cell>
          <cell r="Y4460" t="str">
            <v>D2_UT_k_100Proposed DSM Program Payback Energy Costs</v>
          </cell>
        </row>
        <row r="4461">
          <cell r="E4461">
            <v>0</v>
          </cell>
          <cell r="F4461">
            <v>0</v>
          </cell>
          <cell r="G4461">
            <v>0</v>
          </cell>
          <cell r="H4461">
            <v>0</v>
          </cell>
          <cell r="I4461">
            <v>0</v>
          </cell>
          <cell r="J4461">
            <v>0</v>
          </cell>
          <cell r="K4461">
            <v>0</v>
          </cell>
          <cell r="L4461">
            <v>0</v>
          </cell>
          <cell r="M4461">
            <v>0</v>
          </cell>
          <cell r="N4461">
            <v>0</v>
          </cell>
          <cell r="O4461">
            <v>0</v>
          </cell>
          <cell r="P4461">
            <v>0</v>
          </cell>
          <cell r="Q4461">
            <v>0</v>
          </cell>
          <cell r="R4461">
            <v>0</v>
          </cell>
          <cell r="S4461">
            <v>0</v>
          </cell>
          <cell r="T4461">
            <v>0</v>
          </cell>
          <cell r="U4461">
            <v>0</v>
          </cell>
          <cell r="V4461">
            <v>0</v>
          </cell>
          <cell r="W4461">
            <v>0</v>
          </cell>
          <cell r="X4461">
            <v>0</v>
          </cell>
          <cell r="Y4461" t="str">
            <v>D2_UT_k_100Proposed DSM Program Capacity Costs</v>
          </cell>
        </row>
        <row r="4462">
          <cell r="E4462">
            <v>0</v>
          </cell>
          <cell r="F4462">
            <v>0</v>
          </cell>
          <cell r="G4462">
            <v>0</v>
          </cell>
          <cell r="H4462">
            <v>0</v>
          </cell>
          <cell r="I4462">
            <v>0</v>
          </cell>
          <cell r="J4462">
            <v>0</v>
          </cell>
          <cell r="K4462">
            <v>0</v>
          </cell>
          <cell r="L4462">
            <v>0</v>
          </cell>
          <cell r="M4462">
            <v>0</v>
          </cell>
          <cell r="N4462">
            <v>0</v>
          </cell>
          <cell r="O4462">
            <v>0</v>
          </cell>
          <cell r="P4462">
            <v>0</v>
          </cell>
          <cell r="Q4462">
            <v>0</v>
          </cell>
          <cell r="R4462">
            <v>0</v>
          </cell>
          <cell r="S4462">
            <v>0</v>
          </cell>
          <cell r="T4462">
            <v>0</v>
          </cell>
          <cell r="U4462">
            <v>0</v>
          </cell>
          <cell r="V4462">
            <v>0</v>
          </cell>
          <cell r="W4462">
            <v>0</v>
          </cell>
          <cell r="X4462">
            <v>0</v>
          </cell>
          <cell r="Y4462" t="str">
            <v>D2_UT_k_100Proposed DSM Program Capital Costs</v>
          </cell>
        </row>
        <row r="4463">
          <cell r="E4463">
            <v>0</v>
          </cell>
          <cell r="F4463">
            <v>0</v>
          </cell>
          <cell r="G4463">
            <v>0</v>
          </cell>
          <cell r="H4463">
            <v>0</v>
          </cell>
          <cell r="I4463">
            <v>0</v>
          </cell>
          <cell r="J4463">
            <v>0</v>
          </cell>
          <cell r="K4463">
            <v>0</v>
          </cell>
          <cell r="L4463">
            <v>0</v>
          </cell>
          <cell r="M4463">
            <v>0</v>
          </cell>
          <cell r="N4463">
            <v>0</v>
          </cell>
          <cell r="O4463">
            <v>0</v>
          </cell>
          <cell r="P4463">
            <v>0</v>
          </cell>
          <cell r="Q4463">
            <v>0</v>
          </cell>
          <cell r="R4463">
            <v>0</v>
          </cell>
          <cell r="S4463">
            <v>0</v>
          </cell>
          <cell r="T4463">
            <v>0</v>
          </cell>
          <cell r="U4463">
            <v>0</v>
          </cell>
          <cell r="V4463">
            <v>0</v>
          </cell>
          <cell r="W4463">
            <v>0</v>
          </cell>
          <cell r="X4463">
            <v>0</v>
          </cell>
          <cell r="Y4463" t="str">
            <v>D2_UT_k_100   DSM Program Total Costs</v>
          </cell>
        </row>
        <row r="4464">
          <cell r="E4464">
            <v>0</v>
          </cell>
          <cell r="F4464">
            <v>0</v>
          </cell>
          <cell r="G4464">
            <v>0</v>
          </cell>
          <cell r="H4464">
            <v>0</v>
          </cell>
          <cell r="I4464">
            <v>0</v>
          </cell>
          <cell r="J4464">
            <v>0</v>
          </cell>
          <cell r="K4464">
            <v>0</v>
          </cell>
          <cell r="L4464">
            <v>0</v>
          </cell>
          <cell r="M4464">
            <v>0</v>
          </cell>
          <cell r="N4464">
            <v>0</v>
          </cell>
          <cell r="O4464">
            <v>0</v>
          </cell>
          <cell r="P4464">
            <v>0</v>
          </cell>
          <cell r="Q4464">
            <v>0</v>
          </cell>
          <cell r="R4464">
            <v>0</v>
          </cell>
          <cell r="S4464">
            <v>0</v>
          </cell>
          <cell r="T4464">
            <v>0</v>
          </cell>
          <cell r="U4464">
            <v>0</v>
          </cell>
          <cell r="V4464">
            <v>0</v>
          </cell>
          <cell r="W4464">
            <v>0</v>
          </cell>
          <cell r="X4464">
            <v>0</v>
          </cell>
          <cell r="Y4464" t="str">
            <v>D2_UT_l_110Proposed DSM Program Energy Costs</v>
          </cell>
        </row>
        <row r="4465">
          <cell r="E4465">
            <v>0</v>
          </cell>
          <cell r="F4465">
            <v>0</v>
          </cell>
          <cell r="G4465">
            <v>0</v>
          </cell>
          <cell r="H4465">
            <v>0</v>
          </cell>
          <cell r="I4465">
            <v>0</v>
          </cell>
          <cell r="J4465">
            <v>0</v>
          </cell>
          <cell r="K4465">
            <v>0</v>
          </cell>
          <cell r="L4465">
            <v>0</v>
          </cell>
          <cell r="M4465">
            <v>0</v>
          </cell>
          <cell r="N4465">
            <v>0</v>
          </cell>
          <cell r="O4465">
            <v>0</v>
          </cell>
          <cell r="P4465">
            <v>0</v>
          </cell>
          <cell r="Q4465">
            <v>0</v>
          </cell>
          <cell r="R4465">
            <v>0</v>
          </cell>
          <cell r="S4465">
            <v>0</v>
          </cell>
          <cell r="T4465">
            <v>0</v>
          </cell>
          <cell r="U4465">
            <v>0</v>
          </cell>
          <cell r="V4465">
            <v>0</v>
          </cell>
          <cell r="W4465">
            <v>0</v>
          </cell>
          <cell r="X4465">
            <v>0</v>
          </cell>
          <cell r="Y4465" t="str">
            <v>D2_UT_l_110Proposed DSM Program Payback Energy Costs</v>
          </cell>
        </row>
        <row r="4466">
          <cell r="E4466">
            <v>0</v>
          </cell>
          <cell r="F4466">
            <v>0</v>
          </cell>
          <cell r="G4466">
            <v>0</v>
          </cell>
          <cell r="H4466">
            <v>0</v>
          </cell>
          <cell r="I4466">
            <v>0</v>
          </cell>
          <cell r="J4466">
            <v>0</v>
          </cell>
          <cell r="K4466">
            <v>0</v>
          </cell>
          <cell r="L4466">
            <v>0</v>
          </cell>
          <cell r="M4466">
            <v>0</v>
          </cell>
          <cell r="N4466">
            <v>0</v>
          </cell>
          <cell r="O4466">
            <v>0</v>
          </cell>
          <cell r="P4466">
            <v>0</v>
          </cell>
          <cell r="Q4466">
            <v>0</v>
          </cell>
          <cell r="R4466">
            <v>0</v>
          </cell>
          <cell r="S4466">
            <v>0</v>
          </cell>
          <cell r="T4466">
            <v>0</v>
          </cell>
          <cell r="U4466">
            <v>0</v>
          </cell>
          <cell r="V4466">
            <v>0</v>
          </cell>
          <cell r="W4466">
            <v>0</v>
          </cell>
          <cell r="X4466">
            <v>0</v>
          </cell>
          <cell r="Y4466" t="str">
            <v>D2_UT_l_110Proposed DSM Program Capacity Costs</v>
          </cell>
        </row>
        <row r="4467">
          <cell r="E4467">
            <v>0</v>
          </cell>
          <cell r="F4467">
            <v>0</v>
          </cell>
          <cell r="G4467">
            <v>0</v>
          </cell>
          <cell r="H4467">
            <v>0</v>
          </cell>
          <cell r="I4467">
            <v>0</v>
          </cell>
          <cell r="J4467">
            <v>0</v>
          </cell>
          <cell r="K4467">
            <v>0</v>
          </cell>
          <cell r="L4467">
            <v>0</v>
          </cell>
          <cell r="M4467">
            <v>0</v>
          </cell>
          <cell r="N4467">
            <v>0</v>
          </cell>
          <cell r="O4467">
            <v>0</v>
          </cell>
          <cell r="P4467">
            <v>0</v>
          </cell>
          <cell r="Q4467">
            <v>0</v>
          </cell>
          <cell r="R4467">
            <v>0</v>
          </cell>
          <cell r="S4467">
            <v>0</v>
          </cell>
          <cell r="T4467">
            <v>0</v>
          </cell>
          <cell r="U4467">
            <v>0</v>
          </cell>
          <cell r="V4467">
            <v>0</v>
          </cell>
          <cell r="W4467">
            <v>0</v>
          </cell>
          <cell r="X4467">
            <v>0</v>
          </cell>
          <cell r="Y4467" t="str">
            <v>D2_UT_l_110Proposed DSM Program Capital Costs</v>
          </cell>
        </row>
        <row r="4468">
          <cell r="E4468">
            <v>0</v>
          </cell>
          <cell r="F4468">
            <v>0</v>
          </cell>
          <cell r="G4468">
            <v>0</v>
          </cell>
          <cell r="H4468">
            <v>0</v>
          </cell>
          <cell r="I4468">
            <v>0</v>
          </cell>
          <cell r="J4468">
            <v>0</v>
          </cell>
          <cell r="K4468">
            <v>0</v>
          </cell>
          <cell r="L4468">
            <v>0</v>
          </cell>
          <cell r="M4468">
            <v>0</v>
          </cell>
          <cell r="N4468">
            <v>0</v>
          </cell>
          <cell r="O4468">
            <v>0</v>
          </cell>
          <cell r="P4468">
            <v>0</v>
          </cell>
          <cell r="Q4468">
            <v>0</v>
          </cell>
          <cell r="R4468">
            <v>0</v>
          </cell>
          <cell r="S4468">
            <v>0</v>
          </cell>
          <cell r="T4468">
            <v>0</v>
          </cell>
          <cell r="U4468">
            <v>0</v>
          </cell>
          <cell r="V4468">
            <v>0</v>
          </cell>
          <cell r="W4468">
            <v>0</v>
          </cell>
          <cell r="X4468">
            <v>0</v>
          </cell>
          <cell r="Y4468" t="str">
            <v>D2_UT_l_110   DSM Program Total Costs</v>
          </cell>
        </row>
        <row r="4469">
          <cell r="E4469">
            <v>0</v>
          </cell>
          <cell r="F4469">
            <v>0</v>
          </cell>
          <cell r="G4469">
            <v>0</v>
          </cell>
          <cell r="H4469">
            <v>0</v>
          </cell>
          <cell r="I4469">
            <v>0</v>
          </cell>
          <cell r="J4469">
            <v>0</v>
          </cell>
          <cell r="K4469">
            <v>0</v>
          </cell>
          <cell r="L4469">
            <v>0</v>
          </cell>
          <cell r="M4469">
            <v>0</v>
          </cell>
          <cell r="N4469">
            <v>0</v>
          </cell>
          <cell r="O4469">
            <v>0</v>
          </cell>
          <cell r="P4469">
            <v>0</v>
          </cell>
          <cell r="Q4469">
            <v>0</v>
          </cell>
          <cell r="R4469">
            <v>0</v>
          </cell>
          <cell r="S4469">
            <v>0</v>
          </cell>
          <cell r="T4469">
            <v>0</v>
          </cell>
          <cell r="U4469">
            <v>0</v>
          </cell>
          <cell r="V4469">
            <v>0</v>
          </cell>
          <cell r="W4469">
            <v>0</v>
          </cell>
          <cell r="X4469">
            <v>0</v>
          </cell>
          <cell r="Y4469" t="str">
            <v>D2_UT_m_120Proposed DSM Program Energy Costs</v>
          </cell>
        </row>
        <row r="4470">
          <cell r="E4470">
            <v>0</v>
          </cell>
          <cell r="F4470">
            <v>0</v>
          </cell>
          <cell r="G4470">
            <v>0</v>
          </cell>
          <cell r="H4470">
            <v>0</v>
          </cell>
          <cell r="I4470">
            <v>0</v>
          </cell>
          <cell r="J4470">
            <v>0</v>
          </cell>
          <cell r="K4470">
            <v>0</v>
          </cell>
          <cell r="L4470">
            <v>0</v>
          </cell>
          <cell r="M4470">
            <v>0</v>
          </cell>
          <cell r="N4470">
            <v>0</v>
          </cell>
          <cell r="O4470">
            <v>0</v>
          </cell>
          <cell r="P4470">
            <v>0</v>
          </cell>
          <cell r="Q4470">
            <v>0</v>
          </cell>
          <cell r="R4470">
            <v>0</v>
          </cell>
          <cell r="S4470">
            <v>0</v>
          </cell>
          <cell r="T4470">
            <v>0</v>
          </cell>
          <cell r="U4470">
            <v>0</v>
          </cell>
          <cell r="V4470">
            <v>0</v>
          </cell>
          <cell r="W4470">
            <v>0</v>
          </cell>
          <cell r="X4470">
            <v>0</v>
          </cell>
          <cell r="Y4470" t="str">
            <v>D2_UT_m_120Proposed DSM Program Payback Energy Costs</v>
          </cell>
        </row>
        <row r="4471">
          <cell r="E4471">
            <v>0</v>
          </cell>
          <cell r="F4471">
            <v>0</v>
          </cell>
          <cell r="G4471">
            <v>0</v>
          </cell>
          <cell r="H4471">
            <v>0</v>
          </cell>
          <cell r="I4471">
            <v>0</v>
          </cell>
          <cell r="J4471">
            <v>0</v>
          </cell>
          <cell r="K4471">
            <v>0</v>
          </cell>
          <cell r="L4471">
            <v>0</v>
          </cell>
          <cell r="M4471">
            <v>0</v>
          </cell>
          <cell r="N4471">
            <v>0</v>
          </cell>
          <cell r="O4471">
            <v>0</v>
          </cell>
          <cell r="P4471">
            <v>0</v>
          </cell>
          <cell r="Q4471">
            <v>0</v>
          </cell>
          <cell r="R4471">
            <v>0</v>
          </cell>
          <cell r="S4471">
            <v>0</v>
          </cell>
          <cell r="T4471">
            <v>0</v>
          </cell>
          <cell r="U4471">
            <v>0</v>
          </cell>
          <cell r="V4471">
            <v>0</v>
          </cell>
          <cell r="W4471">
            <v>0</v>
          </cell>
          <cell r="X4471">
            <v>0</v>
          </cell>
          <cell r="Y4471" t="str">
            <v>D2_UT_m_120Proposed DSM Program Capacity Costs</v>
          </cell>
        </row>
        <row r="4472">
          <cell r="E4472">
            <v>0</v>
          </cell>
          <cell r="F4472">
            <v>0</v>
          </cell>
          <cell r="G4472">
            <v>0</v>
          </cell>
          <cell r="H4472">
            <v>0</v>
          </cell>
          <cell r="I4472">
            <v>0</v>
          </cell>
          <cell r="J4472">
            <v>0</v>
          </cell>
          <cell r="K4472">
            <v>0</v>
          </cell>
          <cell r="L4472">
            <v>0</v>
          </cell>
          <cell r="M4472">
            <v>0</v>
          </cell>
          <cell r="N4472">
            <v>0</v>
          </cell>
          <cell r="O4472">
            <v>0</v>
          </cell>
          <cell r="P4472">
            <v>0</v>
          </cell>
          <cell r="Q4472">
            <v>0</v>
          </cell>
          <cell r="R4472">
            <v>0</v>
          </cell>
          <cell r="S4472">
            <v>0</v>
          </cell>
          <cell r="T4472">
            <v>0</v>
          </cell>
          <cell r="U4472">
            <v>0</v>
          </cell>
          <cell r="V4472">
            <v>0</v>
          </cell>
          <cell r="W4472">
            <v>0</v>
          </cell>
          <cell r="X4472">
            <v>0</v>
          </cell>
          <cell r="Y4472" t="str">
            <v>D2_UT_m_120Proposed DSM Program Capital Costs</v>
          </cell>
        </row>
        <row r="4473">
          <cell r="E4473">
            <v>0</v>
          </cell>
          <cell r="F4473">
            <v>0</v>
          </cell>
          <cell r="G4473">
            <v>0</v>
          </cell>
          <cell r="H4473">
            <v>0</v>
          </cell>
          <cell r="I4473">
            <v>0</v>
          </cell>
          <cell r="J4473">
            <v>0</v>
          </cell>
          <cell r="K4473">
            <v>0</v>
          </cell>
          <cell r="L4473">
            <v>0</v>
          </cell>
          <cell r="M4473">
            <v>0</v>
          </cell>
          <cell r="N4473">
            <v>0</v>
          </cell>
          <cell r="O4473">
            <v>0</v>
          </cell>
          <cell r="P4473">
            <v>0</v>
          </cell>
          <cell r="Q4473">
            <v>0</v>
          </cell>
          <cell r="R4473">
            <v>0</v>
          </cell>
          <cell r="S4473">
            <v>0</v>
          </cell>
          <cell r="T4473">
            <v>0</v>
          </cell>
          <cell r="U4473">
            <v>0</v>
          </cell>
          <cell r="V4473">
            <v>0</v>
          </cell>
          <cell r="W4473">
            <v>0</v>
          </cell>
          <cell r="X4473">
            <v>0</v>
          </cell>
          <cell r="Y4473" t="str">
            <v>D2_UT_m_120   DSM Program Total Costs</v>
          </cell>
        </row>
        <row r="4474">
          <cell r="E4474">
            <v>0</v>
          </cell>
          <cell r="F4474">
            <v>0</v>
          </cell>
          <cell r="G4474">
            <v>0</v>
          </cell>
          <cell r="H4474">
            <v>0</v>
          </cell>
          <cell r="I4474">
            <v>0</v>
          </cell>
          <cell r="J4474">
            <v>0</v>
          </cell>
          <cell r="K4474">
            <v>0</v>
          </cell>
          <cell r="L4474">
            <v>0</v>
          </cell>
          <cell r="M4474">
            <v>0</v>
          </cell>
          <cell r="N4474">
            <v>0</v>
          </cell>
          <cell r="O4474">
            <v>0</v>
          </cell>
          <cell r="P4474">
            <v>0</v>
          </cell>
          <cell r="Q4474">
            <v>0</v>
          </cell>
          <cell r="R4474">
            <v>0</v>
          </cell>
          <cell r="S4474">
            <v>0</v>
          </cell>
          <cell r="T4474">
            <v>0</v>
          </cell>
          <cell r="U4474">
            <v>0</v>
          </cell>
          <cell r="V4474">
            <v>0</v>
          </cell>
          <cell r="W4474">
            <v>0</v>
          </cell>
          <cell r="X4474">
            <v>0</v>
          </cell>
          <cell r="Y4474" t="str">
            <v>D2_UT_n_130Proposed DSM Program Energy Costs</v>
          </cell>
        </row>
        <row r="4475">
          <cell r="E4475">
            <v>0</v>
          </cell>
          <cell r="F4475">
            <v>0</v>
          </cell>
          <cell r="G4475">
            <v>0</v>
          </cell>
          <cell r="H4475">
            <v>0</v>
          </cell>
          <cell r="I4475">
            <v>0</v>
          </cell>
          <cell r="J4475">
            <v>0</v>
          </cell>
          <cell r="K4475">
            <v>0</v>
          </cell>
          <cell r="L4475">
            <v>0</v>
          </cell>
          <cell r="M4475">
            <v>0</v>
          </cell>
          <cell r="N4475">
            <v>0</v>
          </cell>
          <cell r="O4475">
            <v>0</v>
          </cell>
          <cell r="P4475">
            <v>0</v>
          </cell>
          <cell r="Q4475">
            <v>0</v>
          </cell>
          <cell r="R4475">
            <v>0</v>
          </cell>
          <cell r="S4475">
            <v>0</v>
          </cell>
          <cell r="T4475">
            <v>0</v>
          </cell>
          <cell r="U4475">
            <v>0</v>
          </cell>
          <cell r="V4475">
            <v>0</v>
          </cell>
          <cell r="W4475">
            <v>0</v>
          </cell>
          <cell r="X4475">
            <v>0</v>
          </cell>
          <cell r="Y4475" t="str">
            <v>D2_UT_n_130Proposed DSM Program Payback Energy Costs</v>
          </cell>
        </row>
        <row r="4476">
          <cell r="E4476">
            <v>0</v>
          </cell>
          <cell r="F4476">
            <v>0</v>
          </cell>
          <cell r="G4476">
            <v>0</v>
          </cell>
          <cell r="H4476">
            <v>0</v>
          </cell>
          <cell r="I4476">
            <v>0</v>
          </cell>
          <cell r="J4476">
            <v>0</v>
          </cell>
          <cell r="K4476">
            <v>0</v>
          </cell>
          <cell r="L4476">
            <v>0</v>
          </cell>
          <cell r="M4476">
            <v>0</v>
          </cell>
          <cell r="N4476">
            <v>0</v>
          </cell>
          <cell r="O4476">
            <v>0</v>
          </cell>
          <cell r="P4476">
            <v>0</v>
          </cell>
          <cell r="Q4476">
            <v>0</v>
          </cell>
          <cell r="R4476">
            <v>0</v>
          </cell>
          <cell r="S4476">
            <v>0</v>
          </cell>
          <cell r="T4476">
            <v>0</v>
          </cell>
          <cell r="U4476">
            <v>0</v>
          </cell>
          <cell r="V4476">
            <v>0</v>
          </cell>
          <cell r="W4476">
            <v>0</v>
          </cell>
          <cell r="X4476">
            <v>0</v>
          </cell>
          <cell r="Y4476" t="str">
            <v>D2_UT_n_130Proposed DSM Program Capacity Costs</v>
          </cell>
        </row>
        <row r="4477">
          <cell r="E4477">
            <v>0</v>
          </cell>
          <cell r="F4477">
            <v>0</v>
          </cell>
          <cell r="G4477">
            <v>0</v>
          </cell>
          <cell r="H4477">
            <v>0</v>
          </cell>
          <cell r="I4477">
            <v>0</v>
          </cell>
          <cell r="J4477">
            <v>0</v>
          </cell>
          <cell r="K4477">
            <v>0</v>
          </cell>
          <cell r="L4477">
            <v>0</v>
          </cell>
          <cell r="M4477">
            <v>0</v>
          </cell>
          <cell r="N4477">
            <v>0</v>
          </cell>
          <cell r="O4477">
            <v>0</v>
          </cell>
          <cell r="P4477">
            <v>0</v>
          </cell>
          <cell r="Q4477">
            <v>0</v>
          </cell>
          <cell r="R4477">
            <v>0</v>
          </cell>
          <cell r="S4477">
            <v>0</v>
          </cell>
          <cell r="T4477">
            <v>0</v>
          </cell>
          <cell r="U4477">
            <v>0</v>
          </cell>
          <cell r="V4477">
            <v>0</v>
          </cell>
          <cell r="W4477">
            <v>0</v>
          </cell>
          <cell r="X4477">
            <v>0</v>
          </cell>
          <cell r="Y4477" t="str">
            <v>D2_UT_n_130Proposed DSM Program Capital Costs</v>
          </cell>
        </row>
        <row r="4478">
          <cell r="E4478">
            <v>0</v>
          </cell>
          <cell r="F4478">
            <v>0</v>
          </cell>
          <cell r="G4478">
            <v>0</v>
          </cell>
          <cell r="H4478">
            <v>0</v>
          </cell>
          <cell r="I4478">
            <v>0</v>
          </cell>
          <cell r="J4478">
            <v>0</v>
          </cell>
          <cell r="K4478">
            <v>0</v>
          </cell>
          <cell r="L4478">
            <v>0</v>
          </cell>
          <cell r="M4478">
            <v>0</v>
          </cell>
          <cell r="N4478">
            <v>0</v>
          </cell>
          <cell r="O4478">
            <v>0</v>
          </cell>
          <cell r="P4478">
            <v>0</v>
          </cell>
          <cell r="Q4478">
            <v>0</v>
          </cell>
          <cell r="R4478">
            <v>0</v>
          </cell>
          <cell r="S4478">
            <v>0</v>
          </cell>
          <cell r="T4478">
            <v>0</v>
          </cell>
          <cell r="U4478">
            <v>0</v>
          </cell>
          <cell r="V4478">
            <v>0</v>
          </cell>
          <cell r="W4478">
            <v>0</v>
          </cell>
          <cell r="X4478">
            <v>0</v>
          </cell>
          <cell r="Y4478" t="str">
            <v>D2_UT_n_130   DSM Program Total Costs</v>
          </cell>
        </row>
        <row r="4479">
          <cell r="E4479">
            <v>0</v>
          </cell>
          <cell r="F4479">
            <v>0</v>
          </cell>
          <cell r="G4479">
            <v>0</v>
          </cell>
          <cell r="H4479">
            <v>0</v>
          </cell>
          <cell r="I4479">
            <v>0</v>
          </cell>
          <cell r="J4479">
            <v>0</v>
          </cell>
          <cell r="K4479">
            <v>0</v>
          </cell>
          <cell r="L4479">
            <v>0</v>
          </cell>
          <cell r="M4479">
            <v>0</v>
          </cell>
          <cell r="N4479">
            <v>0</v>
          </cell>
          <cell r="O4479">
            <v>0</v>
          </cell>
          <cell r="P4479">
            <v>0</v>
          </cell>
          <cell r="Q4479">
            <v>0</v>
          </cell>
          <cell r="R4479">
            <v>0</v>
          </cell>
          <cell r="S4479">
            <v>0</v>
          </cell>
          <cell r="T4479">
            <v>0</v>
          </cell>
          <cell r="U4479">
            <v>0</v>
          </cell>
          <cell r="V4479">
            <v>0</v>
          </cell>
          <cell r="W4479">
            <v>0</v>
          </cell>
          <cell r="X4479">
            <v>0</v>
          </cell>
          <cell r="Y4479" t="str">
            <v>D2_UT_o_140Proposed DSM Program Energy Costs</v>
          </cell>
        </row>
        <row r="4480">
          <cell r="E4480">
            <v>0</v>
          </cell>
          <cell r="F4480">
            <v>0</v>
          </cell>
          <cell r="G4480">
            <v>0</v>
          </cell>
          <cell r="H4480">
            <v>0</v>
          </cell>
          <cell r="I4480">
            <v>0</v>
          </cell>
          <cell r="J4480">
            <v>0</v>
          </cell>
          <cell r="K4480">
            <v>0</v>
          </cell>
          <cell r="L4480">
            <v>0</v>
          </cell>
          <cell r="M4480">
            <v>0</v>
          </cell>
          <cell r="N4480">
            <v>0</v>
          </cell>
          <cell r="O4480">
            <v>0</v>
          </cell>
          <cell r="P4480">
            <v>0</v>
          </cell>
          <cell r="Q4480">
            <v>0</v>
          </cell>
          <cell r="R4480">
            <v>0</v>
          </cell>
          <cell r="S4480">
            <v>0</v>
          </cell>
          <cell r="T4480">
            <v>0</v>
          </cell>
          <cell r="U4480">
            <v>0</v>
          </cell>
          <cell r="V4480">
            <v>0</v>
          </cell>
          <cell r="W4480">
            <v>0</v>
          </cell>
          <cell r="X4480">
            <v>0</v>
          </cell>
          <cell r="Y4480" t="str">
            <v>D2_UT_o_140Proposed DSM Program Payback Energy Costs</v>
          </cell>
        </row>
        <row r="4481">
          <cell r="E4481">
            <v>0</v>
          </cell>
          <cell r="F4481">
            <v>0</v>
          </cell>
          <cell r="G4481">
            <v>0</v>
          </cell>
          <cell r="H4481">
            <v>0</v>
          </cell>
          <cell r="I4481">
            <v>0</v>
          </cell>
          <cell r="J4481">
            <v>0</v>
          </cell>
          <cell r="K4481">
            <v>0</v>
          </cell>
          <cell r="L4481">
            <v>0</v>
          </cell>
          <cell r="M4481">
            <v>0</v>
          </cell>
          <cell r="N4481">
            <v>0</v>
          </cell>
          <cell r="O4481">
            <v>0</v>
          </cell>
          <cell r="P4481">
            <v>0</v>
          </cell>
          <cell r="Q4481">
            <v>0</v>
          </cell>
          <cell r="R4481">
            <v>0</v>
          </cell>
          <cell r="S4481">
            <v>0</v>
          </cell>
          <cell r="T4481">
            <v>0</v>
          </cell>
          <cell r="U4481">
            <v>0</v>
          </cell>
          <cell r="V4481">
            <v>0</v>
          </cell>
          <cell r="W4481">
            <v>0</v>
          </cell>
          <cell r="X4481">
            <v>0</v>
          </cell>
          <cell r="Y4481" t="str">
            <v>D2_UT_o_140Proposed DSM Program Capacity Costs</v>
          </cell>
        </row>
        <row r="4482">
          <cell r="E4482">
            <v>0</v>
          </cell>
          <cell r="F4482">
            <v>0</v>
          </cell>
          <cell r="G4482">
            <v>0</v>
          </cell>
          <cell r="H4482">
            <v>0</v>
          </cell>
          <cell r="I4482">
            <v>0</v>
          </cell>
          <cell r="J4482">
            <v>0</v>
          </cell>
          <cell r="K4482">
            <v>0</v>
          </cell>
          <cell r="L4482">
            <v>0</v>
          </cell>
          <cell r="M4482">
            <v>0</v>
          </cell>
          <cell r="N4482">
            <v>0</v>
          </cell>
          <cell r="O4482">
            <v>0</v>
          </cell>
          <cell r="P4482">
            <v>0</v>
          </cell>
          <cell r="Q4482">
            <v>0</v>
          </cell>
          <cell r="R4482">
            <v>0</v>
          </cell>
          <cell r="S4482">
            <v>0</v>
          </cell>
          <cell r="T4482">
            <v>0</v>
          </cell>
          <cell r="U4482">
            <v>0</v>
          </cell>
          <cell r="V4482">
            <v>0</v>
          </cell>
          <cell r="W4482">
            <v>0</v>
          </cell>
          <cell r="X4482">
            <v>0</v>
          </cell>
          <cell r="Y4482" t="str">
            <v>D2_UT_o_140Proposed DSM Program Capital Costs</v>
          </cell>
        </row>
        <row r="4483">
          <cell r="E4483">
            <v>0</v>
          </cell>
          <cell r="F4483">
            <v>0</v>
          </cell>
          <cell r="G4483">
            <v>0</v>
          </cell>
          <cell r="H4483">
            <v>0</v>
          </cell>
          <cell r="I4483">
            <v>0</v>
          </cell>
          <cell r="J4483">
            <v>0</v>
          </cell>
          <cell r="K4483">
            <v>0</v>
          </cell>
          <cell r="L4483">
            <v>0</v>
          </cell>
          <cell r="M4483">
            <v>0</v>
          </cell>
          <cell r="N4483">
            <v>0</v>
          </cell>
          <cell r="O4483">
            <v>0</v>
          </cell>
          <cell r="P4483">
            <v>0</v>
          </cell>
          <cell r="Q4483">
            <v>0</v>
          </cell>
          <cell r="R4483">
            <v>0</v>
          </cell>
          <cell r="S4483">
            <v>0</v>
          </cell>
          <cell r="T4483">
            <v>0</v>
          </cell>
          <cell r="U4483">
            <v>0</v>
          </cell>
          <cell r="V4483">
            <v>0</v>
          </cell>
          <cell r="W4483">
            <v>0</v>
          </cell>
          <cell r="X4483">
            <v>0</v>
          </cell>
          <cell r="Y4483" t="str">
            <v>D2_UT_o_140   DSM Program Total Costs</v>
          </cell>
        </row>
        <row r="4484">
          <cell r="E4484">
            <v>0</v>
          </cell>
          <cell r="F4484">
            <v>0</v>
          </cell>
          <cell r="G4484">
            <v>0</v>
          </cell>
          <cell r="H4484">
            <v>0</v>
          </cell>
          <cell r="I4484">
            <v>0</v>
          </cell>
          <cell r="J4484">
            <v>0</v>
          </cell>
          <cell r="K4484">
            <v>0</v>
          </cell>
          <cell r="L4484">
            <v>0</v>
          </cell>
          <cell r="M4484">
            <v>0</v>
          </cell>
          <cell r="N4484">
            <v>0</v>
          </cell>
          <cell r="O4484">
            <v>0</v>
          </cell>
          <cell r="P4484">
            <v>0</v>
          </cell>
          <cell r="Q4484">
            <v>0</v>
          </cell>
          <cell r="R4484">
            <v>0</v>
          </cell>
          <cell r="S4484">
            <v>0</v>
          </cell>
          <cell r="T4484">
            <v>0</v>
          </cell>
          <cell r="U4484">
            <v>0</v>
          </cell>
          <cell r="V4484">
            <v>0</v>
          </cell>
          <cell r="W4484">
            <v>0</v>
          </cell>
          <cell r="X4484">
            <v>0</v>
          </cell>
          <cell r="Y4484" t="str">
            <v>D2_UT_p_150Proposed DSM Program Energy Costs</v>
          </cell>
        </row>
        <row r="4485">
          <cell r="E4485">
            <v>0</v>
          </cell>
          <cell r="F4485">
            <v>0</v>
          </cell>
          <cell r="G4485">
            <v>0</v>
          </cell>
          <cell r="H4485">
            <v>0</v>
          </cell>
          <cell r="I4485">
            <v>0</v>
          </cell>
          <cell r="J4485">
            <v>0</v>
          </cell>
          <cell r="K4485">
            <v>0</v>
          </cell>
          <cell r="L4485">
            <v>0</v>
          </cell>
          <cell r="M4485">
            <v>0</v>
          </cell>
          <cell r="N4485">
            <v>0</v>
          </cell>
          <cell r="O4485">
            <v>0</v>
          </cell>
          <cell r="P4485">
            <v>0</v>
          </cell>
          <cell r="Q4485">
            <v>0</v>
          </cell>
          <cell r="R4485">
            <v>0</v>
          </cell>
          <cell r="S4485">
            <v>0</v>
          </cell>
          <cell r="T4485">
            <v>0</v>
          </cell>
          <cell r="U4485">
            <v>0</v>
          </cell>
          <cell r="V4485">
            <v>0</v>
          </cell>
          <cell r="W4485">
            <v>0</v>
          </cell>
          <cell r="X4485">
            <v>0</v>
          </cell>
          <cell r="Y4485" t="str">
            <v>D2_UT_p_150Proposed DSM Program Payback Energy Costs</v>
          </cell>
        </row>
        <row r="4486">
          <cell r="E4486">
            <v>0</v>
          </cell>
          <cell r="F4486">
            <v>0</v>
          </cell>
          <cell r="G4486">
            <v>0</v>
          </cell>
          <cell r="H4486">
            <v>0</v>
          </cell>
          <cell r="I4486">
            <v>0</v>
          </cell>
          <cell r="J4486">
            <v>0</v>
          </cell>
          <cell r="K4486">
            <v>0</v>
          </cell>
          <cell r="L4486">
            <v>0</v>
          </cell>
          <cell r="M4486">
            <v>0</v>
          </cell>
          <cell r="N4486">
            <v>0</v>
          </cell>
          <cell r="O4486">
            <v>0</v>
          </cell>
          <cell r="P4486">
            <v>0</v>
          </cell>
          <cell r="Q4486">
            <v>0</v>
          </cell>
          <cell r="R4486">
            <v>0</v>
          </cell>
          <cell r="S4486">
            <v>0</v>
          </cell>
          <cell r="T4486">
            <v>0</v>
          </cell>
          <cell r="U4486">
            <v>0</v>
          </cell>
          <cell r="V4486">
            <v>0</v>
          </cell>
          <cell r="W4486">
            <v>0</v>
          </cell>
          <cell r="X4486">
            <v>0</v>
          </cell>
          <cell r="Y4486" t="str">
            <v>D2_UT_p_150Proposed DSM Program Capacity Costs</v>
          </cell>
        </row>
        <row r="4487">
          <cell r="E4487">
            <v>0</v>
          </cell>
          <cell r="F4487">
            <v>0</v>
          </cell>
          <cell r="G4487">
            <v>0</v>
          </cell>
          <cell r="H4487">
            <v>0</v>
          </cell>
          <cell r="I4487">
            <v>0</v>
          </cell>
          <cell r="J4487">
            <v>0</v>
          </cell>
          <cell r="K4487">
            <v>0</v>
          </cell>
          <cell r="L4487">
            <v>0</v>
          </cell>
          <cell r="M4487">
            <v>0</v>
          </cell>
          <cell r="N4487">
            <v>0</v>
          </cell>
          <cell r="O4487">
            <v>0</v>
          </cell>
          <cell r="P4487">
            <v>0</v>
          </cell>
          <cell r="Q4487">
            <v>0</v>
          </cell>
          <cell r="R4487">
            <v>0</v>
          </cell>
          <cell r="S4487">
            <v>0</v>
          </cell>
          <cell r="T4487">
            <v>0</v>
          </cell>
          <cell r="U4487">
            <v>0</v>
          </cell>
          <cell r="V4487">
            <v>0</v>
          </cell>
          <cell r="W4487">
            <v>0</v>
          </cell>
          <cell r="X4487">
            <v>0</v>
          </cell>
          <cell r="Y4487" t="str">
            <v>D2_UT_p_150Proposed DSM Program Capital Costs</v>
          </cell>
        </row>
        <row r="4488">
          <cell r="E4488">
            <v>0</v>
          </cell>
          <cell r="F4488">
            <v>0</v>
          </cell>
          <cell r="G4488">
            <v>0</v>
          </cell>
          <cell r="H4488">
            <v>0</v>
          </cell>
          <cell r="I4488">
            <v>0</v>
          </cell>
          <cell r="J4488">
            <v>0</v>
          </cell>
          <cell r="K4488">
            <v>0</v>
          </cell>
          <cell r="L4488">
            <v>0</v>
          </cell>
          <cell r="M4488">
            <v>0</v>
          </cell>
          <cell r="N4488">
            <v>0</v>
          </cell>
          <cell r="O4488">
            <v>0</v>
          </cell>
          <cell r="P4488">
            <v>0</v>
          </cell>
          <cell r="Q4488">
            <v>0</v>
          </cell>
          <cell r="R4488">
            <v>0</v>
          </cell>
          <cell r="S4488">
            <v>0</v>
          </cell>
          <cell r="T4488">
            <v>0</v>
          </cell>
          <cell r="U4488">
            <v>0</v>
          </cell>
          <cell r="V4488">
            <v>0</v>
          </cell>
          <cell r="W4488">
            <v>0</v>
          </cell>
          <cell r="X4488">
            <v>0</v>
          </cell>
          <cell r="Y4488" t="str">
            <v>D2_UT_p_150   DSM Program Total Costs</v>
          </cell>
        </row>
        <row r="4489">
          <cell r="E4489">
            <v>0</v>
          </cell>
          <cell r="F4489">
            <v>0</v>
          </cell>
          <cell r="G4489">
            <v>0</v>
          </cell>
          <cell r="H4489">
            <v>0</v>
          </cell>
          <cell r="I4489">
            <v>0</v>
          </cell>
          <cell r="J4489">
            <v>0</v>
          </cell>
          <cell r="K4489">
            <v>0</v>
          </cell>
          <cell r="L4489">
            <v>0</v>
          </cell>
          <cell r="M4489">
            <v>0</v>
          </cell>
          <cell r="N4489">
            <v>0</v>
          </cell>
          <cell r="O4489">
            <v>0</v>
          </cell>
          <cell r="P4489">
            <v>0</v>
          </cell>
          <cell r="Q4489">
            <v>0</v>
          </cell>
          <cell r="R4489">
            <v>0</v>
          </cell>
          <cell r="S4489">
            <v>0</v>
          </cell>
          <cell r="T4489">
            <v>0</v>
          </cell>
          <cell r="U4489">
            <v>0</v>
          </cell>
          <cell r="V4489">
            <v>0</v>
          </cell>
          <cell r="W4489">
            <v>0</v>
          </cell>
          <cell r="X4489">
            <v>0</v>
          </cell>
          <cell r="Y4489" t="str">
            <v>D2_UT_q_160Proposed DSM Program Energy Costs</v>
          </cell>
        </row>
        <row r="4490">
          <cell r="E4490">
            <v>0</v>
          </cell>
          <cell r="F4490">
            <v>0</v>
          </cell>
          <cell r="G4490">
            <v>0</v>
          </cell>
          <cell r="H4490">
            <v>0</v>
          </cell>
          <cell r="I4490">
            <v>0</v>
          </cell>
          <cell r="J4490">
            <v>0</v>
          </cell>
          <cell r="K4490">
            <v>0</v>
          </cell>
          <cell r="L4490">
            <v>0</v>
          </cell>
          <cell r="M4490">
            <v>0</v>
          </cell>
          <cell r="N4490">
            <v>0</v>
          </cell>
          <cell r="O4490">
            <v>0</v>
          </cell>
          <cell r="P4490">
            <v>0</v>
          </cell>
          <cell r="Q4490">
            <v>0</v>
          </cell>
          <cell r="R4490">
            <v>0</v>
          </cell>
          <cell r="S4490">
            <v>0</v>
          </cell>
          <cell r="T4490">
            <v>0</v>
          </cell>
          <cell r="U4490">
            <v>0</v>
          </cell>
          <cell r="V4490">
            <v>0</v>
          </cell>
          <cell r="W4490">
            <v>0</v>
          </cell>
          <cell r="X4490">
            <v>0</v>
          </cell>
          <cell r="Y4490" t="str">
            <v>D2_UT_q_160Proposed DSM Program Payback Energy Costs</v>
          </cell>
        </row>
        <row r="4491">
          <cell r="E4491">
            <v>0</v>
          </cell>
          <cell r="F4491">
            <v>0</v>
          </cell>
          <cell r="G4491">
            <v>0</v>
          </cell>
          <cell r="H4491">
            <v>0</v>
          </cell>
          <cell r="I4491">
            <v>0</v>
          </cell>
          <cell r="J4491">
            <v>0</v>
          </cell>
          <cell r="K4491">
            <v>0</v>
          </cell>
          <cell r="L4491">
            <v>0</v>
          </cell>
          <cell r="M4491">
            <v>0</v>
          </cell>
          <cell r="N4491">
            <v>0</v>
          </cell>
          <cell r="O4491">
            <v>0</v>
          </cell>
          <cell r="P4491">
            <v>0</v>
          </cell>
          <cell r="Q4491">
            <v>0</v>
          </cell>
          <cell r="R4491">
            <v>0</v>
          </cell>
          <cell r="S4491">
            <v>0</v>
          </cell>
          <cell r="T4491">
            <v>0</v>
          </cell>
          <cell r="U4491">
            <v>0</v>
          </cell>
          <cell r="V4491">
            <v>0</v>
          </cell>
          <cell r="W4491">
            <v>0</v>
          </cell>
          <cell r="X4491">
            <v>0</v>
          </cell>
          <cell r="Y4491" t="str">
            <v>D2_UT_q_160Proposed DSM Program Capacity Costs</v>
          </cell>
        </row>
        <row r="4492">
          <cell r="E4492">
            <v>0</v>
          </cell>
          <cell r="F4492">
            <v>0</v>
          </cell>
          <cell r="G4492">
            <v>0</v>
          </cell>
          <cell r="H4492">
            <v>0</v>
          </cell>
          <cell r="I4492">
            <v>0</v>
          </cell>
          <cell r="J4492">
            <v>0</v>
          </cell>
          <cell r="K4492">
            <v>0</v>
          </cell>
          <cell r="L4492">
            <v>0</v>
          </cell>
          <cell r="M4492">
            <v>0</v>
          </cell>
          <cell r="N4492">
            <v>0</v>
          </cell>
          <cell r="O4492">
            <v>0</v>
          </cell>
          <cell r="P4492">
            <v>0</v>
          </cell>
          <cell r="Q4492">
            <v>0</v>
          </cell>
          <cell r="R4492">
            <v>0</v>
          </cell>
          <cell r="S4492">
            <v>0</v>
          </cell>
          <cell r="T4492">
            <v>0</v>
          </cell>
          <cell r="U4492">
            <v>0</v>
          </cell>
          <cell r="V4492">
            <v>0</v>
          </cell>
          <cell r="W4492">
            <v>0</v>
          </cell>
          <cell r="X4492">
            <v>0</v>
          </cell>
          <cell r="Y4492" t="str">
            <v>D2_UT_q_160Proposed DSM Program Capital Costs</v>
          </cell>
        </row>
        <row r="4493">
          <cell r="E4493">
            <v>0</v>
          </cell>
          <cell r="F4493">
            <v>0</v>
          </cell>
          <cell r="G4493">
            <v>0</v>
          </cell>
          <cell r="H4493">
            <v>0</v>
          </cell>
          <cell r="I4493">
            <v>0</v>
          </cell>
          <cell r="J4493">
            <v>0</v>
          </cell>
          <cell r="K4493">
            <v>0</v>
          </cell>
          <cell r="L4493">
            <v>0</v>
          </cell>
          <cell r="M4493">
            <v>0</v>
          </cell>
          <cell r="N4493">
            <v>0</v>
          </cell>
          <cell r="O4493">
            <v>0</v>
          </cell>
          <cell r="P4493">
            <v>0</v>
          </cell>
          <cell r="Q4493">
            <v>0</v>
          </cell>
          <cell r="R4493">
            <v>0</v>
          </cell>
          <cell r="S4493">
            <v>0</v>
          </cell>
          <cell r="T4493">
            <v>0</v>
          </cell>
          <cell r="U4493">
            <v>0</v>
          </cell>
          <cell r="V4493">
            <v>0</v>
          </cell>
          <cell r="W4493">
            <v>0</v>
          </cell>
          <cell r="X4493">
            <v>0</v>
          </cell>
          <cell r="Y4493" t="str">
            <v>D2_UT_q_160   DSM Program Total Costs</v>
          </cell>
        </row>
        <row r="4494">
          <cell r="E4494">
            <v>0</v>
          </cell>
          <cell r="F4494">
            <v>0</v>
          </cell>
          <cell r="G4494">
            <v>0</v>
          </cell>
          <cell r="H4494">
            <v>0</v>
          </cell>
          <cell r="I4494">
            <v>0</v>
          </cell>
          <cell r="J4494">
            <v>0</v>
          </cell>
          <cell r="K4494">
            <v>0</v>
          </cell>
          <cell r="L4494">
            <v>0</v>
          </cell>
          <cell r="M4494">
            <v>0</v>
          </cell>
          <cell r="N4494">
            <v>0</v>
          </cell>
          <cell r="O4494">
            <v>0</v>
          </cell>
          <cell r="P4494">
            <v>0</v>
          </cell>
          <cell r="Q4494">
            <v>0</v>
          </cell>
          <cell r="R4494">
            <v>0</v>
          </cell>
          <cell r="S4494">
            <v>0</v>
          </cell>
          <cell r="T4494">
            <v>0</v>
          </cell>
          <cell r="U4494">
            <v>0</v>
          </cell>
          <cell r="V4494">
            <v>0</v>
          </cell>
          <cell r="W4494">
            <v>0</v>
          </cell>
          <cell r="X4494">
            <v>0</v>
          </cell>
          <cell r="Y4494" t="str">
            <v>D2_UT_r_170Proposed DSM Program Energy Costs</v>
          </cell>
        </row>
        <row r="4495">
          <cell r="E4495">
            <v>0</v>
          </cell>
          <cell r="F4495">
            <v>0</v>
          </cell>
          <cell r="G4495">
            <v>0</v>
          </cell>
          <cell r="H4495">
            <v>0</v>
          </cell>
          <cell r="I4495">
            <v>0</v>
          </cell>
          <cell r="J4495">
            <v>0</v>
          </cell>
          <cell r="K4495">
            <v>0</v>
          </cell>
          <cell r="L4495">
            <v>0</v>
          </cell>
          <cell r="M4495">
            <v>0</v>
          </cell>
          <cell r="N4495">
            <v>0</v>
          </cell>
          <cell r="O4495">
            <v>0</v>
          </cell>
          <cell r="P4495">
            <v>0</v>
          </cell>
          <cell r="Q4495">
            <v>0</v>
          </cell>
          <cell r="R4495">
            <v>0</v>
          </cell>
          <cell r="S4495">
            <v>0</v>
          </cell>
          <cell r="T4495">
            <v>0</v>
          </cell>
          <cell r="U4495">
            <v>0</v>
          </cell>
          <cell r="V4495">
            <v>0</v>
          </cell>
          <cell r="W4495">
            <v>0</v>
          </cell>
          <cell r="X4495">
            <v>0</v>
          </cell>
          <cell r="Y4495" t="str">
            <v>D2_UT_r_170Proposed DSM Program Payback Energy Costs</v>
          </cell>
        </row>
        <row r="4496">
          <cell r="E4496">
            <v>0</v>
          </cell>
          <cell r="F4496">
            <v>0</v>
          </cell>
          <cell r="G4496">
            <v>0</v>
          </cell>
          <cell r="H4496">
            <v>0</v>
          </cell>
          <cell r="I4496">
            <v>0</v>
          </cell>
          <cell r="J4496">
            <v>0</v>
          </cell>
          <cell r="K4496">
            <v>0</v>
          </cell>
          <cell r="L4496">
            <v>0</v>
          </cell>
          <cell r="M4496">
            <v>0</v>
          </cell>
          <cell r="N4496">
            <v>0</v>
          </cell>
          <cell r="O4496">
            <v>0</v>
          </cell>
          <cell r="P4496">
            <v>0</v>
          </cell>
          <cell r="Q4496">
            <v>0</v>
          </cell>
          <cell r="R4496">
            <v>0</v>
          </cell>
          <cell r="S4496">
            <v>0</v>
          </cell>
          <cell r="T4496">
            <v>0</v>
          </cell>
          <cell r="U4496">
            <v>0</v>
          </cell>
          <cell r="V4496">
            <v>0</v>
          </cell>
          <cell r="W4496">
            <v>0</v>
          </cell>
          <cell r="X4496">
            <v>0</v>
          </cell>
          <cell r="Y4496" t="str">
            <v>D2_UT_r_170Proposed DSM Program Capacity Costs</v>
          </cell>
        </row>
        <row r="4497">
          <cell r="E4497">
            <v>0</v>
          </cell>
          <cell r="F4497">
            <v>0</v>
          </cell>
          <cell r="G4497">
            <v>0</v>
          </cell>
          <cell r="H4497">
            <v>0</v>
          </cell>
          <cell r="I4497">
            <v>0</v>
          </cell>
          <cell r="J4497">
            <v>0</v>
          </cell>
          <cell r="K4497">
            <v>0</v>
          </cell>
          <cell r="L4497">
            <v>0</v>
          </cell>
          <cell r="M4497">
            <v>0</v>
          </cell>
          <cell r="N4497">
            <v>0</v>
          </cell>
          <cell r="O4497">
            <v>0</v>
          </cell>
          <cell r="P4497">
            <v>0</v>
          </cell>
          <cell r="Q4497">
            <v>0</v>
          </cell>
          <cell r="R4497">
            <v>0</v>
          </cell>
          <cell r="S4497">
            <v>0</v>
          </cell>
          <cell r="T4497">
            <v>0</v>
          </cell>
          <cell r="U4497">
            <v>0</v>
          </cell>
          <cell r="V4497">
            <v>0</v>
          </cell>
          <cell r="W4497">
            <v>0</v>
          </cell>
          <cell r="X4497">
            <v>0</v>
          </cell>
          <cell r="Y4497" t="str">
            <v>D2_UT_r_170Proposed DSM Program Capital Costs</v>
          </cell>
        </row>
        <row r="4498">
          <cell r="E4498">
            <v>0</v>
          </cell>
          <cell r="F4498">
            <v>0</v>
          </cell>
          <cell r="G4498">
            <v>0</v>
          </cell>
          <cell r="H4498">
            <v>0</v>
          </cell>
          <cell r="I4498">
            <v>0</v>
          </cell>
          <cell r="J4498">
            <v>0</v>
          </cell>
          <cell r="K4498">
            <v>0</v>
          </cell>
          <cell r="L4498">
            <v>0</v>
          </cell>
          <cell r="M4498">
            <v>0</v>
          </cell>
          <cell r="N4498">
            <v>0</v>
          </cell>
          <cell r="O4498">
            <v>0</v>
          </cell>
          <cell r="P4498">
            <v>0</v>
          </cell>
          <cell r="Q4498">
            <v>0</v>
          </cell>
          <cell r="R4498">
            <v>0</v>
          </cell>
          <cell r="S4498">
            <v>0</v>
          </cell>
          <cell r="T4498">
            <v>0</v>
          </cell>
          <cell r="U4498">
            <v>0</v>
          </cell>
          <cell r="V4498">
            <v>0</v>
          </cell>
          <cell r="W4498">
            <v>0</v>
          </cell>
          <cell r="X4498">
            <v>0</v>
          </cell>
          <cell r="Y4498" t="str">
            <v>D2_UT_r_170   DSM Program Total Costs</v>
          </cell>
        </row>
        <row r="4499">
          <cell r="E4499">
            <v>0</v>
          </cell>
          <cell r="F4499">
            <v>0</v>
          </cell>
          <cell r="G4499">
            <v>0</v>
          </cell>
          <cell r="H4499">
            <v>0</v>
          </cell>
          <cell r="I4499">
            <v>0</v>
          </cell>
          <cell r="J4499">
            <v>0</v>
          </cell>
          <cell r="K4499">
            <v>0</v>
          </cell>
          <cell r="L4499">
            <v>0</v>
          </cell>
          <cell r="M4499">
            <v>0</v>
          </cell>
          <cell r="N4499">
            <v>0</v>
          </cell>
          <cell r="O4499">
            <v>0</v>
          </cell>
          <cell r="P4499">
            <v>0</v>
          </cell>
          <cell r="Q4499">
            <v>0</v>
          </cell>
          <cell r="R4499">
            <v>0</v>
          </cell>
          <cell r="S4499">
            <v>0</v>
          </cell>
          <cell r="T4499">
            <v>0</v>
          </cell>
          <cell r="U4499">
            <v>0</v>
          </cell>
          <cell r="V4499">
            <v>0</v>
          </cell>
          <cell r="W4499">
            <v>0</v>
          </cell>
          <cell r="X4499">
            <v>0</v>
          </cell>
          <cell r="Y4499" t="str">
            <v>D2_UT_s_180Proposed DSM Program Energy Costs</v>
          </cell>
        </row>
        <row r="4500">
          <cell r="E4500">
            <v>0</v>
          </cell>
          <cell r="F4500">
            <v>0</v>
          </cell>
          <cell r="G4500">
            <v>0</v>
          </cell>
          <cell r="H4500">
            <v>0</v>
          </cell>
          <cell r="I4500">
            <v>0</v>
          </cell>
          <cell r="J4500">
            <v>0</v>
          </cell>
          <cell r="K4500">
            <v>0</v>
          </cell>
          <cell r="L4500">
            <v>0</v>
          </cell>
          <cell r="M4500">
            <v>0</v>
          </cell>
          <cell r="N4500">
            <v>0</v>
          </cell>
          <cell r="O4500">
            <v>0</v>
          </cell>
          <cell r="P4500">
            <v>0</v>
          </cell>
          <cell r="Q4500">
            <v>0</v>
          </cell>
          <cell r="R4500">
            <v>0</v>
          </cell>
          <cell r="S4500">
            <v>0</v>
          </cell>
          <cell r="T4500">
            <v>0</v>
          </cell>
          <cell r="U4500">
            <v>0</v>
          </cell>
          <cell r="V4500">
            <v>0</v>
          </cell>
          <cell r="W4500">
            <v>0</v>
          </cell>
          <cell r="X4500">
            <v>0</v>
          </cell>
          <cell r="Y4500" t="str">
            <v>D2_UT_s_180Proposed DSM Program Payback Energy Costs</v>
          </cell>
        </row>
        <row r="4501">
          <cell r="E4501">
            <v>0</v>
          </cell>
          <cell r="F4501">
            <v>0</v>
          </cell>
          <cell r="G4501">
            <v>0</v>
          </cell>
          <cell r="H4501">
            <v>0</v>
          </cell>
          <cell r="I4501">
            <v>0</v>
          </cell>
          <cell r="J4501">
            <v>0</v>
          </cell>
          <cell r="K4501">
            <v>0</v>
          </cell>
          <cell r="L4501">
            <v>0</v>
          </cell>
          <cell r="M4501">
            <v>0</v>
          </cell>
          <cell r="N4501">
            <v>0</v>
          </cell>
          <cell r="O4501">
            <v>0</v>
          </cell>
          <cell r="P4501">
            <v>0</v>
          </cell>
          <cell r="Q4501">
            <v>0</v>
          </cell>
          <cell r="R4501">
            <v>0</v>
          </cell>
          <cell r="S4501">
            <v>0</v>
          </cell>
          <cell r="T4501">
            <v>0</v>
          </cell>
          <cell r="U4501">
            <v>0</v>
          </cell>
          <cell r="V4501">
            <v>0</v>
          </cell>
          <cell r="W4501">
            <v>0</v>
          </cell>
          <cell r="X4501">
            <v>0</v>
          </cell>
          <cell r="Y4501" t="str">
            <v>D2_UT_s_180Proposed DSM Program Capacity Costs</v>
          </cell>
        </row>
        <row r="4502">
          <cell r="E4502">
            <v>0</v>
          </cell>
          <cell r="F4502">
            <v>0</v>
          </cell>
          <cell r="G4502">
            <v>0</v>
          </cell>
          <cell r="H4502">
            <v>0</v>
          </cell>
          <cell r="I4502">
            <v>0</v>
          </cell>
          <cell r="J4502">
            <v>0</v>
          </cell>
          <cell r="K4502">
            <v>0</v>
          </cell>
          <cell r="L4502">
            <v>0</v>
          </cell>
          <cell r="M4502">
            <v>0</v>
          </cell>
          <cell r="N4502">
            <v>0</v>
          </cell>
          <cell r="O4502">
            <v>0</v>
          </cell>
          <cell r="P4502">
            <v>0</v>
          </cell>
          <cell r="Q4502">
            <v>0</v>
          </cell>
          <cell r="R4502">
            <v>0</v>
          </cell>
          <cell r="S4502">
            <v>0</v>
          </cell>
          <cell r="T4502">
            <v>0</v>
          </cell>
          <cell r="U4502">
            <v>0</v>
          </cell>
          <cell r="V4502">
            <v>0</v>
          </cell>
          <cell r="W4502">
            <v>0</v>
          </cell>
          <cell r="X4502">
            <v>0</v>
          </cell>
          <cell r="Y4502" t="str">
            <v>D2_UT_s_180Proposed DSM Program Capital Costs</v>
          </cell>
        </row>
        <row r="4503">
          <cell r="E4503">
            <v>0</v>
          </cell>
          <cell r="F4503">
            <v>0</v>
          </cell>
          <cell r="G4503">
            <v>0</v>
          </cell>
          <cell r="H4503">
            <v>0</v>
          </cell>
          <cell r="I4503">
            <v>0</v>
          </cell>
          <cell r="J4503">
            <v>0</v>
          </cell>
          <cell r="K4503">
            <v>0</v>
          </cell>
          <cell r="L4503">
            <v>0</v>
          </cell>
          <cell r="M4503">
            <v>0</v>
          </cell>
          <cell r="N4503">
            <v>0</v>
          </cell>
          <cell r="O4503">
            <v>0</v>
          </cell>
          <cell r="P4503">
            <v>0</v>
          </cell>
          <cell r="Q4503">
            <v>0</v>
          </cell>
          <cell r="R4503">
            <v>0</v>
          </cell>
          <cell r="S4503">
            <v>0</v>
          </cell>
          <cell r="T4503">
            <v>0</v>
          </cell>
          <cell r="U4503">
            <v>0</v>
          </cell>
          <cell r="V4503">
            <v>0</v>
          </cell>
          <cell r="W4503">
            <v>0</v>
          </cell>
          <cell r="X4503">
            <v>0</v>
          </cell>
          <cell r="Y4503" t="str">
            <v>D2_UT_s_180   DSM Program Total Costs</v>
          </cell>
        </row>
        <row r="4504">
          <cell r="E4504">
            <v>0</v>
          </cell>
          <cell r="F4504">
            <v>0</v>
          </cell>
          <cell r="G4504">
            <v>0</v>
          </cell>
          <cell r="H4504">
            <v>0</v>
          </cell>
          <cell r="I4504">
            <v>0</v>
          </cell>
          <cell r="J4504">
            <v>0</v>
          </cell>
          <cell r="K4504">
            <v>0</v>
          </cell>
          <cell r="L4504">
            <v>0</v>
          </cell>
          <cell r="M4504">
            <v>0</v>
          </cell>
          <cell r="N4504">
            <v>0</v>
          </cell>
          <cell r="O4504">
            <v>0</v>
          </cell>
          <cell r="P4504">
            <v>0</v>
          </cell>
          <cell r="Q4504">
            <v>0</v>
          </cell>
          <cell r="R4504">
            <v>0</v>
          </cell>
          <cell r="S4504">
            <v>0</v>
          </cell>
          <cell r="T4504">
            <v>0</v>
          </cell>
          <cell r="U4504">
            <v>0</v>
          </cell>
          <cell r="V4504">
            <v>0</v>
          </cell>
          <cell r="W4504">
            <v>0</v>
          </cell>
          <cell r="X4504">
            <v>0</v>
          </cell>
          <cell r="Y4504" t="str">
            <v>D2_UT_t_190Proposed DSM Program Energy Costs</v>
          </cell>
        </row>
        <row r="4505">
          <cell r="E4505">
            <v>0</v>
          </cell>
          <cell r="F4505">
            <v>0</v>
          </cell>
          <cell r="G4505">
            <v>0</v>
          </cell>
          <cell r="H4505">
            <v>0</v>
          </cell>
          <cell r="I4505">
            <v>0</v>
          </cell>
          <cell r="J4505">
            <v>0</v>
          </cell>
          <cell r="K4505">
            <v>0</v>
          </cell>
          <cell r="L4505">
            <v>0</v>
          </cell>
          <cell r="M4505">
            <v>0</v>
          </cell>
          <cell r="N4505">
            <v>0</v>
          </cell>
          <cell r="O4505">
            <v>0</v>
          </cell>
          <cell r="P4505">
            <v>0</v>
          </cell>
          <cell r="Q4505">
            <v>0</v>
          </cell>
          <cell r="R4505">
            <v>0</v>
          </cell>
          <cell r="S4505">
            <v>0</v>
          </cell>
          <cell r="T4505">
            <v>0</v>
          </cell>
          <cell r="U4505">
            <v>0</v>
          </cell>
          <cell r="V4505">
            <v>0</v>
          </cell>
          <cell r="W4505">
            <v>0</v>
          </cell>
          <cell r="X4505">
            <v>0</v>
          </cell>
          <cell r="Y4505" t="str">
            <v>D2_UT_t_190Proposed DSM Program Payback Energy Costs</v>
          </cell>
        </row>
        <row r="4506">
          <cell r="E4506">
            <v>0</v>
          </cell>
          <cell r="F4506">
            <v>0</v>
          </cell>
          <cell r="G4506">
            <v>0</v>
          </cell>
          <cell r="H4506">
            <v>0</v>
          </cell>
          <cell r="I4506">
            <v>0</v>
          </cell>
          <cell r="J4506">
            <v>0</v>
          </cell>
          <cell r="K4506">
            <v>0</v>
          </cell>
          <cell r="L4506">
            <v>0</v>
          </cell>
          <cell r="M4506">
            <v>0</v>
          </cell>
          <cell r="N4506">
            <v>0</v>
          </cell>
          <cell r="O4506">
            <v>0</v>
          </cell>
          <cell r="P4506">
            <v>0</v>
          </cell>
          <cell r="Q4506">
            <v>0</v>
          </cell>
          <cell r="R4506">
            <v>0</v>
          </cell>
          <cell r="S4506">
            <v>0</v>
          </cell>
          <cell r="T4506">
            <v>0</v>
          </cell>
          <cell r="U4506">
            <v>0</v>
          </cell>
          <cell r="V4506">
            <v>0</v>
          </cell>
          <cell r="W4506">
            <v>0</v>
          </cell>
          <cell r="X4506">
            <v>0</v>
          </cell>
          <cell r="Y4506" t="str">
            <v>D2_UT_t_190Proposed DSM Program Capacity Costs</v>
          </cell>
        </row>
        <row r="4507">
          <cell r="E4507">
            <v>0</v>
          </cell>
          <cell r="F4507">
            <v>0</v>
          </cell>
          <cell r="G4507">
            <v>0</v>
          </cell>
          <cell r="H4507">
            <v>0</v>
          </cell>
          <cell r="I4507">
            <v>0</v>
          </cell>
          <cell r="J4507">
            <v>0</v>
          </cell>
          <cell r="K4507">
            <v>0</v>
          </cell>
          <cell r="L4507">
            <v>0</v>
          </cell>
          <cell r="M4507">
            <v>0</v>
          </cell>
          <cell r="N4507">
            <v>0</v>
          </cell>
          <cell r="O4507">
            <v>0</v>
          </cell>
          <cell r="P4507">
            <v>0</v>
          </cell>
          <cell r="Q4507">
            <v>0</v>
          </cell>
          <cell r="R4507">
            <v>0</v>
          </cell>
          <cell r="S4507">
            <v>0</v>
          </cell>
          <cell r="T4507">
            <v>0</v>
          </cell>
          <cell r="U4507">
            <v>0</v>
          </cell>
          <cell r="V4507">
            <v>0</v>
          </cell>
          <cell r="W4507">
            <v>0</v>
          </cell>
          <cell r="X4507">
            <v>0</v>
          </cell>
          <cell r="Y4507" t="str">
            <v>D2_UT_t_190Proposed DSM Program Capital Costs</v>
          </cell>
        </row>
        <row r="4508">
          <cell r="E4508">
            <v>0</v>
          </cell>
          <cell r="F4508">
            <v>0</v>
          </cell>
          <cell r="G4508">
            <v>0</v>
          </cell>
          <cell r="H4508">
            <v>0</v>
          </cell>
          <cell r="I4508">
            <v>0</v>
          </cell>
          <cell r="J4508">
            <v>0</v>
          </cell>
          <cell r="K4508">
            <v>0</v>
          </cell>
          <cell r="L4508">
            <v>0</v>
          </cell>
          <cell r="M4508">
            <v>0</v>
          </cell>
          <cell r="N4508">
            <v>0</v>
          </cell>
          <cell r="O4508">
            <v>0</v>
          </cell>
          <cell r="P4508">
            <v>0</v>
          </cell>
          <cell r="Q4508">
            <v>0</v>
          </cell>
          <cell r="R4508">
            <v>0</v>
          </cell>
          <cell r="S4508">
            <v>0</v>
          </cell>
          <cell r="T4508">
            <v>0</v>
          </cell>
          <cell r="U4508">
            <v>0</v>
          </cell>
          <cell r="V4508">
            <v>0</v>
          </cell>
          <cell r="W4508">
            <v>0</v>
          </cell>
          <cell r="X4508">
            <v>0</v>
          </cell>
          <cell r="Y4508" t="str">
            <v>D2_UT_t_190   DSM Program Total Costs</v>
          </cell>
        </row>
        <row r="4509">
          <cell r="E4509">
            <v>0</v>
          </cell>
          <cell r="F4509">
            <v>0</v>
          </cell>
          <cell r="G4509">
            <v>0</v>
          </cell>
          <cell r="H4509">
            <v>0</v>
          </cell>
          <cell r="I4509">
            <v>0</v>
          </cell>
          <cell r="J4509">
            <v>0</v>
          </cell>
          <cell r="K4509">
            <v>0</v>
          </cell>
          <cell r="L4509">
            <v>0</v>
          </cell>
          <cell r="M4509">
            <v>0</v>
          </cell>
          <cell r="N4509">
            <v>0</v>
          </cell>
          <cell r="O4509">
            <v>0</v>
          </cell>
          <cell r="P4509">
            <v>0</v>
          </cell>
          <cell r="Q4509">
            <v>0</v>
          </cell>
          <cell r="R4509">
            <v>0</v>
          </cell>
          <cell r="S4509">
            <v>0</v>
          </cell>
          <cell r="T4509">
            <v>0</v>
          </cell>
          <cell r="U4509">
            <v>0</v>
          </cell>
          <cell r="V4509">
            <v>0</v>
          </cell>
          <cell r="W4509">
            <v>0</v>
          </cell>
          <cell r="X4509">
            <v>0</v>
          </cell>
          <cell r="Y4509" t="str">
            <v>D2_UT_u_200Proposed DSM Program Energy Costs</v>
          </cell>
        </row>
        <row r="4510">
          <cell r="E4510">
            <v>0</v>
          </cell>
          <cell r="F4510">
            <v>0</v>
          </cell>
          <cell r="G4510">
            <v>0</v>
          </cell>
          <cell r="H4510">
            <v>0</v>
          </cell>
          <cell r="I4510">
            <v>0</v>
          </cell>
          <cell r="J4510">
            <v>0</v>
          </cell>
          <cell r="K4510">
            <v>0</v>
          </cell>
          <cell r="L4510">
            <v>0</v>
          </cell>
          <cell r="M4510">
            <v>0</v>
          </cell>
          <cell r="N4510">
            <v>0</v>
          </cell>
          <cell r="O4510">
            <v>0</v>
          </cell>
          <cell r="P4510">
            <v>0</v>
          </cell>
          <cell r="Q4510">
            <v>0</v>
          </cell>
          <cell r="R4510">
            <v>0</v>
          </cell>
          <cell r="S4510">
            <v>0</v>
          </cell>
          <cell r="T4510">
            <v>0</v>
          </cell>
          <cell r="U4510">
            <v>0</v>
          </cell>
          <cell r="V4510">
            <v>0</v>
          </cell>
          <cell r="W4510">
            <v>0</v>
          </cell>
          <cell r="X4510">
            <v>0</v>
          </cell>
          <cell r="Y4510" t="str">
            <v>D2_UT_u_200Proposed DSM Program Payback Energy Costs</v>
          </cell>
        </row>
        <row r="4511">
          <cell r="E4511">
            <v>0</v>
          </cell>
          <cell r="F4511">
            <v>0</v>
          </cell>
          <cell r="G4511">
            <v>0</v>
          </cell>
          <cell r="H4511">
            <v>0</v>
          </cell>
          <cell r="I4511">
            <v>0</v>
          </cell>
          <cell r="J4511">
            <v>0</v>
          </cell>
          <cell r="K4511">
            <v>0</v>
          </cell>
          <cell r="L4511">
            <v>0</v>
          </cell>
          <cell r="M4511">
            <v>0</v>
          </cell>
          <cell r="N4511">
            <v>0</v>
          </cell>
          <cell r="O4511">
            <v>0</v>
          </cell>
          <cell r="P4511">
            <v>0</v>
          </cell>
          <cell r="Q4511">
            <v>0</v>
          </cell>
          <cell r="R4511">
            <v>0</v>
          </cell>
          <cell r="S4511">
            <v>0</v>
          </cell>
          <cell r="T4511">
            <v>0</v>
          </cell>
          <cell r="U4511">
            <v>0</v>
          </cell>
          <cell r="V4511">
            <v>0</v>
          </cell>
          <cell r="W4511">
            <v>0</v>
          </cell>
          <cell r="X4511">
            <v>0</v>
          </cell>
          <cell r="Y4511" t="str">
            <v>D2_UT_u_200Proposed DSM Program Capacity Costs</v>
          </cell>
        </row>
        <row r="4512">
          <cell r="E4512">
            <v>0</v>
          </cell>
          <cell r="F4512">
            <v>0</v>
          </cell>
          <cell r="G4512">
            <v>0</v>
          </cell>
          <cell r="H4512">
            <v>0</v>
          </cell>
          <cell r="I4512">
            <v>0</v>
          </cell>
          <cell r="J4512">
            <v>0</v>
          </cell>
          <cell r="K4512">
            <v>0</v>
          </cell>
          <cell r="L4512">
            <v>0</v>
          </cell>
          <cell r="M4512">
            <v>0</v>
          </cell>
          <cell r="N4512">
            <v>0</v>
          </cell>
          <cell r="O4512">
            <v>0</v>
          </cell>
          <cell r="P4512">
            <v>0</v>
          </cell>
          <cell r="Q4512">
            <v>0</v>
          </cell>
          <cell r="R4512">
            <v>0</v>
          </cell>
          <cell r="S4512">
            <v>0</v>
          </cell>
          <cell r="T4512">
            <v>0</v>
          </cell>
          <cell r="U4512">
            <v>0</v>
          </cell>
          <cell r="V4512">
            <v>0</v>
          </cell>
          <cell r="W4512">
            <v>0</v>
          </cell>
          <cell r="X4512">
            <v>0</v>
          </cell>
          <cell r="Y4512" t="str">
            <v>D2_UT_u_200Proposed DSM Program Capital Costs</v>
          </cell>
        </row>
        <row r="4513">
          <cell r="E4513">
            <v>0</v>
          </cell>
          <cell r="F4513">
            <v>0</v>
          </cell>
          <cell r="G4513">
            <v>0</v>
          </cell>
          <cell r="H4513">
            <v>0</v>
          </cell>
          <cell r="I4513">
            <v>0</v>
          </cell>
          <cell r="J4513">
            <v>0</v>
          </cell>
          <cell r="K4513">
            <v>0</v>
          </cell>
          <cell r="L4513">
            <v>0</v>
          </cell>
          <cell r="M4513">
            <v>0</v>
          </cell>
          <cell r="N4513">
            <v>0</v>
          </cell>
          <cell r="O4513">
            <v>0</v>
          </cell>
          <cell r="P4513">
            <v>0</v>
          </cell>
          <cell r="Q4513">
            <v>0</v>
          </cell>
          <cell r="R4513">
            <v>0</v>
          </cell>
          <cell r="S4513">
            <v>0</v>
          </cell>
          <cell r="T4513">
            <v>0</v>
          </cell>
          <cell r="U4513">
            <v>0</v>
          </cell>
          <cell r="V4513">
            <v>0</v>
          </cell>
          <cell r="W4513">
            <v>0</v>
          </cell>
          <cell r="X4513">
            <v>0</v>
          </cell>
          <cell r="Y4513" t="str">
            <v>D2_UT_u_200   DSM Program Total Costs</v>
          </cell>
        </row>
        <row r="4514">
          <cell r="E4514">
            <v>0</v>
          </cell>
          <cell r="F4514">
            <v>0.59199999999999997</v>
          </cell>
          <cell r="G4514">
            <v>1.224</v>
          </cell>
          <cell r="H4514">
            <v>1.895</v>
          </cell>
          <cell r="I4514">
            <v>2.6059999999999999</v>
          </cell>
          <cell r="J4514">
            <v>3.302</v>
          </cell>
          <cell r="K4514">
            <v>4.0590000000000002</v>
          </cell>
          <cell r="L4514">
            <v>4.8250000000000002</v>
          </cell>
          <cell r="M4514">
            <v>5.5830000000000002</v>
          </cell>
          <cell r="N4514">
            <v>6.343</v>
          </cell>
          <cell r="O4514">
            <v>7.0679999999999996</v>
          </cell>
          <cell r="P4514">
            <v>7.8179999999999996</v>
          </cell>
          <cell r="Q4514">
            <v>8.5359999999999996</v>
          </cell>
          <cell r="R4514">
            <v>9.2110000000000003</v>
          </cell>
          <cell r="S4514">
            <v>9.8710000000000004</v>
          </cell>
          <cell r="T4514">
            <v>10.534000000000001</v>
          </cell>
          <cell r="U4514">
            <v>11.237</v>
          </cell>
          <cell r="V4514">
            <v>11.715</v>
          </cell>
          <cell r="W4514">
            <v>12.121</v>
          </cell>
          <cell r="X4514">
            <v>12.548</v>
          </cell>
          <cell r="Y4514" t="str">
            <v>D2_UT_c_20Proposed DSM Program Energy Costs</v>
          </cell>
        </row>
        <row r="4515">
          <cell r="E4515">
            <v>0</v>
          </cell>
          <cell r="F4515">
            <v>0</v>
          </cell>
          <cell r="G4515">
            <v>0</v>
          </cell>
          <cell r="H4515">
            <v>0</v>
          </cell>
          <cell r="I4515">
            <v>0</v>
          </cell>
          <cell r="J4515">
            <v>0</v>
          </cell>
          <cell r="K4515">
            <v>0</v>
          </cell>
          <cell r="L4515">
            <v>0</v>
          </cell>
          <cell r="M4515">
            <v>0</v>
          </cell>
          <cell r="N4515">
            <v>0</v>
          </cell>
          <cell r="O4515">
            <v>0</v>
          </cell>
          <cell r="P4515">
            <v>0</v>
          </cell>
          <cell r="Q4515">
            <v>0</v>
          </cell>
          <cell r="R4515">
            <v>0</v>
          </cell>
          <cell r="S4515">
            <v>0</v>
          </cell>
          <cell r="T4515">
            <v>0</v>
          </cell>
          <cell r="U4515">
            <v>0</v>
          </cell>
          <cell r="V4515">
            <v>0</v>
          </cell>
          <cell r="W4515">
            <v>0</v>
          </cell>
          <cell r="X4515">
            <v>0</v>
          </cell>
          <cell r="Y4515" t="str">
            <v>D2_UT_c_20Proposed DSM Program Payback Energy Costs</v>
          </cell>
        </row>
        <row r="4516">
          <cell r="E4516">
            <v>0</v>
          </cell>
          <cell r="F4516">
            <v>0</v>
          </cell>
          <cell r="G4516">
            <v>0</v>
          </cell>
          <cell r="H4516">
            <v>0</v>
          </cell>
          <cell r="I4516">
            <v>0</v>
          </cell>
          <cell r="J4516">
            <v>0</v>
          </cell>
          <cell r="K4516">
            <v>0</v>
          </cell>
          <cell r="L4516">
            <v>0</v>
          </cell>
          <cell r="M4516">
            <v>0</v>
          </cell>
          <cell r="N4516">
            <v>0</v>
          </cell>
          <cell r="O4516">
            <v>0</v>
          </cell>
          <cell r="P4516">
            <v>0</v>
          </cell>
          <cell r="Q4516">
            <v>0</v>
          </cell>
          <cell r="R4516">
            <v>0</v>
          </cell>
          <cell r="S4516">
            <v>0</v>
          </cell>
          <cell r="T4516">
            <v>0</v>
          </cell>
          <cell r="U4516">
            <v>0</v>
          </cell>
          <cell r="V4516">
            <v>0</v>
          </cell>
          <cell r="W4516">
            <v>0</v>
          </cell>
          <cell r="X4516">
            <v>0</v>
          </cell>
          <cell r="Y4516" t="str">
            <v>D2_UT_c_20Proposed DSM Program Capacity Costs</v>
          </cell>
        </row>
        <row r="4517">
          <cell r="E4517">
            <v>0</v>
          </cell>
          <cell r="F4517">
            <v>0</v>
          </cell>
          <cell r="G4517">
            <v>0</v>
          </cell>
          <cell r="H4517">
            <v>0</v>
          </cell>
          <cell r="I4517">
            <v>0</v>
          </cell>
          <cell r="J4517">
            <v>0</v>
          </cell>
          <cell r="K4517">
            <v>0</v>
          </cell>
          <cell r="L4517">
            <v>0</v>
          </cell>
          <cell r="M4517">
            <v>0</v>
          </cell>
          <cell r="N4517">
            <v>0</v>
          </cell>
          <cell r="O4517">
            <v>0</v>
          </cell>
          <cell r="P4517">
            <v>0</v>
          </cell>
          <cell r="Q4517">
            <v>0</v>
          </cell>
          <cell r="R4517">
            <v>0</v>
          </cell>
          <cell r="S4517">
            <v>0</v>
          </cell>
          <cell r="T4517">
            <v>0</v>
          </cell>
          <cell r="U4517">
            <v>0</v>
          </cell>
          <cell r="V4517">
            <v>0</v>
          </cell>
          <cell r="W4517">
            <v>0</v>
          </cell>
          <cell r="X4517">
            <v>0</v>
          </cell>
          <cell r="Y4517" t="str">
            <v>D2_UT_c_20Proposed DSM Program Capital Costs</v>
          </cell>
        </row>
        <row r="4518">
          <cell r="E4518">
            <v>0</v>
          </cell>
          <cell r="F4518">
            <v>0.59199999999999997</v>
          </cell>
          <cell r="G4518">
            <v>1.224</v>
          </cell>
          <cell r="H4518">
            <v>1.895</v>
          </cell>
          <cell r="I4518">
            <v>2.6059999999999999</v>
          </cell>
          <cell r="J4518">
            <v>3.302</v>
          </cell>
          <cell r="K4518">
            <v>4.0590000000000002</v>
          </cell>
          <cell r="L4518">
            <v>4.8250000000000002</v>
          </cell>
          <cell r="M4518">
            <v>5.5830000000000002</v>
          </cell>
          <cell r="N4518">
            <v>6.343</v>
          </cell>
          <cell r="O4518">
            <v>7.0679999999999996</v>
          </cell>
          <cell r="P4518">
            <v>7.8179999999999996</v>
          </cell>
          <cell r="Q4518">
            <v>8.5359999999999996</v>
          </cell>
          <cell r="R4518">
            <v>9.2110000000000003</v>
          </cell>
          <cell r="S4518">
            <v>9.8710000000000004</v>
          </cell>
          <cell r="T4518">
            <v>10.534000000000001</v>
          </cell>
          <cell r="U4518">
            <v>11.237</v>
          </cell>
          <cell r="V4518">
            <v>11.715</v>
          </cell>
          <cell r="W4518">
            <v>12.121</v>
          </cell>
          <cell r="X4518">
            <v>12.548</v>
          </cell>
          <cell r="Y4518" t="str">
            <v>D2_UT_c_20   DSM Program Total Costs</v>
          </cell>
        </row>
        <row r="4519">
          <cell r="E4519">
            <v>0</v>
          </cell>
          <cell r="F4519">
            <v>0</v>
          </cell>
          <cell r="G4519">
            <v>0</v>
          </cell>
          <cell r="H4519">
            <v>0</v>
          </cell>
          <cell r="I4519">
            <v>0</v>
          </cell>
          <cell r="J4519">
            <v>0</v>
          </cell>
          <cell r="K4519">
            <v>0</v>
          </cell>
          <cell r="L4519">
            <v>0</v>
          </cell>
          <cell r="M4519">
            <v>0</v>
          </cell>
          <cell r="N4519">
            <v>0</v>
          </cell>
          <cell r="O4519">
            <v>0</v>
          </cell>
          <cell r="P4519">
            <v>0</v>
          </cell>
          <cell r="Q4519">
            <v>0</v>
          </cell>
          <cell r="R4519">
            <v>0</v>
          </cell>
          <cell r="S4519">
            <v>0</v>
          </cell>
          <cell r="T4519">
            <v>0</v>
          </cell>
          <cell r="U4519">
            <v>0</v>
          </cell>
          <cell r="V4519">
            <v>0</v>
          </cell>
          <cell r="W4519">
            <v>0</v>
          </cell>
          <cell r="X4519">
            <v>0</v>
          </cell>
          <cell r="Y4519" t="str">
            <v>D2_UT_v_250Proposed DSM Program Energy Costs</v>
          </cell>
        </row>
        <row r="4520">
          <cell r="E4520">
            <v>0</v>
          </cell>
          <cell r="F4520">
            <v>0</v>
          </cell>
          <cell r="G4520">
            <v>0</v>
          </cell>
          <cell r="H4520">
            <v>0</v>
          </cell>
          <cell r="I4520">
            <v>0</v>
          </cell>
          <cell r="J4520">
            <v>0</v>
          </cell>
          <cell r="K4520">
            <v>0</v>
          </cell>
          <cell r="L4520">
            <v>0</v>
          </cell>
          <cell r="M4520">
            <v>0</v>
          </cell>
          <cell r="N4520">
            <v>0</v>
          </cell>
          <cell r="O4520">
            <v>0</v>
          </cell>
          <cell r="P4520">
            <v>0</v>
          </cell>
          <cell r="Q4520">
            <v>0</v>
          </cell>
          <cell r="R4520">
            <v>0</v>
          </cell>
          <cell r="S4520">
            <v>0</v>
          </cell>
          <cell r="T4520">
            <v>0</v>
          </cell>
          <cell r="U4520">
            <v>0</v>
          </cell>
          <cell r="V4520">
            <v>0</v>
          </cell>
          <cell r="W4520">
            <v>0</v>
          </cell>
          <cell r="X4520">
            <v>0</v>
          </cell>
          <cell r="Y4520" t="str">
            <v>D2_UT_v_250Proposed DSM Program Payback Energy Costs</v>
          </cell>
        </row>
        <row r="4521">
          <cell r="E4521">
            <v>0</v>
          </cell>
          <cell r="F4521">
            <v>0</v>
          </cell>
          <cell r="G4521">
            <v>0</v>
          </cell>
          <cell r="H4521">
            <v>0</v>
          </cell>
          <cell r="I4521">
            <v>0</v>
          </cell>
          <cell r="J4521">
            <v>0</v>
          </cell>
          <cell r="K4521">
            <v>0</v>
          </cell>
          <cell r="L4521">
            <v>0</v>
          </cell>
          <cell r="M4521">
            <v>0</v>
          </cell>
          <cell r="N4521">
            <v>0</v>
          </cell>
          <cell r="O4521">
            <v>0</v>
          </cell>
          <cell r="P4521">
            <v>0</v>
          </cell>
          <cell r="Q4521">
            <v>0</v>
          </cell>
          <cell r="R4521">
            <v>0</v>
          </cell>
          <cell r="S4521">
            <v>0</v>
          </cell>
          <cell r="T4521">
            <v>0</v>
          </cell>
          <cell r="U4521">
            <v>0</v>
          </cell>
          <cell r="V4521">
            <v>0</v>
          </cell>
          <cell r="W4521">
            <v>0</v>
          </cell>
          <cell r="X4521">
            <v>0</v>
          </cell>
          <cell r="Y4521" t="str">
            <v>D2_UT_v_250Proposed DSM Program Capacity Costs</v>
          </cell>
        </row>
        <row r="4522">
          <cell r="E4522">
            <v>0</v>
          </cell>
          <cell r="F4522">
            <v>0</v>
          </cell>
          <cell r="G4522">
            <v>0</v>
          </cell>
          <cell r="H4522">
            <v>0</v>
          </cell>
          <cell r="I4522">
            <v>0</v>
          </cell>
          <cell r="J4522">
            <v>0</v>
          </cell>
          <cell r="K4522">
            <v>0</v>
          </cell>
          <cell r="L4522">
            <v>0</v>
          </cell>
          <cell r="M4522">
            <v>0</v>
          </cell>
          <cell r="N4522">
            <v>0</v>
          </cell>
          <cell r="O4522">
            <v>0</v>
          </cell>
          <cell r="P4522">
            <v>0</v>
          </cell>
          <cell r="Q4522">
            <v>0</v>
          </cell>
          <cell r="R4522">
            <v>0</v>
          </cell>
          <cell r="S4522">
            <v>0</v>
          </cell>
          <cell r="T4522">
            <v>0</v>
          </cell>
          <cell r="U4522">
            <v>0</v>
          </cell>
          <cell r="V4522">
            <v>0</v>
          </cell>
          <cell r="W4522">
            <v>0</v>
          </cell>
          <cell r="X4522">
            <v>0</v>
          </cell>
          <cell r="Y4522" t="str">
            <v>D2_UT_v_250Proposed DSM Program Capital Costs</v>
          </cell>
        </row>
        <row r="4523">
          <cell r="E4523">
            <v>0</v>
          </cell>
          <cell r="F4523">
            <v>0</v>
          </cell>
          <cell r="G4523">
            <v>0</v>
          </cell>
          <cell r="H4523">
            <v>0</v>
          </cell>
          <cell r="I4523">
            <v>0</v>
          </cell>
          <cell r="J4523">
            <v>0</v>
          </cell>
          <cell r="K4523">
            <v>0</v>
          </cell>
          <cell r="L4523">
            <v>0</v>
          </cell>
          <cell r="M4523">
            <v>0</v>
          </cell>
          <cell r="N4523">
            <v>0</v>
          </cell>
          <cell r="O4523">
            <v>0</v>
          </cell>
          <cell r="P4523">
            <v>0</v>
          </cell>
          <cell r="Q4523">
            <v>0</v>
          </cell>
          <cell r="R4523">
            <v>0</v>
          </cell>
          <cell r="S4523">
            <v>0</v>
          </cell>
          <cell r="T4523">
            <v>0</v>
          </cell>
          <cell r="U4523">
            <v>0</v>
          </cell>
          <cell r="V4523">
            <v>0</v>
          </cell>
          <cell r="W4523">
            <v>0</v>
          </cell>
          <cell r="X4523">
            <v>0</v>
          </cell>
          <cell r="Y4523" t="str">
            <v>D2_UT_v_250   DSM Program Total Costs</v>
          </cell>
        </row>
        <row r="4524">
          <cell r="E4524">
            <v>0</v>
          </cell>
          <cell r="F4524">
            <v>0</v>
          </cell>
          <cell r="G4524">
            <v>0</v>
          </cell>
          <cell r="H4524">
            <v>0</v>
          </cell>
          <cell r="I4524">
            <v>0</v>
          </cell>
          <cell r="J4524">
            <v>0</v>
          </cell>
          <cell r="K4524">
            <v>0</v>
          </cell>
          <cell r="L4524">
            <v>0</v>
          </cell>
          <cell r="M4524">
            <v>0</v>
          </cell>
          <cell r="N4524">
            <v>0</v>
          </cell>
          <cell r="O4524">
            <v>0</v>
          </cell>
          <cell r="P4524">
            <v>0</v>
          </cell>
          <cell r="Q4524">
            <v>0</v>
          </cell>
          <cell r="R4524">
            <v>0</v>
          </cell>
          <cell r="S4524">
            <v>0</v>
          </cell>
          <cell r="T4524">
            <v>0</v>
          </cell>
          <cell r="U4524">
            <v>0</v>
          </cell>
          <cell r="V4524">
            <v>0</v>
          </cell>
          <cell r="W4524">
            <v>0</v>
          </cell>
          <cell r="X4524">
            <v>0</v>
          </cell>
          <cell r="Y4524" t="str">
            <v>D2_UT_w_300Proposed DSM Program Energy Costs</v>
          </cell>
        </row>
        <row r="4525">
          <cell r="E4525">
            <v>0</v>
          </cell>
          <cell r="F4525">
            <v>0</v>
          </cell>
          <cell r="G4525">
            <v>0</v>
          </cell>
          <cell r="H4525">
            <v>0</v>
          </cell>
          <cell r="I4525">
            <v>0</v>
          </cell>
          <cell r="J4525">
            <v>0</v>
          </cell>
          <cell r="K4525">
            <v>0</v>
          </cell>
          <cell r="L4525">
            <v>0</v>
          </cell>
          <cell r="M4525">
            <v>0</v>
          </cell>
          <cell r="N4525">
            <v>0</v>
          </cell>
          <cell r="O4525">
            <v>0</v>
          </cell>
          <cell r="P4525">
            <v>0</v>
          </cell>
          <cell r="Q4525">
            <v>0</v>
          </cell>
          <cell r="R4525">
            <v>0</v>
          </cell>
          <cell r="S4525">
            <v>0</v>
          </cell>
          <cell r="T4525">
            <v>0</v>
          </cell>
          <cell r="U4525">
            <v>0</v>
          </cell>
          <cell r="V4525">
            <v>0</v>
          </cell>
          <cell r="W4525">
            <v>0</v>
          </cell>
          <cell r="X4525">
            <v>0</v>
          </cell>
          <cell r="Y4525" t="str">
            <v>D2_UT_w_300Proposed DSM Program Payback Energy Costs</v>
          </cell>
        </row>
        <row r="4526">
          <cell r="E4526">
            <v>0</v>
          </cell>
          <cell r="F4526">
            <v>0</v>
          </cell>
          <cell r="G4526">
            <v>0</v>
          </cell>
          <cell r="H4526">
            <v>0</v>
          </cell>
          <cell r="I4526">
            <v>0</v>
          </cell>
          <cell r="J4526">
            <v>0</v>
          </cell>
          <cell r="K4526">
            <v>0</v>
          </cell>
          <cell r="L4526">
            <v>0</v>
          </cell>
          <cell r="M4526">
            <v>0</v>
          </cell>
          <cell r="N4526">
            <v>0</v>
          </cell>
          <cell r="O4526">
            <v>0</v>
          </cell>
          <cell r="P4526">
            <v>0</v>
          </cell>
          <cell r="Q4526">
            <v>0</v>
          </cell>
          <cell r="R4526">
            <v>0</v>
          </cell>
          <cell r="S4526">
            <v>0</v>
          </cell>
          <cell r="T4526">
            <v>0</v>
          </cell>
          <cell r="U4526">
            <v>0</v>
          </cell>
          <cell r="V4526">
            <v>0</v>
          </cell>
          <cell r="W4526">
            <v>0</v>
          </cell>
          <cell r="X4526">
            <v>0</v>
          </cell>
          <cell r="Y4526" t="str">
            <v>D2_UT_w_300Proposed DSM Program Capacity Costs</v>
          </cell>
        </row>
        <row r="4527">
          <cell r="E4527">
            <v>0</v>
          </cell>
          <cell r="F4527">
            <v>0</v>
          </cell>
          <cell r="G4527">
            <v>0</v>
          </cell>
          <cell r="H4527">
            <v>0</v>
          </cell>
          <cell r="I4527">
            <v>0</v>
          </cell>
          <cell r="J4527">
            <v>0</v>
          </cell>
          <cell r="K4527">
            <v>0</v>
          </cell>
          <cell r="L4527">
            <v>0</v>
          </cell>
          <cell r="M4527">
            <v>0</v>
          </cell>
          <cell r="N4527">
            <v>0</v>
          </cell>
          <cell r="O4527">
            <v>0</v>
          </cell>
          <cell r="P4527">
            <v>0</v>
          </cell>
          <cell r="Q4527">
            <v>0</v>
          </cell>
          <cell r="R4527">
            <v>0</v>
          </cell>
          <cell r="S4527">
            <v>0</v>
          </cell>
          <cell r="T4527">
            <v>0</v>
          </cell>
          <cell r="U4527">
            <v>0</v>
          </cell>
          <cell r="V4527">
            <v>0</v>
          </cell>
          <cell r="W4527">
            <v>0</v>
          </cell>
          <cell r="X4527">
            <v>0</v>
          </cell>
          <cell r="Y4527" t="str">
            <v>D2_UT_w_300Proposed DSM Program Capital Costs</v>
          </cell>
        </row>
        <row r="4528">
          <cell r="E4528">
            <v>0</v>
          </cell>
          <cell r="F4528">
            <v>0</v>
          </cell>
          <cell r="G4528">
            <v>0</v>
          </cell>
          <cell r="H4528">
            <v>0</v>
          </cell>
          <cell r="I4528">
            <v>0</v>
          </cell>
          <cell r="J4528">
            <v>0</v>
          </cell>
          <cell r="K4528">
            <v>0</v>
          </cell>
          <cell r="L4528">
            <v>0</v>
          </cell>
          <cell r="M4528">
            <v>0</v>
          </cell>
          <cell r="N4528">
            <v>0</v>
          </cell>
          <cell r="O4528">
            <v>0</v>
          </cell>
          <cell r="P4528">
            <v>0</v>
          </cell>
          <cell r="Q4528">
            <v>0</v>
          </cell>
          <cell r="R4528">
            <v>0</v>
          </cell>
          <cell r="S4528">
            <v>0</v>
          </cell>
          <cell r="T4528">
            <v>0</v>
          </cell>
          <cell r="U4528">
            <v>0</v>
          </cell>
          <cell r="V4528">
            <v>0</v>
          </cell>
          <cell r="W4528">
            <v>0</v>
          </cell>
          <cell r="X4528">
            <v>0</v>
          </cell>
          <cell r="Y4528" t="str">
            <v>D2_UT_w_300   DSM Program Total Costs</v>
          </cell>
        </row>
        <row r="4529">
          <cell r="E4529">
            <v>0</v>
          </cell>
          <cell r="F4529">
            <v>1.2669999999999999</v>
          </cell>
          <cell r="G4529">
            <v>2.524</v>
          </cell>
          <cell r="H4529">
            <v>3.8290000000000002</v>
          </cell>
          <cell r="I4529">
            <v>5.0960000000000001</v>
          </cell>
          <cell r="J4529">
            <v>6.3440000000000003</v>
          </cell>
          <cell r="K4529">
            <v>7.5620000000000003</v>
          </cell>
          <cell r="L4529">
            <v>8.6859999999999999</v>
          </cell>
          <cell r="M4529">
            <v>9.7050000000000001</v>
          </cell>
          <cell r="N4529">
            <v>10.63</v>
          </cell>
          <cell r="O4529">
            <v>11.41</v>
          </cell>
          <cell r="P4529">
            <v>12.115</v>
          </cell>
          <cell r="Q4529">
            <v>12.706</v>
          </cell>
          <cell r="R4529">
            <v>13.221</v>
          </cell>
          <cell r="S4529">
            <v>13.715</v>
          </cell>
          <cell r="T4529">
            <v>14.21</v>
          </cell>
          <cell r="U4529">
            <v>14.657999999999999</v>
          </cell>
          <cell r="V4529">
            <v>14.907</v>
          </cell>
          <cell r="W4529">
            <v>15.125</v>
          </cell>
          <cell r="X4529">
            <v>15.382</v>
          </cell>
          <cell r="Y4529" t="str">
            <v>D2_UT_d_30Proposed DSM Program Energy Costs</v>
          </cell>
        </row>
        <row r="4530">
          <cell r="E4530">
            <v>0</v>
          </cell>
          <cell r="F4530">
            <v>0</v>
          </cell>
          <cell r="G4530">
            <v>0</v>
          </cell>
          <cell r="H4530">
            <v>0</v>
          </cell>
          <cell r="I4530">
            <v>0</v>
          </cell>
          <cell r="J4530">
            <v>0</v>
          </cell>
          <cell r="K4530">
            <v>0</v>
          </cell>
          <cell r="L4530">
            <v>0</v>
          </cell>
          <cell r="M4530">
            <v>0</v>
          </cell>
          <cell r="N4530">
            <v>0</v>
          </cell>
          <cell r="O4530">
            <v>0</v>
          </cell>
          <cell r="P4530">
            <v>0</v>
          </cell>
          <cell r="Q4530">
            <v>0</v>
          </cell>
          <cell r="R4530">
            <v>0</v>
          </cell>
          <cell r="S4530">
            <v>0</v>
          </cell>
          <cell r="T4530">
            <v>0</v>
          </cell>
          <cell r="U4530">
            <v>0</v>
          </cell>
          <cell r="V4530">
            <v>0</v>
          </cell>
          <cell r="W4530">
            <v>0</v>
          </cell>
          <cell r="X4530">
            <v>0</v>
          </cell>
          <cell r="Y4530" t="str">
            <v>D2_UT_d_30Proposed DSM Program Payback Energy Costs</v>
          </cell>
        </row>
        <row r="4531">
          <cell r="E4531">
            <v>0</v>
          </cell>
          <cell r="F4531">
            <v>0</v>
          </cell>
          <cell r="G4531">
            <v>0</v>
          </cell>
          <cell r="H4531">
            <v>0</v>
          </cell>
          <cell r="I4531">
            <v>0</v>
          </cell>
          <cell r="J4531">
            <v>0</v>
          </cell>
          <cell r="K4531">
            <v>0</v>
          </cell>
          <cell r="L4531">
            <v>0</v>
          </cell>
          <cell r="M4531">
            <v>0</v>
          </cell>
          <cell r="N4531">
            <v>0</v>
          </cell>
          <cell r="O4531">
            <v>0</v>
          </cell>
          <cell r="P4531">
            <v>0</v>
          </cell>
          <cell r="Q4531">
            <v>0</v>
          </cell>
          <cell r="R4531">
            <v>0</v>
          </cell>
          <cell r="S4531">
            <v>0</v>
          </cell>
          <cell r="T4531">
            <v>0</v>
          </cell>
          <cell r="U4531">
            <v>0</v>
          </cell>
          <cell r="V4531">
            <v>0</v>
          </cell>
          <cell r="W4531">
            <v>0</v>
          </cell>
          <cell r="X4531">
            <v>0</v>
          </cell>
          <cell r="Y4531" t="str">
            <v>D2_UT_d_30Proposed DSM Program Capacity Costs</v>
          </cell>
        </row>
        <row r="4532">
          <cell r="E4532">
            <v>0</v>
          </cell>
          <cell r="F4532">
            <v>0</v>
          </cell>
          <cell r="G4532">
            <v>0</v>
          </cell>
          <cell r="H4532">
            <v>0</v>
          </cell>
          <cell r="I4532">
            <v>0</v>
          </cell>
          <cell r="J4532">
            <v>0</v>
          </cell>
          <cell r="K4532">
            <v>0</v>
          </cell>
          <cell r="L4532">
            <v>0</v>
          </cell>
          <cell r="M4532">
            <v>0</v>
          </cell>
          <cell r="N4532">
            <v>0</v>
          </cell>
          <cell r="O4532">
            <v>0</v>
          </cell>
          <cell r="P4532">
            <v>0</v>
          </cell>
          <cell r="Q4532">
            <v>0</v>
          </cell>
          <cell r="R4532">
            <v>0</v>
          </cell>
          <cell r="S4532">
            <v>0</v>
          </cell>
          <cell r="T4532">
            <v>0</v>
          </cell>
          <cell r="U4532">
            <v>0</v>
          </cell>
          <cell r="V4532">
            <v>0</v>
          </cell>
          <cell r="W4532">
            <v>0</v>
          </cell>
          <cell r="X4532">
            <v>0</v>
          </cell>
          <cell r="Y4532" t="str">
            <v>D2_UT_d_30Proposed DSM Program Capital Costs</v>
          </cell>
        </row>
        <row r="4533">
          <cell r="E4533">
            <v>0</v>
          </cell>
          <cell r="F4533">
            <v>1.2669999999999999</v>
          </cell>
          <cell r="G4533">
            <v>2.524</v>
          </cell>
          <cell r="H4533">
            <v>3.8290000000000002</v>
          </cell>
          <cell r="I4533">
            <v>5.0960000000000001</v>
          </cell>
          <cell r="J4533">
            <v>6.3440000000000003</v>
          </cell>
          <cell r="K4533">
            <v>7.5620000000000003</v>
          </cell>
          <cell r="L4533">
            <v>8.6859999999999999</v>
          </cell>
          <cell r="M4533">
            <v>9.7050000000000001</v>
          </cell>
          <cell r="N4533">
            <v>10.63</v>
          </cell>
          <cell r="O4533">
            <v>11.41</v>
          </cell>
          <cell r="P4533">
            <v>12.115</v>
          </cell>
          <cell r="Q4533">
            <v>12.706</v>
          </cell>
          <cell r="R4533">
            <v>13.221</v>
          </cell>
          <cell r="S4533">
            <v>13.715</v>
          </cell>
          <cell r="T4533">
            <v>14.21</v>
          </cell>
          <cell r="U4533">
            <v>14.657999999999999</v>
          </cell>
          <cell r="V4533">
            <v>14.907</v>
          </cell>
          <cell r="W4533">
            <v>15.125</v>
          </cell>
          <cell r="X4533">
            <v>15.382</v>
          </cell>
          <cell r="Y4533" t="str">
            <v>D2_UT_d_30   DSM Program Total Costs</v>
          </cell>
        </row>
        <row r="4534">
          <cell r="E4534">
            <v>0</v>
          </cell>
          <cell r="F4534">
            <v>0</v>
          </cell>
          <cell r="G4534">
            <v>0</v>
          </cell>
          <cell r="H4534">
            <v>0</v>
          </cell>
          <cell r="I4534">
            <v>0</v>
          </cell>
          <cell r="J4534">
            <v>0</v>
          </cell>
          <cell r="K4534">
            <v>0</v>
          </cell>
          <cell r="L4534">
            <v>0</v>
          </cell>
          <cell r="M4534">
            <v>0</v>
          </cell>
          <cell r="N4534">
            <v>0</v>
          </cell>
          <cell r="O4534">
            <v>0</v>
          </cell>
          <cell r="P4534">
            <v>0</v>
          </cell>
          <cell r="Q4534">
            <v>0</v>
          </cell>
          <cell r="R4534">
            <v>0</v>
          </cell>
          <cell r="S4534">
            <v>0</v>
          </cell>
          <cell r="T4534">
            <v>0</v>
          </cell>
          <cell r="U4534">
            <v>0</v>
          </cell>
          <cell r="V4534">
            <v>0</v>
          </cell>
          <cell r="W4534">
            <v>0</v>
          </cell>
          <cell r="X4534">
            <v>0</v>
          </cell>
          <cell r="Y4534" t="str">
            <v>D2_UT_x_400Proposed DSM Program Energy Costs</v>
          </cell>
        </row>
        <row r="4535">
          <cell r="E4535">
            <v>0</v>
          </cell>
          <cell r="F4535">
            <v>0</v>
          </cell>
          <cell r="G4535">
            <v>0</v>
          </cell>
          <cell r="H4535">
            <v>0</v>
          </cell>
          <cell r="I4535">
            <v>0</v>
          </cell>
          <cell r="J4535">
            <v>0</v>
          </cell>
          <cell r="K4535">
            <v>0</v>
          </cell>
          <cell r="L4535">
            <v>0</v>
          </cell>
          <cell r="M4535">
            <v>0</v>
          </cell>
          <cell r="N4535">
            <v>0</v>
          </cell>
          <cell r="O4535">
            <v>0</v>
          </cell>
          <cell r="P4535">
            <v>0</v>
          </cell>
          <cell r="Q4535">
            <v>0</v>
          </cell>
          <cell r="R4535">
            <v>0</v>
          </cell>
          <cell r="S4535">
            <v>0</v>
          </cell>
          <cell r="T4535">
            <v>0</v>
          </cell>
          <cell r="U4535">
            <v>0</v>
          </cell>
          <cell r="V4535">
            <v>0</v>
          </cell>
          <cell r="W4535">
            <v>0</v>
          </cell>
          <cell r="X4535">
            <v>0</v>
          </cell>
          <cell r="Y4535" t="str">
            <v>D2_UT_x_400Proposed DSM Program Payback Energy Costs</v>
          </cell>
        </row>
        <row r="4536">
          <cell r="E4536">
            <v>0</v>
          </cell>
          <cell r="F4536">
            <v>0</v>
          </cell>
          <cell r="G4536">
            <v>0</v>
          </cell>
          <cell r="H4536">
            <v>0</v>
          </cell>
          <cell r="I4536">
            <v>0</v>
          </cell>
          <cell r="J4536">
            <v>0</v>
          </cell>
          <cell r="K4536">
            <v>0</v>
          </cell>
          <cell r="L4536">
            <v>0</v>
          </cell>
          <cell r="M4536">
            <v>0</v>
          </cell>
          <cell r="N4536">
            <v>0</v>
          </cell>
          <cell r="O4536">
            <v>0</v>
          </cell>
          <cell r="P4536">
            <v>0</v>
          </cell>
          <cell r="Q4536">
            <v>0</v>
          </cell>
          <cell r="R4536">
            <v>0</v>
          </cell>
          <cell r="S4536">
            <v>0</v>
          </cell>
          <cell r="T4536">
            <v>0</v>
          </cell>
          <cell r="U4536">
            <v>0</v>
          </cell>
          <cell r="V4536">
            <v>0</v>
          </cell>
          <cell r="W4536">
            <v>0</v>
          </cell>
          <cell r="X4536">
            <v>0</v>
          </cell>
          <cell r="Y4536" t="str">
            <v>D2_UT_x_400Proposed DSM Program Capacity Costs</v>
          </cell>
        </row>
        <row r="4537">
          <cell r="E4537">
            <v>0</v>
          </cell>
          <cell r="F4537">
            <v>0</v>
          </cell>
          <cell r="G4537">
            <v>0</v>
          </cell>
          <cell r="H4537">
            <v>0</v>
          </cell>
          <cell r="I4537">
            <v>0</v>
          </cell>
          <cell r="J4537">
            <v>0</v>
          </cell>
          <cell r="K4537">
            <v>0</v>
          </cell>
          <cell r="L4537">
            <v>0</v>
          </cell>
          <cell r="M4537">
            <v>0</v>
          </cell>
          <cell r="N4537">
            <v>0</v>
          </cell>
          <cell r="O4537">
            <v>0</v>
          </cell>
          <cell r="P4537">
            <v>0</v>
          </cell>
          <cell r="Q4537">
            <v>0</v>
          </cell>
          <cell r="R4537">
            <v>0</v>
          </cell>
          <cell r="S4537">
            <v>0</v>
          </cell>
          <cell r="T4537">
            <v>0</v>
          </cell>
          <cell r="U4537">
            <v>0</v>
          </cell>
          <cell r="V4537">
            <v>0</v>
          </cell>
          <cell r="W4537">
            <v>0</v>
          </cell>
          <cell r="X4537">
            <v>0</v>
          </cell>
          <cell r="Y4537" t="str">
            <v>D2_UT_x_400Proposed DSM Program Capital Costs</v>
          </cell>
        </row>
        <row r="4538">
          <cell r="E4538">
            <v>0</v>
          </cell>
          <cell r="F4538">
            <v>0</v>
          </cell>
          <cell r="G4538">
            <v>0</v>
          </cell>
          <cell r="H4538">
            <v>0</v>
          </cell>
          <cell r="I4538">
            <v>0</v>
          </cell>
          <cell r="J4538">
            <v>0</v>
          </cell>
          <cell r="K4538">
            <v>0</v>
          </cell>
          <cell r="L4538">
            <v>0</v>
          </cell>
          <cell r="M4538">
            <v>0</v>
          </cell>
          <cell r="N4538">
            <v>0</v>
          </cell>
          <cell r="O4538">
            <v>0</v>
          </cell>
          <cell r="P4538">
            <v>0</v>
          </cell>
          <cell r="Q4538">
            <v>0</v>
          </cell>
          <cell r="R4538">
            <v>0</v>
          </cell>
          <cell r="S4538">
            <v>0</v>
          </cell>
          <cell r="T4538">
            <v>0</v>
          </cell>
          <cell r="U4538">
            <v>0</v>
          </cell>
          <cell r="V4538">
            <v>0</v>
          </cell>
          <cell r="W4538">
            <v>0</v>
          </cell>
          <cell r="X4538">
            <v>0</v>
          </cell>
          <cell r="Y4538" t="str">
            <v>D2_UT_x_400   DSM Program Total Costs</v>
          </cell>
        </row>
        <row r="4539">
          <cell r="E4539">
            <v>0</v>
          </cell>
          <cell r="F4539">
            <v>0.80200000000000005</v>
          </cell>
          <cell r="G4539">
            <v>1.6259999999999999</v>
          </cell>
          <cell r="H4539">
            <v>2.4870000000000001</v>
          </cell>
          <cell r="I4539">
            <v>3.3820000000000001</v>
          </cell>
          <cell r="J4539">
            <v>4.28</v>
          </cell>
          <cell r="K4539">
            <v>5.1379999999999999</v>
          </cell>
          <cell r="L4539">
            <v>5.9509999999999996</v>
          </cell>
          <cell r="M4539">
            <v>6.7169999999999996</v>
          </cell>
          <cell r="N4539">
            <v>7.452</v>
          </cell>
          <cell r="O4539">
            <v>8.1199999999999992</v>
          </cell>
          <cell r="P4539">
            <v>8.7680000000000007</v>
          </cell>
          <cell r="Q4539">
            <v>9.3689999999999998</v>
          </cell>
          <cell r="R4539">
            <v>9.94</v>
          </cell>
          <cell r="S4539">
            <v>10.477</v>
          </cell>
          <cell r="T4539">
            <v>11.007</v>
          </cell>
          <cell r="U4539">
            <v>11.502000000000001</v>
          </cell>
          <cell r="V4539">
            <v>11.85</v>
          </cell>
          <cell r="W4539">
            <v>11.997</v>
          </cell>
          <cell r="X4539">
            <v>12.173999999999999</v>
          </cell>
          <cell r="Y4539" t="str">
            <v>D2_UT_e_40Proposed DSM Program Energy Costs</v>
          </cell>
        </row>
        <row r="4540">
          <cell r="E4540">
            <v>0</v>
          </cell>
          <cell r="F4540">
            <v>0</v>
          </cell>
          <cell r="G4540">
            <v>0</v>
          </cell>
          <cell r="H4540">
            <v>0</v>
          </cell>
          <cell r="I4540">
            <v>0</v>
          </cell>
          <cell r="J4540">
            <v>0</v>
          </cell>
          <cell r="K4540">
            <v>0</v>
          </cell>
          <cell r="L4540">
            <v>0</v>
          </cell>
          <cell r="M4540">
            <v>0</v>
          </cell>
          <cell r="N4540">
            <v>0</v>
          </cell>
          <cell r="O4540">
            <v>0</v>
          </cell>
          <cell r="P4540">
            <v>0</v>
          </cell>
          <cell r="Q4540">
            <v>0</v>
          </cell>
          <cell r="R4540">
            <v>0</v>
          </cell>
          <cell r="S4540">
            <v>0</v>
          </cell>
          <cell r="T4540">
            <v>0</v>
          </cell>
          <cell r="U4540">
            <v>0</v>
          </cell>
          <cell r="V4540">
            <v>0</v>
          </cell>
          <cell r="W4540">
            <v>0</v>
          </cell>
          <cell r="X4540">
            <v>0</v>
          </cell>
          <cell r="Y4540" t="str">
            <v>D2_UT_e_40Proposed DSM Program Payback Energy Costs</v>
          </cell>
        </row>
        <row r="4541">
          <cell r="E4541">
            <v>0</v>
          </cell>
          <cell r="F4541">
            <v>0</v>
          </cell>
          <cell r="G4541">
            <v>0</v>
          </cell>
          <cell r="H4541">
            <v>0</v>
          </cell>
          <cell r="I4541">
            <v>0</v>
          </cell>
          <cell r="J4541">
            <v>0</v>
          </cell>
          <cell r="K4541">
            <v>0</v>
          </cell>
          <cell r="L4541">
            <v>0</v>
          </cell>
          <cell r="M4541">
            <v>0</v>
          </cell>
          <cell r="N4541">
            <v>0</v>
          </cell>
          <cell r="O4541">
            <v>0</v>
          </cell>
          <cell r="P4541">
            <v>0</v>
          </cell>
          <cell r="Q4541">
            <v>0</v>
          </cell>
          <cell r="R4541">
            <v>0</v>
          </cell>
          <cell r="S4541">
            <v>0</v>
          </cell>
          <cell r="T4541">
            <v>0</v>
          </cell>
          <cell r="U4541">
            <v>0</v>
          </cell>
          <cell r="V4541">
            <v>0</v>
          </cell>
          <cell r="W4541">
            <v>0</v>
          </cell>
          <cell r="X4541">
            <v>0</v>
          </cell>
          <cell r="Y4541" t="str">
            <v>D2_UT_e_40Proposed DSM Program Capacity Costs</v>
          </cell>
        </row>
        <row r="4542">
          <cell r="E4542">
            <v>0</v>
          </cell>
          <cell r="F4542">
            <v>0</v>
          </cell>
          <cell r="G4542">
            <v>0</v>
          </cell>
          <cell r="H4542">
            <v>0</v>
          </cell>
          <cell r="I4542">
            <v>0</v>
          </cell>
          <cell r="J4542">
            <v>0</v>
          </cell>
          <cell r="K4542">
            <v>0</v>
          </cell>
          <cell r="L4542">
            <v>0</v>
          </cell>
          <cell r="M4542">
            <v>0</v>
          </cell>
          <cell r="N4542">
            <v>0</v>
          </cell>
          <cell r="O4542">
            <v>0</v>
          </cell>
          <cell r="P4542">
            <v>0</v>
          </cell>
          <cell r="Q4542">
            <v>0</v>
          </cell>
          <cell r="R4542">
            <v>0</v>
          </cell>
          <cell r="S4542">
            <v>0</v>
          </cell>
          <cell r="T4542">
            <v>0</v>
          </cell>
          <cell r="U4542">
            <v>0</v>
          </cell>
          <cell r="V4542">
            <v>0</v>
          </cell>
          <cell r="W4542">
            <v>0</v>
          </cell>
          <cell r="X4542">
            <v>0</v>
          </cell>
          <cell r="Y4542" t="str">
            <v>D2_UT_e_40Proposed DSM Program Capital Costs</v>
          </cell>
        </row>
        <row r="4543">
          <cell r="E4543">
            <v>0</v>
          </cell>
          <cell r="F4543">
            <v>0.80200000000000005</v>
          </cell>
          <cell r="G4543">
            <v>1.6259999999999999</v>
          </cell>
          <cell r="H4543">
            <v>2.4870000000000001</v>
          </cell>
          <cell r="I4543">
            <v>3.3820000000000001</v>
          </cell>
          <cell r="J4543">
            <v>4.28</v>
          </cell>
          <cell r="K4543">
            <v>5.1379999999999999</v>
          </cell>
          <cell r="L4543">
            <v>5.9509999999999996</v>
          </cell>
          <cell r="M4543">
            <v>6.7169999999999996</v>
          </cell>
          <cell r="N4543">
            <v>7.452</v>
          </cell>
          <cell r="O4543">
            <v>8.1199999999999992</v>
          </cell>
          <cell r="P4543">
            <v>8.7680000000000007</v>
          </cell>
          <cell r="Q4543">
            <v>9.3689999999999998</v>
          </cell>
          <cell r="R4543">
            <v>9.94</v>
          </cell>
          <cell r="S4543">
            <v>10.477</v>
          </cell>
          <cell r="T4543">
            <v>11.007</v>
          </cell>
          <cell r="U4543">
            <v>11.502000000000001</v>
          </cell>
          <cell r="V4543">
            <v>11.85</v>
          </cell>
          <cell r="W4543">
            <v>11.997</v>
          </cell>
          <cell r="X4543">
            <v>12.173999999999999</v>
          </cell>
          <cell r="Y4543" t="str">
            <v>D2_UT_e_40   DSM Program Total Costs</v>
          </cell>
        </row>
        <row r="4544">
          <cell r="E4544">
            <v>0</v>
          </cell>
          <cell r="F4544">
            <v>0</v>
          </cell>
          <cell r="G4544">
            <v>0</v>
          </cell>
          <cell r="H4544">
            <v>0</v>
          </cell>
          <cell r="I4544">
            <v>0</v>
          </cell>
          <cell r="J4544">
            <v>0</v>
          </cell>
          <cell r="K4544">
            <v>0</v>
          </cell>
          <cell r="L4544">
            <v>0</v>
          </cell>
          <cell r="M4544">
            <v>0</v>
          </cell>
          <cell r="N4544">
            <v>0</v>
          </cell>
          <cell r="O4544">
            <v>0</v>
          </cell>
          <cell r="P4544">
            <v>0</v>
          </cell>
          <cell r="Q4544">
            <v>0</v>
          </cell>
          <cell r="R4544">
            <v>0</v>
          </cell>
          <cell r="S4544">
            <v>0</v>
          </cell>
          <cell r="T4544">
            <v>0</v>
          </cell>
          <cell r="U4544">
            <v>0</v>
          </cell>
          <cell r="V4544">
            <v>0</v>
          </cell>
          <cell r="W4544">
            <v>0</v>
          </cell>
          <cell r="X4544">
            <v>0</v>
          </cell>
          <cell r="Y4544" t="str">
            <v>D2_UT_y_500Proposed DSM Program Energy Costs</v>
          </cell>
        </row>
        <row r="4545">
          <cell r="E4545">
            <v>0</v>
          </cell>
          <cell r="F4545">
            <v>0</v>
          </cell>
          <cell r="G4545">
            <v>0</v>
          </cell>
          <cell r="H4545">
            <v>0</v>
          </cell>
          <cell r="I4545">
            <v>0</v>
          </cell>
          <cell r="J4545">
            <v>0</v>
          </cell>
          <cell r="K4545">
            <v>0</v>
          </cell>
          <cell r="L4545">
            <v>0</v>
          </cell>
          <cell r="M4545">
            <v>0</v>
          </cell>
          <cell r="N4545">
            <v>0</v>
          </cell>
          <cell r="O4545">
            <v>0</v>
          </cell>
          <cell r="P4545">
            <v>0</v>
          </cell>
          <cell r="Q4545">
            <v>0</v>
          </cell>
          <cell r="R4545">
            <v>0</v>
          </cell>
          <cell r="S4545">
            <v>0</v>
          </cell>
          <cell r="T4545">
            <v>0</v>
          </cell>
          <cell r="U4545">
            <v>0</v>
          </cell>
          <cell r="V4545">
            <v>0</v>
          </cell>
          <cell r="W4545">
            <v>0</v>
          </cell>
          <cell r="X4545">
            <v>0</v>
          </cell>
          <cell r="Y4545" t="str">
            <v>D2_UT_y_500Proposed DSM Program Payback Energy Costs</v>
          </cell>
        </row>
        <row r="4546">
          <cell r="E4546">
            <v>0</v>
          </cell>
          <cell r="F4546">
            <v>0</v>
          </cell>
          <cell r="G4546">
            <v>0</v>
          </cell>
          <cell r="H4546">
            <v>0</v>
          </cell>
          <cell r="I4546">
            <v>0</v>
          </cell>
          <cell r="J4546">
            <v>0</v>
          </cell>
          <cell r="K4546">
            <v>0</v>
          </cell>
          <cell r="L4546">
            <v>0</v>
          </cell>
          <cell r="M4546">
            <v>0</v>
          </cell>
          <cell r="N4546">
            <v>0</v>
          </cell>
          <cell r="O4546">
            <v>0</v>
          </cell>
          <cell r="P4546">
            <v>0</v>
          </cell>
          <cell r="Q4546">
            <v>0</v>
          </cell>
          <cell r="R4546">
            <v>0</v>
          </cell>
          <cell r="S4546">
            <v>0</v>
          </cell>
          <cell r="T4546">
            <v>0</v>
          </cell>
          <cell r="U4546">
            <v>0</v>
          </cell>
          <cell r="V4546">
            <v>0</v>
          </cell>
          <cell r="W4546">
            <v>0</v>
          </cell>
          <cell r="X4546">
            <v>0</v>
          </cell>
          <cell r="Y4546" t="str">
            <v>D2_UT_y_500Proposed DSM Program Capacity Costs</v>
          </cell>
        </row>
        <row r="4547">
          <cell r="E4547">
            <v>0</v>
          </cell>
          <cell r="F4547">
            <v>0</v>
          </cell>
          <cell r="G4547">
            <v>0</v>
          </cell>
          <cell r="H4547">
            <v>0</v>
          </cell>
          <cell r="I4547">
            <v>0</v>
          </cell>
          <cell r="J4547">
            <v>0</v>
          </cell>
          <cell r="K4547">
            <v>0</v>
          </cell>
          <cell r="L4547">
            <v>0</v>
          </cell>
          <cell r="M4547">
            <v>0</v>
          </cell>
          <cell r="N4547">
            <v>0</v>
          </cell>
          <cell r="O4547">
            <v>0</v>
          </cell>
          <cell r="P4547">
            <v>0</v>
          </cell>
          <cell r="Q4547">
            <v>0</v>
          </cell>
          <cell r="R4547">
            <v>0</v>
          </cell>
          <cell r="S4547">
            <v>0</v>
          </cell>
          <cell r="T4547">
            <v>0</v>
          </cell>
          <cell r="U4547">
            <v>0</v>
          </cell>
          <cell r="V4547">
            <v>0</v>
          </cell>
          <cell r="W4547">
            <v>0</v>
          </cell>
          <cell r="X4547">
            <v>0</v>
          </cell>
          <cell r="Y4547" t="str">
            <v>D2_UT_y_500Proposed DSM Program Capital Costs</v>
          </cell>
        </row>
        <row r="4548">
          <cell r="E4548">
            <v>0</v>
          </cell>
          <cell r="F4548">
            <v>0</v>
          </cell>
          <cell r="G4548">
            <v>0</v>
          </cell>
          <cell r="H4548">
            <v>0</v>
          </cell>
          <cell r="I4548">
            <v>0</v>
          </cell>
          <cell r="J4548">
            <v>0</v>
          </cell>
          <cell r="K4548">
            <v>0</v>
          </cell>
          <cell r="L4548">
            <v>0</v>
          </cell>
          <cell r="M4548">
            <v>0</v>
          </cell>
          <cell r="N4548">
            <v>0</v>
          </cell>
          <cell r="O4548">
            <v>0</v>
          </cell>
          <cell r="P4548">
            <v>0</v>
          </cell>
          <cell r="Q4548">
            <v>0</v>
          </cell>
          <cell r="R4548">
            <v>0</v>
          </cell>
          <cell r="S4548">
            <v>0</v>
          </cell>
          <cell r="T4548">
            <v>0</v>
          </cell>
          <cell r="U4548">
            <v>0</v>
          </cell>
          <cell r="V4548">
            <v>0</v>
          </cell>
          <cell r="W4548">
            <v>0</v>
          </cell>
          <cell r="X4548">
            <v>0</v>
          </cell>
          <cell r="Y4548" t="str">
            <v>D2_UT_y_500   DSM Program Total Costs</v>
          </cell>
        </row>
        <row r="4549">
          <cell r="E4549">
            <v>0</v>
          </cell>
          <cell r="F4549">
            <v>0.97199999999999998</v>
          </cell>
          <cell r="G4549">
            <v>1.986</v>
          </cell>
          <cell r="H4549">
            <v>3.0310000000000001</v>
          </cell>
          <cell r="I4549">
            <v>4.0599999999999996</v>
          </cell>
          <cell r="J4549">
            <v>5.0350000000000001</v>
          </cell>
          <cell r="K4549">
            <v>5.899</v>
          </cell>
          <cell r="L4549">
            <v>6.6639999999999997</v>
          </cell>
          <cell r="M4549">
            <v>7.3410000000000002</v>
          </cell>
          <cell r="N4549">
            <v>7.9349999999999996</v>
          </cell>
          <cell r="O4549">
            <v>8.4149999999999991</v>
          </cell>
          <cell r="P4549">
            <v>8.827</v>
          </cell>
          <cell r="Q4549">
            <v>9.1649999999999991</v>
          </cell>
          <cell r="R4549">
            <v>9.4659999999999993</v>
          </cell>
          <cell r="S4549">
            <v>9.7240000000000002</v>
          </cell>
          <cell r="T4549">
            <v>9.9450000000000003</v>
          </cell>
          <cell r="U4549">
            <v>10.122</v>
          </cell>
          <cell r="V4549">
            <v>10.29</v>
          </cell>
          <cell r="W4549">
            <v>10.445</v>
          </cell>
          <cell r="X4549">
            <v>10.606999999999999</v>
          </cell>
          <cell r="Y4549" t="str">
            <v>D2_UT_f_50Proposed DSM Program Energy Costs</v>
          </cell>
        </row>
        <row r="4550">
          <cell r="E4550">
            <v>0</v>
          </cell>
          <cell r="F4550">
            <v>0</v>
          </cell>
          <cell r="G4550">
            <v>0</v>
          </cell>
          <cell r="H4550">
            <v>0</v>
          </cell>
          <cell r="I4550">
            <v>0</v>
          </cell>
          <cell r="J4550">
            <v>0</v>
          </cell>
          <cell r="K4550">
            <v>0</v>
          </cell>
          <cell r="L4550">
            <v>0</v>
          </cell>
          <cell r="M4550">
            <v>0</v>
          </cell>
          <cell r="N4550">
            <v>0</v>
          </cell>
          <cell r="O4550">
            <v>0</v>
          </cell>
          <cell r="P4550">
            <v>0</v>
          </cell>
          <cell r="Q4550">
            <v>0</v>
          </cell>
          <cell r="R4550">
            <v>0</v>
          </cell>
          <cell r="S4550">
            <v>0</v>
          </cell>
          <cell r="T4550">
            <v>0</v>
          </cell>
          <cell r="U4550">
            <v>0</v>
          </cell>
          <cell r="V4550">
            <v>0</v>
          </cell>
          <cell r="W4550">
            <v>0</v>
          </cell>
          <cell r="X4550">
            <v>0</v>
          </cell>
          <cell r="Y4550" t="str">
            <v>D2_UT_f_50Proposed DSM Program Payback Energy Costs</v>
          </cell>
        </row>
        <row r="4551">
          <cell r="E4551">
            <v>0</v>
          </cell>
          <cell r="F4551">
            <v>0</v>
          </cell>
          <cell r="G4551">
            <v>0</v>
          </cell>
          <cell r="H4551">
            <v>0</v>
          </cell>
          <cell r="I4551">
            <v>0</v>
          </cell>
          <cell r="J4551">
            <v>0</v>
          </cell>
          <cell r="K4551">
            <v>0</v>
          </cell>
          <cell r="L4551">
            <v>0</v>
          </cell>
          <cell r="M4551">
            <v>0</v>
          </cell>
          <cell r="N4551">
            <v>0</v>
          </cell>
          <cell r="O4551">
            <v>0</v>
          </cell>
          <cell r="P4551">
            <v>0</v>
          </cell>
          <cell r="Q4551">
            <v>0</v>
          </cell>
          <cell r="R4551">
            <v>0</v>
          </cell>
          <cell r="S4551">
            <v>0</v>
          </cell>
          <cell r="T4551">
            <v>0</v>
          </cell>
          <cell r="U4551">
            <v>0</v>
          </cell>
          <cell r="V4551">
            <v>0</v>
          </cell>
          <cell r="W4551">
            <v>0</v>
          </cell>
          <cell r="X4551">
            <v>0</v>
          </cell>
          <cell r="Y4551" t="str">
            <v>D2_UT_f_50Proposed DSM Program Capacity Costs</v>
          </cell>
        </row>
        <row r="4552">
          <cell r="E4552">
            <v>0</v>
          </cell>
          <cell r="F4552">
            <v>0</v>
          </cell>
          <cell r="G4552">
            <v>0</v>
          </cell>
          <cell r="H4552">
            <v>0</v>
          </cell>
          <cell r="I4552">
            <v>0</v>
          </cell>
          <cell r="J4552">
            <v>0</v>
          </cell>
          <cell r="K4552">
            <v>0</v>
          </cell>
          <cell r="L4552">
            <v>0</v>
          </cell>
          <cell r="M4552">
            <v>0</v>
          </cell>
          <cell r="N4552">
            <v>0</v>
          </cell>
          <cell r="O4552">
            <v>0</v>
          </cell>
          <cell r="P4552">
            <v>0</v>
          </cell>
          <cell r="Q4552">
            <v>0</v>
          </cell>
          <cell r="R4552">
            <v>0</v>
          </cell>
          <cell r="S4552">
            <v>0</v>
          </cell>
          <cell r="T4552">
            <v>0</v>
          </cell>
          <cell r="U4552">
            <v>0</v>
          </cell>
          <cell r="V4552">
            <v>0</v>
          </cell>
          <cell r="W4552">
            <v>0</v>
          </cell>
          <cell r="X4552">
            <v>0</v>
          </cell>
          <cell r="Y4552" t="str">
            <v>D2_UT_f_50Proposed DSM Program Capital Costs</v>
          </cell>
        </row>
        <row r="4553">
          <cell r="E4553">
            <v>0</v>
          </cell>
          <cell r="F4553">
            <v>0.97199999999999998</v>
          </cell>
          <cell r="G4553">
            <v>1.986</v>
          </cell>
          <cell r="H4553">
            <v>3.0310000000000001</v>
          </cell>
          <cell r="I4553">
            <v>4.0599999999999996</v>
          </cell>
          <cell r="J4553">
            <v>5.0350000000000001</v>
          </cell>
          <cell r="K4553">
            <v>5.899</v>
          </cell>
          <cell r="L4553">
            <v>6.6639999999999997</v>
          </cell>
          <cell r="M4553">
            <v>7.3410000000000002</v>
          </cell>
          <cell r="N4553">
            <v>7.9349999999999996</v>
          </cell>
          <cell r="O4553">
            <v>8.4149999999999991</v>
          </cell>
          <cell r="P4553">
            <v>8.827</v>
          </cell>
          <cell r="Q4553">
            <v>9.1649999999999991</v>
          </cell>
          <cell r="R4553">
            <v>9.4659999999999993</v>
          </cell>
          <cell r="S4553">
            <v>9.7240000000000002</v>
          </cell>
          <cell r="T4553">
            <v>9.9450000000000003</v>
          </cell>
          <cell r="U4553">
            <v>10.122</v>
          </cell>
          <cell r="V4553">
            <v>10.29</v>
          </cell>
          <cell r="W4553">
            <v>10.445</v>
          </cell>
          <cell r="X4553">
            <v>10.606999999999999</v>
          </cell>
          <cell r="Y4553" t="str">
            <v>D2_UT_f_50   DSM Program Total Costs</v>
          </cell>
        </row>
        <row r="4554">
          <cell r="E4554">
            <v>0</v>
          </cell>
          <cell r="F4554">
            <v>0</v>
          </cell>
          <cell r="G4554">
            <v>0</v>
          </cell>
          <cell r="H4554">
            <v>0</v>
          </cell>
          <cell r="I4554">
            <v>0</v>
          </cell>
          <cell r="J4554">
            <v>0.35499999999999998</v>
          </cell>
          <cell r="K4554">
            <v>0.747</v>
          </cell>
          <cell r="L4554">
            <v>1.1399999999999999</v>
          </cell>
          <cell r="M4554">
            <v>1.532</v>
          </cell>
          <cell r="N4554">
            <v>1.9259999999999999</v>
          </cell>
          <cell r="O4554">
            <v>2.3170000000000002</v>
          </cell>
          <cell r="P4554">
            <v>2.7280000000000002</v>
          </cell>
          <cell r="Q4554">
            <v>3.1389999999999998</v>
          </cell>
          <cell r="R4554">
            <v>3.552</v>
          </cell>
          <cell r="S4554">
            <v>3.9609999999999999</v>
          </cell>
          <cell r="T4554">
            <v>4.3730000000000002</v>
          </cell>
          <cell r="U4554">
            <v>4.7649999999999997</v>
          </cell>
          <cell r="V4554">
            <v>5.141</v>
          </cell>
          <cell r="W4554">
            <v>5.5119999999999996</v>
          </cell>
          <cell r="X4554">
            <v>5.8860000000000001</v>
          </cell>
          <cell r="Y4554" t="str">
            <v>D2_UT_g_60Proposed DSM Program Energy Costs</v>
          </cell>
        </row>
        <row r="4555">
          <cell r="E4555">
            <v>0</v>
          </cell>
          <cell r="F4555">
            <v>0</v>
          </cell>
          <cell r="G4555">
            <v>0</v>
          </cell>
          <cell r="H4555">
            <v>0</v>
          </cell>
          <cell r="I4555">
            <v>0</v>
          </cell>
          <cell r="J4555">
            <v>0</v>
          </cell>
          <cell r="K4555">
            <v>0</v>
          </cell>
          <cell r="L4555">
            <v>0</v>
          </cell>
          <cell r="M4555">
            <v>0</v>
          </cell>
          <cell r="N4555">
            <v>0</v>
          </cell>
          <cell r="O4555">
            <v>0</v>
          </cell>
          <cell r="P4555">
            <v>0</v>
          </cell>
          <cell r="Q4555">
            <v>0</v>
          </cell>
          <cell r="R4555">
            <v>0</v>
          </cell>
          <cell r="S4555">
            <v>0</v>
          </cell>
          <cell r="T4555">
            <v>0</v>
          </cell>
          <cell r="U4555">
            <v>0</v>
          </cell>
          <cell r="V4555">
            <v>0</v>
          </cell>
          <cell r="W4555">
            <v>0</v>
          </cell>
          <cell r="X4555">
            <v>0</v>
          </cell>
          <cell r="Y4555" t="str">
            <v>D2_UT_g_60Proposed DSM Program Payback Energy Costs</v>
          </cell>
        </row>
        <row r="4556">
          <cell r="E4556">
            <v>0</v>
          </cell>
          <cell r="F4556">
            <v>0</v>
          </cell>
          <cell r="G4556">
            <v>0</v>
          </cell>
          <cell r="H4556">
            <v>0</v>
          </cell>
          <cell r="I4556">
            <v>0</v>
          </cell>
          <cell r="J4556">
            <v>0</v>
          </cell>
          <cell r="K4556">
            <v>0</v>
          </cell>
          <cell r="L4556">
            <v>0</v>
          </cell>
          <cell r="M4556">
            <v>0</v>
          </cell>
          <cell r="N4556">
            <v>0</v>
          </cell>
          <cell r="O4556">
            <v>0</v>
          </cell>
          <cell r="P4556">
            <v>0</v>
          </cell>
          <cell r="Q4556">
            <v>0</v>
          </cell>
          <cell r="R4556">
            <v>0</v>
          </cell>
          <cell r="S4556">
            <v>0</v>
          </cell>
          <cell r="T4556">
            <v>0</v>
          </cell>
          <cell r="U4556">
            <v>0</v>
          </cell>
          <cell r="V4556">
            <v>0</v>
          </cell>
          <cell r="W4556">
            <v>0</v>
          </cell>
          <cell r="X4556">
            <v>0</v>
          </cell>
          <cell r="Y4556" t="str">
            <v>D2_UT_g_60Proposed DSM Program Capacity Costs</v>
          </cell>
        </row>
        <row r="4557">
          <cell r="E4557">
            <v>0</v>
          </cell>
          <cell r="F4557">
            <v>0</v>
          </cell>
          <cell r="G4557">
            <v>0</v>
          </cell>
          <cell r="H4557">
            <v>0</v>
          </cell>
          <cell r="I4557">
            <v>0</v>
          </cell>
          <cell r="J4557">
            <v>0</v>
          </cell>
          <cell r="K4557">
            <v>0</v>
          </cell>
          <cell r="L4557">
            <v>0</v>
          </cell>
          <cell r="M4557">
            <v>0</v>
          </cell>
          <cell r="N4557">
            <v>0</v>
          </cell>
          <cell r="O4557">
            <v>0</v>
          </cell>
          <cell r="P4557">
            <v>0</v>
          </cell>
          <cell r="Q4557">
            <v>0</v>
          </cell>
          <cell r="R4557">
            <v>0</v>
          </cell>
          <cell r="S4557">
            <v>0</v>
          </cell>
          <cell r="T4557">
            <v>0</v>
          </cell>
          <cell r="U4557">
            <v>0</v>
          </cell>
          <cell r="V4557">
            <v>0</v>
          </cell>
          <cell r="W4557">
            <v>0</v>
          </cell>
          <cell r="X4557">
            <v>0</v>
          </cell>
          <cell r="Y4557" t="str">
            <v>D2_UT_g_60Proposed DSM Program Capital Costs</v>
          </cell>
        </row>
        <row r="4558">
          <cell r="E4558">
            <v>0</v>
          </cell>
          <cell r="F4558">
            <v>0</v>
          </cell>
          <cell r="G4558">
            <v>0</v>
          </cell>
          <cell r="H4558">
            <v>0</v>
          </cell>
          <cell r="I4558">
            <v>0</v>
          </cell>
          <cell r="J4558">
            <v>0.35499999999999998</v>
          </cell>
          <cell r="K4558">
            <v>0.747</v>
          </cell>
          <cell r="L4558">
            <v>1.1399999999999999</v>
          </cell>
          <cell r="M4558">
            <v>1.532</v>
          </cell>
          <cell r="N4558">
            <v>1.9259999999999999</v>
          </cell>
          <cell r="O4558">
            <v>2.3170000000000002</v>
          </cell>
          <cell r="P4558">
            <v>2.7280000000000002</v>
          </cell>
          <cell r="Q4558">
            <v>3.1389999999999998</v>
          </cell>
          <cell r="R4558">
            <v>3.552</v>
          </cell>
          <cell r="S4558">
            <v>3.9609999999999999</v>
          </cell>
          <cell r="T4558">
            <v>4.3730000000000002</v>
          </cell>
          <cell r="U4558">
            <v>4.7649999999999997</v>
          </cell>
          <cell r="V4558">
            <v>5.141</v>
          </cell>
          <cell r="W4558">
            <v>5.5119999999999996</v>
          </cell>
          <cell r="X4558">
            <v>5.8860000000000001</v>
          </cell>
          <cell r="Y4558" t="str">
            <v>D2_UT_g_60   DSM Program Total Costs</v>
          </cell>
        </row>
        <row r="4559">
          <cell r="E4559">
            <v>0</v>
          </cell>
          <cell r="F4559">
            <v>0</v>
          </cell>
          <cell r="G4559">
            <v>0</v>
          </cell>
          <cell r="H4559">
            <v>0</v>
          </cell>
          <cell r="I4559">
            <v>0</v>
          </cell>
          <cell r="J4559">
            <v>0</v>
          </cell>
          <cell r="K4559">
            <v>0</v>
          </cell>
          <cell r="L4559">
            <v>0</v>
          </cell>
          <cell r="M4559">
            <v>0.76500000000000001</v>
          </cell>
          <cell r="N4559">
            <v>1.484</v>
          </cell>
          <cell r="O4559">
            <v>2.133</v>
          </cell>
          <cell r="P4559">
            <v>2.7360000000000002</v>
          </cell>
          <cell r="Q4559">
            <v>3.2690000000000001</v>
          </cell>
          <cell r="R4559">
            <v>3.7789999999999999</v>
          </cell>
          <cell r="S4559">
            <v>4.1040000000000001</v>
          </cell>
          <cell r="T4559">
            <v>4.5679999999999996</v>
          </cell>
          <cell r="U4559">
            <v>4.9850000000000003</v>
          </cell>
          <cell r="V4559">
            <v>5.4020000000000001</v>
          </cell>
          <cell r="W4559">
            <v>5.7960000000000003</v>
          </cell>
          <cell r="X4559">
            <v>6.19</v>
          </cell>
          <cell r="Y4559" t="str">
            <v>D2_UT_h_70Proposed DSM Program Energy Costs</v>
          </cell>
        </row>
        <row r="4560">
          <cell r="E4560">
            <v>0</v>
          </cell>
          <cell r="F4560">
            <v>0</v>
          </cell>
          <cell r="G4560">
            <v>0</v>
          </cell>
          <cell r="H4560">
            <v>0</v>
          </cell>
          <cell r="I4560">
            <v>0</v>
          </cell>
          <cell r="J4560">
            <v>0</v>
          </cell>
          <cell r="K4560">
            <v>0</v>
          </cell>
          <cell r="L4560">
            <v>0</v>
          </cell>
          <cell r="M4560">
            <v>0</v>
          </cell>
          <cell r="N4560">
            <v>0</v>
          </cell>
          <cell r="O4560">
            <v>0</v>
          </cell>
          <cell r="P4560">
            <v>0</v>
          </cell>
          <cell r="Q4560">
            <v>0</v>
          </cell>
          <cell r="R4560">
            <v>0</v>
          </cell>
          <cell r="S4560">
            <v>0</v>
          </cell>
          <cell r="T4560">
            <v>0</v>
          </cell>
          <cell r="U4560">
            <v>0</v>
          </cell>
          <cell r="V4560">
            <v>0</v>
          </cell>
          <cell r="W4560">
            <v>0</v>
          </cell>
          <cell r="X4560">
            <v>0</v>
          </cell>
          <cell r="Y4560" t="str">
            <v>D2_UT_h_70Proposed DSM Program Payback Energy Costs</v>
          </cell>
        </row>
        <row r="4561">
          <cell r="E4561">
            <v>0</v>
          </cell>
          <cell r="F4561">
            <v>0</v>
          </cell>
          <cell r="G4561">
            <v>0</v>
          </cell>
          <cell r="H4561">
            <v>0</v>
          </cell>
          <cell r="I4561">
            <v>0</v>
          </cell>
          <cell r="J4561">
            <v>0</v>
          </cell>
          <cell r="K4561">
            <v>0</v>
          </cell>
          <cell r="L4561">
            <v>0</v>
          </cell>
          <cell r="M4561">
            <v>0</v>
          </cell>
          <cell r="N4561">
            <v>0</v>
          </cell>
          <cell r="O4561">
            <v>0</v>
          </cell>
          <cell r="P4561">
            <v>0</v>
          </cell>
          <cell r="Q4561">
            <v>0</v>
          </cell>
          <cell r="R4561">
            <v>0</v>
          </cell>
          <cell r="S4561">
            <v>0</v>
          </cell>
          <cell r="T4561">
            <v>0</v>
          </cell>
          <cell r="U4561">
            <v>0</v>
          </cell>
          <cell r="V4561">
            <v>0</v>
          </cell>
          <cell r="W4561">
            <v>0</v>
          </cell>
          <cell r="X4561">
            <v>0</v>
          </cell>
          <cell r="Y4561" t="str">
            <v>D2_UT_h_70Proposed DSM Program Capacity Costs</v>
          </cell>
        </row>
        <row r="4562">
          <cell r="E4562">
            <v>0</v>
          </cell>
          <cell r="F4562">
            <v>0</v>
          </cell>
          <cell r="G4562">
            <v>0</v>
          </cell>
          <cell r="H4562">
            <v>0</v>
          </cell>
          <cell r="I4562">
            <v>0</v>
          </cell>
          <cell r="J4562">
            <v>0</v>
          </cell>
          <cell r="K4562">
            <v>0</v>
          </cell>
          <cell r="L4562">
            <v>0</v>
          </cell>
          <cell r="M4562">
            <v>0</v>
          </cell>
          <cell r="N4562">
            <v>0</v>
          </cell>
          <cell r="O4562">
            <v>0</v>
          </cell>
          <cell r="P4562">
            <v>0</v>
          </cell>
          <cell r="Q4562">
            <v>0</v>
          </cell>
          <cell r="R4562">
            <v>0</v>
          </cell>
          <cell r="S4562">
            <v>0</v>
          </cell>
          <cell r="T4562">
            <v>0</v>
          </cell>
          <cell r="U4562">
            <v>0</v>
          </cell>
          <cell r="V4562">
            <v>0</v>
          </cell>
          <cell r="W4562">
            <v>0</v>
          </cell>
          <cell r="X4562">
            <v>0</v>
          </cell>
          <cell r="Y4562" t="str">
            <v>D2_UT_h_70Proposed DSM Program Capital Costs</v>
          </cell>
        </row>
        <row r="4563">
          <cell r="E4563">
            <v>0</v>
          </cell>
          <cell r="F4563">
            <v>0</v>
          </cell>
          <cell r="G4563">
            <v>0</v>
          </cell>
          <cell r="H4563">
            <v>0</v>
          </cell>
          <cell r="I4563">
            <v>0</v>
          </cell>
          <cell r="J4563">
            <v>0</v>
          </cell>
          <cell r="K4563">
            <v>0</v>
          </cell>
          <cell r="L4563">
            <v>0</v>
          </cell>
          <cell r="M4563">
            <v>0.76500000000000001</v>
          </cell>
          <cell r="N4563">
            <v>1.484</v>
          </cell>
          <cell r="O4563">
            <v>2.133</v>
          </cell>
          <cell r="P4563">
            <v>2.7360000000000002</v>
          </cell>
          <cell r="Q4563">
            <v>3.2690000000000001</v>
          </cell>
          <cell r="R4563">
            <v>3.7789999999999999</v>
          </cell>
          <cell r="S4563">
            <v>4.1040000000000001</v>
          </cell>
          <cell r="T4563">
            <v>4.5679999999999996</v>
          </cell>
          <cell r="U4563">
            <v>4.9850000000000003</v>
          </cell>
          <cell r="V4563">
            <v>5.4020000000000001</v>
          </cell>
          <cell r="W4563">
            <v>5.7960000000000003</v>
          </cell>
          <cell r="X4563">
            <v>6.19</v>
          </cell>
          <cell r="Y4563" t="str">
            <v>D2_UT_h_70   DSM Program Total Costs</v>
          </cell>
        </row>
        <row r="4564">
          <cell r="E4564">
            <v>0</v>
          </cell>
          <cell r="F4564">
            <v>0</v>
          </cell>
          <cell r="G4564">
            <v>0</v>
          </cell>
          <cell r="H4564">
            <v>0</v>
          </cell>
          <cell r="I4564">
            <v>0</v>
          </cell>
          <cell r="J4564">
            <v>0</v>
          </cell>
          <cell r="K4564">
            <v>0</v>
          </cell>
          <cell r="L4564">
            <v>0</v>
          </cell>
          <cell r="M4564">
            <v>0</v>
          </cell>
          <cell r="N4564">
            <v>0</v>
          </cell>
          <cell r="O4564">
            <v>0</v>
          </cell>
          <cell r="P4564">
            <v>0</v>
          </cell>
          <cell r="Q4564">
            <v>0</v>
          </cell>
          <cell r="R4564">
            <v>0</v>
          </cell>
          <cell r="S4564">
            <v>0</v>
          </cell>
          <cell r="T4564">
            <v>0</v>
          </cell>
          <cell r="U4564">
            <v>0</v>
          </cell>
          <cell r="V4564">
            <v>0</v>
          </cell>
          <cell r="W4564">
            <v>0</v>
          </cell>
          <cell r="X4564">
            <v>0</v>
          </cell>
          <cell r="Y4564" t="str">
            <v>D2_UT_z_750Proposed DSM Program Energy Costs</v>
          </cell>
        </row>
        <row r="4565">
          <cell r="E4565">
            <v>0</v>
          </cell>
          <cell r="F4565">
            <v>0</v>
          </cell>
          <cell r="G4565">
            <v>0</v>
          </cell>
          <cell r="H4565">
            <v>0</v>
          </cell>
          <cell r="I4565">
            <v>0</v>
          </cell>
          <cell r="J4565">
            <v>0</v>
          </cell>
          <cell r="K4565">
            <v>0</v>
          </cell>
          <cell r="L4565">
            <v>0</v>
          </cell>
          <cell r="M4565">
            <v>0</v>
          </cell>
          <cell r="N4565">
            <v>0</v>
          </cell>
          <cell r="O4565">
            <v>0</v>
          </cell>
          <cell r="P4565">
            <v>0</v>
          </cell>
          <cell r="Q4565">
            <v>0</v>
          </cell>
          <cell r="R4565">
            <v>0</v>
          </cell>
          <cell r="S4565">
            <v>0</v>
          </cell>
          <cell r="T4565">
            <v>0</v>
          </cell>
          <cell r="U4565">
            <v>0</v>
          </cell>
          <cell r="V4565">
            <v>0</v>
          </cell>
          <cell r="W4565">
            <v>0</v>
          </cell>
          <cell r="X4565">
            <v>0</v>
          </cell>
          <cell r="Y4565" t="str">
            <v>D2_UT_z_750Proposed DSM Program Payback Energy Costs</v>
          </cell>
        </row>
        <row r="4566">
          <cell r="E4566">
            <v>0</v>
          </cell>
          <cell r="F4566">
            <v>0</v>
          </cell>
          <cell r="G4566">
            <v>0</v>
          </cell>
          <cell r="H4566">
            <v>0</v>
          </cell>
          <cell r="I4566">
            <v>0</v>
          </cell>
          <cell r="J4566">
            <v>0</v>
          </cell>
          <cell r="K4566">
            <v>0</v>
          </cell>
          <cell r="L4566">
            <v>0</v>
          </cell>
          <cell r="M4566">
            <v>0</v>
          </cell>
          <cell r="N4566">
            <v>0</v>
          </cell>
          <cell r="O4566">
            <v>0</v>
          </cell>
          <cell r="P4566">
            <v>0</v>
          </cell>
          <cell r="Q4566">
            <v>0</v>
          </cell>
          <cell r="R4566">
            <v>0</v>
          </cell>
          <cell r="S4566">
            <v>0</v>
          </cell>
          <cell r="T4566">
            <v>0</v>
          </cell>
          <cell r="U4566">
            <v>0</v>
          </cell>
          <cell r="V4566">
            <v>0</v>
          </cell>
          <cell r="W4566">
            <v>0</v>
          </cell>
          <cell r="X4566">
            <v>0</v>
          </cell>
          <cell r="Y4566" t="str">
            <v>D2_UT_z_750Proposed DSM Program Capacity Costs</v>
          </cell>
        </row>
        <row r="4567">
          <cell r="E4567">
            <v>0</v>
          </cell>
          <cell r="F4567">
            <v>0</v>
          </cell>
          <cell r="G4567">
            <v>0</v>
          </cell>
          <cell r="H4567">
            <v>0</v>
          </cell>
          <cell r="I4567">
            <v>0</v>
          </cell>
          <cell r="J4567">
            <v>0</v>
          </cell>
          <cell r="K4567">
            <v>0</v>
          </cell>
          <cell r="L4567">
            <v>0</v>
          </cell>
          <cell r="M4567">
            <v>0</v>
          </cell>
          <cell r="N4567">
            <v>0</v>
          </cell>
          <cell r="O4567">
            <v>0</v>
          </cell>
          <cell r="P4567">
            <v>0</v>
          </cell>
          <cell r="Q4567">
            <v>0</v>
          </cell>
          <cell r="R4567">
            <v>0</v>
          </cell>
          <cell r="S4567">
            <v>0</v>
          </cell>
          <cell r="T4567">
            <v>0</v>
          </cell>
          <cell r="U4567">
            <v>0</v>
          </cell>
          <cell r="V4567">
            <v>0</v>
          </cell>
          <cell r="W4567">
            <v>0</v>
          </cell>
          <cell r="X4567">
            <v>0</v>
          </cell>
          <cell r="Y4567" t="str">
            <v>D2_UT_z_750Proposed DSM Program Capital Costs</v>
          </cell>
        </row>
        <row r="4568">
          <cell r="E4568">
            <v>0</v>
          </cell>
          <cell r="F4568">
            <v>0</v>
          </cell>
          <cell r="G4568">
            <v>0</v>
          </cell>
          <cell r="H4568">
            <v>0</v>
          </cell>
          <cell r="I4568">
            <v>0</v>
          </cell>
          <cell r="J4568">
            <v>0</v>
          </cell>
          <cell r="K4568">
            <v>0</v>
          </cell>
          <cell r="L4568">
            <v>0</v>
          </cell>
          <cell r="M4568">
            <v>0</v>
          </cell>
          <cell r="N4568">
            <v>0</v>
          </cell>
          <cell r="O4568">
            <v>0</v>
          </cell>
          <cell r="P4568">
            <v>0</v>
          </cell>
          <cell r="Q4568">
            <v>0</v>
          </cell>
          <cell r="R4568">
            <v>0</v>
          </cell>
          <cell r="S4568">
            <v>0</v>
          </cell>
          <cell r="T4568">
            <v>0</v>
          </cell>
          <cell r="U4568">
            <v>0</v>
          </cell>
          <cell r="V4568">
            <v>0</v>
          </cell>
          <cell r="W4568">
            <v>0</v>
          </cell>
          <cell r="X4568">
            <v>0</v>
          </cell>
          <cell r="Y4568" t="str">
            <v>D2_UT_z_750   DSM Program Total Costs</v>
          </cell>
        </row>
        <row r="4569">
          <cell r="E4569">
            <v>0</v>
          </cell>
          <cell r="F4569">
            <v>0</v>
          </cell>
          <cell r="G4569">
            <v>0</v>
          </cell>
          <cell r="H4569">
            <v>0</v>
          </cell>
          <cell r="I4569">
            <v>0</v>
          </cell>
          <cell r="J4569">
            <v>0</v>
          </cell>
          <cell r="K4569">
            <v>0</v>
          </cell>
          <cell r="L4569">
            <v>0</v>
          </cell>
          <cell r="M4569">
            <v>0</v>
          </cell>
          <cell r="N4569">
            <v>0</v>
          </cell>
          <cell r="O4569">
            <v>0</v>
          </cell>
          <cell r="P4569">
            <v>0</v>
          </cell>
          <cell r="Q4569">
            <v>0</v>
          </cell>
          <cell r="R4569">
            <v>0.45200000000000001</v>
          </cell>
          <cell r="S4569">
            <v>0.45200000000000001</v>
          </cell>
          <cell r="T4569">
            <v>0.45200000000000001</v>
          </cell>
          <cell r="U4569">
            <v>0.45200000000000001</v>
          </cell>
          <cell r="V4569">
            <v>0.45200000000000001</v>
          </cell>
          <cell r="W4569">
            <v>0.77800000000000002</v>
          </cell>
          <cell r="X4569">
            <v>1.2050000000000001</v>
          </cell>
          <cell r="Y4569" t="str">
            <v>D2_UT_i_80Proposed DSM Program Energy Costs</v>
          </cell>
        </row>
        <row r="4570">
          <cell r="E4570">
            <v>0</v>
          </cell>
          <cell r="F4570">
            <v>0</v>
          </cell>
          <cell r="G4570">
            <v>0</v>
          </cell>
          <cell r="H4570">
            <v>0</v>
          </cell>
          <cell r="I4570">
            <v>0</v>
          </cell>
          <cell r="J4570">
            <v>0</v>
          </cell>
          <cell r="K4570">
            <v>0</v>
          </cell>
          <cell r="L4570">
            <v>0</v>
          </cell>
          <cell r="M4570">
            <v>0</v>
          </cell>
          <cell r="N4570">
            <v>0</v>
          </cell>
          <cell r="O4570">
            <v>0</v>
          </cell>
          <cell r="P4570">
            <v>0</v>
          </cell>
          <cell r="Q4570">
            <v>0</v>
          </cell>
          <cell r="R4570">
            <v>0</v>
          </cell>
          <cell r="S4570">
            <v>0</v>
          </cell>
          <cell r="T4570">
            <v>0</v>
          </cell>
          <cell r="U4570">
            <v>0</v>
          </cell>
          <cell r="V4570">
            <v>0</v>
          </cell>
          <cell r="W4570">
            <v>0</v>
          </cell>
          <cell r="X4570">
            <v>0</v>
          </cell>
          <cell r="Y4570" t="str">
            <v>D2_UT_i_80Proposed DSM Program Payback Energy Costs</v>
          </cell>
        </row>
        <row r="4571">
          <cell r="E4571">
            <v>0</v>
          </cell>
          <cell r="F4571">
            <v>0</v>
          </cell>
          <cell r="G4571">
            <v>0</v>
          </cell>
          <cell r="H4571">
            <v>0</v>
          </cell>
          <cell r="I4571">
            <v>0</v>
          </cell>
          <cell r="J4571">
            <v>0</v>
          </cell>
          <cell r="K4571">
            <v>0</v>
          </cell>
          <cell r="L4571">
            <v>0</v>
          </cell>
          <cell r="M4571">
            <v>0</v>
          </cell>
          <cell r="N4571">
            <v>0</v>
          </cell>
          <cell r="O4571">
            <v>0</v>
          </cell>
          <cell r="P4571">
            <v>0</v>
          </cell>
          <cell r="Q4571">
            <v>0</v>
          </cell>
          <cell r="R4571">
            <v>0</v>
          </cell>
          <cell r="S4571">
            <v>0</v>
          </cell>
          <cell r="T4571">
            <v>0</v>
          </cell>
          <cell r="U4571">
            <v>0</v>
          </cell>
          <cell r="V4571">
            <v>0</v>
          </cell>
          <cell r="W4571">
            <v>0</v>
          </cell>
          <cell r="X4571">
            <v>0</v>
          </cell>
          <cell r="Y4571" t="str">
            <v>D2_UT_i_80Proposed DSM Program Capacity Costs</v>
          </cell>
        </row>
        <row r="4572">
          <cell r="E4572">
            <v>0</v>
          </cell>
          <cell r="F4572">
            <v>0</v>
          </cell>
          <cell r="G4572">
            <v>0</v>
          </cell>
          <cell r="H4572">
            <v>0</v>
          </cell>
          <cell r="I4572">
            <v>0</v>
          </cell>
          <cell r="J4572">
            <v>0</v>
          </cell>
          <cell r="K4572">
            <v>0</v>
          </cell>
          <cell r="L4572">
            <v>0</v>
          </cell>
          <cell r="M4572">
            <v>0</v>
          </cell>
          <cell r="N4572">
            <v>0</v>
          </cell>
          <cell r="O4572">
            <v>0</v>
          </cell>
          <cell r="P4572">
            <v>0</v>
          </cell>
          <cell r="Q4572">
            <v>0</v>
          </cell>
          <cell r="R4572">
            <v>0</v>
          </cell>
          <cell r="S4572">
            <v>0</v>
          </cell>
          <cell r="T4572">
            <v>0</v>
          </cell>
          <cell r="U4572">
            <v>0</v>
          </cell>
          <cell r="V4572">
            <v>0</v>
          </cell>
          <cell r="W4572">
            <v>0</v>
          </cell>
          <cell r="X4572">
            <v>0</v>
          </cell>
          <cell r="Y4572" t="str">
            <v>D2_UT_i_80Proposed DSM Program Capital Costs</v>
          </cell>
        </row>
        <row r="4573">
          <cell r="E4573">
            <v>0</v>
          </cell>
          <cell r="F4573">
            <v>0</v>
          </cell>
          <cell r="G4573">
            <v>0</v>
          </cell>
          <cell r="H4573">
            <v>0</v>
          </cell>
          <cell r="I4573">
            <v>0</v>
          </cell>
          <cell r="J4573">
            <v>0</v>
          </cell>
          <cell r="K4573">
            <v>0</v>
          </cell>
          <cell r="L4573">
            <v>0</v>
          </cell>
          <cell r="M4573">
            <v>0</v>
          </cell>
          <cell r="N4573">
            <v>0</v>
          </cell>
          <cell r="O4573">
            <v>0</v>
          </cell>
          <cell r="P4573">
            <v>0</v>
          </cell>
          <cell r="Q4573">
            <v>0</v>
          </cell>
          <cell r="R4573">
            <v>0.45200000000000001</v>
          </cell>
          <cell r="S4573">
            <v>0.45200000000000001</v>
          </cell>
          <cell r="T4573">
            <v>0.45200000000000001</v>
          </cell>
          <cell r="U4573">
            <v>0.45200000000000001</v>
          </cell>
          <cell r="V4573">
            <v>0.45200000000000001</v>
          </cell>
          <cell r="W4573">
            <v>0.77800000000000002</v>
          </cell>
          <cell r="X4573">
            <v>1.2050000000000001</v>
          </cell>
          <cell r="Y4573" t="str">
            <v>D2_UT_i_80   DSM Program Total Costs</v>
          </cell>
        </row>
        <row r="4574">
          <cell r="E4574">
            <v>0</v>
          </cell>
          <cell r="F4574">
            <v>0</v>
          </cell>
          <cell r="G4574">
            <v>0</v>
          </cell>
          <cell r="H4574">
            <v>0</v>
          </cell>
          <cell r="I4574">
            <v>0</v>
          </cell>
          <cell r="J4574">
            <v>0</v>
          </cell>
          <cell r="K4574">
            <v>0</v>
          </cell>
          <cell r="L4574">
            <v>0</v>
          </cell>
          <cell r="M4574">
            <v>0</v>
          </cell>
          <cell r="N4574">
            <v>0</v>
          </cell>
          <cell r="O4574">
            <v>0</v>
          </cell>
          <cell r="P4574">
            <v>0</v>
          </cell>
          <cell r="Q4574">
            <v>0</v>
          </cell>
          <cell r="R4574">
            <v>0</v>
          </cell>
          <cell r="S4574">
            <v>0</v>
          </cell>
          <cell r="T4574">
            <v>0</v>
          </cell>
          <cell r="U4574">
            <v>0</v>
          </cell>
          <cell r="V4574">
            <v>0</v>
          </cell>
          <cell r="W4574">
            <v>0</v>
          </cell>
          <cell r="X4574">
            <v>0</v>
          </cell>
          <cell r="Y4574" t="str">
            <v>D2_UT_j_90Proposed DSM Program Energy Costs</v>
          </cell>
        </row>
        <row r="4575">
          <cell r="E4575">
            <v>0</v>
          </cell>
          <cell r="F4575">
            <v>0</v>
          </cell>
          <cell r="G4575">
            <v>0</v>
          </cell>
          <cell r="H4575">
            <v>0</v>
          </cell>
          <cell r="I4575">
            <v>0</v>
          </cell>
          <cell r="J4575">
            <v>0</v>
          </cell>
          <cell r="K4575">
            <v>0</v>
          </cell>
          <cell r="L4575">
            <v>0</v>
          </cell>
          <cell r="M4575">
            <v>0</v>
          </cell>
          <cell r="N4575">
            <v>0</v>
          </cell>
          <cell r="O4575">
            <v>0</v>
          </cell>
          <cell r="P4575">
            <v>0</v>
          </cell>
          <cell r="Q4575">
            <v>0</v>
          </cell>
          <cell r="R4575">
            <v>0</v>
          </cell>
          <cell r="S4575">
            <v>0</v>
          </cell>
          <cell r="T4575">
            <v>0</v>
          </cell>
          <cell r="U4575">
            <v>0</v>
          </cell>
          <cell r="V4575">
            <v>0</v>
          </cell>
          <cell r="W4575">
            <v>0</v>
          </cell>
          <cell r="X4575">
            <v>0</v>
          </cell>
          <cell r="Y4575" t="str">
            <v>D2_UT_j_90Proposed DSM Program Payback Energy Costs</v>
          </cell>
        </row>
        <row r="4576">
          <cell r="E4576">
            <v>0</v>
          </cell>
          <cell r="F4576">
            <v>0</v>
          </cell>
          <cell r="G4576">
            <v>0</v>
          </cell>
          <cell r="H4576">
            <v>0</v>
          </cell>
          <cell r="I4576">
            <v>0</v>
          </cell>
          <cell r="J4576">
            <v>0</v>
          </cell>
          <cell r="K4576">
            <v>0</v>
          </cell>
          <cell r="L4576">
            <v>0</v>
          </cell>
          <cell r="M4576">
            <v>0</v>
          </cell>
          <cell r="N4576">
            <v>0</v>
          </cell>
          <cell r="O4576">
            <v>0</v>
          </cell>
          <cell r="P4576">
            <v>0</v>
          </cell>
          <cell r="Q4576">
            <v>0</v>
          </cell>
          <cell r="R4576">
            <v>0</v>
          </cell>
          <cell r="S4576">
            <v>0</v>
          </cell>
          <cell r="T4576">
            <v>0</v>
          </cell>
          <cell r="U4576">
            <v>0</v>
          </cell>
          <cell r="V4576">
            <v>0</v>
          </cell>
          <cell r="W4576">
            <v>0</v>
          </cell>
          <cell r="X4576">
            <v>0</v>
          </cell>
          <cell r="Y4576" t="str">
            <v>D2_UT_j_90Proposed DSM Program Capacity Costs</v>
          </cell>
        </row>
        <row r="4577">
          <cell r="E4577">
            <v>0</v>
          </cell>
          <cell r="F4577">
            <v>0</v>
          </cell>
          <cell r="G4577">
            <v>0</v>
          </cell>
          <cell r="H4577">
            <v>0</v>
          </cell>
          <cell r="I4577">
            <v>0</v>
          </cell>
          <cell r="J4577">
            <v>0</v>
          </cell>
          <cell r="K4577">
            <v>0</v>
          </cell>
          <cell r="L4577">
            <v>0</v>
          </cell>
          <cell r="M4577">
            <v>0</v>
          </cell>
          <cell r="N4577">
            <v>0</v>
          </cell>
          <cell r="O4577">
            <v>0</v>
          </cell>
          <cell r="P4577">
            <v>0</v>
          </cell>
          <cell r="Q4577">
            <v>0</v>
          </cell>
          <cell r="R4577">
            <v>0</v>
          </cell>
          <cell r="S4577">
            <v>0</v>
          </cell>
          <cell r="T4577">
            <v>0</v>
          </cell>
          <cell r="U4577">
            <v>0</v>
          </cell>
          <cell r="V4577">
            <v>0</v>
          </cell>
          <cell r="W4577">
            <v>0</v>
          </cell>
          <cell r="X4577">
            <v>0</v>
          </cell>
          <cell r="Y4577" t="str">
            <v>D2_UT_j_90Proposed DSM Program Capital Costs</v>
          </cell>
        </row>
        <row r="4578">
          <cell r="E4578">
            <v>0</v>
          </cell>
          <cell r="F4578">
            <v>0</v>
          </cell>
          <cell r="G4578">
            <v>0</v>
          </cell>
          <cell r="H4578">
            <v>0</v>
          </cell>
          <cell r="I4578">
            <v>0</v>
          </cell>
          <cell r="J4578">
            <v>0</v>
          </cell>
          <cell r="K4578">
            <v>0</v>
          </cell>
          <cell r="L4578">
            <v>0</v>
          </cell>
          <cell r="M4578">
            <v>0</v>
          </cell>
          <cell r="N4578">
            <v>0</v>
          </cell>
          <cell r="O4578">
            <v>0</v>
          </cell>
          <cell r="P4578">
            <v>0</v>
          </cell>
          <cell r="Q4578">
            <v>0</v>
          </cell>
          <cell r="R4578">
            <v>0</v>
          </cell>
          <cell r="S4578">
            <v>0</v>
          </cell>
          <cell r="T4578">
            <v>0</v>
          </cell>
          <cell r="U4578">
            <v>0</v>
          </cell>
          <cell r="V4578">
            <v>0</v>
          </cell>
          <cell r="W4578">
            <v>0</v>
          </cell>
          <cell r="X4578">
            <v>0</v>
          </cell>
          <cell r="Y4578" t="str">
            <v>D2_UT_j_90   DSM Program Total Costs</v>
          </cell>
        </row>
        <row r="4579">
          <cell r="E4579">
            <v>8.2000000000000003E-2</v>
          </cell>
          <cell r="F4579">
            <v>8.2000000000000003E-2</v>
          </cell>
          <cell r="G4579">
            <v>8.2000000000000003E-2</v>
          </cell>
          <cell r="H4579">
            <v>8.2000000000000003E-2</v>
          </cell>
          <cell r="I4579">
            <v>8.2000000000000003E-2</v>
          </cell>
          <cell r="J4579">
            <v>8.2000000000000003E-2</v>
          </cell>
          <cell r="K4579">
            <v>8.2000000000000003E-2</v>
          </cell>
          <cell r="L4579">
            <v>8.2000000000000003E-2</v>
          </cell>
          <cell r="M4579">
            <v>8.2000000000000003E-2</v>
          </cell>
          <cell r="N4579">
            <v>8.2000000000000003E-2</v>
          </cell>
          <cell r="O4579">
            <v>8.2000000000000003E-2</v>
          </cell>
          <cell r="P4579">
            <v>8.2000000000000003E-2</v>
          </cell>
          <cell r="Q4579">
            <v>8.2000000000000003E-2</v>
          </cell>
          <cell r="R4579">
            <v>8.2000000000000003E-2</v>
          </cell>
          <cell r="S4579">
            <v>8.2000000000000003E-2</v>
          </cell>
          <cell r="T4579">
            <v>8.2000000000000003E-2</v>
          </cell>
          <cell r="U4579">
            <v>8.2000000000000003E-2</v>
          </cell>
          <cell r="V4579">
            <v>8.2000000000000003E-2</v>
          </cell>
          <cell r="W4579">
            <v>8.2000000000000003E-2</v>
          </cell>
          <cell r="X4579">
            <v>8.2000000000000003E-2</v>
          </cell>
          <cell r="Y4579" t="str">
            <v>D2_CA_aa_PlnProposed DSM Program Energy Costs</v>
          </cell>
        </row>
        <row r="4580">
          <cell r="E4580">
            <v>0</v>
          </cell>
          <cell r="F4580">
            <v>0</v>
          </cell>
          <cell r="G4580">
            <v>0</v>
          </cell>
          <cell r="H4580">
            <v>0</v>
          </cell>
          <cell r="I4580">
            <v>0</v>
          </cell>
          <cell r="J4580">
            <v>0</v>
          </cell>
          <cell r="K4580">
            <v>0</v>
          </cell>
          <cell r="L4580">
            <v>0</v>
          </cell>
          <cell r="M4580">
            <v>0</v>
          </cell>
          <cell r="N4580">
            <v>0</v>
          </cell>
          <cell r="O4580">
            <v>0</v>
          </cell>
          <cell r="P4580">
            <v>0</v>
          </cell>
          <cell r="Q4580">
            <v>0</v>
          </cell>
          <cell r="R4580">
            <v>0</v>
          </cell>
          <cell r="S4580">
            <v>0</v>
          </cell>
          <cell r="T4580">
            <v>0</v>
          </cell>
          <cell r="U4580">
            <v>0</v>
          </cell>
          <cell r="V4580">
            <v>0</v>
          </cell>
          <cell r="W4580">
            <v>0</v>
          </cell>
          <cell r="X4580">
            <v>0</v>
          </cell>
          <cell r="Y4580" t="str">
            <v>D2_CA_aa_PlnProposed DSM Program Payback Energy Costs</v>
          </cell>
        </row>
        <row r="4581">
          <cell r="E4581">
            <v>0</v>
          </cell>
          <cell r="F4581">
            <v>0</v>
          </cell>
          <cell r="G4581">
            <v>0</v>
          </cell>
          <cell r="H4581">
            <v>0</v>
          </cell>
          <cell r="I4581">
            <v>0</v>
          </cell>
          <cell r="J4581">
            <v>0</v>
          </cell>
          <cell r="K4581">
            <v>0</v>
          </cell>
          <cell r="L4581">
            <v>0</v>
          </cell>
          <cell r="M4581">
            <v>0</v>
          </cell>
          <cell r="N4581">
            <v>0</v>
          </cell>
          <cell r="O4581">
            <v>0</v>
          </cell>
          <cell r="P4581">
            <v>0</v>
          </cell>
          <cell r="Q4581">
            <v>0</v>
          </cell>
          <cell r="R4581">
            <v>0</v>
          </cell>
          <cell r="S4581">
            <v>0</v>
          </cell>
          <cell r="T4581">
            <v>0</v>
          </cell>
          <cell r="U4581">
            <v>0</v>
          </cell>
          <cell r="V4581">
            <v>0</v>
          </cell>
          <cell r="W4581">
            <v>0</v>
          </cell>
          <cell r="X4581">
            <v>0</v>
          </cell>
          <cell r="Y4581" t="str">
            <v>D2_CA_aa_PlnProposed DSM Program Capacity Costs</v>
          </cell>
        </row>
        <row r="4582">
          <cell r="E4582">
            <v>0</v>
          </cell>
          <cell r="F4582">
            <v>0</v>
          </cell>
          <cell r="G4582">
            <v>0</v>
          </cell>
          <cell r="H4582">
            <v>0</v>
          </cell>
          <cell r="I4582">
            <v>0</v>
          </cell>
          <cell r="J4582">
            <v>0</v>
          </cell>
          <cell r="K4582">
            <v>0</v>
          </cell>
          <cell r="L4582">
            <v>0</v>
          </cell>
          <cell r="M4582">
            <v>0</v>
          </cell>
          <cell r="N4582">
            <v>0</v>
          </cell>
          <cell r="O4582">
            <v>0</v>
          </cell>
          <cell r="P4582">
            <v>0</v>
          </cell>
          <cell r="Q4582">
            <v>0</v>
          </cell>
          <cell r="R4582">
            <v>0</v>
          </cell>
          <cell r="S4582">
            <v>0</v>
          </cell>
          <cell r="T4582">
            <v>0</v>
          </cell>
          <cell r="U4582">
            <v>0</v>
          </cell>
          <cell r="V4582">
            <v>0</v>
          </cell>
          <cell r="W4582">
            <v>0</v>
          </cell>
          <cell r="X4582">
            <v>0</v>
          </cell>
          <cell r="Y4582" t="str">
            <v>D2_CA_aa_PlnProposed DSM Program Capital Costs</v>
          </cell>
        </row>
        <row r="4583">
          <cell r="E4583">
            <v>8.2000000000000003E-2</v>
          </cell>
          <cell r="F4583">
            <v>8.2000000000000003E-2</v>
          </cell>
          <cell r="G4583">
            <v>8.2000000000000003E-2</v>
          </cell>
          <cell r="H4583">
            <v>8.2000000000000003E-2</v>
          </cell>
          <cell r="I4583">
            <v>8.2000000000000003E-2</v>
          </cell>
          <cell r="J4583">
            <v>8.2000000000000003E-2</v>
          </cell>
          <cell r="K4583">
            <v>8.2000000000000003E-2</v>
          </cell>
          <cell r="L4583">
            <v>8.2000000000000003E-2</v>
          </cell>
          <cell r="M4583">
            <v>8.2000000000000003E-2</v>
          </cell>
          <cell r="N4583">
            <v>8.2000000000000003E-2</v>
          </cell>
          <cell r="O4583">
            <v>8.2000000000000003E-2</v>
          </cell>
          <cell r="P4583">
            <v>8.2000000000000003E-2</v>
          </cell>
          <cell r="Q4583">
            <v>8.2000000000000003E-2</v>
          </cell>
          <cell r="R4583">
            <v>8.2000000000000003E-2</v>
          </cell>
          <cell r="S4583">
            <v>8.2000000000000003E-2</v>
          </cell>
          <cell r="T4583">
            <v>8.2000000000000003E-2</v>
          </cell>
          <cell r="U4583">
            <v>8.2000000000000003E-2</v>
          </cell>
          <cell r="V4583">
            <v>8.2000000000000003E-2</v>
          </cell>
          <cell r="W4583">
            <v>8.2000000000000003E-2</v>
          </cell>
          <cell r="X4583">
            <v>8.2000000000000003E-2</v>
          </cell>
          <cell r="Y4583" t="str">
            <v>D2_CA_aa_Pln   DSM Program Total Costs</v>
          </cell>
        </row>
        <row r="4584">
          <cell r="E4584">
            <v>2.9340000000000002</v>
          </cell>
          <cell r="F4584">
            <v>2.9350000000000001</v>
          </cell>
          <cell r="G4584">
            <v>2.9340000000000002</v>
          </cell>
          <cell r="H4584">
            <v>2.9340000000000002</v>
          </cell>
          <cell r="I4584">
            <v>2.9340000000000002</v>
          </cell>
          <cell r="J4584">
            <v>2.9350000000000001</v>
          </cell>
          <cell r="K4584">
            <v>2.9340000000000002</v>
          </cell>
          <cell r="L4584">
            <v>2.9340000000000002</v>
          </cell>
          <cell r="M4584">
            <v>2.9340000000000002</v>
          </cell>
          <cell r="N4584">
            <v>2.9350000000000001</v>
          </cell>
          <cell r="O4584">
            <v>2.9340000000000002</v>
          </cell>
          <cell r="P4584">
            <v>2.9340000000000002</v>
          </cell>
          <cell r="Q4584">
            <v>2.9340000000000002</v>
          </cell>
          <cell r="R4584">
            <v>2.9350000000000001</v>
          </cell>
          <cell r="S4584">
            <v>2.9340000000000002</v>
          </cell>
          <cell r="T4584">
            <v>2.9340000000000002</v>
          </cell>
          <cell r="U4584">
            <v>2.9340000000000002</v>
          </cell>
          <cell r="V4584">
            <v>2.9350000000000001</v>
          </cell>
          <cell r="W4584">
            <v>2.9340000000000002</v>
          </cell>
          <cell r="X4584">
            <v>2.9340000000000002</v>
          </cell>
          <cell r="Y4584" t="str">
            <v>D2_OR_aa_PlnProposed DSM Program Energy Costs</v>
          </cell>
        </row>
        <row r="4585">
          <cell r="E4585">
            <v>0</v>
          </cell>
          <cell r="F4585">
            <v>0</v>
          </cell>
          <cell r="G4585">
            <v>0</v>
          </cell>
          <cell r="H4585">
            <v>0</v>
          </cell>
          <cell r="I4585">
            <v>0</v>
          </cell>
          <cell r="J4585">
            <v>0</v>
          </cell>
          <cell r="K4585">
            <v>0</v>
          </cell>
          <cell r="L4585">
            <v>0</v>
          </cell>
          <cell r="M4585">
            <v>0</v>
          </cell>
          <cell r="N4585">
            <v>0</v>
          </cell>
          <cell r="O4585">
            <v>0</v>
          </cell>
          <cell r="P4585">
            <v>0</v>
          </cell>
          <cell r="Q4585">
            <v>0</v>
          </cell>
          <cell r="R4585">
            <v>0</v>
          </cell>
          <cell r="S4585">
            <v>0</v>
          </cell>
          <cell r="T4585">
            <v>0</v>
          </cell>
          <cell r="U4585">
            <v>0</v>
          </cell>
          <cell r="V4585">
            <v>0</v>
          </cell>
          <cell r="W4585">
            <v>0</v>
          </cell>
          <cell r="X4585">
            <v>0</v>
          </cell>
          <cell r="Y4585" t="str">
            <v>D2_OR_aa_PlnProposed DSM Program Payback Energy Costs</v>
          </cell>
        </row>
        <row r="4586">
          <cell r="E4586">
            <v>0</v>
          </cell>
          <cell r="F4586">
            <v>0</v>
          </cell>
          <cell r="G4586">
            <v>0</v>
          </cell>
          <cell r="H4586">
            <v>0</v>
          </cell>
          <cell r="I4586">
            <v>0</v>
          </cell>
          <cell r="J4586">
            <v>0</v>
          </cell>
          <cell r="K4586">
            <v>0</v>
          </cell>
          <cell r="L4586">
            <v>0</v>
          </cell>
          <cell r="M4586">
            <v>0</v>
          </cell>
          <cell r="N4586">
            <v>0</v>
          </cell>
          <cell r="O4586">
            <v>0</v>
          </cell>
          <cell r="P4586">
            <v>0</v>
          </cell>
          <cell r="Q4586">
            <v>0</v>
          </cell>
          <cell r="R4586">
            <v>0</v>
          </cell>
          <cell r="S4586">
            <v>0</v>
          </cell>
          <cell r="T4586">
            <v>0</v>
          </cell>
          <cell r="U4586">
            <v>0</v>
          </cell>
          <cell r="V4586">
            <v>0</v>
          </cell>
          <cell r="W4586">
            <v>0</v>
          </cell>
          <cell r="X4586">
            <v>0</v>
          </cell>
          <cell r="Y4586" t="str">
            <v>D2_OR_aa_PlnProposed DSM Program Capacity Costs</v>
          </cell>
        </row>
        <row r="4587">
          <cell r="E4587">
            <v>0</v>
          </cell>
          <cell r="F4587">
            <v>0</v>
          </cell>
          <cell r="G4587">
            <v>0</v>
          </cell>
          <cell r="H4587">
            <v>0</v>
          </cell>
          <cell r="I4587">
            <v>0</v>
          </cell>
          <cell r="J4587">
            <v>0</v>
          </cell>
          <cell r="K4587">
            <v>0</v>
          </cell>
          <cell r="L4587">
            <v>0</v>
          </cell>
          <cell r="M4587">
            <v>0</v>
          </cell>
          <cell r="N4587">
            <v>0</v>
          </cell>
          <cell r="O4587">
            <v>0</v>
          </cell>
          <cell r="P4587">
            <v>0</v>
          </cell>
          <cell r="Q4587">
            <v>0</v>
          </cell>
          <cell r="R4587">
            <v>0</v>
          </cell>
          <cell r="S4587">
            <v>0</v>
          </cell>
          <cell r="T4587">
            <v>0</v>
          </cell>
          <cell r="U4587">
            <v>0</v>
          </cell>
          <cell r="V4587">
            <v>0</v>
          </cell>
          <cell r="W4587">
            <v>0</v>
          </cell>
          <cell r="X4587">
            <v>0</v>
          </cell>
          <cell r="Y4587" t="str">
            <v>D2_OR_aa_PlnProposed DSM Program Capital Costs</v>
          </cell>
        </row>
        <row r="4588">
          <cell r="E4588">
            <v>2.9340000000000002</v>
          </cell>
          <cell r="F4588">
            <v>2.9350000000000001</v>
          </cell>
          <cell r="G4588">
            <v>2.9340000000000002</v>
          </cell>
          <cell r="H4588">
            <v>2.9340000000000002</v>
          </cell>
          <cell r="I4588">
            <v>2.9340000000000002</v>
          </cell>
          <cell r="J4588">
            <v>2.9350000000000001</v>
          </cell>
          <cell r="K4588">
            <v>2.9340000000000002</v>
          </cell>
          <cell r="L4588">
            <v>2.9340000000000002</v>
          </cell>
          <cell r="M4588">
            <v>2.9340000000000002</v>
          </cell>
          <cell r="N4588">
            <v>2.9350000000000001</v>
          </cell>
          <cell r="O4588">
            <v>2.9340000000000002</v>
          </cell>
          <cell r="P4588">
            <v>2.9340000000000002</v>
          </cell>
          <cell r="Q4588">
            <v>2.9340000000000002</v>
          </cell>
          <cell r="R4588">
            <v>2.9350000000000001</v>
          </cell>
          <cell r="S4588">
            <v>2.9340000000000002</v>
          </cell>
          <cell r="T4588">
            <v>2.9340000000000002</v>
          </cell>
          <cell r="U4588">
            <v>2.9340000000000002</v>
          </cell>
          <cell r="V4588">
            <v>2.9350000000000001</v>
          </cell>
          <cell r="W4588">
            <v>2.9340000000000002</v>
          </cell>
          <cell r="X4588">
            <v>2.9340000000000002</v>
          </cell>
          <cell r="Y4588" t="str">
            <v>D2_OR_aa_Pln   DSM Program Total Costs</v>
          </cell>
        </row>
        <row r="4589">
          <cell r="E4589">
            <v>0.19900000000000001</v>
          </cell>
          <cell r="F4589">
            <v>0.19900000000000001</v>
          </cell>
          <cell r="G4589">
            <v>0.19900000000000001</v>
          </cell>
          <cell r="H4589">
            <v>0.19900000000000001</v>
          </cell>
          <cell r="I4589">
            <v>0.19900000000000001</v>
          </cell>
          <cell r="J4589">
            <v>0.19900000000000001</v>
          </cell>
          <cell r="K4589">
            <v>0.19900000000000001</v>
          </cell>
          <cell r="L4589">
            <v>0.19900000000000001</v>
          </cell>
          <cell r="M4589">
            <v>0.19900000000000001</v>
          </cell>
          <cell r="N4589">
            <v>0.19900000000000001</v>
          </cell>
          <cell r="O4589">
            <v>0.19900000000000001</v>
          </cell>
          <cell r="P4589">
            <v>0.19900000000000001</v>
          </cell>
          <cell r="Q4589">
            <v>0.19900000000000001</v>
          </cell>
          <cell r="R4589">
            <v>0.19900000000000001</v>
          </cell>
          <cell r="S4589">
            <v>0.19900000000000001</v>
          </cell>
          <cell r="T4589">
            <v>0.19900000000000001</v>
          </cell>
          <cell r="U4589">
            <v>0.19900000000000001</v>
          </cell>
          <cell r="V4589">
            <v>0.19900000000000001</v>
          </cell>
          <cell r="W4589">
            <v>0.19900000000000001</v>
          </cell>
          <cell r="X4589">
            <v>0.19900000000000001</v>
          </cell>
          <cell r="Y4589" t="str">
            <v>D2_WW_aa_PlnProposed DSM Program Energy Costs</v>
          </cell>
        </row>
        <row r="4590">
          <cell r="E4590">
            <v>0</v>
          </cell>
          <cell r="F4590">
            <v>0</v>
          </cell>
          <cell r="G4590">
            <v>0</v>
          </cell>
          <cell r="H4590">
            <v>0</v>
          </cell>
          <cell r="I4590">
            <v>0</v>
          </cell>
          <cell r="J4590">
            <v>0</v>
          </cell>
          <cell r="K4590">
            <v>0</v>
          </cell>
          <cell r="L4590">
            <v>0</v>
          </cell>
          <cell r="M4590">
            <v>0</v>
          </cell>
          <cell r="N4590">
            <v>0</v>
          </cell>
          <cell r="O4590">
            <v>0</v>
          </cell>
          <cell r="P4590">
            <v>0</v>
          </cell>
          <cell r="Q4590">
            <v>0</v>
          </cell>
          <cell r="R4590">
            <v>0</v>
          </cell>
          <cell r="S4590">
            <v>0</v>
          </cell>
          <cell r="T4590">
            <v>0</v>
          </cell>
          <cell r="U4590">
            <v>0</v>
          </cell>
          <cell r="V4590">
            <v>0</v>
          </cell>
          <cell r="W4590">
            <v>0</v>
          </cell>
          <cell r="X4590">
            <v>0</v>
          </cell>
          <cell r="Y4590" t="str">
            <v>D2_WW_aa_PlnProposed DSM Program Payback Energy Costs</v>
          </cell>
        </row>
        <row r="4591">
          <cell r="E4591">
            <v>0</v>
          </cell>
          <cell r="F4591">
            <v>0</v>
          </cell>
          <cell r="G4591">
            <v>0</v>
          </cell>
          <cell r="H4591">
            <v>0</v>
          </cell>
          <cell r="I4591">
            <v>0</v>
          </cell>
          <cell r="J4591">
            <v>0</v>
          </cell>
          <cell r="K4591">
            <v>0</v>
          </cell>
          <cell r="L4591">
            <v>0</v>
          </cell>
          <cell r="M4591">
            <v>0</v>
          </cell>
          <cell r="N4591">
            <v>0</v>
          </cell>
          <cell r="O4591">
            <v>0</v>
          </cell>
          <cell r="P4591">
            <v>0</v>
          </cell>
          <cell r="Q4591">
            <v>0</v>
          </cell>
          <cell r="R4591">
            <v>0</v>
          </cell>
          <cell r="S4591">
            <v>0</v>
          </cell>
          <cell r="T4591">
            <v>0</v>
          </cell>
          <cell r="U4591">
            <v>0</v>
          </cell>
          <cell r="V4591">
            <v>0</v>
          </cell>
          <cell r="W4591">
            <v>0</v>
          </cell>
          <cell r="X4591">
            <v>0</v>
          </cell>
          <cell r="Y4591" t="str">
            <v>D2_WW_aa_PlnProposed DSM Program Capacity Costs</v>
          </cell>
        </row>
        <row r="4592">
          <cell r="E4592">
            <v>0</v>
          </cell>
          <cell r="F4592">
            <v>0</v>
          </cell>
          <cell r="G4592">
            <v>0</v>
          </cell>
          <cell r="H4592">
            <v>0</v>
          </cell>
          <cell r="I4592">
            <v>0</v>
          </cell>
          <cell r="J4592">
            <v>0</v>
          </cell>
          <cell r="K4592">
            <v>0</v>
          </cell>
          <cell r="L4592">
            <v>0</v>
          </cell>
          <cell r="M4592">
            <v>0</v>
          </cell>
          <cell r="N4592">
            <v>0</v>
          </cell>
          <cell r="O4592">
            <v>0</v>
          </cell>
          <cell r="P4592">
            <v>0</v>
          </cell>
          <cell r="Q4592">
            <v>0</v>
          </cell>
          <cell r="R4592">
            <v>0</v>
          </cell>
          <cell r="S4592">
            <v>0</v>
          </cell>
          <cell r="T4592">
            <v>0</v>
          </cell>
          <cell r="U4592">
            <v>0</v>
          </cell>
          <cell r="V4592">
            <v>0</v>
          </cell>
          <cell r="W4592">
            <v>0</v>
          </cell>
          <cell r="X4592">
            <v>0</v>
          </cell>
          <cell r="Y4592" t="str">
            <v>D2_WW_aa_PlnProposed DSM Program Capital Costs</v>
          </cell>
        </row>
        <row r="4593">
          <cell r="E4593">
            <v>0.19900000000000001</v>
          </cell>
          <cell r="F4593">
            <v>0.19900000000000001</v>
          </cell>
          <cell r="G4593">
            <v>0.19900000000000001</v>
          </cell>
          <cell r="H4593">
            <v>0.19900000000000001</v>
          </cell>
          <cell r="I4593">
            <v>0.19900000000000001</v>
          </cell>
          <cell r="J4593">
            <v>0.19900000000000001</v>
          </cell>
          <cell r="K4593">
            <v>0.19900000000000001</v>
          </cell>
          <cell r="L4593">
            <v>0.19900000000000001</v>
          </cell>
          <cell r="M4593">
            <v>0.19900000000000001</v>
          </cell>
          <cell r="N4593">
            <v>0.19900000000000001</v>
          </cell>
          <cell r="O4593">
            <v>0.19900000000000001</v>
          </cell>
          <cell r="P4593">
            <v>0.19900000000000001</v>
          </cell>
          <cell r="Q4593">
            <v>0.19900000000000001</v>
          </cell>
          <cell r="R4593">
            <v>0.19900000000000001</v>
          </cell>
          <cell r="S4593">
            <v>0.19900000000000001</v>
          </cell>
          <cell r="T4593">
            <v>0.19900000000000001</v>
          </cell>
          <cell r="U4593">
            <v>0.19900000000000001</v>
          </cell>
          <cell r="V4593">
            <v>0.19900000000000001</v>
          </cell>
          <cell r="W4593">
            <v>0.19900000000000001</v>
          </cell>
          <cell r="X4593">
            <v>0.19900000000000001</v>
          </cell>
          <cell r="Y4593" t="str">
            <v>D2_WW_aa_Pln   DSM Program Total Costs</v>
          </cell>
        </row>
        <row r="4594">
          <cell r="E4594">
            <v>0.47899999999999998</v>
          </cell>
          <cell r="F4594">
            <v>0.47899999999999998</v>
          </cell>
          <cell r="G4594">
            <v>0.47899999999999998</v>
          </cell>
          <cell r="H4594">
            <v>0.47899999999999998</v>
          </cell>
          <cell r="I4594">
            <v>0.47899999999999998</v>
          </cell>
          <cell r="J4594">
            <v>0.47899999999999998</v>
          </cell>
          <cell r="K4594">
            <v>0.47899999999999998</v>
          </cell>
          <cell r="L4594">
            <v>0.47899999999999998</v>
          </cell>
          <cell r="M4594">
            <v>0.47899999999999998</v>
          </cell>
          <cell r="N4594">
            <v>0.47899999999999998</v>
          </cell>
          <cell r="O4594">
            <v>0.47899999999999998</v>
          </cell>
          <cell r="P4594">
            <v>0.47899999999999998</v>
          </cell>
          <cell r="Q4594">
            <v>0.47899999999999998</v>
          </cell>
          <cell r="R4594">
            <v>0.47899999999999998</v>
          </cell>
          <cell r="S4594">
            <v>0.47899999999999998</v>
          </cell>
          <cell r="T4594">
            <v>0.47899999999999998</v>
          </cell>
          <cell r="U4594">
            <v>0.47899999999999998</v>
          </cell>
          <cell r="V4594">
            <v>0.47899999999999998</v>
          </cell>
          <cell r="W4594">
            <v>0.47899999999999998</v>
          </cell>
          <cell r="X4594">
            <v>0.47899999999999998</v>
          </cell>
          <cell r="Y4594" t="str">
            <v>D2_YK_aa_PlnProposed DSM Program Energy Costs</v>
          </cell>
        </row>
        <row r="4595">
          <cell r="E4595">
            <v>0</v>
          </cell>
          <cell r="F4595">
            <v>0</v>
          </cell>
          <cell r="G4595">
            <v>0</v>
          </cell>
          <cell r="H4595">
            <v>0</v>
          </cell>
          <cell r="I4595">
            <v>0</v>
          </cell>
          <cell r="J4595">
            <v>0</v>
          </cell>
          <cell r="K4595">
            <v>0</v>
          </cell>
          <cell r="L4595">
            <v>0</v>
          </cell>
          <cell r="M4595">
            <v>0</v>
          </cell>
          <cell r="N4595">
            <v>0</v>
          </cell>
          <cell r="O4595">
            <v>0</v>
          </cell>
          <cell r="P4595">
            <v>0</v>
          </cell>
          <cell r="Q4595">
            <v>0</v>
          </cell>
          <cell r="R4595">
            <v>0</v>
          </cell>
          <cell r="S4595">
            <v>0</v>
          </cell>
          <cell r="T4595">
            <v>0</v>
          </cell>
          <cell r="U4595">
            <v>0</v>
          </cell>
          <cell r="V4595">
            <v>0</v>
          </cell>
          <cell r="W4595">
            <v>0</v>
          </cell>
          <cell r="X4595">
            <v>0</v>
          </cell>
          <cell r="Y4595" t="str">
            <v>D2_YK_aa_PlnProposed DSM Program Payback Energy Costs</v>
          </cell>
        </row>
        <row r="4596">
          <cell r="E4596">
            <v>0</v>
          </cell>
          <cell r="F4596">
            <v>0</v>
          </cell>
          <cell r="G4596">
            <v>0</v>
          </cell>
          <cell r="H4596">
            <v>0</v>
          </cell>
          <cell r="I4596">
            <v>0</v>
          </cell>
          <cell r="J4596">
            <v>0</v>
          </cell>
          <cell r="K4596">
            <v>0</v>
          </cell>
          <cell r="L4596">
            <v>0</v>
          </cell>
          <cell r="M4596">
            <v>0</v>
          </cell>
          <cell r="N4596">
            <v>0</v>
          </cell>
          <cell r="O4596">
            <v>0</v>
          </cell>
          <cell r="P4596">
            <v>0</v>
          </cell>
          <cell r="Q4596">
            <v>0</v>
          </cell>
          <cell r="R4596">
            <v>0</v>
          </cell>
          <cell r="S4596">
            <v>0</v>
          </cell>
          <cell r="T4596">
            <v>0</v>
          </cell>
          <cell r="U4596">
            <v>0</v>
          </cell>
          <cell r="V4596">
            <v>0</v>
          </cell>
          <cell r="W4596">
            <v>0</v>
          </cell>
          <cell r="X4596">
            <v>0</v>
          </cell>
          <cell r="Y4596" t="str">
            <v>D2_YK_aa_PlnProposed DSM Program Capacity Costs</v>
          </cell>
        </row>
        <row r="4597">
          <cell r="E4597">
            <v>0</v>
          </cell>
          <cell r="F4597">
            <v>0</v>
          </cell>
          <cell r="G4597">
            <v>0</v>
          </cell>
          <cell r="H4597">
            <v>0</v>
          </cell>
          <cell r="I4597">
            <v>0</v>
          </cell>
          <cell r="J4597">
            <v>0</v>
          </cell>
          <cell r="K4597">
            <v>0</v>
          </cell>
          <cell r="L4597">
            <v>0</v>
          </cell>
          <cell r="M4597">
            <v>0</v>
          </cell>
          <cell r="N4597">
            <v>0</v>
          </cell>
          <cell r="O4597">
            <v>0</v>
          </cell>
          <cell r="P4597">
            <v>0</v>
          </cell>
          <cell r="Q4597">
            <v>0</v>
          </cell>
          <cell r="R4597">
            <v>0</v>
          </cell>
          <cell r="S4597">
            <v>0</v>
          </cell>
          <cell r="T4597">
            <v>0</v>
          </cell>
          <cell r="U4597">
            <v>0</v>
          </cell>
          <cell r="V4597">
            <v>0</v>
          </cell>
          <cell r="W4597">
            <v>0</v>
          </cell>
          <cell r="X4597">
            <v>0</v>
          </cell>
          <cell r="Y4597" t="str">
            <v>D2_YK_aa_PlnProposed DSM Program Capital Costs</v>
          </cell>
        </row>
        <row r="4598">
          <cell r="E4598">
            <v>0.47899999999999998</v>
          </cell>
          <cell r="F4598">
            <v>0.47899999999999998</v>
          </cell>
          <cell r="G4598">
            <v>0.47899999999999998</v>
          </cell>
          <cell r="H4598">
            <v>0.47899999999999998</v>
          </cell>
          <cell r="I4598">
            <v>0.47899999999999998</v>
          </cell>
          <cell r="J4598">
            <v>0.47899999999999998</v>
          </cell>
          <cell r="K4598">
            <v>0.47899999999999998</v>
          </cell>
          <cell r="L4598">
            <v>0.47899999999999998</v>
          </cell>
          <cell r="M4598">
            <v>0.47899999999999998</v>
          </cell>
          <cell r="N4598">
            <v>0.47899999999999998</v>
          </cell>
          <cell r="O4598">
            <v>0.47899999999999998</v>
          </cell>
          <cell r="P4598">
            <v>0.47899999999999998</v>
          </cell>
          <cell r="Q4598">
            <v>0.47899999999999998</v>
          </cell>
          <cell r="R4598">
            <v>0.47899999999999998</v>
          </cell>
          <cell r="S4598">
            <v>0.47899999999999998</v>
          </cell>
          <cell r="T4598">
            <v>0.47899999999999998</v>
          </cell>
          <cell r="U4598">
            <v>0.47899999999999998</v>
          </cell>
          <cell r="V4598">
            <v>0.47899999999999998</v>
          </cell>
          <cell r="W4598">
            <v>0.47899999999999998</v>
          </cell>
          <cell r="X4598">
            <v>0.47899999999999998</v>
          </cell>
          <cell r="Y4598" t="str">
            <v>D2_YK_aa_Pln   DSM Program Total Costs</v>
          </cell>
        </row>
        <row r="4599">
          <cell r="E4599">
            <v>0.29099999999999998</v>
          </cell>
          <cell r="F4599">
            <v>0.29099999999999998</v>
          </cell>
          <cell r="G4599">
            <v>0.29099999999999998</v>
          </cell>
          <cell r="H4599">
            <v>0.29099999999999998</v>
          </cell>
          <cell r="I4599">
            <v>0.29099999999999998</v>
          </cell>
          <cell r="J4599">
            <v>0.29099999999999998</v>
          </cell>
          <cell r="K4599">
            <v>0.29099999999999998</v>
          </cell>
          <cell r="L4599">
            <v>0.29099999999999998</v>
          </cell>
          <cell r="M4599">
            <v>0.29099999999999998</v>
          </cell>
          <cell r="N4599">
            <v>0.29099999999999998</v>
          </cell>
          <cell r="O4599">
            <v>0.29099999999999998</v>
          </cell>
          <cell r="P4599">
            <v>0.29099999999999998</v>
          </cell>
          <cell r="Q4599">
            <v>0.29099999999999998</v>
          </cell>
          <cell r="R4599">
            <v>0.29099999999999998</v>
          </cell>
          <cell r="S4599">
            <v>0.29099999999999998</v>
          </cell>
          <cell r="T4599">
            <v>0.29099999999999998</v>
          </cell>
          <cell r="U4599">
            <v>0.29099999999999998</v>
          </cell>
          <cell r="V4599">
            <v>0.29099999999999998</v>
          </cell>
          <cell r="W4599">
            <v>0.29099999999999998</v>
          </cell>
          <cell r="X4599">
            <v>0.29099999999999998</v>
          </cell>
          <cell r="Y4599" t="str">
            <v>D2_ID_aa_PlnProposed DSM Program Energy Costs</v>
          </cell>
        </row>
        <row r="4600">
          <cell r="E4600">
            <v>0</v>
          </cell>
          <cell r="F4600">
            <v>0</v>
          </cell>
          <cell r="G4600">
            <v>0</v>
          </cell>
          <cell r="H4600">
            <v>0</v>
          </cell>
          <cell r="I4600">
            <v>0</v>
          </cell>
          <cell r="J4600">
            <v>0</v>
          </cell>
          <cell r="K4600">
            <v>0</v>
          </cell>
          <cell r="L4600">
            <v>0</v>
          </cell>
          <cell r="M4600">
            <v>0</v>
          </cell>
          <cell r="N4600">
            <v>0</v>
          </cell>
          <cell r="O4600">
            <v>0</v>
          </cell>
          <cell r="P4600">
            <v>0</v>
          </cell>
          <cell r="Q4600">
            <v>0</v>
          </cell>
          <cell r="R4600">
            <v>0</v>
          </cell>
          <cell r="S4600">
            <v>0</v>
          </cell>
          <cell r="T4600">
            <v>0</v>
          </cell>
          <cell r="U4600">
            <v>0</v>
          </cell>
          <cell r="V4600">
            <v>0</v>
          </cell>
          <cell r="W4600">
            <v>0</v>
          </cell>
          <cell r="X4600">
            <v>0</v>
          </cell>
          <cell r="Y4600" t="str">
            <v>D2_ID_aa_PlnProposed DSM Program Payback Energy Costs</v>
          </cell>
        </row>
        <row r="4601">
          <cell r="E4601">
            <v>0</v>
          </cell>
          <cell r="F4601">
            <v>0</v>
          </cell>
          <cell r="G4601">
            <v>0</v>
          </cell>
          <cell r="H4601">
            <v>0</v>
          </cell>
          <cell r="I4601">
            <v>0</v>
          </cell>
          <cell r="J4601">
            <v>0</v>
          </cell>
          <cell r="K4601">
            <v>0</v>
          </cell>
          <cell r="L4601">
            <v>0</v>
          </cell>
          <cell r="M4601">
            <v>0</v>
          </cell>
          <cell r="N4601">
            <v>0</v>
          </cell>
          <cell r="O4601">
            <v>0</v>
          </cell>
          <cell r="P4601">
            <v>0</v>
          </cell>
          <cell r="Q4601">
            <v>0</v>
          </cell>
          <cell r="R4601">
            <v>0</v>
          </cell>
          <cell r="S4601">
            <v>0</v>
          </cell>
          <cell r="T4601">
            <v>0</v>
          </cell>
          <cell r="U4601">
            <v>0</v>
          </cell>
          <cell r="V4601">
            <v>0</v>
          </cell>
          <cell r="W4601">
            <v>0</v>
          </cell>
          <cell r="X4601">
            <v>0</v>
          </cell>
          <cell r="Y4601" t="str">
            <v>D2_ID_aa_PlnProposed DSM Program Capacity Costs</v>
          </cell>
        </row>
        <row r="4602">
          <cell r="E4602">
            <v>0</v>
          </cell>
          <cell r="F4602">
            <v>0</v>
          </cell>
          <cell r="G4602">
            <v>0</v>
          </cell>
          <cell r="H4602">
            <v>0</v>
          </cell>
          <cell r="I4602">
            <v>0</v>
          </cell>
          <cell r="J4602">
            <v>0</v>
          </cell>
          <cell r="K4602">
            <v>0</v>
          </cell>
          <cell r="L4602">
            <v>0</v>
          </cell>
          <cell r="M4602">
            <v>0</v>
          </cell>
          <cell r="N4602">
            <v>0</v>
          </cell>
          <cell r="O4602">
            <v>0</v>
          </cell>
          <cell r="P4602">
            <v>0</v>
          </cell>
          <cell r="Q4602">
            <v>0</v>
          </cell>
          <cell r="R4602">
            <v>0</v>
          </cell>
          <cell r="S4602">
            <v>0</v>
          </cell>
          <cell r="T4602">
            <v>0</v>
          </cell>
          <cell r="U4602">
            <v>0</v>
          </cell>
          <cell r="V4602">
            <v>0</v>
          </cell>
          <cell r="W4602">
            <v>0</v>
          </cell>
          <cell r="X4602">
            <v>0</v>
          </cell>
          <cell r="Y4602" t="str">
            <v>D2_ID_aa_PlnProposed DSM Program Capital Costs</v>
          </cell>
        </row>
        <row r="4603">
          <cell r="E4603">
            <v>0.29099999999999998</v>
          </cell>
          <cell r="F4603">
            <v>0.29099999999999998</v>
          </cell>
          <cell r="G4603">
            <v>0.29099999999999998</v>
          </cell>
          <cell r="H4603">
            <v>0.29099999999999998</v>
          </cell>
          <cell r="I4603">
            <v>0.29099999999999998</v>
          </cell>
          <cell r="J4603">
            <v>0.29099999999999998</v>
          </cell>
          <cell r="K4603">
            <v>0.29099999999999998</v>
          </cell>
          <cell r="L4603">
            <v>0.29099999999999998</v>
          </cell>
          <cell r="M4603">
            <v>0.29099999999999998</v>
          </cell>
          <cell r="N4603">
            <v>0.29099999999999998</v>
          </cell>
          <cell r="O4603">
            <v>0.29099999999999998</v>
          </cell>
          <cell r="P4603">
            <v>0.29099999999999998</v>
          </cell>
          <cell r="Q4603">
            <v>0.29099999999999998</v>
          </cell>
          <cell r="R4603">
            <v>0.29099999999999998</v>
          </cell>
          <cell r="S4603">
            <v>0.29099999999999998</v>
          </cell>
          <cell r="T4603">
            <v>0.29099999999999998</v>
          </cell>
          <cell r="U4603">
            <v>0.29099999999999998</v>
          </cell>
          <cell r="V4603">
            <v>0.29099999999999998</v>
          </cell>
          <cell r="W4603">
            <v>0.29099999999999998</v>
          </cell>
          <cell r="X4603">
            <v>0.29099999999999998</v>
          </cell>
          <cell r="Y4603" t="str">
            <v>D2_ID_aa_Pln   DSM Program Total Costs</v>
          </cell>
        </row>
        <row r="4604">
          <cell r="E4604">
            <v>4.1100000000000003</v>
          </cell>
          <cell r="F4604">
            <v>4.1109999999999998</v>
          </cell>
          <cell r="G4604">
            <v>4.1100000000000003</v>
          </cell>
          <cell r="H4604">
            <v>4.1100000000000003</v>
          </cell>
          <cell r="I4604">
            <v>4.1100000000000003</v>
          </cell>
          <cell r="J4604">
            <v>4.1109999999999998</v>
          </cell>
          <cell r="K4604">
            <v>4.1100000000000003</v>
          </cell>
          <cell r="L4604">
            <v>4.1100000000000003</v>
          </cell>
          <cell r="M4604">
            <v>4.1100000000000003</v>
          </cell>
          <cell r="N4604">
            <v>4.1109999999999998</v>
          </cell>
          <cell r="O4604">
            <v>4.1100000000000003</v>
          </cell>
          <cell r="P4604">
            <v>4.1100000000000003</v>
          </cell>
          <cell r="Q4604">
            <v>4.1100000000000003</v>
          </cell>
          <cell r="R4604">
            <v>4.1109999999999998</v>
          </cell>
          <cell r="S4604">
            <v>4.1100000000000003</v>
          </cell>
          <cell r="T4604">
            <v>4.1100000000000003</v>
          </cell>
          <cell r="U4604">
            <v>4.1100000000000003</v>
          </cell>
          <cell r="V4604">
            <v>4.1109999999999998</v>
          </cell>
          <cell r="W4604">
            <v>4.1100000000000003</v>
          </cell>
          <cell r="X4604">
            <v>4.1100000000000003</v>
          </cell>
          <cell r="Y4604" t="str">
            <v>D2_UT_aa_PlnProposed DSM Program Energy Costs</v>
          </cell>
        </row>
        <row r="4605">
          <cell r="E4605">
            <v>0</v>
          </cell>
          <cell r="F4605">
            <v>0</v>
          </cell>
          <cell r="G4605">
            <v>0</v>
          </cell>
          <cell r="H4605">
            <v>0</v>
          </cell>
          <cell r="I4605">
            <v>0</v>
          </cell>
          <cell r="J4605">
            <v>0</v>
          </cell>
          <cell r="K4605">
            <v>0</v>
          </cell>
          <cell r="L4605">
            <v>0</v>
          </cell>
          <cell r="M4605">
            <v>0</v>
          </cell>
          <cell r="N4605">
            <v>0</v>
          </cell>
          <cell r="O4605">
            <v>0</v>
          </cell>
          <cell r="P4605">
            <v>0</v>
          </cell>
          <cell r="Q4605">
            <v>0</v>
          </cell>
          <cell r="R4605">
            <v>0</v>
          </cell>
          <cell r="S4605">
            <v>0</v>
          </cell>
          <cell r="T4605">
            <v>0</v>
          </cell>
          <cell r="U4605">
            <v>0</v>
          </cell>
          <cell r="V4605">
            <v>0</v>
          </cell>
          <cell r="W4605">
            <v>0</v>
          </cell>
          <cell r="X4605">
            <v>0</v>
          </cell>
          <cell r="Y4605" t="str">
            <v>D2_UT_aa_PlnProposed DSM Program Payback Energy Costs</v>
          </cell>
        </row>
        <row r="4606">
          <cell r="E4606">
            <v>0</v>
          </cell>
          <cell r="F4606">
            <v>0</v>
          </cell>
          <cell r="G4606">
            <v>0</v>
          </cell>
          <cell r="H4606">
            <v>0</v>
          </cell>
          <cell r="I4606">
            <v>0</v>
          </cell>
          <cell r="J4606">
            <v>0</v>
          </cell>
          <cell r="K4606">
            <v>0</v>
          </cell>
          <cell r="L4606">
            <v>0</v>
          </cell>
          <cell r="M4606">
            <v>0</v>
          </cell>
          <cell r="N4606">
            <v>0</v>
          </cell>
          <cell r="O4606">
            <v>0</v>
          </cell>
          <cell r="P4606">
            <v>0</v>
          </cell>
          <cell r="Q4606">
            <v>0</v>
          </cell>
          <cell r="R4606">
            <v>0</v>
          </cell>
          <cell r="S4606">
            <v>0</v>
          </cell>
          <cell r="T4606">
            <v>0</v>
          </cell>
          <cell r="U4606">
            <v>0</v>
          </cell>
          <cell r="V4606">
            <v>0</v>
          </cell>
          <cell r="W4606">
            <v>0</v>
          </cell>
          <cell r="X4606">
            <v>0</v>
          </cell>
          <cell r="Y4606" t="str">
            <v>D2_UT_aa_PlnProposed DSM Program Capacity Costs</v>
          </cell>
        </row>
        <row r="4607">
          <cell r="E4607">
            <v>0</v>
          </cell>
          <cell r="F4607">
            <v>0</v>
          </cell>
          <cell r="G4607">
            <v>0</v>
          </cell>
          <cell r="H4607">
            <v>0</v>
          </cell>
          <cell r="I4607">
            <v>0</v>
          </cell>
          <cell r="J4607">
            <v>0</v>
          </cell>
          <cell r="K4607">
            <v>0</v>
          </cell>
          <cell r="L4607">
            <v>0</v>
          </cell>
          <cell r="M4607">
            <v>0</v>
          </cell>
          <cell r="N4607">
            <v>0</v>
          </cell>
          <cell r="O4607">
            <v>0</v>
          </cell>
          <cell r="P4607">
            <v>0</v>
          </cell>
          <cell r="Q4607">
            <v>0</v>
          </cell>
          <cell r="R4607">
            <v>0</v>
          </cell>
          <cell r="S4607">
            <v>0</v>
          </cell>
          <cell r="T4607">
            <v>0</v>
          </cell>
          <cell r="U4607">
            <v>0</v>
          </cell>
          <cell r="V4607">
            <v>0</v>
          </cell>
          <cell r="W4607">
            <v>0</v>
          </cell>
          <cell r="X4607">
            <v>0</v>
          </cell>
          <cell r="Y4607" t="str">
            <v>D2_UT_aa_PlnProposed DSM Program Capital Costs</v>
          </cell>
        </row>
        <row r="4608">
          <cell r="E4608">
            <v>4.1100000000000003</v>
          </cell>
          <cell r="F4608">
            <v>4.1109999999999998</v>
          </cell>
          <cell r="G4608">
            <v>4.1100000000000003</v>
          </cell>
          <cell r="H4608">
            <v>4.1100000000000003</v>
          </cell>
          <cell r="I4608">
            <v>4.1100000000000003</v>
          </cell>
          <cell r="J4608">
            <v>4.1109999999999998</v>
          </cell>
          <cell r="K4608">
            <v>4.1100000000000003</v>
          </cell>
          <cell r="L4608">
            <v>4.1100000000000003</v>
          </cell>
          <cell r="M4608">
            <v>4.1100000000000003</v>
          </cell>
          <cell r="N4608">
            <v>4.1109999999999998</v>
          </cell>
          <cell r="O4608">
            <v>4.1100000000000003</v>
          </cell>
          <cell r="P4608">
            <v>4.1100000000000003</v>
          </cell>
          <cell r="Q4608">
            <v>4.1100000000000003</v>
          </cell>
          <cell r="R4608">
            <v>4.1109999999999998</v>
          </cell>
          <cell r="S4608">
            <v>4.1100000000000003</v>
          </cell>
          <cell r="T4608">
            <v>4.1100000000000003</v>
          </cell>
          <cell r="U4608">
            <v>4.1100000000000003</v>
          </cell>
          <cell r="V4608">
            <v>4.1109999999999998</v>
          </cell>
          <cell r="W4608">
            <v>4.1100000000000003</v>
          </cell>
          <cell r="X4608">
            <v>4.1100000000000003</v>
          </cell>
          <cell r="Y4608" t="str">
            <v>D2_UT_aa_Pln   DSM Program Total Costs</v>
          </cell>
        </row>
        <row r="4609">
          <cell r="E4609">
            <v>0.95399999999999996</v>
          </cell>
          <cell r="F4609">
            <v>0.95399999999999996</v>
          </cell>
          <cell r="G4609">
            <v>0.95399999999999996</v>
          </cell>
          <cell r="H4609">
            <v>0.95399999999999996</v>
          </cell>
          <cell r="I4609">
            <v>0.95399999999999996</v>
          </cell>
          <cell r="J4609">
            <v>0.95399999999999996</v>
          </cell>
          <cell r="K4609">
            <v>0.95399999999999996</v>
          </cell>
          <cell r="L4609">
            <v>0.95399999999999996</v>
          </cell>
          <cell r="M4609">
            <v>0.95399999999999996</v>
          </cell>
          <cell r="N4609">
            <v>0.95399999999999996</v>
          </cell>
          <cell r="O4609">
            <v>0.95399999999999996</v>
          </cell>
          <cell r="P4609">
            <v>0.95399999999999996</v>
          </cell>
          <cell r="Q4609">
            <v>0.95399999999999996</v>
          </cell>
          <cell r="R4609">
            <v>0.95399999999999996</v>
          </cell>
          <cell r="S4609">
            <v>0.95399999999999996</v>
          </cell>
          <cell r="T4609">
            <v>0.95399999999999996</v>
          </cell>
          <cell r="U4609">
            <v>0.95399999999999996</v>
          </cell>
          <cell r="V4609">
            <v>0.95399999999999996</v>
          </cell>
          <cell r="W4609">
            <v>0.95399999999999996</v>
          </cell>
          <cell r="X4609">
            <v>0.95399999999999996</v>
          </cell>
          <cell r="Y4609" t="str">
            <v>D2_WY_aa_PlnProposed DSM Program Energy Costs</v>
          </cell>
        </row>
        <row r="4610">
          <cell r="E4610">
            <v>0</v>
          </cell>
          <cell r="F4610">
            <v>0</v>
          </cell>
          <cell r="G4610">
            <v>0</v>
          </cell>
          <cell r="H4610">
            <v>0</v>
          </cell>
          <cell r="I4610">
            <v>0</v>
          </cell>
          <cell r="J4610">
            <v>0</v>
          </cell>
          <cell r="K4610">
            <v>0</v>
          </cell>
          <cell r="L4610">
            <v>0</v>
          </cell>
          <cell r="M4610">
            <v>0</v>
          </cell>
          <cell r="N4610">
            <v>0</v>
          </cell>
          <cell r="O4610">
            <v>0</v>
          </cell>
          <cell r="P4610">
            <v>0</v>
          </cell>
          <cell r="Q4610">
            <v>0</v>
          </cell>
          <cell r="R4610">
            <v>0</v>
          </cell>
          <cell r="S4610">
            <v>0</v>
          </cell>
          <cell r="T4610">
            <v>0</v>
          </cell>
          <cell r="U4610">
            <v>0</v>
          </cell>
          <cell r="V4610">
            <v>0</v>
          </cell>
          <cell r="W4610">
            <v>0</v>
          </cell>
          <cell r="X4610">
            <v>0</v>
          </cell>
          <cell r="Y4610" t="str">
            <v>D2_WY_aa_PlnProposed DSM Program Payback Energy Costs</v>
          </cell>
        </row>
        <row r="4611">
          <cell r="E4611">
            <v>0</v>
          </cell>
          <cell r="F4611">
            <v>0</v>
          </cell>
          <cell r="G4611">
            <v>0</v>
          </cell>
          <cell r="H4611">
            <v>0</v>
          </cell>
          <cell r="I4611">
            <v>0</v>
          </cell>
          <cell r="J4611">
            <v>0</v>
          </cell>
          <cell r="K4611">
            <v>0</v>
          </cell>
          <cell r="L4611">
            <v>0</v>
          </cell>
          <cell r="M4611">
            <v>0</v>
          </cell>
          <cell r="N4611">
            <v>0</v>
          </cell>
          <cell r="O4611">
            <v>0</v>
          </cell>
          <cell r="P4611">
            <v>0</v>
          </cell>
          <cell r="Q4611">
            <v>0</v>
          </cell>
          <cell r="R4611">
            <v>0</v>
          </cell>
          <cell r="S4611">
            <v>0</v>
          </cell>
          <cell r="T4611">
            <v>0</v>
          </cell>
          <cell r="U4611">
            <v>0</v>
          </cell>
          <cell r="V4611">
            <v>0</v>
          </cell>
          <cell r="W4611">
            <v>0</v>
          </cell>
          <cell r="X4611">
            <v>0</v>
          </cell>
          <cell r="Y4611" t="str">
            <v>D2_WY_aa_PlnProposed DSM Program Capacity Costs</v>
          </cell>
        </row>
        <row r="4612">
          <cell r="E4612">
            <v>0</v>
          </cell>
          <cell r="F4612">
            <v>0</v>
          </cell>
          <cell r="G4612">
            <v>0</v>
          </cell>
          <cell r="H4612">
            <v>0</v>
          </cell>
          <cell r="I4612">
            <v>0</v>
          </cell>
          <cell r="J4612">
            <v>0</v>
          </cell>
          <cell r="K4612">
            <v>0</v>
          </cell>
          <cell r="L4612">
            <v>0</v>
          </cell>
          <cell r="M4612">
            <v>0</v>
          </cell>
          <cell r="N4612">
            <v>0</v>
          </cell>
          <cell r="O4612">
            <v>0</v>
          </cell>
          <cell r="P4612">
            <v>0</v>
          </cell>
          <cell r="Q4612">
            <v>0</v>
          </cell>
          <cell r="R4612">
            <v>0</v>
          </cell>
          <cell r="S4612">
            <v>0</v>
          </cell>
          <cell r="T4612">
            <v>0</v>
          </cell>
          <cell r="U4612">
            <v>0</v>
          </cell>
          <cell r="V4612">
            <v>0</v>
          </cell>
          <cell r="W4612">
            <v>0</v>
          </cell>
          <cell r="X4612">
            <v>0</v>
          </cell>
          <cell r="Y4612" t="str">
            <v>D2_WY_aa_PlnProposed DSM Program Capital Costs</v>
          </cell>
        </row>
        <row r="4613">
          <cell r="E4613">
            <v>0.95399999999999996</v>
          </cell>
          <cell r="F4613">
            <v>0.95399999999999996</v>
          </cell>
          <cell r="G4613">
            <v>0.95399999999999996</v>
          </cell>
          <cell r="H4613">
            <v>0.95399999999999996</v>
          </cell>
          <cell r="I4613">
            <v>0.95399999999999996</v>
          </cell>
          <cell r="J4613">
            <v>0.95399999999999996</v>
          </cell>
          <cell r="K4613">
            <v>0.95399999999999996</v>
          </cell>
          <cell r="L4613">
            <v>0.95399999999999996</v>
          </cell>
          <cell r="M4613">
            <v>0.95399999999999996</v>
          </cell>
          <cell r="N4613">
            <v>0.95399999999999996</v>
          </cell>
          <cell r="O4613">
            <v>0.95399999999999996</v>
          </cell>
          <cell r="P4613">
            <v>0.95399999999999996</v>
          </cell>
          <cell r="Q4613">
            <v>0.95399999999999996</v>
          </cell>
          <cell r="R4613">
            <v>0.95399999999999996</v>
          </cell>
          <cell r="S4613">
            <v>0.95399999999999996</v>
          </cell>
          <cell r="T4613">
            <v>0.95399999999999996</v>
          </cell>
          <cell r="U4613">
            <v>0.95399999999999996</v>
          </cell>
          <cell r="V4613">
            <v>0.95399999999999996</v>
          </cell>
          <cell r="W4613">
            <v>0.95399999999999996</v>
          </cell>
          <cell r="X4613">
            <v>0.95399999999999996</v>
          </cell>
          <cell r="Y4613" t="str">
            <v>D2_WY_aa_Pln   DSM Program Total Costs</v>
          </cell>
        </row>
        <row r="4614">
          <cell r="E4614">
            <v>8.4260000000000002</v>
          </cell>
          <cell r="F4614">
            <v>6.9349999999999996</v>
          </cell>
          <cell r="G4614">
            <v>9.5500000000000007</v>
          </cell>
          <cell r="H4614">
            <v>12.513999999999999</v>
          </cell>
          <cell r="I4614">
            <v>16.233000000000001</v>
          </cell>
          <cell r="J4614">
            <v>12.753</v>
          </cell>
          <cell r="K4614">
            <v>0</v>
          </cell>
          <cell r="L4614">
            <v>0</v>
          </cell>
          <cell r="M4614">
            <v>0</v>
          </cell>
          <cell r="N4614">
            <v>0</v>
          </cell>
          <cell r="O4614">
            <v>0</v>
          </cell>
          <cell r="P4614">
            <v>0</v>
          </cell>
          <cell r="Q4614">
            <v>0</v>
          </cell>
          <cell r="R4614">
            <v>0</v>
          </cell>
          <cell r="S4614">
            <v>0</v>
          </cell>
          <cell r="T4614">
            <v>0</v>
          </cell>
          <cell r="U4614">
            <v>0</v>
          </cell>
          <cell r="V4614">
            <v>0</v>
          </cell>
          <cell r="W4614">
            <v>0</v>
          </cell>
          <cell r="X4614">
            <v>0</v>
          </cell>
          <cell r="Y4614" t="str">
            <v>Deseret_PExisting Contract Energy Costs</v>
          </cell>
        </row>
        <row r="4615">
          <cell r="E4615">
            <v>0</v>
          </cell>
          <cell r="F4615">
            <v>0</v>
          </cell>
          <cell r="G4615">
            <v>0</v>
          </cell>
          <cell r="H4615">
            <v>0</v>
          </cell>
          <cell r="I4615">
            <v>0</v>
          </cell>
          <cell r="J4615">
            <v>0</v>
          </cell>
          <cell r="K4615">
            <v>0</v>
          </cell>
          <cell r="L4615">
            <v>0</v>
          </cell>
          <cell r="M4615">
            <v>0</v>
          </cell>
          <cell r="N4615">
            <v>0</v>
          </cell>
          <cell r="O4615">
            <v>0</v>
          </cell>
          <cell r="P4615">
            <v>0</v>
          </cell>
          <cell r="Q4615">
            <v>0</v>
          </cell>
          <cell r="R4615">
            <v>0</v>
          </cell>
          <cell r="S4615">
            <v>0</v>
          </cell>
          <cell r="T4615">
            <v>0</v>
          </cell>
          <cell r="U4615">
            <v>0</v>
          </cell>
          <cell r="V4615">
            <v>0</v>
          </cell>
          <cell r="W4615">
            <v>0</v>
          </cell>
          <cell r="X4615">
            <v>0</v>
          </cell>
          <cell r="Y4615" t="str">
            <v>Deseret_PExisting Contract Capacity Costs</v>
          </cell>
        </row>
        <row r="4616">
          <cell r="E4616">
            <v>0</v>
          </cell>
          <cell r="F4616">
            <v>0</v>
          </cell>
          <cell r="G4616">
            <v>0</v>
          </cell>
          <cell r="H4616">
            <v>0</v>
          </cell>
          <cell r="I4616">
            <v>0</v>
          </cell>
          <cell r="J4616">
            <v>0</v>
          </cell>
          <cell r="K4616">
            <v>0</v>
          </cell>
          <cell r="L4616">
            <v>0</v>
          </cell>
          <cell r="M4616">
            <v>0</v>
          </cell>
          <cell r="N4616">
            <v>0</v>
          </cell>
          <cell r="O4616">
            <v>0</v>
          </cell>
          <cell r="P4616">
            <v>0</v>
          </cell>
          <cell r="Q4616">
            <v>0</v>
          </cell>
          <cell r="R4616">
            <v>0</v>
          </cell>
          <cell r="S4616">
            <v>0</v>
          </cell>
          <cell r="T4616">
            <v>0</v>
          </cell>
          <cell r="U4616">
            <v>0</v>
          </cell>
          <cell r="V4616">
            <v>0</v>
          </cell>
          <cell r="W4616">
            <v>0</v>
          </cell>
          <cell r="X4616">
            <v>0</v>
          </cell>
          <cell r="Y4616" t="str">
            <v>Deseret_PExisting Contract Premium Costs</v>
          </cell>
        </row>
        <row r="4617">
          <cell r="E4617">
            <v>8.4260000000000002</v>
          </cell>
          <cell r="F4617">
            <v>6.9349999999999996</v>
          </cell>
          <cell r="G4617">
            <v>9.5500000000000007</v>
          </cell>
          <cell r="H4617">
            <v>12.513999999999999</v>
          </cell>
          <cell r="I4617">
            <v>16.233000000000001</v>
          </cell>
          <cell r="J4617">
            <v>12.753</v>
          </cell>
          <cell r="K4617">
            <v>0</v>
          </cell>
          <cell r="L4617">
            <v>0</v>
          </cell>
          <cell r="M4617">
            <v>0</v>
          </cell>
          <cell r="N4617">
            <v>0</v>
          </cell>
          <cell r="O4617">
            <v>0</v>
          </cell>
          <cell r="P4617">
            <v>0</v>
          </cell>
          <cell r="Q4617">
            <v>0</v>
          </cell>
          <cell r="R4617">
            <v>0</v>
          </cell>
          <cell r="S4617">
            <v>0</v>
          </cell>
          <cell r="T4617">
            <v>0</v>
          </cell>
          <cell r="U4617">
            <v>0</v>
          </cell>
          <cell r="V4617">
            <v>0</v>
          </cell>
          <cell r="W4617">
            <v>0</v>
          </cell>
          <cell r="X4617">
            <v>0</v>
          </cell>
          <cell r="Y4617" t="str">
            <v>Deseret_P   Contract Total Costs</v>
          </cell>
        </row>
        <row r="4618">
          <cell r="E4618">
            <v>0</v>
          </cell>
          <cell r="F4618">
            <v>0</v>
          </cell>
          <cell r="G4618">
            <v>0</v>
          </cell>
          <cell r="H4618">
            <v>0</v>
          </cell>
          <cell r="I4618">
            <v>0</v>
          </cell>
          <cell r="J4618">
            <v>0</v>
          </cell>
          <cell r="K4618">
            <v>0</v>
          </cell>
          <cell r="L4618">
            <v>0</v>
          </cell>
          <cell r="M4618">
            <v>0</v>
          </cell>
          <cell r="N4618">
            <v>0</v>
          </cell>
          <cell r="O4618">
            <v>0</v>
          </cell>
          <cell r="P4618">
            <v>0</v>
          </cell>
          <cell r="Q4618">
            <v>0</v>
          </cell>
          <cell r="R4618">
            <v>0</v>
          </cell>
          <cell r="S4618">
            <v>0</v>
          </cell>
          <cell r="T4618">
            <v>0</v>
          </cell>
          <cell r="U4618">
            <v>0</v>
          </cell>
          <cell r="V4618">
            <v>0</v>
          </cell>
          <cell r="W4618">
            <v>0</v>
          </cell>
          <cell r="X4618">
            <v>0</v>
          </cell>
          <cell r="Y4618" t="str">
            <v>QF_THERM_ExxonExisting Contract Energy Costs</v>
          </cell>
        </row>
        <row r="4619">
          <cell r="E4619">
            <v>0</v>
          </cell>
          <cell r="F4619">
            <v>0</v>
          </cell>
          <cell r="G4619">
            <v>0</v>
          </cell>
          <cell r="H4619">
            <v>0</v>
          </cell>
          <cell r="I4619">
            <v>0</v>
          </cell>
          <cell r="J4619">
            <v>0</v>
          </cell>
          <cell r="K4619">
            <v>0</v>
          </cell>
          <cell r="L4619">
            <v>0</v>
          </cell>
          <cell r="M4619">
            <v>0</v>
          </cell>
          <cell r="N4619">
            <v>0</v>
          </cell>
          <cell r="O4619">
            <v>0</v>
          </cell>
          <cell r="P4619">
            <v>0</v>
          </cell>
          <cell r="Q4619">
            <v>0</v>
          </cell>
          <cell r="R4619">
            <v>0</v>
          </cell>
          <cell r="S4619">
            <v>0</v>
          </cell>
          <cell r="T4619">
            <v>0</v>
          </cell>
          <cell r="U4619">
            <v>0</v>
          </cell>
          <cell r="V4619">
            <v>0</v>
          </cell>
          <cell r="W4619">
            <v>0</v>
          </cell>
          <cell r="X4619">
            <v>0</v>
          </cell>
          <cell r="Y4619" t="str">
            <v>QF_THERM_ExxonExisting Contract Capacity Costs</v>
          </cell>
        </row>
        <row r="4620">
          <cell r="E4620">
            <v>0</v>
          </cell>
          <cell r="F4620">
            <v>0</v>
          </cell>
          <cell r="G4620">
            <v>0</v>
          </cell>
          <cell r="H4620">
            <v>0</v>
          </cell>
          <cell r="I4620">
            <v>0</v>
          </cell>
          <cell r="J4620">
            <v>0</v>
          </cell>
          <cell r="K4620">
            <v>0</v>
          </cell>
          <cell r="L4620">
            <v>0</v>
          </cell>
          <cell r="M4620">
            <v>0</v>
          </cell>
          <cell r="N4620">
            <v>0</v>
          </cell>
          <cell r="O4620">
            <v>0</v>
          </cell>
          <cell r="P4620">
            <v>0</v>
          </cell>
          <cell r="Q4620">
            <v>0</v>
          </cell>
          <cell r="R4620">
            <v>0</v>
          </cell>
          <cell r="S4620">
            <v>0</v>
          </cell>
          <cell r="T4620">
            <v>0</v>
          </cell>
          <cell r="U4620">
            <v>0</v>
          </cell>
          <cell r="V4620">
            <v>0</v>
          </cell>
          <cell r="W4620">
            <v>0</v>
          </cell>
          <cell r="X4620">
            <v>0</v>
          </cell>
          <cell r="Y4620" t="str">
            <v>QF_THERM_ExxonExisting Contract Premium Costs</v>
          </cell>
        </row>
        <row r="4621">
          <cell r="E4621">
            <v>0</v>
          </cell>
          <cell r="F4621">
            <v>0</v>
          </cell>
          <cell r="G4621">
            <v>0</v>
          </cell>
          <cell r="H4621">
            <v>0</v>
          </cell>
          <cell r="I4621">
            <v>0</v>
          </cell>
          <cell r="J4621">
            <v>0</v>
          </cell>
          <cell r="K4621">
            <v>0</v>
          </cell>
          <cell r="L4621">
            <v>0</v>
          </cell>
          <cell r="M4621">
            <v>0</v>
          </cell>
          <cell r="N4621">
            <v>0</v>
          </cell>
          <cell r="O4621">
            <v>0</v>
          </cell>
          <cell r="P4621">
            <v>0</v>
          </cell>
          <cell r="Q4621">
            <v>0</v>
          </cell>
          <cell r="R4621">
            <v>0</v>
          </cell>
          <cell r="S4621">
            <v>0</v>
          </cell>
          <cell r="T4621">
            <v>0</v>
          </cell>
          <cell r="U4621">
            <v>0</v>
          </cell>
          <cell r="V4621">
            <v>0</v>
          </cell>
          <cell r="W4621">
            <v>0</v>
          </cell>
          <cell r="X4621">
            <v>0</v>
          </cell>
          <cell r="Y4621" t="str">
            <v>QF_THERM_Exxon   Contract Total Costs</v>
          </cell>
        </row>
        <row r="4622">
          <cell r="E4622">
            <v>3.1930000000000001</v>
          </cell>
          <cell r="F4622">
            <v>3.2719999999999998</v>
          </cell>
          <cell r="G4622">
            <v>3.3540000000000001</v>
          </cell>
          <cell r="H4622">
            <v>3.4380000000000002</v>
          </cell>
          <cell r="I4622">
            <v>2.3180000000000001</v>
          </cell>
          <cell r="J4622">
            <v>0</v>
          </cell>
          <cell r="K4622">
            <v>0</v>
          </cell>
          <cell r="L4622">
            <v>0</v>
          </cell>
          <cell r="M4622">
            <v>0</v>
          </cell>
          <cell r="N4622">
            <v>0</v>
          </cell>
          <cell r="O4622">
            <v>0</v>
          </cell>
          <cell r="P4622">
            <v>0</v>
          </cell>
          <cell r="Q4622">
            <v>0</v>
          </cell>
          <cell r="R4622">
            <v>0</v>
          </cell>
          <cell r="S4622">
            <v>0</v>
          </cell>
          <cell r="T4622">
            <v>0</v>
          </cell>
          <cell r="U4622">
            <v>0</v>
          </cell>
          <cell r="V4622">
            <v>0</v>
          </cell>
          <cell r="W4622">
            <v>0</v>
          </cell>
          <cell r="X4622">
            <v>0</v>
          </cell>
          <cell r="Y4622" t="str">
            <v>QF_THERM_SUNN_AdExisting Contract Energy Costs</v>
          </cell>
        </row>
        <row r="4623">
          <cell r="E4623">
            <v>0</v>
          </cell>
          <cell r="F4623">
            <v>0</v>
          </cell>
          <cell r="G4623">
            <v>0</v>
          </cell>
          <cell r="H4623">
            <v>0</v>
          </cell>
          <cell r="I4623">
            <v>0</v>
          </cell>
          <cell r="J4623">
            <v>0</v>
          </cell>
          <cell r="K4623">
            <v>0</v>
          </cell>
          <cell r="L4623">
            <v>0</v>
          </cell>
          <cell r="M4623">
            <v>0</v>
          </cell>
          <cell r="N4623">
            <v>0</v>
          </cell>
          <cell r="O4623">
            <v>0</v>
          </cell>
          <cell r="P4623">
            <v>0</v>
          </cell>
          <cell r="Q4623">
            <v>0</v>
          </cell>
          <cell r="R4623">
            <v>0</v>
          </cell>
          <cell r="S4623">
            <v>0</v>
          </cell>
          <cell r="T4623">
            <v>0</v>
          </cell>
          <cell r="U4623">
            <v>0</v>
          </cell>
          <cell r="V4623">
            <v>0</v>
          </cell>
          <cell r="W4623">
            <v>0</v>
          </cell>
          <cell r="X4623">
            <v>0</v>
          </cell>
          <cell r="Y4623" t="str">
            <v>QF_THERM_SUNN_AdExisting Contract Capacity Costs</v>
          </cell>
        </row>
        <row r="4624">
          <cell r="E4624">
            <v>0</v>
          </cell>
          <cell r="F4624">
            <v>0</v>
          </cell>
          <cell r="G4624">
            <v>0</v>
          </cell>
          <cell r="H4624">
            <v>0</v>
          </cell>
          <cell r="I4624">
            <v>0</v>
          </cell>
          <cell r="J4624">
            <v>0</v>
          </cell>
          <cell r="K4624">
            <v>0</v>
          </cell>
          <cell r="L4624">
            <v>0</v>
          </cell>
          <cell r="M4624">
            <v>0</v>
          </cell>
          <cell r="N4624">
            <v>0</v>
          </cell>
          <cell r="O4624">
            <v>0</v>
          </cell>
          <cell r="P4624">
            <v>0</v>
          </cell>
          <cell r="Q4624">
            <v>0</v>
          </cell>
          <cell r="R4624">
            <v>0</v>
          </cell>
          <cell r="S4624">
            <v>0</v>
          </cell>
          <cell r="T4624">
            <v>0</v>
          </cell>
          <cell r="U4624">
            <v>0</v>
          </cell>
          <cell r="V4624">
            <v>0</v>
          </cell>
          <cell r="W4624">
            <v>0</v>
          </cell>
          <cell r="X4624">
            <v>0</v>
          </cell>
          <cell r="Y4624" t="str">
            <v>QF_THERM_SUNN_AdExisting Contract Premium Costs</v>
          </cell>
        </row>
        <row r="4625">
          <cell r="E4625">
            <v>3.1930000000000001</v>
          </cell>
          <cell r="F4625">
            <v>3.2719999999999998</v>
          </cell>
          <cell r="G4625">
            <v>3.3540000000000001</v>
          </cell>
          <cell r="H4625">
            <v>3.4380000000000002</v>
          </cell>
          <cell r="I4625">
            <v>2.3180000000000001</v>
          </cell>
          <cell r="J4625">
            <v>0</v>
          </cell>
          <cell r="K4625">
            <v>0</v>
          </cell>
          <cell r="L4625">
            <v>0</v>
          </cell>
          <cell r="M4625">
            <v>0</v>
          </cell>
          <cell r="N4625">
            <v>0</v>
          </cell>
          <cell r="O4625">
            <v>0</v>
          </cell>
          <cell r="P4625">
            <v>0</v>
          </cell>
          <cell r="Q4625">
            <v>0</v>
          </cell>
          <cell r="R4625">
            <v>0</v>
          </cell>
          <cell r="S4625">
            <v>0</v>
          </cell>
          <cell r="T4625">
            <v>0</v>
          </cell>
          <cell r="U4625">
            <v>0</v>
          </cell>
          <cell r="V4625">
            <v>0</v>
          </cell>
          <cell r="W4625">
            <v>0</v>
          </cell>
          <cell r="X4625">
            <v>0</v>
          </cell>
          <cell r="Y4625" t="str">
            <v>QF_THERM_SUNN_Ad   Contract Total Costs</v>
          </cell>
        </row>
        <row r="4626">
          <cell r="E4626">
            <v>18.856999999999999</v>
          </cell>
          <cell r="F4626">
            <v>19.327999999999999</v>
          </cell>
          <cell r="G4626">
            <v>19.809999999999999</v>
          </cell>
          <cell r="H4626">
            <v>20.305</v>
          </cell>
          <cell r="I4626">
            <v>13.688000000000001</v>
          </cell>
          <cell r="J4626">
            <v>0</v>
          </cell>
          <cell r="K4626">
            <v>0</v>
          </cell>
          <cell r="L4626">
            <v>0</v>
          </cell>
          <cell r="M4626">
            <v>0</v>
          </cell>
          <cell r="N4626">
            <v>0</v>
          </cell>
          <cell r="O4626">
            <v>0</v>
          </cell>
          <cell r="P4626">
            <v>0</v>
          </cell>
          <cell r="Q4626">
            <v>0</v>
          </cell>
          <cell r="R4626">
            <v>0</v>
          </cell>
          <cell r="S4626">
            <v>0</v>
          </cell>
          <cell r="T4626">
            <v>0</v>
          </cell>
          <cell r="U4626">
            <v>0</v>
          </cell>
          <cell r="V4626">
            <v>0</v>
          </cell>
          <cell r="W4626">
            <v>0</v>
          </cell>
          <cell r="X4626">
            <v>0</v>
          </cell>
          <cell r="Y4626" t="str">
            <v>QF_THERM_SUNN_BaExisting Contract Energy Costs</v>
          </cell>
        </row>
        <row r="4627">
          <cell r="E4627">
            <v>0</v>
          </cell>
          <cell r="F4627">
            <v>0</v>
          </cell>
          <cell r="G4627">
            <v>0</v>
          </cell>
          <cell r="H4627">
            <v>0</v>
          </cell>
          <cell r="I4627">
            <v>0</v>
          </cell>
          <cell r="J4627">
            <v>0</v>
          </cell>
          <cell r="K4627">
            <v>0</v>
          </cell>
          <cell r="L4627">
            <v>0</v>
          </cell>
          <cell r="M4627">
            <v>0</v>
          </cell>
          <cell r="N4627">
            <v>0</v>
          </cell>
          <cell r="O4627">
            <v>0</v>
          </cell>
          <cell r="P4627">
            <v>0</v>
          </cell>
          <cell r="Q4627">
            <v>0</v>
          </cell>
          <cell r="R4627">
            <v>0</v>
          </cell>
          <cell r="S4627">
            <v>0</v>
          </cell>
          <cell r="T4627">
            <v>0</v>
          </cell>
          <cell r="U4627">
            <v>0</v>
          </cell>
          <cell r="V4627">
            <v>0</v>
          </cell>
          <cell r="W4627">
            <v>0</v>
          </cell>
          <cell r="X4627">
            <v>0</v>
          </cell>
          <cell r="Y4627" t="str">
            <v>QF_THERM_SUNN_BaExisting Contract Capacity Costs</v>
          </cell>
        </row>
        <row r="4628">
          <cell r="E4628">
            <v>0</v>
          </cell>
          <cell r="F4628">
            <v>0</v>
          </cell>
          <cell r="G4628">
            <v>0</v>
          </cell>
          <cell r="H4628">
            <v>0</v>
          </cell>
          <cell r="I4628">
            <v>0</v>
          </cell>
          <cell r="J4628">
            <v>0</v>
          </cell>
          <cell r="K4628">
            <v>0</v>
          </cell>
          <cell r="L4628">
            <v>0</v>
          </cell>
          <cell r="M4628">
            <v>0</v>
          </cell>
          <cell r="N4628">
            <v>0</v>
          </cell>
          <cell r="O4628">
            <v>0</v>
          </cell>
          <cell r="P4628">
            <v>0</v>
          </cell>
          <cell r="Q4628">
            <v>0</v>
          </cell>
          <cell r="R4628">
            <v>0</v>
          </cell>
          <cell r="S4628">
            <v>0</v>
          </cell>
          <cell r="T4628">
            <v>0</v>
          </cell>
          <cell r="U4628">
            <v>0</v>
          </cell>
          <cell r="V4628">
            <v>0</v>
          </cell>
          <cell r="W4628">
            <v>0</v>
          </cell>
          <cell r="X4628">
            <v>0</v>
          </cell>
          <cell r="Y4628" t="str">
            <v>QF_THERM_SUNN_BaExisting Contract Premium Costs</v>
          </cell>
        </row>
        <row r="4629">
          <cell r="E4629">
            <v>18.856999999999999</v>
          </cell>
          <cell r="F4629">
            <v>19.327999999999999</v>
          </cell>
          <cell r="G4629">
            <v>19.809999999999999</v>
          </cell>
          <cell r="H4629">
            <v>20.305</v>
          </cell>
          <cell r="I4629">
            <v>13.688000000000001</v>
          </cell>
          <cell r="J4629">
            <v>0</v>
          </cell>
          <cell r="K4629">
            <v>0</v>
          </cell>
          <cell r="L4629">
            <v>0</v>
          </cell>
          <cell r="M4629">
            <v>0</v>
          </cell>
          <cell r="N4629">
            <v>0</v>
          </cell>
          <cell r="O4629">
            <v>0</v>
          </cell>
          <cell r="P4629">
            <v>0</v>
          </cell>
          <cell r="Q4629">
            <v>0</v>
          </cell>
          <cell r="R4629">
            <v>0</v>
          </cell>
          <cell r="S4629">
            <v>0</v>
          </cell>
          <cell r="T4629">
            <v>0</v>
          </cell>
          <cell r="U4629">
            <v>0</v>
          </cell>
          <cell r="V4629">
            <v>0</v>
          </cell>
          <cell r="W4629">
            <v>0</v>
          </cell>
          <cell r="X4629">
            <v>0</v>
          </cell>
          <cell r="Y4629" t="str">
            <v>QF_THERM_SUNN_Ba   Contract Total Costs</v>
          </cell>
        </row>
        <row r="4630">
          <cell r="E4630">
            <v>0.217</v>
          </cell>
          <cell r="F4630">
            <v>0.22700000000000001</v>
          </cell>
          <cell r="G4630">
            <v>0.24399999999999999</v>
          </cell>
          <cell r="H4630">
            <v>0.25600000000000001</v>
          </cell>
          <cell r="I4630">
            <v>0.26500000000000001</v>
          </cell>
          <cell r="J4630">
            <v>0.28100000000000003</v>
          </cell>
          <cell r="K4630">
            <v>0.29699999999999999</v>
          </cell>
          <cell r="L4630">
            <v>0.307</v>
          </cell>
          <cell r="M4630">
            <v>0.315</v>
          </cell>
          <cell r="N4630">
            <v>0.32400000000000001</v>
          </cell>
          <cell r="O4630">
            <v>0</v>
          </cell>
          <cell r="P4630">
            <v>0</v>
          </cell>
          <cell r="Q4630">
            <v>0</v>
          </cell>
          <cell r="R4630">
            <v>0</v>
          </cell>
          <cell r="S4630">
            <v>0</v>
          </cell>
          <cell r="T4630">
            <v>0</v>
          </cell>
          <cell r="U4630">
            <v>0</v>
          </cell>
          <cell r="V4630">
            <v>0</v>
          </cell>
          <cell r="W4630">
            <v>0</v>
          </cell>
          <cell r="X4630">
            <v>0</v>
          </cell>
          <cell r="Y4630" t="str">
            <v>QF_THERM_TesoroExisting Contract Energy Costs</v>
          </cell>
        </row>
        <row r="4631">
          <cell r="E4631">
            <v>0</v>
          </cell>
          <cell r="F4631">
            <v>0</v>
          </cell>
          <cell r="G4631">
            <v>0</v>
          </cell>
          <cell r="H4631">
            <v>0</v>
          </cell>
          <cell r="I4631">
            <v>0</v>
          </cell>
          <cell r="J4631">
            <v>0</v>
          </cell>
          <cell r="K4631">
            <v>0</v>
          </cell>
          <cell r="L4631">
            <v>0</v>
          </cell>
          <cell r="M4631">
            <v>0</v>
          </cell>
          <cell r="N4631">
            <v>0</v>
          </cell>
          <cell r="O4631">
            <v>0</v>
          </cell>
          <cell r="P4631">
            <v>0</v>
          </cell>
          <cell r="Q4631">
            <v>0</v>
          </cell>
          <cell r="R4631">
            <v>0</v>
          </cell>
          <cell r="S4631">
            <v>0</v>
          </cell>
          <cell r="T4631">
            <v>0</v>
          </cell>
          <cell r="U4631">
            <v>0</v>
          </cell>
          <cell r="V4631">
            <v>0</v>
          </cell>
          <cell r="W4631">
            <v>0</v>
          </cell>
          <cell r="X4631">
            <v>0</v>
          </cell>
          <cell r="Y4631" t="str">
            <v>QF_THERM_TesoroExisting Contract Capacity Costs</v>
          </cell>
        </row>
        <row r="4632">
          <cell r="E4632">
            <v>0</v>
          </cell>
          <cell r="F4632">
            <v>0</v>
          </cell>
          <cell r="G4632">
            <v>0</v>
          </cell>
          <cell r="H4632">
            <v>0</v>
          </cell>
          <cell r="I4632">
            <v>0</v>
          </cell>
          <cell r="J4632">
            <v>0</v>
          </cell>
          <cell r="K4632">
            <v>0</v>
          </cell>
          <cell r="L4632">
            <v>0</v>
          </cell>
          <cell r="M4632">
            <v>0</v>
          </cell>
          <cell r="N4632">
            <v>0</v>
          </cell>
          <cell r="O4632">
            <v>0</v>
          </cell>
          <cell r="P4632">
            <v>0</v>
          </cell>
          <cell r="Q4632">
            <v>0</v>
          </cell>
          <cell r="R4632">
            <v>0</v>
          </cell>
          <cell r="S4632">
            <v>0</v>
          </cell>
          <cell r="T4632">
            <v>0</v>
          </cell>
          <cell r="U4632">
            <v>0</v>
          </cell>
          <cell r="V4632">
            <v>0</v>
          </cell>
          <cell r="W4632">
            <v>0</v>
          </cell>
          <cell r="X4632">
            <v>0</v>
          </cell>
          <cell r="Y4632" t="str">
            <v>QF_THERM_TesoroExisting Contract Premium Costs</v>
          </cell>
        </row>
        <row r="4633">
          <cell r="E4633">
            <v>0.217</v>
          </cell>
          <cell r="F4633">
            <v>0.22700000000000001</v>
          </cell>
          <cell r="G4633">
            <v>0.24399999999999999</v>
          </cell>
          <cell r="H4633">
            <v>0.25600000000000001</v>
          </cell>
          <cell r="I4633">
            <v>0.26500000000000001</v>
          </cell>
          <cell r="J4633">
            <v>0.28100000000000003</v>
          </cell>
          <cell r="K4633">
            <v>0.29699999999999999</v>
          </cell>
          <cell r="L4633">
            <v>0.307</v>
          </cell>
          <cell r="M4633">
            <v>0.315</v>
          </cell>
          <cell r="N4633">
            <v>0.32400000000000001</v>
          </cell>
          <cell r="O4633">
            <v>0</v>
          </cell>
          <cell r="P4633">
            <v>0</v>
          </cell>
          <cell r="Q4633">
            <v>0</v>
          </cell>
          <cell r="R4633">
            <v>0</v>
          </cell>
          <cell r="S4633">
            <v>0</v>
          </cell>
          <cell r="T4633">
            <v>0</v>
          </cell>
          <cell r="U4633">
            <v>0</v>
          </cell>
          <cell r="V4633">
            <v>0</v>
          </cell>
          <cell r="W4633">
            <v>0</v>
          </cell>
          <cell r="X4633">
            <v>0</v>
          </cell>
          <cell r="Y4633" t="str">
            <v>QF_THERM_Tesoro   Contract Total Costs</v>
          </cell>
        </row>
        <row r="4634">
          <cell r="E4634">
            <v>0</v>
          </cell>
          <cell r="F4634">
            <v>0</v>
          </cell>
          <cell r="G4634">
            <v>0</v>
          </cell>
          <cell r="H4634">
            <v>0</v>
          </cell>
          <cell r="I4634">
            <v>0</v>
          </cell>
          <cell r="J4634">
            <v>0</v>
          </cell>
          <cell r="K4634">
            <v>0</v>
          </cell>
          <cell r="L4634">
            <v>0</v>
          </cell>
          <cell r="M4634">
            <v>0</v>
          </cell>
          <cell r="N4634">
            <v>0</v>
          </cell>
          <cell r="O4634">
            <v>0</v>
          </cell>
          <cell r="P4634">
            <v>0</v>
          </cell>
          <cell r="Q4634">
            <v>0</v>
          </cell>
          <cell r="R4634">
            <v>0</v>
          </cell>
          <cell r="S4634">
            <v>0</v>
          </cell>
          <cell r="T4634">
            <v>0</v>
          </cell>
          <cell r="U4634">
            <v>0</v>
          </cell>
          <cell r="V4634">
            <v>0</v>
          </cell>
          <cell r="W4634">
            <v>0</v>
          </cell>
          <cell r="X4634">
            <v>0</v>
          </cell>
          <cell r="Y4634" t="str">
            <v>QF_THERM_USMagExisting Contract Energy Costs</v>
          </cell>
        </row>
        <row r="4635">
          <cell r="E4635">
            <v>0</v>
          </cell>
          <cell r="F4635">
            <v>0</v>
          </cell>
          <cell r="G4635">
            <v>0</v>
          </cell>
          <cell r="H4635">
            <v>0</v>
          </cell>
          <cell r="I4635">
            <v>0</v>
          </cell>
          <cell r="J4635">
            <v>0</v>
          </cell>
          <cell r="K4635">
            <v>0</v>
          </cell>
          <cell r="L4635">
            <v>0</v>
          </cell>
          <cell r="M4635">
            <v>0</v>
          </cell>
          <cell r="N4635">
            <v>0</v>
          </cell>
          <cell r="O4635">
            <v>0</v>
          </cell>
          <cell r="P4635">
            <v>0</v>
          </cell>
          <cell r="Q4635">
            <v>0</v>
          </cell>
          <cell r="R4635">
            <v>0</v>
          </cell>
          <cell r="S4635">
            <v>0</v>
          </cell>
          <cell r="T4635">
            <v>0</v>
          </cell>
          <cell r="U4635">
            <v>0</v>
          </cell>
          <cell r="V4635">
            <v>0</v>
          </cell>
          <cell r="W4635">
            <v>0</v>
          </cell>
          <cell r="X4635">
            <v>0</v>
          </cell>
          <cell r="Y4635" t="str">
            <v>QF_THERM_USMagExisting Contract Capacity Costs</v>
          </cell>
        </row>
        <row r="4636">
          <cell r="E4636">
            <v>0</v>
          </cell>
          <cell r="F4636">
            <v>0</v>
          </cell>
          <cell r="G4636">
            <v>0</v>
          </cell>
          <cell r="H4636">
            <v>0</v>
          </cell>
          <cell r="I4636">
            <v>0</v>
          </cell>
          <cell r="J4636">
            <v>0</v>
          </cell>
          <cell r="K4636">
            <v>0</v>
          </cell>
          <cell r="L4636">
            <v>0</v>
          </cell>
          <cell r="M4636">
            <v>0</v>
          </cell>
          <cell r="N4636">
            <v>0</v>
          </cell>
          <cell r="O4636">
            <v>0</v>
          </cell>
          <cell r="P4636">
            <v>0</v>
          </cell>
          <cell r="Q4636">
            <v>0</v>
          </cell>
          <cell r="R4636">
            <v>0</v>
          </cell>
          <cell r="S4636">
            <v>0</v>
          </cell>
          <cell r="T4636">
            <v>0</v>
          </cell>
          <cell r="U4636">
            <v>0</v>
          </cell>
          <cell r="V4636">
            <v>0</v>
          </cell>
          <cell r="W4636">
            <v>0</v>
          </cell>
          <cell r="X4636">
            <v>0</v>
          </cell>
          <cell r="Y4636" t="str">
            <v>QF_THERM_USMagExisting Contract Premium Costs</v>
          </cell>
        </row>
        <row r="4637">
          <cell r="E4637">
            <v>0</v>
          </cell>
          <cell r="F4637">
            <v>0</v>
          </cell>
          <cell r="G4637">
            <v>0</v>
          </cell>
          <cell r="H4637">
            <v>0</v>
          </cell>
          <cell r="I4637">
            <v>0</v>
          </cell>
          <cell r="J4637">
            <v>0</v>
          </cell>
          <cell r="K4637">
            <v>0</v>
          </cell>
          <cell r="L4637">
            <v>0</v>
          </cell>
          <cell r="M4637">
            <v>0</v>
          </cell>
          <cell r="N4637">
            <v>0</v>
          </cell>
          <cell r="O4637">
            <v>0</v>
          </cell>
          <cell r="P4637">
            <v>0</v>
          </cell>
          <cell r="Q4637">
            <v>0</v>
          </cell>
          <cell r="R4637">
            <v>0</v>
          </cell>
          <cell r="S4637">
            <v>0</v>
          </cell>
          <cell r="T4637">
            <v>0</v>
          </cell>
          <cell r="U4637">
            <v>0</v>
          </cell>
          <cell r="V4637">
            <v>0</v>
          </cell>
          <cell r="W4637">
            <v>0</v>
          </cell>
          <cell r="X4637">
            <v>0</v>
          </cell>
          <cell r="Y4637" t="str">
            <v>QF_THERM_USMag   Contract Total Costs</v>
          </cell>
        </row>
        <row r="4638">
          <cell r="E4638">
            <v>17.135000000000002</v>
          </cell>
          <cell r="F4638">
            <v>17.135000000000002</v>
          </cell>
          <cell r="G4638">
            <v>17.135000000000002</v>
          </cell>
          <cell r="H4638">
            <v>17.135000000000002</v>
          </cell>
          <cell r="I4638">
            <v>17.135000000000002</v>
          </cell>
          <cell r="J4638">
            <v>17.135000000000002</v>
          </cell>
          <cell r="K4638">
            <v>17.135000000000002</v>
          </cell>
          <cell r="L4638">
            <v>17.097000000000001</v>
          </cell>
          <cell r="M4638">
            <v>0</v>
          </cell>
          <cell r="N4638">
            <v>0</v>
          </cell>
          <cell r="O4638">
            <v>0</v>
          </cell>
          <cell r="P4638">
            <v>0</v>
          </cell>
          <cell r="Q4638">
            <v>0</v>
          </cell>
          <cell r="R4638">
            <v>0</v>
          </cell>
          <cell r="S4638">
            <v>0</v>
          </cell>
          <cell r="T4638">
            <v>0</v>
          </cell>
          <cell r="U4638">
            <v>0</v>
          </cell>
          <cell r="V4638">
            <v>0</v>
          </cell>
          <cell r="W4638">
            <v>0</v>
          </cell>
          <cell r="X4638">
            <v>0</v>
          </cell>
          <cell r="Y4638" t="str">
            <v>QF_BIO_BioOneExisting Contract Energy Costs</v>
          </cell>
        </row>
        <row r="4639">
          <cell r="E4639">
            <v>0</v>
          </cell>
          <cell r="F4639">
            <v>0</v>
          </cell>
          <cell r="G4639">
            <v>0</v>
          </cell>
          <cell r="H4639">
            <v>0</v>
          </cell>
          <cell r="I4639">
            <v>0</v>
          </cell>
          <cell r="J4639">
            <v>0</v>
          </cell>
          <cell r="K4639">
            <v>0</v>
          </cell>
          <cell r="L4639">
            <v>0</v>
          </cell>
          <cell r="M4639">
            <v>0</v>
          </cell>
          <cell r="N4639">
            <v>0</v>
          </cell>
          <cell r="O4639">
            <v>0</v>
          </cell>
          <cell r="P4639">
            <v>0</v>
          </cell>
          <cell r="Q4639">
            <v>0</v>
          </cell>
          <cell r="R4639">
            <v>0</v>
          </cell>
          <cell r="S4639">
            <v>0</v>
          </cell>
          <cell r="T4639">
            <v>0</v>
          </cell>
          <cell r="U4639">
            <v>0</v>
          </cell>
          <cell r="V4639">
            <v>0</v>
          </cell>
          <cell r="W4639">
            <v>0</v>
          </cell>
          <cell r="X4639">
            <v>0</v>
          </cell>
          <cell r="Y4639" t="str">
            <v>QF_BIO_BioOneExisting Contract Capacity Costs</v>
          </cell>
        </row>
        <row r="4640">
          <cell r="E4640">
            <v>0</v>
          </cell>
          <cell r="F4640">
            <v>0</v>
          </cell>
          <cell r="G4640">
            <v>0</v>
          </cell>
          <cell r="H4640">
            <v>0</v>
          </cell>
          <cell r="I4640">
            <v>0</v>
          </cell>
          <cell r="J4640">
            <v>0</v>
          </cell>
          <cell r="K4640">
            <v>0</v>
          </cell>
          <cell r="L4640">
            <v>0</v>
          </cell>
          <cell r="M4640">
            <v>0</v>
          </cell>
          <cell r="N4640">
            <v>0</v>
          </cell>
          <cell r="O4640">
            <v>0</v>
          </cell>
          <cell r="P4640">
            <v>0</v>
          </cell>
          <cell r="Q4640">
            <v>0</v>
          </cell>
          <cell r="R4640">
            <v>0</v>
          </cell>
          <cell r="S4640">
            <v>0</v>
          </cell>
          <cell r="T4640">
            <v>0</v>
          </cell>
          <cell r="U4640">
            <v>0</v>
          </cell>
          <cell r="V4640">
            <v>0</v>
          </cell>
          <cell r="W4640">
            <v>0</v>
          </cell>
          <cell r="X4640">
            <v>0</v>
          </cell>
          <cell r="Y4640" t="str">
            <v>QF_BIO_BioOneExisting Contract Premium Costs</v>
          </cell>
        </row>
        <row r="4641">
          <cell r="E4641">
            <v>17.135000000000002</v>
          </cell>
          <cell r="F4641">
            <v>17.135000000000002</v>
          </cell>
          <cell r="G4641">
            <v>17.135000000000002</v>
          </cell>
          <cell r="H4641">
            <v>17.135000000000002</v>
          </cell>
          <cell r="I4641">
            <v>17.135000000000002</v>
          </cell>
          <cell r="J4641">
            <v>17.135000000000002</v>
          </cell>
          <cell r="K4641">
            <v>17.135000000000002</v>
          </cell>
          <cell r="L4641">
            <v>17.097000000000001</v>
          </cell>
          <cell r="M4641">
            <v>0</v>
          </cell>
          <cell r="N4641">
            <v>0</v>
          </cell>
          <cell r="O4641">
            <v>0</v>
          </cell>
          <cell r="P4641">
            <v>0</v>
          </cell>
          <cell r="Q4641">
            <v>0</v>
          </cell>
          <cell r="R4641">
            <v>0</v>
          </cell>
          <cell r="S4641">
            <v>0</v>
          </cell>
          <cell r="T4641">
            <v>0</v>
          </cell>
          <cell r="U4641">
            <v>0</v>
          </cell>
          <cell r="V4641">
            <v>0</v>
          </cell>
          <cell r="W4641">
            <v>0</v>
          </cell>
          <cell r="X4641">
            <v>0</v>
          </cell>
          <cell r="Y4641" t="str">
            <v>QF_BIO_BioOne   Contract Total Costs</v>
          </cell>
        </row>
        <row r="4642">
          <cell r="E4642">
            <v>0</v>
          </cell>
          <cell r="F4642">
            <v>0</v>
          </cell>
          <cell r="G4642">
            <v>0</v>
          </cell>
          <cell r="H4642">
            <v>0</v>
          </cell>
          <cell r="I4642">
            <v>0</v>
          </cell>
          <cell r="J4642">
            <v>0</v>
          </cell>
          <cell r="K4642">
            <v>0</v>
          </cell>
          <cell r="L4642">
            <v>0</v>
          </cell>
          <cell r="M4642">
            <v>0</v>
          </cell>
          <cell r="N4642">
            <v>0</v>
          </cell>
          <cell r="O4642">
            <v>0</v>
          </cell>
          <cell r="P4642">
            <v>0</v>
          </cell>
          <cell r="Q4642">
            <v>0</v>
          </cell>
          <cell r="R4642">
            <v>0</v>
          </cell>
          <cell r="S4642">
            <v>0</v>
          </cell>
          <cell r="T4642">
            <v>0</v>
          </cell>
          <cell r="U4642">
            <v>0</v>
          </cell>
          <cell r="V4642">
            <v>0</v>
          </cell>
          <cell r="W4642">
            <v>0</v>
          </cell>
          <cell r="X4642">
            <v>0</v>
          </cell>
          <cell r="Y4642" t="str">
            <v>PGE_Cove_PExisting Contract Energy Costs</v>
          </cell>
        </row>
        <row r="4643">
          <cell r="E4643">
            <v>0</v>
          </cell>
          <cell r="F4643">
            <v>0</v>
          </cell>
          <cell r="G4643">
            <v>0</v>
          </cell>
          <cell r="H4643">
            <v>0</v>
          </cell>
          <cell r="I4643">
            <v>0</v>
          </cell>
          <cell r="J4643">
            <v>0</v>
          </cell>
          <cell r="K4643">
            <v>0</v>
          </cell>
          <cell r="L4643">
            <v>0</v>
          </cell>
          <cell r="M4643">
            <v>0</v>
          </cell>
          <cell r="N4643">
            <v>0</v>
          </cell>
          <cell r="O4643">
            <v>0</v>
          </cell>
          <cell r="P4643">
            <v>0</v>
          </cell>
          <cell r="Q4643">
            <v>0</v>
          </cell>
          <cell r="R4643">
            <v>0</v>
          </cell>
          <cell r="S4643">
            <v>0</v>
          </cell>
          <cell r="T4643">
            <v>0</v>
          </cell>
          <cell r="U4643">
            <v>0</v>
          </cell>
          <cell r="V4643">
            <v>0</v>
          </cell>
          <cell r="W4643">
            <v>0</v>
          </cell>
          <cell r="X4643">
            <v>0</v>
          </cell>
          <cell r="Y4643" t="str">
            <v>PGE_Cove_PExisting Contract Capacity Costs</v>
          </cell>
        </row>
        <row r="4644">
          <cell r="E4644">
            <v>0</v>
          </cell>
          <cell r="F4644">
            <v>0</v>
          </cell>
          <cell r="G4644">
            <v>0</v>
          </cell>
          <cell r="H4644">
            <v>0</v>
          </cell>
          <cell r="I4644">
            <v>0</v>
          </cell>
          <cell r="J4644">
            <v>0</v>
          </cell>
          <cell r="K4644">
            <v>0</v>
          </cell>
          <cell r="L4644">
            <v>0</v>
          </cell>
          <cell r="M4644">
            <v>0</v>
          </cell>
          <cell r="N4644">
            <v>0</v>
          </cell>
          <cell r="O4644">
            <v>0</v>
          </cell>
          <cell r="P4644">
            <v>0</v>
          </cell>
          <cell r="Q4644">
            <v>0</v>
          </cell>
          <cell r="R4644">
            <v>0</v>
          </cell>
          <cell r="S4644">
            <v>0</v>
          </cell>
          <cell r="T4644">
            <v>0</v>
          </cell>
          <cell r="U4644">
            <v>0</v>
          </cell>
          <cell r="V4644">
            <v>0</v>
          </cell>
          <cell r="W4644">
            <v>0</v>
          </cell>
          <cell r="X4644">
            <v>0</v>
          </cell>
          <cell r="Y4644" t="str">
            <v>PGE_Cove_PExisting Contract Premium Costs</v>
          </cell>
        </row>
        <row r="4645">
          <cell r="E4645">
            <v>0</v>
          </cell>
          <cell r="F4645">
            <v>0</v>
          </cell>
          <cell r="G4645">
            <v>0</v>
          </cell>
          <cell r="H4645">
            <v>0</v>
          </cell>
          <cell r="I4645">
            <v>0</v>
          </cell>
          <cell r="J4645">
            <v>0</v>
          </cell>
          <cell r="K4645">
            <v>0</v>
          </cell>
          <cell r="L4645">
            <v>0</v>
          </cell>
          <cell r="M4645">
            <v>0</v>
          </cell>
          <cell r="N4645">
            <v>0</v>
          </cell>
          <cell r="O4645">
            <v>0</v>
          </cell>
          <cell r="P4645">
            <v>0</v>
          </cell>
          <cell r="Q4645">
            <v>0</v>
          </cell>
          <cell r="R4645">
            <v>0</v>
          </cell>
          <cell r="S4645">
            <v>0</v>
          </cell>
          <cell r="T4645">
            <v>0</v>
          </cell>
          <cell r="U4645">
            <v>0</v>
          </cell>
          <cell r="V4645">
            <v>0</v>
          </cell>
          <cell r="W4645">
            <v>0</v>
          </cell>
          <cell r="X4645">
            <v>0</v>
          </cell>
          <cell r="Y4645" t="str">
            <v>PGE_Cove_P   Contract Total Costs</v>
          </cell>
        </row>
        <row r="4646">
          <cell r="E4646">
            <v>-3.07</v>
          </cell>
          <cell r="F4646">
            <v>-3.056</v>
          </cell>
          <cell r="G4646">
            <v>-3.0430000000000001</v>
          </cell>
          <cell r="H4646">
            <v>-3.0339999999999998</v>
          </cell>
          <cell r="I4646">
            <v>-3.02</v>
          </cell>
          <cell r="J4646">
            <v>-1.1879999999999999</v>
          </cell>
          <cell r="K4646">
            <v>0</v>
          </cell>
          <cell r="L4646">
            <v>0</v>
          </cell>
          <cell r="M4646">
            <v>0</v>
          </cell>
          <cell r="N4646">
            <v>0</v>
          </cell>
          <cell r="O4646">
            <v>0</v>
          </cell>
          <cell r="P4646">
            <v>0</v>
          </cell>
          <cell r="Q4646">
            <v>0</v>
          </cell>
          <cell r="R4646">
            <v>0</v>
          </cell>
          <cell r="S4646">
            <v>0</v>
          </cell>
          <cell r="T4646">
            <v>0</v>
          </cell>
          <cell r="U4646">
            <v>0</v>
          </cell>
          <cell r="V4646">
            <v>0</v>
          </cell>
          <cell r="W4646">
            <v>0</v>
          </cell>
          <cell r="X4646">
            <v>0</v>
          </cell>
          <cell r="Y4646" t="str">
            <v>FC1_BPA_SExisting Contract Energy Costs</v>
          </cell>
        </row>
        <row r="4647">
          <cell r="E4647">
            <v>0</v>
          </cell>
          <cell r="F4647">
            <v>0</v>
          </cell>
          <cell r="G4647">
            <v>0</v>
          </cell>
          <cell r="H4647">
            <v>0</v>
          </cell>
          <cell r="I4647">
            <v>0</v>
          </cell>
          <cell r="J4647">
            <v>0</v>
          </cell>
          <cell r="K4647">
            <v>0</v>
          </cell>
          <cell r="L4647">
            <v>0</v>
          </cell>
          <cell r="M4647">
            <v>0</v>
          </cell>
          <cell r="N4647">
            <v>0</v>
          </cell>
          <cell r="O4647">
            <v>0</v>
          </cell>
          <cell r="P4647">
            <v>0</v>
          </cell>
          <cell r="Q4647">
            <v>0</v>
          </cell>
          <cell r="R4647">
            <v>0</v>
          </cell>
          <cell r="S4647">
            <v>0</v>
          </cell>
          <cell r="T4647">
            <v>0</v>
          </cell>
          <cell r="U4647">
            <v>0</v>
          </cell>
          <cell r="V4647">
            <v>0</v>
          </cell>
          <cell r="W4647">
            <v>0</v>
          </cell>
          <cell r="X4647">
            <v>0</v>
          </cell>
          <cell r="Y4647" t="str">
            <v>FC1_BPA_SExisting Contract Capacity Costs</v>
          </cell>
        </row>
        <row r="4648">
          <cell r="E4648">
            <v>0</v>
          </cell>
          <cell r="F4648">
            <v>0</v>
          </cell>
          <cell r="G4648">
            <v>0</v>
          </cell>
          <cell r="H4648">
            <v>0</v>
          </cell>
          <cell r="I4648">
            <v>0</v>
          </cell>
          <cell r="J4648">
            <v>0</v>
          </cell>
          <cell r="K4648">
            <v>0</v>
          </cell>
          <cell r="L4648">
            <v>0</v>
          </cell>
          <cell r="M4648">
            <v>0</v>
          </cell>
          <cell r="N4648">
            <v>0</v>
          </cell>
          <cell r="O4648">
            <v>0</v>
          </cell>
          <cell r="P4648">
            <v>0</v>
          </cell>
          <cell r="Q4648">
            <v>0</v>
          </cell>
          <cell r="R4648">
            <v>0</v>
          </cell>
          <cell r="S4648">
            <v>0</v>
          </cell>
          <cell r="T4648">
            <v>0</v>
          </cell>
          <cell r="U4648">
            <v>0</v>
          </cell>
          <cell r="V4648">
            <v>0</v>
          </cell>
          <cell r="W4648">
            <v>0</v>
          </cell>
          <cell r="X4648">
            <v>0</v>
          </cell>
          <cell r="Y4648" t="str">
            <v>FC1_BPA_SExisting Contract Premium Costs</v>
          </cell>
        </row>
        <row r="4649">
          <cell r="E4649">
            <v>-3.07</v>
          </cell>
          <cell r="F4649">
            <v>-3.056</v>
          </cell>
          <cell r="G4649">
            <v>-3.0430000000000001</v>
          </cell>
          <cell r="H4649">
            <v>-3.0339999999999998</v>
          </cell>
          <cell r="I4649">
            <v>-3.02</v>
          </cell>
          <cell r="J4649">
            <v>-1.1879999999999999</v>
          </cell>
          <cell r="K4649">
            <v>0</v>
          </cell>
          <cell r="L4649">
            <v>0</v>
          </cell>
          <cell r="M4649">
            <v>0</v>
          </cell>
          <cell r="N4649">
            <v>0</v>
          </cell>
          <cell r="O4649">
            <v>0</v>
          </cell>
          <cell r="P4649">
            <v>0</v>
          </cell>
          <cell r="Q4649">
            <v>0</v>
          </cell>
          <cell r="R4649">
            <v>0</v>
          </cell>
          <cell r="S4649">
            <v>0</v>
          </cell>
          <cell r="T4649">
            <v>0</v>
          </cell>
          <cell r="U4649">
            <v>0</v>
          </cell>
          <cell r="V4649">
            <v>0</v>
          </cell>
          <cell r="W4649">
            <v>0</v>
          </cell>
          <cell r="X4649">
            <v>0</v>
          </cell>
          <cell r="Y4649" t="str">
            <v>FC1_BPA_S   Contract Total Costs</v>
          </cell>
        </row>
        <row r="4650">
          <cell r="E4650">
            <v>0</v>
          </cell>
          <cell r="F4650">
            <v>0</v>
          </cell>
          <cell r="G4650">
            <v>0</v>
          </cell>
          <cell r="H4650">
            <v>0</v>
          </cell>
          <cell r="I4650">
            <v>0</v>
          </cell>
          <cell r="J4650">
            <v>0</v>
          </cell>
          <cell r="K4650">
            <v>0</v>
          </cell>
          <cell r="L4650">
            <v>0</v>
          </cell>
          <cell r="M4650">
            <v>0</v>
          </cell>
          <cell r="N4650">
            <v>0</v>
          </cell>
          <cell r="O4650">
            <v>0</v>
          </cell>
          <cell r="P4650">
            <v>0</v>
          </cell>
          <cell r="Q4650">
            <v>0</v>
          </cell>
          <cell r="R4650">
            <v>0</v>
          </cell>
          <cell r="S4650">
            <v>0</v>
          </cell>
          <cell r="T4650">
            <v>0</v>
          </cell>
          <cell r="U4650">
            <v>0</v>
          </cell>
          <cell r="V4650">
            <v>0</v>
          </cell>
          <cell r="W4650">
            <v>0</v>
          </cell>
          <cell r="X4650">
            <v>0</v>
          </cell>
          <cell r="Y4650" t="str">
            <v>FC1_EWEB_SExisting Contract Energy Costs</v>
          </cell>
        </row>
        <row r="4651">
          <cell r="E4651">
            <v>0</v>
          </cell>
          <cell r="F4651">
            <v>0</v>
          </cell>
          <cell r="G4651">
            <v>0</v>
          </cell>
          <cell r="H4651">
            <v>0</v>
          </cell>
          <cell r="I4651">
            <v>0</v>
          </cell>
          <cell r="J4651">
            <v>0</v>
          </cell>
          <cell r="K4651">
            <v>0</v>
          </cell>
          <cell r="L4651">
            <v>0</v>
          </cell>
          <cell r="M4651">
            <v>0</v>
          </cell>
          <cell r="N4651">
            <v>0</v>
          </cell>
          <cell r="O4651">
            <v>0</v>
          </cell>
          <cell r="P4651">
            <v>0</v>
          </cell>
          <cell r="Q4651">
            <v>0</v>
          </cell>
          <cell r="R4651">
            <v>0</v>
          </cell>
          <cell r="S4651">
            <v>0</v>
          </cell>
          <cell r="T4651">
            <v>0</v>
          </cell>
          <cell r="U4651">
            <v>0</v>
          </cell>
          <cell r="V4651">
            <v>0</v>
          </cell>
          <cell r="W4651">
            <v>0</v>
          </cell>
          <cell r="X4651">
            <v>0</v>
          </cell>
          <cell r="Y4651" t="str">
            <v>FC1_EWEB_SExisting Contract Capacity Costs</v>
          </cell>
        </row>
        <row r="4652">
          <cell r="E4652">
            <v>0</v>
          </cell>
          <cell r="F4652">
            <v>0</v>
          </cell>
          <cell r="G4652">
            <v>0</v>
          </cell>
          <cell r="H4652">
            <v>0</v>
          </cell>
          <cell r="I4652">
            <v>0</v>
          </cell>
          <cell r="J4652">
            <v>0</v>
          </cell>
          <cell r="K4652">
            <v>0</v>
          </cell>
          <cell r="L4652">
            <v>0</v>
          </cell>
          <cell r="M4652">
            <v>0</v>
          </cell>
          <cell r="N4652">
            <v>0</v>
          </cell>
          <cell r="O4652">
            <v>0</v>
          </cell>
          <cell r="P4652">
            <v>0</v>
          </cell>
          <cell r="Q4652">
            <v>0</v>
          </cell>
          <cell r="R4652">
            <v>0</v>
          </cell>
          <cell r="S4652">
            <v>0</v>
          </cell>
          <cell r="T4652">
            <v>0</v>
          </cell>
          <cell r="U4652">
            <v>0</v>
          </cell>
          <cell r="V4652">
            <v>0</v>
          </cell>
          <cell r="W4652">
            <v>0</v>
          </cell>
          <cell r="X4652">
            <v>0</v>
          </cell>
          <cell r="Y4652" t="str">
            <v>FC1_EWEB_SExisting Contract Premium Costs</v>
          </cell>
        </row>
        <row r="4653">
          <cell r="E4653">
            <v>0</v>
          </cell>
          <cell r="F4653">
            <v>0</v>
          </cell>
          <cell r="G4653">
            <v>0</v>
          </cell>
          <cell r="H4653">
            <v>0</v>
          </cell>
          <cell r="I4653">
            <v>0</v>
          </cell>
          <cell r="J4653">
            <v>0</v>
          </cell>
          <cell r="K4653">
            <v>0</v>
          </cell>
          <cell r="L4653">
            <v>0</v>
          </cell>
          <cell r="M4653">
            <v>0</v>
          </cell>
          <cell r="N4653">
            <v>0</v>
          </cell>
          <cell r="O4653">
            <v>0</v>
          </cell>
          <cell r="P4653">
            <v>0</v>
          </cell>
          <cell r="Q4653">
            <v>0</v>
          </cell>
          <cell r="R4653">
            <v>0</v>
          </cell>
          <cell r="S4653">
            <v>0</v>
          </cell>
          <cell r="T4653">
            <v>0</v>
          </cell>
          <cell r="U4653">
            <v>0</v>
          </cell>
          <cell r="V4653">
            <v>0</v>
          </cell>
          <cell r="W4653">
            <v>0</v>
          </cell>
          <cell r="X4653">
            <v>0</v>
          </cell>
          <cell r="Y4653" t="str">
            <v>FC1_EWEB_S   Contract Total Costs</v>
          </cell>
        </row>
        <row r="4654">
          <cell r="E4654">
            <v>0</v>
          </cell>
          <cell r="F4654">
            <v>0</v>
          </cell>
          <cell r="G4654">
            <v>0</v>
          </cell>
          <cell r="H4654">
            <v>0</v>
          </cell>
          <cell r="I4654">
            <v>0</v>
          </cell>
          <cell r="J4654">
            <v>0</v>
          </cell>
          <cell r="K4654">
            <v>0</v>
          </cell>
          <cell r="L4654">
            <v>0</v>
          </cell>
          <cell r="M4654">
            <v>0</v>
          </cell>
          <cell r="N4654">
            <v>0</v>
          </cell>
          <cell r="O4654">
            <v>0</v>
          </cell>
          <cell r="P4654">
            <v>0</v>
          </cell>
          <cell r="Q4654">
            <v>0</v>
          </cell>
          <cell r="R4654">
            <v>0</v>
          </cell>
          <cell r="S4654">
            <v>0</v>
          </cell>
          <cell r="T4654">
            <v>0</v>
          </cell>
          <cell r="U4654">
            <v>0</v>
          </cell>
          <cell r="V4654">
            <v>0</v>
          </cell>
          <cell r="W4654">
            <v>0</v>
          </cell>
          <cell r="X4654">
            <v>0</v>
          </cell>
          <cell r="Y4654" t="str">
            <v>FC4_BPA_SExisting Contract Energy Costs</v>
          </cell>
        </row>
        <row r="4655">
          <cell r="E4655">
            <v>0</v>
          </cell>
          <cell r="F4655">
            <v>0</v>
          </cell>
          <cell r="G4655">
            <v>0</v>
          </cell>
          <cell r="H4655">
            <v>0</v>
          </cell>
          <cell r="I4655">
            <v>0</v>
          </cell>
          <cell r="J4655">
            <v>0</v>
          </cell>
          <cell r="K4655">
            <v>0</v>
          </cell>
          <cell r="L4655">
            <v>0</v>
          </cell>
          <cell r="M4655">
            <v>0</v>
          </cell>
          <cell r="N4655">
            <v>0</v>
          </cell>
          <cell r="O4655">
            <v>0</v>
          </cell>
          <cell r="P4655">
            <v>0</v>
          </cell>
          <cell r="Q4655">
            <v>0</v>
          </cell>
          <cell r="R4655">
            <v>0</v>
          </cell>
          <cell r="S4655">
            <v>0</v>
          </cell>
          <cell r="T4655">
            <v>0</v>
          </cell>
          <cell r="U4655">
            <v>0</v>
          </cell>
          <cell r="V4655">
            <v>0</v>
          </cell>
          <cell r="W4655">
            <v>0</v>
          </cell>
          <cell r="X4655">
            <v>0</v>
          </cell>
          <cell r="Y4655" t="str">
            <v>FC4_BPA_SExisting Contract Capacity Costs</v>
          </cell>
        </row>
        <row r="4656">
          <cell r="E4656">
            <v>0</v>
          </cell>
          <cell r="F4656">
            <v>0</v>
          </cell>
          <cell r="G4656">
            <v>0</v>
          </cell>
          <cell r="H4656">
            <v>0</v>
          </cell>
          <cell r="I4656">
            <v>0</v>
          </cell>
          <cell r="J4656">
            <v>0</v>
          </cell>
          <cell r="K4656">
            <v>0</v>
          </cell>
          <cell r="L4656">
            <v>0</v>
          </cell>
          <cell r="M4656">
            <v>0</v>
          </cell>
          <cell r="N4656">
            <v>0</v>
          </cell>
          <cell r="O4656">
            <v>0</v>
          </cell>
          <cell r="P4656">
            <v>0</v>
          </cell>
          <cell r="Q4656">
            <v>0</v>
          </cell>
          <cell r="R4656">
            <v>0</v>
          </cell>
          <cell r="S4656">
            <v>0</v>
          </cell>
          <cell r="T4656">
            <v>0</v>
          </cell>
          <cell r="U4656">
            <v>0</v>
          </cell>
          <cell r="V4656">
            <v>0</v>
          </cell>
          <cell r="W4656">
            <v>0</v>
          </cell>
          <cell r="X4656">
            <v>0</v>
          </cell>
          <cell r="Y4656" t="str">
            <v>FC4_BPA_SExisting Contract Premium Costs</v>
          </cell>
        </row>
        <row r="4657">
          <cell r="E4657">
            <v>0</v>
          </cell>
          <cell r="F4657">
            <v>0</v>
          </cell>
          <cell r="G4657">
            <v>0</v>
          </cell>
          <cell r="H4657">
            <v>0</v>
          </cell>
          <cell r="I4657">
            <v>0</v>
          </cell>
          <cell r="J4657">
            <v>0</v>
          </cell>
          <cell r="K4657">
            <v>0</v>
          </cell>
          <cell r="L4657">
            <v>0</v>
          </cell>
          <cell r="M4657">
            <v>0</v>
          </cell>
          <cell r="N4657">
            <v>0</v>
          </cell>
          <cell r="O4657">
            <v>0</v>
          </cell>
          <cell r="P4657">
            <v>0</v>
          </cell>
          <cell r="Q4657">
            <v>0</v>
          </cell>
          <cell r="R4657">
            <v>0</v>
          </cell>
          <cell r="S4657">
            <v>0</v>
          </cell>
          <cell r="T4657">
            <v>0</v>
          </cell>
          <cell r="U4657">
            <v>0</v>
          </cell>
          <cell r="V4657">
            <v>0</v>
          </cell>
          <cell r="W4657">
            <v>0</v>
          </cell>
          <cell r="X4657">
            <v>0</v>
          </cell>
          <cell r="Y4657" t="str">
            <v>FC4_BPA_S   Contract Total Costs</v>
          </cell>
        </row>
        <row r="4658">
          <cell r="E4658">
            <v>0</v>
          </cell>
          <cell r="F4658">
            <v>0</v>
          </cell>
          <cell r="G4658">
            <v>0</v>
          </cell>
          <cell r="H4658">
            <v>0</v>
          </cell>
          <cell r="I4658">
            <v>0</v>
          </cell>
          <cell r="J4658">
            <v>0</v>
          </cell>
          <cell r="K4658">
            <v>0</v>
          </cell>
          <cell r="L4658">
            <v>0</v>
          </cell>
          <cell r="M4658">
            <v>0</v>
          </cell>
          <cell r="N4658">
            <v>0</v>
          </cell>
          <cell r="O4658">
            <v>0</v>
          </cell>
          <cell r="P4658">
            <v>0</v>
          </cell>
          <cell r="Q4658">
            <v>0</v>
          </cell>
          <cell r="R4658">
            <v>0</v>
          </cell>
          <cell r="S4658">
            <v>0</v>
          </cell>
          <cell r="T4658">
            <v>0</v>
          </cell>
          <cell r="U4658">
            <v>0</v>
          </cell>
          <cell r="V4658">
            <v>0</v>
          </cell>
          <cell r="W4658">
            <v>0</v>
          </cell>
          <cell r="X4658">
            <v>0</v>
          </cell>
          <cell r="Y4658" t="str">
            <v>Cowlitz_SExisting Contract Energy Costs</v>
          </cell>
        </row>
        <row r="4659">
          <cell r="E4659">
            <v>0</v>
          </cell>
          <cell r="F4659">
            <v>0</v>
          </cell>
          <cell r="G4659">
            <v>0</v>
          </cell>
          <cell r="H4659">
            <v>0</v>
          </cell>
          <cell r="I4659">
            <v>0</v>
          </cell>
          <cell r="J4659">
            <v>0</v>
          </cell>
          <cell r="K4659">
            <v>0</v>
          </cell>
          <cell r="L4659">
            <v>0</v>
          </cell>
          <cell r="M4659">
            <v>0</v>
          </cell>
          <cell r="N4659">
            <v>0</v>
          </cell>
          <cell r="O4659">
            <v>0</v>
          </cell>
          <cell r="P4659">
            <v>0</v>
          </cell>
          <cell r="Q4659">
            <v>0</v>
          </cell>
          <cell r="R4659">
            <v>0</v>
          </cell>
          <cell r="S4659">
            <v>0</v>
          </cell>
          <cell r="T4659">
            <v>0</v>
          </cell>
          <cell r="U4659">
            <v>0</v>
          </cell>
          <cell r="V4659">
            <v>0</v>
          </cell>
          <cell r="W4659">
            <v>0</v>
          </cell>
          <cell r="X4659">
            <v>0</v>
          </cell>
          <cell r="Y4659" t="str">
            <v>Cowlitz_SExisting Contract Capacity Costs</v>
          </cell>
        </row>
        <row r="4660">
          <cell r="E4660">
            <v>0</v>
          </cell>
          <cell r="F4660">
            <v>0</v>
          </cell>
          <cell r="G4660">
            <v>0</v>
          </cell>
          <cell r="H4660">
            <v>0</v>
          </cell>
          <cell r="I4660">
            <v>0</v>
          </cell>
          <cell r="J4660">
            <v>0</v>
          </cell>
          <cell r="K4660">
            <v>0</v>
          </cell>
          <cell r="L4660">
            <v>0</v>
          </cell>
          <cell r="M4660">
            <v>0</v>
          </cell>
          <cell r="N4660">
            <v>0</v>
          </cell>
          <cell r="O4660">
            <v>0</v>
          </cell>
          <cell r="P4660">
            <v>0</v>
          </cell>
          <cell r="Q4660">
            <v>0</v>
          </cell>
          <cell r="R4660">
            <v>0</v>
          </cell>
          <cell r="S4660">
            <v>0</v>
          </cell>
          <cell r="T4660">
            <v>0</v>
          </cell>
          <cell r="U4660">
            <v>0</v>
          </cell>
          <cell r="V4660">
            <v>0</v>
          </cell>
          <cell r="W4660">
            <v>0</v>
          </cell>
          <cell r="X4660">
            <v>0</v>
          </cell>
          <cell r="Y4660" t="str">
            <v>Cowlitz_SExisting Contract Premium Costs</v>
          </cell>
        </row>
        <row r="4661">
          <cell r="E4661">
            <v>0</v>
          </cell>
          <cell r="F4661">
            <v>0</v>
          </cell>
          <cell r="G4661">
            <v>0</v>
          </cell>
          <cell r="H4661">
            <v>0</v>
          </cell>
          <cell r="I4661">
            <v>0</v>
          </cell>
          <cell r="J4661">
            <v>0</v>
          </cell>
          <cell r="K4661">
            <v>0</v>
          </cell>
          <cell r="L4661">
            <v>0</v>
          </cell>
          <cell r="M4661">
            <v>0</v>
          </cell>
          <cell r="N4661">
            <v>0</v>
          </cell>
          <cell r="O4661">
            <v>0</v>
          </cell>
          <cell r="P4661">
            <v>0</v>
          </cell>
          <cell r="Q4661">
            <v>0</v>
          </cell>
          <cell r="R4661">
            <v>0</v>
          </cell>
          <cell r="S4661">
            <v>0</v>
          </cell>
          <cell r="T4661">
            <v>0</v>
          </cell>
          <cell r="U4661">
            <v>0</v>
          </cell>
          <cell r="V4661">
            <v>0</v>
          </cell>
          <cell r="W4661">
            <v>0</v>
          </cell>
          <cell r="X4661">
            <v>0</v>
          </cell>
          <cell r="Y4661" t="str">
            <v>Cowlitz_S   Contract Total Costs</v>
          </cell>
        </row>
        <row r="4662">
          <cell r="E4662">
            <v>0</v>
          </cell>
          <cell r="F4662">
            <v>0</v>
          </cell>
          <cell r="G4662">
            <v>0</v>
          </cell>
          <cell r="H4662">
            <v>0</v>
          </cell>
          <cell r="I4662">
            <v>0</v>
          </cell>
          <cell r="J4662">
            <v>0</v>
          </cell>
          <cell r="K4662">
            <v>0</v>
          </cell>
          <cell r="L4662">
            <v>0</v>
          </cell>
          <cell r="M4662">
            <v>0</v>
          </cell>
          <cell r="N4662">
            <v>0</v>
          </cell>
          <cell r="O4662">
            <v>0</v>
          </cell>
          <cell r="P4662">
            <v>0</v>
          </cell>
          <cell r="Q4662">
            <v>0</v>
          </cell>
          <cell r="R4662">
            <v>0</v>
          </cell>
          <cell r="S4662">
            <v>0</v>
          </cell>
          <cell r="T4662">
            <v>0</v>
          </cell>
          <cell r="U4662">
            <v>0</v>
          </cell>
          <cell r="V4662">
            <v>0</v>
          </cell>
          <cell r="W4662">
            <v>0</v>
          </cell>
          <cell r="X4662">
            <v>0</v>
          </cell>
          <cell r="Y4662" t="str">
            <v>APS_4C_IN_PExisting Contract Energy Costs</v>
          </cell>
        </row>
        <row r="4663">
          <cell r="E4663">
            <v>0</v>
          </cell>
          <cell r="F4663">
            <v>0</v>
          </cell>
          <cell r="G4663">
            <v>0</v>
          </cell>
          <cell r="H4663">
            <v>0</v>
          </cell>
          <cell r="I4663">
            <v>0</v>
          </cell>
          <cell r="J4663">
            <v>0</v>
          </cell>
          <cell r="K4663">
            <v>0</v>
          </cell>
          <cell r="L4663">
            <v>0</v>
          </cell>
          <cell r="M4663">
            <v>0</v>
          </cell>
          <cell r="N4663">
            <v>0</v>
          </cell>
          <cell r="O4663">
            <v>0</v>
          </cell>
          <cell r="P4663">
            <v>0</v>
          </cell>
          <cell r="Q4663">
            <v>0</v>
          </cell>
          <cell r="R4663">
            <v>0</v>
          </cell>
          <cell r="S4663">
            <v>0</v>
          </cell>
          <cell r="T4663">
            <v>0</v>
          </cell>
          <cell r="U4663">
            <v>0</v>
          </cell>
          <cell r="V4663">
            <v>0</v>
          </cell>
          <cell r="W4663">
            <v>0</v>
          </cell>
          <cell r="X4663">
            <v>0</v>
          </cell>
          <cell r="Y4663" t="str">
            <v>APS_4C_IN_PExisting Contract Capacity Costs</v>
          </cell>
        </row>
        <row r="4664">
          <cell r="E4664">
            <v>0</v>
          </cell>
          <cell r="F4664">
            <v>0</v>
          </cell>
          <cell r="G4664">
            <v>0</v>
          </cell>
          <cell r="H4664">
            <v>0</v>
          </cell>
          <cell r="I4664">
            <v>0</v>
          </cell>
          <cell r="J4664">
            <v>0</v>
          </cell>
          <cell r="K4664">
            <v>0</v>
          </cell>
          <cell r="L4664">
            <v>0</v>
          </cell>
          <cell r="M4664">
            <v>0</v>
          </cell>
          <cell r="N4664">
            <v>0</v>
          </cell>
          <cell r="O4664">
            <v>0</v>
          </cell>
          <cell r="P4664">
            <v>0</v>
          </cell>
          <cell r="Q4664">
            <v>0</v>
          </cell>
          <cell r="R4664">
            <v>0</v>
          </cell>
          <cell r="S4664">
            <v>0</v>
          </cell>
          <cell r="T4664">
            <v>0</v>
          </cell>
          <cell r="U4664">
            <v>0</v>
          </cell>
          <cell r="V4664">
            <v>0</v>
          </cell>
          <cell r="W4664">
            <v>0</v>
          </cell>
          <cell r="X4664">
            <v>0</v>
          </cell>
          <cell r="Y4664" t="str">
            <v>APS_4C_IN_PExisting Contract Premium Costs</v>
          </cell>
        </row>
        <row r="4665">
          <cell r="E4665">
            <v>0</v>
          </cell>
          <cell r="F4665">
            <v>0</v>
          </cell>
          <cell r="G4665">
            <v>0</v>
          </cell>
          <cell r="H4665">
            <v>0</v>
          </cell>
          <cell r="I4665">
            <v>0</v>
          </cell>
          <cell r="J4665">
            <v>0</v>
          </cell>
          <cell r="K4665">
            <v>0</v>
          </cell>
          <cell r="L4665">
            <v>0</v>
          </cell>
          <cell r="M4665">
            <v>0</v>
          </cell>
          <cell r="N4665">
            <v>0</v>
          </cell>
          <cell r="O4665">
            <v>0</v>
          </cell>
          <cell r="P4665">
            <v>0</v>
          </cell>
          <cell r="Q4665">
            <v>0</v>
          </cell>
          <cell r="R4665">
            <v>0</v>
          </cell>
          <cell r="S4665">
            <v>0</v>
          </cell>
          <cell r="T4665">
            <v>0</v>
          </cell>
          <cell r="U4665">
            <v>0</v>
          </cell>
          <cell r="V4665">
            <v>0</v>
          </cell>
          <cell r="W4665">
            <v>0</v>
          </cell>
          <cell r="X4665">
            <v>0</v>
          </cell>
          <cell r="Y4665" t="str">
            <v>APS_4C_IN_P   Contract Total Costs</v>
          </cell>
        </row>
        <row r="4666">
          <cell r="E4666">
            <v>0</v>
          </cell>
          <cell r="F4666">
            <v>0</v>
          </cell>
          <cell r="G4666">
            <v>0</v>
          </cell>
          <cell r="H4666">
            <v>0</v>
          </cell>
          <cell r="I4666">
            <v>0</v>
          </cell>
          <cell r="J4666">
            <v>0</v>
          </cell>
          <cell r="K4666">
            <v>0</v>
          </cell>
          <cell r="L4666">
            <v>0</v>
          </cell>
          <cell r="M4666">
            <v>0</v>
          </cell>
          <cell r="N4666">
            <v>0</v>
          </cell>
          <cell r="O4666">
            <v>0</v>
          </cell>
          <cell r="P4666">
            <v>0</v>
          </cell>
          <cell r="Q4666">
            <v>0</v>
          </cell>
          <cell r="R4666">
            <v>0</v>
          </cell>
          <cell r="S4666">
            <v>0</v>
          </cell>
          <cell r="T4666">
            <v>0</v>
          </cell>
          <cell r="U4666">
            <v>0</v>
          </cell>
          <cell r="V4666">
            <v>0</v>
          </cell>
          <cell r="W4666">
            <v>0</v>
          </cell>
          <cell r="X4666">
            <v>0</v>
          </cell>
          <cell r="Y4666" t="str">
            <v>APS_4C_OUT_SExisting Contract Energy Costs</v>
          </cell>
        </row>
        <row r="4667">
          <cell r="E4667">
            <v>0</v>
          </cell>
          <cell r="F4667">
            <v>0</v>
          </cell>
          <cell r="G4667">
            <v>0</v>
          </cell>
          <cell r="H4667">
            <v>0</v>
          </cell>
          <cell r="I4667">
            <v>0</v>
          </cell>
          <cell r="J4667">
            <v>0</v>
          </cell>
          <cell r="K4667">
            <v>0</v>
          </cell>
          <cell r="L4667">
            <v>0</v>
          </cell>
          <cell r="M4667">
            <v>0</v>
          </cell>
          <cell r="N4667">
            <v>0</v>
          </cell>
          <cell r="O4667">
            <v>0</v>
          </cell>
          <cell r="P4667">
            <v>0</v>
          </cell>
          <cell r="Q4667">
            <v>0</v>
          </cell>
          <cell r="R4667">
            <v>0</v>
          </cell>
          <cell r="S4667">
            <v>0</v>
          </cell>
          <cell r="T4667">
            <v>0</v>
          </cell>
          <cell r="U4667">
            <v>0</v>
          </cell>
          <cell r="V4667">
            <v>0</v>
          </cell>
          <cell r="W4667">
            <v>0</v>
          </cell>
          <cell r="X4667">
            <v>0</v>
          </cell>
          <cell r="Y4667" t="str">
            <v>APS_4C_OUT_SExisting Contract Capacity Costs</v>
          </cell>
        </row>
        <row r="4668">
          <cell r="E4668">
            <v>0</v>
          </cell>
          <cell r="F4668">
            <v>0</v>
          </cell>
          <cell r="G4668">
            <v>0</v>
          </cell>
          <cell r="H4668">
            <v>0</v>
          </cell>
          <cell r="I4668">
            <v>0</v>
          </cell>
          <cell r="J4668">
            <v>0</v>
          </cell>
          <cell r="K4668">
            <v>0</v>
          </cell>
          <cell r="L4668">
            <v>0</v>
          </cell>
          <cell r="M4668">
            <v>0</v>
          </cell>
          <cell r="N4668">
            <v>0</v>
          </cell>
          <cell r="O4668">
            <v>0</v>
          </cell>
          <cell r="P4668">
            <v>0</v>
          </cell>
          <cell r="Q4668">
            <v>0</v>
          </cell>
          <cell r="R4668">
            <v>0</v>
          </cell>
          <cell r="S4668">
            <v>0</v>
          </cell>
          <cell r="T4668">
            <v>0</v>
          </cell>
          <cell r="U4668">
            <v>0</v>
          </cell>
          <cell r="V4668">
            <v>0</v>
          </cell>
          <cell r="W4668">
            <v>0</v>
          </cell>
          <cell r="X4668">
            <v>0</v>
          </cell>
          <cell r="Y4668" t="str">
            <v>APS_4C_OUT_SExisting Contract Premium Costs</v>
          </cell>
        </row>
        <row r="4669">
          <cell r="E4669">
            <v>0</v>
          </cell>
          <cell r="F4669">
            <v>0</v>
          </cell>
          <cell r="G4669">
            <v>0</v>
          </cell>
          <cell r="H4669">
            <v>0</v>
          </cell>
          <cell r="I4669">
            <v>0</v>
          </cell>
          <cell r="J4669">
            <v>0</v>
          </cell>
          <cell r="K4669">
            <v>0</v>
          </cell>
          <cell r="L4669">
            <v>0</v>
          </cell>
          <cell r="M4669">
            <v>0</v>
          </cell>
          <cell r="N4669">
            <v>0</v>
          </cell>
          <cell r="O4669">
            <v>0</v>
          </cell>
          <cell r="P4669">
            <v>0</v>
          </cell>
          <cell r="Q4669">
            <v>0</v>
          </cell>
          <cell r="R4669">
            <v>0</v>
          </cell>
          <cell r="S4669">
            <v>0</v>
          </cell>
          <cell r="T4669">
            <v>0</v>
          </cell>
          <cell r="U4669">
            <v>0</v>
          </cell>
          <cell r="V4669">
            <v>0</v>
          </cell>
          <cell r="W4669">
            <v>0</v>
          </cell>
          <cell r="X4669">
            <v>0</v>
          </cell>
          <cell r="Y4669" t="str">
            <v>APS_4C_OUT_S   Contract Total Costs</v>
          </cell>
        </row>
        <row r="4670">
          <cell r="E4670">
            <v>0</v>
          </cell>
          <cell r="F4670">
            <v>0</v>
          </cell>
          <cell r="G4670">
            <v>0</v>
          </cell>
          <cell r="H4670">
            <v>0</v>
          </cell>
          <cell r="I4670">
            <v>0</v>
          </cell>
          <cell r="J4670">
            <v>0</v>
          </cell>
          <cell r="K4670">
            <v>0</v>
          </cell>
          <cell r="L4670">
            <v>0</v>
          </cell>
          <cell r="M4670">
            <v>0</v>
          </cell>
          <cell r="N4670">
            <v>0</v>
          </cell>
          <cell r="O4670">
            <v>0</v>
          </cell>
          <cell r="P4670">
            <v>0</v>
          </cell>
          <cell r="Q4670">
            <v>0</v>
          </cell>
          <cell r="R4670">
            <v>0</v>
          </cell>
          <cell r="S4670">
            <v>0</v>
          </cell>
          <cell r="T4670">
            <v>0</v>
          </cell>
          <cell r="U4670">
            <v>0</v>
          </cell>
          <cell r="V4670">
            <v>0</v>
          </cell>
          <cell r="W4670">
            <v>0</v>
          </cell>
          <cell r="X4670">
            <v>0</v>
          </cell>
          <cell r="Y4670" t="str">
            <v>APS_AZ_IN_PExisting Contract Energy Costs</v>
          </cell>
        </row>
        <row r="4671">
          <cell r="E4671">
            <v>0</v>
          </cell>
          <cell r="F4671">
            <v>0</v>
          </cell>
          <cell r="G4671">
            <v>0</v>
          </cell>
          <cell r="H4671">
            <v>0</v>
          </cell>
          <cell r="I4671">
            <v>0</v>
          </cell>
          <cell r="J4671">
            <v>0</v>
          </cell>
          <cell r="K4671">
            <v>0</v>
          </cell>
          <cell r="L4671">
            <v>0</v>
          </cell>
          <cell r="M4671">
            <v>0</v>
          </cell>
          <cell r="N4671">
            <v>0</v>
          </cell>
          <cell r="O4671">
            <v>0</v>
          </cell>
          <cell r="P4671">
            <v>0</v>
          </cell>
          <cell r="Q4671">
            <v>0</v>
          </cell>
          <cell r="R4671">
            <v>0</v>
          </cell>
          <cell r="S4671">
            <v>0</v>
          </cell>
          <cell r="T4671">
            <v>0</v>
          </cell>
          <cell r="U4671">
            <v>0</v>
          </cell>
          <cell r="V4671">
            <v>0</v>
          </cell>
          <cell r="W4671">
            <v>0</v>
          </cell>
          <cell r="X4671">
            <v>0</v>
          </cell>
          <cell r="Y4671" t="str">
            <v>APS_AZ_IN_PExisting Contract Capacity Costs</v>
          </cell>
        </row>
        <row r="4672">
          <cell r="E4672">
            <v>0</v>
          </cell>
          <cell r="F4672">
            <v>0</v>
          </cell>
          <cell r="G4672">
            <v>0</v>
          </cell>
          <cell r="H4672">
            <v>0</v>
          </cell>
          <cell r="I4672">
            <v>0</v>
          </cell>
          <cell r="J4672">
            <v>0</v>
          </cell>
          <cell r="K4672">
            <v>0</v>
          </cell>
          <cell r="L4672">
            <v>0</v>
          </cell>
          <cell r="M4672">
            <v>0</v>
          </cell>
          <cell r="N4672">
            <v>0</v>
          </cell>
          <cell r="O4672">
            <v>0</v>
          </cell>
          <cell r="P4672">
            <v>0</v>
          </cell>
          <cell r="Q4672">
            <v>0</v>
          </cell>
          <cell r="R4672">
            <v>0</v>
          </cell>
          <cell r="S4672">
            <v>0</v>
          </cell>
          <cell r="T4672">
            <v>0</v>
          </cell>
          <cell r="U4672">
            <v>0</v>
          </cell>
          <cell r="V4672">
            <v>0</v>
          </cell>
          <cell r="W4672">
            <v>0</v>
          </cell>
          <cell r="X4672">
            <v>0</v>
          </cell>
          <cell r="Y4672" t="str">
            <v>APS_AZ_IN_PExisting Contract Premium Costs</v>
          </cell>
        </row>
        <row r="4673">
          <cell r="E4673">
            <v>0</v>
          </cell>
          <cell r="F4673">
            <v>0</v>
          </cell>
          <cell r="G4673">
            <v>0</v>
          </cell>
          <cell r="H4673">
            <v>0</v>
          </cell>
          <cell r="I4673">
            <v>0</v>
          </cell>
          <cell r="J4673">
            <v>0</v>
          </cell>
          <cell r="K4673">
            <v>0</v>
          </cell>
          <cell r="L4673">
            <v>0</v>
          </cell>
          <cell r="M4673">
            <v>0</v>
          </cell>
          <cell r="N4673">
            <v>0</v>
          </cell>
          <cell r="O4673">
            <v>0</v>
          </cell>
          <cell r="P4673">
            <v>0</v>
          </cell>
          <cell r="Q4673">
            <v>0</v>
          </cell>
          <cell r="R4673">
            <v>0</v>
          </cell>
          <cell r="S4673">
            <v>0</v>
          </cell>
          <cell r="T4673">
            <v>0</v>
          </cell>
          <cell r="U4673">
            <v>0</v>
          </cell>
          <cell r="V4673">
            <v>0</v>
          </cell>
          <cell r="W4673">
            <v>0</v>
          </cell>
          <cell r="X4673">
            <v>0</v>
          </cell>
          <cell r="Y4673" t="str">
            <v>APS_AZ_IN_P   Contract Total Costs</v>
          </cell>
        </row>
        <row r="4674">
          <cell r="E4674">
            <v>0</v>
          </cell>
          <cell r="F4674">
            <v>0</v>
          </cell>
          <cell r="G4674">
            <v>0</v>
          </cell>
          <cell r="H4674">
            <v>0</v>
          </cell>
          <cell r="I4674">
            <v>0</v>
          </cell>
          <cell r="J4674">
            <v>0</v>
          </cell>
          <cell r="K4674">
            <v>0</v>
          </cell>
          <cell r="L4674">
            <v>0</v>
          </cell>
          <cell r="M4674">
            <v>0</v>
          </cell>
          <cell r="N4674">
            <v>0</v>
          </cell>
          <cell r="O4674">
            <v>0</v>
          </cell>
          <cell r="P4674">
            <v>0</v>
          </cell>
          <cell r="Q4674">
            <v>0</v>
          </cell>
          <cell r="R4674">
            <v>0</v>
          </cell>
          <cell r="S4674">
            <v>0</v>
          </cell>
          <cell r="T4674">
            <v>0</v>
          </cell>
          <cell r="U4674">
            <v>0</v>
          </cell>
          <cell r="V4674">
            <v>0</v>
          </cell>
          <cell r="W4674">
            <v>0</v>
          </cell>
          <cell r="X4674">
            <v>0</v>
          </cell>
          <cell r="Y4674" t="str">
            <v>APS_AZ_OUT_SExisting Contract Energy Costs</v>
          </cell>
        </row>
        <row r="4675">
          <cell r="E4675">
            <v>0</v>
          </cell>
          <cell r="F4675">
            <v>0</v>
          </cell>
          <cell r="G4675">
            <v>0</v>
          </cell>
          <cell r="H4675">
            <v>0</v>
          </cell>
          <cell r="I4675">
            <v>0</v>
          </cell>
          <cell r="J4675">
            <v>0</v>
          </cell>
          <cell r="K4675">
            <v>0</v>
          </cell>
          <cell r="L4675">
            <v>0</v>
          </cell>
          <cell r="M4675">
            <v>0</v>
          </cell>
          <cell r="N4675">
            <v>0</v>
          </cell>
          <cell r="O4675">
            <v>0</v>
          </cell>
          <cell r="P4675">
            <v>0</v>
          </cell>
          <cell r="Q4675">
            <v>0</v>
          </cell>
          <cell r="R4675">
            <v>0</v>
          </cell>
          <cell r="S4675">
            <v>0</v>
          </cell>
          <cell r="T4675">
            <v>0</v>
          </cell>
          <cell r="U4675">
            <v>0</v>
          </cell>
          <cell r="V4675">
            <v>0</v>
          </cell>
          <cell r="W4675">
            <v>0</v>
          </cell>
          <cell r="X4675">
            <v>0</v>
          </cell>
          <cell r="Y4675" t="str">
            <v>APS_AZ_OUT_SExisting Contract Capacity Costs</v>
          </cell>
        </row>
        <row r="4676">
          <cell r="E4676">
            <v>0</v>
          </cell>
          <cell r="F4676">
            <v>0</v>
          </cell>
          <cell r="G4676">
            <v>0</v>
          </cell>
          <cell r="H4676">
            <v>0</v>
          </cell>
          <cell r="I4676">
            <v>0</v>
          </cell>
          <cell r="J4676">
            <v>0</v>
          </cell>
          <cell r="K4676">
            <v>0</v>
          </cell>
          <cell r="L4676">
            <v>0</v>
          </cell>
          <cell r="M4676">
            <v>0</v>
          </cell>
          <cell r="N4676">
            <v>0</v>
          </cell>
          <cell r="O4676">
            <v>0</v>
          </cell>
          <cell r="P4676">
            <v>0</v>
          </cell>
          <cell r="Q4676">
            <v>0</v>
          </cell>
          <cell r="R4676">
            <v>0</v>
          </cell>
          <cell r="S4676">
            <v>0</v>
          </cell>
          <cell r="T4676">
            <v>0</v>
          </cell>
          <cell r="U4676">
            <v>0</v>
          </cell>
          <cell r="V4676">
            <v>0</v>
          </cell>
          <cell r="W4676">
            <v>0</v>
          </cell>
          <cell r="X4676">
            <v>0</v>
          </cell>
          <cell r="Y4676" t="str">
            <v>APS_AZ_OUT_SExisting Contract Premium Costs</v>
          </cell>
        </row>
        <row r="4677">
          <cell r="E4677">
            <v>0</v>
          </cell>
          <cell r="F4677">
            <v>0</v>
          </cell>
          <cell r="G4677">
            <v>0</v>
          </cell>
          <cell r="H4677">
            <v>0</v>
          </cell>
          <cell r="I4677">
            <v>0</v>
          </cell>
          <cell r="J4677">
            <v>0</v>
          </cell>
          <cell r="K4677">
            <v>0</v>
          </cell>
          <cell r="L4677">
            <v>0</v>
          </cell>
          <cell r="M4677">
            <v>0</v>
          </cell>
          <cell r="N4677">
            <v>0</v>
          </cell>
          <cell r="O4677">
            <v>0</v>
          </cell>
          <cell r="P4677">
            <v>0</v>
          </cell>
          <cell r="Q4677">
            <v>0</v>
          </cell>
          <cell r="R4677">
            <v>0</v>
          </cell>
          <cell r="S4677">
            <v>0</v>
          </cell>
          <cell r="T4677">
            <v>0</v>
          </cell>
          <cell r="U4677">
            <v>0</v>
          </cell>
          <cell r="V4677">
            <v>0</v>
          </cell>
          <cell r="W4677">
            <v>0</v>
          </cell>
          <cell r="X4677">
            <v>0</v>
          </cell>
          <cell r="Y4677" t="str">
            <v>APS_AZ_OUT_S   Contract Total Costs</v>
          </cell>
        </row>
        <row r="4678">
          <cell r="E4678">
            <v>-0.17100000000000001</v>
          </cell>
          <cell r="F4678">
            <v>-0.17100000000000001</v>
          </cell>
          <cell r="G4678">
            <v>-0.17100000000000001</v>
          </cell>
          <cell r="H4678">
            <v>-0.17100000000000001</v>
          </cell>
          <cell r="I4678">
            <v>-0.17100000000000001</v>
          </cell>
          <cell r="J4678">
            <v>0</v>
          </cell>
          <cell r="K4678">
            <v>0</v>
          </cell>
          <cell r="L4678">
            <v>0</v>
          </cell>
          <cell r="M4678">
            <v>0</v>
          </cell>
          <cell r="N4678">
            <v>0</v>
          </cell>
          <cell r="O4678">
            <v>0</v>
          </cell>
          <cell r="P4678">
            <v>0</v>
          </cell>
          <cell r="Q4678">
            <v>0</v>
          </cell>
          <cell r="R4678">
            <v>0</v>
          </cell>
          <cell r="S4678">
            <v>0</v>
          </cell>
          <cell r="T4678">
            <v>0</v>
          </cell>
          <cell r="U4678">
            <v>0</v>
          </cell>
          <cell r="V4678">
            <v>0</v>
          </cell>
          <cell r="W4678">
            <v>0</v>
          </cell>
          <cell r="X4678">
            <v>0</v>
          </cell>
          <cell r="Y4678" t="str">
            <v>BlackHillsLoss_SExisting Contract Energy Costs</v>
          </cell>
        </row>
        <row r="4679">
          <cell r="E4679">
            <v>0</v>
          </cell>
          <cell r="F4679">
            <v>0</v>
          </cell>
          <cell r="G4679">
            <v>0</v>
          </cell>
          <cell r="H4679">
            <v>0</v>
          </cell>
          <cell r="I4679">
            <v>0</v>
          </cell>
          <cell r="J4679">
            <v>0</v>
          </cell>
          <cell r="K4679">
            <v>0</v>
          </cell>
          <cell r="L4679">
            <v>0</v>
          </cell>
          <cell r="M4679">
            <v>0</v>
          </cell>
          <cell r="N4679">
            <v>0</v>
          </cell>
          <cell r="O4679">
            <v>0</v>
          </cell>
          <cell r="P4679">
            <v>0</v>
          </cell>
          <cell r="Q4679">
            <v>0</v>
          </cell>
          <cell r="R4679">
            <v>0</v>
          </cell>
          <cell r="S4679">
            <v>0</v>
          </cell>
          <cell r="T4679">
            <v>0</v>
          </cell>
          <cell r="U4679">
            <v>0</v>
          </cell>
          <cell r="V4679">
            <v>0</v>
          </cell>
          <cell r="W4679">
            <v>0</v>
          </cell>
          <cell r="X4679">
            <v>0</v>
          </cell>
          <cell r="Y4679" t="str">
            <v>BlackHillsLoss_SExisting Contract Capacity Costs</v>
          </cell>
        </row>
        <row r="4680">
          <cell r="E4680">
            <v>0</v>
          </cell>
          <cell r="F4680">
            <v>0</v>
          </cell>
          <cell r="G4680">
            <v>0</v>
          </cell>
          <cell r="H4680">
            <v>0</v>
          </cell>
          <cell r="I4680">
            <v>0</v>
          </cell>
          <cell r="J4680">
            <v>0</v>
          </cell>
          <cell r="K4680">
            <v>0</v>
          </cell>
          <cell r="L4680">
            <v>0</v>
          </cell>
          <cell r="M4680">
            <v>0</v>
          </cell>
          <cell r="N4680">
            <v>0</v>
          </cell>
          <cell r="O4680">
            <v>0</v>
          </cell>
          <cell r="P4680">
            <v>0</v>
          </cell>
          <cell r="Q4680">
            <v>0</v>
          </cell>
          <cell r="R4680">
            <v>0</v>
          </cell>
          <cell r="S4680">
            <v>0</v>
          </cell>
          <cell r="T4680">
            <v>0</v>
          </cell>
          <cell r="U4680">
            <v>0</v>
          </cell>
          <cell r="V4680">
            <v>0</v>
          </cell>
          <cell r="W4680">
            <v>0</v>
          </cell>
          <cell r="X4680">
            <v>0</v>
          </cell>
          <cell r="Y4680" t="str">
            <v>BlackHillsLoss_SExisting Contract Premium Costs</v>
          </cell>
        </row>
        <row r="4681">
          <cell r="E4681">
            <v>-0.17100000000000001</v>
          </cell>
          <cell r="F4681">
            <v>-0.17100000000000001</v>
          </cell>
          <cell r="G4681">
            <v>-0.17100000000000001</v>
          </cell>
          <cell r="H4681">
            <v>-0.17100000000000001</v>
          </cell>
          <cell r="I4681">
            <v>-0.17100000000000001</v>
          </cell>
          <cell r="J4681">
            <v>0</v>
          </cell>
          <cell r="K4681">
            <v>0</v>
          </cell>
          <cell r="L4681">
            <v>0</v>
          </cell>
          <cell r="M4681">
            <v>0</v>
          </cell>
          <cell r="N4681">
            <v>0</v>
          </cell>
          <cell r="O4681">
            <v>0</v>
          </cell>
          <cell r="P4681">
            <v>0</v>
          </cell>
          <cell r="Q4681">
            <v>0</v>
          </cell>
          <cell r="R4681">
            <v>0</v>
          </cell>
          <cell r="S4681">
            <v>0</v>
          </cell>
          <cell r="T4681">
            <v>0</v>
          </cell>
          <cell r="U4681">
            <v>0</v>
          </cell>
          <cell r="V4681">
            <v>0</v>
          </cell>
          <cell r="W4681">
            <v>0</v>
          </cell>
          <cell r="X4681">
            <v>0</v>
          </cell>
          <cell r="Y4681" t="str">
            <v>BlackHillsLoss_S   Contract Total Costs</v>
          </cell>
        </row>
        <row r="4682">
          <cell r="E4682">
            <v>0</v>
          </cell>
          <cell r="F4682">
            <v>0</v>
          </cell>
          <cell r="G4682">
            <v>0</v>
          </cell>
          <cell r="H4682">
            <v>0</v>
          </cell>
          <cell r="I4682">
            <v>0</v>
          </cell>
          <cell r="J4682">
            <v>0</v>
          </cell>
          <cell r="K4682">
            <v>0</v>
          </cell>
          <cell r="L4682">
            <v>0</v>
          </cell>
          <cell r="M4682">
            <v>0</v>
          </cell>
          <cell r="N4682">
            <v>0</v>
          </cell>
          <cell r="O4682">
            <v>0</v>
          </cell>
          <cell r="P4682">
            <v>0</v>
          </cell>
          <cell r="Q4682">
            <v>0</v>
          </cell>
          <cell r="R4682">
            <v>0</v>
          </cell>
          <cell r="S4682">
            <v>0</v>
          </cell>
          <cell r="T4682">
            <v>0</v>
          </cell>
          <cell r="U4682">
            <v>0</v>
          </cell>
          <cell r="V4682">
            <v>0</v>
          </cell>
          <cell r="W4682">
            <v>0</v>
          </cell>
          <cell r="X4682">
            <v>0</v>
          </cell>
          <cell r="Y4682" t="str">
            <v>PSCO_IN_PExisting Contract Energy Costs</v>
          </cell>
        </row>
        <row r="4683">
          <cell r="E4683">
            <v>0</v>
          </cell>
          <cell r="F4683">
            <v>0</v>
          </cell>
          <cell r="G4683">
            <v>0</v>
          </cell>
          <cell r="H4683">
            <v>0</v>
          </cell>
          <cell r="I4683">
            <v>0</v>
          </cell>
          <cell r="J4683">
            <v>0</v>
          </cell>
          <cell r="K4683">
            <v>0</v>
          </cell>
          <cell r="L4683">
            <v>0</v>
          </cell>
          <cell r="M4683">
            <v>0</v>
          </cell>
          <cell r="N4683">
            <v>0</v>
          </cell>
          <cell r="O4683">
            <v>0</v>
          </cell>
          <cell r="P4683">
            <v>0</v>
          </cell>
          <cell r="Q4683">
            <v>0</v>
          </cell>
          <cell r="R4683">
            <v>0</v>
          </cell>
          <cell r="S4683">
            <v>0</v>
          </cell>
          <cell r="T4683">
            <v>0</v>
          </cell>
          <cell r="U4683">
            <v>0</v>
          </cell>
          <cell r="V4683">
            <v>0</v>
          </cell>
          <cell r="W4683">
            <v>0</v>
          </cell>
          <cell r="X4683">
            <v>0</v>
          </cell>
          <cell r="Y4683" t="str">
            <v>PSCO_IN_PExisting Contract Capacity Costs</v>
          </cell>
        </row>
        <row r="4684">
          <cell r="E4684">
            <v>0</v>
          </cell>
          <cell r="F4684">
            <v>0</v>
          </cell>
          <cell r="G4684">
            <v>0</v>
          </cell>
          <cell r="H4684">
            <v>0</v>
          </cell>
          <cell r="I4684">
            <v>0</v>
          </cell>
          <cell r="J4684">
            <v>0</v>
          </cell>
          <cell r="K4684">
            <v>0</v>
          </cell>
          <cell r="L4684">
            <v>0</v>
          </cell>
          <cell r="M4684">
            <v>0</v>
          </cell>
          <cell r="N4684">
            <v>0</v>
          </cell>
          <cell r="O4684">
            <v>0</v>
          </cell>
          <cell r="P4684">
            <v>0</v>
          </cell>
          <cell r="Q4684">
            <v>0</v>
          </cell>
          <cell r="R4684">
            <v>0</v>
          </cell>
          <cell r="S4684">
            <v>0</v>
          </cell>
          <cell r="T4684">
            <v>0</v>
          </cell>
          <cell r="U4684">
            <v>0</v>
          </cell>
          <cell r="V4684">
            <v>0</v>
          </cell>
          <cell r="W4684">
            <v>0</v>
          </cell>
          <cell r="X4684">
            <v>0</v>
          </cell>
          <cell r="Y4684" t="str">
            <v>PSCO_IN_PExisting Contract Premium Costs</v>
          </cell>
        </row>
        <row r="4685">
          <cell r="E4685">
            <v>0</v>
          </cell>
          <cell r="F4685">
            <v>0</v>
          </cell>
          <cell r="G4685">
            <v>0</v>
          </cell>
          <cell r="H4685">
            <v>0</v>
          </cell>
          <cell r="I4685">
            <v>0</v>
          </cell>
          <cell r="J4685">
            <v>0</v>
          </cell>
          <cell r="K4685">
            <v>0</v>
          </cell>
          <cell r="L4685">
            <v>0</v>
          </cell>
          <cell r="M4685">
            <v>0</v>
          </cell>
          <cell r="N4685">
            <v>0</v>
          </cell>
          <cell r="O4685">
            <v>0</v>
          </cell>
          <cell r="P4685">
            <v>0</v>
          </cell>
          <cell r="Q4685">
            <v>0</v>
          </cell>
          <cell r="R4685">
            <v>0</v>
          </cell>
          <cell r="S4685">
            <v>0</v>
          </cell>
          <cell r="T4685">
            <v>0</v>
          </cell>
          <cell r="U4685">
            <v>0</v>
          </cell>
          <cell r="V4685">
            <v>0</v>
          </cell>
          <cell r="W4685">
            <v>0</v>
          </cell>
          <cell r="X4685">
            <v>0</v>
          </cell>
          <cell r="Y4685" t="str">
            <v>PSCO_IN_P   Contract Total Costs</v>
          </cell>
        </row>
        <row r="4686">
          <cell r="E4686">
            <v>0</v>
          </cell>
          <cell r="F4686">
            <v>0</v>
          </cell>
          <cell r="G4686">
            <v>0</v>
          </cell>
          <cell r="H4686">
            <v>0</v>
          </cell>
          <cell r="I4686">
            <v>0</v>
          </cell>
          <cell r="J4686">
            <v>0</v>
          </cell>
          <cell r="K4686">
            <v>0</v>
          </cell>
          <cell r="L4686">
            <v>0</v>
          </cell>
          <cell r="M4686">
            <v>0</v>
          </cell>
          <cell r="N4686">
            <v>0</v>
          </cell>
          <cell r="O4686">
            <v>0</v>
          </cell>
          <cell r="P4686">
            <v>0</v>
          </cell>
          <cell r="Q4686">
            <v>0</v>
          </cell>
          <cell r="R4686">
            <v>0</v>
          </cell>
          <cell r="S4686">
            <v>0</v>
          </cell>
          <cell r="T4686">
            <v>0</v>
          </cell>
          <cell r="U4686">
            <v>0</v>
          </cell>
          <cell r="V4686">
            <v>0</v>
          </cell>
          <cell r="W4686">
            <v>0</v>
          </cell>
          <cell r="X4686">
            <v>0</v>
          </cell>
          <cell r="Y4686" t="str">
            <v>PSCO_CO_OUT_SExisting Contract Energy Costs</v>
          </cell>
        </row>
        <row r="4687">
          <cell r="E4687">
            <v>0</v>
          </cell>
          <cell r="F4687">
            <v>0</v>
          </cell>
          <cell r="G4687">
            <v>0</v>
          </cell>
          <cell r="H4687">
            <v>0</v>
          </cell>
          <cell r="I4687">
            <v>0</v>
          </cell>
          <cell r="J4687">
            <v>0</v>
          </cell>
          <cell r="K4687">
            <v>0</v>
          </cell>
          <cell r="L4687">
            <v>0</v>
          </cell>
          <cell r="M4687">
            <v>0</v>
          </cell>
          <cell r="N4687">
            <v>0</v>
          </cell>
          <cell r="O4687">
            <v>0</v>
          </cell>
          <cell r="P4687">
            <v>0</v>
          </cell>
          <cell r="Q4687">
            <v>0</v>
          </cell>
          <cell r="R4687">
            <v>0</v>
          </cell>
          <cell r="S4687">
            <v>0</v>
          </cell>
          <cell r="T4687">
            <v>0</v>
          </cell>
          <cell r="U4687">
            <v>0</v>
          </cell>
          <cell r="V4687">
            <v>0</v>
          </cell>
          <cell r="W4687">
            <v>0</v>
          </cell>
          <cell r="X4687">
            <v>0</v>
          </cell>
          <cell r="Y4687" t="str">
            <v>PSCO_CO_OUT_SExisting Contract Capacity Costs</v>
          </cell>
        </row>
        <row r="4688">
          <cell r="E4688">
            <v>0</v>
          </cell>
          <cell r="F4688">
            <v>0</v>
          </cell>
          <cell r="G4688">
            <v>0</v>
          </cell>
          <cell r="H4688">
            <v>0</v>
          </cell>
          <cell r="I4688">
            <v>0</v>
          </cell>
          <cell r="J4688">
            <v>0</v>
          </cell>
          <cell r="K4688">
            <v>0</v>
          </cell>
          <cell r="L4688">
            <v>0</v>
          </cell>
          <cell r="M4688">
            <v>0</v>
          </cell>
          <cell r="N4688">
            <v>0</v>
          </cell>
          <cell r="O4688">
            <v>0</v>
          </cell>
          <cell r="P4688">
            <v>0</v>
          </cell>
          <cell r="Q4688">
            <v>0</v>
          </cell>
          <cell r="R4688">
            <v>0</v>
          </cell>
          <cell r="S4688">
            <v>0</v>
          </cell>
          <cell r="T4688">
            <v>0</v>
          </cell>
          <cell r="U4688">
            <v>0</v>
          </cell>
          <cell r="V4688">
            <v>0</v>
          </cell>
          <cell r="W4688">
            <v>0</v>
          </cell>
          <cell r="X4688">
            <v>0</v>
          </cell>
          <cell r="Y4688" t="str">
            <v>PSCO_CO_OUT_SExisting Contract Premium Costs</v>
          </cell>
        </row>
        <row r="4689">
          <cell r="E4689">
            <v>0</v>
          </cell>
          <cell r="F4689">
            <v>0</v>
          </cell>
          <cell r="G4689">
            <v>0</v>
          </cell>
          <cell r="H4689">
            <v>0</v>
          </cell>
          <cell r="I4689">
            <v>0</v>
          </cell>
          <cell r="J4689">
            <v>0</v>
          </cell>
          <cell r="K4689">
            <v>0</v>
          </cell>
          <cell r="L4689">
            <v>0</v>
          </cell>
          <cell r="M4689">
            <v>0</v>
          </cell>
          <cell r="N4689">
            <v>0</v>
          </cell>
          <cell r="O4689">
            <v>0</v>
          </cell>
          <cell r="P4689">
            <v>0</v>
          </cell>
          <cell r="Q4689">
            <v>0</v>
          </cell>
          <cell r="R4689">
            <v>0</v>
          </cell>
          <cell r="S4689">
            <v>0</v>
          </cell>
          <cell r="T4689">
            <v>0</v>
          </cell>
          <cell r="U4689">
            <v>0</v>
          </cell>
          <cell r="V4689">
            <v>0</v>
          </cell>
          <cell r="W4689">
            <v>0</v>
          </cell>
          <cell r="X4689">
            <v>0</v>
          </cell>
          <cell r="Y4689" t="str">
            <v>PSCO_CO_OUT_S   Contract Total Costs</v>
          </cell>
        </row>
        <row r="4690">
          <cell r="E4690">
            <v>3.3559999999999999</v>
          </cell>
          <cell r="F4690">
            <v>3.7029999999999998</v>
          </cell>
          <cell r="G4690">
            <v>0.03</v>
          </cell>
          <cell r="H4690">
            <v>0.03</v>
          </cell>
          <cell r="I4690">
            <v>3.1E-2</v>
          </cell>
          <cell r="J4690">
            <v>3.2000000000000001E-2</v>
          </cell>
          <cell r="K4690">
            <v>3.3000000000000002E-2</v>
          </cell>
          <cell r="L4690">
            <v>3.4000000000000002E-2</v>
          </cell>
          <cell r="M4690">
            <v>3.5000000000000003E-2</v>
          </cell>
          <cell r="N4690">
            <v>3.5999999999999997E-2</v>
          </cell>
          <cell r="O4690">
            <v>3.6999999999999998E-2</v>
          </cell>
          <cell r="P4690">
            <v>3.9E-2</v>
          </cell>
          <cell r="Q4690">
            <v>0.04</v>
          </cell>
          <cell r="R4690">
            <v>4.1000000000000002E-2</v>
          </cell>
          <cell r="S4690">
            <v>4.2000000000000003E-2</v>
          </cell>
          <cell r="T4690">
            <v>4.2999999999999997E-2</v>
          </cell>
          <cell r="U4690">
            <v>4.4999999999999998E-2</v>
          </cell>
          <cell r="V4690">
            <v>4.5999999999999999E-2</v>
          </cell>
          <cell r="W4690">
            <v>4.7E-2</v>
          </cell>
          <cell r="X4690">
            <v>4.9000000000000002E-2</v>
          </cell>
          <cell r="Y4690" t="str">
            <v>QF_HY_CAExisting Contract Energy Costs</v>
          </cell>
        </row>
        <row r="4691">
          <cell r="E4691">
            <v>0</v>
          </cell>
          <cell r="F4691">
            <v>0</v>
          </cell>
          <cell r="G4691">
            <v>0</v>
          </cell>
          <cell r="H4691">
            <v>0</v>
          </cell>
          <cell r="I4691">
            <v>0</v>
          </cell>
          <cell r="J4691">
            <v>0</v>
          </cell>
          <cell r="K4691">
            <v>0</v>
          </cell>
          <cell r="L4691">
            <v>0</v>
          </cell>
          <cell r="M4691">
            <v>0</v>
          </cell>
          <cell r="N4691">
            <v>0</v>
          </cell>
          <cell r="O4691">
            <v>0</v>
          </cell>
          <cell r="P4691">
            <v>0</v>
          </cell>
          <cell r="Q4691">
            <v>0</v>
          </cell>
          <cell r="R4691">
            <v>0</v>
          </cell>
          <cell r="S4691">
            <v>0</v>
          </cell>
          <cell r="T4691">
            <v>0</v>
          </cell>
          <cell r="U4691">
            <v>0</v>
          </cell>
          <cell r="V4691">
            <v>0</v>
          </cell>
          <cell r="W4691">
            <v>0</v>
          </cell>
          <cell r="X4691">
            <v>0</v>
          </cell>
          <cell r="Y4691" t="str">
            <v>QF_HY_CAExisting Contract Capacity Costs</v>
          </cell>
        </row>
        <row r="4692">
          <cell r="E4692">
            <v>0</v>
          </cell>
          <cell r="F4692">
            <v>0</v>
          </cell>
          <cell r="G4692">
            <v>0</v>
          </cell>
          <cell r="H4692">
            <v>0</v>
          </cell>
          <cell r="I4692">
            <v>0</v>
          </cell>
          <cell r="J4692">
            <v>0</v>
          </cell>
          <cell r="K4692">
            <v>0</v>
          </cell>
          <cell r="L4692">
            <v>0</v>
          </cell>
          <cell r="M4692">
            <v>0</v>
          </cell>
          <cell r="N4692">
            <v>0</v>
          </cell>
          <cell r="O4692">
            <v>0</v>
          </cell>
          <cell r="P4692">
            <v>0</v>
          </cell>
          <cell r="Q4692">
            <v>0</v>
          </cell>
          <cell r="R4692">
            <v>0</v>
          </cell>
          <cell r="S4692">
            <v>0</v>
          </cell>
          <cell r="T4692">
            <v>0</v>
          </cell>
          <cell r="U4692">
            <v>0</v>
          </cell>
          <cell r="V4692">
            <v>0</v>
          </cell>
          <cell r="W4692">
            <v>0</v>
          </cell>
          <cell r="X4692">
            <v>0</v>
          </cell>
          <cell r="Y4692" t="str">
            <v>QF_HY_CAExisting Contract Premium Costs</v>
          </cell>
        </row>
        <row r="4693">
          <cell r="E4693">
            <v>3.3559999999999999</v>
          </cell>
          <cell r="F4693">
            <v>3.7029999999999998</v>
          </cell>
          <cell r="G4693">
            <v>0.03</v>
          </cell>
          <cell r="H4693">
            <v>0.03</v>
          </cell>
          <cell r="I4693">
            <v>3.1E-2</v>
          </cell>
          <cell r="J4693">
            <v>3.2000000000000001E-2</v>
          </cell>
          <cell r="K4693">
            <v>3.3000000000000002E-2</v>
          </cell>
          <cell r="L4693">
            <v>3.4000000000000002E-2</v>
          </cell>
          <cell r="M4693">
            <v>3.5000000000000003E-2</v>
          </cell>
          <cell r="N4693">
            <v>3.5999999999999997E-2</v>
          </cell>
          <cell r="O4693">
            <v>3.6999999999999998E-2</v>
          </cell>
          <cell r="P4693">
            <v>3.9E-2</v>
          </cell>
          <cell r="Q4693">
            <v>0.04</v>
          </cell>
          <cell r="R4693">
            <v>4.1000000000000002E-2</v>
          </cell>
          <cell r="S4693">
            <v>4.2000000000000003E-2</v>
          </cell>
          <cell r="T4693">
            <v>4.2999999999999997E-2</v>
          </cell>
          <cell r="U4693">
            <v>4.4999999999999998E-2</v>
          </cell>
          <cell r="V4693">
            <v>4.5999999999999999E-2</v>
          </cell>
          <cell r="W4693">
            <v>4.7E-2</v>
          </cell>
          <cell r="X4693">
            <v>4.9000000000000002E-2</v>
          </cell>
          <cell r="Y4693" t="str">
            <v>QF_HY_CA   Contract Total Costs</v>
          </cell>
        </row>
        <row r="4694">
          <cell r="E4694">
            <v>2.78</v>
          </cell>
          <cell r="F4694">
            <v>2.8069999999999999</v>
          </cell>
          <cell r="G4694">
            <v>2.9790000000000001</v>
          </cell>
          <cell r="H4694">
            <v>3.1629999999999998</v>
          </cell>
          <cell r="I4694">
            <v>0.98199999999999998</v>
          </cell>
          <cell r="J4694">
            <v>0</v>
          </cell>
          <cell r="K4694">
            <v>0</v>
          </cell>
          <cell r="L4694">
            <v>0</v>
          </cell>
          <cell r="M4694">
            <v>0</v>
          </cell>
          <cell r="N4694">
            <v>0</v>
          </cell>
          <cell r="O4694">
            <v>0</v>
          </cell>
          <cell r="P4694">
            <v>0</v>
          </cell>
          <cell r="Q4694">
            <v>0</v>
          </cell>
          <cell r="R4694">
            <v>0</v>
          </cell>
          <cell r="S4694">
            <v>0</v>
          </cell>
          <cell r="T4694">
            <v>0</v>
          </cell>
          <cell r="U4694">
            <v>0</v>
          </cell>
          <cell r="V4694">
            <v>0</v>
          </cell>
          <cell r="W4694">
            <v>0</v>
          </cell>
          <cell r="X4694">
            <v>0</v>
          </cell>
          <cell r="Y4694" t="str">
            <v>QF_BIO_ORExisting Contract Energy Costs</v>
          </cell>
        </row>
        <row r="4695">
          <cell r="E4695">
            <v>0</v>
          </cell>
          <cell r="F4695">
            <v>0</v>
          </cell>
          <cell r="G4695">
            <v>0</v>
          </cell>
          <cell r="H4695">
            <v>0</v>
          </cell>
          <cell r="I4695">
            <v>0</v>
          </cell>
          <cell r="J4695">
            <v>0</v>
          </cell>
          <cell r="K4695">
            <v>0</v>
          </cell>
          <cell r="L4695">
            <v>0</v>
          </cell>
          <cell r="M4695">
            <v>0</v>
          </cell>
          <cell r="N4695">
            <v>0</v>
          </cell>
          <cell r="O4695">
            <v>0</v>
          </cell>
          <cell r="P4695">
            <v>0</v>
          </cell>
          <cell r="Q4695">
            <v>0</v>
          </cell>
          <cell r="R4695">
            <v>0</v>
          </cell>
          <cell r="S4695">
            <v>0</v>
          </cell>
          <cell r="T4695">
            <v>0</v>
          </cell>
          <cell r="U4695">
            <v>0</v>
          </cell>
          <cell r="V4695">
            <v>0</v>
          </cell>
          <cell r="W4695">
            <v>0</v>
          </cell>
          <cell r="X4695">
            <v>0</v>
          </cell>
          <cell r="Y4695" t="str">
            <v>QF_BIO_ORExisting Contract Capacity Costs</v>
          </cell>
        </row>
        <row r="4696">
          <cell r="E4696">
            <v>0</v>
          </cell>
          <cell r="F4696">
            <v>0</v>
          </cell>
          <cell r="G4696">
            <v>0</v>
          </cell>
          <cell r="H4696">
            <v>0</v>
          </cell>
          <cell r="I4696">
            <v>0</v>
          </cell>
          <cell r="J4696">
            <v>0</v>
          </cell>
          <cell r="K4696">
            <v>0</v>
          </cell>
          <cell r="L4696">
            <v>0</v>
          </cell>
          <cell r="M4696">
            <v>0</v>
          </cell>
          <cell r="N4696">
            <v>0</v>
          </cell>
          <cell r="O4696">
            <v>0</v>
          </cell>
          <cell r="P4696">
            <v>0</v>
          </cell>
          <cell r="Q4696">
            <v>0</v>
          </cell>
          <cell r="R4696">
            <v>0</v>
          </cell>
          <cell r="S4696">
            <v>0</v>
          </cell>
          <cell r="T4696">
            <v>0</v>
          </cell>
          <cell r="U4696">
            <v>0</v>
          </cell>
          <cell r="V4696">
            <v>0</v>
          </cell>
          <cell r="W4696">
            <v>0</v>
          </cell>
          <cell r="X4696">
            <v>0</v>
          </cell>
          <cell r="Y4696" t="str">
            <v>QF_BIO_ORExisting Contract Premium Costs</v>
          </cell>
        </row>
        <row r="4697">
          <cell r="E4697">
            <v>2.78</v>
          </cell>
          <cell r="F4697">
            <v>2.8069999999999999</v>
          </cell>
          <cell r="G4697">
            <v>2.9790000000000001</v>
          </cell>
          <cell r="H4697">
            <v>3.1629999999999998</v>
          </cell>
          <cell r="I4697">
            <v>0.98199999999999998</v>
          </cell>
          <cell r="J4697">
            <v>0</v>
          </cell>
          <cell r="K4697">
            <v>0</v>
          </cell>
          <cell r="L4697">
            <v>0</v>
          </cell>
          <cell r="M4697">
            <v>0</v>
          </cell>
          <cell r="N4697">
            <v>0</v>
          </cell>
          <cell r="O4697">
            <v>0</v>
          </cell>
          <cell r="P4697">
            <v>0</v>
          </cell>
          <cell r="Q4697">
            <v>0</v>
          </cell>
          <cell r="R4697">
            <v>0</v>
          </cell>
          <cell r="S4697">
            <v>0</v>
          </cell>
          <cell r="T4697">
            <v>0</v>
          </cell>
          <cell r="U4697">
            <v>0</v>
          </cell>
          <cell r="V4697">
            <v>0</v>
          </cell>
          <cell r="W4697">
            <v>0</v>
          </cell>
          <cell r="X4697">
            <v>0</v>
          </cell>
          <cell r="Y4697" t="str">
            <v>QF_BIO_OR   Contract Total Costs</v>
          </cell>
        </row>
        <row r="4698">
          <cell r="E4698">
            <v>20.411999999999999</v>
          </cell>
          <cell r="F4698">
            <v>19.18</v>
          </cell>
          <cell r="G4698">
            <v>11.096</v>
          </cell>
          <cell r="H4698">
            <v>7.4139999999999997</v>
          </cell>
          <cell r="I4698">
            <v>6.4660000000000002</v>
          </cell>
          <cell r="J4698">
            <v>5.8280000000000003</v>
          </cell>
          <cell r="K4698">
            <v>5.766</v>
          </cell>
          <cell r="L4698">
            <v>3.5449999999999999</v>
          </cell>
          <cell r="M4698">
            <v>2.234</v>
          </cell>
          <cell r="N4698">
            <v>1.631</v>
          </cell>
          <cell r="O4698">
            <v>1.3340000000000001</v>
          </cell>
          <cell r="P4698">
            <v>0.76100000000000001</v>
          </cell>
          <cell r="Q4698">
            <v>0.76600000000000001</v>
          </cell>
          <cell r="R4698">
            <v>0.78100000000000003</v>
          </cell>
          <cell r="S4698">
            <v>0.08</v>
          </cell>
          <cell r="T4698">
            <v>0</v>
          </cell>
          <cell r="U4698">
            <v>0</v>
          </cell>
          <cell r="V4698">
            <v>0</v>
          </cell>
          <cell r="W4698">
            <v>0</v>
          </cell>
          <cell r="X4698">
            <v>0</v>
          </cell>
          <cell r="Y4698" t="str">
            <v>QF_HY_ORExisting Contract Energy Costs</v>
          </cell>
        </row>
        <row r="4699">
          <cell r="E4699">
            <v>0</v>
          </cell>
          <cell r="F4699">
            <v>0</v>
          </cell>
          <cell r="G4699">
            <v>0</v>
          </cell>
          <cell r="H4699">
            <v>0</v>
          </cell>
          <cell r="I4699">
            <v>0</v>
          </cell>
          <cell r="J4699">
            <v>0</v>
          </cell>
          <cell r="K4699">
            <v>0</v>
          </cell>
          <cell r="L4699">
            <v>0</v>
          </cell>
          <cell r="M4699">
            <v>0</v>
          </cell>
          <cell r="N4699">
            <v>0</v>
          </cell>
          <cell r="O4699">
            <v>0</v>
          </cell>
          <cell r="P4699">
            <v>0</v>
          </cell>
          <cell r="Q4699">
            <v>0</v>
          </cell>
          <cell r="R4699">
            <v>0</v>
          </cell>
          <cell r="S4699">
            <v>0</v>
          </cell>
          <cell r="T4699">
            <v>0</v>
          </cell>
          <cell r="U4699">
            <v>0</v>
          </cell>
          <cell r="V4699">
            <v>0</v>
          </cell>
          <cell r="W4699">
            <v>0</v>
          </cell>
          <cell r="X4699">
            <v>0</v>
          </cell>
          <cell r="Y4699" t="str">
            <v>QF_HY_ORExisting Contract Capacity Costs</v>
          </cell>
        </row>
        <row r="4700">
          <cell r="E4700">
            <v>0</v>
          </cell>
          <cell r="F4700">
            <v>0</v>
          </cell>
          <cell r="G4700">
            <v>0</v>
          </cell>
          <cell r="H4700">
            <v>0</v>
          </cell>
          <cell r="I4700">
            <v>0</v>
          </cell>
          <cell r="J4700">
            <v>0</v>
          </cell>
          <cell r="K4700">
            <v>0</v>
          </cell>
          <cell r="L4700">
            <v>0</v>
          </cell>
          <cell r="M4700">
            <v>0</v>
          </cell>
          <cell r="N4700">
            <v>0</v>
          </cell>
          <cell r="O4700">
            <v>0</v>
          </cell>
          <cell r="P4700">
            <v>0</v>
          </cell>
          <cell r="Q4700">
            <v>0</v>
          </cell>
          <cell r="R4700">
            <v>0</v>
          </cell>
          <cell r="S4700">
            <v>0</v>
          </cell>
          <cell r="T4700">
            <v>0</v>
          </cell>
          <cell r="U4700">
            <v>0</v>
          </cell>
          <cell r="V4700">
            <v>0</v>
          </cell>
          <cell r="W4700">
            <v>0</v>
          </cell>
          <cell r="X4700">
            <v>0</v>
          </cell>
          <cell r="Y4700" t="str">
            <v>QF_HY_ORExisting Contract Premium Costs</v>
          </cell>
        </row>
        <row r="4701">
          <cell r="E4701">
            <v>20.411999999999999</v>
          </cell>
          <cell r="F4701">
            <v>19.18</v>
          </cell>
          <cell r="G4701">
            <v>11.096</v>
          </cell>
          <cell r="H4701">
            <v>7.4139999999999997</v>
          </cell>
          <cell r="I4701">
            <v>6.4660000000000002</v>
          </cell>
          <cell r="J4701">
            <v>5.8280000000000003</v>
          </cell>
          <cell r="K4701">
            <v>5.766</v>
          </cell>
          <cell r="L4701">
            <v>3.5449999999999999</v>
          </cell>
          <cell r="M4701">
            <v>2.234</v>
          </cell>
          <cell r="N4701">
            <v>1.631</v>
          </cell>
          <cell r="O4701">
            <v>1.3340000000000001</v>
          </cell>
          <cell r="P4701">
            <v>0.76100000000000001</v>
          </cell>
          <cell r="Q4701">
            <v>0.76600000000000001</v>
          </cell>
          <cell r="R4701">
            <v>0.78100000000000003</v>
          </cell>
          <cell r="S4701">
            <v>0.08</v>
          </cell>
          <cell r="T4701">
            <v>0</v>
          </cell>
          <cell r="U4701">
            <v>0</v>
          </cell>
          <cell r="V4701">
            <v>0</v>
          </cell>
          <cell r="W4701">
            <v>0</v>
          </cell>
          <cell r="X4701">
            <v>0</v>
          </cell>
          <cell r="Y4701" t="str">
            <v>QF_HY_OR   Contract Total Costs</v>
          </cell>
        </row>
        <row r="4702">
          <cell r="E4702">
            <v>3.3250000000000002</v>
          </cell>
          <cell r="F4702">
            <v>3.3610000000000002</v>
          </cell>
          <cell r="G4702">
            <v>3.4239999999999999</v>
          </cell>
          <cell r="H4702">
            <v>3.258</v>
          </cell>
          <cell r="I4702">
            <v>1.429</v>
          </cell>
          <cell r="J4702">
            <v>1.3759999999999999</v>
          </cell>
          <cell r="K4702">
            <v>1.4430000000000001</v>
          </cell>
          <cell r="L4702">
            <v>1.4670000000000001</v>
          </cell>
          <cell r="M4702">
            <v>0.94399999999999995</v>
          </cell>
          <cell r="N4702">
            <v>0.433</v>
          </cell>
          <cell r="O4702">
            <v>0.46500000000000002</v>
          </cell>
          <cell r="P4702">
            <v>0.498</v>
          </cell>
          <cell r="Q4702">
            <v>0.501</v>
          </cell>
          <cell r="R4702">
            <v>0.158</v>
          </cell>
          <cell r="S4702">
            <v>0</v>
          </cell>
          <cell r="T4702">
            <v>0</v>
          </cell>
          <cell r="U4702">
            <v>0</v>
          </cell>
          <cell r="V4702">
            <v>0</v>
          </cell>
          <cell r="W4702">
            <v>0</v>
          </cell>
          <cell r="X4702">
            <v>0</v>
          </cell>
          <cell r="Y4702" t="str">
            <v>QF_THERM_ORExisting Contract Energy Costs</v>
          </cell>
        </row>
        <row r="4703">
          <cell r="E4703">
            <v>0</v>
          </cell>
          <cell r="F4703">
            <v>0</v>
          </cell>
          <cell r="G4703">
            <v>0</v>
          </cell>
          <cell r="H4703">
            <v>0</v>
          </cell>
          <cell r="I4703">
            <v>0</v>
          </cell>
          <cell r="J4703">
            <v>0</v>
          </cell>
          <cell r="K4703">
            <v>0</v>
          </cell>
          <cell r="L4703">
            <v>0</v>
          </cell>
          <cell r="M4703">
            <v>0</v>
          </cell>
          <cell r="N4703">
            <v>0</v>
          </cell>
          <cell r="O4703">
            <v>0</v>
          </cell>
          <cell r="P4703">
            <v>0</v>
          </cell>
          <cell r="Q4703">
            <v>0</v>
          </cell>
          <cell r="R4703">
            <v>0</v>
          </cell>
          <cell r="S4703">
            <v>0</v>
          </cell>
          <cell r="T4703">
            <v>0</v>
          </cell>
          <cell r="U4703">
            <v>0</v>
          </cell>
          <cell r="V4703">
            <v>0</v>
          </cell>
          <cell r="W4703">
            <v>0</v>
          </cell>
          <cell r="X4703">
            <v>0</v>
          </cell>
          <cell r="Y4703" t="str">
            <v>QF_THERM_ORExisting Contract Capacity Costs</v>
          </cell>
        </row>
        <row r="4704">
          <cell r="E4704">
            <v>0</v>
          </cell>
          <cell r="F4704">
            <v>0</v>
          </cell>
          <cell r="G4704">
            <v>0</v>
          </cell>
          <cell r="H4704">
            <v>0</v>
          </cell>
          <cell r="I4704">
            <v>0</v>
          </cell>
          <cell r="J4704">
            <v>0</v>
          </cell>
          <cell r="K4704">
            <v>0</v>
          </cell>
          <cell r="L4704">
            <v>0</v>
          </cell>
          <cell r="M4704">
            <v>0</v>
          </cell>
          <cell r="N4704">
            <v>0</v>
          </cell>
          <cell r="O4704">
            <v>0</v>
          </cell>
          <cell r="P4704">
            <v>0</v>
          </cell>
          <cell r="Q4704">
            <v>0</v>
          </cell>
          <cell r="R4704">
            <v>0</v>
          </cell>
          <cell r="S4704">
            <v>0</v>
          </cell>
          <cell r="T4704">
            <v>0</v>
          </cell>
          <cell r="U4704">
            <v>0</v>
          </cell>
          <cell r="V4704">
            <v>0</v>
          </cell>
          <cell r="W4704">
            <v>0</v>
          </cell>
          <cell r="X4704">
            <v>0</v>
          </cell>
          <cell r="Y4704" t="str">
            <v>QF_THERM_ORExisting Contract Premium Costs</v>
          </cell>
        </row>
        <row r="4705">
          <cell r="E4705">
            <v>3.3250000000000002</v>
          </cell>
          <cell r="F4705">
            <v>3.3610000000000002</v>
          </cell>
          <cell r="G4705">
            <v>3.4239999999999999</v>
          </cell>
          <cell r="H4705">
            <v>3.258</v>
          </cell>
          <cell r="I4705">
            <v>1.429</v>
          </cell>
          <cell r="J4705">
            <v>1.3759999999999999</v>
          </cell>
          <cell r="K4705">
            <v>1.4430000000000001</v>
          </cell>
          <cell r="L4705">
            <v>1.4670000000000001</v>
          </cell>
          <cell r="M4705">
            <v>0.94399999999999995</v>
          </cell>
          <cell r="N4705">
            <v>0.433</v>
          </cell>
          <cell r="O4705">
            <v>0.46500000000000002</v>
          </cell>
          <cell r="P4705">
            <v>0.498</v>
          </cell>
          <cell r="Q4705">
            <v>0.501</v>
          </cell>
          <cell r="R4705">
            <v>0.158</v>
          </cell>
          <cell r="S4705">
            <v>0</v>
          </cell>
          <cell r="T4705">
            <v>0</v>
          </cell>
          <cell r="U4705">
            <v>0</v>
          </cell>
          <cell r="V4705">
            <v>0</v>
          </cell>
          <cell r="W4705">
            <v>0</v>
          </cell>
          <cell r="X4705">
            <v>0</v>
          </cell>
          <cell r="Y4705" t="str">
            <v>QF_THERM_OR   Contract Total Costs</v>
          </cell>
        </row>
        <row r="4706">
          <cell r="E4706">
            <v>0</v>
          </cell>
          <cell r="F4706">
            <v>0</v>
          </cell>
          <cell r="G4706">
            <v>0</v>
          </cell>
          <cell r="H4706">
            <v>0</v>
          </cell>
          <cell r="I4706">
            <v>0</v>
          </cell>
          <cell r="J4706">
            <v>0</v>
          </cell>
          <cell r="K4706">
            <v>0</v>
          </cell>
          <cell r="L4706">
            <v>0</v>
          </cell>
          <cell r="M4706">
            <v>0</v>
          </cell>
          <cell r="N4706">
            <v>0</v>
          </cell>
          <cell r="O4706">
            <v>0</v>
          </cell>
          <cell r="P4706">
            <v>0</v>
          </cell>
          <cell r="Q4706">
            <v>0</v>
          </cell>
          <cell r="R4706">
            <v>0</v>
          </cell>
          <cell r="S4706">
            <v>0</v>
          </cell>
          <cell r="T4706">
            <v>0</v>
          </cell>
          <cell r="U4706">
            <v>0</v>
          </cell>
          <cell r="V4706">
            <v>0</v>
          </cell>
          <cell r="W4706">
            <v>0</v>
          </cell>
          <cell r="X4706">
            <v>0</v>
          </cell>
          <cell r="Y4706" t="str">
            <v>QF_BIO_UTNExisting Contract Energy Costs</v>
          </cell>
        </row>
        <row r="4707">
          <cell r="E4707">
            <v>0</v>
          </cell>
          <cell r="F4707">
            <v>0</v>
          </cell>
          <cell r="G4707">
            <v>0</v>
          </cell>
          <cell r="H4707">
            <v>0</v>
          </cell>
          <cell r="I4707">
            <v>0</v>
          </cell>
          <cell r="J4707">
            <v>0</v>
          </cell>
          <cell r="K4707">
            <v>0</v>
          </cell>
          <cell r="L4707">
            <v>0</v>
          </cell>
          <cell r="M4707">
            <v>0</v>
          </cell>
          <cell r="N4707">
            <v>0</v>
          </cell>
          <cell r="O4707">
            <v>0</v>
          </cell>
          <cell r="P4707">
            <v>0</v>
          </cell>
          <cell r="Q4707">
            <v>0</v>
          </cell>
          <cell r="R4707">
            <v>0</v>
          </cell>
          <cell r="S4707">
            <v>0</v>
          </cell>
          <cell r="T4707">
            <v>0</v>
          </cell>
          <cell r="U4707">
            <v>0</v>
          </cell>
          <cell r="V4707">
            <v>0</v>
          </cell>
          <cell r="W4707">
            <v>0</v>
          </cell>
          <cell r="X4707">
            <v>0</v>
          </cell>
          <cell r="Y4707" t="str">
            <v>QF_BIO_UTNExisting Contract Capacity Costs</v>
          </cell>
        </row>
        <row r="4708">
          <cell r="E4708">
            <v>0</v>
          </cell>
          <cell r="F4708">
            <v>0</v>
          </cell>
          <cell r="G4708">
            <v>0</v>
          </cell>
          <cell r="H4708">
            <v>0</v>
          </cell>
          <cell r="I4708">
            <v>0</v>
          </cell>
          <cell r="J4708">
            <v>0</v>
          </cell>
          <cell r="K4708">
            <v>0</v>
          </cell>
          <cell r="L4708">
            <v>0</v>
          </cell>
          <cell r="M4708">
            <v>0</v>
          </cell>
          <cell r="N4708">
            <v>0</v>
          </cell>
          <cell r="O4708">
            <v>0</v>
          </cell>
          <cell r="P4708">
            <v>0</v>
          </cell>
          <cell r="Q4708">
            <v>0</v>
          </cell>
          <cell r="R4708">
            <v>0</v>
          </cell>
          <cell r="S4708">
            <v>0</v>
          </cell>
          <cell r="T4708">
            <v>0</v>
          </cell>
          <cell r="U4708">
            <v>0</v>
          </cell>
          <cell r="V4708">
            <v>0</v>
          </cell>
          <cell r="W4708">
            <v>0</v>
          </cell>
          <cell r="X4708">
            <v>0</v>
          </cell>
          <cell r="Y4708" t="str">
            <v>QF_BIO_UTNExisting Contract Premium Costs</v>
          </cell>
        </row>
        <row r="4709">
          <cell r="E4709">
            <v>0</v>
          </cell>
          <cell r="F4709">
            <v>0</v>
          </cell>
          <cell r="G4709">
            <v>0</v>
          </cell>
          <cell r="H4709">
            <v>0</v>
          </cell>
          <cell r="I4709">
            <v>0</v>
          </cell>
          <cell r="J4709">
            <v>0</v>
          </cell>
          <cell r="K4709">
            <v>0</v>
          </cell>
          <cell r="L4709">
            <v>0</v>
          </cell>
          <cell r="M4709">
            <v>0</v>
          </cell>
          <cell r="N4709">
            <v>0</v>
          </cell>
          <cell r="O4709">
            <v>0</v>
          </cell>
          <cell r="P4709">
            <v>0</v>
          </cell>
          <cell r="Q4709">
            <v>0</v>
          </cell>
          <cell r="R4709">
            <v>0</v>
          </cell>
          <cell r="S4709">
            <v>0</v>
          </cell>
          <cell r="T4709">
            <v>0</v>
          </cell>
          <cell r="U4709">
            <v>0</v>
          </cell>
          <cell r="V4709">
            <v>0</v>
          </cell>
          <cell r="W4709">
            <v>0</v>
          </cell>
          <cell r="X4709">
            <v>0</v>
          </cell>
          <cell r="Y4709" t="str">
            <v>QF_BIO_UTN   Contract Total Costs</v>
          </cell>
        </row>
        <row r="4710">
          <cell r="E4710">
            <v>1.022</v>
          </cell>
          <cell r="F4710">
            <v>1.046</v>
          </cell>
          <cell r="G4710">
            <v>1.075</v>
          </cell>
          <cell r="H4710">
            <v>1.1060000000000001</v>
          </cell>
          <cell r="I4710">
            <v>1.131</v>
          </cell>
          <cell r="J4710">
            <v>0.92800000000000005</v>
          </cell>
          <cell r="K4710">
            <v>2.4E-2</v>
          </cell>
          <cell r="L4710">
            <v>0</v>
          </cell>
          <cell r="M4710">
            <v>0</v>
          </cell>
          <cell r="N4710">
            <v>0</v>
          </cell>
          <cell r="O4710">
            <v>0</v>
          </cell>
          <cell r="P4710">
            <v>0</v>
          </cell>
          <cell r="Q4710">
            <v>0</v>
          </cell>
          <cell r="R4710">
            <v>0</v>
          </cell>
          <cell r="S4710">
            <v>0</v>
          </cell>
          <cell r="T4710">
            <v>0</v>
          </cell>
          <cell r="U4710">
            <v>0</v>
          </cell>
          <cell r="V4710">
            <v>0</v>
          </cell>
          <cell r="W4710">
            <v>0</v>
          </cell>
          <cell r="X4710">
            <v>0</v>
          </cell>
          <cell r="Y4710" t="str">
            <v>QF_BIO_UTSExisting Contract Energy Costs</v>
          </cell>
        </row>
        <row r="4711">
          <cell r="E4711">
            <v>0</v>
          </cell>
          <cell r="F4711">
            <v>0</v>
          </cell>
          <cell r="G4711">
            <v>0</v>
          </cell>
          <cell r="H4711">
            <v>0</v>
          </cell>
          <cell r="I4711">
            <v>0</v>
          </cell>
          <cell r="J4711">
            <v>0</v>
          </cell>
          <cell r="K4711">
            <v>0</v>
          </cell>
          <cell r="L4711">
            <v>0</v>
          </cell>
          <cell r="M4711">
            <v>0</v>
          </cell>
          <cell r="N4711">
            <v>0</v>
          </cell>
          <cell r="O4711">
            <v>0</v>
          </cell>
          <cell r="P4711">
            <v>0</v>
          </cell>
          <cell r="Q4711">
            <v>0</v>
          </cell>
          <cell r="R4711">
            <v>0</v>
          </cell>
          <cell r="S4711">
            <v>0</v>
          </cell>
          <cell r="T4711">
            <v>0</v>
          </cell>
          <cell r="U4711">
            <v>0</v>
          </cell>
          <cell r="V4711">
            <v>0</v>
          </cell>
          <cell r="W4711">
            <v>0</v>
          </cell>
          <cell r="X4711">
            <v>0</v>
          </cell>
          <cell r="Y4711" t="str">
            <v>QF_BIO_UTSExisting Contract Capacity Costs</v>
          </cell>
        </row>
        <row r="4712">
          <cell r="E4712">
            <v>0</v>
          </cell>
          <cell r="F4712">
            <v>0</v>
          </cell>
          <cell r="G4712">
            <v>0</v>
          </cell>
          <cell r="H4712">
            <v>0</v>
          </cell>
          <cell r="I4712">
            <v>0</v>
          </cell>
          <cell r="J4712">
            <v>0</v>
          </cell>
          <cell r="K4712">
            <v>0</v>
          </cell>
          <cell r="L4712">
            <v>0</v>
          </cell>
          <cell r="M4712">
            <v>0</v>
          </cell>
          <cell r="N4712">
            <v>0</v>
          </cell>
          <cell r="O4712">
            <v>0</v>
          </cell>
          <cell r="P4712">
            <v>0</v>
          </cell>
          <cell r="Q4712">
            <v>0</v>
          </cell>
          <cell r="R4712">
            <v>0</v>
          </cell>
          <cell r="S4712">
            <v>0</v>
          </cell>
          <cell r="T4712">
            <v>0</v>
          </cell>
          <cell r="U4712">
            <v>0</v>
          </cell>
          <cell r="V4712">
            <v>0</v>
          </cell>
          <cell r="W4712">
            <v>0</v>
          </cell>
          <cell r="X4712">
            <v>0</v>
          </cell>
          <cell r="Y4712" t="str">
            <v>QF_BIO_UTSExisting Contract Premium Costs</v>
          </cell>
        </row>
        <row r="4713">
          <cell r="E4713">
            <v>1.022</v>
          </cell>
          <cell r="F4713">
            <v>1.046</v>
          </cell>
          <cell r="G4713">
            <v>1.075</v>
          </cell>
          <cell r="H4713">
            <v>1.1060000000000001</v>
          </cell>
          <cell r="I4713">
            <v>1.131</v>
          </cell>
          <cell r="J4713">
            <v>0.92800000000000005</v>
          </cell>
          <cell r="K4713">
            <v>2.4E-2</v>
          </cell>
          <cell r="L4713">
            <v>0</v>
          </cell>
          <cell r="M4713">
            <v>0</v>
          </cell>
          <cell r="N4713">
            <v>0</v>
          </cell>
          <cell r="O4713">
            <v>0</v>
          </cell>
          <cell r="P4713">
            <v>0</v>
          </cell>
          <cell r="Q4713">
            <v>0</v>
          </cell>
          <cell r="R4713">
            <v>0</v>
          </cell>
          <cell r="S4713">
            <v>0</v>
          </cell>
          <cell r="T4713">
            <v>0</v>
          </cell>
          <cell r="U4713">
            <v>0</v>
          </cell>
          <cell r="V4713">
            <v>0</v>
          </cell>
          <cell r="W4713">
            <v>0</v>
          </cell>
          <cell r="X4713">
            <v>0</v>
          </cell>
          <cell r="Y4713" t="str">
            <v>QF_BIO_UTS   Contract Total Costs</v>
          </cell>
        </row>
        <row r="4714">
          <cell r="E4714">
            <v>0.35599999999999998</v>
          </cell>
          <cell r="F4714">
            <v>0.36899999999999999</v>
          </cell>
          <cell r="G4714">
            <v>0.38700000000000001</v>
          </cell>
          <cell r="H4714">
            <v>0.39100000000000001</v>
          </cell>
          <cell r="I4714">
            <v>0.39800000000000002</v>
          </cell>
          <cell r="J4714">
            <v>0.40799999999999997</v>
          </cell>
          <cell r="K4714">
            <v>0.42099999999999999</v>
          </cell>
          <cell r="L4714">
            <v>0.25800000000000001</v>
          </cell>
          <cell r="M4714">
            <v>0.24399999999999999</v>
          </cell>
          <cell r="N4714">
            <v>0.254</v>
          </cell>
          <cell r="O4714">
            <v>0.26300000000000001</v>
          </cell>
          <cell r="P4714">
            <v>0.27100000000000002</v>
          </cell>
          <cell r="Q4714">
            <v>0.27700000000000002</v>
          </cell>
          <cell r="R4714">
            <v>0.246</v>
          </cell>
          <cell r="S4714">
            <v>0.25</v>
          </cell>
          <cell r="T4714">
            <v>0.255</v>
          </cell>
          <cell r="U4714">
            <v>0.26</v>
          </cell>
          <cell r="V4714">
            <v>0</v>
          </cell>
          <cell r="W4714">
            <v>0</v>
          </cell>
          <cell r="X4714">
            <v>0</v>
          </cell>
          <cell r="Y4714" t="str">
            <v>QF_HY_UTSExisting Contract Energy Costs</v>
          </cell>
        </row>
        <row r="4715">
          <cell r="E4715">
            <v>0</v>
          </cell>
          <cell r="F4715">
            <v>0</v>
          </cell>
          <cell r="G4715">
            <v>0</v>
          </cell>
          <cell r="H4715">
            <v>0</v>
          </cell>
          <cell r="I4715">
            <v>0</v>
          </cell>
          <cell r="J4715">
            <v>0</v>
          </cell>
          <cell r="K4715">
            <v>0</v>
          </cell>
          <cell r="L4715">
            <v>0</v>
          </cell>
          <cell r="M4715">
            <v>0</v>
          </cell>
          <cell r="N4715">
            <v>0</v>
          </cell>
          <cell r="O4715">
            <v>0</v>
          </cell>
          <cell r="P4715">
            <v>0</v>
          </cell>
          <cell r="Q4715">
            <v>0</v>
          </cell>
          <cell r="R4715">
            <v>0</v>
          </cell>
          <cell r="S4715">
            <v>0</v>
          </cell>
          <cell r="T4715">
            <v>0</v>
          </cell>
          <cell r="U4715">
            <v>0</v>
          </cell>
          <cell r="V4715">
            <v>0</v>
          </cell>
          <cell r="W4715">
            <v>0</v>
          </cell>
          <cell r="X4715">
            <v>0</v>
          </cell>
          <cell r="Y4715" t="str">
            <v>QF_HY_UTSExisting Contract Capacity Costs</v>
          </cell>
        </row>
        <row r="4716">
          <cell r="E4716">
            <v>0</v>
          </cell>
          <cell r="F4716">
            <v>0</v>
          </cell>
          <cell r="G4716">
            <v>0</v>
          </cell>
          <cell r="H4716">
            <v>0</v>
          </cell>
          <cell r="I4716">
            <v>0</v>
          </cell>
          <cell r="J4716">
            <v>0</v>
          </cell>
          <cell r="K4716">
            <v>0</v>
          </cell>
          <cell r="L4716">
            <v>0</v>
          </cell>
          <cell r="M4716">
            <v>0</v>
          </cell>
          <cell r="N4716">
            <v>0</v>
          </cell>
          <cell r="O4716">
            <v>0</v>
          </cell>
          <cell r="P4716">
            <v>0</v>
          </cell>
          <cell r="Q4716">
            <v>0</v>
          </cell>
          <cell r="R4716">
            <v>0</v>
          </cell>
          <cell r="S4716">
            <v>0</v>
          </cell>
          <cell r="T4716">
            <v>0</v>
          </cell>
          <cell r="U4716">
            <v>0</v>
          </cell>
          <cell r="V4716">
            <v>0</v>
          </cell>
          <cell r="W4716">
            <v>0</v>
          </cell>
          <cell r="X4716">
            <v>0</v>
          </cell>
          <cell r="Y4716" t="str">
            <v>QF_HY_UTSExisting Contract Premium Costs</v>
          </cell>
        </row>
        <row r="4717">
          <cell r="E4717">
            <v>0.35599999999999998</v>
          </cell>
          <cell r="F4717">
            <v>0.36899999999999999</v>
          </cell>
          <cell r="G4717">
            <v>0.38700000000000001</v>
          </cell>
          <cell r="H4717">
            <v>0.39100000000000001</v>
          </cell>
          <cell r="I4717">
            <v>0.39800000000000002</v>
          </cell>
          <cell r="J4717">
            <v>0.40799999999999997</v>
          </cell>
          <cell r="K4717">
            <v>0.42099999999999999</v>
          </cell>
          <cell r="L4717">
            <v>0.25800000000000001</v>
          </cell>
          <cell r="M4717">
            <v>0.24399999999999999</v>
          </cell>
          <cell r="N4717">
            <v>0.254</v>
          </cell>
          <cell r="O4717">
            <v>0.26300000000000001</v>
          </cell>
          <cell r="P4717">
            <v>0.27100000000000002</v>
          </cell>
          <cell r="Q4717">
            <v>0.27700000000000002</v>
          </cell>
          <cell r="R4717">
            <v>0.246</v>
          </cell>
          <cell r="S4717">
            <v>0.25</v>
          </cell>
          <cell r="T4717">
            <v>0.255</v>
          </cell>
          <cell r="U4717">
            <v>0.26</v>
          </cell>
          <cell r="V4717">
            <v>0</v>
          </cell>
          <cell r="W4717">
            <v>0</v>
          </cell>
          <cell r="X4717">
            <v>0</v>
          </cell>
          <cell r="Y4717" t="str">
            <v>QF_HY_UTS   Contract Total Costs</v>
          </cell>
        </row>
        <row r="4718">
          <cell r="E4718">
            <v>0</v>
          </cell>
          <cell r="F4718">
            <v>0</v>
          </cell>
          <cell r="G4718">
            <v>0</v>
          </cell>
          <cell r="H4718">
            <v>0</v>
          </cell>
          <cell r="I4718">
            <v>0</v>
          </cell>
          <cell r="J4718">
            <v>0</v>
          </cell>
          <cell r="K4718">
            <v>0</v>
          </cell>
          <cell r="L4718">
            <v>0</v>
          </cell>
          <cell r="M4718">
            <v>0</v>
          </cell>
          <cell r="N4718">
            <v>0</v>
          </cell>
          <cell r="O4718">
            <v>0</v>
          </cell>
          <cell r="P4718">
            <v>0</v>
          </cell>
          <cell r="Q4718">
            <v>0</v>
          </cell>
          <cell r="R4718">
            <v>0</v>
          </cell>
          <cell r="S4718">
            <v>0</v>
          </cell>
          <cell r="T4718">
            <v>0</v>
          </cell>
          <cell r="U4718">
            <v>0</v>
          </cell>
          <cell r="V4718">
            <v>0</v>
          </cell>
          <cell r="W4718">
            <v>0</v>
          </cell>
          <cell r="X4718">
            <v>0</v>
          </cell>
          <cell r="Y4718" t="str">
            <v>QF_BIO_YKExisting Contract Energy Costs</v>
          </cell>
        </row>
        <row r="4719">
          <cell r="E4719">
            <v>0</v>
          </cell>
          <cell r="F4719">
            <v>0</v>
          </cell>
          <cell r="G4719">
            <v>0</v>
          </cell>
          <cell r="H4719">
            <v>0</v>
          </cell>
          <cell r="I4719">
            <v>0</v>
          </cell>
          <cell r="J4719">
            <v>0</v>
          </cell>
          <cell r="K4719">
            <v>0</v>
          </cell>
          <cell r="L4719">
            <v>0</v>
          </cell>
          <cell r="M4719">
            <v>0</v>
          </cell>
          <cell r="N4719">
            <v>0</v>
          </cell>
          <cell r="O4719">
            <v>0</v>
          </cell>
          <cell r="P4719">
            <v>0</v>
          </cell>
          <cell r="Q4719">
            <v>0</v>
          </cell>
          <cell r="R4719">
            <v>0</v>
          </cell>
          <cell r="S4719">
            <v>0</v>
          </cell>
          <cell r="T4719">
            <v>0</v>
          </cell>
          <cell r="U4719">
            <v>0</v>
          </cell>
          <cell r="V4719">
            <v>0</v>
          </cell>
          <cell r="W4719">
            <v>0</v>
          </cell>
          <cell r="X4719">
            <v>0</v>
          </cell>
          <cell r="Y4719" t="str">
            <v>QF_BIO_YKExisting Contract Capacity Costs</v>
          </cell>
        </row>
        <row r="4720">
          <cell r="E4720">
            <v>0</v>
          </cell>
          <cell r="F4720">
            <v>0</v>
          </cell>
          <cell r="G4720">
            <v>0</v>
          </cell>
          <cell r="H4720">
            <v>0</v>
          </cell>
          <cell r="I4720">
            <v>0</v>
          </cell>
          <cell r="J4720">
            <v>0</v>
          </cell>
          <cell r="K4720">
            <v>0</v>
          </cell>
          <cell r="L4720">
            <v>0</v>
          </cell>
          <cell r="M4720">
            <v>0</v>
          </cell>
          <cell r="N4720">
            <v>0</v>
          </cell>
          <cell r="O4720">
            <v>0</v>
          </cell>
          <cell r="P4720">
            <v>0</v>
          </cell>
          <cell r="Q4720">
            <v>0</v>
          </cell>
          <cell r="R4720">
            <v>0</v>
          </cell>
          <cell r="S4720">
            <v>0</v>
          </cell>
          <cell r="T4720">
            <v>0</v>
          </cell>
          <cell r="U4720">
            <v>0</v>
          </cell>
          <cell r="V4720">
            <v>0</v>
          </cell>
          <cell r="W4720">
            <v>0</v>
          </cell>
          <cell r="X4720">
            <v>0</v>
          </cell>
          <cell r="Y4720" t="str">
            <v>QF_BIO_YKExisting Contract Premium Costs</v>
          </cell>
        </row>
        <row r="4721">
          <cell r="E4721">
            <v>0</v>
          </cell>
          <cell r="F4721">
            <v>0</v>
          </cell>
          <cell r="G4721">
            <v>0</v>
          </cell>
          <cell r="H4721">
            <v>0</v>
          </cell>
          <cell r="I4721">
            <v>0</v>
          </cell>
          <cell r="J4721">
            <v>0</v>
          </cell>
          <cell r="K4721">
            <v>0</v>
          </cell>
          <cell r="L4721">
            <v>0</v>
          </cell>
          <cell r="M4721">
            <v>0</v>
          </cell>
          <cell r="N4721">
            <v>0</v>
          </cell>
          <cell r="O4721">
            <v>0</v>
          </cell>
          <cell r="P4721">
            <v>0</v>
          </cell>
          <cell r="Q4721">
            <v>0</v>
          </cell>
          <cell r="R4721">
            <v>0</v>
          </cell>
          <cell r="S4721">
            <v>0</v>
          </cell>
          <cell r="T4721">
            <v>0</v>
          </cell>
          <cell r="U4721">
            <v>0</v>
          </cell>
          <cell r="V4721">
            <v>0</v>
          </cell>
          <cell r="W4721">
            <v>0</v>
          </cell>
          <cell r="X4721">
            <v>0</v>
          </cell>
          <cell r="Y4721" t="str">
            <v>QF_BIO_YK   Contract Total Costs</v>
          </cell>
        </row>
        <row r="4722">
          <cell r="E4722">
            <v>0</v>
          </cell>
          <cell r="F4722">
            <v>0</v>
          </cell>
          <cell r="G4722">
            <v>0</v>
          </cell>
          <cell r="H4722">
            <v>0</v>
          </cell>
          <cell r="I4722">
            <v>0</v>
          </cell>
          <cell r="J4722">
            <v>0</v>
          </cell>
          <cell r="K4722">
            <v>0</v>
          </cell>
          <cell r="L4722">
            <v>0</v>
          </cell>
          <cell r="M4722">
            <v>0</v>
          </cell>
          <cell r="N4722">
            <v>0</v>
          </cell>
          <cell r="O4722">
            <v>0</v>
          </cell>
          <cell r="P4722">
            <v>0</v>
          </cell>
          <cell r="Q4722">
            <v>0</v>
          </cell>
          <cell r="R4722">
            <v>0</v>
          </cell>
          <cell r="S4722">
            <v>0</v>
          </cell>
          <cell r="T4722">
            <v>0</v>
          </cell>
          <cell r="U4722">
            <v>0</v>
          </cell>
          <cell r="V4722">
            <v>0</v>
          </cell>
          <cell r="W4722">
            <v>0</v>
          </cell>
          <cell r="X4722">
            <v>0</v>
          </cell>
          <cell r="Y4722" t="str">
            <v>QF_HY_WWExisting Contract Energy Costs</v>
          </cell>
        </row>
        <row r="4723">
          <cell r="E4723">
            <v>0</v>
          </cell>
          <cell r="F4723">
            <v>0</v>
          </cell>
          <cell r="G4723">
            <v>0</v>
          </cell>
          <cell r="H4723">
            <v>0</v>
          </cell>
          <cell r="I4723">
            <v>0</v>
          </cell>
          <cell r="J4723">
            <v>0</v>
          </cell>
          <cell r="K4723">
            <v>0</v>
          </cell>
          <cell r="L4723">
            <v>0</v>
          </cell>
          <cell r="M4723">
            <v>0</v>
          </cell>
          <cell r="N4723">
            <v>0</v>
          </cell>
          <cell r="O4723">
            <v>0</v>
          </cell>
          <cell r="P4723">
            <v>0</v>
          </cell>
          <cell r="Q4723">
            <v>0</v>
          </cell>
          <cell r="R4723">
            <v>0</v>
          </cell>
          <cell r="S4723">
            <v>0</v>
          </cell>
          <cell r="T4723">
            <v>0</v>
          </cell>
          <cell r="U4723">
            <v>0</v>
          </cell>
          <cell r="V4723">
            <v>0</v>
          </cell>
          <cell r="W4723">
            <v>0</v>
          </cell>
          <cell r="X4723">
            <v>0</v>
          </cell>
          <cell r="Y4723" t="str">
            <v>QF_HY_WWExisting Contract Capacity Costs</v>
          </cell>
        </row>
        <row r="4724">
          <cell r="E4724">
            <v>0</v>
          </cell>
          <cell r="F4724">
            <v>0</v>
          </cell>
          <cell r="G4724">
            <v>0</v>
          </cell>
          <cell r="H4724">
            <v>0</v>
          </cell>
          <cell r="I4724">
            <v>0</v>
          </cell>
          <cell r="J4724">
            <v>0</v>
          </cell>
          <cell r="K4724">
            <v>0</v>
          </cell>
          <cell r="L4724">
            <v>0</v>
          </cell>
          <cell r="M4724">
            <v>0</v>
          </cell>
          <cell r="N4724">
            <v>0</v>
          </cell>
          <cell r="O4724">
            <v>0</v>
          </cell>
          <cell r="P4724">
            <v>0</v>
          </cell>
          <cell r="Q4724">
            <v>0</v>
          </cell>
          <cell r="R4724">
            <v>0</v>
          </cell>
          <cell r="S4724">
            <v>0</v>
          </cell>
          <cell r="T4724">
            <v>0</v>
          </cell>
          <cell r="U4724">
            <v>0</v>
          </cell>
          <cell r="V4724">
            <v>0</v>
          </cell>
          <cell r="W4724">
            <v>0</v>
          </cell>
          <cell r="X4724">
            <v>0</v>
          </cell>
          <cell r="Y4724" t="str">
            <v>QF_HY_WWExisting Contract Premium Costs</v>
          </cell>
        </row>
        <row r="4725">
          <cell r="E4725">
            <v>0</v>
          </cell>
          <cell r="F4725">
            <v>0</v>
          </cell>
          <cell r="G4725">
            <v>0</v>
          </cell>
          <cell r="H4725">
            <v>0</v>
          </cell>
          <cell r="I4725">
            <v>0</v>
          </cell>
          <cell r="J4725">
            <v>0</v>
          </cell>
          <cell r="K4725">
            <v>0</v>
          </cell>
          <cell r="L4725">
            <v>0</v>
          </cell>
          <cell r="M4725">
            <v>0</v>
          </cell>
          <cell r="N4725">
            <v>0</v>
          </cell>
          <cell r="O4725">
            <v>0</v>
          </cell>
          <cell r="P4725">
            <v>0</v>
          </cell>
          <cell r="Q4725">
            <v>0</v>
          </cell>
          <cell r="R4725">
            <v>0</v>
          </cell>
          <cell r="S4725">
            <v>0</v>
          </cell>
          <cell r="T4725">
            <v>0</v>
          </cell>
          <cell r="U4725">
            <v>0</v>
          </cell>
          <cell r="V4725">
            <v>0</v>
          </cell>
          <cell r="W4725">
            <v>0</v>
          </cell>
          <cell r="X4725">
            <v>0</v>
          </cell>
          <cell r="Y4725" t="str">
            <v>QF_HY_WW   Contract Total Costs</v>
          </cell>
        </row>
        <row r="4726">
          <cell r="E4726">
            <v>5.8000000000000003E-2</v>
          </cell>
          <cell r="F4726">
            <v>6.0999999999999999E-2</v>
          </cell>
          <cell r="G4726">
            <v>6.8000000000000005E-2</v>
          </cell>
          <cell r="H4726">
            <v>0</v>
          </cell>
          <cell r="I4726">
            <v>0</v>
          </cell>
          <cell r="J4726">
            <v>0</v>
          </cell>
          <cell r="K4726">
            <v>0</v>
          </cell>
          <cell r="L4726">
            <v>0</v>
          </cell>
          <cell r="M4726">
            <v>0</v>
          </cell>
          <cell r="N4726">
            <v>0</v>
          </cell>
          <cell r="O4726">
            <v>0</v>
          </cell>
          <cell r="P4726">
            <v>0</v>
          </cell>
          <cell r="Q4726">
            <v>0</v>
          </cell>
          <cell r="R4726">
            <v>0</v>
          </cell>
          <cell r="S4726">
            <v>0</v>
          </cell>
          <cell r="T4726">
            <v>0</v>
          </cell>
          <cell r="U4726">
            <v>0</v>
          </cell>
          <cell r="V4726">
            <v>0</v>
          </cell>
          <cell r="W4726">
            <v>0</v>
          </cell>
          <cell r="X4726">
            <v>0</v>
          </cell>
          <cell r="Y4726" t="str">
            <v>QF_HY_WYExisting Contract Energy Costs</v>
          </cell>
        </row>
        <row r="4727">
          <cell r="E4727">
            <v>0</v>
          </cell>
          <cell r="F4727">
            <v>0</v>
          </cell>
          <cell r="G4727">
            <v>0</v>
          </cell>
          <cell r="H4727">
            <v>0</v>
          </cell>
          <cell r="I4727">
            <v>0</v>
          </cell>
          <cell r="J4727">
            <v>0</v>
          </cell>
          <cell r="K4727">
            <v>0</v>
          </cell>
          <cell r="L4727">
            <v>0</v>
          </cell>
          <cell r="M4727">
            <v>0</v>
          </cell>
          <cell r="N4727">
            <v>0</v>
          </cell>
          <cell r="O4727">
            <v>0</v>
          </cell>
          <cell r="P4727">
            <v>0</v>
          </cell>
          <cell r="Q4727">
            <v>0</v>
          </cell>
          <cell r="R4727">
            <v>0</v>
          </cell>
          <cell r="S4727">
            <v>0</v>
          </cell>
          <cell r="T4727">
            <v>0</v>
          </cell>
          <cell r="U4727">
            <v>0</v>
          </cell>
          <cell r="V4727">
            <v>0</v>
          </cell>
          <cell r="W4727">
            <v>0</v>
          </cell>
          <cell r="X4727">
            <v>0</v>
          </cell>
          <cell r="Y4727" t="str">
            <v>QF_HY_WYExisting Contract Capacity Costs</v>
          </cell>
        </row>
        <row r="4728">
          <cell r="E4728">
            <v>0</v>
          </cell>
          <cell r="F4728">
            <v>0</v>
          </cell>
          <cell r="G4728">
            <v>0</v>
          </cell>
          <cell r="H4728">
            <v>0</v>
          </cell>
          <cell r="I4728">
            <v>0</v>
          </cell>
          <cell r="J4728">
            <v>0</v>
          </cell>
          <cell r="K4728">
            <v>0</v>
          </cell>
          <cell r="L4728">
            <v>0</v>
          </cell>
          <cell r="M4728">
            <v>0</v>
          </cell>
          <cell r="N4728">
            <v>0</v>
          </cell>
          <cell r="O4728">
            <v>0</v>
          </cell>
          <cell r="P4728">
            <v>0</v>
          </cell>
          <cell r="Q4728">
            <v>0</v>
          </cell>
          <cell r="R4728">
            <v>0</v>
          </cell>
          <cell r="S4728">
            <v>0</v>
          </cell>
          <cell r="T4728">
            <v>0</v>
          </cell>
          <cell r="U4728">
            <v>0</v>
          </cell>
          <cell r="V4728">
            <v>0</v>
          </cell>
          <cell r="W4728">
            <v>0</v>
          </cell>
          <cell r="X4728">
            <v>0</v>
          </cell>
          <cell r="Y4728" t="str">
            <v>QF_HY_WYExisting Contract Premium Costs</v>
          </cell>
        </row>
        <row r="4729">
          <cell r="E4729">
            <v>5.8000000000000003E-2</v>
          </cell>
          <cell r="F4729">
            <v>6.0999999999999999E-2</v>
          </cell>
          <cell r="G4729">
            <v>6.8000000000000005E-2</v>
          </cell>
          <cell r="H4729">
            <v>0</v>
          </cell>
          <cell r="I4729">
            <v>0</v>
          </cell>
          <cell r="J4729">
            <v>0</v>
          </cell>
          <cell r="K4729">
            <v>0</v>
          </cell>
          <cell r="L4729">
            <v>0</v>
          </cell>
          <cell r="M4729">
            <v>0</v>
          </cell>
          <cell r="N4729">
            <v>0</v>
          </cell>
          <cell r="O4729">
            <v>0</v>
          </cell>
          <cell r="P4729">
            <v>0</v>
          </cell>
          <cell r="Q4729">
            <v>0</v>
          </cell>
          <cell r="R4729">
            <v>0</v>
          </cell>
          <cell r="S4729">
            <v>0</v>
          </cell>
          <cell r="T4729">
            <v>0</v>
          </cell>
          <cell r="U4729">
            <v>0</v>
          </cell>
          <cell r="V4729">
            <v>0</v>
          </cell>
          <cell r="W4729">
            <v>0</v>
          </cell>
          <cell r="X4729">
            <v>0</v>
          </cell>
          <cell r="Y4729" t="str">
            <v>QF_HY_WY   Contract Total Costs</v>
          </cell>
        </row>
        <row r="4730">
          <cell r="E4730">
            <v>5.8659999999999997</v>
          </cell>
          <cell r="F4730">
            <v>5.9130000000000003</v>
          </cell>
          <cell r="G4730">
            <v>4.3470000000000004</v>
          </cell>
          <cell r="H4730">
            <v>1.415</v>
          </cell>
          <cell r="I4730">
            <v>1.069</v>
          </cell>
          <cell r="J4730">
            <v>1.0940000000000001</v>
          </cell>
          <cell r="K4730">
            <v>1.1279999999999999</v>
          </cell>
          <cell r="L4730">
            <v>1.1619999999999999</v>
          </cell>
          <cell r="M4730">
            <v>1.1870000000000001</v>
          </cell>
          <cell r="N4730">
            <v>0.94599999999999995</v>
          </cell>
          <cell r="O4730">
            <v>0.82199999999999995</v>
          </cell>
          <cell r="P4730">
            <v>0.748</v>
          </cell>
          <cell r="Q4730">
            <v>0.75600000000000001</v>
          </cell>
          <cell r="R4730">
            <v>0.81699999999999995</v>
          </cell>
          <cell r="S4730">
            <v>0.80700000000000005</v>
          </cell>
          <cell r="T4730">
            <v>0.5</v>
          </cell>
          <cell r="U4730">
            <v>0.46200000000000002</v>
          </cell>
          <cell r="V4730">
            <v>0.26</v>
          </cell>
          <cell r="W4730">
            <v>0.26600000000000001</v>
          </cell>
          <cell r="X4730">
            <v>0</v>
          </cell>
          <cell r="Y4730" t="str">
            <v>QF_HY_IDExisting Contract Energy Costs</v>
          </cell>
        </row>
        <row r="4731">
          <cell r="E4731">
            <v>0</v>
          </cell>
          <cell r="F4731">
            <v>0</v>
          </cell>
          <cell r="G4731">
            <v>0</v>
          </cell>
          <cell r="H4731">
            <v>0</v>
          </cell>
          <cell r="I4731">
            <v>0</v>
          </cell>
          <cell r="J4731">
            <v>0</v>
          </cell>
          <cell r="K4731">
            <v>0</v>
          </cell>
          <cell r="L4731">
            <v>0</v>
          </cell>
          <cell r="M4731">
            <v>0</v>
          </cell>
          <cell r="N4731">
            <v>0</v>
          </cell>
          <cell r="O4731">
            <v>0</v>
          </cell>
          <cell r="P4731">
            <v>0</v>
          </cell>
          <cell r="Q4731">
            <v>0</v>
          </cell>
          <cell r="R4731">
            <v>0</v>
          </cell>
          <cell r="S4731">
            <v>0</v>
          </cell>
          <cell r="T4731">
            <v>0</v>
          </cell>
          <cell r="U4731">
            <v>0</v>
          </cell>
          <cell r="V4731">
            <v>0</v>
          </cell>
          <cell r="W4731">
            <v>0</v>
          </cell>
          <cell r="X4731">
            <v>0</v>
          </cell>
          <cell r="Y4731" t="str">
            <v>QF_HY_IDExisting Contract Capacity Costs</v>
          </cell>
        </row>
        <row r="4732">
          <cell r="E4732">
            <v>0</v>
          </cell>
          <cell r="F4732">
            <v>0</v>
          </cell>
          <cell r="G4732">
            <v>0</v>
          </cell>
          <cell r="H4732">
            <v>0</v>
          </cell>
          <cell r="I4732">
            <v>0</v>
          </cell>
          <cell r="J4732">
            <v>0</v>
          </cell>
          <cell r="K4732">
            <v>0</v>
          </cell>
          <cell r="L4732">
            <v>0</v>
          </cell>
          <cell r="M4732">
            <v>0</v>
          </cell>
          <cell r="N4732">
            <v>0</v>
          </cell>
          <cell r="O4732">
            <v>0</v>
          </cell>
          <cell r="P4732">
            <v>0</v>
          </cell>
          <cell r="Q4732">
            <v>0</v>
          </cell>
          <cell r="R4732">
            <v>0</v>
          </cell>
          <cell r="S4732">
            <v>0</v>
          </cell>
          <cell r="T4732">
            <v>0</v>
          </cell>
          <cell r="U4732">
            <v>0</v>
          </cell>
          <cell r="V4732">
            <v>0</v>
          </cell>
          <cell r="W4732">
            <v>0</v>
          </cell>
          <cell r="X4732">
            <v>0</v>
          </cell>
          <cell r="Y4732" t="str">
            <v>QF_HY_IDExisting Contract Premium Costs</v>
          </cell>
        </row>
        <row r="4733">
          <cell r="E4733">
            <v>5.8659999999999997</v>
          </cell>
          <cell r="F4733">
            <v>5.9130000000000003</v>
          </cell>
          <cell r="G4733">
            <v>4.3470000000000004</v>
          </cell>
          <cell r="H4733">
            <v>1.415</v>
          </cell>
          <cell r="I4733">
            <v>1.069</v>
          </cell>
          <cell r="J4733">
            <v>1.0940000000000001</v>
          </cell>
          <cell r="K4733">
            <v>1.1279999999999999</v>
          </cell>
          <cell r="L4733">
            <v>1.1619999999999999</v>
          </cell>
          <cell r="M4733">
            <v>1.1870000000000001</v>
          </cell>
          <cell r="N4733">
            <v>0.94599999999999995</v>
          </cell>
          <cell r="O4733">
            <v>0.82199999999999995</v>
          </cell>
          <cell r="P4733">
            <v>0.748</v>
          </cell>
          <cell r="Q4733">
            <v>0.75600000000000001</v>
          </cell>
          <cell r="R4733">
            <v>0.81699999999999995</v>
          </cell>
          <cell r="S4733">
            <v>0.80700000000000005</v>
          </cell>
          <cell r="T4733">
            <v>0.5</v>
          </cell>
          <cell r="U4733">
            <v>0.46200000000000002</v>
          </cell>
          <cell r="V4733">
            <v>0.26</v>
          </cell>
          <cell r="W4733">
            <v>0.26600000000000001</v>
          </cell>
          <cell r="X4733">
            <v>0</v>
          </cell>
          <cell r="Y4733" t="str">
            <v>QF_HY_ID   Contract Total Costs</v>
          </cell>
        </row>
        <row r="4734">
          <cell r="E4734">
            <v>-5.6959999999999997</v>
          </cell>
          <cell r="F4734">
            <v>-5.8109999999999999</v>
          </cell>
          <cell r="G4734">
            <v>-5.9269999999999996</v>
          </cell>
          <cell r="H4734">
            <v>-0.93899999999999995</v>
          </cell>
          <cell r="I4734">
            <v>0</v>
          </cell>
          <cell r="J4734">
            <v>0</v>
          </cell>
          <cell r="K4734">
            <v>0</v>
          </cell>
          <cell r="L4734">
            <v>0</v>
          </cell>
          <cell r="M4734">
            <v>0</v>
          </cell>
          <cell r="N4734">
            <v>0</v>
          </cell>
          <cell r="O4734">
            <v>0</v>
          </cell>
          <cell r="P4734">
            <v>0</v>
          </cell>
          <cell r="Q4734">
            <v>0</v>
          </cell>
          <cell r="R4734">
            <v>0</v>
          </cell>
          <cell r="S4734">
            <v>0</v>
          </cell>
          <cell r="T4734">
            <v>0</v>
          </cell>
          <cell r="U4734">
            <v>0</v>
          </cell>
          <cell r="V4734">
            <v>0</v>
          </cell>
          <cell r="W4734">
            <v>0</v>
          </cell>
          <cell r="X4734">
            <v>0</v>
          </cell>
          <cell r="Y4734" t="str">
            <v>WD_SCL_New_OUT_SExisting Contract Energy Costs</v>
          </cell>
        </row>
        <row r="4735">
          <cell r="E4735">
            <v>0</v>
          </cell>
          <cell r="F4735">
            <v>0</v>
          </cell>
          <cell r="G4735">
            <v>0</v>
          </cell>
          <cell r="H4735">
            <v>0</v>
          </cell>
          <cell r="I4735">
            <v>0</v>
          </cell>
          <cell r="J4735">
            <v>0</v>
          </cell>
          <cell r="K4735">
            <v>0</v>
          </cell>
          <cell r="L4735">
            <v>0</v>
          </cell>
          <cell r="M4735">
            <v>0</v>
          </cell>
          <cell r="N4735">
            <v>0</v>
          </cell>
          <cell r="O4735">
            <v>0</v>
          </cell>
          <cell r="P4735">
            <v>0</v>
          </cell>
          <cell r="Q4735">
            <v>0</v>
          </cell>
          <cell r="R4735">
            <v>0</v>
          </cell>
          <cell r="S4735">
            <v>0</v>
          </cell>
          <cell r="T4735">
            <v>0</v>
          </cell>
          <cell r="U4735">
            <v>0</v>
          </cell>
          <cell r="V4735">
            <v>0</v>
          </cell>
          <cell r="W4735">
            <v>0</v>
          </cell>
          <cell r="X4735">
            <v>0</v>
          </cell>
          <cell r="Y4735" t="str">
            <v>WD_SCL_New_OUT_SExisting Contract Capacity Costs</v>
          </cell>
        </row>
        <row r="4736">
          <cell r="E4736">
            <v>0</v>
          </cell>
          <cell r="F4736">
            <v>0</v>
          </cell>
          <cell r="G4736">
            <v>0</v>
          </cell>
          <cell r="H4736">
            <v>0</v>
          </cell>
          <cell r="I4736">
            <v>0</v>
          </cell>
          <cell r="J4736">
            <v>0</v>
          </cell>
          <cell r="K4736">
            <v>0</v>
          </cell>
          <cell r="L4736">
            <v>0</v>
          </cell>
          <cell r="M4736">
            <v>0</v>
          </cell>
          <cell r="N4736">
            <v>0</v>
          </cell>
          <cell r="O4736">
            <v>0</v>
          </cell>
          <cell r="P4736">
            <v>0</v>
          </cell>
          <cell r="Q4736">
            <v>0</v>
          </cell>
          <cell r="R4736">
            <v>0</v>
          </cell>
          <cell r="S4736">
            <v>0</v>
          </cell>
          <cell r="T4736">
            <v>0</v>
          </cell>
          <cell r="U4736">
            <v>0</v>
          </cell>
          <cell r="V4736">
            <v>0</v>
          </cell>
          <cell r="W4736">
            <v>0</v>
          </cell>
          <cell r="X4736">
            <v>0</v>
          </cell>
          <cell r="Y4736" t="str">
            <v>WD_SCL_New_OUT_SExisting Contract Premium Costs</v>
          </cell>
        </row>
        <row r="4737">
          <cell r="E4737">
            <v>-5.6959999999999997</v>
          </cell>
          <cell r="F4737">
            <v>-5.8109999999999999</v>
          </cell>
          <cell r="G4737">
            <v>-5.9269999999999996</v>
          </cell>
          <cell r="H4737">
            <v>-0.93899999999999995</v>
          </cell>
          <cell r="I4737">
            <v>0</v>
          </cell>
          <cell r="J4737">
            <v>0</v>
          </cell>
          <cell r="K4737">
            <v>0</v>
          </cell>
          <cell r="L4737">
            <v>0</v>
          </cell>
          <cell r="M4737">
            <v>0</v>
          </cell>
          <cell r="N4737">
            <v>0</v>
          </cell>
          <cell r="O4737">
            <v>0</v>
          </cell>
          <cell r="P4737">
            <v>0</v>
          </cell>
          <cell r="Q4737">
            <v>0</v>
          </cell>
          <cell r="R4737">
            <v>0</v>
          </cell>
          <cell r="S4737">
            <v>0</v>
          </cell>
          <cell r="T4737">
            <v>0</v>
          </cell>
          <cell r="U4737">
            <v>0</v>
          </cell>
          <cell r="V4737">
            <v>0</v>
          </cell>
          <cell r="W4737">
            <v>0</v>
          </cell>
          <cell r="X4737">
            <v>0</v>
          </cell>
          <cell r="Y4737" t="str">
            <v>WD_SCL_New_OUT_S   Contract Total Costs</v>
          </cell>
        </row>
        <row r="4738">
          <cell r="E4738">
            <v>-1.855</v>
          </cell>
          <cell r="F4738">
            <v>-1.855</v>
          </cell>
          <cell r="G4738">
            <v>-1.855</v>
          </cell>
          <cell r="H4738">
            <v>-1.855</v>
          </cell>
          <cell r="I4738">
            <v>-1.8520000000000001</v>
          </cell>
          <cell r="J4738">
            <v>0</v>
          </cell>
          <cell r="K4738">
            <v>0</v>
          </cell>
          <cell r="L4738">
            <v>0</v>
          </cell>
          <cell r="M4738">
            <v>0</v>
          </cell>
          <cell r="N4738">
            <v>0</v>
          </cell>
          <cell r="O4738">
            <v>0</v>
          </cell>
          <cell r="P4738">
            <v>0</v>
          </cell>
          <cell r="Q4738">
            <v>0</v>
          </cell>
          <cell r="R4738">
            <v>0</v>
          </cell>
          <cell r="S4738">
            <v>0</v>
          </cell>
          <cell r="T4738">
            <v>0</v>
          </cell>
          <cell r="U4738">
            <v>0</v>
          </cell>
          <cell r="V4738">
            <v>0</v>
          </cell>
          <cell r="W4738">
            <v>0</v>
          </cell>
          <cell r="X4738">
            <v>0</v>
          </cell>
          <cell r="Y4738" t="str">
            <v>BlackHills_MdC_SExisting Contract Energy Costs</v>
          </cell>
        </row>
        <row r="4739">
          <cell r="E4739">
            <v>0</v>
          </cell>
          <cell r="F4739">
            <v>0</v>
          </cell>
          <cell r="G4739">
            <v>0</v>
          </cell>
          <cell r="H4739">
            <v>0</v>
          </cell>
          <cell r="I4739">
            <v>0</v>
          </cell>
          <cell r="J4739">
            <v>0</v>
          </cell>
          <cell r="K4739">
            <v>0</v>
          </cell>
          <cell r="L4739">
            <v>0</v>
          </cell>
          <cell r="M4739">
            <v>0</v>
          </cell>
          <cell r="N4739">
            <v>0</v>
          </cell>
          <cell r="O4739">
            <v>0</v>
          </cell>
          <cell r="P4739">
            <v>0</v>
          </cell>
          <cell r="Q4739">
            <v>0</v>
          </cell>
          <cell r="R4739">
            <v>0</v>
          </cell>
          <cell r="S4739">
            <v>0</v>
          </cell>
          <cell r="T4739">
            <v>0</v>
          </cell>
          <cell r="U4739">
            <v>0</v>
          </cell>
          <cell r="V4739">
            <v>0</v>
          </cell>
          <cell r="W4739">
            <v>0</v>
          </cell>
          <cell r="X4739">
            <v>0</v>
          </cell>
          <cell r="Y4739" t="str">
            <v>BlackHills_MdC_SExisting Contract Capacity Costs</v>
          </cell>
        </row>
        <row r="4740">
          <cell r="E4740">
            <v>0</v>
          </cell>
          <cell r="F4740">
            <v>0</v>
          </cell>
          <cell r="G4740">
            <v>0</v>
          </cell>
          <cell r="H4740">
            <v>0</v>
          </cell>
          <cell r="I4740">
            <v>0</v>
          </cell>
          <cell r="J4740">
            <v>0</v>
          </cell>
          <cell r="K4740">
            <v>0</v>
          </cell>
          <cell r="L4740">
            <v>0</v>
          </cell>
          <cell r="M4740">
            <v>0</v>
          </cell>
          <cell r="N4740">
            <v>0</v>
          </cell>
          <cell r="O4740">
            <v>0</v>
          </cell>
          <cell r="P4740">
            <v>0</v>
          </cell>
          <cell r="Q4740">
            <v>0</v>
          </cell>
          <cell r="R4740">
            <v>0</v>
          </cell>
          <cell r="S4740">
            <v>0</v>
          </cell>
          <cell r="T4740">
            <v>0</v>
          </cell>
          <cell r="U4740">
            <v>0</v>
          </cell>
          <cell r="V4740">
            <v>0</v>
          </cell>
          <cell r="W4740">
            <v>0</v>
          </cell>
          <cell r="X4740">
            <v>0</v>
          </cell>
          <cell r="Y4740" t="str">
            <v>BlackHills_MdC_SExisting Contract Premium Costs</v>
          </cell>
        </row>
        <row r="4741">
          <cell r="E4741">
            <v>-1.855</v>
          </cell>
          <cell r="F4741">
            <v>-1.855</v>
          </cell>
          <cell r="G4741">
            <v>-1.855</v>
          </cell>
          <cell r="H4741">
            <v>-1.855</v>
          </cell>
          <cell r="I4741">
            <v>-1.8520000000000001</v>
          </cell>
          <cell r="J4741">
            <v>0</v>
          </cell>
          <cell r="K4741">
            <v>0</v>
          </cell>
          <cell r="L4741">
            <v>0</v>
          </cell>
          <cell r="M4741">
            <v>0</v>
          </cell>
          <cell r="N4741">
            <v>0</v>
          </cell>
          <cell r="O4741">
            <v>0</v>
          </cell>
          <cell r="P4741">
            <v>0</v>
          </cell>
          <cell r="Q4741">
            <v>0</v>
          </cell>
          <cell r="R4741">
            <v>0</v>
          </cell>
          <cell r="S4741">
            <v>0</v>
          </cell>
          <cell r="T4741">
            <v>0</v>
          </cell>
          <cell r="U4741">
            <v>0</v>
          </cell>
          <cell r="V4741">
            <v>0</v>
          </cell>
          <cell r="W4741">
            <v>0</v>
          </cell>
          <cell r="X4741">
            <v>0</v>
          </cell>
          <cell r="Y4741" t="str">
            <v>BlackHills_MdC_S   Contract Total Costs</v>
          </cell>
        </row>
        <row r="4742">
          <cell r="E4742">
            <v>-0.72399999999999998</v>
          </cell>
          <cell r="F4742">
            <v>-0.72399999999999998</v>
          </cell>
          <cell r="G4742">
            <v>-0.72399999999999998</v>
          </cell>
          <cell r="H4742">
            <v>-0.72399999999999998</v>
          </cell>
          <cell r="I4742">
            <v>-0.72299999999999998</v>
          </cell>
          <cell r="J4742">
            <v>0</v>
          </cell>
          <cell r="K4742">
            <v>0</v>
          </cell>
          <cell r="L4742">
            <v>0</v>
          </cell>
          <cell r="M4742">
            <v>0</v>
          </cell>
          <cell r="N4742">
            <v>0</v>
          </cell>
          <cell r="O4742">
            <v>0</v>
          </cell>
          <cell r="P4742">
            <v>0</v>
          </cell>
          <cell r="Q4742">
            <v>0</v>
          </cell>
          <cell r="R4742">
            <v>0</v>
          </cell>
          <cell r="S4742">
            <v>0</v>
          </cell>
          <cell r="T4742">
            <v>0</v>
          </cell>
          <cell r="U4742">
            <v>0</v>
          </cell>
          <cell r="V4742">
            <v>0</v>
          </cell>
          <cell r="W4742">
            <v>0</v>
          </cell>
          <cell r="X4742">
            <v>0</v>
          </cell>
          <cell r="Y4742" t="str">
            <v>BlackHills_US_SExisting Contract Energy Costs</v>
          </cell>
        </row>
        <row r="4743">
          <cell r="E4743">
            <v>0</v>
          </cell>
          <cell r="F4743">
            <v>0</v>
          </cell>
          <cell r="G4743">
            <v>0</v>
          </cell>
          <cell r="H4743">
            <v>0</v>
          </cell>
          <cell r="I4743">
            <v>0</v>
          </cell>
          <cell r="J4743">
            <v>0</v>
          </cell>
          <cell r="K4743">
            <v>0</v>
          </cell>
          <cell r="L4743">
            <v>0</v>
          </cell>
          <cell r="M4743">
            <v>0</v>
          </cell>
          <cell r="N4743">
            <v>0</v>
          </cell>
          <cell r="O4743">
            <v>0</v>
          </cell>
          <cell r="P4743">
            <v>0</v>
          </cell>
          <cell r="Q4743">
            <v>0</v>
          </cell>
          <cell r="R4743">
            <v>0</v>
          </cell>
          <cell r="S4743">
            <v>0</v>
          </cell>
          <cell r="T4743">
            <v>0</v>
          </cell>
          <cell r="U4743">
            <v>0</v>
          </cell>
          <cell r="V4743">
            <v>0</v>
          </cell>
          <cell r="W4743">
            <v>0</v>
          </cell>
          <cell r="X4743">
            <v>0</v>
          </cell>
          <cell r="Y4743" t="str">
            <v>BlackHills_US_SExisting Contract Capacity Costs</v>
          </cell>
        </row>
        <row r="4744">
          <cell r="E4744">
            <v>0</v>
          </cell>
          <cell r="F4744">
            <v>0</v>
          </cell>
          <cell r="G4744">
            <v>0</v>
          </cell>
          <cell r="H4744">
            <v>0</v>
          </cell>
          <cell r="I4744">
            <v>0</v>
          </cell>
          <cell r="J4744">
            <v>0</v>
          </cell>
          <cell r="K4744">
            <v>0</v>
          </cell>
          <cell r="L4744">
            <v>0</v>
          </cell>
          <cell r="M4744">
            <v>0</v>
          </cell>
          <cell r="N4744">
            <v>0</v>
          </cell>
          <cell r="O4744">
            <v>0</v>
          </cell>
          <cell r="P4744">
            <v>0</v>
          </cell>
          <cell r="Q4744">
            <v>0</v>
          </cell>
          <cell r="R4744">
            <v>0</v>
          </cell>
          <cell r="S4744">
            <v>0</v>
          </cell>
          <cell r="T4744">
            <v>0</v>
          </cell>
          <cell r="U4744">
            <v>0</v>
          </cell>
          <cell r="V4744">
            <v>0</v>
          </cell>
          <cell r="W4744">
            <v>0</v>
          </cell>
          <cell r="X4744">
            <v>0</v>
          </cell>
          <cell r="Y4744" t="str">
            <v>BlackHills_US_SExisting Contract Premium Costs</v>
          </cell>
        </row>
        <row r="4745">
          <cell r="E4745">
            <v>-0.72399999999999998</v>
          </cell>
          <cell r="F4745">
            <v>-0.72399999999999998</v>
          </cell>
          <cell r="G4745">
            <v>-0.72399999999999998</v>
          </cell>
          <cell r="H4745">
            <v>-0.72399999999999998</v>
          </cell>
          <cell r="I4745">
            <v>-0.72299999999999998</v>
          </cell>
          <cell r="J4745">
            <v>0</v>
          </cell>
          <cell r="K4745">
            <v>0</v>
          </cell>
          <cell r="L4745">
            <v>0</v>
          </cell>
          <cell r="M4745">
            <v>0</v>
          </cell>
          <cell r="N4745">
            <v>0</v>
          </cell>
          <cell r="O4745">
            <v>0</v>
          </cell>
          <cell r="P4745">
            <v>0</v>
          </cell>
          <cell r="Q4745">
            <v>0</v>
          </cell>
          <cell r="R4745">
            <v>0</v>
          </cell>
          <cell r="S4745">
            <v>0</v>
          </cell>
          <cell r="T4745">
            <v>0</v>
          </cell>
          <cell r="U4745">
            <v>0</v>
          </cell>
          <cell r="V4745">
            <v>0</v>
          </cell>
          <cell r="W4745">
            <v>0</v>
          </cell>
          <cell r="X4745">
            <v>0</v>
          </cell>
          <cell r="Y4745" t="str">
            <v>BlackHills_US_S   Contract Total Costs</v>
          </cell>
        </row>
        <row r="4746">
          <cell r="E4746">
            <v>0</v>
          </cell>
          <cell r="F4746">
            <v>0</v>
          </cell>
          <cell r="G4746">
            <v>0</v>
          </cell>
          <cell r="H4746">
            <v>0</v>
          </cell>
          <cell r="I4746">
            <v>0</v>
          </cell>
          <cell r="J4746">
            <v>0</v>
          </cell>
          <cell r="K4746">
            <v>0</v>
          </cell>
          <cell r="L4746">
            <v>0</v>
          </cell>
          <cell r="M4746">
            <v>0</v>
          </cell>
          <cell r="N4746">
            <v>0</v>
          </cell>
          <cell r="O4746">
            <v>0</v>
          </cell>
          <cell r="P4746">
            <v>0</v>
          </cell>
          <cell r="Q4746">
            <v>0</v>
          </cell>
          <cell r="R4746">
            <v>0</v>
          </cell>
          <cell r="S4746">
            <v>0</v>
          </cell>
          <cell r="T4746">
            <v>0</v>
          </cell>
          <cell r="U4746">
            <v>0</v>
          </cell>
          <cell r="V4746">
            <v>0</v>
          </cell>
          <cell r="W4746">
            <v>0</v>
          </cell>
          <cell r="X4746">
            <v>0</v>
          </cell>
          <cell r="Y4746" t="str">
            <v>NonOwnRes_WWExisting Contract Energy Costs</v>
          </cell>
        </row>
        <row r="4747">
          <cell r="E4747">
            <v>0</v>
          </cell>
          <cell r="F4747">
            <v>0</v>
          </cell>
          <cell r="G4747">
            <v>0</v>
          </cell>
          <cell r="H4747">
            <v>0</v>
          </cell>
          <cell r="I4747">
            <v>0</v>
          </cell>
          <cell r="J4747">
            <v>0</v>
          </cell>
          <cell r="K4747">
            <v>0</v>
          </cell>
          <cell r="L4747">
            <v>0</v>
          </cell>
          <cell r="M4747">
            <v>0</v>
          </cell>
          <cell r="N4747">
            <v>0</v>
          </cell>
          <cell r="O4747">
            <v>0</v>
          </cell>
          <cell r="P4747">
            <v>0</v>
          </cell>
          <cell r="Q4747">
            <v>0</v>
          </cell>
          <cell r="R4747">
            <v>0</v>
          </cell>
          <cell r="S4747">
            <v>0</v>
          </cell>
          <cell r="T4747">
            <v>0</v>
          </cell>
          <cell r="U4747">
            <v>0</v>
          </cell>
          <cell r="V4747">
            <v>0</v>
          </cell>
          <cell r="W4747">
            <v>0</v>
          </cell>
          <cell r="X4747">
            <v>0</v>
          </cell>
          <cell r="Y4747" t="str">
            <v>NonOwnRes_WWExisting Contract Capacity Costs</v>
          </cell>
        </row>
        <row r="4748">
          <cell r="E4748">
            <v>0</v>
          </cell>
          <cell r="F4748">
            <v>0</v>
          </cell>
          <cell r="G4748">
            <v>0</v>
          </cell>
          <cell r="H4748">
            <v>0</v>
          </cell>
          <cell r="I4748">
            <v>0</v>
          </cell>
          <cell r="J4748">
            <v>0</v>
          </cell>
          <cell r="K4748">
            <v>0</v>
          </cell>
          <cell r="L4748">
            <v>0</v>
          </cell>
          <cell r="M4748">
            <v>0</v>
          </cell>
          <cell r="N4748">
            <v>0</v>
          </cell>
          <cell r="O4748">
            <v>0</v>
          </cell>
          <cell r="P4748">
            <v>0</v>
          </cell>
          <cell r="Q4748">
            <v>0</v>
          </cell>
          <cell r="R4748">
            <v>0</v>
          </cell>
          <cell r="S4748">
            <v>0</v>
          </cell>
          <cell r="T4748">
            <v>0</v>
          </cell>
          <cell r="U4748">
            <v>0</v>
          </cell>
          <cell r="V4748">
            <v>0</v>
          </cell>
          <cell r="W4748">
            <v>0</v>
          </cell>
          <cell r="X4748">
            <v>0</v>
          </cell>
          <cell r="Y4748" t="str">
            <v>NonOwnRes_WWExisting Contract Premium Costs</v>
          </cell>
        </row>
        <row r="4749">
          <cell r="E4749">
            <v>0</v>
          </cell>
          <cell r="F4749">
            <v>0</v>
          </cell>
          <cell r="G4749">
            <v>0</v>
          </cell>
          <cell r="H4749">
            <v>0</v>
          </cell>
          <cell r="I4749">
            <v>0</v>
          </cell>
          <cell r="J4749">
            <v>0</v>
          </cell>
          <cell r="K4749">
            <v>0</v>
          </cell>
          <cell r="L4749">
            <v>0</v>
          </cell>
          <cell r="M4749">
            <v>0</v>
          </cell>
          <cell r="N4749">
            <v>0</v>
          </cell>
          <cell r="O4749">
            <v>0</v>
          </cell>
          <cell r="P4749">
            <v>0</v>
          </cell>
          <cell r="Q4749">
            <v>0</v>
          </cell>
          <cell r="R4749">
            <v>0</v>
          </cell>
          <cell r="S4749">
            <v>0</v>
          </cell>
          <cell r="T4749">
            <v>0</v>
          </cell>
          <cell r="U4749">
            <v>0</v>
          </cell>
          <cell r="V4749">
            <v>0</v>
          </cell>
          <cell r="W4749">
            <v>0</v>
          </cell>
          <cell r="X4749">
            <v>0</v>
          </cell>
          <cell r="Y4749" t="str">
            <v>NonOwnRes_WW   Contract Total Costs</v>
          </cell>
        </row>
        <row r="4750">
          <cell r="E4750">
            <v>0</v>
          </cell>
          <cell r="F4750">
            <v>0</v>
          </cell>
          <cell r="G4750">
            <v>0</v>
          </cell>
          <cell r="H4750">
            <v>0</v>
          </cell>
          <cell r="I4750">
            <v>0</v>
          </cell>
          <cell r="J4750">
            <v>0</v>
          </cell>
          <cell r="K4750">
            <v>0</v>
          </cell>
          <cell r="L4750">
            <v>0</v>
          </cell>
          <cell r="M4750">
            <v>0</v>
          </cell>
          <cell r="N4750">
            <v>0</v>
          </cell>
          <cell r="O4750">
            <v>0</v>
          </cell>
          <cell r="P4750">
            <v>0</v>
          </cell>
          <cell r="Q4750">
            <v>0</v>
          </cell>
          <cell r="R4750">
            <v>0</v>
          </cell>
          <cell r="S4750">
            <v>0</v>
          </cell>
          <cell r="T4750">
            <v>0</v>
          </cell>
          <cell r="U4750">
            <v>0</v>
          </cell>
          <cell r="V4750">
            <v>0</v>
          </cell>
          <cell r="W4750">
            <v>0</v>
          </cell>
          <cell r="X4750">
            <v>0</v>
          </cell>
          <cell r="Y4750" t="str">
            <v>NonOwnRes_SOExisting Contract Energy Costs</v>
          </cell>
        </row>
        <row r="4751">
          <cell r="E4751">
            <v>0</v>
          </cell>
          <cell r="F4751">
            <v>0</v>
          </cell>
          <cell r="G4751">
            <v>0</v>
          </cell>
          <cell r="H4751">
            <v>0</v>
          </cell>
          <cell r="I4751">
            <v>0</v>
          </cell>
          <cell r="J4751">
            <v>0</v>
          </cell>
          <cell r="K4751">
            <v>0</v>
          </cell>
          <cell r="L4751">
            <v>0</v>
          </cell>
          <cell r="M4751">
            <v>0</v>
          </cell>
          <cell r="N4751">
            <v>0</v>
          </cell>
          <cell r="O4751">
            <v>0</v>
          </cell>
          <cell r="P4751">
            <v>0</v>
          </cell>
          <cell r="Q4751">
            <v>0</v>
          </cell>
          <cell r="R4751">
            <v>0</v>
          </cell>
          <cell r="S4751">
            <v>0</v>
          </cell>
          <cell r="T4751">
            <v>0</v>
          </cell>
          <cell r="U4751">
            <v>0</v>
          </cell>
          <cell r="V4751">
            <v>0</v>
          </cell>
          <cell r="W4751">
            <v>0</v>
          </cell>
          <cell r="X4751">
            <v>0</v>
          </cell>
          <cell r="Y4751" t="str">
            <v>NonOwnRes_SOExisting Contract Capacity Costs</v>
          </cell>
        </row>
        <row r="4752">
          <cell r="E4752">
            <v>0</v>
          </cell>
          <cell r="F4752">
            <v>0</v>
          </cell>
          <cell r="G4752">
            <v>0</v>
          </cell>
          <cell r="H4752">
            <v>0</v>
          </cell>
          <cell r="I4752">
            <v>0</v>
          </cell>
          <cell r="J4752">
            <v>0</v>
          </cell>
          <cell r="K4752">
            <v>0</v>
          </cell>
          <cell r="L4752">
            <v>0</v>
          </cell>
          <cell r="M4752">
            <v>0</v>
          </cell>
          <cell r="N4752">
            <v>0</v>
          </cell>
          <cell r="O4752">
            <v>0</v>
          </cell>
          <cell r="P4752">
            <v>0</v>
          </cell>
          <cell r="Q4752">
            <v>0</v>
          </cell>
          <cell r="R4752">
            <v>0</v>
          </cell>
          <cell r="S4752">
            <v>0</v>
          </cell>
          <cell r="T4752">
            <v>0</v>
          </cell>
          <cell r="U4752">
            <v>0</v>
          </cell>
          <cell r="V4752">
            <v>0</v>
          </cell>
          <cell r="W4752">
            <v>0</v>
          </cell>
          <cell r="X4752">
            <v>0</v>
          </cell>
          <cell r="Y4752" t="str">
            <v>NonOwnRes_SOExisting Contract Premium Costs</v>
          </cell>
        </row>
        <row r="4753">
          <cell r="E4753">
            <v>0</v>
          </cell>
          <cell r="F4753">
            <v>0</v>
          </cell>
          <cell r="G4753">
            <v>0</v>
          </cell>
          <cell r="H4753">
            <v>0</v>
          </cell>
          <cell r="I4753">
            <v>0</v>
          </cell>
          <cell r="J4753">
            <v>0</v>
          </cell>
          <cell r="K4753">
            <v>0</v>
          </cell>
          <cell r="L4753">
            <v>0</v>
          </cell>
          <cell r="M4753">
            <v>0</v>
          </cell>
          <cell r="N4753">
            <v>0</v>
          </cell>
          <cell r="O4753">
            <v>0</v>
          </cell>
          <cell r="P4753">
            <v>0</v>
          </cell>
          <cell r="Q4753">
            <v>0</v>
          </cell>
          <cell r="R4753">
            <v>0</v>
          </cell>
          <cell r="S4753">
            <v>0</v>
          </cell>
          <cell r="T4753">
            <v>0</v>
          </cell>
          <cell r="U4753">
            <v>0</v>
          </cell>
          <cell r="V4753">
            <v>0</v>
          </cell>
          <cell r="W4753">
            <v>0</v>
          </cell>
          <cell r="X4753">
            <v>0</v>
          </cell>
          <cell r="Y4753" t="str">
            <v>NonOwnRes_SO   Contract Total Costs</v>
          </cell>
        </row>
        <row r="4754">
          <cell r="E4754">
            <v>0</v>
          </cell>
          <cell r="F4754">
            <v>0</v>
          </cell>
          <cell r="G4754">
            <v>0</v>
          </cell>
          <cell r="H4754">
            <v>0</v>
          </cell>
          <cell r="I4754">
            <v>0</v>
          </cell>
          <cell r="J4754">
            <v>0</v>
          </cell>
          <cell r="K4754">
            <v>0</v>
          </cell>
          <cell r="L4754">
            <v>0</v>
          </cell>
          <cell r="M4754">
            <v>0</v>
          </cell>
          <cell r="N4754">
            <v>0</v>
          </cell>
          <cell r="O4754">
            <v>0</v>
          </cell>
          <cell r="P4754">
            <v>0</v>
          </cell>
          <cell r="Q4754">
            <v>0</v>
          </cell>
          <cell r="R4754">
            <v>0</v>
          </cell>
          <cell r="S4754">
            <v>0</v>
          </cell>
          <cell r="T4754">
            <v>0</v>
          </cell>
          <cell r="U4754">
            <v>0</v>
          </cell>
          <cell r="V4754">
            <v>0</v>
          </cell>
          <cell r="W4754">
            <v>0</v>
          </cell>
          <cell r="X4754">
            <v>0</v>
          </cell>
          <cell r="Y4754" t="str">
            <v>NonOwnRes_GOExisting Contract Energy Costs</v>
          </cell>
        </row>
        <row r="4755">
          <cell r="E4755">
            <v>0</v>
          </cell>
          <cell r="F4755">
            <v>0</v>
          </cell>
          <cell r="G4755">
            <v>0</v>
          </cell>
          <cell r="H4755">
            <v>0</v>
          </cell>
          <cell r="I4755">
            <v>0</v>
          </cell>
          <cell r="J4755">
            <v>0</v>
          </cell>
          <cell r="K4755">
            <v>0</v>
          </cell>
          <cell r="L4755">
            <v>0</v>
          </cell>
          <cell r="M4755">
            <v>0</v>
          </cell>
          <cell r="N4755">
            <v>0</v>
          </cell>
          <cell r="O4755">
            <v>0</v>
          </cell>
          <cell r="P4755">
            <v>0</v>
          </cell>
          <cell r="Q4755">
            <v>0</v>
          </cell>
          <cell r="R4755">
            <v>0</v>
          </cell>
          <cell r="S4755">
            <v>0</v>
          </cell>
          <cell r="T4755">
            <v>0</v>
          </cell>
          <cell r="U4755">
            <v>0</v>
          </cell>
          <cell r="V4755">
            <v>0</v>
          </cell>
          <cell r="W4755">
            <v>0</v>
          </cell>
          <cell r="X4755">
            <v>0</v>
          </cell>
          <cell r="Y4755" t="str">
            <v>NonOwnRes_GOExisting Contract Capacity Costs</v>
          </cell>
        </row>
        <row r="4756">
          <cell r="E4756">
            <v>0</v>
          </cell>
          <cell r="F4756">
            <v>0</v>
          </cell>
          <cell r="G4756">
            <v>0</v>
          </cell>
          <cell r="H4756">
            <v>0</v>
          </cell>
          <cell r="I4756">
            <v>0</v>
          </cell>
          <cell r="J4756">
            <v>0</v>
          </cell>
          <cell r="K4756">
            <v>0</v>
          </cell>
          <cell r="L4756">
            <v>0</v>
          </cell>
          <cell r="M4756">
            <v>0</v>
          </cell>
          <cell r="N4756">
            <v>0</v>
          </cell>
          <cell r="O4756">
            <v>0</v>
          </cell>
          <cell r="P4756">
            <v>0</v>
          </cell>
          <cell r="Q4756">
            <v>0</v>
          </cell>
          <cell r="R4756">
            <v>0</v>
          </cell>
          <cell r="S4756">
            <v>0</v>
          </cell>
          <cell r="T4756">
            <v>0</v>
          </cell>
          <cell r="U4756">
            <v>0</v>
          </cell>
          <cell r="V4756">
            <v>0</v>
          </cell>
          <cell r="W4756">
            <v>0</v>
          </cell>
          <cell r="X4756">
            <v>0</v>
          </cell>
          <cell r="Y4756" t="str">
            <v>NonOwnRes_GOExisting Contract Premium Costs</v>
          </cell>
        </row>
        <row r="4757">
          <cell r="E4757">
            <v>0</v>
          </cell>
          <cell r="F4757">
            <v>0</v>
          </cell>
          <cell r="G4757">
            <v>0</v>
          </cell>
          <cell r="H4757">
            <v>0</v>
          </cell>
          <cell r="I4757">
            <v>0</v>
          </cell>
          <cell r="J4757">
            <v>0</v>
          </cell>
          <cell r="K4757">
            <v>0</v>
          </cell>
          <cell r="L4757">
            <v>0</v>
          </cell>
          <cell r="M4757">
            <v>0</v>
          </cell>
          <cell r="N4757">
            <v>0</v>
          </cell>
          <cell r="O4757">
            <v>0</v>
          </cell>
          <cell r="P4757">
            <v>0</v>
          </cell>
          <cell r="Q4757">
            <v>0</v>
          </cell>
          <cell r="R4757">
            <v>0</v>
          </cell>
          <cell r="S4757">
            <v>0</v>
          </cell>
          <cell r="T4757">
            <v>0</v>
          </cell>
          <cell r="U4757">
            <v>0</v>
          </cell>
          <cell r="V4757">
            <v>0</v>
          </cell>
          <cell r="W4757">
            <v>0</v>
          </cell>
          <cell r="X4757">
            <v>0</v>
          </cell>
          <cell r="Y4757" t="str">
            <v>NonOwnRes_GO   Contract Total Costs</v>
          </cell>
        </row>
        <row r="4758">
          <cell r="E4758">
            <v>0</v>
          </cell>
          <cell r="F4758">
            <v>0</v>
          </cell>
          <cell r="G4758">
            <v>0</v>
          </cell>
          <cell r="H4758">
            <v>0</v>
          </cell>
          <cell r="I4758">
            <v>0</v>
          </cell>
          <cell r="J4758">
            <v>0</v>
          </cell>
          <cell r="K4758">
            <v>0</v>
          </cell>
          <cell r="L4758">
            <v>0</v>
          </cell>
          <cell r="M4758">
            <v>0</v>
          </cell>
          <cell r="N4758">
            <v>0</v>
          </cell>
          <cell r="O4758">
            <v>0</v>
          </cell>
          <cell r="P4758">
            <v>0</v>
          </cell>
          <cell r="Q4758">
            <v>0</v>
          </cell>
          <cell r="R4758">
            <v>0</v>
          </cell>
          <cell r="S4758">
            <v>0</v>
          </cell>
          <cell r="T4758">
            <v>0</v>
          </cell>
          <cell r="U4758">
            <v>0</v>
          </cell>
          <cell r="V4758">
            <v>0</v>
          </cell>
          <cell r="W4758">
            <v>0</v>
          </cell>
          <cell r="X4758">
            <v>0</v>
          </cell>
          <cell r="Y4758" t="str">
            <v>NonOwnRes_WSWExisting Contract Energy Costs</v>
          </cell>
        </row>
        <row r="4759">
          <cell r="E4759">
            <v>0</v>
          </cell>
          <cell r="F4759">
            <v>0</v>
          </cell>
          <cell r="G4759">
            <v>0</v>
          </cell>
          <cell r="H4759">
            <v>0</v>
          </cell>
          <cell r="I4759">
            <v>0</v>
          </cell>
          <cell r="J4759">
            <v>0</v>
          </cell>
          <cell r="K4759">
            <v>0</v>
          </cell>
          <cell r="L4759">
            <v>0</v>
          </cell>
          <cell r="M4759">
            <v>0</v>
          </cell>
          <cell r="N4759">
            <v>0</v>
          </cell>
          <cell r="O4759">
            <v>0</v>
          </cell>
          <cell r="P4759">
            <v>0</v>
          </cell>
          <cell r="Q4759">
            <v>0</v>
          </cell>
          <cell r="R4759">
            <v>0</v>
          </cell>
          <cell r="S4759">
            <v>0</v>
          </cell>
          <cell r="T4759">
            <v>0</v>
          </cell>
          <cell r="U4759">
            <v>0</v>
          </cell>
          <cell r="V4759">
            <v>0</v>
          </cell>
          <cell r="W4759">
            <v>0</v>
          </cell>
          <cell r="X4759">
            <v>0</v>
          </cell>
          <cell r="Y4759" t="str">
            <v>NonOwnRes_WSWExisting Contract Capacity Costs</v>
          </cell>
        </row>
        <row r="4760">
          <cell r="E4760">
            <v>0</v>
          </cell>
          <cell r="F4760">
            <v>0</v>
          </cell>
          <cell r="G4760">
            <v>0</v>
          </cell>
          <cell r="H4760">
            <v>0</v>
          </cell>
          <cell r="I4760">
            <v>0</v>
          </cell>
          <cell r="J4760">
            <v>0</v>
          </cell>
          <cell r="K4760">
            <v>0</v>
          </cell>
          <cell r="L4760">
            <v>0</v>
          </cell>
          <cell r="M4760">
            <v>0</v>
          </cell>
          <cell r="N4760">
            <v>0</v>
          </cell>
          <cell r="O4760">
            <v>0</v>
          </cell>
          <cell r="P4760">
            <v>0</v>
          </cell>
          <cell r="Q4760">
            <v>0</v>
          </cell>
          <cell r="R4760">
            <v>0</v>
          </cell>
          <cell r="S4760">
            <v>0</v>
          </cell>
          <cell r="T4760">
            <v>0</v>
          </cell>
          <cell r="U4760">
            <v>0</v>
          </cell>
          <cell r="V4760">
            <v>0</v>
          </cell>
          <cell r="W4760">
            <v>0</v>
          </cell>
          <cell r="X4760">
            <v>0</v>
          </cell>
          <cell r="Y4760" t="str">
            <v>NonOwnRes_WSWExisting Contract Premium Costs</v>
          </cell>
        </row>
        <row r="4761">
          <cell r="E4761">
            <v>0</v>
          </cell>
          <cell r="F4761">
            <v>0</v>
          </cell>
          <cell r="G4761">
            <v>0</v>
          </cell>
          <cell r="H4761">
            <v>0</v>
          </cell>
          <cell r="I4761">
            <v>0</v>
          </cell>
          <cell r="J4761">
            <v>0</v>
          </cell>
          <cell r="K4761">
            <v>0</v>
          </cell>
          <cell r="L4761">
            <v>0</v>
          </cell>
          <cell r="M4761">
            <v>0</v>
          </cell>
          <cell r="N4761">
            <v>0</v>
          </cell>
          <cell r="O4761">
            <v>0</v>
          </cell>
          <cell r="P4761">
            <v>0</v>
          </cell>
          <cell r="Q4761">
            <v>0</v>
          </cell>
          <cell r="R4761">
            <v>0</v>
          </cell>
          <cell r="S4761">
            <v>0</v>
          </cell>
          <cell r="T4761">
            <v>0</v>
          </cell>
          <cell r="U4761">
            <v>0</v>
          </cell>
          <cell r="V4761">
            <v>0</v>
          </cell>
          <cell r="W4761">
            <v>0</v>
          </cell>
          <cell r="X4761">
            <v>0</v>
          </cell>
          <cell r="Y4761" t="str">
            <v>NonOwnRes_WSW   Contract Total Costs</v>
          </cell>
        </row>
        <row r="4762">
          <cell r="E4762">
            <v>0</v>
          </cell>
          <cell r="F4762">
            <v>0</v>
          </cell>
          <cell r="G4762">
            <v>0</v>
          </cell>
          <cell r="H4762">
            <v>0</v>
          </cell>
          <cell r="I4762">
            <v>0</v>
          </cell>
          <cell r="J4762">
            <v>0</v>
          </cell>
          <cell r="K4762">
            <v>0</v>
          </cell>
          <cell r="L4762">
            <v>0</v>
          </cell>
          <cell r="M4762">
            <v>0</v>
          </cell>
          <cell r="N4762">
            <v>0</v>
          </cell>
          <cell r="O4762">
            <v>0</v>
          </cell>
          <cell r="P4762">
            <v>0</v>
          </cell>
          <cell r="Q4762">
            <v>0</v>
          </cell>
          <cell r="R4762">
            <v>0</v>
          </cell>
          <cell r="S4762">
            <v>0</v>
          </cell>
          <cell r="T4762">
            <v>0</v>
          </cell>
          <cell r="U4762">
            <v>0</v>
          </cell>
          <cell r="V4762">
            <v>0</v>
          </cell>
          <cell r="W4762">
            <v>0</v>
          </cell>
          <cell r="X4762">
            <v>0</v>
          </cell>
          <cell r="Y4762" t="str">
            <v>NonOwnRes_USExisting Contract Energy Costs</v>
          </cell>
        </row>
        <row r="4763">
          <cell r="E4763">
            <v>0</v>
          </cell>
          <cell r="F4763">
            <v>0</v>
          </cell>
          <cell r="G4763">
            <v>0</v>
          </cell>
          <cell r="H4763">
            <v>0</v>
          </cell>
          <cell r="I4763">
            <v>0</v>
          </cell>
          <cell r="J4763">
            <v>0</v>
          </cell>
          <cell r="K4763">
            <v>0</v>
          </cell>
          <cell r="L4763">
            <v>0</v>
          </cell>
          <cell r="M4763">
            <v>0</v>
          </cell>
          <cell r="N4763">
            <v>0</v>
          </cell>
          <cell r="O4763">
            <v>0</v>
          </cell>
          <cell r="P4763">
            <v>0</v>
          </cell>
          <cell r="Q4763">
            <v>0</v>
          </cell>
          <cell r="R4763">
            <v>0</v>
          </cell>
          <cell r="S4763">
            <v>0</v>
          </cell>
          <cell r="T4763">
            <v>0</v>
          </cell>
          <cell r="U4763">
            <v>0</v>
          </cell>
          <cell r="V4763">
            <v>0</v>
          </cell>
          <cell r="W4763">
            <v>0</v>
          </cell>
          <cell r="X4763">
            <v>0</v>
          </cell>
          <cell r="Y4763" t="str">
            <v>NonOwnRes_USExisting Contract Capacity Costs</v>
          </cell>
        </row>
        <row r="4764">
          <cell r="E4764">
            <v>0</v>
          </cell>
          <cell r="F4764">
            <v>0</v>
          </cell>
          <cell r="G4764">
            <v>0</v>
          </cell>
          <cell r="H4764">
            <v>0</v>
          </cell>
          <cell r="I4764">
            <v>0</v>
          </cell>
          <cell r="J4764">
            <v>0</v>
          </cell>
          <cell r="K4764">
            <v>0</v>
          </cell>
          <cell r="L4764">
            <v>0</v>
          </cell>
          <cell r="M4764">
            <v>0</v>
          </cell>
          <cell r="N4764">
            <v>0</v>
          </cell>
          <cell r="O4764">
            <v>0</v>
          </cell>
          <cell r="P4764">
            <v>0</v>
          </cell>
          <cell r="Q4764">
            <v>0</v>
          </cell>
          <cell r="R4764">
            <v>0</v>
          </cell>
          <cell r="S4764">
            <v>0</v>
          </cell>
          <cell r="T4764">
            <v>0</v>
          </cell>
          <cell r="U4764">
            <v>0</v>
          </cell>
          <cell r="V4764">
            <v>0</v>
          </cell>
          <cell r="W4764">
            <v>0</v>
          </cell>
          <cell r="X4764">
            <v>0</v>
          </cell>
          <cell r="Y4764" t="str">
            <v>NonOwnRes_USExisting Contract Premium Costs</v>
          </cell>
        </row>
        <row r="4765">
          <cell r="E4765">
            <v>0</v>
          </cell>
          <cell r="F4765">
            <v>0</v>
          </cell>
          <cell r="G4765">
            <v>0</v>
          </cell>
          <cell r="H4765">
            <v>0</v>
          </cell>
          <cell r="I4765">
            <v>0</v>
          </cell>
          <cell r="J4765">
            <v>0</v>
          </cell>
          <cell r="K4765">
            <v>0</v>
          </cell>
          <cell r="L4765">
            <v>0</v>
          </cell>
          <cell r="M4765">
            <v>0</v>
          </cell>
          <cell r="N4765">
            <v>0</v>
          </cell>
          <cell r="O4765">
            <v>0</v>
          </cell>
          <cell r="P4765">
            <v>0</v>
          </cell>
          <cell r="Q4765">
            <v>0</v>
          </cell>
          <cell r="R4765">
            <v>0</v>
          </cell>
          <cell r="S4765">
            <v>0</v>
          </cell>
          <cell r="T4765">
            <v>0</v>
          </cell>
          <cell r="U4765">
            <v>0</v>
          </cell>
          <cell r="V4765">
            <v>0</v>
          </cell>
          <cell r="W4765">
            <v>0</v>
          </cell>
          <cell r="X4765">
            <v>0</v>
          </cell>
          <cell r="Y4765" t="str">
            <v>NonOwnRes_US   Contract Total Costs</v>
          </cell>
        </row>
        <row r="4766">
          <cell r="E4766">
            <v>0</v>
          </cell>
          <cell r="F4766">
            <v>0</v>
          </cell>
          <cell r="G4766">
            <v>0</v>
          </cell>
          <cell r="H4766">
            <v>0</v>
          </cell>
          <cell r="I4766">
            <v>0</v>
          </cell>
          <cell r="J4766">
            <v>0</v>
          </cell>
          <cell r="K4766">
            <v>0</v>
          </cell>
          <cell r="L4766">
            <v>0</v>
          </cell>
          <cell r="M4766">
            <v>0</v>
          </cell>
          <cell r="N4766">
            <v>0</v>
          </cell>
          <cell r="O4766">
            <v>0</v>
          </cell>
          <cell r="P4766">
            <v>0</v>
          </cell>
          <cell r="Q4766">
            <v>0</v>
          </cell>
          <cell r="R4766">
            <v>0</v>
          </cell>
          <cell r="S4766">
            <v>0</v>
          </cell>
          <cell r="T4766">
            <v>0</v>
          </cell>
          <cell r="U4766">
            <v>0</v>
          </cell>
          <cell r="V4766">
            <v>0</v>
          </cell>
          <cell r="W4766">
            <v>0</v>
          </cell>
          <cell r="X4766">
            <v>0</v>
          </cell>
          <cell r="Y4766" t="str">
            <v>QF_BIO_CAExisting Contract Energy Costs</v>
          </cell>
        </row>
        <row r="4767">
          <cell r="E4767">
            <v>0</v>
          </cell>
          <cell r="F4767">
            <v>0</v>
          </cell>
          <cell r="G4767">
            <v>0</v>
          </cell>
          <cell r="H4767">
            <v>0</v>
          </cell>
          <cell r="I4767">
            <v>0</v>
          </cell>
          <cell r="J4767">
            <v>0</v>
          </cell>
          <cell r="K4767">
            <v>0</v>
          </cell>
          <cell r="L4767">
            <v>0</v>
          </cell>
          <cell r="M4767">
            <v>0</v>
          </cell>
          <cell r="N4767">
            <v>0</v>
          </cell>
          <cell r="O4767">
            <v>0</v>
          </cell>
          <cell r="P4767">
            <v>0</v>
          </cell>
          <cell r="Q4767">
            <v>0</v>
          </cell>
          <cell r="R4767">
            <v>0</v>
          </cell>
          <cell r="S4767">
            <v>0</v>
          </cell>
          <cell r="T4767">
            <v>0</v>
          </cell>
          <cell r="U4767">
            <v>0</v>
          </cell>
          <cell r="V4767">
            <v>0</v>
          </cell>
          <cell r="W4767">
            <v>0</v>
          </cell>
          <cell r="X4767">
            <v>0</v>
          </cell>
          <cell r="Y4767" t="str">
            <v>QF_BIO_CAExisting Contract Capacity Costs</v>
          </cell>
        </row>
        <row r="4768">
          <cell r="E4768">
            <v>0</v>
          </cell>
          <cell r="F4768">
            <v>0</v>
          </cell>
          <cell r="G4768">
            <v>0</v>
          </cell>
          <cell r="H4768">
            <v>0</v>
          </cell>
          <cell r="I4768">
            <v>0</v>
          </cell>
          <cell r="J4768">
            <v>0</v>
          </cell>
          <cell r="K4768">
            <v>0</v>
          </cell>
          <cell r="L4768">
            <v>0</v>
          </cell>
          <cell r="M4768">
            <v>0</v>
          </cell>
          <cell r="N4768">
            <v>0</v>
          </cell>
          <cell r="O4768">
            <v>0</v>
          </cell>
          <cell r="P4768">
            <v>0</v>
          </cell>
          <cell r="Q4768">
            <v>0</v>
          </cell>
          <cell r="R4768">
            <v>0</v>
          </cell>
          <cell r="S4768">
            <v>0</v>
          </cell>
          <cell r="T4768">
            <v>0</v>
          </cell>
          <cell r="U4768">
            <v>0</v>
          </cell>
          <cell r="V4768">
            <v>0</v>
          </cell>
          <cell r="W4768">
            <v>0</v>
          </cell>
          <cell r="X4768">
            <v>0</v>
          </cell>
          <cell r="Y4768" t="str">
            <v>QF_BIO_CAExisting Contract Premium Costs</v>
          </cell>
        </row>
        <row r="4769">
          <cell r="E4769">
            <v>0</v>
          </cell>
          <cell r="F4769">
            <v>0</v>
          </cell>
          <cell r="G4769">
            <v>0</v>
          </cell>
          <cell r="H4769">
            <v>0</v>
          </cell>
          <cell r="I4769">
            <v>0</v>
          </cell>
          <cell r="J4769">
            <v>0</v>
          </cell>
          <cell r="K4769">
            <v>0</v>
          </cell>
          <cell r="L4769">
            <v>0</v>
          </cell>
          <cell r="M4769">
            <v>0</v>
          </cell>
          <cell r="N4769">
            <v>0</v>
          </cell>
          <cell r="O4769">
            <v>0</v>
          </cell>
          <cell r="P4769">
            <v>0</v>
          </cell>
          <cell r="Q4769">
            <v>0</v>
          </cell>
          <cell r="R4769">
            <v>0</v>
          </cell>
          <cell r="S4769">
            <v>0</v>
          </cell>
          <cell r="T4769">
            <v>0</v>
          </cell>
          <cell r="U4769">
            <v>0</v>
          </cell>
          <cell r="V4769">
            <v>0</v>
          </cell>
          <cell r="W4769">
            <v>0</v>
          </cell>
          <cell r="X4769">
            <v>0</v>
          </cell>
          <cell r="Y4769" t="str">
            <v>QF_BIO_CA   Contract Total Costs</v>
          </cell>
        </row>
        <row r="4770">
          <cell r="E4770">
            <v>0</v>
          </cell>
          <cell r="F4770">
            <v>0</v>
          </cell>
          <cell r="G4770">
            <v>0</v>
          </cell>
          <cell r="H4770">
            <v>0</v>
          </cell>
          <cell r="I4770">
            <v>0</v>
          </cell>
          <cell r="J4770">
            <v>0</v>
          </cell>
          <cell r="K4770">
            <v>0</v>
          </cell>
          <cell r="L4770">
            <v>0</v>
          </cell>
          <cell r="M4770">
            <v>0</v>
          </cell>
          <cell r="N4770">
            <v>0</v>
          </cell>
          <cell r="O4770">
            <v>0</v>
          </cell>
          <cell r="P4770">
            <v>0</v>
          </cell>
          <cell r="Q4770">
            <v>0</v>
          </cell>
          <cell r="R4770">
            <v>0</v>
          </cell>
          <cell r="S4770">
            <v>0</v>
          </cell>
          <cell r="T4770">
            <v>0</v>
          </cell>
          <cell r="U4770">
            <v>0</v>
          </cell>
          <cell r="V4770">
            <v>0</v>
          </cell>
          <cell r="W4770">
            <v>0</v>
          </cell>
          <cell r="X4770">
            <v>0</v>
          </cell>
          <cell r="Y4770" t="str">
            <v>QF_BIO_IDExisting Contract Energy Costs</v>
          </cell>
        </row>
        <row r="4771">
          <cell r="E4771">
            <v>0</v>
          </cell>
          <cell r="F4771">
            <v>0</v>
          </cell>
          <cell r="G4771">
            <v>0</v>
          </cell>
          <cell r="H4771">
            <v>0</v>
          </cell>
          <cell r="I4771">
            <v>0</v>
          </cell>
          <cell r="J4771">
            <v>0</v>
          </cell>
          <cell r="K4771">
            <v>0</v>
          </cell>
          <cell r="L4771">
            <v>0</v>
          </cell>
          <cell r="M4771">
            <v>0</v>
          </cell>
          <cell r="N4771">
            <v>0</v>
          </cell>
          <cell r="O4771">
            <v>0</v>
          </cell>
          <cell r="P4771">
            <v>0</v>
          </cell>
          <cell r="Q4771">
            <v>0</v>
          </cell>
          <cell r="R4771">
            <v>0</v>
          </cell>
          <cell r="S4771">
            <v>0</v>
          </cell>
          <cell r="T4771">
            <v>0</v>
          </cell>
          <cell r="U4771">
            <v>0</v>
          </cell>
          <cell r="V4771">
            <v>0</v>
          </cell>
          <cell r="W4771">
            <v>0</v>
          </cell>
          <cell r="X4771">
            <v>0</v>
          </cell>
          <cell r="Y4771" t="str">
            <v>QF_BIO_IDExisting Contract Capacity Costs</v>
          </cell>
        </row>
        <row r="4772">
          <cell r="E4772">
            <v>0</v>
          </cell>
          <cell r="F4772">
            <v>0</v>
          </cell>
          <cell r="G4772">
            <v>0</v>
          </cell>
          <cell r="H4772">
            <v>0</v>
          </cell>
          <cell r="I4772">
            <v>0</v>
          </cell>
          <cell r="J4772">
            <v>0</v>
          </cell>
          <cell r="K4772">
            <v>0</v>
          </cell>
          <cell r="L4772">
            <v>0</v>
          </cell>
          <cell r="M4772">
            <v>0</v>
          </cell>
          <cell r="N4772">
            <v>0</v>
          </cell>
          <cell r="O4772">
            <v>0</v>
          </cell>
          <cell r="P4772">
            <v>0</v>
          </cell>
          <cell r="Q4772">
            <v>0</v>
          </cell>
          <cell r="R4772">
            <v>0</v>
          </cell>
          <cell r="S4772">
            <v>0</v>
          </cell>
          <cell r="T4772">
            <v>0</v>
          </cell>
          <cell r="U4772">
            <v>0</v>
          </cell>
          <cell r="V4772">
            <v>0</v>
          </cell>
          <cell r="W4772">
            <v>0</v>
          </cell>
          <cell r="X4772">
            <v>0</v>
          </cell>
          <cell r="Y4772" t="str">
            <v>QF_BIO_IDExisting Contract Premium Costs</v>
          </cell>
        </row>
        <row r="4773">
          <cell r="E4773">
            <v>0</v>
          </cell>
          <cell r="F4773">
            <v>0</v>
          </cell>
          <cell r="G4773">
            <v>0</v>
          </cell>
          <cell r="H4773">
            <v>0</v>
          </cell>
          <cell r="I4773">
            <v>0</v>
          </cell>
          <cell r="J4773">
            <v>0</v>
          </cell>
          <cell r="K4773">
            <v>0</v>
          </cell>
          <cell r="L4773">
            <v>0</v>
          </cell>
          <cell r="M4773">
            <v>0</v>
          </cell>
          <cell r="N4773">
            <v>0</v>
          </cell>
          <cell r="O4773">
            <v>0</v>
          </cell>
          <cell r="P4773">
            <v>0</v>
          </cell>
          <cell r="Q4773">
            <v>0</v>
          </cell>
          <cell r="R4773">
            <v>0</v>
          </cell>
          <cell r="S4773">
            <v>0</v>
          </cell>
          <cell r="T4773">
            <v>0</v>
          </cell>
          <cell r="U4773">
            <v>0</v>
          </cell>
          <cell r="V4773">
            <v>0</v>
          </cell>
          <cell r="W4773">
            <v>0</v>
          </cell>
          <cell r="X4773">
            <v>0</v>
          </cell>
          <cell r="Y4773" t="str">
            <v>QF_BIO_ID   Contract Total Costs</v>
          </cell>
        </row>
        <row r="4774">
          <cell r="E4774">
            <v>0.154</v>
          </cell>
          <cell r="F4774">
            <v>0.16400000000000001</v>
          </cell>
          <cell r="G4774">
            <v>0</v>
          </cell>
          <cell r="H4774">
            <v>0</v>
          </cell>
          <cell r="I4774">
            <v>0</v>
          </cell>
          <cell r="J4774">
            <v>0</v>
          </cell>
          <cell r="K4774">
            <v>0</v>
          </cell>
          <cell r="L4774">
            <v>0</v>
          </cell>
          <cell r="M4774">
            <v>0</v>
          </cell>
          <cell r="N4774">
            <v>0</v>
          </cell>
          <cell r="O4774">
            <v>0</v>
          </cell>
          <cell r="P4774">
            <v>0</v>
          </cell>
          <cell r="Q4774">
            <v>0</v>
          </cell>
          <cell r="R4774">
            <v>0</v>
          </cell>
          <cell r="S4774">
            <v>0</v>
          </cell>
          <cell r="T4774">
            <v>0</v>
          </cell>
          <cell r="U4774">
            <v>0</v>
          </cell>
          <cell r="V4774">
            <v>0</v>
          </cell>
          <cell r="W4774">
            <v>0</v>
          </cell>
          <cell r="X4774">
            <v>0</v>
          </cell>
          <cell r="Y4774" t="str">
            <v>QF_HY_YKExisting Contract Energy Costs</v>
          </cell>
        </row>
        <row r="4775">
          <cell r="E4775">
            <v>0</v>
          </cell>
          <cell r="F4775">
            <v>0</v>
          </cell>
          <cell r="G4775">
            <v>0</v>
          </cell>
          <cell r="H4775">
            <v>0</v>
          </cell>
          <cell r="I4775">
            <v>0</v>
          </cell>
          <cell r="J4775">
            <v>0</v>
          </cell>
          <cell r="K4775">
            <v>0</v>
          </cell>
          <cell r="L4775">
            <v>0</v>
          </cell>
          <cell r="M4775">
            <v>0</v>
          </cell>
          <cell r="N4775">
            <v>0</v>
          </cell>
          <cell r="O4775">
            <v>0</v>
          </cell>
          <cell r="P4775">
            <v>0</v>
          </cell>
          <cell r="Q4775">
            <v>0</v>
          </cell>
          <cell r="R4775">
            <v>0</v>
          </cell>
          <cell r="S4775">
            <v>0</v>
          </cell>
          <cell r="T4775">
            <v>0</v>
          </cell>
          <cell r="U4775">
            <v>0</v>
          </cell>
          <cell r="V4775">
            <v>0</v>
          </cell>
          <cell r="W4775">
            <v>0</v>
          </cell>
          <cell r="X4775">
            <v>0</v>
          </cell>
          <cell r="Y4775" t="str">
            <v>QF_HY_YKExisting Contract Capacity Costs</v>
          </cell>
        </row>
        <row r="4776">
          <cell r="E4776">
            <v>0</v>
          </cell>
          <cell r="F4776">
            <v>0</v>
          </cell>
          <cell r="G4776">
            <v>0</v>
          </cell>
          <cell r="H4776">
            <v>0</v>
          </cell>
          <cell r="I4776">
            <v>0</v>
          </cell>
          <cell r="J4776">
            <v>0</v>
          </cell>
          <cell r="K4776">
            <v>0</v>
          </cell>
          <cell r="L4776">
            <v>0</v>
          </cell>
          <cell r="M4776">
            <v>0</v>
          </cell>
          <cell r="N4776">
            <v>0</v>
          </cell>
          <cell r="O4776">
            <v>0</v>
          </cell>
          <cell r="P4776">
            <v>0</v>
          </cell>
          <cell r="Q4776">
            <v>0</v>
          </cell>
          <cell r="R4776">
            <v>0</v>
          </cell>
          <cell r="S4776">
            <v>0</v>
          </cell>
          <cell r="T4776">
            <v>0</v>
          </cell>
          <cell r="U4776">
            <v>0</v>
          </cell>
          <cell r="V4776">
            <v>0</v>
          </cell>
          <cell r="W4776">
            <v>0</v>
          </cell>
          <cell r="X4776">
            <v>0</v>
          </cell>
          <cell r="Y4776" t="str">
            <v>QF_HY_YKExisting Contract Premium Costs</v>
          </cell>
        </row>
        <row r="4777">
          <cell r="E4777">
            <v>0.154</v>
          </cell>
          <cell r="F4777">
            <v>0.16400000000000001</v>
          </cell>
          <cell r="G4777">
            <v>0</v>
          </cell>
          <cell r="H4777">
            <v>0</v>
          </cell>
          <cell r="I4777">
            <v>0</v>
          </cell>
          <cell r="J4777">
            <v>0</v>
          </cell>
          <cell r="K4777">
            <v>0</v>
          </cell>
          <cell r="L4777">
            <v>0</v>
          </cell>
          <cell r="M4777">
            <v>0</v>
          </cell>
          <cell r="N4777">
            <v>0</v>
          </cell>
          <cell r="O4777">
            <v>0</v>
          </cell>
          <cell r="P4777">
            <v>0</v>
          </cell>
          <cell r="Q4777">
            <v>0</v>
          </cell>
          <cell r="R4777">
            <v>0</v>
          </cell>
          <cell r="S4777">
            <v>0</v>
          </cell>
          <cell r="T4777">
            <v>0</v>
          </cell>
          <cell r="U4777">
            <v>0</v>
          </cell>
          <cell r="V4777">
            <v>0</v>
          </cell>
          <cell r="W4777">
            <v>0</v>
          </cell>
          <cell r="X4777">
            <v>0</v>
          </cell>
          <cell r="Y4777" t="str">
            <v>QF_HY_YK   Contract Total Costs</v>
          </cell>
        </row>
        <row r="4778">
          <cell r="E4778">
            <v>-1.1220000000000001</v>
          </cell>
          <cell r="F4778">
            <v>-1.1220000000000001</v>
          </cell>
          <cell r="G4778">
            <v>-1.1220000000000001</v>
          </cell>
          <cell r="H4778">
            <v>-1.1220000000000001</v>
          </cell>
          <cell r="I4778">
            <v>-1.1200000000000001</v>
          </cell>
          <cell r="J4778">
            <v>0</v>
          </cell>
          <cell r="K4778">
            <v>0</v>
          </cell>
          <cell r="L4778">
            <v>0</v>
          </cell>
          <cell r="M4778">
            <v>0</v>
          </cell>
          <cell r="N4778">
            <v>0</v>
          </cell>
          <cell r="O4778">
            <v>0</v>
          </cell>
          <cell r="P4778">
            <v>0</v>
          </cell>
          <cell r="Q4778">
            <v>0</v>
          </cell>
          <cell r="R4778">
            <v>0</v>
          </cell>
          <cell r="S4778">
            <v>0</v>
          </cell>
          <cell r="T4778">
            <v>0</v>
          </cell>
          <cell r="U4778">
            <v>0</v>
          </cell>
          <cell r="V4778">
            <v>0</v>
          </cell>
          <cell r="W4778">
            <v>0</v>
          </cell>
          <cell r="X4778">
            <v>0</v>
          </cell>
          <cell r="Y4778" t="str">
            <v>BlackHills_WNE_SExisting Contract Energy Costs</v>
          </cell>
        </row>
        <row r="4779">
          <cell r="E4779">
            <v>0</v>
          </cell>
          <cell r="F4779">
            <v>0</v>
          </cell>
          <cell r="G4779">
            <v>0</v>
          </cell>
          <cell r="H4779">
            <v>0</v>
          </cell>
          <cell r="I4779">
            <v>0</v>
          </cell>
          <cell r="J4779">
            <v>0</v>
          </cell>
          <cell r="K4779">
            <v>0</v>
          </cell>
          <cell r="L4779">
            <v>0</v>
          </cell>
          <cell r="M4779">
            <v>0</v>
          </cell>
          <cell r="N4779">
            <v>0</v>
          </cell>
          <cell r="O4779">
            <v>0</v>
          </cell>
          <cell r="P4779">
            <v>0</v>
          </cell>
          <cell r="Q4779">
            <v>0</v>
          </cell>
          <cell r="R4779">
            <v>0</v>
          </cell>
          <cell r="S4779">
            <v>0</v>
          </cell>
          <cell r="T4779">
            <v>0</v>
          </cell>
          <cell r="U4779">
            <v>0</v>
          </cell>
          <cell r="V4779">
            <v>0</v>
          </cell>
          <cell r="W4779">
            <v>0</v>
          </cell>
          <cell r="X4779">
            <v>0</v>
          </cell>
          <cell r="Y4779" t="str">
            <v>BlackHills_WNE_SExisting Contract Capacity Costs</v>
          </cell>
        </row>
        <row r="4780">
          <cell r="E4780">
            <v>0</v>
          </cell>
          <cell r="F4780">
            <v>0</v>
          </cell>
          <cell r="G4780">
            <v>0</v>
          </cell>
          <cell r="H4780">
            <v>0</v>
          </cell>
          <cell r="I4780">
            <v>0</v>
          </cell>
          <cell r="J4780">
            <v>0</v>
          </cell>
          <cell r="K4780">
            <v>0</v>
          </cell>
          <cell r="L4780">
            <v>0</v>
          </cell>
          <cell r="M4780">
            <v>0</v>
          </cell>
          <cell r="N4780">
            <v>0</v>
          </cell>
          <cell r="O4780">
            <v>0</v>
          </cell>
          <cell r="P4780">
            <v>0</v>
          </cell>
          <cell r="Q4780">
            <v>0</v>
          </cell>
          <cell r="R4780">
            <v>0</v>
          </cell>
          <cell r="S4780">
            <v>0</v>
          </cell>
          <cell r="T4780">
            <v>0</v>
          </cell>
          <cell r="U4780">
            <v>0</v>
          </cell>
          <cell r="V4780">
            <v>0</v>
          </cell>
          <cell r="W4780">
            <v>0</v>
          </cell>
          <cell r="X4780">
            <v>0</v>
          </cell>
          <cell r="Y4780" t="str">
            <v>BlackHills_WNE_SExisting Contract Premium Costs</v>
          </cell>
        </row>
        <row r="4781">
          <cell r="E4781">
            <v>-1.1220000000000001</v>
          </cell>
          <cell r="F4781">
            <v>-1.1220000000000001</v>
          </cell>
          <cell r="G4781">
            <v>-1.1220000000000001</v>
          </cell>
          <cell r="H4781">
            <v>-1.1220000000000001</v>
          </cell>
          <cell r="I4781">
            <v>-1.1200000000000001</v>
          </cell>
          <cell r="J4781">
            <v>0</v>
          </cell>
          <cell r="K4781">
            <v>0</v>
          </cell>
          <cell r="L4781">
            <v>0</v>
          </cell>
          <cell r="M4781">
            <v>0</v>
          </cell>
          <cell r="N4781">
            <v>0</v>
          </cell>
          <cell r="O4781">
            <v>0</v>
          </cell>
          <cell r="P4781">
            <v>0</v>
          </cell>
          <cell r="Q4781">
            <v>0</v>
          </cell>
          <cell r="R4781">
            <v>0</v>
          </cell>
          <cell r="S4781">
            <v>0</v>
          </cell>
          <cell r="T4781">
            <v>0</v>
          </cell>
          <cell r="U4781">
            <v>0</v>
          </cell>
          <cell r="V4781">
            <v>0</v>
          </cell>
          <cell r="W4781">
            <v>0</v>
          </cell>
          <cell r="X4781">
            <v>0</v>
          </cell>
          <cell r="Y4781" t="str">
            <v>BlackHills_WNE_S   Contract Total Costs</v>
          </cell>
        </row>
        <row r="4782">
          <cell r="E4782">
            <v>-0.128</v>
          </cell>
          <cell r="F4782">
            <v>-0.128</v>
          </cell>
          <cell r="G4782">
            <v>-0.128</v>
          </cell>
          <cell r="H4782">
            <v>-0.128</v>
          </cell>
          <cell r="I4782">
            <v>-0.128</v>
          </cell>
          <cell r="J4782">
            <v>0</v>
          </cell>
          <cell r="K4782">
            <v>0</v>
          </cell>
          <cell r="L4782">
            <v>0</v>
          </cell>
          <cell r="M4782">
            <v>0</v>
          </cell>
          <cell r="N4782">
            <v>0</v>
          </cell>
          <cell r="O4782">
            <v>0</v>
          </cell>
          <cell r="P4782">
            <v>0</v>
          </cell>
          <cell r="Q4782">
            <v>0</v>
          </cell>
          <cell r="R4782">
            <v>0</v>
          </cell>
          <cell r="S4782">
            <v>0</v>
          </cell>
          <cell r="T4782">
            <v>0</v>
          </cell>
          <cell r="U4782">
            <v>0</v>
          </cell>
          <cell r="V4782">
            <v>0</v>
          </cell>
          <cell r="W4782">
            <v>0</v>
          </cell>
          <cell r="X4782">
            <v>0</v>
          </cell>
          <cell r="Y4782" t="str">
            <v>BlackHills_JB_SExisting Contract Energy Costs</v>
          </cell>
        </row>
        <row r="4783">
          <cell r="E4783">
            <v>0</v>
          </cell>
          <cell r="F4783">
            <v>0</v>
          </cell>
          <cell r="G4783">
            <v>0</v>
          </cell>
          <cell r="H4783">
            <v>0</v>
          </cell>
          <cell r="I4783">
            <v>0</v>
          </cell>
          <cell r="J4783">
            <v>0</v>
          </cell>
          <cell r="K4783">
            <v>0</v>
          </cell>
          <cell r="L4783">
            <v>0</v>
          </cell>
          <cell r="M4783">
            <v>0</v>
          </cell>
          <cell r="N4783">
            <v>0</v>
          </cell>
          <cell r="O4783">
            <v>0</v>
          </cell>
          <cell r="P4783">
            <v>0</v>
          </cell>
          <cell r="Q4783">
            <v>0</v>
          </cell>
          <cell r="R4783">
            <v>0</v>
          </cell>
          <cell r="S4783">
            <v>0</v>
          </cell>
          <cell r="T4783">
            <v>0</v>
          </cell>
          <cell r="U4783">
            <v>0</v>
          </cell>
          <cell r="V4783">
            <v>0</v>
          </cell>
          <cell r="W4783">
            <v>0</v>
          </cell>
          <cell r="X4783">
            <v>0</v>
          </cell>
          <cell r="Y4783" t="str">
            <v>BlackHills_JB_SExisting Contract Capacity Costs</v>
          </cell>
        </row>
        <row r="4784">
          <cell r="E4784">
            <v>0</v>
          </cell>
          <cell r="F4784">
            <v>0</v>
          </cell>
          <cell r="G4784">
            <v>0</v>
          </cell>
          <cell r="H4784">
            <v>0</v>
          </cell>
          <cell r="I4784">
            <v>0</v>
          </cell>
          <cell r="J4784">
            <v>0</v>
          </cell>
          <cell r="K4784">
            <v>0</v>
          </cell>
          <cell r="L4784">
            <v>0</v>
          </cell>
          <cell r="M4784">
            <v>0</v>
          </cell>
          <cell r="N4784">
            <v>0</v>
          </cell>
          <cell r="O4784">
            <v>0</v>
          </cell>
          <cell r="P4784">
            <v>0</v>
          </cell>
          <cell r="Q4784">
            <v>0</v>
          </cell>
          <cell r="R4784">
            <v>0</v>
          </cell>
          <cell r="S4784">
            <v>0</v>
          </cell>
          <cell r="T4784">
            <v>0</v>
          </cell>
          <cell r="U4784">
            <v>0</v>
          </cell>
          <cell r="V4784">
            <v>0</v>
          </cell>
          <cell r="W4784">
            <v>0</v>
          </cell>
          <cell r="X4784">
            <v>0</v>
          </cell>
          <cell r="Y4784" t="str">
            <v>BlackHills_JB_SExisting Contract Premium Costs</v>
          </cell>
        </row>
        <row r="4785">
          <cell r="E4785">
            <v>-0.128</v>
          </cell>
          <cell r="F4785">
            <v>-0.128</v>
          </cell>
          <cell r="G4785">
            <v>-0.128</v>
          </cell>
          <cell r="H4785">
            <v>-0.128</v>
          </cell>
          <cell r="I4785">
            <v>-0.128</v>
          </cell>
          <cell r="J4785">
            <v>0</v>
          </cell>
          <cell r="K4785">
            <v>0</v>
          </cell>
          <cell r="L4785">
            <v>0</v>
          </cell>
          <cell r="M4785">
            <v>0</v>
          </cell>
          <cell r="N4785">
            <v>0</v>
          </cell>
          <cell r="O4785">
            <v>0</v>
          </cell>
          <cell r="P4785">
            <v>0</v>
          </cell>
          <cell r="Q4785">
            <v>0</v>
          </cell>
          <cell r="R4785">
            <v>0</v>
          </cell>
          <cell r="S4785">
            <v>0</v>
          </cell>
          <cell r="T4785">
            <v>0</v>
          </cell>
          <cell r="U4785">
            <v>0</v>
          </cell>
          <cell r="V4785">
            <v>0</v>
          </cell>
          <cell r="W4785">
            <v>0</v>
          </cell>
          <cell r="X4785">
            <v>0</v>
          </cell>
          <cell r="Y4785" t="str">
            <v>BlackHills_JB_S   Contract Total Costs</v>
          </cell>
        </row>
        <row r="4786">
          <cell r="E4786">
            <v>0</v>
          </cell>
          <cell r="F4786">
            <v>0</v>
          </cell>
          <cell r="G4786">
            <v>0</v>
          </cell>
          <cell r="H4786">
            <v>0</v>
          </cell>
          <cell r="I4786">
            <v>0</v>
          </cell>
          <cell r="J4786">
            <v>0</v>
          </cell>
          <cell r="K4786">
            <v>0</v>
          </cell>
          <cell r="L4786">
            <v>0</v>
          </cell>
          <cell r="M4786">
            <v>0</v>
          </cell>
          <cell r="N4786">
            <v>0</v>
          </cell>
          <cell r="O4786">
            <v>0</v>
          </cell>
          <cell r="P4786">
            <v>0</v>
          </cell>
          <cell r="Q4786">
            <v>0</v>
          </cell>
          <cell r="R4786">
            <v>0</v>
          </cell>
          <cell r="S4786">
            <v>0</v>
          </cell>
          <cell r="T4786">
            <v>0</v>
          </cell>
          <cell r="U4786">
            <v>0</v>
          </cell>
          <cell r="V4786">
            <v>0</v>
          </cell>
          <cell r="W4786">
            <v>0</v>
          </cell>
          <cell r="X4786">
            <v>0</v>
          </cell>
          <cell r="Y4786" t="str">
            <v>PSCO_4C_OUT_SExisting Contract Energy Costs</v>
          </cell>
        </row>
        <row r="4787">
          <cell r="E4787">
            <v>0</v>
          </cell>
          <cell r="F4787">
            <v>0</v>
          </cell>
          <cell r="G4787">
            <v>0</v>
          </cell>
          <cell r="H4787">
            <v>0</v>
          </cell>
          <cell r="I4787">
            <v>0</v>
          </cell>
          <cell r="J4787">
            <v>0</v>
          </cell>
          <cell r="K4787">
            <v>0</v>
          </cell>
          <cell r="L4787">
            <v>0</v>
          </cell>
          <cell r="M4787">
            <v>0</v>
          </cell>
          <cell r="N4787">
            <v>0</v>
          </cell>
          <cell r="O4787">
            <v>0</v>
          </cell>
          <cell r="P4787">
            <v>0</v>
          </cell>
          <cell r="Q4787">
            <v>0</v>
          </cell>
          <cell r="R4787">
            <v>0</v>
          </cell>
          <cell r="S4787">
            <v>0</v>
          </cell>
          <cell r="T4787">
            <v>0</v>
          </cell>
          <cell r="U4787">
            <v>0</v>
          </cell>
          <cell r="V4787">
            <v>0</v>
          </cell>
          <cell r="W4787">
            <v>0</v>
          </cell>
          <cell r="X4787">
            <v>0</v>
          </cell>
          <cell r="Y4787" t="str">
            <v>PSCO_4C_OUT_SExisting Contract Capacity Costs</v>
          </cell>
        </row>
        <row r="4788">
          <cell r="E4788">
            <v>0</v>
          </cell>
          <cell r="F4788">
            <v>0</v>
          </cell>
          <cell r="G4788">
            <v>0</v>
          </cell>
          <cell r="H4788">
            <v>0</v>
          </cell>
          <cell r="I4788">
            <v>0</v>
          </cell>
          <cell r="J4788">
            <v>0</v>
          </cell>
          <cell r="K4788">
            <v>0</v>
          </cell>
          <cell r="L4788">
            <v>0</v>
          </cell>
          <cell r="M4788">
            <v>0</v>
          </cell>
          <cell r="N4788">
            <v>0</v>
          </cell>
          <cell r="O4788">
            <v>0</v>
          </cell>
          <cell r="P4788">
            <v>0</v>
          </cell>
          <cell r="Q4788">
            <v>0</v>
          </cell>
          <cell r="R4788">
            <v>0</v>
          </cell>
          <cell r="S4788">
            <v>0</v>
          </cell>
          <cell r="T4788">
            <v>0</v>
          </cell>
          <cell r="U4788">
            <v>0</v>
          </cell>
          <cell r="V4788">
            <v>0</v>
          </cell>
          <cell r="W4788">
            <v>0</v>
          </cell>
          <cell r="X4788">
            <v>0</v>
          </cell>
          <cell r="Y4788" t="str">
            <v>PSCO_4C_OUT_SExisting Contract Premium Costs</v>
          </cell>
        </row>
        <row r="4789">
          <cell r="E4789">
            <v>0</v>
          </cell>
          <cell r="F4789">
            <v>0</v>
          </cell>
          <cell r="G4789">
            <v>0</v>
          </cell>
          <cell r="H4789">
            <v>0</v>
          </cell>
          <cell r="I4789">
            <v>0</v>
          </cell>
          <cell r="J4789">
            <v>0</v>
          </cell>
          <cell r="K4789">
            <v>0</v>
          </cell>
          <cell r="L4789">
            <v>0</v>
          </cell>
          <cell r="M4789">
            <v>0</v>
          </cell>
          <cell r="N4789">
            <v>0</v>
          </cell>
          <cell r="O4789">
            <v>0</v>
          </cell>
          <cell r="P4789">
            <v>0</v>
          </cell>
          <cell r="Q4789">
            <v>0</v>
          </cell>
          <cell r="R4789">
            <v>0</v>
          </cell>
          <cell r="S4789">
            <v>0</v>
          </cell>
          <cell r="T4789">
            <v>0</v>
          </cell>
          <cell r="U4789">
            <v>0</v>
          </cell>
          <cell r="V4789">
            <v>0</v>
          </cell>
          <cell r="W4789">
            <v>0</v>
          </cell>
          <cell r="X4789">
            <v>0</v>
          </cell>
          <cell r="Y4789" t="str">
            <v>PSCO_4C_OUT_S   Contract Total Costs</v>
          </cell>
        </row>
        <row r="4790">
          <cell r="E4790">
            <v>2.222</v>
          </cell>
          <cell r="F4790">
            <v>2.2170000000000001</v>
          </cell>
          <cell r="G4790">
            <v>0</v>
          </cell>
          <cell r="H4790">
            <v>0</v>
          </cell>
          <cell r="I4790">
            <v>0</v>
          </cell>
          <cell r="J4790">
            <v>0</v>
          </cell>
          <cell r="K4790">
            <v>0</v>
          </cell>
          <cell r="L4790">
            <v>0</v>
          </cell>
          <cell r="M4790">
            <v>0</v>
          </cell>
          <cell r="N4790">
            <v>0</v>
          </cell>
          <cell r="O4790">
            <v>0</v>
          </cell>
          <cell r="P4790">
            <v>0</v>
          </cell>
          <cell r="Q4790">
            <v>0</v>
          </cell>
          <cell r="R4790">
            <v>0</v>
          </cell>
          <cell r="S4790">
            <v>0</v>
          </cell>
          <cell r="T4790">
            <v>0</v>
          </cell>
          <cell r="U4790">
            <v>0</v>
          </cell>
          <cell r="V4790">
            <v>0</v>
          </cell>
          <cell r="W4790">
            <v>0</v>
          </cell>
          <cell r="X4790">
            <v>0</v>
          </cell>
          <cell r="Y4790" t="str">
            <v>Tri-State_PExisting Contract Energy Costs</v>
          </cell>
        </row>
        <row r="4791">
          <cell r="E4791">
            <v>0</v>
          </cell>
          <cell r="F4791">
            <v>0</v>
          </cell>
          <cell r="G4791">
            <v>0</v>
          </cell>
          <cell r="H4791">
            <v>0</v>
          </cell>
          <cell r="I4791">
            <v>0</v>
          </cell>
          <cell r="J4791">
            <v>0</v>
          </cell>
          <cell r="K4791">
            <v>0</v>
          </cell>
          <cell r="L4791">
            <v>0</v>
          </cell>
          <cell r="M4791">
            <v>0</v>
          </cell>
          <cell r="N4791">
            <v>0</v>
          </cell>
          <cell r="O4791">
            <v>0</v>
          </cell>
          <cell r="P4791">
            <v>0</v>
          </cell>
          <cell r="Q4791">
            <v>0</v>
          </cell>
          <cell r="R4791">
            <v>0</v>
          </cell>
          <cell r="S4791">
            <v>0</v>
          </cell>
          <cell r="T4791">
            <v>0</v>
          </cell>
          <cell r="U4791">
            <v>0</v>
          </cell>
          <cell r="V4791">
            <v>0</v>
          </cell>
          <cell r="W4791">
            <v>0</v>
          </cell>
          <cell r="X4791">
            <v>0</v>
          </cell>
          <cell r="Y4791" t="str">
            <v>Tri-State_PExisting Contract Capacity Costs</v>
          </cell>
        </row>
        <row r="4792">
          <cell r="E4792">
            <v>0</v>
          </cell>
          <cell r="F4792">
            <v>0</v>
          </cell>
          <cell r="G4792">
            <v>0</v>
          </cell>
          <cell r="H4792">
            <v>0</v>
          </cell>
          <cell r="I4792">
            <v>0</v>
          </cell>
          <cell r="J4792">
            <v>0</v>
          </cell>
          <cell r="K4792">
            <v>0</v>
          </cell>
          <cell r="L4792">
            <v>0</v>
          </cell>
          <cell r="M4792">
            <v>0</v>
          </cell>
          <cell r="N4792">
            <v>0</v>
          </cell>
          <cell r="O4792">
            <v>0</v>
          </cell>
          <cell r="P4792">
            <v>0</v>
          </cell>
          <cell r="Q4792">
            <v>0</v>
          </cell>
          <cell r="R4792">
            <v>0</v>
          </cell>
          <cell r="S4792">
            <v>0</v>
          </cell>
          <cell r="T4792">
            <v>0</v>
          </cell>
          <cell r="U4792">
            <v>0</v>
          </cell>
          <cell r="V4792">
            <v>0</v>
          </cell>
          <cell r="W4792">
            <v>0</v>
          </cell>
          <cell r="X4792">
            <v>0</v>
          </cell>
          <cell r="Y4792" t="str">
            <v>Tri-State_PExisting Contract Premium Costs</v>
          </cell>
        </row>
        <row r="4793">
          <cell r="E4793">
            <v>2.222</v>
          </cell>
          <cell r="F4793">
            <v>2.2170000000000001</v>
          </cell>
          <cell r="G4793">
            <v>0</v>
          </cell>
          <cell r="H4793">
            <v>0</v>
          </cell>
          <cell r="I4793">
            <v>0</v>
          </cell>
          <cell r="J4793">
            <v>0</v>
          </cell>
          <cell r="K4793">
            <v>0</v>
          </cell>
          <cell r="L4793">
            <v>0</v>
          </cell>
          <cell r="M4793">
            <v>0</v>
          </cell>
          <cell r="N4793">
            <v>0</v>
          </cell>
          <cell r="O4793">
            <v>0</v>
          </cell>
          <cell r="P4793">
            <v>0</v>
          </cell>
          <cell r="Q4793">
            <v>0</v>
          </cell>
          <cell r="R4793">
            <v>0</v>
          </cell>
          <cell r="S4793">
            <v>0</v>
          </cell>
          <cell r="T4793">
            <v>0</v>
          </cell>
          <cell r="U4793">
            <v>0</v>
          </cell>
          <cell r="V4793">
            <v>0</v>
          </cell>
          <cell r="W4793">
            <v>0</v>
          </cell>
          <cell r="X4793">
            <v>0</v>
          </cell>
          <cell r="Y4793" t="str">
            <v>Tri-State_P   Contract Total Costs</v>
          </cell>
        </row>
        <row r="4794">
          <cell r="E4794">
            <v>0</v>
          </cell>
          <cell r="F4794">
            <v>0</v>
          </cell>
          <cell r="G4794">
            <v>0</v>
          </cell>
          <cell r="H4794">
            <v>0</v>
          </cell>
          <cell r="I4794">
            <v>0</v>
          </cell>
          <cell r="J4794">
            <v>0</v>
          </cell>
          <cell r="K4794">
            <v>0</v>
          </cell>
          <cell r="L4794">
            <v>0</v>
          </cell>
          <cell r="M4794">
            <v>0</v>
          </cell>
          <cell r="N4794">
            <v>0</v>
          </cell>
          <cell r="O4794">
            <v>0</v>
          </cell>
          <cell r="P4794">
            <v>0</v>
          </cell>
          <cell r="Q4794">
            <v>0</v>
          </cell>
          <cell r="R4794">
            <v>0</v>
          </cell>
          <cell r="S4794">
            <v>0</v>
          </cell>
          <cell r="T4794">
            <v>0</v>
          </cell>
          <cell r="U4794">
            <v>0</v>
          </cell>
          <cell r="V4794">
            <v>0</v>
          </cell>
          <cell r="W4794">
            <v>0</v>
          </cell>
          <cell r="X4794">
            <v>0</v>
          </cell>
          <cell r="Y4794" t="str">
            <v>NonOR_GO_offsetExisting Contract Energy Costs</v>
          </cell>
        </row>
        <row r="4795">
          <cell r="E4795">
            <v>0</v>
          </cell>
          <cell r="F4795">
            <v>0</v>
          </cell>
          <cell r="G4795">
            <v>0</v>
          </cell>
          <cell r="H4795">
            <v>0</v>
          </cell>
          <cell r="I4795">
            <v>0</v>
          </cell>
          <cell r="J4795">
            <v>0</v>
          </cell>
          <cell r="K4795">
            <v>0</v>
          </cell>
          <cell r="L4795">
            <v>0</v>
          </cell>
          <cell r="M4795">
            <v>0</v>
          </cell>
          <cell r="N4795">
            <v>0</v>
          </cell>
          <cell r="O4795">
            <v>0</v>
          </cell>
          <cell r="P4795">
            <v>0</v>
          </cell>
          <cell r="Q4795">
            <v>0</v>
          </cell>
          <cell r="R4795">
            <v>0</v>
          </cell>
          <cell r="S4795">
            <v>0</v>
          </cell>
          <cell r="T4795">
            <v>0</v>
          </cell>
          <cell r="U4795">
            <v>0</v>
          </cell>
          <cell r="V4795">
            <v>0</v>
          </cell>
          <cell r="W4795">
            <v>0</v>
          </cell>
          <cell r="X4795">
            <v>0</v>
          </cell>
          <cell r="Y4795" t="str">
            <v>NonOR_GO_offsetExisting Contract Capacity Costs</v>
          </cell>
        </row>
        <row r="4796">
          <cell r="E4796">
            <v>0</v>
          </cell>
          <cell r="F4796">
            <v>0</v>
          </cell>
          <cell r="G4796">
            <v>0</v>
          </cell>
          <cell r="H4796">
            <v>0</v>
          </cell>
          <cell r="I4796">
            <v>0</v>
          </cell>
          <cell r="J4796">
            <v>0</v>
          </cell>
          <cell r="K4796">
            <v>0</v>
          </cell>
          <cell r="L4796">
            <v>0</v>
          </cell>
          <cell r="M4796">
            <v>0</v>
          </cell>
          <cell r="N4796">
            <v>0</v>
          </cell>
          <cell r="O4796">
            <v>0</v>
          </cell>
          <cell r="P4796">
            <v>0</v>
          </cell>
          <cell r="Q4796">
            <v>0</v>
          </cell>
          <cell r="R4796">
            <v>0</v>
          </cell>
          <cell r="S4796">
            <v>0</v>
          </cell>
          <cell r="T4796">
            <v>0</v>
          </cell>
          <cell r="U4796">
            <v>0</v>
          </cell>
          <cell r="V4796">
            <v>0</v>
          </cell>
          <cell r="W4796">
            <v>0</v>
          </cell>
          <cell r="X4796">
            <v>0</v>
          </cell>
          <cell r="Y4796" t="str">
            <v>NonOR_GO_offsetExisting Contract Premium Costs</v>
          </cell>
        </row>
        <row r="4797">
          <cell r="E4797">
            <v>0</v>
          </cell>
          <cell r="F4797">
            <v>0</v>
          </cell>
          <cell r="G4797">
            <v>0</v>
          </cell>
          <cell r="H4797">
            <v>0</v>
          </cell>
          <cell r="I4797">
            <v>0</v>
          </cell>
          <cell r="J4797">
            <v>0</v>
          </cell>
          <cell r="K4797">
            <v>0</v>
          </cell>
          <cell r="L4797">
            <v>0</v>
          </cell>
          <cell r="M4797">
            <v>0</v>
          </cell>
          <cell r="N4797">
            <v>0</v>
          </cell>
          <cell r="O4797">
            <v>0</v>
          </cell>
          <cell r="P4797">
            <v>0</v>
          </cell>
          <cell r="Q4797">
            <v>0</v>
          </cell>
          <cell r="R4797">
            <v>0</v>
          </cell>
          <cell r="S4797">
            <v>0</v>
          </cell>
          <cell r="T4797">
            <v>0</v>
          </cell>
          <cell r="U4797">
            <v>0</v>
          </cell>
          <cell r="V4797">
            <v>0</v>
          </cell>
          <cell r="W4797">
            <v>0</v>
          </cell>
          <cell r="X4797">
            <v>0</v>
          </cell>
          <cell r="Y4797" t="str">
            <v>NonOR_GO_offset   Contract Total Costs</v>
          </cell>
        </row>
        <row r="4798">
          <cell r="E4798">
            <v>0</v>
          </cell>
          <cell r="F4798">
            <v>0</v>
          </cell>
          <cell r="G4798">
            <v>0</v>
          </cell>
          <cell r="H4798">
            <v>0</v>
          </cell>
          <cell r="I4798">
            <v>0</v>
          </cell>
          <cell r="J4798">
            <v>0</v>
          </cell>
          <cell r="K4798">
            <v>0</v>
          </cell>
          <cell r="L4798">
            <v>0</v>
          </cell>
          <cell r="M4798">
            <v>0</v>
          </cell>
          <cell r="N4798">
            <v>0</v>
          </cell>
          <cell r="O4798">
            <v>0</v>
          </cell>
          <cell r="P4798">
            <v>0</v>
          </cell>
          <cell r="Q4798">
            <v>0</v>
          </cell>
          <cell r="R4798">
            <v>0</v>
          </cell>
          <cell r="S4798">
            <v>0</v>
          </cell>
          <cell r="T4798">
            <v>0</v>
          </cell>
          <cell r="U4798">
            <v>0</v>
          </cell>
          <cell r="V4798">
            <v>0</v>
          </cell>
          <cell r="W4798">
            <v>0</v>
          </cell>
          <cell r="X4798">
            <v>0</v>
          </cell>
          <cell r="Y4798" t="str">
            <v>NonOR_US_offsetExisting Contract Energy Costs</v>
          </cell>
        </row>
        <row r="4799">
          <cell r="E4799">
            <v>0</v>
          </cell>
          <cell r="F4799">
            <v>0</v>
          </cell>
          <cell r="G4799">
            <v>0</v>
          </cell>
          <cell r="H4799">
            <v>0</v>
          </cell>
          <cell r="I4799">
            <v>0</v>
          </cell>
          <cell r="J4799">
            <v>0</v>
          </cell>
          <cell r="K4799">
            <v>0</v>
          </cell>
          <cell r="L4799">
            <v>0</v>
          </cell>
          <cell r="M4799">
            <v>0</v>
          </cell>
          <cell r="N4799">
            <v>0</v>
          </cell>
          <cell r="O4799">
            <v>0</v>
          </cell>
          <cell r="P4799">
            <v>0</v>
          </cell>
          <cell r="Q4799">
            <v>0</v>
          </cell>
          <cell r="R4799">
            <v>0</v>
          </cell>
          <cell r="S4799">
            <v>0</v>
          </cell>
          <cell r="T4799">
            <v>0</v>
          </cell>
          <cell r="U4799">
            <v>0</v>
          </cell>
          <cell r="V4799">
            <v>0</v>
          </cell>
          <cell r="W4799">
            <v>0</v>
          </cell>
          <cell r="X4799">
            <v>0</v>
          </cell>
          <cell r="Y4799" t="str">
            <v>NonOR_US_offsetExisting Contract Capacity Costs</v>
          </cell>
        </row>
        <row r="4800">
          <cell r="E4800">
            <v>0</v>
          </cell>
          <cell r="F4800">
            <v>0</v>
          </cell>
          <cell r="G4800">
            <v>0</v>
          </cell>
          <cell r="H4800">
            <v>0</v>
          </cell>
          <cell r="I4800">
            <v>0</v>
          </cell>
          <cell r="J4800">
            <v>0</v>
          </cell>
          <cell r="K4800">
            <v>0</v>
          </cell>
          <cell r="L4800">
            <v>0</v>
          </cell>
          <cell r="M4800">
            <v>0</v>
          </cell>
          <cell r="N4800">
            <v>0</v>
          </cell>
          <cell r="O4800">
            <v>0</v>
          </cell>
          <cell r="P4800">
            <v>0</v>
          </cell>
          <cell r="Q4800">
            <v>0</v>
          </cell>
          <cell r="R4800">
            <v>0</v>
          </cell>
          <cell r="S4800">
            <v>0</v>
          </cell>
          <cell r="T4800">
            <v>0</v>
          </cell>
          <cell r="U4800">
            <v>0</v>
          </cell>
          <cell r="V4800">
            <v>0</v>
          </cell>
          <cell r="W4800">
            <v>0</v>
          </cell>
          <cell r="X4800">
            <v>0</v>
          </cell>
          <cell r="Y4800" t="str">
            <v>NonOR_US_offsetExisting Contract Premium Costs</v>
          </cell>
        </row>
        <row r="4801">
          <cell r="E4801">
            <v>0</v>
          </cell>
          <cell r="F4801">
            <v>0</v>
          </cell>
          <cell r="G4801">
            <v>0</v>
          </cell>
          <cell r="H4801">
            <v>0</v>
          </cell>
          <cell r="I4801">
            <v>0</v>
          </cell>
          <cell r="J4801">
            <v>0</v>
          </cell>
          <cell r="K4801">
            <v>0</v>
          </cell>
          <cell r="L4801">
            <v>0</v>
          </cell>
          <cell r="M4801">
            <v>0</v>
          </cell>
          <cell r="N4801">
            <v>0</v>
          </cell>
          <cell r="O4801">
            <v>0</v>
          </cell>
          <cell r="P4801">
            <v>0</v>
          </cell>
          <cell r="Q4801">
            <v>0</v>
          </cell>
          <cell r="R4801">
            <v>0</v>
          </cell>
          <cell r="S4801">
            <v>0</v>
          </cell>
          <cell r="T4801">
            <v>0</v>
          </cell>
          <cell r="U4801">
            <v>0</v>
          </cell>
          <cell r="V4801">
            <v>0</v>
          </cell>
          <cell r="W4801">
            <v>0</v>
          </cell>
          <cell r="X4801">
            <v>0</v>
          </cell>
          <cell r="Y4801" t="str">
            <v>NonOR_US_offset   Contract Total Costs</v>
          </cell>
        </row>
        <row r="4802">
          <cell r="E4802">
            <v>0</v>
          </cell>
          <cell r="F4802">
            <v>0</v>
          </cell>
          <cell r="G4802">
            <v>0</v>
          </cell>
          <cell r="H4802">
            <v>0</v>
          </cell>
          <cell r="I4802">
            <v>0</v>
          </cell>
          <cell r="J4802">
            <v>0</v>
          </cell>
          <cell r="K4802">
            <v>0</v>
          </cell>
          <cell r="L4802">
            <v>0</v>
          </cell>
          <cell r="M4802">
            <v>0</v>
          </cell>
          <cell r="N4802">
            <v>0</v>
          </cell>
          <cell r="O4802">
            <v>0</v>
          </cell>
          <cell r="P4802">
            <v>0</v>
          </cell>
          <cell r="Q4802">
            <v>0</v>
          </cell>
          <cell r="R4802">
            <v>0</v>
          </cell>
          <cell r="S4802">
            <v>0</v>
          </cell>
          <cell r="T4802">
            <v>0</v>
          </cell>
          <cell r="U4802">
            <v>0</v>
          </cell>
          <cell r="V4802">
            <v>0</v>
          </cell>
          <cell r="W4802">
            <v>0</v>
          </cell>
          <cell r="X4802">
            <v>0</v>
          </cell>
          <cell r="Y4802" t="str">
            <v>NonOR_WW_offsetExisting Contract Energy Costs</v>
          </cell>
        </row>
        <row r="4803">
          <cell r="E4803">
            <v>0</v>
          </cell>
          <cell r="F4803">
            <v>0</v>
          </cell>
          <cell r="G4803">
            <v>0</v>
          </cell>
          <cell r="H4803">
            <v>0</v>
          </cell>
          <cell r="I4803">
            <v>0</v>
          </cell>
          <cell r="J4803">
            <v>0</v>
          </cell>
          <cell r="K4803">
            <v>0</v>
          </cell>
          <cell r="L4803">
            <v>0</v>
          </cell>
          <cell r="M4803">
            <v>0</v>
          </cell>
          <cell r="N4803">
            <v>0</v>
          </cell>
          <cell r="O4803">
            <v>0</v>
          </cell>
          <cell r="P4803">
            <v>0</v>
          </cell>
          <cell r="Q4803">
            <v>0</v>
          </cell>
          <cell r="R4803">
            <v>0</v>
          </cell>
          <cell r="S4803">
            <v>0</v>
          </cell>
          <cell r="T4803">
            <v>0</v>
          </cell>
          <cell r="U4803">
            <v>0</v>
          </cell>
          <cell r="V4803">
            <v>0</v>
          </cell>
          <cell r="W4803">
            <v>0</v>
          </cell>
          <cell r="X4803">
            <v>0</v>
          </cell>
          <cell r="Y4803" t="str">
            <v>NonOR_WW_offsetExisting Contract Capacity Costs</v>
          </cell>
        </row>
        <row r="4804">
          <cell r="E4804">
            <v>0</v>
          </cell>
          <cell r="F4804">
            <v>0</v>
          </cell>
          <cell r="G4804">
            <v>0</v>
          </cell>
          <cell r="H4804">
            <v>0</v>
          </cell>
          <cell r="I4804">
            <v>0</v>
          </cell>
          <cell r="J4804">
            <v>0</v>
          </cell>
          <cell r="K4804">
            <v>0</v>
          </cell>
          <cell r="L4804">
            <v>0</v>
          </cell>
          <cell r="M4804">
            <v>0</v>
          </cell>
          <cell r="N4804">
            <v>0</v>
          </cell>
          <cell r="O4804">
            <v>0</v>
          </cell>
          <cell r="P4804">
            <v>0</v>
          </cell>
          <cell r="Q4804">
            <v>0</v>
          </cell>
          <cell r="R4804">
            <v>0</v>
          </cell>
          <cell r="S4804">
            <v>0</v>
          </cell>
          <cell r="T4804">
            <v>0</v>
          </cell>
          <cell r="U4804">
            <v>0</v>
          </cell>
          <cell r="V4804">
            <v>0</v>
          </cell>
          <cell r="W4804">
            <v>0</v>
          </cell>
          <cell r="X4804">
            <v>0</v>
          </cell>
          <cell r="Y4804" t="str">
            <v>NonOR_WW_offsetExisting Contract Premium Costs</v>
          </cell>
        </row>
        <row r="4805">
          <cell r="E4805">
            <v>0</v>
          </cell>
          <cell r="F4805">
            <v>0</v>
          </cell>
          <cell r="G4805">
            <v>0</v>
          </cell>
          <cell r="H4805">
            <v>0</v>
          </cell>
          <cell r="I4805">
            <v>0</v>
          </cell>
          <cell r="J4805">
            <v>0</v>
          </cell>
          <cell r="K4805">
            <v>0</v>
          </cell>
          <cell r="L4805">
            <v>0</v>
          </cell>
          <cell r="M4805">
            <v>0</v>
          </cell>
          <cell r="N4805">
            <v>0</v>
          </cell>
          <cell r="O4805">
            <v>0</v>
          </cell>
          <cell r="P4805">
            <v>0</v>
          </cell>
          <cell r="Q4805">
            <v>0</v>
          </cell>
          <cell r="R4805">
            <v>0</v>
          </cell>
          <cell r="S4805">
            <v>0</v>
          </cell>
          <cell r="T4805">
            <v>0</v>
          </cell>
          <cell r="U4805">
            <v>0</v>
          </cell>
          <cell r="V4805">
            <v>0</v>
          </cell>
          <cell r="W4805">
            <v>0</v>
          </cell>
          <cell r="X4805">
            <v>0</v>
          </cell>
          <cell r="Y4805" t="str">
            <v>NonOR_WW_offset   Contract Total Costs</v>
          </cell>
        </row>
        <row r="4806">
          <cell r="E4806">
            <v>0</v>
          </cell>
          <cell r="F4806">
            <v>0</v>
          </cell>
          <cell r="G4806">
            <v>0</v>
          </cell>
          <cell r="H4806">
            <v>0</v>
          </cell>
          <cell r="I4806">
            <v>0</v>
          </cell>
          <cell r="J4806">
            <v>0</v>
          </cell>
          <cell r="K4806">
            <v>0</v>
          </cell>
          <cell r="L4806">
            <v>0</v>
          </cell>
          <cell r="M4806">
            <v>0</v>
          </cell>
          <cell r="N4806">
            <v>0</v>
          </cell>
          <cell r="O4806">
            <v>0</v>
          </cell>
          <cell r="P4806">
            <v>0</v>
          </cell>
          <cell r="Q4806">
            <v>0</v>
          </cell>
          <cell r="R4806">
            <v>0</v>
          </cell>
          <cell r="S4806">
            <v>0</v>
          </cell>
          <cell r="T4806">
            <v>0</v>
          </cell>
          <cell r="U4806">
            <v>0</v>
          </cell>
          <cell r="V4806">
            <v>0</v>
          </cell>
          <cell r="W4806">
            <v>0</v>
          </cell>
          <cell r="X4806">
            <v>0</v>
          </cell>
          <cell r="Y4806" t="str">
            <v>NonOR_SO_offsetExisting Contract Energy Costs</v>
          </cell>
        </row>
        <row r="4807">
          <cell r="E4807">
            <v>0</v>
          </cell>
          <cell r="F4807">
            <v>0</v>
          </cell>
          <cell r="G4807">
            <v>0</v>
          </cell>
          <cell r="H4807">
            <v>0</v>
          </cell>
          <cell r="I4807">
            <v>0</v>
          </cell>
          <cell r="J4807">
            <v>0</v>
          </cell>
          <cell r="K4807">
            <v>0</v>
          </cell>
          <cell r="L4807">
            <v>0</v>
          </cell>
          <cell r="M4807">
            <v>0</v>
          </cell>
          <cell r="N4807">
            <v>0</v>
          </cell>
          <cell r="O4807">
            <v>0</v>
          </cell>
          <cell r="P4807">
            <v>0</v>
          </cell>
          <cell r="Q4807">
            <v>0</v>
          </cell>
          <cell r="R4807">
            <v>0</v>
          </cell>
          <cell r="S4807">
            <v>0</v>
          </cell>
          <cell r="T4807">
            <v>0</v>
          </cell>
          <cell r="U4807">
            <v>0</v>
          </cell>
          <cell r="V4807">
            <v>0</v>
          </cell>
          <cell r="W4807">
            <v>0</v>
          </cell>
          <cell r="X4807">
            <v>0</v>
          </cell>
          <cell r="Y4807" t="str">
            <v>NonOR_SO_offsetExisting Contract Capacity Costs</v>
          </cell>
        </row>
        <row r="4808">
          <cell r="E4808">
            <v>0</v>
          </cell>
          <cell r="F4808">
            <v>0</v>
          </cell>
          <cell r="G4808">
            <v>0</v>
          </cell>
          <cell r="H4808">
            <v>0</v>
          </cell>
          <cell r="I4808">
            <v>0</v>
          </cell>
          <cell r="J4808">
            <v>0</v>
          </cell>
          <cell r="K4808">
            <v>0</v>
          </cell>
          <cell r="L4808">
            <v>0</v>
          </cell>
          <cell r="M4808">
            <v>0</v>
          </cell>
          <cell r="N4808">
            <v>0</v>
          </cell>
          <cell r="O4808">
            <v>0</v>
          </cell>
          <cell r="P4808">
            <v>0</v>
          </cell>
          <cell r="Q4808">
            <v>0</v>
          </cell>
          <cell r="R4808">
            <v>0</v>
          </cell>
          <cell r="S4808">
            <v>0</v>
          </cell>
          <cell r="T4808">
            <v>0</v>
          </cell>
          <cell r="U4808">
            <v>0</v>
          </cell>
          <cell r="V4808">
            <v>0</v>
          </cell>
          <cell r="W4808">
            <v>0</v>
          </cell>
          <cell r="X4808">
            <v>0</v>
          </cell>
          <cell r="Y4808" t="str">
            <v>NonOR_SO_offsetExisting Contract Premium Costs</v>
          </cell>
        </row>
        <row r="4809">
          <cell r="E4809">
            <v>0</v>
          </cell>
          <cell r="F4809">
            <v>0</v>
          </cell>
          <cell r="G4809">
            <v>0</v>
          </cell>
          <cell r="H4809">
            <v>0</v>
          </cell>
          <cell r="I4809">
            <v>0</v>
          </cell>
          <cell r="J4809">
            <v>0</v>
          </cell>
          <cell r="K4809">
            <v>0</v>
          </cell>
          <cell r="L4809">
            <v>0</v>
          </cell>
          <cell r="M4809">
            <v>0</v>
          </cell>
          <cell r="N4809">
            <v>0</v>
          </cell>
          <cell r="O4809">
            <v>0</v>
          </cell>
          <cell r="P4809">
            <v>0</v>
          </cell>
          <cell r="Q4809">
            <v>0</v>
          </cell>
          <cell r="R4809">
            <v>0</v>
          </cell>
          <cell r="S4809">
            <v>0</v>
          </cell>
          <cell r="T4809">
            <v>0</v>
          </cell>
          <cell r="U4809">
            <v>0</v>
          </cell>
          <cell r="V4809">
            <v>0</v>
          </cell>
          <cell r="W4809">
            <v>0</v>
          </cell>
          <cell r="X4809">
            <v>0</v>
          </cell>
          <cell r="Y4809" t="str">
            <v>NonOR_SO_offset   Contract Total Costs</v>
          </cell>
        </row>
        <row r="4810">
          <cell r="E4810">
            <v>0</v>
          </cell>
          <cell r="F4810">
            <v>0</v>
          </cell>
          <cell r="G4810">
            <v>0</v>
          </cell>
          <cell r="H4810">
            <v>0</v>
          </cell>
          <cell r="I4810">
            <v>0</v>
          </cell>
          <cell r="J4810">
            <v>0</v>
          </cell>
          <cell r="K4810">
            <v>0</v>
          </cell>
          <cell r="L4810">
            <v>0</v>
          </cell>
          <cell r="M4810">
            <v>0</v>
          </cell>
          <cell r="N4810">
            <v>0</v>
          </cell>
          <cell r="O4810">
            <v>0</v>
          </cell>
          <cell r="P4810">
            <v>0</v>
          </cell>
          <cell r="Q4810">
            <v>0</v>
          </cell>
          <cell r="R4810">
            <v>0</v>
          </cell>
          <cell r="S4810">
            <v>0</v>
          </cell>
          <cell r="T4810">
            <v>0</v>
          </cell>
          <cell r="U4810">
            <v>0</v>
          </cell>
          <cell r="V4810">
            <v>0</v>
          </cell>
          <cell r="W4810">
            <v>0</v>
          </cell>
          <cell r="X4810">
            <v>0</v>
          </cell>
          <cell r="Y4810" t="str">
            <v>QF_THERM_KennExisting Contract Energy Costs</v>
          </cell>
        </row>
        <row r="4811">
          <cell r="E4811">
            <v>0</v>
          </cell>
          <cell r="F4811">
            <v>0</v>
          </cell>
          <cell r="G4811">
            <v>0</v>
          </cell>
          <cell r="H4811">
            <v>0</v>
          </cell>
          <cell r="I4811">
            <v>0</v>
          </cell>
          <cell r="J4811">
            <v>0</v>
          </cell>
          <cell r="K4811">
            <v>0</v>
          </cell>
          <cell r="L4811">
            <v>0</v>
          </cell>
          <cell r="M4811">
            <v>0</v>
          </cell>
          <cell r="N4811">
            <v>0</v>
          </cell>
          <cell r="O4811">
            <v>0</v>
          </cell>
          <cell r="P4811">
            <v>0</v>
          </cell>
          <cell r="Q4811">
            <v>0</v>
          </cell>
          <cell r="R4811">
            <v>0</v>
          </cell>
          <cell r="S4811">
            <v>0</v>
          </cell>
          <cell r="T4811">
            <v>0</v>
          </cell>
          <cell r="U4811">
            <v>0</v>
          </cell>
          <cell r="V4811">
            <v>0</v>
          </cell>
          <cell r="W4811">
            <v>0</v>
          </cell>
          <cell r="X4811">
            <v>0</v>
          </cell>
          <cell r="Y4811" t="str">
            <v>QF_THERM_KennExisting Contract Capacity Costs</v>
          </cell>
        </row>
        <row r="4812">
          <cell r="E4812">
            <v>0</v>
          </cell>
          <cell r="F4812">
            <v>0</v>
          </cell>
          <cell r="G4812">
            <v>0</v>
          </cell>
          <cell r="H4812">
            <v>0</v>
          </cell>
          <cell r="I4812">
            <v>0</v>
          </cell>
          <cell r="J4812">
            <v>0</v>
          </cell>
          <cell r="K4812">
            <v>0</v>
          </cell>
          <cell r="L4812">
            <v>0</v>
          </cell>
          <cell r="M4812">
            <v>0</v>
          </cell>
          <cell r="N4812">
            <v>0</v>
          </cell>
          <cell r="O4812">
            <v>0</v>
          </cell>
          <cell r="P4812">
            <v>0</v>
          </cell>
          <cell r="Q4812">
            <v>0</v>
          </cell>
          <cell r="R4812">
            <v>0</v>
          </cell>
          <cell r="S4812">
            <v>0</v>
          </cell>
          <cell r="T4812">
            <v>0</v>
          </cell>
          <cell r="U4812">
            <v>0</v>
          </cell>
          <cell r="V4812">
            <v>0</v>
          </cell>
          <cell r="W4812">
            <v>0</v>
          </cell>
          <cell r="X4812">
            <v>0</v>
          </cell>
          <cell r="Y4812" t="str">
            <v>QF_THERM_KennExisting Contract Premium Costs</v>
          </cell>
        </row>
        <row r="4813">
          <cell r="E4813">
            <v>0</v>
          </cell>
          <cell r="F4813">
            <v>0</v>
          </cell>
          <cell r="G4813">
            <v>0</v>
          </cell>
          <cell r="H4813">
            <v>0</v>
          </cell>
          <cell r="I4813">
            <v>0</v>
          </cell>
          <cell r="J4813">
            <v>0</v>
          </cell>
          <cell r="K4813">
            <v>0</v>
          </cell>
          <cell r="L4813">
            <v>0</v>
          </cell>
          <cell r="M4813">
            <v>0</v>
          </cell>
          <cell r="N4813">
            <v>0</v>
          </cell>
          <cell r="O4813">
            <v>0</v>
          </cell>
          <cell r="P4813">
            <v>0</v>
          </cell>
          <cell r="Q4813">
            <v>0</v>
          </cell>
          <cell r="R4813">
            <v>0</v>
          </cell>
          <cell r="S4813">
            <v>0</v>
          </cell>
          <cell r="T4813">
            <v>0</v>
          </cell>
          <cell r="U4813">
            <v>0</v>
          </cell>
          <cell r="V4813">
            <v>0</v>
          </cell>
          <cell r="W4813">
            <v>0</v>
          </cell>
          <cell r="X4813">
            <v>0</v>
          </cell>
          <cell r="Y4813" t="str">
            <v>QF_THERM_Kenn   Contract Total Costs</v>
          </cell>
        </row>
        <row r="4814">
          <cell r="E4814">
            <v>2.9660000000000002</v>
          </cell>
          <cell r="F4814">
            <v>3.0569999999999999</v>
          </cell>
          <cell r="G4814">
            <v>2.39</v>
          </cell>
          <cell r="H4814">
            <v>2.3149999999999999</v>
          </cell>
          <cell r="I4814">
            <v>2.419</v>
          </cell>
          <cell r="J4814">
            <v>2.5209999999999999</v>
          </cell>
          <cell r="K4814">
            <v>2.6269999999999998</v>
          </cell>
          <cell r="L4814">
            <v>2.6949999999999998</v>
          </cell>
          <cell r="M4814">
            <v>2.7349999999999999</v>
          </cell>
          <cell r="N4814">
            <v>2.746</v>
          </cell>
          <cell r="O4814">
            <v>2.8180000000000001</v>
          </cell>
          <cell r="P4814">
            <v>2.8519999999999999</v>
          </cell>
          <cell r="Q4814">
            <v>2.8580000000000001</v>
          </cell>
          <cell r="R4814">
            <v>2.9510000000000001</v>
          </cell>
          <cell r="S4814">
            <v>3.0179999999999998</v>
          </cell>
          <cell r="T4814">
            <v>3.0579999999999998</v>
          </cell>
          <cell r="U4814">
            <v>3.1320000000000001</v>
          </cell>
          <cell r="V4814">
            <v>3.198</v>
          </cell>
          <cell r="W4814">
            <v>2.29</v>
          </cell>
          <cell r="X4814">
            <v>0</v>
          </cell>
          <cell r="Y4814" t="str">
            <v>QF_THERM_IDExisting Contract Energy Costs</v>
          </cell>
        </row>
        <row r="4815">
          <cell r="E4815">
            <v>0</v>
          </cell>
          <cell r="F4815">
            <v>0</v>
          </cell>
          <cell r="G4815">
            <v>0</v>
          </cell>
          <cell r="H4815">
            <v>0</v>
          </cell>
          <cell r="I4815">
            <v>0</v>
          </cell>
          <cell r="J4815">
            <v>0</v>
          </cell>
          <cell r="K4815">
            <v>0</v>
          </cell>
          <cell r="L4815">
            <v>0</v>
          </cell>
          <cell r="M4815">
            <v>0</v>
          </cell>
          <cell r="N4815">
            <v>0</v>
          </cell>
          <cell r="O4815">
            <v>0</v>
          </cell>
          <cell r="P4815">
            <v>0</v>
          </cell>
          <cell r="Q4815">
            <v>0</v>
          </cell>
          <cell r="R4815">
            <v>0</v>
          </cell>
          <cell r="S4815">
            <v>0</v>
          </cell>
          <cell r="T4815">
            <v>0</v>
          </cell>
          <cell r="U4815">
            <v>0</v>
          </cell>
          <cell r="V4815">
            <v>0</v>
          </cell>
          <cell r="W4815">
            <v>0</v>
          </cell>
          <cell r="X4815">
            <v>0</v>
          </cell>
          <cell r="Y4815" t="str">
            <v>QF_THERM_IDExisting Contract Capacity Costs</v>
          </cell>
        </row>
        <row r="4816">
          <cell r="E4816">
            <v>0</v>
          </cell>
          <cell r="F4816">
            <v>0</v>
          </cell>
          <cell r="G4816">
            <v>0</v>
          </cell>
          <cell r="H4816">
            <v>0</v>
          </cell>
          <cell r="I4816">
            <v>0</v>
          </cell>
          <cell r="J4816">
            <v>0</v>
          </cell>
          <cell r="K4816">
            <v>0</v>
          </cell>
          <cell r="L4816">
            <v>0</v>
          </cell>
          <cell r="M4816">
            <v>0</v>
          </cell>
          <cell r="N4816">
            <v>0</v>
          </cell>
          <cell r="O4816">
            <v>0</v>
          </cell>
          <cell r="P4816">
            <v>0</v>
          </cell>
          <cell r="Q4816">
            <v>0</v>
          </cell>
          <cell r="R4816">
            <v>0</v>
          </cell>
          <cell r="S4816">
            <v>0</v>
          </cell>
          <cell r="T4816">
            <v>0</v>
          </cell>
          <cell r="U4816">
            <v>0</v>
          </cell>
          <cell r="V4816">
            <v>0</v>
          </cell>
          <cell r="W4816">
            <v>0</v>
          </cell>
          <cell r="X4816">
            <v>0</v>
          </cell>
          <cell r="Y4816" t="str">
            <v>QF_THERM_IDExisting Contract Premium Costs</v>
          </cell>
        </row>
        <row r="4817">
          <cell r="E4817">
            <v>2.9660000000000002</v>
          </cell>
          <cell r="F4817">
            <v>3.0569999999999999</v>
          </cell>
          <cell r="G4817">
            <v>2.39</v>
          </cell>
          <cell r="H4817">
            <v>2.3149999999999999</v>
          </cell>
          <cell r="I4817">
            <v>2.419</v>
          </cell>
          <cell r="J4817">
            <v>2.5209999999999999</v>
          </cell>
          <cell r="K4817">
            <v>2.6269999999999998</v>
          </cell>
          <cell r="L4817">
            <v>2.6949999999999998</v>
          </cell>
          <cell r="M4817">
            <v>2.7349999999999999</v>
          </cell>
          <cell r="N4817">
            <v>2.746</v>
          </cell>
          <cell r="O4817">
            <v>2.8180000000000001</v>
          </cell>
          <cell r="P4817">
            <v>2.8519999999999999</v>
          </cell>
          <cell r="Q4817">
            <v>2.8580000000000001</v>
          </cell>
          <cell r="R4817">
            <v>2.9510000000000001</v>
          </cell>
          <cell r="S4817">
            <v>3.0179999999999998</v>
          </cell>
          <cell r="T4817">
            <v>3.0579999999999998</v>
          </cell>
          <cell r="U4817">
            <v>3.1320000000000001</v>
          </cell>
          <cell r="V4817">
            <v>3.198</v>
          </cell>
          <cell r="W4817">
            <v>2.29</v>
          </cell>
          <cell r="X4817">
            <v>0</v>
          </cell>
          <cell r="Y4817" t="str">
            <v>QF_THERM_ID   Contract Total Costs</v>
          </cell>
        </row>
        <row r="4818">
          <cell r="E4818">
            <v>0</v>
          </cell>
          <cell r="F4818">
            <v>0</v>
          </cell>
          <cell r="G4818">
            <v>0</v>
          </cell>
          <cell r="H4818">
            <v>0</v>
          </cell>
          <cell r="I4818">
            <v>0</v>
          </cell>
          <cell r="J4818">
            <v>0</v>
          </cell>
          <cell r="K4818">
            <v>0</v>
          </cell>
          <cell r="L4818">
            <v>0</v>
          </cell>
          <cell r="M4818">
            <v>0</v>
          </cell>
          <cell r="N4818">
            <v>0</v>
          </cell>
          <cell r="O4818">
            <v>0</v>
          </cell>
          <cell r="P4818">
            <v>0</v>
          </cell>
          <cell r="Q4818">
            <v>0</v>
          </cell>
          <cell r="R4818">
            <v>0</v>
          </cell>
          <cell r="S4818">
            <v>0</v>
          </cell>
          <cell r="T4818">
            <v>0</v>
          </cell>
          <cell r="U4818">
            <v>0</v>
          </cell>
          <cell r="V4818">
            <v>0</v>
          </cell>
          <cell r="W4818">
            <v>0</v>
          </cell>
          <cell r="X4818">
            <v>0</v>
          </cell>
          <cell r="Y4818" t="str">
            <v>QF_THERM_WYExisting Contract Energy Costs</v>
          </cell>
        </row>
        <row r="4819">
          <cell r="E4819">
            <v>0</v>
          </cell>
          <cell r="F4819">
            <v>0</v>
          </cell>
          <cell r="G4819">
            <v>0</v>
          </cell>
          <cell r="H4819">
            <v>0</v>
          </cell>
          <cell r="I4819">
            <v>0</v>
          </cell>
          <cell r="J4819">
            <v>0</v>
          </cell>
          <cell r="K4819">
            <v>0</v>
          </cell>
          <cell r="L4819">
            <v>0</v>
          </cell>
          <cell r="M4819">
            <v>0</v>
          </cell>
          <cell r="N4819">
            <v>0</v>
          </cell>
          <cell r="O4819">
            <v>0</v>
          </cell>
          <cell r="P4819">
            <v>0</v>
          </cell>
          <cell r="Q4819">
            <v>0</v>
          </cell>
          <cell r="R4819">
            <v>0</v>
          </cell>
          <cell r="S4819">
            <v>0</v>
          </cell>
          <cell r="T4819">
            <v>0</v>
          </cell>
          <cell r="U4819">
            <v>0</v>
          </cell>
          <cell r="V4819">
            <v>0</v>
          </cell>
          <cell r="W4819">
            <v>0</v>
          </cell>
          <cell r="X4819">
            <v>0</v>
          </cell>
          <cell r="Y4819" t="str">
            <v>QF_THERM_WYExisting Contract Capacity Costs</v>
          </cell>
        </row>
        <row r="4820">
          <cell r="E4820">
            <v>0</v>
          </cell>
          <cell r="F4820">
            <v>0</v>
          </cell>
          <cell r="G4820">
            <v>0</v>
          </cell>
          <cell r="H4820">
            <v>0</v>
          </cell>
          <cell r="I4820">
            <v>0</v>
          </cell>
          <cell r="J4820">
            <v>0</v>
          </cell>
          <cell r="K4820">
            <v>0</v>
          </cell>
          <cell r="L4820">
            <v>0</v>
          </cell>
          <cell r="M4820">
            <v>0</v>
          </cell>
          <cell r="N4820">
            <v>0</v>
          </cell>
          <cell r="O4820">
            <v>0</v>
          </cell>
          <cell r="P4820">
            <v>0</v>
          </cell>
          <cell r="Q4820">
            <v>0</v>
          </cell>
          <cell r="R4820">
            <v>0</v>
          </cell>
          <cell r="S4820">
            <v>0</v>
          </cell>
          <cell r="T4820">
            <v>0</v>
          </cell>
          <cell r="U4820">
            <v>0</v>
          </cell>
          <cell r="V4820">
            <v>0</v>
          </cell>
          <cell r="W4820">
            <v>0</v>
          </cell>
          <cell r="X4820">
            <v>0</v>
          </cell>
          <cell r="Y4820" t="str">
            <v>QF_THERM_WYExisting Contract Premium Costs</v>
          </cell>
        </row>
        <row r="4821">
          <cell r="E4821">
            <v>0</v>
          </cell>
          <cell r="F4821">
            <v>0</v>
          </cell>
          <cell r="G4821">
            <v>0</v>
          </cell>
          <cell r="H4821">
            <v>0</v>
          </cell>
          <cell r="I4821">
            <v>0</v>
          </cell>
          <cell r="J4821">
            <v>0</v>
          </cell>
          <cell r="K4821">
            <v>0</v>
          </cell>
          <cell r="L4821">
            <v>0</v>
          </cell>
          <cell r="M4821">
            <v>0</v>
          </cell>
          <cell r="N4821">
            <v>0</v>
          </cell>
          <cell r="O4821">
            <v>0</v>
          </cell>
          <cell r="P4821">
            <v>0</v>
          </cell>
          <cell r="Q4821">
            <v>0</v>
          </cell>
          <cell r="R4821">
            <v>0</v>
          </cell>
          <cell r="S4821">
            <v>0</v>
          </cell>
          <cell r="T4821">
            <v>0</v>
          </cell>
          <cell r="U4821">
            <v>0</v>
          </cell>
          <cell r="V4821">
            <v>0</v>
          </cell>
          <cell r="W4821">
            <v>0</v>
          </cell>
          <cell r="X4821">
            <v>0</v>
          </cell>
          <cell r="Y4821" t="str">
            <v>QF_THERM_WY   Contract Total Costs</v>
          </cell>
        </row>
        <row r="4822">
          <cell r="E4822">
            <v>0.96899999999999997</v>
          </cell>
          <cell r="F4822">
            <v>0.97399999999999998</v>
          </cell>
          <cell r="G4822">
            <v>0.67800000000000005</v>
          </cell>
          <cell r="H4822">
            <v>0</v>
          </cell>
          <cell r="I4822">
            <v>0</v>
          </cell>
          <cell r="J4822">
            <v>0</v>
          </cell>
          <cell r="K4822">
            <v>0</v>
          </cell>
          <cell r="L4822">
            <v>0</v>
          </cell>
          <cell r="M4822">
            <v>0</v>
          </cell>
          <cell r="N4822">
            <v>0</v>
          </cell>
          <cell r="O4822">
            <v>0</v>
          </cell>
          <cell r="P4822">
            <v>0</v>
          </cell>
          <cell r="Q4822">
            <v>0</v>
          </cell>
          <cell r="R4822">
            <v>0</v>
          </cell>
          <cell r="S4822">
            <v>0</v>
          </cell>
          <cell r="T4822">
            <v>0</v>
          </cell>
          <cell r="U4822">
            <v>0</v>
          </cell>
          <cell r="V4822">
            <v>0</v>
          </cell>
          <cell r="W4822">
            <v>0</v>
          </cell>
          <cell r="X4822">
            <v>0</v>
          </cell>
          <cell r="Y4822" t="str">
            <v>QF_GEO_ORExisting Contract Energy Costs</v>
          </cell>
        </row>
        <row r="4823">
          <cell r="E4823">
            <v>0</v>
          </cell>
          <cell r="F4823">
            <v>0</v>
          </cell>
          <cell r="G4823">
            <v>0</v>
          </cell>
          <cell r="H4823">
            <v>0</v>
          </cell>
          <cell r="I4823">
            <v>0</v>
          </cell>
          <cell r="J4823">
            <v>0</v>
          </cell>
          <cell r="K4823">
            <v>0</v>
          </cell>
          <cell r="L4823">
            <v>0</v>
          </cell>
          <cell r="M4823">
            <v>0</v>
          </cell>
          <cell r="N4823">
            <v>0</v>
          </cell>
          <cell r="O4823">
            <v>0</v>
          </cell>
          <cell r="P4823">
            <v>0</v>
          </cell>
          <cell r="Q4823">
            <v>0</v>
          </cell>
          <cell r="R4823">
            <v>0</v>
          </cell>
          <cell r="S4823">
            <v>0</v>
          </cell>
          <cell r="T4823">
            <v>0</v>
          </cell>
          <cell r="U4823">
            <v>0</v>
          </cell>
          <cell r="V4823">
            <v>0</v>
          </cell>
          <cell r="W4823">
            <v>0</v>
          </cell>
          <cell r="X4823">
            <v>0</v>
          </cell>
          <cell r="Y4823" t="str">
            <v>QF_GEO_ORExisting Contract Capacity Costs</v>
          </cell>
        </row>
        <row r="4824">
          <cell r="E4824">
            <v>0</v>
          </cell>
          <cell r="F4824">
            <v>0</v>
          </cell>
          <cell r="G4824">
            <v>0</v>
          </cell>
          <cell r="H4824">
            <v>0</v>
          </cell>
          <cell r="I4824">
            <v>0</v>
          </cell>
          <cell r="J4824">
            <v>0</v>
          </cell>
          <cell r="K4824">
            <v>0</v>
          </cell>
          <cell r="L4824">
            <v>0</v>
          </cell>
          <cell r="M4824">
            <v>0</v>
          </cell>
          <cell r="N4824">
            <v>0</v>
          </cell>
          <cell r="O4824">
            <v>0</v>
          </cell>
          <cell r="P4824">
            <v>0</v>
          </cell>
          <cell r="Q4824">
            <v>0</v>
          </cell>
          <cell r="R4824">
            <v>0</v>
          </cell>
          <cell r="S4824">
            <v>0</v>
          </cell>
          <cell r="T4824">
            <v>0</v>
          </cell>
          <cell r="U4824">
            <v>0</v>
          </cell>
          <cell r="V4824">
            <v>0</v>
          </cell>
          <cell r="W4824">
            <v>0</v>
          </cell>
          <cell r="X4824">
            <v>0</v>
          </cell>
          <cell r="Y4824" t="str">
            <v>QF_GEO_ORExisting Contract Premium Costs</v>
          </cell>
        </row>
        <row r="4825">
          <cell r="E4825">
            <v>0.96899999999999997</v>
          </cell>
          <cell r="F4825">
            <v>0.97399999999999998</v>
          </cell>
          <cell r="G4825">
            <v>0.67800000000000005</v>
          </cell>
          <cell r="H4825">
            <v>0</v>
          </cell>
          <cell r="I4825">
            <v>0</v>
          </cell>
          <cell r="J4825">
            <v>0</v>
          </cell>
          <cell r="K4825">
            <v>0</v>
          </cell>
          <cell r="L4825">
            <v>0</v>
          </cell>
          <cell r="M4825">
            <v>0</v>
          </cell>
          <cell r="N4825">
            <v>0</v>
          </cell>
          <cell r="O4825">
            <v>0</v>
          </cell>
          <cell r="P4825">
            <v>0</v>
          </cell>
          <cell r="Q4825">
            <v>0</v>
          </cell>
          <cell r="R4825">
            <v>0</v>
          </cell>
          <cell r="S4825">
            <v>0</v>
          </cell>
          <cell r="T4825">
            <v>0</v>
          </cell>
          <cell r="U4825">
            <v>0</v>
          </cell>
          <cell r="V4825">
            <v>0</v>
          </cell>
          <cell r="W4825">
            <v>0</v>
          </cell>
          <cell r="X4825">
            <v>0</v>
          </cell>
          <cell r="Y4825" t="str">
            <v>QF_GEO_OR   Contract Total Costs</v>
          </cell>
        </row>
        <row r="4826">
          <cell r="E4826">
            <v>52.399000000000001</v>
          </cell>
          <cell r="F4826">
            <v>48.122</v>
          </cell>
          <cell r="G4826">
            <v>28.975999999999999</v>
          </cell>
          <cell r="H4826">
            <v>19.045999999999999</v>
          </cell>
          <cell r="I4826">
            <v>11.744</v>
          </cell>
          <cell r="J4826">
            <v>0.622</v>
          </cell>
          <cell r="K4826">
            <v>33.273000000000003</v>
          </cell>
          <cell r="L4826">
            <v>29.539000000000001</v>
          </cell>
          <cell r="M4826">
            <v>39.067</v>
          </cell>
          <cell r="N4826">
            <v>61.15</v>
          </cell>
          <cell r="O4826">
            <v>57.969000000000001</v>
          </cell>
          <cell r="P4826">
            <v>54.246000000000002</v>
          </cell>
          <cell r="Q4826">
            <v>63.478999999999999</v>
          </cell>
          <cell r="R4826">
            <v>86.346000000000004</v>
          </cell>
          <cell r="S4826">
            <v>68.606999999999999</v>
          </cell>
          <cell r="T4826">
            <v>77.713999999999999</v>
          </cell>
          <cell r="U4826">
            <v>97.132000000000005</v>
          </cell>
          <cell r="V4826">
            <v>110.295</v>
          </cell>
          <cell r="W4826">
            <v>116.393</v>
          </cell>
          <cell r="X4826">
            <v>133.363</v>
          </cell>
          <cell r="Y4826" t="str">
            <v>Spot Onpeak Purchase CostsSpot Onpeak Purchase Costs</v>
          </cell>
        </row>
        <row r="4827">
          <cell r="E4827">
            <v>50.55</v>
          </cell>
          <cell r="F4827">
            <v>55.597000000000001</v>
          </cell>
          <cell r="G4827">
            <v>33.540999999999997</v>
          </cell>
          <cell r="H4827">
            <v>26.248999999999999</v>
          </cell>
          <cell r="I4827">
            <v>21.643000000000001</v>
          </cell>
          <cell r="J4827">
            <v>12.941000000000001</v>
          </cell>
          <cell r="K4827">
            <v>67.626000000000005</v>
          </cell>
          <cell r="L4827">
            <v>52.48</v>
          </cell>
          <cell r="M4827">
            <v>63.52</v>
          </cell>
          <cell r="N4827">
            <v>91.423000000000002</v>
          </cell>
          <cell r="O4827">
            <v>110.968</v>
          </cell>
          <cell r="P4827">
            <v>109.56</v>
          </cell>
          <cell r="Q4827">
            <v>118.363</v>
          </cell>
          <cell r="R4827">
            <v>126.804</v>
          </cell>
          <cell r="S4827">
            <v>145.12200000000001</v>
          </cell>
          <cell r="T4827">
            <v>178.101</v>
          </cell>
          <cell r="U4827">
            <v>189.99100000000001</v>
          </cell>
          <cell r="V4827">
            <v>193.44</v>
          </cell>
          <cell r="W4827">
            <v>197.34700000000001</v>
          </cell>
          <cell r="X4827">
            <v>228.74100000000001</v>
          </cell>
          <cell r="Y4827" t="str">
            <v>Spot Offpeak Purchase CostsSpot Offpeak Purchase Costs</v>
          </cell>
        </row>
        <row r="4828">
          <cell r="E4828">
            <v>220.173</v>
          </cell>
          <cell r="F4828">
            <v>204.72399999999999</v>
          </cell>
          <cell r="G4828">
            <v>194.90700000000001</v>
          </cell>
          <cell r="H4828">
            <v>209.58699999999999</v>
          </cell>
          <cell r="I4828">
            <v>229.161</v>
          </cell>
          <cell r="J4828">
            <v>277.726</v>
          </cell>
          <cell r="K4828">
            <v>264.98399999999998</v>
          </cell>
          <cell r="L4828">
            <v>280.87700000000001</v>
          </cell>
          <cell r="M4828">
            <v>260.80500000000001</v>
          </cell>
          <cell r="N4828">
            <v>282.65899999999999</v>
          </cell>
          <cell r="O4828">
            <v>313.02800000000002</v>
          </cell>
          <cell r="P4828">
            <v>356.887</v>
          </cell>
          <cell r="Q4828">
            <v>355.57799999999997</v>
          </cell>
          <cell r="R4828">
            <v>380.85</v>
          </cell>
          <cell r="S4828">
            <v>420.05399999999997</v>
          </cell>
          <cell r="T4828">
            <v>430.60500000000002</v>
          </cell>
          <cell r="U4828">
            <v>404.56599999999997</v>
          </cell>
          <cell r="V4828">
            <v>412.13900000000001</v>
          </cell>
          <cell r="W4828">
            <v>453.30099999999999</v>
          </cell>
          <cell r="X4828">
            <v>499.00400000000002</v>
          </cell>
          <cell r="Y4828" t="str">
            <v>Spot Onpeak Sale RevenuesSpot Onpeak Sale Revenues</v>
          </cell>
        </row>
        <row r="4829">
          <cell r="E4829">
            <v>151.33000000000001</v>
          </cell>
          <cell r="F4829">
            <v>146.846</v>
          </cell>
          <cell r="G4829">
            <v>156.28</v>
          </cell>
          <cell r="H4829">
            <v>177.33500000000001</v>
          </cell>
          <cell r="I4829">
            <v>206.81399999999999</v>
          </cell>
          <cell r="J4829">
            <v>239.80600000000001</v>
          </cell>
          <cell r="K4829">
            <v>222.15899999999999</v>
          </cell>
          <cell r="L4829">
            <v>227.161</v>
          </cell>
          <cell r="M4829">
            <v>210.01300000000001</v>
          </cell>
          <cell r="N4829">
            <v>199.61699999999999</v>
          </cell>
          <cell r="O4829">
            <v>217.548</v>
          </cell>
          <cell r="P4829">
            <v>253.03200000000001</v>
          </cell>
          <cell r="Q4829">
            <v>249.22200000000001</v>
          </cell>
          <cell r="R4829">
            <v>263.78899999999999</v>
          </cell>
          <cell r="S4829">
            <v>272.75</v>
          </cell>
          <cell r="T4829">
            <v>266.702</v>
          </cell>
          <cell r="U4829">
            <v>268.42700000000002</v>
          </cell>
          <cell r="V4829">
            <v>289.99</v>
          </cell>
          <cell r="W4829">
            <v>314.012</v>
          </cell>
          <cell r="X4829">
            <v>333.78800000000001</v>
          </cell>
          <cell r="Y4829" t="str">
            <v>Spot Onpeak Sale RevenuesSpot Offpeak Sale Revenues</v>
          </cell>
        </row>
        <row r="4830">
          <cell r="E4830">
            <v>-268.55399999999997</v>
          </cell>
          <cell r="F4830">
            <v>-247.85</v>
          </cell>
          <cell r="G4830">
            <v>-288.66899999999998</v>
          </cell>
          <cell r="H4830">
            <v>-341.62799999999999</v>
          </cell>
          <cell r="I4830">
            <v>-402.58699999999999</v>
          </cell>
          <cell r="J4830">
            <v>-503.96800000000002</v>
          </cell>
          <cell r="K4830">
            <v>-386.24400000000003</v>
          </cell>
          <cell r="L4830">
            <v>-426.02</v>
          </cell>
          <cell r="M4830">
            <v>-368.23200000000003</v>
          </cell>
          <cell r="N4830">
            <v>-329.70400000000001</v>
          </cell>
          <cell r="O4830">
            <v>-361.63900000000001</v>
          </cell>
          <cell r="P4830">
            <v>-446.113</v>
          </cell>
          <cell r="Q4830">
            <v>-422.95800000000003</v>
          </cell>
          <cell r="R4830">
            <v>-431.48899999999998</v>
          </cell>
          <cell r="S4830">
            <v>-479.07499999999999</v>
          </cell>
          <cell r="T4830">
            <v>-441.49099999999999</v>
          </cell>
          <cell r="U4830">
            <v>-385.87099999999998</v>
          </cell>
          <cell r="V4830">
            <v>-398.39299999999997</v>
          </cell>
          <cell r="W4830">
            <v>-453.572</v>
          </cell>
          <cell r="X4830">
            <v>-470.68700000000001</v>
          </cell>
          <cell r="Y4830" t="str">
            <v>Spot Net Purchase CostsSpot Net Purchase Costs</v>
          </cell>
        </row>
        <row r="4831">
          <cell r="E4831">
            <v>0</v>
          </cell>
          <cell r="F4831">
            <v>0</v>
          </cell>
          <cell r="G4831">
            <v>0</v>
          </cell>
          <cell r="H4831">
            <v>0</v>
          </cell>
          <cell r="I4831">
            <v>0</v>
          </cell>
          <cell r="J4831">
            <v>0</v>
          </cell>
          <cell r="K4831">
            <v>0</v>
          </cell>
          <cell r="L4831">
            <v>0</v>
          </cell>
          <cell r="M4831">
            <v>0</v>
          </cell>
          <cell r="N4831">
            <v>0</v>
          </cell>
          <cell r="O4831">
            <v>0</v>
          </cell>
          <cell r="P4831">
            <v>0</v>
          </cell>
          <cell r="Q4831">
            <v>0</v>
          </cell>
          <cell r="R4831">
            <v>0</v>
          </cell>
          <cell r="S4831">
            <v>0</v>
          </cell>
          <cell r="T4831">
            <v>0</v>
          </cell>
          <cell r="U4831">
            <v>0</v>
          </cell>
          <cell r="V4831">
            <v>0</v>
          </cell>
          <cell r="W4831">
            <v>0</v>
          </cell>
          <cell r="X4831">
            <v>0</v>
          </cell>
          <cell r="Y4831" t="str">
            <v>Unserved Energy CostsUnserved Energy Costs</v>
          </cell>
        </row>
        <row r="4832">
          <cell r="E4832">
            <v>0</v>
          </cell>
          <cell r="F4832">
            <v>0</v>
          </cell>
          <cell r="G4832">
            <v>0</v>
          </cell>
          <cell r="H4832">
            <v>0</v>
          </cell>
          <cell r="I4832">
            <v>0</v>
          </cell>
          <cell r="J4832">
            <v>0</v>
          </cell>
          <cell r="K4832">
            <v>0</v>
          </cell>
          <cell r="L4832">
            <v>0</v>
          </cell>
          <cell r="M4832">
            <v>0</v>
          </cell>
          <cell r="N4832">
            <v>0</v>
          </cell>
          <cell r="O4832">
            <v>0</v>
          </cell>
          <cell r="P4832">
            <v>0</v>
          </cell>
          <cell r="Q4832">
            <v>0</v>
          </cell>
          <cell r="R4832">
            <v>0</v>
          </cell>
          <cell r="S4832">
            <v>0</v>
          </cell>
          <cell r="T4832">
            <v>0</v>
          </cell>
          <cell r="U4832">
            <v>0</v>
          </cell>
          <cell r="V4832">
            <v>0</v>
          </cell>
          <cell r="W4832">
            <v>0</v>
          </cell>
          <cell r="X4832">
            <v>0</v>
          </cell>
          <cell r="Y4832" t="str">
            <v>Unserved Capacity CostsUnserved Capacity Costs</v>
          </cell>
        </row>
        <row r="4833">
          <cell r="E4833">
            <v>0</v>
          </cell>
          <cell r="F4833">
            <v>0</v>
          </cell>
          <cell r="G4833">
            <v>0</v>
          </cell>
          <cell r="H4833">
            <v>0</v>
          </cell>
          <cell r="I4833">
            <v>0</v>
          </cell>
          <cell r="J4833">
            <v>0</v>
          </cell>
          <cell r="K4833">
            <v>0</v>
          </cell>
          <cell r="L4833">
            <v>0</v>
          </cell>
          <cell r="M4833">
            <v>0</v>
          </cell>
          <cell r="N4833">
            <v>0</v>
          </cell>
          <cell r="O4833">
            <v>0</v>
          </cell>
          <cell r="P4833">
            <v>0</v>
          </cell>
          <cell r="Q4833">
            <v>0</v>
          </cell>
          <cell r="R4833">
            <v>0</v>
          </cell>
          <cell r="S4833">
            <v>0</v>
          </cell>
          <cell r="T4833">
            <v>0</v>
          </cell>
          <cell r="U4833">
            <v>0</v>
          </cell>
          <cell r="V4833">
            <v>0</v>
          </cell>
          <cell r="W4833">
            <v>0</v>
          </cell>
          <cell r="X4833">
            <v>0</v>
          </cell>
          <cell r="Y4833" t="str">
            <v>Unserved Total CostsUnserved Total Costs</v>
          </cell>
        </row>
        <row r="4834">
          <cell r="E4834">
            <v>1419.876</v>
          </cell>
          <cell r="F4834">
            <v>1487.64</v>
          </cell>
          <cell r="G4834">
            <v>1240.9649999999999</v>
          </cell>
          <cell r="H4834">
            <v>1336.3620000000001</v>
          </cell>
          <cell r="I4834">
            <v>1415.231</v>
          </cell>
          <cell r="J4834">
            <v>1542.048</v>
          </cell>
          <cell r="K4834">
            <v>1864.845</v>
          </cell>
          <cell r="L4834">
            <v>1933.7860000000001</v>
          </cell>
          <cell r="M4834">
            <v>1961.4</v>
          </cell>
          <cell r="N4834">
            <v>2056.0619999999999</v>
          </cell>
          <cell r="O4834">
            <v>2093.248</v>
          </cell>
          <cell r="P4834">
            <v>2254.0100000000002</v>
          </cell>
          <cell r="Q4834">
            <v>2674.1309999999999</v>
          </cell>
          <cell r="R4834">
            <v>2814.538</v>
          </cell>
          <cell r="S4834">
            <v>2897.5250000000001</v>
          </cell>
          <cell r="T4834">
            <v>3170.9659999999999</v>
          </cell>
          <cell r="U4834">
            <v>3268.1759999999999</v>
          </cell>
          <cell r="V4834">
            <v>3431.6030000000001</v>
          </cell>
          <cell r="W4834">
            <v>3615.8090000000002</v>
          </cell>
          <cell r="X4834">
            <v>3788.2289999999998</v>
          </cell>
          <cell r="Y4834" t="str">
            <v>Total CostsTotal Costs</v>
          </cell>
        </row>
        <row r="4835">
          <cell r="E4835">
            <v>0</v>
          </cell>
          <cell r="F4835">
            <v>0</v>
          </cell>
          <cell r="G4835">
            <v>0</v>
          </cell>
          <cell r="H4835">
            <v>0</v>
          </cell>
          <cell r="I4835">
            <v>0</v>
          </cell>
          <cell r="J4835">
            <v>0</v>
          </cell>
          <cell r="K4835">
            <v>0</v>
          </cell>
          <cell r="L4835">
            <v>0</v>
          </cell>
          <cell r="M4835">
            <v>0</v>
          </cell>
          <cell r="N4835">
            <v>0</v>
          </cell>
          <cell r="O4835">
            <v>0</v>
          </cell>
          <cell r="P4835">
            <v>0</v>
          </cell>
          <cell r="Q4835">
            <v>0</v>
          </cell>
          <cell r="R4835">
            <v>0</v>
          </cell>
          <cell r="S4835">
            <v>0</v>
          </cell>
          <cell r="T4835">
            <v>0</v>
          </cell>
          <cell r="U4835">
            <v>0</v>
          </cell>
          <cell r="V4835">
            <v>0</v>
          </cell>
          <cell r="W4835">
            <v>0</v>
          </cell>
          <cell r="X4835">
            <v>0</v>
          </cell>
          <cell r="Y4835" t="str">
            <v/>
          </cell>
        </row>
        <row r="4836">
          <cell r="E4836">
            <v>0</v>
          </cell>
          <cell r="F4836">
            <v>0</v>
          </cell>
          <cell r="G4836">
            <v>0</v>
          </cell>
          <cell r="H4836">
            <v>0</v>
          </cell>
          <cell r="I4836">
            <v>0</v>
          </cell>
          <cell r="J4836">
            <v>0</v>
          </cell>
          <cell r="K4836">
            <v>0</v>
          </cell>
          <cell r="L4836">
            <v>0</v>
          </cell>
          <cell r="M4836">
            <v>0</v>
          </cell>
          <cell r="N4836">
            <v>0</v>
          </cell>
          <cell r="O4836">
            <v>0</v>
          </cell>
          <cell r="P4836">
            <v>0</v>
          </cell>
          <cell r="Q4836">
            <v>0</v>
          </cell>
          <cell r="R4836">
            <v>0</v>
          </cell>
          <cell r="S4836">
            <v>0</v>
          </cell>
          <cell r="T4836">
            <v>0</v>
          </cell>
          <cell r="U4836">
            <v>0</v>
          </cell>
          <cell r="V4836">
            <v>0</v>
          </cell>
          <cell r="W4836">
            <v>0</v>
          </cell>
          <cell r="X4836">
            <v>0</v>
          </cell>
          <cell r="Y4836" t="str">
            <v/>
          </cell>
        </row>
        <row r="4837">
          <cell r="E4837">
            <v>0</v>
          </cell>
          <cell r="F4837">
            <v>0</v>
          </cell>
          <cell r="G4837">
            <v>0</v>
          </cell>
          <cell r="H4837">
            <v>0</v>
          </cell>
          <cell r="I4837">
            <v>0</v>
          </cell>
          <cell r="J4837">
            <v>0</v>
          </cell>
          <cell r="K4837">
            <v>0</v>
          </cell>
          <cell r="L4837">
            <v>0</v>
          </cell>
          <cell r="M4837">
            <v>0</v>
          </cell>
          <cell r="N4837">
            <v>0</v>
          </cell>
          <cell r="O4837">
            <v>0</v>
          </cell>
          <cell r="P4837">
            <v>0</v>
          </cell>
          <cell r="Q4837">
            <v>0</v>
          </cell>
          <cell r="R4837">
            <v>0</v>
          </cell>
          <cell r="S4837">
            <v>0</v>
          </cell>
          <cell r="T4837">
            <v>0</v>
          </cell>
          <cell r="U4837">
            <v>0</v>
          </cell>
          <cell r="V4837">
            <v>0</v>
          </cell>
          <cell r="W4837">
            <v>0</v>
          </cell>
          <cell r="X4837">
            <v>0</v>
          </cell>
          <cell r="Y4837" t="str">
            <v/>
          </cell>
        </row>
        <row r="4838">
          <cell r="E4838">
            <v>0</v>
          </cell>
          <cell r="F4838">
            <v>0</v>
          </cell>
          <cell r="G4838">
            <v>0</v>
          </cell>
          <cell r="H4838">
            <v>0</v>
          </cell>
          <cell r="I4838">
            <v>0</v>
          </cell>
          <cell r="J4838">
            <v>0</v>
          </cell>
          <cell r="K4838">
            <v>0</v>
          </cell>
          <cell r="L4838">
            <v>0</v>
          </cell>
          <cell r="M4838">
            <v>0</v>
          </cell>
          <cell r="N4838">
            <v>0</v>
          </cell>
          <cell r="O4838">
            <v>0</v>
          </cell>
          <cell r="P4838">
            <v>0</v>
          </cell>
          <cell r="Q4838">
            <v>0</v>
          </cell>
          <cell r="R4838">
            <v>0</v>
          </cell>
          <cell r="S4838">
            <v>0</v>
          </cell>
          <cell r="T4838">
            <v>0</v>
          </cell>
          <cell r="U4838">
            <v>0</v>
          </cell>
          <cell r="V4838">
            <v>0</v>
          </cell>
          <cell r="W4838">
            <v>0</v>
          </cell>
          <cell r="X4838">
            <v>0</v>
          </cell>
          <cell r="Y4838" t="str">
            <v/>
          </cell>
        </row>
        <row r="4839">
          <cell r="E4839">
            <v>0</v>
          </cell>
          <cell r="F4839">
            <v>0</v>
          </cell>
          <cell r="G4839">
            <v>0</v>
          </cell>
          <cell r="H4839">
            <v>0</v>
          </cell>
          <cell r="I4839">
            <v>0</v>
          </cell>
          <cell r="J4839">
            <v>0</v>
          </cell>
          <cell r="K4839">
            <v>0</v>
          </cell>
          <cell r="L4839">
            <v>0</v>
          </cell>
          <cell r="M4839">
            <v>0</v>
          </cell>
          <cell r="N4839">
            <v>0</v>
          </cell>
          <cell r="O4839">
            <v>0</v>
          </cell>
          <cell r="P4839">
            <v>0</v>
          </cell>
          <cell r="Q4839">
            <v>0</v>
          </cell>
          <cell r="R4839">
            <v>0</v>
          </cell>
          <cell r="S4839">
            <v>0</v>
          </cell>
          <cell r="T4839">
            <v>0</v>
          </cell>
          <cell r="U4839">
            <v>0</v>
          </cell>
          <cell r="V4839">
            <v>0</v>
          </cell>
          <cell r="W4839">
            <v>0</v>
          </cell>
          <cell r="X4839">
            <v>0</v>
          </cell>
          <cell r="Y4839" t="str">
            <v/>
          </cell>
        </row>
        <row r="4840">
          <cell r="E4840">
            <v>0</v>
          </cell>
          <cell r="F4840">
            <v>0</v>
          </cell>
          <cell r="G4840">
            <v>0</v>
          </cell>
          <cell r="H4840">
            <v>0</v>
          </cell>
          <cell r="I4840">
            <v>0</v>
          </cell>
          <cell r="J4840">
            <v>0</v>
          </cell>
          <cell r="K4840">
            <v>0</v>
          </cell>
          <cell r="L4840">
            <v>0</v>
          </cell>
          <cell r="M4840">
            <v>0</v>
          </cell>
          <cell r="N4840">
            <v>0</v>
          </cell>
          <cell r="O4840">
            <v>0</v>
          </cell>
          <cell r="P4840">
            <v>0</v>
          </cell>
          <cell r="Q4840">
            <v>0</v>
          </cell>
          <cell r="R4840">
            <v>0</v>
          </cell>
          <cell r="S4840">
            <v>0</v>
          </cell>
          <cell r="T4840">
            <v>0</v>
          </cell>
          <cell r="U4840">
            <v>0</v>
          </cell>
          <cell r="V4840">
            <v>0</v>
          </cell>
          <cell r="W4840">
            <v>0</v>
          </cell>
          <cell r="X4840">
            <v>0</v>
          </cell>
          <cell r="Y4840" t="str">
            <v/>
          </cell>
        </row>
        <row r="4841">
          <cell r="E4841">
            <v>0</v>
          </cell>
          <cell r="F4841">
            <v>0</v>
          </cell>
          <cell r="G4841">
            <v>0</v>
          </cell>
          <cell r="H4841">
            <v>0</v>
          </cell>
          <cell r="I4841">
            <v>0</v>
          </cell>
          <cell r="J4841">
            <v>0</v>
          </cell>
          <cell r="K4841">
            <v>0</v>
          </cell>
          <cell r="L4841">
            <v>0</v>
          </cell>
          <cell r="M4841">
            <v>0</v>
          </cell>
          <cell r="N4841">
            <v>0</v>
          </cell>
          <cell r="O4841">
            <v>0</v>
          </cell>
          <cell r="P4841">
            <v>0</v>
          </cell>
          <cell r="Q4841">
            <v>0</v>
          </cell>
          <cell r="R4841">
            <v>0</v>
          </cell>
          <cell r="S4841">
            <v>0</v>
          </cell>
          <cell r="T4841">
            <v>0</v>
          </cell>
          <cell r="U4841">
            <v>0</v>
          </cell>
          <cell r="V4841">
            <v>0</v>
          </cell>
          <cell r="W4841">
            <v>0</v>
          </cell>
          <cell r="X4841">
            <v>0</v>
          </cell>
          <cell r="Y4841" t="str">
            <v/>
          </cell>
        </row>
        <row r="4842">
          <cell r="E4842">
            <v>0</v>
          </cell>
          <cell r="F4842">
            <v>0</v>
          </cell>
          <cell r="G4842">
            <v>0</v>
          </cell>
          <cell r="H4842">
            <v>0</v>
          </cell>
          <cell r="I4842">
            <v>0</v>
          </cell>
          <cell r="J4842">
            <v>0</v>
          </cell>
          <cell r="K4842">
            <v>0</v>
          </cell>
          <cell r="L4842">
            <v>0</v>
          </cell>
          <cell r="M4842">
            <v>0</v>
          </cell>
          <cell r="N4842">
            <v>0</v>
          </cell>
          <cell r="O4842">
            <v>0</v>
          </cell>
          <cell r="P4842">
            <v>0</v>
          </cell>
          <cell r="Q4842">
            <v>0</v>
          </cell>
          <cell r="R4842">
            <v>0</v>
          </cell>
          <cell r="S4842">
            <v>0</v>
          </cell>
          <cell r="T4842">
            <v>0</v>
          </cell>
          <cell r="U4842">
            <v>0</v>
          </cell>
          <cell r="V4842">
            <v>0</v>
          </cell>
          <cell r="W4842">
            <v>0</v>
          </cell>
          <cell r="X4842">
            <v>0</v>
          </cell>
          <cell r="Y4842" t="str">
            <v/>
          </cell>
        </row>
        <row r="4843">
          <cell r="E4843">
            <v>0</v>
          </cell>
          <cell r="F4843">
            <v>0</v>
          </cell>
          <cell r="G4843">
            <v>0</v>
          </cell>
          <cell r="H4843">
            <v>0</v>
          </cell>
          <cell r="I4843">
            <v>0</v>
          </cell>
          <cell r="J4843">
            <v>0</v>
          </cell>
          <cell r="K4843">
            <v>0</v>
          </cell>
          <cell r="L4843">
            <v>0</v>
          </cell>
          <cell r="M4843">
            <v>0</v>
          </cell>
          <cell r="N4843">
            <v>0</v>
          </cell>
          <cell r="O4843">
            <v>0</v>
          </cell>
          <cell r="P4843">
            <v>0</v>
          </cell>
          <cell r="Q4843">
            <v>0</v>
          </cell>
          <cell r="R4843">
            <v>0</v>
          </cell>
          <cell r="S4843">
            <v>0</v>
          </cell>
          <cell r="T4843">
            <v>0</v>
          </cell>
          <cell r="U4843">
            <v>0</v>
          </cell>
          <cell r="V4843">
            <v>0</v>
          </cell>
          <cell r="W4843">
            <v>0</v>
          </cell>
          <cell r="X4843">
            <v>0</v>
          </cell>
          <cell r="Y4843" t="str">
            <v/>
          </cell>
        </row>
        <row r="4844">
          <cell r="E4844">
            <v>0</v>
          </cell>
          <cell r="F4844">
            <v>0</v>
          </cell>
          <cell r="G4844">
            <v>0</v>
          </cell>
          <cell r="H4844">
            <v>0</v>
          </cell>
          <cell r="I4844">
            <v>0</v>
          </cell>
          <cell r="J4844">
            <v>0</v>
          </cell>
          <cell r="K4844">
            <v>0</v>
          </cell>
          <cell r="L4844">
            <v>0</v>
          </cell>
          <cell r="M4844">
            <v>0</v>
          </cell>
          <cell r="N4844">
            <v>0</v>
          </cell>
          <cell r="O4844">
            <v>0</v>
          </cell>
          <cell r="P4844">
            <v>0</v>
          </cell>
          <cell r="Q4844">
            <v>0</v>
          </cell>
          <cell r="R4844">
            <v>0</v>
          </cell>
          <cell r="S4844">
            <v>0</v>
          </cell>
          <cell r="T4844">
            <v>0</v>
          </cell>
          <cell r="U4844">
            <v>0</v>
          </cell>
          <cell r="V4844">
            <v>0</v>
          </cell>
          <cell r="W4844">
            <v>0</v>
          </cell>
          <cell r="X4844">
            <v>0</v>
          </cell>
          <cell r="Y4844" t="str">
            <v/>
          </cell>
        </row>
        <row r="4845">
          <cell r="E4845">
            <v>0</v>
          </cell>
          <cell r="F4845">
            <v>0</v>
          </cell>
          <cell r="G4845">
            <v>0</v>
          </cell>
          <cell r="H4845">
            <v>0</v>
          </cell>
          <cell r="I4845">
            <v>0</v>
          </cell>
          <cell r="J4845">
            <v>0</v>
          </cell>
          <cell r="K4845">
            <v>0</v>
          </cell>
          <cell r="L4845">
            <v>0</v>
          </cell>
          <cell r="M4845">
            <v>0</v>
          </cell>
          <cell r="N4845">
            <v>0</v>
          </cell>
          <cell r="O4845">
            <v>0</v>
          </cell>
          <cell r="P4845">
            <v>0</v>
          </cell>
          <cell r="Q4845">
            <v>0</v>
          </cell>
          <cell r="R4845">
            <v>0</v>
          </cell>
          <cell r="S4845">
            <v>0</v>
          </cell>
          <cell r="T4845">
            <v>0</v>
          </cell>
          <cell r="U4845">
            <v>0</v>
          </cell>
          <cell r="V4845">
            <v>0</v>
          </cell>
          <cell r="W4845">
            <v>0</v>
          </cell>
          <cell r="X4845">
            <v>0</v>
          </cell>
          <cell r="Y4845" t="str">
            <v/>
          </cell>
        </row>
        <row r="4846">
          <cell r="E4846">
            <v>0</v>
          </cell>
          <cell r="F4846">
            <v>0</v>
          </cell>
          <cell r="G4846">
            <v>0</v>
          </cell>
          <cell r="H4846">
            <v>0</v>
          </cell>
          <cell r="I4846">
            <v>0</v>
          </cell>
          <cell r="J4846">
            <v>0</v>
          </cell>
          <cell r="K4846">
            <v>0</v>
          </cell>
          <cell r="L4846">
            <v>0</v>
          </cell>
          <cell r="M4846">
            <v>0</v>
          </cell>
          <cell r="N4846">
            <v>0</v>
          </cell>
          <cell r="O4846">
            <v>0</v>
          </cell>
          <cell r="P4846">
            <v>0</v>
          </cell>
          <cell r="Q4846">
            <v>0</v>
          </cell>
          <cell r="R4846">
            <v>0</v>
          </cell>
          <cell r="S4846">
            <v>0</v>
          </cell>
          <cell r="T4846">
            <v>0</v>
          </cell>
          <cell r="U4846">
            <v>0</v>
          </cell>
          <cell r="V4846">
            <v>0</v>
          </cell>
          <cell r="W4846">
            <v>0</v>
          </cell>
          <cell r="X4846">
            <v>0</v>
          </cell>
          <cell r="Y4846" t="str">
            <v/>
          </cell>
        </row>
        <row r="4847">
          <cell r="E4847">
            <v>0</v>
          </cell>
          <cell r="F4847">
            <v>0</v>
          </cell>
          <cell r="G4847">
            <v>0</v>
          </cell>
          <cell r="H4847">
            <v>0</v>
          </cell>
          <cell r="I4847">
            <v>0</v>
          </cell>
          <cell r="J4847">
            <v>0</v>
          </cell>
          <cell r="K4847">
            <v>0</v>
          </cell>
          <cell r="L4847">
            <v>0</v>
          </cell>
          <cell r="M4847">
            <v>0</v>
          </cell>
          <cell r="N4847">
            <v>0</v>
          </cell>
          <cell r="O4847">
            <v>0</v>
          </cell>
          <cell r="P4847">
            <v>0</v>
          </cell>
          <cell r="Q4847">
            <v>0</v>
          </cell>
          <cell r="R4847">
            <v>0</v>
          </cell>
          <cell r="S4847">
            <v>0</v>
          </cell>
          <cell r="T4847">
            <v>0</v>
          </cell>
          <cell r="U4847">
            <v>0</v>
          </cell>
          <cell r="V4847">
            <v>0</v>
          </cell>
          <cell r="W4847">
            <v>0</v>
          </cell>
          <cell r="X4847">
            <v>0</v>
          </cell>
          <cell r="Y4847" t="str">
            <v/>
          </cell>
        </row>
        <row r="4848">
          <cell r="E4848">
            <v>0</v>
          </cell>
          <cell r="F4848">
            <v>0</v>
          </cell>
          <cell r="G4848">
            <v>0</v>
          </cell>
          <cell r="H4848">
            <v>0</v>
          </cell>
          <cell r="I4848">
            <v>0</v>
          </cell>
          <cell r="J4848">
            <v>0</v>
          </cell>
          <cell r="K4848">
            <v>0</v>
          </cell>
          <cell r="L4848">
            <v>0</v>
          </cell>
          <cell r="M4848">
            <v>0</v>
          </cell>
          <cell r="N4848">
            <v>0</v>
          </cell>
          <cell r="O4848">
            <v>0</v>
          </cell>
          <cell r="P4848">
            <v>0</v>
          </cell>
          <cell r="Q4848">
            <v>0</v>
          </cell>
          <cell r="R4848">
            <v>0</v>
          </cell>
          <cell r="S4848">
            <v>0</v>
          </cell>
          <cell r="T4848">
            <v>0</v>
          </cell>
          <cell r="U4848">
            <v>0</v>
          </cell>
          <cell r="V4848">
            <v>0</v>
          </cell>
          <cell r="W4848">
            <v>0</v>
          </cell>
          <cell r="X4848">
            <v>0</v>
          </cell>
          <cell r="Y4848" t="str">
            <v/>
          </cell>
        </row>
        <row r="4849">
          <cell r="E4849">
            <v>0</v>
          </cell>
          <cell r="F4849">
            <v>0</v>
          </cell>
          <cell r="G4849">
            <v>0</v>
          </cell>
          <cell r="H4849">
            <v>0</v>
          </cell>
          <cell r="I4849">
            <v>0</v>
          </cell>
          <cell r="J4849">
            <v>0</v>
          </cell>
          <cell r="K4849">
            <v>0</v>
          </cell>
          <cell r="L4849">
            <v>0</v>
          </cell>
          <cell r="M4849">
            <v>0</v>
          </cell>
          <cell r="N4849">
            <v>0</v>
          </cell>
          <cell r="O4849">
            <v>0</v>
          </cell>
          <cell r="P4849">
            <v>0</v>
          </cell>
          <cell r="Q4849">
            <v>0</v>
          </cell>
          <cell r="R4849">
            <v>0</v>
          </cell>
          <cell r="S4849">
            <v>0</v>
          </cell>
          <cell r="T4849">
            <v>0</v>
          </cell>
          <cell r="U4849">
            <v>0</v>
          </cell>
          <cell r="V4849">
            <v>0</v>
          </cell>
          <cell r="W4849">
            <v>0</v>
          </cell>
          <cell r="X4849">
            <v>0</v>
          </cell>
          <cell r="Y4849" t="str">
            <v/>
          </cell>
        </row>
        <row r="4850">
          <cell r="E4850">
            <v>0</v>
          </cell>
          <cell r="F4850">
            <v>0</v>
          </cell>
          <cell r="G4850">
            <v>0</v>
          </cell>
          <cell r="H4850">
            <v>0</v>
          </cell>
          <cell r="I4850">
            <v>0</v>
          </cell>
          <cell r="J4850">
            <v>0</v>
          </cell>
          <cell r="K4850">
            <v>0</v>
          </cell>
          <cell r="L4850">
            <v>0</v>
          </cell>
          <cell r="M4850">
            <v>0</v>
          </cell>
          <cell r="N4850">
            <v>0</v>
          </cell>
          <cell r="O4850">
            <v>0</v>
          </cell>
          <cell r="P4850">
            <v>0</v>
          </cell>
          <cell r="Q4850">
            <v>0</v>
          </cell>
          <cell r="R4850">
            <v>0</v>
          </cell>
          <cell r="S4850">
            <v>0</v>
          </cell>
          <cell r="T4850">
            <v>0</v>
          </cell>
          <cell r="U4850">
            <v>0</v>
          </cell>
          <cell r="V4850">
            <v>0</v>
          </cell>
          <cell r="W4850">
            <v>0</v>
          </cell>
          <cell r="X4850">
            <v>0</v>
          </cell>
          <cell r="Y4850" t="str">
            <v/>
          </cell>
        </row>
        <row r="4851">
          <cell r="E4851">
            <v>0</v>
          </cell>
          <cell r="F4851">
            <v>0</v>
          </cell>
          <cell r="G4851">
            <v>0</v>
          </cell>
          <cell r="H4851">
            <v>0</v>
          </cell>
          <cell r="I4851">
            <v>0</v>
          </cell>
          <cell r="J4851">
            <v>0</v>
          </cell>
          <cell r="K4851">
            <v>0</v>
          </cell>
          <cell r="L4851">
            <v>0</v>
          </cell>
          <cell r="M4851">
            <v>0</v>
          </cell>
          <cell r="N4851">
            <v>0</v>
          </cell>
          <cell r="O4851">
            <v>0</v>
          </cell>
          <cell r="P4851">
            <v>0</v>
          </cell>
          <cell r="Q4851">
            <v>0</v>
          </cell>
          <cell r="R4851">
            <v>0</v>
          </cell>
          <cell r="S4851">
            <v>0</v>
          </cell>
          <cell r="T4851">
            <v>0</v>
          </cell>
          <cell r="U4851">
            <v>0</v>
          </cell>
          <cell r="V4851">
            <v>0</v>
          </cell>
          <cell r="W4851">
            <v>0</v>
          </cell>
          <cell r="X4851">
            <v>0</v>
          </cell>
          <cell r="Y4851" t="str">
            <v/>
          </cell>
        </row>
        <row r="4852">
          <cell r="E4852">
            <v>0</v>
          </cell>
          <cell r="F4852">
            <v>0</v>
          </cell>
          <cell r="G4852">
            <v>0</v>
          </cell>
          <cell r="H4852">
            <v>0</v>
          </cell>
          <cell r="I4852">
            <v>0</v>
          </cell>
          <cell r="J4852">
            <v>0</v>
          </cell>
          <cell r="K4852">
            <v>0</v>
          </cell>
          <cell r="L4852">
            <v>0</v>
          </cell>
          <cell r="M4852">
            <v>0</v>
          </cell>
          <cell r="N4852">
            <v>0</v>
          </cell>
          <cell r="O4852">
            <v>0</v>
          </cell>
          <cell r="P4852">
            <v>0</v>
          </cell>
          <cell r="Q4852">
            <v>0</v>
          </cell>
          <cell r="R4852">
            <v>0</v>
          </cell>
          <cell r="S4852">
            <v>0</v>
          </cell>
          <cell r="T4852">
            <v>0</v>
          </cell>
          <cell r="U4852">
            <v>0</v>
          </cell>
          <cell r="V4852">
            <v>0</v>
          </cell>
          <cell r="W4852">
            <v>0</v>
          </cell>
          <cell r="X4852">
            <v>0</v>
          </cell>
          <cell r="Y4852" t="str">
            <v/>
          </cell>
        </row>
        <row r="4853">
          <cell r="E4853">
            <v>0</v>
          </cell>
          <cell r="F4853">
            <v>0</v>
          </cell>
          <cell r="G4853">
            <v>0</v>
          </cell>
          <cell r="H4853">
            <v>0</v>
          </cell>
          <cell r="I4853">
            <v>0</v>
          </cell>
          <cell r="J4853">
            <v>0</v>
          </cell>
          <cell r="K4853">
            <v>0</v>
          </cell>
          <cell r="L4853">
            <v>0</v>
          </cell>
          <cell r="M4853">
            <v>0</v>
          </cell>
          <cell r="N4853">
            <v>0</v>
          </cell>
          <cell r="O4853">
            <v>0</v>
          </cell>
          <cell r="P4853">
            <v>0</v>
          </cell>
          <cell r="Q4853">
            <v>0</v>
          </cell>
          <cell r="R4853">
            <v>0</v>
          </cell>
          <cell r="S4853">
            <v>0</v>
          </cell>
          <cell r="T4853">
            <v>0</v>
          </cell>
          <cell r="U4853">
            <v>0</v>
          </cell>
          <cell r="V4853">
            <v>0</v>
          </cell>
          <cell r="W4853">
            <v>0</v>
          </cell>
          <cell r="X4853">
            <v>0</v>
          </cell>
          <cell r="Y4853" t="str">
            <v/>
          </cell>
        </row>
        <row r="4854">
          <cell r="E4854">
            <v>0</v>
          </cell>
          <cell r="F4854">
            <v>0</v>
          </cell>
          <cell r="G4854">
            <v>0</v>
          </cell>
          <cell r="H4854">
            <v>0</v>
          </cell>
          <cell r="I4854">
            <v>0</v>
          </cell>
          <cell r="J4854">
            <v>0</v>
          </cell>
          <cell r="K4854">
            <v>0</v>
          </cell>
          <cell r="L4854">
            <v>0</v>
          </cell>
          <cell r="M4854">
            <v>0</v>
          </cell>
          <cell r="N4854">
            <v>0</v>
          </cell>
          <cell r="O4854">
            <v>0</v>
          </cell>
          <cell r="P4854">
            <v>0</v>
          </cell>
          <cell r="Q4854">
            <v>0</v>
          </cell>
          <cell r="R4854">
            <v>0</v>
          </cell>
          <cell r="S4854">
            <v>0</v>
          </cell>
          <cell r="T4854">
            <v>0</v>
          </cell>
          <cell r="U4854">
            <v>0</v>
          </cell>
          <cell r="V4854">
            <v>0</v>
          </cell>
          <cell r="W4854">
            <v>0</v>
          </cell>
          <cell r="X4854">
            <v>0</v>
          </cell>
          <cell r="Y4854" t="str">
            <v/>
          </cell>
        </row>
        <row r="4855">
          <cell r="E4855">
            <v>0</v>
          </cell>
          <cell r="F4855">
            <v>0</v>
          </cell>
          <cell r="G4855">
            <v>0</v>
          </cell>
          <cell r="H4855">
            <v>0</v>
          </cell>
          <cell r="I4855">
            <v>0</v>
          </cell>
          <cell r="J4855">
            <v>0</v>
          </cell>
          <cell r="K4855">
            <v>0</v>
          </cell>
          <cell r="L4855">
            <v>0</v>
          </cell>
          <cell r="M4855">
            <v>0</v>
          </cell>
          <cell r="N4855">
            <v>0</v>
          </cell>
          <cell r="O4855">
            <v>0</v>
          </cell>
          <cell r="P4855">
            <v>0</v>
          </cell>
          <cell r="Q4855">
            <v>0</v>
          </cell>
          <cell r="R4855">
            <v>0</v>
          </cell>
          <cell r="S4855">
            <v>0</v>
          </cell>
          <cell r="T4855">
            <v>0</v>
          </cell>
          <cell r="U4855">
            <v>0</v>
          </cell>
          <cell r="V4855">
            <v>0</v>
          </cell>
          <cell r="W4855">
            <v>0</v>
          </cell>
          <cell r="X4855">
            <v>0</v>
          </cell>
          <cell r="Y4855" t="str">
            <v/>
          </cell>
        </row>
        <row r="4856">
          <cell r="E4856">
            <v>0</v>
          </cell>
          <cell r="F4856">
            <v>0</v>
          </cell>
          <cell r="G4856">
            <v>0</v>
          </cell>
          <cell r="H4856">
            <v>0</v>
          </cell>
          <cell r="I4856">
            <v>0</v>
          </cell>
          <cell r="J4856">
            <v>0</v>
          </cell>
          <cell r="K4856">
            <v>0</v>
          </cell>
          <cell r="L4856">
            <v>0</v>
          </cell>
          <cell r="M4856">
            <v>0</v>
          </cell>
          <cell r="N4856">
            <v>0</v>
          </cell>
          <cell r="O4856">
            <v>0</v>
          </cell>
          <cell r="P4856">
            <v>0</v>
          </cell>
          <cell r="Q4856">
            <v>0</v>
          </cell>
          <cell r="R4856">
            <v>0</v>
          </cell>
          <cell r="S4856">
            <v>0</v>
          </cell>
          <cell r="T4856">
            <v>0</v>
          </cell>
          <cell r="U4856">
            <v>0</v>
          </cell>
          <cell r="V4856">
            <v>0</v>
          </cell>
          <cell r="W4856">
            <v>0</v>
          </cell>
          <cell r="X4856">
            <v>0</v>
          </cell>
          <cell r="Y4856" t="str">
            <v/>
          </cell>
        </row>
        <row r="4857">
          <cell r="E4857">
            <v>0</v>
          </cell>
          <cell r="F4857">
            <v>0</v>
          </cell>
          <cell r="G4857">
            <v>0</v>
          </cell>
          <cell r="H4857">
            <v>0</v>
          </cell>
          <cell r="I4857">
            <v>0</v>
          </cell>
          <cell r="J4857">
            <v>0</v>
          </cell>
          <cell r="K4857">
            <v>0</v>
          </cell>
          <cell r="L4857">
            <v>0</v>
          </cell>
          <cell r="M4857">
            <v>0</v>
          </cell>
          <cell r="N4857">
            <v>0</v>
          </cell>
          <cell r="O4857">
            <v>0</v>
          </cell>
          <cell r="P4857">
            <v>0</v>
          </cell>
          <cell r="Q4857">
            <v>0</v>
          </cell>
          <cell r="R4857">
            <v>0</v>
          </cell>
          <cell r="S4857">
            <v>0</v>
          </cell>
          <cell r="T4857">
            <v>0</v>
          </cell>
          <cell r="U4857">
            <v>0</v>
          </cell>
          <cell r="V4857">
            <v>0</v>
          </cell>
          <cell r="W4857">
            <v>0</v>
          </cell>
          <cell r="X4857">
            <v>0</v>
          </cell>
          <cell r="Y4857" t="str">
            <v/>
          </cell>
        </row>
        <row r="4858">
          <cell r="E4858">
            <v>0</v>
          </cell>
          <cell r="F4858">
            <v>0</v>
          </cell>
          <cell r="G4858">
            <v>0</v>
          </cell>
          <cell r="H4858">
            <v>0</v>
          </cell>
          <cell r="I4858">
            <v>0</v>
          </cell>
          <cell r="J4858">
            <v>0</v>
          </cell>
          <cell r="K4858">
            <v>0</v>
          </cell>
          <cell r="L4858">
            <v>0</v>
          </cell>
          <cell r="M4858">
            <v>0</v>
          </cell>
          <cell r="N4858">
            <v>0</v>
          </cell>
          <cell r="O4858">
            <v>0</v>
          </cell>
          <cell r="P4858">
            <v>0</v>
          </cell>
          <cell r="Q4858">
            <v>0</v>
          </cell>
          <cell r="R4858">
            <v>0</v>
          </cell>
          <cell r="S4858">
            <v>0</v>
          </cell>
          <cell r="T4858">
            <v>0</v>
          </cell>
          <cell r="U4858">
            <v>0</v>
          </cell>
          <cell r="V4858">
            <v>0</v>
          </cell>
          <cell r="W4858">
            <v>0</v>
          </cell>
          <cell r="X4858">
            <v>0</v>
          </cell>
          <cell r="Y4858" t="str">
            <v/>
          </cell>
        </row>
        <row r="4859">
          <cell r="E4859">
            <v>0</v>
          </cell>
          <cell r="F4859">
            <v>0</v>
          </cell>
          <cell r="G4859">
            <v>0</v>
          </cell>
          <cell r="H4859">
            <v>0</v>
          </cell>
          <cell r="I4859">
            <v>0</v>
          </cell>
          <cell r="J4859">
            <v>0</v>
          </cell>
          <cell r="K4859">
            <v>0</v>
          </cell>
          <cell r="L4859">
            <v>0</v>
          </cell>
          <cell r="M4859">
            <v>0</v>
          </cell>
          <cell r="N4859">
            <v>0</v>
          </cell>
          <cell r="O4859">
            <v>0</v>
          </cell>
          <cell r="P4859">
            <v>0</v>
          </cell>
          <cell r="Q4859">
            <v>0</v>
          </cell>
          <cell r="R4859">
            <v>0</v>
          </cell>
          <cell r="S4859">
            <v>0</v>
          </cell>
          <cell r="T4859">
            <v>0</v>
          </cell>
          <cell r="U4859">
            <v>0</v>
          </cell>
          <cell r="V4859">
            <v>0</v>
          </cell>
          <cell r="W4859">
            <v>0</v>
          </cell>
          <cell r="X4859">
            <v>0</v>
          </cell>
          <cell r="Y4859" t="str">
            <v/>
          </cell>
        </row>
        <row r="4860">
          <cell r="E4860">
            <v>0</v>
          </cell>
          <cell r="F4860">
            <v>0</v>
          </cell>
          <cell r="G4860">
            <v>0</v>
          </cell>
          <cell r="H4860">
            <v>0</v>
          </cell>
          <cell r="I4860">
            <v>0</v>
          </cell>
          <cell r="J4860">
            <v>0</v>
          </cell>
          <cell r="K4860">
            <v>0</v>
          </cell>
          <cell r="L4860">
            <v>0</v>
          </cell>
          <cell r="M4860">
            <v>0</v>
          </cell>
          <cell r="N4860">
            <v>0</v>
          </cell>
          <cell r="O4860">
            <v>0</v>
          </cell>
          <cell r="P4860">
            <v>0</v>
          </cell>
          <cell r="Q4860">
            <v>0</v>
          </cell>
          <cell r="R4860">
            <v>0</v>
          </cell>
          <cell r="S4860">
            <v>0</v>
          </cell>
          <cell r="T4860">
            <v>0</v>
          </cell>
          <cell r="U4860">
            <v>0</v>
          </cell>
          <cell r="V4860">
            <v>0</v>
          </cell>
          <cell r="W4860">
            <v>0</v>
          </cell>
          <cell r="X4860">
            <v>0</v>
          </cell>
          <cell r="Y4860" t="str">
            <v/>
          </cell>
        </row>
        <row r="4861">
          <cell r="E4861">
            <v>0</v>
          </cell>
          <cell r="F4861">
            <v>0</v>
          </cell>
          <cell r="G4861">
            <v>0</v>
          </cell>
          <cell r="H4861">
            <v>0</v>
          </cell>
          <cell r="I4861">
            <v>0</v>
          </cell>
          <cell r="J4861">
            <v>0</v>
          </cell>
          <cell r="K4861">
            <v>0</v>
          </cell>
          <cell r="L4861">
            <v>0</v>
          </cell>
          <cell r="M4861">
            <v>0</v>
          </cell>
          <cell r="N4861">
            <v>0</v>
          </cell>
          <cell r="O4861">
            <v>0</v>
          </cell>
          <cell r="P4861">
            <v>0</v>
          </cell>
          <cell r="Q4861">
            <v>0</v>
          </cell>
          <cell r="R4861">
            <v>0</v>
          </cell>
          <cell r="S4861">
            <v>0</v>
          </cell>
          <cell r="T4861">
            <v>0</v>
          </cell>
          <cell r="U4861">
            <v>0</v>
          </cell>
          <cell r="V4861">
            <v>0</v>
          </cell>
          <cell r="W4861">
            <v>0</v>
          </cell>
          <cell r="X4861">
            <v>0</v>
          </cell>
          <cell r="Y4861" t="str">
            <v/>
          </cell>
        </row>
        <row r="4862">
          <cell r="E4862">
            <v>0</v>
          </cell>
          <cell r="F4862">
            <v>0</v>
          </cell>
          <cell r="G4862">
            <v>0</v>
          </cell>
          <cell r="H4862">
            <v>0</v>
          </cell>
          <cell r="I4862">
            <v>0</v>
          </cell>
          <cell r="J4862">
            <v>0</v>
          </cell>
          <cell r="K4862">
            <v>0</v>
          </cell>
          <cell r="L4862">
            <v>0</v>
          </cell>
          <cell r="M4862">
            <v>0</v>
          </cell>
          <cell r="N4862">
            <v>0</v>
          </cell>
          <cell r="O4862">
            <v>0</v>
          </cell>
          <cell r="P4862">
            <v>0</v>
          </cell>
          <cell r="Q4862">
            <v>0</v>
          </cell>
          <cell r="R4862">
            <v>0</v>
          </cell>
          <cell r="S4862">
            <v>0</v>
          </cell>
          <cell r="T4862">
            <v>0</v>
          </cell>
          <cell r="U4862">
            <v>0</v>
          </cell>
          <cell r="V4862">
            <v>0</v>
          </cell>
          <cell r="W4862">
            <v>0</v>
          </cell>
          <cell r="X4862">
            <v>0</v>
          </cell>
          <cell r="Y4862" t="str">
            <v/>
          </cell>
        </row>
        <row r="4863">
          <cell r="E4863">
            <v>0</v>
          </cell>
          <cell r="F4863">
            <v>0</v>
          </cell>
          <cell r="G4863">
            <v>0</v>
          </cell>
          <cell r="H4863">
            <v>0</v>
          </cell>
          <cell r="I4863">
            <v>0</v>
          </cell>
          <cell r="J4863">
            <v>0</v>
          </cell>
          <cell r="K4863">
            <v>0</v>
          </cell>
          <cell r="L4863">
            <v>0</v>
          </cell>
          <cell r="M4863">
            <v>0</v>
          </cell>
          <cell r="N4863">
            <v>0</v>
          </cell>
          <cell r="O4863">
            <v>0</v>
          </cell>
          <cell r="P4863">
            <v>0</v>
          </cell>
          <cell r="Q4863">
            <v>0</v>
          </cell>
          <cell r="R4863">
            <v>0</v>
          </cell>
          <cell r="S4863">
            <v>0</v>
          </cell>
          <cell r="T4863">
            <v>0</v>
          </cell>
          <cell r="U4863">
            <v>0</v>
          </cell>
          <cell r="V4863">
            <v>0</v>
          </cell>
          <cell r="W4863">
            <v>0</v>
          </cell>
          <cell r="X4863">
            <v>0</v>
          </cell>
          <cell r="Y4863" t="str">
            <v/>
          </cell>
        </row>
        <row r="4864">
          <cell r="E4864">
            <v>0</v>
          </cell>
          <cell r="F4864">
            <v>0</v>
          </cell>
          <cell r="G4864">
            <v>0</v>
          </cell>
          <cell r="H4864">
            <v>0</v>
          </cell>
          <cell r="I4864">
            <v>0</v>
          </cell>
          <cell r="J4864">
            <v>0</v>
          </cell>
          <cell r="K4864">
            <v>0</v>
          </cell>
          <cell r="L4864">
            <v>0</v>
          </cell>
          <cell r="M4864">
            <v>0</v>
          </cell>
          <cell r="N4864">
            <v>0</v>
          </cell>
          <cell r="O4864">
            <v>0</v>
          </cell>
          <cell r="P4864">
            <v>0</v>
          </cell>
          <cell r="Q4864">
            <v>0</v>
          </cell>
          <cell r="R4864">
            <v>0</v>
          </cell>
          <cell r="S4864">
            <v>0</v>
          </cell>
          <cell r="T4864">
            <v>0</v>
          </cell>
          <cell r="U4864">
            <v>0</v>
          </cell>
          <cell r="V4864">
            <v>0</v>
          </cell>
          <cell r="W4864">
            <v>0</v>
          </cell>
          <cell r="X4864">
            <v>0</v>
          </cell>
          <cell r="Y4864" t="str">
            <v/>
          </cell>
        </row>
        <row r="4865">
          <cell r="E4865">
            <v>0</v>
          </cell>
          <cell r="F4865">
            <v>0</v>
          </cell>
          <cell r="G4865">
            <v>0</v>
          </cell>
          <cell r="H4865">
            <v>0</v>
          </cell>
          <cell r="I4865">
            <v>0</v>
          </cell>
          <cell r="J4865">
            <v>0</v>
          </cell>
          <cell r="K4865">
            <v>0</v>
          </cell>
          <cell r="L4865">
            <v>0</v>
          </cell>
          <cell r="M4865">
            <v>0</v>
          </cell>
          <cell r="N4865">
            <v>0</v>
          </cell>
          <cell r="O4865">
            <v>0</v>
          </cell>
          <cell r="P4865">
            <v>0</v>
          </cell>
          <cell r="Q4865">
            <v>0</v>
          </cell>
          <cell r="R4865">
            <v>0</v>
          </cell>
          <cell r="S4865">
            <v>0</v>
          </cell>
          <cell r="T4865">
            <v>0</v>
          </cell>
          <cell r="U4865">
            <v>0</v>
          </cell>
          <cell r="V4865">
            <v>0</v>
          </cell>
          <cell r="W4865">
            <v>0</v>
          </cell>
          <cell r="X4865">
            <v>0</v>
          </cell>
          <cell r="Y4865" t="str">
            <v/>
          </cell>
        </row>
        <row r="4866">
          <cell r="E4866">
            <v>0</v>
          </cell>
          <cell r="F4866">
            <v>0</v>
          </cell>
          <cell r="G4866">
            <v>0</v>
          </cell>
          <cell r="H4866">
            <v>0</v>
          </cell>
          <cell r="I4866">
            <v>0</v>
          </cell>
          <cell r="J4866">
            <v>0</v>
          </cell>
          <cell r="K4866">
            <v>0</v>
          </cell>
          <cell r="L4866">
            <v>0</v>
          </cell>
          <cell r="M4866">
            <v>0</v>
          </cell>
          <cell r="N4866">
            <v>0</v>
          </cell>
          <cell r="O4866">
            <v>0</v>
          </cell>
          <cell r="P4866">
            <v>0</v>
          </cell>
          <cell r="Q4866">
            <v>0</v>
          </cell>
          <cell r="R4866">
            <v>0</v>
          </cell>
          <cell r="S4866">
            <v>0</v>
          </cell>
          <cell r="T4866">
            <v>0</v>
          </cell>
          <cell r="U4866">
            <v>0</v>
          </cell>
          <cell r="V4866">
            <v>0</v>
          </cell>
          <cell r="W4866">
            <v>0</v>
          </cell>
          <cell r="X4866">
            <v>0</v>
          </cell>
          <cell r="Y4866" t="str">
            <v/>
          </cell>
        </row>
        <row r="4867">
          <cell r="E4867">
            <v>0</v>
          </cell>
          <cell r="F4867">
            <v>0</v>
          </cell>
          <cell r="G4867">
            <v>0</v>
          </cell>
          <cell r="H4867">
            <v>0</v>
          </cell>
          <cell r="I4867">
            <v>0</v>
          </cell>
          <cell r="J4867">
            <v>0</v>
          </cell>
          <cell r="K4867">
            <v>0</v>
          </cell>
          <cell r="L4867">
            <v>0</v>
          </cell>
          <cell r="M4867">
            <v>0</v>
          </cell>
          <cell r="N4867">
            <v>0</v>
          </cell>
          <cell r="O4867">
            <v>0</v>
          </cell>
          <cell r="P4867">
            <v>0</v>
          </cell>
          <cell r="Q4867">
            <v>0</v>
          </cell>
          <cell r="R4867">
            <v>0</v>
          </cell>
          <cell r="S4867">
            <v>0</v>
          </cell>
          <cell r="T4867">
            <v>0</v>
          </cell>
          <cell r="U4867">
            <v>0</v>
          </cell>
          <cell r="V4867">
            <v>0</v>
          </cell>
          <cell r="W4867">
            <v>0</v>
          </cell>
          <cell r="X4867">
            <v>0</v>
          </cell>
          <cell r="Y4867" t="str">
            <v/>
          </cell>
        </row>
        <row r="4868">
          <cell r="E4868">
            <v>0</v>
          </cell>
          <cell r="F4868">
            <v>0</v>
          </cell>
          <cell r="G4868">
            <v>0</v>
          </cell>
          <cell r="H4868">
            <v>0</v>
          </cell>
          <cell r="I4868">
            <v>0</v>
          </cell>
          <cell r="J4868">
            <v>0</v>
          </cell>
          <cell r="K4868">
            <v>0</v>
          </cell>
          <cell r="L4868">
            <v>0</v>
          </cell>
          <cell r="M4868">
            <v>0</v>
          </cell>
          <cell r="N4868">
            <v>0</v>
          </cell>
          <cell r="O4868">
            <v>0</v>
          </cell>
          <cell r="P4868">
            <v>0</v>
          </cell>
          <cell r="Q4868">
            <v>0</v>
          </cell>
          <cell r="R4868">
            <v>0</v>
          </cell>
          <cell r="S4868">
            <v>0</v>
          </cell>
          <cell r="T4868">
            <v>0</v>
          </cell>
          <cell r="U4868">
            <v>0</v>
          </cell>
          <cell r="V4868">
            <v>0</v>
          </cell>
          <cell r="W4868">
            <v>0</v>
          </cell>
          <cell r="X4868">
            <v>0</v>
          </cell>
          <cell r="Y4868" t="str">
            <v/>
          </cell>
        </row>
        <row r="4869">
          <cell r="E4869">
            <v>0</v>
          </cell>
          <cell r="F4869">
            <v>0</v>
          </cell>
          <cell r="G4869">
            <v>0</v>
          </cell>
          <cell r="H4869">
            <v>0</v>
          </cell>
          <cell r="I4869">
            <v>0</v>
          </cell>
          <cell r="J4869">
            <v>0</v>
          </cell>
          <cell r="K4869">
            <v>0</v>
          </cell>
          <cell r="L4869">
            <v>0</v>
          </cell>
          <cell r="M4869">
            <v>0</v>
          </cell>
          <cell r="N4869">
            <v>0</v>
          </cell>
          <cell r="O4869">
            <v>0</v>
          </cell>
          <cell r="P4869">
            <v>0</v>
          </cell>
          <cell r="Q4869">
            <v>0</v>
          </cell>
          <cell r="R4869">
            <v>0</v>
          </cell>
          <cell r="S4869">
            <v>0</v>
          </cell>
          <cell r="T4869">
            <v>0</v>
          </cell>
          <cell r="U4869">
            <v>0</v>
          </cell>
          <cell r="V4869">
            <v>0</v>
          </cell>
          <cell r="W4869">
            <v>0</v>
          </cell>
          <cell r="X4869">
            <v>0</v>
          </cell>
          <cell r="Y4869" t="str">
            <v/>
          </cell>
        </row>
        <row r="4870">
          <cell r="E4870">
            <v>0</v>
          </cell>
          <cell r="F4870">
            <v>0</v>
          </cell>
          <cell r="G4870">
            <v>0</v>
          </cell>
          <cell r="H4870">
            <v>0</v>
          </cell>
          <cell r="I4870">
            <v>0</v>
          </cell>
          <cell r="J4870">
            <v>0</v>
          </cell>
          <cell r="K4870">
            <v>0</v>
          </cell>
          <cell r="L4870">
            <v>0</v>
          </cell>
          <cell r="M4870">
            <v>0</v>
          </cell>
          <cell r="N4870">
            <v>0</v>
          </cell>
          <cell r="O4870">
            <v>0</v>
          </cell>
          <cell r="P4870">
            <v>0</v>
          </cell>
          <cell r="Q4870">
            <v>0</v>
          </cell>
          <cell r="R4870">
            <v>0</v>
          </cell>
          <cell r="S4870">
            <v>0</v>
          </cell>
          <cell r="T4870">
            <v>0</v>
          </cell>
          <cell r="U4870">
            <v>0</v>
          </cell>
          <cell r="V4870">
            <v>0</v>
          </cell>
          <cell r="W4870">
            <v>0</v>
          </cell>
          <cell r="X4870">
            <v>0</v>
          </cell>
          <cell r="Y4870" t="str">
            <v/>
          </cell>
        </row>
        <row r="4871">
          <cell r="E4871">
            <v>0</v>
          </cell>
          <cell r="F4871">
            <v>0</v>
          </cell>
          <cell r="G4871">
            <v>0</v>
          </cell>
          <cell r="H4871">
            <v>0</v>
          </cell>
          <cell r="I4871">
            <v>0</v>
          </cell>
          <cell r="J4871">
            <v>0</v>
          </cell>
          <cell r="K4871">
            <v>0</v>
          </cell>
          <cell r="L4871">
            <v>0</v>
          </cell>
          <cell r="M4871">
            <v>0</v>
          </cell>
          <cell r="N4871">
            <v>0</v>
          </cell>
          <cell r="O4871">
            <v>0</v>
          </cell>
          <cell r="P4871">
            <v>0</v>
          </cell>
          <cell r="Q4871">
            <v>0</v>
          </cell>
          <cell r="R4871">
            <v>0</v>
          </cell>
          <cell r="S4871">
            <v>0</v>
          </cell>
          <cell r="T4871">
            <v>0</v>
          </cell>
          <cell r="U4871">
            <v>0</v>
          </cell>
          <cell r="V4871">
            <v>0</v>
          </cell>
          <cell r="W4871">
            <v>0</v>
          </cell>
          <cell r="X4871">
            <v>0</v>
          </cell>
          <cell r="Y4871" t="str">
            <v/>
          </cell>
        </row>
        <row r="4872">
          <cell r="E4872">
            <v>0</v>
          </cell>
          <cell r="F4872">
            <v>0</v>
          </cell>
          <cell r="G4872">
            <v>0</v>
          </cell>
          <cell r="H4872">
            <v>0</v>
          </cell>
          <cell r="I4872">
            <v>0</v>
          </cell>
          <cell r="J4872">
            <v>0</v>
          </cell>
          <cell r="K4872">
            <v>0</v>
          </cell>
          <cell r="L4872">
            <v>0</v>
          </cell>
          <cell r="M4872">
            <v>0</v>
          </cell>
          <cell r="N4872">
            <v>0</v>
          </cell>
          <cell r="O4872">
            <v>0</v>
          </cell>
          <cell r="P4872">
            <v>0</v>
          </cell>
          <cell r="Q4872">
            <v>0</v>
          </cell>
          <cell r="R4872">
            <v>0</v>
          </cell>
          <cell r="S4872">
            <v>0</v>
          </cell>
          <cell r="T4872">
            <v>0</v>
          </cell>
          <cell r="U4872">
            <v>0</v>
          </cell>
          <cell r="V4872">
            <v>0</v>
          </cell>
          <cell r="W4872">
            <v>0</v>
          </cell>
          <cell r="X4872">
            <v>0</v>
          </cell>
          <cell r="Y4872" t="str">
            <v/>
          </cell>
        </row>
        <row r="4873">
          <cell r="E4873">
            <v>0</v>
          </cell>
          <cell r="F4873">
            <v>0</v>
          </cell>
          <cell r="G4873">
            <v>0</v>
          </cell>
          <cell r="H4873">
            <v>0</v>
          </cell>
          <cell r="I4873">
            <v>0</v>
          </cell>
          <cell r="J4873">
            <v>0</v>
          </cell>
          <cell r="K4873">
            <v>0</v>
          </cell>
          <cell r="L4873">
            <v>0</v>
          </cell>
          <cell r="M4873">
            <v>0</v>
          </cell>
          <cell r="N4873">
            <v>0</v>
          </cell>
          <cell r="O4873">
            <v>0</v>
          </cell>
          <cell r="P4873">
            <v>0</v>
          </cell>
          <cell r="Q4873">
            <v>0</v>
          </cell>
          <cell r="R4873">
            <v>0</v>
          </cell>
          <cell r="S4873">
            <v>0</v>
          </cell>
          <cell r="T4873">
            <v>0</v>
          </cell>
          <cell r="U4873">
            <v>0</v>
          </cell>
          <cell r="V4873">
            <v>0</v>
          </cell>
          <cell r="W4873">
            <v>0</v>
          </cell>
          <cell r="X4873">
            <v>0</v>
          </cell>
          <cell r="Y4873" t="str">
            <v/>
          </cell>
        </row>
        <row r="4874">
          <cell r="E4874">
            <v>0</v>
          </cell>
          <cell r="F4874">
            <v>0</v>
          </cell>
          <cell r="G4874">
            <v>0</v>
          </cell>
          <cell r="H4874">
            <v>0</v>
          </cell>
          <cell r="I4874">
            <v>0</v>
          </cell>
          <cell r="J4874">
            <v>0</v>
          </cell>
          <cell r="K4874">
            <v>0</v>
          </cell>
          <cell r="L4874">
            <v>0</v>
          </cell>
          <cell r="M4874">
            <v>0</v>
          </cell>
          <cell r="N4874">
            <v>0</v>
          </cell>
          <cell r="O4874">
            <v>0</v>
          </cell>
          <cell r="P4874">
            <v>0</v>
          </cell>
          <cell r="Q4874">
            <v>0</v>
          </cell>
          <cell r="R4874">
            <v>0</v>
          </cell>
          <cell r="S4874">
            <v>0</v>
          </cell>
          <cell r="T4874">
            <v>0</v>
          </cell>
          <cell r="U4874">
            <v>0</v>
          </cell>
          <cell r="V4874">
            <v>0</v>
          </cell>
          <cell r="W4874">
            <v>0</v>
          </cell>
          <cell r="X4874">
            <v>0</v>
          </cell>
          <cell r="Y4874" t="str">
            <v/>
          </cell>
        </row>
        <row r="4875">
          <cell r="E4875">
            <v>0</v>
          </cell>
          <cell r="F4875">
            <v>0</v>
          </cell>
          <cell r="G4875">
            <v>0</v>
          </cell>
          <cell r="H4875">
            <v>0</v>
          </cell>
          <cell r="I4875">
            <v>0</v>
          </cell>
          <cell r="J4875">
            <v>0</v>
          </cell>
          <cell r="K4875">
            <v>0</v>
          </cell>
          <cell r="L4875">
            <v>0</v>
          </cell>
          <cell r="M4875">
            <v>0</v>
          </cell>
          <cell r="N4875">
            <v>0</v>
          </cell>
          <cell r="O4875">
            <v>0</v>
          </cell>
          <cell r="P4875">
            <v>0</v>
          </cell>
          <cell r="Q4875">
            <v>0</v>
          </cell>
          <cell r="R4875">
            <v>0</v>
          </cell>
          <cell r="S4875">
            <v>0</v>
          </cell>
          <cell r="T4875">
            <v>0</v>
          </cell>
          <cell r="U4875">
            <v>0</v>
          </cell>
          <cell r="V4875">
            <v>0</v>
          </cell>
          <cell r="W4875">
            <v>0</v>
          </cell>
          <cell r="X4875">
            <v>0</v>
          </cell>
          <cell r="Y4875" t="str">
            <v/>
          </cell>
        </row>
        <row r="4876">
          <cell r="E4876">
            <v>0</v>
          </cell>
          <cell r="F4876">
            <v>0</v>
          </cell>
          <cell r="G4876">
            <v>0</v>
          </cell>
          <cell r="H4876">
            <v>0</v>
          </cell>
          <cell r="I4876">
            <v>0</v>
          </cell>
          <cell r="J4876">
            <v>0</v>
          </cell>
          <cell r="K4876">
            <v>0</v>
          </cell>
          <cell r="L4876">
            <v>0</v>
          </cell>
          <cell r="M4876">
            <v>0</v>
          </cell>
          <cell r="N4876">
            <v>0</v>
          </cell>
          <cell r="O4876">
            <v>0</v>
          </cell>
          <cell r="P4876">
            <v>0</v>
          </cell>
          <cell r="Q4876">
            <v>0</v>
          </cell>
          <cell r="R4876">
            <v>0</v>
          </cell>
          <cell r="S4876">
            <v>0</v>
          </cell>
          <cell r="T4876">
            <v>0</v>
          </cell>
          <cell r="U4876">
            <v>0</v>
          </cell>
          <cell r="V4876">
            <v>0</v>
          </cell>
          <cell r="W4876">
            <v>0</v>
          </cell>
          <cell r="X4876">
            <v>0</v>
          </cell>
          <cell r="Y4876" t="str">
            <v/>
          </cell>
        </row>
        <row r="4877">
          <cell r="E4877">
            <v>0</v>
          </cell>
          <cell r="F4877">
            <v>0</v>
          </cell>
          <cell r="G4877">
            <v>0</v>
          </cell>
          <cell r="H4877">
            <v>0</v>
          </cell>
          <cell r="I4877">
            <v>0</v>
          </cell>
          <cell r="J4877">
            <v>0</v>
          </cell>
          <cell r="K4877">
            <v>0</v>
          </cell>
          <cell r="L4877">
            <v>0</v>
          </cell>
          <cell r="M4877">
            <v>0</v>
          </cell>
          <cell r="N4877">
            <v>0</v>
          </cell>
          <cell r="O4877">
            <v>0</v>
          </cell>
          <cell r="P4877">
            <v>0</v>
          </cell>
          <cell r="Q4877">
            <v>0</v>
          </cell>
          <cell r="R4877">
            <v>0</v>
          </cell>
          <cell r="S4877">
            <v>0</v>
          </cell>
          <cell r="T4877">
            <v>0</v>
          </cell>
          <cell r="U4877">
            <v>0</v>
          </cell>
          <cell r="V4877">
            <v>0</v>
          </cell>
          <cell r="W4877">
            <v>0</v>
          </cell>
          <cell r="X4877">
            <v>0</v>
          </cell>
          <cell r="Y4877" t="str">
            <v/>
          </cell>
        </row>
        <row r="4878">
          <cell r="E4878">
            <v>0</v>
          </cell>
          <cell r="F4878">
            <v>0</v>
          </cell>
          <cell r="G4878">
            <v>0</v>
          </cell>
          <cell r="H4878">
            <v>0</v>
          </cell>
          <cell r="I4878">
            <v>0</v>
          </cell>
          <cell r="J4878">
            <v>0</v>
          </cell>
          <cell r="K4878">
            <v>0</v>
          </cell>
          <cell r="L4878">
            <v>0</v>
          </cell>
          <cell r="M4878">
            <v>0</v>
          </cell>
          <cell r="N4878">
            <v>0</v>
          </cell>
          <cell r="O4878">
            <v>0</v>
          </cell>
          <cell r="P4878">
            <v>0</v>
          </cell>
          <cell r="Q4878">
            <v>0</v>
          </cell>
          <cell r="R4878">
            <v>0</v>
          </cell>
          <cell r="S4878">
            <v>0</v>
          </cell>
          <cell r="T4878">
            <v>0</v>
          </cell>
          <cell r="U4878">
            <v>0</v>
          </cell>
          <cell r="V4878">
            <v>0</v>
          </cell>
          <cell r="W4878">
            <v>0</v>
          </cell>
          <cell r="X4878">
            <v>0</v>
          </cell>
          <cell r="Y4878" t="str">
            <v/>
          </cell>
        </row>
        <row r="4879">
          <cell r="E4879">
            <v>0</v>
          </cell>
          <cell r="F4879">
            <v>0</v>
          </cell>
          <cell r="G4879">
            <v>0</v>
          </cell>
          <cell r="H4879">
            <v>0</v>
          </cell>
          <cell r="I4879">
            <v>0</v>
          </cell>
          <cell r="J4879">
            <v>0</v>
          </cell>
          <cell r="K4879">
            <v>0</v>
          </cell>
          <cell r="L4879">
            <v>0</v>
          </cell>
          <cell r="M4879">
            <v>0</v>
          </cell>
          <cell r="N4879">
            <v>0</v>
          </cell>
          <cell r="O4879">
            <v>0</v>
          </cell>
          <cell r="P4879">
            <v>0</v>
          </cell>
          <cell r="Q4879">
            <v>0</v>
          </cell>
          <cell r="R4879">
            <v>0</v>
          </cell>
          <cell r="S4879">
            <v>0</v>
          </cell>
          <cell r="T4879">
            <v>0</v>
          </cell>
          <cell r="U4879">
            <v>0</v>
          </cell>
          <cell r="V4879">
            <v>0</v>
          </cell>
          <cell r="W4879">
            <v>0</v>
          </cell>
          <cell r="X4879">
            <v>0</v>
          </cell>
          <cell r="Y4879" t="str">
            <v/>
          </cell>
        </row>
        <row r="4880">
          <cell r="E4880">
            <v>0</v>
          </cell>
          <cell r="F4880">
            <v>0</v>
          </cell>
          <cell r="G4880">
            <v>0</v>
          </cell>
          <cell r="H4880">
            <v>0</v>
          </cell>
          <cell r="I4880">
            <v>0</v>
          </cell>
          <cell r="J4880">
            <v>0</v>
          </cell>
          <cell r="K4880">
            <v>0</v>
          </cell>
          <cell r="L4880">
            <v>0</v>
          </cell>
          <cell r="M4880">
            <v>0</v>
          </cell>
          <cell r="N4880">
            <v>0</v>
          </cell>
          <cell r="O4880">
            <v>0</v>
          </cell>
          <cell r="P4880">
            <v>0</v>
          </cell>
          <cell r="Q4880">
            <v>0</v>
          </cell>
          <cell r="R4880">
            <v>0</v>
          </cell>
          <cell r="S4880">
            <v>0</v>
          </cell>
          <cell r="T4880">
            <v>0</v>
          </cell>
          <cell r="U4880">
            <v>0</v>
          </cell>
          <cell r="V4880">
            <v>0</v>
          </cell>
          <cell r="W4880">
            <v>0</v>
          </cell>
          <cell r="X4880">
            <v>0</v>
          </cell>
          <cell r="Y4880" t="str">
            <v/>
          </cell>
        </row>
        <row r="4881">
          <cell r="E4881">
            <v>0</v>
          </cell>
          <cell r="F4881">
            <v>0</v>
          </cell>
          <cell r="G4881">
            <v>0</v>
          </cell>
          <cell r="H4881">
            <v>0</v>
          </cell>
          <cell r="I4881">
            <v>0</v>
          </cell>
          <cell r="J4881">
            <v>0</v>
          </cell>
          <cell r="K4881">
            <v>0</v>
          </cell>
          <cell r="L4881">
            <v>0</v>
          </cell>
          <cell r="M4881">
            <v>0</v>
          </cell>
          <cell r="N4881">
            <v>0</v>
          </cell>
          <cell r="O4881">
            <v>0</v>
          </cell>
          <cell r="P4881">
            <v>0</v>
          </cell>
          <cell r="Q4881">
            <v>0</v>
          </cell>
          <cell r="R4881">
            <v>0</v>
          </cell>
          <cell r="S4881">
            <v>0</v>
          </cell>
          <cell r="T4881">
            <v>0</v>
          </cell>
          <cell r="U4881">
            <v>0</v>
          </cell>
          <cell r="V4881">
            <v>0</v>
          </cell>
          <cell r="W4881">
            <v>0</v>
          </cell>
          <cell r="X4881">
            <v>0</v>
          </cell>
          <cell r="Y4881" t="str">
            <v/>
          </cell>
        </row>
        <row r="4882">
          <cell r="E4882">
            <v>0</v>
          </cell>
          <cell r="F4882">
            <v>0</v>
          </cell>
          <cell r="G4882">
            <v>0</v>
          </cell>
          <cell r="H4882">
            <v>0</v>
          </cell>
          <cell r="I4882">
            <v>0</v>
          </cell>
          <cell r="J4882">
            <v>0</v>
          </cell>
          <cell r="K4882">
            <v>0</v>
          </cell>
          <cell r="L4882">
            <v>0</v>
          </cell>
          <cell r="M4882">
            <v>0</v>
          </cell>
          <cell r="N4882">
            <v>0</v>
          </cell>
          <cell r="O4882">
            <v>0</v>
          </cell>
          <cell r="P4882">
            <v>0</v>
          </cell>
          <cell r="Q4882">
            <v>0</v>
          </cell>
          <cell r="R4882">
            <v>0</v>
          </cell>
          <cell r="S4882">
            <v>0</v>
          </cell>
          <cell r="T4882">
            <v>0</v>
          </cell>
          <cell r="U4882">
            <v>0</v>
          </cell>
          <cell r="V4882">
            <v>0</v>
          </cell>
          <cell r="W4882">
            <v>0</v>
          </cell>
          <cell r="X4882">
            <v>0</v>
          </cell>
          <cell r="Y4882" t="str">
            <v/>
          </cell>
        </row>
        <row r="4883">
          <cell r="E4883">
            <v>0</v>
          </cell>
          <cell r="F4883">
            <v>0</v>
          </cell>
          <cell r="G4883">
            <v>0</v>
          </cell>
          <cell r="H4883">
            <v>0</v>
          </cell>
          <cell r="I4883">
            <v>0</v>
          </cell>
          <cell r="J4883">
            <v>0</v>
          </cell>
          <cell r="K4883">
            <v>0</v>
          </cell>
          <cell r="L4883">
            <v>0</v>
          </cell>
          <cell r="M4883">
            <v>0</v>
          </cell>
          <cell r="N4883">
            <v>0</v>
          </cell>
          <cell r="O4883">
            <v>0</v>
          </cell>
          <cell r="P4883">
            <v>0</v>
          </cell>
          <cell r="Q4883">
            <v>0</v>
          </cell>
          <cell r="R4883">
            <v>0</v>
          </cell>
          <cell r="S4883">
            <v>0</v>
          </cell>
          <cell r="T4883">
            <v>0</v>
          </cell>
          <cell r="U4883">
            <v>0</v>
          </cell>
          <cell r="V4883">
            <v>0</v>
          </cell>
          <cell r="W4883">
            <v>0</v>
          </cell>
          <cell r="X4883">
            <v>0</v>
          </cell>
          <cell r="Y4883" t="str">
            <v/>
          </cell>
        </row>
        <row r="4884">
          <cell r="E4884">
            <v>0</v>
          </cell>
          <cell r="F4884">
            <v>0</v>
          </cell>
          <cell r="G4884">
            <v>0</v>
          </cell>
          <cell r="H4884">
            <v>0</v>
          </cell>
          <cell r="I4884">
            <v>0</v>
          </cell>
          <cell r="J4884">
            <v>0</v>
          </cell>
          <cell r="K4884">
            <v>0</v>
          </cell>
          <cell r="L4884">
            <v>0</v>
          </cell>
          <cell r="M4884">
            <v>0</v>
          </cell>
          <cell r="N4884">
            <v>0</v>
          </cell>
          <cell r="O4884">
            <v>0</v>
          </cell>
          <cell r="P4884">
            <v>0</v>
          </cell>
          <cell r="Q4884">
            <v>0</v>
          </cell>
          <cell r="R4884">
            <v>0</v>
          </cell>
          <cell r="S4884">
            <v>0</v>
          </cell>
          <cell r="T4884">
            <v>0</v>
          </cell>
          <cell r="U4884">
            <v>0</v>
          </cell>
          <cell r="V4884">
            <v>0</v>
          </cell>
          <cell r="W4884">
            <v>0</v>
          </cell>
          <cell r="X4884">
            <v>0</v>
          </cell>
          <cell r="Y4884" t="str">
            <v/>
          </cell>
        </row>
        <row r="4885">
          <cell r="E4885">
            <v>0</v>
          </cell>
          <cell r="F4885">
            <v>0</v>
          </cell>
          <cell r="G4885">
            <v>0</v>
          </cell>
          <cell r="H4885">
            <v>0</v>
          </cell>
          <cell r="I4885">
            <v>0</v>
          </cell>
          <cell r="J4885">
            <v>0</v>
          </cell>
          <cell r="K4885">
            <v>0</v>
          </cell>
          <cell r="L4885">
            <v>0</v>
          </cell>
          <cell r="M4885">
            <v>0</v>
          </cell>
          <cell r="N4885">
            <v>0</v>
          </cell>
          <cell r="O4885">
            <v>0</v>
          </cell>
          <cell r="P4885">
            <v>0</v>
          </cell>
          <cell r="Q4885">
            <v>0</v>
          </cell>
          <cell r="R4885">
            <v>0</v>
          </cell>
          <cell r="S4885">
            <v>0</v>
          </cell>
          <cell r="T4885">
            <v>0</v>
          </cell>
          <cell r="U4885">
            <v>0</v>
          </cell>
          <cell r="V4885">
            <v>0</v>
          </cell>
          <cell r="W4885">
            <v>0</v>
          </cell>
          <cell r="X4885">
            <v>0</v>
          </cell>
          <cell r="Y4885" t="str">
            <v/>
          </cell>
        </row>
        <row r="4886">
          <cell r="E4886">
            <v>0</v>
          </cell>
          <cell r="F4886">
            <v>0</v>
          </cell>
          <cell r="G4886">
            <v>0</v>
          </cell>
          <cell r="H4886">
            <v>0</v>
          </cell>
          <cell r="I4886">
            <v>0</v>
          </cell>
          <cell r="J4886">
            <v>0</v>
          </cell>
          <cell r="K4886">
            <v>0</v>
          </cell>
          <cell r="L4886">
            <v>0</v>
          </cell>
          <cell r="M4886">
            <v>0</v>
          </cell>
          <cell r="N4886">
            <v>0</v>
          </cell>
          <cell r="O4886">
            <v>0</v>
          </cell>
          <cell r="P4886">
            <v>0</v>
          </cell>
          <cell r="Q4886">
            <v>0</v>
          </cell>
          <cell r="R4886">
            <v>0</v>
          </cell>
          <cell r="S4886">
            <v>0</v>
          </cell>
          <cell r="T4886">
            <v>0</v>
          </cell>
          <cell r="U4886">
            <v>0</v>
          </cell>
          <cell r="V4886">
            <v>0</v>
          </cell>
          <cell r="W4886">
            <v>0</v>
          </cell>
          <cell r="X4886">
            <v>0</v>
          </cell>
          <cell r="Y4886" t="str">
            <v/>
          </cell>
        </row>
        <row r="4887">
          <cell r="E4887">
            <v>0</v>
          </cell>
          <cell r="F4887">
            <v>0</v>
          </cell>
          <cell r="G4887">
            <v>0</v>
          </cell>
          <cell r="H4887">
            <v>0</v>
          </cell>
          <cell r="I4887">
            <v>0</v>
          </cell>
          <cell r="J4887">
            <v>0</v>
          </cell>
          <cell r="K4887">
            <v>0</v>
          </cell>
          <cell r="L4887">
            <v>0</v>
          </cell>
          <cell r="M4887">
            <v>0</v>
          </cell>
          <cell r="N4887">
            <v>0</v>
          </cell>
          <cell r="O4887">
            <v>0</v>
          </cell>
          <cell r="P4887">
            <v>0</v>
          </cell>
          <cell r="Q4887">
            <v>0</v>
          </cell>
          <cell r="R4887">
            <v>0</v>
          </cell>
          <cell r="S4887">
            <v>0</v>
          </cell>
          <cell r="T4887">
            <v>0</v>
          </cell>
          <cell r="U4887">
            <v>0</v>
          </cell>
          <cell r="V4887">
            <v>0</v>
          </cell>
          <cell r="W4887">
            <v>0</v>
          </cell>
          <cell r="X4887">
            <v>0</v>
          </cell>
          <cell r="Y4887" t="str">
            <v/>
          </cell>
        </row>
        <row r="4888">
          <cell r="E4888">
            <v>0</v>
          </cell>
          <cell r="F4888">
            <v>0</v>
          </cell>
          <cell r="G4888">
            <v>0</v>
          </cell>
          <cell r="H4888">
            <v>0</v>
          </cell>
          <cell r="I4888">
            <v>0</v>
          </cell>
          <cell r="J4888">
            <v>0</v>
          </cell>
          <cell r="K4888">
            <v>0</v>
          </cell>
          <cell r="L4888">
            <v>0</v>
          </cell>
          <cell r="M4888">
            <v>0</v>
          </cell>
          <cell r="N4888">
            <v>0</v>
          </cell>
          <cell r="O4888">
            <v>0</v>
          </cell>
          <cell r="P4888">
            <v>0</v>
          </cell>
          <cell r="Q4888">
            <v>0</v>
          </cell>
          <cell r="R4888">
            <v>0</v>
          </cell>
          <cell r="S4888">
            <v>0</v>
          </cell>
          <cell r="T4888">
            <v>0</v>
          </cell>
          <cell r="U4888">
            <v>0</v>
          </cell>
          <cell r="V4888">
            <v>0</v>
          </cell>
          <cell r="W4888">
            <v>0</v>
          </cell>
          <cell r="X4888">
            <v>0</v>
          </cell>
          <cell r="Y4888" t="str">
            <v/>
          </cell>
        </row>
        <row r="4889">
          <cell r="E4889">
            <v>0</v>
          </cell>
          <cell r="F4889">
            <v>0</v>
          </cell>
          <cell r="G4889">
            <v>0</v>
          </cell>
          <cell r="H4889">
            <v>0</v>
          </cell>
          <cell r="I4889">
            <v>0</v>
          </cell>
          <cell r="J4889">
            <v>0</v>
          </cell>
          <cell r="K4889">
            <v>0</v>
          </cell>
          <cell r="L4889">
            <v>0</v>
          </cell>
          <cell r="M4889">
            <v>0</v>
          </cell>
          <cell r="N4889">
            <v>0</v>
          </cell>
          <cell r="O4889">
            <v>0</v>
          </cell>
          <cell r="P4889">
            <v>0</v>
          </cell>
          <cell r="Q4889">
            <v>0</v>
          </cell>
          <cell r="R4889">
            <v>0</v>
          </cell>
          <cell r="S4889">
            <v>0</v>
          </cell>
          <cell r="T4889">
            <v>0</v>
          </cell>
          <cell r="U4889">
            <v>0</v>
          </cell>
          <cell r="V4889">
            <v>0</v>
          </cell>
          <cell r="W4889">
            <v>0</v>
          </cell>
          <cell r="X4889">
            <v>0</v>
          </cell>
          <cell r="Y4889" t="str">
            <v/>
          </cell>
        </row>
        <row r="4890">
          <cell r="E4890">
            <v>0</v>
          </cell>
          <cell r="F4890">
            <v>0</v>
          </cell>
          <cell r="G4890">
            <v>0</v>
          </cell>
          <cell r="H4890">
            <v>0</v>
          </cell>
          <cell r="I4890">
            <v>0</v>
          </cell>
          <cell r="J4890">
            <v>0</v>
          </cell>
          <cell r="K4890">
            <v>0</v>
          </cell>
          <cell r="L4890">
            <v>0</v>
          </cell>
          <cell r="M4890">
            <v>0</v>
          </cell>
          <cell r="N4890">
            <v>0</v>
          </cell>
          <cell r="O4890">
            <v>0</v>
          </cell>
          <cell r="P4890">
            <v>0</v>
          </cell>
          <cell r="Q4890">
            <v>0</v>
          </cell>
          <cell r="R4890">
            <v>0</v>
          </cell>
          <cell r="S4890">
            <v>0</v>
          </cell>
          <cell r="T4890">
            <v>0</v>
          </cell>
          <cell r="U4890">
            <v>0</v>
          </cell>
          <cell r="V4890">
            <v>0</v>
          </cell>
          <cell r="W4890">
            <v>0</v>
          </cell>
          <cell r="X4890">
            <v>0</v>
          </cell>
          <cell r="Y4890" t="str">
            <v/>
          </cell>
        </row>
        <row r="4891">
          <cell r="E4891">
            <v>0</v>
          </cell>
          <cell r="F4891">
            <v>0</v>
          </cell>
          <cell r="G4891">
            <v>0</v>
          </cell>
          <cell r="H4891">
            <v>0</v>
          </cell>
          <cell r="I4891">
            <v>0</v>
          </cell>
          <cell r="J4891">
            <v>0</v>
          </cell>
          <cell r="K4891">
            <v>0</v>
          </cell>
          <cell r="L4891">
            <v>0</v>
          </cell>
          <cell r="M4891">
            <v>0</v>
          </cell>
          <cell r="N4891">
            <v>0</v>
          </cell>
          <cell r="O4891">
            <v>0</v>
          </cell>
          <cell r="P4891">
            <v>0</v>
          </cell>
          <cell r="Q4891">
            <v>0</v>
          </cell>
          <cell r="R4891">
            <v>0</v>
          </cell>
          <cell r="S4891">
            <v>0</v>
          </cell>
          <cell r="T4891">
            <v>0</v>
          </cell>
          <cell r="U4891">
            <v>0</v>
          </cell>
          <cell r="V4891">
            <v>0</v>
          </cell>
          <cell r="W4891">
            <v>0</v>
          </cell>
          <cell r="X4891">
            <v>0</v>
          </cell>
          <cell r="Y4891" t="str">
            <v/>
          </cell>
        </row>
        <row r="4892">
          <cell r="E4892">
            <v>0</v>
          </cell>
          <cell r="F4892">
            <v>0</v>
          </cell>
          <cell r="G4892">
            <v>0</v>
          </cell>
          <cell r="H4892">
            <v>0</v>
          </cell>
          <cell r="I4892">
            <v>0</v>
          </cell>
          <cell r="J4892">
            <v>0</v>
          </cell>
          <cell r="K4892">
            <v>0</v>
          </cell>
          <cell r="L4892">
            <v>0</v>
          </cell>
          <cell r="M4892">
            <v>0</v>
          </cell>
          <cell r="N4892">
            <v>0</v>
          </cell>
          <cell r="O4892">
            <v>0</v>
          </cell>
          <cell r="P4892">
            <v>0</v>
          </cell>
          <cell r="Q4892">
            <v>0</v>
          </cell>
          <cell r="R4892">
            <v>0</v>
          </cell>
          <cell r="S4892">
            <v>0</v>
          </cell>
          <cell r="T4892">
            <v>0</v>
          </cell>
          <cell r="U4892">
            <v>0</v>
          </cell>
          <cell r="V4892">
            <v>0</v>
          </cell>
          <cell r="W4892">
            <v>0</v>
          </cell>
          <cell r="X4892">
            <v>0</v>
          </cell>
          <cell r="Y4892" t="str">
            <v/>
          </cell>
        </row>
        <row r="4893">
          <cell r="E4893">
            <v>0</v>
          </cell>
          <cell r="F4893">
            <v>0</v>
          </cell>
          <cell r="G4893">
            <v>0</v>
          </cell>
          <cell r="H4893">
            <v>0</v>
          </cell>
          <cell r="I4893">
            <v>0</v>
          </cell>
          <cell r="J4893">
            <v>0</v>
          </cell>
          <cell r="K4893">
            <v>0</v>
          </cell>
          <cell r="L4893">
            <v>0</v>
          </cell>
          <cell r="M4893">
            <v>0</v>
          </cell>
          <cell r="N4893">
            <v>0</v>
          </cell>
          <cell r="O4893">
            <v>0</v>
          </cell>
          <cell r="P4893">
            <v>0</v>
          </cell>
          <cell r="Q4893">
            <v>0</v>
          </cell>
          <cell r="R4893">
            <v>0</v>
          </cell>
          <cell r="S4893">
            <v>0</v>
          </cell>
          <cell r="T4893">
            <v>0</v>
          </cell>
          <cell r="U4893">
            <v>0</v>
          </cell>
          <cell r="V4893">
            <v>0</v>
          </cell>
          <cell r="W4893">
            <v>0</v>
          </cell>
          <cell r="X4893">
            <v>0</v>
          </cell>
          <cell r="Y4893" t="str">
            <v/>
          </cell>
        </row>
        <row r="4894">
          <cell r="E4894">
            <v>0</v>
          </cell>
          <cell r="F4894">
            <v>0</v>
          </cell>
          <cell r="G4894">
            <v>0</v>
          </cell>
          <cell r="H4894">
            <v>0</v>
          </cell>
          <cell r="I4894">
            <v>0</v>
          </cell>
          <cell r="J4894">
            <v>0</v>
          </cell>
          <cell r="K4894">
            <v>0</v>
          </cell>
          <cell r="L4894">
            <v>0</v>
          </cell>
          <cell r="M4894">
            <v>0</v>
          </cell>
          <cell r="N4894">
            <v>0</v>
          </cell>
          <cell r="O4894">
            <v>0</v>
          </cell>
          <cell r="P4894">
            <v>0</v>
          </cell>
          <cell r="Q4894">
            <v>0</v>
          </cell>
          <cell r="R4894">
            <v>0</v>
          </cell>
          <cell r="S4894">
            <v>0</v>
          </cell>
          <cell r="T4894">
            <v>0</v>
          </cell>
          <cell r="U4894">
            <v>0</v>
          </cell>
          <cell r="V4894">
            <v>0</v>
          </cell>
          <cell r="W4894">
            <v>0</v>
          </cell>
          <cell r="X4894">
            <v>0</v>
          </cell>
          <cell r="Y4894" t="str">
            <v/>
          </cell>
        </row>
        <row r="4895">
          <cell r="E4895">
            <v>0</v>
          </cell>
          <cell r="F4895">
            <v>0</v>
          </cell>
          <cell r="G4895">
            <v>0</v>
          </cell>
          <cell r="H4895">
            <v>0</v>
          </cell>
          <cell r="I4895">
            <v>0</v>
          </cell>
          <cell r="J4895">
            <v>0</v>
          </cell>
          <cell r="K4895">
            <v>0</v>
          </cell>
          <cell r="L4895">
            <v>0</v>
          </cell>
          <cell r="M4895">
            <v>0</v>
          </cell>
          <cell r="N4895">
            <v>0</v>
          </cell>
          <cell r="O4895">
            <v>0</v>
          </cell>
          <cell r="P4895">
            <v>0</v>
          </cell>
          <cell r="Q4895">
            <v>0</v>
          </cell>
          <cell r="R4895">
            <v>0</v>
          </cell>
          <cell r="S4895">
            <v>0</v>
          </cell>
          <cell r="T4895">
            <v>0</v>
          </cell>
          <cell r="U4895">
            <v>0</v>
          </cell>
          <cell r="V4895">
            <v>0</v>
          </cell>
          <cell r="W4895">
            <v>0</v>
          </cell>
          <cell r="X4895">
            <v>0</v>
          </cell>
          <cell r="Y4895" t="str">
            <v/>
          </cell>
        </row>
        <row r="4896">
          <cell r="E4896">
            <v>0</v>
          </cell>
          <cell r="F4896">
            <v>0</v>
          </cell>
          <cell r="G4896">
            <v>0</v>
          </cell>
          <cell r="H4896">
            <v>0</v>
          </cell>
          <cell r="I4896">
            <v>0</v>
          </cell>
          <cell r="J4896">
            <v>0</v>
          </cell>
          <cell r="K4896">
            <v>0</v>
          </cell>
          <cell r="L4896">
            <v>0</v>
          </cell>
          <cell r="M4896">
            <v>0</v>
          </cell>
          <cell r="N4896">
            <v>0</v>
          </cell>
          <cell r="O4896">
            <v>0</v>
          </cell>
          <cell r="P4896">
            <v>0</v>
          </cell>
          <cell r="Q4896">
            <v>0</v>
          </cell>
          <cell r="R4896">
            <v>0</v>
          </cell>
          <cell r="S4896">
            <v>0</v>
          </cell>
          <cell r="T4896">
            <v>0</v>
          </cell>
          <cell r="U4896">
            <v>0</v>
          </cell>
          <cell r="V4896">
            <v>0</v>
          </cell>
          <cell r="W4896">
            <v>0</v>
          </cell>
          <cell r="X4896">
            <v>0</v>
          </cell>
          <cell r="Y4896" t="str">
            <v/>
          </cell>
        </row>
        <row r="4897">
          <cell r="E4897">
            <v>0</v>
          </cell>
          <cell r="F4897">
            <v>0</v>
          </cell>
          <cell r="G4897">
            <v>0</v>
          </cell>
          <cell r="H4897">
            <v>0</v>
          </cell>
          <cell r="I4897">
            <v>0</v>
          </cell>
          <cell r="J4897">
            <v>0</v>
          </cell>
          <cell r="K4897">
            <v>0</v>
          </cell>
          <cell r="L4897">
            <v>0</v>
          </cell>
          <cell r="M4897">
            <v>0</v>
          </cell>
          <cell r="N4897">
            <v>0</v>
          </cell>
          <cell r="O4897">
            <v>0</v>
          </cell>
          <cell r="P4897">
            <v>0</v>
          </cell>
          <cell r="Q4897">
            <v>0</v>
          </cell>
          <cell r="R4897">
            <v>0</v>
          </cell>
          <cell r="S4897">
            <v>0</v>
          </cell>
          <cell r="T4897">
            <v>0</v>
          </cell>
          <cell r="U4897">
            <v>0</v>
          </cell>
          <cell r="V4897">
            <v>0</v>
          </cell>
          <cell r="W4897">
            <v>0</v>
          </cell>
          <cell r="X4897">
            <v>0</v>
          </cell>
          <cell r="Y4897" t="str">
            <v/>
          </cell>
        </row>
        <row r="4898">
          <cell r="E4898">
            <v>0</v>
          </cell>
          <cell r="F4898">
            <v>0</v>
          </cell>
          <cell r="G4898">
            <v>0</v>
          </cell>
          <cell r="H4898">
            <v>0</v>
          </cell>
          <cell r="I4898">
            <v>0</v>
          </cell>
          <cell r="J4898">
            <v>0</v>
          </cell>
          <cell r="K4898">
            <v>0</v>
          </cell>
          <cell r="L4898">
            <v>0</v>
          </cell>
          <cell r="M4898">
            <v>0</v>
          </cell>
          <cell r="N4898">
            <v>0</v>
          </cell>
          <cell r="O4898">
            <v>0</v>
          </cell>
          <cell r="P4898">
            <v>0</v>
          </cell>
          <cell r="Q4898">
            <v>0</v>
          </cell>
          <cell r="R4898">
            <v>0</v>
          </cell>
          <cell r="S4898">
            <v>0</v>
          </cell>
          <cell r="T4898">
            <v>0</v>
          </cell>
          <cell r="U4898">
            <v>0</v>
          </cell>
          <cell r="V4898">
            <v>0</v>
          </cell>
          <cell r="W4898">
            <v>0</v>
          </cell>
          <cell r="X4898">
            <v>0</v>
          </cell>
          <cell r="Y4898" t="str">
            <v/>
          </cell>
        </row>
        <row r="4899">
          <cell r="E4899">
            <v>0</v>
          </cell>
          <cell r="F4899">
            <v>0</v>
          </cell>
          <cell r="G4899">
            <v>0</v>
          </cell>
          <cell r="H4899">
            <v>0</v>
          </cell>
          <cell r="I4899">
            <v>0</v>
          </cell>
          <cell r="J4899">
            <v>0</v>
          </cell>
          <cell r="K4899">
            <v>0</v>
          </cell>
          <cell r="L4899">
            <v>0</v>
          </cell>
          <cell r="M4899">
            <v>0</v>
          </cell>
          <cell r="N4899">
            <v>0</v>
          </cell>
          <cell r="O4899">
            <v>0</v>
          </cell>
          <cell r="P4899">
            <v>0</v>
          </cell>
          <cell r="Q4899">
            <v>0</v>
          </cell>
          <cell r="R4899">
            <v>0</v>
          </cell>
          <cell r="S4899">
            <v>0</v>
          </cell>
          <cell r="T4899">
            <v>0</v>
          </cell>
          <cell r="U4899">
            <v>0</v>
          </cell>
          <cell r="V4899">
            <v>0</v>
          </cell>
          <cell r="W4899">
            <v>0</v>
          </cell>
          <cell r="X4899">
            <v>0</v>
          </cell>
          <cell r="Y4899" t="str">
            <v/>
          </cell>
        </row>
        <row r="4900">
          <cell r="E4900">
            <v>0</v>
          </cell>
          <cell r="F4900">
            <v>0</v>
          </cell>
          <cell r="G4900">
            <v>0</v>
          </cell>
          <cell r="H4900">
            <v>0</v>
          </cell>
          <cell r="I4900">
            <v>0</v>
          </cell>
          <cell r="J4900">
            <v>0</v>
          </cell>
          <cell r="K4900">
            <v>0</v>
          </cell>
          <cell r="L4900">
            <v>0</v>
          </cell>
          <cell r="M4900">
            <v>0</v>
          </cell>
          <cell r="N4900">
            <v>0</v>
          </cell>
          <cell r="O4900">
            <v>0</v>
          </cell>
          <cell r="P4900">
            <v>0</v>
          </cell>
          <cell r="Q4900">
            <v>0</v>
          </cell>
          <cell r="R4900">
            <v>0</v>
          </cell>
          <cell r="S4900">
            <v>0</v>
          </cell>
          <cell r="T4900">
            <v>0</v>
          </cell>
          <cell r="U4900">
            <v>0</v>
          </cell>
          <cell r="V4900">
            <v>0</v>
          </cell>
          <cell r="W4900">
            <v>0</v>
          </cell>
          <cell r="X4900">
            <v>0</v>
          </cell>
          <cell r="Y4900" t="str">
            <v/>
          </cell>
        </row>
        <row r="4901">
          <cell r="E4901">
            <v>0</v>
          </cell>
          <cell r="F4901">
            <v>0</v>
          </cell>
          <cell r="G4901">
            <v>0</v>
          </cell>
          <cell r="H4901">
            <v>0</v>
          </cell>
          <cell r="I4901">
            <v>0</v>
          </cell>
          <cell r="J4901">
            <v>0</v>
          </cell>
          <cell r="K4901">
            <v>0</v>
          </cell>
          <cell r="L4901">
            <v>0</v>
          </cell>
          <cell r="M4901">
            <v>0</v>
          </cell>
          <cell r="N4901">
            <v>0</v>
          </cell>
          <cell r="O4901">
            <v>0</v>
          </cell>
          <cell r="P4901">
            <v>0</v>
          </cell>
          <cell r="Q4901">
            <v>0</v>
          </cell>
          <cell r="R4901">
            <v>0</v>
          </cell>
          <cell r="S4901">
            <v>0</v>
          </cell>
          <cell r="T4901">
            <v>0</v>
          </cell>
          <cell r="U4901">
            <v>0</v>
          </cell>
          <cell r="V4901">
            <v>0</v>
          </cell>
          <cell r="W4901">
            <v>0</v>
          </cell>
          <cell r="X4901">
            <v>0</v>
          </cell>
          <cell r="Y4901" t="str">
            <v/>
          </cell>
        </row>
        <row r="4902">
          <cell r="E4902">
            <v>0</v>
          </cell>
          <cell r="F4902">
            <v>0</v>
          </cell>
          <cell r="G4902">
            <v>0</v>
          </cell>
          <cell r="H4902">
            <v>0</v>
          </cell>
          <cell r="I4902">
            <v>0</v>
          </cell>
          <cell r="J4902">
            <v>0</v>
          </cell>
          <cell r="K4902">
            <v>0</v>
          </cell>
          <cell r="L4902">
            <v>0</v>
          </cell>
          <cell r="M4902">
            <v>0</v>
          </cell>
          <cell r="N4902">
            <v>0</v>
          </cell>
          <cell r="O4902">
            <v>0</v>
          </cell>
          <cell r="P4902">
            <v>0</v>
          </cell>
          <cell r="Q4902">
            <v>0</v>
          </cell>
          <cell r="R4902">
            <v>0</v>
          </cell>
          <cell r="S4902">
            <v>0</v>
          </cell>
          <cell r="T4902">
            <v>0</v>
          </cell>
          <cell r="U4902">
            <v>0</v>
          </cell>
          <cell r="V4902">
            <v>0</v>
          </cell>
          <cell r="W4902">
            <v>0</v>
          </cell>
          <cell r="X4902">
            <v>0</v>
          </cell>
          <cell r="Y4902" t="str">
            <v/>
          </cell>
        </row>
        <row r="4903">
          <cell r="E4903">
            <v>0</v>
          </cell>
          <cell r="F4903">
            <v>0</v>
          </cell>
          <cell r="G4903">
            <v>0</v>
          </cell>
          <cell r="H4903">
            <v>0</v>
          </cell>
          <cell r="I4903">
            <v>0</v>
          </cell>
          <cell r="J4903">
            <v>0</v>
          </cell>
          <cell r="K4903">
            <v>0</v>
          </cell>
          <cell r="L4903">
            <v>0</v>
          </cell>
          <cell r="M4903">
            <v>0</v>
          </cell>
          <cell r="N4903">
            <v>0</v>
          </cell>
          <cell r="O4903">
            <v>0</v>
          </cell>
          <cell r="P4903">
            <v>0</v>
          </cell>
          <cell r="Q4903">
            <v>0</v>
          </cell>
          <cell r="R4903">
            <v>0</v>
          </cell>
          <cell r="S4903">
            <v>0</v>
          </cell>
          <cell r="T4903">
            <v>0</v>
          </cell>
          <cell r="U4903">
            <v>0</v>
          </cell>
          <cell r="V4903">
            <v>0</v>
          </cell>
          <cell r="W4903">
            <v>0</v>
          </cell>
          <cell r="X4903">
            <v>0</v>
          </cell>
          <cell r="Y4903" t="str">
            <v/>
          </cell>
        </row>
        <row r="4904">
          <cell r="E4904">
            <v>0</v>
          </cell>
          <cell r="F4904">
            <v>0</v>
          </cell>
          <cell r="G4904">
            <v>0</v>
          </cell>
          <cell r="H4904">
            <v>0</v>
          </cell>
          <cell r="I4904">
            <v>0</v>
          </cell>
          <cell r="J4904">
            <v>0</v>
          </cell>
          <cell r="K4904">
            <v>0</v>
          </cell>
          <cell r="L4904">
            <v>0</v>
          </cell>
          <cell r="M4904">
            <v>0</v>
          </cell>
          <cell r="N4904">
            <v>0</v>
          </cell>
          <cell r="O4904">
            <v>0</v>
          </cell>
          <cell r="P4904">
            <v>0</v>
          </cell>
          <cell r="Q4904">
            <v>0</v>
          </cell>
          <cell r="R4904">
            <v>0</v>
          </cell>
          <cell r="S4904">
            <v>0</v>
          </cell>
          <cell r="T4904">
            <v>0</v>
          </cell>
          <cell r="U4904">
            <v>0</v>
          </cell>
          <cell r="V4904">
            <v>0</v>
          </cell>
          <cell r="W4904">
            <v>0</v>
          </cell>
          <cell r="X4904">
            <v>0</v>
          </cell>
          <cell r="Y4904" t="str">
            <v/>
          </cell>
        </row>
        <row r="4905">
          <cell r="E4905">
            <v>0</v>
          </cell>
          <cell r="F4905">
            <v>0</v>
          </cell>
          <cell r="G4905">
            <v>0</v>
          </cell>
          <cell r="H4905">
            <v>0</v>
          </cell>
          <cell r="I4905">
            <v>0</v>
          </cell>
          <cell r="J4905">
            <v>0</v>
          </cell>
          <cell r="K4905">
            <v>0</v>
          </cell>
          <cell r="L4905">
            <v>0</v>
          </cell>
          <cell r="M4905">
            <v>0</v>
          </cell>
          <cell r="N4905">
            <v>0</v>
          </cell>
          <cell r="O4905">
            <v>0</v>
          </cell>
          <cell r="P4905">
            <v>0</v>
          </cell>
          <cell r="Q4905">
            <v>0</v>
          </cell>
          <cell r="R4905">
            <v>0</v>
          </cell>
          <cell r="S4905">
            <v>0</v>
          </cell>
          <cell r="T4905">
            <v>0</v>
          </cell>
          <cell r="U4905">
            <v>0</v>
          </cell>
          <cell r="V4905">
            <v>0</v>
          </cell>
          <cell r="W4905">
            <v>0</v>
          </cell>
          <cell r="X4905">
            <v>0</v>
          </cell>
          <cell r="Y4905" t="str">
            <v/>
          </cell>
        </row>
        <row r="4906">
          <cell r="E4906">
            <v>0</v>
          </cell>
          <cell r="F4906">
            <v>0</v>
          </cell>
          <cell r="G4906">
            <v>0</v>
          </cell>
          <cell r="H4906">
            <v>0</v>
          </cell>
          <cell r="I4906">
            <v>0</v>
          </cell>
          <cell r="J4906">
            <v>0</v>
          </cell>
          <cell r="K4906">
            <v>0</v>
          </cell>
          <cell r="L4906">
            <v>0</v>
          </cell>
          <cell r="M4906">
            <v>0</v>
          </cell>
          <cell r="N4906">
            <v>0</v>
          </cell>
          <cell r="O4906">
            <v>0</v>
          </cell>
          <cell r="P4906">
            <v>0</v>
          </cell>
          <cell r="Q4906">
            <v>0</v>
          </cell>
          <cell r="R4906">
            <v>0</v>
          </cell>
          <cell r="S4906">
            <v>0</v>
          </cell>
          <cell r="T4906">
            <v>0</v>
          </cell>
          <cell r="U4906">
            <v>0</v>
          </cell>
          <cell r="V4906">
            <v>0</v>
          </cell>
          <cell r="W4906">
            <v>0</v>
          </cell>
          <cell r="X4906">
            <v>0</v>
          </cell>
          <cell r="Y4906" t="str">
            <v/>
          </cell>
        </row>
        <row r="4907">
          <cell r="E4907">
            <v>0</v>
          </cell>
          <cell r="F4907">
            <v>0</v>
          </cell>
          <cell r="G4907">
            <v>0</v>
          </cell>
          <cell r="H4907">
            <v>0</v>
          </cell>
          <cell r="I4907">
            <v>0</v>
          </cell>
          <cell r="J4907">
            <v>0</v>
          </cell>
          <cell r="K4907">
            <v>0</v>
          </cell>
          <cell r="L4907">
            <v>0</v>
          </cell>
          <cell r="M4907">
            <v>0</v>
          </cell>
          <cell r="N4907">
            <v>0</v>
          </cell>
          <cell r="O4907">
            <v>0</v>
          </cell>
          <cell r="P4907">
            <v>0</v>
          </cell>
          <cell r="Q4907">
            <v>0</v>
          </cell>
          <cell r="R4907">
            <v>0</v>
          </cell>
          <cell r="S4907">
            <v>0</v>
          </cell>
          <cell r="T4907">
            <v>0</v>
          </cell>
          <cell r="U4907">
            <v>0</v>
          </cell>
          <cell r="V4907">
            <v>0</v>
          </cell>
          <cell r="W4907">
            <v>0</v>
          </cell>
          <cell r="X4907">
            <v>0</v>
          </cell>
          <cell r="Y4907" t="str">
            <v/>
          </cell>
        </row>
        <row r="4908">
          <cell r="E4908">
            <v>0</v>
          </cell>
          <cell r="F4908">
            <v>0</v>
          </cell>
          <cell r="G4908">
            <v>0</v>
          </cell>
          <cell r="H4908">
            <v>0</v>
          </cell>
          <cell r="I4908">
            <v>0</v>
          </cell>
          <cell r="J4908">
            <v>0</v>
          </cell>
          <cell r="K4908">
            <v>0</v>
          </cell>
          <cell r="L4908">
            <v>0</v>
          </cell>
          <cell r="M4908">
            <v>0</v>
          </cell>
          <cell r="N4908">
            <v>0</v>
          </cell>
          <cell r="O4908">
            <v>0</v>
          </cell>
          <cell r="P4908">
            <v>0</v>
          </cell>
          <cell r="Q4908">
            <v>0</v>
          </cell>
          <cell r="R4908">
            <v>0</v>
          </cell>
          <cell r="S4908">
            <v>0</v>
          </cell>
          <cell r="T4908">
            <v>0</v>
          </cell>
          <cell r="U4908">
            <v>0</v>
          </cell>
          <cell r="V4908">
            <v>0</v>
          </cell>
          <cell r="W4908">
            <v>0</v>
          </cell>
          <cell r="X4908">
            <v>0</v>
          </cell>
          <cell r="Y4908" t="str">
            <v/>
          </cell>
        </row>
        <row r="4909">
          <cell r="E4909">
            <v>0</v>
          </cell>
          <cell r="F4909">
            <v>0</v>
          </cell>
          <cell r="G4909">
            <v>0</v>
          </cell>
          <cell r="H4909">
            <v>0</v>
          </cell>
          <cell r="I4909">
            <v>0</v>
          </cell>
          <cell r="J4909">
            <v>0</v>
          </cell>
          <cell r="K4909">
            <v>0</v>
          </cell>
          <cell r="L4909">
            <v>0</v>
          </cell>
          <cell r="M4909">
            <v>0</v>
          </cell>
          <cell r="N4909">
            <v>0</v>
          </cell>
          <cell r="O4909">
            <v>0</v>
          </cell>
          <cell r="P4909">
            <v>0</v>
          </cell>
          <cell r="Q4909">
            <v>0</v>
          </cell>
          <cell r="R4909">
            <v>0</v>
          </cell>
          <cell r="S4909">
            <v>0</v>
          </cell>
          <cell r="T4909">
            <v>0</v>
          </cell>
          <cell r="U4909">
            <v>0</v>
          </cell>
          <cell r="V4909">
            <v>0</v>
          </cell>
          <cell r="W4909">
            <v>0</v>
          </cell>
          <cell r="X4909">
            <v>0</v>
          </cell>
          <cell r="Y4909" t="str">
            <v/>
          </cell>
        </row>
        <row r="4910">
          <cell r="E4910">
            <v>0</v>
          </cell>
          <cell r="F4910">
            <v>0</v>
          </cell>
          <cell r="G4910">
            <v>0</v>
          </cell>
          <cell r="H4910">
            <v>0</v>
          </cell>
          <cell r="I4910">
            <v>0</v>
          </cell>
          <cell r="J4910">
            <v>0</v>
          </cell>
          <cell r="K4910">
            <v>0</v>
          </cell>
          <cell r="L4910">
            <v>0</v>
          </cell>
          <cell r="M4910">
            <v>0</v>
          </cell>
          <cell r="N4910">
            <v>0</v>
          </cell>
          <cell r="O4910">
            <v>0</v>
          </cell>
          <cell r="P4910">
            <v>0</v>
          </cell>
          <cell r="Q4910">
            <v>0</v>
          </cell>
          <cell r="R4910">
            <v>0</v>
          </cell>
          <cell r="S4910">
            <v>0</v>
          </cell>
          <cell r="T4910">
            <v>0</v>
          </cell>
          <cell r="U4910">
            <v>0</v>
          </cell>
          <cell r="V4910">
            <v>0</v>
          </cell>
          <cell r="W4910">
            <v>0</v>
          </cell>
          <cell r="X4910">
            <v>0</v>
          </cell>
          <cell r="Y4910" t="str">
            <v/>
          </cell>
        </row>
        <row r="4911">
          <cell r="E4911">
            <v>0</v>
          </cell>
          <cell r="F4911">
            <v>0</v>
          </cell>
          <cell r="G4911">
            <v>0</v>
          </cell>
          <cell r="H4911">
            <v>0</v>
          </cell>
          <cell r="I4911">
            <v>0</v>
          </cell>
          <cell r="J4911">
            <v>0</v>
          </cell>
          <cell r="K4911">
            <v>0</v>
          </cell>
          <cell r="L4911">
            <v>0</v>
          </cell>
          <cell r="M4911">
            <v>0</v>
          </cell>
          <cell r="N4911">
            <v>0</v>
          </cell>
          <cell r="O4911">
            <v>0</v>
          </cell>
          <cell r="P4911">
            <v>0</v>
          </cell>
          <cell r="Q4911">
            <v>0</v>
          </cell>
          <cell r="R4911">
            <v>0</v>
          </cell>
          <cell r="S4911">
            <v>0</v>
          </cell>
          <cell r="T4911">
            <v>0</v>
          </cell>
          <cell r="U4911">
            <v>0</v>
          </cell>
          <cell r="V4911">
            <v>0</v>
          </cell>
          <cell r="W4911">
            <v>0</v>
          </cell>
          <cell r="X4911">
            <v>0</v>
          </cell>
          <cell r="Y4911" t="str">
            <v/>
          </cell>
        </row>
        <row r="4912">
          <cell r="E4912">
            <v>0</v>
          </cell>
          <cell r="F4912">
            <v>0</v>
          </cell>
          <cell r="G4912">
            <v>0</v>
          </cell>
          <cell r="H4912">
            <v>0</v>
          </cell>
          <cell r="I4912">
            <v>0</v>
          </cell>
          <cell r="J4912">
            <v>0</v>
          </cell>
          <cell r="K4912">
            <v>0</v>
          </cell>
          <cell r="L4912">
            <v>0</v>
          </cell>
          <cell r="M4912">
            <v>0</v>
          </cell>
          <cell r="N4912">
            <v>0</v>
          </cell>
          <cell r="O4912">
            <v>0</v>
          </cell>
          <cell r="P4912">
            <v>0</v>
          </cell>
          <cell r="Q4912">
            <v>0</v>
          </cell>
          <cell r="R4912">
            <v>0</v>
          </cell>
          <cell r="S4912">
            <v>0</v>
          </cell>
          <cell r="T4912">
            <v>0</v>
          </cell>
          <cell r="U4912">
            <v>0</v>
          </cell>
          <cell r="V4912">
            <v>0</v>
          </cell>
          <cell r="W4912">
            <v>0</v>
          </cell>
          <cell r="X4912">
            <v>0</v>
          </cell>
          <cell r="Y4912" t="str">
            <v/>
          </cell>
        </row>
        <row r="4913">
          <cell r="E4913">
            <v>0</v>
          </cell>
          <cell r="F4913">
            <v>0</v>
          </cell>
          <cell r="G4913">
            <v>0</v>
          </cell>
          <cell r="H4913">
            <v>0</v>
          </cell>
          <cell r="I4913">
            <v>0</v>
          </cell>
          <cell r="J4913">
            <v>0</v>
          </cell>
          <cell r="K4913">
            <v>0</v>
          </cell>
          <cell r="L4913">
            <v>0</v>
          </cell>
          <cell r="M4913">
            <v>0</v>
          </cell>
          <cell r="N4913">
            <v>0</v>
          </cell>
          <cell r="O4913">
            <v>0</v>
          </cell>
          <cell r="P4913">
            <v>0</v>
          </cell>
          <cell r="Q4913">
            <v>0</v>
          </cell>
          <cell r="R4913">
            <v>0</v>
          </cell>
          <cell r="S4913">
            <v>0</v>
          </cell>
          <cell r="T4913">
            <v>0</v>
          </cell>
          <cell r="U4913">
            <v>0</v>
          </cell>
          <cell r="V4913">
            <v>0</v>
          </cell>
          <cell r="W4913">
            <v>0</v>
          </cell>
          <cell r="X4913">
            <v>0</v>
          </cell>
          <cell r="Y4913" t="str">
            <v/>
          </cell>
        </row>
        <row r="4914">
          <cell r="E4914">
            <v>0</v>
          </cell>
          <cell r="F4914">
            <v>0</v>
          </cell>
          <cell r="G4914">
            <v>0</v>
          </cell>
          <cell r="H4914">
            <v>0</v>
          </cell>
          <cell r="I4914">
            <v>0</v>
          </cell>
          <cell r="J4914">
            <v>0</v>
          </cell>
          <cell r="K4914">
            <v>0</v>
          </cell>
          <cell r="L4914">
            <v>0</v>
          </cell>
          <cell r="M4914">
            <v>0</v>
          </cell>
          <cell r="N4914">
            <v>0</v>
          </cell>
          <cell r="O4914">
            <v>0</v>
          </cell>
          <cell r="P4914">
            <v>0</v>
          </cell>
          <cell r="Q4914">
            <v>0</v>
          </cell>
          <cell r="R4914">
            <v>0</v>
          </cell>
          <cell r="S4914">
            <v>0</v>
          </cell>
          <cell r="T4914">
            <v>0</v>
          </cell>
          <cell r="U4914">
            <v>0</v>
          </cell>
          <cell r="V4914">
            <v>0</v>
          </cell>
          <cell r="W4914">
            <v>0</v>
          </cell>
          <cell r="X4914">
            <v>0</v>
          </cell>
          <cell r="Y4914" t="str">
            <v/>
          </cell>
        </row>
        <row r="4915">
          <cell r="E4915">
            <v>0</v>
          </cell>
          <cell r="F4915">
            <v>0</v>
          </cell>
          <cell r="G4915">
            <v>0</v>
          </cell>
          <cell r="H4915">
            <v>0</v>
          </cell>
          <cell r="I4915">
            <v>0</v>
          </cell>
          <cell r="J4915">
            <v>0</v>
          </cell>
          <cell r="K4915">
            <v>0</v>
          </cell>
          <cell r="L4915">
            <v>0</v>
          </cell>
          <cell r="M4915">
            <v>0</v>
          </cell>
          <cell r="N4915">
            <v>0</v>
          </cell>
          <cell r="O4915">
            <v>0</v>
          </cell>
          <cell r="P4915">
            <v>0</v>
          </cell>
          <cell r="Q4915">
            <v>0</v>
          </cell>
          <cell r="R4915">
            <v>0</v>
          </cell>
          <cell r="S4915">
            <v>0</v>
          </cell>
          <cell r="T4915">
            <v>0</v>
          </cell>
          <cell r="U4915">
            <v>0</v>
          </cell>
          <cell r="V4915">
            <v>0</v>
          </cell>
          <cell r="W4915">
            <v>0</v>
          </cell>
          <cell r="X4915">
            <v>0</v>
          </cell>
          <cell r="Y4915" t="str">
            <v/>
          </cell>
        </row>
        <row r="4916">
          <cell r="E4916">
            <v>0</v>
          </cell>
          <cell r="F4916">
            <v>0</v>
          </cell>
          <cell r="G4916">
            <v>0</v>
          </cell>
          <cell r="H4916">
            <v>0</v>
          </cell>
          <cell r="I4916">
            <v>0</v>
          </cell>
          <cell r="J4916">
            <v>0</v>
          </cell>
          <cell r="K4916">
            <v>0</v>
          </cell>
          <cell r="L4916">
            <v>0</v>
          </cell>
          <cell r="M4916">
            <v>0</v>
          </cell>
          <cell r="N4916">
            <v>0</v>
          </cell>
          <cell r="O4916">
            <v>0</v>
          </cell>
          <cell r="P4916">
            <v>0</v>
          </cell>
          <cell r="Q4916">
            <v>0</v>
          </cell>
          <cell r="R4916">
            <v>0</v>
          </cell>
          <cell r="S4916">
            <v>0</v>
          </cell>
          <cell r="T4916">
            <v>0</v>
          </cell>
          <cell r="U4916">
            <v>0</v>
          </cell>
          <cell r="V4916">
            <v>0</v>
          </cell>
          <cell r="W4916">
            <v>0</v>
          </cell>
          <cell r="X4916">
            <v>0</v>
          </cell>
          <cell r="Y4916" t="str">
            <v/>
          </cell>
        </row>
        <row r="4917">
          <cell r="E4917">
            <v>0</v>
          </cell>
          <cell r="F4917">
            <v>0</v>
          </cell>
          <cell r="G4917">
            <v>0</v>
          </cell>
          <cell r="H4917">
            <v>0</v>
          </cell>
          <cell r="I4917">
            <v>0</v>
          </cell>
          <cell r="J4917">
            <v>0</v>
          </cell>
          <cell r="K4917">
            <v>0</v>
          </cell>
          <cell r="L4917">
            <v>0</v>
          </cell>
          <cell r="M4917">
            <v>0</v>
          </cell>
          <cell r="N4917">
            <v>0</v>
          </cell>
          <cell r="O4917">
            <v>0</v>
          </cell>
          <cell r="P4917">
            <v>0</v>
          </cell>
          <cell r="Q4917">
            <v>0</v>
          </cell>
          <cell r="R4917">
            <v>0</v>
          </cell>
          <cell r="S4917">
            <v>0</v>
          </cell>
          <cell r="T4917">
            <v>0</v>
          </cell>
          <cell r="U4917">
            <v>0</v>
          </cell>
          <cell r="V4917">
            <v>0</v>
          </cell>
          <cell r="W4917">
            <v>0</v>
          </cell>
          <cell r="X4917">
            <v>0</v>
          </cell>
          <cell r="Y4917" t="str">
            <v/>
          </cell>
        </row>
        <row r="4918">
          <cell r="E4918">
            <v>0</v>
          </cell>
          <cell r="F4918">
            <v>0</v>
          </cell>
          <cell r="G4918">
            <v>0</v>
          </cell>
          <cell r="H4918">
            <v>0</v>
          </cell>
          <cell r="I4918">
            <v>0</v>
          </cell>
          <cell r="J4918">
            <v>0</v>
          </cell>
          <cell r="K4918">
            <v>0</v>
          </cell>
          <cell r="L4918">
            <v>0</v>
          </cell>
          <cell r="M4918">
            <v>0</v>
          </cell>
          <cell r="N4918">
            <v>0</v>
          </cell>
          <cell r="O4918">
            <v>0</v>
          </cell>
          <cell r="P4918">
            <v>0</v>
          </cell>
          <cell r="Q4918">
            <v>0</v>
          </cell>
          <cell r="R4918">
            <v>0</v>
          </cell>
          <cell r="S4918">
            <v>0</v>
          </cell>
          <cell r="T4918">
            <v>0</v>
          </cell>
          <cell r="U4918">
            <v>0</v>
          </cell>
          <cell r="V4918">
            <v>0</v>
          </cell>
          <cell r="W4918">
            <v>0</v>
          </cell>
          <cell r="X4918">
            <v>0</v>
          </cell>
          <cell r="Y4918" t="str">
            <v/>
          </cell>
        </row>
        <row r="4919">
          <cell r="E4919">
            <v>0</v>
          </cell>
          <cell r="F4919">
            <v>0</v>
          </cell>
          <cell r="G4919">
            <v>0</v>
          </cell>
          <cell r="H4919">
            <v>0</v>
          </cell>
          <cell r="I4919">
            <v>0</v>
          </cell>
          <cell r="J4919">
            <v>0</v>
          </cell>
          <cell r="K4919">
            <v>0</v>
          </cell>
          <cell r="L4919">
            <v>0</v>
          </cell>
          <cell r="M4919">
            <v>0</v>
          </cell>
          <cell r="N4919">
            <v>0</v>
          </cell>
          <cell r="O4919">
            <v>0</v>
          </cell>
          <cell r="P4919">
            <v>0</v>
          </cell>
          <cell r="Q4919">
            <v>0</v>
          </cell>
          <cell r="R4919">
            <v>0</v>
          </cell>
          <cell r="S4919">
            <v>0</v>
          </cell>
          <cell r="T4919">
            <v>0</v>
          </cell>
          <cell r="U4919">
            <v>0</v>
          </cell>
          <cell r="V4919">
            <v>0</v>
          </cell>
          <cell r="W4919">
            <v>0</v>
          </cell>
          <cell r="X4919">
            <v>0</v>
          </cell>
          <cell r="Y4919" t="str">
            <v/>
          </cell>
        </row>
        <row r="4920">
          <cell r="E4920">
            <v>0</v>
          </cell>
          <cell r="F4920">
            <v>0</v>
          </cell>
          <cell r="G4920">
            <v>0</v>
          </cell>
          <cell r="H4920">
            <v>0</v>
          </cell>
          <cell r="I4920">
            <v>0</v>
          </cell>
          <cell r="J4920">
            <v>0</v>
          </cell>
          <cell r="K4920">
            <v>0</v>
          </cell>
          <cell r="L4920">
            <v>0</v>
          </cell>
          <cell r="M4920">
            <v>0</v>
          </cell>
          <cell r="N4920">
            <v>0</v>
          </cell>
          <cell r="O4920">
            <v>0</v>
          </cell>
          <cell r="P4920">
            <v>0</v>
          </cell>
          <cell r="Q4920">
            <v>0</v>
          </cell>
          <cell r="R4920">
            <v>0</v>
          </cell>
          <cell r="S4920">
            <v>0</v>
          </cell>
          <cell r="T4920">
            <v>0</v>
          </cell>
          <cell r="U4920">
            <v>0</v>
          </cell>
          <cell r="V4920">
            <v>0</v>
          </cell>
          <cell r="W4920">
            <v>0</v>
          </cell>
          <cell r="X4920">
            <v>0</v>
          </cell>
          <cell r="Y4920" t="str">
            <v/>
          </cell>
        </row>
        <row r="4921">
          <cell r="E4921">
            <v>0</v>
          </cell>
          <cell r="F4921">
            <v>0</v>
          </cell>
          <cell r="G4921">
            <v>0</v>
          </cell>
          <cell r="H4921">
            <v>0</v>
          </cell>
          <cell r="I4921">
            <v>0</v>
          </cell>
          <cell r="J4921">
            <v>0</v>
          </cell>
          <cell r="K4921">
            <v>0</v>
          </cell>
          <cell r="L4921">
            <v>0</v>
          </cell>
          <cell r="M4921">
            <v>0</v>
          </cell>
          <cell r="N4921">
            <v>0</v>
          </cell>
          <cell r="O4921">
            <v>0</v>
          </cell>
          <cell r="P4921">
            <v>0</v>
          </cell>
          <cell r="Q4921">
            <v>0</v>
          </cell>
          <cell r="R4921">
            <v>0</v>
          </cell>
          <cell r="S4921">
            <v>0</v>
          </cell>
          <cell r="T4921">
            <v>0</v>
          </cell>
          <cell r="U4921">
            <v>0</v>
          </cell>
          <cell r="V4921">
            <v>0</v>
          </cell>
          <cell r="W4921">
            <v>0</v>
          </cell>
          <cell r="X4921">
            <v>0</v>
          </cell>
          <cell r="Y4921" t="str">
            <v/>
          </cell>
        </row>
        <row r="4922">
          <cell r="E4922">
            <v>0</v>
          </cell>
          <cell r="F4922">
            <v>0</v>
          </cell>
          <cell r="G4922">
            <v>0</v>
          </cell>
          <cell r="H4922">
            <v>0</v>
          </cell>
          <cell r="I4922">
            <v>0</v>
          </cell>
          <cell r="J4922">
            <v>0</v>
          </cell>
          <cell r="K4922">
            <v>0</v>
          </cell>
          <cell r="L4922">
            <v>0</v>
          </cell>
          <cell r="M4922">
            <v>0</v>
          </cell>
          <cell r="N4922">
            <v>0</v>
          </cell>
          <cell r="O4922">
            <v>0</v>
          </cell>
          <cell r="P4922">
            <v>0</v>
          </cell>
          <cell r="Q4922">
            <v>0</v>
          </cell>
          <cell r="R4922">
            <v>0</v>
          </cell>
          <cell r="S4922">
            <v>0</v>
          </cell>
          <cell r="T4922">
            <v>0</v>
          </cell>
          <cell r="U4922">
            <v>0</v>
          </cell>
          <cell r="V4922">
            <v>0</v>
          </cell>
          <cell r="W4922">
            <v>0</v>
          </cell>
          <cell r="X4922">
            <v>0</v>
          </cell>
          <cell r="Y4922" t="str">
            <v/>
          </cell>
        </row>
        <row r="4923">
          <cell r="E4923">
            <v>0</v>
          </cell>
          <cell r="F4923">
            <v>0</v>
          </cell>
          <cell r="G4923">
            <v>0</v>
          </cell>
          <cell r="H4923">
            <v>0</v>
          </cell>
          <cell r="I4923">
            <v>0</v>
          </cell>
          <cell r="J4923">
            <v>0</v>
          </cell>
          <cell r="K4923">
            <v>0</v>
          </cell>
          <cell r="L4923">
            <v>0</v>
          </cell>
          <cell r="M4923">
            <v>0</v>
          </cell>
          <cell r="N4923">
            <v>0</v>
          </cell>
          <cell r="O4923">
            <v>0</v>
          </cell>
          <cell r="P4923">
            <v>0</v>
          </cell>
          <cell r="Q4923">
            <v>0</v>
          </cell>
          <cell r="R4923">
            <v>0</v>
          </cell>
          <cell r="S4923">
            <v>0</v>
          </cell>
          <cell r="T4923">
            <v>0</v>
          </cell>
          <cell r="U4923">
            <v>0</v>
          </cell>
          <cell r="V4923">
            <v>0</v>
          </cell>
          <cell r="W4923">
            <v>0</v>
          </cell>
          <cell r="X4923">
            <v>0</v>
          </cell>
          <cell r="Y4923" t="str">
            <v/>
          </cell>
        </row>
        <row r="4924">
          <cell r="E4924">
            <v>0</v>
          </cell>
          <cell r="F4924">
            <v>0</v>
          </cell>
          <cell r="G4924">
            <v>0</v>
          </cell>
          <cell r="H4924">
            <v>0</v>
          </cell>
          <cell r="I4924">
            <v>0</v>
          </cell>
          <cell r="J4924">
            <v>0</v>
          </cell>
          <cell r="K4924">
            <v>0</v>
          </cell>
          <cell r="L4924">
            <v>0</v>
          </cell>
          <cell r="M4924">
            <v>0</v>
          </cell>
          <cell r="N4924">
            <v>0</v>
          </cell>
          <cell r="O4924">
            <v>0</v>
          </cell>
          <cell r="P4924">
            <v>0</v>
          </cell>
          <cell r="Q4924">
            <v>0</v>
          </cell>
          <cell r="R4924">
            <v>0</v>
          </cell>
          <cell r="S4924">
            <v>0</v>
          </cell>
          <cell r="T4924">
            <v>0</v>
          </cell>
          <cell r="U4924">
            <v>0</v>
          </cell>
          <cell r="V4924">
            <v>0</v>
          </cell>
          <cell r="W4924">
            <v>0</v>
          </cell>
          <cell r="X4924">
            <v>0</v>
          </cell>
          <cell r="Y4924" t="str">
            <v/>
          </cell>
        </row>
        <row r="4925">
          <cell r="E4925">
            <v>0</v>
          </cell>
          <cell r="F4925">
            <v>0</v>
          </cell>
          <cell r="G4925">
            <v>0</v>
          </cell>
          <cell r="H4925">
            <v>0</v>
          </cell>
          <cell r="I4925">
            <v>0</v>
          </cell>
          <cell r="J4925">
            <v>0</v>
          </cell>
          <cell r="K4925">
            <v>0</v>
          </cell>
          <cell r="L4925">
            <v>0</v>
          </cell>
          <cell r="M4925">
            <v>0</v>
          </cell>
          <cell r="N4925">
            <v>0</v>
          </cell>
          <cell r="O4925">
            <v>0</v>
          </cell>
          <cell r="P4925">
            <v>0</v>
          </cell>
          <cell r="Q4925">
            <v>0</v>
          </cell>
          <cell r="R4925">
            <v>0</v>
          </cell>
          <cell r="S4925">
            <v>0</v>
          </cell>
          <cell r="T4925">
            <v>0</v>
          </cell>
          <cell r="U4925">
            <v>0</v>
          </cell>
          <cell r="V4925">
            <v>0</v>
          </cell>
          <cell r="W4925">
            <v>0</v>
          </cell>
          <cell r="X4925">
            <v>0</v>
          </cell>
          <cell r="Y4925" t="str">
            <v/>
          </cell>
        </row>
        <row r="4926">
          <cell r="E4926">
            <v>0</v>
          </cell>
          <cell r="F4926">
            <v>0</v>
          </cell>
          <cell r="G4926">
            <v>0</v>
          </cell>
          <cell r="H4926">
            <v>0</v>
          </cell>
          <cell r="I4926">
            <v>0</v>
          </cell>
          <cell r="J4926">
            <v>0</v>
          </cell>
          <cell r="K4926">
            <v>0</v>
          </cell>
          <cell r="L4926">
            <v>0</v>
          </cell>
          <cell r="M4926">
            <v>0</v>
          </cell>
          <cell r="N4926">
            <v>0</v>
          </cell>
          <cell r="O4926">
            <v>0</v>
          </cell>
          <cell r="P4926">
            <v>0</v>
          </cell>
          <cell r="Q4926">
            <v>0</v>
          </cell>
          <cell r="R4926">
            <v>0</v>
          </cell>
          <cell r="S4926">
            <v>0</v>
          </cell>
          <cell r="T4926">
            <v>0</v>
          </cell>
          <cell r="U4926">
            <v>0</v>
          </cell>
          <cell r="V4926">
            <v>0</v>
          </cell>
          <cell r="W4926">
            <v>0</v>
          </cell>
          <cell r="X4926">
            <v>0</v>
          </cell>
          <cell r="Y4926" t="str">
            <v/>
          </cell>
        </row>
        <row r="4927">
          <cell r="E4927">
            <v>0</v>
          </cell>
          <cell r="F4927">
            <v>0</v>
          </cell>
          <cell r="G4927">
            <v>0</v>
          </cell>
          <cell r="H4927">
            <v>0</v>
          </cell>
          <cell r="I4927">
            <v>0</v>
          </cell>
          <cell r="J4927">
            <v>0</v>
          </cell>
          <cell r="K4927">
            <v>0</v>
          </cell>
          <cell r="L4927">
            <v>0</v>
          </cell>
          <cell r="M4927">
            <v>0</v>
          </cell>
          <cell r="N4927">
            <v>0</v>
          </cell>
          <cell r="O4927">
            <v>0</v>
          </cell>
          <cell r="P4927">
            <v>0</v>
          </cell>
          <cell r="Q4927">
            <v>0</v>
          </cell>
          <cell r="R4927">
            <v>0</v>
          </cell>
          <cell r="S4927">
            <v>0</v>
          </cell>
          <cell r="T4927">
            <v>0</v>
          </cell>
          <cell r="U4927">
            <v>0</v>
          </cell>
          <cell r="V4927">
            <v>0</v>
          </cell>
          <cell r="W4927">
            <v>0</v>
          </cell>
          <cell r="X4927">
            <v>0</v>
          </cell>
          <cell r="Y4927" t="str">
            <v/>
          </cell>
        </row>
        <row r="4928">
          <cell r="E4928">
            <v>0</v>
          </cell>
          <cell r="F4928">
            <v>0</v>
          </cell>
          <cell r="G4928">
            <v>0</v>
          </cell>
          <cell r="H4928">
            <v>0</v>
          </cell>
          <cell r="I4928">
            <v>0</v>
          </cell>
          <cell r="J4928">
            <v>0</v>
          </cell>
          <cell r="K4928">
            <v>0</v>
          </cell>
          <cell r="L4928">
            <v>0</v>
          </cell>
          <cell r="M4928">
            <v>0</v>
          </cell>
          <cell r="N4928">
            <v>0</v>
          </cell>
          <cell r="O4928">
            <v>0</v>
          </cell>
          <cell r="P4928">
            <v>0</v>
          </cell>
          <cell r="Q4928">
            <v>0</v>
          </cell>
          <cell r="R4928">
            <v>0</v>
          </cell>
          <cell r="S4928">
            <v>0</v>
          </cell>
          <cell r="T4928">
            <v>0</v>
          </cell>
          <cell r="U4928">
            <v>0</v>
          </cell>
          <cell r="V4928">
            <v>0</v>
          </cell>
          <cell r="W4928">
            <v>0</v>
          </cell>
          <cell r="X4928">
            <v>0</v>
          </cell>
          <cell r="Y4928" t="str">
            <v/>
          </cell>
        </row>
        <row r="4929">
          <cell r="E4929">
            <v>0</v>
          </cell>
          <cell r="F4929">
            <v>0</v>
          </cell>
          <cell r="G4929">
            <v>0</v>
          </cell>
          <cell r="H4929">
            <v>0</v>
          </cell>
          <cell r="I4929">
            <v>0</v>
          </cell>
          <cell r="J4929">
            <v>0</v>
          </cell>
          <cell r="K4929">
            <v>0</v>
          </cell>
          <cell r="L4929">
            <v>0</v>
          </cell>
          <cell r="M4929">
            <v>0</v>
          </cell>
          <cell r="N4929">
            <v>0</v>
          </cell>
          <cell r="O4929">
            <v>0</v>
          </cell>
          <cell r="P4929">
            <v>0</v>
          </cell>
          <cell r="Q4929">
            <v>0</v>
          </cell>
          <cell r="R4929">
            <v>0</v>
          </cell>
          <cell r="S4929">
            <v>0</v>
          </cell>
          <cell r="T4929">
            <v>0</v>
          </cell>
          <cell r="U4929">
            <v>0</v>
          </cell>
          <cell r="V4929">
            <v>0</v>
          </cell>
          <cell r="W4929">
            <v>0</v>
          </cell>
          <cell r="X4929">
            <v>0</v>
          </cell>
          <cell r="Y4929" t="str">
            <v/>
          </cell>
        </row>
        <row r="4930">
          <cell r="E4930">
            <v>0</v>
          </cell>
          <cell r="F4930">
            <v>0</v>
          </cell>
          <cell r="G4930">
            <v>0</v>
          </cell>
          <cell r="H4930">
            <v>0</v>
          </cell>
          <cell r="I4930">
            <v>0</v>
          </cell>
          <cell r="J4930">
            <v>0</v>
          </cell>
          <cell r="K4930">
            <v>0</v>
          </cell>
          <cell r="L4930">
            <v>0</v>
          </cell>
          <cell r="M4930">
            <v>0</v>
          </cell>
          <cell r="N4930">
            <v>0</v>
          </cell>
          <cell r="O4930">
            <v>0</v>
          </cell>
          <cell r="P4930">
            <v>0</v>
          </cell>
          <cell r="Q4930">
            <v>0</v>
          </cell>
          <cell r="R4930">
            <v>0</v>
          </cell>
          <cell r="S4930">
            <v>0</v>
          </cell>
          <cell r="T4930">
            <v>0</v>
          </cell>
          <cell r="U4930">
            <v>0</v>
          </cell>
          <cell r="V4930">
            <v>0</v>
          </cell>
          <cell r="W4930">
            <v>0</v>
          </cell>
          <cell r="X4930">
            <v>0</v>
          </cell>
          <cell r="Y4930" t="str">
            <v/>
          </cell>
        </row>
        <row r="4931">
          <cell r="E4931">
            <v>0</v>
          </cell>
          <cell r="F4931">
            <v>0</v>
          </cell>
          <cell r="G4931">
            <v>0</v>
          </cell>
          <cell r="H4931">
            <v>0</v>
          </cell>
          <cell r="I4931">
            <v>0</v>
          </cell>
          <cell r="J4931">
            <v>0</v>
          </cell>
          <cell r="K4931">
            <v>0</v>
          </cell>
          <cell r="L4931">
            <v>0</v>
          </cell>
          <cell r="M4931">
            <v>0</v>
          </cell>
          <cell r="N4931">
            <v>0</v>
          </cell>
          <cell r="O4931">
            <v>0</v>
          </cell>
          <cell r="P4931">
            <v>0</v>
          </cell>
          <cell r="Q4931">
            <v>0</v>
          </cell>
          <cell r="R4931">
            <v>0</v>
          </cell>
          <cell r="S4931">
            <v>0</v>
          </cell>
          <cell r="T4931">
            <v>0</v>
          </cell>
          <cell r="U4931">
            <v>0</v>
          </cell>
          <cell r="V4931">
            <v>0</v>
          </cell>
          <cell r="W4931">
            <v>0</v>
          </cell>
          <cell r="X4931">
            <v>0</v>
          </cell>
          <cell r="Y4931" t="str">
            <v/>
          </cell>
        </row>
        <row r="4932">
          <cell r="E4932">
            <v>0</v>
          </cell>
          <cell r="F4932">
            <v>0</v>
          </cell>
          <cell r="G4932">
            <v>0</v>
          </cell>
          <cell r="H4932">
            <v>0</v>
          </cell>
          <cell r="I4932">
            <v>0</v>
          </cell>
          <cell r="J4932">
            <v>0</v>
          </cell>
          <cell r="K4932">
            <v>0</v>
          </cell>
          <cell r="L4932">
            <v>0</v>
          </cell>
          <cell r="M4932">
            <v>0</v>
          </cell>
          <cell r="N4932">
            <v>0</v>
          </cell>
          <cell r="O4932">
            <v>0</v>
          </cell>
          <cell r="P4932">
            <v>0</v>
          </cell>
          <cell r="Q4932">
            <v>0</v>
          </cell>
          <cell r="R4932">
            <v>0</v>
          </cell>
          <cell r="S4932">
            <v>0</v>
          </cell>
          <cell r="T4932">
            <v>0</v>
          </cell>
          <cell r="U4932">
            <v>0</v>
          </cell>
          <cell r="V4932">
            <v>0</v>
          </cell>
          <cell r="W4932">
            <v>0</v>
          </cell>
          <cell r="X4932">
            <v>0</v>
          </cell>
          <cell r="Y4932" t="str">
            <v/>
          </cell>
        </row>
        <row r="4933">
          <cell r="E4933">
            <v>0</v>
          </cell>
          <cell r="F4933">
            <v>0</v>
          </cell>
          <cell r="G4933">
            <v>0</v>
          </cell>
          <cell r="H4933">
            <v>0</v>
          </cell>
          <cell r="I4933">
            <v>0</v>
          </cell>
          <cell r="J4933">
            <v>0</v>
          </cell>
          <cell r="K4933">
            <v>0</v>
          </cell>
          <cell r="L4933">
            <v>0</v>
          </cell>
          <cell r="M4933">
            <v>0</v>
          </cell>
          <cell r="N4933">
            <v>0</v>
          </cell>
          <cell r="O4933">
            <v>0</v>
          </cell>
          <cell r="P4933">
            <v>0</v>
          </cell>
          <cell r="Q4933">
            <v>0</v>
          </cell>
          <cell r="R4933">
            <v>0</v>
          </cell>
          <cell r="S4933">
            <v>0</v>
          </cell>
          <cell r="T4933">
            <v>0</v>
          </cell>
          <cell r="U4933">
            <v>0</v>
          </cell>
          <cell r="V4933">
            <v>0</v>
          </cell>
          <cell r="W4933">
            <v>0</v>
          </cell>
          <cell r="X4933">
            <v>0</v>
          </cell>
          <cell r="Y4933" t="str">
            <v/>
          </cell>
        </row>
        <row r="4934">
          <cell r="E4934">
            <v>0</v>
          </cell>
          <cell r="F4934">
            <v>0</v>
          </cell>
          <cell r="G4934">
            <v>0</v>
          </cell>
          <cell r="H4934">
            <v>0</v>
          </cell>
          <cell r="I4934">
            <v>0</v>
          </cell>
          <cell r="J4934">
            <v>0</v>
          </cell>
          <cell r="K4934">
            <v>0</v>
          </cell>
          <cell r="L4934">
            <v>0</v>
          </cell>
          <cell r="M4934">
            <v>0</v>
          </cell>
          <cell r="N4934">
            <v>0</v>
          </cell>
          <cell r="O4934">
            <v>0</v>
          </cell>
          <cell r="P4934">
            <v>0</v>
          </cell>
          <cell r="Q4934">
            <v>0</v>
          </cell>
          <cell r="R4934">
            <v>0</v>
          </cell>
          <cell r="S4934">
            <v>0</v>
          </cell>
          <cell r="T4934">
            <v>0</v>
          </cell>
          <cell r="U4934">
            <v>0</v>
          </cell>
          <cell r="V4934">
            <v>0</v>
          </cell>
          <cell r="W4934">
            <v>0</v>
          </cell>
          <cell r="X4934">
            <v>0</v>
          </cell>
          <cell r="Y4934" t="str">
            <v/>
          </cell>
        </row>
        <row r="4935">
          <cell r="E4935">
            <v>0</v>
          </cell>
          <cell r="F4935">
            <v>0</v>
          </cell>
          <cell r="G4935">
            <v>0</v>
          </cell>
          <cell r="H4935">
            <v>0</v>
          </cell>
          <cell r="I4935">
            <v>0</v>
          </cell>
          <cell r="J4935">
            <v>0</v>
          </cell>
          <cell r="K4935">
            <v>0</v>
          </cell>
          <cell r="L4935">
            <v>0</v>
          </cell>
          <cell r="M4935">
            <v>0</v>
          </cell>
          <cell r="N4935">
            <v>0</v>
          </cell>
          <cell r="O4935">
            <v>0</v>
          </cell>
          <cell r="P4935">
            <v>0</v>
          </cell>
          <cell r="Q4935">
            <v>0</v>
          </cell>
          <cell r="R4935">
            <v>0</v>
          </cell>
          <cell r="S4935">
            <v>0</v>
          </cell>
          <cell r="T4935">
            <v>0</v>
          </cell>
          <cell r="U4935">
            <v>0</v>
          </cell>
          <cell r="V4935">
            <v>0</v>
          </cell>
          <cell r="W4935">
            <v>0</v>
          </cell>
          <cell r="X4935">
            <v>0</v>
          </cell>
          <cell r="Y4935" t="str">
            <v/>
          </cell>
        </row>
        <row r="4936">
          <cell r="E4936">
            <v>0</v>
          </cell>
          <cell r="F4936">
            <v>0</v>
          </cell>
          <cell r="G4936">
            <v>0</v>
          </cell>
          <cell r="H4936">
            <v>0</v>
          </cell>
          <cell r="I4936">
            <v>0</v>
          </cell>
          <cell r="J4936">
            <v>0</v>
          </cell>
          <cell r="K4936">
            <v>0</v>
          </cell>
          <cell r="L4936">
            <v>0</v>
          </cell>
          <cell r="M4936">
            <v>0</v>
          </cell>
          <cell r="N4936">
            <v>0</v>
          </cell>
          <cell r="O4936">
            <v>0</v>
          </cell>
          <cell r="P4936">
            <v>0</v>
          </cell>
          <cell r="Q4936">
            <v>0</v>
          </cell>
          <cell r="R4936">
            <v>0</v>
          </cell>
          <cell r="S4936">
            <v>0</v>
          </cell>
          <cell r="T4936">
            <v>0</v>
          </cell>
          <cell r="U4936">
            <v>0</v>
          </cell>
          <cell r="V4936">
            <v>0</v>
          </cell>
          <cell r="W4936">
            <v>0</v>
          </cell>
          <cell r="X4936">
            <v>0</v>
          </cell>
          <cell r="Y4936" t="str">
            <v/>
          </cell>
        </row>
        <row r="4937">
          <cell r="Y4937" t="str">
            <v/>
          </cell>
        </row>
        <row r="4938">
          <cell r="Y4938" t="str">
            <v/>
          </cell>
        </row>
        <row r="4939">
          <cell r="Y4939" t="str">
            <v/>
          </cell>
        </row>
        <row r="4940">
          <cell r="Y4940" t="str">
            <v/>
          </cell>
        </row>
        <row r="4941">
          <cell r="Y4941" t="str">
            <v/>
          </cell>
        </row>
        <row r="4942">
          <cell r="Y4942" t="str">
            <v/>
          </cell>
        </row>
        <row r="4943">
          <cell r="Y4943" t="str">
            <v/>
          </cell>
        </row>
        <row r="4944">
          <cell r="Y4944" t="str">
            <v/>
          </cell>
        </row>
        <row r="4945">
          <cell r="Y4945" t="str">
            <v/>
          </cell>
        </row>
        <row r="4946">
          <cell r="Y4946" t="str">
            <v/>
          </cell>
        </row>
        <row r="4947">
          <cell r="Y4947" t="str">
            <v/>
          </cell>
        </row>
        <row r="4948">
          <cell r="Y4948" t="str">
            <v/>
          </cell>
        </row>
        <row r="4949">
          <cell r="Y4949" t="str">
            <v/>
          </cell>
        </row>
        <row r="4950">
          <cell r="Y4950" t="str">
            <v/>
          </cell>
        </row>
        <row r="4951">
          <cell r="Y4951" t="str">
            <v/>
          </cell>
        </row>
        <row r="4952">
          <cell r="Y4952" t="str">
            <v/>
          </cell>
        </row>
        <row r="4953">
          <cell r="Y4953" t="str">
            <v/>
          </cell>
        </row>
        <row r="4954">
          <cell r="Y4954" t="str">
            <v/>
          </cell>
        </row>
        <row r="4955">
          <cell r="Y4955" t="str">
            <v/>
          </cell>
        </row>
        <row r="4956">
          <cell r="Y4956" t="str">
            <v/>
          </cell>
        </row>
        <row r="4957">
          <cell r="Y4957" t="str">
            <v/>
          </cell>
        </row>
        <row r="4958">
          <cell r="Y4958" t="str">
            <v/>
          </cell>
        </row>
        <row r="4959">
          <cell r="Y4959" t="str">
            <v/>
          </cell>
        </row>
        <row r="4960">
          <cell r="Y4960" t="str">
            <v/>
          </cell>
        </row>
        <row r="4961">
          <cell r="Y4961" t="str">
            <v/>
          </cell>
        </row>
        <row r="4962">
          <cell r="Y4962" t="str">
            <v/>
          </cell>
        </row>
        <row r="4963">
          <cell r="Y4963" t="str">
            <v/>
          </cell>
        </row>
        <row r="4964">
          <cell r="Y4964" t="str">
            <v/>
          </cell>
        </row>
        <row r="4965">
          <cell r="Y4965" t="str">
            <v/>
          </cell>
        </row>
        <row r="4966">
          <cell r="Y4966" t="str">
            <v/>
          </cell>
        </row>
        <row r="4967">
          <cell r="Y4967" t="str">
            <v/>
          </cell>
        </row>
        <row r="4968">
          <cell r="Y4968" t="str">
            <v/>
          </cell>
        </row>
        <row r="4969">
          <cell r="Y4969" t="str">
            <v/>
          </cell>
        </row>
        <row r="4970">
          <cell r="Y4970" t="str">
            <v/>
          </cell>
        </row>
        <row r="4971">
          <cell r="Y4971" t="str">
            <v/>
          </cell>
        </row>
        <row r="4972">
          <cell r="Y4972" t="str">
            <v/>
          </cell>
        </row>
        <row r="4973">
          <cell r="Y4973" t="str">
            <v/>
          </cell>
        </row>
        <row r="4974">
          <cell r="Y4974" t="str">
            <v/>
          </cell>
        </row>
        <row r="4975">
          <cell r="Y4975" t="str">
            <v/>
          </cell>
        </row>
        <row r="4976">
          <cell r="Y4976" t="str">
            <v/>
          </cell>
        </row>
        <row r="4977">
          <cell r="Y4977" t="str">
            <v/>
          </cell>
        </row>
        <row r="4978">
          <cell r="Y4978" t="str">
            <v/>
          </cell>
        </row>
        <row r="4979">
          <cell r="Y4979" t="str">
            <v/>
          </cell>
        </row>
        <row r="4980">
          <cell r="Y4980" t="str">
            <v/>
          </cell>
        </row>
        <row r="4981">
          <cell r="Y4981" t="str">
            <v/>
          </cell>
        </row>
        <row r="4982">
          <cell r="Y4982" t="str">
            <v/>
          </cell>
        </row>
        <row r="4983">
          <cell r="Y4983" t="str">
            <v/>
          </cell>
        </row>
        <row r="4984">
          <cell r="Y4984" t="str">
            <v/>
          </cell>
        </row>
        <row r="4985">
          <cell r="Y4985" t="str">
            <v/>
          </cell>
        </row>
        <row r="4986">
          <cell r="Y4986" t="str">
            <v/>
          </cell>
        </row>
        <row r="4987">
          <cell r="Y4987" t="str">
            <v/>
          </cell>
        </row>
        <row r="4988">
          <cell r="Y4988" t="str">
            <v/>
          </cell>
        </row>
        <row r="4989">
          <cell r="Y4989" t="str">
            <v/>
          </cell>
        </row>
        <row r="4990">
          <cell r="Y4990" t="str">
            <v/>
          </cell>
        </row>
        <row r="4991">
          <cell r="Y4991" t="str">
            <v/>
          </cell>
        </row>
        <row r="4992">
          <cell r="Y4992" t="str">
            <v/>
          </cell>
        </row>
        <row r="4993">
          <cell r="Y4993" t="str">
            <v/>
          </cell>
        </row>
        <row r="4994">
          <cell r="Y4994" t="str">
            <v/>
          </cell>
        </row>
        <row r="4995">
          <cell r="Y4995" t="str">
            <v/>
          </cell>
        </row>
        <row r="4996">
          <cell r="Y4996" t="str">
            <v/>
          </cell>
        </row>
        <row r="4997">
          <cell r="Y4997" t="str">
            <v/>
          </cell>
        </row>
        <row r="4998">
          <cell r="Y4998" t="str">
            <v/>
          </cell>
        </row>
        <row r="4999">
          <cell r="Y4999" t="str">
            <v/>
          </cell>
        </row>
        <row r="5000">
          <cell r="Y5000" t="str">
            <v/>
          </cell>
        </row>
        <row r="5001">
          <cell r="Y5001" t="str">
            <v/>
          </cell>
        </row>
        <row r="5002">
          <cell r="Y5002" t="str">
            <v/>
          </cell>
        </row>
        <row r="5003">
          <cell r="Y5003" t="str">
            <v/>
          </cell>
        </row>
        <row r="5004">
          <cell r="Y5004" t="str">
            <v/>
          </cell>
        </row>
        <row r="5005">
          <cell r="Y5005" t="str">
            <v/>
          </cell>
        </row>
        <row r="5006">
          <cell r="Y5006" t="str">
            <v/>
          </cell>
        </row>
        <row r="5007">
          <cell r="Y5007" t="str">
            <v/>
          </cell>
        </row>
        <row r="5008">
          <cell r="Y5008" t="str">
            <v/>
          </cell>
        </row>
        <row r="5009">
          <cell r="Y5009" t="str">
            <v/>
          </cell>
        </row>
        <row r="5010">
          <cell r="Y5010" t="str">
            <v/>
          </cell>
        </row>
        <row r="5011">
          <cell r="Y5011" t="str">
            <v/>
          </cell>
        </row>
        <row r="5012">
          <cell r="Y5012" t="str">
            <v/>
          </cell>
        </row>
        <row r="5013">
          <cell r="Y5013" t="str">
            <v/>
          </cell>
        </row>
        <row r="5014">
          <cell r="Y5014" t="str">
            <v/>
          </cell>
        </row>
        <row r="5015">
          <cell r="Y5015" t="str">
            <v/>
          </cell>
        </row>
        <row r="5016">
          <cell r="Y5016" t="str">
            <v/>
          </cell>
        </row>
        <row r="5017">
          <cell r="Y5017" t="str">
            <v/>
          </cell>
        </row>
        <row r="5018">
          <cell r="Y5018" t="str">
            <v/>
          </cell>
        </row>
        <row r="5019">
          <cell r="Y5019" t="str">
            <v/>
          </cell>
        </row>
        <row r="5020">
          <cell r="Y5020" t="str">
            <v/>
          </cell>
        </row>
        <row r="5021">
          <cell r="Y5021" t="str">
            <v/>
          </cell>
        </row>
        <row r="5022">
          <cell r="Y5022" t="str">
            <v/>
          </cell>
        </row>
        <row r="5023">
          <cell r="Y5023" t="str">
            <v/>
          </cell>
        </row>
        <row r="5024">
          <cell r="Y5024" t="str">
            <v/>
          </cell>
        </row>
        <row r="5025">
          <cell r="Y5025" t="str">
            <v/>
          </cell>
        </row>
        <row r="5026">
          <cell r="Y5026" t="str">
            <v/>
          </cell>
        </row>
        <row r="5027">
          <cell r="Y5027" t="str">
            <v/>
          </cell>
        </row>
        <row r="5028">
          <cell r="Y5028" t="str">
            <v/>
          </cell>
        </row>
        <row r="5029">
          <cell r="Y5029" t="str">
            <v/>
          </cell>
        </row>
        <row r="5030">
          <cell r="Y5030" t="str">
            <v/>
          </cell>
        </row>
        <row r="5031">
          <cell r="Y5031" t="str">
            <v/>
          </cell>
        </row>
        <row r="5032">
          <cell r="Y5032" t="str">
            <v/>
          </cell>
        </row>
        <row r="5033">
          <cell r="Y5033" t="str">
            <v/>
          </cell>
        </row>
        <row r="5034">
          <cell r="Y5034" t="str">
            <v/>
          </cell>
        </row>
        <row r="5035">
          <cell r="Y5035" t="str">
            <v/>
          </cell>
        </row>
        <row r="5036">
          <cell r="Y5036" t="str">
            <v/>
          </cell>
        </row>
        <row r="5037">
          <cell r="Y5037" t="str">
            <v/>
          </cell>
        </row>
        <row r="5038">
          <cell r="Y5038" t="str">
            <v/>
          </cell>
        </row>
        <row r="5039">
          <cell r="Y5039" t="str">
            <v/>
          </cell>
        </row>
        <row r="5040">
          <cell r="Y5040" t="str">
            <v/>
          </cell>
        </row>
        <row r="5041">
          <cell r="Y5041" t="str">
            <v/>
          </cell>
        </row>
        <row r="5042">
          <cell r="Y5042" t="str">
            <v/>
          </cell>
        </row>
        <row r="5043">
          <cell r="Y5043" t="str">
            <v/>
          </cell>
        </row>
        <row r="5044">
          <cell r="Y5044" t="str">
            <v/>
          </cell>
        </row>
        <row r="5045">
          <cell r="Y5045" t="str">
            <v/>
          </cell>
        </row>
        <row r="5046">
          <cell r="Y5046" t="str">
            <v/>
          </cell>
        </row>
        <row r="5047">
          <cell r="Y5047" t="str">
            <v/>
          </cell>
        </row>
        <row r="5048">
          <cell r="Y5048" t="str">
            <v/>
          </cell>
        </row>
        <row r="5049">
          <cell r="Y5049" t="str">
            <v/>
          </cell>
        </row>
        <row r="5050">
          <cell r="Y5050" t="str">
            <v/>
          </cell>
        </row>
        <row r="5051">
          <cell r="Y5051" t="str">
            <v/>
          </cell>
        </row>
        <row r="5052">
          <cell r="Y5052" t="str">
            <v/>
          </cell>
        </row>
        <row r="5053">
          <cell r="Y5053" t="str">
            <v/>
          </cell>
        </row>
        <row r="5054">
          <cell r="Y5054" t="str">
            <v/>
          </cell>
        </row>
        <row r="5055">
          <cell r="Y5055" t="str">
            <v/>
          </cell>
        </row>
        <row r="5056">
          <cell r="Y5056" t="str">
            <v/>
          </cell>
        </row>
        <row r="5057">
          <cell r="Y5057" t="str">
            <v/>
          </cell>
        </row>
        <row r="5058">
          <cell r="Y5058" t="str">
            <v/>
          </cell>
        </row>
        <row r="5059">
          <cell r="Y5059" t="str">
            <v/>
          </cell>
        </row>
        <row r="5060">
          <cell r="Y5060" t="str">
            <v/>
          </cell>
        </row>
        <row r="5061">
          <cell r="Y5061" t="str">
            <v/>
          </cell>
        </row>
        <row r="5062">
          <cell r="Y5062" t="str">
            <v/>
          </cell>
        </row>
        <row r="5063">
          <cell r="Y5063" t="str">
            <v/>
          </cell>
        </row>
        <row r="5064">
          <cell r="Y5064" t="str">
            <v/>
          </cell>
        </row>
        <row r="5065">
          <cell r="Y5065" t="str">
            <v/>
          </cell>
        </row>
        <row r="5066">
          <cell r="Y5066" t="str">
            <v/>
          </cell>
        </row>
        <row r="5067">
          <cell r="Y5067" t="str">
            <v/>
          </cell>
        </row>
        <row r="5068">
          <cell r="Y5068" t="str">
            <v/>
          </cell>
        </row>
        <row r="5069">
          <cell r="Y5069" t="str">
            <v/>
          </cell>
        </row>
        <row r="5070">
          <cell r="Y5070" t="str">
            <v/>
          </cell>
        </row>
        <row r="5071">
          <cell r="Y5071" t="str">
            <v/>
          </cell>
        </row>
        <row r="5072">
          <cell r="Y5072" t="str">
            <v/>
          </cell>
        </row>
        <row r="5073">
          <cell r="Y5073" t="str">
            <v/>
          </cell>
        </row>
        <row r="5074">
          <cell r="Y5074" t="str">
            <v/>
          </cell>
        </row>
        <row r="5075">
          <cell r="Y5075" t="str">
            <v/>
          </cell>
        </row>
        <row r="5076">
          <cell r="Y5076" t="str">
            <v/>
          </cell>
        </row>
        <row r="5077">
          <cell r="Y5077" t="str">
            <v/>
          </cell>
        </row>
        <row r="5078">
          <cell r="Y5078" t="str">
            <v/>
          </cell>
        </row>
        <row r="5079">
          <cell r="Y5079" t="str">
            <v/>
          </cell>
        </row>
        <row r="5080">
          <cell r="Y5080" t="str">
            <v/>
          </cell>
        </row>
        <row r="5081">
          <cell r="Y5081" t="str">
            <v/>
          </cell>
        </row>
        <row r="5082">
          <cell r="Y5082" t="str">
            <v/>
          </cell>
        </row>
        <row r="5083">
          <cell r="Y5083" t="str">
            <v/>
          </cell>
        </row>
        <row r="5084">
          <cell r="Y5084" t="str">
            <v/>
          </cell>
        </row>
        <row r="5085">
          <cell r="Y5085" t="str">
            <v/>
          </cell>
        </row>
        <row r="5086">
          <cell r="Y5086" t="str">
            <v/>
          </cell>
        </row>
        <row r="5087">
          <cell r="Y5087" t="str">
            <v/>
          </cell>
        </row>
        <row r="5088">
          <cell r="Y5088" t="str">
            <v/>
          </cell>
        </row>
        <row r="5089">
          <cell r="Y5089" t="str">
            <v/>
          </cell>
        </row>
        <row r="5090">
          <cell r="Y5090" t="str">
            <v/>
          </cell>
        </row>
        <row r="5091">
          <cell r="Y5091" t="str">
            <v/>
          </cell>
        </row>
        <row r="5092">
          <cell r="Y5092" t="str">
            <v/>
          </cell>
        </row>
        <row r="5093">
          <cell r="Y5093" t="str">
            <v/>
          </cell>
        </row>
        <row r="5094">
          <cell r="Y5094" t="str">
            <v/>
          </cell>
        </row>
        <row r="5095">
          <cell r="Y5095" t="str">
            <v/>
          </cell>
        </row>
        <row r="5096">
          <cell r="Y5096" t="str">
            <v/>
          </cell>
        </row>
        <row r="5097">
          <cell r="Y5097" t="str">
            <v/>
          </cell>
        </row>
        <row r="5098">
          <cell r="Y5098" t="str">
            <v/>
          </cell>
        </row>
        <row r="5099">
          <cell r="Y5099" t="str">
            <v/>
          </cell>
        </row>
        <row r="5100">
          <cell r="Y5100" t="str">
            <v/>
          </cell>
        </row>
        <row r="5101">
          <cell r="Y5101" t="str">
            <v/>
          </cell>
        </row>
        <row r="5102">
          <cell r="Y5102" t="str">
            <v/>
          </cell>
        </row>
        <row r="5103">
          <cell r="Y5103" t="str">
            <v/>
          </cell>
        </row>
        <row r="5104">
          <cell r="Y5104" t="str">
            <v/>
          </cell>
        </row>
        <row r="5105">
          <cell r="Y5105" t="str">
            <v/>
          </cell>
        </row>
        <row r="5106">
          <cell r="Y5106" t="str">
            <v/>
          </cell>
        </row>
        <row r="5107">
          <cell r="Y5107" t="str">
            <v/>
          </cell>
        </row>
        <row r="5108">
          <cell r="Y5108" t="str">
            <v/>
          </cell>
        </row>
        <row r="5109">
          <cell r="Y5109" t="str">
            <v/>
          </cell>
        </row>
        <row r="5110">
          <cell r="Y5110" t="str">
            <v/>
          </cell>
        </row>
        <row r="5111">
          <cell r="Y5111" t="str">
            <v/>
          </cell>
        </row>
        <row r="5112">
          <cell r="Y5112" t="str">
            <v/>
          </cell>
        </row>
        <row r="5113">
          <cell r="Y5113" t="str">
            <v/>
          </cell>
        </row>
        <row r="5114">
          <cell r="Y5114" t="str">
            <v/>
          </cell>
        </row>
        <row r="5115">
          <cell r="Y5115" t="str">
            <v/>
          </cell>
        </row>
        <row r="5116">
          <cell r="Y5116" t="str">
            <v/>
          </cell>
        </row>
        <row r="5117">
          <cell r="Y5117" t="str">
            <v/>
          </cell>
        </row>
        <row r="5118">
          <cell r="Y5118" t="str">
            <v/>
          </cell>
        </row>
        <row r="5119">
          <cell r="Y5119" t="str">
            <v/>
          </cell>
        </row>
        <row r="5120">
          <cell r="Y5120" t="str">
            <v/>
          </cell>
        </row>
        <row r="5121">
          <cell r="Y5121" t="str">
            <v/>
          </cell>
        </row>
        <row r="5122">
          <cell r="Y5122" t="str">
            <v/>
          </cell>
        </row>
        <row r="5123">
          <cell r="Y5123" t="str">
            <v/>
          </cell>
        </row>
        <row r="5124">
          <cell r="Y5124" t="str">
            <v/>
          </cell>
        </row>
        <row r="5125">
          <cell r="Y5125" t="str">
            <v/>
          </cell>
        </row>
        <row r="5126">
          <cell r="Y5126" t="str">
            <v/>
          </cell>
        </row>
        <row r="5127">
          <cell r="Y5127" t="str">
            <v/>
          </cell>
        </row>
        <row r="5128">
          <cell r="Y5128" t="str">
            <v/>
          </cell>
        </row>
        <row r="5129">
          <cell r="Y5129" t="str">
            <v/>
          </cell>
        </row>
        <row r="5130">
          <cell r="Y5130" t="str">
            <v/>
          </cell>
        </row>
        <row r="5131">
          <cell r="Y5131" t="str">
            <v/>
          </cell>
        </row>
        <row r="5132">
          <cell r="Y5132" t="str">
            <v/>
          </cell>
        </row>
        <row r="5133">
          <cell r="Y5133" t="str">
            <v/>
          </cell>
        </row>
        <row r="5134">
          <cell r="Y5134" t="str">
            <v/>
          </cell>
        </row>
        <row r="5135">
          <cell r="Y5135" t="str">
            <v/>
          </cell>
        </row>
        <row r="5136">
          <cell r="Y5136" t="str">
            <v/>
          </cell>
        </row>
        <row r="5137">
          <cell r="Y5137" t="str">
            <v/>
          </cell>
        </row>
        <row r="5138">
          <cell r="Y5138" t="str">
            <v/>
          </cell>
        </row>
        <row r="5139">
          <cell r="Y5139" t="str">
            <v/>
          </cell>
        </row>
        <row r="5140">
          <cell r="Y5140" t="str">
            <v/>
          </cell>
        </row>
        <row r="5141">
          <cell r="Y5141" t="str">
            <v/>
          </cell>
        </row>
        <row r="5142">
          <cell r="Y5142" t="str">
            <v/>
          </cell>
        </row>
        <row r="5143">
          <cell r="Y5143" t="str">
            <v/>
          </cell>
        </row>
        <row r="5144">
          <cell r="Y5144" t="str">
            <v/>
          </cell>
        </row>
        <row r="5145">
          <cell r="Y5145" t="str">
            <v/>
          </cell>
        </row>
        <row r="5146">
          <cell r="Y5146" t="str">
            <v/>
          </cell>
        </row>
        <row r="5147">
          <cell r="Y5147" t="str">
            <v/>
          </cell>
        </row>
        <row r="5148">
          <cell r="Y5148" t="str">
            <v/>
          </cell>
        </row>
        <row r="5149">
          <cell r="Y5149" t="str">
            <v/>
          </cell>
        </row>
        <row r="5150">
          <cell r="Y5150" t="str">
            <v/>
          </cell>
        </row>
        <row r="5151">
          <cell r="Y5151" t="str">
            <v/>
          </cell>
        </row>
        <row r="5152">
          <cell r="Y5152" t="str">
            <v/>
          </cell>
        </row>
        <row r="5153">
          <cell r="Y5153" t="str">
            <v/>
          </cell>
        </row>
        <row r="5154">
          <cell r="Y5154" t="str">
            <v/>
          </cell>
        </row>
        <row r="5155">
          <cell r="Y5155" t="str">
            <v/>
          </cell>
        </row>
        <row r="5156">
          <cell r="Y5156" t="str">
            <v/>
          </cell>
        </row>
        <row r="5157">
          <cell r="Y5157" t="str">
            <v/>
          </cell>
        </row>
        <row r="5158">
          <cell r="Y5158" t="str">
            <v/>
          </cell>
        </row>
        <row r="5159">
          <cell r="Y5159" t="str">
            <v/>
          </cell>
        </row>
        <row r="5160">
          <cell r="Y5160" t="str">
            <v/>
          </cell>
        </row>
        <row r="5161">
          <cell r="Y5161" t="str">
            <v/>
          </cell>
        </row>
        <row r="5162">
          <cell r="Y5162" t="str">
            <v/>
          </cell>
        </row>
        <row r="5163">
          <cell r="Y5163" t="str">
            <v/>
          </cell>
        </row>
        <row r="5164">
          <cell r="Y5164" t="str">
            <v/>
          </cell>
        </row>
        <row r="5165">
          <cell r="Y5165" t="str">
            <v/>
          </cell>
        </row>
        <row r="5166">
          <cell r="Y5166" t="str">
            <v/>
          </cell>
        </row>
        <row r="5167">
          <cell r="Y5167" t="str">
            <v/>
          </cell>
        </row>
        <row r="5168">
          <cell r="Y5168" t="str">
            <v/>
          </cell>
        </row>
        <row r="5169">
          <cell r="Y5169" t="str">
            <v/>
          </cell>
        </row>
        <row r="5170">
          <cell r="Y5170" t="str">
            <v/>
          </cell>
        </row>
        <row r="5171">
          <cell r="Y5171" t="str">
            <v/>
          </cell>
        </row>
        <row r="5172">
          <cell r="Y5172" t="str">
            <v/>
          </cell>
        </row>
        <row r="5173">
          <cell r="Y5173" t="str">
            <v/>
          </cell>
        </row>
        <row r="5174">
          <cell r="Y5174" t="str">
            <v/>
          </cell>
        </row>
        <row r="5175">
          <cell r="Y5175" t="str">
            <v/>
          </cell>
        </row>
        <row r="5176">
          <cell r="Y5176" t="str">
            <v/>
          </cell>
        </row>
        <row r="5177">
          <cell r="Y5177" t="str">
            <v/>
          </cell>
        </row>
        <row r="5178">
          <cell r="Y5178" t="str">
            <v/>
          </cell>
        </row>
        <row r="5179">
          <cell r="Y5179" t="str">
            <v/>
          </cell>
        </row>
        <row r="5180">
          <cell r="Y5180" t="str">
            <v/>
          </cell>
        </row>
        <row r="5181">
          <cell r="Y5181" t="str">
            <v/>
          </cell>
        </row>
        <row r="5182">
          <cell r="Y5182" t="str">
            <v/>
          </cell>
        </row>
        <row r="5183">
          <cell r="Y5183" t="str">
            <v/>
          </cell>
        </row>
        <row r="5184">
          <cell r="Y5184" t="str">
            <v/>
          </cell>
        </row>
        <row r="5185">
          <cell r="Y5185" t="str">
            <v/>
          </cell>
        </row>
        <row r="5186">
          <cell r="Y5186" t="str">
            <v/>
          </cell>
        </row>
        <row r="5187">
          <cell r="Y5187" t="str">
            <v/>
          </cell>
        </row>
        <row r="5188">
          <cell r="Y5188" t="str">
            <v/>
          </cell>
        </row>
        <row r="5189">
          <cell r="Y5189" t="str">
            <v/>
          </cell>
        </row>
        <row r="5190">
          <cell r="Y5190" t="str">
            <v/>
          </cell>
        </row>
        <row r="5191">
          <cell r="Y5191" t="str">
            <v/>
          </cell>
        </row>
        <row r="5192">
          <cell r="Y5192" t="str">
            <v/>
          </cell>
        </row>
        <row r="5193">
          <cell r="Y5193" t="str">
            <v/>
          </cell>
        </row>
        <row r="5194">
          <cell r="Y5194" t="str">
            <v/>
          </cell>
        </row>
        <row r="5195">
          <cell r="Y5195" t="str">
            <v/>
          </cell>
        </row>
        <row r="5196">
          <cell r="Y5196" t="str">
            <v/>
          </cell>
        </row>
        <row r="5197">
          <cell r="Y5197" t="str">
            <v/>
          </cell>
        </row>
        <row r="5198">
          <cell r="Y5198" t="str">
            <v/>
          </cell>
        </row>
        <row r="5199">
          <cell r="Y5199" t="str">
            <v/>
          </cell>
        </row>
        <row r="5200">
          <cell r="Y5200" t="str">
            <v/>
          </cell>
        </row>
        <row r="5201">
          <cell r="Y5201" t="str">
            <v/>
          </cell>
        </row>
        <row r="5202">
          <cell r="Y5202" t="str">
            <v/>
          </cell>
        </row>
        <row r="5203">
          <cell r="Y5203" t="str">
            <v/>
          </cell>
        </row>
        <row r="5204">
          <cell r="Y5204" t="str">
            <v/>
          </cell>
        </row>
        <row r="5205">
          <cell r="Y5205" t="str">
            <v/>
          </cell>
        </row>
        <row r="5206">
          <cell r="Y5206" t="str">
            <v/>
          </cell>
        </row>
        <row r="5207">
          <cell r="Y5207" t="str">
            <v/>
          </cell>
        </row>
        <row r="5208">
          <cell r="Y5208" t="str">
            <v/>
          </cell>
        </row>
        <row r="5209">
          <cell r="Y5209" t="str">
            <v/>
          </cell>
        </row>
        <row r="5210">
          <cell r="Y5210" t="str">
            <v/>
          </cell>
        </row>
        <row r="5211">
          <cell r="Y5211" t="str">
            <v/>
          </cell>
        </row>
        <row r="5212">
          <cell r="Y5212" t="str">
            <v/>
          </cell>
        </row>
        <row r="5213">
          <cell r="Y5213" t="str">
            <v/>
          </cell>
        </row>
        <row r="5214">
          <cell r="Y5214" t="str">
            <v/>
          </cell>
        </row>
        <row r="5215">
          <cell r="Y5215" t="str">
            <v/>
          </cell>
        </row>
        <row r="5216">
          <cell r="Y5216" t="str">
            <v/>
          </cell>
        </row>
        <row r="5217">
          <cell r="Y5217" t="str">
            <v/>
          </cell>
        </row>
        <row r="5218">
          <cell r="Y5218" t="str">
            <v/>
          </cell>
        </row>
        <row r="5219">
          <cell r="Y5219" t="str">
            <v/>
          </cell>
        </row>
        <row r="5220">
          <cell r="Y5220" t="str">
            <v/>
          </cell>
        </row>
        <row r="5221">
          <cell r="Y5221" t="str">
            <v/>
          </cell>
        </row>
        <row r="5222">
          <cell r="Y5222" t="str">
            <v/>
          </cell>
        </row>
        <row r="5223">
          <cell r="Y5223" t="str">
            <v/>
          </cell>
        </row>
        <row r="5224">
          <cell r="Y5224" t="str">
            <v/>
          </cell>
        </row>
        <row r="5225">
          <cell r="Y5225" t="str">
            <v/>
          </cell>
        </row>
        <row r="5226">
          <cell r="Y5226" t="str">
            <v/>
          </cell>
        </row>
        <row r="5227">
          <cell r="Y5227" t="str">
            <v/>
          </cell>
        </row>
        <row r="5228">
          <cell r="Y5228" t="str">
            <v/>
          </cell>
        </row>
        <row r="5229">
          <cell r="Y5229" t="str">
            <v/>
          </cell>
        </row>
        <row r="5230">
          <cell r="Y5230" t="str">
            <v/>
          </cell>
        </row>
        <row r="5231">
          <cell r="Y5231" t="str">
            <v/>
          </cell>
        </row>
        <row r="5232">
          <cell r="Y5232" t="str">
            <v/>
          </cell>
        </row>
        <row r="5233">
          <cell r="Y5233" t="str">
            <v/>
          </cell>
        </row>
        <row r="5234">
          <cell r="Y5234" t="str">
            <v/>
          </cell>
        </row>
        <row r="5235">
          <cell r="Y5235" t="str">
            <v/>
          </cell>
        </row>
        <row r="5236">
          <cell r="Y5236" t="str">
            <v/>
          </cell>
        </row>
        <row r="5237">
          <cell r="Y5237" t="str">
            <v/>
          </cell>
        </row>
        <row r="5238">
          <cell r="Y5238" t="str">
            <v/>
          </cell>
        </row>
        <row r="5239">
          <cell r="Y5239" t="str">
            <v/>
          </cell>
        </row>
        <row r="5240">
          <cell r="Y5240" t="str">
            <v/>
          </cell>
        </row>
        <row r="5241">
          <cell r="Y5241" t="str">
            <v/>
          </cell>
        </row>
        <row r="5242">
          <cell r="Y5242" t="str">
            <v/>
          </cell>
        </row>
        <row r="5243">
          <cell r="Y5243" t="str">
            <v/>
          </cell>
        </row>
        <row r="5244">
          <cell r="Y5244" t="str">
            <v/>
          </cell>
        </row>
        <row r="5245">
          <cell r="Y5245" t="str">
            <v/>
          </cell>
        </row>
        <row r="5246">
          <cell r="Y5246" t="str">
            <v/>
          </cell>
        </row>
        <row r="5247">
          <cell r="Y5247" t="str">
            <v/>
          </cell>
        </row>
        <row r="5248">
          <cell r="Y5248" t="str">
            <v/>
          </cell>
        </row>
        <row r="5249">
          <cell r="Y5249" t="str">
            <v/>
          </cell>
        </row>
        <row r="5250">
          <cell r="Y5250" t="str">
            <v/>
          </cell>
        </row>
        <row r="5251">
          <cell r="Y5251" t="str">
            <v/>
          </cell>
        </row>
        <row r="5252">
          <cell r="Y5252" t="str">
            <v/>
          </cell>
        </row>
        <row r="5253">
          <cell r="Y5253" t="str">
            <v/>
          </cell>
        </row>
        <row r="5254">
          <cell r="Y5254" t="str">
            <v/>
          </cell>
        </row>
        <row r="5255">
          <cell r="Y5255" t="str">
            <v/>
          </cell>
        </row>
        <row r="5258">
          <cell r="L5258">
            <v>0</v>
          </cell>
        </row>
        <row r="5259">
          <cell r="E5259">
            <v>0</v>
          </cell>
        </row>
        <row r="5262">
          <cell r="T5262">
            <v>0</v>
          </cell>
        </row>
        <row r="5263">
          <cell r="X5263">
            <v>0</v>
          </cell>
        </row>
      </sheetData>
      <sheetData sheetId="12" refreshError="1"/>
      <sheetData sheetId="13" refreshError="1"/>
      <sheetData sheetId="14">
        <row r="1">
          <cell r="I1" t="str">
            <v>Cost Adjustments</v>
          </cell>
        </row>
      </sheetData>
      <sheetData sheetId="15" refreshError="1"/>
      <sheetData sheetId="16">
        <row r="2">
          <cell r="A2">
            <v>2019</v>
          </cell>
          <cell r="C2" t="str">
            <v>I_FOT_COBQ3</v>
          </cell>
          <cell r="E2">
            <v>0</v>
          </cell>
        </row>
        <row r="3">
          <cell r="A3">
            <v>2019</v>
          </cell>
          <cell r="C3" t="str">
            <v>I_FOT_COB_W</v>
          </cell>
          <cell r="E3">
            <v>0</v>
          </cell>
        </row>
        <row r="4">
          <cell r="A4">
            <v>2019</v>
          </cell>
          <cell r="C4" t="str">
            <v>I_FOT_MDCQ3</v>
          </cell>
          <cell r="E4">
            <v>0</v>
          </cell>
        </row>
        <row r="5">
          <cell r="A5">
            <v>2019</v>
          </cell>
          <cell r="C5" t="str">
            <v>I_FOT_MDCQ3b</v>
          </cell>
          <cell r="E5">
            <v>0</v>
          </cell>
        </row>
        <row r="6">
          <cell r="A6">
            <v>2019</v>
          </cell>
          <cell r="C6" t="str">
            <v>I_FOT_MDC_W</v>
          </cell>
          <cell r="E6">
            <v>0</v>
          </cell>
        </row>
        <row r="7">
          <cell r="A7">
            <v>2019</v>
          </cell>
          <cell r="C7" t="str">
            <v>I_RP_WD_LJp</v>
          </cell>
          <cell r="E7">
            <v>0</v>
          </cell>
        </row>
        <row r="8">
          <cell r="A8">
            <v>2019</v>
          </cell>
          <cell r="C8" t="str">
            <v>I_RP_WD_Gdne</v>
          </cell>
          <cell r="E8">
            <v>0</v>
          </cell>
        </row>
        <row r="9">
          <cell r="A9">
            <v>2019</v>
          </cell>
          <cell r="C9" t="str">
            <v>I_US_BAT_Pan</v>
          </cell>
          <cell r="E9">
            <v>4.5250000000000004</v>
          </cell>
        </row>
        <row r="10">
          <cell r="A10">
            <v>2019</v>
          </cell>
          <cell r="C10" t="str">
            <v>I_RP_WD_Mg1</v>
          </cell>
          <cell r="E10">
            <v>0</v>
          </cell>
        </row>
        <row r="11">
          <cell r="A11">
            <v>2019</v>
          </cell>
          <cell r="C11" t="str">
            <v>I_RP_WD_Mg2</v>
          </cell>
          <cell r="E11">
            <v>0</v>
          </cell>
        </row>
        <row r="12">
          <cell r="A12">
            <v>2019</v>
          </cell>
          <cell r="C12" t="str">
            <v>I_RP_WD_Glnr</v>
          </cell>
          <cell r="E12">
            <v>0</v>
          </cell>
        </row>
        <row r="13">
          <cell r="A13">
            <v>2019</v>
          </cell>
          <cell r="C13" t="str">
            <v>I_RP_WD_Gln3</v>
          </cell>
          <cell r="E13">
            <v>0</v>
          </cell>
        </row>
        <row r="14">
          <cell r="A14">
            <v>2019</v>
          </cell>
          <cell r="C14" t="str">
            <v>I_RP_WD_7Mil</v>
          </cell>
          <cell r="E14">
            <v>0</v>
          </cell>
        </row>
        <row r="15">
          <cell r="A15">
            <v>2019</v>
          </cell>
          <cell r="C15" t="str">
            <v>I_RP_WD_7Mi2</v>
          </cell>
          <cell r="E15">
            <v>0</v>
          </cell>
        </row>
        <row r="16">
          <cell r="A16">
            <v>2019</v>
          </cell>
          <cell r="C16" t="str">
            <v>I_RP_WD_HiP</v>
          </cell>
          <cell r="E16">
            <v>0</v>
          </cell>
        </row>
        <row r="17">
          <cell r="A17">
            <v>2019</v>
          </cell>
          <cell r="C17" t="str">
            <v>I_RP_WD_McF</v>
          </cell>
          <cell r="E17">
            <v>0</v>
          </cell>
        </row>
        <row r="18">
          <cell r="A18">
            <v>2019</v>
          </cell>
          <cell r="C18" t="str">
            <v>I_RP_WD_RHs</v>
          </cell>
          <cell r="E18">
            <v>0</v>
          </cell>
        </row>
        <row r="19">
          <cell r="A19">
            <v>2019</v>
          </cell>
          <cell r="C19" t="str">
            <v>I_FOT_NOBQ3</v>
          </cell>
          <cell r="E19">
            <v>0</v>
          </cell>
        </row>
        <row r="20">
          <cell r="A20">
            <v>2020</v>
          </cell>
          <cell r="C20" t="str">
            <v>I_FOT_COBQ3</v>
          </cell>
          <cell r="E20">
            <v>0</v>
          </cell>
        </row>
        <row r="21">
          <cell r="A21">
            <v>2020</v>
          </cell>
          <cell r="C21" t="str">
            <v>I_FOT_MDCQ3</v>
          </cell>
          <cell r="E21">
            <v>0</v>
          </cell>
        </row>
        <row r="22">
          <cell r="A22">
            <v>2020</v>
          </cell>
          <cell r="C22" t="str">
            <v>I_FOT_MDC_W</v>
          </cell>
          <cell r="E22">
            <v>0</v>
          </cell>
        </row>
        <row r="23">
          <cell r="A23">
            <v>2020</v>
          </cell>
          <cell r="C23" t="str">
            <v>CL_Naughton3_I_NTN3_GC</v>
          </cell>
          <cell r="E23">
            <v>3.2829999999999999</v>
          </cell>
        </row>
        <row r="24">
          <cell r="A24">
            <v>2020</v>
          </cell>
          <cell r="C24" t="str">
            <v>FB_S_Milfrd</v>
          </cell>
          <cell r="E24">
            <v>0</v>
          </cell>
        </row>
        <row r="25">
          <cell r="A25">
            <v>2020</v>
          </cell>
          <cell r="C25" t="str">
            <v>I_RP_WD_Dlp</v>
          </cell>
          <cell r="E25">
            <v>0</v>
          </cell>
        </row>
        <row r="26">
          <cell r="A26">
            <v>2020</v>
          </cell>
          <cell r="C26" t="str">
            <v>R_WD_TBF3_b</v>
          </cell>
          <cell r="E26">
            <v>0</v>
          </cell>
        </row>
        <row r="27">
          <cell r="A27">
            <v>2020</v>
          </cell>
          <cell r="C27" t="str">
            <v>R_WD_EKF1_b</v>
          </cell>
          <cell r="E27">
            <v>0</v>
          </cell>
        </row>
        <row r="28">
          <cell r="A28">
            <v>2020</v>
          </cell>
          <cell r="C28" t="str">
            <v>I_FOT_NOBQ3</v>
          </cell>
          <cell r="E28">
            <v>0</v>
          </cell>
        </row>
        <row r="29">
          <cell r="A29">
            <v>2020</v>
          </cell>
          <cell r="C29" t="str">
            <v>I_FOT_NOB_W</v>
          </cell>
          <cell r="E29">
            <v>0</v>
          </cell>
        </row>
        <row r="30">
          <cell r="A30">
            <v>2021</v>
          </cell>
          <cell r="C30" t="str">
            <v>I_FOT_COBQ3</v>
          </cell>
          <cell r="E30">
            <v>0</v>
          </cell>
        </row>
        <row r="31">
          <cell r="A31">
            <v>2021</v>
          </cell>
          <cell r="C31" t="str">
            <v>I_FOT_MDCQ3</v>
          </cell>
          <cell r="E31">
            <v>0</v>
          </cell>
        </row>
        <row r="32">
          <cell r="A32">
            <v>2021</v>
          </cell>
          <cell r="C32" t="str">
            <v>I_FOT_MDC_W</v>
          </cell>
          <cell r="E32">
            <v>0</v>
          </cell>
        </row>
        <row r="33">
          <cell r="A33">
            <v>2021</v>
          </cell>
          <cell r="C33" t="str">
            <v>H1.UN_PVS_CP</v>
          </cell>
          <cell r="E33">
            <v>198.214</v>
          </cell>
        </row>
        <row r="34">
          <cell r="A34">
            <v>2021</v>
          </cell>
          <cell r="C34" t="str">
            <v>FB_S_Hunter</v>
          </cell>
          <cell r="E34">
            <v>0</v>
          </cell>
        </row>
        <row r="35">
          <cell r="A35">
            <v>2021</v>
          </cell>
          <cell r="C35" t="str">
            <v>FB_S_Sigurd</v>
          </cell>
          <cell r="E35">
            <v>0</v>
          </cell>
        </row>
        <row r="36">
          <cell r="A36">
            <v>2021</v>
          </cell>
          <cell r="C36" t="str">
            <v>FB_S_CovMtn</v>
          </cell>
          <cell r="E36">
            <v>0</v>
          </cell>
        </row>
        <row r="37">
          <cell r="A37">
            <v>2021</v>
          </cell>
          <cell r="C37" t="str">
            <v>R_WD_CDR2_c</v>
          </cell>
          <cell r="E37">
            <v>0</v>
          </cell>
        </row>
        <row r="38">
          <cell r="A38">
            <v>2021</v>
          </cell>
          <cell r="C38" t="str">
            <v>I_CedarSpI_WD</v>
          </cell>
          <cell r="E38">
            <v>0</v>
          </cell>
        </row>
        <row r="39">
          <cell r="A39">
            <v>2021</v>
          </cell>
          <cell r="C39" t="str">
            <v>FB_S_PrnMil</v>
          </cell>
          <cell r="E39">
            <v>0</v>
          </cell>
        </row>
        <row r="40">
          <cell r="A40">
            <v>2021</v>
          </cell>
          <cell r="C40" t="str">
            <v>I_FOT_NOBQ3</v>
          </cell>
          <cell r="E40">
            <v>0</v>
          </cell>
        </row>
        <row r="41">
          <cell r="A41">
            <v>2021</v>
          </cell>
          <cell r="C41" t="str">
            <v>I_FOT_NOB_W</v>
          </cell>
          <cell r="E41">
            <v>0</v>
          </cell>
        </row>
        <row r="42">
          <cell r="A42">
            <v>2022</v>
          </cell>
          <cell r="C42" t="str">
            <v>I_FOT_COBQ3</v>
          </cell>
          <cell r="E42">
            <v>0</v>
          </cell>
        </row>
        <row r="43">
          <cell r="A43">
            <v>2022</v>
          </cell>
          <cell r="C43" t="str">
            <v>I_FOT_MDCQ3</v>
          </cell>
          <cell r="E43">
            <v>0</v>
          </cell>
        </row>
        <row r="44">
          <cell r="A44">
            <v>2022</v>
          </cell>
          <cell r="C44" t="str">
            <v>I_FOT_MDC_W</v>
          </cell>
          <cell r="E44">
            <v>0</v>
          </cell>
        </row>
        <row r="45">
          <cell r="A45">
            <v>2022</v>
          </cell>
          <cell r="C45" t="str">
            <v>H1.UN_PVS_CP</v>
          </cell>
          <cell r="E45">
            <v>79.114000000000004</v>
          </cell>
        </row>
        <row r="46">
          <cell r="A46">
            <v>2022</v>
          </cell>
          <cell r="C46" t="str">
            <v>I_FOT_NOBQ3</v>
          </cell>
          <cell r="E46">
            <v>0</v>
          </cell>
        </row>
        <row r="47">
          <cell r="A47">
            <v>2022</v>
          </cell>
          <cell r="C47" t="str">
            <v>I_FOT_NOB_W</v>
          </cell>
          <cell r="E47">
            <v>0</v>
          </cell>
        </row>
        <row r="48">
          <cell r="A48">
            <v>2023</v>
          </cell>
          <cell r="C48" t="str">
            <v>I_FOT_COBQ3</v>
          </cell>
          <cell r="E48">
            <v>0</v>
          </cell>
        </row>
        <row r="49">
          <cell r="A49">
            <v>2023</v>
          </cell>
          <cell r="C49" t="str">
            <v>I_FOT_MDCQ3</v>
          </cell>
          <cell r="E49">
            <v>0</v>
          </cell>
        </row>
        <row r="50">
          <cell r="A50">
            <v>2023</v>
          </cell>
          <cell r="C50" t="str">
            <v>I_FOT_MDC_W</v>
          </cell>
          <cell r="E50">
            <v>0</v>
          </cell>
        </row>
        <row r="51">
          <cell r="A51">
            <v>2023</v>
          </cell>
          <cell r="C51" t="str">
            <v>H1.UN_PVS_CP</v>
          </cell>
          <cell r="E51">
            <v>4.1989999999999998</v>
          </cell>
        </row>
        <row r="52">
          <cell r="A52">
            <v>2023</v>
          </cell>
          <cell r="C52" t="str">
            <v>I_FOT_NOBQ3</v>
          </cell>
          <cell r="E52">
            <v>0</v>
          </cell>
        </row>
        <row r="53">
          <cell r="A53">
            <v>2023</v>
          </cell>
          <cell r="C53" t="str">
            <v>H3.US1_WD_CP</v>
          </cell>
          <cell r="E53">
            <v>87.328000000000003</v>
          </cell>
        </row>
        <row r="54">
          <cell r="A54">
            <v>2024</v>
          </cell>
          <cell r="C54" t="str">
            <v>I_FOT_COBQ3</v>
          </cell>
          <cell r="E54">
            <v>0</v>
          </cell>
        </row>
        <row r="55">
          <cell r="A55">
            <v>2024</v>
          </cell>
          <cell r="C55" t="str">
            <v>I_FOT_COB_W</v>
          </cell>
          <cell r="E55">
            <v>0</v>
          </cell>
        </row>
        <row r="56">
          <cell r="A56">
            <v>2024</v>
          </cell>
          <cell r="C56" t="str">
            <v>H1.UN_PVS_CP</v>
          </cell>
          <cell r="E56">
            <v>90.53</v>
          </cell>
        </row>
        <row r="57">
          <cell r="A57">
            <v>2024</v>
          </cell>
          <cell r="C57" t="str">
            <v>H1.SO1_PVS</v>
          </cell>
          <cell r="E57">
            <v>573.33500000000004</v>
          </cell>
        </row>
        <row r="58">
          <cell r="A58">
            <v>2024</v>
          </cell>
          <cell r="C58" t="str">
            <v>L1.SO1_PVS</v>
          </cell>
          <cell r="E58">
            <v>74.941000000000003</v>
          </cell>
        </row>
        <row r="59">
          <cell r="A59">
            <v>2024</v>
          </cell>
          <cell r="C59" t="str">
            <v>I_FOT_NOBQ3</v>
          </cell>
          <cell r="E59">
            <v>0</v>
          </cell>
        </row>
        <row r="60">
          <cell r="A60">
            <v>2024</v>
          </cell>
          <cell r="C60" t="str">
            <v>L1.US1_PVS</v>
          </cell>
          <cell r="E60">
            <v>283.88900000000001</v>
          </cell>
        </row>
        <row r="61">
          <cell r="A61">
            <v>2024</v>
          </cell>
          <cell r="C61" t="str">
            <v>L1.YK1_PVS</v>
          </cell>
          <cell r="E61">
            <v>511.81799999999998</v>
          </cell>
        </row>
        <row r="62">
          <cell r="A62">
            <v>2024</v>
          </cell>
          <cell r="C62" t="str">
            <v>H4.AE1_WD</v>
          </cell>
          <cell r="E62">
            <v>2405.5160000000001</v>
          </cell>
        </row>
        <row r="63">
          <cell r="A63">
            <v>2024</v>
          </cell>
          <cell r="C63" t="str">
            <v>H1.UN1_PVS_CP</v>
          </cell>
          <cell r="E63">
            <v>317.09899999999999</v>
          </cell>
        </row>
        <row r="64">
          <cell r="A64">
            <v>2024</v>
          </cell>
          <cell r="C64" t="str">
            <v>L1.UN1_PVS</v>
          </cell>
          <cell r="E64">
            <v>420.91300000000001</v>
          </cell>
        </row>
        <row r="65">
          <cell r="A65">
            <v>2024</v>
          </cell>
          <cell r="C65" t="str">
            <v>L1.JBB_PVS</v>
          </cell>
          <cell r="E65">
            <v>434.69900000000001</v>
          </cell>
        </row>
        <row r="66">
          <cell r="A66">
            <v>2025</v>
          </cell>
          <cell r="C66" t="str">
            <v>I_FOT_COBQ3</v>
          </cell>
          <cell r="E66">
            <v>0</v>
          </cell>
        </row>
        <row r="67">
          <cell r="A67">
            <v>2025</v>
          </cell>
          <cell r="C67" t="str">
            <v>I_FOT_COB_W</v>
          </cell>
          <cell r="E67">
            <v>0</v>
          </cell>
        </row>
        <row r="68">
          <cell r="A68">
            <v>2025</v>
          </cell>
          <cell r="C68" t="str">
            <v>I_FOT_NOBQ3</v>
          </cell>
          <cell r="E68">
            <v>0</v>
          </cell>
        </row>
        <row r="69">
          <cell r="A69">
            <v>2026</v>
          </cell>
          <cell r="C69" t="str">
            <v>I_FOT_COB_W</v>
          </cell>
          <cell r="E69">
            <v>0</v>
          </cell>
        </row>
        <row r="70">
          <cell r="A70">
            <v>2026</v>
          </cell>
          <cell r="C70" t="str">
            <v>I_FOT_MDCQ3</v>
          </cell>
          <cell r="E70">
            <v>0</v>
          </cell>
        </row>
        <row r="71">
          <cell r="A71">
            <v>2026</v>
          </cell>
          <cell r="C71" t="str">
            <v>I_NTN_SC_FRM</v>
          </cell>
          <cell r="E71">
            <v>132.881</v>
          </cell>
        </row>
        <row r="72">
          <cell r="A72">
            <v>2026</v>
          </cell>
          <cell r="C72" t="str">
            <v>I_FOT_NOBQ3</v>
          </cell>
          <cell r="E72">
            <v>0</v>
          </cell>
        </row>
        <row r="73">
          <cell r="A73">
            <v>2027</v>
          </cell>
          <cell r="C73" t="str">
            <v>I_FOT_COB_W</v>
          </cell>
          <cell r="E73">
            <v>0</v>
          </cell>
        </row>
        <row r="74">
          <cell r="A74">
            <v>2027</v>
          </cell>
          <cell r="C74" t="str">
            <v>I_FOT_MDCQ3</v>
          </cell>
          <cell r="E74">
            <v>0</v>
          </cell>
        </row>
        <row r="75">
          <cell r="A75">
            <v>2027</v>
          </cell>
          <cell r="C75" t="str">
            <v>I_FOT_NOBQ3</v>
          </cell>
          <cell r="E75">
            <v>0</v>
          </cell>
        </row>
        <row r="76">
          <cell r="A76">
            <v>2028</v>
          </cell>
          <cell r="C76" t="str">
            <v>I_FOT_COBQ3</v>
          </cell>
          <cell r="E76">
            <v>0</v>
          </cell>
        </row>
        <row r="77">
          <cell r="A77">
            <v>2028</v>
          </cell>
          <cell r="C77" t="str">
            <v>I_FOT_MDCQ3</v>
          </cell>
          <cell r="E77">
            <v>0</v>
          </cell>
        </row>
        <row r="78">
          <cell r="A78">
            <v>2028</v>
          </cell>
          <cell r="C78" t="str">
            <v>I_FOT_MDCQ3b</v>
          </cell>
          <cell r="E78">
            <v>0</v>
          </cell>
        </row>
        <row r="79">
          <cell r="A79">
            <v>2028</v>
          </cell>
          <cell r="C79" t="str">
            <v>I_FOT_MDC_W</v>
          </cell>
          <cell r="E79">
            <v>0</v>
          </cell>
        </row>
        <row r="80">
          <cell r="A80">
            <v>2028</v>
          </cell>
          <cell r="C80" t="str">
            <v>I_FOT_MNAQ3c</v>
          </cell>
          <cell r="E80">
            <v>0</v>
          </cell>
        </row>
        <row r="81">
          <cell r="A81">
            <v>2028</v>
          </cell>
          <cell r="C81" t="str">
            <v>I_YK_BAT_LI</v>
          </cell>
          <cell r="E81">
            <v>149.57400000000001</v>
          </cell>
        </row>
        <row r="82">
          <cell r="A82">
            <v>2028</v>
          </cell>
          <cell r="C82" t="str">
            <v>I_WV_BAT_LI</v>
          </cell>
          <cell r="E82">
            <v>106.72499999999999</v>
          </cell>
        </row>
        <row r="83">
          <cell r="A83">
            <v>2028</v>
          </cell>
          <cell r="C83" t="str">
            <v>I_FOT_NOBQ3</v>
          </cell>
          <cell r="E83">
            <v>0</v>
          </cell>
        </row>
        <row r="84">
          <cell r="A84">
            <v>2029</v>
          </cell>
          <cell r="C84" t="str">
            <v>I_FOT_COBFL</v>
          </cell>
          <cell r="E84">
            <v>0</v>
          </cell>
        </row>
        <row r="85">
          <cell r="A85">
            <v>2029</v>
          </cell>
          <cell r="C85" t="str">
            <v>I_FOT_COBQ3</v>
          </cell>
          <cell r="E85">
            <v>0</v>
          </cell>
        </row>
        <row r="86">
          <cell r="A86">
            <v>2029</v>
          </cell>
          <cell r="C86" t="str">
            <v>I_FOT_MDCQ3</v>
          </cell>
          <cell r="E86">
            <v>0</v>
          </cell>
        </row>
        <row r="87">
          <cell r="A87">
            <v>2029</v>
          </cell>
          <cell r="C87" t="str">
            <v>I_FOT_MDCQ3b</v>
          </cell>
          <cell r="E87">
            <v>0</v>
          </cell>
        </row>
        <row r="88">
          <cell r="A88">
            <v>2029</v>
          </cell>
          <cell r="C88" t="str">
            <v>I_FOT_MDC_W</v>
          </cell>
          <cell r="E88">
            <v>0</v>
          </cell>
        </row>
        <row r="89">
          <cell r="A89">
            <v>2029</v>
          </cell>
          <cell r="C89" t="str">
            <v>I_FOT_MNAQ3c</v>
          </cell>
          <cell r="E89">
            <v>0</v>
          </cell>
        </row>
        <row r="90">
          <cell r="A90">
            <v>2029</v>
          </cell>
          <cell r="C90" t="str">
            <v>I_WW_BAT_LI</v>
          </cell>
          <cell r="E90">
            <v>106.34</v>
          </cell>
        </row>
        <row r="91">
          <cell r="A91">
            <v>2029</v>
          </cell>
          <cell r="C91" t="str">
            <v>I_SO_BAT_LI</v>
          </cell>
          <cell r="E91">
            <v>297.95299999999997</v>
          </cell>
        </row>
        <row r="92">
          <cell r="A92">
            <v>2029</v>
          </cell>
          <cell r="C92" t="str">
            <v>I_PNC_BAT_LI</v>
          </cell>
          <cell r="E92">
            <v>148.876</v>
          </cell>
        </row>
        <row r="93">
          <cell r="A93">
            <v>2029</v>
          </cell>
          <cell r="C93" t="str">
            <v>I_WV_BAT_LI</v>
          </cell>
          <cell r="E93">
            <v>63.804000000000002</v>
          </cell>
        </row>
        <row r="94">
          <cell r="A94">
            <v>2029</v>
          </cell>
          <cell r="C94" t="str">
            <v>I_FOT_NOBQ3</v>
          </cell>
          <cell r="E94">
            <v>0</v>
          </cell>
        </row>
        <row r="95">
          <cell r="A95">
            <v>2029</v>
          </cell>
          <cell r="C95" t="str">
            <v>H_.YK1_WDS</v>
          </cell>
          <cell r="E95">
            <v>16.754000000000001</v>
          </cell>
        </row>
        <row r="96">
          <cell r="A96">
            <v>2029</v>
          </cell>
          <cell r="C96" t="str">
            <v>L_.JBB_PVS</v>
          </cell>
          <cell r="E96">
            <v>434.87700000000001</v>
          </cell>
        </row>
        <row r="97">
          <cell r="A97">
            <v>2030</v>
          </cell>
          <cell r="C97" t="str">
            <v>I_FOT_COBFL</v>
          </cell>
          <cell r="E97">
            <v>0</v>
          </cell>
        </row>
        <row r="98">
          <cell r="A98">
            <v>2030</v>
          </cell>
          <cell r="C98" t="str">
            <v>I_FOT_COBQ3</v>
          </cell>
          <cell r="E98">
            <v>0</v>
          </cell>
        </row>
        <row r="99">
          <cell r="A99">
            <v>2030</v>
          </cell>
          <cell r="C99" t="str">
            <v>I_FOT_COB_W</v>
          </cell>
          <cell r="E99">
            <v>0</v>
          </cell>
        </row>
        <row r="100">
          <cell r="A100">
            <v>2030</v>
          </cell>
          <cell r="C100" t="str">
            <v>I_FOT_MDCQ3</v>
          </cell>
          <cell r="E100">
            <v>0</v>
          </cell>
        </row>
        <row r="101">
          <cell r="A101">
            <v>2030</v>
          </cell>
          <cell r="C101" t="str">
            <v>I_FOT_MDCQ3b</v>
          </cell>
          <cell r="E101">
            <v>0</v>
          </cell>
        </row>
        <row r="102">
          <cell r="A102">
            <v>2030</v>
          </cell>
          <cell r="C102" t="str">
            <v>I_FOT_MDC_W</v>
          </cell>
          <cell r="E102">
            <v>0</v>
          </cell>
        </row>
        <row r="103">
          <cell r="A103">
            <v>2030</v>
          </cell>
          <cell r="C103" t="str">
            <v>I_FOT_MNAQ3c</v>
          </cell>
          <cell r="E103">
            <v>0</v>
          </cell>
        </row>
        <row r="104">
          <cell r="A104">
            <v>2030</v>
          </cell>
          <cell r="C104" t="str">
            <v>I_NTN_SC_FRM</v>
          </cell>
          <cell r="E104">
            <v>265.76299999999998</v>
          </cell>
        </row>
        <row r="105">
          <cell r="A105">
            <v>2030</v>
          </cell>
          <cell r="C105" t="str">
            <v>I_FOT_NOBQ3</v>
          </cell>
          <cell r="E105">
            <v>0</v>
          </cell>
        </row>
        <row r="106">
          <cell r="A106">
            <v>2030</v>
          </cell>
          <cell r="C106" t="str">
            <v>H_.GO2_WD</v>
          </cell>
          <cell r="E106">
            <v>588.94000000000005</v>
          </cell>
        </row>
        <row r="107">
          <cell r="A107">
            <v>2030</v>
          </cell>
          <cell r="C107" t="str">
            <v>L_.GO2_WD</v>
          </cell>
          <cell r="E107">
            <v>713.745</v>
          </cell>
        </row>
        <row r="108">
          <cell r="A108">
            <v>2030</v>
          </cell>
          <cell r="C108" t="str">
            <v>L_.US4_PVS</v>
          </cell>
          <cell r="E108">
            <v>604.4</v>
          </cell>
        </row>
        <row r="109">
          <cell r="A109">
            <v>2031</v>
          </cell>
          <cell r="C109" t="str">
            <v>I_FOT_COBFL</v>
          </cell>
          <cell r="E109">
            <v>0</v>
          </cell>
        </row>
        <row r="110">
          <cell r="A110">
            <v>2031</v>
          </cell>
          <cell r="C110" t="str">
            <v>I_FOT_COBQ3</v>
          </cell>
          <cell r="E110">
            <v>0</v>
          </cell>
        </row>
        <row r="111">
          <cell r="A111">
            <v>2031</v>
          </cell>
          <cell r="C111" t="str">
            <v>I_FOT_COB_W</v>
          </cell>
          <cell r="E111">
            <v>0</v>
          </cell>
        </row>
        <row r="112">
          <cell r="A112">
            <v>2031</v>
          </cell>
          <cell r="C112" t="str">
            <v>I_GO_BAT_LI</v>
          </cell>
          <cell r="E112">
            <v>42.31</v>
          </cell>
        </row>
        <row r="113">
          <cell r="A113">
            <v>2031</v>
          </cell>
          <cell r="C113" t="str">
            <v>I_FOT_MDCQ3</v>
          </cell>
          <cell r="E113">
            <v>0</v>
          </cell>
        </row>
        <row r="114">
          <cell r="A114">
            <v>2031</v>
          </cell>
          <cell r="C114" t="str">
            <v>I_FOT_MDCQ3b</v>
          </cell>
          <cell r="E114">
            <v>0</v>
          </cell>
        </row>
        <row r="115">
          <cell r="A115">
            <v>2031</v>
          </cell>
          <cell r="C115" t="str">
            <v>I_FOT_MDC_W</v>
          </cell>
          <cell r="E115">
            <v>0</v>
          </cell>
        </row>
        <row r="116">
          <cell r="A116">
            <v>2031</v>
          </cell>
          <cell r="C116" t="str">
            <v>I_FOT_MNAQ3c</v>
          </cell>
          <cell r="E116">
            <v>0</v>
          </cell>
        </row>
        <row r="117">
          <cell r="A117">
            <v>2031</v>
          </cell>
          <cell r="C117" t="str">
            <v>I_FOT_NOBQ3</v>
          </cell>
          <cell r="E117">
            <v>0</v>
          </cell>
        </row>
        <row r="118">
          <cell r="A118">
            <v>2032</v>
          </cell>
          <cell r="C118" t="str">
            <v>I_FOT_COBFL</v>
          </cell>
          <cell r="E118">
            <v>0</v>
          </cell>
        </row>
        <row r="119">
          <cell r="A119">
            <v>2032</v>
          </cell>
          <cell r="C119" t="str">
            <v>I_FOT_COBQ3</v>
          </cell>
          <cell r="E119">
            <v>0</v>
          </cell>
        </row>
        <row r="120">
          <cell r="A120">
            <v>2032</v>
          </cell>
          <cell r="C120" t="str">
            <v>I_FOT_COB_W</v>
          </cell>
          <cell r="E120">
            <v>0</v>
          </cell>
        </row>
        <row r="121">
          <cell r="A121">
            <v>2032</v>
          </cell>
          <cell r="C121" t="str">
            <v>I_FOT_MDCQ3</v>
          </cell>
          <cell r="E121">
            <v>0</v>
          </cell>
        </row>
        <row r="122">
          <cell r="A122">
            <v>2032</v>
          </cell>
          <cell r="C122" t="str">
            <v>I_FOT_MDCQ3b</v>
          </cell>
          <cell r="E122">
            <v>0</v>
          </cell>
        </row>
        <row r="123">
          <cell r="A123">
            <v>2032</v>
          </cell>
          <cell r="C123" t="str">
            <v>I_FOT_MDC_W</v>
          </cell>
          <cell r="E123">
            <v>0</v>
          </cell>
        </row>
        <row r="124">
          <cell r="A124">
            <v>2032</v>
          </cell>
          <cell r="C124" t="str">
            <v>I_FOT_MNAQ3c</v>
          </cell>
          <cell r="E124">
            <v>0</v>
          </cell>
        </row>
        <row r="125">
          <cell r="A125">
            <v>2032</v>
          </cell>
          <cell r="C125" t="str">
            <v>I_WW_BAT_LI</v>
          </cell>
          <cell r="E125">
            <v>84.676000000000002</v>
          </cell>
        </row>
        <row r="126">
          <cell r="A126">
            <v>2032</v>
          </cell>
          <cell r="C126" t="str">
            <v>I_SO_BAT_LI</v>
          </cell>
          <cell r="E126">
            <v>84.676000000000002</v>
          </cell>
        </row>
        <row r="127">
          <cell r="A127">
            <v>2032</v>
          </cell>
          <cell r="C127" t="str">
            <v>I_FOT_NOBQ3</v>
          </cell>
          <cell r="E127">
            <v>0</v>
          </cell>
        </row>
        <row r="128">
          <cell r="A128">
            <v>2032</v>
          </cell>
          <cell r="C128" t="str">
            <v>H_.GO2_WDS</v>
          </cell>
          <cell r="E128">
            <v>100.997</v>
          </cell>
        </row>
        <row r="129">
          <cell r="A129">
            <v>2033</v>
          </cell>
          <cell r="C129" t="str">
            <v>I_FOT_COBFL</v>
          </cell>
          <cell r="E129">
            <v>0</v>
          </cell>
        </row>
        <row r="130">
          <cell r="A130">
            <v>2033</v>
          </cell>
          <cell r="C130" t="str">
            <v>I_FOT_COBQ3</v>
          </cell>
          <cell r="E130">
            <v>0</v>
          </cell>
        </row>
        <row r="131">
          <cell r="A131">
            <v>2033</v>
          </cell>
          <cell r="C131" t="str">
            <v>I_FOT_MDCQ3</v>
          </cell>
          <cell r="E131">
            <v>0</v>
          </cell>
        </row>
        <row r="132">
          <cell r="A132">
            <v>2033</v>
          </cell>
          <cell r="C132" t="str">
            <v>I_FOT_MDCQ3b</v>
          </cell>
          <cell r="E132">
            <v>0</v>
          </cell>
        </row>
        <row r="133">
          <cell r="A133">
            <v>2033</v>
          </cell>
          <cell r="C133" t="str">
            <v>I_FOT_MDC_W</v>
          </cell>
          <cell r="E133">
            <v>0</v>
          </cell>
        </row>
        <row r="134">
          <cell r="A134">
            <v>2033</v>
          </cell>
          <cell r="C134" t="str">
            <v>I_FOT_MNAQ3c</v>
          </cell>
          <cell r="E134">
            <v>0</v>
          </cell>
        </row>
        <row r="135">
          <cell r="A135">
            <v>2033</v>
          </cell>
          <cell r="C135" t="str">
            <v>I_FOT_NOBQ3</v>
          </cell>
          <cell r="E135">
            <v>0</v>
          </cell>
        </row>
        <row r="136">
          <cell r="A136">
            <v>2033</v>
          </cell>
          <cell r="C136" t="str">
            <v>L_.SO2_PVS</v>
          </cell>
          <cell r="E136">
            <v>606.452</v>
          </cell>
        </row>
        <row r="137">
          <cell r="A137">
            <v>2034</v>
          </cell>
          <cell r="C137" t="str">
            <v>I_FOT_COBFL</v>
          </cell>
          <cell r="E137">
            <v>0</v>
          </cell>
        </row>
        <row r="138">
          <cell r="A138">
            <v>2034</v>
          </cell>
          <cell r="C138" t="str">
            <v>I_FOT_COBQ3</v>
          </cell>
          <cell r="E138">
            <v>0</v>
          </cell>
        </row>
        <row r="139">
          <cell r="A139">
            <v>2034</v>
          </cell>
          <cell r="C139" t="str">
            <v>I_FOT_MDCFL</v>
          </cell>
          <cell r="E139">
            <v>0</v>
          </cell>
        </row>
        <row r="140">
          <cell r="A140">
            <v>2034</v>
          </cell>
          <cell r="C140" t="str">
            <v>I_FOT_MDCQ3</v>
          </cell>
          <cell r="E140">
            <v>0</v>
          </cell>
        </row>
        <row r="141">
          <cell r="A141">
            <v>2034</v>
          </cell>
          <cell r="C141" t="str">
            <v>I_FOT_MDCQ3b</v>
          </cell>
          <cell r="E141">
            <v>0</v>
          </cell>
        </row>
        <row r="142">
          <cell r="A142">
            <v>2034</v>
          </cell>
          <cell r="C142" t="str">
            <v>I_FOT_MNAQ3c</v>
          </cell>
          <cell r="E142">
            <v>0</v>
          </cell>
        </row>
        <row r="143">
          <cell r="A143">
            <v>2034</v>
          </cell>
          <cell r="C143" t="str">
            <v>I_FOT_NOBQ3</v>
          </cell>
          <cell r="E143">
            <v>0</v>
          </cell>
        </row>
        <row r="144">
          <cell r="A144">
            <v>2035</v>
          </cell>
          <cell r="C144" t="str">
            <v>I_FOT_COBFL</v>
          </cell>
          <cell r="E144">
            <v>0</v>
          </cell>
        </row>
        <row r="145">
          <cell r="A145">
            <v>2035</v>
          </cell>
          <cell r="C145" t="str">
            <v>I_FOT_COBQ3</v>
          </cell>
          <cell r="E145">
            <v>0</v>
          </cell>
        </row>
        <row r="146">
          <cell r="A146">
            <v>2035</v>
          </cell>
          <cell r="C146" t="str">
            <v>I_FOT_MDCFL</v>
          </cell>
          <cell r="E146">
            <v>0</v>
          </cell>
        </row>
        <row r="147">
          <cell r="A147">
            <v>2035</v>
          </cell>
          <cell r="C147" t="str">
            <v>I_FOT_MDCQ3</v>
          </cell>
          <cell r="E147">
            <v>0</v>
          </cell>
        </row>
        <row r="148">
          <cell r="A148">
            <v>2035</v>
          </cell>
          <cell r="C148" t="str">
            <v>I_FOT_MDCQ3b</v>
          </cell>
          <cell r="E148">
            <v>0</v>
          </cell>
        </row>
        <row r="149">
          <cell r="A149">
            <v>2035</v>
          </cell>
          <cell r="C149" t="str">
            <v>I_FOT_MDC_W</v>
          </cell>
          <cell r="E149">
            <v>0</v>
          </cell>
        </row>
        <row r="150">
          <cell r="A150">
            <v>2035</v>
          </cell>
          <cell r="C150" t="str">
            <v>I_FOT_MNAQ3c</v>
          </cell>
          <cell r="E150">
            <v>0</v>
          </cell>
        </row>
        <row r="151">
          <cell r="A151">
            <v>2035</v>
          </cell>
          <cell r="C151" t="str">
            <v>I_FOT_NOBQ3</v>
          </cell>
          <cell r="E151">
            <v>0</v>
          </cell>
        </row>
        <row r="152">
          <cell r="A152">
            <v>2036</v>
          </cell>
          <cell r="C152" t="str">
            <v>I_FOT_COBFL</v>
          </cell>
          <cell r="E152">
            <v>0</v>
          </cell>
        </row>
        <row r="153">
          <cell r="A153">
            <v>2036</v>
          </cell>
          <cell r="C153" t="str">
            <v>I_FOT_COBQ3</v>
          </cell>
          <cell r="E153">
            <v>0</v>
          </cell>
        </row>
        <row r="154">
          <cell r="A154">
            <v>2036</v>
          </cell>
          <cell r="C154" t="str">
            <v>I_FOT_MDCFL</v>
          </cell>
          <cell r="E154">
            <v>0</v>
          </cell>
        </row>
        <row r="155">
          <cell r="A155">
            <v>2036</v>
          </cell>
          <cell r="C155" t="str">
            <v>I_FOT_MDCQ3</v>
          </cell>
          <cell r="E155">
            <v>0</v>
          </cell>
        </row>
        <row r="156">
          <cell r="A156">
            <v>2036</v>
          </cell>
          <cell r="C156" t="str">
            <v>I_FOT_MDCQ3b</v>
          </cell>
          <cell r="E156">
            <v>0</v>
          </cell>
        </row>
        <row r="157">
          <cell r="A157">
            <v>2036</v>
          </cell>
          <cell r="C157" t="str">
            <v>I_FOT_MNAQ3c</v>
          </cell>
          <cell r="E157">
            <v>0</v>
          </cell>
        </row>
        <row r="158">
          <cell r="A158">
            <v>2036</v>
          </cell>
          <cell r="C158" t="str">
            <v>I_FOT_NOBQ3</v>
          </cell>
          <cell r="E158">
            <v>0</v>
          </cell>
        </row>
        <row r="159">
          <cell r="A159">
            <v>2036</v>
          </cell>
          <cell r="C159" t="str">
            <v>L_.YK4_PVS</v>
          </cell>
          <cell r="E159">
            <v>535.92499999999995</v>
          </cell>
        </row>
        <row r="160">
          <cell r="A160">
            <v>2037</v>
          </cell>
          <cell r="C160" t="str">
            <v>I_FOT_COBFL</v>
          </cell>
          <cell r="E160">
            <v>0</v>
          </cell>
        </row>
        <row r="161">
          <cell r="A161">
            <v>2037</v>
          </cell>
          <cell r="C161" t="str">
            <v>I_FOT_COBQ3</v>
          </cell>
          <cell r="E161">
            <v>0</v>
          </cell>
        </row>
        <row r="162">
          <cell r="A162">
            <v>2037</v>
          </cell>
          <cell r="C162" t="str">
            <v>I_FOT_MDCFL</v>
          </cell>
          <cell r="E162">
            <v>0</v>
          </cell>
        </row>
        <row r="163">
          <cell r="A163">
            <v>2037</v>
          </cell>
          <cell r="C163" t="str">
            <v>I_FOT_MDCQ3</v>
          </cell>
          <cell r="E163">
            <v>0</v>
          </cell>
        </row>
        <row r="164">
          <cell r="A164">
            <v>2037</v>
          </cell>
          <cell r="C164" t="str">
            <v>I_FOT_MDCQ3b</v>
          </cell>
          <cell r="E164">
            <v>0</v>
          </cell>
        </row>
        <row r="165">
          <cell r="A165">
            <v>2037</v>
          </cell>
          <cell r="C165" t="str">
            <v>I_FOT_MNAQ3c</v>
          </cell>
          <cell r="E165">
            <v>0</v>
          </cell>
        </row>
        <row r="166">
          <cell r="A166">
            <v>2037</v>
          </cell>
          <cell r="C166" t="str">
            <v>I_DJ_CC_J1</v>
          </cell>
          <cell r="E166">
            <v>472.99400000000003</v>
          </cell>
        </row>
        <row r="167">
          <cell r="A167">
            <v>2037</v>
          </cell>
          <cell r="C167" t="str">
            <v>I_DJ_CC_J1D</v>
          </cell>
          <cell r="E167">
            <v>25.670999999999999</v>
          </cell>
        </row>
        <row r="168">
          <cell r="A168">
            <v>2037</v>
          </cell>
          <cell r="C168" t="str">
            <v>I_FOT_NOBQ3</v>
          </cell>
          <cell r="E168">
            <v>0</v>
          </cell>
        </row>
        <row r="169">
          <cell r="A169">
            <v>2037</v>
          </cell>
          <cell r="C169" t="str">
            <v>H_.YK4_WDS</v>
          </cell>
          <cell r="E169">
            <v>18.451000000000001</v>
          </cell>
        </row>
        <row r="170">
          <cell r="A170">
            <v>2037</v>
          </cell>
          <cell r="C170" t="str">
            <v>I_WV_SC_FRM</v>
          </cell>
          <cell r="E170">
            <v>328.08600000000001</v>
          </cell>
        </row>
        <row r="171">
          <cell r="A171">
            <v>2037</v>
          </cell>
          <cell r="C171" t="str">
            <v>I_WS2_SC_FRM</v>
          </cell>
          <cell r="E171">
            <v>327.94900000000001</v>
          </cell>
        </row>
        <row r="172">
          <cell r="A172">
            <v>2037</v>
          </cell>
          <cell r="C172" t="str">
            <v>L_.HTG_PVS</v>
          </cell>
          <cell r="E172">
            <v>1103.943</v>
          </cell>
        </row>
        <row r="173">
          <cell r="A173">
            <v>2038</v>
          </cell>
          <cell r="C173" t="str">
            <v>I_FOT_COBFL</v>
          </cell>
          <cell r="E173">
            <v>0</v>
          </cell>
        </row>
        <row r="174">
          <cell r="A174">
            <v>2038</v>
          </cell>
          <cell r="C174" t="str">
            <v>I_FOT_COBQ3</v>
          </cell>
          <cell r="E174">
            <v>0</v>
          </cell>
        </row>
        <row r="175">
          <cell r="A175">
            <v>2038</v>
          </cell>
          <cell r="C175" t="str">
            <v>I_GO_BAT_LI</v>
          </cell>
          <cell r="E175">
            <v>212.53800000000001</v>
          </cell>
        </row>
        <row r="176">
          <cell r="A176">
            <v>2038</v>
          </cell>
          <cell r="C176" t="str">
            <v>I_FOT_MDCFL</v>
          </cell>
          <cell r="E176">
            <v>0</v>
          </cell>
        </row>
        <row r="177">
          <cell r="A177">
            <v>2038</v>
          </cell>
          <cell r="C177" t="str">
            <v>I_FOT_MDCQ3</v>
          </cell>
          <cell r="E177">
            <v>0</v>
          </cell>
        </row>
        <row r="178">
          <cell r="A178">
            <v>2038</v>
          </cell>
          <cell r="C178" t="str">
            <v>I_FOT_MDCQ3b</v>
          </cell>
          <cell r="E178">
            <v>0</v>
          </cell>
        </row>
        <row r="179">
          <cell r="A179">
            <v>2038</v>
          </cell>
          <cell r="C179" t="str">
            <v>I_FOT_MNAQ3c</v>
          </cell>
          <cell r="E179">
            <v>0</v>
          </cell>
        </row>
        <row r="180">
          <cell r="A180">
            <v>2038</v>
          </cell>
          <cell r="C180" t="str">
            <v>I_US_BAT_LI</v>
          </cell>
          <cell r="E180">
            <v>276.60000000000002</v>
          </cell>
        </row>
        <row r="181">
          <cell r="A181">
            <v>2038</v>
          </cell>
          <cell r="C181" t="str">
            <v>I_WW_BAT_LI</v>
          </cell>
          <cell r="E181">
            <v>85.015000000000001</v>
          </cell>
        </row>
        <row r="182">
          <cell r="A182">
            <v>2038</v>
          </cell>
          <cell r="C182" t="str">
            <v>I_WSW_BAT_LI</v>
          </cell>
          <cell r="E182">
            <v>21.353999999999999</v>
          </cell>
        </row>
        <row r="183">
          <cell r="A183">
            <v>2038</v>
          </cell>
          <cell r="C183" t="str">
            <v>I_SO_BAT_LI</v>
          </cell>
          <cell r="E183">
            <v>255.04599999999999</v>
          </cell>
        </row>
        <row r="184">
          <cell r="A184">
            <v>2038</v>
          </cell>
          <cell r="C184" t="str">
            <v>I_FOT_NOBQ3</v>
          </cell>
          <cell r="E184">
            <v>0</v>
          </cell>
        </row>
        <row r="185">
          <cell r="A185">
            <v>2038</v>
          </cell>
          <cell r="C185" t="str">
            <v>L_.JBB_PVS</v>
          </cell>
          <cell r="E185">
            <v>851.452</v>
          </cell>
        </row>
        <row r="186">
          <cell r="A186">
            <v>2019</v>
          </cell>
          <cell r="C186" t="str">
            <v>D2_ID_aa_Pln</v>
          </cell>
          <cell r="E186">
            <v>0</v>
          </cell>
        </row>
        <row r="187">
          <cell r="A187">
            <v>2019</v>
          </cell>
          <cell r="C187" t="str">
            <v>D1UT_DLC_1</v>
          </cell>
          <cell r="E187">
            <v>0</v>
          </cell>
        </row>
        <row r="188">
          <cell r="A188">
            <v>2019</v>
          </cell>
          <cell r="C188" t="str">
            <v>D2_UT_aa_Pln</v>
          </cell>
          <cell r="E188">
            <v>0</v>
          </cell>
        </row>
        <row r="189">
          <cell r="A189">
            <v>2019</v>
          </cell>
          <cell r="C189" t="str">
            <v>D2_YK_aa_Pln</v>
          </cell>
          <cell r="E189">
            <v>0</v>
          </cell>
        </row>
        <row r="190">
          <cell r="A190">
            <v>2019</v>
          </cell>
          <cell r="C190" t="str">
            <v>D2_WW_aa_Pln</v>
          </cell>
          <cell r="E190">
            <v>0</v>
          </cell>
        </row>
        <row r="191">
          <cell r="A191">
            <v>2019</v>
          </cell>
          <cell r="C191" t="str">
            <v>D2_WY_aa_Pln</v>
          </cell>
          <cell r="E191">
            <v>0</v>
          </cell>
        </row>
        <row r="192">
          <cell r="A192">
            <v>2019</v>
          </cell>
          <cell r="C192" t="str">
            <v>D2_CA_aa_Pln</v>
          </cell>
          <cell r="E192">
            <v>0</v>
          </cell>
        </row>
        <row r="193">
          <cell r="A193">
            <v>2019</v>
          </cell>
          <cell r="C193" t="str">
            <v>D2_OR_aa_Pln</v>
          </cell>
          <cell r="E193">
            <v>0</v>
          </cell>
        </row>
        <row r="194">
          <cell r="A194">
            <v>2020</v>
          </cell>
          <cell r="C194" t="str">
            <v>D2_ID_a_00</v>
          </cell>
          <cell r="E194">
            <v>0</v>
          </cell>
        </row>
        <row r="195">
          <cell r="A195">
            <v>2020</v>
          </cell>
          <cell r="C195" t="str">
            <v>D2_ID_b_10</v>
          </cell>
          <cell r="E195">
            <v>0</v>
          </cell>
        </row>
        <row r="196">
          <cell r="A196">
            <v>2020</v>
          </cell>
          <cell r="C196" t="str">
            <v>D2_ID_c_20</v>
          </cell>
          <cell r="E196">
            <v>0</v>
          </cell>
        </row>
        <row r="197">
          <cell r="A197">
            <v>2020</v>
          </cell>
          <cell r="C197" t="str">
            <v>D2_ID_d_30</v>
          </cell>
          <cell r="E197">
            <v>0</v>
          </cell>
        </row>
        <row r="198">
          <cell r="A198">
            <v>2020</v>
          </cell>
          <cell r="C198" t="str">
            <v>D2_ID_e_40</v>
          </cell>
          <cell r="E198">
            <v>0</v>
          </cell>
        </row>
        <row r="199">
          <cell r="A199">
            <v>2020</v>
          </cell>
          <cell r="C199" t="str">
            <v>D2_ID_f_50</v>
          </cell>
          <cell r="E199">
            <v>0</v>
          </cell>
        </row>
        <row r="200">
          <cell r="A200">
            <v>2020</v>
          </cell>
          <cell r="C200" t="str">
            <v>D2_UT_a_00</v>
          </cell>
          <cell r="E200">
            <v>0</v>
          </cell>
        </row>
        <row r="201">
          <cell r="A201">
            <v>2020</v>
          </cell>
          <cell r="C201" t="str">
            <v>D2_UT_b_10</v>
          </cell>
          <cell r="E201">
            <v>0</v>
          </cell>
        </row>
        <row r="202">
          <cell r="A202">
            <v>2020</v>
          </cell>
          <cell r="C202" t="str">
            <v>D2_UT_c_20</v>
          </cell>
          <cell r="E202">
            <v>0</v>
          </cell>
        </row>
        <row r="203">
          <cell r="A203">
            <v>2020</v>
          </cell>
          <cell r="C203" t="str">
            <v>D2_UT_d_30</v>
          </cell>
          <cell r="E203">
            <v>0</v>
          </cell>
        </row>
        <row r="204">
          <cell r="A204">
            <v>2020</v>
          </cell>
          <cell r="C204" t="str">
            <v>D2_UT_e_40</v>
          </cell>
          <cell r="E204">
            <v>0</v>
          </cell>
        </row>
        <row r="205">
          <cell r="A205">
            <v>2020</v>
          </cell>
          <cell r="C205" t="str">
            <v>D2_UT_f_50</v>
          </cell>
          <cell r="E205">
            <v>0</v>
          </cell>
        </row>
        <row r="206">
          <cell r="A206">
            <v>2020</v>
          </cell>
          <cell r="C206" t="str">
            <v>D2_YK_a_00</v>
          </cell>
          <cell r="E206">
            <v>0</v>
          </cell>
        </row>
        <row r="207">
          <cell r="A207">
            <v>2020</v>
          </cell>
          <cell r="C207" t="str">
            <v>D2_YK_b_10</v>
          </cell>
          <cell r="E207">
            <v>0</v>
          </cell>
        </row>
        <row r="208">
          <cell r="A208">
            <v>2020</v>
          </cell>
          <cell r="C208" t="str">
            <v>D2_YK_c_20</v>
          </cell>
          <cell r="E208">
            <v>0</v>
          </cell>
        </row>
        <row r="209">
          <cell r="A209">
            <v>2020</v>
          </cell>
          <cell r="C209" t="str">
            <v>D2_YK_d_30</v>
          </cell>
          <cell r="E209">
            <v>0</v>
          </cell>
        </row>
        <row r="210">
          <cell r="A210">
            <v>2020</v>
          </cell>
          <cell r="C210" t="str">
            <v>D2_YK_e_40</v>
          </cell>
          <cell r="E210">
            <v>0</v>
          </cell>
        </row>
        <row r="211">
          <cell r="A211">
            <v>2020</v>
          </cell>
          <cell r="C211" t="str">
            <v>D2_YK_f_50</v>
          </cell>
          <cell r="E211">
            <v>0</v>
          </cell>
        </row>
        <row r="212">
          <cell r="A212">
            <v>2020</v>
          </cell>
          <cell r="C212" t="str">
            <v>D2_YK_g_60</v>
          </cell>
          <cell r="E212">
            <v>0</v>
          </cell>
        </row>
        <row r="213">
          <cell r="A213">
            <v>2020</v>
          </cell>
          <cell r="C213" t="str">
            <v>D2_WW_a_00</v>
          </cell>
          <cell r="E213">
            <v>0</v>
          </cell>
        </row>
        <row r="214">
          <cell r="A214">
            <v>2020</v>
          </cell>
          <cell r="C214" t="str">
            <v>D2_WW_b_10</v>
          </cell>
          <cell r="E214">
            <v>0</v>
          </cell>
        </row>
        <row r="215">
          <cell r="A215">
            <v>2020</v>
          </cell>
          <cell r="C215" t="str">
            <v>D2_WW_c_20</v>
          </cell>
          <cell r="E215">
            <v>0</v>
          </cell>
        </row>
        <row r="216">
          <cell r="A216">
            <v>2020</v>
          </cell>
          <cell r="C216" t="str">
            <v>D2_WW_d_30</v>
          </cell>
          <cell r="E216">
            <v>0</v>
          </cell>
        </row>
        <row r="217">
          <cell r="A217">
            <v>2020</v>
          </cell>
          <cell r="C217" t="str">
            <v>D2_WW_e_40</v>
          </cell>
          <cell r="E217">
            <v>0</v>
          </cell>
        </row>
        <row r="218">
          <cell r="A218">
            <v>2020</v>
          </cell>
          <cell r="C218" t="str">
            <v>D2_WW_f_50</v>
          </cell>
          <cell r="E218">
            <v>0</v>
          </cell>
        </row>
        <row r="219">
          <cell r="A219">
            <v>2020</v>
          </cell>
          <cell r="C219" t="str">
            <v>D2_WY_a_00</v>
          </cell>
          <cell r="E219">
            <v>0</v>
          </cell>
        </row>
        <row r="220">
          <cell r="A220">
            <v>2020</v>
          </cell>
          <cell r="C220" t="str">
            <v>D2_WY_b_10</v>
          </cell>
          <cell r="E220">
            <v>0</v>
          </cell>
        </row>
        <row r="221">
          <cell r="A221">
            <v>2020</v>
          </cell>
          <cell r="C221" t="str">
            <v>D2_WY_c_20</v>
          </cell>
          <cell r="E221">
            <v>0</v>
          </cell>
        </row>
        <row r="222">
          <cell r="A222">
            <v>2020</v>
          </cell>
          <cell r="C222" t="str">
            <v>D2_WY_d_30</v>
          </cell>
          <cell r="E222">
            <v>0</v>
          </cell>
        </row>
        <row r="223">
          <cell r="A223">
            <v>2020</v>
          </cell>
          <cell r="C223" t="str">
            <v>D2_WY_e_40</v>
          </cell>
          <cell r="E223">
            <v>0</v>
          </cell>
        </row>
        <row r="224">
          <cell r="A224">
            <v>2020</v>
          </cell>
          <cell r="C224" t="str">
            <v>D2_OR_a_00</v>
          </cell>
          <cell r="E224">
            <v>0</v>
          </cell>
        </row>
        <row r="225">
          <cell r="A225">
            <v>2020</v>
          </cell>
          <cell r="C225" t="str">
            <v>D2_OR_d_30</v>
          </cell>
          <cell r="E225">
            <v>0</v>
          </cell>
        </row>
        <row r="226">
          <cell r="A226">
            <v>2020</v>
          </cell>
          <cell r="C226" t="str">
            <v>D2_CA_a_00</v>
          </cell>
          <cell r="E226">
            <v>0</v>
          </cell>
        </row>
        <row r="227">
          <cell r="A227">
            <v>2020</v>
          </cell>
          <cell r="C227" t="str">
            <v>D2_CA_b_10</v>
          </cell>
          <cell r="E227">
            <v>0</v>
          </cell>
        </row>
        <row r="228">
          <cell r="A228">
            <v>2020</v>
          </cell>
          <cell r="C228" t="str">
            <v>D2_CA_c_20</v>
          </cell>
          <cell r="E228">
            <v>0</v>
          </cell>
        </row>
        <row r="229">
          <cell r="A229">
            <v>2020</v>
          </cell>
          <cell r="C229" t="str">
            <v>D2_CA_d_30</v>
          </cell>
          <cell r="E229">
            <v>0</v>
          </cell>
        </row>
        <row r="230">
          <cell r="A230">
            <v>2020</v>
          </cell>
          <cell r="C230" t="str">
            <v>D2_CA_e_40</v>
          </cell>
          <cell r="E230">
            <v>0</v>
          </cell>
        </row>
        <row r="231">
          <cell r="A231">
            <v>2020</v>
          </cell>
          <cell r="C231" t="str">
            <v>D2_CA_f_50</v>
          </cell>
          <cell r="E231">
            <v>0</v>
          </cell>
        </row>
        <row r="232">
          <cell r="A232">
            <v>2020</v>
          </cell>
          <cell r="C232" t="str">
            <v>D2_OR_b_10</v>
          </cell>
          <cell r="E232">
            <v>0</v>
          </cell>
        </row>
        <row r="233">
          <cell r="A233">
            <v>2020</v>
          </cell>
          <cell r="C233" t="str">
            <v>D2_OR_e_40</v>
          </cell>
          <cell r="E233">
            <v>0</v>
          </cell>
        </row>
        <row r="234">
          <cell r="A234">
            <v>2020</v>
          </cell>
          <cell r="C234" t="str">
            <v>D2_OR_f_50</v>
          </cell>
          <cell r="E234">
            <v>0</v>
          </cell>
        </row>
        <row r="235">
          <cell r="A235">
            <v>2020</v>
          </cell>
          <cell r="C235" t="str">
            <v>D2_OR_c_20</v>
          </cell>
          <cell r="E235">
            <v>0</v>
          </cell>
        </row>
        <row r="236">
          <cell r="A236">
            <v>2021</v>
          </cell>
          <cell r="C236" t="str">
            <v>D2_ID_a_00</v>
          </cell>
          <cell r="E236">
            <v>0</v>
          </cell>
        </row>
        <row r="237">
          <cell r="A237">
            <v>2021</v>
          </cell>
          <cell r="C237" t="str">
            <v>D2_ID_b_10</v>
          </cell>
          <cell r="E237">
            <v>0</v>
          </cell>
        </row>
        <row r="238">
          <cell r="A238">
            <v>2021</v>
          </cell>
          <cell r="C238" t="str">
            <v>D2_ID_c_20</v>
          </cell>
          <cell r="E238">
            <v>0</v>
          </cell>
        </row>
        <row r="239">
          <cell r="A239">
            <v>2021</v>
          </cell>
          <cell r="C239" t="str">
            <v>D2_ID_d_30</v>
          </cell>
          <cell r="E239">
            <v>0</v>
          </cell>
        </row>
        <row r="240">
          <cell r="A240">
            <v>2021</v>
          </cell>
          <cell r="C240" t="str">
            <v>D2_ID_e_40</v>
          </cell>
          <cell r="E240">
            <v>0</v>
          </cell>
        </row>
        <row r="241">
          <cell r="A241">
            <v>2021</v>
          </cell>
          <cell r="C241" t="str">
            <v>D2_ID_f_50</v>
          </cell>
          <cell r="E241">
            <v>0</v>
          </cell>
        </row>
        <row r="242">
          <cell r="A242">
            <v>2021</v>
          </cell>
          <cell r="C242" t="str">
            <v>D1UT_DLC_2</v>
          </cell>
          <cell r="E242">
            <v>0</v>
          </cell>
        </row>
        <row r="243">
          <cell r="A243">
            <v>2021</v>
          </cell>
          <cell r="C243" t="str">
            <v>D2_UT_a_00</v>
          </cell>
          <cell r="E243">
            <v>0</v>
          </cell>
        </row>
        <row r="244">
          <cell r="A244">
            <v>2021</v>
          </cell>
          <cell r="C244" t="str">
            <v>D2_UT_b_10</v>
          </cell>
          <cell r="E244">
            <v>0</v>
          </cell>
        </row>
        <row r="245">
          <cell r="A245">
            <v>2021</v>
          </cell>
          <cell r="C245" t="str">
            <v>D2_UT_c_20</v>
          </cell>
          <cell r="E245">
            <v>0</v>
          </cell>
        </row>
        <row r="246">
          <cell r="A246">
            <v>2021</v>
          </cell>
          <cell r="C246" t="str">
            <v>D2_UT_d_30</v>
          </cell>
          <cell r="E246">
            <v>0</v>
          </cell>
        </row>
        <row r="247">
          <cell r="A247">
            <v>2021</v>
          </cell>
          <cell r="C247" t="str">
            <v>D2_UT_e_40</v>
          </cell>
          <cell r="E247">
            <v>0</v>
          </cell>
        </row>
        <row r="248">
          <cell r="A248">
            <v>2021</v>
          </cell>
          <cell r="C248" t="str">
            <v>D2_UT_f_50</v>
          </cell>
          <cell r="E248">
            <v>0</v>
          </cell>
        </row>
        <row r="249">
          <cell r="A249">
            <v>2021</v>
          </cell>
          <cell r="C249" t="str">
            <v>D2_YK_a_00</v>
          </cell>
          <cell r="E249">
            <v>0</v>
          </cell>
        </row>
        <row r="250">
          <cell r="A250">
            <v>2021</v>
          </cell>
          <cell r="C250" t="str">
            <v>D2_YK_b_10</v>
          </cell>
          <cell r="E250">
            <v>0</v>
          </cell>
        </row>
        <row r="251">
          <cell r="A251">
            <v>2021</v>
          </cell>
          <cell r="C251" t="str">
            <v>D2_YK_c_20</v>
          </cell>
          <cell r="E251">
            <v>0</v>
          </cell>
        </row>
        <row r="252">
          <cell r="A252">
            <v>2021</v>
          </cell>
          <cell r="C252" t="str">
            <v>D2_YK_d_30</v>
          </cell>
          <cell r="E252">
            <v>0</v>
          </cell>
        </row>
        <row r="253">
          <cell r="A253">
            <v>2021</v>
          </cell>
          <cell r="C253" t="str">
            <v>D2_YK_e_40</v>
          </cell>
          <cell r="E253">
            <v>0</v>
          </cell>
        </row>
        <row r="254">
          <cell r="A254">
            <v>2021</v>
          </cell>
          <cell r="C254" t="str">
            <v>D2_YK_f_50</v>
          </cell>
          <cell r="E254">
            <v>0</v>
          </cell>
        </row>
        <row r="255">
          <cell r="A255">
            <v>2021</v>
          </cell>
          <cell r="C255" t="str">
            <v>D2_YK_g_60</v>
          </cell>
          <cell r="E255">
            <v>0</v>
          </cell>
        </row>
        <row r="256">
          <cell r="A256">
            <v>2021</v>
          </cell>
          <cell r="C256" t="str">
            <v>D2_WW_a_00</v>
          </cell>
          <cell r="E256">
            <v>0</v>
          </cell>
        </row>
        <row r="257">
          <cell r="A257">
            <v>2021</v>
          </cell>
          <cell r="C257" t="str">
            <v>D2_WW_b_10</v>
          </cell>
          <cell r="E257">
            <v>0</v>
          </cell>
        </row>
        <row r="258">
          <cell r="A258">
            <v>2021</v>
          </cell>
          <cell r="C258" t="str">
            <v>D2_WW_c_20</v>
          </cell>
          <cell r="E258">
            <v>0</v>
          </cell>
        </row>
        <row r="259">
          <cell r="A259">
            <v>2021</v>
          </cell>
          <cell r="C259" t="str">
            <v>D2_WW_d_30</v>
          </cell>
          <cell r="E259">
            <v>0</v>
          </cell>
        </row>
        <row r="260">
          <cell r="A260">
            <v>2021</v>
          </cell>
          <cell r="C260" t="str">
            <v>D2_WW_e_40</v>
          </cell>
          <cell r="E260">
            <v>0</v>
          </cell>
        </row>
        <row r="261">
          <cell r="A261">
            <v>2021</v>
          </cell>
          <cell r="C261" t="str">
            <v>D2_WW_f_50</v>
          </cell>
          <cell r="E261">
            <v>0</v>
          </cell>
        </row>
        <row r="262">
          <cell r="A262">
            <v>2021</v>
          </cell>
          <cell r="C262" t="str">
            <v>D2_WY_a_00</v>
          </cell>
          <cell r="E262">
            <v>0</v>
          </cell>
        </row>
        <row r="263">
          <cell r="A263">
            <v>2021</v>
          </cell>
          <cell r="C263" t="str">
            <v>D2_WY_b_10</v>
          </cell>
          <cell r="E263">
            <v>0</v>
          </cell>
        </row>
        <row r="264">
          <cell r="A264">
            <v>2021</v>
          </cell>
          <cell r="C264" t="str">
            <v>D2_WY_c_20</v>
          </cell>
          <cell r="E264">
            <v>0</v>
          </cell>
        </row>
        <row r="265">
          <cell r="A265">
            <v>2021</v>
          </cell>
          <cell r="C265" t="str">
            <v>D2_WY_d_30</v>
          </cell>
          <cell r="E265">
            <v>0</v>
          </cell>
        </row>
        <row r="266">
          <cell r="A266">
            <v>2021</v>
          </cell>
          <cell r="C266" t="str">
            <v>D2_WY_e_40</v>
          </cell>
          <cell r="E266">
            <v>0</v>
          </cell>
        </row>
        <row r="267">
          <cell r="A267">
            <v>2021</v>
          </cell>
          <cell r="C267" t="str">
            <v>D2_OR_a_00</v>
          </cell>
          <cell r="E267">
            <v>0</v>
          </cell>
        </row>
        <row r="268">
          <cell r="A268">
            <v>2021</v>
          </cell>
          <cell r="C268" t="str">
            <v>D2_OR_d_30</v>
          </cell>
          <cell r="E268">
            <v>0</v>
          </cell>
        </row>
        <row r="269">
          <cell r="A269">
            <v>2021</v>
          </cell>
          <cell r="C269" t="str">
            <v>D2_CA_a_00</v>
          </cell>
          <cell r="E269">
            <v>0</v>
          </cell>
        </row>
        <row r="270">
          <cell r="A270">
            <v>2021</v>
          </cell>
          <cell r="C270" t="str">
            <v>D2_CA_b_10</v>
          </cell>
          <cell r="E270">
            <v>0</v>
          </cell>
        </row>
        <row r="271">
          <cell r="A271">
            <v>2021</v>
          </cell>
          <cell r="C271" t="str">
            <v>D2_CA_c_20</v>
          </cell>
          <cell r="E271">
            <v>0</v>
          </cell>
        </row>
        <row r="272">
          <cell r="A272">
            <v>2021</v>
          </cell>
          <cell r="C272" t="str">
            <v>D2_CA_d_30</v>
          </cell>
          <cell r="E272">
            <v>0</v>
          </cell>
        </row>
        <row r="273">
          <cell r="A273">
            <v>2021</v>
          </cell>
          <cell r="C273" t="str">
            <v>D2_CA_e_40</v>
          </cell>
          <cell r="E273">
            <v>0</v>
          </cell>
        </row>
        <row r="274">
          <cell r="A274">
            <v>2021</v>
          </cell>
          <cell r="C274" t="str">
            <v>D2_CA_f_50</v>
          </cell>
          <cell r="E274">
            <v>0</v>
          </cell>
        </row>
        <row r="275">
          <cell r="A275">
            <v>2021</v>
          </cell>
          <cell r="C275" t="str">
            <v>D2_OR_b_10</v>
          </cell>
          <cell r="E275">
            <v>0</v>
          </cell>
        </row>
        <row r="276">
          <cell r="A276">
            <v>2021</v>
          </cell>
          <cell r="C276" t="str">
            <v>D2_OR_e_40</v>
          </cell>
          <cell r="E276">
            <v>0</v>
          </cell>
        </row>
        <row r="277">
          <cell r="A277">
            <v>2021</v>
          </cell>
          <cell r="C277" t="str">
            <v>D2_OR_f_50</v>
          </cell>
          <cell r="E277">
            <v>0</v>
          </cell>
        </row>
        <row r="278">
          <cell r="A278">
            <v>2021</v>
          </cell>
          <cell r="C278" t="str">
            <v>D2_OR_c_20</v>
          </cell>
          <cell r="E278">
            <v>0</v>
          </cell>
        </row>
        <row r="279">
          <cell r="A279">
            <v>2022</v>
          </cell>
          <cell r="C279" t="str">
            <v>D2_ID_a_00</v>
          </cell>
          <cell r="E279">
            <v>0</v>
          </cell>
        </row>
        <row r="280">
          <cell r="A280">
            <v>2022</v>
          </cell>
          <cell r="C280" t="str">
            <v>D2_ID_b_10</v>
          </cell>
          <cell r="E280">
            <v>0</v>
          </cell>
        </row>
        <row r="281">
          <cell r="A281">
            <v>2022</v>
          </cell>
          <cell r="C281" t="str">
            <v>D2_ID_c_20</v>
          </cell>
          <cell r="E281">
            <v>0</v>
          </cell>
        </row>
        <row r="282">
          <cell r="A282">
            <v>2022</v>
          </cell>
          <cell r="C282" t="str">
            <v>D2_ID_d_30</v>
          </cell>
          <cell r="E282">
            <v>0</v>
          </cell>
        </row>
        <row r="283">
          <cell r="A283">
            <v>2022</v>
          </cell>
          <cell r="C283" t="str">
            <v>D2_ID_e_40</v>
          </cell>
          <cell r="E283">
            <v>0</v>
          </cell>
        </row>
        <row r="284">
          <cell r="A284">
            <v>2022</v>
          </cell>
          <cell r="C284" t="str">
            <v>D2_ID_f_50</v>
          </cell>
          <cell r="E284">
            <v>0</v>
          </cell>
        </row>
        <row r="285">
          <cell r="A285">
            <v>2022</v>
          </cell>
          <cell r="C285" t="str">
            <v>D2_UT_a_00</v>
          </cell>
          <cell r="E285">
            <v>0</v>
          </cell>
        </row>
        <row r="286">
          <cell r="A286">
            <v>2022</v>
          </cell>
          <cell r="C286" t="str">
            <v>D2_UT_b_10</v>
          </cell>
          <cell r="E286">
            <v>0</v>
          </cell>
        </row>
        <row r="287">
          <cell r="A287">
            <v>2022</v>
          </cell>
          <cell r="C287" t="str">
            <v>D2_UT_c_20</v>
          </cell>
          <cell r="E287">
            <v>0</v>
          </cell>
        </row>
        <row r="288">
          <cell r="A288">
            <v>2022</v>
          </cell>
          <cell r="C288" t="str">
            <v>D2_UT_d_30</v>
          </cell>
          <cell r="E288">
            <v>0</v>
          </cell>
        </row>
        <row r="289">
          <cell r="A289">
            <v>2022</v>
          </cell>
          <cell r="C289" t="str">
            <v>D2_UT_e_40</v>
          </cell>
          <cell r="E289">
            <v>0</v>
          </cell>
        </row>
        <row r="290">
          <cell r="A290">
            <v>2022</v>
          </cell>
          <cell r="C290" t="str">
            <v>D2_UT_f_50</v>
          </cell>
          <cell r="E290">
            <v>0</v>
          </cell>
        </row>
        <row r="291">
          <cell r="A291">
            <v>2022</v>
          </cell>
          <cell r="C291" t="str">
            <v>D2_YK_a_00</v>
          </cell>
          <cell r="E291">
            <v>0</v>
          </cell>
        </row>
        <row r="292">
          <cell r="A292">
            <v>2022</v>
          </cell>
          <cell r="C292" t="str">
            <v>D2_YK_b_10</v>
          </cell>
          <cell r="E292">
            <v>0</v>
          </cell>
        </row>
        <row r="293">
          <cell r="A293">
            <v>2022</v>
          </cell>
          <cell r="C293" t="str">
            <v>D2_YK_c_20</v>
          </cell>
          <cell r="E293">
            <v>0</v>
          </cell>
        </row>
        <row r="294">
          <cell r="A294">
            <v>2022</v>
          </cell>
          <cell r="C294" t="str">
            <v>D2_YK_d_30</v>
          </cell>
          <cell r="E294">
            <v>0</v>
          </cell>
        </row>
        <row r="295">
          <cell r="A295">
            <v>2022</v>
          </cell>
          <cell r="C295" t="str">
            <v>D2_YK_e_40</v>
          </cell>
          <cell r="E295">
            <v>0</v>
          </cell>
        </row>
        <row r="296">
          <cell r="A296">
            <v>2022</v>
          </cell>
          <cell r="C296" t="str">
            <v>D2_YK_f_50</v>
          </cell>
          <cell r="E296">
            <v>0</v>
          </cell>
        </row>
        <row r="297">
          <cell r="A297">
            <v>2022</v>
          </cell>
          <cell r="C297" t="str">
            <v>D2_YK_g_60</v>
          </cell>
          <cell r="E297">
            <v>0</v>
          </cell>
        </row>
        <row r="298">
          <cell r="A298">
            <v>2022</v>
          </cell>
          <cell r="C298" t="str">
            <v>D2_YK_h_70</v>
          </cell>
          <cell r="E298">
            <v>0</v>
          </cell>
        </row>
        <row r="299">
          <cell r="A299">
            <v>2022</v>
          </cell>
          <cell r="C299" t="str">
            <v>D2_WW_a_00</v>
          </cell>
          <cell r="E299">
            <v>0</v>
          </cell>
        </row>
        <row r="300">
          <cell r="A300">
            <v>2022</v>
          </cell>
          <cell r="C300" t="str">
            <v>D2_WW_b_10</v>
          </cell>
          <cell r="E300">
            <v>0</v>
          </cell>
        </row>
        <row r="301">
          <cell r="A301">
            <v>2022</v>
          </cell>
          <cell r="C301" t="str">
            <v>D2_WW_c_20</v>
          </cell>
          <cell r="E301">
            <v>0</v>
          </cell>
        </row>
        <row r="302">
          <cell r="A302">
            <v>2022</v>
          </cell>
          <cell r="C302" t="str">
            <v>D2_WW_d_30</v>
          </cell>
          <cell r="E302">
            <v>0</v>
          </cell>
        </row>
        <row r="303">
          <cell r="A303">
            <v>2022</v>
          </cell>
          <cell r="C303" t="str">
            <v>D2_WW_e_40</v>
          </cell>
          <cell r="E303">
            <v>0</v>
          </cell>
        </row>
        <row r="304">
          <cell r="A304">
            <v>2022</v>
          </cell>
          <cell r="C304" t="str">
            <v>D2_WW_f_50</v>
          </cell>
          <cell r="E304">
            <v>0</v>
          </cell>
        </row>
        <row r="305">
          <cell r="A305">
            <v>2022</v>
          </cell>
          <cell r="C305" t="str">
            <v>D2_WW_g_60</v>
          </cell>
          <cell r="E305">
            <v>0</v>
          </cell>
        </row>
        <row r="306">
          <cell r="A306">
            <v>2022</v>
          </cell>
          <cell r="C306" t="str">
            <v>D2_WY_a_00</v>
          </cell>
          <cell r="E306">
            <v>0</v>
          </cell>
        </row>
        <row r="307">
          <cell r="A307">
            <v>2022</v>
          </cell>
          <cell r="C307" t="str">
            <v>D2_WY_b_10</v>
          </cell>
          <cell r="E307">
            <v>0</v>
          </cell>
        </row>
        <row r="308">
          <cell r="A308">
            <v>2022</v>
          </cell>
          <cell r="C308" t="str">
            <v>D2_WY_c_20</v>
          </cell>
          <cell r="E308">
            <v>0</v>
          </cell>
        </row>
        <row r="309">
          <cell r="A309">
            <v>2022</v>
          </cell>
          <cell r="C309" t="str">
            <v>D2_WY_d_30</v>
          </cell>
          <cell r="E309">
            <v>0</v>
          </cell>
        </row>
        <row r="310">
          <cell r="A310">
            <v>2022</v>
          </cell>
          <cell r="C310" t="str">
            <v>D2_WY_e_40</v>
          </cell>
          <cell r="E310">
            <v>0</v>
          </cell>
        </row>
        <row r="311">
          <cell r="A311">
            <v>2022</v>
          </cell>
          <cell r="C311" t="str">
            <v>D2_WY_f_50</v>
          </cell>
          <cell r="E311">
            <v>0</v>
          </cell>
        </row>
        <row r="312">
          <cell r="A312">
            <v>2022</v>
          </cell>
          <cell r="C312" t="str">
            <v>D2_OR_a_00</v>
          </cell>
          <cell r="E312">
            <v>0</v>
          </cell>
        </row>
        <row r="313">
          <cell r="A313">
            <v>2022</v>
          </cell>
          <cell r="C313" t="str">
            <v>D2_OR_d_30</v>
          </cell>
          <cell r="E313">
            <v>0</v>
          </cell>
        </row>
        <row r="314">
          <cell r="A314">
            <v>2022</v>
          </cell>
          <cell r="C314" t="str">
            <v>D2_OR_g_60</v>
          </cell>
          <cell r="E314">
            <v>0</v>
          </cell>
        </row>
        <row r="315">
          <cell r="A315">
            <v>2022</v>
          </cell>
          <cell r="C315" t="str">
            <v>D2_CA_a_00</v>
          </cell>
          <cell r="E315">
            <v>0</v>
          </cell>
        </row>
        <row r="316">
          <cell r="A316">
            <v>2022</v>
          </cell>
          <cell r="C316" t="str">
            <v>D2_CA_b_10</v>
          </cell>
          <cell r="E316">
            <v>0</v>
          </cell>
        </row>
        <row r="317">
          <cell r="A317">
            <v>2022</v>
          </cell>
          <cell r="C317" t="str">
            <v>D2_CA_c_20</v>
          </cell>
          <cell r="E317">
            <v>0</v>
          </cell>
        </row>
        <row r="318">
          <cell r="A318">
            <v>2022</v>
          </cell>
          <cell r="C318" t="str">
            <v>D2_CA_d_30</v>
          </cell>
          <cell r="E318">
            <v>0</v>
          </cell>
        </row>
        <row r="319">
          <cell r="A319">
            <v>2022</v>
          </cell>
          <cell r="C319" t="str">
            <v>D2_CA_e_40</v>
          </cell>
          <cell r="E319">
            <v>0</v>
          </cell>
        </row>
        <row r="320">
          <cell r="A320">
            <v>2022</v>
          </cell>
          <cell r="C320" t="str">
            <v>D2_CA_f_50</v>
          </cell>
          <cell r="E320">
            <v>0</v>
          </cell>
        </row>
        <row r="321">
          <cell r="A321">
            <v>2022</v>
          </cell>
          <cell r="C321" t="str">
            <v>D2_OR_b_10</v>
          </cell>
          <cell r="E321">
            <v>0</v>
          </cell>
        </row>
        <row r="322">
          <cell r="A322">
            <v>2022</v>
          </cell>
          <cell r="C322" t="str">
            <v>D2_OR_e_40</v>
          </cell>
          <cell r="E322">
            <v>0</v>
          </cell>
        </row>
        <row r="323">
          <cell r="A323">
            <v>2022</v>
          </cell>
          <cell r="C323" t="str">
            <v>D2_OR_f_50</v>
          </cell>
          <cell r="E323">
            <v>0</v>
          </cell>
        </row>
        <row r="324">
          <cell r="A324">
            <v>2022</v>
          </cell>
          <cell r="C324" t="str">
            <v>D2_OR_c_20</v>
          </cell>
          <cell r="E324">
            <v>0</v>
          </cell>
        </row>
        <row r="325">
          <cell r="A325">
            <v>2023</v>
          </cell>
          <cell r="C325" t="str">
            <v>D2_ID_a_00</v>
          </cell>
          <cell r="E325">
            <v>0</v>
          </cell>
        </row>
        <row r="326">
          <cell r="A326">
            <v>2023</v>
          </cell>
          <cell r="C326" t="str">
            <v>D2_ID_b_10</v>
          </cell>
          <cell r="E326">
            <v>0</v>
          </cell>
        </row>
        <row r="327">
          <cell r="A327">
            <v>2023</v>
          </cell>
          <cell r="C327" t="str">
            <v>D2_ID_c_20</v>
          </cell>
          <cell r="E327">
            <v>0</v>
          </cell>
        </row>
        <row r="328">
          <cell r="A328">
            <v>2023</v>
          </cell>
          <cell r="C328" t="str">
            <v>D2_ID_d_30</v>
          </cell>
          <cell r="E328">
            <v>0</v>
          </cell>
        </row>
        <row r="329">
          <cell r="A329">
            <v>2023</v>
          </cell>
          <cell r="C329" t="str">
            <v>D2_ID_e_40</v>
          </cell>
          <cell r="E329">
            <v>0</v>
          </cell>
        </row>
        <row r="330">
          <cell r="A330">
            <v>2023</v>
          </cell>
          <cell r="C330" t="str">
            <v>D2_ID_f_50</v>
          </cell>
          <cell r="E330">
            <v>0</v>
          </cell>
        </row>
        <row r="331">
          <cell r="A331">
            <v>2023</v>
          </cell>
          <cell r="C331" t="str">
            <v>D2_ID_g_60</v>
          </cell>
          <cell r="E331">
            <v>0</v>
          </cell>
        </row>
        <row r="332">
          <cell r="A332">
            <v>2023</v>
          </cell>
          <cell r="C332" t="str">
            <v>D1UT_DLC_3</v>
          </cell>
          <cell r="E332">
            <v>0</v>
          </cell>
        </row>
        <row r="333">
          <cell r="A333">
            <v>2023</v>
          </cell>
          <cell r="C333" t="str">
            <v>D1UT_AS_1</v>
          </cell>
          <cell r="E333">
            <v>0</v>
          </cell>
        </row>
        <row r="334">
          <cell r="A334">
            <v>2023</v>
          </cell>
          <cell r="C334" t="str">
            <v>D2_UT_a_00</v>
          </cell>
          <cell r="E334">
            <v>0</v>
          </cell>
        </row>
        <row r="335">
          <cell r="A335">
            <v>2023</v>
          </cell>
          <cell r="C335" t="str">
            <v>D2_UT_b_10</v>
          </cell>
          <cell r="E335">
            <v>0</v>
          </cell>
        </row>
        <row r="336">
          <cell r="A336">
            <v>2023</v>
          </cell>
          <cell r="C336" t="str">
            <v>D2_UT_c_20</v>
          </cell>
          <cell r="E336">
            <v>0</v>
          </cell>
        </row>
        <row r="337">
          <cell r="A337">
            <v>2023</v>
          </cell>
          <cell r="C337" t="str">
            <v>D2_UT_d_30</v>
          </cell>
          <cell r="E337">
            <v>0</v>
          </cell>
        </row>
        <row r="338">
          <cell r="A338">
            <v>2023</v>
          </cell>
          <cell r="C338" t="str">
            <v>D2_UT_e_40</v>
          </cell>
          <cell r="E338">
            <v>0</v>
          </cell>
        </row>
        <row r="339">
          <cell r="A339">
            <v>2023</v>
          </cell>
          <cell r="C339" t="str">
            <v>D2_UT_f_50</v>
          </cell>
          <cell r="E339">
            <v>0</v>
          </cell>
        </row>
        <row r="340">
          <cell r="A340">
            <v>2023</v>
          </cell>
          <cell r="C340" t="str">
            <v>D2_YK_a_00</v>
          </cell>
          <cell r="E340">
            <v>0</v>
          </cell>
        </row>
        <row r="341">
          <cell r="A341">
            <v>2023</v>
          </cell>
          <cell r="C341" t="str">
            <v>D2_YK_b_10</v>
          </cell>
          <cell r="E341">
            <v>0</v>
          </cell>
        </row>
        <row r="342">
          <cell r="A342">
            <v>2023</v>
          </cell>
          <cell r="C342" t="str">
            <v>D2_YK_c_20</v>
          </cell>
          <cell r="E342">
            <v>0</v>
          </cell>
        </row>
        <row r="343">
          <cell r="A343">
            <v>2023</v>
          </cell>
          <cell r="C343" t="str">
            <v>D2_YK_d_30</v>
          </cell>
          <cell r="E343">
            <v>0</v>
          </cell>
        </row>
        <row r="344">
          <cell r="A344">
            <v>2023</v>
          </cell>
          <cell r="C344" t="str">
            <v>D2_YK_e_40</v>
          </cell>
          <cell r="E344">
            <v>0</v>
          </cell>
        </row>
        <row r="345">
          <cell r="A345">
            <v>2023</v>
          </cell>
          <cell r="C345" t="str">
            <v>D2_YK_f_50</v>
          </cell>
          <cell r="E345">
            <v>0</v>
          </cell>
        </row>
        <row r="346">
          <cell r="A346">
            <v>2023</v>
          </cell>
          <cell r="C346" t="str">
            <v>D2_YK_g_60</v>
          </cell>
          <cell r="E346">
            <v>0</v>
          </cell>
        </row>
        <row r="347">
          <cell r="A347">
            <v>2023</v>
          </cell>
          <cell r="C347" t="str">
            <v>D2_YK_h_70</v>
          </cell>
          <cell r="E347">
            <v>0</v>
          </cell>
        </row>
        <row r="348">
          <cell r="A348">
            <v>2023</v>
          </cell>
          <cell r="C348" t="str">
            <v>D2_WW_a_00</v>
          </cell>
          <cell r="E348">
            <v>0</v>
          </cell>
        </row>
        <row r="349">
          <cell r="A349">
            <v>2023</v>
          </cell>
          <cell r="C349" t="str">
            <v>D2_WW_b_10</v>
          </cell>
          <cell r="E349">
            <v>0</v>
          </cell>
        </row>
        <row r="350">
          <cell r="A350">
            <v>2023</v>
          </cell>
          <cell r="C350" t="str">
            <v>D2_WW_c_20</v>
          </cell>
          <cell r="E350">
            <v>0</v>
          </cell>
        </row>
        <row r="351">
          <cell r="A351">
            <v>2023</v>
          </cell>
          <cell r="C351" t="str">
            <v>D2_WW_d_30</v>
          </cell>
          <cell r="E351">
            <v>0</v>
          </cell>
        </row>
        <row r="352">
          <cell r="A352">
            <v>2023</v>
          </cell>
          <cell r="C352" t="str">
            <v>D2_WW_e_40</v>
          </cell>
          <cell r="E352">
            <v>0</v>
          </cell>
        </row>
        <row r="353">
          <cell r="A353">
            <v>2023</v>
          </cell>
          <cell r="C353" t="str">
            <v>D2_WW_f_50</v>
          </cell>
          <cell r="E353">
            <v>0</v>
          </cell>
        </row>
        <row r="354">
          <cell r="A354">
            <v>2023</v>
          </cell>
          <cell r="C354" t="str">
            <v>D2_WW_g_60</v>
          </cell>
          <cell r="E354">
            <v>0</v>
          </cell>
        </row>
        <row r="355">
          <cell r="A355">
            <v>2023</v>
          </cell>
          <cell r="C355" t="str">
            <v>D2_WY_a_00</v>
          </cell>
          <cell r="E355">
            <v>0</v>
          </cell>
        </row>
        <row r="356">
          <cell r="A356">
            <v>2023</v>
          </cell>
          <cell r="C356" t="str">
            <v>D2_WY_b_10</v>
          </cell>
          <cell r="E356">
            <v>0</v>
          </cell>
        </row>
        <row r="357">
          <cell r="A357">
            <v>2023</v>
          </cell>
          <cell r="C357" t="str">
            <v>D2_WY_c_20</v>
          </cell>
          <cell r="E357">
            <v>0</v>
          </cell>
        </row>
        <row r="358">
          <cell r="A358">
            <v>2023</v>
          </cell>
          <cell r="C358" t="str">
            <v>D2_WY_d_30</v>
          </cell>
          <cell r="E358">
            <v>0</v>
          </cell>
        </row>
        <row r="359">
          <cell r="A359">
            <v>2023</v>
          </cell>
          <cell r="C359" t="str">
            <v>D2_WY_e_40</v>
          </cell>
          <cell r="E359">
            <v>0</v>
          </cell>
        </row>
        <row r="360">
          <cell r="A360">
            <v>2023</v>
          </cell>
          <cell r="C360" t="str">
            <v>D2_WY_f_50</v>
          </cell>
          <cell r="E360">
            <v>0</v>
          </cell>
        </row>
        <row r="361">
          <cell r="A361">
            <v>2023</v>
          </cell>
          <cell r="C361" t="str">
            <v>D2_OR_a_00</v>
          </cell>
          <cell r="E361">
            <v>0</v>
          </cell>
        </row>
        <row r="362">
          <cell r="A362">
            <v>2023</v>
          </cell>
          <cell r="C362" t="str">
            <v>D2_OR_d_30</v>
          </cell>
          <cell r="E362">
            <v>0</v>
          </cell>
        </row>
        <row r="363">
          <cell r="A363">
            <v>2023</v>
          </cell>
          <cell r="C363" t="str">
            <v>D2_OR_g_60</v>
          </cell>
          <cell r="E363">
            <v>0</v>
          </cell>
        </row>
        <row r="364">
          <cell r="A364">
            <v>2023</v>
          </cell>
          <cell r="C364" t="str">
            <v>D2_CA_a_00</v>
          </cell>
          <cell r="E364">
            <v>0</v>
          </cell>
        </row>
        <row r="365">
          <cell r="A365">
            <v>2023</v>
          </cell>
          <cell r="C365" t="str">
            <v>D2_CA_b_10</v>
          </cell>
          <cell r="E365">
            <v>0</v>
          </cell>
        </row>
        <row r="366">
          <cell r="A366">
            <v>2023</v>
          </cell>
          <cell r="C366" t="str">
            <v>D2_CA_c_20</v>
          </cell>
          <cell r="E366">
            <v>0</v>
          </cell>
        </row>
        <row r="367">
          <cell r="A367">
            <v>2023</v>
          </cell>
          <cell r="C367" t="str">
            <v>D2_CA_d_30</v>
          </cell>
          <cell r="E367">
            <v>0</v>
          </cell>
        </row>
        <row r="368">
          <cell r="A368">
            <v>2023</v>
          </cell>
          <cell r="C368" t="str">
            <v>D2_CA_e_40</v>
          </cell>
          <cell r="E368">
            <v>0</v>
          </cell>
        </row>
        <row r="369">
          <cell r="A369">
            <v>2023</v>
          </cell>
          <cell r="C369" t="str">
            <v>D2_CA_f_50</v>
          </cell>
          <cell r="E369">
            <v>0</v>
          </cell>
        </row>
        <row r="370">
          <cell r="A370">
            <v>2023</v>
          </cell>
          <cell r="C370" t="str">
            <v>D2_CA_g_60</v>
          </cell>
          <cell r="E370">
            <v>0</v>
          </cell>
        </row>
        <row r="371">
          <cell r="A371">
            <v>2023</v>
          </cell>
          <cell r="C371" t="str">
            <v>D2_OR_b_10</v>
          </cell>
          <cell r="E371">
            <v>0</v>
          </cell>
        </row>
        <row r="372">
          <cell r="A372">
            <v>2023</v>
          </cell>
          <cell r="C372" t="str">
            <v>D2_OR_e_40</v>
          </cell>
          <cell r="E372">
            <v>0</v>
          </cell>
        </row>
        <row r="373">
          <cell r="A373">
            <v>2023</v>
          </cell>
          <cell r="C373" t="str">
            <v>D2_OR_f_50</v>
          </cell>
          <cell r="E373">
            <v>0</v>
          </cell>
        </row>
        <row r="374">
          <cell r="A374">
            <v>2023</v>
          </cell>
          <cell r="C374" t="str">
            <v>D2_OR_h_70</v>
          </cell>
          <cell r="E374">
            <v>0</v>
          </cell>
        </row>
        <row r="375">
          <cell r="A375">
            <v>2023</v>
          </cell>
          <cell r="C375" t="str">
            <v>D2_OR_c_20</v>
          </cell>
          <cell r="E375">
            <v>0</v>
          </cell>
        </row>
        <row r="376">
          <cell r="A376">
            <v>2024</v>
          </cell>
          <cell r="C376" t="str">
            <v>D2_ID_a_00</v>
          </cell>
          <cell r="E376">
            <v>0</v>
          </cell>
        </row>
        <row r="377">
          <cell r="A377">
            <v>2024</v>
          </cell>
          <cell r="C377" t="str">
            <v>D2_ID_b_10</v>
          </cell>
          <cell r="E377">
            <v>0</v>
          </cell>
        </row>
        <row r="378">
          <cell r="A378">
            <v>2024</v>
          </cell>
          <cell r="C378" t="str">
            <v>D2_ID_c_20</v>
          </cell>
          <cell r="E378">
            <v>0</v>
          </cell>
        </row>
        <row r="379">
          <cell r="A379">
            <v>2024</v>
          </cell>
          <cell r="C379" t="str">
            <v>D2_ID_d_30</v>
          </cell>
          <cell r="E379">
            <v>0</v>
          </cell>
        </row>
        <row r="380">
          <cell r="A380">
            <v>2024</v>
          </cell>
          <cell r="C380" t="str">
            <v>D2_ID_e_40</v>
          </cell>
          <cell r="E380">
            <v>0</v>
          </cell>
        </row>
        <row r="381">
          <cell r="A381">
            <v>2024</v>
          </cell>
          <cell r="C381" t="str">
            <v>D2_ID_f_50</v>
          </cell>
          <cell r="E381">
            <v>0</v>
          </cell>
        </row>
        <row r="382">
          <cell r="A382">
            <v>2024</v>
          </cell>
          <cell r="C382" t="str">
            <v>D2_ID_g_60</v>
          </cell>
          <cell r="E382">
            <v>0</v>
          </cell>
        </row>
        <row r="383">
          <cell r="A383">
            <v>2024</v>
          </cell>
          <cell r="C383" t="str">
            <v>D2_UT_a_00</v>
          </cell>
          <cell r="E383">
            <v>0</v>
          </cell>
        </row>
        <row r="384">
          <cell r="A384">
            <v>2024</v>
          </cell>
          <cell r="C384" t="str">
            <v>D2_UT_b_10</v>
          </cell>
          <cell r="E384">
            <v>0</v>
          </cell>
        </row>
        <row r="385">
          <cell r="A385">
            <v>2024</v>
          </cell>
          <cell r="C385" t="str">
            <v>D2_UT_c_20</v>
          </cell>
          <cell r="E385">
            <v>0</v>
          </cell>
        </row>
        <row r="386">
          <cell r="A386">
            <v>2024</v>
          </cell>
          <cell r="C386" t="str">
            <v>D2_UT_d_30</v>
          </cell>
          <cell r="E386">
            <v>0</v>
          </cell>
        </row>
        <row r="387">
          <cell r="A387">
            <v>2024</v>
          </cell>
          <cell r="C387" t="str">
            <v>D2_UT_e_40</v>
          </cell>
          <cell r="E387">
            <v>0</v>
          </cell>
        </row>
        <row r="388">
          <cell r="A388">
            <v>2024</v>
          </cell>
          <cell r="C388" t="str">
            <v>D2_UT_f_50</v>
          </cell>
          <cell r="E388">
            <v>0</v>
          </cell>
        </row>
        <row r="389">
          <cell r="A389">
            <v>2024</v>
          </cell>
          <cell r="C389" t="str">
            <v>D2_UT_g_60</v>
          </cell>
          <cell r="E389">
            <v>0</v>
          </cell>
        </row>
        <row r="390">
          <cell r="A390">
            <v>2024</v>
          </cell>
          <cell r="C390" t="str">
            <v>D2_YK_a_00</v>
          </cell>
          <cell r="E390">
            <v>0</v>
          </cell>
        </row>
        <row r="391">
          <cell r="A391">
            <v>2024</v>
          </cell>
          <cell r="C391" t="str">
            <v>D2_YK_b_10</v>
          </cell>
          <cell r="E391">
            <v>0</v>
          </cell>
        </row>
        <row r="392">
          <cell r="A392">
            <v>2024</v>
          </cell>
          <cell r="C392" t="str">
            <v>D2_YK_c_20</v>
          </cell>
          <cell r="E392">
            <v>0</v>
          </cell>
        </row>
        <row r="393">
          <cell r="A393">
            <v>2024</v>
          </cell>
          <cell r="C393" t="str">
            <v>D2_YK_d_30</v>
          </cell>
          <cell r="E393">
            <v>0</v>
          </cell>
        </row>
        <row r="394">
          <cell r="A394">
            <v>2024</v>
          </cell>
          <cell r="C394" t="str">
            <v>D2_YK_e_40</v>
          </cell>
          <cell r="E394">
            <v>0</v>
          </cell>
        </row>
        <row r="395">
          <cell r="A395">
            <v>2024</v>
          </cell>
          <cell r="C395" t="str">
            <v>D2_YK_f_50</v>
          </cell>
          <cell r="E395">
            <v>0</v>
          </cell>
        </row>
        <row r="396">
          <cell r="A396">
            <v>2024</v>
          </cell>
          <cell r="C396" t="str">
            <v>D2_YK_g_60</v>
          </cell>
          <cell r="E396">
            <v>0</v>
          </cell>
        </row>
        <row r="397">
          <cell r="A397">
            <v>2024</v>
          </cell>
          <cell r="C397" t="str">
            <v>D2_YK_h_70</v>
          </cell>
          <cell r="E397">
            <v>0</v>
          </cell>
        </row>
        <row r="398">
          <cell r="A398">
            <v>2024</v>
          </cell>
          <cell r="C398" t="str">
            <v>D2_WW_a_00</v>
          </cell>
          <cell r="E398">
            <v>0</v>
          </cell>
        </row>
        <row r="399">
          <cell r="A399">
            <v>2024</v>
          </cell>
          <cell r="C399" t="str">
            <v>D2_WW_b_10</v>
          </cell>
          <cell r="E399">
            <v>0</v>
          </cell>
        </row>
        <row r="400">
          <cell r="A400">
            <v>2024</v>
          </cell>
          <cell r="C400" t="str">
            <v>D2_WW_c_20</v>
          </cell>
          <cell r="E400">
            <v>0</v>
          </cell>
        </row>
        <row r="401">
          <cell r="A401">
            <v>2024</v>
          </cell>
          <cell r="C401" t="str">
            <v>D2_WW_d_30</v>
          </cell>
          <cell r="E401">
            <v>0</v>
          </cell>
        </row>
        <row r="402">
          <cell r="A402">
            <v>2024</v>
          </cell>
          <cell r="C402" t="str">
            <v>D2_WW_e_40</v>
          </cell>
          <cell r="E402">
            <v>0</v>
          </cell>
        </row>
        <row r="403">
          <cell r="A403">
            <v>2024</v>
          </cell>
          <cell r="C403" t="str">
            <v>D2_WW_f_50</v>
          </cell>
          <cell r="E403">
            <v>0</v>
          </cell>
        </row>
        <row r="404">
          <cell r="A404">
            <v>2024</v>
          </cell>
          <cell r="C404" t="str">
            <v>D2_WW_g_60</v>
          </cell>
          <cell r="E404">
            <v>0</v>
          </cell>
        </row>
        <row r="405">
          <cell r="A405">
            <v>2024</v>
          </cell>
          <cell r="C405" t="str">
            <v>D2_WW_h_70</v>
          </cell>
          <cell r="E405">
            <v>0</v>
          </cell>
        </row>
        <row r="406">
          <cell r="A406">
            <v>2024</v>
          </cell>
          <cell r="C406" t="str">
            <v>D2_WY_a_00</v>
          </cell>
          <cell r="E406">
            <v>0</v>
          </cell>
        </row>
        <row r="407">
          <cell r="A407">
            <v>2024</v>
          </cell>
          <cell r="C407" t="str">
            <v>D2_WY_b_10</v>
          </cell>
          <cell r="E407">
            <v>0</v>
          </cell>
        </row>
        <row r="408">
          <cell r="A408">
            <v>2024</v>
          </cell>
          <cell r="C408" t="str">
            <v>D2_WY_c_20</v>
          </cell>
          <cell r="E408">
            <v>0</v>
          </cell>
        </row>
        <row r="409">
          <cell r="A409">
            <v>2024</v>
          </cell>
          <cell r="C409" t="str">
            <v>D2_WY_d_30</v>
          </cell>
          <cell r="E409">
            <v>0</v>
          </cell>
        </row>
        <row r="410">
          <cell r="A410">
            <v>2024</v>
          </cell>
          <cell r="C410" t="str">
            <v>D2_WY_e_40</v>
          </cell>
          <cell r="E410">
            <v>0</v>
          </cell>
        </row>
        <row r="411">
          <cell r="A411">
            <v>2024</v>
          </cell>
          <cell r="C411" t="str">
            <v>D2_WY_f_50</v>
          </cell>
          <cell r="E411">
            <v>0</v>
          </cell>
        </row>
        <row r="412">
          <cell r="A412">
            <v>2024</v>
          </cell>
          <cell r="C412" t="str">
            <v>D2_OR_a_00</v>
          </cell>
          <cell r="E412">
            <v>0</v>
          </cell>
        </row>
        <row r="413">
          <cell r="A413">
            <v>2024</v>
          </cell>
          <cell r="C413" t="str">
            <v>D2_OR_d_30</v>
          </cell>
          <cell r="E413">
            <v>0</v>
          </cell>
        </row>
        <row r="414">
          <cell r="A414">
            <v>2024</v>
          </cell>
          <cell r="C414" t="str">
            <v>D2_OR_g_60</v>
          </cell>
          <cell r="E414">
            <v>0</v>
          </cell>
        </row>
        <row r="415">
          <cell r="A415">
            <v>2024</v>
          </cell>
          <cell r="C415" t="str">
            <v>D2_CA_a_00</v>
          </cell>
          <cell r="E415">
            <v>0</v>
          </cell>
        </row>
        <row r="416">
          <cell r="A416">
            <v>2024</v>
          </cell>
          <cell r="C416" t="str">
            <v>D2_CA_b_10</v>
          </cell>
          <cell r="E416">
            <v>0</v>
          </cell>
        </row>
        <row r="417">
          <cell r="A417">
            <v>2024</v>
          </cell>
          <cell r="C417" t="str">
            <v>D2_CA_d_30</v>
          </cell>
          <cell r="E417">
            <v>0</v>
          </cell>
        </row>
        <row r="418">
          <cell r="A418">
            <v>2024</v>
          </cell>
          <cell r="C418" t="str">
            <v>D2_CA_e_40</v>
          </cell>
          <cell r="E418">
            <v>0</v>
          </cell>
        </row>
        <row r="419">
          <cell r="A419">
            <v>2024</v>
          </cell>
          <cell r="C419" t="str">
            <v>D2_CA_f_50</v>
          </cell>
          <cell r="E419">
            <v>0</v>
          </cell>
        </row>
        <row r="420">
          <cell r="A420">
            <v>2024</v>
          </cell>
          <cell r="C420" t="str">
            <v>D2_OR_b_10</v>
          </cell>
          <cell r="E420">
            <v>0</v>
          </cell>
        </row>
        <row r="421">
          <cell r="A421">
            <v>2024</v>
          </cell>
          <cell r="C421" t="str">
            <v>D2_OR_e_40</v>
          </cell>
          <cell r="E421">
            <v>0</v>
          </cell>
        </row>
        <row r="422">
          <cell r="A422">
            <v>2024</v>
          </cell>
          <cell r="C422" t="str">
            <v>D2_OR_f_50</v>
          </cell>
          <cell r="E422">
            <v>0</v>
          </cell>
        </row>
        <row r="423">
          <cell r="A423">
            <v>2024</v>
          </cell>
          <cell r="C423" t="str">
            <v>D2_OR_h_70</v>
          </cell>
          <cell r="E423">
            <v>0</v>
          </cell>
        </row>
        <row r="424">
          <cell r="A424">
            <v>2024</v>
          </cell>
          <cell r="C424" t="str">
            <v>D2_OR_c_20</v>
          </cell>
          <cell r="E424">
            <v>0</v>
          </cell>
        </row>
        <row r="425">
          <cell r="A425">
            <v>2025</v>
          </cell>
          <cell r="C425" t="str">
            <v>D2_ID_a_00</v>
          </cell>
          <cell r="E425">
            <v>0</v>
          </cell>
        </row>
        <row r="426">
          <cell r="A426">
            <v>2025</v>
          </cell>
          <cell r="C426" t="str">
            <v>D2_ID_b_10</v>
          </cell>
          <cell r="E426">
            <v>0</v>
          </cell>
        </row>
        <row r="427">
          <cell r="A427">
            <v>2025</v>
          </cell>
          <cell r="C427" t="str">
            <v>D2_ID_c_20</v>
          </cell>
          <cell r="E427">
            <v>0</v>
          </cell>
        </row>
        <row r="428">
          <cell r="A428">
            <v>2025</v>
          </cell>
          <cell r="C428" t="str">
            <v>D2_ID_d_30</v>
          </cell>
          <cell r="E428">
            <v>0</v>
          </cell>
        </row>
        <row r="429">
          <cell r="A429">
            <v>2025</v>
          </cell>
          <cell r="C429" t="str">
            <v>D2_ID_e_40</v>
          </cell>
          <cell r="E429">
            <v>0</v>
          </cell>
        </row>
        <row r="430">
          <cell r="A430">
            <v>2025</v>
          </cell>
          <cell r="C430" t="str">
            <v>D2_ID_f_50</v>
          </cell>
          <cell r="E430">
            <v>0</v>
          </cell>
        </row>
        <row r="431">
          <cell r="A431">
            <v>2025</v>
          </cell>
          <cell r="C431" t="str">
            <v>D2_ID_g_60</v>
          </cell>
          <cell r="E431">
            <v>0</v>
          </cell>
        </row>
        <row r="432">
          <cell r="A432">
            <v>2025</v>
          </cell>
          <cell r="C432" t="str">
            <v>D1UT_AS_2</v>
          </cell>
          <cell r="E432">
            <v>0</v>
          </cell>
        </row>
        <row r="433">
          <cell r="A433">
            <v>2025</v>
          </cell>
          <cell r="C433" t="str">
            <v>D2_UT_a_00</v>
          </cell>
          <cell r="E433">
            <v>0</v>
          </cell>
        </row>
        <row r="434">
          <cell r="A434">
            <v>2025</v>
          </cell>
          <cell r="C434" t="str">
            <v>D2_UT_b_10</v>
          </cell>
          <cell r="E434">
            <v>0</v>
          </cell>
        </row>
        <row r="435">
          <cell r="A435">
            <v>2025</v>
          </cell>
          <cell r="C435" t="str">
            <v>D2_UT_c_20</v>
          </cell>
          <cell r="E435">
            <v>0</v>
          </cell>
        </row>
        <row r="436">
          <cell r="A436">
            <v>2025</v>
          </cell>
          <cell r="C436" t="str">
            <v>D2_UT_d_30</v>
          </cell>
          <cell r="E436">
            <v>0</v>
          </cell>
        </row>
        <row r="437">
          <cell r="A437">
            <v>2025</v>
          </cell>
          <cell r="C437" t="str">
            <v>D2_UT_e_40</v>
          </cell>
          <cell r="E437">
            <v>0</v>
          </cell>
        </row>
        <row r="438">
          <cell r="A438">
            <v>2025</v>
          </cell>
          <cell r="C438" t="str">
            <v>D2_UT_f_50</v>
          </cell>
          <cell r="E438">
            <v>0</v>
          </cell>
        </row>
        <row r="439">
          <cell r="A439">
            <v>2025</v>
          </cell>
          <cell r="C439" t="str">
            <v>D2_UT_g_60</v>
          </cell>
          <cell r="E439">
            <v>0</v>
          </cell>
        </row>
        <row r="440">
          <cell r="A440">
            <v>2025</v>
          </cell>
          <cell r="C440" t="str">
            <v>D2_YK_a_00</v>
          </cell>
          <cell r="E440">
            <v>0</v>
          </cell>
        </row>
        <row r="441">
          <cell r="A441">
            <v>2025</v>
          </cell>
          <cell r="C441" t="str">
            <v>D2_YK_b_10</v>
          </cell>
          <cell r="E441">
            <v>0</v>
          </cell>
        </row>
        <row r="442">
          <cell r="A442">
            <v>2025</v>
          </cell>
          <cell r="C442" t="str">
            <v>D2_YK_c_20</v>
          </cell>
          <cell r="E442">
            <v>0</v>
          </cell>
        </row>
        <row r="443">
          <cell r="A443">
            <v>2025</v>
          </cell>
          <cell r="C443" t="str">
            <v>D2_YK_d_30</v>
          </cell>
          <cell r="E443">
            <v>0</v>
          </cell>
        </row>
        <row r="444">
          <cell r="A444">
            <v>2025</v>
          </cell>
          <cell r="C444" t="str">
            <v>D2_YK_e_40</v>
          </cell>
          <cell r="E444">
            <v>0</v>
          </cell>
        </row>
        <row r="445">
          <cell r="A445">
            <v>2025</v>
          </cell>
          <cell r="C445" t="str">
            <v>D2_YK_f_50</v>
          </cell>
          <cell r="E445">
            <v>0</v>
          </cell>
        </row>
        <row r="446">
          <cell r="A446">
            <v>2025</v>
          </cell>
          <cell r="C446" t="str">
            <v>D2_YK_g_60</v>
          </cell>
          <cell r="E446">
            <v>0</v>
          </cell>
        </row>
        <row r="447">
          <cell r="A447">
            <v>2025</v>
          </cell>
          <cell r="C447" t="str">
            <v>D2_YK_h_70</v>
          </cell>
          <cell r="E447">
            <v>0</v>
          </cell>
        </row>
        <row r="448">
          <cell r="A448">
            <v>2025</v>
          </cell>
          <cell r="C448" t="str">
            <v>D2_WW_a_00</v>
          </cell>
          <cell r="E448">
            <v>0</v>
          </cell>
        </row>
        <row r="449">
          <cell r="A449">
            <v>2025</v>
          </cell>
          <cell r="C449" t="str">
            <v>D2_WW_b_10</v>
          </cell>
          <cell r="E449">
            <v>0</v>
          </cell>
        </row>
        <row r="450">
          <cell r="A450">
            <v>2025</v>
          </cell>
          <cell r="C450" t="str">
            <v>D2_WW_c_20</v>
          </cell>
          <cell r="E450">
            <v>0</v>
          </cell>
        </row>
        <row r="451">
          <cell r="A451">
            <v>2025</v>
          </cell>
          <cell r="C451" t="str">
            <v>D2_WW_d_30</v>
          </cell>
          <cell r="E451">
            <v>0</v>
          </cell>
        </row>
        <row r="452">
          <cell r="A452">
            <v>2025</v>
          </cell>
          <cell r="C452" t="str">
            <v>D2_WW_e_40</v>
          </cell>
          <cell r="E452">
            <v>0</v>
          </cell>
        </row>
        <row r="453">
          <cell r="A453">
            <v>2025</v>
          </cell>
          <cell r="C453" t="str">
            <v>D2_WW_f_50</v>
          </cell>
          <cell r="E453">
            <v>0</v>
          </cell>
        </row>
        <row r="454">
          <cell r="A454">
            <v>2025</v>
          </cell>
          <cell r="C454" t="str">
            <v>D2_WW_g_60</v>
          </cell>
          <cell r="E454">
            <v>0</v>
          </cell>
        </row>
        <row r="455">
          <cell r="A455">
            <v>2025</v>
          </cell>
          <cell r="C455" t="str">
            <v>D2_WW_h_70</v>
          </cell>
          <cell r="E455">
            <v>0</v>
          </cell>
        </row>
        <row r="456">
          <cell r="A456">
            <v>2025</v>
          </cell>
          <cell r="C456" t="str">
            <v>D1WY_AS_1</v>
          </cell>
          <cell r="E456">
            <v>0</v>
          </cell>
        </row>
        <row r="457">
          <cell r="A457">
            <v>2025</v>
          </cell>
          <cell r="C457" t="str">
            <v>D2_WY_a_00</v>
          </cell>
          <cell r="E457">
            <v>0</v>
          </cell>
        </row>
        <row r="458">
          <cell r="A458">
            <v>2025</v>
          </cell>
          <cell r="C458" t="str">
            <v>D2_WY_b_10</v>
          </cell>
          <cell r="E458">
            <v>0</v>
          </cell>
        </row>
        <row r="459">
          <cell r="A459">
            <v>2025</v>
          </cell>
          <cell r="C459" t="str">
            <v>D2_WY_c_20</v>
          </cell>
          <cell r="E459">
            <v>0</v>
          </cell>
        </row>
        <row r="460">
          <cell r="A460">
            <v>2025</v>
          </cell>
          <cell r="C460" t="str">
            <v>D2_WY_d_30</v>
          </cell>
          <cell r="E460">
            <v>0</v>
          </cell>
        </row>
        <row r="461">
          <cell r="A461">
            <v>2025</v>
          </cell>
          <cell r="C461" t="str">
            <v>D2_WY_e_40</v>
          </cell>
          <cell r="E461">
            <v>0</v>
          </cell>
        </row>
        <row r="462">
          <cell r="A462">
            <v>2025</v>
          </cell>
          <cell r="C462" t="str">
            <v>D2_WY_f_50</v>
          </cell>
          <cell r="E462">
            <v>0</v>
          </cell>
        </row>
        <row r="463">
          <cell r="A463">
            <v>2025</v>
          </cell>
          <cell r="C463" t="str">
            <v>D2_OR_a_00</v>
          </cell>
          <cell r="E463">
            <v>0</v>
          </cell>
        </row>
        <row r="464">
          <cell r="A464">
            <v>2025</v>
          </cell>
          <cell r="C464" t="str">
            <v>D2_OR_d_30</v>
          </cell>
          <cell r="E464">
            <v>0</v>
          </cell>
        </row>
        <row r="465">
          <cell r="A465">
            <v>2025</v>
          </cell>
          <cell r="C465" t="str">
            <v>D2_OR_g_60</v>
          </cell>
          <cell r="E465">
            <v>0</v>
          </cell>
        </row>
        <row r="466">
          <cell r="A466">
            <v>2025</v>
          </cell>
          <cell r="C466" t="str">
            <v>D2_CA_a_00</v>
          </cell>
          <cell r="E466">
            <v>0</v>
          </cell>
        </row>
        <row r="467">
          <cell r="A467">
            <v>2025</v>
          </cell>
          <cell r="C467" t="str">
            <v>D2_CA_b_10</v>
          </cell>
          <cell r="E467">
            <v>0</v>
          </cell>
        </row>
        <row r="468">
          <cell r="A468">
            <v>2025</v>
          </cell>
          <cell r="C468" t="str">
            <v>D2_CA_d_30</v>
          </cell>
          <cell r="E468">
            <v>0</v>
          </cell>
        </row>
        <row r="469">
          <cell r="A469">
            <v>2025</v>
          </cell>
          <cell r="C469" t="str">
            <v>D2_CA_e_40</v>
          </cell>
          <cell r="E469">
            <v>0</v>
          </cell>
        </row>
        <row r="470">
          <cell r="A470">
            <v>2025</v>
          </cell>
          <cell r="C470" t="str">
            <v>D2_CA_f_50</v>
          </cell>
          <cell r="E470">
            <v>0</v>
          </cell>
        </row>
        <row r="471">
          <cell r="A471">
            <v>2025</v>
          </cell>
          <cell r="C471" t="str">
            <v>D2_CA_h_70</v>
          </cell>
          <cell r="E471">
            <v>0</v>
          </cell>
        </row>
        <row r="472">
          <cell r="A472">
            <v>2025</v>
          </cell>
          <cell r="C472" t="str">
            <v>D2_OR_b_10</v>
          </cell>
          <cell r="E472">
            <v>0</v>
          </cell>
        </row>
        <row r="473">
          <cell r="A473">
            <v>2025</v>
          </cell>
          <cell r="C473" t="str">
            <v>D2_OR_e_40</v>
          </cell>
          <cell r="E473">
            <v>0</v>
          </cell>
        </row>
        <row r="474">
          <cell r="A474">
            <v>2025</v>
          </cell>
          <cell r="C474" t="str">
            <v>D2_OR_f_50</v>
          </cell>
          <cell r="E474">
            <v>0</v>
          </cell>
        </row>
        <row r="475">
          <cell r="A475">
            <v>2025</v>
          </cell>
          <cell r="C475" t="str">
            <v>D2_OR_h_70</v>
          </cell>
          <cell r="E475">
            <v>0</v>
          </cell>
        </row>
        <row r="476">
          <cell r="A476">
            <v>2025</v>
          </cell>
          <cell r="C476" t="str">
            <v>D2_OR_c_20</v>
          </cell>
          <cell r="E476">
            <v>0</v>
          </cell>
        </row>
        <row r="477">
          <cell r="A477">
            <v>2026</v>
          </cell>
          <cell r="C477" t="str">
            <v>D2_ID_a_00</v>
          </cell>
          <cell r="E477">
            <v>0</v>
          </cell>
        </row>
        <row r="478">
          <cell r="A478">
            <v>2026</v>
          </cell>
          <cell r="C478" t="str">
            <v>D2_ID_b_10</v>
          </cell>
          <cell r="E478">
            <v>0</v>
          </cell>
        </row>
        <row r="479">
          <cell r="A479">
            <v>2026</v>
          </cell>
          <cell r="C479" t="str">
            <v>D2_ID_c_20</v>
          </cell>
          <cell r="E479">
            <v>0</v>
          </cell>
        </row>
        <row r="480">
          <cell r="A480">
            <v>2026</v>
          </cell>
          <cell r="C480" t="str">
            <v>D2_ID_d_30</v>
          </cell>
          <cell r="E480">
            <v>0</v>
          </cell>
        </row>
        <row r="481">
          <cell r="A481">
            <v>2026</v>
          </cell>
          <cell r="C481" t="str">
            <v>D2_ID_e_40</v>
          </cell>
          <cell r="E481">
            <v>0</v>
          </cell>
        </row>
        <row r="482">
          <cell r="A482">
            <v>2026</v>
          </cell>
          <cell r="C482" t="str">
            <v>D2_ID_f_50</v>
          </cell>
          <cell r="E482">
            <v>0</v>
          </cell>
        </row>
        <row r="483">
          <cell r="A483">
            <v>2026</v>
          </cell>
          <cell r="C483" t="str">
            <v>D2_ID_g_60</v>
          </cell>
          <cell r="E483">
            <v>0</v>
          </cell>
        </row>
        <row r="484">
          <cell r="A484">
            <v>2026</v>
          </cell>
          <cell r="C484" t="str">
            <v>D2_ID_h_70</v>
          </cell>
          <cell r="E484">
            <v>0</v>
          </cell>
        </row>
        <row r="485">
          <cell r="A485">
            <v>2026</v>
          </cell>
          <cell r="C485" t="str">
            <v>D1UT_DLC_4</v>
          </cell>
          <cell r="E485">
            <v>0</v>
          </cell>
        </row>
        <row r="486">
          <cell r="A486">
            <v>2026</v>
          </cell>
          <cell r="C486" t="str">
            <v>D2_UT_a_00</v>
          </cell>
          <cell r="E486">
            <v>0</v>
          </cell>
        </row>
        <row r="487">
          <cell r="A487">
            <v>2026</v>
          </cell>
          <cell r="C487" t="str">
            <v>D2_UT_b_10</v>
          </cell>
          <cell r="E487">
            <v>0</v>
          </cell>
        </row>
        <row r="488">
          <cell r="A488">
            <v>2026</v>
          </cell>
          <cell r="C488" t="str">
            <v>D2_UT_c_20</v>
          </cell>
          <cell r="E488">
            <v>0</v>
          </cell>
        </row>
        <row r="489">
          <cell r="A489">
            <v>2026</v>
          </cell>
          <cell r="C489" t="str">
            <v>D2_UT_d_30</v>
          </cell>
          <cell r="E489">
            <v>0</v>
          </cell>
        </row>
        <row r="490">
          <cell r="A490">
            <v>2026</v>
          </cell>
          <cell r="C490" t="str">
            <v>D2_UT_e_40</v>
          </cell>
          <cell r="E490">
            <v>0</v>
          </cell>
        </row>
        <row r="491">
          <cell r="A491">
            <v>2026</v>
          </cell>
          <cell r="C491" t="str">
            <v>D2_UT_f_50</v>
          </cell>
          <cell r="E491">
            <v>0</v>
          </cell>
        </row>
        <row r="492">
          <cell r="A492">
            <v>2026</v>
          </cell>
          <cell r="C492" t="str">
            <v>D2_UT_g_60</v>
          </cell>
          <cell r="E492">
            <v>0</v>
          </cell>
        </row>
        <row r="493">
          <cell r="A493">
            <v>2026</v>
          </cell>
          <cell r="C493" t="str">
            <v>D2_YK_a_00</v>
          </cell>
          <cell r="E493">
            <v>0</v>
          </cell>
        </row>
        <row r="494">
          <cell r="A494">
            <v>2026</v>
          </cell>
          <cell r="C494" t="str">
            <v>D2_YK_b_10</v>
          </cell>
          <cell r="E494">
            <v>0</v>
          </cell>
        </row>
        <row r="495">
          <cell r="A495">
            <v>2026</v>
          </cell>
          <cell r="C495" t="str">
            <v>D2_YK_c_20</v>
          </cell>
          <cell r="E495">
            <v>0</v>
          </cell>
        </row>
        <row r="496">
          <cell r="A496">
            <v>2026</v>
          </cell>
          <cell r="C496" t="str">
            <v>D2_YK_d_30</v>
          </cell>
          <cell r="E496">
            <v>0</v>
          </cell>
        </row>
        <row r="497">
          <cell r="A497">
            <v>2026</v>
          </cell>
          <cell r="C497" t="str">
            <v>D2_YK_e_40</v>
          </cell>
          <cell r="E497">
            <v>0</v>
          </cell>
        </row>
        <row r="498">
          <cell r="A498">
            <v>2026</v>
          </cell>
          <cell r="C498" t="str">
            <v>D2_YK_f_50</v>
          </cell>
          <cell r="E498">
            <v>0</v>
          </cell>
        </row>
        <row r="499">
          <cell r="A499">
            <v>2026</v>
          </cell>
          <cell r="C499" t="str">
            <v>D2_YK_g_60</v>
          </cell>
          <cell r="E499">
            <v>0</v>
          </cell>
        </row>
        <row r="500">
          <cell r="A500">
            <v>2026</v>
          </cell>
          <cell r="C500" t="str">
            <v>D2_YK_h_70</v>
          </cell>
          <cell r="E500">
            <v>0</v>
          </cell>
        </row>
        <row r="501">
          <cell r="A501">
            <v>2026</v>
          </cell>
          <cell r="C501" t="str">
            <v>D2_WW_a_00</v>
          </cell>
          <cell r="E501">
            <v>0</v>
          </cell>
        </row>
        <row r="502">
          <cell r="A502">
            <v>2026</v>
          </cell>
          <cell r="C502" t="str">
            <v>D2_WW_b_10</v>
          </cell>
          <cell r="E502">
            <v>0</v>
          </cell>
        </row>
        <row r="503">
          <cell r="A503">
            <v>2026</v>
          </cell>
          <cell r="C503" t="str">
            <v>D2_WW_c_20</v>
          </cell>
          <cell r="E503">
            <v>0</v>
          </cell>
        </row>
        <row r="504">
          <cell r="A504">
            <v>2026</v>
          </cell>
          <cell r="C504" t="str">
            <v>D2_WW_d_30</v>
          </cell>
          <cell r="E504">
            <v>0</v>
          </cell>
        </row>
        <row r="505">
          <cell r="A505">
            <v>2026</v>
          </cell>
          <cell r="C505" t="str">
            <v>D2_WW_e_40</v>
          </cell>
          <cell r="E505">
            <v>0</v>
          </cell>
        </row>
        <row r="506">
          <cell r="A506">
            <v>2026</v>
          </cell>
          <cell r="C506" t="str">
            <v>D2_WW_f_50</v>
          </cell>
          <cell r="E506">
            <v>0</v>
          </cell>
        </row>
        <row r="507">
          <cell r="A507">
            <v>2026</v>
          </cell>
          <cell r="C507" t="str">
            <v>D2_WW_g_60</v>
          </cell>
          <cell r="E507">
            <v>0</v>
          </cell>
        </row>
        <row r="508">
          <cell r="A508">
            <v>2026</v>
          </cell>
          <cell r="C508" t="str">
            <v>D2_WW_h_70</v>
          </cell>
          <cell r="E508">
            <v>0</v>
          </cell>
        </row>
        <row r="509">
          <cell r="A509">
            <v>2026</v>
          </cell>
          <cell r="C509" t="str">
            <v>D2_WY_a_00</v>
          </cell>
          <cell r="E509">
            <v>0</v>
          </cell>
        </row>
        <row r="510">
          <cell r="A510">
            <v>2026</v>
          </cell>
          <cell r="C510" t="str">
            <v>D2_WY_b_10</v>
          </cell>
          <cell r="E510">
            <v>0</v>
          </cell>
        </row>
        <row r="511">
          <cell r="A511">
            <v>2026</v>
          </cell>
          <cell r="C511" t="str">
            <v>D2_WY_c_20</v>
          </cell>
          <cell r="E511">
            <v>0</v>
          </cell>
        </row>
        <row r="512">
          <cell r="A512">
            <v>2026</v>
          </cell>
          <cell r="C512" t="str">
            <v>D2_WY_d_30</v>
          </cell>
          <cell r="E512">
            <v>0</v>
          </cell>
        </row>
        <row r="513">
          <cell r="A513">
            <v>2026</v>
          </cell>
          <cell r="C513" t="str">
            <v>D2_WY_e_40</v>
          </cell>
          <cell r="E513">
            <v>0</v>
          </cell>
        </row>
        <row r="514">
          <cell r="A514">
            <v>2026</v>
          </cell>
          <cell r="C514" t="str">
            <v>D2_WY_f_50</v>
          </cell>
          <cell r="E514">
            <v>0</v>
          </cell>
        </row>
        <row r="515">
          <cell r="A515">
            <v>2026</v>
          </cell>
          <cell r="C515" t="str">
            <v>D2_WY_g_60</v>
          </cell>
          <cell r="E515">
            <v>0</v>
          </cell>
        </row>
        <row r="516">
          <cell r="A516">
            <v>2026</v>
          </cell>
          <cell r="C516" t="str">
            <v>D2_OR_a_00</v>
          </cell>
          <cell r="E516">
            <v>0</v>
          </cell>
        </row>
        <row r="517">
          <cell r="A517">
            <v>2026</v>
          </cell>
          <cell r="C517" t="str">
            <v>D2_OR_d_30</v>
          </cell>
          <cell r="E517">
            <v>0</v>
          </cell>
        </row>
        <row r="518">
          <cell r="A518">
            <v>2026</v>
          </cell>
          <cell r="C518" t="str">
            <v>D2_OR_g_60</v>
          </cell>
          <cell r="E518">
            <v>0</v>
          </cell>
        </row>
        <row r="519">
          <cell r="A519">
            <v>2026</v>
          </cell>
          <cell r="C519" t="str">
            <v>D2_CA_a_00</v>
          </cell>
          <cell r="E519">
            <v>0</v>
          </cell>
        </row>
        <row r="520">
          <cell r="A520">
            <v>2026</v>
          </cell>
          <cell r="C520" t="str">
            <v>D2_CA_b_10</v>
          </cell>
          <cell r="E520">
            <v>0</v>
          </cell>
        </row>
        <row r="521">
          <cell r="A521">
            <v>2026</v>
          </cell>
          <cell r="C521" t="str">
            <v>D2_CA_d_30</v>
          </cell>
          <cell r="E521">
            <v>0</v>
          </cell>
        </row>
        <row r="522">
          <cell r="A522">
            <v>2026</v>
          </cell>
          <cell r="C522" t="str">
            <v>D2_CA_e_40</v>
          </cell>
          <cell r="E522">
            <v>0</v>
          </cell>
        </row>
        <row r="523">
          <cell r="A523">
            <v>2026</v>
          </cell>
          <cell r="C523" t="str">
            <v>D2_CA_f_50</v>
          </cell>
          <cell r="E523">
            <v>0</v>
          </cell>
        </row>
        <row r="524">
          <cell r="A524">
            <v>2026</v>
          </cell>
          <cell r="C524" t="str">
            <v>D2_CA_h_70</v>
          </cell>
          <cell r="E524">
            <v>0</v>
          </cell>
        </row>
        <row r="525">
          <cell r="A525">
            <v>2026</v>
          </cell>
          <cell r="C525" t="str">
            <v>D2_OR_b_10</v>
          </cell>
          <cell r="E525">
            <v>0</v>
          </cell>
        </row>
        <row r="526">
          <cell r="A526">
            <v>2026</v>
          </cell>
          <cell r="C526" t="str">
            <v>D2_OR_e_40</v>
          </cell>
          <cell r="E526">
            <v>0</v>
          </cell>
        </row>
        <row r="527">
          <cell r="A527">
            <v>2026</v>
          </cell>
          <cell r="C527" t="str">
            <v>D2_OR_f_50</v>
          </cell>
          <cell r="E527">
            <v>0</v>
          </cell>
        </row>
        <row r="528">
          <cell r="A528">
            <v>2026</v>
          </cell>
          <cell r="C528" t="str">
            <v>D2_OR_h_70</v>
          </cell>
          <cell r="E528">
            <v>0</v>
          </cell>
        </row>
        <row r="529">
          <cell r="A529">
            <v>2026</v>
          </cell>
          <cell r="C529" t="str">
            <v>D2_OR_c_20</v>
          </cell>
          <cell r="E529">
            <v>0</v>
          </cell>
        </row>
        <row r="530">
          <cell r="A530">
            <v>2027</v>
          </cell>
          <cell r="C530" t="str">
            <v>D2_ID_a_00</v>
          </cell>
          <cell r="E530">
            <v>0</v>
          </cell>
        </row>
        <row r="531">
          <cell r="A531">
            <v>2027</v>
          </cell>
          <cell r="C531" t="str">
            <v>D2_ID_b_10</v>
          </cell>
          <cell r="E531">
            <v>0</v>
          </cell>
        </row>
        <row r="532">
          <cell r="A532">
            <v>2027</v>
          </cell>
          <cell r="C532" t="str">
            <v>D2_ID_c_20</v>
          </cell>
          <cell r="E532">
            <v>0</v>
          </cell>
        </row>
        <row r="533">
          <cell r="A533">
            <v>2027</v>
          </cell>
          <cell r="C533" t="str">
            <v>D2_ID_d_30</v>
          </cell>
          <cell r="E533">
            <v>0</v>
          </cell>
        </row>
        <row r="534">
          <cell r="A534">
            <v>2027</v>
          </cell>
          <cell r="C534" t="str">
            <v>D2_ID_e_40</v>
          </cell>
          <cell r="E534">
            <v>0</v>
          </cell>
        </row>
        <row r="535">
          <cell r="A535">
            <v>2027</v>
          </cell>
          <cell r="C535" t="str">
            <v>D2_ID_f_50</v>
          </cell>
          <cell r="E535">
            <v>0</v>
          </cell>
        </row>
        <row r="536">
          <cell r="A536">
            <v>2027</v>
          </cell>
          <cell r="C536" t="str">
            <v>D2_ID_g_60</v>
          </cell>
          <cell r="E536">
            <v>0</v>
          </cell>
        </row>
        <row r="537">
          <cell r="A537">
            <v>2027</v>
          </cell>
          <cell r="C537" t="str">
            <v>D2_ID_h_70</v>
          </cell>
          <cell r="E537">
            <v>0</v>
          </cell>
        </row>
        <row r="538">
          <cell r="A538">
            <v>2027</v>
          </cell>
          <cell r="C538" t="str">
            <v>D2_UT_a_00</v>
          </cell>
          <cell r="E538">
            <v>0</v>
          </cell>
        </row>
        <row r="539">
          <cell r="A539">
            <v>2027</v>
          </cell>
          <cell r="C539" t="str">
            <v>D2_UT_b_10</v>
          </cell>
          <cell r="E539">
            <v>0</v>
          </cell>
        </row>
        <row r="540">
          <cell r="A540">
            <v>2027</v>
          </cell>
          <cell r="C540" t="str">
            <v>D2_UT_c_20</v>
          </cell>
          <cell r="E540">
            <v>0</v>
          </cell>
        </row>
        <row r="541">
          <cell r="A541">
            <v>2027</v>
          </cell>
          <cell r="C541" t="str">
            <v>D2_UT_d_30</v>
          </cell>
          <cell r="E541">
            <v>0</v>
          </cell>
        </row>
        <row r="542">
          <cell r="A542">
            <v>2027</v>
          </cell>
          <cell r="C542" t="str">
            <v>D2_UT_e_40</v>
          </cell>
          <cell r="E542">
            <v>0</v>
          </cell>
        </row>
        <row r="543">
          <cell r="A543">
            <v>2027</v>
          </cell>
          <cell r="C543" t="str">
            <v>D2_UT_f_50</v>
          </cell>
          <cell r="E543">
            <v>0</v>
          </cell>
        </row>
        <row r="544">
          <cell r="A544">
            <v>2027</v>
          </cell>
          <cell r="C544" t="str">
            <v>D2_UT_g_60</v>
          </cell>
          <cell r="E544">
            <v>0</v>
          </cell>
        </row>
        <row r="545">
          <cell r="A545">
            <v>2027</v>
          </cell>
          <cell r="C545" t="str">
            <v>D2_UT_h_70</v>
          </cell>
          <cell r="E545">
            <v>0</v>
          </cell>
        </row>
        <row r="546">
          <cell r="A546">
            <v>2027</v>
          </cell>
          <cell r="C546" t="str">
            <v>D2_YK_a_00</v>
          </cell>
          <cell r="E546">
            <v>0</v>
          </cell>
        </row>
        <row r="547">
          <cell r="A547">
            <v>2027</v>
          </cell>
          <cell r="C547" t="str">
            <v>D2_YK_b_10</v>
          </cell>
          <cell r="E547">
            <v>0</v>
          </cell>
        </row>
        <row r="548">
          <cell r="A548">
            <v>2027</v>
          </cell>
          <cell r="C548" t="str">
            <v>D2_YK_c_20</v>
          </cell>
          <cell r="E548">
            <v>0</v>
          </cell>
        </row>
        <row r="549">
          <cell r="A549">
            <v>2027</v>
          </cell>
          <cell r="C549" t="str">
            <v>D2_YK_d_30</v>
          </cell>
          <cell r="E549">
            <v>0</v>
          </cell>
        </row>
        <row r="550">
          <cell r="A550">
            <v>2027</v>
          </cell>
          <cell r="C550" t="str">
            <v>D2_YK_e_40</v>
          </cell>
          <cell r="E550">
            <v>0</v>
          </cell>
        </row>
        <row r="551">
          <cell r="A551">
            <v>2027</v>
          </cell>
          <cell r="C551" t="str">
            <v>D2_YK_f_50</v>
          </cell>
          <cell r="E551">
            <v>0</v>
          </cell>
        </row>
        <row r="552">
          <cell r="A552">
            <v>2027</v>
          </cell>
          <cell r="C552" t="str">
            <v>D2_YK_g_60</v>
          </cell>
          <cell r="E552">
            <v>0</v>
          </cell>
        </row>
        <row r="553">
          <cell r="A553">
            <v>2027</v>
          </cell>
          <cell r="C553" t="str">
            <v>D2_YK_h_70</v>
          </cell>
          <cell r="E553">
            <v>0</v>
          </cell>
        </row>
        <row r="554">
          <cell r="A554">
            <v>2027</v>
          </cell>
          <cell r="C554" t="str">
            <v>D2_YK_i_80</v>
          </cell>
          <cell r="E554">
            <v>0</v>
          </cell>
        </row>
        <row r="555">
          <cell r="A555">
            <v>2027</v>
          </cell>
          <cell r="C555" t="str">
            <v>D2_WW_a_00</v>
          </cell>
          <cell r="E555">
            <v>0</v>
          </cell>
        </row>
        <row r="556">
          <cell r="A556">
            <v>2027</v>
          </cell>
          <cell r="C556" t="str">
            <v>D2_WW_b_10</v>
          </cell>
          <cell r="E556">
            <v>0</v>
          </cell>
        </row>
        <row r="557">
          <cell r="A557">
            <v>2027</v>
          </cell>
          <cell r="C557" t="str">
            <v>D2_WW_c_20</v>
          </cell>
          <cell r="E557">
            <v>0</v>
          </cell>
        </row>
        <row r="558">
          <cell r="A558">
            <v>2027</v>
          </cell>
          <cell r="C558" t="str">
            <v>D2_WW_d_30</v>
          </cell>
          <cell r="E558">
            <v>0</v>
          </cell>
        </row>
        <row r="559">
          <cell r="A559">
            <v>2027</v>
          </cell>
          <cell r="C559" t="str">
            <v>D2_WW_e_40</v>
          </cell>
          <cell r="E559">
            <v>0</v>
          </cell>
        </row>
        <row r="560">
          <cell r="A560">
            <v>2027</v>
          </cell>
          <cell r="C560" t="str">
            <v>D2_WW_f_50</v>
          </cell>
          <cell r="E560">
            <v>0</v>
          </cell>
        </row>
        <row r="561">
          <cell r="A561">
            <v>2027</v>
          </cell>
          <cell r="C561" t="str">
            <v>D2_WW_g_60</v>
          </cell>
          <cell r="E561">
            <v>0</v>
          </cell>
        </row>
        <row r="562">
          <cell r="A562">
            <v>2027</v>
          </cell>
          <cell r="C562" t="str">
            <v>D2_WW_h_70</v>
          </cell>
          <cell r="E562">
            <v>0</v>
          </cell>
        </row>
        <row r="563">
          <cell r="A563">
            <v>2027</v>
          </cell>
          <cell r="C563" t="str">
            <v>D2_WY_a_00</v>
          </cell>
          <cell r="E563">
            <v>0</v>
          </cell>
        </row>
        <row r="564">
          <cell r="A564">
            <v>2027</v>
          </cell>
          <cell r="C564" t="str">
            <v>D2_WY_b_10</v>
          </cell>
          <cell r="E564">
            <v>0</v>
          </cell>
        </row>
        <row r="565">
          <cell r="A565">
            <v>2027</v>
          </cell>
          <cell r="C565" t="str">
            <v>D2_WY_c_20</v>
          </cell>
          <cell r="E565">
            <v>0</v>
          </cell>
        </row>
        <row r="566">
          <cell r="A566">
            <v>2027</v>
          </cell>
          <cell r="C566" t="str">
            <v>D2_WY_d_30</v>
          </cell>
          <cell r="E566">
            <v>0</v>
          </cell>
        </row>
        <row r="567">
          <cell r="A567">
            <v>2027</v>
          </cell>
          <cell r="C567" t="str">
            <v>D2_WY_e_40</v>
          </cell>
          <cell r="E567">
            <v>0</v>
          </cell>
        </row>
        <row r="568">
          <cell r="A568">
            <v>2027</v>
          </cell>
          <cell r="C568" t="str">
            <v>D2_WY_f_50</v>
          </cell>
          <cell r="E568">
            <v>0</v>
          </cell>
        </row>
        <row r="569">
          <cell r="A569">
            <v>2027</v>
          </cell>
          <cell r="C569" t="str">
            <v>D2_WY_g_60</v>
          </cell>
          <cell r="E569">
            <v>0</v>
          </cell>
        </row>
        <row r="570">
          <cell r="A570">
            <v>2027</v>
          </cell>
          <cell r="C570" t="str">
            <v>D2_OR_a_00</v>
          </cell>
          <cell r="E570">
            <v>0</v>
          </cell>
        </row>
        <row r="571">
          <cell r="A571">
            <v>2027</v>
          </cell>
          <cell r="C571" t="str">
            <v>D2_OR_d_30</v>
          </cell>
          <cell r="E571">
            <v>0</v>
          </cell>
        </row>
        <row r="572">
          <cell r="A572">
            <v>2027</v>
          </cell>
          <cell r="C572" t="str">
            <v>D2_OR_g_60</v>
          </cell>
          <cell r="E572">
            <v>0</v>
          </cell>
        </row>
        <row r="573">
          <cell r="A573">
            <v>2027</v>
          </cell>
          <cell r="C573" t="str">
            <v>D2_OR_i_80</v>
          </cell>
          <cell r="E573">
            <v>0</v>
          </cell>
        </row>
        <row r="574">
          <cell r="A574">
            <v>2027</v>
          </cell>
          <cell r="C574" t="str">
            <v>D2_CA_a_00</v>
          </cell>
          <cell r="E574">
            <v>0</v>
          </cell>
        </row>
        <row r="575">
          <cell r="A575">
            <v>2027</v>
          </cell>
          <cell r="C575" t="str">
            <v>D2_CA_b_10</v>
          </cell>
          <cell r="E575">
            <v>0</v>
          </cell>
        </row>
        <row r="576">
          <cell r="A576">
            <v>2027</v>
          </cell>
          <cell r="C576" t="str">
            <v>D2_CA_d_30</v>
          </cell>
          <cell r="E576">
            <v>0</v>
          </cell>
        </row>
        <row r="577">
          <cell r="A577">
            <v>2027</v>
          </cell>
          <cell r="C577" t="str">
            <v>D2_CA_e_40</v>
          </cell>
          <cell r="E577">
            <v>0</v>
          </cell>
        </row>
        <row r="578">
          <cell r="A578">
            <v>2027</v>
          </cell>
          <cell r="C578" t="str">
            <v>D2_CA_h_70</v>
          </cell>
          <cell r="E578">
            <v>0</v>
          </cell>
        </row>
        <row r="579">
          <cell r="A579">
            <v>2027</v>
          </cell>
          <cell r="C579" t="str">
            <v>D2_OR_b_10</v>
          </cell>
          <cell r="E579">
            <v>0</v>
          </cell>
        </row>
        <row r="580">
          <cell r="A580">
            <v>2027</v>
          </cell>
          <cell r="C580" t="str">
            <v>D2_OR_e_40</v>
          </cell>
          <cell r="E580">
            <v>0</v>
          </cell>
        </row>
        <row r="581">
          <cell r="A581">
            <v>2027</v>
          </cell>
          <cell r="C581" t="str">
            <v>D2_OR_f_50</v>
          </cell>
          <cell r="E581">
            <v>0</v>
          </cell>
        </row>
        <row r="582">
          <cell r="A582">
            <v>2027</v>
          </cell>
          <cell r="C582" t="str">
            <v>D2_OR_h_70</v>
          </cell>
          <cell r="E582">
            <v>0</v>
          </cell>
        </row>
        <row r="583">
          <cell r="A583">
            <v>2027</v>
          </cell>
          <cell r="C583" t="str">
            <v>D2_OR_c_20</v>
          </cell>
          <cell r="E583">
            <v>0</v>
          </cell>
        </row>
        <row r="584">
          <cell r="A584">
            <v>2028</v>
          </cell>
          <cell r="C584" t="str">
            <v>D2_ID_a_00</v>
          </cell>
          <cell r="E584">
            <v>0</v>
          </cell>
        </row>
        <row r="585">
          <cell r="A585">
            <v>2028</v>
          </cell>
          <cell r="C585" t="str">
            <v>D2_ID_b_10</v>
          </cell>
          <cell r="E585">
            <v>0</v>
          </cell>
        </row>
        <row r="586">
          <cell r="A586">
            <v>2028</v>
          </cell>
          <cell r="C586" t="str">
            <v>D2_ID_c_20</v>
          </cell>
          <cell r="E586">
            <v>0</v>
          </cell>
        </row>
        <row r="587">
          <cell r="A587">
            <v>2028</v>
          </cell>
          <cell r="C587" t="str">
            <v>D2_ID_d_30</v>
          </cell>
          <cell r="E587">
            <v>0</v>
          </cell>
        </row>
        <row r="588">
          <cell r="A588">
            <v>2028</v>
          </cell>
          <cell r="C588" t="str">
            <v>D2_ID_e_40</v>
          </cell>
          <cell r="E588">
            <v>0</v>
          </cell>
        </row>
        <row r="589">
          <cell r="A589">
            <v>2028</v>
          </cell>
          <cell r="C589" t="str">
            <v>D2_ID_f_50</v>
          </cell>
          <cell r="E589">
            <v>0</v>
          </cell>
        </row>
        <row r="590">
          <cell r="A590">
            <v>2028</v>
          </cell>
          <cell r="C590" t="str">
            <v>D2_ID_g_60</v>
          </cell>
          <cell r="E590">
            <v>0</v>
          </cell>
        </row>
        <row r="591">
          <cell r="A591">
            <v>2028</v>
          </cell>
          <cell r="C591" t="str">
            <v>D2_ID_h_70</v>
          </cell>
          <cell r="E591">
            <v>0</v>
          </cell>
        </row>
        <row r="592">
          <cell r="A592">
            <v>2028</v>
          </cell>
          <cell r="C592" t="str">
            <v>D2_UT_a_00</v>
          </cell>
          <cell r="E592">
            <v>0</v>
          </cell>
        </row>
        <row r="593">
          <cell r="A593">
            <v>2028</v>
          </cell>
          <cell r="C593" t="str">
            <v>D2_UT_b_10</v>
          </cell>
          <cell r="E593">
            <v>0</v>
          </cell>
        </row>
        <row r="594">
          <cell r="A594">
            <v>2028</v>
          </cell>
          <cell r="C594" t="str">
            <v>D2_UT_c_20</v>
          </cell>
          <cell r="E594">
            <v>0</v>
          </cell>
        </row>
        <row r="595">
          <cell r="A595">
            <v>2028</v>
          </cell>
          <cell r="C595" t="str">
            <v>D2_UT_d_30</v>
          </cell>
          <cell r="E595">
            <v>0</v>
          </cell>
        </row>
        <row r="596">
          <cell r="A596">
            <v>2028</v>
          </cell>
          <cell r="C596" t="str">
            <v>D2_UT_e_40</v>
          </cell>
          <cell r="E596">
            <v>0</v>
          </cell>
        </row>
        <row r="597">
          <cell r="A597">
            <v>2028</v>
          </cell>
          <cell r="C597" t="str">
            <v>D2_UT_f_50</v>
          </cell>
          <cell r="E597">
            <v>0</v>
          </cell>
        </row>
        <row r="598">
          <cell r="A598">
            <v>2028</v>
          </cell>
          <cell r="C598" t="str">
            <v>D2_UT_g_60</v>
          </cell>
          <cell r="E598">
            <v>0</v>
          </cell>
        </row>
        <row r="599">
          <cell r="A599">
            <v>2028</v>
          </cell>
          <cell r="C599" t="str">
            <v>D2_UT_h_70</v>
          </cell>
          <cell r="E599">
            <v>0</v>
          </cell>
        </row>
        <row r="600">
          <cell r="A600">
            <v>2028</v>
          </cell>
          <cell r="C600" t="str">
            <v>D2_YK_a_00</v>
          </cell>
          <cell r="E600">
            <v>0</v>
          </cell>
        </row>
        <row r="601">
          <cell r="A601">
            <v>2028</v>
          </cell>
          <cell r="C601" t="str">
            <v>D2_YK_b_10</v>
          </cell>
          <cell r="E601">
            <v>0</v>
          </cell>
        </row>
        <row r="602">
          <cell r="A602">
            <v>2028</v>
          </cell>
          <cell r="C602" t="str">
            <v>D2_YK_c_20</v>
          </cell>
          <cell r="E602">
            <v>0</v>
          </cell>
        </row>
        <row r="603">
          <cell r="A603">
            <v>2028</v>
          </cell>
          <cell r="C603" t="str">
            <v>D2_YK_d_30</v>
          </cell>
          <cell r="E603">
            <v>0</v>
          </cell>
        </row>
        <row r="604">
          <cell r="A604">
            <v>2028</v>
          </cell>
          <cell r="C604" t="str">
            <v>D2_YK_e_40</v>
          </cell>
          <cell r="E604">
            <v>0</v>
          </cell>
        </row>
        <row r="605">
          <cell r="A605">
            <v>2028</v>
          </cell>
          <cell r="C605" t="str">
            <v>D2_YK_f_50</v>
          </cell>
          <cell r="E605">
            <v>0</v>
          </cell>
        </row>
        <row r="606">
          <cell r="A606">
            <v>2028</v>
          </cell>
          <cell r="C606" t="str">
            <v>D2_YK_g_60</v>
          </cell>
          <cell r="E606">
            <v>0</v>
          </cell>
        </row>
        <row r="607">
          <cell r="A607">
            <v>2028</v>
          </cell>
          <cell r="C607" t="str">
            <v>D2_YK_h_70</v>
          </cell>
          <cell r="E607">
            <v>0</v>
          </cell>
        </row>
        <row r="608">
          <cell r="A608">
            <v>2028</v>
          </cell>
          <cell r="C608" t="str">
            <v>D2_YK_i_80</v>
          </cell>
          <cell r="E608">
            <v>0</v>
          </cell>
        </row>
        <row r="609">
          <cell r="A609">
            <v>2028</v>
          </cell>
          <cell r="C609" t="str">
            <v>D2_WW_a_00</v>
          </cell>
          <cell r="E609">
            <v>0</v>
          </cell>
        </row>
        <row r="610">
          <cell r="A610">
            <v>2028</v>
          </cell>
          <cell r="C610" t="str">
            <v>D2_WW_b_10</v>
          </cell>
          <cell r="E610">
            <v>0</v>
          </cell>
        </row>
        <row r="611">
          <cell r="A611">
            <v>2028</v>
          </cell>
          <cell r="C611" t="str">
            <v>D2_WW_c_20</v>
          </cell>
          <cell r="E611">
            <v>0</v>
          </cell>
        </row>
        <row r="612">
          <cell r="A612">
            <v>2028</v>
          </cell>
          <cell r="C612" t="str">
            <v>D2_WW_d_30</v>
          </cell>
          <cell r="E612">
            <v>0</v>
          </cell>
        </row>
        <row r="613">
          <cell r="A613">
            <v>2028</v>
          </cell>
          <cell r="C613" t="str">
            <v>D2_WW_e_40</v>
          </cell>
          <cell r="E613">
            <v>0</v>
          </cell>
        </row>
        <row r="614">
          <cell r="A614">
            <v>2028</v>
          </cell>
          <cell r="C614" t="str">
            <v>D2_WW_f_50</v>
          </cell>
          <cell r="E614">
            <v>0</v>
          </cell>
        </row>
        <row r="615">
          <cell r="A615">
            <v>2028</v>
          </cell>
          <cell r="C615" t="str">
            <v>D2_WW_g_60</v>
          </cell>
          <cell r="E615">
            <v>0</v>
          </cell>
        </row>
        <row r="616">
          <cell r="A616">
            <v>2028</v>
          </cell>
          <cell r="C616" t="str">
            <v>D2_WW_h_70</v>
          </cell>
          <cell r="E616">
            <v>0</v>
          </cell>
        </row>
        <row r="617">
          <cell r="A617">
            <v>2028</v>
          </cell>
          <cell r="C617" t="str">
            <v>D2_WW_i_80</v>
          </cell>
          <cell r="E617">
            <v>0</v>
          </cell>
        </row>
        <row r="618">
          <cell r="A618">
            <v>2028</v>
          </cell>
          <cell r="C618" t="str">
            <v>D2_WY_a_00</v>
          </cell>
          <cell r="E618">
            <v>0</v>
          </cell>
        </row>
        <row r="619">
          <cell r="A619">
            <v>2028</v>
          </cell>
          <cell r="C619" t="str">
            <v>D2_WY_b_10</v>
          </cell>
          <cell r="E619">
            <v>0</v>
          </cell>
        </row>
        <row r="620">
          <cell r="A620">
            <v>2028</v>
          </cell>
          <cell r="C620" t="str">
            <v>D2_WY_c_20</v>
          </cell>
          <cell r="E620">
            <v>0</v>
          </cell>
        </row>
        <row r="621">
          <cell r="A621">
            <v>2028</v>
          </cell>
          <cell r="C621" t="str">
            <v>D2_WY_d_30</v>
          </cell>
          <cell r="E621">
            <v>0</v>
          </cell>
        </row>
        <row r="622">
          <cell r="A622">
            <v>2028</v>
          </cell>
          <cell r="C622" t="str">
            <v>D2_WY_e_40</v>
          </cell>
          <cell r="E622">
            <v>0</v>
          </cell>
        </row>
        <row r="623">
          <cell r="A623">
            <v>2028</v>
          </cell>
          <cell r="C623" t="str">
            <v>D2_WY_f_50</v>
          </cell>
          <cell r="E623">
            <v>0</v>
          </cell>
        </row>
        <row r="624">
          <cell r="A624">
            <v>2028</v>
          </cell>
          <cell r="C624" t="str">
            <v>D2_WY_g_60</v>
          </cell>
          <cell r="E624">
            <v>0</v>
          </cell>
        </row>
        <row r="625">
          <cell r="A625">
            <v>2028</v>
          </cell>
          <cell r="C625" t="str">
            <v>D2_WY_h_70</v>
          </cell>
          <cell r="E625">
            <v>0</v>
          </cell>
        </row>
        <row r="626">
          <cell r="A626">
            <v>2028</v>
          </cell>
          <cell r="C626" t="str">
            <v>D2_OR_a_00</v>
          </cell>
          <cell r="E626">
            <v>0</v>
          </cell>
        </row>
        <row r="627">
          <cell r="A627">
            <v>2028</v>
          </cell>
          <cell r="C627" t="str">
            <v>D2_OR_d_30</v>
          </cell>
          <cell r="E627">
            <v>0</v>
          </cell>
        </row>
        <row r="628">
          <cell r="A628">
            <v>2028</v>
          </cell>
          <cell r="C628" t="str">
            <v>D2_OR_g_60</v>
          </cell>
          <cell r="E628">
            <v>0</v>
          </cell>
        </row>
        <row r="629">
          <cell r="A629">
            <v>2028</v>
          </cell>
          <cell r="C629" t="str">
            <v>D2_OR_i_80</v>
          </cell>
          <cell r="E629">
            <v>0</v>
          </cell>
        </row>
        <row r="630">
          <cell r="A630">
            <v>2028</v>
          </cell>
          <cell r="C630" t="str">
            <v>D2_CA_a_00</v>
          </cell>
          <cell r="E630">
            <v>0</v>
          </cell>
        </row>
        <row r="631">
          <cell r="A631">
            <v>2028</v>
          </cell>
          <cell r="C631" t="str">
            <v>D2_CA_b_10</v>
          </cell>
          <cell r="E631">
            <v>0</v>
          </cell>
        </row>
        <row r="632">
          <cell r="A632">
            <v>2028</v>
          </cell>
          <cell r="C632" t="str">
            <v>D2_CA_d_30</v>
          </cell>
          <cell r="E632">
            <v>0</v>
          </cell>
        </row>
        <row r="633">
          <cell r="A633">
            <v>2028</v>
          </cell>
          <cell r="C633" t="str">
            <v>D2_CA_e_40</v>
          </cell>
          <cell r="E633">
            <v>0</v>
          </cell>
        </row>
        <row r="634">
          <cell r="A634">
            <v>2028</v>
          </cell>
          <cell r="C634" t="str">
            <v>D2_CA_h_70</v>
          </cell>
          <cell r="E634">
            <v>0</v>
          </cell>
        </row>
        <row r="635">
          <cell r="A635">
            <v>2028</v>
          </cell>
          <cell r="C635" t="str">
            <v>D2_OR_b_10</v>
          </cell>
          <cell r="E635">
            <v>0</v>
          </cell>
        </row>
        <row r="636">
          <cell r="A636">
            <v>2028</v>
          </cell>
          <cell r="C636" t="str">
            <v>D2_OR_e_40</v>
          </cell>
          <cell r="E636">
            <v>0</v>
          </cell>
        </row>
        <row r="637">
          <cell r="A637">
            <v>2028</v>
          </cell>
          <cell r="C637" t="str">
            <v>D2_OR_f_50</v>
          </cell>
          <cell r="E637">
            <v>0</v>
          </cell>
        </row>
        <row r="638">
          <cell r="A638">
            <v>2028</v>
          </cell>
          <cell r="C638" t="str">
            <v>D2_OR_h_70</v>
          </cell>
          <cell r="E638">
            <v>0</v>
          </cell>
        </row>
        <row r="639">
          <cell r="A639">
            <v>2028</v>
          </cell>
          <cell r="C639" t="str">
            <v>D2_OR_c_20</v>
          </cell>
          <cell r="E639">
            <v>0</v>
          </cell>
        </row>
        <row r="640">
          <cell r="A640">
            <v>2029</v>
          </cell>
          <cell r="C640" t="str">
            <v>D2_ID_a_00</v>
          </cell>
          <cell r="E640">
            <v>0</v>
          </cell>
        </row>
        <row r="641">
          <cell r="A641">
            <v>2029</v>
          </cell>
          <cell r="C641" t="str">
            <v>D2_ID_b_10</v>
          </cell>
          <cell r="E641">
            <v>0</v>
          </cell>
        </row>
        <row r="642">
          <cell r="A642">
            <v>2029</v>
          </cell>
          <cell r="C642" t="str">
            <v>D2_ID_c_20</v>
          </cell>
          <cell r="E642">
            <v>0</v>
          </cell>
        </row>
        <row r="643">
          <cell r="A643">
            <v>2029</v>
          </cell>
          <cell r="C643" t="str">
            <v>D2_ID_d_30</v>
          </cell>
          <cell r="E643">
            <v>0</v>
          </cell>
        </row>
        <row r="644">
          <cell r="A644">
            <v>2029</v>
          </cell>
          <cell r="C644" t="str">
            <v>D2_ID_e_40</v>
          </cell>
          <cell r="E644">
            <v>0</v>
          </cell>
        </row>
        <row r="645">
          <cell r="A645">
            <v>2029</v>
          </cell>
          <cell r="C645" t="str">
            <v>D2_ID_f_50</v>
          </cell>
          <cell r="E645">
            <v>0</v>
          </cell>
        </row>
        <row r="646">
          <cell r="A646">
            <v>2029</v>
          </cell>
          <cell r="C646" t="str">
            <v>D2_ID_g_60</v>
          </cell>
          <cell r="E646">
            <v>0</v>
          </cell>
        </row>
        <row r="647">
          <cell r="A647">
            <v>2029</v>
          </cell>
          <cell r="C647" t="str">
            <v>D2_ID_h_70</v>
          </cell>
          <cell r="E647">
            <v>0</v>
          </cell>
        </row>
        <row r="648">
          <cell r="A648">
            <v>2029</v>
          </cell>
          <cell r="C648" t="str">
            <v>D2_ID_i_80</v>
          </cell>
          <cell r="E648">
            <v>0</v>
          </cell>
        </row>
        <row r="649">
          <cell r="A649">
            <v>2029</v>
          </cell>
          <cell r="C649" t="str">
            <v>D1UT_DLC_5</v>
          </cell>
          <cell r="E649">
            <v>0</v>
          </cell>
        </row>
        <row r="650">
          <cell r="A650">
            <v>2029</v>
          </cell>
          <cell r="C650" t="str">
            <v>D1UT_THM_1</v>
          </cell>
          <cell r="E650">
            <v>0</v>
          </cell>
        </row>
        <row r="651">
          <cell r="A651">
            <v>2029</v>
          </cell>
          <cell r="C651" t="str">
            <v>D1UT_THM_2</v>
          </cell>
          <cell r="E651">
            <v>0</v>
          </cell>
        </row>
        <row r="652">
          <cell r="A652">
            <v>2029</v>
          </cell>
          <cell r="C652" t="str">
            <v>D1UT_THM_3</v>
          </cell>
          <cell r="E652">
            <v>0</v>
          </cell>
        </row>
        <row r="653">
          <cell r="A653">
            <v>2029</v>
          </cell>
          <cell r="C653" t="str">
            <v>D1UT_THM_4</v>
          </cell>
          <cell r="E653">
            <v>0</v>
          </cell>
        </row>
        <row r="654">
          <cell r="A654">
            <v>2029</v>
          </cell>
          <cell r="C654" t="str">
            <v>D1UT_THM_5</v>
          </cell>
          <cell r="E654">
            <v>0</v>
          </cell>
        </row>
        <row r="655">
          <cell r="A655">
            <v>2029</v>
          </cell>
          <cell r="C655" t="str">
            <v>D2_UT_a_00</v>
          </cell>
          <cell r="E655">
            <v>0</v>
          </cell>
        </row>
        <row r="656">
          <cell r="A656">
            <v>2029</v>
          </cell>
          <cell r="C656" t="str">
            <v>D2_UT_b_10</v>
          </cell>
          <cell r="E656">
            <v>0</v>
          </cell>
        </row>
        <row r="657">
          <cell r="A657">
            <v>2029</v>
          </cell>
          <cell r="C657" t="str">
            <v>D2_UT_c_20</v>
          </cell>
          <cell r="E657">
            <v>0</v>
          </cell>
        </row>
        <row r="658">
          <cell r="A658">
            <v>2029</v>
          </cell>
          <cell r="C658" t="str">
            <v>D2_UT_d_30</v>
          </cell>
          <cell r="E658">
            <v>0</v>
          </cell>
        </row>
        <row r="659">
          <cell r="A659">
            <v>2029</v>
          </cell>
          <cell r="C659" t="str">
            <v>D2_UT_e_40</v>
          </cell>
          <cell r="E659">
            <v>0</v>
          </cell>
        </row>
        <row r="660">
          <cell r="A660">
            <v>2029</v>
          </cell>
          <cell r="C660" t="str">
            <v>D2_UT_f_50</v>
          </cell>
          <cell r="E660">
            <v>0</v>
          </cell>
        </row>
        <row r="661">
          <cell r="A661">
            <v>2029</v>
          </cell>
          <cell r="C661" t="str">
            <v>D2_UT_g_60</v>
          </cell>
          <cell r="E661">
            <v>0</v>
          </cell>
        </row>
        <row r="662">
          <cell r="A662">
            <v>2029</v>
          </cell>
          <cell r="C662" t="str">
            <v>D2_UT_h_70</v>
          </cell>
          <cell r="E662">
            <v>0</v>
          </cell>
        </row>
        <row r="663">
          <cell r="A663">
            <v>2029</v>
          </cell>
          <cell r="C663" t="str">
            <v>D1WA_AS_1</v>
          </cell>
          <cell r="E663">
            <v>0</v>
          </cell>
        </row>
        <row r="664">
          <cell r="A664">
            <v>2029</v>
          </cell>
          <cell r="C664" t="str">
            <v>D2_YK_a_00</v>
          </cell>
          <cell r="E664">
            <v>0</v>
          </cell>
        </row>
        <row r="665">
          <cell r="A665">
            <v>2029</v>
          </cell>
          <cell r="C665" t="str">
            <v>D2_YK_b_10</v>
          </cell>
          <cell r="E665">
            <v>0</v>
          </cell>
        </row>
        <row r="666">
          <cell r="A666">
            <v>2029</v>
          </cell>
          <cell r="C666" t="str">
            <v>D2_YK_c_20</v>
          </cell>
          <cell r="E666">
            <v>0</v>
          </cell>
        </row>
        <row r="667">
          <cell r="A667">
            <v>2029</v>
          </cell>
          <cell r="C667" t="str">
            <v>D2_YK_d_30</v>
          </cell>
          <cell r="E667">
            <v>0</v>
          </cell>
        </row>
        <row r="668">
          <cell r="A668">
            <v>2029</v>
          </cell>
          <cell r="C668" t="str">
            <v>D2_YK_e_40</v>
          </cell>
          <cell r="E668">
            <v>0</v>
          </cell>
        </row>
        <row r="669">
          <cell r="A669">
            <v>2029</v>
          </cell>
          <cell r="C669" t="str">
            <v>D2_YK_f_50</v>
          </cell>
          <cell r="E669">
            <v>0</v>
          </cell>
        </row>
        <row r="670">
          <cell r="A670">
            <v>2029</v>
          </cell>
          <cell r="C670" t="str">
            <v>D2_YK_g_60</v>
          </cell>
          <cell r="E670">
            <v>0</v>
          </cell>
        </row>
        <row r="671">
          <cell r="A671">
            <v>2029</v>
          </cell>
          <cell r="C671" t="str">
            <v>D2_YK_h_70</v>
          </cell>
          <cell r="E671">
            <v>0</v>
          </cell>
        </row>
        <row r="672">
          <cell r="A672">
            <v>2029</v>
          </cell>
          <cell r="C672" t="str">
            <v>D2_YK_i_80</v>
          </cell>
          <cell r="E672">
            <v>0</v>
          </cell>
        </row>
        <row r="673">
          <cell r="A673">
            <v>2029</v>
          </cell>
          <cell r="C673" t="str">
            <v>D2_WW_a_00</v>
          </cell>
          <cell r="E673">
            <v>0</v>
          </cell>
        </row>
        <row r="674">
          <cell r="A674">
            <v>2029</v>
          </cell>
          <cell r="C674" t="str">
            <v>D2_WW_b_10</v>
          </cell>
          <cell r="E674">
            <v>0</v>
          </cell>
        </row>
        <row r="675">
          <cell r="A675">
            <v>2029</v>
          </cell>
          <cell r="C675" t="str">
            <v>D2_WW_c_20</v>
          </cell>
          <cell r="E675">
            <v>0</v>
          </cell>
        </row>
        <row r="676">
          <cell r="A676">
            <v>2029</v>
          </cell>
          <cell r="C676" t="str">
            <v>D2_WW_d_30</v>
          </cell>
          <cell r="E676">
            <v>0</v>
          </cell>
        </row>
        <row r="677">
          <cell r="A677">
            <v>2029</v>
          </cell>
          <cell r="C677" t="str">
            <v>D2_WW_e_40</v>
          </cell>
          <cell r="E677">
            <v>0</v>
          </cell>
        </row>
        <row r="678">
          <cell r="A678">
            <v>2029</v>
          </cell>
          <cell r="C678" t="str">
            <v>D2_WW_f_50</v>
          </cell>
          <cell r="E678">
            <v>0</v>
          </cell>
        </row>
        <row r="679">
          <cell r="A679">
            <v>2029</v>
          </cell>
          <cell r="C679" t="str">
            <v>D2_WW_g_60</v>
          </cell>
          <cell r="E679">
            <v>0</v>
          </cell>
        </row>
        <row r="680">
          <cell r="A680">
            <v>2029</v>
          </cell>
          <cell r="C680" t="str">
            <v>D2_WW_h_70</v>
          </cell>
          <cell r="E680">
            <v>0</v>
          </cell>
        </row>
        <row r="681">
          <cell r="A681">
            <v>2029</v>
          </cell>
          <cell r="C681" t="str">
            <v>D2_WW_i_80</v>
          </cell>
          <cell r="E681">
            <v>0</v>
          </cell>
        </row>
        <row r="682">
          <cell r="A682">
            <v>2029</v>
          </cell>
          <cell r="C682" t="str">
            <v>D2_WY_a_00</v>
          </cell>
          <cell r="E682">
            <v>0</v>
          </cell>
        </row>
        <row r="683">
          <cell r="A683">
            <v>2029</v>
          </cell>
          <cell r="C683" t="str">
            <v>D2_WY_b_10</v>
          </cell>
          <cell r="E683">
            <v>0</v>
          </cell>
        </row>
        <row r="684">
          <cell r="A684">
            <v>2029</v>
          </cell>
          <cell r="C684" t="str">
            <v>D2_WY_c_20</v>
          </cell>
          <cell r="E684">
            <v>0</v>
          </cell>
        </row>
        <row r="685">
          <cell r="A685">
            <v>2029</v>
          </cell>
          <cell r="C685" t="str">
            <v>D2_WY_d_30</v>
          </cell>
          <cell r="E685">
            <v>0</v>
          </cell>
        </row>
        <row r="686">
          <cell r="A686">
            <v>2029</v>
          </cell>
          <cell r="C686" t="str">
            <v>D2_WY_e_40</v>
          </cell>
          <cell r="E686">
            <v>0</v>
          </cell>
        </row>
        <row r="687">
          <cell r="A687">
            <v>2029</v>
          </cell>
          <cell r="C687" t="str">
            <v>D2_WY_f_50</v>
          </cell>
          <cell r="E687">
            <v>0</v>
          </cell>
        </row>
        <row r="688">
          <cell r="A688">
            <v>2029</v>
          </cell>
          <cell r="C688" t="str">
            <v>D2_WY_g_60</v>
          </cell>
          <cell r="E688">
            <v>0</v>
          </cell>
        </row>
        <row r="689">
          <cell r="A689">
            <v>2029</v>
          </cell>
          <cell r="C689" t="str">
            <v>D2_WY_h_70</v>
          </cell>
          <cell r="E689">
            <v>0</v>
          </cell>
        </row>
        <row r="690">
          <cell r="A690">
            <v>2029</v>
          </cell>
          <cell r="C690" t="str">
            <v>D2_WY_i_80</v>
          </cell>
          <cell r="E690">
            <v>0</v>
          </cell>
        </row>
        <row r="691">
          <cell r="A691">
            <v>2029</v>
          </cell>
          <cell r="C691" t="str">
            <v>D2_OR_a_00</v>
          </cell>
          <cell r="E691">
            <v>0</v>
          </cell>
        </row>
        <row r="692">
          <cell r="A692">
            <v>2029</v>
          </cell>
          <cell r="C692" t="str">
            <v>D2_OR_d_30</v>
          </cell>
          <cell r="E692">
            <v>0</v>
          </cell>
        </row>
        <row r="693">
          <cell r="A693">
            <v>2029</v>
          </cell>
          <cell r="C693" t="str">
            <v>D2_OR_g_60</v>
          </cell>
          <cell r="E693">
            <v>0</v>
          </cell>
        </row>
        <row r="694">
          <cell r="A694">
            <v>2029</v>
          </cell>
          <cell r="C694" t="str">
            <v>D2_OR_i_80</v>
          </cell>
          <cell r="E694">
            <v>0</v>
          </cell>
        </row>
        <row r="695">
          <cell r="A695">
            <v>2029</v>
          </cell>
          <cell r="C695" t="str">
            <v>D2_CA_a_00</v>
          </cell>
          <cell r="E695">
            <v>0</v>
          </cell>
        </row>
        <row r="696">
          <cell r="A696">
            <v>2029</v>
          </cell>
          <cell r="C696" t="str">
            <v>D2_CA_b_10</v>
          </cell>
          <cell r="E696">
            <v>0</v>
          </cell>
        </row>
        <row r="697">
          <cell r="A697">
            <v>2029</v>
          </cell>
          <cell r="C697" t="str">
            <v>D2_CA_d_30</v>
          </cell>
          <cell r="E697">
            <v>0</v>
          </cell>
        </row>
        <row r="698">
          <cell r="A698">
            <v>2029</v>
          </cell>
          <cell r="C698" t="str">
            <v>D2_CA_e_40</v>
          </cell>
          <cell r="E698">
            <v>0</v>
          </cell>
        </row>
        <row r="699">
          <cell r="A699">
            <v>2029</v>
          </cell>
          <cell r="C699" t="str">
            <v>D2_OR_j_90</v>
          </cell>
          <cell r="E699">
            <v>0</v>
          </cell>
        </row>
        <row r="700">
          <cell r="A700">
            <v>2029</v>
          </cell>
          <cell r="C700" t="str">
            <v>D2_OR_b_10</v>
          </cell>
          <cell r="E700">
            <v>0</v>
          </cell>
        </row>
        <row r="701">
          <cell r="A701">
            <v>2029</v>
          </cell>
          <cell r="C701" t="str">
            <v>D2_OR_e_40</v>
          </cell>
          <cell r="E701">
            <v>0</v>
          </cell>
        </row>
        <row r="702">
          <cell r="A702">
            <v>2029</v>
          </cell>
          <cell r="C702" t="str">
            <v>D1OR_AS_1</v>
          </cell>
          <cell r="E702">
            <v>0</v>
          </cell>
        </row>
        <row r="703">
          <cell r="A703">
            <v>2029</v>
          </cell>
          <cell r="C703" t="str">
            <v>D2_OR_f_50</v>
          </cell>
          <cell r="E703">
            <v>0</v>
          </cell>
        </row>
        <row r="704">
          <cell r="A704">
            <v>2029</v>
          </cell>
          <cell r="C704" t="str">
            <v>D2_OR_h_70</v>
          </cell>
          <cell r="E704">
            <v>0</v>
          </cell>
        </row>
        <row r="705">
          <cell r="A705">
            <v>2029</v>
          </cell>
          <cell r="C705" t="str">
            <v>D2_OR_c_20</v>
          </cell>
          <cell r="E705">
            <v>0</v>
          </cell>
        </row>
        <row r="706">
          <cell r="A706">
            <v>2030</v>
          </cell>
          <cell r="C706" t="str">
            <v>D2_ID_a_00</v>
          </cell>
          <cell r="E706">
            <v>0</v>
          </cell>
        </row>
        <row r="707">
          <cell r="A707">
            <v>2030</v>
          </cell>
          <cell r="C707" t="str">
            <v>D2_ID_b_10</v>
          </cell>
          <cell r="E707">
            <v>0</v>
          </cell>
        </row>
        <row r="708">
          <cell r="A708">
            <v>2030</v>
          </cell>
          <cell r="C708" t="str">
            <v>D2_ID_c_20</v>
          </cell>
          <cell r="E708">
            <v>0</v>
          </cell>
        </row>
        <row r="709">
          <cell r="A709">
            <v>2030</v>
          </cell>
          <cell r="C709" t="str">
            <v>D2_ID_d_30</v>
          </cell>
          <cell r="E709">
            <v>0</v>
          </cell>
        </row>
        <row r="710">
          <cell r="A710">
            <v>2030</v>
          </cell>
          <cell r="C710" t="str">
            <v>D2_ID_e_40</v>
          </cell>
          <cell r="E710">
            <v>0</v>
          </cell>
        </row>
        <row r="711">
          <cell r="A711">
            <v>2030</v>
          </cell>
          <cell r="C711" t="str">
            <v>D2_ID_f_50</v>
          </cell>
          <cell r="E711">
            <v>0</v>
          </cell>
        </row>
        <row r="712">
          <cell r="A712">
            <v>2030</v>
          </cell>
          <cell r="C712" t="str">
            <v>D2_ID_g_60</v>
          </cell>
          <cell r="E712">
            <v>0</v>
          </cell>
        </row>
        <row r="713">
          <cell r="A713">
            <v>2030</v>
          </cell>
          <cell r="C713" t="str">
            <v>D2_ID_h_70</v>
          </cell>
          <cell r="E713">
            <v>0</v>
          </cell>
        </row>
        <row r="714">
          <cell r="A714">
            <v>2030</v>
          </cell>
          <cell r="C714" t="str">
            <v>D1UT_THM_6</v>
          </cell>
          <cell r="E714">
            <v>0</v>
          </cell>
        </row>
        <row r="715">
          <cell r="A715">
            <v>2030</v>
          </cell>
          <cell r="C715" t="str">
            <v>D2_UT_a_00</v>
          </cell>
          <cell r="E715">
            <v>0</v>
          </cell>
        </row>
        <row r="716">
          <cell r="A716">
            <v>2030</v>
          </cell>
          <cell r="C716" t="str">
            <v>D2_UT_b_10</v>
          </cell>
          <cell r="E716">
            <v>0</v>
          </cell>
        </row>
        <row r="717">
          <cell r="A717">
            <v>2030</v>
          </cell>
          <cell r="C717" t="str">
            <v>D2_UT_c_20</v>
          </cell>
          <cell r="E717">
            <v>0</v>
          </cell>
        </row>
        <row r="718">
          <cell r="A718">
            <v>2030</v>
          </cell>
          <cell r="C718" t="str">
            <v>D2_UT_d_30</v>
          </cell>
          <cell r="E718">
            <v>0</v>
          </cell>
        </row>
        <row r="719">
          <cell r="A719">
            <v>2030</v>
          </cell>
          <cell r="C719" t="str">
            <v>D2_UT_e_40</v>
          </cell>
          <cell r="E719">
            <v>0</v>
          </cell>
        </row>
        <row r="720">
          <cell r="A720">
            <v>2030</v>
          </cell>
          <cell r="C720" t="str">
            <v>D2_UT_f_50</v>
          </cell>
          <cell r="E720">
            <v>0</v>
          </cell>
        </row>
        <row r="721">
          <cell r="A721">
            <v>2030</v>
          </cell>
          <cell r="C721" t="str">
            <v>D2_UT_g_60</v>
          </cell>
          <cell r="E721">
            <v>0</v>
          </cell>
        </row>
        <row r="722">
          <cell r="A722">
            <v>2030</v>
          </cell>
          <cell r="C722" t="str">
            <v>D2_UT_h_70</v>
          </cell>
          <cell r="E722">
            <v>0</v>
          </cell>
        </row>
        <row r="723">
          <cell r="A723">
            <v>2030</v>
          </cell>
          <cell r="C723" t="str">
            <v>D2_YK_a_00</v>
          </cell>
          <cell r="E723">
            <v>0</v>
          </cell>
        </row>
        <row r="724">
          <cell r="A724">
            <v>2030</v>
          </cell>
          <cell r="C724" t="str">
            <v>D2_YK_b_10</v>
          </cell>
          <cell r="E724">
            <v>0</v>
          </cell>
        </row>
        <row r="725">
          <cell r="A725">
            <v>2030</v>
          </cell>
          <cell r="C725" t="str">
            <v>D2_YK_c_20</v>
          </cell>
          <cell r="E725">
            <v>0</v>
          </cell>
        </row>
        <row r="726">
          <cell r="A726">
            <v>2030</v>
          </cell>
          <cell r="C726" t="str">
            <v>D2_YK_d_30</v>
          </cell>
          <cell r="E726">
            <v>0</v>
          </cell>
        </row>
        <row r="727">
          <cell r="A727">
            <v>2030</v>
          </cell>
          <cell r="C727" t="str">
            <v>D2_YK_e_40</v>
          </cell>
          <cell r="E727">
            <v>0</v>
          </cell>
        </row>
        <row r="728">
          <cell r="A728">
            <v>2030</v>
          </cell>
          <cell r="C728" t="str">
            <v>D2_YK_f_50</v>
          </cell>
          <cell r="E728">
            <v>0</v>
          </cell>
        </row>
        <row r="729">
          <cell r="A729">
            <v>2030</v>
          </cell>
          <cell r="C729" t="str">
            <v>D2_YK_g_60</v>
          </cell>
          <cell r="E729">
            <v>0</v>
          </cell>
        </row>
        <row r="730">
          <cell r="A730">
            <v>2030</v>
          </cell>
          <cell r="C730" t="str">
            <v>D2_YK_h_70</v>
          </cell>
          <cell r="E730">
            <v>0</v>
          </cell>
        </row>
        <row r="731">
          <cell r="A731">
            <v>2030</v>
          </cell>
          <cell r="C731" t="str">
            <v>D2_YK_i_80</v>
          </cell>
          <cell r="E731">
            <v>0</v>
          </cell>
        </row>
        <row r="732">
          <cell r="A732">
            <v>2030</v>
          </cell>
          <cell r="C732" t="str">
            <v>D2_WW_a_00</v>
          </cell>
          <cell r="E732">
            <v>0</v>
          </cell>
        </row>
        <row r="733">
          <cell r="A733">
            <v>2030</v>
          </cell>
          <cell r="C733" t="str">
            <v>D2_WW_b_10</v>
          </cell>
          <cell r="E733">
            <v>0</v>
          </cell>
        </row>
        <row r="734">
          <cell r="A734">
            <v>2030</v>
          </cell>
          <cell r="C734" t="str">
            <v>D2_WW_c_20</v>
          </cell>
          <cell r="E734">
            <v>0</v>
          </cell>
        </row>
        <row r="735">
          <cell r="A735">
            <v>2030</v>
          </cell>
          <cell r="C735" t="str">
            <v>D2_WW_d_30</v>
          </cell>
          <cell r="E735">
            <v>0</v>
          </cell>
        </row>
        <row r="736">
          <cell r="A736">
            <v>2030</v>
          </cell>
          <cell r="C736" t="str">
            <v>D2_WW_e_40</v>
          </cell>
          <cell r="E736">
            <v>0</v>
          </cell>
        </row>
        <row r="737">
          <cell r="A737">
            <v>2030</v>
          </cell>
          <cell r="C737" t="str">
            <v>D2_WW_f_50</v>
          </cell>
          <cell r="E737">
            <v>0</v>
          </cell>
        </row>
        <row r="738">
          <cell r="A738">
            <v>2030</v>
          </cell>
          <cell r="C738" t="str">
            <v>D2_WW_g_60</v>
          </cell>
          <cell r="E738">
            <v>0</v>
          </cell>
        </row>
        <row r="739">
          <cell r="A739">
            <v>2030</v>
          </cell>
          <cell r="C739" t="str">
            <v>D2_WW_h_70</v>
          </cell>
          <cell r="E739">
            <v>0</v>
          </cell>
        </row>
        <row r="740">
          <cell r="A740">
            <v>2030</v>
          </cell>
          <cell r="C740" t="str">
            <v>D2_WW_i_80</v>
          </cell>
          <cell r="E740">
            <v>0</v>
          </cell>
        </row>
        <row r="741">
          <cell r="A741">
            <v>2030</v>
          </cell>
          <cell r="C741" t="str">
            <v>D2_WY_a_00</v>
          </cell>
          <cell r="E741">
            <v>0</v>
          </cell>
        </row>
        <row r="742">
          <cell r="A742">
            <v>2030</v>
          </cell>
          <cell r="C742" t="str">
            <v>D2_WY_b_10</v>
          </cell>
          <cell r="E742">
            <v>0</v>
          </cell>
        </row>
        <row r="743">
          <cell r="A743">
            <v>2030</v>
          </cell>
          <cell r="C743" t="str">
            <v>D2_WY_c_20</v>
          </cell>
          <cell r="E743">
            <v>0</v>
          </cell>
        </row>
        <row r="744">
          <cell r="A744">
            <v>2030</v>
          </cell>
          <cell r="C744" t="str">
            <v>D2_WY_d_30</v>
          </cell>
          <cell r="E744">
            <v>0</v>
          </cell>
        </row>
        <row r="745">
          <cell r="A745">
            <v>2030</v>
          </cell>
          <cell r="C745" t="str">
            <v>D2_WY_e_40</v>
          </cell>
          <cell r="E745">
            <v>0</v>
          </cell>
        </row>
        <row r="746">
          <cell r="A746">
            <v>2030</v>
          </cell>
          <cell r="C746" t="str">
            <v>D2_WY_f_50</v>
          </cell>
          <cell r="E746">
            <v>0</v>
          </cell>
        </row>
        <row r="747">
          <cell r="A747">
            <v>2030</v>
          </cell>
          <cell r="C747" t="str">
            <v>D2_WY_g_60</v>
          </cell>
          <cell r="E747">
            <v>0</v>
          </cell>
        </row>
        <row r="748">
          <cell r="A748">
            <v>2030</v>
          </cell>
          <cell r="C748" t="str">
            <v>D2_WY_h_70</v>
          </cell>
          <cell r="E748">
            <v>0</v>
          </cell>
        </row>
        <row r="749">
          <cell r="A749">
            <v>2030</v>
          </cell>
          <cell r="C749" t="str">
            <v>D2_OR_a_00</v>
          </cell>
          <cell r="E749">
            <v>0</v>
          </cell>
        </row>
        <row r="750">
          <cell r="A750">
            <v>2030</v>
          </cell>
          <cell r="C750" t="str">
            <v>D2_OR_d_30</v>
          </cell>
          <cell r="E750">
            <v>0</v>
          </cell>
        </row>
        <row r="751">
          <cell r="A751">
            <v>2030</v>
          </cell>
          <cell r="C751" t="str">
            <v>D2_OR_g_60</v>
          </cell>
          <cell r="E751">
            <v>0</v>
          </cell>
        </row>
        <row r="752">
          <cell r="A752">
            <v>2030</v>
          </cell>
          <cell r="C752" t="str">
            <v>D2_OR_i_80</v>
          </cell>
          <cell r="E752">
            <v>0</v>
          </cell>
        </row>
        <row r="753">
          <cell r="A753">
            <v>2030</v>
          </cell>
          <cell r="C753" t="str">
            <v>D2_CA_a_00</v>
          </cell>
          <cell r="E753">
            <v>0</v>
          </cell>
        </row>
        <row r="754">
          <cell r="A754">
            <v>2030</v>
          </cell>
          <cell r="C754" t="str">
            <v>D2_CA_b_10</v>
          </cell>
          <cell r="E754">
            <v>0</v>
          </cell>
        </row>
        <row r="755">
          <cell r="A755">
            <v>2030</v>
          </cell>
          <cell r="C755" t="str">
            <v>D2_CA_d_30</v>
          </cell>
          <cell r="E755">
            <v>0</v>
          </cell>
        </row>
        <row r="756">
          <cell r="A756">
            <v>2030</v>
          </cell>
          <cell r="C756" t="str">
            <v>D2_CA_e_40</v>
          </cell>
          <cell r="E756">
            <v>0</v>
          </cell>
        </row>
        <row r="757">
          <cell r="A757">
            <v>2030</v>
          </cell>
          <cell r="C757" t="str">
            <v>D2_OR_b_10</v>
          </cell>
          <cell r="E757">
            <v>0</v>
          </cell>
        </row>
        <row r="758">
          <cell r="A758">
            <v>2030</v>
          </cell>
          <cell r="C758" t="str">
            <v>D2_OR_e_40</v>
          </cell>
          <cell r="E758">
            <v>0</v>
          </cell>
        </row>
        <row r="759">
          <cell r="A759">
            <v>2030</v>
          </cell>
          <cell r="C759" t="str">
            <v>D2_OR_f_50</v>
          </cell>
          <cell r="E759">
            <v>0</v>
          </cell>
        </row>
        <row r="760">
          <cell r="A760">
            <v>2030</v>
          </cell>
          <cell r="C760" t="str">
            <v>D2_OR_h_70</v>
          </cell>
          <cell r="E760">
            <v>0</v>
          </cell>
        </row>
        <row r="761">
          <cell r="A761">
            <v>2030</v>
          </cell>
          <cell r="C761" t="str">
            <v>D2_OR_c_20</v>
          </cell>
          <cell r="E761">
            <v>0</v>
          </cell>
        </row>
        <row r="762">
          <cell r="A762">
            <v>2031</v>
          </cell>
          <cell r="C762" t="str">
            <v>D2_ID_a_00</v>
          </cell>
          <cell r="E762">
            <v>0</v>
          </cell>
        </row>
        <row r="763">
          <cell r="A763">
            <v>2031</v>
          </cell>
          <cell r="C763" t="str">
            <v>D2_ID_b_10</v>
          </cell>
          <cell r="E763">
            <v>0</v>
          </cell>
        </row>
        <row r="764">
          <cell r="A764">
            <v>2031</v>
          </cell>
          <cell r="C764" t="str">
            <v>D2_ID_c_20</v>
          </cell>
          <cell r="E764">
            <v>0</v>
          </cell>
        </row>
        <row r="765">
          <cell r="A765">
            <v>2031</v>
          </cell>
          <cell r="C765" t="str">
            <v>D2_ID_d_30</v>
          </cell>
          <cell r="E765">
            <v>0</v>
          </cell>
        </row>
        <row r="766">
          <cell r="A766">
            <v>2031</v>
          </cell>
          <cell r="C766" t="str">
            <v>D2_ID_e_40</v>
          </cell>
          <cell r="E766">
            <v>0</v>
          </cell>
        </row>
        <row r="767">
          <cell r="A767">
            <v>2031</v>
          </cell>
          <cell r="C767" t="str">
            <v>D2_ID_f_50</v>
          </cell>
          <cell r="E767">
            <v>0</v>
          </cell>
        </row>
        <row r="768">
          <cell r="A768">
            <v>2031</v>
          </cell>
          <cell r="C768" t="str">
            <v>D2_ID_g_60</v>
          </cell>
          <cell r="E768">
            <v>0</v>
          </cell>
        </row>
        <row r="769">
          <cell r="A769">
            <v>2031</v>
          </cell>
          <cell r="C769" t="str">
            <v>D2_ID_h_70</v>
          </cell>
          <cell r="E769">
            <v>0</v>
          </cell>
        </row>
        <row r="770">
          <cell r="A770">
            <v>2031</v>
          </cell>
          <cell r="C770" t="str">
            <v>D2_UT_a_00</v>
          </cell>
          <cell r="E770">
            <v>0</v>
          </cell>
        </row>
        <row r="771">
          <cell r="A771">
            <v>2031</v>
          </cell>
          <cell r="C771" t="str">
            <v>D2_UT_b_10</v>
          </cell>
          <cell r="E771">
            <v>0</v>
          </cell>
        </row>
        <row r="772">
          <cell r="A772">
            <v>2031</v>
          </cell>
          <cell r="C772" t="str">
            <v>D2_UT_c_20</v>
          </cell>
          <cell r="E772">
            <v>0</v>
          </cell>
        </row>
        <row r="773">
          <cell r="A773">
            <v>2031</v>
          </cell>
          <cell r="C773" t="str">
            <v>D2_UT_d_30</v>
          </cell>
          <cell r="E773">
            <v>0</v>
          </cell>
        </row>
        <row r="774">
          <cell r="A774">
            <v>2031</v>
          </cell>
          <cell r="C774" t="str">
            <v>D2_UT_e_40</v>
          </cell>
          <cell r="E774">
            <v>0</v>
          </cell>
        </row>
        <row r="775">
          <cell r="A775">
            <v>2031</v>
          </cell>
          <cell r="C775" t="str">
            <v>D2_UT_f_50</v>
          </cell>
          <cell r="E775">
            <v>0</v>
          </cell>
        </row>
        <row r="776">
          <cell r="A776">
            <v>2031</v>
          </cell>
          <cell r="C776" t="str">
            <v>D2_UT_g_60</v>
          </cell>
          <cell r="E776">
            <v>0</v>
          </cell>
        </row>
        <row r="777">
          <cell r="A777">
            <v>2031</v>
          </cell>
          <cell r="C777" t="str">
            <v>D2_UT_h_70</v>
          </cell>
          <cell r="E777">
            <v>0</v>
          </cell>
        </row>
        <row r="778">
          <cell r="A778">
            <v>2031</v>
          </cell>
          <cell r="C778" t="str">
            <v>D2_YK_a_00</v>
          </cell>
          <cell r="E778">
            <v>0</v>
          </cell>
        </row>
        <row r="779">
          <cell r="A779">
            <v>2031</v>
          </cell>
          <cell r="C779" t="str">
            <v>D2_YK_b_10</v>
          </cell>
          <cell r="E779">
            <v>0</v>
          </cell>
        </row>
        <row r="780">
          <cell r="A780">
            <v>2031</v>
          </cell>
          <cell r="C780" t="str">
            <v>D2_YK_c_20</v>
          </cell>
          <cell r="E780">
            <v>0</v>
          </cell>
        </row>
        <row r="781">
          <cell r="A781">
            <v>2031</v>
          </cell>
          <cell r="C781" t="str">
            <v>D2_YK_d_30</v>
          </cell>
          <cell r="E781">
            <v>0</v>
          </cell>
        </row>
        <row r="782">
          <cell r="A782">
            <v>2031</v>
          </cell>
          <cell r="C782" t="str">
            <v>D2_YK_e_40</v>
          </cell>
          <cell r="E782">
            <v>0</v>
          </cell>
        </row>
        <row r="783">
          <cell r="A783">
            <v>2031</v>
          </cell>
          <cell r="C783" t="str">
            <v>D2_YK_f_50</v>
          </cell>
          <cell r="E783">
            <v>0</v>
          </cell>
        </row>
        <row r="784">
          <cell r="A784">
            <v>2031</v>
          </cell>
          <cell r="C784" t="str">
            <v>D2_YK_g_60</v>
          </cell>
          <cell r="E784">
            <v>0</v>
          </cell>
        </row>
        <row r="785">
          <cell r="A785">
            <v>2031</v>
          </cell>
          <cell r="C785" t="str">
            <v>D2_YK_h_70</v>
          </cell>
          <cell r="E785">
            <v>0</v>
          </cell>
        </row>
        <row r="786">
          <cell r="A786">
            <v>2031</v>
          </cell>
          <cell r="C786" t="str">
            <v>D2_YK_i_80</v>
          </cell>
          <cell r="E786">
            <v>0</v>
          </cell>
        </row>
        <row r="787">
          <cell r="A787">
            <v>2031</v>
          </cell>
          <cell r="C787" t="str">
            <v>D2_WW_a_00</v>
          </cell>
          <cell r="E787">
            <v>0</v>
          </cell>
        </row>
        <row r="788">
          <cell r="A788">
            <v>2031</v>
          </cell>
          <cell r="C788" t="str">
            <v>D2_WW_b_10</v>
          </cell>
          <cell r="E788">
            <v>0</v>
          </cell>
        </row>
        <row r="789">
          <cell r="A789">
            <v>2031</v>
          </cell>
          <cell r="C789" t="str">
            <v>D2_WW_c_20</v>
          </cell>
          <cell r="E789">
            <v>0</v>
          </cell>
        </row>
        <row r="790">
          <cell r="A790">
            <v>2031</v>
          </cell>
          <cell r="C790" t="str">
            <v>D2_WW_d_30</v>
          </cell>
          <cell r="E790">
            <v>0</v>
          </cell>
        </row>
        <row r="791">
          <cell r="A791">
            <v>2031</v>
          </cell>
          <cell r="C791" t="str">
            <v>D2_WW_e_40</v>
          </cell>
          <cell r="E791">
            <v>0</v>
          </cell>
        </row>
        <row r="792">
          <cell r="A792">
            <v>2031</v>
          </cell>
          <cell r="C792" t="str">
            <v>D2_WW_f_50</v>
          </cell>
          <cell r="E792">
            <v>0</v>
          </cell>
        </row>
        <row r="793">
          <cell r="A793">
            <v>2031</v>
          </cell>
          <cell r="C793" t="str">
            <v>D2_WW_g_60</v>
          </cell>
          <cell r="E793">
            <v>0</v>
          </cell>
        </row>
        <row r="794">
          <cell r="A794">
            <v>2031</v>
          </cell>
          <cell r="C794" t="str">
            <v>D2_WW_i_80</v>
          </cell>
          <cell r="E794">
            <v>0</v>
          </cell>
        </row>
        <row r="795">
          <cell r="A795">
            <v>2031</v>
          </cell>
          <cell r="C795" t="str">
            <v>D2_WY_a_00</v>
          </cell>
          <cell r="E795">
            <v>0</v>
          </cell>
        </row>
        <row r="796">
          <cell r="A796">
            <v>2031</v>
          </cell>
          <cell r="C796" t="str">
            <v>D2_WY_b_10</v>
          </cell>
          <cell r="E796">
            <v>0</v>
          </cell>
        </row>
        <row r="797">
          <cell r="A797">
            <v>2031</v>
          </cell>
          <cell r="C797" t="str">
            <v>D2_WY_c_20</v>
          </cell>
          <cell r="E797">
            <v>0</v>
          </cell>
        </row>
        <row r="798">
          <cell r="A798">
            <v>2031</v>
          </cell>
          <cell r="C798" t="str">
            <v>D2_WY_d_30</v>
          </cell>
          <cell r="E798">
            <v>0</v>
          </cell>
        </row>
        <row r="799">
          <cell r="A799">
            <v>2031</v>
          </cell>
          <cell r="C799" t="str">
            <v>D2_WY_e_40</v>
          </cell>
          <cell r="E799">
            <v>0</v>
          </cell>
        </row>
        <row r="800">
          <cell r="A800">
            <v>2031</v>
          </cell>
          <cell r="C800" t="str">
            <v>D2_WY_f_50</v>
          </cell>
          <cell r="E800">
            <v>0</v>
          </cell>
        </row>
        <row r="801">
          <cell r="A801">
            <v>2031</v>
          </cell>
          <cell r="C801" t="str">
            <v>D2_WY_g_60</v>
          </cell>
          <cell r="E801">
            <v>0</v>
          </cell>
        </row>
        <row r="802">
          <cell r="A802">
            <v>2031</v>
          </cell>
          <cell r="C802" t="str">
            <v>D2_WY_h_70</v>
          </cell>
          <cell r="E802">
            <v>0</v>
          </cell>
        </row>
        <row r="803">
          <cell r="A803">
            <v>2031</v>
          </cell>
          <cell r="C803" t="str">
            <v>D2_OR_a_00</v>
          </cell>
          <cell r="E803">
            <v>0</v>
          </cell>
        </row>
        <row r="804">
          <cell r="A804">
            <v>2031</v>
          </cell>
          <cell r="C804" t="str">
            <v>D2_OR_d_30</v>
          </cell>
          <cell r="E804">
            <v>0</v>
          </cell>
        </row>
        <row r="805">
          <cell r="A805">
            <v>2031</v>
          </cell>
          <cell r="C805" t="str">
            <v>D2_OR_g_60</v>
          </cell>
          <cell r="E805">
            <v>0</v>
          </cell>
        </row>
        <row r="806">
          <cell r="A806">
            <v>2031</v>
          </cell>
          <cell r="C806" t="str">
            <v>D2_OR_i_80</v>
          </cell>
          <cell r="E806">
            <v>0</v>
          </cell>
        </row>
        <row r="807">
          <cell r="A807">
            <v>2031</v>
          </cell>
          <cell r="C807" t="str">
            <v>D2_CA_a_00</v>
          </cell>
          <cell r="E807">
            <v>0</v>
          </cell>
        </row>
        <row r="808">
          <cell r="A808">
            <v>2031</v>
          </cell>
          <cell r="C808" t="str">
            <v>D2_CA_b_10</v>
          </cell>
          <cell r="E808">
            <v>0</v>
          </cell>
        </row>
        <row r="809">
          <cell r="A809">
            <v>2031</v>
          </cell>
          <cell r="C809" t="str">
            <v>D2_CA_d_30</v>
          </cell>
          <cell r="E809">
            <v>0</v>
          </cell>
        </row>
        <row r="810">
          <cell r="A810">
            <v>2031</v>
          </cell>
          <cell r="C810" t="str">
            <v>D2_CA_e_40</v>
          </cell>
          <cell r="E810">
            <v>0</v>
          </cell>
        </row>
        <row r="811">
          <cell r="A811">
            <v>2031</v>
          </cell>
          <cell r="C811" t="str">
            <v>D2_OR_j_90</v>
          </cell>
          <cell r="E811">
            <v>0</v>
          </cell>
        </row>
        <row r="812">
          <cell r="A812">
            <v>2031</v>
          </cell>
          <cell r="C812" t="str">
            <v>D2_OR_b_10</v>
          </cell>
          <cell r="E812">
            <v>0</v>
          </cell>
        </row>
        <row r="813">
          <cell r="A813">
            <v>2031</v>
          </cell>
          <cell r="C813" t="str">
            <v>D2_OR_e_40</v>
          </cell>
          <cell r="E813">
            <v>0</v>
          </cell>
        </row>
        <row r="814">
          <cell r="A814">
            <v>2031</v>
          </cell>
          <cell r="C814" t="str">
            <v>D2_OR_f_50</v>
          </cell>
          <cell r="E814">
            <v>0</v>
          </cell>
        </row>
        <row r="815">
          <cell r="A815">
            <v>2031</v>
          </cell>
          <cell r="C815" t="str">
            <v>D2_OR_h_70</v>
          </cell>
          <cell r="E815">
            <v>0</v>
          </cell>
        </row>
        <row r="816">
          <cell r="A816">
            <v>2031</v>
          </cell>
          <cell r="C816" t="str">
            <v>D2_OR_c_20</v>
          </cell>
          <cell r="E816">
            <v>0</v>
          </cell>
        </row>
        <row r="817">
          <cell r="A817">
            <v>2032</v>
          </cell>
          <cell r="C817" t="str">
            <v>D1ID_IRR_1</v>
          </cell>
          <cell r="E817">
            <v>0</v>
          </cell>
        </row>
        <row r="818">
          <cell r="A818">
            <v>2032</v>
          </cell>
          <cell r="C818" t="str">
            <v>D2_ID_a_00</v>
          </cell>
          <cell r="E818">
            <v>0</v>
          </cell>
        </row>
        <row r="819">
          <cell r="A819">
            <v>2032</v>
          </cell>
          <cell r="C819" t="str">
            <v>D2_ID_b_10</v>
          </cell>
          <cell r="E819">
            <v>0</v>
          </cell>
        </row>
        <row r="820">
          <cell r="A820">
            <v>2032</v>
          </cell>
          <cell r="C820" t="str">
            <v>D2_ID_c_20</v>
          </cell>
          <cell r="E820">
            <v>0</v>
          </cell>
        </row>
        <row r="821">
          <cell r="A821">
            <v>2032</v>
          </cell>
          <cell r="C821" t="str">
            <v>D2_ID_d_30</v>
          </cell>
          <cell r="E821">
            <v>0</v>
          </cell>
        </row>
        <row r="822">
          <cell r="A822">
            <v>2032</v>
          </cell>
          <cell r="C822" t="str">
            <v>D2_ID_e_40</v>
          </cell>
          <cell r="E822">
            <v>0</v>
          </cell>
        </row>
        <row r="823">
          <cell r="A823">
            <v>2032</v>
          </cell>
          <cell r="C823" t="str">
            <v>D2_ID_f_50</v>
          </cell>
          <cell r="E823">
            <v>0</v>
          </cell>
        </row>
        <row r="824">
          <cell r="A824">
            <v>2032</v>
          </cell>
          <cell r="C824" t="str">
            <v>D2_ID_g_60</v>
          </cell>
          <cell r="E824">
            <v>0</v>
          </cell>
        </row>
        <row r="825">
          <cell r="A825">
            <v>2032</v>
          </cell>
          <cell r="C825" t="str">
            <v>D2_ID_h_70</v>
          </cell>
          <cell r="E825">
            <v>0</v>
          </cell>
        </row>
        <row r="826">
          <cell r="A826">
            <v>2032</v>
          </cell>
          <cell r="C826" t="str">
            <v>D2_ID_i_80</v>
          </cell>
          <cell r="E826">
            <v>0</v>
          </cell>
        </row>
        <row r="827">
          <cell r="A827">
            <v>2032</v>
          </cell>
          <cell r="C827" t="str">
            <v>D1UT_DLC_6</v>
          </cell>
          <cell r="E827">
            <v>0</v>
          </cell>
        </row>
        <row r="828">
          <cell r="A828">
            <v>2032</v>
          </cell>
          <cell r="C828" t="str">
            <v>D2_UT_a_00</v>
          </cell>
          <cell r="E828">
            <v>0</v>
          </cell>
        </row>
        <row r="829">
          <cell r="A829">
            <v>2032</v>
          </cell>
          <cell r="C829" t="str">
            <v>D2_UT_b_10</v>
          </cell>
          <cell r="E829">
            <v>0</v>
          </cell>
        </row>
        <row r="830">
          <cell r="A830">
            <v>2032</v>
          </cell>
          <cell r="C830" t="str">
            <v>D2_UT_c_20</v>
          </cell>
          <cell r="E830">
            <v>0</v>
          </cell>
        </row>
        <row r="831">
          <cell r="A831">
            <v>2032</v>
          </cell>
          <cell r="C831" t="str">
            <v>D2_UT_d_30</v>
          </cell>
          <cell r="E831">
            <v>0</v>
          </cell>
        </row>
        <row r="832">
          <cell r="A832">
            <v>2032</v>
          </cell>
          <cell r="C832" t="str">
            <v>D2_UT_e_40</v>
          </cell>
          <cell r="E832">
            <v>0</v>
          </cell>
        </row>
        <row r="833">
          <cell r="A833">
            <v>2032</v>
          </cell>
          <cell r="C833" t="str">
            <v>D2_UT_f_50</v>
          </cell>
          <cell r="E833">
            <v>0</v>
          </cell>
        </row>
        <row r="834">
          <cell r="A834">
            <v>2032</v>
          </cell>
          <cell r="C834" t="str">
            <v>D2_UT_g_60</v>
          </cell>
          <cell r="E834">
            <v>0</v>
          </cell>
        </row>
        <row r="835">
          <cell r="A835">
            <v>2032</v>
          </cell>
          <cell r="C835" t="str">
            <v>D2_UT_h_70</v>
          </cell>
          <cell r="E835">
            <v>0</v>
          </cell>
        </row>
        <row r="836">
          <cell r="A836">
            <v>2032</v>
          </cell>
          <cell r="C836" t="str">
            <v>D2_UT_i_80</v>
          </cell>
          <cell r="E836">
            <v>0</v>
          </cell>
        </row>
        <row r="837">
          <cell r="A837">
            <v>2032</v>
          </cell>
          <cell r="C837" t="str">
            <v>D2_YK_a_00</v>
          </cell>
          <cell r="E837">
            <v>0</v>
          </cell>
        </row>
        <row r="838">
          <cell r="A838">
            <v>2032</v>
          </cell>
          <cell r="C838" t="str">
            <v>D2_YK_b_10</v>
          </cell>
          <cell r="E838">
            <v>0</v>
          </cell>
        </row>
        <row r="839">
          <cell r="A839">
            <v>2032</v>
          </cell>
          <cell r="C839" t="str">
            <v>D2_YK_c_20</v>
          </cell>
          <cell r="E839">
            <v>0</v>
          </cell>
        </row>
        <row r="840">
          <cell r="A840">
            <v>2032</v>
          </cell>
          <cell r="C840" t="str">
            <v>D2_YK_d_30</v>
          </cell>
          <cell r="E840">
            <v>0</v>
          </cell>
        </row>
        <row r="841">
          <cell r="A841">
            <v>2032</v>
          </cell>
          <cell r="C841" t="str">
            <v>D2_YK_e_40</v>
          </cell>
          <cell r="E841">
            <v>0</v>
          </cell>
        </row>
        <row r="842">
          <cell r="A842">
            <v>2032</v>
          </cell>
          <cell r="C842" t="str">
            <v>D2_YK_f_50</v>
          </cell>
          <cell r="E842">
            <v>0</v>
          </cell>
        </row>
        <row r="843">
          <cell r="A843">
            <v>2032</v>
          </cell>
          <cell r="C843" t="str">
            <v>D2_YK_g_60</v>
          </cell>
          <cell r="E843">
            <v>0</v>
          </cell>
        </row>
        <row r="844">
          <cell r="A844">
            <v>2032</v>
          </cell>
          <cell r="C844" t="str">
            <v>D2_YK_h_70</v>
          </cell>
          <cell r="E844">
            <v>0</v>
          </cell>
        </row>
        <row r="845">
          <cell r="A845">
            <v>2032</v>
          </cell>
          <cell r="C845" t="str">
            <v>D2_YK_i_80</v>
          </cell>
          <cell r="E845">
            <v>0</v>
          </cell>
        </row>
        <row r="846">
          <cell r="A846">
            <v>2032</v>
          </cell>
          <cell r="C846" t="str">
            <v>D2_WW_a_00</v>
          </cell>
          <cell r="E846">
            <v>0</v>
          </cell>
        </row>
        <row r="847">
          <cell r="A847">
            <v>2032</v>
          </cell>
          <cell r="C847" t="str">
            <v>D2_WW_b_10</v>
          </cell>
          <cell r="E847">
            <v>0</v>
          </cell>
        </row>
        <row r="848">
          <cell r="A848">
            <v>2032</v>
          </cell>
          <cell r="C848" t="str">
            <v>D2_WW_c_20</v>
          </cell>
          <cell r="E848">
            <v>0</v>
          </cell>
        </row>
        <row r="849">
          <cell r="A849">
            <v>2032</v>
          </cell>
          <cell r="C849" t="str">
            <v>D2_WW_d_30</v>
          </cell>
          <cell r="E849">
            <v>0</v>
          </cell>
        </row>
        <row r="850">
          <cell r="A850">
            <v>2032</v>
          </cell>
          <cell r="C850" t="str">
            <v>D2_WW_e_40</v>
          </cell>
          <cell r="E850">
            <v>0</v>
          </cell>
        </row>
        <row r="851">
          <cell r="A851">
            <v>2032</v>
          </cell>
          <cell r="C851" t="str">
            <v>D2_WY_a_00</v>
          </cell>
          <cell r="E851">
            <v>0</v>
          </cell>
        </row>
        <row r="852">
          <cell r="A852">
            <v>2032</v>
          </cell>
          <cell r="C852" t="str">
            <v>D2_WY_b_10</v>
          </cell>
          <cell r="E852">
            <v>0</v>
          </cell>
        </row>
        <row r="853">
          <cell r="A853">
            <v>2032</v>
          </cell>
          <cell r="C853" t="str">
            <v>D2_WY_c_20</v>
          </cell>
          <cell r="E853">
            <v>0</v>
          </cell>
        </row>
        <row r="854">
          <cell r="A854">
            <v>2032</v>
          </cell>
          <cell r="C854" t="str">
            <v>D2_WY_d_30</v>
          </cell>
          <cell r="E854">
            <v>0</v>
          </cell>
        </row>
        <row r="855">
          <cell r="A855">
            <v>2032</v>
          </cell>
          <cell r="C855" t="str">
            <v>D2_WY_e_40</v>
          </cell>
          <cell r="E855">
            <v>0</v>
          </cell>
        </row>
        <row r="856">
          <cell r="A856">
            <v>2032</v>
          </cell>
          <cell r="C856" t="str">
            <v>D2_WY_f_50</v>
          </cell>
          <cell r="E856">
            <v>0</v>
          </cell>
        </row>
        <row r="857">
          <cell r="A857">
            <v>2032</v>
          </cell>
          <cell r="C857" t="str">
            <v>D2_WY_g_60</v>
          </cell>
          <cell r="E857">
            <v>0</v>
          </cell>
        </row>
        <row r="858">
          <cell r="A858">
            <v>2032</v>
          </cell>
          <cell r="C858" t="str">
            <v>D2_WY_h_70</v>
          </cell>
          <cell r="E858">
            <v>0</v>
          </cell>
        </row>
        <row r="859">
          <cell r="A859">
            <v>2032</v>
          </cell>
          <cell r="C859" t="str">
            <v>D2_WY_i_80</v>
          </cell>
          <cell r="E859">
            <v>0</v>
          </cell>
        </row>
        <row r="860">
          <cell r="A860">
            <v>2032</v>
          </cell>
          <cell r="C860" t="str">
            <v>D2_OR_a_00</v>
          </cell>
          <cell r="E860">
            <v>0</v>
          </cell>
        </row>
        <row r="861">
          <cell r="A861">
            <v>2032</v>
          </cell>
          <cell r="C861" t="str">
            <v>D2_OR_d_30</v>
          </cell>
          <cell r="E861">
            <v>0</v>
          </cell>
        </row>
        <row r="862">
          <cell r="A862">
            <v>2032</v>
          </cell>
          <cell r="C862" t="str">
            <v>D2_OR_g_60</v>
          </cell>
          <cell r="E862">
            <v>0</v>
          </cell>
        </row>
        <row r="863">
          <cell r="A863">
            <v>2032</v>
          </cell>
          <cell r="C863" t="str">
            <v>D2_OR_i_80</v>
          </cell>
          <cell r="E863">
            <v>0</v>
          </cell>
        </row>
        <row r="864">
          <cell r="A864">
            <v>2032</v>
          </cell>
          <cell r="C864" t="str">
            <v>D2_CA_a_00</v>
          </cell>
          <cell r="E864">
            <v>0</v>
          </cell>
        </row>
        <row r="865">
          <cell r="A865">
            <v>2032</v>
          </cell>
          <cell r="C865" t="str">
            <v>D2_CA_b_10</v>
          </cell>
          <cell r="E865">
            <v>0</v>
          </cell>
        </row>
        <row r="866">
          <cell r="A866">
            <v>2032</v>
          </cell>
          <cell r="C866" t="str">
            <v>D2_CA_d_30</v>
          </cell>
          <cell r="E866">
            <v>0</v>
          </cell>
        </row>
        <row r="867">
          <cell r="A867">
            <v>2032</v>
          </cell>
          <cell r="C867" t="str">
            <v>D2_CA_e_40</v>
          </cell>
          <cell r="E867">
            <v>0</v>
          </cell>
        </row>
        <row r="868">
          <cell r="A868">
            <v>2032</v>
          </cell>
          <cell r="C868" t="str">
            <v>D2_OR_b_10</v>
          </cell>
          <cell r="E868">
            <v>0</v>
          </cell>
        </row>
        <row r="869">
          <cell r="A869">
            <v>2032</v>
          </cell>
          <cell r="C869" t="str">
            <v>D2_OR_e_40</v>
          </cell>
          <cell r="E869">
            <v>0</v>
          </cell>
        </row>
        <row r="870">
          <cell r="A870">
            <v>2032</v>
          </cell>
          <cell r="C870" t="str">
            <v>D2_OR_f_50</v>
          </cell>
          <cell r="E870">
            <v>0</v>
          </cell>
        </row>
        <row r="871">
          <cell r="A871">
            <v>2032</v>
          </cell>
          <cell r="C871" t="str">
            <v>D2_OR_h_70</v>
          </cell>
          <cell r="E871">
            <v>0</v>
          </cell>
        </row>
        <row r="872">
          <cell r="A872">
            <v>2032</v>
          </cell>
          <cell r="C872" t="str">
            <v>D2_OR_c_20</v>
          </cell>
          <cell r="E872">
            <v>0</v>
          </cell>
        </row>
        <row r="873">
          <cell r="A873">
            <v>2033</v>
          </cell>
          <cell r="C873" t="str">
            <v>D2_ID_a_00</v>
          </cell>
          <cell r="E873">
            <v>0</v>
          </cell>
        </row>
        <row r="874">
          <cell r="A874">
            <v>2033</v>
          </cell>
          <cell r="C874" t="str">
            <v>D2_ID_b_10</v>
          </cell>
          <cell r="E874">
            <v>0</v>
          </cell>
        </row>
        <row r="875">
          <cell r="A875">
            <v>2033</v>
          </cell>
          <cell r="C875" t="str">
            <v>D2_ID_c_20</v>
          </cell>
          <cell r="E875">
            <v>0</v>
          </cell>
        </row>
        <row r="876">
          <cell r="A876">
            <v>2033</v>
          </cell>
          <cell r="C876" t="str">
            <v>D2_ID_d_30</v>
          </cell>
          <cell r="E876">
            <v>0</v>
          </cell>
        </row>
        <row r="877">
          <cell r="A877">
            <v>2033</v>
          </cell>
          <cell r="C877" t="str">
            <v>D2_ID_e_40</v>
          </cell>
          <cell r="E877">
            <v>0</v>
          </cell>
        </row>
        <row r="878">
          <cell r="A878">
            <v>2033</v>
          </cell>
          <cell r="C878" t="str">
            <v>D2_ID_f_50</v>
          </cell>
          <cell r="E878">
            <v>0</v>
          </cell>
        </row>
        <row r="879">
          <cell r="A879">
            <v>2033</v>
          </cell>
          <cell r="C879" t="str">
            <v>D2_ID_g_60</v>
          </cell>
          <cell r="E879">
            <v>0</v>
          </cell>
        </row>
        <row r="880">
          <cell r="A880">
            <v>2033</v>
          </cell>
          <cell r="C880" t="str">
            <v>D2_UT_a_00</v>
          </cell>
          <cell r="E880">
            <v>0</v>
          </cell>
        </row>
        <row r="881">
          <cell r="A881">
            <v>2033</v>
          </cell>
          <cell r="C881" t="str">
            <v>D2_UT_b_10</v>
          </cell>
          <cell r="E881">
            <v>0</v>
          </cell>
        </row>
        <row r="882">
          <cell r="A882">
            <v>2033</v>
          </cell>
          <cell r="C882" t="str">
            <v>D2_UT_c_20</v>
          </cell>
          <cell r="E882">
            <v>0</v>
          </cell>
        </row>
        <row r="883">
          <cell r="A883">
            <v>2033</v>
          </cell>
          <cell r="C883" t="str">
            <v>D2_UT_d_30</v>
          </cell>
          <cell r="E883">
            <v>0</v>
          </cell>
        </row>
        <row r="884">
          <cell r="A884">
            <v>2033</v>
          </cell>
          <cell r="C884" t="str">
            <v>D2_UT_e_40</v>
          </cell>
          <cell r="E884">
            <v>0</v>
          </cell>
        </row>
        <row r="885">
          <cell r="A885">
            <v>2033</v>
          </cell>
          <cell r="C885" t="str">
            <v>D2_UT_f_50</v>
          </cell>
          <cell r="E885">
            <v>0</v>
          </cell>
        </row>
        <row r="886">
          <cell r="A886">
            <v>2033</v>
          </cell>
          <cell r="C886" t="str">
            <v>D2_UT_g_60</v>
          </cell>
          <cell r="E886">
            <v>0</v>
          </cell>
        </row>
        <row r="887">
          <cell r="A887">
            <v>2033</v>
          </cell>
          <cell r="C887" t="str">
            <v>D2_UT_h_70</v>
          </cell>
          <cell r="E887">
            <v>0</v>
          </cell>
        </row>
        <row r="888">
          <cell r="A888">
            <v>2033</v>
          </cell>
          <cell r="C888" t="str">
            <v>D2_YK_a_00</v>
          </cell>
          <cell r="E888">
            <v>0</v>
          </cell>
        </row>
        <row r="889">
          <cell r="A889">
            <v>2033</v>
          </cell>
          <cell r="C889" t="str">
            <v>D2_YK_b_10</v>
          </cell>
          <cell r="E889">
            <v>0</v>
          </cell>
        </row>
        <row r="890">
          <cell r="A890">
            <v>2033</v>
          </cell>
          <cell r="C890" t="str">
            <v>D2_YK_c_20</v>
          </cell>
          <cell r="E890">
            <v>0</v>
          </cell>
        </row>
        <row r="891">
          <cell r="A891">
            <v>2033</v>
          </cell>
          <cell r="C891" t="str">
            <v>D2_YK_d_30</v>
          </cell>
          <cell r="E891">
            <v>0</v>
          </cell>
        </row>
        <row r="892">
          <cell r="A892">
            <v>2033</v>
          </cell>
          <cell r="C892" t="str">
            <v>D2_YK_e_40</v>
          </cell>
          <cell r="E892">
            <v>0</v>
          </cell>
        </row>
        <row r="893">
          <cell r="A893">
            <v>2033</v>
          </cell>
          <cell r="C893" t="str">
            <v>D2_YK_f_50</v>
          </cell>
          <cell r="E893">
            <v>0</v>
          </cell>
        </row>
        <row r="894">
          <cell r="A894">
            <v>2033</v>
          </cell>
          <cell r="C894" t="str">
            <v>D2_YK_g_60</v>
          </cell>
          <cell r="E894">
            <v>0</v>
          </cell>
        </row>
        <row r="895">
          <cell r="A895">
            <v>2033</v>
          </cell>
          <cell r="C895" t="str">
            <v>D2_YK_h_70</v>
          </cell>
          <cell r="E895">
            <v>0</v>
          </cell>
        </row>
        <row r="896">
          <cell r="A896">
            <v>2033</v>
          </cell>
          <cell r="C896" t="str">
            <v>D2_YK_i_80</v>
          </cell>
          <cell r="E896">
            <v>0</v>
          </cell>
        </row>
        <row r="897">
          <cell r="A897">
            <v>2033</v>
          </cell>
          <cell r="C897" t="str">
            <v>D2_WW_a_00</v>
          </cell>
          <cell r="E897">
            <v>0</v>
          </cell>
        </row>
        <row r="898">
          <cell r="A898">
            <v>2033</v>
          </cell>
          <cell r="C898" t="str">
            <v>D2_WW_b_10</v>
          </cell>
          <cell r="E898">
            <v>0</v>
          </cell>
        </row>
        <row r="899">
          <cell r="A899">
            <v>2033</v>
          </cell>
          <cell r="C899" t="str">
            <v>D2_WW_c_20</v>
          </cell>
          <cell r="E899">
            <v>0</v>
          </cell>
        </row>
        <row r="900">
          <cell r="A900">
            <v>2033</v>
          </cell>
          <cell r="C900" t="str">
            <v>D2_WW_d_30</v>
          </cell>
          <cell r="E900">
            <v>0</v>
          </cell>
        </row>
        <row r="901">
          <cell r="A901">
            <v>2033</v>
          </cell>
          <cell r="C901" t="str">
            <v>D2_WW_e_40</v>
          </cell>
          <cell r="E901">
            <v>0</v>
          </cell>
        </row>
        <row r="902">
          <cell r="A902">
            <v>2033</v>
          </cell>
          <cell r="C902" t="str">
            <v>D2_WY_a_00</v>
          </cell>
          <cell r="E902">
            <v>0</v>
          </cell>
        </row>
        <row r="903">
          <cell r="A903">
            <v>2033</v>
          </cell>
          <cell r="C903" t="str">
            <v>D2_WY_b_10</v>
          </cell>
          <cell r="E903">
            <v>0</v>
          </cell>
        </row>
        <row r="904">
          <cell r="A904">
            <v>2033</v>
          </cell>
          <cell r="C904" t="str">
            <v>D2_WY_c_20</v>
          </cell>
          <cell r="E904">
            <v>0</v>
          </cell>
        </row>
        <row r="905">
          <cell r="A905">
            <v>2033</v>
          </cell>
          <cell r="C905" t="str">
            <v>D2_WY_d_30</v>
          </cell>
          <cell r="E905">
            <v>0</v>
          </cell>
        </row>
        <row r="906">
          <cell r="A906">
            <v>2033</v>
          </cell>
          <cell r="C906" t="str">
            <v>D2_WY_e_40</v>
          </cell>
          <cell r="E906">
            <v>0</v>
          </cell>
        </row>
        <row r="907">
          <cell r="A907">
            <v>2033</v>
          </cell>
          <cell r="C907" t="str">
            <v>D2_WY_f_50</v>
          </cell>
          <cell r="E907">
            <v>0</v>
          </cell>
        </row>
        <row r="908">
          <cell r="A908">
            <v>2033</v>
          </cell>
          <cell r="C908" t="str">
            <v>D2_WY_g_60</v>
          </cell>
          <cell r="E908">
            <v>0</v>
          </cell>
        </row>
        <row r="909">
          <cell r="A909">
            <v>2033</v>
          </cell>
          <cell r="C909" t="str">
            <v>D2_WY_h_70</v>
          </cell>
          <cell r="E909">
            <v>0</v>
          </cell>
        </row>
        <row r="910">
          <cell r="A910">
            <v>2033</v>
          </cell>
          <cell r="C910" t="str">
            <v>D2_OR_a_00</v>
          </cell>
          <cell r="E910">
            <v>0</v>
          </cell>
        </row>
        <row r="911">
          <cell r="A911">
            <v>2033</v>
          </cell>
          <cell r="C911" t="str">
            <v>D2_OR_d_30</v>
          </cell>
          <cell r="E911">
            <v>0</v>
          </cell>
        </row>
        <row r="912">
          <cell r="A912">
            <v>2033</v>
          </cell>
          <cell r="C912" t="str">
            <v>D2_OR_g_60</v>
          </cell>
          <cell r="E912">
            <v>0</v>
          </cell>
        </row>
        <row r="913">
          <cell r="A913">
            <v>2033</v>
          </cell>
          <cell r="C913" t="str">
            <v>D2_CA_a_00</v>
          </cell>
          <cell r="E913">
            <v>0</v>
          </cell>
        </row>
        <row r="914">
          <cell r="A914">
            <v>2033</v>
          </cell>
          <cell r="C914" t="str">
            <v>D2_CA_b_10</v>
          </cell>
          <cell r="E914">
            <v>0</v>
          </cell>
        </row>
        <row r="915">
          <cell r="A915">
            <v>2033</v>
          </cell>
          <cell r="C915" t="str">
            <v>D2_CA_d_30</v>
          </cell>
          <cell r="E915">
            <v>0</v>
          </cell>
        </row>
        <row r="916">
          <cell r="A916">
            <v>2033</v>
          </cell>
          <cell r="C916" t="str">
            <v>D2_CA_e_40</v>
          </cell>
          <cell r="E916">
            <v>0</v>
          </cell>
        </row>
        <row r="917">
          <cell r="A917">
            <v>2033</v>
          </cell>
          <cell r="C917" t="str">
            <v>D2_OR_b_10</v>
          </cell>
          <cell r="E917">
            <v>0</v>
          </cell>
        </row>
        <row r="918">
          <cell r="A918">
            <v>2033</v>
          </cell>
          <cell r="C918" t="str">
            <v>D2_OR_e_40</v>
          </cell>
          <cell r="E918">
            <v>0</v>
          </cell>
        </row>
        <row r="919">
          <cell r="A919">
            <v>2033</v>
          </cell>
          <cell r="C919" t="str">
            <v>D2_OR_f_50</v>
          </cell>
          <cell r="E919">
            <v>0</v>
          </cell>
        </row>
        <row r="920">
          <cell r="A920">
            <v>2033</v>
          </cell>
          <cell r="C920" t="str">
            <v>D2_OR_h_70</v>
          </cell>
          <cell r="E920">
            <v>0</v>
          </cell>
        </row>
        <row r="921">
          <cell r="A921">
            <v>2033</v>
          </cell>
          <cell r="C921" t="str">
            <v>D2_OR_c_20</v>
          </cell>
          <cell r="E921">
            <v>0</v>
          </cell>
        </row>
        <row r="922">
          <cell r="A922">
            <v>2034</v>
          </cell>
          <cell r="C922" t="str">
            <v>D2_ID_a_00</v>
          </cell>
          <cell r="E922">
            <v>0</v>
          </cell>
        </row>
        <row r="923">
          <cell r="A923">
            <v>2034</v>
          </cell>
          <cell r="C923" t="str">
            <v>D2_ID_b_10</v>
          </cell>
          <cell r="E923">
            <v>0</v>
          </cell>
        </row>
        <row r="924">
          <cell r="A924">
            <v>2034</v>
          </cell>
          <cell r="C924" t="str">
            <v>D2_ID_c_20</v>
          </cell>
          <cell r="E924">
            <v>0</v>
          </cell>
        </row>
        <row r="925">
          <cell r="A925">
            <v>2034</v>
          </cell>
          <cell r="C925" t="str">
            <v>D2_ID_d_30</v>
          </cell>
          <cell r="E925">
            <v>0</v>
          </cell>
        </row>
        <row r="926">
          <cell r="A926">
            <v>2034</v>
          </cell>
          <cell r="C926" t="str">
            <v>D2_ID_e_40</v>
          </cell>
          <cell r="E926">
            <v>0</v>
          </cell>
        </row>
        <row r="927">
          <cell r="A927">
            <v>2034</v>
          </cell>
          <cell r="C927" t="str">
            <v>D2_ID_f_50</v>
          </cell>
          <cell r="E927">
            <v>0</v>
          </cell>
        </row>
        <row r="928">
          <cell r="A928">
            <v>2034</v>
          </cell>
          <cell r="C928" t="str">
            <v>D2_ID_g_60</v>
          </cell>
          <cell r="E928">
            <v>0</v>
          </cell>
        </row>
        <row r="929">
          <cell r="A929">
            <v>2034</v>
          </cell>
          <cell r="C929" t="str">
            <v>D2_ID_h_70</v>
          </cell>
          <cell r="E929">
            <v>0</v>
          </cell>
        </row>
        <row r="930">
          <cell r="A930">
            <v>2034</v>
          </cell>
          <cell r="C930" t="str">
            <v>D2_UT_a_00</v>
          </cell>
          <cell r="E930">
            <v>0</v>
          </cell>
        </row>
        <row r="931">
          <cell r="A931">
            <v>2034</v>
          </cell>
          <cell r="C931" t="str">
            <v>D2_UT_b_10</v>
          </cell>
          <cell r="E931">
            <v>0</v>
          </cell>
        </row>
        <row r="932">
          <cell r="A932">
            <v>2034</v>
          </cell>
          <cell r="C932" t="str">
            <v>D2_UT_c_20</v>
          </cell>
          <cell r="E932">
            <v>0</v>
          </cell>
        </row>
        <row r="933">
          <cell r="A933">
            <v>2034</v>
          </cell>
          <cell r="C933" t="str">
            <v>D2_UT_d_30</v>
          </cell>
          <cell r="E933">
            <v>0</v>
          </cell>
        </row>
        <row r="934">
          <cell r="A934">
            <v>2034</v>
          </cell>
          <cell r="C934" t="str">
            <v>D2_UT_e_40</v>
          </cell>
          <cell r="E934">
            <v>0</v>
          </cell>
        </row>
        <row r="935">
          <cell r="A935">
            <v>2034</v>
          </cell>
          <cell r="C935" t="str">
            <v>D2_UT_f_50</v>
          </cell>
          <cell r="E935">
            <v>0</v>
          </cell>
        </row>
        <row r="936">
          <cell r="A936">
            <v>2034</v>
          </cell>
          <cell r="C936" t="str">
            <v>D2_UT_g_60</v>
          </cell>
          <cell r="E936">
            <v>0</v>
          </cell>
        </row>
        <row r="937">
          <cell r="A937">
            <v>2034</v>
          </cell>
          <cell r="C937" t="str">
            <v>D2_UT_h_70</v>
          </cell>
          <cell r="E937">
            <v>0</v>
          </cell>
        </row>
        <row r="938">
          <cell r="A938">
            <v>2034</v>
          </cell>
          <cell r="C938" t="str">
            <v>D2_YK_a_00</v>
          </cell>
          <cell r="E938">
            <v>0</v>
          </cell>
        </row>
        <row r="939">
          <cell r="A939">
            <v>2034</v>
          </cell>
          <cell r="C939" t="str">
            <v>D2_YK_b_10</v>
          </cell>
          <cell r="E939">
            <v>0</v>
          </cell>
        </row>
        <row r="940">
          <cell r="A940">
            <v>2034</v>
          </cell>
          <cell r="C940" t="str">
            <v>D2_YK_c_20</v>
          </cell>
          <cell r="E940">
            <v>0</v>
          </cell>
        </row>
        <row r="941">
          <cell r="A941">
            <v>2034</v>
          </cell>
          <cell r="C941" t="str">
            <v>D2_YK_d_30</v>
          </cell>
          <cell r="E941">
            <v>0</v>
          </cell>
        </row>
        <row r="942">
          <cell r="A942">
            <v>2034</v>
          </cell>
          <cell r="C942" t="str">
            <v>D2_YK_e_40</v>
          </cell>
          <cell r="E942">
            <v>0</v>
          </cell>
        </row>
        <row r="943">
          <cell r="A943">
            <v>2034</v>
          </cell>
          <cell r="C943" t="str">
            <v>D2_YK_f_50</v>
          </cell>
          <cell r="E943">
            <v>0</v>
          </cell>
        </row>
        <row r="944">
          <cell r="A944">
            <v>2034</v>
          </cell>
          <cell r="C944" t="str">
            <v>D2_YK_g_60</v>
          </cell>
          <cell r="E944">
            <v>0</v>
          </cell>
        </row>
        <row r="945">
          <cell r="A945">
            <v>2034</v>
          </cell>
          <cell r="C945" t="str">
            <v>D2_YK_h_70</v>
          </cell>
          <cell r="E945">
            <v>0</v>
          </cell>
        </row>
        <row r="946">
          <cell r="A946">
            <v>2034</v>
          </cell>
          <cell r="C946" t="str">
            <v>D2_YK_i_80</v>
          </cell>
          <cell r="E946">
            <v>0</v>
          </cell>
        </row>
        <row r="947">
          <cell r="A947">
            <v>2034</v>
          </cell>
          <cell r="C947" t="str">
            <v>D2_WW_a_00</v>
          </cell>
          <cell r="E947">
            <v>0</v>
          </cell>
        </row>
        <row r="948">
          <cell r="A948">
            <v>2034</v>
          </cell>
          <cell r="C948" t="str">
            <v>D2_WW_b_10</v>
          </cell>
          <cell r="E948">
            <v>0</v>
          </cell>
        </row>
        <row r="949">
          <cell r="A949">
            <v>2034</v>
          </cell>
          <cell r="C949" t="str">
            <v>D2_WW_c_20</v>
          </cell>
          <cell r="E949">
            <v>0</v>
          </cell>
        </row>
        <row r="950">
          <cell r="A950">
            <v>2034</v>
          </cell>
          <cell r="C950" t="str">
            <v>D2_WW_d_30</v>
          </cell>
          <cell r="E950">
            <v>0</v>
          </cell>
        </row>
        <row r="951">
          <cell r="A951">
            <v>2034</v>
          </cell>
          <cell r="C951" t="str">
            <v>D2_WW_e_40</v>
          </cell>
          <cell r="E951">
            <v>0</v>
          </cell>
        </row>
        <row r="952">
          <cell r="A952">
            <v>2034</v>
          </cell>
          <cell r="C952" t="str">
            <v>D2_WY_a_00</v>
          </cell>
          <cell r="E952">
            <v>0</v>
          </cell>
        </row>
        <row r="953">
          <cell r="A953">
            <v>2034</v>
          </cell>
          <cell r="C953" t="str">
            <v>D2_WY_b_10</v>
          </cell>
          <cell r="E953">
            <v>0</v>
          </cell>
        </row>
        <row r="954">
          <cell r="A954">
            <v>2034</v>
          </cell>
          <cell r="C954" t="str">
            <v>D2_WY_c_20</v>
          </cell>
          <cell r="E954">
            <v>0</v>
          </cell>
        </row>
        <row r="955">
          <cell r="A955">
            <v>2034</v>
          </cell>
          <cell r="C955" t="str">
            <v>D2_WY_d_30</v>
          </cell>
          <cell r="E955">
            <v>0</v>
          </cell>
        </row>
        <row r="956">
          <cell r="A956">
            <v>2034</v>
          </cell>
          <cell r="C956" t="str">
            <v>D2_WY_e_40</v>
          </cell>
          <cell r="E956">
            <v>0</v>
          </cell>
        </row>
        <row r="957">
          <cell r="A957">
            <v>2034</v>
          </cell>
          <cell r="C957" t="str">
            <v>D2_WY_f_50</v>
          </cell>
          <cell r="E957">
            <v>0</v>
          </cell>
        </row>
        <row r="958">
          <cell r="A958">
            <v>2034</v>
          </cell>
          <cell r="C958" t="str">
            <v>D2_WY_g_60</v>
          </cell>
          <cell r="E958">
            <v>0</v>
          </cell>
        </row>
        <row r="959">
          <cell r="A959">
            <v>2034</v>
          </cell>
          <cell r="C959" t="str">
            <v>D2_WY_h_70</v>
          </cell>
          <cell r="E959">
            <v>0</v>
          </cell>
        </row>
        <row r="960">
          <cell r="A960">
            <v>2034</v>
          </cell>
          <cell r="C960" t="str">
            <v>D2_OR_a_00</v>
          </cell>
          <cell r="E960">
            <v>0</v>
          </cell>
        </row>
        <row r="961">
          <cell r="A961">
            <v>2034</v>
          </cell>
          <cell r="C961" t="str">
            <v>D2_OR_d_30</v>
          </cell>
          <cell r="E961">
            <v>0</v>
          </cell>
        </row>
        <row r="962">
          <cell r="A962">
            <v>2034</v>
          </cell>
          <cell r="C962" t="str">
            <v>D2_OR_g_60</v>
          </cell>
          <cell r="E962">
            <v>0</v>
          </cell>
        </row>
        <row r="963">
          <cell r="A963">
            <v>2034</v>
          </cell>
          <cell r="C963" t="str">
            <v>D2_CA_a_00</v>
          </cell>
          <cell r="E963">
            <v>0</v>
          </cell>
        </row>
        <row r="964">
          <cell r="A964">
            <v>2034</v>
          </cell>
          <cell r="C964" t="str">
            <v>D2_CA_d_30</v>
          </cell>
          <cell r="E964">
            <v>0</v>
          </cell>
        </row>
        <row r="965">
          <cell r="A965">
            <v>2034</v>
          </cell>
          <cell r="C965" t="str">
            <v>D2_CA_e_40</v>
          </cell>
          <cell r="E965">
            <v>0</v>
          </cell>
        </row>
        <row r="966">
          <cell r="A966">
            <v>2034</v>
          </cell>
          <cell r="C966" t="str">
            <v>D2_OR_b_10</v>
          </cell>
          <cell r="E966">
            <v>0</v>
          </cell>
        </row>
        <row r="967">
          <cell r="A967">
            <v>2034</v>
          </cell>
          <cell r="C967" t="str">
            <v>D2_OR_e_40</v>
          </cell>
          <cell r="E967">
            <v>0</v>
          </cell>
        </row>
        <row r="968">
          <cell r="A968">
            <v>2034</v>
          </cell>
          <cell r="C968" t="str">
            <v>D2_OR_f_50</v>
          </cell>
          <cell r="E968">
            <v>0</v>
          </cell>
        </row>
        <row r="969">
          <cell r="A969">
            <v>2034</v>
          </cell>
          <cell r="C969" t="str">
            <v>D2_OR_h_70</v>
          </cell>
          <cell r="E969">
            <v>0</v>
          </cell>
        </row>
        <row r="970">
          <cell r="A970">
            <v>2034</v>
          </cell>
          <cell r="C970" t="str">
            <v>D2_OR_c_20</v>
          </cell>
          <cell r="E970">
            <v>0</v>
          </cell>
        </row>
        <row r="971">
          <cell r="A971">
            <v>2035</v>
          </cell>
          <cell r="C971" t="str">
            <v>D2_ID_a_00</v>
          </cell>
          <cell r="E971">
            <v>0</v>
          </cell>
        </row>
        <row r="972">
          <cell r="A972">
            <v>2035</v>
          </cell>
          <cell r="C972" t="str">
            <v>D2_ID_b_10</v>
          </cell>
          <cell r="E972">
            <v>0</v>
          </cell>
        </row>
        <row r="973">
          <cell r="A973">
            <v>2035</v>
          </cell>
          <cell r="C973" t="str">
            <v>D2_ID_c_20</v>
          </cell>
          <cell r="E973">
            <v>0</v>
          </cell>
        </row>
        <row r="974">
          <cell r="A974">
            <v>2035</v>
          </cell>
          <cell r="C974" t="str">
            <v>D2_ID_d_30</v>
          </cell>
          <cell r="E974">
            <v>0</v>
          </cell>
        </row>
        <row r="975">
          <cell r="A975">
            <v>2035</v>
          </cell>
          <cell r="C975" t="str">
            <v>D2_ID_e_40</v>
          </cell>
          <cell r="E975">
            <v>0</v>
          </cell>
        </row>
        <row r="976">
          <cell r="A976">
            <v>2035</v>
          </cell>
          <cell r="C976" t="str">
            <v>D2_ID_f_50</v>
          </cell>
          <cell r="E976">
            <v>0</v>
          </cell>
        </row>
        <row r="977">
          <cell r="A977">
            <v>2035</v>
          </cell>
          <cell r="C977" t="str">
            <v>D2_ID_g_60</v>
          </cell>
          <cell r="E977">
            <v>0</v>
          </cell>
        </row>
        <row r="978">
          <cell r="A978">
            <v>2035</v>
          </cell>
          <cell r="C978" t="str">
            <v>D2_ID_h_70</v>
          </cell>
          <cell r="E978">
            <v>0</v>
          </cell>
        </row>
        <row r="979">
          <cell r="A979">
            <v>2035</v>
          </cell>
          <cell r="C979" t="str">
            <v>D1UT_DLC_7</v>
          </cell>
          <cell r="E979">
            <v>0</v>
          </cell>
        </row>
        <row r="980">
          <cell r="A980">
            <v>2035</v>
          </cell>
          <cell r="C980" t="str">
            <v>D1UT_THM_7</v>
          </cell>
          <cell r="E980">
            <v>0</v>
          </cell>
        </row>
        <row r="981">
          <cell r="A981">
            <v>2035</v>
          </cell>
          <cell r="C981" t="str">
            <v>D2_UT_a_00</v>
          </cell>
          <cell r="E981">
            <v>0</v>
          </cell>
        </row>
        <row r="982">
          <cell r="A982">
            <v>2035</v>
          </cell>
          <cell r="C982" t="str">
            <v>D2_UT_b_10</v>
          </cell>
          <cell r="E982">
            <v>0</v>
          </cell>
        </row>
        <row r="983">
          <cell r="A983">
            <v>2035</v>
          </cell>
          <cell r="C983" t="str">
            <v>D2_UT_c_20</v>
          </cell>
          <cell r="E983">
            <v>0</v>
          </cell>
        </row>
        <row r="984">
          <cell r="A984">
            <v>2035</v>
          </cell>
          <cell r="C984" t="str">
            <v>D2_UT_d_30</v>
          </cell>
          <cell r="E984">
            <v>0</v>
          </cell>
        </row>
        <row r="985">
          <cell r="A985">
            <v>2035</v>
          </cell>
          <cell r="C985" t="str">
            <v>D2_UT_e_40</v>
          </cell>
          <cell r="E985">
            <v>0</v>
          </cell>
        </row>
        <row r="986">
          <cell r="A986">
            <v>2035</v>
          </cell>
          <cell r="C986" t="str">
            <v>D2_UT_f_50</v>
          </cell>
          <cell r="E986">
            <v>0</v>
          </cell>
        </row>
        <row r="987">
          <cell r="A987">
            <v>2035</v>
          </cell>
          <cell r="C987" t="str">
            <v>D2_UT_g_60</v>
          </cell>
          <cell r="E987">
            <v>0</v>
          </cell>
        </row>
        <row r="988">
          <cell r="A988">
            <v>2035</v>
          </cell>
          <cell r="C988" t="str">
            <v>D2_UT_h_70</v>
          </cell>
          <cell r="E988">
            <v>0</v>
          </cell>
        </row>
        <row r="989">
          <cell r="A989">
            <v>2035</v>
          </cell>
          <cell r="C989" t="str">
            <v>D2_YK_a_00</v>
          </cell>
          <cell r="E989">
            <v>0</v>
          </cell>
        </row>
        <row r="990">
          <cell r="A990">
            <v>2035</v>
          </cell>
          <cell r="C990" t="str">
            <v>D2_YK_b_10</v>
          </cell>
          <cell r="E990">
            <v>0</v>
          </cell>
        </row>
        <row r="991">
          <cell r="A991">
            <v>2035</v>
          </cell>
          <cell r="C991" t="str">
            <v>D2_YK_c_20</v>
          </cell>
          <cell r="E991">
            <v>0</v>
          </cell>
        </row>
        <row r="992">
          <cell r="A992">
            <v>2035</v>
          </cell>
          <cell r="C992" t="str">
            <v>D2_YK_d_30</v>
          </cell>
          <cell r="E992">
            <v>0</v>
          </cell>
        </row>
        <row r="993">
          <cell r="A993">
            <v>2035</v>
          </cell>
          <cell r="C993" t="str">
            <v>D2_YK_e_40</v>
          </cell>
          <cell r="E993">
            <v>0</v>
          </cell>
        </row>
        <row r="994">
          <cell r="A994">
            <v>2035</v>
          </cell>
          <cell r="C994" t="str">
            <v>D2_YK_f_50</v>
          </cell>
          <cell r="E994">
            <v>0</v>
          </cell>
        </row>
        <row r="995">
          <cell r="A995">
            <v>2035</v>
          </cell>
          <cell r="C995" t="str">
            <v>D2_YK_i_80</v>
          </cell>
          <cell r="E995">
            <v>0</v>
          </cell>
        </row>
        <row r="996">
          <cell r="A996">
            <v>2035</v>
          </cell>
          <cell r="C996" t="str">
            <v>D2_WW_a_00</v>
          </cell>
          <cell r="E996">
            <v>0</v>
          </cell>
        </row>
        <row r="997">
          <cell r="A997">
            <v>2035</v>
          </cell>
          <cell r="C997" t="str">
            <v>D2_WW_b_10</v>
          </cell>
          <cell r="E997">
            <v>0</v>
          </cell>
        </row>
        <row r="998">
          <cell r="A998">
            <v>2035</v>
          </cell>
          <cell r="C998" t="str">
            <v>D2_WW_c_20</v>
          </cell>
          <cell r="E998">
            <v>0</v>
          </cell>
        </row>
        <row r="999">
          <cell r="A999">
            <v>2035</v>
          </cell>
          <cell r="C999" t="str">
            <v>D2_WW_d_30</v>
          </cell>
          <cell r="E999">
            <v>0</v>
          </cell>
        </row>
        <row r="1000">
          <cell r="A1000">
            <v>2035</v>
          </cell>
          <cell r="C1000" t="str">
            <v>D2_WY_a_00</v>
          </cell>
          <cell r="E1000">
            <v>0</v>
          </cell>
        </row>
        <row r="1001">
          <cell r="A1001">
            <v>2035</v>
          </cell>
          <cell r="C1001" t="str">
            <v>D2_WY_b_10</v>
          </cell>
          <cell r="E1001">
            <v>0</v>
          </cell>
        </row>
        <row r="1002">
          <cell r="A1002">
            <v>2035</v>
          </cell>
          <cell r="C1002" t="str">
            <v>D2_WY_c_20</v>
          </cell>
          <cell r="E1002">
            <v>0</v>
          </cell>
        </row>
        <row r="1003">
          <cell r="A1003">
            <v>2035</v>
          </cell>
          <cell r="C1003" t="str">
            <v>D2_WY_d_30</v>
          </cell>
          <cell r="E1003">
            <v>0</v>
          </cell>
        </row>
        <row r="1004">
          <cell r="A1004">
            <v>2035</v>
          </cell>
          <cell r="C1004" t="str">
            <v>D2_WY_e_40</v>
          </cell>
          <cell r="E1004">
            <v>0</v>
          </cell>
        </row>
        <row r="1005">
          <cell r="A1005">
            <v>2035</v>
          </cell>
          <cell r="C1005" t="str">
            <v>D2_WY_f_50</v>
          </cell>
          <cell r="E1005">
            <v>0</v>
          </cell>
        </row>
        <row r="1006">
          <cell r="A1006">
            <v>2035</v>
          </cell>
          <cell r="C1006" t="str">
            <v>D2_WY_g_60</v>
          </cell>
          <cell r="E1006">
            <v>0</v>
          </cell>
        </row>
        <row r="1007">
          <cell r="A1007">
            <v>2035</v>
          </cell>
          <cell r="C1007" t="str">
            <v>D2_WY_h_70</v>
          </cell>
          <cell r="E1007">
            <v>0</v>
          </cell>
        </row>
        <row r="1008">
          <cell r="A1008">
            <v>2035</v>
          </cell>
          <cell r="C1008" t="str">
            <v>D2_WY_i_80</v>
          </cell>
          <cell r="E1008">
            <v>0</v>
          </cell>
        </row>
        <row r="1009">
          <cell r="A1009">
            <v>2035</v>
          </cell>
          <cell r="C1009" t="str">
            <v>D2_OR_a_00</v>
          </cell>
          <cell r="E1009">
            <v>0</v>
          </cell>
        </row>
        <row r="1010">
          <cell r="A1010">
            <v>2035</v>
          </cell>
          <cell r="C1010" t="str">
            <v>D2_OR_d_30</v>
          </cell>
          <cell r="E1010">
            <v>0</v>
          </cell>
        </row>
        <row r="1011">
          <cell r="A1011">
            <v>2035</v>
          </cell>
          <cell r="C1011" t="str">
            <v>D2_OR_g_60</v>
          </cell>
          <cell r="E1011">
            <v>0</v>
          </cell>
        </row>
        <row r="1012">
          <cell r="A1012">
            <v>2035</v>
          </cell>
          <cell r="C1012" t="str">
            <v>D2_OR_i_80</v>
          </cell>
          <cell r="E1012">
            <v>0</v>
          </cell>
        </row>
        <row r="1013">
          <cell r="A1013">
            <v>2035</v>
          </cell>
          <cell r="C1013" t="str">
            <v>D2_CA_a_00</v>
          </cell>
          <cell r="E1013">
            <v>0</v>
          </cell>
        </row>
        <row r="1014">
          <cell r="A1014">
            <v>2035</v>
          </cell>
          <cell r="C1014" t="str">
            <v>D2_CA_d_30</v>
          </cell>
          <cell r="E1014">
            <v>0</v>
          </cell>
        </row>
        <row r="1015">
          <cell r="A1015">
            <v>2035</v>
          </cell>
          <cell r="C1015" t="str">
            <v>D2_CA_e_40</v>
          </cell>
          <cell r="E1015">
            <v>0</v>
          </cell>
        </row>
        <row r="1016">
          <cell r="A1016">
            <v>2035</v>
          </cell>
          <cell r="C1016" t="str">
            <v>D2_OR_b_10</v>
          </cell>
          <cell r="E1016">
            <v>0</v>
          </cell>
        </row>
        <row r="1017">
          <cell r="A1017">
            <v>2035</v>
          </cell>
          <cell r="C1017" t="str">
            <v>D2_OR_e_40</v>
          </cell>
          <cell r="E1017">
            <v>0</v>
          </cell>
        </row>
        <row r="1018">
          <cell r="A1018">
            <v>2035</v>
          </cell>
          <cell r="C1018" t="str">
            <v>D2_OR_f_50</v>
          </cell>
          <cell r="E1018">
            <v>0</v>
          </cell>
        </row>
        <row r="1019">
          <cell r="A1019">
            <v>2035</v>
          </cell>
          <cell r="C1019" t="str">
            <v>D2_OR_h_70</v>
          </cell>
          <cell r="E1019">
            <v>0</v>
          </cell>
        </row>
        <row r="1020">
          <cell r="A1020">
            <v>2035</v>
          </cell>
          <cell r="C1020" t="str">
            <v>D2_OR_c_20</v>
          </cell>
          <cell r="E1020">
            <v>0</v>
          </cell>
        </row>
        <row r="1021">
          <cell r="A1021">
            <v>2036</v>
          </cell>
          <cell r="C1021" t="str">
            <v>D1ID_IRR_2</v>
          </cell>
          <cell r="E1021">
            <v>0</v>
          </cell>
        </row>
        <row r="1022">
          <cell r="A1022">
            <v>2036</v>
          </cell>
          <cell r="C1022" t="str">
            <v>D2_ID_a_00</v>
          </cell>
          <cell r="E1022">
            <v>0</v>
          </cell>
        </row>
        <row r="1023">
          <cell r="A1023">
            <v>2036</v>
          </cell>
          <cell r="C1023" t="str">
            <v>D2_ID_b_10</v>
          </cell>
          <cell r="E1023">
            <v>0</v>
          </cell>
        </row>
        <row r="1024">
          <cell r="A1024">
            <v>2036</v>
          </cell>
          <cell r="C1024" t="str">
            <v>D2_ID_c_20</v>
          </cell>
          <cell r="E1024">
            <v>0</v>
          </cell>
        </row>
        <row r="1025">
          <cell r="A1025">
            <v>2036</v>
          </cell>
          <cell r="C1025" t="str">
            <v>D2_ID_d_30</v>
          </cell>
          <cell r="E1025">
            <v>0</v>
          </cell>
        </row>
        <row r="1026">
          <cell r="A1026">
            <v>2036</v>
          </cell>
          <cell r="C1026" t="str">
            <v>D2_ID_e_40</v>
          </cell>
          <cell r="E1026">
            <v>0</v>
          </cell>
        </row>
        <row r="1027">
          <cell r="A1027">
            <v>2036</v>
          </cell>
          <cell r="C1027" t="str">
            <v>D2_ID_f_50</v>
          </cell>
          <cell r="E1027">
            <v>0</v>
          </cell>
        </row>
        <row r="1028">
          <cell r="A1028">
            <v>2036</v>
          </cell>
          <cell r="C1028" t="str">
            <v>D2_ID_g_60</v>
          </cell>
          <cell r="E1028">
            <v>0</v>
          </cell>
        </row>
        <row r="1029">
          <cell r="A1029">
            <v>2036</v>
          </cell>
          <cell r="C1029" t="str">
            <v>D2_ID_h_70</v>
          </cell>
          <cell r="E1029">
            <v>0</v>
          </cell>
        </row>
        <row r="1030">
          <cell r="A1030">
            <v>2036</v>
          </cell>
          <cell r="C1030" t="str">
            <v>D2_UT_a_00</v>
          </cell>
          <cell r="E1030">
            <v>0</v>
          </cell>
        </row>
        <row r="1031">
          <cell r="A1031">
            <v>2036</v>
          </cell>
          <cell r="C1031" t="str">
            <v>D2_UT_b_10</v>
          </cell>
          <cell r="E1031">
            <v>0</v>
          </cell>
        </row>
        <row r="1032">
          <cell r="A1032">
            <v>2036</v>
          </cell>
          <cell r="C1032" t="str">
            <v>D2_UT_c_20</v>
          </cell>
          <cell r="E1032">
            <v>0</v>
          </cell>
        </row>
        <row r="1033">
          <cell r="A1033">
            <v>2036</v>
          </cell>
          <cell r="C1033" t="str">
            <v>D2_UT_d_30</v>
          </cell>
          <cell r="E1033">
            <v>0</v>
          </cell>
        </row>
        <row r="1034">
          <cell r="A1034">
            <v>2036</v>
          </cell>
          <cell r="C1034" t="str">
            <v>D2_UT_e_40</v>
          </cell>
          <cell r="E1034">
            <v>0</v>
          </cell>
        </row>
        <row r="1035">
          <cell r="A1035">
            <v>2036</v>
          </cell>
          <cell r="C1035" t="str">
            <v>D2_UT_f_50</v>
          </cell>
          <cell r="E1035">
            <v>0</v>
          </cell>
        </row>
        <row r="1036">
          <cell r="A1036">
            <v>2036</v>
          </cell>
          <cell r="C1036" t="str">
            <v>D2_UT_g_60</v>
          </cell>
          <cell r="E1036">
            <v>0</v>
          </cell>
        </row>
        <row r="1037">
          <cell r="A1037">
            <v>2036</v>
          </cell>
          <cell r="C1037" t="str">
            <v>D2_UT_h_70</v>
          </cell>
          <cell r="E1037">
            <v>0</v>
          </cell>
        </row>
        <row r="1038">
          <cell r="A1038">
            <v>2036</v>
          </cell>
          <cell r="C1038" t="str">
            <v>D2_YK_a_00</v>
          </cell>
          <cell r="E1038">
            <v>0</v>
          </cell>
        </row>
        <row r="1039">
          <cell r="A1039">
            <v>2036</v>
          </cell>
          <cell r="C1039" t="str">
            <v>D2_YK_b_10</v>
          </cell>
          <cell r="E1039">
            <v>0</v>
          </cell>
        </row>
        <row r="1040">
          <cell r="A1040">
            <v>2036</v>
          </cell>
          <cell r="C1040" t="str">
            <v>D2_YK_c_20</v>
          </cell>
          <cell r="E1040">
            <v>0</v>
          </cell>
        </row>
        <row r="1041">
          <cell r="A1041">
            <v>2036</v>
          </cell>
          <cell r="C1041" t="str">
            <v>D2_YK_d_30</v>
          </cell>
          <cell r="E1041">
            <v>0</v>
          </cell>
        </row>
        <row r="1042">
          <cell r="A1042">
            <v>2036</v>
          </cell>
          <cell r="C1042" t="str">
            <v>D2_YK_e_40</v>
          </cell>
          <cell r="E1042">
            <v>0</v>
          </cell>
        </row>
        <row r="1043">
          <cell r="A1043">
            <v>2036</v>
          </cell>
          <cell r="C1043" t="str">
            <v>D2_YK_f_50</v>
          </cell>
          <cell r="E1043">
            <v>0</v>
          </cell>
        </row>
        <row r="1044">
          <cell r="A1044">
            <v>2036</v>
          </cell>
          <cell r="C1044" t="str">
            <v>D2_YK_i_80</v>
          </cell>
          <cell r="E1044">
            <v>0</v>
          </cell>
        </row>
        <row r="1045">
          <cell r="A1045">
            <v>2036</v>
          </cell>
          <cell r="C1045" t="str">
            <v>D2_WW_a_00</v>
          </cell>
          <cell r="E1045">
            <v>0</v>
          </cell>
        </row>
        <row r="1046">
          <cell r="A1046">
            <v>2036</v>
          </cell>
          <cell r="C1046" t="str">
            <v>D2_WW_b_10</v>
          </cell>
          <cell r="E1046">
            <v>0</v>
          </cell>
        </row>
        <row r="1047">
          <cell r="A1047">
            <v>2036</v>
          </cell>
          <cell r="C1047" t="str">
            <v>D2_WW_c_20</v>
          </cell>
          <cell r="E1047">
            <v>0</v>
          </cell>
        </row>
        <row r="1048">
          <cell r="A1048">
            <v>2036</v>
          </cell>
          <cell r="C1048" t="str">
            <v>D2_WW_d_30</v>
          </cell>
          <cell r="E1048">
            <v>0</v>
          </cell>
        </row>
        <row r="1049">
          <cell r="A1049">
            <v>2036</v>
          </cell>
          <cell r="C1049" t="str">
            <v>D2_WY_a_00</v>
          </cell>
          <cell r="E1049">
            <v>0</v>
          </cell>
        </row>
        <row r="1050">
          <cell r="A1050">
            <v>2036</v>
          </cell>
          <cell r="C1050" t="str">
            <v>D2_WY_b_10</v>
          </cell>
          <cell r="E1050">
            <v>0</v>
          </cell>
        </row>
        <row r="1051">
          <cell r="A1051">
            <v>2036</v>
          </cell>
          <cell r="C1051" t="str">
            <v>D2_WY_c_20</v>
          </cell>
          <cell r="E1051">
            <v>0</v>
          </cell>
        </row>
        <row r="1052">
          <cell r="A1052">
            <v>2036</v>
          </cell>
          <cell r="C1052" t="str">
            <v>D2_WY_d_30</v>
          </cell>
          <cell r="E1052">
            <v>0</v>
          </cell>
        </row>
        <row r="1053">
          <cell r="A1053">
            <v>2036</v>
          </cell>
          <cell r="C1053" t="str">
            <v>D2_WY_e_40</v>
          </cell>
          <cell r="E1053">
            <v>0</v>
          </cell>
        </row>
        <row r="1054">
          <cell r="A1054">
            <v>2036</v>
          </cell>
          <cell r="C1054" t="str">
            <v>D2_WY_f_50</v>
          </cell>
          <cell r="E1054">
            <v>0</v>
          </cell>
        </row>
        <row r="1055">
          <cell r="A1055">
            <v>2036</v>
          </cell>
          <cell r="C1055" t="str">
            <v>D2_WY_g_60</v>
          </cell>
          <cell r="E1055">
            <v>0</v>
          </cell>
        </row>
        <row r="1056">
          <cell r="A1056">
            <v>2036</v>
          </cell>
          <cell r="C1056" t="str">
            <v>D2_WY_h_70</v>
          </cell>
          <cell r="E1056">
            <v>0</v>
          </cell>
        </row>
        <row r="1057">
          <cell r="A1057">
            <v>2036</v>
          </cell>
          <cell r="C1057" t="str">
            <v>D2_OR_a_00</v>
          </cell>
          <cell r="E1057">
            <v>0</v>
          </cell>
        </row>
        <row r="1058">
          <cell r="A1058">
            <v>2036</v>
          </cell>
          <cell r="C1058" t="str">
            <v>D2_OR_d_30</v>
          </cell>
          <cell r="E1058">
            <v>0</v>
          </cell>
        </row>
        <row r="1059">
          <cell r="A1059">
            <v>2036</v>
          </cell>
          <cell r="C1059" t="str">
            <v>D2_OR_g_60</v>
          </cell>
          <cell r="E1059">
            <v>0</v>
          </cell>
        </row>
        <row r="1060">
          <cell r="A1060">
            <v>2036</v>
          </cell>
          <cell r="C1060" t="str">
            <v>D2_CA_a_00</v>
          </cell>
          <cell r="E1060">
            <v>0</v>
          </cell>
        </row>
        <row r="1061">
          <cell r="A1061">
            <v>2036</v>
          </cell>
          <cell r="C1061" t="str">
            <v>D2_CA_d_30</v>
          </cell>
          <cell r="E1061">
            <v>0</v>
          </cell>
        </row>
        <row r="1062">
          <cell r="A1062">
            <v>2036</v>
          </cell>
          <cell r="C1062" t="str">
            <v>D2_CA_e_40</v>
          </cell>
          <cell r="E1062">
            <v>0</v>
          </cell>
        </row>
        <row r="1063">
          <cell r="A1063">
            <v>2036</v>
          </cell>
          <cell r="C1063" t="str">
            <v>D2_OR_b_10</v>
          </cell>
          <cell r="E1063">
            <v>0</v>
          </cell>
        </row>
        <row r="1064">
          <cell r="A1064">
            <v>2036</v>
          </cell>
          <cell r="C1064" t="str">
            <v>D2_OR_e_40</v>
          </cell>
          <cell r="E1064">
            <v>0</v>
          </cell>
        </row>
        <row r="1065">
          <cell r="A1065">
            <v>2036</v>
          </cell>
          <cell r="C1065" t="str">
            <v>D2_OR_f_50</v>
          </cell>
          <cell r="E1065">
            <v>0</v>
          </cell>
        </row>
        <row r="1066">
          <cell r="A1066">
            <v>2036</v>
          </cell>
          <cell r="C1066" t="str">
            <v>D2_OR_h_70</v>
          </cell>
          <cell r="E1066">
            <v>0</v>
          </cell>
        </row>
        <row r="1067">
          <cell r="A1067">
            <v>2036</v>
          </cell>
          <cell r="C1067" t="str">
            <v>D2_OR_c_20</v>
          </cell>
          <cell r="E1067">
            <v>0</v>
          </cell>
        </row>
        <row r="1068">
          <cell r="A1068">
            <v>2037</v>
          </cell>
          <cell r="C1068" t="str">
            <v>D2_ID_a_00</v>
          </cell>
          <cell r="E1068">
            <v>0</v>
          </cell>
        </row>
        <row r="1069">
          <cell r="A1069">
            <v>2037</v>
          </cell>
          <cell r="C1069" t="str">
            <v>D2_ID_b_10</v>
          </cell>
          <cell r="E1069">
            <v>0</v>
          </cell>
        </row>
        <row r="1070">
          <cell r="A1070">
            <v>2037</v>
          </cell>
          <cell r="C1070" t="str">
            <v>D2_ID_c_20</v>
          </cell>
          <cell r="E1070">
            <v>0</v>
          </cell>
        </row>
        <row r="1071">
          <cell r="A1071">
            <v>2037</v>
          </cell>
          <cell r="C1071" t="str">
            <v>D2_ID_d_30</v>
          </cell>
          <cell r="E1071">
            <v>0</v>
          </cell>
        </row>
        <row r="1072">
          <cell r="A1072">
            <v>2037</v>
          </cell>
          <cell r="C1072" t="str">
            <v>D2_ID_e_40</v>
          </cell>
          <cell r="E1072">
            <v>0</v>
          </cell>
        </row>
        <row r="1073">
          <cell r="A1073">
            <v>2037</v>
          </cell>
          <cell r="C1073" t="str">
            <v>D2_ID_f_50</v>
          </cell>
          <cell r="E1073">
            <v>0</v>
          </cell>
        </row>
        <row r="1074">
          <cell r="A1074">
            <v>2037</v>
          </cell>
          <cell r="C1074" t="str">
            <v>D2_ID_g_60</v>
          </cell>
          <cell r="E1074">
            <v>0</v>
          </cell>
        </row>
        <row r="1075">
          <cell r="A1075">
            <v>2037</v>
          </cell>
          <cell r="C1075" t="str">
            <v>D2_ID_h_70</v>
          </cell>
          <cell r="E1075">
            <v>0</v>
          </cell>
        </row>
        <row r="1076">
          <cell r="A1076">
            <v>2037</v>
          </cell>
          <cell r="C1076" t="str">
            <v>D1UT_AS_3</v>
          </cell>
          <cell r="E1076">
            <v>0</v>
          </cell>
        </row>
        <row r="1077">
          <cell r="A1077">
            <v>2037</v>
          </cell>
          <cell r="C1077" t="str">
            <v>D2_UT_a_00</v>
          </cell>
          <cell r="E1077">
            <v>0</v>
          </cell>
        </row>
        <row r="1078">
          <cell r="A1078">
            <v>2037</v>
          </cell>
          <cell r="C1078" t="str">
            <v>D2_UT_b_10</v>
          </cell>
          <cell r="E1078">
            <v>0</v>
          </cell>
        </row>
        <row r="1079">
          <cell r="A1079">
            <v>2037</v>
          </cell>
          <cell r="C1079" t="str">
            <v>D2_UT_c_20</v>
          </cell>
          <cell r="E1079">
            <v>0</v>
          </cell>
        </row>
        <row r="1080">
          <cell r="A1080">
            <v>2037</v>
          </cell>
          <cell r="C1080" t="str">
            <v>D2_UT_d_30</v>
          </cell>
          <cell r="E1080">
            <v>0</v>
          </cell>
        </row>
        <row r="1081">
          <cell r="A1081">
            <v>2037</v>
          </cell>
          <cell r="C1081" t="str">
            <v>D2_UT_e_40</v>
          </cell>
          <cell r="E1081">
            <v>0</v>
          </cell>
        </row>
        <row r="1082">
          <cell r="A1082">
            <v>2037</v>
          </cell>
          <cell r="C1082" t="str">
            <v>D2_UT_f_50</v>
          </cell>
          <cell r="E1082">
            <v>0</v>
          </cell>
        </row>
        <row r="1083">
          <cell r="A1083">
            <v>2037</v>
          </cell>
          <cell r="C1083" t="str">
            <v>D2_UT_g_60</v>
          </cell>
          <cell r="E1083">
            <v>0</v>
          </cell>
        </row>
        <row r="1084">
          <cell r="A1084">
            <v>2037</v>
          </cell>
          <cell r="C1084" t="str">
            <v>D2_UT_h_70</v>
          </cell>
          <cell r="E1084">
            <v>0</v>
          </cell>
        </row>
        <row r="1085">
          <cell r="A1085">
            <v>2037</v>
          </cell>
          <cell r="C1085" t="str">
            <v>D2_UT_i_80</v>
          </cell>
          <cell r="E1085">
            <v>0</v>
          </cell>
        </row>
        <row r="1086">
          <cell r="A1086">
            <v>2037</v>
          </cell>
          <cell r="C1086" t="str">
            <v>D1WA_IRR_1</v>
          </cell>
          <cell r="E1086">
            <v>0</v>
          </cell>
        </row>
        <row r="1087">
          <cell r="A1087">
            <v>2037</v>
          </cell>
          <cell r="C1087" t="str">
            <v>D1WA_IRR_2</v>
          </cell>
          <cell r="E1087">
            <v>0</v>
          </cell>
        </row>
        <row r="1088">
          <cell r="A1088">
            <v>2037</v>
          </cell>
          <cell r="C1088" t="str">
            <v>D1WA_THM_1</v>
          </cell>
          <cell r="E1088">
            <v>0</v>
          </cell>
        </row>
        <row r="1089">
          <cell r="A1089">
            <v>2037</v>
          </cell>
          <cell r="C1089" t="str">
            <v>D1WA_THM_2</v>
          </cell>
          <cell r="E1089">
            <v>0</v>
          </cell>
        </row>
        <row r="1090">
          <cell r="A1090">
            <v>2037</v>
          </cell>
          <cell r="C1090" t="str">
            <v>D1WA_THM_3</v>
          </cell>
          <cell r="E1090">
            <v>0</v>
          </cell>
        </row>
        <row r="1091">
          <cell r="A1091">
            <v>2037</v>
          </cell>
          <cell r="C1091" t="str">
            <v>D1WA_THM_4</v>
          </cell>
          <cell r="E1091">
            <v>0</v>
          </cell>
        </row>
        <row r="1092">
          <cell r="A1092">
            <v>2037</v>
          </cell>
          <cell r="C1092" t="str">
            <v>D2_YK_a_00</v>
          </cell>
          <cell r="E1092">
            <v>0</v>
          </cell>
        </row>
        <row r="1093">
          <cell r="A1093">
            <v>2037</v>
          </cell>
          <cell r="C1093" t="str">
            <v>D2_YK_b_10</v>
          </cell>
          <cell r="E1093">
            <v>0</v>
          </cell>
        </row>
        <row r="1094">
          <cell r="A1094">
            <v>2037</v>
          </cell>
          <cell r="C1094" t="str">
            <v>D2_YK_c_20</v>
          </cell>
          <cell r="E1094">
            <v>0</v>
          </cell>
        </row>
        <row r="1095">
          <cell r="A1095">
            <v>2037</v>
          </cell>
          <cell r="C1095" t="str">
            <v>D2_YK_d_30</v>
          </cell>
          <cell r="E1095">
            <v>0</v>
          </cell>
        </row>
        <row r="1096">
          <cell r="A1096">
            <v>2037</v>
          </cell>
          <cell r="C1096" t="str">
            <v>D2_YK_e_40</v>
          </cell>
          <cell r="E1096">
            <v>0</v>
          </cell>
        </row>
        <row r="1097">
          <cell r="A1097">
            <v>2037</v>
          </cell>
          <cell r="C1097" t="str">
            <v>D2_YK_i_80</v>
          </cell>
          <cell r="E1097">
            <v>0</v>
          </cell>
        </row>
        <row r="1098">
          <cell r="A1098">
            <v>2037</v>
          </cell>
          <cell r="C1098" t="str">
            <v>D2_WW_a_00</v>
          </cell>
          <cell r="E1098">
            <v>0</v>
          </cell>
        </row>
        <row r="1099">
          <cell r="A1099">
            <v>2037</v>
          </cell>
          <cell r="C1099" t="str">
            <v>D2_WW_b_10</v>
          </cell>
          <cell r="E1099">
            <v>0</v>
          </cell>
        </row>
        <row r="1100">
          <cell r="A1100">
            <v>2037</v>
          </cell>
          <cell r="C1100" t="str">
            <v>D2_WW_c_20</v>
          </cell>
          <cell r="E1100">
            <v>0</v>
          </cell>
        </row>
        <row r="1101">
          <cell r="A1101">
            <v>2037</v>
          </cell>
          <cell r="C1101" t="str">
            <v>D2_WW_d_30</v>
          </cell>
          <cell r="E1101">
            <v>0</v>
          </cell>
        </row>
        <row r="1102">
          <cell r="A1102">
            <v>2037</v>
          </cell>
          <cell r="C1102" t="str">
            <v>D1WY_IRR_1</v>
          </cell>
          <cell r="E1102">
            <v>0</v>
          </cell>
        </row>
        <row r="1103">
          <cell r="A1103">
            <v>2037</v>
          </cell>
          <cell r="C1103" t="str">
            <v>D1WY_THM_1</v>
          </cell>
          <cell r="E1103">
            <v>0</v>
          </cell>
        </row>
        <row r="1104">
          <cell r="A1104">
            <v>2037</v>
          </cell>
          <cell r="C1104" t="str">
            <v>D2_WY_a_00</v>
          </cell>
          <cell r="E1104">
            <v>0</v>
          </cell>
        </row>
        <row r="1105">
          <cell r="A1105">
            <v>2037</v>
          </cell>
          <cell r="C1105" t="str">
            <v>D2_WY_b_10</v>
          </cell>
          <cell r="E1105">
            <v>0</v>
          </cell>
        </row>
        <row r="1106">
          <cell r="A1106">
            <v>2037</v>
          </cell>
          <cell r="C1106" t="str">
            <v>D2_WY_c_20</v>
          </cell>
          <cell r="E1106">
            <v>0</v>
          </cell>
        </row>
        <row r="1107">
          <cell r="A1107">
            <v>2037</v>
          </cell>
          <cell r="C1107" t="str">
            <v>D2_WY_d_30</v>
          </cell>
          <cell r="E1107">
            <v>0</v>
          </cell>
        </row>
        <row r="1108">
          <cell r="A1108">
            <v>2037</v>
          </cell>
          <cell r="C1108" t="str">
            <v>D2_WY_e_40</v>
          </cell>
          <cell r="E1108">
            <v>0</v>
          </cell>
        </row>
        <row r="1109">
          <cell r="A1109">
            <v>2037</v>
          </cell>
          <cell r="C1109" t="str">
            <v>D2_WY_f_50</v>
          </cell>
          <cell r="E1109">
            <v>0</v>
          </cell>
        </row>
        <row r="1110">
          <cell r="A1110">
            <v>2037</v>
          </cell>
          <cell r="C1110" t="str">
            <v>D2_WY_g_60</v>
          </cell>
          <cell r="E1110">
            <v>0</v>
          </cell>
        </row>
        <row r="1111">
          <cell r="A1111">
            <v>2037</v>
          </cell>
          <cell r="C1111" t="str">
            <v>D2_WY_h_70</v>
          </cell>
          <cell r="E1111">
            <v>0</v>
          </cell>
        </row>
        <row r="1112">
          <cell r="A1112">
            <v>2037</v>
          </cell>
          <cell r="C1112" t="str">
            <v>D2_WY_i_80</v>
          </cell>
          <cell r="E1112">
            <v>0</v>
          </cell>
        </row>
        <row r="1113">
          <cell r="A1113">
            <v>2037</v>
          </cell>
          <cell r="C1113" t="str">
            <v>D1CA_IRR_1</v>
          </cell>
          <cell r="E1113">
            <v>0</v>
          </cell>
        </row>
        <row r="1114">
          <cell r="A1114">
            <v>2037</v>
          </cell>
          <cell r="C1114" t="str">
            <v>D1CA_THM_1</v>
          </cell>
          <cell r="E1114">
            <v>0</v>
          </cell>
        </row>
        <row r="1115">
          <cell r="A1115">
            <v>2037</v>
          </cell>
          <cell r="C1115" t="str">
            <v>D2_OR_a_00</v>
          </cell>
          <cell r="E1115">
            <v>0</v>
          </cell>
        </row>
        <row r="1116">
          <cell r="A1116">
            <v>2037</v>
          </cell>
          <cell r="C1116" t="str">
            <v>D2_OR_d_30</v>
          </cell>
          <cell r="E1116">
            <v>0</v>
          </cell>
        </row>
        <row r="1117">
          <cell r="A1117">
            <v>2037</v>
          </cell>
          <cell r="C1117" t="str">
            <v>D2_OR_g_60</v>
          </cell>
          <cell r="E1117">
            <v>0</v>
          </cell>
        </row>
        <row r="1118">
          <cell r="A1118">
            <v>2037</v>
          </cell>
          <cell r="C1118" t="str">
            <v>D2_OR_i_80</v>
          </cell>
          <cell r="E1118">
            <v>0</v>
          </cell>
        </row>
        <row r="1119">
          <cell r="A1119">
            <v>2037</v>
          </cell>
          <cell r="C1119" t="str">
            <v>D2_CA_a_00</v>
          </cell>
          <cell r="E1119">
            <v>0</v>
          </cell>
        </row>
        <row r="1120">
          <cell r="A1120">
            <v>2037</v>
          </cell>
          <cell r="C1120" t="str">
            <v>D2_CA_d_30</v>
          </cell>
          <cell r="E1120">
            <v>0</v>
          </cell>
        </row>
        <row r="1121">
          <cell r="A1121">
            <v>2037</v>
          </cell>
          <cell r="C1121" t="str">
            <v>D2_CA_e_40</v>
          </cell>
          <cell r="E1121">
            <v>0</v>
          </cell>
        </row>
        <row r="1122">
          <cell r="A1122">
            <v>2037</v>
          </cell>
          <cell r="C1122" t="str">
            <v>D2_OR_b_10</v>
          </cell>
          <cell r="E1122">
            <v>0</v>
          </cell>
        </row>
        <row r="1123">
          <cell r="A1123">
            <v>2037</v>
          </cell>
          <cell r="C1123" t="str">
            <v>D2_OR_e_40</v>
          </cell>
          <cell r="E1123">
            <v>0</v>
          </cell>
        </row>
        <row r="1124">
          <cell r="A1124">
            <v>2037</v>
          </cell>
          <cell r="C1124" t="str">
            <v>D1OR_IRR_1</v>
          </cell>
          <cell r="E1124">
            <v>0</v>
          </cell>
        </row>
        <row r="1125">
          <cell r="A1125">
            <v>2037</v>
          </cell>
          <cell r="C1125" t="str">
            <v>D1OR_IRR_2</v>
          </cell>
          <cell r="E1125">
            <v>0</v>
          </cell>
        </row>
        <row r="1126">
          <cell r="A1126">
            <v>2037</v>
          </cell>
          <cell r="C1126" t="str">
            <v>D1OR_IRR_3</v>
          </cell>
          <cell r="E1126">
            <v>0</v>
          </cell>
        </row>
        <row r="1127">
          <cell r="A1127">
            <v>2037</v>
          </cell>
          <cell r="C1127" t="str">
            <v>D2_OR_f_50</v>
          </cell>
          <cell r="E1127">
            <v>0</v>
          </cell>
        </row>
        <row r="1128">
          <cell r="A1128">
            <v>2037</v>
          </cell>
          <cell r="C1128" t="str">
            <v>D2_OR_h_70</v>
          </cell>
          <cell r="E1128">
            <v>0</v>
          </cell>
        </row>
        <row r="1129">
          <cell r="A1129">
            <v>2037</v>
          </cell>
          <cell r="C1129" t="str">
            <v>D2_OR_c_20</v>
          </cell>
          <cell r="E1129">
            <v>0</v>
          </cell>
        </row>
        <row r="1130">
          <cell r="A1130">
            <v>2038</v>
          </cell>
          <cell r="C1130" t="str">
            <v>D1ID_IRR_3</v>
          </cell>
          <cell r="E1130">
            <v>0</v>
          </cell>
        </row>
        <row r="1131">
          <cell r="A1131">
            <v>2038</v>
          </cell>
          <cell r="C1131" t="str">
            <v>D2_ID_a_00</v>
          </cell>
          <cell r="E1131">
            <v>0</v>
          </cell>
        </row>
        <row r="1132">
          <cell r="A1132">
            <v>2038</v>
          </cell>
          <cell r="C1132" t="str">
            <v>D2_ID_b_10</v>
          </cell>
          <cell r="E1132">
            <v>0</v>
          </cell>
        </row>
        <row r="1133">
          <cell r="A1133">
            <v>2038</v>
          </cell>
          <cell r="C1133" t="str">
            <v>D2_ID_c_20</v>
          </cell>
          <cell r="E1133">
            <v>0</v>
          </cell>
        </row>
        <row r="1134">
          <cell r="A1134">
            <v>2038</v>
          </cell>
          <cell r="C1134" t="str">
            <v>D2_ID_d_30</v>
          </cell>
          <cell r="E1134">
            <v>0</v>
          </cell>
        </row>
        <row r="1135">
          <cell r="A1135">
            <v>2038</v>
          </cell>
          <cell r="C1135" t="str">
            <v>D2_ID_e_40</v>
          </cell>
          <cell r="E1135">
            <v>0</v>
          </cell>
        </row>
        <row r="1136">
          <cell r="A1136">
            <v>2038</v>
          </cell>
          <cell r="C1136" t="str">
            <v>D2_ID_f_50</v>
          </cell>
          <cell r="E1136">
            <v>0</v>
          </cell>
        </row>
        <row r="1137">
          <cell r="A1137">
            <v>2038</v>
          </cell>
          <cell r="C1137" t="str">
            <v>D2_ID_g_60</v>
          </cell>
          <cell r="E1137">
            <v>0</v>
          </cell>
        </row>
        <row r="1138">
          <cell r="A1138">
            <v>2038</v>
          </cell>
          <cell r="C1138" t="str">
            <v>D2_ID_h_70</v>
          </cell>
          <cell r="E1138">
            <v>0</v>
          </cell>
        </row>
        <row r="1139">
          <cell r="A1139">
            <v>2038</v>
          </cell>
          <cell r="C1139" t="str">
            <v>D2_ID_i_80</v>
          </cell>
          <cell r="E1139">
            <v>0</v>
          </cell>
        </row>
        <row r="1140">
          <cell r="A1140">
            <v>2038</v>
          </cell>
          <cell r="C1140" t="str">
            <v>D1UT_CUR_1</v>
          </cell>
          <cell r="E1140">
            <v>0</v>
          </cell>
        </row>
        <row r="1141">
          <cell r="A1141">
            <v>2038</v>
          </cell>
          <cell r="C1141" t="str">
            <v>D1UT_DLC_8</v>
          </cell>
          <cell r="E1141">
            <v>0</v>
          </cell>
        </row>
        <row r="1142">
          <cell r="A1142">
            <v>2038</v>
          </cell>
          <cell r="C1142" t="str">
            <v>D1UT_CUR_2</v>
          </cell>
          <cell r="E1142">
            <v>0</v>
          </cell>
        </row>
        <row r="1143">
          <cell r="A1143">
            <v>2038</v>
          </cell>
          <cell r="C1143" t="str">
            <v>D1UT_CUR_3</v>
          </cell>
          <cell r="E1143">
            <v>0</v>
          </cell>
        </row>
        <row r="1144">
          <cell r="A1144">
            <v>2038</v>
          </cell>
          <cell r="C1144" t="str">
            <v>D1UT_CUR_4</v>
          </cell>
          <cell r="E1144">
            <v>0</v>
          </cell>
        </row>
        <row r="1145">
          <cell r="A1145">
            <v>2038</v>
          </cell>
          <cell r="C1145" t="str">
            <v>D1UT_CUR_5</v>
          </cell>
          <cell r="E1145">
            <v>0</v>
          </cell>
        </row>
        <row r="1146">
          <cell r="A1146">
            <v>2038</v>
          </cell>
          <cell r="C1146" t="str">
            <v>D1UT_CUR_6</v>
          </cell>
          <cell r="E1146">
            <v>0</v>
          </cell>
        </row>
        <row r="1147">
          <cell r="A1147">
            <v>2038</v>
          </cell>
          <cell r="C1147" t="str">
            <v>D1UT_IRR_1</v>
          </cell>
          <cell r="E1147">
            <v>0</v>
          </cell>
        </row>
        <row r="1148">
          <cell r="A1148">
            <v>2038</v>
          </cell>
          <cell r="C1148" t="str">
            <v>D1UT_THM_8</v>
          </cell>
          <cell r="E1148">
            <v>0</v>
          </cell>
        </row>
        <row r="1149">
          <cell r="A1149">
            <v>2038</v>
          </cell>
          <cell r="C1149" t="str">
            <v>D2_UT_a_00</v>
          </cell>
          <cell r="E1149">
            <v>0</v>
          </cell>
        </row>
        <row r="1150">
          <cell r="A1150">
            <v>2038</v>
          </cell>
          <cell r="C1150" t="str">
            <v>D2_UT_b_10</v>
          </cell>
          <cell r="E1150">
            <v>0</v>
          </cell>
        </row>
        <row r="1151">
          <cell r="A1151">
            <v>2038</v>
          </cell>
          <cell r="C1151" t="str">
            <v>D2_UT_c_20</v>
          </cell>
          <cell r="E1151">
            <v>0</v>
          </cell>
        </row>
        <row r="1152">
          <cell r="A1152">
            <v>2038</v>
          </cell>
          <cell r="C1152" t="str">
            <v>D2_UT_d_30</v>
          </cell>
          <cell r="E1152">
            <v>0</v>
          </cell>
        </row>
        <row r="1153">
          <cell r="A1153">
            <v>2038</v>
          </cell>
          <cell r="C1153" t="str">
            <v>D2_UT_e_40</v>
          </cell>
          <cell r="E1153">
            <v>0</v>
          </cell>
        </row>
        <row r="1154">
          <cell r="A1154">
            <v>2038</v>
          </cell>
          <cell r="C1154" t="str">
            <v>D2_UT_f_50</v>
          </cell>
          <cell r="E1154">
            <v>0</v>
          </cell>
        </row>
        <row r="1155">
          <cell r="A1155">
            <v>2038</v>
          </cell>
          <cell r="C1155" t="str">
            <v>D2_UT_g_60</v>
          </cell>
          <cell r="E1155">
            <v>0</v>
          </cell>
        </row>
        <row r="1156">
          <cell r="A1156">
            <v>2038</v>
          </cell>
          <cell r="C1156" t="str">
            <v>D2_UT_h_70</v>
          </cell>
          <cell r="E1156">
            <v>0</v>
          </cell>
        </row>
        <row r="1157">
          <cell r="A1157">
            <v>2038</v>
          </cell>
          <cell r="C1157" t="str">
            <v>D2_UT_i_80</v>
          </cell>
          <cell r="E1157">
            <v>0</v>
          </cell>
        </row>
        <row r="1158">
          <cell r="A1158">
            <v>2038</v>
          </cell>
          <cell r="C1158" t="str">
            <v>D1WA_DLC_1</v>
          </cell>
          <cell r="E1158">
            <v>0</v>
          </cell>
        </row>
        <row r="1159">
          <cell r="A1159">
            <v>2038</v>
          </cell>
          <cell r="C1159" t="str">
            <v>D1WA_CUR_1</v>
          </cell>
          <cell r="E1159">
            <v>0</v>
          </cell>
        </row>
        <row r="1160">
          <cell r="A1160">
            <v>2038</v>
          </cell>
          <cell r="C1160" t="str">
            <v>D1WA_CUR_2</v>
          </cell>
          <cell r="E1160">
            <v>0</v>
          </cell>
        </row>
        <row r="1161">
          <cell r="A1161">
            <v>2038</v>
          </cell>
          <cell r="C1161" t="str">
            <v>D1WA_CUR_3</v>
          </cell>
          <cell r="E1161">
            <v>0</v>
          </cell>
        </row>
        <row r="1162">
          <cell r="A1162">
            <v>2038</v>
          </cell>
          <cell r="C1162" t="str">
            <v>D2_YK_a_00</v>
          </cell>
          <cell r="E1162">
            <v>0</v>
          </cell>
        </row>
        <row r="1163">
          <cell r="A1163">
            <v>2038</v>
          </cell>
          <cell r="C1163" t="str">
            <v>D2_YK_b_10</v>
          </cell>
          <cell r="E1163">
            <v>0</v>
          </cell>
        </row>
        <row r="1164">
          <cell r="A1164">
            <v>2038</v>
          </cell>
          <cell r="C1164" t="str">
            <v>D2_YK_c_20</v>
          </cell>
          <cell r="E1164">
            <v>0</v>
          </cell>
        </row>
        <row r="1165">
          <cell r="A1165">
            <v>2038</v>
          </cell>
          <cell r="C1165" t="str">
            <v>D2_YK_d_30</v>
          </cell>
          <cell r="E1165">
            <v>0</v>
          </cell>
        </row>
        <row r="1166">
          <cell r="A1166">
            <v>2038</v>
          </cell>
          <cell r="C1166" t="str">
            <v>D2_YK_e_40</v>
          </cell>
          <cell r="E1166">
            <v>0</v>
          </cell>
        </row>
        <row r="1167">
          <cell r="A1167">
            <v>2038</v>
          </cell>
          <cell r="C1167" t="str">
            <v>D2_YK_i_80</v>
          </cell>
          <cell r="E1167">
            <v>0</v>
          </cell>
        </row>
        <row r="1168">
          <cell r="A1168">
            <v>2038</v>
          </cell>
          <cell r="C1168" t="str">
            <v>D2_YK_j_90</v>
          </cell>
          <cell r="E1168">
            <v>0</v>
          </cell>
        </row>
        <row r="1169">
          <cell r="A1169">
            <v>2038</v>
          </cell>
          <cell r="C1169" t="str">
            <v>D2_WW_a_00</v>
          </cell>
          <cell r="E1169">
            <v>0</v>
          </cell>
        </row>
        <row r="1170">
          <cell r="A1170">
            <v>2038</v>
          </cell>
          <cell r="C1170" t="str">
            <v>D2_WW_b_10</v>
          </cell>
          <cell r="E1170">
            <v>0</v>
          </cell>
        </row>
        <row r="1171">
          <cell r="A1171">
            <v>2038</v>
          </cell>
          <cell r="C1171" t="str">
            <v>D2_WW_c_20</v>
          </cell>
          <cell r="E1171">
            <v>0</v>
          </cell>
        </row>
        <row r="1172">
          <cell r="A1172">
            <v>2038</v>
          </cell>
          <cell r="C1172" t="str">
            <v>D2_WW_d_30</v>
          </cell>
          <cell r="E1172">
            <v>0</v>
          </cell>
        </row>
        <row r="1173">
          <cell r="A1173">
            <v>2038</v>
          </cell>
          <cell r="C1173" t="str">
            <v>D1WY_DLC_1</v>
          </cell>
          <cell r="E1173">
            <v>0</v>
          </cell>
        </row>
        <row r="1174">
          <cell r="A1174">
            <v>2038</v>
          </cell>
          <cell r="C1174" t="str">
            <v>D1WY_DLC_2</v>
          </cell>
          <cell r="E1174">
            <v>0</v>
          </cell>
        </row>
        <row r="1175">
          <cell r="A1175">
            <v>2038</v>
          </cell>
          <cell r="C1175" t="str">
            <v>D1WY_CUR_1</v>
          </cell>
          <cell r="E1175">
            <v>0</v>
          </cell>
        </row>
        <row r="1176">
          <cell r="A1176">
            <v>2038</v>
          </cell>
          <cell r="C1176" t="str">
            <v>D1WY_CUR_2</v>
          </cell>
          <cell r="E1176">
            <v>0</v>
          </cell>
        </row>
        <row r="1177">
          <cell r="A1177">
            <v>2038</v>
          </cell>
          <cell r="C1177" t="str">
            <v>D1WY_CUR_3</v>
          </cell>
          <cell r="E1177">
            <v>0</v>
          </cell>
        </row>
        <row r="1178">
          <cell r="A1178">
            <v>2038</v>
          </cell>
          <cell r="C1178" t="str">
            <v>D1WY_CUR_4</v>
          </cell>
          <cell r="E1178">
            <v>0</v>
          </cell>
        </row>
        <row r="1179">
          <cell r="A1179">
            <v>2038</v>
          </cell>
          <cell r="C1179" t="str">
            <v>D1WY_THM_5</v>
          </cell>
          <cell r="E1179">
            <v>0</v>
          </cell>
        </row>
        <row r="1180">
          <cell r="A1180">
            <v>2038</v>
          </cell>
          <cell r="C1180" t="str">
            <v>D2_WY_a_00</v>
          </cell>
          <cell r="E1180">
            <v>0</v>
          </cell>
        </row>
        <row r="1181">
          <cell r="A1181">
            <v>2038</v>
          </cell>
          <cell r="C1181" t="str">
            <v>D2_WY_b_10</v>
          </cell>
          <cell r="E1181">
            <v>0</v>
          </cell>
        </row>
        <row r="1182">
          <cell r="A1182">
            <v>2038</v>
          </cell>
          <cell r="C1182" t="str">
            <v>D2_WY_c_20</v>
          </cell>
          <cell r="E1182">
            <v>0</v>
          </cell>
        </row>
        <row r="1183">
          <cell r="A1183">
            <v>2038</v>
          </cell>
          <cell r="C1183" t="str">
            <v>D2_WY_d_30</v>
          </cell>
          <cell r="E1183">
            <v>0</v>
          </cell>
        </row>
        <row r="1184">
          <cell r="A1184">
            <v>2038</v>
          </cell>
          <cell r="C1184" t="str">
            <v>D2_WY_e_40</v>
          </cell>
          <cell r="E1184">
            <v>0</v>
          </cell>
        </row>
        <row r="1185">
          <cell r="A1185">
            <v>2038</v>
          </cell>
          <cell r="C1185" t="str">
            <v>D2_WY_f_50</v>
          </cell>
          <cell r="E1185">
            <v>0</v>
          </cell>
        </row>
        <row r="1186">
          <cell r="A1186">
            <v>2038</v>
          </cell>
          <cell r="C1186" t="str">
            <v>D2_WY_g_60</v>
          </cell>
          <cell r="E1186">
            <v>0</v>
          </cell>
        </row>
        <row r="1187">
          <cell r="A1187">
            <v>2038</v>
          </cell>
          <cell r="C1187" t="str">
            <v>D2_WY_h_70</v>
          </cell>
          <cell r="E1187">
            <v>0</v>
          </cell>
        </row>
        <row r="1188">
          <cell r="A1188">
            <v>2038</v>
          </cell>
          <cell r="C1188" t="str">
            <v>D2_WY_i_80</v>
          </cell>
          <cell r="E1188">
            <v>0</v>
          </cell>
        </row>
        <row r="1189">
          <cell r="A1189">
            <v>2038</v>
          </cell>
          <cell r="C1189" t="str">
            <v>D1CA_DLC_1</v>
          </cell>
          <cell r="E1189">
            <v>0</v>
          </cell>
        </row>
        <row r="1190">
          <cell r="A1190">
            <v>2038</v>
          </cell>
          <cell r="C1190" t="str">
            <v>D1CA_CUR_1</v>
          </cell>
          <cell r="E1190">
            <v>0</v>
          </cell>
        </row>
        <row r="1191">
          <cell r="A1191">
            <v>2038</v>
          </cell>
          <cell r="C1191" t="str">
            <v>D2_OR_a_00</v>
          </cell>
          <cell r="E1191">
            <v>0</v>
          </cell>
        </row>
        <row r="1192">
          <cell r="A1192">
            <v>2038</v>
          </cell>
          <cell r="C1192" t="str">
            <v>D2_OR_d_30</v>
          </cell>
          <cell r="E1192">
            <v>0</v>
          </cell>
        </row>
        <row r="1193">
          <cell r="A1193">
            <v>2038</v>
          </cell>
          <cell r="C1193" t="str">
            <v>D2_OR_g_60</v>
          </cell>
          <cell r="E1193">
            <v>0</v>
          </cell>
        </row>
        <row r="1194">
          <cell r="A1194">
            <v>2038</v>
          </cell>
          <cell r="C1194" t="str">
            <v>D2_OR_i_80</v>
          </cell>
          <cell r="E1194">
            <v>0</v>
          </cell>
        </row>
        <row r="1195">
          <cell r="A1195">
            <v>2038</v>
          </cell>
          <cell r="C1195" t="str">
            <v>D2_CA_a_00</v>
          </cell>
          <cell r="E1195">
            <v>0</v>
          </cell>
        </row>
        <row r="1196">
          <cell r="A1196">
            <v>2038</v>
          </cell>
          <cell r="C1196" t="str">
            <v>D2_CA_d_30</v>
          </cell>
          <cell r="E1196">
            <v>0</v>
          </cell>
        </row>
        <row r="1197">
          <cell r="A1197">
            <v>2038</v>
          </cell>
          <cell r="C1197" t="str">
            <v>D2_OR_b_10</v>
          </cell>
          <cell r="E1197">
            <v>0</v>
          </cell>
        </row>
        <row r="1198">
          <cell r="A1198">
            <v>2038</v>
          </cell>
          <cell r="C1198" t="str">
            <v>D2_OR_e_40</v>
          </cell>
          <cell r="E1198">
            <v>0</v>
          </cell>
        </row>
        <row r="1199">
          <cell r="A1199">
            <v>2038</v>
          </cell>
          <cell r="C1199" t="str">
            <v>D1OR_CUR_2</v>
          </cell>
          <cell r="E1199">
            <v>0</v>
          </cell>
        </row>
        <row r="1200">
          <cell r="A1200">
            <v>2038</v>
          </cell>
          <cell r="C1200" t="str">
            <v>D1OR_CUR_5</v>
          </cell>
          <cell r="E1200">
            <v>0</v>
          </cell>
        </row>
        <row r="1201">
          <cell r="A1201">
            <v>2038</v>
          </cell>
          <cell r="C1201" t="str">
            <v>D2_OR_f_50</v>
          </cell>
          <cell r="E1201">
            <v>0</v>
          </cell>
        </row>
        <row r="1202">
          <cell r="A1202">
            <v>2038</v>
          </cell>
          <cell r="C1202" t="str">
            <v>D2_OR_h_70</v>
          </cell>
          <cell r="E1202">
            <v>0</v>
          </cell>
        </row>
        <row r="1203">
          <cell r="A1203">
            <v>2038</v>
          </cell>
          <cell r="C1203" t="str">
            <v>D2_OR_c_20</v>
          </cell>
          <cell r="E1203">
            <v>0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Description"/>
      <sheetName val="VDOC"/>
      <sheetName val="1 GRID Gas"/>
      <sheetName val="2b GRID Coal IRP"/>
      <sheetName val="3 GRID Gas 2019+ "/>
      <sheetName val="4 GRID Coal 2019+"/>
      <sheetName val="5 GRID IRP"/>
      <sheetName val="Market Gas"/>
      <sheetName val="Emission Tax"/>
      <sheetName val="Fuel Price_curtail"/>
      <sheetName val="Curtailment cost"/>
      <sheetName val="CurtailResourcelist"/>
      <sheetName val="xxHermiston GAS"/>
      <sheetName val="xxIncr Cost Check"/>
      <sheetName val="XXX Internal Verification"/>
      <sheetName val="XXX Incr Disp Order"/>
      <sheetName val="xGN_Fuel Price (2012) CONF _202"/>
    </sheetNames>
    <sheetDataSet>
      <sheetData sheetId="0"/>
      <sheetData sheetId="1"/>
      <sheetData sheetId="2"/>
      <sheetData sheetId="3"/>
      <sheetData sheetId="4"/>
      <sheetData sheetId="5">
        <row r="604">
          <cell r="O604">
            <v>2.4239999999999999</v>
          </cell>
        </row>
      </sheetData>
      <sheetData sheetId="6"/>
      <sheetData sheetId="7"/>
      <sheetData sheetId="8">
        <row r="8">
          <cell r="E8">
            <v>205</v>
          </cell>
        </row>
      </sheetData>
      <sheetData sheetId="9">
        <row r="256">
          <cell r="A256">
            <v>-99.99</v>
          </cell>
        </row>
      </sheetData>
      <sheetData sheetId="10"/>
      <sheetData sheetId="11">
        <row r="93">
          <cell r="C93">
            <v>0</v>
          </cell>
          <cell r="H93">
            <v>0</v>
          </cell>
        </row>
        <row r="94">
          <cell r="C94">
            <v>0</v>
          </cell>
          <cell r="H94">
            <v>0</v>
          </cell>
        </row>
        <row r="95">
          <cell r="C95">
            <v>0</v>
          </cell>
          <cell r="H95">
            <v>0</v>
          </cell>
        </row>
        <row r="96">
          <cell r="C96">
            <v>0</v>
          </cell>
          <cell r="H96">
            <v>0</v>
          </cell>
        </row>
        <row r="97">
          <cell r="C97">
            <v>0</v>
          </cell>
          <cell r="H97">
            <v>0</v>
          </cell>
        </row>
        <row r="98">
          <cell r="C98">
            <v>0</v>
          </cell>
          <cell r="H98">
            <v>0</v>
          </cell>
        </row>
        <row r="99">
          <cell r="C99">
            <v>0</v>
          </cell>
          <cell r="H99">
            <v>0</v>
          </cell>
        </row>
        <row r="100">
          <cell r="C100" t="str">
            <v>Tax Year</v>
          </cell>
          <cell r="H100" t="str">
            <v>Grossed Up PTC $/MWh</v>
          </cell>
        </row>
        <row r="101">
          <cell r="C101">
            <v>2015</v>
          </cell>
          <cell r="H101">
            <v>30.5</v>
          </cell>
        </row>
        <row r="102">
          <cell r="C102">
            <v>2015</v>
          </cell>
          <cell r="H102">
            <v>30.5</v>
          </cell>
        </row>
        <row r="103">
          <cell r="C103">
            <v>2016</v>
          </cell>
          <cell r="H103">
            <v>30.5</v>
          </cell>
        </row>
        <row r="104">
          <cell r="C104">
            <v>2017</v>
          </cell>
          <cell r="H104">
            <v>31.82</v>
          </cell>
        </row>
        <row r="105">
          <cell r="C105">
            <v>2018</v>
          </cell>
          <cell r="H105">
            <v>31.82</v>
          </cell>
        </row>
        <row r="106">
          <cell r="C106">
            <v>2019</v>
          </cell>
          <cell r="H106">
            <v>33.15</v>
          </cell>
        </row>
        <row r="107">
          <cell r="C107">
            <v>2020</v>
          </cell>
          <cell r="H107">
            <v>33.15</v>
          </cell>
        </row>
        <row r="108">
          <cell r="C108">
            <v>2021</v>
          </cell>
          <cell r="H108">
            <v>34.479999999999997</v>
          </cell>
        </row>
        <row r="109">
          <cell r="C109">
            <v>2022</v>
          </cell>
          <cell r="H109">
            <v>34.479999999999997</v>
          </cell>
        </row>
        <row r="110">
          <cell r="C110">
            <v>2023</v>
          </cell>
          <cell r="H110">
            <v>35.799999999999997</v>
          </cell>
        </row>
        <row r="111">
          <cell r="C111">
            <v>2024</v>
          </cell>
          <cell r="H111">
            <v>35.799999999999997</v>
          </cell>
        </row>
        <row r="112">
          <cell r="C112">
            <v>2025</v>
          </cell>
          <cell r="H112">
            <v>37.130000000000003</v>
          </cell>
        </row>
        <row r="113">
          <cell r="C113">
            <v>2026</v>
          </cell>
          <cell r="H113">
            <v>37.130000000000003</v>
          </cell>
        </row>
        <row r="114">
          <cell r="C114">
            <v>2026</v>
          </cell>
          <cell r="H114">
            <v>37.130000000000003</v>
          </cell>
        </row>
        <row r="115">
          <cell r="C115">
            <v>2027</v>
          </cell>
          <cell r="H115">
            <v>38.450000000000003</v>
          </cell>
        </row>
        <row r="116">
          <cell r="C116">
            <v>2028</v>
          </cell>
          <cell r="H116">
            <v>38.450000000000003</v>
          </cell>
        </row>
        <row r="117">
          <cell r="C117">
            <v>2029</v>
          </cell>
          <cell r="H117">
            <v>39.78</v>
          </cell>
        </row>
        <row r="118">
          <cell r="C118">
            <v>2030</v>
          </cell>
          <cell r="H118">
            <v>41.11</v>
          </cell>
        </row>
        <row r="119">
          <cell r="C119">
            <v>2031</v>
          </cell>
          <cell r="H119">
            <v>41.11</v>
          </cell>
        </row>
        <row r="120">
          <cell r="C120">
            <v>2032</v>
          </cell>
          <cell r="H120">
            <v>42.43</v>
          </cell>
        </row>
      </sheetData>
      <sheetData sheetId="12"/>
      <sheetData sheetId="13"/>
      <sheetData sheetId="14"/>
      <sheetData sheetId="15"/>
      <sheetData sheetId="16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6.1"/>
      <sheetName val="Table 6.2 P1"/>
      <sheetName val="Table 6.2 P2"/>
      <sheetName val="Table 6.3"/>
      <sheetName val="&gt;&gt;&gt;&gt;&gt;"/>
      <sheetName val="Table 6.2 P1 Orginal"/>
      <sheetName val="Table 6.2 P2 Original"/>
      <sheetName val="Chart Compare"/>
      <sheetName val="Charts"/>
      <sheetName val="Database"/>
      <sheetName val="LCF"/>
      <sheetName val="Inputs"/>
      <sheetName val="Other Inputs"/>
      <sheetName val="Reference"/>
    </sheetNames>
    <sheetDataSet>
      <sheetData sheetId="0" refreshError="1"/>
      <sheetData sheetId="1">
        <row r="76">
          <cell r="C76">
            <v>1358.4350565953944</v>
          </cell>
          <cell r="F76">
            <v>27.99</v>
          </cell>
          <cell r="G76">
            <v>2.9016599518805947E-2</v>
          </cell>
        </row>
        <row r="77">
          <cell r="C77">
            <v>1301.4978814276944</v>
          </cell>
          <cell r="D77">
            <v>6.898638050271251E-2</v>
          </cell>
          <cell r="F77">
            <v>27.99</v>
          </cell>
          <cell r="G77">
            <v>2.9016599518805947E-2</v>
          </cell>
        </row>
        <row r="81">
          <cell r="C81">
            <v>1879.5324259832769</v>
          </cell>
          <cell r="F81">
            <v>29.876367356663977</v>
          </cell>
          <cell r="G81">
            <v>2.9016599518805947E-2</v>
          </cell>
        </row>
        <row r="85">
          <cell r="C85">
            <v>1923.6831909029345</v>
          </cell>
          <cell r="F85">
            <v>29.876367356663977</v>
          </cell>
          <cell r="G85">
            <v>2.9016599518805947E-2</v>
          </cell>
        </row>
        <row r="99">
          <cell r="C99">
            <v>1698.6767295711138</v>
          </cell>
          <cell r="F99">
            <v>24.236367356663969</v>
          </cell>
          <cell r="G99">
            <v>1.3791318470045067E-2</v>
          </cell>
        </row>
        <row r="100">
          <cell r="C100">
            <v>1611.5125096665929</v>
          </cell>
          <cell r="F100">
            <v>24.236367356663969</v>
          </cell>
          <cell r="G100">
            <v>1.3791318470045067E-2</v>
          </cell>
        </row>
        <row r="102">
          <cell r="C102">
            <v>1608.8221683005897</v>
          </cell>
          <cell r="F102">
            <v>24.236367356663969</v>
          </cell>
          <cell r="G102">
            <v>1.3791318470045067E-2</v>
          </cell>
        </row>
        <row r="103">
          <cell r="C103">
            <v>1696.7441589156169</v>
          </cell>
          <cell r="F103">
            <v>24.236367356663969</v>
          </cell>
          <cell r="G103">
            <v>1.3791318470045067E-2</v>
          </cell>
        </row>
      </sheetData>
      <sheetData sheetId="2">
        <row r="73">
          <cell r="C73">
            <v>0.436</v>
          </cell>
        </row>
        <row r="76">
          <cell r="C76">
            <v>0.371</v>
          </cell>
        </row>
        <row r="77">
          <cell r="C77">
            <v>0.29499999999999998</v>
          </cell>
        </row>
        <row r="78">
          <cell r="I78">
            <v>0.65</v>
          </cell>
        </row>
        <row r="82">
          <cell r="C82">
            <v>0.371</v>
          </cell>
          <cell r="I82">
            <v>0</v>
          </cell>
        </row>
        <row r="86">
          <cell r="C86">
            <v>0.371</v>
          </cell>
          <cell r="I86">
            <v>10</v>
          </cell>
        </row>
        <row r="100">
          <cell r="C100">
            <v>0.29699999999999999</v>
          </cell>
          <cell r="I100">
            <v>0</v>
          </cell>
        </row>
        <row r="101">
          <cell r="C101">
            <v>0.32500000000000001</v>
          </cell>
          <cell r="I101">
            <v>0</v>
          </cell>
        </row>
        <row r="103">
          <cell r="C103">
            <v>0.30099999999999999</v>
          </cell>
          <cell r="I103">
            <v>0</v>
          </cell>
        </row>
        <row r="104">
          <cell r="C104">
            <v>0.26</v>
          </cell>
          <cell r="I104">
            <v>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56">
          <cell r="P56">
            <v>9786.4587359536672</v>
          </cell>
        </row>
        <row r="88">
          <cell r="BA88">
            <v>-6.2214116072769627</v>
          </cell>
        </row>
        <row r="238">
          <cell r="AA238">
            <v>745.12812495389073</v>
          </cell>
          <cell r="AB238">
            <v>6.9588491515316389E-2</v>
          </cell>
          <cell r="AD238">
            <v>16.814542743624582</v>
          </cell>
          <cell r="AE238">
            <v>1.1354321550837106E-2</v>
          </cell>
          <cell r="AI238">
            <v>14.903353836000001</v>
          </cell>
          <cell r="AN238">
            <v>0.33</v>
          </cell>
          <cell r="AT238">
            <v>6.9619959256026718</v>
          </cell>
          <cell r="AU238">
            <v>0.11480480679179744</v>
          </cell>
        </row>
      </sheetData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SR Table"/>
      <sheetName val="0. Resource Name List"/>
      <sheetName val="Location Table"/>
      <sheetName val="SSR to Model Resource Check"/>
      <sheetName val="Model List to Study List Check"/>
      <sheetName val="1. Solar Cost Calc"/>
      <sheetName val="2. Wind Cost Calc"/>
      <sheetName val="3. Thermal Cost Calc"/>
      <sheetName val="4. Thermal Var Calc"/>
      <sheetName val="5. Renew+Therm Const Cost (XML)"/>
      <sheetName val="6. Thermal Inputs"/>
      <sheetName val="7. Storage - Battery"/>
      <sheetName val="7a Battery VOM"/>
      <sheetName val="8. Storage - Other"/>
      <sheetName val="9. Storage Var Calc"/>
      <sheetName val="10. Storage Const Cost (XML)"/>
      <sheetName val="11. Storage Inputs"/>
      <sheetName val="12. Max Capacities (NT)"/>
      <sheetName val="13. Year 1 Cap Recov Rate"/>
      <sheetName val="14. VOM"/>
      <sheetName val="14b. SO-PaR Sampling Adj"/>
      <sheetName val="15. FOM (no wind)"/>
      <sheetName val="16. PTC Calc"/>
      <sheetName val="17. FOM - Wind"/>
      <sheetName val="Brownfield Multiplier Table"/>
      <sheetName val="Lateral"/>
      <sheetName val="2019 IRP SSR EPM Input 20180927"/>
    </sheetNames>
    <sheetDataSet>
      <sheetData sheetId="0"/>
      <sheetData sheetId="1"/>
      <sheetData sheetId="2"/>
      <sheetData sheetId="3"/>
      <sheetData sheetId="4"/>
      <sheetData sheetId="5">
        <row r="9">
          <cell r="N9" t="str">
            <v>Capital Cost</v>
          </cell>
        </row>
      </sheetData>
      <sheetData sheetId="6">
        <row r="9">
          <cell r="N9" t="str">
            <v>Capital Cost</v>
          </cell>
        </row>
      </sheetData>
      <sheetData sheetId="7">
        <row r="9">
          <cell r="N9" t="str">
            <v>Capital Cost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5">
          <cell r="AC5">
            <v>2.2799999999999997E-2</v>
          </cell>
        </row>
        <row r="9">
          <cell r="X9" t="str">
            <v>SO Name</v>
          </cell>
          <cell r="Y9" t="str">
            <v>Value</v>
          </cell>
        </row>
        <row r="10">
          <cell r="X10" t="str">
            <v>H_.AE1_WD</v>
          </cell>
          <cell r="Y10">
            <v>6.899</v>
          </cell>
        </row>
        <row r="11">
          <cell r="X11" t="str">
            <v>H_.AE1_WDS</v>
          </cell>
          <cell r="Y11">
            <v>6.899</v>
          </cell>
        </row>
        <row r="12">
          <cell r="X12" t="str">
            <v>H_.GO1_PV</v>
          </cell>
          <cell r="Y12">
            <v>6.75</v>
          </cell>
        </row>
        <row r="13">
          <cell r="X13" t="str">
            <v>H_.GO1_PVS</v>
          </cell>
          <cell r="Y13">
            <v>6.75</v>
          </cell>
        </row>
        <row r="14">
          <cell r="X14" t="str">
            <v>H_.GO1_WD</v>
          </cell>
          <cell r="Y14">
            <v>6.899</v>
          </cell>
        </row>
        <row r="15">
          <cell r="X15" t="str">
            <v>H_.GO1_WDS</v>
          </cell>
          <cell r="Y15">
            <v>6.899</v>
          </cell>
        </row>
        <row r="16">
          <cell r="X16" t="str">
            <v>H_.GO2_PV</v>
          </cell>
          <cell r="Y16">
            <v>6.75</v>
          </cell>
        </row>
        <row r="17">
          <cell r="X17" t="str">
            <v>H_.GO2_PVS</v>
          </cell>
          <cell r="Y17">
            <v>6.75</v>
          </cell>
        </row>
        <row r="18">
          <cell r="X18" t="str">
            <v>H_.GO2_WD</v>
          </cell>
          <cell r="Y18">
            <v>6.899</v>
          </cell>
        </row>
        <row r="19">
          <cell r="X19" t="str">
            <v>H_.GO2_WDS</v>
          </cell>
          <cell r="Y19">
            <v>6.899</v>
          </cell>
        </row>
        <row r="20">
          <cell r="X20" t="str">
            <v>H_.PN1_WDS</v>
          </cell>
          <cell r="Y20">
            <v>6.899</v>
          </cell>
        </row>
        <row r="21">
          <cell r="X21" t="str">
            <v>H_.PN2_WDS</v>
          </cell>
          <cell r="Y21">
            <v>6.899</v>
          </cell>
        </row>
        <row r="22">
          <cell r="X22" t="str">
            <v>H_.SO1_PV</v>
          </cell>
          <cell r="Y22">
            <v>6.75</v>
          </cell>
        </row>
        <row r="23">
          <cell r="X23" t="str">
            <v>H_.SO1_PVS</v>
          </cell>
          <cell r="Y23">
            <v>6.75</v>
          </cell>
        </row>
        <row r="24">
          <cell r="X24" t="str">
            <v>H_.SO1_WD</v>
          </cell>
          <cell r="Y24">
            <v>6.899</v>
          </cell>
        </row>
        <row r="25">
          <cell r="X25" t="str">
            <v>H_.SO2_PV</v>
          </cell>
          <cell r="Y25">
            <v>6.75</v>
          </cell>
        </row>
        <row r="26">
          <cell r="X26" t="str">
            <v>H_.SO2_PVS</v>
          </cell>
          <cell r="Y26">
            <v>6.75</v>
          </cell>
        </row>
        <row r="27">
          <cell r="X27" t="str">
            <v>H_.SO2_WD</v>
          </cell>
          <cell r="Y27">
            <v>6.899</v>
          </cell>
        </row>
        <row r="28">
          <cell r="X28" t="str">
            <v>H_.SO3_PV</v>
          </cell>
          <cell r="Y28">
            <v>6.75</v>
          </cell>
        </row>
        <row r="29">
          <cell r="X29" t="str">
            <v>H_.SO3_PVS</v>
          </cell>
          <cell r="Y29">
            <v>6.75</v>
          </cell>
        </row>
        <row r="30">
          <cell r="X30" t="str">
            <v>H_.SO3_WD</v>
          </cell>
          <cell r="Y30">
            <v>6.899</v>
          </cell>
        </row>
        <row r="31">
          <cell r="X31" t="str">
            <v>H_.US1_PV</v>
          </cell>
          <cell r="Y31">
            <v>6.75</v>
          </cell>
        </row>
        <row r="32">
          <cell r="X32" t="str">
            <v>H_.US1_PV_CP</v>
          </cell>
          <cell r="Y32">
            <v>6.75</v>
          </cell>
        </row>
        <row r="33">
          <cell r="X33" t="str">
            <v>H_.US1_PVS</v>
          </cell>
          <cell r="Y33">
            <v>6.75</v>
          </cell>
        </row>
        <row r="34">
          <cell r="X34" t="str">
            <v>H_.US1_WD</v>
          </cell>
          <cell r="Y34">
            <v>6.899</v>
          </cell>
        </row>
        <row r="35">
          <cell r="X35" t="str">
            <v>H_.US1_WD_CP</v>
          </cell>
          <cell r="Y35">
            <v>6.899</v>
          </cell>
        </row>
        <row r="36">
          <cell r="X36" t="str">
            <v>H_.US1_WDS</v>
          </cell>
          <cell r="Y36">
            <v>6.899</v>
          </cell>
        </row>
        <row r="37">
          <cell r="X37" t="str">
            <v>H_.US2_PV</v>
          </cell>
          <cell r="Y37">
            <v>6.75</v>
          </cell>
        </row>
        <row r="38">
          <cell r="X38" t="str">
            <v>H_.US2_PV_CP</v>
          </cell>
          <cell r="Y38">
            <v>6.75</v>
          </cell>
        </row>
        <row r="39">
          <cell r="X39" t="str">
            <v>H_.US2_PVS</v>
          </cell>
          <cell r="Y39">
            <v>6.75</v>
          </cell>
        </row>
        <row r="40">
          <cell r="X40" t="str">
            <v>H_.US2_WD</v>
          </cell>
          <cell r="Y40">
            <v>6.899</v>
          </cell>
        </row>
        <row r="41">
          <cell r="X41" t="str">
            <v>H_.US2_WD_CP</v>
          </cell>
          <cell r="Y41">
            <v>6.899</v>
          </cell>
        </row>
        <row r="42">
          <cell r="X42" t="str">
            <v>H_.US2_WDS</v>
          </cell>
          <cell r="Y42">
            <v>6.899</v>
          </cell>
        </row>
        <row r="43">
          <cell r="X43" t="str">
            <v>H_.US3_PV</v>
          </cell>
          <cell r="Y43">
            <v>6.75</v>
          </cell>
        </row>
        <row r="44">
          <cell r="X44" t="str">
            <v>H_.US3_PV_CP</v>
          </cell>
          <cell r="Y44">
            <v>6.75</v>
          </cell>
        </row>
        <row r="45">
          <cell r="X45" t="str">
            <v>H_.US3_PVS</v>
          </cell>
          <cell r="Y45">
            <v>6.75</v>
          </cell>
        </row>
        <row r="46">
          <cell r="X46" t="str">
            <v>H_.US3_WD</v>
          </cell>
          <cell r="Y46">
            <v>6.899</v>
          </cell>
        </row>
        <row r="47">
          <cell r="X47" t="str">
            <v>H_.US3_WD_CP</v>
          </cell>
          <cell r="Y47">
            <v>6.899</v>
          </cell>
        </row>
        <row r="48">
          <cell r="X48" t="str">
            <v>H_.US3_WDS</v>
          </cell>
          <cell r="Y48">
            <v>6.899</v>
          </cell>
        </row>
        <row r="49">
          <cell r="X49" t="str">
            <v>H_.US4_PV</v>
          </cell>
          <cell r="Y49">
            <v>6.75</v>
          </cell>
        </row>
        <row r="50">
          <cell r="X50" t="str">
            <v>H_.US4_PV_CP</v>
          </cell>
          <cell r="Y50">
            <v>6.75</v>
          </cell>
        </row>
        <row r="51">
          <cell r="X51" t="str">
            <v>H_.US4_PVS</v>
          </cell>
          <cell r="Y51">
            <v>6.75</v>
          </cell>
        </row>
        <row r="52">
          <cell r="X52" t="str">
            <v>H_.US4_WD</v>
          </cell>
          <cell r="Y52">
            <v>6.899</v>
          </cell>
        </row>
        <row r="53">
          <cell r="X53" t="str">
            <v>H_.US4_WD_CP</v>
          </cell>
          <cell r="Y53">
            <v>6.899</v>
          </cell>
        </row>
        <row r="54">
          <cell r="X54" t="str">
            <v>H_.US4_WDS</v>
          </cell>
          <cell r="Y54">
            <v>6.899</v>
          </cell>
        </row>
        <row r="55">
          <cell r="X55" t="str">
            <v>H_.WS1_PV</v>
          </cell>
          <cell r="Y55">
            <v>6.75</v>
          </cell>
        </row>
        <row r="56">
          <cell r="X56" t="str">
            <v>H_.WS1_PV_CP</v>
          </cell>
          <cell r="Y56">
            <v>6.75</v>
          </cell>
        </row>
        <row r="57">
          <cell r="X57" t="str">
            <v>H_.WS1_PVS</v>
          </cell>
          <cell r="Y57">
            <v>6.75</v>
          </cell>
        </row>
        <row r="58">
          <cell r="X58" t="str">
            <v>H_.WW1_WD</v>
          </cell>
          <cell r="Y58">
            <v>6.899</v>
          </cell>
        </row>
        <row r="59">
          <cell r="X59" t="str">
            <v>H_.YK1_PV</v>
          </cell>
          <cell r="Y59">
            <v>6.75</v>
          </cell>
        </row>
        <row r="60">
          <cell r="X60" t="str">
            <v>H_.YK1_PVS</v>
          </cell>
          <cell r="Y60">
            <v>6.75</v>
          </cell>
        </row>
        <row r="61">
          <cell r="X61" t="str">
            <v>H_.YK1_WD</v>
          </cell>
          <cell r="Y61">
            <v>6.899</v>
          </cell>
        </row>
        <row r="62">
          <cell r="X62" t="str">
            <v>H_.YK1_WDS</v>
          </cell>
          <cell r="Y62">
            <v>6.899</v>
          </cell>
        </row>
        <row r="63">
          <cell r="X63" t="str">
            <v>H_.YK2_PV</v>
          </cell>
          <cell r="Y63">
            <v>6.75</v>
          </cell>
        </row>
        <row r="64">
          <cell r="X64" t="str">
            <v>H_.YK2_PVS</v>
          </cell>
          <cell r="Y64">
            <v>6.75</v>
          </cell>
        </row>
        <row r="65">
          <cell r="X65" t="str">
            <v>H_.YK2_WD</v>
          </cell>
          <cell r="Y65">
            <v>6.899</v>
          </cell>
        </row>
        <row r="66">
          <cell r="X66" t="str">
            <v>H_.YK2_WDS</v>
          </cell>
          <cell r="Y66">
            <v>6.899</v>
          </cell>
        </row>
        <row r="67">
          <cell r="X67" t="str">
            <v>H_.YK3_PV</v>
          </cell>
          <cell r="Y67">
            <v>6.75</v>
          </cell>
        </row>
        <row r="68">
          <cell r="X68" t="str">
            <v>H_.YK3_PVS</v>
          </cell>
          <cell r="Y68">
            <v>6.75</v>
          </cell>
        </row>
        <row r="69">
          <cell r="X69" t="str">
            <v>H_.YK3_WD</v>
          </cell>
          <cell r="Y69">
            <v>6.899</v>
          </cell>
        </row>
        <row r="70">
          <cell r="X70" t="str">
            <v>H_.YK3_WDS</v>
          </cell>
          <cell r="Y70">
            <v>6.899</v>
          </cell>
        </row>
        <row r="71">
          <cell r="X71" t="str">
            <v>H_.YK4_PV</v>
          </cell>
          <cell r="Y71">
            <v>6.75</v>
          </cell>
        </row>
        <row r="72">
          <cell r="X72" t="str">
            <v>H_.YK4_PVS</v>
          </cell>
          <cell r="Y72">
            <v>6.75</v>
          </cell>
        </row>
        <row r="73">
          <cell r="X73" t="str">
            <v>H_.YK4_WD</v>
          </cell>
          <cell r="Y73">
            <v>6.899</v>
          </cell>
        </row>
        <row r="74">
          <cell r="X74" t="str">
            <v>H_.YK4_WDS</v>
          </cell>
          <cell r="Y74">
            <v>6.899</v>
          </cell>
        </row>
        <row r="75">
          <cell r="X75" t="str">
            <v>H1.AE1_WD</v>
          </cell>
          <cell r="Y75">
            <v>6.899</v>
          </cell>
        </row>
        <row r="76">
          <cell r="X76" t="str">
            <v>H1.US1_PV</v>
          </cell>
          <cell r="Y76">
            <v>5.085</v>
          </cell>
        </row>
        <row r="77">
          <cell r="X77" t="str">
            <v>H1.US1_PV_CP</v>
          </cell>
          <cell r="Y77">
            <v>5.085</v>
          </cell>
        </row>
        <row r="78">
          <cell r="X78" t="str">
            <v>H1.US1_PVS</v>
          </cell>
          <cell r="Y78">
            <v>5.085</v>
          </cell>
        </row>
        <row r="79">
          <cell r="X79" t="str">
            <v>H1.US1_WD</v>
          </cell>
          <cell r="Y79">
            <v>6.899</v>
          </cell>
        </row>
        <row r="80">
          <cell r="X80" t="str">
            <v>H1.US1_WD_CP</v>
          </cell>
          <cell r="Y80">
            <v>6.899</v>
          </cell>
        </row>
        <row r="81">
          <cell r="X81" t="str">
            <v>H1.US2_PV</v>
          </cell>
          <cell r="Y81">
            <v>5.085</v>
          </cell>
        </row>
        <row r="82">
          <cell r="X82" t="str">
            <v>H1.US2_PV_CP</v>
          </cell>
          <cell r="Y82">
            <v>5.085</v>
          </cell>
        </row>
        <row r="83">
          <cell r="X83" t="str">
            <v>H1.US2_PVS</v>
          </cell>
          <cell r="Y83">
            <v>5.085</v>
          </cell>
        </row>
        <row r="84">
          <cell r="X84" t="str">
            <v>H1.US2_WD</v>
          </cell>
          <cell r="Y84">
            <v>6.899</v>
          </cell>
        </row>
        <row r="85">
          <cell r="X85" t="str">
            <v>H1.US2_WD_CP</v>
          </cell>
          <cell r="Y85">
            <v>6.899</v>
          </cell>
        </row>
        <row r="86">
          <cell r="X86" t="str">
            <v>H1.US3_PV</v>
          </cell>
          <cell r="Y86">
            <v>5.085</v>
          </cell>
        </row>
        <row r="87">
          <cell r="X87" t="str">
            <v>H1.US3_PV_CP</v>
          </cell>
          <cell r="Y87">
            <v>5.085</v>
          </cell>
        </row>
        <row r="88">
          <cell r="X88" t="str">
            <v>H1.US3_PVS</v>
          </cell>
          <cell r="Y88">
            <v>5.085</v>
          </cell>
        </row>
        <row r="89">
          <cell r="X89" t="str">
            <v>H1.US3_WD</v>
          </cell>
          <cell r="Y89">
            <v>6.899</v>
          </cell>
        </row>
        <row r="90">
          <cell r="X90" t="str">
            <v>H1.US3_WD_CP</v>
          </cell>
          <cell r="Y90">
            <v>6.899</v>
          </cell>
        </row>
        <row r="91">
          <cell r="X91" t="str">
            <v>H1.US4_PV</v>
          </cell>
          <cell r="Y91">
            <v>5.085</v>
          </cell>
        </row>
        <row r="92">
          <cell r="X92" t="str">
            <v>H1.US4_PV_CP</v>
          </cell>
          <cell r="Y92">
            <v>5.085</v>
          </cell>
        </row>
        <row r="93">
          <cell r="X93" t="str">
            <v>H1.US4_PVS</v>
          </cell>
          <cell r="Y93">
            <v>5.085</v>
          </cell>
        </row>
        <row r="94">
          <cell r="X94" t="str">
            <v>H1.US4_WD</v>
          </cell>
          <cell r="Y94">
            <v>6.899</v>
          </cell>
        </row>
        <row r="95">
          <cell r="X95" t="str">
            <v>H1.US4_WD_CP</v>
          </cell>
          <cell r="Y95">
            <v>6.899</v>
          </cell>
        </row>
        <row r="96">
          <cell r="X96" t="str">
            <v>H2.SO1_PV</v>
          </cell>
          <cell r="Y96">
            <v>5.3949999999999996</v>
          </cell>
        </row>
        <row r="97">
          <cell r="X97" t="str">
            <v>H2.SO1_PVS</v>
          </cell>
          <cell r="Y97">
            <v>5.3949999999999996</v>
          </cell>
        </row>
        <row r="98">
          <cell r="X98" t="str">
            <v>H2.SO2_PV</v>
          </cell>
          <cell r="Y98">
            <v>5.3949999999999996</v>
          </cell>
        </row>
        <row r="99">
          <cell r="X99" t="str">
            <v>H2.SO2_PVS</v>
          </cell>
          <cell r="Y99">
            <v>5.3949999999999996</v>
          </cell>
        </row>
        <row r="100">
          <cell r="X100" t="str">
            <v>H2.SO3_PV</v>
          </cell>
          <cell r="Y100">
            <v>5.3949999999999996</v>
          </cell>
        </row>
        <row r="101">
          <cell r="X101" t="str">
            <v>H2.SO3_PVS</v>
          </cell>
          <cell r="Y101">
            <v>5.3949999999999996</v>
          </cell>
        </row>
        <row r="102">
          <cell r="X102" t="str">
            <v>H2.US1_PV</v>
          </cell>
          <cell r="Y102">
            <v>5.3949999999999996</v>
          </cell>
        </row>
        <row r="103">
          <cell r="X103" t="str">
            <v>H2.US1_PV_CP</v>
          </cell>
          <cell r="Y103">
            <v>5.3949999999999996</v>
          </cell>
        </row>
        <row r="104">
          <cell r="X104" t="str">
            <v>H2.US1_PVS</v>
          </cell>
          <cell r="Y104">
            <v>5.3949999999999996</v>
          </cell>
        </row>
        <row r="105">
          <cell r="X105" t="str">
            <v>H2.US1_WD</v>
          </cell>
          <cell r="Y105">
            <v>6.899</v>
          </cell>
        </row>
        <row r="106">
          <cell r="X106" t="str">
            <v>H2.US1_WD_CP</v>
          </cell>
          <cell r="Y106">
            <v>6.899</v>
          </cell>
        </row>
        <row r="107">
          <cell r="X107" t="str">
            <v>H2.US2_PV</v>
          </cell>
          <cell r="Y107">
            <v>5.3949999999999996</v>
          </cell>
        </row>
        <row r="108">
          <cell r="X108" t="str">
            <v>H2.US2_PV_CP</v>
          </cell>
          <cell r="Y108">
            <v>5.3949999999999996</v>
          </cell>
        </row>
        <row r="109">
          <cell r="X109" t="str">
            <v>H2.US2_PVS</v>
          </cell>
          <cell r="Y109">
            <v>5.3949999999999996</v>
          </cell>
        </row>
        <row r="110">
          <cell r="X110" t="str">
            <v>H2.US2_WD</v>
          </cell>
          <cell r="Y110">
            <v>6.899</v>
          </cell>
        </row>
        <row r="111">
          <cell r="X111" t="str">
            <v>H2.US2_WD_CP</v>
          </cell>
          <cell r="Y111">
            <v>6.899</v>
          </cell>
        </row>
        <row r="112">
          <cell r="X112" t="str">
            <v>H2.US3_PV</v>
          </cell>
          <cell r="Y112">
            <v>5.3949999999999996</v>
          </cell>
        </row>
        <row r="113">
          <cell r="X113" t="str">
            <v>H2.US3_PV_CP</v>
          </cell>
          <cell r="Y113">
            <v>5.3949999999999996</v>
          </cell>
        </row>
        <row r="114">
          <cell r="X114" t="str">
            <v>H2.US3_PVS</v>
          </cell>
          <cell r="Y114">
            <v>5.3949999999999996</v>
          </cell>
        </row>
        <row r="115">
          <cell r="X115" t="str">
            <v>H2.US3_WD</v>
          </cell>
          <cell r="Y115">
            <v>6.899</v>
          </cell>
        </row>
        <row r="116">
          <cell r="X116" t="str">
            <v>H2.US3_WD_CP</v>
          </cell>
          <cell r="Y116">
            <v>6.899</v>
          </cell>
        </row>
        <row r="117">
          <cell r="X117" t="str">
            <v>H2.US4_PV</v>
          </cell>
          <cell r="Y117">
            <v>5.3949999999999996</v>
          </cell>
        </row>
        <row r="118">
          <cell r="X118" t="str">
            <v>H2.US4_PV_CP</v>
          </cell>
          <cell r="Y118">
            <v>5.3949999999999996</v>
          </cell>
        </row>
        <row r="119">
          <cell r="X119" t="str">
            <v>H2.US4_PVS</v>
          </cell>
          <cell r="Y119">
            <v>5.3949999999999996</v>
          </cell>
        </row>
        <row r="120">
          <cell r="X120" t="str">
            <v>H2.US4_WD</v>
          </cell>
          <cell r="Y120">
            <v>6.899</v>
          </cell>
        </row>
        <row r="121">
          <cell r="X121" t="str">
            <v>H2.US4_WD_CP</v>
          </cell>
          <cell r="Y121">
            <v>6.899</v>
          </cell>
        </row>
        <row r="122">
          <cell r="X122" t="str">
            <v>H2.WS1_PV</v>
          </cell>
          <cell r="Y122">
            <v>5.3949999999999996</v>
          </cell>
        </row>
        <row r="123">
          <cell r="X123" t="str">
            <v>H2.WS1_PV_CP</v>
          </cell>
          <cell r="Y123">
            <v>5.3949999999999996</v>
          </cell>
        </row>
        <row r="124">
          <cell r="X124" t="str">
            <v>H2.WS1_PVS</v>
          </cell>
          <cell r="Y124">
            <v>5.3949999999999996</v>
          </cell>
        </row>
        <row r="125">
          <cell r="X125" t="str">
            <v>H2.YK1_PV</v>
          </cell>
          <cell r="Y125">
            <v>5.3949999999999996</v>
          </cell>
        </row>
        <row r="126">
          <cell r="X126" t="str">
            <v>H2.YK1_PVS</v>
          </cell>
          <cell r="Y126">
            <v>5.3949999999999996</v>
          </cell>
        </row>
        <row r="127">
          <cell r="X127" t="str">
            <v>H2.YK2_PV</v>
          </cell>
          <cell r="Y127">
            <v>5.3949999999999996</v>
          </cell>
        </row>
        <row r="128">
          <cell r="X128" t="str">
            <v>H2.YK2_PVS</v>
          </cell>
          <cell r="Y128">
            <v>5.3949999999999996</v>
          </cell>
        </row>
        <row r="129">
          <cell r="X129" t="str">
            <v>H2.YK3_PV</v>
          </cell>
          <cell r="Y129">
            <v>5.3949999999999996</v>
          </cell>
        </row>
        <row r="130">
          <cell r="X130" t="str">
            <v>H2.YK3_PVS</v>
          </cell>
          <cell r="Y130">
            <v>5.3949999999999996</v>
          </cell>
        </row>
        <row r="131">
          <cell r="X131" t="str">
            <v>H2.YK4_PV</v>
          </cell>
          <cell r="Y131">
            <v>5.3949999999999996</v>
          </cell>
        </row>
        <row r="132">
          <cell r="X132" t="str">
            <v>H2.YK4_PVS</v>
          </cell>
          <cell r="Y132">
            <v>5.3949999999999996</v>
          </cell>
        </row>
        <row r="133">
          <cell r="X133" t="str">
            <v>H3.SO1_PV</v>
          </cell>
          <cell r="Y133">
            <v>5.76</v>
          </cell>
        </row>
        <row r="134">
          <cell r="X134" t="str">
            <v>H3.SO1_PVS</v>
          </cell>
          <cell r="Y134">
            <v>5.76</v>
          </cell>
        </row>
        <row r="135">
          <cell r="X135" t="str">
            <v>H3.SO2_PV</v>
          </cell>
          <cell r="Y135">
            <v>5.76</v>
          </cell>
        </row>
        <row r="136">
          <cell r="X136" t="str">
            <v>H3.SO2_PVS</v>
          </cell>
          <cell r="Y136">
            <v>5.76</v>
          </cell>
        </row>
        <row r="137">
          <cell r="X137" t="str">
            <v>H3.SO3_PV</v>
          </cell>
          <cell r="Y137">
            <v>5.76</v>
          </cell>
        </row>
        <row r="138">
          <cell r="X138" t="str">
            <v>H3.SO3_PVS</v>
          </cell>
          <cell r="Y138">
            <v>5.76</v>
          </cell>
        </row>
        <row r="139">
          <cell r="X139" t="str">
            <v>H3.US1_PV</v>
          </cell>
          <cell r="Y139">
            <v>5.76</v>
          </cell>
        </row>
        <row r="140">
          <cell r="X140" t="str">
            <v>H3.US1_PVS</v>
          </cell>
          <cell r="Y140">
            <v>5.76</v>
          </cell>
        </row>
        <row r="141">
          <cell r="X141" t="str">
            <v>H3.US1_WD</v>
          </cell>
          <cell r="Y141">
            <v>6.899</v>
          </cell>
        </row>
        <row r="142">
          <cell r="X142" t="str">
            <v>H3.US1_WD_CP</v>
          </cell>
          <cell r="Y142">
            <v>6.899</v>
          </cell>
        </row>
        <row r="143">
          <cell r="X143" t="str">
            <v>H3.US2_PV</v>
          </cell>
          <cell r="Y143">
            <v>5.76</v>
          </cell>
        </row>
        <row r="144">
          <cell r="X144" t="str">
            <v>H3.US2_PVS</v>
          </cell>
          <cell r="Y144">
            <v>5.76</v>
          </cell>
        </row>
        <row r="145">
          <cell r="X145" t="str">
            <v>H3.US2_WD</v>
          </cell>
          <cell r="Y145">
            <v>6.899</v>
          </cell>
        </row>
        <row r="146">
          <cell r="X146" t="str">
            <v>H3.US2_WD_CP</v>
          </cell>
          <cell r="Y146">
            <v>6.899</v>
          </cell>
        </row>
        <row r="147">
          <cell r="X147" t="str">
            <v>H3.US3_PV</v>
          </cell>
          <cell r="Y147">
            <v>5.76</v>
          </cell>
        </row>
        <row r="148">
          <cell r="X148" t="str">
            <v>H3.US3_PVS</v>
          </cell>
          <cell r="Y148">
            <v>5.76</v>
          </cell>
        </row>
        <row r="149">
          <cell r="X149" t="str">
            <v>H3.US3_WD</v>
          </cell>
          <cell r="Y149">
            <v>6.899</v>
          </cell>
        </row>
        <row r="150">
          <cell r="X150" t="str">
            <v>H3.US3_WD_CP</v>
          </cell>
          <cell r="Y150">
            <v>6.899</v>
          </cell>
        </row>
        <row r="151">
          <cell r="X151" t="str">
            <v>H3.US4_PV</v>
          </cell>
          <cell r="Y151">
            <v>5.76</v>
          </cell>
        </row>
        <row r="152">
          <cell r="X152" t="str">
            <v>H3.US4_PVS</v>
          </cell>
          <cell r="Y152">
            <v>5.76</v>
          </cell>
        </row>
        <row r="153">
          <cell r="X153" t="str">
            <v>H3.US4_WD</v>
          </cell>
          <cell r="Y153">
            <v>6.899</v>
          </cell>
        </row>
        <row r="154">
          <cell r="X154" t="str">
            <v>H3.US4_WD_CP</v>
          </cell>
          <cell r="Y154">
            <v>6.899</v>
          </cell>
        </row>
        <row r="155">
          <cell r="X155" t="str">
            <v>H3.WS1_PV</v>
          </cell>
          <cell r="Y155">
            <v>5.76</v>
          </cell>
        </row>
        <row r="156">
          <cell r="X156" t="str">
            <v>H3.WS1_PV_CP</v>
          </cell>
          <cell r="Y156">
            <v>5.76</v>
          </cell>
        </row>
        <row r="157">
          <cell r="X157" t="str">
            <v>H3.WS1_PVS</v>
          </cell>
          <cell r="Y157">
            <v>5.76</v>
          </cell>
        </row>
        <row r="158">
          <cell r="X158" t="str">
            <v>H3.YK1_PV</v>
          </cell>
          <cell r="Y158">
            <v>5.76</v>
          </cell>
        </row>
        <row r="159">
          <cell r="X159" t="str">
            <v>H3.YK1_PVS</v>
          </cell>
          <cell r="Y159">
            <v>5.76</v>
          </cell>
        </row>
        <row r="160">
          <cell r="X160" t="str">
            <v>H3.YK2_PV</v>
          </cell>
          <cell r="Y160">
            <v>5.76</v>
          </cell>
        </row>
        <row r="161">
          <cell r="X161" t="str">
            <v>H3.YK2_PVS</v>
          </cell>
          <cell r="Y161">
            <v>5.76</v>
          </cell>
        </row>
        <row r="162">
          <cell r="X162" t="str">
            <v>H3.YK3_PV</v>
          </cell>
          <cell r="Y162">
            <v>5.76</v>
          </cell>
        </row>
        <row r="163">
          <cell r="X163" t="str">
            <v>H3.YK3_PVS</v>
          </cell>
          <cell r="Y163">
            <v>5.76</v>
          </cell>
        </row>
        <row r="164">
          <cell r="X164" t="str">
            <v>H3.YK4_PV</v>
          </cell>
          <cell r="Y164">
            <v>5.76</v>
          </cell>
        </row>
        <row r="165">
          <cell r="X165" t="str">
            <v>H3.YK4_PVS</v>
          </cell>
          <cell r="Y165">
            <v>5.76</v>
          </cell>
        </row>
        <row r="166">
          <cell r="X166" t="str">
            <v>I_DJ_CC_G1</v>
          </cell>
          <cell r="Y166">
            <v>6.79</v>
          </cell>
        </row>
        <row r="167">
          <cell r="X167" t="str">
            <v>I_DJ_CC_G1D</v>
          </cell>
          <cell r="Y167">
            <v>6.79</v>
          </cell>
        </row>
        <row r="168">
          <cell r="X168" t="str">
            <v>I_DJ_CC_G2</v>
          </cell>
          <cell r="Y168">
            <v>6.79</v>
          </cell>
        </row>
        <row r="169">
          <cell r="X169" t="str">
            <v>I_DJ_CC_G2D</v>
          </cell>
          <cell r="Y169">
            <v>6.79</v>
          </cell>
        </row>
        <row r="170">
          <cell r="X170" t="str">
            <v>I_DJ_CC_J1</v>
          </cell>
          <cell r="Y170">
            <v>6.79</v>
          </cell>
        </row>
        <row r="171">
          <cell r="X171" t="str">
            <v>I_DJ_CC_J1D</v>
          </cell>
          <cell r="Y171">
            <v>6.79</v>
          </cell>
        </row>
        <row r="172">
          <cell r="X172" t="str">
            <v>I_DJ_CC_J2</v>
          </cell>
          <cell r="Y172">
            <v>6.79</v>
          </cell>
        </row>
        <row r="173">
          <cell r="X173" t="str">
            <v>I_DJ_CC_J2D</v>
          </cell>
          <cell r="Y173">
            <v>6.79</v>
          </cell>
        </row>
        <row r="174">
          <cell r="X174" t="str">
            <v>I_DJ_SC_AER</v>
          </cell>
          <cell r="Y174">
            <v>7.4109999999999996</v>
          </cell>
        </row>
        <row r="175">
          <cell r="X175" t="str">
            <v>I_DJ_SC_FRM</v>
          </cell>
          <cell r="Y175">
            <v>6.9589999999999996</v>
          </cell>
        </row>
        <row r="176">
          <cell r="X176" t="str">
            <v>I_DJ_SC_ICA</v>
          </cell>
          <cell r="Y176">
            <v>7.4109999999999996</v>
          </cell>
        </row>
        <row r="177">
          <cell r="X177" t="str">
            <v>I_DJ_SC_RE</v>
          </cell>
          <cell r="Y177">
            <v>6.9589999999999996</v>
          </cell>
        </row>
        <row r="178">
          <cell r="X178" t="str">
            <v>I_DJ_WD</v>
          </cell>
          <cell r="Y178">
            <v>6.899</v>
          </cell>
        </row>
        <row r="179">
          <cell r="X179" t="str">
            <v>I_GO_CC_G1</v>
          </cell>
          <cell r="Y179">
            <v>6.79</v>
          </cell>
        </row>
        <row r="180">
          <cell r="X180" t="str">
            <v>I_GO_CC_G1D</v>
          </cell>
          <cell r="Y180">
            <v>6.79</v>
          </cell>
        </row>
        <row r="181">
          <cell r="X181" t="str">
            <v>I_GO_CC_G2</v>
          </cell>
          <cell r="Y181">
            <v>6.79</v>
          </cell>
        </row>
        <row r="182">
          <cell r="X182" t="str">
            <v>I_GO_CC_G2D</v>
          </cell>
          <cell r="Y182">
            <v>6.79</v>
          </cell>
        </row>
        <row r="183">
          <cell r="X183" t="str">
            <v>I_GO_CC_J1</v>
          </cell>
          <cell r="Y183">
            <v>6.79</v>
          </cell>
        </row>
        <row r="184">
          <cell r="X184" t="str">
            <v>I_GO_CC_J1D</v>
          </cell>
          <cell r="Y184">
            <v>6.79</v>
          </cell>
        </row>
        <row r="185">
          <cell r="X185" t="str">
            <v>I_GO_CC_J2</v>
          </cell>
          <cell r="Y185">
            <v>6.79</v>
          </cell>
        </row>
        <row r="186">
          <cell r="X186" t="str">
            <v>I_GO_CC_J2D</v>
          </cell>
          <cell r="Y186">
            <v>6.79</v>
          </cell>
        </row>
        <row r="187">
          <cell r="X187" t="str">
            <v>I_GO_SC_AER</v>
          </cell>
          <cell r="Y187">
            <v>7.4109999999999996</v>
          </cell>
        </row>
        <row r="188">
          <cell r="X188" t="str">
            <v>I_GO_SC_FRM</v>
          </cell>
          <cell r="Y188">
            <v>6.9589999999999996</v>
          </cell>
        </row>
        <row r="189">
          <cell r="X189" t="str">
            <v>I_GO_SC_ICA</v>
          </cell>
          <cell r="Y189">
            <v>7.4109999999999996</v>
          </cell>
        </row>
        <row r="190">
          <cell r="X190" t="str">
            <v>I_GO_SC_RE</v>
          </cell>
          <cell r="Y190">
            <v>6.9589999999999996</v>
          </cell>
        </row>
        <row r="191">
          <cell r="X191" t="str">
            <v>I_GO2_CC_G1</v>
          </cell>
          <cell r="Y191">
            <v>6.79</v>
          </cell>
        </row>
        <row r="192">
          <cell r="X192" t="str">
            <v>I_GO2_CC_G1D</v>
          </cell>
          <cell r="Y192">
            <v>6.79</v>
          </cell>
        </row>
        <row r="193">
          <cell r="X193" t="str">
            <v>I_GO2_CC_G2</v>
          </cell>
          <cell r="Y193">
            <v>6.79</v>
          </cell>
        </row>
        <row r="194">
          <cell r="X194" t="str">
            <v>I_GO2_CC_G2D</v>
          </cell>
          <cell r="Y194">
            <v>6.79</v>
          </cell>
        </row>
        <row r="195">
          <cell r="X195" t="str">
            <v>I_GO2_CC_J1</v>
          </cell>
          <cell r="Y195">
            <v>6.79</v>
          </cell>
        </row>
        <row r="196">
          <cell r="X196" t="str">
            <v>I_GO2_CC_J1D</v>
          </cell>
          <cell r="Y196">
            <v>6.79</v>
          </cell>
        </row>
        <row r="197">
          <cell r="X197" t="str">
            <v>I_GO2_CC_J2</v>
          </cell>
          <cell r="Y197">
            <v>6.79</v>
          </cell>
        </row>
        <row r="198">
          <cell r="X198" t="str">
            <v>I_GO2_CC_J2D</v>
          </cell>
          <cell r="Y198">
            <v>6.79</v>
          </cell>
        </row>
        <row r="199">
          <cell r="X199" t="str">
            <v>I_GO2_SC_FRM</v>
          </cell>
          <cell r="Y199">
            <v>6.9589999999999996</v>
          </cell>
        </row>
        <row r="200">
          <cell r="X200" t="str">
            <v>I_GO2_SC_ICA</v>
          </cell>
          <cell r="Y200">
            <v>7.4109999999999996</v>
          </cell>
        </row>
        <row r="201">
          <cell r="X201" t="str">
            <v>I_HTN_CC_G1</v>
          </cell>
          <cell r="Y201">
            <v>6.79</v>
          </cell>
        </row>
        <row r="202">
          <cell r="X202" t="str">
            <v>I_HTN_CC_G1D</v>
          </cell>
          <cell r="Y202">
            <v>6.79</v>
          </cell>
        </row>
        <row r="203">
          <cell r="X203" t="str">
            <v>I_HTN_CC_G2</v>
          </cell>
          <cell r="Y203">
            <v>6.79</v>
          </cell>
        </row>
        <row r="204">
          <cell r="X204" t="str">
            <v>I_HTN_CC_G2D</v>
          </cell>
          <cell r="Y204">
            <v>6.79</v>
          </cell>
        </row>
        <row r="205">
          <cell r="X205" t="str">
            <v>I_HTN_CC_J1</v>
          </cell>
          <cell r="Y205">
            <v>6.79</v>
          </cell>
        </row>
        <row r="206">
          <cell r="X206" t="str">
            <v>I_HTN_CC_J1D</v>
          </cell>
          <cell r="Y206">
            <v>6.79</v>
          </cell>
        </row>
        <row r="207">
          <cell r="X207" t="str">
            <v>I_HTN_CC_J2</v>
          </cell>
          <cell r="Y207">
            <v>6.79</v>
          </cell>
        </row>
        <row r="208">
          <cell r="X208" t="str">
            <v>I_HTN_CC_J2D</v>
          </cell>
          <cell r="Y208">
            <v>6.79</v>
          </cell>
        </row>
        <row r="209">
          <cell r="X209" t="str">
            <v>I_HTN_SC_AER</v>
          </cell>
          <cell r="Y209">
            <v>7.4109999999999996</v>
          </cell>
        </row>
        <row r="210">
          <cell r="X210" t="str">
            <v>I_HTN_SC_FRM</v>
          </cell>
          <cell r="Y210">
            <v>6.9589999999999996</v>
          </cell>
        </row>
        <row r="211">
          <cell r="X211" t="str">
            <v>I_HTN_SC_ICA</v>
          </cell>
          <cell r="Y211">
            <v>7.4109999999999996</v>
          </cell>
        </row>
        <row r="212">
          <cell r="X212" t="str">
            <v>I_HTN_SC_RE</v>
          </cell>
          <cell r="Y212">
            <v>6.9589999999999996</v>
          </cell>
        </row>
        <row r="213">
          <cell r="X213" t="str">
            <v>I_HTR_CC_G1</v>
          </cell>
          <cell r="Y213">
            <v>6.79</v>
          </cell>
        </row>
        <row r="214">
          <cell r="X214" t="str">
            <v>I_HTR_CC_G1D</v>
          </cell>
          <cell r="Y214">
            <v>6.79</v>
          </cell>
        </row>
        <row r="215">
          <cell r="X215" t="str">
            <v>I_HTR_CC_G2</v>
          </cell>
          <cell r="Y215">
            <v>6.79</v>
          </cell>
        </row>
        <row r="216">
          <cell r="X216" t="str">
            <v>I_HTR_CC_G2D</v>
          </cell>
          <cell r="Y216">
            <v>6.79</v>
          </cell>
        </row>
        <row r="217">
          <cell r="X217" t="str">
            <v>I_HTR_CC_J1</v>
          </cell>
          <cell r="Y217">
            <v>6.79</v>
          </cell>
        </row>
        <row r="218">
          <cell r="X218" t="str">
            <v>I_HTR_CC_J1D</v>
          </cell>
          <cell r="Y218">
            <v>6.79</v>
          </cell>
        </row>
        <row r="219">
          <cell r="X219" t="str">
            <v>I_HTR_CC_J2</v>
          </cell>
          <cell r="Y219">
            <v>6.79</v>
          </cell>
        </row>
        <row r="220">
          <cell r="X220" t="str">
            <v>I_HTR_CC_J2D</v>
          </cell>
          <cell r="Y220">
            <v>6.79</v>
          </cell>
        </row>
        <row r="221">
          <cell r="X221" t="str">
            <v>I_HTR_SC_AER</v>
          </cell>
          <cell r="Y221">
            <v>7.4109999999999996</v>
          </cell>
        </row>
        <row r="222">
          <cell r="X222" t="str">
            <v>I_HTR_SC_FRM</v>
          </cell>
          <cell r="Y222">
            <v>6.9589999999999996</v>
          </cell>
        </row>
        <row r="223">
          <cell r="X223" t="str">
            <v>I_HTR_SC_ICA</v>
          </cell>
          <cell r="Y223">
            <v>7.4109999999999996</v>
          </cell>
        </row>
        <row r="224">
          <cell r="X224" t="str">
            <v>I_HTR_SC_RE</v>
          </cell>
          <cell r="Y224">
            <v>6.9589999999999996</v>
          </cell>
        </row>
        <row r="225">
          <cell r="X225" t="str">
            <v>I_JB_CC_G1</v>
          </cell>
          <cell r="Y225">
            <v>6.79</v>
          </cell>
        </row>
        <row r="226">
          <cell r="X226" t="str">
            <v>I_JB_CC_G1D</v>
          </cell>
          <cell r="Y226">
            <v>6.79</v>
          </cell>
        </row>
        <row r="227">
          <cell r="X227" t="str">
            <v>I_JB_CC_G2</v>
          </cell>
          <cell r="Y227">
            <v>6.79</v>
          </cell>
        </row>
        <row r="228">
          <cell r="X228" t="str">
            <v>I_JB_CC_G2D</v>
          </cell>
          <cell r="Y228">
            <v>6.79</v>
          </cell>
        </row>
        <row r="229">
          <cell r="X229" t="str">
            <v>I_JB_CC_J1</v>
          </cell>
          <cell r="Y229">
            <v>6.79</v>
          </cell>
        </row>
        <row r="230">
          <cell r="X230" t="str">
            <v>I_JB_CC_J1D</v>
          </cell>
          <cell r="Y230">
            <v>6.79</v>
          </cell>
        </row>
        <row r="231">
          <cell r="X231" t="str">
            <v>I_JB_CC_J2</v>
          </cell>
          <cell r="Y231">
            <v>6.79</v>
          </cell>
        </row>
        <row r="232">
          <cell r="X232" t="str">
            <v>I_JB_CC_J2D</v>
          </cell>
          <cell r="Y232">
            <v>6.79</v>
          </cell>
        </row>
        <row r="233">
          <cell r="X233" t="str">
            <v>I_JB_SC_AER</v>
          </cell>
          <cell r="Y233">
            <v>7.4109999999999996</v>
          </cell>
        </row>
        <row r="234">
          <cell r="X234" t="str">
            <v>I_JB_SC_FRM</v>
          </cell>
          <cell r="Y234">
            <v>6.9589999999999996</v>
          </cell>
        </row>
        <row r="235">
          <cell r="X235" t="str">
            <v>I_JB_SC_ICA</v>
          </cell>
          <cell r="Y235">
            <v>7.4109999999999996</v>
          </cell>
        </row>
        <row r="236">
          <cell r="X236" t="str">
            <v>I_JB_SC_RE</v>
          </cell>
          <cell r="Y236">
            <v>6.9589999999999996</v>
          </cell>
        </row>
        <row r="237">
          <cell r="X237" t="str">
            <v>I_NTN_CC_J1</v>
          </cell>
          <cell r="Y237">
            <v>6.79</v>
          </cell>
        </row>
        <row r="238">
          <cell r="X238" t="str">
            <v>I_NTN_CC_J1D</v>
          </cell>
          <cell r="Y238">
            <v>6.79</v>
          </cell>
        </row>
        <row r="239">
          <cell r="X239" t="str">
            <v>I_NTN_CC_J2</v>
          </cell>
          <cell r="Y239">
            <v>6.79</v>
          </cell>
        </row>
        <row r="240">
          <cell r="X240" t="str">
            <v>I_NTN_CC_J2D</v>
          </cell>
          <cell r="Y240">
            <v>6.79</v>
          </cell>
        </row>
        <row r="241">
          <cell r="X241" t="str">
            <v>I_NTN_SC_AER</v>
          </cell>
          <cell r="Y241">
            <v>7.4109999999999996</v>
          </cell>
        </row>
        <row r="242">
          <cell r="X242" t="str">
            <v>I_NTN_SC_FRM</v>
          </cell>
          <cell r="Y242">
            <v>6.9589999999999996</v>
          </cell>
        </row>
        <row r="243">
          <cell r="X243" t="str">
            <v>I_NTN_SC_ICA</v>
          </cell>
          <cell r="Y243">
            <v>7.4109999999999996</v>
          </cell>
        </row>
        <row r="244">
          <cell r="X244" t="str">
            <v>I_NTN_SC_RE</v>
          </cell>
          <cell r="Y244">
            <v>6.9589999999999996</v>
          </cell>
        </row>
        <row r="245">
          <cell r="X245" t="str">
            <v>I_PN2_CC_G1</v>
          </cell>
          <cell r="Y245">
            <v>6.79</v>
          </cell>
        </row>
        <row r="246">
          <cell r="X246" t="str">
            <v>I_PN2_CC_G1D</v>
          </cell>
          <cell r="Y246">
            <v>6.79</v>
          </cell>
        </row>
        <row r="247">
          <cell r="X247" t="str">
            <v>I_PN2_CC_J1</v>
          </cell>
          <cell r="Y247">
            <v>6.79</v>
          </cell>
        </row>
        <row r="248">
          <cell r="X248" t="str">
            <v>I_PN2_CC_J1D</v>
          </cell>
          <cell r="Y248">
            <v>6.79</v>
          </cell>
        </row>
        <row r="249">
          <cell r="X249" t="str">
            <v>I_PN2_SC_FRM</v>
          </cell>
          <cell r="Y249">
            <v>6.9589999999999996</v>
          </cell>
        </row>
        <row r="250">
          <cell r="X250" t="str">
            <v>I_PN2_SC_ICA</v>
          </cell>
          <cell r="Y250">
            <v>7.4109999999999996</v>
          </cell>
        </row>
        <row r="251">
          <cell r="X251" t="str">
            <v>I_PN2_SC_RE</v>
          </cell>
          <cell r="Y251">
            <v>6.9589999999999996</v>
          </cell>
        </row>
        <row r="252">
          <cell r="X252" t="str">
            <v>I_PNC_CC_G1</v>
          </cell>
          <cell r="Y252">
            <v>6.79</v>
          </cell>
        </row>
        <row r="253">
          <cell r="X253" t="str">
            <v>I_PNC_CC_G1D</v>
          </cell>
          <cell r="Y253">
            <v>6.79</v>
          </cell>
        </row>
        <row r="254">
          <cell r="X254" t="str">
            <v>I_PNC_CC_G2</v>
          </cell>
          <cell r="Y254">
            <v>6.79</v>
          </cell>
        </row>
        <row r="255">
          <cell r="X255" t="str">
            <v>I_PNC_CC_G2D</v>
          </cell>
          <cell r="Y255">
            <v>6.79</v>
          </cell>
        </row>
        <row r="256">
          <cell r="X256" t="str">
            <v>I_PNC_CC_J1</v>
          </cell>
          <cell r="Y256">
            <v>6.79</v>
          </cell>
        </row>
        <row r="257">
          <cell r="X257" t="str">
            <v>I_PNC_CC_J1D</v>
          </cell>
          <cell r="Y257">
            <v>6.79</v>
          </cell>
        </row>
        <row r="258">
          <cell r="X258" t="str">
            <v>I_PNC_CC_J2</v>
          </cell>
          <cell r="Y258">
            <v>6.79</v>
          </cell>
        </row>
        <row r="259">
          <cell r="X259" t="str">
            <v>I_PNC_CC_J2D</v>
          </cell>
          <cell r="Y259">
            <v>6.79</v>
          </cell>
        </row>
        <row r="260">
          <cell r="X260" t="str">
            <v>I_PNC_SC_AER</v>
          </cell>
          <cell r="Y260">
            <v>7.4109999999999996</v>
          </cell>
        </row>
        <row r="261">
          <cell r="X261" t="str">
            <v>I_PNC_SC_FRM</v>
          </cell>
          <cell r="Y261">
            <v>6.9589999999999996</v>
          </cell>
        </row>
        <row r="262">
          <cell r="X262" t="str">
            <v>I_PNC_SC_ICA</v>
          </cell>
          <cell r="Y262">
            <v>7.4109999999999996</v>
          </cell>
        </row>
        <row r="263">
          <cell r="X263" t="str">
            <v>I_PNC_SC_RE</v>
          </cell>
          <cell r="Y263">
            <v>6.9589999999999996</v>
          </cell>
        </row>
        <row r="264">
          <cell r="X264" t="str">
            <v>I_SO_CC_G1</v>
          </cell>
          <cell r="Y264">
            <v>6.79</v>
          </cell>
        </row>
        <row r="265">
          <cell r="X265" t="str">
            <v>I_SO_CC_G1D</v>
          </cell>
          <cell r="Y265">
            <v>6.79</v>
          </cell>
        </row>
        <row r="266">
          <cell r="X266" t="str">
            <v>I_SO_CC_G2</v>
          </cell>
          <cell r="Y266">
            <v>6.79</v>
          </cell>
        </row>
        <row r="267">
          <cell r="X267" t="str">
            <v>I_SO_CC_G2D</v>
          </cell>
          <cell r="Y267">
            <v>6.79</v>
          </cell>
        </row>
        <row r="268">
          <cell r="X268" t="str">
            <v>I_SO_CC_J1</v>
          </cell>
          <cell r="Y268">
            <v>6.79</v>
          </cell>
        </row>
        <row r="269">
          <cell r="X269" t="str">
            <v>I_SO_CC_J1D</v>
          </cell>
          <cell r="Y269">
            <v>6.79</v>
          </cell>
        </row>
        <row r="270">
          <cell r="X270" t="str">
            <v>I_SO_CC_J2</v>
          </cell>
          <cell r="Y270">
            <v>6.79</v>
          </cell>
        </row>
        <row r="271">
          <cell r="X271" t="str">
            <v>I_SO_CC_J2D</v>
          </cell>
          <cell r="Y271">
            <v>6.79</v>
          </cell>
        </row>
        <row r="272">
          <cell r="X272" t="str">
            <v>I_SO_GEO_PPA</v>
          </cell>
          <cell r="Y272" t="str">
            <v/>
          </cell>
        </row>
        <row r="273">
          <cell r="X273" t="str">
            <v>I_SO_SC_AER</v>
          </cell>
          <cell r="Y273">
            <v>7.4109999999999996</v>
          </cell>
        </row>
        <row r="274">
          <cell r="X274" t="str">
            <v>I_SO_SC_FRM</v>
          </cell>
          <cell r="Y274">
            <v>6.9589999999999996</v>
          </cell>
        </row>
        <row r="275">
          <cell r="X275" t="str">
            <v>I_SO_SC_ICA</v>
          </cell>
          <cell r="Y275">
            <v>7.4109999999999996</v>
          </cell>
        </row>
        <row r="276">
          <cell r="X276" t="str">
            <v>I_SO_SC_RE</v>
          </cell>
          <cell r="Y276">
            <v>6.9589999999999996</v>
          </cell>
        </row>
        <row r="277">
          <cell r="X277" t="str">
            <v>I_SO2_CC_G1</v>
          </cell>
          <cell r="Y277">
            <v>6.79</v>
          </cell>
        </row>
        <row r="278">
          <cell r="X278" t="str">
            <v>I_SO2_CC_G1D</v>
          </cell>
          <cell r="Y278">
            <v>6.79</v>
          </cell>
        </row>
        <row r="279">
          <cell r="X279" t="str">
            <v>I_SO2_CC_J1</v>
          </cell>
          <cell r="Y279">
            <v>6.79</v>
          </cell>
        </row>
        <row r="280">
          <cell r="X280" t="str">
            <v>I_SO2_CC_J1D</v>
          </cell>
          <cell r="Y280">
            <v>6.79</v>
          </cell>
        </row>
        <row r="281">
          <cell r="X281" t="str">
            <v>I_SO2_CC_J2</v>
          </cell>
          <cell r="Y281">
            <v>6.79</v>
          </cell>
        </row>
        <row r="282">
          <cell r="X282" t="str">
            <v>I_SO2_CC_J2D</v>
          </cell>
          <cell r="Y282">
            <v>6.79</v>
          </cell>
        </row>
        <row r="283">
          <cell r="X283" t="str">
            <v>I_SO2_GEO_PA</v>
          </cell>
          <cell r="Y283">
            <v>6.1849999999999996</v>
          </cell>
        </row>
        <row r="284">
          <cell r="X284" t="str">
            <v>I_SO2_SC_AER</v>
          </cell>
          <cell r="Y284">
            <v>7.4109999999999996</v>
          </cell>
        </row>
        <row r="285">
          <cell r="X285" t="str">
            <v>I_SO2_SC_FRM</v>
          </cell>
          <cell r="Y285">
            <v>6.9589999999999996</v>
          </cell>
        </row>
        <row r="286">
          <cell r="X286" t="str">
            <v>I_SO2_SC_ICA</v>
          </cell>
          <cell r="Y286">
            <v>7.4109999999999996</v>
          </cell>
        </row>
        <row r="287">
          <cell r="X287" t="str">
            <v>I_SO3_CC_G1</v>
          </cell>
          <cell r="Y287">
            <v>6.79</v>
          </cell>
        </row>
        <row r="288">
          <cell r="X288" t="str">
            <v>I_SO3_CC_G1D</v>
          </cell>
          <cell r="Y288">
            <v>6.79</v>
          </cell>
        </row>
        <row r="289">
          <cell r="X289" t="str">
            <v>I_SO3_CC_J1</v>
          </cell>
          <cell r="Y289">
            <v>6.79</v>
          </cell>
        </row>
        <row r="290">
          <cell r="X290" t="str">
            <v>I_SO3_CC_J1D</v>
          </cell>
          <cell r="Y290">
            <v>6.79</v>
          </cell>
        </row>
        <row r="291">
          <cell r="X291" t="str">
            <v>I_SO3_CC_J2</v>
          </cell>
          <cell r="Y291">
            <v>6.79</v>
          </cell>
        </row>
        <row r="292">
          <cell r="X292" t="str">
            <v>I_SO3_CC_J2D</v>
          </cell>
          <cell r="Y292">
            <v>6.79</v>
          </cell>
        </row>
        <row r="293">
          <cell r="X293" t="str">
            <v>I_SO3_GEO_PA</v>
          </cell>
          <cell r="Y293">
            <v>6.1849999999999996</v>
          </cell>
        </row>
        <row r="294">
          <cell r="X294" t="str">
            <v>I_SO3_SC_AER</v>
          </cell>
          <cell r="Y294">
            <v>7.4109999999999996</v>
          </cell>
        </row>
        <row r="295">
          <cell r="X295" t="str">
            <v>I_SO3_SC_FRM</v>
          </cell>
          <cell r="Y295">
            <v>6.9589999999999996</v>
          </cell>
        </row>
        <row r="296">
          <cell r="X296" t="str">
            <v>I_SO3_SC_ICA</v>
          </cell>
          <cell r="Y296">
            <v>7.4109999999999996</v>
          </cell>
        </row>
        <row r="297">
          <cell r="X297" t="str">
            <v>I_UN_CC_G1</v>
          </cell>
          <cell r="Y297">
            <v>6.79</v>
          </cell>
        </row>
        <row r="298">
          <cell r="X298" t="str">
            <v>I_UN_CC_G1D</v>
          </cell>
          <cell r="Y298">
            <v>6.79</v>
          </cell>
        </row>
        <row r="299">
          <cell r="X299" t="str">
            <v>I_UN_CC_G2</v>
          </cell>
          <cell r="Y299">
            <v>6.79</v>
          </cell>
        </row>
        <row r="300">
          <cell r="X300" t="str">
            <v>I_UN_CC_G2D</v>
          </cell>
          <cell r="Y300">
            <v>6.79</v>
          </cell>
        </row>
        <row r="301">
          <cell r="X301" t="str">
            <v>I_UN_CC_J1</v>
          </cell>
          <cell r="Y301">
            <v>6.79</v>
          </cell>
        </row>
        <row r="302">
          <cell r="X302" t="str">
            <v>I_UN_CC_J1D</v>
          </cell>
          <cell r="Y302">
            <v>6.79</v>
          </cell>
        </row>
        <row r="303">
          <cell r="X303" t="str">
            <v>I_UN_CC_J2</v>
          </cell>
          <cell r="Y303">
            <v>6.79</v>
          </cell>
        </row>
        <row r="304">
          <cell r="X304" t="str">
            <v>I_UN_CC_J2D</v>
          </cell>
          <cell r="Y304">
            <v>6.79</v>
          </cell>
        </row>
        <row r="305">
          <cell r="X305" t="str">
            <v>I_UN_SC_AER</v>
          </cell>
          <cell r="Y305">
            <v>7.4109999999999996</v>
          </cell>
        </row>
        <row r="306">
          <cell r="X306" t="str">
            <v>I_UN_SC_FRM</v>
          </cell>
          <cell r="Y306">
            <v>6.9589999999999996</v>
          </cell>
        </row>
        <row r="307">
          <cell r="X307" t="str">
            <v>I_UN_SC_ICA</v>
          </cell>
          <cell r="Y307">
            <v>7.4109999999999996</v>
          </cell>
        </row>
        <row r="308">
          <cell r="X308" t="str">
            <v>I_UN_SC_RE</v>
          </cell>
          <cell r="Y308">
            <v>6.9589999999999996</v>
          </cell>
        </row>
        <row r="309">
          <cell r="X309" t="str">
            <v>I_US_CC_G1</v>
          </cell>
          <cell r="Y309">
            <v>6.79</v>
          </cell>
        </row>
        <row r="310">
          <cell r="X310" t="str">
            <v>I_US_CC_G1D</v>
          </cell>
          <cell r="Y310">
            <v>6.79</v>
          </cell>
        </row>
        <row r="311">
          <cell r="X311" t="str">
            <v>I_US_CC_G2</v>
          </cell>
          <cell r="Y311">
            <v>6.79</v>
          </cell>
        </row>
        <row r="312">
          <cell r="X312" t="str">
            <v>I_US_CC_G2D</v>
          </cell>
          <cell r="Y312">
            <v>6.79</v>
          </cell>
        </row>
        <row r="313">
          <cell r="X313" t="str">
            <v>I_US_CC_J1</v>
          </cell>
          <cell r="Y313">
            <v>6.79</v>
          </cell>
        </row>
        <row r="314">
          <cell r="X314" t="str">
            <v>I_US_CC_J1D</v>
          </cell>
          <cell r="Y314">
            <v>6.79</v>
          </cell>
        </row>
        <row r="315">
          <cell r="X315" t="str">
            <v>I_US_CC_J2</v>
          </cell>
          <cell r="Y315">
            <v>6.79</v>
          </cell>
        </row>
        <row r="316">
          <cell r="X316" t="str">
            <v>I_US_CC_J2D</v>
          </cell>
          <cell r="Y316">
            <v>6.79</v>
          </cell>
        </row>
        <row r="317">
          <cell r="X317" t="str">
            <v>I_US_GEO_B35</v>
          </cell>
          <cell r="Y317">
            <v>6.1849999999999996</v>
          </cell>
        </row>
        <row r="318">
          <cell r="X318" t="str">
            <v>I_US_GEO_PPA</v>
          </cell>
          <cell r="Y318" t="str">
            <v/>
          </cell>
        </row>
        <row r="319">
          <cell r="X319" t="str">
            <v>I_US_SC_AER</v>
          </cell>
          <cell r="Y319">
            <v>7.4109999999999996</v>
          </cell>
        </row>
        <row r="320">
          <cell r="X320" t="str">
            <v>I_US_SC_FRM</v>
          </cell>
          <cell r="Y320">
            <v>6.9589999999999996</v>
          </cell>
        </row>
        <row r="321">
          <cell r="X321" t="str">
            <v>I_US_SC_ICA</v>
          </cell>
          <cell r="Y321">
            <v>7.4109999999999996</v>
          </cell>
        </row>
        <row r="322">
          <cell r="X322" t="str">
            <v>I_US_SC_RE</v>
          </cell>
          <cell r="Y322">
            <v>6.9589999999999996</v>
          </cell>
        </row>
        <row r="323">
          <cell r="X323" t="str">
            <v>I_US2_CC_G1</v>
          </cell>
          <cell r="Y323">
            <v>6.79</v>
          </cell>
        </row>
        <row r="324">
          <cell r="X324" t="str">
            <v>I_US2_CC_G1D</v>
          </cell>
          <cell r="Y324">
            <v>6.79</v>
          </cell>
        </row>
        <row r="325">
          <cell r="X325" t="str">
            <v>I_US2_CC_J1</v>
          </cell>
          <cell r="Y325">
            <v>6.79</v>
          </cell>
        </row>
        <row r="326">
          <cell r="X326" t="str">
            <v>I_US2_CC_J1D</v>
          </cell>
          <cell r="Y326">
            <v>6.79</v>
          </cell>
        </row>
        <row r="327">
          <cell r="X327" t="str">
            <v>I_US2_GEOB35</v>
          </cell>
          <cell r="Y327">
            <v>6.1849999999999996</v>
          </cell>
        </row>
        <row r="328">
          <cell r="X328" t="str">
            <v>I_US2_GEOPPA</v>
          </cell>
          <cell r="Y328" t="str">
            <v/>
          </cell>
        </row>
        <row r="329">
          <cell r="X329" t="str">
            <v>I_US2_SC_AER</v>
          </cell>
          <cell r="Y329">
            <v>7.4109999999999996</v>
          </cell>
        </row>
        <row r="330">
          <cell r="X330" t="str">
            <v>I_US2_SC_FRM</v>
          </cell>
          <cell r="Y330">
            <v>6.9589999999999996</v>
          </cell>
        </row>
        <row r="331">
          <cell r="X331" t="str">
            <v>I_US2_SC_ICA</v>
          </cell>
          <cell r="Y331">
            <v>7.4109999999999996</v>
          </cell>
        </row>
        <row r="332">
          <cell r="X332" t="str">
            <v>I_US3_CC_G1</v>
          </cell>
          <cell r="Y332">
            <v>6.79</v>
          </cell>
        </row>
        <row r="333">
          <cell r="X333" t="str">
            <v>I_US3_CC_G1D</v>
          </cell>
          <cell r="Y333">
            <v>6.79</v>
          </cell>
        </row>
        <row r="334">
          <cell r="X334" t="str">
            <v>I_US3_CC_J1</v>
          </cell>
          <cell r="Y334">
            <v>6.79</v>
          </cell>
        </row>
        <row r="335">
          <cell r="X335" t="str">
            <v>I_US3_CC_J1D</v>
          </cell>
          <cell r="Y335">
            <v>6.79</v>
          </cell>
        </row>
        <row r="336">
          <cell r="X336" t="str">
            <v>I_US3_GEOB35</v>
          </cell>
          <cell r="Y336">
            <v>6.1849999999999996</v>
          </cell>
        </row>
        <row r="337">
          <cell r="X337" t="str">
            <v>I_US3_GEOPPA</v>
          </cell>
          <cell r="Y337" t="str">
            <v/>
          </cell>
        </row>
        <row r="338">
          <cell r="X338" t="str">
            <v>I_US3_SC_AER</v>
          </cell>
          <cell r="Y338">
            <v>7.4109999999999996</v>
          </cell>
        </row>
        <row r="339">
          <cell r="X339" t="str">
            <v>I_US3_SC_FRM</v>
          </cell>
          <cell r="Y339">
            <v>6.9589999999999996</v>
          </cell>
        </row>
        <row r="340">
          <cell r="X340" t="str">
            <v>I_US3_SC_ICA</v>
          </cell>
          <cell r="Y340">
            <v>7.4109999999999996</v>
          </cell>
        </row>
        <row r="341">
          <cell r="X341" t="str">
            <v>I_US4_CC_G1</v>
          </cell>
          <cell r="Y341">
            <v>6.79</v>
          </cell>
        </row>
        <row r="342">
          <cell r="X342" t="str">
            <v>I_US4_CC_G1D</v>
          </cell>
          <cell r="Y342">
            <v>6.79</v>
          </cell>
        </row>
        <row r="343">
          <cell r="X343" t="str">
            <v>I_US4_CC_J1</v>
          </cell>
          <cell r="Y343">
            <v>6.79</v>
          </cell>
        </row>
        <row r="344">
          <cell r="X344" t="str">
            <v>I_US4_CC_J1D</v>
          </cell>
          <cell r="Y344">
            <v>6.79</v>
          </cell>
        </row>
        <row r="345">
          <cell r="X345" t="str">
            <v>I_US4_GEOB35</v>
          </cell>
          <cell r="Y345">
            <v>6.1849999999999996</v>
          </cell>
        </row>
        <row r="346">
          <cell r="X346" t="str">
            <v>I_US4_GEOPPA</v>
          </cell>
          <cell r="Y346" t="str">
            <v/>
          </cell>
        </row>
        <row r="347">
          <cell r="X347" t="str">
            <v>I_US4_SC_AER</v>
          </cell>
          <cell r="Y347">
            <v>7.4109999999999996</v>
          </cell>
        </row>
        <row r="348">
          <cell r="X348" t="str">
            <v>I_US4_SC_FRM</v>
          </cell>
          <cell r="Y348">
            <v>6.9589999999999996</v>
          </cell>
        </row>
        <row r="349">
          <cell r="X349" t="str">
            <v>I_US4_SC_ICA</v>
          </cell>
          <cell r="Y349">
            <v>7.4109999999999996</v>
          </cell>
        </row>
        <row r="350">
          <cell r="X350" t="str">
            <v>I_WN2_CC_G1</v>
          </cell>
          <cell r="Y350">
            <v>6.79</v>
          </cell>
        </row>
        <row r="351">
          <cell r="X351" t="str">
            <v>I_WN2_CC_G1D</v>
          </cell>
          <cell r="Y351">
            <v>6.79</v>
          </cell>
        </row>
        <row r="352">
          <cell r="X352" t="str">
            <v>I_WN2_CC_J1</v>
          </cell>
          <cell r="Y352">
            <v>6.79</v>
          </cell>
        </row>
        <row r="353">
          <cell r="X353" t="str">
            <v>I_WN2_CC_J1D</v>
          </cell>
          <cell r="Y353">
            <v>6.79</v>
          </cell>
        </row>
        <row r="354">
          <cell r="X354" t="str">
            <v>I_WN2_SC_FRM</v>
          </cell>
          <cell r="Y354">
            <v>6.9589999999999996</v>
          </cell>
        </row>
        <row r="355">
          <cell r="X355" t="str">
            <v>I_WN2_SC_ICA</v>
          </cell>
          <cell r="Y355">
            <v>7.4109999999999996</v>
          </cell>
        </row>
        <row r="356">
          <cell r="X356" t="str">
            <v>I_WN2_SC_RE</v>
          </cell>
          <cell r="Y356">
            <v>6.9589999999999996</v>
          </cell>
        </row>
        <row r="357">
          <cell r="X357" t="str">
            <v>I_WN3_CC_G1</v>
          </cell>
          <cell r="Y357">
            <v>6.79</v>
          </cell>
        </row>
        <row r="358">
          <cell r="X358" t="str">
            <v>I_WN3_CC_G1D</v>
          </cell>
          <cell r="Y358">
            <v>6.79</v>
          </cell>
        </row>
        <row r="359">
          <cell r="X359" t="str">
            <v>I_WN3_CC_J1</v>
          </cell>
          <cell r="Y359">
            <v>6.79</v>
          </cell>
        </row>
        <row r="360">
          <cell r="X360" t="str">
            <v>I_WN3_CC_J1D</v>
          </cell>
          <cell r="Y360">
            <v>6.79</v>
          </cell>
        </row>
        <row r="361">
          <cell r="X361" t="str">
            <v>I_WN3_SC_FRM</v>
          </cell>
          <cell r="Y361">
            <v>6.9589999999999996</v>
          </cell>
        </row>
        <row r="362">
          <cell r="X362" t="str">
            <v>I_WN3_SC_ICA</v>
          </cell>
          <cell r="Y362">
            <v>7.4109999999999996</v>
          </cell>
        </row>
        <row r="363">
          <cell r="X363" t="str">
            <v>I_WN3_SC_RE</v>
          </cell>
          <cell r="Y363">
            <v>6.9589999999999996</v>
          </cell>
        </row>
        <row r="364">
          <cell r="X364" t="str">
            <v>I_WNE_CC_G1</v>
          </cell>
          <cell r="Y364">
            <v>6.79</v>
          </cell>
        </row>
        <row r="365">
          <cell r="X365" t="str">
            <v>I_WNE_CC_G1D</v>
          </cell>
          <cell r="Y365">
            <v>6.79</v>
          </cell>
        </row>
        <row r="366">
          <cell r="X366" t="str">
            <v>I_WNE_CC_G2</v>
          </cell>
          <cell r="Y366">
            <v>6.79</v>
          </cell>
        </row>
        <row r="367">
          <cell r="X367" t="str">
            <v>I_WNE_CC_G2D</v>
          </cell>
          <cell r="Y367">
            <v>6.79</v>
          </cell>
        </row>
        <row r="368">
          <cell r="X368" t="str">
            <v>I_WNE_CC_J1</v>
          </cell>
          <cell r="Y368">
            <v>6.79</v>
          </cell>
        </row>
        <row r="369">
          <cell r="X369" t="str">
            <v>I_WNE_CC_J1D</v>
          </cell>
          <cell r="Y369">
            <v>6.79</v>
          </cell>
        </row>
        <row r="370">
          <cell r="X370" t="str">
            <v>I_WNE_CC_J2</v>
          </cell>
          <cell r="Y370">
            <v>6.79</v>
          </cell>
        </row>
        <row r="371">
          <cell r="X371" t="str">
            <v>I_WNE_CC_J2D</v>
          </cell>
          <cell r="Y371">
            <v>6.79</v>
          </cell>
        </row>
        <row r="372">
          <cell r="X372" t="str">
            <v>I_WNE_SC_AER</v>
          </cell>
          <cell r="Y372">
            <v>7.4109999999999996</v>
          </cell>
        </row>
        <row r="373">
          <cell r="X373" t="str">
            <v>I_WNE_SC_FRM</v>
          </cell>
          <cell r="Y373">
            <v>6.9589999999999996</v>
          </cell>
        </row>
        <row r="374">
          <cell r="X374" t="str">
            <v>I_WNE_SC_ICA</v>
          </cell>
          <cell r="Y374">
            <v>7.4109999999999996</v>
          </cell>
        </row>
        <row r="375">
          <cell r="X375" t="str">
            <v>I_WNE_SC_RE</v>
          </cell>
          <cell r="Y375">
            <v>6.9589999999999996</v>
          </cell>
        </row>
        <row r="376">
          <cell r="X376" t="str">
            <v>I_WS2_CC_G1</v>
          </cell>
          <cell r="Y376">
            <v>6.79</v>
          </cell>
        </row>
        <row r="377">
          <cell r="X377" t="str">
            <v>I_WS2_CC_G1D</v>
          </cell>
          <cell r="Y377">
            <v>6.79</v>
          </cell>
        </row>
        <row r="378">
          <cell r="X378" t="str">
            <v>I_WS2_CC_J1</v>
          </cell>
          <cell r="Y378">
            <v>6.79</v>
          </cell>
        </row>
        <row r="379">
          <cell r="X379" t="str">
            <v>I_WS2_CC_J1D</v>
          </cell>
          <cell r="Y379">
            <v>6.79</v>
          </cell>
        </row>
        <row r="380">
          <cell r="X380" t="str">
            <v>I_WS2_SC_FRM</v>
          </cell>
          <cell r="Y380">
            <v>6.9589999999999996</v>
          </cell>
        </row>
        <row r="381">
          <cell r="X381" t="str">
            <v>I_WS2_SC_ICA</v>
          </cell>
          <cell r="Y381">
            <v>7.4109999999999996</v>
          </cell>
        </row>
        <row r="382">
          <cell r="X382" t="str">
            <v>I_WSW_CC_G1</v>
          </cell>
          <cell r="Y382">
            <v>6.79</v>
          </cell>
        </row>
        <row r="383">
          <cell r="X383" t="str">
            <v>I_WSW_CC_G1D</v>
          </cell>
          <cell r="Y383">
            <v>6.79</v>
          </cell>
        </row>
        <row r="384">
          <cell r="X384" t="str">
            <v>I_WSW_CC_G2</v>
          </cell>
          <cell r="Y384">
            <v>6.79</v>
          </cell>
        </row>
        <row r="385">
          <cell r="X385" t="str">
            <v>I_WSW_CC_G2D</v>
          </cell>
          <cell r="Y385">
            <v>6.79</v>
          </cell>
        </row>
        <row r="386">
          <cell r="X386" t="str">
            <v>I_WSW_CC_J1</v>
          </cell>
          <cell r="Y386">
            <v>6.79</v>
          </cell>
        </row>
        <row r="387">
          <cell r="X387" t="str">
            <v>I_WSW_CC_J1D</v>
          </cell>
          <cell r="Y387">
            <v>6.79</v>
          </cell>
        </row>
        <row r="388">
          <cell r="X388" t="str">
            <v>I_WSW_CC_J2</v>
          </cell>
          <cell r="Y388">
            <v>6.79</v>
          </cell>
        </row>
        <row r="389">
          <cell r="X389" t="str">
            <v>I_WSW_CC_J2D</v>
          </cell>
          <cell r="Y389">
            <v>6.79</v>
          </cell>
        </row>
        <row r="390">
          <cell r="X390" t="str">
            <v>I_WSW_SC_AER</v>
          </cell>
          <cell r="Y390">
            <v>7.4109999999999996</v>
          </cell>
        </row>
        <row r="391">
          <cell r="X391" t="str">
            <v>I_WSW_SC_FRM</v>
          </cell>
          <cell r="Y391">
            <v>6.9589999999999996</v>
          </cell>
        </row>
        <row r="392">
          <cell r="X392" t="str">
            <v>I_WSW_SC_ICA</v>
          </cell>
          <cell r="Y392">
            <v>7.4109999999999996</v>
          </cell>
        </row>
        <row r="393">
          <cell r="X393" t="str">
            <v>I_WSW_SC_RE</v>
          </cell>
          <cell r="Y393">
            <v>6.9589999999999996</v>
          </cell>
        </row>
        <row r="394">
          <cell r="X394" t="str">
            <v>I_WV_CC_G1</v>
          </cell>
          <cell r="Y394">
            <v>6.79</v>
          </cell>
        </row>
        <row r="395">
          <cell r="X395" t="str">
            <v>I_WV_CC_G1D</v>
          </cell>
          <cell r="Y395">
            <v>6.79</v>
          </cell>
        </row>
        <row r="396">
          <cell r="X396" t="str">
            <v>I_WV_CC_G2</v>
          </cell>
          <cell r="Y396">
            <v>6.79</v>
          </cell>
        </row>
        <row r="397">
          <cell r="X397" t="str">
            <v>I_WV_CC_G2D</v>
          </cell>
          <cell r="Y397">
            <v>6.79</v>
          </cell>
        </row>
        <row r="398">
          <cell r="X398" t="str">
            <v>I_WV_CC_J1</v>
          </cell>
          <cell r="Y398">
            <v>6.79</v>
          </cell>
        </row>
        <row r="399">
          <cell r="X399" t="str">
            <v>I_WV_CC_J1D</v>
          </cell>
          <cell r="Y399">
            <v>6.79</v>
          </cell>
        </row>
        <row r="400">
          <cell r="X400" t="str">
            <v>I_WV_CC_J2</v>
          </cell>
          <cell r="Y400">
            <v>6.79</v>
          </cell>
        </row>
        <row r="401">
          <cell r="X401" t="str">
            <v>I_WV_CC_J2D</v>
          </cell>
          <cell r="Y401">
            <v>6.79</v>
          </cell>
        </row>
        <row r="402">
          <cell r="X402" t="str">
            <v>I_WV_SC_AER</v>
          </cell>
          <cell r="Y402">
            <v>7.4109999999999996</v>
          </cell>
        </row>
        <row r="403">
          <cell r="X403" t="str">
            <v>I_WV_SC_FRM</v>
          </cell>
          <cell r="Y403">
            <v>6.9589999999999996</v>
          </cell>
        </row>
        <row r="404">
          <cell r="X404" t="str">
            <v>I_WV_SC_ICA</v>
          </cell>
          <cell r="Y404">
            <v>7.4109999999999996</v>
          </cell>
        </row>
        <row r="405">
          <cell r="X405" t="str">
            <v>I_WV_SC_RE</v>
          </cell>
          <cell r="Y405">
            <v>6.9589999999999996</v>
          </cell>
        </row>
        <row r="406">
          <cell r="X406" t="str">
            <v>I_WV2_CC_G1</v>
          </cell>
          <cell r="Y406">
            <v>6.79</v>
          </cell>
        </row>
        <row r="407">
          <cell r="X407" t="str">
            <v>I_WV2_CC_G1D</v>
          </cell>
          <cell r="Y407">
            <v>6.79</v>
          </cell>
        </row>
        <row r="408">
          <cell r="X408" t="str">
            <v>I_WV2_CC_J1</v>
          </cell>
          <cell r="Y408">
            <v>6.79</v>
          </cell>
        </row>
        <row r="409">
          <cell r="X409" t="str">
            <v>I_WV2_CC_J1D</v>
          </cell>
          <cell r="Y409">
            <v>6.79</v>
          </cell>
        </row>
        <row r="410">
          <cell r="X410" t="str">
            <v>I_WV2_SC_FRM</v>
          </cell>
          <cell r="Y410">
            <v>6.9589999999999996</v>
          </cell>
        </row>
        <row r="411">
          <cell r="X411" t="str">
            <v>I_WV2_SC_ICA</v>
          </cell>
          <cell r="Y411">
            <v>7.4109999999999996</v>
          </cell>
        </row>
        <row r="412">
          <cell r="X412" t="str">
            <v>I_WW_CC_G1</v>
          </cell>
          <cell r="Y412">
            <v>6.79</v>
          </cell>
        </row>
        <row r="413">
          <cell r="X413" t="str">
            <v>I_WW_CC_G1D</v>
          </cell>
          <cell r="Y413">
            <v>6.79</v>
          </cell>
        </row>
        <row r="414">
          <cell r="X414" t="str">
            <v>I_WW_CC_G2</v>
          </cell>
          <cell r="Y414">
            <v>6.79</v>
          </cell>
        </row>
        <row r="415">
          <cell r="X415" t="str">
            <v>I_WW_CC_G2D</v>
          </cell>
          <cell r="Y415">
            <v>6.79</v>
          </cell>
        </row>
        <row r="416">
          <cell r="X416" t="str">
            <v>I_WW_CC_J1</v>
          </cell>
          <cell r="Y416">
            <v>6.79</v>
          </cell>
        </row>
        <row r="417">
          <cell r="X417" t="str">
            <v>I_WW_CC_J1D</v>
          </cell>
          <cell r="Y417">
            <v>6.79</v>
          </cell>
        </row>
        <row r="418">
          <cell r="X418" t="str">
            <v>I_WW_CC_J2</v>
          </cell>
          <cell r="Y418">
            <v>6.79</v>
          </cell>
        </row>
        <row r="419">
          <cell r="X419" t="str">
            <v>I_WW_CC_J2D</v>
          </cell>
          <cell r="Y419">
            <v>6.79</v>
          </cell>
        </row>
        <row r="420">
          <cell r="X420" t="str">
            <v>I_WW_SC_AER</v>
          </cell>
          <cell r="Y420">
            <v>7.4109999999999996</v>
          </cell>
        </row>
        <row r="421">
          <cell r="X421" t="str">
            <v>I_WW_SC_FRM</v>
          </cell>
          <cell r="Y421">
            <v>6.9589999999999996</v>
          </cell>
        </row>
        <row r="422">
          <cell r="X422" t="str">
            <v>I_WW_SC_ICA</v>
          </cell>
          <cell r="Y422">
            <v>7.4109999999999996</v>
          </cell>
        </row>
        <row r="423">
          <cell r="X423" t="str">
            <v>I_WW_SC_RE</v>
          </cell>
          <cell r="Y423">
            <v>6.9589999999999996</v>
          </cell>
        </row>
        <row r="424">
          <cell r="X424" t="str">
            <v>I_WYD_SC_AER</v>
          </cell>
          <cell r="Y424">
            <v>7.4109999999999996</v>
          </cell>
        </row>
        <row r="425">
          <cell r="X425" t="str">
            <v>I_WYD_SC_FRM</v>
          </cell>
          <cell r="Y425">
            <v>6.9589999999999996</v>
          </cell>
        </row>
        <row r="426">
          <cell r="X426" t="str">
            <v>I_WYD_SC_ICA</v>
          </cell>
          <cell r="Y426">
            <v>7.4109999999999996</v>
          </cell>
        </row>
        <row r="427">
          <cell r="X427" t="str">
            <v>I_WYD_SC_RE</v>
          </cell>
          <cell r="Y427">
            <v>6.9589999999999996</v>
          </cell>
        </row>
        <row r="428">
          <cell r="X428" t="str">
            <v>I_YK_CC_G1</v>
          </cell>
          <cell r="Y428">
            <v>6.79</v>
          </cell>
        </row>
        <row r="429">
          <cell r="X429" t="str">
            <v>I_YK_CC_G1D</v>
          </cell>
          <cell r="Y429">
            <v>6.79</v>
          </cell>
        </row>
        <row r="430">
          <cell r="X430" t="str">
            <v>I_YK_SC_FRM</v>
          </cell>
          <cell r="Y430">
            <v>6.9589999999999996</v>
          </cell>
        </row>
        <row r="431">
          <cell r="X431" t="str">
            <v>I_YK_SC_ICA</v>
          </cell>
          <cell r="Y431">
            <v>7.4109999999999996</v>
          </cell>
        </row>
        <row r="432">
          <cell r="X432" t="str">
            <v>I_YK2_CC_G1</v>
          </cell>
          <cell r="Y432">
            <v>6.79</v>
          </cell>
        </row>
        <row r="433">
          <cell r="X433" t="str">
            <v>I_YK2_CC_G1D</v>
          </cell>
          <cell r="Y433">
            <v>6.79</v>
          </cell>
        </row>
        <row r="434">
          <cell r="X434" t="str">
            <v>I_YK2_SC_FRM</v>
          </cell>
          <cell r="Y434">
            <v>6.9589999999999996</v>
          </cell>
        </row>
        <row r="435">
          <cell r="X435" t="str">
            <v>I_YK2_SC_ICA</v>
          </cell>
          <cell r="Y435">
            <v>7.4109999999999996</v>
          </cell>
        </row>
        <row r="436">
          <cell r="X436" t="str">
            <v>I_YK3_CC_G1</v>
          </cell>
          <cell r="Y436">
            <v>6.79</v>
          </cell>
        </row>
        <row r="437">
          <cell r="X437" t="str">
            <v>I_YK3_CC_G1D</v>
          </cell>
          <cell r="Y437">
            <v>6.79</v>
          </cell>
        </row>
        <row r="438">
          <cell r="X438" t="str">
            <v>I_YK3_SC_FRM</v>
          </cell>
          <cell r="Y438">
            <v>6.9589999999999996</v>
          </cell>
        </row>
        <row r="439">
          <cell r="X439" t="str">
            <v>I_YK3_SC_ICA</v>
          </cell>
          <cell r="Y439">
            <v>7.4109999999999996</v>
          </cell>
        </row>
        <row r="440">
          <cell r="X440" t="str">
            <v>I_YK4_CC_G1</v>
          </cell>
          <cell r="Y440">
            <v>6.79</v>
          </cell>
        </row>
        <row r="441">
          <cell r="X441" t="str">
            <v>I_YK4_CC_G1D</v>
          </cell>
          <cell r="Y441">
            <v>6.79</v>
          </cell>
        </row>
        <row r="442">
          <cell r="X442" t="str">
            <v>I_YK4_SC_FRM</v>
          </cell>
          <cell r="Y442">
            <v>6.9589999999999996</v>
          </cell>
        </row>
        <row r="443">
          <cell r="X443" t="str">
            <v>I_YK4_SC_ICA</v>
          </cell>
          <cell r="Y443">
            <v>7.4109999999999996</v>
          </cell>
        </row>
        <row r="444">
          <cell r="X444" t="str">
            <v>L_.AE1_WD</v>
          </cell>
          <cell r="Y444">
            <v>6.899</v>
          </cell>
        </row>
        <row r="445">
          <cell r="X445" t="str">
            <v>L_.GO1_PV</v>
          </cell>
          <cell r="Y445">
            <v>6.75</v>
          </cell>
        </row>
        <row r="446">
          <cell r="X446" t="str">
            <v>L_.GO1_WD</v>
          </cell>
          <cell r="Y446">
            <v>6.899</v>
          </cell>
        </row>
        <row r="447">
          <cell r="X447" t="str">
            <v>L_.GO2_PV</v>
          </cell>
          <cell r="Y447">
            <v>6.75</v>
          </cell>
        </row>
        <row r="448">
          <cell r="X448" t="str">
            <v>L_.GO2_WD</v>
          </cell>
          <cell r="Y448">
            <v>6.899</v>
          </cell>
        </row>
        <row r="449">
          <cell r="X449" t="str">
            <v>L_.SO1_PV</v>
          </cell>
          <cell r="Y449">
            <v>6.75</v>
          </cell>
        </row>
        <row r="450">
          <cell r="X450" t="str">
            <v>L_.SO1_WD</v>
          </cell>
          <cell r="Y450">
            <v>6.899</v>
          </cell>
        </row>
        <row r="451">
          <cell r="X451" t="str">
            <v>L_.SO2_PV</v>
          </cell>
          <cell r="Y451">
            <v>6.75</v>
          </cell>
        </row>
        <row r="452">
          <cell r="X452" t="str">
            <v>L_.SO2_WD</v>
          </cell>
          <cell r="Y452">
            <v>6.899</v>
          </cell>
        </row>
        <row r="453">
          <cell r="X453" t="str">
            <v>L_.SO3_PV</v>
          </cell>
          <cell r="Y453">
            <v>6.75</v>
          </cell>
        </row>
        <row r="454">
          <cell r="X454" t="str">
            <v>L_.SO3_WD</v>
          </cell>
          <cell r="Y454">
            <v>6.899</v>
          </cell>
        </row>
        <row r="455">
          <cell r="X455" t="str">
            <v>L_.US1_PV</v>
          </cell>
          <cell r="Y455">
            <v>6.75</v>
          </cell>
        </row>
        <row r="456">
          <cell r="X456" t="str">
            <v>L_.US1_PV_CP</v>
          </cell>
          <cell r="Y456">
            <v>6.75</v>
          </cell>
        </row>
        <row r="457">
          <cell r="X457" t="str">
            <v>L_.US1_WD</v>
          </cell>
          <cell r="Y457">
            <v>6.899</v>
          </cell>
        </row>
        <row r="458">
          <cell r="X458" t="str">
            <v>L_.US1_WD_CP</v>
          </cell>
          <cell r="Y458">
            <v>6.899</v>
          </cell>
        </row>
        <row r="459">
          <cell r="X459" t="str">
            <v>L_.US2_PV</v>
          </cell>
          <cell r="Y459">
            <v>6.75</v>
          </cell>
        </row>
        <row r="460">
          <cell r="X460" t="str">
            <v>L_.US2_PV_CP</v>
          </cell>
          <cell r="Y460">
            <v>6.75</v>
          </cell>
        </row>
        <row r="461">
          <cell r="X461" t="str">
            <v>L_.US2_WD</v>
          </cell>
          <cell r="Y461">
            <v>6.899</v>
          </cell>
        </row>
        <row r="462">
          <cell r="X462" t="str">
            <v>L_.US2_WD_CP</v>
          </cell>
          <cell r="Y462">
            <v>6.899</v>
          </cell>
        </row>
        <row r="463">
          <cell r="X463" t="str">
            <v>L_.US3_PV</v>
          </cell>
          <cell r="Y463">
            <v>6.75</v>
          </cell>
        </row>
        <row r="464">
          <cell r="X464" t="str">
            <v>L_.US3_PV_CP</v>
          </cell>
          <cell r="Y464">
            <v>6.75</v>
          </cell>
        </row>
        <row r="465">
          <cell r="X465" t="str">
            <v>L_.US3_WD</v>
          </cell>
          <cell r="Y465">
            <v>6.899</v>
          </cell>
        </row>
        <row r="466">
          <cell r="X466" t="str">
            <v>L_.US3_WD_CP</v>
          </cell>
          <cell r="Y466">
            <v>6.899</v>
          </cell>
        </row>
        <row r="467">
          <cell r="X467" t="str">
            <v>L_.US4_PV</v>
          </cell>
          <cell r="Y467">
            <v>6.75</v>
          </cell>
        </row>
        <row r="468">
          <cell r="X468" t="str">
            <v>L_.US4_PV_CP</v>
          </cell>
          <cell r="Y468">
            <v>6.75</v>
          </cell>
        </row>
        <row r="469">
          <cell r="X469" t="str">
            <v>L_.US4_WD</v>
          </cell>
          <cell r="Y469">
            <v>6.899</v>
          </cell>
        </row>
        <row r="470">
          <cell r="X470" t="str">
            <v>L_.US4_WD_CP</v>
          </cell>
          <cell r="Y470">
            <v>6.899</v>
          </cell>
        </row>
        <row r="471">
          <cell r="X471" t="str">
            <v>L_.WS1_PV</v>
          </cell>
          <cell r="Y471">
            <v>6.75</v>
          </cell>
        </row>
        <row r="472">
          <cell r="X472" t="str">
            <v>L_.WS1_PV_CP</v>
          </cell>
          <cell r="Y472">
            <v>6.75</v>
          </cell>
        </row>
        <row r="473">
          <cell r="X473" t="str">
            <v>L_.YK1_PV</v>
          </cell>
          <cell r="Y473">
            <v>6.75</v>
          </cell>
        </row>
        <row r="474">
          <cell r="X474" t="str">
            <v>L_.YK1_WD</v>
          </cell>
          <cell r="Y474">
            <v>6.899</v>
          </cell>
        </row>
        <row r="475">
          <cell r="X475" t="str">
            <v>L_.YK2_PV</v>
          </cell>
          <cell r="Y475">
            <v>6.75</v>
          </cell>
        </row>
        <row r="476">
          <cell r="X476" t="str">
            <v>L_.YK2_WD</v>
          </cell>
          <cell r="Y476">
            <v>6.899</v>
          </cell>
        </row>
        <row r="477">
          <cell r="X477" t="str">
            <v>L_.YK3_PV</v>
          </cell>
          <cell r="Y477">
            <v>6.75</v>
          </cell>
        </row>
        <row r="478">
          <cell r="X478" t="str">
            <v>L_.YK3_WD</v>
          </cell>
          <cell r="Y478">
            <v>6.899</v>
          </cell>
        </row>
        <row r="479">
          <cell r="X479" t="str">
            <v>L_.YK4_PV</v>
          </cell>
          <cell r="Y479">
            <v>6.75</v>
          </cell>
        </row>
        <row r="480">
          <cell r="X480" t="str">
            <v>L_.YK4_WD</v>
          </cell>
          <cell r="Y480">
            <v>6.899</v>
          </cell>
        </row>
        <row r="481">
          <cell r="X481" t="str">
            <v>L1.AE1_WD</v>
          </cell>
          <cell r="Y481">
            <v>6.899</v>
          </cell>
        </row>
        <row r="482">
          <cell r="U482" t="str">
            <v>Photovoltaic (Utility) 30% ITC</v>
          </cell>
          <cell r="X482" t="str">
            <v>L1.US1_PV</v>
          </cell>
          <cell r="Y482">
            <v>5.085</v>
          </cell>
        </row>
        <row r="483">
          <cell r="X483" t="str">
            <v>L1.US1_PV_CP</v>
          </cell>
          <cell r="Y483">
            <v>5.085</v>
          </cell>
        </row>
        <row r="484">
          <cell r="X484" t="str">
            <v>L1.US1_WD</v>
          </cell>
          <cell r="Y484">
            <v>6.899</v>
          </cell>
        </row>
        <row r="485">
          <cell r="X485" t="str">
            <v>L1.US1_WD_CP</v>
          </cell>
          <cell r="Y485">
            <v>6.899</v>
          </cell>
        </row>
        <row r="486">
          <cell r="X486" t="str">
            <v>L1.US2_PV</v>
          </cell>
          <cell r="Y486">
            <v>5.085</v>
          </cell>
        </row>
        <row r="487">
          <cell r="X487" t="str">
            <v>L1.US2_PV_CP</v>
          </cell>
          <cell r="Y487">
            <v>5.085</v>
          </cell>
        </row>
        <row r="488">
          <cell r="X488" t="str">
            <v>L1.US2_WD</v>
          </cell>
          <cell r="Y488">
            <v>6.899</v>
          </cell>
        </row>
        <row r="489">
          <cell r="X489" t="str">
            <v>L1.US2_WD_CP</v>
          </cell>
          <cell r="Y489">
            <v>6.899</v>
          </cell>
        </row>
        <row r="490">
          <cell r="X490" t="str">
            <v>L1.US3_PV</v>
          </cell>
          <cell r="Y490">
            <v>5.085</v>
          </cell>
        </row>
        <row r="491">
          <cell r="X491" t="str">
            <v>L1.US3_PV_CP</v>
          </cell>
          <cell r="Y491">
            <v>5.085</v>
          </cell>
        </row>
        <row r="492">
          <cell r="X492" t="str">
            <v>L1.US3_WD</v>
          </cell>
          <cell r="Y492">
            <v>6.899</v>
          </cell>
        </row>
        <row r="493">
          <cell r="X493" t="str">
            <v>L1.US3_WD_CP</v>
          </cell>
          <cell r="Y493">
            <v>6.899</v>
          </cell>
        </row>
        <row r="494">
          <cell r="X494" t="str">
            <v>L1.US4_PV</v>
          </cell>
          <cell r="Y494">
            <v>5.085</v>
          </cell>
        </row>
        <row r="495">
          <cell r="X495" t="str">
            <v>L1.US4_PV_CP</v>
          </cell>
          <cell r="Y495">
            <v>5.085</v>
          </cell>
        </row>
        <row r="496">
          <cell r="X496" t="str">
            <v>L1.US4_WD</v>
          </cell>
          <cell r="Y496">
            <v>6.899</v>
          </cell>
        </row>
        <row r="497">
          <cell r="X497" t="str">
            <v>L1.US4_WD_CP</v>
          </cell>
          <cell r="Y497">
            <v>6.899</v>
          </cell>
        </row>
        <row r="498">
          <cell r="X498" t="str">
            <v>L2.SO1_PV</v>
          </cell>
          <cell r="Y498">
            <v>5.3949999999999996</v>
          </cell>
        </row>
        <row r="499">
          <cell r="X499" t="str">
            <v>L2.SO2_PV</v>
          </cell>
          <cell r="Y499">
            <v>5.3949999999999996</v>
          </cell>
        </row>
        <row r="500">
          <cell r="X500" t="str">
            <v>L2.SO3_PV</v>
          </cell>
          <cell r="Y500">
            <v>5.3949999999999996</v>
          </cell>
        </row>
        <row r="501">
          <cell r="X501" t="str">
            <v>L2.US1_PV</v>
          </cell>
          <cell r="Y501">
            <v>5.3949999999999996</v>
          </cell>
        </row>
        <row r="502">
          <cell r="X502" t="str">
            <v>L2.US1_PV_CP</v>
          </cell>
          <cell r="Y502">
            <v>5.3949999999999996</v>
          </cell>
        </row>
        <row r="503">
          <cell r="X503" t="str">
            <v>L2.US1_WD</v>
          </cell>
          <cell r="Y503">
            <v>6.899</v>
          </cell>
        </row>
        <row r="504">
          <cell r="X504" t="str">
            <v>L2.US1_WD_CP</v>
          </cell>
          <cell r="Y504">
            <v>6.899</v>
          </cell>
        </row>
        <row r="505">
          <cell r="X505" t="str">
            <v>L2.US2_PV</v>
          </cell>
          <cell r="Y505">
            <v>5.3949999999999996</v>
          </cell>
        </row>
        <row r="506">
          <cell r="X506" t="str">
            <v>L2.US2_PV_CP</v>
          </cell>
          <cell r="Y506">
            <v>5.3949999999999996</v>
          </cell>
        </row>
        <row r="507">
          <cell r="X507" t="str">
            <v>L2.US2_WD</v>
          </cell>
          <cell r="Y507">
            <v>6.899</v>
          </cell>
        </row>
        <row r="508">
          <cell r="X508" t="str">
            <v>L2.US2_WD_CP</v>
          </cell>
          <cell r="Y508">
            <v>6.899</v>
          </cell>
        </row>
        <row r="509">
          <cell r="X509" t="str">
            <v>L2.US3_PV</v>
          </cell>
          <cell r="Y509">
            <v>5.3949999999999996</v>
          </cell>
        </row>
        <row r="510">
          <cell r="X510" t="str">
            <v>L2.US3_PV_CP</v>
          </cell>
          <cell r="Y510">
            <v>5.3949999999999996</v>
          </cell>
        </row>
        <row r="511">
          <cell r="X511" t="str">
            <v>L2.US3_WD</v>
          </cell>
          <cell r="Y511">
            <v>6.899</v>
          </cell>
        </row>
        <row r="512">
          <cell r="X512" t="str">
            <v>L2.US3_WD_CP</v>
          </cell>
          <cell r="Y512">
            <v>6.899</v>
          </cell>
        </row>
        <row r="513">
          <cell r="X513" t="str">
            <v>L2.US4_PV</v>
          </cell>
          <cell r="Y513">
            <v>5.3949999999999996</v>
          </cell>
        </row>
        <row r="514">
          <cell r="X514" t="str">
            <v>L2.US4_PV_CP</v>
          </cell>
          <cell r="Y514">
            <v>5.3949999999999996</v>
          </cell>
        </row>
        <row r="515">
          <cell r="X515" t="str">
            <v>L2.US4_WD</v>
          </cell>
          <cell r="Y515">
            <v>6.899</v>
          </cell>
        </row>
        <row r="516">
          <cell r="X516" t="str">
            <v>L2.US4_WD_CP</v>
          </cell>
          <cell r="Y516">
            <v>6.899</v>
          </cell>
        </row>
        <row r="517">
          <cell r="X517" t="str">
            <v>L2.WS1_PV</v>
          </cell>
          <cell r="Y517">
            <v>5.3949999999999996</v>
          </cell>
        </row>
        <row r="518">
          <cell r="X518" t="str">
            <v>L2.WS1_PV_CP</v>
          </cell>
          <cell r="Y518">
            <v>5.3949999999999996</v>
          </cell>
        </row>
        <row r="519">
          <cell r="X519" t="str">
            <v>L2.YK1_PV</v>
          </cell>
          <cell r="Y519">
            <v>5.3949999999999996</v>
          </cell>
        </row>
        <row r="520">
          <cell r="X520" t="str">
            <v>L2.YK2_PV</v>
          </cell>
          <cell r="Y520">
            <v>5.3949999999999996</v>
          </cell>
        </row>
        <row r="521">
          <cell r="X521" t="str">
            <v>L2.YK3_PV</v>
          </cell>
          <cell r="Y521">
            <v>5.3949999999999996</v>
          </cell>
        </row>
        <row r="522">
          <cell r="X522" t="str">
            <v>L2.YK4_PV</v>
          </cell>
          <cell r="Y522">
            <v>5.3949999999999996</v>
          </cell>
        </row>
        <row r="523">
          <cell r="X523" t="str">
            <v>L3.SO1_PV</v>
          </cell>
          <cell r="Y523">
            <v>5.76</v>
          </cell>
        </row>
        <row r="524">
          <cell r="X524" t="str">
            <v>L3.SO2_PV</v>
          </cell>
          <cell r="Y524">
            <v>5.76</v>
          </cell>
        </row>
        <row r="525">
          <cell r="X525" t="str">
            <v>L3.SO3_PV</v>
          </cell>
          <cell r="Y525">
            <v>5.76</v>
          </cell>
        </row>
        <row r="526">
          <cell r="X526" t="str">
            <v>L3.US1_PV</v>
          </cell>
          <cell r="Y526">
            <v>5.76</v>
          </cell>
        </row>
        <row r="527">
          <cell r="X527" t="str">
            <v>L3.US1_PV_CP</v>
          </cell>
          <cell r="Y527">
            <v>5.76</v>
          </cell>
        </row>
        <row r="528">
          <cell r="X528" t="str">
            <v>L3.US1_WD</v>
          </cell>
          <cell r="Y528">
            <v>6.899</v>
          </cell>
        </row>
        <row r="529">
          <cell r="X529" t="str">
            <v>L3.US1_WD_CP</v>
          </cell>
          <cell r="Y529">
            <v>6.899</v>
          </cell>
        </row>
        <row r="530">
          <cell r="X530" t="str">
            <v>L3.US2_PV</v>
          </cell>
          <cell r="Y530">
            <v>5.76</v>
          </cell>
        </row>
        <row r="531">
          <cell r="X531" t="str">
            <v>L3.US2_PV_CP</v>
          </cell>
          <cell r="Y531">
            <v>5.76</v>
          </cell>
        </row>
        <row r="532">
          <cell r="X532" t="str">
            <v>L3.US2_WD</v>
          </cell>
          <cell r="Y532">
            <v>6.899</v>
          </cell>
        </row>
        <row r="533">
          <cell r="X533" t="str">
            <v>L3.US2_WD_CP</v>
          </cell>
          <cell r="Y533">
            <v>6.899</v>
          </cell>
        </row>
        <row r="534">
          <cell r="X534" t="str">
            <v>L3.US3_PV</v>
          </cell>
          <cell r="Y534">
            <v>5.76</v>
          </cell>
        </row>
        <row r="535">
          <cell r="X535" t="str">
            <v>L3.US3_PV_CP</v>
          </cell>
          <cell r="Y535">
            <v>5.76</v>
          </cell>
        </row>
        <row r="536">
          <cell r="X536" t="str">
            <v>L3.US3_WD</v>
          </cell>
          <cell r="Y536">
            <v>6.899</v>
          </cell>
        </row>
        <row r="537">
          <cell r="X537" t="str">
            <v>L3.US3_WD_CP</v>
          </cell>
          <cell r="Y537">
            <v>6.899</v>
          </cell>
        </row>
        <row r="538">
          <cell r="X538" t="str">
            <v>L3.US4_PV</v>
          </cell>
          <cell r="Y538">
            <v>5.76</v>
          </cell>
        </row>
        <row r="539">
          <cell r="X539" t="str">
            <v>L3.US4_PV_CP</v>
          </cell>
          <cell r="Y539">
            <v>5.76</v>
          </cell>
        </row>
        <row r="540">
          <cell r="X540" t="str">
            <v>L3.US4_WD</v>
          </cell>
          <cell r="Y540">
            <v>6.899</v>
          </cell>
        </row>
        <row r="541">
          <cell r="X541" t="str">
            <v>L3.US4_WD_CP</v>
          </cell>
          <cell r="Y541">
            <v>6.899</v>
          </cell>
        </row>
        <row r="542">
          <cell r="X542" t="str">
            <v>L3.WS1_PV</v>
          </cell>
          <cell r="Y542">
            <v>5.76</v>
          </cell>
        </row>
        <row r="543">
          <cell r="X543" t="str">
            <v>L3.WS1_PV_CP</v>
          </cell>
          <cell r="Y543">
            <v>5.76</v>
          </cell>
        </row>
        <row r="544">
          <cell r="X544" t="str">
            <v>L3.YK1_PV</v>
          </cell>
          <cell r="Y544">
            <v>5.76</v>
          </cell>
        </row>
        <row r="545">
          <cell r="X545" t="str">
            <v>L3.YK2_PV</v>
          </cell>
          <cell r="Y545">
            <v>5.76</v>
          </cell>
        </row>
        <row r="546">
          <cell r="X546" t="str">
            <v>L3.YK3_PV</v>
          </cell>
          <cell r="Y546">
            <v>5.76</v>
          </cell>
        </row>
        <row r="547">
          <cell r="X547" t="str">
            <v>L3.YK4_PV</v>
          </cell>
          <cell r="Y547">
            <v>5.76</v>
          </cell>
        </row>
        <row r="548">
          <cell r="X548" t="str">
            <v>I_JB_BR_CCG1</v>
          </cell>
          <cell r="Y548">
            <v>6.79</v>
          </cell>
        </row>
        <row r="549">
          <cell r="X549" t="str">
            <v>I_JB_BR_CCG2</v>
          </cell>
          <cell r="Y549">
            <v>6.79</v>
          </cell>
        </row>
        <row r="550">
          <cell r="X550" t="str">
            <v>I_JB_BR_CCJ1</v>
          </cell>
          <cell r="Y550">
            <v>6.79</v>
          </cell>
        </row>
        <row r="551">
          <cell r="X551" t="str">
            <v>I_JB_BRCCG1D</v>
          </cell>
          <cell r="Y551">
            <v>6.79</v>
          </cell>
        </row>
        <row r="552">
          <cell r="X552" t="str">
            <v>I_JB_BRCCG2D</v>
          </cell>
          <cell r="Y552">
            <v>6.79</v>
          </cell>
        </row>
        <row r="553">
          <cell r="X553" t="str">
            <v>I_JB_BRCCJ1D</v>
          </cell>
          <cell r="Y553">
            <v>6.79</v>
          </cell>
        </row>
        <row r="554">
          <cell r="X554" t="str">
            <v>I_JB_BRSCFRM</v>
          </cell>
          <cell r="Y554">
            <v>6.9589999999999996</v>
          </cell>
        </row>
        <row r="555">
          <cell r="X555" t="str">
            <v>I_JB_BRSCICA</v>
          </cell>
          <cell r="Y555">
            <v>7.4109999999999996</v>
          </cell>
        </row>
        <row r="556">
          <cell r="X556" t="str">
            <v>H4.US1_WD</v>
          </cell>
          <cell r="Y556">
            <v>6.899</v>
          </cell>
        </row>
        <row r="557">
          <cell r="X557" t="str">
            <v>H4.US2_WD</v>
          </cell>
          <cell r="Y557">
            <v>6.899</v>
          </cell>
        </row>
        <row r="558">
          <cell r="X558" t="str">
            <v>H4.US3_WD</v>
          </cell>
          <cell r="Y558">
            <v>6.899</v>
          </cell>
        </row>
        <row r="559">
          <cell r="X559" t="str">
            <v>H4.US4_WD</v>
          </cell>
          <cell r="Y559">
            <v>6.899</v>
          </cell>
        </row>
        <row r="560">
          <cell r="X560" t="str">
            <v>H4.US1_WD_CP</v>
          </cell>
          <cell r="Y560">
            <v>6.899</v>
          </cell>
        </row>
        <row r="561">
          <cell r="X561" t="str">
            <v>H4.US2_WD_CP</v>
          </cell>
          <cell r="Y561">
            <v>6.899</v>
          </cell>
        </row>
        <row r="562">
          <cell r="X562" t="str">
            <v>H4.US3_WD_CP</v>
          </cell>
          <cell r="Y562">
            <v>6.899</v>
          </cell>
        </row>
        <row r="563">
          <cell r="X563" t="str">
            <v>H4.US4_WD_CP</v>
          </cell>
          <cell r="Y563">
            <v>6.899</v>
          </cell>
        </row>
        <row r="564">
          <cell r="X564" t="str">
            <v>L4.US1_WD</v>
          </cell>
          <cell r="Y564">
            <v>6.899</v>
          </cell>
        </row>
        <row r="565">
          <cell r="X565" t="str">
            <v>L4.US2_WD</v>
          </cell>
          <cell r="Y565">
            <v>6.899</v>
          </cell>
        </row>
        <row r="566">
          <cell r="X566" t="str">
            <v>L4.US3_WD</v>
          </cell>
          <cell r="Y566">
            <v>6.899</v>
          </cell>
        </row>
        <row r="567">
          <cell r="X567" t="str">
            <v>L4.US4_WD</v>
          </cell>
          <cell r="Y567">
            <v>6.899</v>
          </cell>
        </row>
        <row r="568">
          <cell r="X568" t="str">
            <v>L4.US1_WD_CP</v>
          </cell>
          <cell r="Y568">
            <v>6.899</v>
          </cell>
        </row>
        <row r="569">
          <cell r="X569" t="str">
            <v>L4.US2_WD_CP</v>
          </cell>
          <cell r="Y569">
            <v>6.899</v>
          </cell>
        </row>
        <row r="570">
          <cell r="X570" t="str">
            <v>L4.US3_WD_CP</v>
          </cell>
          <cell r="Y570">
            <v>6.899</v>
          </cell>
        </row>
        <row r="571">
          <cell r="X571" t="str">
            <v>L4.US4_WD_CP</v>
          </cell>
          <cell r="Y571">
            <v>6.899</v>
          </cell>
        </row>
        <row r="572">
          <cell r="X572" t="str">
            <v>I_WSW_WD_T</v>
          </cell>
          <cell r="Y572">
            <v>6.899</v>
          </cell>
        </row>
        <row r="573">
          <cell r="X573" t="str">
            <v>I_WNE_WD_T</v>
          </cell>
          <cell r="Y573">
            <v>6.899</v>
          </cell>
        </row>
        <row r="574">
          <cell r="X574" t="str">
            <v>N_UN_NUC_AD</v>
          </cell>
          <cell r="Y574">
            <v>6.6390000000000002</v>
          </cell>
        </row>
        <row r="575">
          <cell r="X575" t="str">
            <v>N_UN_NUC_MD</v>
          </cell>
          <cell r="Y575">
            <v>6.6390000000000002</v>
          </cell>
        </row>
        <row r="576">
          <cell r="X576" t="str">
            <v>H2.UN1_PV</v>
          </cell>
          <cell r="Y576">
            <v>5.3949999999999996</v>
          </cell>
        </row>
        <row r="577">
          <cell r="X577" t="str">
            <v>H4.AE1_WD</v>
          </cell>
          <cell r="Y577">
            <v>6.899</v>
          </cell>
        </row>
        <row r="578">
          <cell r="X578" t="str">
            <v>I_WNE_WD_TCP</v>
          </cell>
          <cell r="Y578">
            <v>6.899</v>
          </cell>
        </row>
        <row r="579">
          <cell r="X579" t="str">
            <v>L_.HTG_PV</v>
          </cell>
          <cell r="Y579">
            <v>6.75</v>
          </cell>
        </row>
        <row r="580">
          <cell r="X580" t="str">
            <v>L_.HTG_PV_CP</v>
          </cell>
          <cell r="Y580">
            <v>6.75</v>
          </cell>
        </row>
        <row r="581">
          <cell r="X581" t="str">
            <v>L_.HTG_PVS</v>
          </cell>
          <cell r="Y581">
            <v>6.75</v>
          </cell>
        </row>
        <row r="582">
          <cell r="X582" t="str">
            <v>L_.HTR_PV</v>
          </cell>
          <cell r="Y582">
            <v>6.75</v>
          </cell>
        </row>
        <row r="583">
          <cell r="X583" t="str">
            <v>L_.HTR_PV_CP</v>
          </cell>
          <cell r="Y583">
            <v>6.75</v>
          </cell>
        </row>
        <row r="584">
          <cell r="X584" t="str">
            <v>L_.HTR_PVS</v>
          </cell>
          <cell r="Y584">
            <v>6.75</v>
          </cell>
        </row>
        <row r="585">
          <cell r="X585" t="str">
            <v>L_.JB1_PV</v>
          </cell>
          <cell r="Y585">
            <v>6.75</v>
          </cell>
        </row>
        <row r="586">
          <cell r="X586" t="str">
            <v>L_.JB1_PV_CP</v>
          </cell>
          <cell r="Y586">
            <v>6.75</v>
          </cell>
        </row>
        <row r="587">
          <cell r="X587" t="str">
            <v>L_.JB1_PVS</v>
          </cell>
          <cell r="Y587">
            <v>6.75</v>
          </cell>
        </row>
        <row r="588">
          <cell r="X588" t="str">
            <v>L_.JBB_PV</v>
          </cell>
          <cell r="Y588">
            <v>6.75</v>
          </cell>
        </row>
        <row r="589">
          <cell r="X589" t="str">
            <v>L_.JBB_PV_CP</v>
          </cell>
          <cell r="Y589">
            <v>6.75</v>
          </cell>
        </row>
        <row r="590">
          <cell r="X590" t="str">
            <v>L_.JBB_PVS</v>
          </cell>
          <cell r="Y590">
            <v>6.75</v>
          </cell>
        </row>
        <row r="591">
          <cell r="X591" t="str">
            <v>L_.NTN_PV</v>
          </cell>
          <cell r="Y591">
            <v>6.75</v>
          </cell>
        </row>
        <row r="592">
          <cell r="X592" t="str">
            <v>L_.UN1_PV</v>
          </cell>
          <cell r="Y592">
            <v>6.75</v>
          </cell>
        </row>
        <row r="593">
          <cell r="X593" t="str">
            <v>L_.US_PV</v>
          </cell>
          <cell r="Y593">
            <v>6.75</v>
          </cell>
        </row>
        <row r="594">
          <cell r="X594" t="str">
            <v>L_.WN1_PV</v>
          </cell>
          <cell r="Y594">
            <v>6.75</v>
          </cell>
        </row>
        <row r="595">
          <cell r="X595" t="str">
            <v>L_.WW1_PV</v>
          </cell>
          <cell r="Y595">
            <v>6.75</v>
          </cell>
        </row>
        <row r="596">
          <cell r="X596" t="str">
            <v>L4.AE1_WD</v>
          </cell>
          <cell r="Y596">
            <v>6.899</v>
          </cell>
        </row>
        <row r="597">
          <cell r="X597" t="str">
            <v>H_.HTG_PV_CP</v>
          </cell>
          <cell r="Y597">
            <v>6.75</v>
          </cell>
        </row>
        <row r="598">
          <cell r="X598" t="str">
            <v>H_.HTR_PV_CP</v>
          </cell>
          <cell r="Y598">
            <v>6.75</v>
          </cell>
        </row>
        <row r="599">
          <cell r="X599" t="str">
            <v>H_.JB1_PV_CP</v>
          </cell>
          <cell r="Y599">
            <v>6.75</v>
          </cell>
        </row>
        <row r="600">
          <cell r="X600" t="str">
            <v>H_.JBB_PV_CP</v>
          </cell>
          <cell r="Y600">
            <v>6.75</v>
          </cell>
        </row>
        <row r="601">
          <cell r="X601" t="str">
            <v>H_.NTN_PV</v>
          </cell>
          <cell r="Y601">
            <v>6.75</v>
          </cell>
        </row>
        <row r="602">
          <cell r="X602" t="str">
            <v/>
          </cell>
          <cell r="Y602" t="str">
            <v/>
          </cell>
        </row>
        <row r="603">
          <cell r="X603" t="str">
            <v/>
          </cell>
          <cell r="Y603" t="str">
            <v/>
          </cell>
        </row>
        <row r="604">
          <cell r="X604" t="str">
            <v/>
          </cell>
          <cell r="Y604" t="str">
            <v/>
          </cell>
        </row>
        <row r="605">
          <cell r="X605" t="str">
            <v/>
          </cell>
          <cell r="Y605" t="str">
            <v/>
          </cell>
        </row>
        <row r="606">
          <cell r="X606" t="str">
            <v/>
          </cell>
          <cell r="Y606" t="str">
            <v/>
          </cell>
        </row>
        <row r="607">
          <cell r="X607" t="str">
            <v/>
          </cell>
          <cell r="Y607" t="str">
            <v/>
          </cell>
        </row>
        <row r="608">
          <cell r="X608" t="str">
            <v/>
          </cell>
          <cell r="Y608" t="str">
            <v/>
          </cell>
        </row>
        <row r="609">
          <cell r="X609" t="str">
            <v/>
          </cell>
          <cell r="Y609" t="str">
            <v/>
          </cell>
        </row>
        <row r="610">
          <cell r="X610" t="str">
            <v/>
          </cell>
          <cell r="Y610" t="str">
            <v/>
          </cell>
        </row>
        <row r="611">
          <cell r="X611" t="str">
            <v/>
          </cell>
          <cell r="Y611" t="str">
            <v/>
          </cell>
        </row>
        <row r="612">
          <cell r="X612" t="str">
            <v/>
          </cell>
          <cell r="Y612" t="str">
            <v/>
          </cell>
        </row>
        <row r="613">
          <cell r="X613" t="str">
            <v/>
          </cell>
          <cell r="Y613" t="str">
            <v/>
          </cell>
        </row>
        <row r="614">
          <cell r="X614" t="str">
            <v/>
          </cell>
          <cell r="Y614" t="str">
            <v/>
          </cell>
        </row>
        <row r="615">
          <cell r="X615" t="str">
            <v/>
          </cell>
          <cell r="Y615" t="str">
            <v/>
          </cell>
        </row>
        <row r="616">
          <cell r="X616" t="str">
            <v/>
          </cell>
          <cell r="Y616" t="str">
            <v/>
          </cell>
        </row>
        <row r="617">
          <cell r="X617" t="str">
            <v/>
          </cell>
          <cell r="Y617" t="str">
            <v/>
          </cell>
        </row>
        <row r="618">
          <cell r="X618" t="str">
            <v/>
          </cell>
          <cell r="Y618" t="str">
            <v/>
          </cell>
        </row>
        <row r="619">
          <cell r="X619" t="str">
            <v/>
          </cell>
          <cell r="Y619" t="str">
            <v/>
          </cell>
        </row>
        <row r="620">
          <cell r="X620" t="str">
            <v/>
          </cell>
          <cell r="Y620" t="str">
            <v/>
          </cell>
        </row>
        <row r="621">
          <cell r="X621" t="str">
            <v/>
          </cell>
          <cell r="Y621" t="str">
            <v/>
          </cell>
        </row>
        <row r="622">
          <cell r="X622" t="str">
            <v/>
          </cell>
          <cell r="Y622" t="str">
            <v/>
          </cell>
        </row>
        <row r="623">
          <cell r="X623" t="str">
            <v/>
          </cell>
          <cell r="Y623" t="str">
            <v/>
          </cell>
        </row>
        <row r="624">
          <cell r="X624" t="str">
            <v/>
          </cell>
          <cell r="Y624" t="str">
            <v/>
          </cell>
        </row>
        <row r="625">
          <cell r="X625" t="str">
            <v/>
          </cell>
          <cell r="Y625" t="str">
            <v/>
          </cell>
        </row>
        <row r="626">
          <cell r="X626" t="str">
            <v/>
          </cell>
          <cell r="Y626" t="str">
            <v/>
          </cell>
        </row>
        <row r="627">
          <cell r="X627" t="str">
            <v/>
          </cell>
          <cell r="Y627" t="str">
            <v/>
          </cell>
        </row>
        <row r="628">
          <cell r="X628" t="str">
            <v/>
          </cell>
          <cell r="Y628" t="str">
            <v/>
          </cell>
        </row>
        <row r="629">
          <cell r="X629" t="str">
            <v/>
          </cell>
          <cell r="Y629" t="str">
            <v/>
          </cell>
        </row>
        <row r="630">
          <cell r="X630" t="str">
            <v/>
          </cell>
          <cell r="Y630" t="str">
            <v/>
          </cell>
        </row>
        <row r="631">
          <cell r="X631" t="str">
            <v/>
          </cell>
          <cell r="Y631" t="str">
            <v/>
          </cell>
        </row>
        <row r="632">
          <cell r="X632" t="str">
            <v/>
          </cell>
          <cell r="Y632" t="str">
            <v/>
          </cell>
        </row>
        <row r="633">
          <cell r="X633" t="str">
            <v/>
          </cell>
          <cell r="Y633" t="str">
            <v/>
          </cell>
        </row>
        <row r="634">
          <cell r="X634" t="str">
            <v/>
          </cell>
          <cell r="Y634" t="str">
            <v/>
          </cell>
        </row>
        <row r="635">
          <cell r="X635" t="str">
            <v/>
          </cell>
          <cell r="Y635" t="str">
            <v/>
          </cell>
        </row>
        <row r="636">
          <cell r="X636" t="str">
            <v/>
          </cell>
          <cell r="Y636" t="str">
            <v/>
          </cell>
        </row>
        <row r="637">
          <cell r="X637" t="str">
            <v/>
          </cell>
          <cell r="Y637" t="str">
            <v/>
          </cell>
        </row>
        <row r="638">
          <cell r="X638" t="str">
            <v/>
          </cell>
          <cell r="Y638" t="str">
            <v/>
          </cell>
        </row>
        <row r="639">
          <cell r="X639" t="str">
            <v/>
          </cell>
          <cell r="Y639" t="str">
            <v/>
          </cell>
        </row>
        <row r="640">
          <cell r="X640" t="str">
            <v/>
          </cell>
          <cell r="Y640" t="str">
            <v/>
          </cell>
        </row>
        <row r="641">
          <cell r="X641" t="str">
            <v/>
          </cell>
          <cell r="Y641" t="str">
            <v/>
          </cell>
        </row>
        <row r="642">
          <cell r="X642" t="str">
            <v/>
          </cell>
          <cell r="Y642" t="str">
            <v/>
          </cell>
        </row>
        <row r="643">
          <cell r="X643" t="str">
            <v/>
          </cell>
          <cell r="Y643" t="str">
            <v/>
          </cell>
        </row>
        <row r="644">
          <cell r="X644" t="str">
            <v/>
          </cell>
          <cell r="Y644" t="str">
            <v/>
          </cell>
        </row>
        <row r="645">
          <cell r="X645" t="str">
            <v/>
          </cell>
          <cell r="Y645" t="str">
            <v/>
          </cell>
        </row>
        <row r="646">
          <cell r="X646" t="str">
            <v/>
          </cell>
          <cell r="Y646" t="str">
            <v/>
          </cell>
        </row>
        <row r="647">
          <cell r="X647" t="str">
            <v/>
          </cell>
          <cell r="Y647" t="str">
            <v/>
          </cell>
        </row>
        <row r="648">
          <cell r="X648" t="str">
            <v/>
          </cell>
          <cell r="Y648" t="str">
            <v/>
          </cell>
        </row>
        <row r="649">
          <cell r="X649" t="str">
            <v/>
          </cell>
          <cell r="Y649" t="str">
            <v/>
          </cell>
        </row>
        <row r="650">
          <cell r="X650" t="str">
            <v/>
          </cell>
          <cell r="Y650" t="str">
            <v/>
          </cell>
        </row>
        <row r="651">
          <cell r="X651" t="str">
            <v/>
          </cell>
          <cell r="Y651" t="str">
            <v/>
          </cell>
        </row>
        <row r="652">
          <cell r="X652" t="str">
            <v/>
          </cell>
          <cell r="Y652" t="str">
            <v/>
          </cell>
        </row>
        <row r="653">
          <cell r="X653" t="str">
            <v/>
          </cell>
          <cell r="Y653" t="str">
            <v/>
          </cell>
        </row>
        <row r="654">
          <cell r="X654" t="str">
            <v/>
          </cell>
          <cell r="Y654" t="str">
            <v/>
          </cell>
        </row>
        <row r="655">
          <cell r="X655" t="str">
            <v/>
          </cell>
          <cell r="Y655" t="str">
            <v/>
          </cell>
        </row>
        <row r="656">
          <cell r="X656" t="str">
            <v/>
          </cell>
          <cell r="Y656" t="str">
            <v/>
          </cell>
        </row>
        <row r="657">
          <cell r="X657" t="str">
            <v/>
          </cell>
          <cell r="Y657" t="str">
            <v/>
          </cell>
        </row>
        <row r="658">
          <cell r="X658" t="str">
            <v/>
          </cell>
          <cell r="Y658" t="str">
            <v/>
          </cell>
        </row>
        <row r="659">
          <cell r="X659" t="str">
            <v/>
          </cell>
          <cell r="Y659" t="str">
            <v/>
          </cell>
        </row>
        <row r="660">
          <cell r="X660" t="str">
            <v/>
          </cell>
          <cell r="Y660" t="str">
            <v/>
          </cell>
        </row>
        <row r="661">
          <cell r="X661" t="str">
            <v/>
          </cell>
          <cell r="Y661" t="str">
            <v/>
          </cell>
        </row>
        <row r="662">
          <cell r="X662" t="str">
            <v/>
          </cell>
          <cell r="Y662" t="str">
            <v/>
          </cell>
        </row>
        <row r="663">
          <cell r="X663" t="str">
            <v/>
          </cell>
          <cell r="Y663" t="str">
            <v/>
          </cell>
        </row>
        <row r="664">
          <cell r="X664" t="str">
            <v/>
          </cell>
          <cell r="Y664" t="str">
            <v/>
          </cell>
        </row>
        <row r="665">
          <cell r="X665" t="str">
            <v/>
          </cell>
          <cell r="Y665" t="str">
            <v/>
          </cell>
        </row>
        <row r="666">
          <cell r="X666" t="str">
            <v/>
          </cell>
          <cell r="Y666" t="str">
            <v/>
          </cell>
        </row>
        <row r="667">
          <cell r="X667" t="str">
            <v/>
          </cell>
          <cell r="Y667" t="str">
            <v/>
          </cell>
        </row>
        <row r="668">
          <cell r="X668" t="str">
            <v/>
          </cell>
          <cell r="Y668" t="str">
            <v/>
          </cell>
        </row>
        <row r="669">
          <cell r="X669" t="str">
            <v/>
          </cell>
          <cell r="Y669" t="str">
            <v/>
          </cell>
        </row>
        <row r="670">
          <cell r="X670" t="str">
            <v/>
          </cell>
          <cell r="Y670" t="str">
            <v/>
          </cell>
        </row>
        <row r="671">
          <cell r="X671" t="str">
            <v/>
          </cell>
          <cell r="Y671" t="str">
            <v/>
          </cell>
        </row>
        <row r="672">
          <cell r="X672" t="str">
            <v/>
          </cell>
          <cell r="Y672" t="str">
            <v/>
          </cell>
        </row>
        <row r="673">
          <cell r="X673" t="str">
            <v/>
          </cell>
          <cell r="Y673" t="str">
            <v/>
          </cell>
        </row>
        <row r="674">
          <cell r="X674" t="str">
            <v/>
          </cell>
          <cell r="Y674" t="str">
            <v/>
          </cell>
        </row>
        <row r="675">
          <cell r="X675" t="str">
            <v/>
          </cell>
          <cell r="Y675" t="str">
            <v/>
          </cell>
        </row>
        <row r="676">
          <cell r="X676" t="str">
            <v/>
          </cell>
          <cell r="Y676" t="str">
            <v/>
          </cell>
        </row>
        <row r="677">
          <cell r="X677" t="str">
            <v/>
          </cell>
          <cell r="Y677" t="str">
            <v/>
          </cell>
        </row>
        <row r="678">
          <cell r="X678" t="str">
            <v/>
          </cell>
          <cell r="Y678" t="str">
            <v/>
          </cell>
        </row>
        <row r="679">
          <cell r="X679" t="str">
            <v/>
          </cell>
          <cell r="Y679" t="str">
            <v/>
          </cell>
        </row>
        <row r="680">
          <cell r="X680" t="str">
            <v/>
          </cell>
          <cell r="Y680" t="str">
            <v/>
          </cell>
        </row>
        <row r="681">
          <cell r="X681" t="str">
            <v/>
          </cell>
          <cell r="Y681" t="str">
            <v/>
          </cell>
        </row>
        <row r="682">
          <cell r="X682" t="str">
            <v/>
          </cell>
          <cell r="Y682" t="str">
            <v/>
          </cell>
        </row>
        <row r="683">
          <cell r="X683" t="str">
            <v/>
          </cell>
          <cell r="Y683" t="str">
            <v/>
          </cell>
        </row>
        <row r="684">
          <cell r="X684" t="str">
            <v/>
          </cell>
          <cell r="Y684" t="str">
            <v/>
          </cell>
        </row>
        <row r="685">
          <cell r="X685" t="str">
            <v/>
          </cell>
          <cell r="Y685" t="str">
            <v/>
          </cell>
        </row>
        <row r="686">
          <cell r="X686" t="str">
            <v/>
          </cell>
          <cell r="Y686" t="str">
            <v/>
          </cell>
        </row>
        <row r="687">
          <cell r="X687" t="str">
            <v/>
          </cell>
          <cell r="Y687" t="str">
            <v/>
          </cell>
        </row>
        <row r="688">
          <cell r="X688" t="str">
            <v/>
          </cell>
          <cell r="Y688" t="str">
            <v/>
          </cell>
        </row>
        <row r="689">
          <cell r="X689" t="str">
            <v/>
          </cell>
          <cell r="Y689" t="str">
            <v/>
          </cell>
        </row>
        <row r="690">
          <cell r="X690" t="str">
            <v/>
          </cell>
          <cell r="Y690" t="str">
            <v/>
          </cell>
        </row>
        <row r="691">
          <cell r="X691" t="str">
            <v/>
          </cell>
          <cell r="Y691" t="str">
            <v/>
          </cell>
        </row>
        <row r="692">
          <cell r="X692" t="str">
            <v/>
          </cell>
          <cell r="Y692" t="str">
            <v/>
          </cell>
        </row>
        <row r="693">
          <cell r="X693" t="str">
            <v/>
          </cell>
          <cell r="Y693" t="str">
            <v/>
          </cell>
        </row>
        <row r="694">
          <cell r="X694" t="str">
            <v/>
          </cell>
          <cell r="Y694" t="str">
            <v/>
          </cell>
        </row>
        <row r="695">
          <cell r="X695" t="str">
            <v/>
          </cell>
          <cell r="Y695" t="str">
            <v/>
          </cell>
        </row>
        <row r="696">
          <cell r="X696" t="str">
            <v/>
          </cell>
          <cell r="Y696" t="str">
            <v/>
          </cell>
        </row>
        <row r="697">
          <cell r="X697" t="str">
            <v/>
          </cell>
          <cell r="Y697" t="str">
            <v/>
          </cell>
        </row>
        <row r="698">
          <cell r="X698" t="str">
            <v/>
          </cell>
          <cell r="Y698" t="str">
            <v/>
          </cell>
        </row>
        <row r="699">
          <cell r="X699" t="str">
            <v/>
          </cell>
          <cell r="Y699" t="str">
            <v/>
          </cell>
        </row>
        <row r="700">
          <cell r="X700" t="str">
            <v/>
          </cell>
          <cell r="Y700" t="str">
            <v/>
          </cell>
        </row>
        <row r="701">
          <cell r="X701" t="str">
            <v/>
          </cell>
          <cell r="Y701" t="str">
            <v/>
          </cell>
        </row>
        <row r="702">
          <cell r="X702" t="str">
            <v/>
          </cell>
          <cell r="Y702" t="str">
            <v/>
          </cell>
        </row>
        <row r="703">
          <cell r="X703" t="str">
            <v/>
          </cell>
          <cell r="Y703" t="str">
            <v/>
          </cell>
        </row>
        <row r="704">
          <cell r="X704" t="str">
            <v/>
          </cell>
          <cell r="Y704" t="str">
            <v/>
          </cell>
        </row>
        <row r="705">
          <cell r="X705" t="str">
            <v/>
          </cell>
          <cell r="Y705" t="str">
            <v/>
          </cell>
        </row>
        <row r="706">
          <cell r="X706" t="str">
            <v/>
          </cell>
          <cell r="Y706" t="str">
            <v/>
          </cell>
        </row>
        <row r="707">
          <cell r="X707" t="str">
            <v/>
          </cell>
          <cell r="Y707" t="str">
            <v/>
          </cell>
        </row>
        <row r="708">
          <cell r="X708" t="str">
            <v/>
          </cell>
          <cell r="Y708" t="str">
            <v/>
          </cell>
        </row>
        <row r="709">
          <cell r="X709" t="str">
            <v/>
          </cell>
          <cell r="Y709" t="str">
            <v/>
          </cell>
        </row>
        <row r="710">
          <cell r="X710" t="str">
            <v/>
          </cell>
          <cell r="Y710" t="str">
            <v/>
          </cell>
        </row>
        <row r="711">
          <cell r="X711" t="str">
            <v/>
          </cell>
          <cell r="Y711" t="str">
            <v/>
          </cell>
        </row>
        <row r="712">
          <cell r="X712" t="str">
            <v/>
          </cell>
          <cell r="Y712" t="str">
            <v/>
          </cell>
        </row>
        <row r="713">
          <cell r="X713" t="str">
            <v/>
          </cell>
          <cell r="Y713" t="str">
            <v/>
          </cell>
        </row>
        <row r="714">
          <cell r="X714" t="str">
            <v/>
          </cell>
          <cell r="Y714" t="str">
            <v/>
          </cell>
        </row>
        <row r="715">
          <cell r="X715" t="str">
            <v/>
          </cell>
          <cell r="Y715" t="str">
            <v/>
          </cell>
        </row>
        <row r="716">
          <cell r="X716" t="str">
            <v/>
          </cell>
          <cell r="Y716" t="str">
            <v/>
          </cell>
        </row>
        <row r="717">
          <cell r="X717" t="str">
            <v/>
          </cell>
          <cell r="Y717" t="str">
            <v/>
          </cell>
        </row>
        <row r="718">
          <cell r="X718" t="str">
            <v/>
          </cell>
          <cell r="Y718" t="str">
            <v/>
          </cell>
        </row>
        <row r="719">
          <cell r="X719" t="str">
            <v/>
          </cell>
          <cell r="Y719" t="str">
            <v/>
          </cell>
        </row>
        <row r="720">
          <cell r="X720" t="str">
            <v/>
          </cell>
          <cell r="Y720" t="str">
            <v/>
          </cell>
        </row>
        <row r="721">
          <cell r="X721" t="str">
            <v/>
          </cell>
          <cell r="Y721" t="str">
            <v/>
          </cell>
        </row>
        <row r="722">
          <cell r="X722" t="str">
            <v/>
          </cell>
          <cell r="Y722" t="str">
            <v/>
          </cell>
        </row>
        <row r="723">
          <cell r="X723" t="str">
            <v/>
          </cell>
          <cell r="Y723" t="str">
            <v/>
          </cell>
        </row>
        <row r="724">
          <cell r="X724" t="str">
            <v/>
          </cell>
          <cell r="Y724" t="str">
            <v/>
          </cell>
        </row>
        <row r="725">
          <cell r="X725" t="str">
            <v/>
          </cell>
          <cell r="Y725" t="str">
            <v/>
          </cell>
        </row>
        <row r="726">
          <cell r="X726" t="str">
            <v/>
          </cell>
          <cell r="Y726" t="str">
            <v/>
          </cell>
        </row>
        <row r="727">
          <cell r="X727" t="str">
            <v/>
          </cell>
          <cell r="Y727" t="str">
            <v/>
          </cell>
        </row>
        <row r="728">
          <cell r="X728" t="str">
            <v/>
          </cell>
          <cell r="Y728" t="str">
            <v/>
          </cell>
        </row>
        <row r="729">
          <cell r="X729" t="str">
            <v/>
          </cell>
          <cell r="Y729" t="str">
            <v/>
          </cell>
        </row>
        <row r="730">
          <cell r="X730" t="str">
            <v/>
          </cell>
          <cell r="Y730" t="str">
            <v/>
          </cell>
        </row>
        <row r="731">
          <cell r="X731" t="str">
            <v/>
          </cell>
          <cell r="Y731" t="str">
            <v/>
          </cell>
        </row>
        <row r="732">
          <cell r="X732" t="str">
            <v/>
          </cell>
          <cell r="Y732" t="str">
            <v/>
          </cell>
        </row>
        <row r="733">
          <cell r="X733" t="str">
            <v/>
          </cell>
          <cell r="Y733" t="str">
            <v/>
          </cell>
        </row>
        <row r="734">
          <cell r="X734" t="str">
            <v/>
          </cell>
          <cell r="Y734" t="str">
            <v/>
          </cell>
        </row>
        <row r="735">
          <cell r="X735" t="str">
            <v/>
          </cell>
          <cell r="Y735" t="str">
            <v/>
          </cell>
        </row>
        <row r="736">
          <cell r="X736" t="str">
            <v/>
          </cell>
          <cell r="Y736" t="str">
            <v/>
          </cell>
        </row>
        <row r="737">
          <cell r="X737" t="str">
            <v/>
          </cell>
          <cell r="Y737" t="str">
            <v/>
          </cell>
        </row>
        <row r="738">
          <cell r="X738" t="str">
            <v/>
          </cell>
          <cell r="Y738" t="str">
            <v/>
          </cell>
        </row>
        <row r="739">
          <cell r="X739" t="str">
            <v/>
          </cell>
          <cell r="Y739" t="str">
            <v/>
          </cell>
        </row>
        <row r="740">
          <cell r="X740" t="str">
            <v/>
          </cell>
          <cell r="Y740" t="str">
            <v/>
          </cell>
        </row>
        <row r="741">
          <cell r="X741" t="str">
            <v/>
          </cell>
          <cell r="Y741" t="str">
            <v/>
          </cell>
        </row>
        <row r="742">
          <cell r="X742" t="str">
            <v/>
          </cell>
          <cell r="Y742" t="str">
            <v/>
          </cell>
        </row>
        <row r="743">
          <cell r="X743" t="str">
            <v/>
          </cell>
          <cell r="Y743" t="str">
            <v/>
          </cell>
        </row>
        <row r="744">
          <cell r="X744" t="str">
            <v/>
          </cell>
          <cell r="Y744" t="str">
            <v/>
          </cell>
        </row>
        <row r="745">
          <cell r="X745" t="str">
            <v/>
          </cell>
          <cell r="Y745" t="str">
            <v/>
          </cell>
        </row>
        <row r="746">
          <cell r="X746" t="str">
            <v/>
          </cell>
          <cell r="Y746" t="str">
            <v/>
          </cell>
        </row>
        <row r="747">
          <cell r="X747" t="str">
            <v/>
          </cell>
          <cell r="Y747" t="str">
            <v/>
          </cell>
        </row>
        <row r="748">
          <cell r="X748" t="str">
            <v/>
          </cell>
          <cell r="Y748" t="str">
            <v/>
          </cell>
        </row>
        <row r="749">
          <cell r="X749" t="str">
            <v/>
          </cell>
          <cell r="Y749" t="str">
            <v/>
          </cell>
        </row>
        <row r="750">
          <cell r="X750" t="str">
            <v/>
          </cell>
          <cell r="Y750" t="str">
            <v/>
          </cell>
        </row>
        <row r="751">
          <cell r="X751" t="str">
            <v/>
          </cell>
          <cell r="Y751" t="str">
            <v/>
          </cell>
        </row>
        <row r="752">
          <cell r="X752" t="str">
            <v/>
          </cell>
          <cell r="Y752" t="str">
            <v/>
          </cell>
        </row>
        <row r="753">
          <cell r="X753" t="str">
            <v/>
          </cell>
          <cell r="Y753" t="str">
            <v/>
          </cell>
        </row>
        <row r="754">
          <cell r="X754" t="str">
            <v/>
          </cell>
          <cell r="Y754" t="str">
            <v/>
          </cell>
        </row>
        <row r="755">
          <cell r="X755" t="str">
            <v/>
          </cell>
          <cell r="Y755" t="str">
            <v/>
          </cell>
        </row>
        <row r="756">
          <cell r="X756" t="str">
            <v/>
          </cell>
          <cell r="Y756" t="str">
            <v/>
          </cell>
        </row>
        <row r="757">
          <cell r="X757" t="str">
            <v/>
          </cell>
          <cell r="Y757" t="str">
            <v/>
          </cell>
        </row>
        <row r="758">
          <cell r="X758" t="str">
            <v/>
          </cell>
          <cell r="Y758" t="str">
            <v/>
          </cell>
        </row>
        <row r="759">
          <cell r="X759" t="str">
            <v/>
          </cell>
          <cell r="Y759" t="str">
            <v/>
          </cell>
        </row>
        <row r="760">
          <cell r="X760" t="str">
            <v/>
          </cell>
          <cell r="Y760" t="str">
            <v/>
          </cell>
        </row>
        <row r="761">
          <cell r="X761" t="str">
            <v/>
          </cell>
          <cell r="Y761" t="str">
            <v/>
          </cell>
        </row>
        <row r="762">
          <cell r="X762" t="str">
            <v/>
          </cell>
          <cell r="Y762" t="str">
            <v/>
          </cell>
        </row>
        <row r="763">
          <cell r="X763" t="str">
            <v/>
          </cell>
          <cell r="Y763" t="str">
            <v/>
          </cell>
        </row>
        <row r="764">
          <cell r="X764" t="str">
            <v/>
          </cell>
          <cell r="Y764" t="str">
            <v/>
          </cell>
        </row>
        <row r="765">
          <cell r="X765" t="str">
            <v/>
          </cell>
          <cell r="Y765" t="str">
            <v/>
          </cell>
        </row>
        <row r="766">
          <cell r="X766" t="str">
            <v/>
          </cell>
          <cell r="Y766" t="str">
            <v/>
          </cell>
        </row>
        <row r="767">
          <cell r="X767" t="str">
            <v/>
          </cell>
          <cell r="Y767" t="str">
            <v/>
          </cell>
        </row>
        <row r="768">
          <cell r="X768" t="str">
            <v/>
          </cell>
          <cell r="Y768" t="str">
            <v/>
          </cell>
        </row>
        <row r="769">
          <cell r="X769" t="str">
            <v/>
          </cell>
          <cell r="Y769" t="str">
            <v/>
          </cell>
        </row>
        <row r="770">
          <cell r="X770" t="str">
            <v/>
          </cell>
          <cell r="Y770" t="str">
            <v/>
          </cell>
        </row>
        <row r="771">
          <cell r="X771" t="str">
            <v/>
          </cell>
          <cell r="Y771" t="str">
            <v/>
          </cell>
        </row>
        <row r="772">
          <cell r="X772" t="str">
            <v/>
          </cell>
          <cell r="Y772" t="str">
            <v/>
          </cell>
        </row>
        <row r="773">
          <cell r="X773" t="str">
            <v/>
          </cell>
          <cell r="Y773" t="str">
            <v/>
          </cell>
        </row>
        <row r="774">
          <cell r="X774" t="str">
            <v/>
          </cell>
          <cell r="Y774" t="str">
            <v/>
          </cell>
        </row>
        <row r="775">
          <cell r="X775" t="str">
            <v/>
          </cell>
          <cell r="Y775" t="str">
            <v/>
          </cell>
        </row>
        <row r="776">
          <cell r="X776" t="str">
            <v/>
          </cell>
          <cell r="Y776" t="str">
            <v/>
          </cell>
        </row>
        <row r="777">
          <cell r="X777" t="str">
            <v/>
          </cell>
          <cell r="Y777" t="str">
            <v/>
          </cell>
        </row>
        <row r="778">
          <cell r="X778" t="str">
            <v/>
          </cell>
          <cell r="Y778" t="str">
            <v/>
          </cell>
        </row>
        <row r="779">
          <cell r="X779" t="str">
            <v/>
          </cell>
          <cell r="Y779" t="str">
            <v/>
          </cell>
        </row>
        <row r="780">
          <cell r="X780" t="str">
            <v/>
          </cell>
          <cell r="Y780" t="str">
            <v/>
          </cell>
        </row>
        <row r="781">
          <cell r="X781" t="str">
            <v/>
          </cell>
          <cell r="Y781" t="str">
            <v/>
          </cell>
        </row>
        <row r="782">
          <cell r="X782" t="str">
            <v/>
          </cell>
          <cell r="Y782" t="str">
            <v/>
          </cell>
        </row>
        <row r="783">
          <cell r="X783" t="str">
            <v/>
          </cell>
          <cell r="Y783" t="str">
            <v/>
          </cell>
        </row>
        <row r="784">
          <cell r="X784" t="str">
            <v/>
          </cell>
          <cell r="Y784" t="str">
            <v/>
          </cell>
        </row>
        <row r="785">
          <cell r="X785" t="str">
            <v/>
          </cell>
          <cell r="Y785" t="str">
            <v/>
          </cell>
        </row>
        <row r="786">
          <cell r="X786" t="str">
            <v/>
          </cell>
          <cell r="Y786" t="str">
            <v/>
          </cell>
        </row>
        <row r="787">
          <cell r="X787" t="str">
            <v/>
          </cell>
          <cell r="Y787" t="str">
            <v/>
          </cell>
        </row>
        <row r="788">
          <cell r="X788" t="str">
            <v/>
          </cell>
          <cell r="Y788" t="str">
            <v/>
          </cell>
        </row>
        <row r="789">
          <cell r="X789" t="str">
            <v/>
          </cell>
          <cell r="Y789" t="str">
            <v/>
          </cell>
        </row>
        <row r="790">
          <cell r="X790" t="str">
            <v/>
          </cell>
          <cell r="Y790" t="str">
            <v/>
          </cell>
        </row>
        <row r="791">
          <cell r="X791" t="str">
            <v/>
          </cell>
          <cell r="Y791" t="str">
            <v/>
          </cell>
        </row>
        <row r="792">
          <cell r="X792" t="str">
            <v/>
          </cell>
          <cell r="Y792" t="str">
            <v/>
          </cell>
        </row>
        <row r="793">
          <cell r="X793" t="str">
            <v/>
          </cell>
          <cell r="Y793" t="str">
            <v/>
          </cell>
        </row>
        <row r="794">
          <cell r="X794" t="str">
            <v/>
          </cell>
          <cell r="Y794" t="str">
            <v/>
          </cell>
        </row>
        <row r="795">
          <cell r="X795" t="str">
            <v/>
          </cell>
          <cell r="Y795" t="str">
            <v/>
          </cell>
        </row>
        <row r="796">
          <cell r="X796" t="str">
            <v/>
          </cell>
          <cell r="Y796" t="str">
            <v/>
          </cell>
        </row>
        <row r="797">
          <cell r="X797" t="str">
            <v/>
          </cell>
          <cell r="Y797" t="str">
            <v/>
          </cell>
        </row>
        <row r="798">
          <cell r="X798" t="str">
            <v/>
          </cell>
          <cell r="Y798" t="str">
            <v/>
          </cell>
        </row>
        <row r="799">
          <cell r="X799" t="str">
            <v/>
          </cell>
          <cell r="Y799" t="str">
            <v/>
          </cell>
        </row>
        <row r="800">
          <cell r="X800" t="str">
            <v/>
          </cell>
          <cell r="Y800" t="str">
            <v/>
          </cell>
        </row>
        <row r="801">
          <cell r="X801" t="str">
            <v/>
          </cell>
          <cell r="Y801" t="str">
            <v/>
          </cell>
        </row>
        <row r="802">
          <cell r="X802" t="str">
            <v/>
          </cell>
          <cell r="Y802" t="str">
            <v/>
          </cell>
        </row>
        <row r="803">
          <cell r="X803" t="str">
            <v/>
          </cell>
          <cell r="Y803" t="str">
            <v/>
          </cell>
        </row>
        <row r="804">
          <cell r="X804" t="str">
            <v/>
          </cell>
          <cell r="Y804" t="str">
            <v/>
          </cell>
        </row>
        <row r="805">
          <cell r="X805" t="str">
            <v/>
          </cell>
          <cell r="Y805" t="str">
            <v/>
          </cell>
        </row>
        <row r="806">
          <cell r="X806" t="str">
            <v/>
          </cell>
          <cell r="Y806" t="str">
            <v/>
          </cell>
        </row>
        <row r="807">
          <cell r="X807" t="str">
            <v/>
          </cell>
          <cell r="Y807" t="str">
            <v/>
          </cell>
        </row>
        <row r="808">
          <cell r="X808" t="str">
            <v/>
          </cell>
          <cell r="Y808" t="str">
            <v/>
          </cell>
        </row>
        <row r="809">
          <cell r="X809" t="str">
            <v/>
          </cell>
          <cell r="Y809" t="str">
            <v/>
          </cell>
        </row>
        <row r="810">
          <cell r="X810" t="str">
            <v/>
          </cell>
          <cell r="Y810" t="str">
            <v/>
          </cell>
        </row>
        <row r="811">
          <cell r="X811" t="str">
            <v/>
          </cell>
          <cell r="Y811" t="str">
            <v/>
          </cell>
        </row>
        <row r="812">
          <cell r="X812" t="str">
            <v/>
          </cell>
          <cell r="Y812" t="str">
            <v/>
          </cell>
        </row>
        <row r="813">
          <cell r="X813" t="str">
            <v/>
          </cell>
          <cell r="Y813" t="str">
            <v/>
          </cell>
        </row>
        <row r="814">
          <cell r="X814" t="str">
            <v/>
          </cell>
          <cell r="Y814" t="str">
            <v/>
          </cell>
        </row>
        <row r="815">
          <cell r="X815" t="str">
            <v/>
          </cell>
          <cell r="Y815" t="str">
            <v/>
          </cell>
        </row>
        <row r="816">
          <cell r="X816" t="str">
            <v/>
          </cell>
          <cell r="Y816" t="str">
            <v/>
          </cell>
        </row>
        <row r="817">
          <cell r="X817" t="str">
            <v/>
          </cell>
          <cell r="Y817" t="str">
            <v/>
          </cell>
        </row>
        <row r="818">
          <cell r="X818" t="str">
            <v/>
          </cell>
          <cell r="Y818" t="str">
            <v/>
          </cell>
        </row>
        <row r="819">
          <cell r="X819" t="str">
            <v/>
          </cell>
          <cell r="Y819" t="str">
            <v/>
          </cell>
        </row>
        <row r="820">
          <cell r="X820" t="str">
            <v/>
          </cell>
          <cell r="Y820" t="str">
            <v/>
          </cell>
        </row>
        <row r="821">
          <cell r="X821" t="str">
            <v/>
          </cell>
          <cell r="Y821" t="str">
            <v/>
          </cell>
        </row>
        <row r="822">
          <cell r="X822" t="str">
            <v/>
          </cell>
          <cell r="Y822" t="str">
            <v/>
          </cell>
        </row>
        <row r="823">
          <cell r="X823" t="str">
            <v/>
          </cell>
          <cell r="Y823" t="str">
            <v/>
          </cell>
        </row>
        <row r="824">
          <cell r="X824" t="str">
            <v/>
          </cell>
          <cell r="Y824" t="str">
            <v/>
          </cell>
        </row>
        <row r="825">
          <cell r="X825" t="str">
            <v/>
          </cell>
          <cell r="Y825" t="str">
            <v/>
          </cell>
        </row>
        <row r="826">
          <cell r="X826" t="str">
            <v/>
          </cell>
          <cell r="Y826" t="str">
            <v/>
          </cell>
        </row>
        <row r="827">
          <cell r="X827" t="str">
            <v/>
          </cell>
          <cell r="Y827" t="str">
            <v/>
          </cell>
        </row>
        <row r="828">
          <cell r="X828" t="str">
            <v/>
          </cell>
          <cell r="Y828" t="str">
            <v/>
          </cell>
        </row>
        <row r="829">
          <cell r="X829" t="str">
            <v/>
          </cell>
          <cell r="Y829" t="str">
            <v/>
          </cell>
        </row>
        <row r="830">
          <cell r="X830" t="str">
            <v/>
          </cell>
          <cell r="Y830" t="str">
            <v/>
          </cell>
        </row>
        <row r="831">
          <cell r="X831" t="str">
            <v/>
          </cell>
          <cell r="Y831" t="str">
            <v/>
          </cell>
        </row>
        <row r="832">
          <cell r="X832" t="str">
            <v/>
          </cell>
          <cell r="Y832" t="str">
            <v/>
          </cell>
        </row>
        <row r="833">
          <cell r="X833" t="str">
            <v/>
          </cell>
          <cell r="Y833" t="str">
            <v/>
          </cell>
        </row>
        <row r="834">
          <cell r="X834" t="str">
            <v/>
          </cell>
          <cell r="Y834" t="str">
            <v/>
          </cell>
        </row>
        <row r="835">
          <cell r="X835" t="str">
            <v/>
          </cell>
          <cell r="Y835" t="str">
            <v/>
          </cell>
        </row>
        <row r="836">
          <cell r="X836" t="str">
            <v/>
          </cell>
          <cell r="Y836" t="str">
            <v/>
          </cell>
        </row>
        <row r="837">
          <cell r="X837" t="str">
            <v/>
          </cell>
          <cell r="Y837" t="str">
            <v/>
          </cell>
        </row>
        <row r="838">
          <cell r="X838" t="str">
            <v/>
          </cell>
          <cell r="Y838" t="str">
            <v/>
          </cell>
        </row>
        <row r="839">
          <cell r="X839" t="str">
            <v/>
          </cell>
          <cell r="Y839" t="str">
            <v/>
          </cell>
        </row>
        <row r="840">
          <cell r="X840" t="str">
            <v/>
          </cell>
          <cell r="Y840" t="str">
            <v/>
          </cell>
        </row>
        <row r="841">
          <cell r="X841" t="str">
            <v/>
          </cell>
          <cell r="Y841" t="str">
            <v/>
          </cell>
        </row>
        <row r="842">
          <cell r="X842" t="str">
            <v/>
          </cell>
          <cell r="Y842" t="str">
            <v/>
          </cell>
        </row>
        <row r="843">
          <cell r="X843" t="str">
            <v/>
          </cell>
          <cell r="Y843" t="str">
            <v/>
          </cell>
        </row>
        <row r="844">
          <cell r="X844" t="str">
            <v/>
          </cell>
          <cell r="Y844" t="str">
            <v/>
          </cell>
        </row>
        <row r="845">
          <cell r="X845" t="str">
            <v/>
          </cell>
          <cell r="Y845" t="str">
            <v/>
          </cell>
        </row>
        <row r="846">
          <cell r="X846" t="str">
            <v/>
          </cell>
          <cell r="Y846" t="str">
            <v/>
          </cell>
        </row>
        <row r="847">
          <cell r="X847" t="str">
            <v/>
          </cell>
          <cell r="Y847" t="str">
            <v/>
          </cell>
        </row>
        <row r="848">
          <cell r="X848" t="str">
            <v/>
          </cell>
          <cell r="Y848" t="str">
            <v/>
          </cell>
        </row>
        <row r="849">
          <cell r="X849" t="str">
            <v/>
          </cell>
          <cell r="Y849" t="str">
            <v/>
          </cell>
        </row>
        <row r="850">
          <cell r="X850" t="str">
            <v/>
          </cell>
          <cell r="Y850" t="str">
            <v/>
          </cell>
        </row>
        <row r="851">
          <cell r="X851" t="str">
            <v/>
          </cell>
          <cell r="Y851" t="str">
            <v/>
          </cell>
        </row>
        <row r="852">
          <cell r="X852" t="str">
            <v/>
          </cell>
          <cell r="Y852" t="str">
            <v/>
          </cell>
        </row>
        <row r="853">
          <cell r="X853" t="str">
            <v/>
          </cell>
          <cell r="Y853" t="str">
            <v/>
          </cell>
        </row>
        <row r="854">
          <cell r="X854" t="str">
            <v/>
          </cell>
          <cell r="Y854" t="str">
            <v/>
          </cell>
        </row>
        <row r="855">
          <cell r="X855" t="str">
            <v/>
          </cell>
          <cell r="Y855" t="str">
            <v/>
          </cell>
        </row>
        <row r="856">
          <cell r="X856" t="str">
            <v/>
          </cell>
          <cell r="Y856" t="str">
            <v/>
          </cell>
        </row>
        <row r="857">
          <cell r="X857" t="str">
            <v/>
          </cell>
          <cell r="Y857" t="str">
            <v/>
          </cell>
        </row>
        <row r="858">
          <cell r="X858" t="str">
            <v/>
          </cell>
          <cell r="Y858" t="str">
            <v/>
          </cell>
        </row>
        <row r="859">
          <cell r="X859" t="str">
            <v/>
          </cell>
          <cell r="Y859" t="str">
            <v/>
          </cell>
        </row>
        <row r="860">
          <cell r="X860" t="str">
            <v/>
          </cell>
          <cell r="Y860" t="str">
            <v/>
          </cell>
        </row>
        <row r="861">
          <cell r="X861" t="str">
            <v/>
          </cell>
          <cell r="Y861" t="str">
            <v/>
          </cell>
        </row>
        <row r="862">
          <cell r="X862" t="str">
            <v/>
          </cell>
          <cell r="Y862" t="str">
            <v/>
          </cell>
        </row>
        <row r="863">
          <cell r="X863" t="str">
            <v/>
          </cell>
          <cell r="Y863" t="str">
            <v/>
          </cell>
        </row>
        <row r="864">
          <cell r="X864" t="str">
            <v/>
          </cell>
          <cell r="Y864" t="str">
            <v/>
          </cell>
        </row>
        <row r="865">
          <cell r="X865" t="str">
            <v/>
          </cell>
          <cell r="Y865" t="str">
            <v/>
          </cell>
        </row>
        <row r="866">
          <cell r="X866" t="str">
            <v/>
          </cell>
          <cell r="Y866" t="str">
            <v/>
          </cell>
        </row>
        <row r="867">
          <cell r="X867" t="str">
            <v/>
          </cell>
          <cell r="Y867" t="str">
            <v/>
          </cell>
        </row>
        <row r="868">
          <cell r="X868" t="str">
            <v/>
          </cell>
          <cell r="Y868" t="str">
            <v/>
          </cell>
        </row>
        <row r="869">
          <cell r="X869" t="str">
            <v/>
          </cell>
          <cell r="Y869" t="str">
            <v/>
          </cell>
        </row>
        <row r="870">
          <cell r="X870" t="str">
            <v/>
          </cell>
          <cell r="Y870" t="str">
            <v/>
          </cell>
        </row>
        <row r="871">
          <cell r="X871" t="str">
            <v/>
          </cell>
          <cell r="Y871" t="str">
            <v/>
          </cell>
        </row>
        <row r="872">
          <cell r="X872" t="str">
            <v/>
          </cell>
          <cell r="Y872" t="str">
            <v/>
          </cell>
        </row>
        <row r="873">
          <cell r="X873" t="str">
            <v/>
          </cell>
          <cell r="Y873" t="str">
            <v/>
          </cell>
        </row>
        <row r="874">
          <cell r="X874" t="str">
            <v/>
          </cell>
          <cell r="Y874" t="str">
            <v/>
          </cell>
        </row>
        <row r="875">
          <cell r="X875" t="str">
            <v/>
          </cell>
          <cell r="Y875" t="str">
            <v/>
          </cell>
        </row>
        <row r="876">
          <cell r="X876" t="str">
            <v/>
          </cell>
          <cell r="Y876" t="str">
            <v/>
          </cell>
        </row>
        <row r="877">
          <cell r="X877" t="str">
            <v/>
          </cell>
          <cell r="Y877" t="str">
            <v/>
          </cell>
        </row>
        <row r="878">
          <cell r="X878" t="str">
            <v/>
          </cell>
          <cell r="Y878" t="str">
            <v/>
          </cell>
        </row>
        <row r="879">
          <cell r="X879" t="str">
            <v/>
          </cell>
          <cell r="Y879" t="str">
            <v/>
          </cell>
        </row>
        <row r="880">
          <cell r="X880" t="str">
            <v/>
          </cell>
          <cell r="Y880" t="str">
            <v/>
          </cell>
        </row>
        <row r="881">
          <cell r="X881" t="str">
            <v/>
          </cell>
          <cell r="Y881" t="str">
            <v/>
          </cell>
        </row>
        <row r="882">
          <cell r="X882" t="str">
            <v/>
          </cell>
          <cell r="Y882" t="str">
            <v/>
          </cell>
        </row>
        <row r="883">
          <cell r="X883" t="str">
            <v/>
          </cell>
          <cell r="Y883" t="str">
            <v/>
          </cell>
        </row>
        <row r="884">
          <cell r="X884" t="str">
            <v/>
          </cell>
          <cell r="Y884" t="str">
            <v/>
          </cell>
        </row>
        <row r="885">
          <cell r="X885" t="str">
            <v/>
          </cell>
          <cell r="Y885" t="str">
            <v/>
          </cell>
        </row>
        <row r="886">
          <cell r="X886" t="str">
            <v/>
          </cell>
          <cell r="Y886" t="str">
            <v/>
          </cell>
        </row>
        <row r="887">
          <cell r="X887" t="str">
            <v/>
          </cell>
          <cell r="Y887" t="str">
            <v/>
          </cell>
        </row>
        <row r="888">
          <cell r="X888" t="str">
            <v/>
          </cell>
          <cell r="Y888" t="str">
            <v/>
          </cell>
        </row>
        <row r="889">
          <cell r="X889" t="str">
            <v/>
          </cell>
          <cell r="Y889" t="str">
            <v/>
          </cell>
        </row>
        <row r="890">
          <cell r="X890" t="str">
            <v/>
          </cell>
          <cell r="Y890" t="str">
            <v/>
          </cell>
        </row>
        <row r="891">
          <cell r="X891" t="str">
            <v/>
          </cell>
          <cell r="Y891" t="str">
            <v/>
          </cell>
        </row>
        <row r="892">
          <cell r="X892" t="str">
            <v/>
          </cell>
          <cell r="Y892" t="str">
            <v/>
          </cell>
        </row>
        <row r="893">
          <cell r="X893" t="str">
            <v/>
          </cell>
          <cell r="Y893" t="str">
            <v/>
          </cell>
        </row>
        <row r="894">
          <cell r="X894" t="str">
            <v/>
          </cell>
          <cell r="Y894" t="str">
            <v/>
          </cell>
        </row>
        <row r="895">
          <cell r="X895" t="str">
            <v/>
          </cell>
          <cell r="Y895" t="str">
            <v/>
          </cell>
        </row>
        <row r="896">
          <cell r="X896" t="str">
            <v/>
          </cell>
          <cell r="Y896" t="str">
            <v/>
          </cell>
        </row>
        <row r="897">
          <cell r="X897" t="str">
            <v/>
          </cell>
          <cell r="Y897" t="str">
            <v/>
          </cell>
        </row>
        <row r="898">
          <cell r="X898" t="str">
            <v/>
          </cell>
          <cell r="Y898" t="str">
            <v/>
          </cell>
        </row>
        <row r="899">
          <cell r="X899" t="str">
            <v/>
          </cell>
          <cell r="Y899" t="str">
            <v/>
          </cell>
        </row>
        <row r="900">
          <cell r="X900" t="str">
            <v/>
          </cell>
          <cell r="Y900" t="str">
            <v/>
          </cell>
        </row>
        <row r="901">
          <cell r="X901" t="str">
            <v/>
          </cell>
          <cell r="Y901" t="str">
            <v/>
          </cell>
        </row>
        <row r="902">
          <cell r="X902" t="str">
            <v/>
          </cell>
          <cell r="Y902" t="str">
            <v/>
          </cell>
        </row>
        <row r="903">
          <cell r="X903" t="str">
            <v/>
          </cell>
          <cell r="Y903" t="str">
            <v/>
          </cell>
        </row>
        <row r="904">
          <cell r="X904" t="str">
            <v/>
          </cell>
          <cell r="Y904" t="str">
            <v/>
          </cell>
        </row>
        <row r="905">
          <cell r="X905" t="str">
            <v/>
          </cell>
          <cell r="Y905" t="str">
            <v/>
          </cell>
        </row>
        <row r="906">
          <cell r="X906" t="str">
            <v/>
          </cell>
          <cell r="Y906" t="str">
            <v/>
          </cell>
        </row>
        <row r="907">
          <cell r="X907" t="str">
            <v/>
          </cell>
          <cell r="Y907" t="str">
            <v/>
          </cell>
        </row>
        <row r="908">
          <cell r="X908" t="str">
            <v/>
          </cell>
          <cell r="Y908" t="str">
            <v/>
          </cell>
        </row>
        <row r="909">
          <cell r="X909" t="str">
            <v/>
          </cell>
          <cell r="Y909" t="str">
            <v/>
          </cell>
        </row>
        <row r="910">
          <cell r="X910" t="str">
            <v/>
          </cell>
          <cell r="Y910" t="str">
            <v/>
          </cell>
        </row>
        <row r="911">
          <cell r="X911" t="str">
            <v/>
          </cell>
          <cell r="Y911" t="str">
            <v/>
          </cell>
        </row>
        <row r="912">
          <cell r="X912" t="str">
            <v/>
          </cell>
          <cell r="Y912" t="str">
            <v/>
          </cell>
        </row>
        <row r="913">
          <cell r="X913" t="str">
            <v/>
          </cell>
          <cell r="Y913" t="str">
            <v/>
          </cell>
        </row>
        <row r="914">
          <cell r="X914" t="str">
            <v/>
          </cell>
          <cell r="Y914" t="str">
            <v/>
          </cell>
        </row>
        <row r="915">
          <cell r="X915" t="str">
            <v/>
          </cell>
          <cell r="Y915" t="str">
            <v/>
          </cell>
        </row>
        <row r="916">
          <cell r="X916" t="str">
            <v/>
          </cell>
          <cell r="Y916" t="str">
            <v/>
          </cell>
        </row>
        <row r="917">
          <cell r="X917" t="str">
            <v/>
          </cell>
          <cell r="Y917" t="str">
            <v/>
          </cell>
        </row>
        <row r="918">
          <cell r="X918" t="str">
            <v/>
          </cell>
          <cell r="Y918" t="str">
            <v/>
          </cell>
        </row>
        <row r="919">
          <cell r="X919" t="str">
            <v/>
          </cell>
          <cell r="Y919" t="str">
            <v/>
          </cell>
        </row>
        <row r="920">
          <cell r="X920" t="str">
            <v/>
          </cell>
          <cell r="Y920" t="str">
            <v/>
          </cell>
        </row>
        <row r="921">
          <cell r="X921" t="str">
            <v/>
          </cell>
          <cell r="Y921" t="str">
            <v/>
          </cell>
        </row>
        <row r="922">
          <cell r="X922" t="str">
            <v/>
          </cell>
          <cell r="Y922" t="str">
            <v/>
          </cell>
        </row>
        <row r="923">
          <cell r="X923" t="str">
            <v/>
          </cell>
          <cell r="Y923" t="str">
            <v/>
          </cell>
        </row>
        <row r="924">
          <cell r="X924" t="str">
            <v/>
          </cell>
          <cell r="Y924" t="str">
            <v/>
          </cell>
        </row>
        <row r="925">
          <cell r="X925" t="str">
            <v/>
          </cell>
          <cell r="Y925" t="str">
            <v/>
          </cell>
        </row>
        <row r="926">
          <cell r="X926" t="str">
            <v/>
          </cell>
          <cell r="Y926" t="str">
            <v/>
          </cell>
        </row>
        <row r="927">
          <cell r="X927" t="str">
            <v/>
          </cell>
          <cell r="Y927" t="str">
            <v/>
          </cell>
        </row>
        <row r="928">
          <cell r="X928" t="str">
            <v/>
          </cell>
          <cell r="Y928" t="str">
            <v/>
          </cell>
        </row>
        <row r="929">
          <cell r="X929" t="str">
            <v/>
          </cell>
          <cell r="Y929" t="str">
            <v/>
          </cell>
        </row>
        <row r="930">
          <cell r="X930" t="str">
            <v/>
          </cell>
          <cell r="Y930" t="str">
            <v/>
          </cell>
        </row>
        <row r="931">
          <cell r="X931" t="str">
            <v/>
          </cell>
          <cell r="Y931" t="str">
            <v/>
          </cell>
        </row>
        <row r="932">
          <cell r="X932" t="str">
            <v/>
          </cell>
          <cell r="Y932" t="str">
            <v/>
          </cell>
        </row>
        <row r="933">
          <cell r="X933" t="str">
            <v/>
          </cell>
          <cell r="Y933" t="str">
            <v/>
          </cell>
        </row>
        <row r="934">
          <cell r="X934" t="str">
            <v/>
          </cell>
          <cell r="Y934" t="str">
            <v/>
          </cell>
        </row>
        <row r="935">
          <cell r="X935" t="str">
            <v/>
          </cell>
          <cell r="Y935" t="str">
            <v/>
          </cell>
        </row>
        <row r="936">
          <cell r="X936" t="str">
            <v/>
          </cell>
          <cell r="Y936" t="str">
            <v/>
          </cell>
        </row>
        <row r="937">
          <cell r="X937" t="str">
            <v/>
          </cell>
          <cell r="Y937" t="str">
            <v/>
          </cell>
        </row>
        <row r="938">
          <cell r="X938" t="str">
            <v/>
          </cell>
          <cell r="Y938" t="str">
            <v/>
          </cell>
        </row>
        <row r="939">
          <cell r="X939" t="str">
            <v/>
          </cell>
          <cell r="Y939" t="str">
            <v/>
          </cell>
        </row>
        <row r="940">
          <cell r="X940" t="str">
            <v/>
          </cell>
          <cell r="Y940" t="str">
            <v/>
          </cell>
        </row>
        <row r="941">
          <cell r="X941" t="str">
            <v/>
          </cell>
          <cell r="Y941" t="str">
            <v/>
          </cell>
        </row>
        <row r="942">
          <cell r="X942" t="str">
            <v/>
          </cell>
          <cell r="Y942" t="str">
            <v/>
          </cell>
        </row>
        <row r="943">
          <cell r="X943" t="str">
            <v/>
          </cell>
          <cell r="Y943" t="str">
            <v/>
          </cell>
        </row>
        <row r="944">
          <cell r="X944" t="str">
            <v/>
          </cell>
          <cell r="Y944" t="str">
            <v/>
          </cell>
        </row>
        <row r="945">
          <cell r="X945" t="str">
            <v/>
          </cell>
          <cell r="Y945" t="str">
            <v/>
          </cell>
        </row>
        <row r="946">
          <cell r="X946" t="str">
            <v/>
          </cell>
          <cell r="Y946" t="str">
            <v/>
          </cell>
        </row>
        <row r="947">
          <cell r="X947" t="str">
            <v/>
          </cell>
          <cell r="Y947" t="str">
            <v/>
          </cell>
        </row>
        <row r="948">
          <cell r="X948" t="str">
            <v/>
          </cell>
          <cell r="Y948" t="str">
            <v/>
          </cell>
        </row>
        <row r="949">
          <cell r="X949" t="str">
            <v/>
          </cell>
          <cell r="Y949" t="str">
            <v/>
          </cell>
        </row>
        <row r="950">
          <cell r="X950" t="str">
            <v/>
          </cell>
          <cell r="Y950" t="str">
            <v/>
          </cell>
        </row>
        <row r="951">
          <cell r="X951" t="str">
            <v/>
          </cell>
          <cell r="Y951" t="str">
            <v/>
          </cell>
        </row>
        <row r="952">
          <cell r="X952" t="str">
            <v/>
          </cell>
          <cell r="Y952" t="str">
            <v/>
          </cell>
        </row>
        <row r="953">
          <cell r="X953" t="str">
            <v/>
          </cell>
          <cell r="Y953" t="str">
            <v/>
          </cell>
        </row>
        <row r="954">
          <cell r="X954" t="str">
            <v/>
          </cell>
          <cell r="Y954" t="str">
            <v/>
          </cell>
        </row>
        <row r="955">
          <cell r="X955" t="str">
            <v/>
          </cell>
          <cell r="Y955" t="str">
            <v/>
          </cell>
        </row>
        <row r="956">
          <cell r="X956" t="str">
            <v/>
          </cell>
          <cell r="Y956" t="str">
            <v/>
          </cell>
        </row>
        <row r="957">
          <cell r="X957" t="str">
            <v/>
          </cell>
          <cell r="Y957" t="str">
            <v/>
          </cell>
        </row>
        <row r="958">
          <cell r="X958" t="str">
            <v/>
          </cell>
          <cell r="Y958" t="str">
            <v/>
          </cell>
        </row>
        <row r="959">
          <cell r="X959" t="str">
            <v/>
          </cell>
          <cell r="Y959" t="str">
            <v/>
          </cell>
        </row>
        <row r="960">
          <cell r="X960" t="str">
            <v/>
          </cell>
          <cell r="Y960" t="str">
            <v/>
          </cell>
        </row>
        <row r="961">
          <cell r="X961" t="str">
            <v/>
          </cell>
          <cell r="Y961" t="str">
            <v/>
          </cell>
        </row>
        <row r="962">
          <cell r="X962" t="str">
            <v/>
          </cell>
          <cell r="Y962" t="str">
            <v/>
          </cell>
        </row>
        <row r="963">
          <cell r="X963" t="str">
            <v/>
          </cell>
          <cell r="Y963" t="str">
            <v/>
          </cell>
        </row>
        <row r="964">
          <cell r="X964" t="str">
            <v/>
          </cell>
          <cell r="Y964" t="str">
            <v/>
          </cell>
        </row>
        <row r="965">
          <cell r="X965" t="str">
            <v/>
          </cell>
          <cell r="Y965" t="str">
            <v/>
          </cell>
        </row>
        <row r="966">
          <cell r="X966" t="str">
            <v/>
          </cell>
          <cell r="Y966" t="str">
            <v/>
          </cell>
        </row>
        <row r="967">
          <cell r="X967" t="str">
            <v/>
          </cell>
          <cell r="Y967" t="str">
            <v/>
          </cell>
        </row>
        <row r="968">
          <cell r="X968" t="str">
            <v/>
          </cell>
          <cell r="Y968" t="str">
            <v/>
          </cell>
        </row>
        <row r="969">
          <cell r="X969" t="str">
            <v/>
          </cell>
          <cell r="Y969" t="str">
            <v/>
          </cell>
        </row>
        <row r="970">
          <cell r="X970" t="str">
            <v/>
          </cell>
          <cell r="Y970" t="str">
            <v/>
          </cell>
        </row>
        <row r="971">
          <cell r="X971" t="str">
            <v/>
          </cell>
          <cell r="Y971" t="str">
            <v/>
          </cell>
        </row>
        <row r="972">
          <cell r="X972" t="str">
            <v/>
          </cell>
          <cell r="Y972" t="str">
            <v/>
          </cell>
        </row>
        <row r="973">
          <cell r="X973" t="str">
            <v/>
          </cell>
          <cell r="Y973" t="str">
            <v/>
          </cell>
        </row>
        <row r="974">
          <cell r="X974" t="str">
            <v/>
          </cell>
          <cell r="Y974" t="str">
            <v/>
          </cell>
        </row>
        <row r="975">
          <cell r="X975" t="str">
            <v/>
          </cell>
          <cell r="Y975" t="str">
            <v/>
          </cell>
        </row>
        <row r="976">
          <cell r="X976" t="str">
            <v/>
          </cell>
          <cell r="Y976" t="str">
            <v/>
          </cell>
        </row>
        <row r="977">
          <cell r="X977" t="str">
            <v/>
          </cell>
          <cell r="Y977" t="str">
            <v/>
          </cell>
        </row>
        <row r="978">
          <cell r="X978" t="str">
            <v/>
          </cell>
          <cell r="Y978" t="str">
            <v/>
          </cell>
        </row>
        <row r="979">
          <cell r="X979" t="str">
            <v/>
          </cell>
          <cell r="Y979" t="str">
            <v/>
          </cell>
        </row>
        <row r="980">
          <cell r="X980" t="str">
            <v/>
          </cell>
          <cell r="Y980" t="str">
            <v/>
          </cell>
        </row>
        <row r="981">
          <cell r="X981" t="str">
            <v/>
          </cell>
          <cell r="Y981" t="str">
            <v/>
          </cell>
        </row>
        <row r="982">
          <cell r="X982" t="str">
            <v/>
          </cell>
          <cell r="Y982" t="str">
            <v/>
          </cell>
        </row>
        <row r="983">
          <cell r="X983" t="str">
            <v/>
          </cell>
          <cell r="Y983" t="str">
            <v/>
          </cell>
        </row>
        <row r="984">
          <cell r="X984" t="str">
            <v/>
          </cell>
          <cell r="Y984" t="str">
            <v/>
          </cell>
        </row>
        <row r="985">
          <cell r="X985" t="str">
            <v/>
          </cell>
          <cell r="Y985" t="str">
            <v/>
          </cell>
        </row>
        <row r="986">
          <cell r="X986" t="str">
            <v/>
          </cell>
          <cell r="Y986" t="str">
            <v/>
          </cell>
        </row>
        <row r="987">
          <cell r="X987" t="str">
            <v/>
          </cell>
          <cell r="Y987" t="str">
            <v/>
          </cell>
        </row>
        <row r="988">
          <cell r="X988" t="str">
            <v/>
          </cell>
          <cell r="Y988" t="str">
            <v/>
          </cell>
        </row>
        <row r="989">
          <cell r="X989" t="str">
            <v/>
          </cell>
          <cell r="Y989" t="str">
            <v/>
          </cell>
        </row>
        <row r="990">
          <cell r="X990" t="str">
            <v/>
          </cell>
          <cell r="Y990" t="str">
            <v/>
          </cell>
        </row>
        <row r="991">
          <cell r="X991" t="str">
            <v/>
          </cell>
          <cell r="Y991" t="str">
            <v/>
          </cell>
        </row>
        <row r="992">
          <cell r="X992" t="str">
            <v/>
          </cell>
          <cell r="Y992" t="str">
            <v/>
          </cell>
        </row>
        <row r="993">
          <cell r="X993" t="str">
            <v/>
          </cell>
          <cell r="Y993" t="str">
            <v/>
          </cell>
        </row>
        <row r="994">
          <cell r="X994" t="str">
            <v/>
          </cell>
          <cell r="Y994" t="str">
            <v/>
          </cell>
        </row>
        <row r="995">
          <cell r="X995" t="str">
            <v/>
          </cell>
          <cell r="Y995" t="str">
            <v/>
          </cell>
        </row>
        <row r="996">
          <cell r="X996" t="str">
            <v/>
          </cell>
          <cell r="Y996" t="str">
            <v/>
          </cell>
        </row>
        <row r="997">
          <cell r="X997" t="str">
            <v/>
          </cell>
          <cell r="Y997" t="str">
            <v/>
          </cell>
        </row>
        <row r="998">
          <cell r="X998" t="str">
            <v/>
          </cell>
          <cell r="Y998" t="str">
            <v/>
          </cell>
        </row>
        <row r="999">
          <cell r="X999" t="str">
            <v/>
          </cell>
          <cell r="Y999" t="str">
            <v/>
          </cell>
        </row>
        <row r="1000">
          <cell r="X1000" t="str">
            <v/>
          </cell>
          <cell r="Y1000" t="str">
            <v/>
          </cell>
        </row>
        <row r="1001">
          <cell r="X1001" t="str">
            <v/>
          </cell>
          <cell r="Y1001" t="str">
            <v/>
          </cell>
        </row>
        <row r="1002">
          <cell r="X1002" t="str">
            <v/>
          </cell>
          <cell r="Y1002" t="str">
            <v/>
          </cell>
        </row>
        <row r="1003">
          <cell r="X1003" t="str">
            <v/>
          </cell>
          <cell r="Y1003" t="str">
            <v/>
          </cell>
        </row>
        <row r="1004">
          <cell r="X1004" t="str">
            <v/>
          </cell>
          <cell r="Y1004" t="str">
            <v/>
          </cell>
        </row>
        <row r="1005">
          <cell r="X1005" t="str">
            <v/>
          </cell>
          <cell r="Y1005" t="str">
            <v/>
          </cell>
        </row>
        <row r="1006">
          <cell r="X1006" t="str">
            <v/>
          </cell>
          <cell r="Y1006" t="str">
            <v/>
          </cell>
        </row>
        <row r="1007">
          <cell r="X1007" t="str">
            <v/>
          </cell>
          <cell r="Y1007" t="str">
            <v/>
          </cell>
        </row>
        <row r="1008">
          <cell r="X1008" t="str">
            <v/>
          </cell>
          <cell r="Y1008" t="str">
            <v/>
          </cell>
        </row>
        <row r="1009">
          <cell r="X1009" t="str">
            <v/>
          </cell>
          <cell r="Y1009" t="str">
            <v/>
          </cell>
        </row>
        <row r="1010">
          <cell r="X1010" t="str">
            <v/>
          </cell>
          <cell r="Y1010" t="str">
            <v/>
          </cell>
        </row>
        <row r="1011">
          <cell r="X1011" t="str">
            <v/>
          </cell>
          <cell r="Y1011" t="str">
            <v/>
          </cell>
        </row>
        <row r="1012">
          <cell r="X1012" t="str">
            <v/>
          </cell>
          <cell r="Y1012" t="str">
            <v/>
          </cell>
        </row>
        <row r="1013">
          <cell r="X1013" t="str">
            <v/>
          </cell>
          <cell r="Y1013" t="str">
            <v/>
          </cell>
        </row>
        <row r="1014">
          <cell r="X1014" t="str">
            <v/>
          </cell>
          <cell r="Y1014" t="str">
            <v/>
          </cell>
        </row>
        <row r="1015">
          <cell r="X1015" t="str">
            <v/>
          </cell>
          <cell r="Y1015" t="str">
            <v/>
          </cell>
        </row>
        <row r="1016">
          <cell r="X1016" t="str">
            <v/>
          </cell>
          <cell r="Y1016" t="str">
            <v/>
          </cell>
        </row>
        <row r="1017">
          <cell r="X1017" t="str">
            <v/>
          </cell>
          <cell r="Y1017" t="str">
            <v/>
          </cell>
        </row>
        <row r="1018">
          <cell r="X1018" t="str">
            <v/>
          </cell>
          <cell r="Y1018" t="str">
            <v/>
          </cell>
        </row>
        <row r="1019">
          <cell r="X1019" t="str">
            <v/>
          </cell>
          <cell r="Y1019" t="str">
            <v/>
          </cell>
        </row>
        <row r="1020">
          <cell r="X1020" t="str">
            <v/>
          </cell>
          <cell r="Y1020" t="str">
            <v/>
          </cell>
        </row>
        <row r="1021">
          <cell r="X1021" t="str">
            <v/>
          </cell>
          <cell r="Y1021" t="str">
            <v/>
          </cell>
        </row>
        <row r="1022">
          <cell r="X1022" t="str">
            <v/>
          </cell>
          <cell r="Y1022" t="str">
            <v/>
          </cell>
        </row>
        <row r="1023">
          <cell r="X1023" t="str">
            <v/>
          </cell>
          <cell r="Y1023" t="str">
            <v/>
          </cell>
        </row>
        <row r="1024">
          <cell r="X1024" t="str">
            <v/>
          </cell>
          <cell r="Y1024" t="str">
            <v/>
          </cell>
        </row>
        <row r="1025">
          <cell r="X1025" t="str">
            <v/>
          </cell>
          <cell r="Y1025" t="str">
            <v/>
          </cell>
        </row>
        <row r="1026">
          <cell r="X1026" t="str">
            <v/>
          </cell>
          <cell r="Y1026" t="str">
            <v/>
          </cell>
        </row>
        <row r="1027">
          <cell r="X1027" t="str">
            <v/>
          </cell>
          <cell r="Y1027" t="str">
            <v/>
          </cell>
        </row>
        <row r="1028">
          <cell r="X1028" t="str">
            <v/>
          </cell>
          <cell r="Y1028" t="str">
            <v/>
          </cell>
        </row>
        <row r="1029">
          <cell r="X1029" t="str">
            <v/>
          </cell>
          <cell r="Y1029" t="str">
            <v/>
          </cell>
        </row>
        <row r="1030">
          <cell r="X1030" t="str">
            <v/>
          </cell>
          <cell r="Y1030" t="str">
            <v/>
          </cell>
        </row>
        <row r="1031">
          <cell r="X1031" t="str">
            <v/>
          </cell>
          <cell r="Y1031" t="str">
            <v/>
          </cell>
        </row>
        <row r="1032">
          <cell r="X1032" t="str">
            <v/>
          </cell>
          <cell r="Y1032" t="str">
            <v/>
          </cell>
        </row>
        <row r="1033">
          <cell r="X1033" t="str">
            <v/>
          </cell>
          <cell r="Y1033" t="str">
            <v/>
          </cell>
        </row>
        <row r="1034">
          <cell r="X1034" t="str">
            <v/>
          </cell>
          <cell r="Y1034" t="str">
            <v/>
          </cell>
        </row>
        <row r="1035">
          <cell r="X1035" t="str">
            <v/>
          </cell>
          <cell r="Y1035" t="str">
            <v/>
          </cell>
        </row>
        <row r="1036">
          <cell r="X1036" t="str">
            <v/>
          </cell>
          <cell r="Y1036" t="str">
            <v/>
          </cell>
        </row>
        <row r="1037">
          <cell r="X1037" t="str">
            <v/>
          </cell>
          <cell r="Y1037" t="str">
            <v/>
          </cell>
        </row>
        <row r="1038">
          <cell r="X1038" t="str">
            <v/>
          </cell>
          <cell r="Y1038" t="str">
            <v/>
          </cell>
        </row>
        <row r="1039">
          <cell r="X1039" t="str">
            <v/>
          </cell>
          <cell r="Y1039" t="str">
            <v/>
          </cell>
        </row>
        <row r="1040">
          <cell r="X1040" t="str">
            <v/>
          </cell>
          <cell r="Y1040" t="str">
            <v/>
          </cell>
        </row>
        <row r="1041">
          <cell r="X1041" t="str">
            <v/>
          </cell>
          <cell r="Y1041" t="str">
            <v/>
          </cell>
        </row>
        <row r="1042">
          <cell r="X1042" t="str">
            <v/>
          </cell>
          <cell r="Y1042" t="str">
            <v/>
          </cell>
        </row>
        <row r="1043">
          <cell r="X1043" t="str">
            <v/>
          </cell>
          <cell r="Y1043" t="str">
            <v/>
          </cell>
        </row>
        <row r="1044">
          <cell r="X1044" t="str">
            <v/>
          </cell>
          <cell r="Y1044" t="str">
            <v/>
          </cell>
        </row>
        <row r="1045">
          <cell r="X1045" t="str">
            <v/>
          </cell>
          <cell r="Y1045" t="str">
            <v/>
          </cell>
        </row>
        <row r="1046">
          <cell r="X1046" t="str">
            <v/>
          </cell>
          <cell r="Y1046" t="str">
            <v/>
          </cell>
        </row>
        <row r="1047">
          <cell r="X1047" t="str">
            <v/>
          </cell>
          <cell r="Y1047" t="str">
            <v/>
          </cell>
        </row>
        <row r="1048">
          <cell r="X1048" t="str">
            <v/>
          </cell>
          <cell r="Y1048" t="str">
            <v/>
          </cell>
        </row>
        <row r="1049">
          <cell r="X1049" t="str">
            <v/>
          </cell>
          <cell r="Y1049" t="str">
            <v/>
          </cell>
        </row>
        <row r="1050">
          <cell r="X1050" t="str">
            <v/>
          </cell>
          <cell r="Y1050" t="str">
            <v/>
          </cell>
        </row>
        <row r="1051">
          <cell r="X1051" t="str">
            <v/>
          </cell>
          <cell r="Y1051" t="str">
            <v/>
          </cell>
        </row>
        <row r="1052">
          <cell r="X1052" t="str">
            <v/>
          </cell>
          <cell r="Y1052" t="str">
            <v/>
          </cell>
        </row>
        <row r="1053">
          <cell r="X1053" t="str">
            <v/>
          </cell>
          <cell r="Y1053" t="str">
            <v/>
          </cell>
        </row>
        <row r="1054">
          <cell r="X1054" t="str">
            <v/>
          </cell>
          <cell r="Y1054" t="str">
            <v/>
          </cell>
        </row>
        <row r="1055">
          <cell r="X1055" t="str">
            <v/>
          </cell>
          <cell r="Y1055" t="str">
            <v/>
          </cell>
        </row>
        <row r="1056">
          <cell r="X1056" t="str">
            <v/>
          </cell>
          <cell r="Y1056" t="str">
            <v/>
          </cell>
        </row>
        <row r="1057">
          <cell r="X1057" t="str">
            <v/>
          </cell>
          <cell r="Y1057" t="str">
            <v/>
          </cell>
        </row>
        <row r="1058">
          <cell r="X1058" t="str">
            <v/>
          </cell>
          <cell r="Y1058" t="str">
            <v/>
          </cell>
        </row>
        <row r="1059">
          <cell r="X1059" t="str">
            <v/>
          </cell>
          <cell r="Y1059" t="str">
            <v/>
          </cell>
        </row>
        <row r="1060">
          <cell r="X1060" t="str">
            <v/>
          </cell>
          <cell r="Y1060" t="str">
            <v/>
          </cell>
        </row>
        <row r="1061">
          <cell r="X1061" t="str">
            <v/>
          </cell>
          <cell r="Y1061" t="str">
            <v/>
          </cell>
        </row>
        <row r="1062">
          <cell r="X1062" t="str">
            <v/>
          </cell>
          <cell r="Y1062" t="str">
            <v/>
          </cell>
        </row>
        <row r="1063">
          <cell r="X1063" t="str">
            <v/>
          </cell>
          <cell r="Y1063" t="str">
            <v/>
          </cell>
        </row>
        <row r="1064">
          <cell r="X1064" t="str">
            <v/>
          </cell>
          <cell r="Y1064" t="str">
            <v/>
          </cell>
        </row>
        <row r="1065">
          <cell r="X1065" t="str">
            <v/>
          </cell>
          <cell r="Y1065" t="str">
            <v/>
          </cell>
        </row>
        <row r="1066">
          <cell r="X1066" t="str">
            <v/>
          </cell>
          <cell r="Y1066" t="str">
            <v/>
          </cell>
        </row>
        <row r="1067">
          <cell r="X1067" t="str">
            <v/>
          </cell>
          <cell r="Y1067" t="str">
            <v/>
          </cell>
        </row>
        <row r="1068">
          <cell r="X1068" t="str">
            <v/>
          </cell>
          <cell r="Y1068" t="str">
            <v/>
          </cell>
        </row>
        <row r="1069">
          <cell r="X1069" t="str">
            <v/>
          </cell>
          <cell r="Y1069" t="str">
            <v/>
          </cell>
        </row>
        <row r="1070">
          <cell r="X1070" t="str">
            <v/>
          </cell>
          <cell r="Y1070" t="str">
            <v/>
          </cell>
        </row>
        <row r="1071">
          <cell r="X1071" t="str">
            <v/>
          </cell>
          <cell r="Y1071" t="str">
            <v/>
          </cell>
        </row>
        <row r="1072">
          <cell r="X1072" t="str">
            <v/>
          </cell>
          <cell r="Y1072" t="str">
            <v/>
          </cell>
        </row>
        <row r="1073">
          <cell r="X1073" t="str">
            <v/>
          </cell>
          <cell r="Y1073" t="str">
            <v/>
          </cell>
        </row>
        <row r="1074">
          <cell r="X1074" t="str">
            <v/>
          </cell>
          <cell r="Y1074" t="str">
            <v/>
          </cell>
        </row>
        <row r="1075">
          <cell r="X1075" t="str">
            <v/>
          </cell>
          <cell r="Y1075" t="str">
            <v/>
          </cell>
        </row>
        <row r="1076">
          <cell r="X1076" t="str">
            <v/>
          </cell>
          <cell r="Y1076" t="str">
            <v/>
          </cell>
        </row>
        <row r="1077">
          <cell r="X1077" t="str">
            <v/>
          </cell>
          <cell r="Y1077" t="str">
            <v/>
          </cell>
        </row>
        <row r="1078">
          <cell r="X1078" t="str">
            <v/>
          </cell>
          <cell r="Y1078" t="str">
            <v/>
          </cell>
        </row>
        <row r="1079">
          <cell r="X1079" t="str">
            <v/>
          </cell>
          <cell r="Y1079" t="str">
            <v/>
          </cell>
        </row>
        <row r="1080">
          <cell r="X1080" t="str">
            <v/>
          </cell>
          <cell r="Y1080" t="str">
            <v/>
          </cell>
        </row>
        <row r="1081">
          <cell r="X1081" t="str">
            <v/>
          </cell>
          <cell r="Y1081" t="str">
            <v/>
          </cell>
        </row>
        <row r="1082">
          <cell r="X1082" t="str">
            <v/>
          </cell>
          <cell r="Y1082" t="str">
            <v/>
          </cell>
        </row>
        <row r="1083">
          <cell r="X1083" t="str">
            <v/>
          </cell>
          <cell r="Y1083" t="str">
            <v/>
          </cell>
        </row>
        <row r="1084">
          <cell r="X1084" t="str">
            <v/>
          </cell>
          <cell r="Y1084" t="str">
            <v/>
          </cell>
        </row>
        <row r="1085">
          <cell r="X1085" t="str">
            <v/>
          </cell>
          <cell r="Y1085" t="str">
            <v/>
          </cell>
        </row>
        <row r="1086">
          <cell r="X1086" t="str">
            <v/>
          </cell>
          <cell r="Y1086" t="str">
            <v/>
          </cell>
        </row>
        <row r="1087">
          <cell r="X1087" t="str">
            <v/>
          </cell>
          <cell r="Y1087" t="str">
            <v/>
          </cell>
        </row>
        <row r="1088">
          <cell r="X1088" t="str">
            <v/>
          </cell>
          <cell r="Y1088" t="str">
            <v/>
          </cell>
        </row>
        <row r="1089">
          <cell r="X1089" t="str">
            <v/>
          </cell>
          <cell r="Y1089" t="str">
            <v/>
          </cell>
        </row>
        <row r="1090">
          <cell r="X1090" t="str">
            <v/>
          </cell>
          <cell r="Y1090" t="str">
            <v/>
          </cell>
        </row>
        <row r="1091">
          <cell r="X1091" t="str">
            <v/>
          </cell>
          <cell r="Y1091" t="str">
            <v/>
          </cell>
        </row>
        <row r="1092">
          <cell r="X1092" t="str">
            <v/>
          </cell>
          <cell r="Y1092" t="str">
            <v/>
          </cell>
        </row>
        <row r="1093">
          <cell r="X1093" t="str">
            <v/>
          </cell>
          <cell r="Y1093" t="str">
            <v/>
          </cell>
        </row>
        <row r="1094">
          <cell r="X1094" t="str">
            <v/>
          </cell>
          <cell r="Y1094" t="str">
            <v/>
          </cell>
        </row>
        <row r="1095">
          <cell r="X1095" t="str">
            <v/>
          </cell>
          <cell r="Y1095" t="str">
            <v/>
          </cell>
        </row>
        <row r="1096">
          <cell r="X1096" t="str">
            <v/>
          </cell>
          <cell r="Y1096" t="str">
            <v/>
          </cell>
        </row>
        <row r="1097">
          <cell r="X1097" t="str">
            <v/>
          </cell>
          <cell r="Y1097" t="str">
            <v/>
          </cell>
        </row>
        <row r="1098">
          <cell r="X1098" t="str">
            <v/>
          </cell>
          <cell r="Y1098" t="str">
            <v/>
          </cell>
        </row>
        <row r="1099">
          <cell r="X1099" t="str">
            <v/>
          </cell>
          <cell r="Y1099" t="str">
            <v/>
          </cell>
        </row>
        <row r="1100">
          <cell r="X1100" t="str">
            <v/>
          </cell>
          <cell r="Y1100" t="str">
            <v/>
          </cell>
        </row>
        <row r="1101">
          <cell r="X1101" t="str">
            <v/>
          </cell>
          <cell r="Y1101" t="str">
            <v/>
          </cell>
        </row>
        <row r="1102">
          <cell r="X1102" t="str">
            <v/>
          </cell>
          <cell r="Y1102" t="str">
            <v/>
          </cell>
        </row>
        <row r="1103">
          <cell r="X1103" t="str">
            <v/>
          </cell>
          <cell r="Y1103" t="str">
            <v/>
          </cell>
        </row>
        <row r="1104">
          <cell r="X1104" t="str">
            <v/>
          </cell>
          <cell r="Y1104" t="str">
            <v/>
          </cell>
        </row>
        <row r="1105">
          <cell r="X1105" t="str">
            <v/>
          </cell>
          <cell r="Y1105" t="str">
            <v/>
          </cell>
        </row>
        <row r="1106">
          <cell r="X1106" t="str">
            <v/>
          </cell>
          <cell r="Y1106" t="str">
            <v/>
          </cell>
        </row>
        <row r="1107">
          <cell r="X1107" t="str">
            <v/>
          </cell>
          <cell r="Y1107" t="str">
            <v/>
          </cell>
        </row>
        <row r="1108">
          <cell r="X1108" t="str">
            <v/>
          </cell>
          <cell r="Y1108" t="str">
            <v/>
          </cell>
        </row>
        <row r="1109">
          <cell r="X1109" t="str">
            <v/>
          </cell>
          <cell r="Y1109" t="str">
            <v/>
          </cell>
        </row>
        <row r="1110">
          <cell r="X1110" t="str">
            <v/>
          </cell>
          <cell r="Y1110" t="str">
            <v/>
          </cell>
        </row>
        <row r="1111">
          <cell r="X1111" t="str">
            <v/>
          </cell>
          <cell r="Y1111" t="str">
            <v/>
          </cell>
        </row>
        <row r="1112">
          <cell r="X1112" t="str">
            <v/>
          </cell>
          <cell r="Y1112" t="str">
            <v/>
          </cell>
        </row>
        <row r="1113">
          <cell r="X1113" t="str">
            <v/>
          </cell>
          <cell r="Y1113" t="str">
            <v/>
          </cell>
        </row>
        <row r="1114">
          <cell r="X1114" t="str">
            <v/>
          </cell>
          <cell r="Y1114" t="str">
            <v/>
          </cell>
        </row>
        <row r="1115">
          <cell r="X1115" t="str">
            <v/>
          </cell>
          <cell r="Y1115" t="str">
            <v/>
          </cell>
        </row>
        <row r="1116">
          <cell r="X1116" t="str">
            <v/>
          </cell>
          <cell r="Y1116" t="str">
            <v/>
          </cell>
        </row>
        <row r="1117">
          <cell r="X1117" t="str">
            <v/>
          </cell>
          <cell r="Y1117" t="str">
            <v/>
          </cell>
        </row>
        <row r="1118">
          <cell r="X1118" t="str">
            <v/>
          </cell>
          <cell r="Y1118" t="str">
            <v/>
          </cell>
        </row>
        <row r="1119">
          <cell r="X1119" t="str">
            <v/>
          </cell>
          <cell r="Y1119" t="str">
            <v/>
          </cell>
        </row>
        <row r="1120">
          <cell r="X1120" t="str">
            <v/>
          </cell>
          <cell r="Y1120" t="str">
            <v/>
          </cell>
        </row>
        <row r="1121">
          <cell r="X1121" t="str">
            <v/>
          </cell>
          <cell r="Y1121" t="str">
            <v/>
          </cell>
        </row>
        <row r="1122">
          <cell r="X1122" t="str">
            <v/>
          </cell>
          <cell r="Y1122" t="str">
            <v/>
          </cell>
        </row>
        <row r="1123">
          <cell r="X1123" t="str">
            <v/>
          </cell>
          <cell r="Y1123" t="str">
            <v/>
          </cell>
        </row>
        <row r="1124">
          <cell r="X1124" t="str">
            <v/>
          </cell>
          <cell r="Y1124" t="str">
            <v/>
          </cell>
        </row>
        <row r="1125">
          <cell r="X1125" t="str">
            <v/>
          </cell>
          <cell r="Y1125" t="str">
            <v/>
          </cell>
        </row>
        <row r="1126">
          <cell r="X1126" t="str">
            <v/>
          </cell>
          <cell r="Y1126" t="str">
            <v/>
          </cell>
        </row>
        <row r="1127">
          <cell r="X1127" t="str">
            <v/>
          </cell>
          <cell r="Y1127" t="str">
            <v/>
          </cell>
        </row>
        <row r="1128">
          <cell r="X1128" t="str">
            <v/>
          </cell>
          <cell r="Y1128" t="str">
            <v/>
          </cell>
        </row>
        <row r="1129">
          <cell r="X1129" t="str">
            <v/>
          </cell>
          <cell r="Y1129" t="str">
            <v/>
          </cell>
        </row>
        <row r="1130">
          <cell r="X1130" t="str">
            <v/>
          </cell>
          <cell r="Y1130" t="str">
            <v/>
          </cell>
        </row>
        <row r="1131">
          <cell r="X1131" t="str">
            <v/>
          </cell>
          <cell r="Y1131" t="str">
            <v/>
          </cell>
        </row>
        <row r="1132">
          <cell r="X1132" t="str">
            <v/>
          </cell>
          <cell r="Y1132" t="str">
            <v/>
          </cell>
        </row>
        <row r="1133">
          <cell r="X1133" t="str">
            <v/>
          </cell>
          <cell r="Y1133" t="str">
            <v/>
          </cell>
        </row>
        <row r="1134">
          <cell r="X1134" t="str">
            <v/>
          </cell>
          <cell r="Y1134" t="str">
            <v/>
          </cell>
        </row>
        <row r="1135">
          <cell r="X1135" t="str">
            <v/>
          </cell>
          <cell r="Y1135" t="str">
            <v/>
          </cell>
        </row>
        <row r="1136">
          <cell r="X1136" t="str">
            <v/>
          </cell>
          <cell r="Y1136" t="str">
            <v/>
          </cell>
        </row>
        <row r="1137">
          <cell r="X1137" t="str">
            <v/>
          </cell>
          <cell r="Y1137" t="str">
            <v/>
          </cell>
        </row>
        <row r="1138">
          <cell r="X1138" t="str">
            <v/>
          </cell>
          <cell r="Y1138" t="str">
            <v/>
          </cell>
        </row>
        <row r="1139">
          <cell r="X1139" t="str">
            <v/>
          </cell>
          <cell r="Y1139" t="str">
            <v/>
          </cell>
        </row>
        <row r="1140">
          <cell r="X1140" t="str">
            <v/>
          </cell>
          <cell r="Y1140" t="str">
            <v/>
          </cell>
        </row>
        <row r="1141">
          <cell r="X1141" t="str">
            <v/>
          </cell>
          <cell r="Y1141" t="str">
            <v/>
          </cell>
        </row>
        <row r="1142">
          <cell r="X1142" t="str">
            <v/>
          </cell>
          <cell r="Y1142" t="str">
            <v/>
          </cell>
        </row>
        <row r="1143">
          <cell r="X1143" t="str">
            <v/>
          </cell>
          <cell r="Y1143" t="str">
            <v/>
          </cell>
        </row>
        <row r="1144">
          <cell r="X1144" t="str">
            <v/>
          </cell>
          <cell r="Y1144" t="str">
            <v/>
          </cell>
        </row>
        <row r="1145">
          <cell r="X1145" t="str">
            <v/>
          </cell>
          <cell r="Y1145" t="str">
            <v/>
          </cell>
        </row>
        <row r="1146">
          <cell r="X1146" t="str">
            <v/>
          </cell>
          <cell r="Y1146" t="str">
            <v/>
          </cell>
        </row>
        <row r="1147">
          <cell r="X1147" t="str">
            <v/>
          </cell>
          <cell r="Y1147" t="str">
            <v/>
          </cell>
        </row>
        <row r="1148">
          <cell r="X1148" t="str">
            <v/>
          </cell>
          <cell r="Y1148" t="str">
            <v/>
          </cell>
        </row>
        <row r="1149">
          <cell r="X1149" t="str">
            <v/>
          </cell>
          <cell r="Y1149" t="str">
            <v/>
          </cell>
        </row>
        <row r="1150">
          <cell r="X1150" t="str">
            <v/>
          </cell>
          <cell r="Y1150" t="str">
            <v/>
          </cell>
        </row>
        <row r="1151">
          <cell r="X1151" t="str">
            <v/>
          </cell>
          <cell r="Y1151" t="str">
            <v/>
          </cell>
        </row>
        <row r="1152">
          <cell r="X1152" t="str">
            <v/>
          </cell>
          <cell r="Y1152" t="str">
            <v/>
          </cell>
        </row>
        <row r="1153">
          <cell r="X1153" t="str">
            <v/>
          </cell>
          <cell r="Y1153" t="str">
            <v/>
          </cell>
        </row>
        <row r="1154">
          <cell r="X1154" t="str">
            <v/>
          </cell>
          <cell r="Y1154" t="str">
            <v/>
          </cell>
        </row>
        <row r="1155">
          <cell r="X1155" t="str">
            <v/>
          </cell>
          <cell r="Y1155" t="str">
            <v/>
          </cell>
        </row>
        <row r="1156">
          <cell r="X1156" t="str">
            <v/>
          </cell>
          <cell r="Y1156" t="str">
            <v/>
          </cell>
        </row>
        <row r="1157">
          <cell r="X1157" t="str">
            <v/>
          </cell>
          <cell r="Y1157" t="str">
            <v/>
          </cell>
        </row>
        <row r="1158">
          <cell r="X1158" t="str">
            <v/>
          </cell>
          <cell r="Y1158" t="str">
            <v/>
          </cell>
        </row>
        <row r="1159">
          <cell r="X1159" t="str">
            <v/>
          </cell>
          <cell r="Y1159" t="str">
            <v/>
          </cell>
        </row>
        <row r="1160">
          <cell r="X1160" t="str">
            <v/>
          </cell>
          <cell r="Y1160" t="str">
            <v/>
          </cell>
        </row>
        <row r="1161">
          <cell r="X1161" t="str">
            <v/>
          </cell>
          <cell r="Y1161" t="str">
            <v/>
          </cell>
        </row>
        <row r="1162">
          <cell r="X1162" t="str">
            <v/>
          </cell>
          <cell r="Y1162" t="str">
            <v/>
          </cell>
        </row>
        <row r="1163">
          <cell r="X1163" t="str">
            <v/>
          </cell>
          <cell r="Y1163" t="str">
            <v/>
          </cell>
        </row>
        <row r="1164">
          <cell r="X1164" t="str">
            <v/>
          </cell>
          <cell r="Y1164" t="str">
            <v/>
          </cell>
        </row>
        <row r="1165">
          <cell r="X1165" t="str">
            <v/>
          </cell>
          <cell r="Y1165" t="str">
            <v/>
          </cell>
        </row>
        <row r="1166">
          <cell r="X1166" t="str">
            <v/>
          </cell>
          <cell r="Y1166" t="str">
            <v/>
          </cell>
        </row>
        <row r="1167">
          <cell r="X1167" t="str">
            <v/>
          </cell>
          <cell r="Y1167" t="str">
            <v/>
          </cell>
        </row>
        <row r="1168">
          <cell r="X1168" t="str">
            <v/>
          </cell>
          <cell r="Y1168" t="str">
            <v/>
          </cell>
        </row>
        <row r="1169">
          <cell r="X1169" t="str">
            <v/>
          </cell>
          <cell r="Y1169" t="str">
            <v/>
          </cell>
        </row>
        <row r="1170">
          <cell r="X1170" t="str">
            <v/>
          </cell>
          <cell r="Y1170" t="str">
            <v/>
          </cell>
        </row>
        <row r="1171">
          <cell r="X1171" t="str">
            <v/>
          </cell>
          <cell r="Y1171" t="str">
            <v/>
          </cell>
        </row>
        <row r="1172">
          <cell r="X1172" t="str">
            <v/>
          </cell>
          <cell r="Y1172" t="str">
            <v/>
          </cell>
        </row>
        <row r="1173">
          <cell r="X1173" t="str">
            <v/>
          </cell>
          <cell r="Y1173" t="str">
            <v/>
          </cell>
        </row>
        <row r="1174">
          <cell r="X1174" t="str">
            <v/>
          </cell>
          <cell r="Y1174" t="str">
            <v/>
          </cell>
        </row>
        <row r="1175">
          <cell r="X1175" t="str">
            <v/>
          </cell>
          <cell r="Y1175" t="str">
            <v/>
          </cell>
        </row>
        <row r="1176">
          <cell r="X1176" t="str">
            <v/>
          </cell>
          <cell r="Y1176" t="str">
            <v/>
          </cell>
        </row>
        <row r="1177">
          <cell r="X1177" t="str">
            <v/>
          </cell>
          <cell r="Y1177" t="str">
            <v/>
          </cell>
        </row>
        <row r="1178">
          <cell r="X1178" t="str">
            <v/>
          </cell>
          <cell r="Y1178" t="str">
            <v/>
          </cell>
        </row>
        <row r="1179">
          <cell r="X1179" t="str">
            <v/>
          </cell>
          <cell r="Y1179" t="str">
            <v/>
          </cell>
        </row>
        <row r="1180">
          <cell r="X1180" t="str">
            <v/>
          </cell>
          <cell r="Y1180" t="str">
            <v/>
          </cell>
        </row>
        <row r="1181">
          <cell r="X1181" t="str">
            <v/>
          </cell>
          <cell r="Y1181" t="str">
            <v/>
          </cell>
        </row>
        <row r="1182">
          <cell r="X1182" t="str">
            <v/>
          </cell>
          <cell r="Y1182" t="str">
            <v/>
          </cell>
        </row>
        <row r="1183">
          <cell r="X1183" t="str">
            <v/>
          </cell>
          <cell r="Y1183" t="str">
            <v/>
          </cell>
        </row>
        <row r="1184">
          <cell r="X1184" t="str">
            <v/>
          </cell>
          <cell r="Y1184" t="str">
            <v/>
          </cell>
        </row>
        <row r="1185">
          <cell r="X1185" t="str">
            <v/>
          </cell>
          <cell r="Y1185" t="str">
            <v/>
          </cell>
        </row>
        <row r="1186">
          <cell r="X1186" t="str">
            <v/>
          </cell>
          <cell r="Y1186" t="str">
            <v/>
          </cell>
        </row>
        <row r="1187">
          <cell r="X1187" t="str">
            <v/>
          </cell>
          <cell r="Y1187" t="str">
            <v/>
          </cell>
        </row>
        <row r="1188">
          <cell r="X1188" t="str">
            <v/>
          </cell>
          <cell r="Y1188" t="str">
            <v/>
          </cell>
        </row>
        <row r="1189">
          <cell r="X1189" t="str">
            <v/>
          </cell>
          <cell r="Y1189" t="str">
            <v/>
          </cell>
        </row>
        <row r="1190">
          <cell r="X1190" t="str">
            <v/>
          </cell>
          <cell r="Y1190" t="str">
            <v/>
          </cell>
        </row>
        <row r="1191">
          <cell r="X1191" t="str">
            <v/>
          </cell>
          <cell r="Y1191" t="str">
            <v/>
          </cell>
        </row>
        <row r="1192">
          <cell r="X1192" t="str">
            <v/>
          </cell>
          <cell r="Y1192" t="str">
            <v/>
          </cell>
        </row>
        <row r="1193">
          <cell r="X1193" t="str">
            <v/>
          </cell>
          <cell r="Y1193" t="str">
            <v/>
          </cell>
        </row>
        <row r="1194">
          <cell r="X1194" t="str">
            <v/>
          </cell>
          <cell r="Y1194" t="str">
            <v/>
          </cell>
        </row>
        <row r="1195">
          <cell r="X1195" t="str">
            <v/>
          </cell>
          <cell r="Y1195" t="str">
            <v/>
          </cell>
        </row>
        <row r="1196">
          <cell r="X1196" t="str">
            <v/>
          </cell>
          <cell r="Y1196" t="str">
            <v/>
          </cell>
        </row>
        <row r="1197">
          <cell r="X1197" t="str">
            <v/>
          </cell>
          <cell r="Y1197" t="str">
            <v/>
          </cell>
        </row>
        <row r="1198">
          <cell r="X1198" t="str">
            <v/>
          </cell>
          <cell r="Y1198" t="str">
            <v/>
          </cell>
        </row>
        <row r="1199">
          <cell r="X1199" t="str">
            <v/>
          </cell>
          <cell r="Y1199" t="str">
            <v/>
          </cell>
        </row>
        <row r="1200">
          <cell r="X1200" t="str">
            <v/>
          </cell>
          <cell r="Y1200" t="str">
            <v/>
          </cell>
        </row>
        <row r="1201">
          <cell r="X1201" t="str">
            <v/>
          </cell>
          <cell r="Y1201" t="str">
            <v/>
          </cell>
        </row>
        <row r="1202">
          <cell r="X1202" t="str">
            <v/>
          </cell>
          <cell r="Y1202" t="str">
            <v/>
          </cell>
        </row>
        <row r="1203">
          <cell r="X1203" t="str">
            <v/>
          </cell>
          <cell r="Y1203" t="str">
            <v/>
          </cell>
        </row>
        <row r="1204">
          <cell r="X1204" t="str">
            <v/>
          </cell>
          <cell r="Y1204" t="str">
            <v/>
          </cell>
        </row>
        <row r="1205">
          <cell r="X1205" t="str">
            <v/>
          </cell>
          <cell r="Y1205" t="str">
            <v/>
          </cell>
        </row>
        <row r="1206">
          <cell r="X1206" t="str">
            <v/>
          </cell>
          <cell r="Y1206" t="str">
            <v/>
          </cell>
        </row>
        <row r="1207">
          <cell r="X1207" t="str">
            <v/>
          </cell>
          <cell r="Y1207" t="str">
            <v/>
          </cell>
        </row>
        <row r="1208">
          <cell r="X1208" t="str">
            <v/>
          </cell>
          <cell r="Y1208" t="str">
            <v/>
          </cell>
        </row>
        <row r="1209">
          <cell r="X1209" t="str">
            <v/>
          </cell>
          <cell r="Y1209" t="str">
            <v/>
          </cell>
        </row>
        <row r="1210">
          <cell r="X1210" t="str">
            <v/>
          </cell>
          <cell r="Y1210" t="str">
            <v/>
          </cell>
        </row>
        <row r="1211">
          <cell r="X1211" t="str">
            <v/>
          </cell>
          <cell r="Y1211" t="str">
            <v/>
          </cell>
        </row>
        <row r="1212">
          <cell r="X1212" t="str">
            <v/>
          </cell>
          <cell r="Y1212" t="str">
            <v/>
          </cell>
        </row>
        <row r="1213">
          <cell r="X1213" t="str">
            <v/>
          </cell>
          <cell r="Y1213" t="str">
            <v/>
          </cell>
        </row>
        <row r="1214">
          <cell r="X1214" t="str">
            <v/>
          </cell>
          <cell r="Y1214" t="str">
            <v/>
          </cell>
        </row>
        <row r="1215">
          <cell r="X1215" t="str">
            <v/>
          </cell>
          <cell r="Y1215" t="str">
            <v/>
          </cell>
        </row>
        <row r="1216">
          <cell r="X1216" t="str">
            <v/>
          </cell>
          <cell r="Y1216" t="str">
            <v/>
          </cell>
        </row>
        <row r="1217">
          <cell r="X1217" t="str">
            <v/>
          </cell>
          <cell r="Y1217" t="str">
            <v/>
          </cell>
        </row>
        <row r="1218">
          <cell r="X1218" t="str">
            <v/>
          </cell>
          <cell r="Y1218" t="str">
            <v/>
          </cell>
        </row>
        <row r="1219">
          <cell r="X1219" t="str">
            <v/>
          </cell>
          <cell r="Y1219" t="str">
            <v/>
          </cell>
        </row>
        <row r="1220">
          <cell r="X1220" t="str">
            <v/>
          </cell>
          <cell r="Y1220" t="str">
            <v/>
          </cell>
        </row>
        <row r="1221">
          <cell r="X1221" t="str">
            <v/>
          </cell>
          <cell r="Y1221" t="str">
            <v/>
          </cell>
        </row>
        <row r="1222">
          <cell r="X1222" t="str">
            <v/>
          </cell>
          <cell r="Y1222" t="str">
            <v/>
          </cell>
        </row>
        <row r="1223">
          <cell r="X1223" t="str">
            <v/>
          </cell>
          <cell r="Y1223" t="str">
            <v/>
          </cell>
        </row>
        <row r="1224">
          <cell r="X1224" t="str">
            <v/>
          </cell>
          <cell r="Y1224" t="str">
            <v/>
          </cell>
        </row>
        <row r="1225">
          <cell r="X1225" t="str">
            <v/>
          </cell>
          <cell r="Y1225" t="str">
            <v/>
          </cell>
        </row>
        <row r="1226">
          <cell r="X1226" t="str">
            <v/>
          </cell>
          <cell r="Y1226" t="str">
            <v/>
          </cell>
        </row>
        <row r="1227">
          <cell r="X1227" t="str">
            <v/>
          </cell>
          <cell r="Y1227" t="str">
            <v/>
          </cell>
        </row>
        <row r="1228">
          <cell r="X1228" t="str">
            <v/>
          </cell>
          <cell r="Y1228" t="str">
            <v/>
          </cell>
        </row>
        <row r="1229">
          <cell r="X1229" t="str">
            <v/>
          </cell>
          <cell r="Y1229" t="str">
            <v/>
          </cell>
        </row>
        <row r="1230">
          <cell r="X1230" t="str">
            <v/>
          </cell>
          <cell r="Y1230" t="str">
            <v/>
          </cell>
        </row>
        <row r="1231">
          <cell r="X1231" t="str">
            <v/>
          </cell>
          <cell r="Y1231" t="str">
            <v/>
          </cell>
        </row>
        <row r="1232">
          <cell r="X1232" t="str">
            <v/>
          </cell>
          <cell r="Y1232" t="str">
            <v/>
          </cell>
        </row>
        <row r="1233">
          <cell r="X1233" t="str">
            <v/>
          </cell>
          <cell r="Y1233" t="str">
            <v/>
          </cell>
        </row>
        <row r="1234">
          <cell r="X1234" t="str">
            <v/>
          </cell>
          <cell r="Y1234" t="str">
            <v/>
          </cell>
        </row>
        <row r="1235">
          <cell r="X1235" t="str">
            <v/>
          </cell>
          <cell r="Y1235" t="str">
            <v/>
          </cell>
        </row>
        <row r="1236">
          <cell r="X1236" t="str">
            <v/>
          </cell>
          <cell r="Y1236" t="str">
            <v/>
          </cell>
        </row>
        <row r="1237">
          <cell r="X1237" t="str">
            <v/>
          </cell>
          <cell r="Y1237" t="str">
            <v/>
          </cell>
        </row>
        <row r="1238">
          <cell r="X1238" t="str">
            <v/>
          </cell>
          <cell r="Y1238" t="str">
            <v/>
          </cell>
        </row>
        <row r="1239">
          <cell r="X1239" t="str">
            <v/>
          </cell>
          <cell r="Y1239" t="str">
            <v/>
          </cell>
        </row>
        <row r="1240">
          <cell r="X1240" t="str">
            <v/>
          </cell>
          <cell r="Y1240" t="str">
            <v/>
          </cell>
        </row>
        <row r="1241">
          <cell r="X1241" t="str">
            <v/>
          </cell>
          <cell r="Y1241" t="str">
            <v/>
          </cell>
        </row>
        <row r="1242">
          <cell r="X1242" t="str">
            <v/>
          </cell>
          <cell r="Y1242" t="str">
            <v/>
          </cell>
        </row>
        <row r="1243">
          <cell r="X1243" t="str">
            <v/>
          </cell>
          <cell r="Y1243" t="str">
            <v/>
          </cell>
        </row>
        <row r="1244">
          <cell r="X1244" t="str">
            <v/>
          </cell>
          <cell r="Y1244" t="str">
            <v/>
          </cell>
        </row>
        <row r="1245">
          <cell r="X1245" t="str">
            <v/>
          </cell>
          <cell r="Y1245" t="str">
            <v/>
          </cell>
        </row>
        <row r="1246">
          <cell r="X1246" t="str">
            <v/>
          </cell>
          <cell r="Y1246" t="str">
            <v/>
          </cell>
        </row>
        <row r="1247">
          <cell r="X1247" t="str">
            <v/>
          </cell>
          <cell r="Y1247" t="str">
            <v/>
          </cell>
        </row>
        <row r="1248">
          <cell r="X1248" t="str">
            <v/>
          </cell>
          <cell r="Y1248" t="str">
            <v/>
          </cell>
        </row>
        <row r="1249">
          <cell r="X1249" t="str">
            <v/>
          </cell>
          <cell r="Y1249" t="str">
            <v/>
          </cell>
        </row>
        <row r="1250">
          <cell r="X1250" t="str">
            <v/>
          </cell>
          <cell r="Y1250" t="str">
            <v/>
          </cell>
        </row>
        <row r="1251">
          <cell r="X1251" t="str">
            <v/>
          </cell>
          <cell r="Y1251" t="str">
            <v/>
          </cell>
        </row>
        <row r="1252">
          <cell r="X1252" t="str">
            <v/>
          </cell>
          <cell r="Y1252" t="str">
            <v/>
          </cell>
        </row>
        <row r="1253">
          <cell r="X1253" t="str">
            <v/>
          </cell>
          <cell r="Y1253" t="str">
            <v/>
          </cell>
        </row>
        <row r="1254">
          <cell r="X1254" t="str">
            <v/>
          </cell>
          <cell r="Y1254" t="str">
            <v/>
          </cell>
        </row>
        <row r="1255">
          <cell r="X1255" t="str">
            <v/>
          </cell>
          <cell r="Y1255" t="str">
            <v/>
          </cell>
        </row>
        <row r="1256">
          <cell r="X1256" t="str">
            <v/>
          </cell>
          <cell r="Y1256" t="str">
            <v/>
          </cell>
        </row>
        <row r="1257">
          <cell r="X1257" t="str">
            <v/>
          </cell>
          <cell r="Y1257" t="str">
            <v/>
          </cell>
        </row>
        <row r="1258">
          <cell r="X1258" t="str">
            <v/>
          </cell>
          <cell r="Y1258" t="str">
            <v/>
          </cell>
        </row>
        <row r="1259">
          <cell r="X1259" t="str">
            <v/>
          </cell>
          <cell r="Y1259" t="str">
            <v/>
          </cell>
        </row>
        <row r="1260">
          <cell r="X1260" t="str">
            <v/>
          </cell>
          <cell r="Y1260" t="str">
            <v/>
          </cell>
        </row>
        <row r="1261">
          <cell r="X1261" t="str">
            <v/>
          </cell>
          <cell r="Y1261" t="str">
            <v/>
          </cell>
        </row>
        <row r="1262">
          <cell r="X1262" t="str">
            <v/>
          </cell>
          <cell r="Y1262" t="str">
            <v/>
          </cell>
        </row>
        <row r="1263">
          <cell r="X1263" t="str">
            <v/>
          </cell>
          <cell r="Y1263" t="str">
            <v/>
          </cell>
        </row>
        <row r="1264">
          <cell r="X1264" t="str">
            <v/>
          </cell>
          <cell r="Y1264" t="str">
            <v/>
          </cell>
        </row>
        <row r="1265">
          <cell r="X1265" t="str">
            <v/>
          </cell>
          <cell r="Y1265" t="str">
            <v/>
          </cell>
        </row>
        <row r="1266">
          <cell r="X1266" t="str">
            <v/>
          </cell>
          <cell r="Y1266" t="str">
            <v/>
          </cell>
        </row>
        <row r="1267">
          <cell r="X1267" t="str">
            <v/>
          </cell>
          <cell r="Y1267" t="str">
            <v/>
          </cell>
        </row>
        <row r="1268">
          <cell r="X1268" t="str">
            <v/>
          </cell>
          <cell r="Y1268" t="str">
            <v/>
          </cell>
        </row>
        <row r="1269">
          <cell r="X1269" t="str">
            <v/>
          </cell>
          <cell r="Y1269" t="str">
            <v/>
          </cell>
        </row>
        <row r="1270">
          <cell r="X1270" t="str">
            <v/>
          </cell>
          <cell r="Y1270" t="str">
            <v/>
          </cell>
        </row>
        <row r="1271">
          <cell r="X1271" t="str">
            <v/>
          </cell>
          <cell r="Y1271" t="str">
            <v/>
          </cell>
        </row>
        <row r="1272">
          <cell r="X1272" t="str">
            <v/>
          </cell>
          <cell r="Y1272" t="str">
            <v/>
          </cell>
        </row>
        <row r="1273">
          <cell r="X1273" t="str">
            <v/>
          </cell>
          <cell r="Y1273" t="str">
            <v/>
          </cell>
        </row>
        <row r="1274">
          <cell r="X1274" t="str">
            <v/>
          </cell>
          <cell r="Y1274" t="str">
            <v/>
          </cell>
        </row>
        <row r="1275">
          <cell r="X1275" t="str">
            <v/>
          </cell>
          <cell r="Y1275" t="str">
            <v/>
          </cell>
        </row>
        <row r="1276">
          <cell r="X1276" t="str">
            <v/>
          </cell>
          <cell r="Y1276" t="str">
            <v/>
          </cell>
        </row>
        <row r="1277">
          <cell r="X1277" t="str">
            <v/>
          </cell>
          <cell r="Y1277" t="str">
            <v/>
          </cell>
        </row>
        <row r="1278">
          <cell r="X1278" t="str">
            <v/>
          </cell>
          <cell r="Y1278" t="str">
            <v/>
          </cell>
        </row>
        <row r="1279">
          <cell r="X1279" t="str">
            <v/>
          </cell>
          <cell r="Y1279" t="str">
            <v/>
          </cell>
        </row>
        <row r="1280">
          <cell r="X1280" t="str">
            <v/>
          </cell>
          <cell r="Y1280" t="str">
            <v/>
          </cell>
        </row>
        <row r="1281">
          <cell r="X1281" t="str">
            <v/>
          </cell>
          <cell r="Y1281" t="str">
            <v/>
          </cell>
        </row>
        <row r="1282">
          <cell r="X1282" t="str">
            <v/>
          </cell>
          <cell r="Y1282" t="str">
            <v/>
          </cell>
        </row>
        <row r="1283">
          <cell r="X1283" t="str">
            <v/>
          </cell>
          <cell r="Y1283" t="str">
            <v/>
          </cell>
        </row>
        <row r="1284">
          <cell r="X1284" t="str">
            <v/>
          </cell>
          <cell r="Y1284" t="str">
            <v/>
          </cell>
        </row>
        <row r="1285">
          <cell r="X1285" t="str">
            <v/>
          </cell>
          <cell r="Y1285" t="str">
            <v/>
          </cell>
        </row>
        <row r="1286">
          <cell r="X1286" t="str">
            <v/>
          </cell>
          <cell r="Y1286" t="str">
            <v/>
          </cell>
        </row>
        <row r="1287">
          <cell r="X1287" t="str">
            <v/>
          </cell>
          <cell r="Y1287" t="str">
            <v/>
          </cell>
        </row>
        <row r="1288">
          <cell r="X1288" t="str">
            <v/>
          </cell>
          <cell r="Y1288" t="str">
            <v/>
          </cell>
        </row>
        <row r="1289">
          <cell r="X1289" t="str">
            <v/>
          </cell>
          <cell r="Y1289" t="str">
            <v/>
          </cell>
        </row>
        <row r="1290">
          <cell r="X1290" t="str">
            <v/>
          </cell>
          <cell r="Y1290" t="str">
            <v/>
          </cell>
        </row>
        <row r="1291">
          <cell r="X1291" t="str">
            <v/>
          </cell>
          <cell r="Y1291" t="str">
            <v/>
          </cell>
        </row>
        <row r="1292">
          <cell r="X1292" t="str">
            <v/>
          </cell>
          <cell r="Y1292" t="str">
            <v/>
          </cell>
        </row>
        <row r="1293">
          <cell r="X1293" t="str">
            <v/>
          </cell>
          <cell r="Y1293" t="str">
            <v/>
          </cell>
        </row>
        <row r="1294">
          <cell r="X1294" t="str">
            <v/>
          </cell>
          <cell r="Y1294" t="str">
            <v/>
          </cell>
        </row>
        <row r="1295">
          <cell r="X1295" t="str">
            <v/>
          </cell>
          <cell r="Y1295" t="str">
            <v/>
          </cell>
        </row>
        <row r="1296">
          <cell r="X1296" t="str">
            <v/>
          </cell>
          <cell r="Y1296" t="str">
            <v/>
          </cell>
        </row>
        <row r="1297">
          <cell r="X1297" t="str">
            <v/>
          </cell>
          <cell r="Y1297" t="str">
            <v/>
          </cell>
        </row>
        <row r="1298">
          <cell r="X1298" t="str">
            <v/>
          </cell>
          <cell r="Y1298" t="str">
            <v/>
          </cell>
        </row>
        <row r="1299">
          <cell r="X1299" t="str">
            <v/>
          </cell>
          <cell r="Y1299" t="str">
            <v/>
          </cell>
        </row>
        <row r="1300">
          <cell r="X1300" t="str">
            <v/>
          </cell>
          <cell r="Y1300" t="str">
            <v/>
          </cell>
        </row>
        <row r="1301">
          <cell r="X1301" t="str">
            <v/>
          </cell>
          <cell r="Y1301" t="str">
            <v/>
          </cell>
        </row>
        <row r="1302">
          <cell r="X1302" t="str">
            <v/>
          </cell>
          <cell r="Y1302" t="str">
            <v/>
          </cell>
        </row>
        <row r="1303">
          <cell r="X1303" t="str">
            <v/>
          </cell>
          <cell r="Y1303" t="str">
            <v/>
          </cell>
        </row>
        <row r="1304">
          <cell r="X1304" t="str">
            <v/>
          </cell>
          <cell r="Y1304" t="str">
            <v/>
          </cell>
        </row>
        <row r="1305">
          <cell r="X1305" t="str">
            <v/>
          </cell>
          <cell r="Y1305" t="str">
            <v/>
          </cell>
        </row>
        <row r="1306">
          <cell r="X1306" t="str">
            <v/>
          </cell>
          <cell r="Y1306" t="str">
            <v/>
          </cell>
        </row>
        <row r="1307">
          <cell r="X1307" t="str">
            <v/>
          </cell>
          <cell r="Y1307" t="str">
            <v/>
          </cell>
        </row>
        <row r="1308">
          <cell r="X1308" t="str">
            <v/>
          </cell>
          <cell r="Y1308" t="str">
            <v/>
          </cell>
        </row>
        <row r="1309">
          <cell r="X1309" t="str">
            <v/>
          </cell>
          <cell r="Y1309" t="str">
            <v/>
          </cell>
        </row>
        <row r="1310">
          <cell r="X1310" t="str">
            <v/>
          </cell>
          <cell r="Y1310" t="str">
            <v/>
          </cell>
        </row>
        <row r="1311">
          <cell r="X1311" t="str">
            <v/>
          </cell>
          <cell r="Y1311" t="str">
            <v/>
          </cell>
        </row>
        <row r="1312">
          <cell r="X1312" t="str">
            <v/>
          </cell>
          <cell r="Y1312" t="str">
            <v/>
          </cell>
        </row>
        <row r="1313">
          <cell r="X1313" t="str">
            <v/>
          </cell>
          <cell r="Y1313" t="str">
            <v/>
          </cell>
        </row>
        <row r="1314">
          <cell r="X1314" t="str">
            <v/>
          </cell>
          <cell r="Y1314" t="str">
            <v/>
          </cell>
        </row>
        <row r="1315">
          <cell r="X1315" t="str">
            <v/>
          </cell>
          <cell r="Y1315" t="str">
            <v/>
          </cell>
        </row>
        <row r="1316">
          <cell r="X1316" t="str">
            <v/>
          </cell>
          <cell r="Y1316" t="str">
            <v/>
          </cell>
        </row>
        <row r="1317">
          <cell r="X1317" t="str">
            <v/>
          </cell>
          <cell r="Y1317" t="str">
            <v/>
          </cell>
        </row>
        <row r="1318">
          <cell r="X1318" t="str">
            <v/>
          </cell>
          <cell r="Y1318" t="str">
            <v/>
          </cell>
        </row>
        <row r="1319">
          <cell r="X1319" t="str">
            <v/>
          </cell>
          <cell r="Y1319" t="str">
            <v/>
          </cell>
        </row>
        <row r="1320">
          <cell r="X1320" t="str">
            <v/>
          </cell>
          <cell r="Y1320" t="str">
            <v/>
          </cell>
        </row>
        <row r="1321">
          <cell r="X1321" t="str">
            <v/>
          </cell>
          <cell r="Y1321" t="str">
            <v/>
          </cell>
        </row>
        <row r="1322">
          <cell r="X1322" t="str">
            <v/>
          </cell>
          <cell r="Y1322" t="str">
            <v/>
          </cell>
        </row>
        <row r="1323">
          <cell r="X1323" t="str">
            <v/>
          </cell>
          <cell r="Y1323" t="str">
            <v/>
          </cell>
        </row>
        <row r="1324">
          <cell r="X1324" t="str">
            <v/>
          </cell>
          <cell r="Y1324" t="str">
            <v/>
          </cell>
        </row>
        <row r="1325">
          <cell r="X1325" t="str">
            <v/>
          </cell>
          <cell r="Y1325" t="str">
            <v/>
          </cell>
        </row>
        <row r="1326">
          <cell r="X1326" t="str">
            <v/>
          </cell>
          <cell r="Y1326" t="str">
            <v/>
          </cell>
        </row>
        <row r="1327">
          <cell r="X1327" t="str">
            <v/>
          </cell>
          <cell r="Y1327" t="str">
            <v/>
          </cell>
        </row>
        <row r="1328">
          <cell r="X1328" t="str">
            <v/>
          </cell>
          <cell r="Y1328" t="str">
            <v/>
          </cell>
        </row>
        <row r="1329">
          <cell r="X1329" t="str">
            <v/>
          </cell>
          <cell r="Y1329" t="str">
            <v/>
          </cell>
        </row>
        <row r="1330">
          <cell r="X1330" t="str">
            <v/>
          </cell>
          <cell r="Y1330" t="str">
            <v/>
          </cell>
        </row>
        <row r="1331">
          <cell r="X1331" t="str">
            <v/>
          </cell>
          <cell r="Y1331" t="str">
            <v/>
          </cell>
        </row>
        <row r="1332">
          <cell r="X1332" t="str">
            <v/>
          </cell>
          <cell r="Y1332" t="str">
            <v/>
          </cell>
        </row>
        <row r="1333">
          <cell r="X1333" t="str">
            <v/>
          </cell>
          <cell r="Y1333" t="str">
            <v/>
          </cell>
        </row>
        <row r="1334">
          <cell r="X1334" t="str">
            <v/>
          </cell>
          <cell r="Y1334" t="str">
            <v/>
          </cell>
        </row>
        <row r="1335">
          <cell r="X1335" t="str">
            <v/>
          </cell>
          <cell r="Y1335" t="str">
            <v/>
          </cell>
        </row>
        <row r="1336">
          <cell r="X1336" t="str">
            <v/>
          </cell>
          <cell r="Y1336" t="str">
            <v/>
          </cell>
        </row>
        <row r="1337">
          <cell r="X1337" t="str">
            <v/>
          </cell>
          <cell r="Y1337" t="str">
            <v/>
          </cell>
        </row>
        <row r="1338">
          <cell r="X1338" t="str">
            <v/>
          </cell>
          <cell r="Y1338" t="str">
            <v/>
          </cell>
        </row>
        <row r="1339">
          <cell r="X1339" t="str">
            <v/>
          </cell>
          <cell r="Y1339" t="str">
            <v/>
          </cell>
        </row>
        <row r="1340">
          <cell r="X1340" t="str">
            <v/>
          </cell>
          <cell r="Y1340" t="str">
            <v/>
          </cell>
        </row>
        <row r="1341">
          <cell r="X1341" t="str">
            <v/>
          </cell>
          <cell r="Y1341" t="str">
            <v/>
          </cell>
        </row>
        <row r="1342">
          <cell r="X1342" t="str">
            <v/>
          </cell>
          <cell r="Y1342" t="str">
            <v/>
          </cell>
        </row>
        <row r="1343">
          <cell r="X1343" t="str">
            <v/>
          </cell>
          <cell r="Y1343" t="str">
            <v/>
          </cell>
        </row>
        <row r="1344">
          <cell r="X1344" t="str">
            <v/>
          </cell>
          <cell r="Y1344" t="str">
            <v/>
          </cell>
        </row>
        <row r="1345">
          <cell r="X1345" t="str">
            <v/>
          </cell>
          <cell r="Y1345" t="str">
            <v/>
          </cell>
        </row>
        <row r="1346">
          <cell r="X1346" t="str">
            <v/>
          </cell>
          <cell r="Y1346" t="str">
            <v/>
          </cell>
        </row>
        <row r="1347">
          <cell r="X1347" t="str">
            <v/>
          </cell>
          <cell r="Y1347" t="str">
            <v/>
          </cell>
        </row>
        <row r="1348">
          <cell r="X1348" t="str">
            <v/>
          </cell>
          <cell r="Y1348" t="str">
            <v/>
          </cell>
        </row>
        <row r="1349">
          <cell r="X1349" t="str">
            <v/>
          </cell>
          <cell r="Y1349" t="str">
            <v/>
          </cell>
        </row>
        <row r="1350">
          <cell r="X1350" t="str">
            <v/>
          </cell>
          <cell r="Y1350" t="str">
            <v/>
          </cell>
        </row>
        <row r="1351">
          <cell r="X1351" t="str">
            <v/>
          </cell>
          <cell r="Y1351" t="str">
            <v/>
          </cell>
        </row>
        <row r="1352">
          <cell r="X1352" t="str">
            <v/>
          </cell>
          <cell r="Y1352" t="str">
            <v/>
          </cell>
        </row>
        <row r="1353">
          <cell r="X1353" t="str">
            <v/>
          </cell>
          <cell r="Y1353" t="str">
            <v/>
          </cell>
        </row>
        <row r="1354">
          <cell r="X1354" t="str">
            <v/>
          </cell>
          <cell r="Y1354" t="str">
            <v/>
          </cell>
        </row>
        <row r="1355">
          <cell r="X1355" t="str">
            <v/>
          </cell>
          <cell r="Y1355" t="str">
            <v/>
          </cell>
        </row>
        <row r="1356">
          <cell r="X1356" t="str">
            <v/>
          </cell>
          <cell r="Y1356" t="str">
            <v/>
          </cell>
        </row>
        <row r="1357">
          <cell r="X1357" t="str">
            <v/>
          </cell>
          <cell r="Y1357" t="str">
            <v/>
          </cell>
        </row>
        <row r="1358">
          <cell r="X1358" t="str">
            <v/>
          </cell>
          <cell r="Y1358" t="str">
            <v/>
          </cell>
        </row>
        <row r="1359">
          <cell r="X1359" t="str">
            <v/>
          </cell>
          <cell r="Y1359" t="str">
            <v/>
          </cell>
        </row>
        <row r="1360">
          <cell r="X1360" t="str">
            <v/>
          </cell>
          <cell r="Y1360" t="str">
            <v/>
          </cell>
        </row>
        <row r="1361">
          <cell r="X1361" t="str">
            <v/>
          </cell>
          <cell r="Y1361" t="str">
            <v/>
          </cell>
        </row>
        <row r="1362">
          <cell r="X1362" t="str">
            <v/>
          </cell>
          <cell r="Y1362" t="str">
            <v/>
          </cell>
        </row>
        <row r="1363">
          <cell r="X1363" t="str">
            <v/>
          </cell>
          <cell r="Y1363" t="str">
            <v/>
          </cell>
        </row>
        <row r="1364">
          <cell r="X1364" t="str">
            <v/>
          </cell>
          <cell r="Y1364" t="str">
            <v/>
          </cell>
        </row>
        <row r="1365">
          <cell r="X1365" t="str">
            <v/>
          </cell>
          <cell r="Y1365" t="str">
            <v/>
          </cell>
        </row>
        <row r="1366">
          <cell r="X1366" t="str">
            <v/>
          </cell>
          <cell r="Y1366" t="str">
            <v/>
          </cell>
        </row>
        <row r="1367">
          <cell r="X1367" t="str">
            <v/>
          </cell>
          <cell r="Y1367" t="str">
            <v/>
          </cell>
        </row>
        <row r="1368">
          <cell r="X1368" t="str">
            <v/>
          </cell>
          <cell r="Y1368" t="str">
            <v/>
          </cell>
        </row>
        <row r="1369">
          <cell r="X1369" t="str">
            <v/>
          </cell>
          <cell r="Y1369" t="str">
            <v/>
          </cell>
        </row>
        <row r="1370">
          <cell r="X1370" t="str">
            <v/>
          </cell>
          <cell r="Y1370" t="str">
            <v/>
          </cell>
        </row>
        <row r="1371">
          <cell r="X1371" t="str">
            <v/>
          </cell>
          <cell r="Y1371" t="str">
            <v/>
          </cell>
        </row>
        <row r="1372">
          <cell r="X1372" t="str">
            <v/>
          </cell>
          <cell r="Y1372" t="str">
            <v/>
          </cell>
        </row>
        <row r="1373">
          <cell r="X1373" t="str">
            <v/>
          </cell>
          <cell r="Y1373" t="str">
            <v/>
          </cell>
        </row>
        <row r="1374">
          <cell r="X1374" t="str">
            <v/>
          </cell>
          <cell r="Y1374" t="str">
            <v/>
          </cell>
        </row>
        <row r="1375">
          <cell r="X1375" t="str">
            <v/>
          </cell>
          <cell r="Y1375" t="str">
            <v/>
          </cell>
        </row>
        <row r="1376">
          <cell r="X1376" t="str">
            <v/>
          </cell>
          <cell r="Y1376" t="str">
            <v/>
          </cell>
        </row>
        <row r="1377">
          <cell r="X1377" t="str">
            <v/>
          </cell>
          <cell r="Y1377" t="str">
            <v/>
          </cell>
        </row>
        <row r="1378">
          <cell r="X1378" t="str">
            <v/>
          </cell>
          <cell r="Y1378" t="str">
            <v/>
          </cell>
        </row>
        <row r="1379">
          <cell r="X1379" t="str">
            <v/>
          </cell>
          <cell r="Y1379" t="str">
            <v/>
          </cell>
        </row>
        <row r="1380">
          <cell r="X1380" t="str">
            <v/>
          </cell>
          <cell r="Y1380" t="str">
            <v/>
          </cell>
        </row>
      </sheetData>
      <sheetData sheetId="19"/>
      <sheetData sheetId="20"/>
      <sheetData sheetId="21">
        <row r="1">
          <cell r="N1">
            <v>-0.11</v>
          </cell>
        </row>
      </sheetData>
      <sheetData sheetId="22"/>
      <sheetData sheetId="23">
        <row r="9">
          <cell r="AM9" t="str">
            <v>lookup</v>
          </cell>
        </row>
      </sheetData>
      <sheetData sheetId="24"/>
      <sheetData sheetId="25"/>
      <sheetData sheetId="26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f Port"/>
      <sheetName val="StaBuild"/>
      <sheetName val="Tie Build"/>
    </sheetNames>
    <sheetDataSet>
      <sheetData sheetId="0">
        <row r="5">
          <cell r="C5">
            <v>2019</v>
          </cell>
        </row>
      </sheetData>
      <sheetData sheetId="1">
        <row r="1">
          <cell r="D1" t="str">
            <v>Capacity</v>
          </cell>
        </row>
        <row r="57">
          <cell r="D57">
            <v>442.2</v>
          </cell>
        </row>
        <row r="58">
          <cell r="D58">
            <v>57.8</v>
          </cell>
        </row>
      </sheetData>
      <sheetData sheetId="2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</sheetNames>
    <sheetDataSet>
      <sheetData sheetId="0">
        <row r="1">
          <cell r="A1" t="str">
            <v>Study Name: I19-P45CNW-MMR  (09-22-19 1006 AM)</v>
          </cell>
        </row>
        <row r="2">
          <cell r="A2" t="str">
            <v>Year</v>
          </cell>
          <cell r="F2" t="str">
            <v>Capital Cost (Mil $)</v>
          </cell>
          <cell r="G2" t="str">
            <v>Lookup</v>
          </cell>
          <cell r="I2" t="str">
            <v>Total Gen MW</v>
          </cell>
        </row>
        <row r="3">
          <cell r="A3">
            <v>2023</v>
          </cell>
          <cell r="F3">
            <v>7.3890000000000002</v>
          </cell>
          <cell r="G3" t="str">
            <v>Utah S, Transmission Integration</v>
          </cell>
          <cell r="H3">
            <v>5.9603158827233105E-2</v>
          </cell>
          <cell r="I3">
            <v>300</v>
          </cell>
        </row>
        <row r="4">
          <cell r="A4">
            <v>2024</v>
          </cell>
          <cell r="F4">
            <v>0</v>
          </cell>
          <cell r="G4" t="str">
            <v>Bridger - to - Bridger West, Recovered Transmission</v>
          </cell>
          <cell r="I4">
            <v>354</v>
          </cell>
        </row>
        <row r="5">
          <cell r="A5">
            <v>2024</v>
          </cell>
          <cell r="F5">
            <v>25.99</v>
          </cell>
          <cell r="G5" t="str">
            <v>Utah N, Transmission Integration</v>
          </cell>
          <cell r="I5">
            <v>600</v>
          </cell>
        </row>
        <row r="6">
          <cell r="A6">
            <v>2024</v>
          </cell>
          <cell r="F6">
            <v>1542.049</v>
          </cell>
          <cell r="G6" t="str">
            <v>Aeolus_Wyoming - to - Utah S, Expansion</v>
          </cell>
          <cell r="I6">
            <v>1920</v>
          </cell>
        </row>
        <row r="7">
          <cell r="A7">
            <v>2024</v>
          </cell>
          <cell r="F7">
            <v>2.6589999999999998</v>
          </cell>
          <cell r="G7" t="str">
            <v>Yakima, Transmission Integration</v>
          </cell>
          <cell r="I7">
            <v>405</v>
          </cell>
        </row>
        <row r="8">
          <cell r="A8">
            <v>2029</v>
          </cell>
          <cell r="F8">
            <v>0</v>
          </cell>
          <cell r="G8" t="str">
            <v>Bridger - to - Bridger West, Recovered Transmission</v>
          </cell>
          <cell r="I8">
            <v>359.4</v>
          </cell>
          <cell r="K8">
            <v>359.4</v>
          </cell>
        </row>
        <row r="9">
          <cell r="A9">
            <v>2030</v>
          </cell>
          <cell r="F9">
            <v>223.26</v>
          </cell>
          <cell r="G9" t="str">
            <v>Goshen - to - Utah N, Expansion</v>
          </cell>
          <cell r="I9">
            <v>1100</v>
          </cell>
        </row>
        <row r="10">
          <cell r="A10">
            <v>2030</v>
          </cell>
          <cell r="F10">
            <v>181.00800000000001</v>
          </cell>
          <cell r="G10" t="str">
            <v>Utah S, Transmission Integration</v>
          </cell>
          <cell r="I10">
            <v>500</v>
          </cell>
        </row>
        <row r="11">
          <cell r="A11">
            <v>2033</v>
          </cell>
          <cell r="F11">
            <v>89.744</v>
          </cell>
          <cell r="G11" t="str">
            <v>Southern Oregon/California, Transmission Integration</v>
          </cell>
          <cell r="I11">
            <v>475</v>
          </cell>
        </row>
        <row r="12">
          <cell r="A12">
            <v>2036</v>
          </cell>
          <cell r="F12">
            <v>224.316</v>
          </cell>
          <cell r="G12" t="str">
            <v>Yakima- to - Southern Oregon/California, Expansion</v>
          </cell>
          <cell r="I12">
            <v>430</v>
          </cell>
        </row>
        <row r="13">
          <cell r="A13">
            <v>2037</v>
          </cell>
          <cell r="F13">
            <v>0</v>
          </cell>
          <cell r="G13" t="str">
            <v>Utah South - to - Utah North - Recovered Transmission</v>
          </cell>
          <cell r="I13">
            <v>909</v>
          </cell>
        </row>
        <row r="14">
          <cell r="A14">
            <v>2037</v>
          </cell>
          <cell r="F14">
            <v>35.457999999999998</v>
          </cell>
          <cell r="G14" t="str">
            <v>Willamette Valley, Transmission Integration</v>
          </cell>
          <cell r="I14">
            <v>442.8</v>
          </cell>
        </row>
        <row r="15">
          <cell r="A15">
            <v>2037</v>
          </cell>
          <cell r="F15">
            <v>34.106999999999999</v>
          </cell>
          <cell r="G15" t="str">
            <v>Wyoming SW, Transmission Integration</v>
          </cell>
          <cell r="I15">
            <v>369.8</v>
          </cell>
        </row>
        <row r="16">
          <cell r="A16">
            <v>2038</v>
          </cell>
          <cell r="F16">
            <v>0</v>
          </cell>
          <cell r="G16" t="str">
            <v>Bridger - to - Bridger West, Recovered Transmission</v>
          </cell>
          <cell r="I16">
            <v>359.4</v>
          </cell>
        </row>
        <row r="17">
          <cell r="I17">
            <v>0</v>
          </cell>
        </row>
        <row r="18">
          <cell r="I18">
            <v>0</v>
          </cell>
        </row>
        <row r="19">
          <cell r="I19">
            <v>0</v>
          </cell>
        </row>
      </sheetData>
      <sheetData sheetId="1">
        <row r="7">
          <cell r="I7">
            <v>47.870308055404152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endix B.3"/>
      <sheetName val="Table 1"/>
      <sheetName val="Table 2"/>
      <sheetName val="Table 4"/>
      <sheetName val="Table 5"/>
      <sheetName val="Table3ACsummary"/>
      <sheetName val="Table 3 TransCost"/>
      <sheetName val="Table 3 UT CP Wind_2023"/>
      <sheetName val="Table 3 WYAE Wind_2024"/>
      <sheetName val="Table 3 PV wS UTS_2024"/>
      <sheetName val="Table 3 PV wS UTS_2030"/>
      <sheetName val="Table 3 PV wS UTN_2024"/>
      <sheetName val="Table 3 PV wS JB_2024"/>
      <sheetName val="Table 3 PV wS JB_2029"/>
      <sheetName val="Table 3 PV wS SO_2024"/>
      <sheetName val="Table 3 PV wS YK_2024"/>
      <sheetName val="Table 3 185 MW (NTN) 2026)"/>
      <sheetName val="Table 3 YK Wind wS_2029"/>
      <sheetName val="Table 3 ID Wind_2030"/>
      <sheetName val="Table 3 ID Wind wS_2032"/>
    </sheetNames>
    <sheetDataSet>
      <sheetData sheetId="0" refreshError="1"/>
      <sheetData sheetId="1">
        <row r="39">
          <cell r="I39">
            <v>6.9199999999999998E-2</v>
          </cell>
        </row>
      </sheetData>
      <sheetData sheetId="2" refreshError="1"/>
      <sheetData sheetId="3">
        <row r="5">
          <cell r="H5">
            <v>43738</v>
          </cell>
        </row>
      </sheetData>
      <sheetData sheetId="4">
        <row r="6">
          <cell r="M6">
            <v>69.2</v>
          </cell>
        </row>
      </sheetData>
      <sheetData sheetId="5" refreshError="1"/>
      <sheetData sheetId="6">
        <row r="4">
          <cell r="B4" t="str">
            <v>Aeolus_Wyoming - to - Utah S, Expansion</v>
          </cell>
          <cell r="G4" t="str">
            <v>Goshen - to - Utah N, Expansion</v>
          </cell>
          <cell r="L4" t="str">
            <v>Yakima- to - Southern Oregon/California, Expansion</v>
          </cell>
          <cell r="Q4" t="str">
            <v>Utah N, Transmission Integration</v>
          </cell>
          <cell r="V4" t="str">
            <v>Yakima, Transmission Integration</v>
          </cell>
          <cell r="AA4" t="str">
            <v>Utah S, Transmission Integration 2023</v>
          </cell>
          <cell r="AF4" t="str">
            <v>Utah S, Transmission Integration 2030</v>
          </cell>
          <cell r="AK4" t="str">
            <v>Southern Oregon/California, Transmission Integration</v>
          </cell>
          <cell r="AP4" t="str">
            <v>Willamette Valley, Transmission Integration</v>
          </cell>
          <cell r="AU4" t="str">
            <v>Wyoming SW, Transmission Integration</v>
          </cell>
          <cell r="AZ4" t="str">
            <v>Bridger - to - Bridger West, Recovered Transmission 2029</v>
          </cell>
          <cell r="BE4" t="str">
            <v>Bridger - to - Bridger West, Recovered Transmission 2024</v>
          </cell>
        </row>
        <row r="39">
          <cell r="B39" t="str">
            <v>Retail Revenue Requirement
($/kW-year, 2024$)</v>
          </cell>
          <cell r="D39">
            <v>47.870308055404152</v>
          </cell>
          <cell r="G39" t="str">
            <v>Retail Revenue Requirement
($/kW-year, 2030$)</v>
          </cell>
          <cell r="I39">
            <v>12.097273854334603</v>
          </cell>
          <cell r="L39" t="str">
            <v>Retail Revenue Requirement
($/kW-year, 2036$)</v>
          </cell>
          <cell r="N39">
            <v>31.092888780208423</v>
          </cell>
          <cell r="Q39" t="str">
            <v>Retail Revenue Requirement
($/kW-year, 2024$)</v>
          </cell>
          <cell r="S39">
            <v>2.5818101631996475</v>
          </cell>
          <cell r="V39" t="str">
            <v>Retail Revenue Requirement
($/kW-year, 2024$)</v>
          </cell>
          <cell r="X39">
            <v>0.39132049215213044</v>
          </cell>
          <cell r="AA39" t="str">
            <v>Retail Revenue Requirement
($/kW-year, 2023$)</v>
          </cell>
          <cell r="AC39">
            <v>1.4680258019147514</v>
          </cell>
          <cell r="AF39" t="str">
            <v>Retail Revenue Requirement
($/kW-year, 2030$)</v>
          </cell>
          <cell r="AH39">
            <v>21.577297145999619</v>
          </cell>
          <cell r="AK39" t="str">
            <v>Retail Revenue Requirement
($/kW-year, 2033$)</v>
          </cell>
          <cell r="AM39">
            <v>11.261107127981489</v>
          </cell>
          <cell r="AP39" t="str">
            <v>Retail Revenue Requirement
($/kW-year, 2037$)</v>
          </cell>
          <cell r="AR39">
            <v>4.7728292811563495</v>
          </cell>
          <cell r="AU39" t="str">
            <v>Retail Revenue Requirement
($/kW-year, 2037$)</v>
          </cell>
          <cell r="AW39">
            <v>5.4972551057881001</v>
          </cell>
          <cell r="AZ39" t="str">
            <v>Retail Revenue Requirement
($/kW-year, 2029$)</v>
          </cell>
          <cell r="BB39">
            <v>0</v>
          </cell>
          <cell r="BE39" t="str">
            <v>Retail Revenue Requirement
($/kW-year, 2024$)</v>
          </cell>
          <cell r="BG39">
            <v>0</v>
          </cell>
        </row>
      </sheetData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DOC"/>
      <sheetName val="Appendix B"/>
      <sheetName val="Table 1"/>
      <sheetName val="Table 2"/>
      <sheetName val="Table 3 635 (Wyo)"/>
      <sheetName val="Table 3 477 (WM)"/>
      <sheetName val="Table 3 635 (Ut S)"/>
      <sheetName val="Table 4"/>
      <sheetName val="Table 5"/>
      <sheetName val="45 - UT 2016"/>
    </sheetNames>
    <sheetDataSet>
      <sheetData sheetId="0" refreshError="1"/>
      <sheetData sheetId="1" refreshError="1"/>
      <sheetData sheetId="2">
        <row r="8">
          <cell r="I8">
            <v>1</v>
          </cell>
        </row>
        <row r="17">
          <cell r="I17">
            <v>0</v>
          </cell>
        </row>
        <row r="18">
          <cell r="I18">
            <v>0</v>
          </cell>
        </row>
        <row r="19">
          <cell r="I19">
            <v>1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4">
          <cell r="M4" t="str">
            <v>Utah 2016.Q4</v>
          </cell>
        </row>
      </sheetData>
      <sheetData sheetId="9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1"/>
      <sheetName val="Table 2"/>
      <sheetName val="Table 4"/>
      <sheetName val="Table 5"/>
      <sheetName val="Table 3 WY Wind 2021"/>
      <sheetName val="Table 3 DJ Wind 2031"/>
      <sheetName val="Table 3 UT Solar 2031"/>
      <sheetName val="Table 3 Yakima Solar 2028"/>
      <sheetName val="Table 3 30 MW Geoth 2029"/>
      <sheetName val="Table 3 200 MW (UT N) 2029)"/>
      <sheetName val="Table 3 436MW (West M) 2030"/>
      <sheetName val="Table 3 477 MW (Wyo) 2033"/>
      <sheetName val="Table 3 200 MW (Wyo) 2033"/>
      <sheetName val="Table 3 ID Wind 2036"/>
    </sheetNames>
    <sheetDataSet>
      <sheetData sheetId="0">
        <row r="17">
          <cell r="I17">
            <v>0</v>
          </cell>
        </row>
      </sheetData>
      <sheetData sheetId="1"/>
      <sheetData sheetId="2" refreshError="1"/>
      <sheetData sheetId="3">
        <row r="6">
          <cell r="M6">
            <v>10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portData"/>
      <sheetName val="NPC Version Log"/>
      <sheetName val="Summary"/>
      <sheetName val="Profile"/>
      <sheetName val="Delta"/>
      <sheetName val="L&amp;R"/>
      <sheetName val="Base"/>
      <sheetName val="Check LTC"/>
      <sheetName val="Thermal Derates"/>
      <sheetName val="GRID Hydro Gen Peak"/>
      <sheetName val="GRID Load Peak"/>
      <sheetName val="GRID LTC Availability Min"/>
      <sheetName val="GRID LTC Availability Peak"/>
      <sheetName val="GRID LTC Dispatch Peak"/>
      <sheetName val="GRID Nameplate"/>
      <sheetName val="GRID Plant Outage Peak"/>
      <sheetName val="GRID ResReq Margin Peak"/>
      <sheetName val="GRID ResReq NoSpin Peak"/>
      <sheetName val="GRID ResReq Spin Peak"/>
      <sheetName val="GRID STF Purchases Peak"/>
      <sheetName val="GRID STF Sales Peak"/>
      <sheetName val="GRID Thermal Avail Peak"/>
      <sheetName val="GRID Hydro Generation (MWH)"/>
      <sheetName val="GRID Load (MWH)"/>
      <sheetName val="GRID LTC Availability (MWH)"/>
      <sheetName val="GRID LTC Dispatch (MWH)"/>
      <sheetName val="GRID Plant Outage (MWH)"/>
      <sheetName val="GRID Ready Res (MWH)"/>
      <sheetName val="GRID ResReq Margin (MWH)"/>
      <sheetName val="GRID Spinning Res (MWH)"/>
      <sheetName val="GRID STF Purchases (MWH)"/>
      <sheetName val="GRID STF Sales (MWH)"/>
      <sheetName val="GRID Thermal Availability (MWH)"/>
      <sheetName val="MacroBuilder"/>
      <sheetName val="on off peak hours"/>
    </sheetNames>
    <sheetDataSet>
      <sheetData sheetId="0">
        <row r="7">
          <cell r="D7" t="str">
            <v>Ut Sch 37 - 05a - Base Case _2013 05 10 (Plants) (L&amp;R)</v>
          </cell>
        </row>
      </sheetData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>
        <row r="15">
          <cell r="C15">
            <v>40909</v>
          </cell>
          <cell r="D15">
            <v>40940</v>
          </cell>
          <cell r="E15">
            <v>40969</v>
          </cell>
          <cell r="F15">
            <v>41000</v>
          </cell>
          <cell r="G15">
            <v>41030</v>
          </cell>
          <cell r="H15">
            <v>41061</v>
          </cell>
          <cell r="I15">
            <v>41091</v>
          </cell>
          <cell r="J15">
            <v>41122</v>
          </cell>
          <cell r="K15">
            <v>41153</v>
          </cell>
          <cell r="L15">
            <v>41183</v>
          </cell>
          <cell r="M15">
            <v>41214</v>
          </cell>
          <cell r="N15">
            <v>41244</v>
          </cell>
          <cell r="O15">
            <v>41275</v>
          </cell>
          <cell r="P15">
            <v>41306</v>
          </cell>
          <cell r="Q15">
            <v>41334</v>
          </cell>
          <cell r="R15">
            <v>41365</v>
          </cell>
          <cell r="S15">
            <v>41395</v>
          </cell>
          <cell r="T15">
            <v>41426</v>
          </cell>
          <cell r="U15">
            <v>41456</v>
          </cell>
          <cell r="V15">
            <v>41487</v>
          </cell>
          <cell r="W15">
            <v>41518</v>
          </cell>
          <cell r="X15">
            <v>41548</v>
          </cell>
          <cell r="Y15">
            <v>41579</v>
          </cell>
          <cell r="Z15">
            <v>41609</v>
          </cell>
          <cell r="AA15">
            <v>41640</v>
          </cell>
          <cell r="AB15">
            <v>41671</v>
          </cell>
          <cell r="AC15">
            <v>41699</v>
          </cell>
          <cell r="AD15">
            <v>41730</v>
          </cell>
          <cell r="AE15">
            <v>41760</v>
          </cell>
          <cell r="AF15">
            <v>41791</v>
          </cell>
          <cell r="AG15">
            <v>41821</v>
          </cell>
          <cell r="AH15">
            <v>41852</v>
          </cell>
          <cell r="AI15">
            <v>41883</v>
          </cell>
          <cell r="AJ15">
            <v>41913</v>
          </cell>
          <cell r="AK15">
            <v>41944</v>
          </cell>
          <cell r="AL15">
            <v>41974</v>
          </cell>
          <cell r="AM15">
            <v>42005</v>
          </cell>
          <cell r="AN15">
            <v>42036</v>
          </cell>
          <cell r="AO15">
            <v>42064</v>
          </cell>
          <cell r="AP15">
            <v>42095</v>
          </cell>
          <cell r="AQ15">
            <v>42125</v>
          </cell>
          <cell r="AR15">
            <v>42156</v>
          </cell>
          <cell r="AS15">
            <v>42186</v>
          </cell>
          <cell r="AT15">
            <v>42217</v>
          </cell>
          <cell r="AU15">
            <v>42248</v>
          </cell>
          <cell r="AV15">
            <v>42278</v>
          </cell>
          <cell r="AW15">
            <v>42309</v>
          </cell>
          <cell r="AX15">
            <v>42339</v>
          </cell>
          <cell r="AY15">
            <v>42370</v>
          </cell>
          <cell r="AZ15">
            <v>42401</v>
          </cell>
          <cell r="BA15">
            <v>42430</v>
          </cell>
          <cell r="BB15">
            <v>42461</v>
          </cell>
          <cell r="BC15">
            <v>42491</v>
          </cell>
          <cell r="BD15">
            <v>42522</v>
          </cell>
          <cell r="BE15">
            <v>42552</v>
          </cell>
          <cell r="BF15">
            <v>42583</v>
          </cell>
          <cell r="BG15">
            <v>42614</v>
          </cell>
          <cell r="BH15">
            <v>42644</v>
          </cell>
          <cell r="BI15">
            <v>42675</v>
          </cell>
          <cell r="BJ15">
            <v>42705</v>
          </cell>
          <cell r="BK15">
            <v>42736</v>
          </cell>
          <cell r="BL15">
            <v>42767</v>
          </cell>
          <cell r="BM15">
            <v>42795</v>
          </cell>
          <cell r="BN15">
            <v>42826</v>
          </cell>
          <cell r="BO15">
            <v>42856</v>
          </cell>
          <cell r="BP15">
            <v>42887</v>
          </cell>
          <cell r="BQ15">
            <v>42917</v>
          </cell>
          <cell r="BR15">
            <v>42948</v>
          </cell>
          <cell r="BS15">
            <v>42979</v>
          </cell>
          <cell r="BT15">
            <v>43009</v>
          </cell>
          <cell r="BU15">
            <v>43040</v>
          </cell>
          <cell r="BV15">
            <v>43070</v>
          </cell>
          <cell r="BW15">
            <v>43101</v>
          </cell>
          <cell r="BX15">
            <v>43132</v>
          </cell>
          <cell r="BY15">
            <v>43160</v>
          </cell>
          <cell r="BZ15">
            <v>43191</v>
          </cell>
          <cell r="CA15">
            <v>43221</v>
          </cell>
          <cell r="CB15">
            <v>43252</v>
          </cell>
          <cell r="CC15">
            <v>43282</v>
          </cell>
          <cell r="CD15">
            <v>43313</v>
          </cell>
          <cell r="CE15">
            <v>43344</v>
          </cell>
          <cell r="CF15">
            <v>43374</v>
          </cell>
          <cell r="CG15">
            <v>43405</v>
          </cell>
          <cell r="CH15">
            <v>43435</v>
          </cell>
          <cell r="CI15">
            <v>43466</v>
          </cell>
          <cell r="CJ15">
            <v>43497</v>
          </cell>
          <cell r="CK15">
            <v>43525</v>
          </cell>
          <cell r="CL15">
            <v>43556</v>
          </cell>
          <cell r="CM15">
            <v>43586</v>
          </cell>
          <cell r="CN15">
            <v>43617</v>
          </cell>
          <cell r="CO15">
            <v>43647</v>
          </cell>
          <cell r="CP15">
            <v>43678</v>
          </cell>
          <cell r="CQ15">
            <v>43709</v>
          </cell>
          <cell r="CR15">
            <v>43739</v>
          </cell>
          <cell r="CS15">
            <v>43770</v>
          </cell>
          <cell r="CT15">
            <v>43800</v>
          </cell>
          <cell r="CU15">
            <v>43831</v>
          </cell>
          <cell r="CV15">
            <v>43862</v>
          </cell>
          <cell r="CW15">
            <v>43891</v>
          </cell>
          <cell r="CX15">
            <v>43922</v>
          </cell>
          <cell r="CY15">
            <v>43952</v>
          </cell>
          <cell r="CZ15">
            <v>43983</v>
          </cell>
          <cell r="DA15">
            <v>44013</v>
          </cell>
          <cell r="DB15">
            <v>44044</v>
          </cell>
          <cell r="DC15">
            <v>44075</v>
          </cell>
          <cell r="DD15">
            <v>44105</v>
          </cell>
          <cell r="DE15">
            <v>44136</v>
          </cell>
          <cell r="DF15">
            <v>44166</v>
          </cell>
          <cell r="DG15">
            <v>44197</v>
          </cell>
          <cell r="DH15">
            <v>44228</v>
          </cell>
          <cell r="DI15">
            <v>44256</v>
          </cell>
          <cell r="DJ15">
            <v>44287</v>
          </cell>
          <cell r="DK15">
            <v>44317</v>
          </cell>
          <cell r="DL15">
            <v>44348</v>
          </cell>
          <cell r="DM15">
            <v>44378</v>
          </cell>
          <cell r="DN15">
            <v>44409</v>
          </cell>
          <cell r="DO15">
            <v>44440</v>
          </cell>
          <cell r="DP15">
            <v>44470</v>
          </cell>
          <cell r="DQ15">
            <v>44501</v>
          </cell>
          <cell r="DR15">
            <v>44531</v>
          </cell>
          <cell r="DS15">
            <v>44562</v>
          </cell>
          <cell r="DT15">
            <v>44593</v>
          </cell>
          <cell r="DU15">
            <v>44621</v>
          </cell>
          <cell r="DV15">
            <v>44652</v>
          </cell>
          <cell r="DW15">
            <v>44682</v>
          </cell>
          <cell r="DX15">
            <v>44713</v>
          </cell>
          <cell r="DY15">
            <v>44743</v>
          </cell>
          <cell r="DZ15">
            <v>44774</v>
          </cell>
          <cell r="EA15">
            <v>44805</v>
          </cell>
          <cell r="EB15">
            <v>44835</v>
          </cell>
          <cell r="EC15">
            <v>44866</v>
          </cell>
          <cell r="ED15">
            <v>44896</v>
          </cell>
        </row>
        <row r="16">
          <cell r="C16">
            <v>400</v>
          </cell>
          <cell r="D16">
            <v>400</v>
          </cell>
          <cell r="E16">
            <v>432</v>
          </cell>
          <cell r="F16">
            <v>400</v>
          </cell>
          <cell r="G16">
            <v>416</v>
          </cell>
          <cell r="H16">
            <v>416</v>
          </cell>
          <cell r="I16">
            <v>400</v>
          </cell>
          <cell r="J16">
            <v>432</v>
          </cell>
          <cell r="K16">
            <v>384</v>
          </cell>
          <cell r="L16">
            <v>432</v>
          </cell>
          <cell r="M16">
            <v>400</v>
          </cell>
          <cell r="N16">
            <v>400</v>
          </cell>
          <cell r="O16">
            <v>416</v>
          </cell>
          <cell r="P16">
            <v>384</v>
          </cell>
          <cell r="Q16">
            <v>416</v>
          </cell>
          <cell r="R16">
            <v>416</v>
          </cell>
          <cell r="S16">
            <v>416</v>
          </cell>
          <cell r="T16">
            <v>400</v>
          </cell>
          <cell r="U16">
            <v>416</v>
          </cell>
          <cell r="V16">
            <v>432</v>
          </cell>
          <cell r="W16">
            <v>384</v>
          </cell>
          <cell r="X16">
            <v>432</v>
          </cell>
          <cell r="Y16">
            <v>400</v>
          </cell>
          <cell r="Z16">
            <v>400</v>
          </cell>
          <cell r="AA16">
            <v>416</v>
          </cell>
          <cell r="AB16">
            <v>384</v>
          </cell>
          <cell r="AC16">
            <v>416</v>
          </cell>
          <cell r="AD16">
            <v>416</v>
          </cell>
          <cell r="AE16">
            <v>416</v>
          </cell>
          <cell r="AF16">
            <v>400</v>
          </cell>
          <cell r="AG16">
            <v>416</v>
          </cell>
          <cell r="AH16">
            <v>416</v>
          </cell>
          <cell r="AI16">
            <v>400</v>
          </cell>
          <cell r="AJ16">
            <v>432</v>
          </cell>
          <cell r="AK16">
            <v>384</v>
          </cell>
          <cell r="AL16">
            <v>416</v>
          </cell>
          <cell r="AM16">
            <v>416</v>
          </cell>
          <cell r="AN16">
            <v>384</v>
          </cell>
          <cell r="AO16">
            <v>416</v>
          </cell>
          <cell r="AP16">
            <v>416</v>
          </cell>
          <cell r="AQ16">
            <v>400</v>
          </cell>
          <cell r="AR16">
            <v>416</v>
          </cell>
          <cell r="AS16">
            <v>416</v>
          </cell>
          <cell r="AT16">
            <v>416</v>
          </cell>
          <cell r="AU16">
            <v>400</v>
          </cell>
          <cell r="AV16">
            <v>432</v>
          </cell>
          <cell r="AW16">
            <v>384</v>
          </cell>
          <cell r="AX16">
            <v>416</v>
          </cell>
          <cell r="AY16">
            <v>400</v>
          </cell>
          <cell r="AZ16">
            <v>400</v>
          </cell>
          <cell r="BA16">
            <v>432</v>
          </cell>
          <cell r="BB16">
            <v>416</v>
          </cell>
          <cell r="BC16">
            <v>400</v>
          </cell>
          <cell r="BD16">
            <v>416</v>
          </cell>
          <cell r="BE16">
            <v>400</v>
          </cell>
          <cell r="BF16">
            <v>432</v>
          </cell>
          <cell r="BG16">
            <v>400</v>
          </cell>
          <cell r="BH16">
            <v>416</v>
          </cell>
          <cell r="BI16">
            <v>400</v>
          </cell>
          <cell r="BJ16">
            <v>416</v>
          </cell>
          <cell r="BK16">
            <v>400</v>
          </cell>
          <cell r="BL16">
            <v>384</v>
          </cell>
          <cell r="BM16">
            <v>432</v>
          </cell>
          <cell r="BN16">
            <v>400</v>
          </cell>
          <cell r="BO16">
            <v>416</v>
          </cell>
          <cell r="BP16">
            <v>416</v>
          </cell>
          <cell r="BQ16">
            <v>400</v>
          </cell>
          <cell r="BR16">
            <v>432</v>
          </cell>
          <cell r="BS16">
            <v>400</v>
          </cell>
          <cell r="BT16">
            <v>416</v>
          </cell>
          <cell r="BU16">
            <v>400</v>
          </cell>
          <cell r="BV16">
            <v>400</v>
          </cell>
          <cell r="BW16">
            <v>416</v>
          </cell>
          <cell r="BX16">
            <v>384</v>
          </cell>
          <cell r="BY16">
            <v>432</v>
          </cell>
          <cell r="BZ16">
            <v>400</v>
          </cell>
          <cell r="CA16">
            <v>416</v>
          </cell>
          <cell r="CB16">
            <v>416</v>
          </cell>
          <cell r="CC16">
            <v>400</v>
          </cell>
          <cell r="CD16">
            <v>432</v>
          </cell>
          <cell r="CE16">
            <v>384</v>
          </cell>
          <cell r="CF16">
            <v>432</v>
          </cell>
          <cell r="CG16">
            <v>400</v>
          </cell>
          <cell r="CH16">
            <v>400</v>
          </cell>
          <cell r="CI16">
            <v>416</v>
          </cell>
          <cell r="CJ16">
            <v>384</v>
          </cell>
          <cell r="CK16">
            <v>416</v>
          </cell>
          <cell r="CL16">
            <v>416</v>
          </cell>
          <cell r="CM16">
            <v>416</v>
          </cell>
          <cell r="CN16">
            <v>400</v>
          </cell>
          <cell r="CO16">
            <v>416</v>
          </cell>
          <cell r="CP16">
            <v>432</v>
          </cell>
          <cell r="CQ16">
            <v>384</v>
          </cell>
          <cell r="CR16">
            <v>432</v>
          </cell>
          <cell r="CS16">
            <v>400</v>
          </cell>
          <cell r="CT16">
            <v>400</v>
          </cell>
          <cell r="CU16">
            <v>416</v>
          </cell>
          <cell r="CV16">
            <v>400</v>
          </cell>
          <cell r="CW16">
            <v>416</v>
          </cell>
          <cell r="CX16">
            <v>416</v>
          </cell>
          <cell r="CY16">
            <v>400</v>
          </cell>
          <cell r="CZ16">
            <v>416</v>
          </cell>
          <cell r="DA16">
            <v>416</v>
          </cell>
          <cell r="DB16">
            <v>416</v>
          </cell>
          <cell r="DC16">
            <v>400</v>
          </cell>
          <cell r="DD16">
            <v>432</v>
          </cell>
          <cell r="DE16">
            <v>384</v>
          </cell>
          <cell r="DF16">
            <v>416</v>
          </cell>
          <cell r="DG16">
            <v>400</v>
          </cell>
          <cell r="DH16">
            <v>384</v>
          </cell>
          <cell r="DI16">
            <v>432</v>
          </cell>
          <cell r="DJ16">
            <v>416</v>
          </cell>
          <cell r="DK16">
            <v>400</v>
          </cell>
          <cell r="DL16">
            <v>416</v>
          </cell>
          <cell r="DM16">
            <v>416</v>
          </cell>
          <cell r="DN16">
            <v>416</v>
          </cell>
          <cell r="DO16">
            <v>400</v>
          </cell>
          <cell r="DP16">
            <v>416</v>
          </cell>
          <cell r="DQ16">
            <v>400</v>
          </cell>
          <cell r="DR16">
            <v>416</v>
          </cell>
          <cell r="DS16">
            <v>400</v>
          </cell>
          <cell r="DT16">
            <v>384</v>
          </cell>
          <cell r="DU16">
            <v>432</v>
          </cell>
          <cell r="DV16">
            <v>416</v>
          </cell>
          <cell r="DW16">
            <v>400</v>
          </cell>
          <cell r="DX16">
            <v>416</v>
          </cell>
          <cell r="DY16">
            <v>400</v>
          </cell>
          <cell r="DZ16">
            <v>432</v>
          </cell>
          <cell r="EA16">
            <v>400</v>
          </cell>
          <cell r="EB16">
            <v>416</v>
          </cell>
          <cell r="EC16">
            <v>400</v>
          </cell>
          <cell r="ED16">
            <v>416</v>
          </cell>
        </row>
        <row r="17">
          <cell r="C17">
            <v>344</v>
          </cell>
          <cell r="D17">
            <v>296</v>
          </cell>
          <cell r="E17">
            <v>312</v>
          </cell>
          <cell r="F17">
            <v>320</v>
          </cell>
          <cell r="G17">
            <v>328</v>
          </cell>
          <cell r="H17">
            <v>304</v>
          </cell>
          <cell r="I17">
            <v>344</v>
          </cell>
          <cell r="J17">
            <v>312</v>
          </cell>
          <cell r="K17">
            <v>336</v>
          </cell>
          <cell r="L17">
            <v>312</v>
          </cell>
          <cell r="M17">
            <v>320</v>
          </cell>
          <cell r="N17">
            <v>344</v>
          </cell>
          <cell r="O17">
            <v>328</v>
          </cell>
          <cell r="P17">
            <v>288</v>
          </cell>
          <cell r="Q17">
            <v>328</v>
          </cell>
          <cell r="R17">
            <v>304</v>
          </cell>
          <cell r="S17">
            <v>328</v>
          </cell>
          <cell r="T17">
            <v>320</v>
          </cell>
          <cell r="U17">
            <v>328</v>
          </cell>
          <cell r="V17">
            <v>312</v>
          </cell>
          <cell r="W17">
            <v>336</v>
          </cell>
          <cell r="X17">
            <v>312</v>
          </cell>
          <cell r="Y17">
            <v>320</v>
          </cell>
          <cell r="Z17">
            <v>344</v>
          </cell>
          <cell r="AA17">
            <v>328</v>
          </cell>
          <cell r="AB17">
            <v>288</v>
          </cell>
          <cell r="AC17">
            <v>328</v>
          </cell>
          <cell r="AD17">
            <v>304</v>
          </cell>
          <cell r="AE17">
            <v>328</v>
          </cell>
          <cell r="AF17">
            <v>320</v>
          </cell>
          <cell r="AG17">
            <v>328</v>
          </cell>
          <cell r="AH17">
            <v>328</v>
          </cell>
          <cell r="AI17">
            <v>320</v>
          </cell>
          <cell r="AJ17">
            <v>312</v>
          </cell>
          <cell r="AK17">
            <v>336</v>
          </cell>
          <cell r="AL17">
            <v>328</v>
          </cell>
          <cell r="AM17">
            <v>328</v>
          </cell>
          <cell r="AN17">
            <v>288</v>
          </cell>
          <cell r="AO17">
            <v>328</v>
          </cell>
          <cell r="AP17">
            <v>304</v>
          </cell>
          <cell r="AQ17">
            <v>344</v>
          </cell>
          <cell r="AR17">
            <v>304</v>
          </cell>
          <cell r="AS17">
            <v>328</v>
          </cell>
          <cell r="AT17">
            <v>328</v>
          </cell>
          <cell r="AU17">
            <v>320</v>
          </cell>
          <cell r="AV17">
            <v>312</v>
          </cell>
          <cell r="AW17">
            <v>336</v>
          </cell>
          <cell r="AX17">
            <v>328</v>
          </cell>
          <cell r="AY17">
            <v>344</v>
          </cell>
          <cell r="AZ17">
            <v>296</v>
          </cell>
          <cell r="BA17">
            <v>312</v>
          </cell>
          <cell r="BB17">
            <v>304</v>
          </cell>
          <cell r="BC17">
            <v>344</v>
          </cell>
          <cell r="BD17">
            <v>304</v>
          </cell>
          <cell r="BE17">
            <v>344</v>
          </cell>
          <cell r="BF17">
            <v>312</v>
          </cell>
          <cell r="BG17">
            <v>320</v>
          </cell>
          <cell r="BH17">
            <v>328</v>
          </cell>
          <cell r="BI17">
            <v>320</v>
          </cell>
          <cell r="BJ17">
            <v>328</v>
          </cell>
          <cell r="BK17">
            <v>344</v>
          </cell>
          <cell r="BL17">
            <v>288</v>
          </cell>
          <cell r="BM17">
            <v>312</v>
          </cell>
          <cell r="BN17">
            <v>320</v>
          </cell>
          <cell r="BO17">
            <v>328</v>
          </cell>
          <cell r="BP17">
            <v>304</v>
          </cell>
          <cell r="BQ17">
            <v>344</v>
          </cell>
          <cell r="BR17">
            <v>312</v>
          </cell>
          <cell r="BS17">
            <v>320</v>
          </cell>
          <cell r="BT17">
            <v>328</v>
          </cell>
          <cell r="BU17">
            <v>320</v>
          </cell>
          <cell r="BV17">
            <v>344</v>
          </cell>
          <cell r="BW17">
            <v>328</v>
          </cell>
          <cell r="BX17">
            <v>288</v>
          </cell>
          <cell r="BY17">
            <v>312</v>
          </cell>
          <cell r="BZ17">
            <v>320</v>
          </cell>
          <cell r="CA17">
            <v>328</v>
          </cell>
          <cell r="CB17">
            <v>304</v>
          </cell>
          <cell r="CC17">
            <v>344</v>
          </cell>
          <cell r="CD17">
            <v>312</v>
          </cell>
          <cell r="CE17">
            <v>336</v>
          </cell>
          <cell r="CF17">
            <v>312</v>
          </cell>
          <cell r="CG17">
            <v>320</v>
          </cell>
          <cell r="CH17">
            <v>344</v>
          </cell>
          <cell r="CI17">
            <v>328</v>
          </cell>
          <cell r="CJ17">
            <v>288</v>
          </cell>
          <cell r="CK17">
            <v>328</v>
          </cell>
          <cell r="CL17">
            <v>304</v>
          </cell>
          <cell r="CM17">
            <v>328</v>
          </cell>
          <cell r="CN17">
            <v>320</v>
          </cell>
          <cell r="CO17">
            <v>328</v>
          </cell>
          <cell r="CP17">
            <v>312</v>
          </cell>
          <cell r="CQ17">
            <v>336</v>
          </cell>
          <cell r="CR17">
            <v>312</v>
          </cell>
          <cell r="CS17">
            <v>320</v>
          </cell>
          <cell r="CT17">
            <v>344</v>
          </cell>
          <cell r="CU17">
            <v>328</v>
          </cell>
          <cell r="CV17">
            <v>296</v>
          </cell>
          <cell r="CW17">
            <v>328</v>
          </cell>
          <cell r="CX17">
            <v>304</v>
          </cell>
          <cell r="CY17">
            <v>344</v>
          </cell>
          <cell r="CZ17">
            <v>304</v>
          </cell>
          <cell r="DA17">
            <v>328</v>
          </cell>
          <cell r="DB17">
            <v>328</v>
          </cell>
          <cell r="DC17">
            <v>320</v>
          </cell>
          <cell r="DD17">
            <v>312</v>
          </cell>
          <cell r="DE17">
            <v>336</v>
          </cell>
          <cell r="DF17">
            <v>328</v>
          </cell>
          <cell r="DG17">
            <v>344</v>
          </cell>
          <cell r="DH17">
            <v>288</v>
          </cell>
          <cell r="DI17">
            <v>312</v>
          </cell>
          <cell r="DJ17">
            <v>304</v>
          </cell>
          <cell r="DK17">
            <v>344</v>
          </cell>
          <cell r="DL17">
            <v>304</v>
          </cell>
          <cell r="DM17">
            <v>328</v>
          </cell>
          <cell r="DN17">
            <v>328</v>
          </cell>
          <cell r="DO17">
            <v>320</v>
          </cell>
          <cell r="DP17">
            <v>328</v>
          </cell>
          <cell r="DQ17">
            <v>320</v>
          </cell>
          <cell r="DR17">
            <v>328</v>
          </cell>
          <cell r="DS17">
            <v>344</v>
          </cell>
          <cell r="DT17">
            <v>288</v>
          </cell>
          <cell r="DU17">
            <v>312</v>
          </cell>
          <cell r="DV17">
            <v>304</v>
          </cell>
          <cell r="DW17">
            <v>344</v>
          </cell>
          <cell r="DX17">
            <v>304</v>
          </cell>
          <cell r="DY17">
            <v>344</v>
          </cell>
          <cell r="DZ17">
            <v>312</v>
          </cell>
          <cell r="EA17">
            <v>320</v>
          </cell>
          <cell r="EB17">
            <v>328</v>
          </cell>
          <cell r="EC17">
            <v>320</v>
          </cell>
          <cell r="ED17">
            <v>328</v>
          </cell>
        </row>
        <row r="18">
          <cell r="C18">
            <v>744</v>
          </cell>
          <cell r="D18">
            <v>696</v>
          </cell>
          <cell r="E18">
            <v>744</v>
          </cell>
          <cell r="F18">
            <v>720</v>
          </cell>
          <cell r="G18">
            <v>744</v>
          </cell>
          <cell r="H18">
            <v>720</v>
          </cell>
          <cell r="I18">
            <v>744</v>
          </cell>
          <cell r="J18">
            <v>744</v>
          </cell>
          <cell r="K18">
            <v>720</v>
          </cell>
          <cell r="L18">
            <v>744</v>
          </cell>
          <cell r="M18">
            <v>720</v>
          </cell>
          <cell r="N18">
            <v>744</v>
          </cell>
          <cell r="O18">
            <v>744</v>
          </cell>
          <cell r="P18">
            <v>672</v>
          </cell>
          <cell r="Q18">
            <v>744</v>
          </cell>
          <cell r="R18">
            <v>720</v>
          </cell>
          <cell r="S18">
            <v>744</v>
          </cell>
          <cell r="T18">
            <v>720</v>
          </cell>
          <cell r="U18">
            <v>744</v>
          </cell>
          <cell r="V18">
            <v>744</v>
          </cell>
          <cell r="W18">
            <v>720</v>
          </cell>
          <cell r="X18">
            <v>744</v>
          </cell>
          <cell r="Y18">
            <v>720</v>
          </cell>
          <cell r="Z18">
            <v>744</v>
          </cell>
          <cell r="AA18">
            <v>744</v>
          </cell>
          <cell r="AB18">
            <v>672</v>
          </cell>
          <cell r="AC18">
            <v>744</v>
          </cell>
          <cell r="AD18">
            <v>720</v>
          </cell>
          <cell r="AE18">
            <v>744</v>
          </cell>
          <cell r="AF18">
            <v>720</v>
          </cell>
          <cell r="AG18">
            <v>744</v>
          </cell>
          <cell r="AH18">
            <v>744</v>
          </cell>
          <cell r="AI18">
            <v>720</v>
          </cell>
          <cell r="AJ18">
            <v>744</v>
          </cell>
          <cell r="AK18">
            <v>720</v>
          </cell>
          <cell r="AL18">
            <v>744</v>
          </cell>
          <cell r="AM18">
            <v>744</v>
          </cell>
          <cell r="AN18">
            <v>672</v>
          </cell>
          <cell r="AO18">
            <v>744</v>
          </cell>
          <cell r="AP18">
            <v>720</v>
          </cell>
          <cell r="AQ18">
            <v>744</v>
          </cell>
          <cell r="AR18">
            <v>720</v>
          </cell>
          <cell r="AS18">
            <v>744</v>
          </cell>
          <cell r="AT18">
            <v>744</v>
          </cell>
          <cell r="AU18">
            <v>720</v>
          </cell>
          <cell r="AV18">
            <v>744</v>
          </cell>
          <cell r="AW18">
            <v>720</v>
          </cell>
          <cell r="AX18">
            <v>744</v>
          </cell>
          <cell r="AY18">
            <v>744</v>
          </cell>
          <cell r="AZ18">
            <v>696</v>
          </cell>
          <cell r="BA18">
            <v>744</v>
          </cell>
          <cell r="BB18">
            <v>720</v>
          </cell>
          <cell r="BC18">
            <v>744</v>
          </cell>
          <cell r="BD18">
            <v>720</v>
          </cell>
          <cell r="BE18">
            <v>744</v>
          </cell>
          <cell r="BF18">
            <v>744</v>
          </cell>
          <cell r="BG18">
            <v>720</v>
          </cell>
          <cell r="BH18">
            <v>744</v>
          </cell>
          <cell r="BI18">
            <v>720</v>
          </cell>
          <cell r="BJ18">
            <v>744</v>
          </cell>
          <cell r="BK18">
            <v>744</v>
          </cell>
          <cell r="BL18">
            <v>672</v>
          </cell>
          <cell r="BM18">
            <v>744</v>
          </cell>
          <cell r="BN18">
            <v>720</v>
          </cell>
          <cell r="BO18">
            <v>744</v>
          </cell>
          <cell r="BP18">
            <v>720</v>
          </cell>
          <cell r="BQ18">
            <v>744</v>
          </cell>
          <cell r="BR18">
            <v>744</v>
          </cell>
          <cell r="BS18">
            <v>720</v>
          </cell>
          <cell r="BT18">
            <v>744</v>
          </cell>
          <cell r="BU18">
            <v>720</v>
          </cell>
          <cell r="BV18">
            <v>744</v>
          </cell>
          <cell r="BW18">
            <v>744</v>
          </cell>
          <cell r="BX18">
            <v>672</v>
          </cell>
          <cell r="BY18">
            <v>744</v>
          </cell>
          <cell r="BZ18">
            <v>720</v>
          </cell>
          <cell r="CA18">
            <v>744</v>
          </cell>
          <cell r="CB18">
            <v>720</v>
          </cell>
          <cell r="CC18">
            <v>744</v>
          </cell>
          <cell r="CD18">
            <v>744</v>
          </cell>
          <cell r="CE18">
            <v>720</v>
          </cell>
          <cell r="CF18">
            <v>744</v>
          </cell>
          <cell r="CG18">
            <v>720</v>
          </cell>
          <cell r="CH18">
            <v>744</v>
          </cell>
          <cell r="CI18">
            <v>744</v>
          </cell>
          <cell r="CJ18">
            <v>672</v>
          </cell>
          <cell r="CK18">
            <v>744</v>
          </cell>
          <cell r="CL18">
            <v>720</v>
          </cell>
          <cell r="CM18">
            <v>744</v>
          </cell>
          <cell r="CN18">
            <v>720</v>
          </cell>
          <cell r="CO18">
            <v>744</v>
          </cell>
          <cell r="CP18">
            <v>744</v>
          </cell>
          <cell r="CQ18">
            <v>720</v>
          </cell>
          <cell r="CR18">
            <v>744</v>
          </cell>
          <cell r="CS18">
            <v>720</v>
          </cell>
          <cell r="CT18">
            <v>744</v>
          </cell>
          <cell r="CU18">
            <v>744</v>
          </cell>
          <cell r="CV18">
            <v>696</v>
          </cell>
          <cell r="CW18">
            <v>744</v>
          </cell>
          <cell r="CX18">
            <v>720</v>
          </cell>
          <cell r="CY18">
            <v>744</v>
          </cell>
          <cell r="CZ18">
            <v>720</v>
          </cell>
          <cell r="DA18">
            <v>744</v>
          </cell>
          <cell r="DB18">
            <v>744</v>
          </cell>
          <cell r="DC18">
            <v>720</v>
          </cell>
          <cell r="DD18">
            <v>744</v>
          </cell>
          <cell r="DE18">
            <v>720</v>
          </cell>
          <cell r="DF18">
            <v>744</v>
          </cell>
          <cell r="DG18">
            <v>744</v>
          </cell>
          <cell r="DH18">
            <v>672</v>
          </cell>
          <cell r="DI18">
            <v>744</v>
          </cell>
          <cell r="DJ18">
            <v>720</v>
          </cell>
          <cell r="DK18">
            <v>744</v>
          </cell>
          <cell r="DL18">
            <v>720</v>
          </cell>
          <cell r="DM18">
            <v>744</v>
          </cell>
          <cell r="DN18">
            <v>744</v>
          </cell>
          <cell r="DO18">
            <v>720</v>
          </cell>
          <cell r="DP18">
            <v>744</v>
          </cell>
          <cell r="DQ18">
            <v>720</v>
          </cell>
          <cell r="DR18">
            <v>744</v>
          </cell>
          <cell r="DS18">
            <v>744</v>
          </cell>
          <cell r="DT18">
            <v>672</v>
          </cell>
          <cell r="DU18">
            <v>744</v>
          </cell>
          <cell r="DV18">
            <v>720</v>
          </cell>
          <cell r="DW18">
            <v>744</v>
          </cell>
          <cell r="DX18">
            <v>720</v>
          </cell>
          <cell r="DY18">
            <v>744</v>
          </cell>
          <cell r="DZ18">
            <v>744</v>
          </cell>
          <cell r="EA18">
            <v>720</v>
          </cell>
          <cell r="EB18">
            <v>744</v>
          </cell>
          <cell r="EC18">
            <v>720</v>
          </cell>
          <cell r="ED18">
            <v>744</v>
          </cell>
        </row>
        <row r="19">
          <cell r="C19">
            <v>344</v>
          </cell>
          <cell r="D19">
            <v>296</v>
          </cell>
          <cell r="E19">
            <v>311</v>
          </cell>
          <cell r="F19">
            <v>320</v>
          </cell>
          <cell r="G19">
            <v>328</v>
          </cell>
          <cell r="H19">
            <v>304</v>
          </cell>
          <cell r="I19">
            <v>344</v>
          </cell>
          <cell r="J19">
            <v>312</v>
          </cell>
          <cell r="K19">
            <v>336</v>
          </cell>
          <cell r="L19">
            <v>312</v>
          </cell>
          <cell r="M19">
            <v>321</v>
          </cell>
          <cell r="N19">
            <v>344</v>
          </cell>
          <cell r="O19">
            <v>328</v>
          </cell>
          <cell r="P19">
            <v>288</v>
          </cell>
          <cell r="Q19">
            <v>327</v>
          </cell>
          <cell r="R19">
            <v>304</v>
          </cell>
          <cell r="S19">
            <v>328</v>
          </cell>
          <cell r="T19">
            <v>320</v>
          </cell>
          <cell r="U19">
            <v>328</v>
          </cell>
          <cell r="V19">
            <v>312</v>
          </cell>
          <cell r="W19">
            <v>336</v>
          </cell>
          <cell r="X19">
            <v>312</v>
          </cell>
          <cell r="Y19">
            <v>321</v>
          </cell>
          <cell r="Z19">
            <v>344</v>
          </cell>
          <cell r="AA19">
            <v>328</v>
          </cell>
          <cell r="AB19">
            <v>288</v>
          </cell>
          <cell r="AC19">
            <v>327</v>
          </cell>
          <cell r="AD19">
            <v>304</v>
          </cell>
          <cell r="AE19">
            <v>328</v>
          </cell>
          <cell r="AF19">
            <v>320</v>
          </cell>
          <cell r="AG19">
            <v>328</v>
          </cell>
          <cell r="AH19">
            <v>328</v>
          </cell>
          <cell r="AI19">
            <v>320</v>
          </cell>
          <cell r="AJ19">
            <v>312</v>
          </cell>
          <cell r="AK19">
            <v>337</v>
          </cell>
          <cell r="AL19">
            <v>328</v>
          </cell>
          <cell r="AM19">
            <v>328</v>
          </cell>
          <cell r="AN19">
            <v>288</v>
          </cell>
          <cell r="AO19">
            <v>327</v>
          </cell>
          <cell r="AP19">
            <v>304</v>
          </cell>
          <cell r="AQ19">
            <v>344</v>
          </cell>
          <cell r="AR19">
            <v>304</v>
          </cell>
          <cell r="AS19">
            <v>328</v>
          </cell>
          <cell r="AT19">
            <v>328</v>
          </cell>
          <cell r="AU19">
            <v>320</v>
          </cell>
          <cell r="AV19">
            <v>312</v>
          </cell>
          <cell r="AW19">
            <v>337</v>
          </cell>
          <cell r="AX19">
            <v>328</v>
          </cell>
          <cell r="AY19">
            <v>344</v>
          </cell>
          <cell r="AZ19">
            <v>296</v>
          </cell>
          <cell r="BA19">
            <v>311</v>
          </cell>
          <cell r="BB19">
            <v>304</v>
          </cell>
          <cell r="BC19">
            <v>344</v>
          </cell>
          <cell r="BD19">
            <v>304</v>
          </cell>
          <cell r="BE19">
            <v>344</v>
          </cell>
          <cell r="BF19">
            <v>312</v>
          </cell>
          <cell r="BG19">
            <v>320</v>
          </cell>
          <cell r="BH19">
            <v>328</v>
          </cell>
          <cell r="BI19">
            <v>321</v>
          </cell>
          <cell r="BJ19">
            <v>328</v>
          </cell>
          <cell r="BK19">
            <v>344</v>
          </cell>
          <cell r="BL19">
            <v>288</v>
          </cell>
          <cell r="BM19">
            <v>311</v>
          </cell>
          <cell r="BN19">
            <v>320</v>
          </cell>
          <cell r="BO19">
            <v>328</v>
          </cell>
          <cell r="BP19">
            <v>304</v>
          </cell>
          <cell r="BQ19">
            <v>344</v>
          </cell>
          <cell r="BR19">
            <v>312</v>
          </cell>
          <cell r="BS19">
            <v>320</v>
          </cell>
          <cell r="BT19">
            <v>328</v>
          </cell>
          <cell r="BU19">
            <v>321</v>
          </cell>
          <cell r="BV19">
            <v>344</v>
          </cell>
          <cell r="BW19">
            <v>328</v>
          </cell>
          <cell r="BX19">
            <v>288</v>
          </cell>
          <cell r="BY19">
            <v>311</v>
          </cell>
          <cell r="BZ19">
            <v>320</v>
          </cell>
          <cell r="CA19">
            <v>328</v>
          </cell>
          <cell r="CB19">
            <v>304</v>
          </cell>
          <cell r="CC19">
            <v>344</v>
          </cell>
          <cell r="CD19">
            <v>312</v>
          </cell>
          <cell r="CE19">
            <v>336</v>
          </cell>
          <cell r="CF19">
            <v>312</v>
          </cell>
          <cell r="CG19">
            <v>321</v>
          </cell>
          <cell r="CH19">
            <v>344</v>
          </cell>
          <cell r="CI19">
            <v>328</v>
          </cell>
          <cell r="CJ19">
            <v>288</v>
          </cell>
          <cell r="CK19">
            <v>327</v>
          </cell>
          <cell r="CL19">
            <v>304</v>
          </cell>
          <cell r="CM19">
            <v>328</v>
          </cell>
          <cell r="CN19">
            <v>320</v>
          </cell>
          <cell r="CO19">
            <v>328</v>
          </cell>
          <cell r="CP19">
            <v>312</v>
          </cell>
          <cell r="CQ19">
            <v>336</v>
          </cell>
          <cell r="CR19">
            <v>312</v>
          </cell>
          <cell r="CS19">
            <v>321</v>
          </cell>
          <cell r="CT19">
            <v>344</v>
          </cell>
          <cell r="CU19">
            <v>328</v>
          </cell>
          <cell r="CV19">
            <v>296</v>
          </cell>
          <cell r="CW19">
            <v>327</v>
          </cell>
          <cell r="CX19">
            <v>304</v>
          </cell>
          <cell r="CY19">
            <v>344</v>
          </cell>
          <cell r="CZ19">
            <v>304</v>
          </cell>
          <cell r="DA19">
            <v>328</v>
          </cell>
          <cell r="DB19">
            <v>328</v>
          </cell>
          <cell r="DC19">
            <v>320</v>
          </cell>
          <cell r="DD19">
            <v>312</v>
          </cell>
          <cell r="DE19">
            <v>337</v>
          </cell>
          <cell r="DF19">
            <v>328</v>
          </cell>
          <cell r="DG19">
            <v>344</v>
          </cell>
          <cell r="DH19">
            <v>288</v>
          </cell>
          <cell r="DI19">
            <v>311</v>
          </cell>
          <cell r="DJ19">
            <v>304</v>
          </cell>
          <cell r="DK19">
            <v>344</v>
          </cell>
          <cell r="DL19">
            <v>304</v>
          </cell>
          <cell r="DM19">
            <v>328</v>
          </cell>
          <cell r="DN19">
            <v>328</v>
          </cell>
          <cell r="DO19">
            <v>320</v>
          </cell>
          <cell r="DP19">
            <v>328</v>
          </cell>
          <cell r="DQ19">
            <v>321</v>
          </cell>
          <cell r="DR19">
            <v>328</v>
          </cell>
          <cell r="DS19">
            <v>344</v>
          </cell>
          <cell r="DT19">
            <v>288</v>
          </cell>
          <cell r="DU19">
            <v>311</v>
          </cell>
          <cell r="DV19">
            <v>304</v>
          </cell>
          <cell r="DW19">
            <v>344</v>
          </cell>
          <cell r="DX19">
            <v>304</v>
          </cell>
          <cell r="DY19">
            <v>344</v>
          </cell>
          <cell r="DZ19">
            <v>312</v>
          </cell>
          <cell r="EA19">
            <v>320</v>
          </cell>
          <cell r="EB19">
            <v>328</v>
          </cell>
          <cell r="EC19">
            <v>321</v>
          </cell>
          <cell r="ED19">
            <v>328</v>
          </cell>
        </row>
        <row r="20">
          <cell r="C20">
            <v>744</v>
          </cell>
          <cell r="D20">
            <v>696</v>
          </cell>
          <cell r="E20">
            <v>743</v>
          </cell>
          <cell r="F20">
            <v>720</v>
          </cell>
          <cell r="G20">
            <v>744</v>
          </cell>
          <cell r="H20">
            <v>720</v>
          </cell>
          <cell r="I20">
            <v>744</v>
          </cell>
          <cell r="J20">
            <v>744</v>
          </cell>
          <cell r="K20">
            <v>720</v>
          </cell>
          <cell r="L20">
            <v>744</v>
          </cell>
          <cell r="M20">
            <v>721</v>
          </cell>
          <cell r="N20">
            <v>744</v>
          </cell>
          <cell r="O20">
            <v>744</v>
          </cell>
          <cell r="P20">
            <v>672</v>
          </cell>
          <cell r="Q20">
            <v>743</v>
          </cell>
          <cell r="R20">
            <v>720</v>
          </cell>
          <cell r="S20">
            <v>744</v>
          </cell>
          <cell r="T20">
            <v>720</v>
          </cell>
          <cell r="U20">
            <v>744</v>
          </cell>
          <cell r="V20">
            <v>744</v>
          </cell>
          <cell r="W20">
            <v>720</v>
          </cell>
          <cell r="X20">
            <v>744</v>
          </cell>
          <cell r="Y20">
            <v>721</v>
          </cell>
          <cell r="Z20">
            <v>744</v>
          </cell>
          <cell r="AA20">
            <v>744</v>
          </cell>
          <cell r="AB20">
            <v>672</v>
          </cell>
          <cell r="AC20">
            <v>743</v>
          </cell>
          <cell r="AD20">
            <v>720</v>
          </cell>
          <cell r="AE20">
            <v>744</v>
          </cell>
          <cell r="AF20">
            <v>720</v>
          </cell>
          <cell r="AG20">
            <v>744</v>
          </cell>
          <cell r="AH20">
            <v>744</v>
          </cell>
          <cell r="AI20">
            <v>720</v>
          </cell>
          <cell r="AJ20">
            <v>744</v>
          </cell>
          <cell r="AK20">
            <v>721</v>
          </cell>
          <cell r="AL20">
            <v>744</v>
          </cell>
          <cell r="AM20">
            <v>744</v>
          </cell>
          <cell r="AN20">
            <v>672</v>
          </cell>
          <cell r="AO20">
            <v>743</v>
          </cell>
          <cell r="AP20">
            <v>720</v>
          </cell>
          <cell r="AQ20">
            <v>744</v>
          </cell>
          <cell r="AR20">
            <v>720</v>
          </cell>
          <cell r="AS20">
            <v>744</v>
          </cell>
          <cell r="AT20">
            <v>744</v>
          </cell>
          <cell r="AU20">
            <v>720</v>
          </cell>
          <cell r="AV20">
            <v>744</v>
          </cell>
          <cell r="AW20">
            <v>721</v>
          </cell>
          <cell r="AX20">
            <v>744</v>
          </cell>
          <cell r="AY20">
            <v>744</v>
          </cell>
          <cell r="AZ20">
            <v>696</v>
          </cell>
          <cell r="BA20">
            <v>743</v>
          </cell>
          <cell r="BB20">
            <v>720</v>
          </cell>
          <cell r="BC20">
            <v>744</v>
          </cell>
          <cell r="BD20">
            <v>720</v>
          </cell>
          <cell r="BE20">
            <v>744</v>
          </cell>
          <cell r="BF20">
            <v>744</v>
          </cell>
          <cell r="BG20">
            <v>720</v>
          </cell>
          <cell r="BH20">
            <v>744</v>
          </cell>
          <cell r="BI20">
            <v>721</v>
          </cell>
          <cell r="BJ20">
            <v>744</v>
          </cell>
          <cell r="BK20">
            <v>744</v>
          </cell>
          <cell r="BL20">
            <v>672</v>
          </cell>
          <cell r="BM20">
            <v>743</v>
          </cell>
          <cell r="BN20">
            <v>720</v>
          </cell>
          <cell r="BO20">
            <v>744</v>
          </cell>
          <cell r="BP20">
            <v>720</v>
          </cell>
          <cell r="BQ20">
            <v>744</v>
          </cell>
          <cell r="BR20">
            <v>744</v>
          </cell>
          <cell r="BS20">
            <v>720</v>
          </cell>
          <cell r="BT20">
            <v>744</v>
          </cell>
          <cell r="BU20">
            <v>721</v>
          </cell>
          <cell r="BV20">
            <v>744</v>
          </cell>
          <cell r="BW20">
            <v>744</v>
          </cell>
          <cell r="BX20">
            <v>672</v>
          </cell>
          <cell r="BY20">
            <v>743</v>
          </cell>
          <cell r="BZ20">
            <v>720</v>
          </cell>
          <cell r="CA20">
            <v>744</v>
          </cell>
          <cell r="CB20">
            <v>720</v>
          </cell>
          <cell r="CC20">
            <v>744</v>
          </cell>
          <cell r="CD20">
            <v>744</v>
          </cell>
          <cell r="CE20">
            <v>720</v>
          </cell>
          <cell r="CF20">
            <v>744</v>
          </cell>
          <cell r="CG20">
            <v>721</v>
          </cell>
          <cell r="CH20">
            <v>744</v>
          </cell>
          <cell r="CI20">
            <v>744</v>
          </cell>
          <cell r="CJ20">
            <v>672</v>
          </cell>
          <cell r="CK20">
            <v>743</v>
          </cell>
          <cell r="CL20">
            <v>720</v>
          </cell>
          <cell r="CM20">
            <v>744</v>
          </cell>
          <cell r="CN20">
            <v>720</v>
          </cell>
          <cell r="CO20">
            <v>744</v>
          </cell>
          <cell r="CP20">
            <v>744</v>
          </cell>
          <cell r="CQ20">
            <v>720</v>
          </cell>
          <cell r="CR20">
            <v>744</v>
          </cell>
          <cell r="CS20">
            <v>721</v>
          </cell>
          <cell r="CT20">
            <v>744</v>
          </cell>
          <cell r="CU20">
            <v>744</v>
          </cell>
          <cell r="CV20">
            <v>696</v>
          </cell>
          <cell r="CW20">
            <v>743</v>
          </cell>
          <cell r="CX20">
            <v>720</v>
          </cell>
          <cell r="CY20">
            <v>744</v>
          </cell>
          <cell r="CZ20">
            <v>720</v>
          </cell>
          <cell r="DA20">
            <v>744</v>
          </cell>
          <cell r="DB20">
            <v>744</v>
          </cell>
          <cell r="DC20">
            <v>720</v>
          </cell>
          <cell r="DD20">
            <v>744</v>
          </cell>
          <cell r="DE20">
            <v>721</v>
          </cell>
          <cell r="DF20">
            <v>744</v>
          </cell>
          <cell r="DG20">
            <v>744</v>
          </cell>
          <cell r="DH20">
            <v>672</v>
          </cell>
          <cell r="DI20">
            <v>743</v>
          </cell>
          <cell r="DJ20">
            <v>720</v>
          </cell>
          <cell r="DK20">
            <v>744</v>
          </cell>
          <cell r="DL20">
            <v>720</v>
          </cell>
          <cell r="DM20">
            <v>744</v>
          </cell>
          <cell r="DN20">
            <v>744</v>
          </cell>
          <cell r="DO20">
            <v>720</v>
          </cell>
          <cell r="DP20">
            <v>744</v>
          </cell>
          <cell r="DQ20">
            <v>721</v>
          </cell>
          <cell r="DR20">
            <v>744</v>
          </cell>
          <cell r="DS20">
            <v>744</v>
          </cell>
          <cell r="DT20">
            <v>672</v>
          </cell>
          <cell r="DU20">
            <v>743</v>
          </cell>
          <cell r="DV20">
            <v>720</v>
          </cell>
          <cell r="DW20">
            <v>744</v>
          </cell>
          <cell r="DX20">
            <v>720</v>
          </cell>
          <cell r="DY20">
            <v>744</v>
          </cell>
          <cell r="DZ20">
            <v>744</v>
          </cell>
          <cell r="EA20">
            <v>720</v>
          </cell>
          <cell r="EB20">
            <v>744</v>
          </cell>
          <cell r="EC20">
            <v>721</v>
          </cell>
          <cell r="ED20">
            <v>744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1"/>
      <sheetName val="Exhibit 1- Std Base Load QF"/>
      <sheetName val="Exhibit 2- Std Wind QF "/>
      <sheetName val="Exhibit 3- Std FixedSolar QF"/>
      <sheetName val="Exhibit 4- Std TrackingSolar"/>
      <sheetName val="Exhibit 5- Renewable BaseLoad"/>
      <sheetName val="Exhibit 6- Renewable Wind"/>
      <sheetName val="Exhibit 7- Renewable FixedS"/>
      <sheetName val="Exhibit 8- Renewable TrackingS"/>
      <sheetName val="Exhibit 9 - Blending"/>
      <sheetName val="Table 1"/>
      <sheetName val="Table 2"/>
      <sheetName val="Tables 3 to 6"/>
      <sheetName val="Tables 3 to 6_Renewable"/>
      <sheetName val="Table 7 to 8"/>
      <sheetName val="Table 9"/>
      <sheetName val="Table 10"/>
      <sheetName val="Table 11"/>
      <sheetName val="Table 12"/>
      <sheetName val="Table 13"/>
      <sheetName val="XX Support Pages - Do Not Print"/>
      <sheetName val="Tariff Page 1"/>
      <sheetName val="OFPC Source"/>
    </sheetNames>
    <sheetDataSet>
      <sheetData sheetId="0" refreshError="1"/>
      <sheetData sheetId="1" refreshError="1"/>
      <sheetData sheetId="2">
        <row r="45">
          <cell r="E45">
            <v>3.06</v>
          </cell>
        </row>
      </sheetData>
      <sheetData sheetId="3">
        <row r="53">
          <cell r="G53">
            <v>0.32200000000000001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43">
          <cell r="AE43">
            <v>6.6600000000000006E-2</v>
          </cell>
        </row>
      </sheetData>
      <sheetData sheetId="15" refreshError="1"/>
      <sheetData sheetId="16" refreshError="1"/>
      <sheetData sheetId="17"/>
      <sheetData sheetId="18"/>
      <sheetData sheetId="19" refreshError="1"/>
      <sheetData sheetId="20" refreshError="1"/>
      <sheetData sheetId="21" refreshError="1"/>
      <sheetData sheetId="22">
        <row r="5">
          <cell r="P5" t="str">
            <v>Annual Price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1"/>
      <sheetName val="Exhibit 1- Std Base Load QF"/>
      <sheetName val="Exhibit 2- Std Wind QF "/>
      <sheetName val="Exhibit 3- Std FixedSolar QF"/>
      <sheetName val="Exhibit 4- Std TrackingSolar"/>
      <sheetName val="Exhibit 5- Renewable BaseLoad"/>
      <sheetName val="Exhibit 6- Renewable Wind"/>
      <sheetName val="Exhibit 7- Renewable FixedS"/>
      <sheetName val="Exhibit 8- Renewable TrackingS"/>
      <sheetName val="Exhibit 9 - Blending"/>
      <sheetName val="Table 1"/>
      <sheetName val="Table 2"/>
      <sheetName val="Tables 3 to 6"/>
      <sheetName val="Tables 3 to 6_Renewable"/>
      <sheetName val="Table 7 to 8"/>
      <sheetName val="Table 9"/>
      <sheetName val="Table 10"/>
      <sheetName val="Table 11"/>
      <sheetName val="Table 12"/>
      <sheetName val="Table 13"/>
      <sheetName val="XX Support Pages - Do Not Print"/>
      <sheetName val="Tariff Page 1"/>
      <sheetName val="OFPC Source"/>
    </sheetNames>
    <sheetDataSet>
      <sheetData sheetId="0" refreshError="1"/>
      <sheetData sheetId="1" refreshError="1"/>
      <sheetData sheetId="2">
        <row r="45">
          <cell r="E45">
            <v>3.06</v>
          </cell>
        </row>
        <row r="57">
          <cell r="E57">
            <v>0.254</v>
          </cell>
        </row>
      </sheetData>
      <sheetData sheetId="3">
        <row r="53">
          <cell r="G53">
            <v>0.32200000000000001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43">
          <cell r="AE43">
            <v>6.6600000000000006E-2</v>
          </cell>
        </row>
      </sheetData>
      <sheetData sheetId="15" refreshError="1"/>
      <sheetData sheetId="16" refreshError="1"/>
      <sheetData sheetId="17"/>
      <sheetData sheetId="18"/>
      <sheetData sheetId="19" refreshError="1"/>
      <sheetData sheetId="20" refreshError="1"/>
      <sheetData sheetId="21" refreshError="1"/>
      <sheetData sheetId="22">
        <row r="5">
          <cell r="P5" t="str">
            <v>Annual Price</v>
          </cell>
          <cell r="Q5">
            <v>0</v>
          </cell>
          <cell r="R5">
            <v>0</v>
          </cell>
          <cell r="S5">
            <v>0</v>
          </cell>
          <cell r="T5" t="str">
            <v>HLH/LLH Factors</v>
          </cell>
          <cell r="U5">
            <v>0</v>
          </cell>
        </row>
        <row r="6">
          <cell r="P6" t="str">
            <v>Year</v>
          </cell>
          <cell r="Q6" t="str">
            <v>HLH</v>
          </cell>
          <cell r="R6" t="str">
            <v>LLH</v>
          </cell>
          <cell r="S6" t="str">
            <v>Flat</v>
          </cell>
          <cell r="T6" t="str">
            <v>HLH</v>
          </cell>
          <cell r="U6" t="str">
            <v>LLH</v>
          </cell>
        </row>
        <row r="7">
          <cell r="P7">
            <v>0</v>
          </cell>
          <cell r="Q7" t="str">
            <v>(a)</v>
          </cell>
          <cell r="R7" t="str">
            <v>(b)</v>
          </cell>
          <cell r="S7" t="str">
            <v>(c)</v>
          </cell>
          <cell r="T7" t="str">
            <v>(d)</v>
          </cell>
          <cell r="U7" t="str">
            <v>(e)</v>
          </cell>
        </row>
        <row r="8">
          <cell r="J8">
            <v>42370</v>
          </cell>
          <cell r="K8">
            <v>21.983621291358247</v>
          </cell>
          <cell r="L8">
            <v>19.984276199823373</v>
          </cell>
          <cell r="M8">
            <v>21.12390290199825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 t="str">
            <v>(a)/(c)</v>
          </cell>
          <cell r="U8" t="str">
            <v>(b)/(c)</v>
          </cell>
        </row>
        <row r="9">
          <cell r="J9">
            <v>42401</v>
          </cell>
          <cell r="K9">
            <v>17.913635057147197</v>
          </cell>
          <cell r="L9">
            <v>16.13795382458575</v>
          </cell>
          <cell r="M9">
            <v>17.150092127145772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</row>
        <row r="10">
          <cell r="J10">
            <v>42430</v>
          </cell>
          <cell r="K10">
            <v>13.906503576482843</v>
          </cell>
          <cell r="L10">
            <v>9.6373288864912094</v>
          </cell>
          <cell r="M10">
            <v>12.07075845978644</v>
          </cell>
          <cell r="P10">
            <v>2017</v>
          </cell>
          <cell r="Q10">
            <v>23.947500000000002</v>
          </cell>
          <cell r="R10">
            <v>19.177500000000002</v>
          </cell>
          <cell r="S10">
            <v>21.847641692793079</v>
          </cell>
          <cell r="T10">
            <v>1.0961137287371208</v>
          </cell>
          <cell r="U10">
            <v>0.8777835278361471</v>
          </cell>
        </row>
        <row r="11">
          <cell r="J11">
            <v>42461</v>
          </cell>
          <cell r="K11">
            <v>13.742406123522002</v>
          </cell>
          <cell r="L11">
            <v>8.7709593859455577</v>
          </cell>
          <cell r="M11">
            <v>11.604684026364129</v>
          </cell>
          <cell r="P11">
            <v>2018</v>
          </cell>
          <cell r="Q11">
            <v>26.275000000000002</v>
          </cell>
          <cell r="R11">
            <v>20.528333333333332</v>
          </cell>
          <cell r="S11">
            <v>23.748232019451319</v>
          </cell>
          <cell r="T11">
            <v>1.1063981511751737</v>
          </cell>
          <cell r="U11">
            <v>0.86441522537422222</v>
          </cell>
        </row>
        <row r="12">
          <cell r="J12">
            <v>42491</v>
          </cell>
          <cell r="K12">
            <v>12.999133305431073</v>
          </cell>
          <cell r="L12">
            <v>5.3189258396273855</v>
          </cell>
          <cell r="M12">
            <v>9.6966440951354862</v>
          </cell>
          <cell r="P12">
            <v>2019</v>
          </cell>
          <cell r="Q12">
            <v>27.537500000000005</v>
          </cell>
          <cell r="R12">
            <v>21.512499999999999</v>
          </cell>
          <cell r="S12">
            <v>24.905232209910523</v>
          </cell>
          <cell r="T12">
            <v>1.105691357057174</v>
          </cell>
          <cell r="U12">
            <v>0.86377431933517745</v>
          </cell>
        </row>
        <row r="13">
          <cell r="J13">
            <v>42522</v>
          </cell>
          <cell r="K13">
            <v>14.452684459540254</v>
          </cell>
          <cell r="L13">
            <v>7.7277226711721898</v>
          </cell>
          <cell r="M13">
            <v>11.560950890541985</v>
          </cell>
          <cell r="P13">
            <v>2020</v>
          </cell>
          <cell r="Q13">
            <v>28.837500000000002</v>
          </cell>
          <cell r="R13">
            <v>23.169999999999998</v>
          </cell>
          <cell r="S13">
            <v>26.356703147494059</v>
          </cell>
          <cell r="T13">
            <v>1.0941239440541262</v>
          </cell>
          <cell r="U13">
            <v>0.87909325647972603</v>
          </cell>
        </row>
        <row r="14">
          <cell r="J14">
            <v>42552</v>
          </cell>
          <cell r="K14">
            <v>21.07082254282243</v>
          </cell>
          <cell r="L14">
            <v>13.093401789894903</v>
          </cell>
          <cell r="M14">
            <v>17.640531619063594</v>
          </cell>
          <cell r="P14">
            <v>2021</v>
          </cell>
          <cell r="Q14">
            <v>30.25</v>
          </cell>
          <cell r="R14">
            <v>24.757500000000004</v>
          </cell>
          <cell r="S14">
            <v>27.841350847663552</v>
          </cell>
          <cell r="T14">
            <v>1.0865133723401421</v>
          </cell>
          <cell r="U14">
            <v>0.88923486994086187</v>
          </cell>
        </row>
        <row r="15">
          <cell r="J15">
            <v>42583</v>
          </cell>
          <cell r="K15">
            <v>24.127774821092128</v>
          </cell>
          <cell r="L15">
            <v>18.498596563819937</v>
          </cell>
          <cell r="M15">
            <v>21.707228170465086</v>
          </cell>
          <cell r="P15">
            <v>2022</v>
          </cell>
          <cell r="Q15">
            <v>33.373780833333335</v>
          </cell>
          <cell r="R15">
            <v>26.994724166666668</v>
          </cell>
          <cell r="S15">
            <v>30.576130941519466</v>
          </cell>
          <cell r="T15">
            <v>1.0914978385317853</v>
          </cell>
          <cell r="U15">
            <v>0.88286919683518261</v>
          </cell>
        </row>
        <row r="16">
          <cell r="J16">
            <v>42614</v>
          </cell>
          <cell r="K16">
            <v>22.76162437313263</v>
          </cell>
          <cell r="L16">
            <v>18.95</v>
          </cell>
          <cell r="M16">
            <v>21.122625892685598</v>
          </cell>
          <cell r="P16">
            <v>2023</v>
          </cell>
          <cell r="Q16">
            <v>37.615015000000007</v>
          </cell>
          <cell r="R16">
            <v>30.191510833333336</v>
          </cell>
          <cell r="S16">
            <v>34.341261512259017</v>
          </cell>
          <cell r="T16">
            <v>1.0953300299283513</v>
          </cell>
          <cell r="U16">
            <v>0.8791613791635372</v>
          </cell>
        </row>
        <row r="17">
          <cell r="J17">
            <v>42644</v>
          </cell>
          <cell r="K17">
            <v>21.7</v>
          </cell>
          <cell r="L17">
            <v>19.878899992173199</v>
          </cell>
          <cell r="M17">
            <v>20.916926996634473</v>
          </cell>
          <cell r="P17">
            <v>2024</v>
          </cell>
          <cell r="Q17">
            <v>41.471919166666659</v>
          </cell>
          <cell r="R17">
            <v>33.477644999999995</v>
          </cell>
          <cell r="S17">
            <v>37.960120933796439</v>
          </cell>
          <cell r="T17">
            <v>1.092512830477935</v>
          </cell>
          <cell r="U17">
            <v>0.88191618404972916</v>
          </cell>
        </row>
        <row r="18">
          <cell r="J18">
            <v>42675</v>
          </cell>
          <cell r="K18">
            <v>24.356777295042487</v>
          </cell>
          <cell r="L18">
            <v>22.063697118173007</v>
          </cell>
          <cell r="M18">
            <v>23.37075281898861</v>
          </cell>
          <cell r="P18">
            <v>2025</v>
          </cell>
          <cell r="Q18">
            <v>43.59779666666666</v>
          </cell>
          <cell r="R18">
            <v>35.397160833333338</v>
          </cell>
          <cell r="S18">
            <v>39.990214803924012</v>
          </cell>
          <cell r="T18">
            <v>1.0902116150271004</v>
          </cell>
          <cell r="U18">
            <v>0.88514555390335181</v>
          </cell>
        </row>
        <row r="19">
          <cell r="J19">
            <v>42705</v>
          </cell>
          <cell r="K19">
            <v>27.516404693602158</v>
          </cell>
          <cell r="L19">
            <v>23.031083086216086</v>
          </cell>
          <cell r="M19">
            <v>25.587716402426146</v>
          </cell>
          <cell r="P19">
            <v>2026</v>
          </cell>
          <cell r="Q19">
            <v>45.439878333333333</v>
          </cell>
          <cell r="R19">
            <v>36.976436666666665</v>
          </cell>
          <cell r="S19">
            <v>41.722589955446999</v>
          </cell>
          <cell r="T19">
            <v>1.0890953409617139</v>
          </cell>
          <cell r="U19">
            <v>0.88624499836063719</v>
          </cell>
        </row>
        <row r="20">
          <cell r="J20">
            <v>42736</v>
          </cell>
          <cell r="K20">
            <v>26.512499999999999</v>
          </cell>
          <cell r="L20">
            <v>23.369615931925345</v>
          </cell>
          <cell r="M20">
            <v>25.161059850727895</v>
          </cell>
          <cell r="P20">
            <v>2027</v>
          </cell>
          <cell r="Q20">
            <v>47.694152500000001</v>
          </cell>
          <cell r="R20">
            <v>38.99106166666666</v>
          </cell>
          <cell r="S20">
            <v>43.868946538759737</v>
          </cell>
          <cell r="T20">
            <v>1.0871962119687684</v>
          </cell>
          <cell r="U20">
            <v>0.88880779556027645</v>
          </cell>
        </row>
        <row r="21">
          <cell r="J21">
            <v>42767</v>
          </cell>
          <cell r="K21">
            <v>25.816940455213651</v>
          </cell>
          <cell r="L21">
            <v>22.793794054212004</v>
          </cell>
          <cell r="M21">
            <v>24.516987502782939</v>
          </cell>
          <cell r="P21">
            <v>2028</v>
          </cell>
          <cell r="Q21">
            <v>48.91536</v>
          </cell>
          <cell r="R21">
            <v>39.861495833333343</v>
          </cell>
          <cell r="S21">
            <v>44.929089872644511</v>
          </cell>
          <cell r="T21">
            <v>1.0887235895197283</v>
          </cell>
          <cell r="U21">
            <v>0.88720906535886412</v>
          </cell>
        </row>
        <row r="22">
          <cell r="J22">
            <v>42795</v>
          </cell>
          <cell r="K22">
            <v>23.114644416803152</v>
          </cell>
          <cell r="L22">
            <v>20.228401408340073</v>
          </cell>
          <cell r="M22">
            <v>21.873559923164027</v>
          </cell>
          <cell r="P22">
            <v>2029</v>
          </cell>
          <cell r="Q22">
            <v>50.265955833333329</v>
          </cell>
          <cell r="R22">
            <v>41.034064166666674</v>
          </cell>
          <cell r="S22">
            <v>46.213470067714304</v>
          </cell>
          <cell r="T22">
            <v>1.0876905750570367</v>
          </cell>
          <cell r="U22">
            <v>0.88792432393718745</v>
          </cell>
        </row>
        <row r="23">
          <cell r="J23">
            <v>42826</v>
          </cell>
          <cell r="K23">
            <v>19.631449563390138</v>
          </cell>
          <cell r="L23">
            <v>15.169286215442858</v>
          </cell>
          <cell r="M23">
            <v>17.712719323772806</v>
          </cell>
          <cell r="P23">
            <v>2030</v>
          </cell>
          <cell r="Q23">
            <v>52.490934166666669</v>
          </cell>
          <cell r="R23">
            <v>42.648744166666667</v>
          </cell>
          <cell r="S23">
            <v>48.163522948517681</v>
          </cell>
          <cell r="T23">
            <v>1.0898483116107305</v>
          </cell>
          <cell r="U23">
            <v>0.88549884966376324</v>
          </cell>
        </row>
        <row r="24">
          <cell r="J24">
            <v>42856</v>
          </cell>
          <cell r="K24">
            <v>17.946306514167055</v>
          </cell>
          <cell r="L24">
            <v>11.133726018371117</v>
          </cell>
          <cell r="M24">
            <v>15.016896900974801</v>
          </cell>
          <cell r="P24">
            <v>2031</v>
          </cell>
          <cell r="Q24">
            <v>54.414976666666661</v>
          </cell>
          <cell r="R24">
            <v>44.332940000000001</v>
          </cell>
          <cell r="S24">
            <v>50.018286593306748</v>
          </cell>
          <cell r="T24">
            <v>1.0879016530315986</v>
          </cell>
          <cell r="U24">
            <v>0.88633463917839328</v>
          </cell>
        </row>
        <row r="25">
          <cell r="J25">
            <v>42887</v>
          </cell>
          <cell r="K25">
            <v>17.263649943215452</v>
          </cell>
          <cell r="L25">
            <v>10.646622023123673</v>
          </cell>
          <cell r="M25">
            <v>14.418327937575986</v>
          </cell>
          <cell r="P25">
            <v>2032</v>
          </cell>
          <cell r="Q25">
            <v>55.419961666666666</v>
          </cell>
          <cell r="R25">
            <v>45.326558333333331</v>
          </cell>
          <cell r="S25">
            <v>50.981797749060483</v>
          </cell>
          <cell r="T25">
            <v>1.0870538920469506</v>
          </cell>
          <cell r="U25">
            <v>0.88907336215244848</v>
          </cell>
        </row>
        <row r="26">
          <cell r="J26">
            <v>42917</v>
          </cell>
          <cell r="K26">
            <v>24.08557421264841</v>
          </cell>
          <cell r="L26">
            <v>17.227119331207238</v>
          </cell>
          <cell r="M26">
            <v>21.136438613628705</v>
          </cell>
          <cell r="P26">
            <v>2033</v>
          </cell>
          <cell r="Q26">
            <v>56.975466666666669</v>
          </cell>
          <cell r="R26">
            <v>46.760736666666666</v>
          </cell>
          <cell r="S26">
            <v>52.489045366750027</v>
          </cell>
          <cell r="T26">
            <v>1.0854734786767266</v>
          </cell>
          <cell r="U26">
            <v>0.89086658635037697</v>
          </cell>
        </row>
        <row r="27">
          <cell r="J27">
            <v>42948</v>
          </cell>
          <cell r="K27">
            <v>28.751045306520751</v>
          </cell>
          <cell r="L27">
            <v>21.298004984739237</v>
          </cell>
          <cell r="M27">
            <v>25.546237968154699</v>
          </cell>
          <cell r="P27">
            <v>2034</v>
          </cell>
          <cell r="Q27">
            <v>58.652556666666662</v>
          </cell>
          <cell r="R27">
            <v>48.254604166666667</v>
          </cell>
          <cell r="S27">
            <v>54.069080614346809</v>
          </cell>
          <cell r="T27">
            <v>1.0847707414337588</v>
          </cell>
          <cell r="U27">
            <v>0.89246208033104013</v>
          </cell>
        </row>
        <row r="28">
          <cell r="J28">
            <v>42979</v>
          </cell>
          <cell r="K28">
            <v>26.535213803492198</v>
          </cell>
          <cell r="L28">
            <v>23.996174265007472</v>
          </cell>
          <cell r="M28">
            <v>25.443426801943765</v>
          </cell>
          <cell r="P28">
            <v>2035</v>
          </cell>
          <cell r="Q28">
            <v>58.891550833333326</v>
          </cell>
          <cell r="R28">
            <v>48.923639166666668</v>
          </cell>
          <cell r="S28">
            <v>54.513001418765413</v>
          </cell>
          <cell r="T28">
            <v>1.0803211949555331</v>
          </cell>
          <cell r="U28">
            <v>0.8974673544543692</v>
          </cell>
        </row>
        <row r="29">
          <cell r="J29">
            <v>43009</v>
          </cell>
          <cell r="K29">
            <v>25.710164481023089</v>
          </cell>
          <cell r="L29">
            <v>21.269705964897064</v>
          </cell>
          <cell r="M29">
            <v>23.800767319088898</v>
          </cell>
          <cell r="P29">
            <v>2036</v>
          </cell>
          <cell r="Q29">
            <v>61.015539166666677</v>
          </cell>
          <cell r="R29">
            <v>50.492087500000004</v>
          </cell>
          <cell r="S29">
            <v>56.388583043072323</v>
          </cell>
          <cell r="T29">
            <v>1.0820548393645584</v>
          </cell>
          <cell r="U29">
            <v>0.8954310389646023</v>
          </cell>
        </row>
        <row r="30">
          <cell r="J30">
            <v>43040</v>
          </cell>
          <cell r="K30">
            <v>26.640026280423847</v>
          </cell>
          <cell r="L30">
            <v>24.106327004752977</v>
          </cell>
          <cell r="M30">
            <v>25.550535591885371</v>
          </cell>
          <cell r="P30">
            <v>2037</v>
          </cell>
          <cell r="Q30">
            <v>62.571659166666656</v>
          </cell>
          <cell r="R30">
            <v>52.025760833333344</v>
          </cell>
          <cell r="S30">
            <v>57.93256762464457</v>
          </cell>
          <cell r="T30">
            <v>1.0800774371348356</v>
          </cell>
          <cell r="U30">
            <v>0.89803996208863934</v>
          </cell>
        </row>
        <row r="31">
          <cell r="J31">
            <v>43070</v>
          </cell>
          <cell r="K31">
            <v>28.283778401137312</v>
          </cell>
          <cell r="L31">
            <v>25.245000000000001</v>
          </cell>
          <cell r="M31">
            <v>26.977103688648263</v>
          </cell>
          <cell r="P31">
            <v>2038</v>
          </cell>
          <cell r="Q31">
            <v>65.967674166666654</v>
          </cell>
          <cell r="R31">
            <v>55.11894916666666</v>
          </cell>
          <cell r="S31">
            <v>61.196705134968845</v>
          </cell>
          <cell r="T31">
            <v>1.0779612075711507</v>
          </cell>
          <cell r="U31">
            <v>0.90068491506368287</v>
          </cell>
        </row>
        <row r="32">
          <cell r="J32">
            <v>43101</v>
          </cell>
          <cell r="K32">
            <v>28.370196476515503</v>
          </cell>
          <cell r="L32">
            <v>26.017614207686009</v>
          </cell>
          <cell r="M32">
            <v>27.358586100918821</v>
          </cell>
          <cell r="P32">
            <v>0</v>
          </cell>
        </row>
        <row r="33">
          <cell r="J33">
            <v>43132</v>
          </cell>
          <cell r="K33">
            <v>28.022273440098356</v>
          </cell>
          <cell r="L33">
            <v>25.036683800606152</v>
          </cell>
          <cell r="M33">
            <v>26.738469895116708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</row>
        <row r="34">
          <cell r="J34">
            <v>43160</v>
          </cell>
          <cell r="K34">
            <v>25.715404781146269</v>
          </cell>
          <cell r="L34">
            <v>23.538198174823435</v>
          </cell>
          <cell r="M34">
            <v>24.779205940427449</v>
          </cell>
        </row>
        <row r="35">
          <cell r="J35">
            <v>43191</v>
          </cell>
          <cell r="K35">
            <v>22.234836160229261</v>
          </cell>
          <cell r="L35">
            <v>15.889428656539973</v>
          </cell>
          <cell r="M35">
            <v>19.506310933642865</v>
          </cell>
        </row>
        <row r="36">
          <cell r="J36">
            <v>43221</v>
          </cell>
          <cell r="K36">
            <v>18.757405910996749</v>
          </cell>
          <cell r="L36">
            <v>12.891880349649275</v>
          </cell>
          <cell r="M36">
            <v>16.235229919617336</v>
          </cell>
        </row>
        <row r="37">
          <cell r="J37">
            <v>43252</v>
          </cell>
          <cell r="K37">
            <v>17.113191708415595</v>
          </cell>
          <cell r="L37">
            <v>13.026956036014669</v>
          </cell>
          <cell r="M37">
            <v>15.356110369283195</v>
          </cell>
        </row>
        <row r="38">
          <cell r="J38">
            <v>43282</v>
          </cell>
          <cell r="K38">
            <v>26.555384203874869</v>
          </cell>
          <cell r="L38">
            <v>16.006244800447529</v>
          </cell>
          <cell r="M38">
            <v>22.019254260401112</v>
          </cell>
        </row>
        <row r="39">
          <cell r="J39">
            <v>43313</v>
          </cell>
          <cell r="K39">
            <v>31.181257593450532</v>
          </cell>
          <cell r="L39">
            <v>20.361527908798021</v>
          </cell>
          <cell r="M39">
            <v>26.52877382904995</v>
          </cell>
        </row>
        <row r="40">
          <cell r="J40">
            <v>43344</v>
          </cell>
          <cell r="K40">
            <v>29.524429356805761</v>
          </cell>
          <cell r="L40">
            <v>26.042822353893634</v>
          </cell>
          <cell r="M40">
            <v>28.027338345553545</v>
          </cell>
        </row>
        <row r="41">
          <cell r="J41">
            <v>43374</v>
          </cell>
          <cell r="K41">
            <v>29.311356777414211</v>
          </cell>
          <cell r="L41">
            <v>24.19455475370399</v>
          </cell>
          <cell r="M41">
            <v>27.111131907218812</v>
          </cell>
        </row>
        <row r="42">
          <cell r="J42">
            <v>43405</v>
          </cell>
          <cell r="K42">
            <v>29.11017261128864</v>
          </cell>
          <cell r="L42">
            <v>26.03063632546224</v>
          </cell>
          <cell r="M42">
            <v>27.785972008383286</v>
          </cell>
        </row>
        <row r="43">
          <cell r="J43">
            <v>43435</v>
          </cell>
          <cell r="K43">
            <v>30.844069461613614</v>
          </cell>
          <cell r="L43">
            <v>26.984928595556305</v>
          </cell>
          <cell r="M43">
            <v>29.184638889208969</v>
          </cell>
        </row>
        <row r="44">
          <cell r="J44">
            <v>43466</v>
          </cell>
          <cell r="K44">
            <v>29.573550363013595</v>
          </cell>
          <cell r="L44">
            <v>27.328658242896235</v>
          </cell>
          <cell r="M44">
            <v>28.608246751363129</v>
          </cell>
        </row>
        <row r="45">
          <cell r="J45">
            <v>43497</v>
          </cell>
          <cell r="K45">
            <v>29.124709450361088</v>
          </cell>
          <cell r="L45">
            <v>26.353207533003431</v>
          </cell>
          <cell r="M45">
            <v>27.932963625897294</v>
          </cell>
        </row>
        <row r="46">
          <cell r="J46">
            <v>43525</v>
          </cell>
          <cell r="K46">
            <v>26.952352077629257</v>
          </cell>
          <cell r="L46">
            <v>25.07774996098253</v>
          </cell>
          <cell r="M46">
            <v>26.146273167471165</v>
          </cell>
        </row>
        <row r="47">
          <cell r="J47">
            <v>43556</v>
          </cell>
          <cell r="K47">
            <v>24.114310911810307</v>
          </cell>
          <cell r="L47">
            <v>16.555649054195648</v>
          </cell>
          <cell r="M47">
            <v>20.864086313036005</v>
          </cell>
        </row>
        <row r="48">
          <cell r="J48">
            <v>43586</v>
          </cell>
          <cell r="K48">
            <v>21.783388750262979</v>
          </cell>
          <cell r="L48">
            <v>13.839071737995361</v>
          </cell>
          <cell r="M48">
            <v>18.367332434987901</v>
          </cell>
          <cell r="U48">
            <v>0.84603740708183717</v>
          </cell>
          <cell r="V48">
            <v>0.15396259291816258</v>
          </cell>
        </row>
        <row r="49">
          <cell r="J49">
            <v>43617</v>
          </cell>
          <cell r="K49">
            <v>18.766142586840417</v>
          </cell>
          <cell r="L49">
            <v>14.091970256777238</v>
          </cell>
          <cell r="M49">
            <v>16.756248484913247</v>
          </cell>
        </row>
        <row r="50">
          <cell r="J50">
            <v>43647</v>
          </cell>
          <cell r="K50">
            <v>28.156847961338194</v>
          </cell>
          <cell r="L50">
            <v>16.583391230690143</v>
          </cell>
          <cell r="M50">
            <v>23.18026156715953</v>
          </cell>
        </row>
        <row r="51">
          <cell r="J51">
            <v>43678</v>
          </cell>
          <cell r="K51">
            <v>32.662312588523626</v>
          </cell>
          <cell r="L51">
            <v>20.612492997608811</v>
          </cell>
          <cell r="M51">
            <v>27.480890164430253</v>
          </cell>
        </row>
        <row r="52">
          <cell r="J52">
            <v>43709</v>
          </cell>
          <cell r="K52">
            <v>30.657173021178274</v>
          </cell>
          <cell r="L52">
            <v>27.040380334422128</v>
          </cell>
          <cell r="M52">
            <v>29.101952165873129</v>
          </cell>
        </row>
        <row r="53">
          <cell r="J53">
            <v>43739</v>
          </cell>
          <cell r="K53">
            <v>29.929716151768428</v>
          </cell>
          <cell r="L53">
            <v>26.706347644052912</v>
          </cell>
          <cell r="M53">
            <v>28.54366769345075</v>
          </cell>
        </row>
        <row r="54">
          <cell r="J54">
            <v>43770</v>
          </cell>
          <cell r="K54">
            <v>29.842889335961026</v>
          </cell>
          <cell r="L54">
            <v>27.184032679572248</v>
          </cell>
          <cell r="M54">
            <v>28.69958097371385</v>
          </cell>
        </row>
        <row r="55">
          <cell r="J55">
            <v>43800</v>
          </cell>
          <cell r="K55">
            <v>31.541877927216731</v>
          </cell>
          <cell r="L55">
            <v>28.120797083713406</v>
          </cell>
          <cell r="M55">
            <v>30.070813164510298</v>
          </cell>
        </row>
        <row r="56">
          <cell r="J56">
            <v>43831</v>
          </cell>
          <cell r="K56">
            <v>30.862077259882998</v>
          </cell>
          <cell r="L56">
            <v>28.619831310573488</v>
          </cell>
          <cell r="M56">
            <v>29.897911501679907</v>
          </cell>
        </row>
        <row r="57">
          <cell r="J57">
            <v>43862</v>
          </cell>
          <cell r="K57">
            <v>30.660883097476148</v>
          </cell>
          <cell r="L57">
            <v>27.88547165233469</v>
          </cell>
          <cell r="M57">
            <v>29.467456176065319</v>
          </cell>
        </row>
        <row r="58">
          <cell r="J58">
            <v>43891</v>
          </cell>
          <cell r="K58">
            <v>28.231794593420354</v>
          </cell>
          <cell r="L58">
            <v>26.445856740740258</v>
          </cell>
          <cell r="M58">
            <v>27.463841316767912</v>
          </cell>
        </row>
        <row r="59">
          <cell r="J59">
            <v>43922</v>
          </cell>
          <cell r="K59">
            <v>25.362244231471813</v>
          </cell>
          <cell r="L59">
            <v>17.479805500749745</v>
          </cell>
          <cell r="M59">
            <v>21.972795577261323</v>
          </cell>
        </row>
        <row r="60">
          <cell r="J60">
            <v>43952</v>
          </cell>
          <cell r="K60">
            <v>22.878020041644106</v>
          </cell>
          <cell r="L60">
            <v>14.40060066043824</v>
          </cell>
          <cell r="M60">
            <v>19.232729707725582</v>
          </cell>
        </row>
        <row r="61">
          <cell r="J61">
            <v>43983</v>
          </cell>
          <cell r="K61">
            <v>20.579630834437804</v>
          </cell>
          <cell r="L61">
            <v>13.942993784243583</v>
          </cell>
          <cell r="M61">
            <v>17.725876902854289</v>
          </cell>
        </row>
        <row r="62">
          <cell r="J62">
            <v>44013</v>
          </cell>
          <cell r="K62">
            <v>29.473686050306409</v>
          </cell>
          <cell r="L62">
            <v>18.955055568155</v>
          </cell>
          <cell r="M62">
            <v>24.950674942981301</v>
          </cell>
        </row>
        <row r="63">
          <cell r="J63">
            <v>44044</v>
          </cell>
          <cell r="K63">
            <v>33.862677050700441</v>
          </cell>
          <cell r="L63">
            <v>22.885690956802229</v>
          </cell>
          <cell r="M63">
            <v>29.142573030324208</v>
          </cell>
        </row>
        <row r="64">
          <cell r="J64">
            <v>44075</v>
          </cell>
          <cell r="K64">
            <v>31.951742191218759</v>
          </cell>
          <cell r="L64">
            <v>27.580914182923671</v>
          </cell>
          <cell r="M64">
            <v>30.072286147651869</v>
          </cell>
        </row>
        <row r="65">
          <cell r="J65">
            <v>44105</v>
          </cell>
          <cell r="K65">
            <v>31.49120433929599</v>
          </cell>
          <cell r="L65">
            <v>26.630407148323638</v>
          </cell>
          <cell r="M65">
            <v>29.401061547177875</v>
          </cell>
        </row>
        <row r="66">
          <cell r="J66">
            <v>44136</v>
          </cell>
          <cell r="K66">
            <v>30.99255516157195</v>
          </cell>
          <cell r="L66">
            <v>28.115100713157727</v>
          </cell>
          <cell r="M66">
            <v>29.755249748753833</v>
          </cell>
        </row>
        <row r="67">
          <cell r="J67">
            <v>44166</v>
          </cell>
          <cell r="K67">
            <v>32.593685458769087</v>
          </cell>
          <cell r="L67">
            <v>29.017685796496</v>
          </cell>
          <cell r="M67">
            <v>31.056005603991657</v>
          </cell>
        </row>
        <row r="68">
          <cell r="J68">
            <v>44197</v>
          </cell>
          <cell r="K68">
            <v>32.351076680335083</v>
          </cell>
          <cell r="L68">
            <v>28.476445343519156</v>
          </cell>
          <cell r="M68">
            <v>30.684985205504233</v>
          </cell>
        </row>
        <row r="69">
          <cell r="J69">
            <v>44228</v>
          </cell>
          <cell r="K69">
            <v>31.83513543884369</v>
          </cell>
          <cell r="L69">
            <v>28.017383144244874</v>
          </cell>
          <cell r="M69">
            <v>30.193501952166201</v>
          </cell>
        </row>
        <row r="70">
          <cell r="J70">
            <v>44256</v>
          </cell>
          <cell r="K70">
            <v>30.15279431195739</v>
          </cell>
          <cell r="L70">
            <v>26.53200766385077</v>
          </cell>
          <cell r="M70">
            <v>28.595856053271543</v>
          </cell>
        </row>
        <row r="71">
          <cell r="J71">
            <v>44287</v>
          </cell>
          <cell r="K71">
            <v>26.595733477106776</v>
          </cell>
          <cell r="L71">
            <v>19.390738933537303</v>
          </cell>
          <cell r="M71">
            <v>23.497585823371899</v>
          </cell>
        </row>
        <row r="72">
          <cell r="J72">
            <v>44317</v>
          </cell>
          <cell r="K72">
            <v>23.770897936265449</v>
          </cell>
          <cell r="L72">
            <v>17.125502767535693</v>
          </cell>
          <cell r="M72">
            <v>20.91337801371165</v>
          </cell>
        </row>
        <row r="73">
          <cell r="J73">
            <v>44348</v>
          </cell>
          <cell r="K73">
            <v>20.781486516277194</v>
          </cell>
          <cell r="L73">
            <v>17.575517919390837</v>
          </cell>
          <cell r="M73">
            <v>19.402920019616058</v>
          </cell>
        </row>
        <row r="74">
          <cell r="J74">
            <v>44378</v>
          </cell>
          <cell r="K74">
            <v>30.738544514445369</v>
          </cell>
          <cell r="L74">
            <v>22.865914163656768</v>
          </cell>
          <cell r="M74">
            <v>27.35331346360627</v>
          </cell>
        </row>
        <row r="75">
          <cell r="J75">
            <v>44409</v>
          </cell>
          <cell r="K75">
            <v>35.424344576353676</v>
          </cell>
          <cell r="L75">
            <v>26.615342001387955</v>
          </cell>
          <cell r="M75">
            <v>31.636473469118414</v>
          </cell>
        </row>
        <row r="76">
          <cell r="J76">
            <v>44440</v>
          </cell>
          <cell r="K76">
            <v>33.645474906945836</v>
          </cell>
          <cell r="L76">
            <v>29.521803930079585</v>
          </cell>
          <cell r="M76">
            <v>31.872296386893346</v>
          </cell>
        </row>
        <row r="77">
          <cell r="J77">
            <v>44470</v>
          </cell>
          <cell r="K77">
            <v>33.321625783616454</v>
          </cell>
          <cell r="L77">
            <v>27.247782072888498</v>
          </cell>
          <cell r="M77">
            <v>30.709872988003433</v>
          </cell>
        </row>
        <row r="78">
          <cell r="J78">
            <v>44501</v>
          </cell>
          <cell r="K78">
            <v>33.392698288915028</v>
          </cell>
          <cell r="L78">
            <v>29.128986053079807</v>
          </cell>
          <cell r="M78">
            <v>31.559302027505879</v>
          </cell>
        </row>
        <row r="79">
          <cell r="J79">
            <v>44531</v>
          </cell>
          <cell r="K79">
            <v>35.686344522575013</v>
          </cell>
          <cell r="L79">
            <v>30.190631797570397</v>
          </cell>
          <cell r="M79">
            <v>33.323188050823028</v>
          </cell>
        </row>
        <row r="80">
          <cell r="J80">
            <v>44562</v>
          </cell>
          <cell r="K80">
            <v>33.909414948180185</v>
          </cell>
          <cell r="L80">
            <v>29.814560277347006</v>
          </cell>
          <cell r="M80">
            <v>32.14862743972192</v>
          </cell>
        </row>
        <row r="81">
          <cell r="J81">
            <v>44593</v>
          </cell>
          <cell r="K81">
            <v>33.780972220025554</v>
          </cell>
          <cell r="L81">
            <v>29.149613478223177</v>
          </cell>
          <cell r="M81">
            <v>31.789487961050529</v>
          </cell>
        </row>
        <row r="82">
          <cell r="J82">
            <v>44621</v>
          </cell>
          <cell r="K82">
            <v>31.820464900302021</v>
          </cell>
          <cell r="L82">
            <v>27.542219687864051</v>
          </cell>
          <cell r="M82">
            <v>29.980819458953693</v>
          </cell>
        </row>
        <row r="83">
          <cell r="J83">
            <v>44652</v>
          </cell>
          <cell r="K83">
            <v>28.242361468585571</v>
          </cell>
          <cell r="L83">
            <v>20.938376879800604</v>
          </cell>
          <cell r="M83">
            <v>25.101648095408031</v>
          </cell>
        </row>
        <row r="84">
          <cell r="J84">
            <v>44682</v>
          </cell>
          <cell r="K84">
            <v>26.106327461722664</v>
          </cell>
          <cell r="L84">
            <v>20.673550360706571</v>
          </cell>
          <cell r="M84">
            <v>23.770233308285743</v>
          </cell>
        </row>
        <row r="85">
          <cell r="J85">
            <v>44713</v>
          </cell>
          <cell r="K85">
            <v>27.457289492372841</v>
          </cell>
          <cell r="L85">
            <v>22.734538022752201</v>
          </cell>
          <cell r="M85">
            <v>25.426506360435965</v>
          </cell>
        </row>
        <row r="86">
          <cell r="J86">
            <v>44743</v>
          </cell>
          <cell r="K86">
            <v>34.502239045955974</v>
          </cell>
          <cell r="L86">
            <v>26.549710999200162</v>
          </cell>
          <cell r="M86">
            <v>31.082651985850973</v>
          </cell>
        </row>
        <row r="87">
          <cell r="J87">
            <v>44774</v>
          </cell>
          <cell r="K87">
            <v>38.815773860423526</v>
          </cell>
          <cell r="L87">
            <v>28.690870643587161</v>
          </cell>
          <cell r="M87">
            <v>34.462065477183884</v>
          </cell>
        </row>
        <row r="88">
          <cell r="J88">
            <v>44805</v>
          </cell>
          <cell r="K88">
            <v>38.048738714156848</v>
          </cell>
          <cell r="L88">
            <v>32.363865348096631</v>
          </cell>
          <cell r="M88">
            <v>35.604243166750955</v>
          </cell>
        </row>
        <row r="89">
          <cell r="J89">
            <v>44835</v>
          </cell>
          <cell r="K89">
            <v>35.969447567676362</v>
          </cell>
          <cell r="L89">
            <v>29.366313099132292</v>
          </cell>
          <cell r="M89">
            <v>33.130099746202411</v>
          </cell>
        </row>
        <row r="90">
          <cell r="J90">
            <v>44866</v>
          </cell>
          <cell r="K90">
            <v>37.719132240648271</v>
          </cell>
          <cell r="L90">
            <v>32.472656173301871</v>
          </cell>
          <cell r="M90">
            <v>35.463147531689316</v>
          </cell>
        </row>
        <row r="91">
          <cell r="J91">
            <v>44896</v>
          </cell>
          <cell r="K91">
            <v>39.309926329276294</v>
          </cell>
          <cell r="L91">
            <v>33.778192847987938</v>
          </cell>
          <cell r="M91">
            <v>36.931280932322302</v>
          </cell>
        </row>
        <row r="92">
          <cell r="J92">
            <v>44927</v>
          </cell>
          <cell r="K92">
            <v>38.839300000000001</v>
          </cell>
          <cell r="L92">
            <v>32.454149999999998</v>
          </cell>
          <cell r="M92">
            <v>36.093685499999999</v>
          </cell>
        </row>
        <row r="93">
          <cell r="J93">
            <v>44958</v>
          </cell>
          <cell r="K93">
            <v>39.823665012575262</v>
          </cell>
          <cell r="L93">
            <v>33.329624279289717</v>
          </cell>
          <cell r="M93">
            <v>37.031227497262478</v>
          </cell>
        </row>
        <row r="94">
          <cell r="J94">
            <v>44986</v>
          </cell>
          <cell r="K94">
            <v>35.65099948002927</v>
          </cell>
          <cell r="L94">
            <v>30.494258706310443</v>
          </cell>
          <cell r="M94">
            <v>33.433600947330177</v>
          </cell>
        </row>
        <row r="95">
          <cell r="J95">
            <v>45017</v>
          </cell>
          <cell r="K95">
            <v>32.812560873833647</v>
          </cell>
          <cell r="L95">
            <v>26.038169813757104</v>
          </cell>
          <cell r="M95">
            <v>29.899572718000734</v>
          </cell>
        </row>
        <row r="96">
          <cell r="J96">
            <v>45047</v>
          </cell>
          <cell r="K96">
            <v>29.376951248569767</v>
          </cell>
          <cell r="L96">
            <v>23.954196605579735</v>
          </cell>
          <cell r="M96">
            <v>27.04516675208405</v>
          </cell>
        </row>
        <row r="97">
          <cell r="J97">
            <v>45078</v>
          </cell>
          <cell r="K97">
            <v>34.498015359686946</v>
          </cell>
          <cell r="L97">
            <v>26.632963242854373</v>
          </cell>
          <cell r="M97">
            <v>31.116042949448939</v>
          </cell>
        </row>
        <row r="98">
          <cell r="J98">
            <v>45108</v>
          </cell>
          <cell r="K98">
            <v>38.051570833982097</v>
          </cell>
          <cell r="L98">
            <v>30.181879024783019</v>
          </cell>
          <cell r="M98">
            <v>34.66760335602649</v>
          </cell>
        </row>
        <row r="99">
          <cell r="J99">
            <v>45139</v>
          </cell>
          <cell r="K99">
            <v>41.945018870196122</v>
          </cell>
          <cell r="L99">
            <v>30.739474001794068</v>
          </cell>
          <cell r="M99">
            <v>37.126634576783239</v>
          </cell>
        </row>
        <row r="100">
          <cell r="J100">
            <v>45170</v>
          </cell>
          <cell r="K100">
            <v>42.537447508213177</v>
          </cell>
          <cell r="L100">
            <v>35.096304792867933</v>
          </cell>
          <cell r="M100">
            <v>39.337756140614715</v>
          </cell>
        </row>
        <row r="101">
          <cell r="J101">
            <v>45200</v>
          </cell>
          <cell r="K101">
            <v>38.790383420471649</v>
          </cell>
          <cell r="L101">
            <v>31.316633772310595</v>
          </cell>
          <cell r="M101">
            <v>35.576671071762391</v>
          </cell>
        </row>
        <row r="102">
          <cell r="J102">
            <v>45231</v>
          </cell>
          <cell r="K102">
            <v>41.559746118093521</v>
          </cell>
          <cell r="L102">
            <v>33.841319568510983</v>
          </cell>
          <cell r="M102">
            <v>38.240822701773027</v>
          </cell>
        </row>
        <row r="103">
          <cell r="J103">
            <v>45261</v>
          </cell>
          <cell r="K103">
            <v>43.37411324592766</v>
          </cell>
          <cell r="L103">
            <v>36.185987240182797</v>
          </cell>
          <cell r="M103">
            <v>40.283219063457366</v>
          </cell>
        </row>
        <row r="104">
          <cell r="J104">
            <v>45292</v>
          </cell>
          <cell r="K104">
            <v>44.016098507489197</v>
          </cell>
          <cell r="L104">
            <v>35.668309999999998</v>
          </cell>
          <cell r="M104">
            <v>40.42654944926884</v>
          </cell>
        </row>
        <row r="105">
          <cell r="J105">
            <v>45323</v>
          </cell>
          <cell r="K105">
            <v>46.501495022137838</v>
          </cell>
          <cell r="L105">
            <v>38.071638019323288</v>
          </cell>
          <cell r="M105">
            <v>42.876656510927582</v>
          </cell>
        </row>
        <row r="106">
          <cell r="J106">
            <v>45352</v>
          </cell>
          <cell r="K106">
            <v>39.584318608747061</v>
          </cell>
          <cell r="L106">
            <v>33.591373272340803</v>
          </cell>
          <cell r="M106">
            <v>37.00735211409237</v>
          </cell>
        </row>
        <row r="107">
          <cell r="J107">
            <v>45383</v>
          </cell>
          <cell r="K107">
            <v>37.304765604996319</v>
          </cell>
          <cell r="L107">
            <v>32.564153119809269</v>
          </cell>
          <cell r="M107">
            <v>35.266302236365888</v>
          </cell>
        </row>
        <row r="108">
          <cell r="J108">
            <v>45413</v>
          </cell>
          <cell r="K108">
            <v>31.143902803683616</v>
          </cell>
          <cell r="L108">
            <v>25.293339372187766</v>
          </cell>
          <cell r="M108">
            <v>28.628160528140398</v>
          </cell>
        </row>
        <row r="109">
          <cell r="J109">
            <v>45444</v>
          </cell>
          <cell r="K109">
            <v>35.436619293625611</v>
          </cell>
          <cell r="L109">
            <v>29.098100543118395</v>
          </cell>
          <cell r="M109">
            <v>32.711056230907502</v>
          </cell>
        </row>
        <row r="110">
          <cell r="J110">
            <v>45474</v>
          </cell>
          <cell r="K110">
            <v>41.579554678460511</v>
          </cell>
          <cell r="L110">
            <v>33.071542111134036</v>
          </cell>
          <cell r="M110">
            <v>37.921109274510123</v>
          </cell>
        </row>
        <row r="111">
          <cell r="J111">
            <v>45505</v>
          </cell>
          <cell r="K111">
            <v>46.078261526502878</v>
          </cell>
          <cell r="L111">
            <v>34.152371230279762</v>
          </cell>
          <cell r="M111">
            <v>40.950128699126935</v>
          </cell>
        </row>
        <row r="112">
          <cell r="J112">
            <v>45536</v>
          </cell>
          <cell r="K112">
            <v>47.409299647711279</v>
          </cell>
          <cell r="L112">
            <v>38.656189546906617</v>
          </cell>
          <cell r="M112">
            <v>43.645462304365267</v>
          </cell>
        </row>
        <row r="113">
          <cell r="J113">
            <v>45566</v>
          </cell>
          <cell r="K113">
            <v>43.476124543901463</v>
          </cell>
          <cell r="L113">
            <v>34.638234892380815</v>
          </cell>
          <cell r="M113">
            <v>39.675831993747579</v>
          </cell>
        </row>
        <row r="114">
          <cell r="J114">
            <v>45597</v>
          </cell>
          <cell r="K114">
            <v>46.736819671897166</v>
          </cell>
          <cell r="L114">
            <v>37.3446058505751</v>
          </cell>
          <cell r="M114">
            <v>42.698167728728677</v>
          </cell>
        </row>
        <row r="115">
          <cell r="J115">
            <v>45627</v>
          </cell>
          <cell r="K115">
            <v>46.283949604808633</v>
          </cell>
          <cell r="L115">
            <v>39.129534410403664</v>
          </cell>
          <cell r="M115">
            <v>43.207551071214496</v>
          </cell>
        </row>
        <row r="116">
          <cell r="J116">
            <v>45658</v>
          </cell>
          <cell r="K116">
            <v>46.470406459272333</v>
          </cell>
          <cell r="L116">
            <v>37.81476</v>
          </cell>
          <cell r="M116">
            <v>42.748478481785227</v>
          </cell>
        </row>
        <row r="117">
          <cell r="J117">
            <v>45689</v>
          </cell>
          <cell r="K117">
            <v>49.373502882320381</v>
          </cell>
          <cell r="L117">
            <v>41.246487853973434</v>
          </cell>
          <cell r="M117">
            <v>45.878886420131195</v>
          </cell>
        </row>
        <row r="118">
          <cell r="J118">
            <v>45717</v>
          </cell>
          <cell r="K118">
            <v>42.847235812019534</v>
          </cell>
          <cell r="L118">
            <v>36.617293273186256</v>
          </cell>
          <cell r="M118">
            <v>40.168360520321222</v>
          </cell>
        </row>
        <row r="119">
          <cell r="J119">
            <v>45748</v>
          </cell>
          <cell r="K119">
            <v>41.096437811710516</v>
          </cell>
          <cell r="L119">
            <v>35.346104339975881</v>
          </cell>
          <cell r="M119">
            <v>38.62379441886462</v>
          </cell>
        </row>
        <row r="120">
          <cell r="J120">
            <v>45778</v>
          </cell>
          <cell r="K120">
            <v>32.922851152180058</v>
          </cell>
          <cell r="L120">
            <v>27.015939072298409</v>
          </cell>
          <cell r="M120">
            <v>30.382878957830947</v>
          </cell>
        </row>
        <row r="121">
          <cell r="J121">
            <v>45809</v>
          </cell>
          <cell r="K121">
            <v>38.91532657364192</v>
          </cell>
          <cell r="L121">
            <v>30.673674589968197</v>
          </cell>
          <cell r="M121">
            <v>35.371416220662219</v>
          </cell>
        </row>
        <row r="122">
          <cell r="J122">
            <v>45839</v>
          </cell>
          <cell r="K122">
            <v>44.556760416661788</v>
          </cell>
          <cell r="L122">
            <v>35.512068953029463</v>
          </cell>
          <cell r="M122">
            <v>40.667543087299883</v>
          </cell>
        </row>
        <row r="123">
          <cell r="J123">
            <v>45870</v>
          </cell>
          <cell r="K123">
            <v>50.049413914749003</v>
          </cell>
          <cell r="L123">
            <v>37.368902804978219</v>
          </cell>
          <cell r="M123">
            <v>44.596794137547562</v>
          </cell>
        </row>
        <row r="124">
          <cell r="J124">
            <v>45901</v>
          </cell>
          <cell r="K124">
            <v>50.294362727058555</v>
          </cell>
          <cell r="L124">
            <v>40.787882448212315</v>
          </cell>
          <cell r="M124">
            <v>46.206576207154669</v>
          </cell>
        </row>
        <row r="125">
          <cell r="J125">
            <v>45931</v>
          </cell>
          <cell r="K125">
            <v>43.703257626572451</v>
          </cell>
          <cell r="L125">
            <v>35.098786708475437</v>
          </cell>
          <cell r="M125">
            <v>40.003335131790735</v>
          </cell>
        </row>
        <row r="126">
          <cell r="J126">
            <v>45962</v>
          </cell>
          <cell r="K126">
            <v>45.232729417160556</v>
          </cell>
          <cell r="L126">
            <v>36.907991397286978</v>
          </cell>
          <cell r="M126">
            <v>41.65309206861491</v>
          </cell>
        </row>
        <row r="127">
          <cell r="J127">
            <v>45992</v>
          </cell>
          <cell r="K127">
            <v>48.28031360059088</v>
          </cell>
          <cell r="L127">
            <v>40.408217981328811</v>
          </cell>
          <cell r="M127">
            <v>44.895312484308185</v>
          </cell>
        </row>
        <row r="128">
          <cell r="J128">
            <v>46023</v>
          </cell>
          <cell r="K128">
            <v>48.140925955898432</v>
          </cell>
          <cell r="L128">
            <v>39.285417608127531</v>
          </cell>
          <cell r="M128">
            <v>44.33305736635694</v>
          </cell>
        </row>
        <row r="129">
          <cell r="J129">
            <v>46054</v>
          </cell>
          <cell r="K129">
            <v>51.115393440019979</v>
          </cell>
          <cell r="L129">
            <v>41.566166363066515</v>
          </cell>
          <cell r="M129">
            <v>47.009225796929982</v>
          </cell>
        </row>
        <row r="130">
          <cell r="J130">
            <v>46082</v>
          </cell>
          <cell r="K130">
            <v>44.333059728472932</v>
          </cell>
          <cell r="L130">
            <v>38.15136394367471</v>
          </cell>
          <cell r="M130">
            <v>41.674930541009694</v>
          </cell>
        </row>
        <row r="131">
          <cell r="J131">
            <v>46113</v>
          </cell>
          <cell r="K131">
            <v>42.391578015438967</v>
          </cell>
          <cell r="L131">
            <v>36.972776057184753</v>
          </cell>
          <cell r="M131">
            <v>40.06149317338965</v>
          </cell>
        </row>
        <row r="132">
          <cell r="J132">
            <v>46143</v>
          </cell>
          <cell r="K132">
            <v>35.507920316284846</v>
          </cell>
          <cell r="L132">
            <v>29.842943559024679</v>
          </cell>
          <cell r="M132">
            <v>33.071980310662973</v>
          </cell>
        </row>
        <row r="133">
          <cell r="J133">
            <v>46174</v>
          </cell>
          <cell r="K133">
            <v>40.860492891010701</v>
          </cell>
          <cell r="L133">
            <v>32.118703674677917</v>
          </cell>
          <cell r="M133">
            <v>37.101523527987602</v>
          </cell>
        </row>
        <row r="134">
          <cell r="J134">
            <v>46204</v>
          </cell>
          <cell r="K134">
            <v>46.268081770946822</v>
          </cell>
          <cell r="L134">
            <v>36.896207981596753</v>
          </cell>
          <cell r="M134">
            <v>42.238176041526287</v>
          </cell>
        </row>
        <row r="135">
          <cell r="J135">
            <v>46235</v>
          </cell>
          <cell r="K135">
            <v>51.695684909203564</v>
          </cell>
          <cell r="L135">
            <v>39.052011427100204</v>
          </cell>
          <cell r="M135">
            <v>46.258905311899113</v>
          </cell>
        </row>
        <row r="136">
          <cell r="J136">
            <v>46266</v>
          </cell>
          <cell r="K136">
            <v>51.840473113174284</v>
          </cell>
          <cell r="L136">
            <v>42.715606623055166</v>
          </cell>
          <cell r="M136">
            <v>47.916780522423061</v>
          </cell>
        </row>
        <row r="137">
          <cell r="J137">
            <v>46296</v>
          </cell>
          <cell r="K137">
            <v>45.587909110365423</v>
          </cell>
          <cell r="L137">
            <v>36.656967656633107</v>
          </cell>
          <cell r="M137">
            <v>41.747604285260522</v>
          </cell>
        </row>
        <row r="138">
          <cell r="J138">
            <v>46327</v>
          </cell>
          <cell r="K138">
            <v>47.689317787717272</v>
          </cell>
          <cell r="L138">
            <v>38.853319780064588</v>
          </cell>
          <cell r="M138">
            <v>43.889838644426618</v>
          </cell>
        </row>
        <row r="139">
          <cell r="J139">
            <v>46357</v>
          </cell>
          <cell r="K139">
            <v>50.065482618816944</v>
          </cell>
          <cell r="L139">
            <v>41.600981852749541</v>
          </cell>
          <cell r="M139">
            <v>46.425747289407958</v>
          </cell>
        </row>
        <row r="140">
          <cell r="J140">
            <v>46388</v>
          </cell>
          <cell r="K140">
            <v>49.874085422778258</v>
          </cell>
          <cell r="L140">
            <v>41.353005127856669</v>
          </cell>
          <cell r="M140">
            <v>46.210020895961975</v>
          </cell>
        </row>
        <row r="141">
          <cell r="J141">
            <v>46419</v>
          </cell>
          <cell r="K141">
            <v>53.089020619880287</v>
          </cell>
          <cell r="L141">
            <v>43.727088253490841</v>
          </cell>
          <cell r="M141">
            <v>49.063389702332827</v>
          </cell>
        </row>
        <row r="142">
          <cell r="J142">
            <v>46447</v>
          </cell>
          <cell r="K142">
            <v>46.631665933518669</v>
          </cell>
          <cell r="L142">
            <v>39.568490242990038</v>
          </cell>
          <cell r="M142">
            <v>43.594500386591349</v>
          </cell>
        </row>
        <row r="143">
          <cell r="J143">
            <v>46478</v>
          </cell>
          <cell r="K143">
            <v>43.713280529370905</v>
          </cell>
          <cell r="L143">
            <v>38.11929513016149</v>
          </cell>
          <cell r="M143">
            <v>41.307866807710852</v>
          </cell>
        </row>
        <row r="144">
          <cell r="J144">
            <v>46508</v>
          </cell>
          <cell r="K144">
            <v>36.565368457921714</v>
          </cell>
          <cell r="L144">
            <v>30.57543637682074</v>
          </cell>
          <cell r="M144">
            <v>33.98969766304829</v>
          </cell>
        </row>
        <row r="145">
          <cell r="J145">
            <v>46539</v>
          </cell>
          <cell r="K145">
            <v>42.931237933910822</v>
          </cell>
          <cell r="L145">
            <v>33.722230975262349</v>
          </cell>
          <cell r="M145">
            <v>38.971364941691974</v>
          </cell>
        </row>
        <row r="146">
          <cell r="J146">
            <v>46569</v>
          </cell>
          <cell r="K146">
            <v>47.889451020809844</v>
          </cell>
          <cell r="L146">
            <v>38.796525477445734</v>
          </cell>
          <cell r="M146">
            <v>43.979493037163273</v>
          </cell>
        </row>
        <row r="147">
          <cell r="J147">
            <v>46600</v>
          </cell>
          <cell r="K147">
            <v>53.630394887511386</v>
          </cell>
          <cell r="L147">
            <v>40.682333045960377</v>
          </cell>
          <cell r="M147">
            <v>48.062728295644447</v>
          </cell>
        </row>
        <row r="148">
          <cell r="J148">
            <v>46631</v>
          </cell>
          <cell r="K148">
            <v>54.065577308330383</v>
          </cell>
          <cell r="L148">
            <v>45.127638042730993</v>
          </cell>
          <cell r="M148">
            <v>50.222263424122644</v>
          </cell>
        </row>
        <row r="149">
          <cell r="J149">
            <v>46661</v>
          </cell>
          <cell r="K149">
            <v>48.755895597067337</v>
          </cell>
          <cell r="L149">
            <v>39.819709083547444</v>
          </cell>
          <cell r="M149">
            <v>44.913335396253785</v>
          </cell>
        </row>
        <row r="150">
          <cell r="J150">
            <v>46692</v>
          </cell>
          <cell r="K150">
            <v>52.619911761518473</v>
          </cell>
          <cell r="L150">
            <v>42.974513484012199</v>
          </cell>
          <cell r="M150">
            <v>48.47239050219077</v>
          </cell>
        </row>
        <row r="151">
          <cell r="J151">
            <v>46722</v>
          </cell>
          <cell r="K151">
            <v>53.916010730119723</v>
          </cell>
          <cell r="L151">
            <v>45.578770744920448</v>
          </cell>
          <cell r="M151">
            <v>50.330997536484034</v>
          </cell>
        </row>
        <row r="152">
          <cell r="J152">
            <v>46753</v>
          </cell>
          <cell r="K152">
            <v>50.284267742864081</v>
          </cell>
          <cell r="L152">
            <v>41.417104181617368</v>
          </cell>
          <cell r="M152">
            <v>46.471387411527992</v>
          </cell>
        </row>
        <row r="153">
          <cell r="J153">
            <v>46784</v>
          </cell>
          <cell r="K153">
            <v>53.363420478053257</v>
          </cell>
          <cell r="L153">
            <v>44.222249371471975</v>
          </cell>
          <cell r="M153">
            <v>49.432716902223305</v>
          </cell>
        </row>
        <row r="154">
          <cell r="J154">
            <v>46813</v>
          </cell>
          <cell r="K154">
            <v>46.527773572189048</v>
          </cell>
          <cell r="L154">
            <v>39.318552054045753</v>
          </cell>
          <cell r="M154">
            <v>43.427808319387431</v>
          </cell>
        </row>
        <row r="155">
          <cell r="J155">
            <v>46844</v>
          </cell>
          <cell r="K155">
            <v>44.259854175550956</v>
          </cell>
          <cell r="L155">
            <v>38.668780086129573</v>
          </cell>
          <cell r="M155">
            <v>41.855692317099759</v>
          </cell>
        </row>
        <row r="156">
          <cell r="J156">
            <v>46874</v>
          </cell>
          <cell r="K156">
            <v>40.207148490819961</v>
          </cell>
          <cell r="L156">
            <v>31.819156477389004</v>
          </cell>
          <cell r="M156">
            <v>36.60031192504465</v>
          </cell>
        </row>
        <row r="157">
          <cell r="J157">
            <v>46905</v>
          </cell>
          <cell r="K157">
            <v>45.175658992003243</v>
          </cell>
          <cell r="L157">
            <v>35.304099955168915</v>
          </cell>
          <cell r="M157">
            <v>40.93088860616448</v>
          </cell>
        </row>
        <row r="158">
          <cell r="J158">
            <v>46935</v>
          </cell>
          <cell r="K158">
            <v>50.309605213158264</v>
          </cell>
          <cell r="L158">
            <v>41.877714441414284</v>
          </cell>
          <cell r="M158">
            <v>46.683892181308352</v>
          </cell>
        </row>
        <row r="159">
          <cell r="J159">
            <v>46966</v>
          </cell>
          <cell r="K159">
            <v>55.435636100928228</v>
          </cell>
          <cell r="L159">
            <v>41.956026878810356</v>
          </cell>
          <cell r="M159">
            <v>49.639404135417536</v>
          </cell>
        </row>
        <row r="160">
          <cell r="J160">
            <v>46997</v>
          </cell>
          <cell r="K160">
            <v>55.320409441768284</v>
          </cell>
          <cell r="L160">
            <v>46.310237792347365</v>
          </cell>
          <cell r="M160">
            <v>51.446035632517287</v>
          </cell>
        </row>
        <row r="161">
          <cell r="J161">
            <v>47027</v>
          </cell>
          <cell r="K161">
            <v>50.590372295285867</v>
          </cell>
          <cell r="L161">
            <v>41.228333953740076</v>
          </cell>
          <cell r="M161">
            <v>46.564695808421178</v>
          </cell>
        </row>
        <row r="162">
          <cell r="J162">
            <v>47058</v>
          </cell>
          <cell r="K162">
            <v>53.266304302024459</v>
          </cell>
          <cell r="L162">
            <v>43.4918905663069</v>
          </cell>
          <cell r="M162">
            <v>49.063306395665904</v>
          </cell>
        </row>
        <row r="163">
          <cell r="J163">
            <v>47088</v>
          </cell>
          <cell r="K163">
            <v>55.281535352552623</v>
          </cell>
          <cell r="L163">
            <v>46.696377648933897</v>
          </cell>
          <cell r="M163">
            <v>51.589917539996563</v>
          </cell>
        </row>
        <row r="164">
          <cell r="J164">
            <v>47119</v>
          </cell>
          <cell r="K164">
            <v>53.525858666578728</v>
          </cell>
          <cell r="L164">
            <v>43.403618755764278</v>
          </cell>
          <cell r="M164">
            <v>49.173295504928511</v>
          </cell>
        </row>
        <row r="165">
          <cell r="J165">
            <v>47150</v>
          </cell>
          <cell r="K165">
            <v>56.652654279658407</v>
          </cell>
          <cell r="L165">
            <v>47.13279230906457</v>
          </cell>
          <cell r="M165">
            <v>52.559113632303053</v>
          </cell>
        </row>
        <row r="166">
          <cell r="J166">
            <v>47178</v>
          </cell>
          <cell r="K166">
            <v>49.885501301521828</v>
          </cell>
          <cell r="L166">
            <v>42.432130820712217</v>
          </cell>
          <cell r="M166">
            <v>46.680551994773694</v>
          </cell>
        </row>
        <row r="167">
          <cell r="J167">
            <v>47209</v>
          </cell>
          <cell r="K167">
            <v>47.510819484527552</v>
          </cell>
          <cell r="L167">
            <v>41.072261999913401</v>
          </cell>
          <cell r="M167">
            <v>44.74223976614347</v>
          </cell>
        </row>
        <row r="168">
          <cell r="J168">
            <v>47239</v>
          </cell>
          <cell r="K168">
            <v>41.86086276917996</v>
          </cell>
          <cell r="L168">
            <v>33.763747843695356</v>
          </cell>
          <cell r="M168">
            <v>38.379103351221573</v>
          </cell>
        </row>
        <row r="169">
          <cell r="J169">
            <v>47270</v>
          </cell>
          <cell r="K169">
            <v>44.700553784709221</v>
          </cell>
          <cell r="L169">
            <v>36.187679597100761</v>
          </cell>
          <cell r="M169">
            <v>41.040017884037582</v>
          </cell>
        </row>
        <row r="170">
          <cell r="J170">
            <v>47300</v>
          </cell>
          <cell r="K170">
            <v>51.086735726101146</v>
          </cell>
          <cell r="L170">
            <v>42.645361611346956</v>
          </cell>
          <cell r="M170">
            <v>47.456944856756841</v>
          </cell>
        </row>
        <row r="171">
          <cell r="J171">
            <v>47331</v>
          </cell>
          <cell r="K171">
            <v>57.142495725970207</v>
          </cell>
          <cell r="L171">
            <v>43.099500005413965</v>
          </cell>
          <cell r="M171">
            <v>51.104007566131017</v>
          </cell>
        </row>
        <row r="172">
          <cell r="J172">
            <v>47362</v>
          </cell>
          <cell r="K172">
            <v>56.702697345413277</v>
          </cell>
          <cell r="L172">
            <v>47.121340359393777</v>
          </cell>
          <cell r="M172">
            <v>52.582713841424891</v>
          </cell>
        </row>
        <row r="173">
          <cell r="J173">
            <v>47392</v>
          </cell>
          <cell r="K173">
            <v>50.024641952318653</v>
          </cell>
          <cell r="L173">
            <v>40.555654059438353</v>
          </cell>
          <cell r="M173">
            <v>45.952977158380122</v>
          </cell>
        </row>
        <row r="174">
          <cell r="J174">
            <v>47423</v>
          </cell>
          <cell r="K174">
            <v>52.222414838423532</v>
          </cell>
          <cell r="L174">
            <v>42.409861657974652</v>
          </cell>
          <cell r="M174">
            <v>48.003016970830515</v>
          </cell>
        </row>
        <row r="175">
          <cell r="J175">
            <v>47453</v>
          </cell>
          <cell r="K175">
            <v>55.351038976297723</v>
          </cell>
          <cell r="L175">
            <v>47.237292996404477</v>
          </cell>
          <cell r="M175">
            <v>51.862128204943623</v>
          </cell>
        </row>
        <row r="176">
          <cell r="J176">
            <v>47484</v>
          </cell>
          <cell r="K176">
            <v>53.557960103022779</v>
          </cell>
          <cell r="L176">
            <v>43.735589771025332</v>
          </cell>
          <cell r="M176">
            <v>49.334340860263879</v>
          </cell>
        </row>
        <row r="177">
          <cell r="J177">
            <v>47515</v>
          </cell>
          <cell r="K177">
            <v>57.728520248068037</v>
          </cell>
          <cell r="L177">
            <v>47.514929029146387</v>
          </cell>
          <cell r="M177">
            <v>53.336676023931723</v>
          </cell>
        </row>
        <row r="178">
          <cell r="J178">
            <v>47543</v>
          </cell>
          <cell r="K178">
            <v>50.040581182837158</v>
          </cell>
          <cell r="L178">
            <v>43.257269985424713</v>
          </cell>
          <cell r="M178">
            <v>47.123757367949807</v>
          </cell>
        </row>
        <row r="179">
          <cell r="J179">
            <v>47574</v>
          </cell>
          <cell r="K179">
            <v>47.70105063175945</v>
          </cell>
          <cell r="L179">
            <v>41.942600002336711</v>
          </cell>
          <cell r="M179">
            <v>45.224916861107673</v>
          </cell>
        </row>
        <row r="180">
          <cell r="J180">
            <v>47604</v>
          </cell>
          <cell r="K180">
            <v>40.489496208041892</v>
          </cell>
          <cell r="L180">
            <v>33.845202346628597</v>
          </cell>
          <cell r="M180">
            <v>37.63244984763417</v>
          </cell>
        </row>
        <row r="181">
          <cell r="J181">
            <v>47635</v>
          </cell>
          <cell r="K181">
            <v>46.267166321188171</v>
          </cell>
          <cell r="L181">
            <v>37.71959682626278</v>
          </cell>
          <cell r="M181">
            <v>42.591711438370254</v>
          </cell>
        </row>
        <row r="182">
          <cell r="J182">
            <v>47665</v>
          </cell>
          <cell r="K182">
            <v>53.62671467209907</v>
          </cell>
          <cell r="L182">
            <v>42.436754348747748</v>
          </cell>
          <cell r="M182">
            <v>48.815031733057999</v>
          </cell>
        </row>
        <row r="183">
          <cell r="J183">
            <v>47696</v>
          </cell>
          <cell r="K183">
            <v>59.59512497688025</v>
          </cell>
          <cell r="L183">
            <v>44.806565925566467</v>
          </cell>
          <cell r="M183">
            <v>53.236044584815318</v>
          </cell>
        </row>
        <row r="184">
          <cell r="J184">
            <v>47727</v>
          </cell>
          <cell r="K184">
            <v>59.917975810791589</v>
          </cell>
          <cell r="L184">
            <v>49.148134747004228</v>
          </cell>
          <cell r="M184">
            <v>55.286944153363024</v>
          </cell>
        </row>
        <row r="185">
          <cell r="J185">
            <v>47757</v>
          </cell>
          <cell r="K185">
            <v>53.619155138350109</v>
          </cell>
          <cell r="L185">
            <v>44.00882983514731</v>
          </cell>
          <cell r="M185">
            <v>49.486715257972904</v>
          </cell>
        </row>
        <row r="186">
          <cell r="J186">
            <v>47788</v>
          </cell>
          <cell r="K186">
            <v>56.193561599587362</v>
          </cell>
          <cell r="L186">
            <v>45.40604516370076</v>
          </cell>
          <cell r="M186">
            <v>51.554929532156116</v>
          </cell>
        </row>
        <row r="187">
          <cell r="J187">
            <v>47818</v>
          </cell>
          <cell r="K187">
            <v>58.840111662881505</v>
          </cell>
          <cell r="L187">
            <v>49.41738393253533</v>
          </cell>
          <cell r="M187">
            <v>54.78833873883265</v>
          </cell>
        </row>
        <row r="188">
          <cell r="J188">
            <v>47849</v>
          </cell>
          <cell r="K188">
            <v>56.632269529352612</v>
          </cell>
          <cell r="L188">
            <v>45.914938935297364</v>
          </cell>
          <cell r="M188">
            <v>52.023817373908855</v>
          </cell>
        </row>
        <row r="189">
          <cell r="J189">
            <v>47880</v>
          </cell>
          <cell r="K189">
            <v>59.445930966881058</v>
          </cell>
          <cell r="L189">
            <v>50.058619530279678</v>
          </cell>
          <cell r="M189">
            <v>55.409387049142467</v>
          </cell>
        </row>
        <row r="190">
          <cell r="J190">
            <v>47908</v>
          </cell>
          <cell r="K190">
            <v>51.559197958611264</v>
          </cell>
          <cell r="L190">
            <v>44.928705112373379</v>
          </cell>
          <cell r="M190">
            <v>48.708086034728971</v>
          </cell>
        </row>
        <row r="191">
          <cell r="J191">
            <v>47939</v>
          </cell>
          <cell r="K191">
            <v>49.338096105095495</v>
          </cell>
          <cell r="L191">
            <v>43.529251510882432</v>
          </cell>
          <cell r="M191">
            <v>46.840292929583882</v>
          </cell>
        </row>
        <row r="192">
          <cell r="J192">
            <v>47969</v>
          </cell>
          <cell r="K192">
            <v>42.028169015410391</v>
          </cell>
          <cell r="L192">
            <v>34.720388262456289</v>
          </cell>
          <cell r="M192">
            <v>38.885823291640122</v>
          </cell>
        </row>
        <row r="193">
          <cell r="J193">
            <v>48000</v>
          </cell>
          <cell r="K193">
            <v>48.578151811927825</v>
          </cell>
          <cell r="L193">
            <v>39.47863810161288</v>
          </cell>
          <cell r="M193">
            <v>44.665360916492396</v>
          </cell>
        </row>
        <row r="194">
          <cell r="J194">
            <v>48030</v>
          </cell>
          <cell r="K194">
            <v>55.766909213528933</v>
          </cell>
          <cell r="L194">
            <v>45.12854318524505</v>
          </cell>
          <cell r="M194">
            <v>51.192411821366861</v>
          </cell>
        </row>
        <row r="195">
          <cell r="J195">
            <v>48061</v>
          </cell>
          <cell r="K195">
            <v>61.51445326107568</v>
          </cell>
          <cell r="L195">
            <v>47.014636938064513</v>
          </cell>
          <cell r="M195">
            <v>55.279532242180878</v>
          </cell>
        </row>
        <row r="196">
          <cell r="J196">
            <v>48092</v>
          </cell>
          <cell r="K196">
            <v>61.206249598991441</v>
          </cell>
          <cell r="L196">
            <v>49.844723426331704</v>
          </cell>
          <cell r="M196">
            <v>56.320793344747749</v>
          </cell>
        </row>
        <row r="197">
          <cell r="J197">
            <v>48122</v>
          </cell>
          <cell r="K197">
            <v>54.397291725905589</v>
          </cell>
          <cell r="L197">
            <v>45.385373744312069</v>
          </cell>
          <cell r="M197">
            <v>50.522166993820377</v>
          </cell>
        </row>
        <row r="198">
          <cell r="J198">
            <v>48153</v>
          </cell>
          <cell r="K198">
            <v>56.22134191177571</v>
          </cell>
          <cell r="L198">
            <v>46.532415840790321</v>
          </cell>
          <cell r="M198">
            <v>52.055103701251994</v>
          </cell>
        </row>
        <row r="199">
          <cell r="J199">
            <v>48183</v>
          </cell>
          <cell r="K199">
            <v>60.678854484303443</v>
          </cell>
          <cell r="L199">
            <v>50.474985475286957</v>
          </cell>
          <cell r="M199">
            <v>56.291190810426343</v>
          </cell>
        </row>
        <row r="200">
          <cell r="J200">
            <v>48214</v>
          </cell>
          <cell r="K200">
            <v>58.766204228865853</v>
          </cell>
          <cell r="L200">
            <v>48.035510548961113</v>
          </cell>
          <cell r="M200">
            <v>54.152005946506819</v>
          </cell>
        </row>
        <row r="201">
          <cell r="J201">
            <v>48245</v>
          </cell>
          <cell r="K201">
            <v>60.895732768683771</v>
          </cell>
          <cell r="L201">
            <v>51.921575322661788</v>
          </cell>
          <cell r="M201">
            <v>57.036845066894315</v>
          </cell>
        </row>
        <row r="202">
          <cell r="J202">
            <v>48274</v>
          </cell>
          <cell r="K202">
            <v>52.877523922678009</v>
          </cell>
          <cell r="L202">
            <v>46.49555628631451</v>
          </cell>
          <cell r="M202">
            <v>50.133277839041703</v>
          </cell>
        </row>
        <row r="203">
          <cell r="J203">
            <v>48305</v>
          </cell>
          <cell r="K203">
            <v>50.968017912132026</v>
          </cell>
          <cell r="L203">
            <v>45.394357754746451</v>
          </cell>
          <cell r="M203">
            <v>48.571344044456225</v>
          </cell>
        </row>
        <row r="204">
          <cell r="J204">
            <v>48335</v>
          </cell>
          <cell r="K204">
            <v>43.533310979840984</v>
          </cell>
          <cell r="L204">
            <v>37.381979938542159</v>
          </cell>
          <cell r="M204">
            <v>40.888238632082484</v>
          </cell>
        </row>
        <row r="205">
          <cell r="J205">
            <v>48366</v>
          </cell>
          <cell r="K205">
            <v>49.268085092162003</v>
          </cell>
          <cell r="L205">
            <v>40.355032912469419</v>
          </cell>
          <cell r="M205">
            <v>45.435472654894191</v>
          </cell>
        </row>
        <row r="206">
          <cell r="J206">
            <v>48396</v>
          </cell>
          <cell r="K206">
            <v>55.626537493639944</v>
          </cell>
          <cell r="L206">
            <v>44.796918876839371</v>
          </cell>
          <cell r="M206">
            <v>50.969801488415698</v>
          </cell>
        </row>
        <row r="207">
          <cell r="J207">
            <v>48427</v>
          </cell>
          <cell r="K207">
            <v>62.713284305493623</v>
          </cell>
          <cell r="L207">
            <v>47.468817942555845</v>
          </cell>
          <cell r="M207">
            <v>56.158163769430374</v>
          </cell>
        </row>
        <row r="208">
          <cell r="J208">
            <v>48458</v>
          </cell>
          <cell r="K208">
            <v>61.299003341064044</v>
          </cell>
          <cell r="L208">
            <v>50.274170476314559</v>
          </cell>
          <cell r="M208">
            <v>56.558325209221763</v>
          </cell>
        </row>
        <row r="209">
          <cell r="J209">
            <v>48488</v>
          </cell>
          <cell r="K209">
            <v>54.682758316669663</v>
          </cell>
          <cell r="L209">
            <v>46.042315164955781</v>
          </cell>
          <cell r="M209">
            <v>50.967367761432691</v>
          </cell>
        </row>
        <row r="210">
          <cell r="J210">
            <v>48519</v>
          </cell>
          <cell r="K210">
            <v>58.043741205306247</v>
          </cell>
          <cell r="L210">
            <v>47.766040660018461</v>
          </cell>
          <cell r="M210">
            <v>53.624329970832498</v>
          </cell>
        </row>
        <row r="211">
          <cell r="J211">
            <v>48549</v>
          </cell>
          <cell r="K211">
            <v>61.426433592032424</v>
          </cell>
          <cell r="L211">
            <v>52.094343435872545</v>
          </cell>
          <cell r="M211">
            <v>57.413634824883673</v>
          </cell>
        </row>
        <row r="212">
          <cell r="J212">
            <v>48580</v>
          </cell>
          <cell r="K212">
            <v>59.736834010134366</v>
          </cell>
          <cell r="L212">
            <v>49.599579136122642</v>
          </cell>
          <cell r="M212">
            <v>55.37781441430932</v>
          </cell>
        </row>
        <row r="213">
          <cell r="J213">
            <v>48611</v>
          </cell>
          <cell r="K213">
            <v>62.833529532078884</v>
          </cell>
          <cell r="L213">
            <v>52.760198102011685</v>
          </cell>
          <cell r="M213">
            <v>58.501997017149982</v>
          </cell>
        </row>
        <row r="214">
          <cell r="J214">
            <v>48639</v>
          </cell>
          <cell r="K214">
            <v>53.619110001621038</v>
          </cell>
          <cell r="L214">
            <v>47.40131570668386</v>
          </cell>
          <cell r="M214">
            <v>50.945458454798043</v>
          </cell>
        </row>
        <row r="215">
          <cell r="J215">
            <v>48670</v>
          </cell>
          <cell r="K215">
            <v>51.733186304036444</v>
          </cell>
          <cell r="L215">
            <v>46.2366074029689</v>
          </cell>
          <cell r="M215">
            <v>49.369657376577393</v>
          </cell>
        </row>
        <row r="216">
          <cell r="J216">
            <v>48700</v>
          </cell>
          <cell r="K216">
            <v>43.918045696574616</v>
          </cell>
          <cell r="L216">
            <v>37.703038460273859</v>
          </cell>
          <cell r="M216">
            <v>41.245592584965287</v>
          </cell>
        </row>
        <row r="217">
          <cell r="J217">
            <v>48731</v>
          </cell>
          <cell r="K217">
            <v>50.435244852084153</v>
          </cell>
          <cell r="L217">
            <v>41.219604619713166</v>
          </cell>
          <cell r="M217">
            <v>46.472519552164627</v>
          </cell>
        </row>
        <row r="218">
          <cell r="J218">
            <v>48761</v>
          </cell>
          <cell r="K218">
            <v>57.362704250761929</v>
          </cell>
          <cell r="L218">
            <v>45.875693124542472</v>
          </cell>
          <cell r="M218">
            <v>52.42328946648756</v>
          </cell>
        </row>
        <row r="219">
          <cell r="J219">
            <v>48792</v>
          </cell>
          <cell r="K219">
            <v>64.034959643313641</v>
          </cell>
          <cell r="L219">
            <v>48.549475390823609</v>
          </cell>
          <cell r="M219">
            <v>57.376201414742923</v>
          </cell>
        </row>
        <row r="220">
          <cell r="J220">
            <v>48823</v>
          </cell>
          <cell r="K220">
            <v>62.315847715300514</v>
          </cell>
          <cell r="L220">
            <v>51.65015014933855</v>
          </cell>
          <cell r="M220">
            <v>57.729597761936866</v>
          </cell>
        </row>
        <row r="221">
          <cell r="J221">
            <v>48853</v>
          </cell>
          <cell r="K221">
            <v>56.820014446370578</v>
          </cell>
          <cell r="L221">
            <v>48.021675947587539</v>
          </cell>
          <cell r="M221">
            <v>53.036728891893873</v>
          </cell>
        </row>
        <row r="222">
          <cell r="J222">
            <v>48884</v>
          </cell>
          <cell r="K222">
            <v>61.298780910145069</v>
          </cell>
          <cell r="L222">
            <v>49.721542799780963</v>
          </cell>
          <cell r="M222">
            <v>56.320568522688504</v>
          </cell>
        </row>
        <row r="223">
          <cell r="J223">
            <v>48914</v>
          </cell>
          <cell r="K223">
            <v>63.391271282241512</v>
          </cell>
          <cell r="L223">
            <v>54.45208256935264</v>
          </cell>
          <cell r="M223">
            <v>59.547420135699291</v>
          </cell>
        </row>
        <row r="224">
          <cell r="J224">
            <v>48945</v>
          </cell>
          <cell r="K224">
            <v>62.605622978283328</v>
          </cell>
          <cell r="L224">
            <v>56.69746</v>
          </cell>
          <cell r="M224">
            <v>60.065112897621489</v>
          </cell>
        </row>
        <row r="225">
          <cell r="J225">
            <v>48976</v>
          </cell>
          <cell r="K225">
            <v>65.577901958277536</v>
          </cell>
          <cell r="L225">
            <v>54.830052154369071</v>
          </cell>
          <cell r="M225">
            <v>60.956326542596891</v>
          </cell>
        </row>
        <row r="226">
          <cell r="J226">
            <v>49004</v>
          </cell>
          <cell r="K226">
            <v>55.438512562371663</v>
          </cell>
          <cell r="L226">
            <v>49.203246255742968</v>
          </cell>
          <cell r="M226">
            <v>52.757348050521315</v>
          </cell>
        </row>
        <row r="227">
          <cell r="J227">
            <v>49035</v>
          </cell>
          <cell r="K227">
            <v>53.078281803554418</v>
          </cell>
          <cell r="L227">
            <v>47.366859645919071</v>
          </cell>
          <cell r="M227">
            <v>50.622370275771218</v>
          </cell>
        </row>
        <row r="228">
          <cell r="J228">
            <v>49065</v>
          </cell>
          <cell r="K228">
            <v>45.887095754857135</v>
          </cell>
          <cell r="L228">
            <v>39.058957134754991</v>
          </cell>
          <cell r="M228">
            <v>42.950996148213207</v>
          </cell>
        </row>
        <row r="229">
          <cell r="J229">
            <v>49096</v>
          </cell>
          <cell r="K229">
            <v>52.797276090452634</v>
          </cell>
          <cell r="L229">
            <v>43.323963733655596</v>
          </cell>
          <cell r="M229">
            <v>48.723751777029904</v>
          </cell>
        </row>
        <row r="230">
          <cell r="J230">
            <v>49126</v>
          </cell>
          <cell r="K230">
            <v>58.552716698465673</v>
          </cell>
          <cell r="L230">
            <v>47.317360500859117</v>
          </cell>
          <cell r="M230">
            <v>53.721513533494857</v>
          </cell>
        </row>
        <row r="231">
          <cell r="J231">
            <v>49157</v>
          </cell>
          <cell r="K231">
            <v>65.753107825175505</v>
          </cell>
          <cell r="L231">
            <v>49.980436572614352</v>
          </cell>
          <cell r="M231">
            <v>58.970859186574202</v>
          </cell>
        </row>
        <row r="232">
          <cell r="J232">
            <v>49188</v>
          </cell>
          <cell r="K232">
            <v>63.98905889528497</v>
          </cell>
          <cell r="L232">
            <v>52.545177334173147</v>
          </cell>
          <cell r="M232">
            <v>59.068189824006879</v>
          </cell>
        </row>
        <row r="233">
          <cell r="J233">
            <v>49218</v>
          </cell>
          <cell r="K233">
            <v>57.687279534964958</v>
          </cell>
          <cell r="L233">
            <v>48.920922266364045</v>
          </cell>
          <cell r="M233">
            <v>53.917745909466561</v>
          </cell>
        </row>
        <row r="234">
          <cell r="J234">
            <v>49249</v>
          </cell>
          <cell r="K234">
            <v>61.036932327875</v>
          </cell>
          <cell r="L234">
            <v>50.352167216516946</v>
          </cell>
          <cell r="M234">
            <v>56.442483329991035</v>
          </cell>
        </row>
        <row r="235">
          <cell r="J235">
            <v>49279</v>
          </cell>
          <cell r="K235">
            <v>64.386787072032121</v>
          </cell>
          <cell r="L235">
            <v>54.602984396253198</v>
          </cell>
          <cell r="M235">
            <v>60.179751921447178</v>
          </cell>
        </row>
        <row r="236">
          <cell r="J236">
            <v>49310</v>
          </cell>
          <cell r="K236">
            <v>61.636735163529906</v>
          </cell>
          <cell r="L236">
            <v>51.29504</v>
          </cell>
          <cell r="M236">
            <v>57.18980624321204</v>
          </cell>
        </row>
        <row r="237">
          <cell r="J237">
            <v>49341</v>
          </cell>
          <cell r="K237">
            <v>65.555015644778621</v>
          </cell>
          <cell r="L237">
            <v>55.765751964332807</v>
          </cell>
          <cell r="M237">
            <v>61.345632262186918</v>
          </cell>
        </row>
        <row r="238">
          <cell r="J238">
            <v>49369</v>
          </cell>
          <cell r="K238">
            <v>56.070656605306432</v>
          </cell>
          <cell r="L238">
            <v>49.759729914248027</v>
          </cell>
          <cell r="M238">
            <v>53.356958128151312</v>
          </cell>
        </row>
        <row r="239">
          <cell r="J239">
            <v>49400</v>
          </cell>
          <cell r="K239">
            <v>54.232953353339468</v>
          </cell>
          <cell r="L239">
            <v>48.05858357723131</v>
          </cell>
          <cell r="M239">
            <v>51.577974349612958</v>
          </cell>
        </row>
        <row r="240">
          <cell r="J240">
            <v>49430</v>
          </cell>
          <cell r="K240">
            <v>47.532946165131698</v>
          </cell>
          <cell r="L240">
            <v>41.34593671761759</v>
          </cell>
          <cell r="M240">
            <v>44.872532102700632</v>
          </cell>
        </row>
        <row r="241">
          <cell r="J241">
            <v>49461</v>
          </cell>
          <cell r="K241">
            <v>52.415407484039818</v>
          </cell>
          <cell r="L241">
            <v>43.370610498563586</v>
          </cell>
          <cell r="M241">
            <v>48.526144780285037</v>
          </cell>
        </row>
        <row r="242">
          <cell r="J242">
            <v>49491</v>
          </cell>
          <cell r="K242">
            <v>59.619164285647159</v>
          </cell>
          <cell r="L242">
            <v>48.942749976991841</v>
          </cell>
          <cell r="M242">
            <v>55.028306132925366</v>
          </cell>
        </row>
        <row r="243">
          <cell r="J243">
            <v>49522</v>
          </cell>
          <cell r="K243">
            <v>66.82626452951142</v>
          </cell>
          <cell r="L243">
            <v>51.42627752557712</v>
          </cell>
          <cell r="M243">
            <v>60.204270117819661</v>
          </cell>
        </row>
        <row r="244">
          <cell r="J244">
            <v>49553</v>
          </cell>
          <cell r="K244">
            <v>65.007038608785621</v>
          </cell>
          <cell r="L244">
            <v>54.211204250258632</v>
          </cell>
          <cell r="M244">
            <v>60.364829834619009</v>
          </cell>
        </row>
        <row r="245">
          <cell r="J245">
            <v>49583</v>
          </cell>
          <cell r="K245">
            <v>57.440620176873018</v>
          </cell>
          <cell r="L245">
            <v>48.743040000000001</v>
          </cell>
          <cell r="M245">
            <v>53.700660700817622</v>
          </cell>
        </row>
        <row r="246">
          <cell r="J246">
            <v>49614</v>
          </cell>
          <cell r="K246">
            <v>59.044964883238727</v>
          </cell>
          <cell r="L246">
            <v>49.885510076471014</v>
          </cell>
          <cell r="M246">
            <v>55.106399316328606</v>
          </cell>
        </row>
        <row r="247">
          <cell r="J247">
            <v>49644</v>
          </cell>
          <cell r="K247">
            <v>65.281999847030477</v>
          </cell>
          <cell r="L247">
            <v>55.147105458351206</v>
          </cell>
          <cell r="M247">
            <v>60.92399525989839</v>
          </cell>
        </row>
        <row r="248">
          <cell r="J248">
            <v>49675</v>
          </cell>
          <cell r="K248">
            <v>63.903992079769218</v>
          </cell>
          <cell r="L248">
            <v>53.603452845248448</v>
          </cell>
          <cell r="M248">
            <v>59.474760208925289</v>
          </cell>
        </row>
        <row r="249">
          <cell r="J249">
            <v>49706</v>
          </cell>
          <cell r="K249">
            <v>67.120365925574475</v>
          </cell>
          <cell r="L249">
            <v>54.776707017559289</v>
          </cell>
          <cell r="M249">
            <v>61.812592595127938</v>
          </cell>
        </row>
        <row r="250">
          <cell r="J250">
            <v>49735</v>
          </cell>
          <cell r="K250">
            <v>57.626091248134983</v>
          </cell>
          <cell r="L250">
            <v>51.956317976854365</v>
          </cell>
          <cell r="M250">
            <v>55.188088741484314</v>
          </cell>
        </row>
        <row r="251">
          <cell r="J251">
            <v>49766</v>
          </cell>
          <cell r="K251">
            <v>55.735731129102462</v>
          </cell>
          <cell r="L251">
            <v>48.872466046738992</v>
          </cell>
          <cell r="M251">
            <v>52.784527143686162</v>
          </cell>
        </row>
        <row r="252">
          <cell r="J252">
            <v>49796</v>
          </cell>
          <cell r="K252">
            <v>48.91201077382361</v>
          </cell>
          <cell r="L252">
            <v>42.369559511300949</v>
          </cell>
          <cell r="M252">
            <v>46.09875673093886</v>
          </cell>
        </row>
        <row r="253">
          <cell r="J253">
            <v>49827</v>
          </cell>
          <cell r="K253">
            <v>54.075017851420441</v>
          </cell>
          <cell r="L253">
            <v>45.896204527745866</v>
          </cell>
          <cell r="M253">
            <v>50.558128122240376</v>
          </cell>
        </row>
        <row r="254">
          <cell r="J254">
            <v>49857</v>
          </cell>
          <cell r="K254">
            <v>62.403336086355104</v>
          </cell>
          <cell r="L254">
            <v>49.735745917103188</v>
          </cell>
          <cell r="M254">
            <v>56.956272313576775</v>
          </cell>
        </row>
        <row r="255">
          <cell r="J255">
            <v>49888</v>
          </cell>
          <cell r="K255">
            <v>68.873570278611993</v>
          </cell>
          <cell r="L255">
            <v>53.473076104054087</v>
          </cell>
          <cell r="M255">
            <v>62.251357783552095</v>
          </cell>
        </row>
        <row r="256">
          <cell r="J256">
            <v>49919</v>
          </cell>
          <cell r="K256">
            <v>67.961060732816051</v>
          </cell>
          <cell r="L256">
            <v>55.612318248011178</v>
          </cell>
          <cell r="M256">
            <v>62.651101464349949</v>
          </cell>
        </row>
        <row r="257">
          <cell r="J257">
            <v>49949</v>
          </cell>
          <cell r="K257">
            <v>60.644875290182355</v>
          </cell>
          <cell r="L257">
            <v>50.542336744088786</v>
          </cell>
          <cell r="M257">
            <v>56.300783715362115</v>
          </cell>
        </row>
        <row r="258">
          <cell r="J258">
            <v>49980</v>
          </cell>
          <cell r="K258">
            <v>63.262875545045361</v>
          </cell>
          <cell r="L258">
            <v>52.884826835882585</v>
          </cell>
          <cell r="M258">
            <v>58.800314600105366</v>
          </cell>
        </row>
        <row r="259">
          <cell r="J259">
            <v>50010</v>
          </cell>
          <cell r="K259">
            <v>67.475973111555049</v>
          </cell>
          <cell r="L259">
            <v>56.065212754997575</v>
          </cell>
          <cell r="M259">
            <v>62.569346158235334</v>
          </cell>
        </row>
        <row r="260">
          <cell r="J260">
            <v>50041</v>
          </cell>
          <cell r="K260">
            <v>66.505485541096192</v>
          </cell>
          <cell r="L260">
            <v>56.235302144417162</v>
          </cell>
          <cell r="M260">
            <v>62.089306680524203</v>
          </cell>
        </row>
        <row r="261">
          <cell r="J261">
            <v>50072</v>
          </cell>
          <cell r="K261">
            <v>68.507779497560406</v>
          </cell>
          <cell r="L261">
            <v>59.08146986655516</v>
          </cell>
          <cell r="M261">
            <v>64.454466356228153</v>
          </cell>
        </row>
        <row r="262">
          <cell r="J262">
            <v>50100</v>
          </cell>
          <cell r="K262">
            <v>58.780391537223302</v>
          </cell>
          <cell r="L262">
            <v>53.823880528522061</v>
          </cell>
          <cell r="M262">
            <v>56.649091803481767</v>
          </cell>
        </row>
        <row r="263">
          <cell r="J263">
            <v>50131</v>
          </cell>
          <cell r="K263">
            <v>56.848377011151698</v>
          </cell>
          <cell r="L263">
            <v>51.077772762377897</v>
          </cell>
          <cell r="M263">
            <v>54.367017184178962</v>
          </cell>
        </row>
        <row r="264">
          <cell r="J264">
            <v>50161</v>
          </cell>
          <cell r="K264">
            <v>51.444842518089295</v>
          </cell>
          <cell r="L264">
            <v>44.512852670284651</v>
          </cell>
          <cell r="M264">
            <v>48.464086883533298</v>
          </cell>
        </row>
        <row r="265">
          <cell r="J265">
            <v>50192</v>
          </cell>
          <cell r="K265">
            <v>56.588897660624077</v>
          </cell>
          <cell r="L265">
            <v>47.501124968918248</v>
          </cell>
          <cell r="M265">
            <v>52.681155403190566</v>
          </cell>
        </row>
        <row r="266">
          <cell r="J266">
            <v>50222</v>
          </cell>
          <cell r="K266">
            <v>65.410865552352178</v>
          </cell>
          <cell r="L266">
            <v>52.144715366911178</v>
          </cell>
          <cell r="M266">
            <v>59.706420972612548</v>
          </cell>
        </row>
        <row r="267">
          <cell r="J267">
            <v>50253</v>
          </cell>
          <cell r="K267">
            <v>70.671429469859021</v>
          </cell>
          <cell r="L267">
            <v>54.956669876209801</v>
          </cell>
          <cell r="M267">
            <v>63.914082844589849</v>
          </cell>
        </row>
        <row r="268">
          <cell r="J268">
            <v>50284</v>
          </cell>
          <cell r="K268">
            <v>68.466620849135225</v>
          </cell>
          <cell r="L268">
            <v>56.647577082999241</v>
          </cell>
          <cell r="M268">
            <v>63.384432029696747</v>
          </cell>
        </row>
        <row r="269">
          <cell r="J269">
            <v>50314</v>
          </cell>
          <cell r="K269">
            <v>60.79419962737699</v>
          </cell>
          <cell r="L269">
            <v>51.4503561040733</v>
          </cell>
          <cell r="M269">
            <v>56.776346912356402</v>
          </cell>
        </row>
        <row r="270">
          <cell r="J270">
            <v>50345</v>
          </cell>
          <cell r="K270">
            <v>65.148416989295001</v>
          </cell>
          <cell r="L270">
            <v>54.12919614070212</v>
          </cell>
          <cell r="M270">
            <v>60.410152024400062</v>
          </cell>
        </row>
        <row r="271">
          <cell r="J271">
            <v>50375</v>
          </cell>
          <cell r="K271">
            <v>70.243518282058915</v>
          </cell>
          <cell r="L271">
            <v>59.603867317016437</v>
          </cell>
          <cell r="M271">
            <v>65.66846836709064</v>
          </cell>
        </row>
        <row r="272">
          <cell r="J272">
            <v>50406</v>
          </cell>
          <cell r="K272">
            <v>69.612738213193211</v>
          </cell>
          <cell r="L272">
            <v>60.012957862200487</v>
          </cell>
          <cell r="M272">
            <v>65.484832662266342</v>
          </cell>
        </row>
        <row r="273">
          <cell r="J273">
            <v>50437</v>
          </cell>
          <cell r="K273">
            <v>73.258658152167854</v>
          </cell>
          <cell r="L273">
            <v>62.114678625943178</v>
          </cell>
          <cell r="M273">
            <v>68.466746955891239</v>
          </cell>
        </row>
        <row r="274">
          <cell r="J274">
            <v>50465</v>
          </cell>
          <cell r="K274">
            <v>61.544663524941328</v>
          </cell>
          <cell r="L274">
            <v>55.682163865806245</v>
          </cell>
          <cell r="M274">
            <v>59.023788671513238</v>
          </cell>
        </row>
        <row r="275">
          <cell r="J275">
            <v>50496</v>
          </cell>
          <cell r="K275">
            <v>59.91902606256906</v>
          </cell>
          <cell r="L275">
            <v>54.240010173427002</v>
          </cell>
          <cell r="M275">
            <v>57.477049230237967</v>
          </cell>
        </row>
        <row r="276">
          <cell r="J276">
            <v>50526</v>
          </cell>
          <cell r="K276">
            <v>54.30079057790104</v>
          </cell>
          <cell r="L276">
            <v>48.075841381244658</v>
          </cell>
          <cell r="M276">
            <v>51.624062423338799</v>
          </cell>
        </row>
        <row r="277">
          <cell r="J277">
            <v>50557</v>
          </cell>
          <cell r="K277">
            <v>59.548702651687137</v>
          </cell>
          <cell r="L277">
            <v>50.094934827902186</v>
          </cell>
          <cell r="M277">
            <v>55.4835824874596</v>
          </cell>
        </row>
        <row r="278">
          <cell r="J278">
            <v>50587</v>
          </cell>
          <cell r="K278">
            <v>68.313597979855075</v>
          </cell>
          <cell r="L278">
            <v>54.492962278467232</v>
          </cell>
          <cell r="M278">
            <v>62.370724628258294</v>
          </cell>
        </row>
        <row r="279">
          <cell r="J279">
            <v>50618</v>
          </cell>
          <cell r="K279">
            <v>74.397007067451142</v>
          </cell>
          <cell r="L279">
            <v>57.468040198697842</v>
          </cell>
          <cell r="M279">
            <v>67.117551313887219</v>
          </cell>
        </row>
        <row r="280">
          <cell r="J280">
            <v>50649</v>
          </cell>
          <cell r="K280">
            <v>71.144245182997309</v>
          </cell>
          <cell r="L280">
            <v>59.370635700678051</v>
          </cell>
          <cell r="M280">
            <v>66.081593105600021</v>
          </cell>
        </row>
        <row r="281">
          <cell r="J281">
            <v>50679</v>
          </cell>
          <cell r="K281">
            <v>63.730823727896386</v>
          </cell>
          <cell r="L281">
            <v>54.418934085278558</v>
          </cell>
          <cell r="M281">
            <v>59.726711181570721</v>
          </cell>
        </row>
        <row r="282">
          <cell r="J282">
            <v>50710</v>
          </cell>
          <cell r="K282">
            <v>69.782369081020164</v>
          </cell>
          <cell r="L282">
            <v>56.851564460541539</v>
          </cell>
          <cell r="M282">
            <v>64.222123094214354</v>
          </cell>
        </row>
        <row r="283">
          <cell r="J283">
            <v>50740</v>
          </cell>
          <cell r="K283">
            <v>73.95508119156024</v>
          </cell>
          <cell r="L283">
            <v>62.843497508639764</v>
          </cell>
          <cell r="M283">
            <v>69.177100207904431</v>
          </cell>
        </row>
        <row r="284">
          <cell r="J284">
            <v>0</v>
          </cell>
          <cell r="K284">
            <v>0</v>
          </cell>
          <cell r="L284">
            <v>0</v>
          </cell>
          <cell r="M284">
            <v>0</v>
          </cell>
        </row>
        <row r="285">
          <cell r="J285">
            <v>0</v>
          </cell>
          <cell r="K285">
            <v>0</v>
          </cell>
          <cell r="L285">
            <v>0</v>
          </cell>
          <cell r="M285">
            <v>0</v>
          </cell>
        </row>
        <row r="286">
          <cell r="J286">
            <v>0</v>
          </cell>
          <cell r="K286">
            <v>0</v>
          </cell>
          <cell r="L286">
            <v>0</v>
          </cell>
          <cell r="M286">
            <v>0</v>
          </cell>
        </row>
        <row r="287">
          <cell r="J287">
            <v>0</v>
          </cell>
          <cell r="K287">
            <v>0</v>
          </cell>
          <cell r="L287">
            <v>0</v>
          </cell>
          <cell r="M287">
            <v>0</v>
          </cell>
        </row>
        <row r="288">
          <cell r="J288">
            <v>0</v>
          </cell>
          <cell r="K288">
            <v>0</v>
          </cell>
          <cell r="L288">
            <v>0</v>
          </cell>
          <cell r="M288">
            <v>0</v>
          </cell>
        </row>
        <row r="289">
          <cell r="J289">
            <v>0</v>
          </cell>
          <cell r="K289">
            <v>0</v>
          </cell>
          <cell r="L289">
            <v>0</v>
          </cell>
          <cell r="M289">
            <v>0</v>
          </cell>
        </row>
        <row r="290">
          <cell r="J290">
            <v>0</v>
          </cell>
          <cell r="K290">
            <v>0</v>
          </cell>
          <cell r="L290">
            <v>0</v>
          </cell>
          <cell r="M290">
            <v>0</v>
          </cell>
        </row>
        <row r="291">
          <cell r="J291">
            <v>0</v>
          </cell>
          <cell r="K291">
            <v>0</v>
          </cell>
          <cell r="L291">
            <v>0</v>
          </cell>
          <cell r="M291">
            <v>0</v>
          </cell>
        </row>
        <row r="292">
          <cell r="J292">
            <v>0</v>
          </cell>
          <cell r="K292">
            <v>0</v>
          </cell>
          <cell r="L292">
            <v>0</v>
          </cell>
          <cell r="M292">
            <v>0</v>
          </cell>
        </row>
        <row r="293">
          <cell r="J293">
            <v>0</v>
          </cell>
          <cell r="K293">
            <v>0</v>
          </cell>
          <cell r="L293">
            <v>0</v>
          </cell>
          <cell r="M293">
            <v>0</v>
          </cell>
        </row>
        <row r="294">
          <cell r="J294">
            <v>0</v>
          </cell>
          <cell r="K294">
            <v>0</v>
          </cell>
          <cell r="L294">
            <v>0</v>
          </cell>
          <cell r="M294">
            <v>0</v>
          </cell>
        </row>
        <row r="295">
          <cell r="J295">
            <v>0</v>
          </cell>
          <cell r="K295">
            <v>0</v>
          </cell>
          <cell r="L295">
            <v>0</v>
          </cell>
          <cell r="M295">
            <v>0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rtPPA_2015"/>
      <sheetName val="Scenario Desc"/>
      <sheetName val="Exhibit 1- Std Base Load"/>
      <sheetName val="Exhibit 2- Std Wind "/>
      <sheetName val="Exhibit 3- Std FixedSolar"/>
      <sheetName val="Exhibit 4- Std TrackingSolar"/>
      <sheetName val="Exhibit 5 - Renewable BaseLoad"/>
      <sheetName val="Exhibit 6- Renewable Wind"/>
      <sheetName val="Exhibit 7- Renewable FixedS"/>
      <sheetName val="Exhibit 8- Renewable TrackingS"/>
      <sheetName val="Exhibit 9 - Blending"/>
      <sheetName val="Table 1"/>
      <sheetName val="Table 2"/>
      <sheetName val="Tables 3 to 6"/>
      <sheetName val="Table 7 to 8"/>
      <sheetName val="Table 9"/>
      <sheetName val="Table 10"/>
      <sheetName val="Table 11"/>
      <sheetName val="Table 12"/>
      <sheetName val="XX Support Pages - Do Not Print"/>
      <sheetName val="Tariff Page 1"/>
      <sheetName val="OFPC Source"/>
    </sheetNames>
    <sheetDataSet>
      <sheetData sheetId="0"/>
      <sheetData sheetId="1">
        <row r="6">
          <cell r="B6">
            <v>2.2999999999999998</v>
          </cell>
        </row>
      </sheetData>
      <sheetData sheetId="2"/>
      <sheetData sheetId="3">
        <row r="45">
          <cell r="L45">
            <v>3.06</v>
          </cell>
        </row>
      </sheetData>
      <sheetData sheetId="4">
        <row r="53">
          <cell r="G53">
            <v>0.32200000000000001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43">
          <cell r="AE43">
            <v>6.6600000000000006E-2</v>
          </cell>
        </row>
      </sheetData>
      <sheetData sheetId="15"/>
      <sheetData sheetId="16"/>
      <sheetData sheetId="17"/>
      <sheetData sheetId="18"/>
      <sheetData sheetId="19"/>
      <sheetData sheetId="20"/>
      <sheetData sheetId="21">
        <row r="8">
          <cell r="J8">
            <v>42370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40"/>
  <sheetViews>
    <sheetView showGridLines="0" tabSelected="1" view="pageBreakPreview" zoomScale="80" zoomScaleNormal="80" zoomScaleSheetLayoutView="80" workbookViewId="0">
      <selection activeCell="B15" sqref="B15"/>
    </sheetView>
  </sheetViews>
  <sheetFormatPr defaultColWidth="9.33203125" defaultRowHeight="12.75"/>
  <cols>
    <col min="1" max="1" width="14" style="53" customWidth="1"/>
    <col min="2" max="2" width="11.6640625" style="53" customWidth="1"/>
    <col min="3" max="11" width="17.5" style="53" customWidth="1"/>
    <col min="12" max="13" width="9.33203125" style="53" customWidth="1"/>
    <col min="14" max="14" width="10.5" style="53" bestFit="1" customWidth="1"/>
    <col min="15" max="16384" width="9.33203125" style="53"/>
  </cols>
  <sheetData>
    <row r="1" spans="2:12" ht="15.75">
      <c r="B1" s="378" t="s">
        <v>248</v>
      </c>
      <c r="C1" s="379"/>
      <c r="D1" s="379"/>
      <c r="E1" s="379"/>
      <c r="F1" s="379"/>
      <c r="G1" s="379"/>
      <c r="H1" s="379"/>
      <c r="I1" s="380"/>
      <c r="J1" s="380"/>
      <c r="K1" s="380"/>
    </row>
    <row r="2" spans="2:12" ht="5.25" customHeight="1">
      <c r="B2" s="378"/>
      <c r="C2" s="379"/>
      <c r="D2" s="379"/>
      <c r="E2" s="379"/>
      <c r="F2" s="379"/>
      <c r="G2" s="379"/>
      <c r="H2" s="379"/>
      <c r="I2" s="380"/>
      <c r="J2" s="380"/>
      <c r="K2" s="380"/>
    </row>
    <row r="3" spans="2:12" ht="15.75">
      <c r="B3" s="381" t="s">
        <v>233</v>
      </c>
      <c r="C3" s="381"/>
      <c r="D3" s="381"/>
      <c r="E3" s="381"/>
      <c r="F3" s="381"/>
      <c r="G3" s="381"/>
      <c r="H3" s="381"/>
      <c r="I3" s="378"/>
      <c r="J3" s="378"/>
      <c r="K3" s="378"/>
    </row>
    <row r="4" spans="2:12" ht="15.75">
      <c r="B4" s="382" t="s">
        <v>234</v>
      </c>
      <c r="C4" s="381"/>
      <c r="D4" s="381"/>
      <c r="E4" s="381"/>
      <c r="F4" s="381"/>
      <c r="G4" s="381"/>
      <c r="H4" s="381"/>
      <c r="I4" s="378"/>
      <c r="J4" s="378"/>
      <c r="K4" s="378"/>
    </row>
    <row r="5" spans="2:12" ht="25.5" customHeight="1">
      <c r="C5" s="383" t="s">
        <v>235</v>
      </c>
      <c r="D5" s="383" t="s">
        <v>236</v>
      </c>
      <c r="E5" s="384" t="s">
        <v>237</v>
      </c>
      <c r="F5" s="383" t="s">
        <v>235</v>
      </c>
      <c r="G5" s="383" t="s">
        <v>236</v>
      </c>
      <c r="H5" s="384" t="s">
        <v>237</v>
      </c>
      <c r="I5" s="383" t="str">
        <f>C5</f>
        <v>Thermal</v>
      </c>
      <c r="J5" s="383" t="str">
        <f>D5</f>
        <v>Solar Tracking</v>
      </c>
      <c r="K5" s="384" t="str">
        <f>E5</f>
        <v>Wind (Defers UT W)</v>
      </c>
    </row>
    <row r="6" spans="2:12">
      <c r="B6" s="383" t="s">
        <v>0</v>
      </c>
      <c r="C6" s="385" t="s">
        <v>238</v>
      </c>
      <c r="D6" s="385" t="s">
        <v>238</v>
      </c>
      <c r="E6" s="385" t="s">
        <v>238</v>
      </c>
      <c r="F6" s="385" t="s">
        <v>239</v>
      </c>
      <c r="G6" s="385" t="s">
        <v>239</v>
      </c>
      <c r="H6" s="385" t="s">
        <v>239</v>
      </c>
      <c r="I6" s="386"/>
      <c r="J6" s="386"/>
      <c r="K6" s="386"/>
      <c r="L6" s="387"/>
    </row>
    <row r="7" spans="2:12">
      <c r="B7" s="383"/>
      <c r="C7" s="388" t="s">
        <v>240</v>
      </c>
      <c r="D7" s="388" t="s">
        <v>241</v>
      </c>
      <c r="E7" s="388" t="s">
        <v>242</v>
      </c>
      <c r="F7" s="388" t="s">
        <v>240</v>
      </c>
      <c r="G7" s="388" t="s">
        <v>241</v>
      </c>
      <c r="H7" s="388" t="s">
        <v>242</v>
      </c>
      <c r="I7" s="383" t="s">
        <v>243</v>
      </c>
      <c r="J7" s="383" t="s">
        <v>243</v>
      </c>
      <c r="K7" s="383" t="s">
        <v>243</v>
      </c>
    </row>
    <row r="8" spans="2:12" hidden="1">
      <c r="B8" s="389"/>
      <c r="C8" s="390"/>
      <c r="D8" s="390"/>
      <c r="E8" s="390"/>
      <c r="F8" s="390"/>
      <c r="G8" s="390"/>
      <c r="H8" s="390"/>
      <c r="I8" s="390"/>
      <c r="J8" s="390"/>
      <c r="K8" s="391"/>
      <c r="L8" s="392"/>
    </row>
    <row r="9" spans="2:12">
      <c r="B9" s="389">
        <f>'[13]Table 1'!B13</f>
        <v>2021</v>
      </c>
      <c r="C9" s="390">
        <f>VLOOKUP($B9,'[14]Table 1'!$B$13:$G$40,6,FALSE)</f>
        <v>20.32567169349986</v>
      </c>
      <c r="D9" s="390">
        <f>VLOOKUP($B9,'[15]Table 1'!$B$13:$G$39,6,FALSE)</f>
        <v>16.87226312752971</v>
      </c>
      <c r="E9" s="390">
        <f ca="1">VLOOKUP($B9,'Table 1'!$B$13:$G$39,6,FALSE)</f>
        <v>18.597845248115053</v>
      </c>
      <c r="F9" s="390">
        <f>VLOOKUP($B9,'[13]Table 1'!$B$13:$G$38,6,FALSE)</f>
        <v>20.688577543059612</v>
      </c>
      <c r="G9" s="390">
        <f>VLOOKUP($B9,'[16]Table 1'!$B$13:$H$39,6,FALSE)</f>
        <v>17.205838340269519</v>
      </c>
      <c r="H9" s="390">
        <f>VLOOKUP($B9,'[17]Table 1'!$B$13:$G$39,6,FALSE)</f>
        <v>17.532661278055567</v>
      </c>
      <c r="I9" s="390">
        <f t="shared" ref="I9:K23" si="0">C9-F9</f>
        <v>-0.36290584955975191</v>
      </c>
      <c r="J9" s="390">
        <f t="shared" si="0"/>
        <v>-0.3335752127398095</v>
      </c>
      <c r="K9" s="391">
        <f t="shared" ca="1" si="0"/>
        <v>1.0651839700594863</v>
      </c>
      <c r="L9" s="392"/>
    </row>
    <row r="10" spans="2:12">
      <c r="B10" s="393">
        <f>B9+1</f>
        <v>2022</v>
      </c>
      <c r="C10" s="394">
        <f>VLOOKUP($B10,'[14]Table 1'!$B$13:$G$40,6,FALSE)</f>
        <v>21.18341598743697</v>
      </c>
      <c r="D10" s="394">
        <f>VLOOKUP($B10,'[15]Table 1'!$B$13:$G$39,6,FALSE)</f>
        <v>17.447416560191382</v>
      </c>
      <c r="E10" s="394">
        <f ca="1">VLOOKUP($B10,'Table 1'!$B$13:$G$39,6,FALSE)</f>
        <v>19.632077482883851</v>
      </c>
      <c r="F10" s="394">
        <f>VLOOKUP($B10,'[13]Table 1'!$B$13:$G$38,6,FALSE)</f>
        <v>20.404122613211115</v>
      </c>
      <c r="G10" s="394">
        <f>VLOOKUP($B10,'[16]Table 1'!$B$13:$H$39,6,FALSE)</f>
        <v>17.07632097828553</v>
      </c>
      <c r="H10" s="394">
        <f>VLOOKUP($B10,'[17]Table 1'!$B$13:$G$39,6,FALSE)</f>
        <v>17.955458546283424</v>
      </c>
      <c r="I10" s="394">
        <f t="shared" si="0"/>
        <v>0.77929337422585476</v>
      </c>
      <c r="J10" s="394">
        <f t="shared" si="0"/>
        <v>0.3710955819058519</v>
      </c>
      <c r="K10" s="395">
        <f t="shared" ca="1" si="0"/>
        <v>1.6766189366004269</v>
      </c>
      <c r="L10" s="392"/>
    </row>
    <row r="11" spans="2:12">
      <c r="B11" s="393">
        <f t="shared" ref="B11:B23" si="1">B10+1</f>
        <v>2023</v>
      </c>
      <c r="C11" s="394">
        <f>VLOOKUP($B11,'[14]Table 1'!$B$13:$G$40,6,FALSE)</f>
        <v>20.145294409367029</v>
      </c>
      <c r="D11" s="394">
        <f>VLOOKUP($B11,'[15]Table 1'!$B$13:$G$39,6,FALSE)</f>
        <v>16.676787043388639</v>
      </c>
      <c r="E11" s="394">
        <f ca="1">VLOOKUP($B11,'Table 1'!$B$13:$G$39,6,FALSE)</f>
        <v>26.048785659495863</v>
      </c>
      <c r="F11" s="394">
        <f>VLOOKUP($B11,'[13]Table 1'!$B$13:$G$38,6,FALSE)</f>
        <v>19.585938357845407</v>
      </c>
      <c r="G11" s="394">
        <f>VLOOKUP($B11,'[16]Table 1'!$B$13:$H$39,6,FALSE)</f>
        <v>16.060396255294638</v>
      </c>
      <c r="H11" s="394">
        <f>VLOOKUP($B11,'[17]Table 1'!$B$13:$G$39,6,FALSE)</f>
        <v>25.279776592998939</v>
      </c>
      <c r="I11" s="394">
        <f t="shared" si="0"/>
        <v>0.55935605152162182</v>
      </c>
      <c r="J11" s="394">
        <f t="shared" si="0"/>
        <v>0.61639078809400161</v>
      </c>
      <c r="K11" s="395">
        <f t="shared" ca="1" si="0"/>
        <v>0.76900906649692402</v>
      </c>
      <c r="L11" s="392"/>
    </row>
    <row r="12" spans="2:12">
      <c r="B12" s="393">
        <f t="shared" si="1"/>
        <v>2024</v>
      </c>
      <c r="C12" s="394">
        <f>VLOOKUP($B12,'[14]Table 1'!$B$13:$G$40,6,FALSE)</f>
        <v>17.273119242281751</v>
      </c>
      <c r="D12" s="394">
        <f>VLOOKUP($B12,'[15]Table 1'!$B$13:$G$39,6,FALSE)</f>
        <v>15.770914205393098</v>
      </c>
      <c r="E12" s="394">
        <f ca="1">VLOOKUP($B12,'Table 1'!$B$13:$G$39,6,FALSE)</f>
        <v>27.002620181003124</v>
      </c>
      <c r="F12" s="394">
        <f>VLOOKUP($B12,'[13]Table 1'!$B$13:$G$38,6,FALSE)</f>
        <v>15.824972804120923</v>
      </c>
      <c r="G12" s="394">
        <f>VLOOKUP($B12,'[16]Table 1'!$B$13:$H$39,6,FALSE)</f>
        <v>14.685980500864757</v>
      </c>
      <c r="H12" s="394">
        <f>VLOOKUP($B12,'[17]Table 1'!$B$13:$G$39,6,FALSE)</f>
        <v>26.33411054405024</v>
      </c>
      <c r="I12" s="394">
        <f t="shared" si="0"/>
        <v>1.448146438160828</v>
      </c>
      <c r="J12" s="394">
        <f t="shared" si="0"/>
        <v>1.0849337045283409</v>
      </c>
      <c r="K12" s="395">
        <f t="shared" ca="1" si="0"/>
        <v>0.66850963695288357</v>
      </c>
      <c r="L12" s="392"/>
    </row>
    <row r="13" spans="2:12">
      <c r="B13" s="393">
        <f t="shared" si="1"/>
        <v>2025</v>
      </c>
      <c r="C13" s="394">
        <f>VLOOKUP($B13,'[14]Table 1'!$B$13:$G$40,6,FALSE)</f>
        <v>20.44254098918459</v>
      </c>
      <c r="D13" s="394">
        <f>VLOOKUP($B13,'[15]Table 1'!$B$13:$G$39,6,FALSE)</f>
        <v>17.426597323375361</v>
      </c>
      <c r="E13" s="394">
        <f ca="1">VLOOKUP($B13,'Table 1'!$B$13:$G$39,6,FALSE)</f>
        <v>27.386261689341055</v>
      </c>
      <c r="F13" s="394">
        <f>VLOOKUP($B13,'[13]Table 1'!$B$13:$G$38,6,FALSE)</f>
        <v>17.924587980231976</v>
      </c>
      <c r="G13" s="394">
        <f>VLOOKUP($B13,'[16]Table 1'!$B$13:$H$39,6,FALSE)</f>
        <v>15.810926659472941</v>
      </c>
      <c r="H13" s="394">
        <f>VLOOKUP($B13,'[17]Table 1'!$B$13:$G$39,6,FALSE)</f>
        <v>26.550917576614413</v>
      </c>
      <c r="I13" s="394">
        <f t="shared" si="0"/>
        <v>2.5179530089526132</v>
      </c>
      <c r="J13" s="394">
        <f t="shared" si="0"/>
        <v>1.6156706639024208</v>
      </c>
      <c r="K13" s="395">
        <f t="shared" ca="1" si="0"/>
        <v>0.83534411272664144</v>
      </c>
      <c r="L13" s="392"/>
    </row>
    <row r="14" spans="2:12">
      <c r="B14" s="393">
        <f t="shared" si="1"/>
        <v>2026</v>
      </c>
      <c r="C14" s="394">
        <f>VLOOKUP($B14,'[14]Table 1'!$B$13:$G$40,6,FALSE)</f>
        <v>34.188959470153158</v>
      </c>
      <c r="D14" s="394">
        <f>VLOOKUP($B14,'[15]Table 1'!$B$13:$G$39,6,FALSE)</f>
        <v>17.645317306504033</v>
      </c>
      <c r="E14" s="394">
        <f ca="1">VLOOKUP($B14,'Table 1'!$B$13:$G$39,6,FALSE)</f>
        <v>28.620395189768146</v>
      </c>
      <c r="F14" s="394">
        <f>VLOOKUP($B14,'[13]Table 1'!$B$13:$G$38,6,FALSE)</f>
        <v>33.007195593663326</v>
      </c>
      <c r="G14" s="394">
        <f>VLOOKUP($B14,'[16]Table 1'!$B$13:$H$39,6,FALSE)</f>
        <v>16.427126119091657</v>
      </c>
      <c r="H14" s="394">
        <f>VLOOKUP($B14,'[17]Table 1'!$B$13:$G$39,6,FALSE)</f>
        <v>27.700852089496511</v>
      </c>
      <c r="I14" s="394">
        <f t="shared" si="0"/>
        <v>1.1817638764898319</v>
      </c>
      <c r="J14" s="394">
        <f t="shared" si="0"/>
        <v>1.2181911874123763</v>
      </c>
      <c r="K14" s="395">
        <f t="shared" ca="1" si="0"/>
        <v>0.91954310027163544</v>
      </c>
      <c r="L14" s="392"/>
    </row>
    <row r="15" spans="2:12">
      <c r="B15" s="393">
        <f t="shared" si="1"/>
        <v>2027</v>
      </c>
      <c r="C15" s="394">
        <f>VLOOKUP($B15,'[14]Table 1'!$B$13:$G$40,6,FALSE)</f>
        <v>35.832633817873926</v>
      </c>
      <c r="D15" s="394">
        <f>VLOOKUP($B15,'[15]Table 1'!$B$13:$G$39,6,FALSE)</f>
        <v>18.869197203604671</v>
      </c>
      <c r="E15" s="394">
        <f ca="1">VLOOKUP($B15,'Table 1'!$B$13:$G$39,6,FALSE)</f>
        <v>29.381430033193233</v>
      </c>
      <c r="F15" s="394">
        <f>VLOOKUP($B15,'[13]Table 1'!$B$13:$G$38,6,FALSE)</f>
        <v>34.233326746027501</v>
      </c>
      <c r="G15" s="394">
        <f>VLOOKUP($B15,'[16]Table 1'!$B$13:$H$39,6,FALSE)</f>
        <v>17.415466775941056</v>
      </c>
      <c r="H15" s="394">
        <f>VLOOKUP($B15,'[17]Table 1'!$B$13:$G$39,6,FALSE)</f>
        <v>28.202436915820446</v>
      </c>
      <c r="I15" s="394">
        <f t="shared" si="0"/>
        <v>1.5993070718464253</v>
      </c>
      <c r="J15" s="394">
        <f t="shared" si="0"/>
        <v>1.4537304276636149</v>
      </c>
      <c r="K15" s="395">
        <f t="shared" ca="1" si="0"/>
        <v>1.1789931173727872</v>
      </c>
      <c r="L15" s="392"/>
    </row>
    <row r="16" spans="2:12">
      <c r="B16" s="393">
        <f t="shared" si="1"/>
        <v>2028</v>
      </c>
      <c r="C16" s="394">
        <f>VLOOKUP($B16,'[14]Table 1'!$B$13:$G$40,6,FALSE)</f>
        <v>39.222586209081534</v>
      </c>
      <c r="D16" s="394">
        <f>VLOOKUP($B16,'[15]Table 1'!$B$13:$G$39,6,FALSE)</f>
        <v>21.928227155563935</v>
      </c>
      <c r="E16" s="394">
        <f ca="1">VLOOKUP($B16,'Table 1'!$B$13:$G$39,6,FALSE)</f>
        <v>30.773445242061193</v>
      </c>
      <c r="F16" s="394">
        <f>VLOOKUP($B16,'[13]Table 1'!$B$13:$G$38,6,FALSE)</f>
        <v>38.144901559398171</v>
      </c>
      <c r="G16" s="394">
        <f>VLOOKUP($B16,'[16]Table 1'!$B$13:$H$39,6,FALSE)</f>
        <v>20.617011555001081</v>
      </c>
      <c r="H16" s="394">
        <f>VLOOKUP($B16,'[17]Table 1'!$B$13:$G$39,6,FALSE)</f>
        <v>29.090954835122965</v>
      </c>
      <c r="I16" s="394">
        <f t="shared" si="0"/>
        <v>1.0776846496833627</v>
      </c>
      <c r="J16" s="394">
        <f t="shared" si="0"/>
        <v>1.3112156005628535</v>
      </c>
      <c r="K16" s="395">
        <f t="shared" ca="1" si="0"/>
        <v>1.6824904069382285</v>
      </c>
      <c r="L16" s="392"/>
    </row>
    <row r="17" spans="1:12">
      <c r="B17" s="393">
        <f t="shared" si="1"/>
        <v>2029</v>
      </c>
      <c r="C17" s="394">
        <f>VLOOKUP($B17,'[14]Table 1'!$B$13:$G$40,6,FALSE)</f>
        <v>41.625181212688965</v>
      </c>
      <c r="D17" s="394">
        <f>VLOOKUP($B17,'[15]Table 1'!$B$13:$G$39,6,FALSE)</f>
        <v>23.682705025756423</v>
      </c>
      <c r="E17" s="394">
        <f ca="1">VLOOKUP($B17,'Table 1'!$B$13:$G$39,6,FALSE)</f>
        <v>31.501885026964892</v>
      </c>
      <c r="F17" s="394">
        <f>VLOOKUP($B17,'[13]Table 1'!$B$13:$G$38,6,FALSE)</f>
        <v>40.394949366605353</v>
      </c>
      <c r="G17" s="394">
        <f>VLOOKUP($B17,'[16]Table 1'!$B$13:$H$39,6,FALSE)</f>
        <v>22.189565184212363</v>
      </c>
      <c r="H17" s="394">
        <f>VLOOKUP($B17,'[17]Table 1'!$B$13:$G$39,6,FALSE)</f>
        <v>29.764384888372096</v>
      </c>
      <c r="I17" s="394">
        <f t="shared" si="0"/>
        <v>1.2302318460836119</v>
      </c>
      <c r="J17" s="394">
        <f t="shared" si="0"/>
        <v>1.4931398415440604</v>
      </c>
      <c r="K17" s="395">
        <f t="shared" ca="1" si="0"/>
        <v>1.7375001385927966</v>
      </c>
      <c r="L17" s="392"/>
    </row>
    <row r="18" spans="1:12">
      <c r="B18" s="393">
        <f t="shared" si="1"/>
        <v>2030</v>
      </c>
      <c r="C18" s="394">
        <f>VLOOKUP($B18,'[14]Table 1'!$B$13:$G$40,6,FALSE)</f>
        <v>40.633015341039993</v>
      </c>
      <c r="D18" s="394">
        <f>VLOOKUP($B18,'[15]Table 1'!$B$13:$G$39,6,FALSE)</f>
        <v>21.607552493418538</v>
      </c>
      <c r="E18" s="394">
        <f ca="1">VLOOKUP($B18,'Table 1'!$B$13:$G$39,6,FALSE)</f>
        <v>32.305650225487263</v>
      </c>
      <c r="F18" s="394">
        <f>VLOOKUP($B18,'[13]Table 1'!$B$13:$G$38,6,FALSE)</f>
        <v>40.420310288319314</v>
      </c>
      <c r="G18" s="394">
        <f>VLOOKUP($B18,'[16]Table 1'!$B$13:$H$39,6,FALSE)</f>
        <v>20.719878888688669</v>
      </c>
      <c r="H18" s="394">
        <f>VLOOKUP($B18,'[17]Table 1'!$B$13:$G$39,6,FALSE)</f>
        <v>30.19369956580325</v>
      </c>
      <c r="I18" s="394">
        <f t="shared" si="0"/>
        <v>0.21270505272067908</v>
      </c>
      <c r="J18" s="394">
        <f t="shared" si="0"/>
        <v>0.88767360472986923</v>
      </c>
      <c r="K18" s="395">
        <f t="shared" ca="1" si="0"/>
        <v>2.1119506596840125</v>
      </c>
      <c r="L18" s="392"/>
    </row>
    <row r="19" spans="1:12">
      <c r="B19" s="393">
        <f t="shared" si="1"/>
        <v>2031</v>
      </c>
      <c r="C19" s="394">
        <f>VLOOKUP($B19,'[14]Table 1'!$B$13:$G$40,6,FALSE)</f>
        <v>42.475622941691746</v>
      </c>
      <c r="D19" s="394">
        <f>VLOOKUP($B19,'[15]Table 1'!$B$13:$G$39,6,FALSE)</f>
        <v>22.832846983599275</v>
      </c>
      <c r="E19" s="394">
        <f ca="1">VLOOKUP($B19,'Table 1'!$B$13:$G$39,6,FALSE)</f>
        <v>33.504689414653562</v>
      </c>
      <c r="F19" s="394">
        <f>VLOOKUP($B19,'[13]Table 1'!$B$13:$G$38,6,FALSE)</f>
        <v>43.002043317678421</v>
      </c>
      <c r="G19" s="394">
        <f>VLOOKUP($B19,'[16]Table 1'!$B$13:$H$39,6,FALSE)</f>
        <v>22.251973785691952</v>
      </c>
      <c r="H19" s="394">
        <f>VLOOKUP($B19,'[17]Table 1'!$B$13:$G$39,6,FALSE)</f>
        <v>31.732478044933544</v>
      </c>
      <c r="I19" s="394">
        <f t="shared" si="0"/>
        <v>-0.52642037598667457</v>
      </c>
      <c r="J19" s="394">
        <f t="shared" si="0"/>
        <v>0.58087319790732295</v>
      </c>
      <c r="K19" s="395">
        <f t="shared" ca="1" si="0"/>
        <v>1.7722113697200186</v>
      </c>
      <c r="L19" s="392"/>
    </row>
    <row r="20" spans="1:12">
      <c r="B20" s="393">
        <f t="shared" si="1"/>
        <v>2032</v>
      </c>
      <c r="C20" s="394">
        <f>VLOOKUP($B20,'[14]Table 1'!$B$13:$G$40,6,FALSE)</f>
        <v>44.703086693891883</v>
      </c>
      <c r="D20" s="394">
        <f>VLOOKUP($B20,'[15]Table 1'!$B$13:$G$39,6,FALSE)</f>
        <v>23.976556799533775</v>
      </c>
      <c r="E20" s="394">
        <f ca="1">VLOOKUP($B20,'Table 1'!$B$13:$G$39,6,FALSE)</f>
        <v>34.508961420526958</v>
      </c>
      <c r="F20" s="394">
        <f>VLOOKUP($B20,'[13]Table 1'!$B$13:$G$38,6,FALSE)</f>
        <v>44.710067773776643</v>
      </c>
      <c r="G20" s="394">
        <f>VLOOKUP($B20,'[16]Table 1'!$B$13:$H$39,6,FALSE)</f>
        <v>22.744197438068596</v>
      </c>
      <c r="H20" s="394">
        <f>VLOOKUP($B20,'[17]Table 1'!$B$13:$G$39,6,FALSE)</f>
        <v>32.478324857608634</v>
      </c>
      <c r="I20" s="394">
        <f t="shared" si="0"/>
        <v>-6.9810798847598221E-3</v>
      </c>
      <c r="J20" s="394">
        <f t="shared" si="0"/>
        <v>1.2323593614651784</v>
      </c>
      <c r="K20" s="395">
        <f t="shared" ca="1" si="0"/>
        <v>2.0306365629183247</v>
      </c>
      <c r="L20" s="392"/>
    </row>
    <row r="21" spans="1:12">
      <c r="B21" s="393">
        <f t="shared" si="1"/>
        <v>2033</v>
      </c>
      <c r="C21" s="394">
        <f>VLOOKUP($B21,'[14]Table 1'!$B$13:$G$40,6,FALSE)</f>
        <v>45.657814068937519</v>
      </c>
      <c r="D21" s="394">
        <f>VLOOKUP($B21,'[15]Table 1'!$B$13:$G$39,6,FALSE)</f>
        <v>24.14505656784096</v>
      </c>
      <c r="E21" s="394">
        <f ca="1">VLOOKUP($B21,'Table 1'!$B$13:$G$39,6,FALSE)</f>
        <v>62.094665233928161</v>
      </c>
      <c r="F21" s="394">
        <f>VLOOKUP($B21,'[13]Table 1'!$B$13:$G$38,6,FALSE)</f>
        <v>45.877965675514311</v>
      </c>
      <c r="G21" s="394">
        <f>VLOOKUP($B21,'[16]Table 1'!$B$13:$H$39,6,FALSE)</f>
        <v>23.141959161421617</v>
      </c>
      <c r="H21" s="394">
        <f>VLOOKUP($B21,'[17]Table 1'!$B$13:$G$39,6,FALSE)</f>
        <v>59.321210778624753</v>
      </c>
      <c r="I21" s="394">
        <f t="shared" si="0"/>
        <v>-0.22015160657679189</v>
      </c>
      <c r="J21" s="394">
        <f t="shared" si="0"/>
        <v>1.003097406419343</v>
      </c>
      <c r="K21" s="395">
        <f t="shared" ca="1" si="0"/>
        <v>2.7734544553034084</v>
      </c>
      <c r="L21" s="392"/>
    </row>
    <row r="22" spans="1:12">
      <c r="B22" s="393">
        <f t="shared" si="1"/>
        <v>2034</v>
      </c>
      <c r="C22" s="394">
        <f>VLOOKUP($B22,'[14]Table 1'!$B$13:$G$40,6,FALSE)</f>
        <v>47.363921191747281</v>
      </c>
      <c r="D22" s="394">
        <f>VLOOKUP($B22,'[15]Table 1'!$B$13:$G$39,6,FALSE)</f>
        <v>25.685694724407579</v>
      </c>
      <c r="E22" s="394">
        <f ca="1">VLOOKUP($B22,'Table 1'!$B$13:$G$39,6,FALSE)</f>
        <v>63.636869015931765</v>
      </c>
      <c r="F22" s="394">
        <f>VLOOKUP($B22,'[13]Table 1'!$B$13:$G$38,6,FALSE)</f>
        <v>47.54239289822781</v>
      </c>
      <c r="G22" s="394">
        <f>VLOOKUP($B22,'[16]Table 1'!$B$13:$H$39,6,FALSE)</f>
        <v>24.325434604619097</v>
      </c>
      <c r="H22" s="394">
        <f>VLOOKUP($B22,'[17]Table 1'!$B$13:$G$39,6,FALSE)</f>
        <v>60.529264026526292</v>
      </c>
      <c r="I22" s="394">
        <f t="shared" si="0"/>
        <v>-0.17847170648052924</v>
      </c>
      <c r="J22" s="394">
        <f t="shared" si="0"/>
        <v>1.3602601197884816</v>
      </c>
      <c r="K22" s="395">
        <f t="shared" ca="1" si="0"/>
        <v>3.1076049894054734</v>
      </c>
      <c r="L22" s="392"/>
    </row>
    <row r="23" spans="1:12">
      <c r="B23" s="396">
        <f t="shared" si="1"/>
        <v>2035</v>
      </c>
      <c r="C23" s="397">
        <f>VLOOKUP($B23,'[14]Table 1'!$B$13:$G$40,6,FALSE)</f>
        <v>49.26327046862</v>
      </c>
      <c r="D23" s="397">
        <f>VLOOKUP($B23,'[15]Table 1'!$B$13:$G$39,6,FALSE)</f>
        <v>26.575456267388091</v>
      </c>
      <c r="E23" s="397">
        <f ca="1">VLOOKUP($B23,'Table 1'!$B$13:$G$39,6,FALSE)</f>
        <v>65.797558302641804</v>
      </c>
      <c r="F23" s="397">
        <f>VLOOKUP($B23,'[13]Table 1'!$B$13:$G$38,6,FALSE)</f>
        <v>49.068184346124973</v>
      </c>
      <c r="G23" s="397">
        <f>VLOOKUP($B23,'[16]Table 1'!$B$13:$H$39,6,FALSE)</f>
        <v>25.045984357751507</v>
      </c>
      <c r="H23" s="397">
        <f>VLOOKUP($B23,'[17]Table 1'!$B$13:$G$39,6,FALSE)</f>
        <v>61.813730493718424</v>
      </c>
      <c r="I23" s="397">
        <f t="shared" si="0"/>
        <v>0.19508612249502733</v>
      </c>
      <c r="J23" s="397">
        <f t="shared" si="0"/>
        <v>1.5294719096365839</v>
      </c>
      <c r="K23" s="398">
        <f t="shared" ca="1" si="0"/>
        <v>3.9838278089233796</v>
      </c>
      <c r="L23" s="392"/>
    </row>
    <row r="25" spans="1:12">
      <c r="B25" s="399" t="s">
        <v>244</v>
      </c>
      <c r="L25" s="400"/>
    </row>
    <row r="26" spans="1:12">
      <c r="A26" t="s">
        <v>245</v>
      </c>
      <c r="B26" s="401" t="s">
        <v>31</v>
      </c>
      <c r="C26" s="394">
        <f>ROUND('[14]Table 1'!$G$50,2)</f>
        <v>31.63</v>
      </c>
      <c r="D26" s="394">
        <f>ROUND('[15]Table 1'!$G$50,2)</f>
        <v>19.72</v>
      </c>
      <c r="E26" s="394">
        <f ca="1">ROUND('Table 1'!$G$50,2)</f>
        <v>31.76</v>
      </c>
      <c r="F26" s="394">
        <f>ROUND('[13]Table 1'!$G$50,2)</f>
        <v>30.92</v>
      </c>
      <c r="G26" s="394">
        <f>ROUND('[16]Table 1'!$G$50,2)</f>
        <v>18.79</v>
      </c>
      <c r="H26" s="394">
        <f>ROUND('[17]Table 1'!$G$50,2)</f>
        <v>30.22</v>
      </c>
      <c r="I26" s="394">
        <f>C26-F26</f>
        <v>0.7099999999999973</v>
      </c>
      <c r="J26" s="394">
        <f>D26-G26</f>
        <v>0.92999999999999972</v>
      </c>
      <c r="K26" s="394">
        <f ca="1">E26-H26</f>
        <v>1.5400000000000027</v>
      </c>
      <c r="L26" s="402"/>
    </row>
    <row r="27" spans="1:12" ht="17.25" customHeight="1">
      <c r="B27" s="403"/>
      <c r="C27" s="394"/>
      <c r="D27" s="394"/>
      <c r="E27" s="394"/>
      <c r="F27" s="394"/>
      <c r="G27" s="394"/>
      <c r="H27" s="394"/>
      <c r="I27" s="404">
        <f>I26/F26</f>
        <v>2.296248382923665E-2</v>
      </c>
      <c r="J27" s="404">
        <f>J26/G26</f>
        <v>4.9494411921234688E-2</v>
      </c>
      <c r="K27" s="404">
        <f ca="1">K26/H26</f>
        <v>5.0959629384513656E-2</v>
      </c>
    </row>
    <row r="28" spans="1:12" ht="10.5" customHeight="1">
      <c r="B28" s="401"/>
      <c r="C28" s="394"/>
      <c r="D28" s="394"/>
      <c r="E28" s="394"/>
      <c r="F28" s="394"/>
      <c r="G28" s="394"/>
      <c r="H28" s="394"/>
      <c r="I28" s="394"/>
      <c r="J28" s="394"/>
      <c r="K28" s="394"/>
    </row>
    <row r="29" spans="1:12" ht="5.25" customHeight="1">
      <c r="F29" s="405"/>
      <c r="G29" s="405"/>
      <c r="H29" s="405"/>
    </row>
    <row r="30" spans="1:12">
      <c r="B30" s="53" t="s">
        <v>246</v>
      </c>
      <c r="C30" s="406"/>
      <c r="D30" s="406"/>
      <c r="E30" s="406"/>
      <c r="F30" s="407"/>
      <c r="G30" s="407"/>
      <c r="H30" s="407"/>
      <c r="I30" s="407"/>
      <c r="J30" s="407"/>
      <c r="K30" s="407"/>
    </row>
    <row r="31" spans="1:12">
      <c r="B31" s="408" t="s">
        <v>247</v>
      </c>
      <c r="C31" s="406"/>
      <c r="D31" s="406"/>
      <c r="E31" s="406"/>
      <c r="F31" s="407"/>
      <c r="G31" s="407"/>
      <c r="H31" s="407"/>
      <c r="I31" s="407"/>
      <c r="J31" s="407"/>
      <c r="K31" s="407"/>
    </row>
    <row r="32" spans="1:12">
      <c r="B32" s="408" t="str">
        <f>"(2)   Total Avoided Costs with Capacity, based on stated CF"</f>
        <v>(2)   Total Avoided Costs with Capacity, based on stated CF</v>
      </c>
    </row>
    <row r="33" spans="2:11">
      <c r="B33" s="53" t="str">
        <f>"(3)   15-Years: "&amp;B9&amp;" - "&amp;B23&amp;", levelized monthly"</f>
        <v>(3)   15-Years: 2021 - 2035, levelized monthly</v>
      </c>
    </row>
    <row r="34" spans="2:11">
      <c r="B34" s="409"/>
    </row>
    <row r="35" spans="2:11">
      <c r="B35" s="409"/>
    </row>
    <row r="36" spans="2:11">
      <c r="B36" s="409"/>
    </row>
    <row r="37" spans="2:11" hidden="1"/>
    <row r="38" spans="2:11">
      <c r="C38" s="394"/>
      <c r="D38" s="394"/>
      <c r="E38" s="394"/>
      <c r="F38" s="394"/>
      <c r="G38" s="394"/>
      <c r="H38" s="394"/>
    </row>
    <row r="40" spans="2:11">
      <c r="C40" s="405"/>
      <c r="D40" s="405"/>
      <c r="E40" s="405"/>
      <c r="F40" s="405"/>
      <c r="G40" s="405"/>
      <c r="H40" s="405"/>
      <c r="I40" s="405"/>
      <c r="J40" s="405"/>
      <c r="K40" s="405"/>
    </row>
  </sheetData>
  <conditionalFormatting sqref="I8:J21">
    <cfRule type="expression" dxfId="3" priority="3">
      <formula>ISNA(N8)</formula>
    </cfRule>
  </conditionalFormatting>
  <conditionalFormatting sqref="I23:J23">
    <cfRule type="expression" dxfId="2" priority="2">
      <formula>ISNA(N23)</formula>
    </cfRule>
  </conditionalFormatting>
  <conditionalFormatting sqref="I22:J22">
    <cfRule type="expression" dxfId="1" priority="1">
      <formula>ISNA(N22)</formula>
    </cfRule>
  </conditionalFormatting>
  <printOptions horizontalCentered="1"/>
  <pageMargins left="0.25" right="0.25" top="0.75" bottom="0.75" header="0.3" footer="0.3"/>
  <pageSetup scale="59"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B1:AD102"/>
  <sheetViews>
    <sheetView zoomScale="70" zoomScaleNormal="70" workbookViewId="0">
      <selection activeCell="K23" sqref="K23"/>
    </sheetView>
  </sheetViews>
  <sheetFormatPr defaultColWidth="9.33203125" defaultRowHeight="12.75"/>
  <cols>
    <col min="1" max="1" width="13.33203125" style="117" customWidth="1"/>
    <col min="2" max="2" width="15" style="117" customWidth="1"/>
    <col min="3" max="3" width="12.33203125" style="117" bestFit="1" customWidth="1"/>
    <col min="4" max="4" width="19.83203125" style="117" customWidth="1"/>
    <col min="5" max="5" width="8.83203125" style="117" customWidth="1"/>
    <col min="6" max="6" width="13.5" style="117" customWidth="1"/>
    <col min="7" max="8" width="9.5" style="117" bestFit="1" customWidth="1"/>
    <col min="9" max="9" width="12.6640625" style="117" customWidth="1"/>
    <col min="10" max="10" width="14" style="117" customWidth="1"/>
    <col min="11" max="11" width="13.33203125" style="117" customWidth="1"/>
    <col min="12" max="12" width="3.1640625" style="117" customWidth="1"/>
    <col min="13" max="13" width="15" style="117" hidden="1" customWidth="1"/>
    <col min="14" max="14" width="5.6640625" style="161" customWidth="1"/>
    <col min="15" max="15" width="9.33203125" style="117" customWidth="1"/>
    <col min="16" max="17" width="16" style="117" customWidth="1"/>
    <col min="18" max="18" width="18.1640625" style="117" customWidth="1"/>
    <col min="19" max="19" width="9.33203125" style="117"/>
    <col min="20" max="20" width="22.33203125" style="117" customWidth="1"/>
    <col min="21" max="21" width="18.1640625" style="117" customWidth="1"/>
    <col min="22" max="22" width="9.6640625" style="117" bestFit="1" customWidth="1"/>
    <col min="23" max="26" width="9.33203125" style="117"/>
    <col min="27" max="27" width="13.6640625" style="117" customWidth="1"/>
    <col min="28" max="28" width="12" style="117" bestFit="1" customWidth="1"/>
    <col min="29" max="16384" width="9.33203125" style="117"/>
  </cols>
  <sheetData>
    <row r="1" spans="2:27" ht="15.75">
      <c r="B1" s="115" t="s">
        <v>56</v>
      </c>
      <c r="C1" s="116"/>
      <c r="D1" s="116"/>
      <c r="E1" s="116"/>
      <c r="F1" s="116"/>
      <c r="G1" s="116"/>
      <c r="H1" s="116"/>
      <c r="I1" s="116"/>
      <c r="J1" s="116"/>
    </row>
    <row r="2" spans="2:27" ht="15.75">
      <c r="B2" s="115" t="s">
        <v>106</v>
      </c>
      <c r="C2" s="116"/>
      <c r="D2" s="116"/>
      <c r="E2" s="116"/>
      <c r="F2" s="116"/>
      <c r="G2" s="116"/>
      <c r="H2" s="116"/>
      <c r="I2" s="116"/>
      <c r="J2" s="116"/>
    </row>
    <row r="3" spans="2:27" ht="15.75">
      <c r="B3" s="115" t="str">
        <f>TEXT($C$63,"0%")&amp;" Capacity Factor"</f>
        <v>33% Capacity Factor</v>
      </c>
      <c r="C3" s="116"/>
      <c r="D3" s="116"/>
      <c r="E3" s="116"/>
      <c r="F3" s="116"/>
      <c r="G3" s="116"/>
      <c r="H3" s="116"/>
      <c r="I3" s="116"/>
      <c r="J3" s="116"/>
      <c r="R3" s="119"/>
      <c r="S3" s="119"/>
      <c r="T3" s="119"/>
      <c r="U3" s="119"/>
      <c r="V3" s="119"/>
      <c r="W3" s="119"/>
      <c r="X3" s="119"/>
      <c r="Y3" s="119"/>
      <c r="Z3" s="119"/>
      <c r="AA3" s="119"/>
    </row>
    <row r="4" spans="2:27">
      <c r="B4" s="118"/>
      <c r="C4" s="118"/>
      <c r="D4" s="118"/>
      <c r="E4" s="118"/>
      <c r="F4" s="118"/>
      <c r="G4" s="118"/>
      <c r="H4" s="118"/>
      <c r="I4" s="119"/>
      <c r="J4" s="119"/>
      <c r="K4" s="119"/>
      <c r="R4" s="119"/>
      <c r="S4" s="119"/>
      <c r="T4" s="119"/>
      <c r="U4" s="119"/>
      <c r="V4" s="119"/>
      <c r="W4" s="119"/>
      <c r="X4" s="119"/>
      <c r="Y4" s="119"/>
      <c r="Z4" s="119"/>
      <c r="AA4" s="119"/>
    </row>
    <row r="5" spans="2:27" ht="51.75" customHeight="1">
      <c r="B5" s="120" t="s">
        <v>0</v>
      </c>
      <c r="C5" s="121" t="s">
        <v>10</v>
      </c>
      <c r="D5" s="121" t="s">
        <v>11</v>
      </c>
      <c r="E5" s="121" t="s">
        <v>12</v>
      </c>
      <c r="F5" s="17" t="s">
        <v>92</v>
      </c>
      <c r="G5" s="121" t="s">
        <v>62</v>
      </c>
      <c r="H5" s="17" t="s">
        <v>13</v>
      </c>
      <c r="I5" s="121" t="s">
        <v>73</v>
      </c>
      <c r="J5" s="17" t="s">
        <v>52</v>
      </c>
      <c r="K5" s="121" t="s">
        <v>224</v>
      </c>
      <c r="M5" s="201"/>
      <c r="N5" s="201"/>
      <c r="P5" s="201"/>
      <c r="R5" s="263"/>
      <c r="S5" s="119"/>
      <c r="T5" s="119"/>
      <c r="U5" s="119"/>
      <c r="V5" s="119"/>
      <c r="W5" s="119"/>
      <c r="X5" s="119"/>
      <c r="Y5" s="369"/>
      <c r="Z5" s="369"/>
      <c r="AA5" s="119"/>
    </row>
    <row r="6" spans="2:27" ht="24" customHeight="1">
      <c r="B6" s="122"/>
      <c r="C6" s="123" t="s">
        <v>8</v>
      </c>
      <c r="D6" s="124" t="s">
        <v>9</v>
      </c>
      <c r="E6" s="124" t="s">
        <v>9</v>
      </c>
      <c r="F6" s="124" t="s">
        <v>9</v>
      </c>
      <c r="G6" s="123" t="s">
        <v>31</v>
      </c>
      <c r="H6" s="18" t="s">
        <v>31</v>
      </c>
      <c r="I6" s="123" t="s">
        <v>31</v>
      </c>
      <c r="J6" s="19" t="s">
        <v>9</v>
      </c>
      <c r="K6" s="124" t="s">
        <v>9</v>
      </c>
      <c r="R6" s="264"/>
      <c r="S6" s="119"/>
      <c r="T6" s="119"/>
      <c r="U6" s="119"/>
      <c r="V6" s="119"/>
      <c r="W6" s="119"/>
      <c r="X6" s="119"/>
      <c r="Y6" s="119"/>
      <c r="Z6" s="119"/>
      <c r="AA6" s="119"/>
    </row>
    <row r="7" spans="2:27">
      <c r="C7" s="125" t="s">
        <v>1</v>
      </c>
      <c r="D7" s="125" t="s">
        <v>2</v>
      </c>
      <c r="E7" s="125" t="s">
        <v>3</v>
      </c>
      <c r="F7" s="125" t="s">
        <v>4</v>
      </c>
      <c r="G7" s="125" t="s">
        <v>5</v>
      </c>
      <c r="H7" s="125" t="s">
        <v>7</v>
      </c>
      <c r="I7" s="125" t="s">
        <v>22</v>
      </c>
      <c r="J7" s="125" t="s">
        <v>23</v>
      </c>
      <c r="K7" s="125" t="s">
        <v>24</v>
      </c>
      <c r="R7" s="119"/>
      <c r="S7" s="119"/>
      <c r="T7" s="119"/>
      <c r="U7" s="119"/>
      <c r="V7" s="119"/>
      <c r="W7" s="119"/>
      <c r="X7" s="119"/>
      <c r="Y7" s="119"/>
      <c r="Z7" s="119"/>
      <c r="AA7" s="119"/>
    </row>
    <row r="8" spans="2:27" ht="6" customHeight="1">
      <c r="K8" s="119"/>
      <c r="R8" s="119"/>
      <c r="S8" s="119"/>
      <c r="T8" s="119"/>
      <c r="U8" s="119"/>
      <c r="V8" s="119"/>
      <c r="W8" s="119"/>
      <c r="X8" s="119"/>
      <c r="Y8" s="119"/>
      <c r="Z8" s="119"/>
      <c r="AA8" s="119"/>
    </row>
    <row r="9" spans="2:27" ht="15.75">
      <c r="B9" s="43" t="str">
        <f>C52</f>
        <v>2019 IRP Utah South Solar with Storage - 33% Capacity Factor</v>
      </c>
      <c r="C9" s="119"/>
      <c r="E9" s="119"/>
      <c r="F9" s="119"/>
      <c r="G9" s="119"/>
      <c r="H9" s="119"/>
      <c r="I9" s="119"/>
      <c r="J9" s="119"/>
      <c r="K9" s="119"/>
      <c r="N9" s="117"/>
      <c r="R9" s="119"/>
      <c r="S9" s="119"/>
      <c r="T9" s="119"/>
      <c r="U9" s="119"/>
      <c r="V9" s="119"/>
      <c r="W9" s="119"/>
      <c r="X9" s="119"/>
      <c r="Y9" s="119"/>
      <c r="Z9" s="119"/>
      <c r="AA9" s="119"/>
    </row>
    <row r="10" spans="2:27">
      <c r="B10" s="126">
        <v>2016</v>
      </c>
      <c r="C10" s="127"/>
      <c r="D10" s="128"/>
      <c r="E10" s="128"/>
      <c r="F10" s="128"/>
      <c r="G10" s="129"/>
      <c r="H10" s="129"/>
      <c r="I10" s="130"/>
      <c r="J10" s="130"/>
      <c r="K10" s="128"/>
      <c r="N10" s="162"/>
      <c r="R10" s="119"/>
      <c r="S10" s="119"/>
      <c r="T10" s="119"/>
      <c r="U10" s="119"/>
      <c r="V10" s="119"/>
      <c r="W10" s="119"/>
      <c r="X10" s="119"/>
      <c r="Y10" s="119"/>
      <c r="Z10" s="119"/>
      <c r="AA10" s="119"/>
    </row>
    <row r="11" spans="2:27">
      <c r="B11" s="126">
        <f t="shared" ref="B11:B37" si="0">B10+1</f>
        <v>2017</v>
      </c>
      <c r="C11" s="131"/>
      <c r="D11" s="128"/>
      <c r="E11" s="128"/>
      <c r="F11" s="128"/>
      <c r="G11" s="129"/>
      <c r="H11" s="128"/>
      <c r="I11" s="130"/>
      <c r="J11" s="130"/>
      <c r="K11" s="128"/>
      <c r="N11" s="117"/>
      <c r="R11" s="119"/>
      <c r="S11" s="119"/>
      <c r="T11" s="119"/>
      <c r="U11" s="119"/>
      <c r="V11" s="119"/>
      <c r="W11" s="119"/>
      <c r="X11" s="119"/>
      <c r="Y11" s="119"/>
      <c r="Z11" s="119"/>
      <c r="AA11" s="119"/>
    </row>
    <row r="12" spans="2:27">
      <c r="B12" s="135">
        <f t="shared" si="0"/>
        <v>2018</v>
      </c>
      <c r="C12" s="136"/>
      <c r="D12" s="128"/>
      <c r="E12" s="148">
        <f>$C$56</f>
        <v>24.570618817436728</v>
      </c>
      <c r="F12" s="148"/>
      <c r="G12" s="130"/>
      <c r="H12" s="148">
        <f>$C$58</f>
        <v>0</v>
      </c>
      <c r="I12" s="130"/>
      <c r="J12" s="130"/>
      <c r="K12" s="128">
        <f>(D12+E12+F12)</f>
        <v>24.570618817436728</v>
      </c>
      <c r="L12" s="119"/>
      <c r="N12" s="117"/>
      <c r="R12" s="119"/>
      <c r="S12" s="119"/>
      <c r="T12" s="164"/>
      <c r="U12" s="160"/>
      <c r="V12" s="160"/>
      <c r="W12" s="119"/>
      <c r="X12" s="119"/>
      <c r="Y12" s="160"/>
      <c r="Z12" s="160"/>
      <c r="AA12" s="119"/>
    </row>
    <row r="13" spans="2:27">
      <c r="B13" s="135">
        <f t="shared" si="0"/>
        <v>2019</v>
      </c>
      <c r="C13" s="136"/>
      <c r="D13" s="128"/>
      <c r="E13" s="128">
        <f t="shared" ref="E13:E37" si="1">ROUND(E12*(1+(IFERROR(INDEX($D$66:$D$74,MATCH($B13,$C$66:$C$74,0),1),0)+IFERROR(INDEX($G$66:$G$74,MATCH($B13,$F$66:$F$74,0),1),0)+IFERROR(INDEX($J$66:$J$74,MATCH($B13,$I$66:$I$74,0),1),0))),2)</f>
        <v>25.01</v>
      </c>
      <c r="F13" s="128"/>
      <c r="G13" s="130"/>
      <c r="H13" s="128">
        <f t="shared" ref="H13:H37" si="2">ROUND(H12*(1+(IFERROR(INDEX($D$66:$D$74,MATCH($B13,$C$66:$C$74,0),1),0)+IFERROR(INDEX($G$66:$G$74,MATCH($B13,$F$66:$F$74,0),1),0)+IFERROR(INDEX($J$66:$J$74,MATCH($B13,$I$66:$I$74,0),1),0))),2)</f>
        <v>0</v>
      </c>
      <c r="I13" s="130"/>
      <c r="J13" s="130"/>
      <c r="K13" s="128">
        <f t="shared" ref="K13:K37" si="3">(D13+E13+F13)</f>
        <v>25.01</v>
      </c>
      <c r="L13" s="119"/>
      <c r="N13" s="117"/>
      <c r="R13" s="119"/>
      <c r="S13" s="119"/>
      <c r="T13" s="119"/>
      <c r="U13" s="119"/>
      <c r="V13" s="160"/>
      <c r="W13" s="119"/>
      <c r="X13" s="119"/>
      <c r="Y13" s="160"/>
      <c r="Z13" s="160"/>
      <c r="AA13" s="119"/>
    </row>
    <row r="14" spans="2:27">
      <c r="B14" s="135">
        <f t="shared" si="0"/>
        <v>2020</v>
      </c>
      <c r="C14" s="136"/>
      <c r="D14" s="128"/>
      <c r="E14" s="128">
        <f t="shared" si="1"/>
        <v>25.31</v>
      </c>
      <c r="F14" s="128"/>
      <c r="G14" s="130"/>
      <c r="H14" s="128">
        <f t="shared" si="2"/>
        <v>0</v>
      </c>
      <c r="I14" s="130"/>
      <c r="J14" s="130"/>
      <c r="K14" s="128">
        <f t="shared" si="3"/>
        <v>25.31</v>
      </c>
      <c r="L14" s="119"/>
      <c r="N14" s="117"/>
      <c r="O14" s="132"/>
      <c r="P14" s="133"/>
      <c r="Q14" s="134"/>
      <c r="R14" s="119"/>
      <c r="S14" s="119"/>
      <c r="T14" s="119"/>
      <c r="U14" s="119"/>
      <c r="V14" s="160"/>
      <c r="W14" s="119"/>
      <c r="X14" s="119"/>
      <c r="Y14" s="160"/>
      <c r="Z14" s="160"/>
      <c r="AA14" s="119"/>
    </row>
    <row r="15" spans="2:27">
      <c r="B15" s="135">
        <f t="shared" si="0"/>
        <v>2021</v>
      </c>
      <c r="C15" s="136"/>
      <c r="D15" s="128"/>
      <c r="E15" s="128">
        <f t="shared" si="1"/>
        <v>25.79</v>
      </c>
      <c r="F15" s="128"/>
      <c r="G15" s="130"/>
      <c r="H15" s="128">
        <f t="shared" si="2"/>
        <v>0</v>
      </c>
      <c r="I15" s="130"/>
      <c r="J15" s="130"/>
      <c r="K15" s="128">
        <f t="shared" si="3"/>
        <v>25.79</v>
      </c>
      <c r="L15" s="119"/>
      <c r="N15" s="117"/>
      <c r="O15" s="259"/>
      <c r="P15" s="133"/>
      <c r="Q15" s="134"/>
      <c r="R15" s="119"/>
      <c r="S15" s="119"/>
      <c r="T15" s="119"/>
      <c r="U15" s="119"/>
      <c r="V15" s="160"/>
      <c r="W15" s="119"/>
      <c r="X15" s="119"/>
      <c r="Y15" s="160"/>
      <c r="Z15" s="160"/>
      <c r="AA15" s="119"/>
    </row>
    <row r="16" spans="2:27">
      <c r="B16" s="135">
        <f t="shared" si="0"/>
        <v>2022</v>
      </c>
      <c r="C16" s="136"/>
      <c r="D16" s="128"/>
      <c r="E16" s="128">
        <f t="shared" si="1"/>
        <v>26.36</v>
      </c>
      <c r="F16" s="128"/>
      <c r="G16" s="130"/>
      <c r="H16" s="128">
        <f t="shared" si="2"/>
        <v>0</v>
      </c>
      <c r="I16" s="130"/>
      <c r="J16" s="130"/>
      <c r="K16" s="128">
        <f t="shared" si="3"/>
        <v>26.36</v>
      </c>
      <c r="L16" s="119"/>
      <c r="N16" s="117"/>
      <c r="R16" s="119"/>
      <c r="S16" s="119"/>
      <c r="T16" s="119"/>
      <c r="U16" s="119"/>
      <c r="V16" s="160"/>
      <c r="W16" s="119"/>
      <c r="X16" s="119"/>
      <c r="Y16" s="160"/>
      <c r="Z16" s="160"/>
      <c r="AA16" s="119"/>
    </row>
    <row r="17" spans="2:28">
      <c r="B17" s="135">
        <f t="shared" si="0"/>
        <v>2023</v>
      </c>
      <c r="C17" s="136"/>
      <c r="D17" s="128"/>
      <c r="E17" s="128">
        <f t="shared" si="1"/>
        <v>26.89</v>
      </c>
      <c r="F17" s="128"/>
      <c r="G17" s="130"/>
      <c r="H17" s="128">
        <f t="shared" si="2"/>
        <v>0</v>
      </c>
      <c r="I17" s="130"/>
      <c r="J17" s="130"/>
      <c r="K17" s="128">
        <f t="shared" si="3"/>
        <v>26.89</v>
      </c>
      <c r="L17" s="119"/>
      <c r="N17" s="117"/>
      <c r="O17" s="132"/>
      <c r="R17" s="119"/>
      <c r="S17" s="119"/>
      <c r="T17" s="119"/>
      <c r="U17" s="119"/>
      <c r="V17" s="160"/>
      <c r="W17" s="119"/>
      <c r="X17" s="119"/>
      <c r="Y17" s="160"/>
      <c r="Z17" s="160"/>
      <c r="AA17" s="119"/>
    </row>
    <row r="18" spans="2:28">
      <c r="B18" s="135">
        <f t="shared" si="0"/>
        <v>2024</v>
      </c>
      <c r="C18" s="335">
        <f t="array" ref="C18">SUM(([24]StaBuild!$E$2:$E$1203)*([24]StaBuild!$C$2:$C$1203=$Q$55)*([24]StaBuild!$A$2:$A$1203=B18))*1000000/($O$55*1000)</f>
        <v>1230.021663778163</v>
      </c>
      <c r="D18" s="128">
        <f>C18*$C$62</f>
        <v>62.546601603119584</v>
      </c>
      <c r="E18" s="128">
        <f t="shared" si="1"/>
        <v>27.43</v>
      </c>
      <c r="F18" s="128">
        <f>C60*(1+INDEX($D$66:$D$74,MATCH(B18,$C$66:$C$74,0),1))</f>
        <v>1.4973863179530464</v>
      </c>
      <c r="G18" s="130">
        <f>(D18+E18+F18)/(8.76*$C$63)</f>
        <v>32.129957120151957</v>
      </c>
      <c r="H18" s="128">
        <f t="shared" si="2"/>
        <v>0</v>
      </c>
      <c r="I18" s="130">
        <f>(G18+H18)</f>
        <v>32.129957120151957</v>
      </c>
      <c r="J18" s="130">
        <f t="shared" ref="J18:J32" si="4">ROUND(I18*$C$63*8.76,2)</f>
        <v>91.47</v>
      </c>
      <c r="K18" s="128">
        <f t="shared" si="3"/>
        <v>91.47398792107262</v>
      </c>
      <c r="L18" s="119"/>
      <c r="N18" s="117"/>
      <c r="P18" s="268"/>
      <c r="Q18" s="153"/>
      <c r="R18" s="119"/>
      <c r="S18" s="119"/>
      <c r="T18" s="164"/>
      <c r="U18" s="160"/>
      <c r="V18" s="160"/>
      <c r="W18" s="119"/>
      <c r="X18" s="160"/>
      <c r="Y18" s="160"/>
      <c r="Z18" s="160"/>
      <c r="AA18" s="374"/>
      <c r="AB18" s="267"/>
    </row>
    <row r="19" spans="2:28">
      <c r="B19" s="135">
        <f t="shared" si="0"/>
        <v>2025</v>
      </c>
      <c r="C19" s="136"/>
      <c r="D19" s="128">
        <f t="shared" ref="D19:F37" si="5">ROUND(D18*(1+(IFERROR(INDEX($D$66:$D$74,MATCH($B19,$C$66:$C$74,0),1),0)+IFERROR(INDEX($G$66:$G$74,MATCH($B19,$F$66:$F$74,0),1),0)+IFERROR(INDEX($J$66:$J$74,MATCH($B19,$I$66:$I$74,0),1),0))),2)</f>
        <v>63.86</v>
      </c>
      <c r="E19" s="128">
        <f t="shared" si="1"/>
        <v>28.01</v>
      </c>
      <c r="F19" s="128">
        <f t="shared" si="5"/>
        <v>1.53</v>
      </c>
      <c r="G19" s="130">
        <f t="shared" ref="G19:G37" si="6">(D19+E19+F19)/(8.76*$C$63)</f>
        <v>32.806462943449247</v>
      </c>
      <c r="H19" s="128">
        <f t="shared" si="2"/>
        <v>0</v>
      </c>
      <c r="I19" s="130">
        <f t="shared" ref="I19:I37" si="7">(G19+H19)</f>
        <v>32.806462943449247</v>
      </c>
      <c r="J19" s="130">
        <f t="shared" si="4"/>
        <v>93.4</v>
      </c>
      <c r="K19" s="128">
        <f t="shared" si="3"/>
        <v>93.4</v>
      </c>
      <c r="L19" s="119"/>
      <c r="N19" s="117"/>
      <c r="R19" s="119"/>
      <c r="S19" s="119"/>
      <c r="T19" s="164"/>
      <c r="U19" s="160"/>
      <c r="V19" s="160"/>
      <c r="W19" s="119"/>
      <c r="X19" s="160"/>
      <c r="Y19" s="160"/>
      <c r="Z19" s="160"/>
      <c r="AA19" s="119"/>
    </row>
    <row r="20" spans="2:28">
      <c r="B20" s="135">
        <f t="shared" si="0"/>
        <v>2026</v>
      </c>
      <c r="C20" s="136"/>
      <c r="D20" s="128">
        <f t="shared" si="5"/>
        <v>65.260000000000005</v>
      </c>
      <c r="E20" s="128">
        <f t="shared" si="1"/>
        <v>28.63</v>
      </c>
      <c r="F20" s="128">
        <f t="shared" si="5"/>
        <v>1.56</v>
      </c>
      <c r="G20" s="130">
        <f t="shared" si="6"/>
        <v>33.526519142957497</v>
      </c>
      <c r="H20" s="128">
        <f t="shared" si="2"/>
        <v>0</v>
      </c>
      <c r="I20" s="130">
        <f t="shared" si="7"/>
        <v>33.526519142957497</v>
      </c>
      <c r="J20" s="130">
        <f t="shared" si="4"/>
        <v>95.45</v>
      </c>
      <c r="K20" s="128">
        <f t="shared" si="3"/>
        <v>95.45</v>
      </c>
      <c r="L20" s="119"/>
      <c r="N20" s="117"/>
      <c r="R20" s="160"/>
      <c r="S20" s="119"/>
      <c r="T20" s="164"/>
      <c r="U20" s="160"/>
      <c r="V20" s="160"/>
      <c r="W20" s="119"/>
      <c r="X20" s="160"/>
      <c r="Y20" s="160"/>
      <c r="Z20" s="160"/>
      <c r="AA20" s="119"/>
    </row>
    <row r="21" spans="2:28">
      <c r="B21" s="135">
        <f t="shared" si="0"/>
        <v>2027</v>
      </c>
      <c r="C21" s="136"/>
      <c r="D21" s="128">
        <f t="shared" si="5"/>
        <v>66.760000000000005</v>
      </c>
      <c r="E21" s="128">
        <f t="shared" si="1"/>
        <v>29.29</v>
      </c>
      <c r="F21" s="128">
        <f t="shared" si="5"/>
        <v>1.6</v>
      </c>
      <c r="G21" s="130">
        <f t="shared" si="6"/>
        <v>34.299262381454163</v>
      </c>
      <c r="H21" s="128">
        <f t="shared" si="2"/>
        <v>0</v>
      </c>
      <c r="I21" s="130">
        <f t="shared" si="7"/>
        <v>34.299262381454163</v>
      </c>
      <c r="J21" s="130">
        <f t="shared" si="4"/>
        <v>97.65</v>
      </c>
      <c r="K21" s="128">
        <f t="shared" si="3"/>
        <v>97.65</v>
      </c>
      <c r="L21" s="119"/>
      <c r="N21" s="117"/>
      <c r="R21" s="160"/>
      <c r="S21" s="119"/>
      <c r="T21" s="164"/>
      <c r="U21" s="160"/>
      <c r="V21" s="160"/>
      <c r="W21" s="119"/>
      <c r="X21" s="160"/>
      <c r="Y21" s="160"/>
      <c r="Z21" s="160"/>
      <c r="AA21" s="119"/>
    </row>
    <row r="22" spans="2:28">
      <c r="B22" s="135">
        <f t="shared" si="0"/>
        <v>2028</v>
      </c>
      <c r="C22" s="136"/>
      <c r="D22" s="128">
        <f t="shared" si="5"/>
        <v>68.3</v>
      </c>
      <c r="E22" s="128">
        <f t="shared" si="1"/>
        <v>29.96</v>
      </c>
      <c r="F22" s="128">
        <f t="shared" si="5"/>
        <v>1.64</v>
      </c>
      <c r="G22" s="130">
        <f t="shared" si="6"/>
        <v>35.089567966280292</v>
      </c>
      <c r="H22" s="128">
        <f t="shared" si="2"/>
        <v>0</v>
      </c>
      <c r="I22" s="130">
        <f t="shared" si="7"/>
        <v>35.089567966280292</v>
      </c>
      <c r="J22" s="130">
        <f t="shared" si="4"/>
        <v>99.9</v>
      </c>
      <c r="K22" s="128">
        <f t="shared" si="3"/>
        <v>99.899999999999991</v>
      </c>
      <c r="L22" s="119"/>
      <c r="N22" s="117"/>
      <c r="R22" s="160"/>
      <c r="S22" s="119"/>
      <c r="T22" s="164"/>
      <c r="U22" s="160"/>
      <c r="V22" s="160"/>
      <c r="W22" s="119"/>
      <c r="X22" s="160"/>
      <c r="Y22" s="160"/>
      <c r="Z22" s="160"/>
      <c r="AA22" s="119"/>
    </row>
    <row r="23" spans="2:28">
      <c r="B23" s="135">
        <f t="shared" si="0"/>
        <v>2029</v>
      </c>
      <c r="C23" s="136"/>
      <c r="D23" s="128">
        <f t="shared" si="5"/>
        <v>69.87</v>
      </c>
      <c r="E23" s="128">
        <f t="shared" si="1"/>
        <v>30.65</v>
      </c>
      <c r="F23" s="128">
        <f t="shared" si="5"/>
        <v>1.68</v>
      </c>
      <c r="G23" s="130">
        <f t="shared" si="6"/>
        <v>35.897435897435905</v>
      </c>
      <c r="H23" s="128">
        <f t="shared" si="2"/>
        <v>0</v>
      </c>
      <c r="I23" s="130">
        <f t="shared" si="7"/>
        <v>35.897435897435905</v>
      </c>
      <c r="J23" s="130">
        <f t="shared" si="4"/>
        <v>102.2</v>
      </c>
      <c r="K23" s="128">
        <f t="shared" si="3"/>
        <v>102.20000000000002</v>
      </c>
      <c r="L23" s="119"/>
      <c r="N23" s="117"/>
      <c r="R23" s="160"/>
      <c r="S23" s="119"/>
      <c r="T23" s="164"/>
      <c r="U23" s="160"/>
      <c r="V23" s="160"/>
      <c r="W23" s="119"/>
      <c r="X23" s="160"/>
      <c r="Y23" s="160"/>
      <c r="Z23" s="160"/>
      <c r="AA23" s="119"/>
    </row>
    <row r="24" spans="2:28">
      <c r="B24" s="135">
        <f t="shared" si="0"/>
        <v>2030</v>
      </c>
      <c r="C24" s="136"/>
      <c r="D24" s="128">
        <f t="shared" si="5"/>
        <v>71.48</v>
      </c>
      <c r="E24" s="128">
        <f t="shared" si="1"/>
        <v>31.35</v>
      </c>
      <c r="F24" s="128">
        <f t="shared" si="5"/>
        <v>1.72</v>
      </c>
      <c r="G24" s="130">
        <f t="shared" si="6"/>
        <v>36.722866174920973</v>
      </c>
      <c r="H24" s="128">
        <f t="shared" si="2"/>
        <v>0</v>
      </c>
      <c r="I24" s="130">
        <f t="shared" si="7"/>
        <v>36.722866174920973</v>
      </c>
      <c r="J24" s="130">
        <f t="shared" si="4"/>
        <v>104.55</v>
      </c>
      <c r="K24" s="128">
        <f t="shared" si="3"/>
        <v>104.55000000000001</v>
      </c>
      <c r="L24" s="119"/>
      <c r="N24" s="117"/>
      <c r="R24" s="160"/>
      <c r="S24" s="119"/>
      <c r="T24" s="164"/>
      <c r="U24" s="160"/>
      <c r="V24" s="160"/>
      <c r="W24" s="119"/>
      <c r="X24" s="160"/>
      <c r="Y24" s="160"/>
      <c r="Z24" s="160"/>
      <c r="AA24" s="119"/>
    </row>
    <row r="25" spans="2:28">
      <c r="B25" s="135">
        <f t="shared" si="0"/>
        <v>2031</v>
      </c>
      <c r="C25" s="136"/>
      <c r="D25" s="128">
        <f t="shared" si="5"/>
        <v>73.12</v>
      </c>
      <c r="E25" s="128">
        <f t="shared" si="1"/>
        <v>32.07</v>
      </c>
      <c r="F25" s="128">
        <f t="shared" si="5"/>
        <v>1.76</v>
      </c>
      <c r="G25" s="130">
        <f t="shared" si="6"/>
        <v>37.565858798735512</v>
      </c>
      <c r="H25" s="128">
        <f t="shared" si="2"/>
        <v>0</v>
      </c>
      <c r="I25" s="130">
        <f t="shared" si="7"/>
        <v>37.565858798735512</v>
      </c>
      <c r="J25" s="130">
        <f t="shared" si="4"/>
        <v>106.95</v>
      </c>
      <c r="K25" s="128">
        <f t="shared" si="3"/>
        <v>106.95</v>
      </c>
      <c r="L25" s="119"/>
      <c r="N25" s="117"/>
      <c r="R25" s="160"/>
      <c r="S25" s="119"/>
      <c r="T25" s="164"/>
      <c r="U25" s="160"/>
      <c r="V25" s="160"/>
      <c r="W25" s="119"/>
      <c r="X25" s="160"/>
      <c r="Y25" s="160"/>
      <c r="Z25" s="160"/>
      <c r="AA25" s="119"/>
    </row>
    <row r="26" spans="2:28">
      <c r="B26" s="135">
        <f t="shared" si="0"/>
        <v>2032</v>
      </c>
      <c r="C26" s="136"/>
      <c r="D26" s="128">
        <f t="shared" si="5"/>
        <v>74.8</v>
      </c>
      <c r="E26" s="128">
        <f t="shared" si="1"/>
        <v>32.81</v>
      </c>
      <c r="F26" s="128">
        <f t="shared" si="5"/>
        <v>1.8</v>
      </c>
      <c r="G26" s="130">
        <f t="shared" si="6"/>
        <v>38.429926238145413</v>
      </c>
      <c r="H26" s="128">
        <f t="shared" si="2"/>
        <v>0</v>
      </c>
      <c r="I26" s="130">
        <f t="shared" si="7"/>
        <v>38.429926238145413</v>
      </c>
      <c r="J26" s="130">
        <f t="shared" si="4"/>
        <v>109.41</v>
      </c>
      <c r="K26" s="128">
        <f t="shared" si="3"/>
        <v>109.41</v>
      </c>
      <c r="L26" s="119"/>
      <c r="N26" s="117"/>
      <c r="R26" s="160"/>
      <c r="S26" s="119"/>
      <c r="T26" s="164"/>
      <c r="U26" s="160"/>
      <c r="V26" s="160"/>
      <c r="W26" s="119"/>
      <c r="X26" s="160"/>
      <c r="Y26" s="160"/>
      <c r="Z26" s="160"/>
      <c r="AA26" s="119"/>
    </row>
    <row r="27" spans="2:28">
      <c r="B27" s="135">
        <f t="shared" si="0"/>
        <v>2033</v>
      </c>
      <c r="C27" s="136"/>
      <c r="D27" s="128">
        <f t="shared" si="5"/>
        <v>76.52</v>
      </c>
      <c r="E27" s="128">
        <f t="shared" si="1"/>
        <v>33.56</v>
      </c>
      <c r="F27" s="128">
        <f t="shared" si="5"/>
        <v>1.84</v>
      </c>
      <c r="G27" s="130">
        <f t="shared" si="6"/>
        <v>39.311556023884791</v>
      </c>
      <c r="H27" s="128">
        <f t="shared" si="2"/>
        <v>0</v>
      </c>
      <c r="I27" s="130">
        <f t="shared" si="7"/>
        <v>39.311556023884791</v>
      </c>
      <c r="J27" s="130">
        <f t="shared" si="4"/>
        <v>111.92</v>
      </c>
      <c r="K27" s="128">
        <f t="shared" si="3"/>
        <v>111.92</v>
      </c>
      <c r="L27" s="119"/>
      <c r="N27" s="117"/>
      <c r="R27" s="160"/>
      <c r="S27" s="119"/>
      <c r="T27" s="164"/>
      <c r="U27" s="160"/>
      <c r="V27" s="160"/>
      <c r="W27" s="119"/>
      <c r="X27" s="160"/>
      <c r="Y27" s="160"/>
      <c r="Z27" s="160"/>
      <c r="AA27" s="119"/>
    </row>
    <row r="28" spans="2:28">
      <c r="B28" s="135">
        <f t="shared" si="0"/>
        <v>2034</v>
      </c>
      <c r="C28" s="136"/>
      <c r="D28" s="128">
        <f t="shared" si="5"/>
        <v>78.28</v>
      </c>
      <c r="E28" s="128">
        <f t="shared" si="1"/>
        <v>34.33</v>
      </c>
      <c r="F28" s="128">
        <f t="shared" si="5"/>
        <v>1.88</v>
      </c>
      <c r="G28" s="130">
        <f t="shared" si="6"/>
        <v>40.214260625219531</v>
      </c>
      <c r="H28" s="128">
        <f t="shared" si="2"/>
        <v>0</v>
      </c>
      <c r="I28" s="130">
        <f t="shared" si="7"/>
        <v>40.214260625219531</v>
      </c>
      <c r="J28" s="130">
        <f t="shared" si="4"/>
        <v>114.49</v>
      </c>
      <c r="K28" s="128">
        <f t="shared" si="3"/>
        <v>114.49</v>
      </c>
      <c r="L28" s="119"/>
      <c r="N28" s="117"/>
      <c r="R28" s="160"/>
      <c r="S28" s="119"/>
      <c r="T28" s="164"/>
      <c r="U28" s="160"/>
      <c r="V28" s="160"/>
      <c r="W28" s="119"/>
      <c r="X28" s="160"/>
      <c r="Y28" s="160"/>
      <c r="Z28" s="160"/>
      <c r="AA28" s="119"/>
    </row>
    <row r="29" spans="2:28">
      <c r="B29" s="135">
        <f t="shared" si="0"/>
        <v>2035</v>
      </c>
      <c r="C29" s="136"/>
      <c r="D29" s="128">
        <f t="shared" si="5"/>
        <v>80.08</v>
      </c>
      <c r="E29" s="128">
        <f t="shared" si="1"/>
        <v>35.119999999999997</v>
      </c>
      <c r="F29" s="128">
        <f t="shared" si="5"/>
        <v>1.92</v>
      </c>
      <c r="G29" s="130">
        <f t="shared" si="6"/>
        <v>41.138040042149626</v>
      </c>
      <c r="H29" s="128">
        <f t="shared" si="2"/>
        <v>0</v>
      </c>
      <c r="I29" s="130">
        <f t="shared" si="7"/>
        <v>41.138040042149626</v>
      </c>
      <c r="J29" s="130">
        <f t="shared" si="4"/>
        <v>117.12</v>
      </c>
      <c r="K29" s="128">
        <f t="shared" si="3"/>
        <v>117.11999999999999</v>
      </c>
      <c r="L29" s="119"/>
      <c r="N29" s="117"/>
      <c r="R29" s="160"/>
      <c r="S29" s="119"/>
      <c r="T29" s="164"/>
      <c r="U29" s="160"/>
      <c r="V29" s="160"/>
      <c r="W29" s="119"/>
      <c r="X29" s="160"/>
      <c r="Y29" s="160"/>
      <c r="Z29" s="160"/>
      <c r="AA29" s="119"/>
    </row>
    <row r="30" spans="2:28">
      <c r="B30" s="135">
        <f t="shared" si="0"/>
        <v>2036</v>
      </c>
      <c r="C30" s="136"/>
      <c r="D30" s="128">
        <f t="shared" si="5"/>
        <v>81.92</v>
      </c>
      <c r="E30" s="128">
        <f t="shared" si="1"/>
        <v>35.93</v>
      </c>
      <c r="F30" s="128">
        <f t="shared" si="5"/>
        <v>1.96</v>
      </c>
      <c r="G30" s="130">
        <f t="shared" si="6"/>
        <v>42.082894274675091</v>
      </c>
      <c r="H30" s="128">
        <f t="shared" si="2"/>
        <v>0</v>
      </c>
      <c r="I30" s="130">
        <f t="shared" si="7"/>
        <v>42.082894274675091</v>
      </c>
      <c r="J30" s="130">
        <f t="shared" si="4"/>
        <v>119.81</v>
      </c>
      <c r="K30" s="128">
        <f t="shared" si="3"/>
        <v>119.80999999999999</v>
      </c>
      <c r="L30" s="119"/>
      <c r="N30" s="117"/>
      <c r="R30" s="160"/>
      <c r="S30" s="119"/>
      <c r="T30" s="164"/>
      <c r="U30" s="160"/>
      <c r="V30" s="160"/>
      <c r="W30" s="119"/>
      <c r="X30" s="160"/>
      <c r="Y30" s="160"/>
      <c r="Z30" s="160"/>
      <c r="AA30" s="119"/>
    </row>
    <row r="31" spans="2:28">
      <c r="B31" s="135">
        <f t="shared" si="0"/>
        <v>2037</v>
      </c>
      <c r="C31" s="136"/>
      <c r="D31" s="128">
        <f t="shared" si="5"/>
        <v>83.8</v>
      </c>
      <c r="E31" s="128">
        <f t="shared" si="1"/>
        <v>36.76</v>
      </c>
      <c r="F31" s="128">
        <f t="shared" si="5"/>
        <v>2.0099999999999998</v>
      </c>
      <c r="G31" s="130">
        <f t="shared" si="6"/>
        <v>43.052335792061825</v>
      </c>
      <c r="H31" s="128">
        <f t="shared" si="2"/>
        <v>0</v>
      </c>
      <c r="I31" s="130">
        <f t="shared" si="7"/>
        <v>43.052335792061825</v>
      </c>
      <c r="J31" s="130">
        <f t="shared" si="4"/>
        <v>122.57</v>
      </c>
      <c r="K31" s="128">
        <f t="shared" si="3"/>
        <v>122.57000000000001</v>
      </c>
      <c r="L31" s="119"/>
      <c r="N31" s="117"/>
      <c r="R31" s="160"/>
      <c r="S31" s="119"/>
      <c r="T31" s="164"/>
      <c r="U31" s="160"/>
      <c r="V31" s="160"/>
      <c r="W31" s="119"/>
      <c r="X31" s="160"/>
      <c r="Y31" s="160"/>
      <c r="Z31" s="160"/>
      <c r="AA31" s="119"/>
    </row>
    <row r="32" spans="2:28">
      <c r="B32" s="135">
        <f t="shared" si="0"/>
        <v>2038</v>
      </c>
      <c r="C32" s="136"/>
      <c r="D32" s="128">
        <f t="shared" si="5"/>
        <v>85.73</v>
      </c>
      <c r="E32" s="128">
        <f t="shared" si="1"/>
        <v>37.61</v>
      </c>
      <c r="F32" s="128">
        <f t="shared" si="5"/>
        <v>2.06</v>
      </c>
      <c r="G32" s="130">
        <f t="shared" si="6"/>
        <v>44.0463645943098</v>
      </c>
      <c r="H32" s="128">
        <f t="shared" si="2"/>
        <v>0</v>
      </c>
      <c r="I32" s="130">
        <f t="shared" si="7"/>
        <v>44.0463645943098</v>
      </c>
      <c r="J32" s="130">
        <f t="shared" si="4"/>
        <v>125.4</v>
      </c>
      <c r="K32" s="128">
        <f t="shared" si="3"/>
        <v>125.4</v>
      </c>
      <c r="L32" s="119"/>
      <c r="N32" s="117"/>
      <c r="R32" s="160"/>
      <c r="S32" s="119"/>
      <c r="T32" s="164"/>
      <c r="U32" s="160"/>
      <c r="V32" s="160"/>
      <c r="W32" s="119"/>
      <c r="X32" s="160"/>
      <c r="Y32" s="160"/>
      <c r="Z32" s="160"/>
      <c r="AA32" s="119"/>
    </row>
    <row r="33" spans="2:30">
      <c r="B33" s="135">
        <f t="shared" si="0"/>
        <v>2039</v>
      </c>
      <c r="C33" s="136"/>
      <c r="D33" s="128">
        <f t="shared" si="5"/>
        <v>87.7</v>
      </c>
      <c r="E33" s="128">
        <f t="shared" si="1"/>
        <v>38.479999999999997</v>
      </c>
      <c r="F33" s="128">
        <f t="shared" si="5"/>
        <v>2.11</v>
      </c>
      <c r="G33" s="130">
        <f t="shared" si="6"/>
        <v>45.061468212153152</v>
      </c>
      <c r="H33" s="128">
        <f t="shared" si="2"/>
        <v>0</v>
      </c>
      <c r="I33" s="130">
        <f t="shared" si="7"/>
        <v>45.061468212153152</v>
      </c>
      <c r="J33" s="130">
        <f t="shared" ref="J33:J37" si="8">ROUND(I33*$C$63*8.76,2)</f>
        <v>128.29</v>
      </c>
      <c r="K33" s="128">
        <f t="shared" si="3"/>
        <v>128.29000000000002</v>
      </c>
      <c r="L33" s="119"/>
      <c r="N33" s="117"/>
      <c r="R33" s="119"/>
      <c r="S33" s="119"/>
      <c r="T33" s="119"/>
      <c r="U33" s="119"/>
      <c r="V33" s="119"/>
      <c r="W33" s="119"/>
      <c r="X33" s="119"/>
      <c r="Y33" s="119"/>
      <c r="Z33" s="119"/>
      <c r="AA33" s="119"/>
      <c r="AC33" s="265"/>
    </row>
    <row r="34" spans="2:30">
      <c r="B34" s="135">
        <f t="shared" si="0"/>
        <v>2040</v>
      </c>
      <c r="C34" s="136"/>
      <c r="D34" s="128">
        <f t="shared" si="5"/>
        <v>89.72</v>
      </c>
      <c r="E34" s="128">
        <f t="shared" si="1"/>
        <v>39.369999999999997</v>
      </c>
      <c r="F34" s="128">
        <f t="shared" si="5"/>
        <v>2.16</v>
      </c>
      <c r="G34" s="130">
        <f t="shared" si="6"/>
        <v>46.101159114857744</v>
      </c>
      <c r="H34" s="128">
        <f t="shared" si="2"/>
        <v>0</v>
      </c>
      <c r="I34" s="130">
        <f t="shared" si="7"/>
        <v>46.101159114857744</v>
      </c>
      <c r="J34" s="130">
        <f t="shared" si="8"/>
        <v>131.25</v>
      </c>
      <c r="K34" s="128">
        <f t="shared" si="3"/>
        <v>131.25</v>
      </c>
      <c r="L34" s="119"/>
      <c r="N34" s="117"/>
      <c r="R34" s="119"/>
      <c r="S34" s="119"/>
      <c r="T34" s="119"/>
      <c r="U34" s="119"/>
      <c r="V34" s="119"/>
      <c r="W34" s="119"/>
      <c r="X34" s="119"/>
      <c r="Y34" s="119"/>
      <c r="Z34" s="119"/>
      <c r="AA34" s="119"/>
      <c r="AC34" s="265"/>
    </row>
    <row r="35" spans="2:30">
      <c r="B35" s="135">
        <f t="shared" si="0"/>
        <v>2041</v>
      </c>
      <c r="C35" s="136"/>
      <c r="D35" s="128">
        <f t="shared" si="5"/>
        <v>91.78</v>
      </c>
      <c r="E35" s="128">
        <f t="shared" si="1"/>
        <v>40.28</v>
      </c>
      <c r="F35" s="128">
        <f t="shared" si="5"/>
        <v>2.21</v>
      </c>
      <c r="G35" s="130">
        <f t="shared" si="6"/>
        <v>47.161924833157713</v>
      </c>
      <c r="H35" s="128">
        <f t="shared" si="2"/>
        <v>0</v>
      </c>
      <c r="I35" s="130">
        <f t="shared" si="7"/>
        <v>47.161924833157713</v>
      </c>
      <c r="J35" s="130">
        <f t="shared" si="8"/>
        <v>134.27000000000001</v>
      </c>
      <c r="K35" s="128">
        <f t="shared" si="3"/>
        <v>134.27000000000001</v>
      </c>
      <c r="L35" s="119"/>
      <c r="N35" s="117"/>
      <c r="R35" s="119"/>
      <c r="AC35" s="265"/>
    </row>
    <row r="36" spans="2:30">
      <c r="B36" s="135">
        <f t="shared" si="0"/>
        <v>2042</v>
      </c>
      <c r="C36" s="136"/>
      <c r="D36" s="128">
        <f t="shared" si="5"/>
        <v>93.89</v>
      </c>
      <c r="E36" s="128">
        <f t="shared" si="1"/>
        <v>41.21</v>
      </c>
      <c r="F36" s="128">
        <f t="shared" si="5"/>
        <v>2.2599999999999998</v>
      </c>
      <c r="G36" s="130">
        <f t="shared" si="6"/>
        <v>48.247277836318929</v>
      </c>
      <c r="H36" s="128">
        <f t="shared" si="2"/>
        <v>0</v>
      </c>
      <c r="I36" s="130">
        <f t="shared" si="7"/>
        <v>48.247277836318929</v>
      </c>
      <c r="J36" s="130">
        <f t="shared" si="8"/>
        <v>137.36000000000001</v>
      </c>
      <c r="K36" s="128">
        <f t="shared" si="3"/>
        <v>137.35999999999999</v>
      </c>
      <c r="L36" s="119"/>
      <c r="N36" s="117"/>
      <c r="R36" s="119"/>
      <c r="AC36" s="265"/>
    </row>
    <row r="37" spans="2:30">
      <c r="B37" s="135">
        <f t="shared" si="0"/>
        <v>2043</v>
      </c>
      <c r="C37" s="136"/>
      <c r="D37" s="128">
        <f t="shared" si="5"/>
        <v>96.14</v>
      </c>
      <c r="E37" s="128">
        <f t="shared" si="1"/>
        <v>42.2</v>
      </c>
      <c r="F37" s="128">
        <f t="shared" si="5"/>
        <v>2.31</v>
      </c>
      <c r="G37" s="130">
        <f t="shared" si="6"/>
        <v>49.402880224798032</v>
      </c>
      <c r="H37" s="128">
        <f t="shared" si="2"/>
        <v>0</v>
      </c>
      <c r="I37" s="130">
        <f t="shared" si="7"/>
        <v>49.402880224798032</v>
      </c>
      <c r="J37" s="130">
        <f t="shared" si="8"/>
        <v>140.65</v>
      </c>
      <c r="K37" s="128">
        <f t="shared" si="3"/>
        <v>140.65</v>
      </c>
      <c r="R37" s="119"/>
      <c r="AC37" s="265"/>
    </row>
    <row r="38" spans="2:30">
      <c r="B38" s="126"/>
      <c r="C38" s="131"/>
      <c r="D38" s="128"/>
      <c r="E38" s="128"/>
      <c r="F38" s="128"/>
      <c r="G38" s="129"/>
      <c r="H38" s="128"/>
      <c r="I38" s="130"/>
      <c r="J38" s="130"/>
      <c r="K38" s="137"/>
      <c r="R38" s="119"/>
      <c r="AC38" s="265"/>
    </row>
    <row r="39" spans="2:30">
      <c r="B39" s="126"/>
      <c r="C39" s="131"/>
      <c r="D39" s="128"/>
      <c r="E39" s="128"/>
      <c r="F39" s="128"/>
      <c r="G39" s="129"/>
      <c r="H39" s="128"/>
      <c r="I39" s="130"/>
      <c r="J39" s="130"/>
      <c r="K39" s="137"/>
      <c r="R39" s="119"/>
      <c r="AC39" s="265"/>
    </row>
    <row r="40" spans="2:30">
      <c r="B40" s="126"/>
      <c r="C40" s="131"/>
      <c r="D40" s="128"/>
      <c r="E40" s="128"/>
      <c r="F40" s="128"/>
      <c r="G40" s="129"/>
      <c r="H40" s="128"/>
      <c r="I40" s="128"/>
      <c r="J40" s="130"/>
      <c r="K40" s="130"/>
      <c r="L40" s="137"/>
      <c r="N40" s="117"/>
      <c r="O40" s="161"/>
      <c r="S40" s="119"/>
      <c r="AD40" s="265"/>
    </row>
    <row r="41" spans="2:30">
      <c r="N41" s="117"/>
      <c r="O41" s="161"/>
      <c r="S41" s="119"/>
      <c r="AD41" s="265"/>
    </row>
    <row r="42" spans="2:30" ht="14.25">
      <c r="B42" s="138" t="s">
        <v>25</v>
      </c>
      <c r="C42" s="139"/>
      <c r="D42" s="139"/>
      <c r="E42" s="139"/>
      <c r="F42" s="139"/>
      <c r="G42" s="139"/>
      <c r="H42" s="139"/>
      <c r="R42" s="119"/>
      <c r="AC42" s="265"/>
    </row>
    <row r="43" spans="2:30">
      <c r="AC43" s="265"/>
    </row>
    <row r="44" spans="2:30">
      <c r="B44" s="117" t="s">
        <v>63</v>
      </c>
      <c r="C44" s="140" t="s">
        <v>64</v>
      </c>
      <c r="D44" s="141" t="s">
        <v>102</v>
      </c>
      <c r="AC44" s="265"/>
    </row>
    <row r="45" spans="2:30">
      <c r="C45" s="140" t="str">
        <f>C7</f>
        <v>(a)</v>
      </c>
      <c r="D45" s="117" t="s">
        <v>65</v>
      </c>
      <c r="AC45" s="265"/>
    </row>
    <row r="46" spans="2:30">
      <c r="C46" s="140" t="str">
        <f>D7</f>
        <v>(b)</v>
      </c>
      <c r="D46" s="130" t="str">
        <f>"= "&amp;C7&amp;" x "&amp;C62</f>
        <v>= (a) x 0.05085</v>
      </c>
      <c r="AC46" s="265"/>
    </row>
    <row r="47" spans="2:30">
      <c r="C47" s="140" t="str">
        <f>F7</f>
        <v>(d)</v>
      </c>
      <c r="D47" s="130" t="str">
        <f>"= ("&amp;$D$7&amp;" + "&amp;$E$7&amp;") /  (8.76 x "&amp;TEXT(C63,"0.0%")&amp;")"</f>
        <v>= ((b) + (c)) /  (8.76 x 32.5%)</v>
      </c>
      <c r="AC47" s="265"/>
    </row>
    <row r="48" spans="2:30">
      <c r="C48" s="140" t="str">
        <f>I7</f>
        <v>(g)</v>
      </c>
      <c r="D48" s="130" t="str">
        <f>"= "&amp;$G$7&amp;" + "&amp;$H$7</f>
        <v>= (e) + (f)</v>
      </c>
    </row>
    <row r="49" spans="2:25">
      <c r="C49" s="140" t="str">
        <f>J7</f>
        <v>(h)</v>
      </c>
      <c r="D49" s="85" t="str">
        <f>D44</f>
        <v>Plant Costs  - 2019 IRP Update - Table 6.1 &amp; 6.2</v>
      </c>
    </row>
    <row r="50" spans="2:25">
      <c r="C50" s="140"/>
      <c r="D50" s="130"/>
    </row>
    <row r="51" spans="2:25" ht="13.5" thickBot="1"/>
    <row r="52" spans="2:25" ht="13.5" thickBot="1">
      <c r="C52" s="42" t="str">
        <f>B2&amp;" - "&amp;B3</f>
        <v>2019 IRP Utah South Solar with Storage - 33% Capacity Factor</v>
      </c>
      <c r="D52" s="142"/>
      <c r="E52" s="142"/>
      <c r="F52" s="142"/>
      <c r="G52" s="142"/>
      <c r="H52" s="142"/>
      <c r="I52" s="143"/>
      <c r="J52" s="143"/>
      <c r="K52" s="144"/>
    </row>
    <row r="53" spans="2:25" ht="13.5" thickBot="1">
      <c r="C53" s="145" t="s">
        <v>66</v>
      </c>
      <c r="D53" s="146" t="s">
        <v>67</v>
      </c>
      <c r="E53" s="146"/>
      <c r="F53" s="146"/>
      <c r="G53" s="146"/>
      <c r="H53" s="146"/>
      <c r="I53" s="143"/>
      <c r="J53" s="143"/>
      <c r="K53" s="144"/>
    </row>
    <row r="54" spans="2:25">
      <c r="P54" s="117" t="s">
        <v>103</v>
      </c>
      <c r="Q54" s="262">
        <v>2024</v>
      </c>
    </row>
    <row r="55" spans="2:25">
      <c r="B55" s="85" t="s">
        <v>101</v>
      </c>
      <c r="C55" s="170">
        <f>'[26]Table 6.2 P1'!$C$100</f>
        <v>1611.5125096665929</v>
      </c>
      <c r="D55" s="117" t="s">
        <v>65</v>
      </c>
      <c r="O55" s="266">
        <v>230.8</v>
      </c>
      <c r="P55" s="117" t="s">
        <v>32</v>
      </c>
      <c r="Q55" s="262" t="s">
        <v>107</v>
      </c>
      <c r="R55" s="262" t="s">
        <v>108</v>
      </c>
      <c r="T55" s="262" t="str">
        <f>$Q$55&amp;"Proposed Station Capital Costs"</f>
        <v>L1.US1_PVSProposed Station Capital Costs</v>
      </c>
    </row>
    <row r="56" spans="2:25">
      <c r="B56" s="85" t="s">
        <v>101</v>
      </c>
      <c r="C56" s="256">
        <f>'[26]Table 6.2 P1'!$F$100*(1+'[26]Table 6.2 P1'!$G$100)</f>
        <v>24.570618817436728</v>
      </c>
      <c r="D56" s="117" t="s">
        <v>68</v>
      </c>
      <c r="R56" s="119"/>
      <c r="T56" s="262" t="str">
        <f>$Q$55&amp;"Proposed Station Fixed Costs"</f>
        <v>L1.US1_PVSProposed Station Fixed Costs</v>
      </c>
    </row>
    <row r="57" spans="2:25" ht="24" customHeight="1">
      <c r="B57" s="85"/>
      <c r="C57" s="258"/>
      <c r="D57" s="117" t="s">
        <v>105</v>
      </c>
      <c r="Q57" s="201" t="str">
        <f>Q55&amp;Q54</f>
        <v>L1.US1_PVS2024</v>
      </c>
      <c r="T57" s="262" t="str">
        <f>$Q$55&amp;"Proposed Station Variable O&amp;M Costs"</f>
        <v>L1.US1_PVSProposed Station Variable O&amp;M Costs</v>
      </c>
    </row>
    <row r="58" spans="2:25">
      <c r="B58" s="85" t="s">
        <v>101</v>
      </c>
      <c r="C58" s="256">
        <f>'[26]Table 6.2 P2'!$I$101</f>
        <v>0</v>
      </c>
      <c r="D58" s="117" t="s">
        <v>69</v>
      </c>
      <c r="K58" s="119"/>
      <c r="L58" s="149"/>
      <c r="M58" s="52"/>
      <c r="N58" s="163"/>
      <c r="O58" s="52"/>
      <c r="P58" s="52"/>
      <c r="Q58" s="119" t="str">
        <f>'[27]13. Year 1 Cap Recov Rate'!$U$482</f>
        <v>Photovoltaic (Utility) 30% ITC</v>
      </c>
      <c r="R58" s="119"/>
      <c r="T58" s="119"/>
      <c r="U58" s="119"/>
      <c r="V58" s="119"/>
      <c r="W58" s="119"/>
      <c r="X58" s="119"/>
      <c r="Y58" s="119"/>
    </row>
    <row r="59" spans="2:25">
      <c r="B59" s="85"/>
      <c r="C59" s="158"/>
      <c r="D59" s="117" t="s">
        <v>70</v>
      </c>
      <c r="I59" s="184" t="s">
        <v>91</v>
      </c>
      <c r="L59" s="151"/>
      <c r="M59" s="152"/>
      <c r="O59" s="150"/>
      <c r="P59" s="119"/>
      <c r="Q59" s="119"/>
      <c r="R59" s="119"/>
      <c r="T59" s="119"/>
      <c r="U59" s="119"/>
      <c r="V59" s="119"/>
      <c r="W59" s="119"/>
      <c r="X59" s="119"/>
      <c r="Y59" s="119"/>
    </row>
    <row r="60" spans="2:25">
      <c r="B60" s="357" t="str">
        <f>LEFT(RIGHT(INDEX('Table 3 TransCost'!$39:$39,1,MATCH(F60,'Table 3 TransCost'!$4:$4,0)),6),5)</f>
        <v>2023$</v>
      </c>
      <c r="C60" s="258">
        <f>INDEX('Table 3 TransCost'!$39:$39,1,MATCH(F60,'Table 3 TransCost'!$4:$4,0)+2)</f>
        <v>1.4680258019147514</v>
      </c>
      <c r="D60" s="117" t="s">
        <v>218</v>
      </c>
      <c r="F60" s="262" t="s">
        <v>221</v>
      </c>
      <c r="K60" s="151"/>
      <c r="L60" s="151"/>
      <c r="M60" s="151"/>
      <c r="N60" s="164"/>
      <c r="O60" s="150"/>
      <c r="P60" s="119"/>
      <c r="Q60" s="119"/>
      <c r="R60" s="119"/>
      <c r="T60" s="119"/>
      <c r="U60" s="119"/>
      <c r="V60" s="119"/>
      <c r="W60" s="119"/>
      <c r="X60" s="119"/>
      <c r="Y60" s="119"/>
    </row>
    <row r="61" spans="2:25">
      <c r="B61" s="85"/>
      <c r="C61" s="187"/>
      <c r="K61" s="151"/>
      <c r="L61" s="151"/>
      <c r="M61" s="151"/>
      <c r="N61" s="164"/>
      <c r="O61" s="151"/>
      <c r="R61" s="119"/>
      <c r="T61" s="119"/>
      <c r="U61" s="119"/>
      <c r="V61" s="119"/>
      <c r="W61" s="119"/>
      <c r="X61" s="119"/>
      <c r="Y61" s="119"/>
    </row>
    <row r="62" spans="2:25">
      <c r="C62" s="257">
        <f>INDEX('[27]13. Year 1 Cap Recov Rate'!$Y:$Y,MATCH($R$55,'[27]13. Year 1 Cap Recov Rate'!$X:$X,0),1)/100</f>
        <v>5.0849999999999999E-2</v>
      </c>
      <c r="D62" s="117" t="s">
        <v>36</v>
      </c>
      <c r="E62" s="117" t="s">
        <v>109</v>
      </c>
      <c r="K62" s="155"/>
      <c r="L62" s="156"/>
      <c r="M62" s="156"/>
      <c r="O62" s="157"/>
    </row>
    <row r="63" spans="2:25">
      <c r="C63" s="195">
        <f>'[26]Table 6.2 P2'!$C$101</f>
        <v>0.32500000000000001</v>
      </c>
      <c r="D63" s="117" t="s">
        <v>37</v>
      </c>
    </row>
    <row r="64" spans="2:25" ht="13.5" thickBot="1">
      <c r="D64" s="154"/>
    </row>
    <row r="65" spans="3:14" ht="13.5" thickBot="1">
      <c r="C65" s="40" t="str">
        <f>"Company Official Inflation Forecast Dated "&amp;TEXT('Table 4'!$H$5,"mmmm dd, yyyy")</f>
        <v>Company Official Inflation Forecast Dated December 31, 2020</v>
      </c>
      <c r="D65" s="142"/>
      <c r="E65" s="142"/>
      <c r="F65" s="142"/>
      <c r="G65" s="142"/>
      <c r="H65" s="142"/>
      <c r="I65" s="142"/>
      <c r="J65" s="142"/>
      <c r="K65" s="144"/>
    </row>
    <row r="66" spans="3:14">
      <c r="C66" s="87">
        <v>2017</v>
      </c>
      <c r="D66" s="41">
        <f>VLOOKUP(C66,'[20]Inflation Forecast'!$B$6:$C$61,2,FALSE)</f>
        <v>0.02</v>
      </c>
      <c r="E66" s="85"/>
      <c r="F66" s="87">
        <f>C74+1</f>
        <v>2026</v>
      </c>
      <c r="G66" s="41">
        <f>VLOOKUP(F66,'[20]Inflation Forecast'!$B$6:$C$61,2,FALSE)</f>
        <v>2.1999999999999999E-2</v>
      </c>
      <c r="H66" s="41"/>
      <c r="I66" s="87">
        <f>F74+1</f>
        <v>2035</v>
      </c>
      <c r="J66" s="41">
        <f>VLOOKUP(I66,'[20]Inflation Forecast'!$B$6:$C$61,2,FALSE)</f>
        <v>2.3E-2</v>
      </c>
    </row>
    <row r="67" spans="3:14">
      <c r="C67" s="87">
        <f t="shared" ref="C67:C74" si="9">C66+1</f>
        <v>2018</v>
      </c>
      <c r="D67" s="41">
        <f>VLOOKUP(C67,'[20]Inflation Forecast'!$B$6:$C$61,2,FALSE)</f>
        <v>2.4E-2</v>
      </c>
      <c r="E67" s="85"/>
      <c r="F67" s="87">
        <f t="shared" ref="F67:F74" si="10">F66+1</f>
        <v>2027</v>
      </c>
      <c r="G67" s="41">
        <f>VLOOKUP(F67,'[20]Inflation Forecast'!$B$6:$C$61,2,FALSE)</f>
        <v>2.3E-2</v>
      </c>
      <c r="H67" s="41"/>
      <c r="I67" s="87">
        <f>I66+1</f>
        <v>2036</v>
      </c>
      <c r="J67" s="41">
        <f>VLOOKUP(I67,'[20]Inflation Forecast'!$B$6:$C$61,2,FALSE)</f>
        <v>2.3E-2</v>
      </c>
    </row>
    <row r="68" spans="3:14">
      <c r="C68" s="87">
        <f t="shared" si="9"/>
        <v>2019</v>
      </c>
      <c r="D68" s="41">
        <f>VLOOKUP(C68,'[20]Inflation Forecast'!$B$6:$C$61,2,FALSE)</f>
        <v>1.7999999999999999E-2</v>
      </c>
      <c r="E68" s="85"/>
      <c r="F68" s="87">
        <f t="shared" si="10"/>
        <v>2028</v>
      </c>
      <c r="G68" s="41">
        <f>VLOOKUP(F68,'[20]Inflation Forecast'!$B$6:$C$61,2,FALSE)</f>
        <v>2.3E-2</v>
      </c>
      <c r="H68" s="41"/>
      <c r="I68" s="87">
        <f t="shared" ref="I68:I74" si="11">I67+1</f>
        <v>2037</v>
      </c>
      <c r="J68" s="41">
        <f>VLOOKUP(I68,'[20]Inflation Forecast'!$B$6:$C$61,2,FALSE)</f>
        <v>2.3E-2</v>
      </c>
    </row>
    <row r="69" spans="3:14">
      <c r="C69" s="87">
        <f t="shared" si="9"/>
        <v>2020</v>
      </c>
      <c r="D69" s="41">
        <f>VLOOKUP(C69,'[20]Inflation Forecast'!$B$6:$C$61,2,FALSE)</f>
        <v>1.2E-2</v>
      </c>
      <c r="E69" s="85"/>
      <c r="F69" s="87">
        <f t="shared" si="10"/>
        <v>2029</v>
      </c>
      <c r="G69" s="41">
        <f>VLOOKUP(F69,'[20]Inflation Forecast'!$B$6:$C$61,2,FALSE)</f>
        <v>2.3E-2</v>
      </c>
      <c r="H69" s="41"/>
      <c r="I69" s="87">
        <f t="shared" si="11"/>
        <v>2038</v>
      </c>
      <c r="J69" s="41">
        <f>VLOOKUP(I69,'[20]Inflation Forecast'!$B$6:$C$61,2,FALSE)</f>
        <v>2.3E-2</v>
      </c>
    </row>
    <row r="70" spans="3:14">
      <c r="C70" s="87">
        <f t="shared" si="9"/>
        <v>2021</v>
      </c>
      <c r="D70" s="41">
        <f>VLOOKUP(C70,'[20]Inflation Forecast'!$B$6:$C$61,2,FALSE)</f>
        <v>1.9E-2</v>
      </c>
      <c r="E70" s="85"/>
      <c r="F70" s="87">
        <f t="shared" si="10"/>
        <v>2030</v>
      </c>
      <c r="G70" s="41">
        <f>VLOOKUP(F70,'[20]Inflation Forecast'!$B$6:$C$61,2,FALSE)</f>
        <v>2.3E-2</v>
      </c>
      <c r="H70" s="41"/>
      <c r="I70" s="87">
        <f t="shared" si="11"/>
        <v>2039</v>
      </c>
      <c r="J70" s="41">
        <f>VLOOKUP(I70,'[20]Inflation Forecast'!$B$6:$C$61,2,FALSE)</f>
        <v>2.3E-2</v>
      </c>
    </row>
    <row r="71" spans="3:14">
      <c r="C71" s="87">
        <f t="shared" si="9"/>
        <v>2022</v>
      </c>
      <c r="D71" s="41">
        <f>VLOOKUP(C71,'[20]Inflation Forecast'!$B$6:$C$61,2,FALSE)</f>
        <v>2.1999999999999999E-2</v>
      </c>
      <c r="E71" s="85"/>
      <c r="F71" s="87">
        <f t="shared" si="10"/>
        <v>2031</v>
      </c>
      <c r="G71" s="41">
        <f>VLOOKUP(F71,'[20]Inflation Forecast'!$B$6:$C$61,2,FALSE)</f>
        <v>2.3E-2</v>
      </c>
      <c r="H71" s="41"/>
      <c r="I71" s="87">
        <f t="shared" si="11"/>
        <v>2040</v>
      </c>
      <c r="J71" s="41">
        <f>VLOOKUP(I71,'[20]Inflation Forecast'!$B$6:$C$61,2,FALSE)</f>
        <v>2.3E-2</v>
      </c>
    </row>
    <row r="72" spans="3:14" s="119" customFormat="1">
      <c r="C72" s="87">
        <f t="shared" si="9"/>
        <v>2023</v>
      </c>
      <c r="D72" s="41">
        <f>VLOOKUP(C72,'[20]Inflation Forecast'!$B$6:$C$61,2,FALSE)</f>
        <v>0.02</v>
      </c>
      <c r="E72" s="86"/>
      <c r="F72" s="87">
        <f t="shared" si="10"/>
        <v>2032</v>
      </c>
      <c r="G72" s="41">
        <f>VLOOKUP(F72,'[20]Inflation Forecast'!$B$6:$C$61,2,FALSE)</f>
        <v>2.3E-2</v>
      </c>
      <c r="H72" s="41"/>
      <c r="I72" s="87">
        <f t="shared" si="11"/>
        <v>2041</v>
      </c>
      <c r="J72" s="41">
        <f>VLOOKUP(I72,'[20]Inflation Forecast'!$B$6:$C$61,2,FALSE)</f>
        <v>2.3E-2</v>
      </c>
      <c r="N72" s="164"/>
    </row>
    <row r="73" spans="3:14" s="119" customFormat="1">
      <c r="C73" s="87">
        <f t="shared" si="9"/>
        <v>2024</v>
      </c>
      <c r="D73" s="41">
        <f>VLOOKUP(C73,'[20]Inflation Forecast'!$B$6:$C$61,2,FALSE)</f>
        <v>0.02</v>
      </c>
      <c r="E73" s="86"/>
      <c r="F73" s="87">
        <f t="shared" si="10"/>
        <v>2033</v>
      </c>
      <c r="G73" s="41">
        <f>VLOOKUP(F73,'[20]Inflation Forecast'!$B$6:$C$61,2,FALSE)</f>
        <v>2.3E-2</v>
      </c>
      <c r="H73" s="41"/>
      <c r="I73" s="87">
        <f t="shared" si="11"/>
        <v>2042</v>
      </c>
      <c r="J73" s="41">
        <f>VLOOKUP(I73,'[20]Inflation Forecast'!$B$6:$C$61,2,FALSE)</f>
        <v>2.3E-2</v>
      </c>
      <c r="N73" s="164"/>
    </row>
    <row r="74" spans="3:14" s="119" customFormat="1">
      <c r="C74" s="87">
        <f t="shared" si="9"/>
        <v>2025</v>
      </c>
      <c r="D74" s="41">
        <f>VLOOKUP(C74,'[20]Inflation Forecast'!$B$6:$C$61,2,FALSE)</f>
        <v>2.1000000000000001E-2</v>
      </c>
      <c r="E74" s="86"/>
      <c r="F74" s="87">
        <f t="shared" si="10"/>
        <v>2034</v>
      </c>
      <c r="G74" s="41">
        <f>VLOOKUP(F74,'[20]Inflation Forecast'!$B$6:$C$61,2,FALSE)</f>
        <v>2.3E-2</v>
      </c>
      <c r="H74" s="41"/>
      <c r="I74" s="87">
        <f t="shared" si="11"/>
        <v>2043</v>
      </c>
      <c r="J74" s="41">
        <f>VLOOKUP(I74,'[20]Inflation Forecast'!$B$6:$C$61,2,FALSE)</f>
        <v>2.4E-2</v>
      </c>
      <c r="N74" s="164"/>
    </row>
    <row r="75" spans="3:14" s="119" customFormat="1">
      <c r="N75" s="164"/>
    </row>
    <row r="76" spans="3:14" s="119" customFormat="1">
      <c r="N76" s="164"/>
    </row>
    <row r="93" spans="3:4">
      <c r="C93" s="150"/>
      <c r="D93" s="154"/>
    </row>
    <row r="94" spans="3:4">
      <c r="C94" s="150"/>
      <c r="D94" s="154"/>
    </row>
    <row r="95" spans="3:4">
      <c r="C95" s="150"/>
      <c r="D95" s="154"/>
    </row>
    <row r="96" spans="3:4">
      <c r="C96" s="150"/>
      <c r="D96" s="154"/>
    </row>
    <row r="97" spans="3:4">
      <c r="C97" s="150"/>
      <c r="D97" s="154"/>
    </row>
    <row r="98" spans="3:4">
      <c r="C98" s="150"/>
      <c r="D98" s="154"/>
    </row>
    <row r="99" spans="3:4">
      <c r="C99" s="150"/>
      <c r="D99" s="154"/>
    </row>
    <row r="100" spans="3:4">
      <c r="C100" s="150"/>
      <c r="D100" s="154"/>
    </row>
    <row r="101" spans="3:4">
      <c r="C101" s="150"/>
      <c r="D101" s="154"/>
    </row>
    <row r="102" spans="3:4">
      <c r="C102" s="150"/>
      <c r="D102" s="154"/>
    </row>
  </sheetData>
  <printOptions horizontalCentered="1"/>
  <pageMargins left="0.8" right="0.3" top="0.4" bottom="0.4" header="0.5" footer="0.2"/>
  <pageSetup scale="58" orientation="landscape" r:id="rId1"/>
  <headerFooter alignWithMargins="0"/>
  <rowBreaks count="1" manualBreakCount="1">
    <brk id="51" max="16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B1:AD102"/>
  <sheetViews>
    <sheetView zoomScale="80" zoomScaleNormal="80" workbookViewId="0">
      <selection activeCell="K20" sqref="K20"/>
    </sheetView>
  </sheetViews>
  <sheetFormatPr defaultColWidth="9.33203125" defaultRowHeight="12.75"/>
  <cols>
    <col min="1" max="1" width="13.33203125" style="117" customWidth="1"/>
    <col min="2" max="2" width="15" style="117" customWidth="1"/>
    <col min="3" max="3" width="12.33203125" style="117" bestFit="1" customWidth="1"/>
    <col min="4" max="4" width="19.83203125" style="117" customWidth="1"/>
    <col min="5" max="5" width="8.83203125" style="117" customWidth="1"/>
    <col min="6" max="6" width="13.5" style="117" customWidth="1"/>
    <col min="7" max="8" width="9.5" style="117" bestFit="1" customWidth="1"/>
    <col min="9" max="9" width="12.6640625" style="117" customWidth="1"/>
    <col min="10" max="10" width="14" style="117" customWidth="1"/>
    <col min="11" max="11" width="11.5" style="117" customWidth="1"/>
    <col min="12" max="12" width="3.1640625" style="117" customWidth="1"/>
    <col min="13" max="13" width="15" style="117" hidden="1" customWidth="1"/>
    <col min="14" max="14" width="5.6640625" style="161" customWidth="1"/>
    <col min="15" max="15" width="9.33203125" style="117" customWidth="1"/>
    <col min="16" max="17" width="16" style="117" customWidth="1"/>
    <col min="18" max="18" width="18.1640625" style="117" customWidth="1"/>
    <col min="19" max="19" width="9.33203125" style="117"/>
    <col min="20" max="20" width="22.33203125" style="117" customWidth="1"/>
    <col min="21" max="21" width="18.1640625" style="117" customWidth="1"/>
    <col min="22" max="22" width="9.6640625" style="117" bestFit="1" customWidth="1"/>
    <col min="23" max="26" width="9.33203125" style="117"/>
    <col min="27" max="27" width="13.6640625" style="117" customWidth="1"/>
    <col min="28" max="28" width="12" style="117" bestFit="1" customWidth="1"/>
    <col min="29" max="16384" width="9.33203125" style="117"/>
  </cols>
  <sheetData>
    <row r="1" spans="2:30" ht="15.75">
      <c r="B1" s="115" t="s">
        <v>56</v>
      </c>
      <c r="C1" s="116"/>
      <c r="D1" s="116"/>
      <c r="E1" s="116"/>
      <c r="F1" s="116"/>
      <c r="G1" s="116"/>
      <c r="H1" s="116"/>
      <c r="I1" s="116"/>
      <c r="J1" s="116"/>
    </row>
    <row r="2" spans="2:30" ht="15.75">
      <c r="B2" s="115" t="s">
        <v>106</v>
      </c>
      <c r="C2" s="116"/>
      <c r="D2" s="116"/>
      <c r="E2" s="116"/>
      <c r="F2" s="116"/>
      <c r="G2" s="116"/>
      <c r="H2" s="116"/>
      <c r="I2" s="116"/>
      <c r="J2" s="116"/>
    </row>
    <row r="3" spans="2:30" ht="15.75">
      <c r="B3" s="115" t="str">
        <f>TEXT($C$63,"0%")&amp;" Capacity Factor"</f>
        <v>33% Capacity Factor</v>
      </c>
      <c r="C3" s="116"/>
      <c r="D3" s="116"/>
      <c r="E3" s="116"/>
      <c r="F3" s="116"/>
      <c r="G3" s="116"/>
      <c r="H3" s="116"/>
      <c r="I3" s="116"/>
      <c r="J3" s="116"/>
      <c r="R3" s="119"/>
      <c r="S3" s="119"/>
      <c r="T3" s="119"/>
      <c r="U3" s="119"/>
      <c r="V3" s="119"/>
      <c r="W3" s="119"/>
      <c r="X3" s="119"/>
      <c r="Y3" s="119"/>
      <c r="Z3" s="119"/>
      <c r="AA3" s="119"/>
      <c r="AB3" s="119"/>
      <c r="AC3" s="119"/>
      <c r="AD3" s="119"/>
    </row>
    <row r="4" spans="2:30">
      <c r="B4" s="118"/>
      <c r="C4" s="118"/>
      <c r="D4" s="118"/>
      <c r="E4" s="118"/>
      <c r="F4" s="118"/>
      <c r="G4" s="118"/>
      <c r="H4" s="118"/>
      <c r="I4" s="119"/>
      <c r="J4" s="119"/>
      <c r="K4" s="119"/>
      <c r="R4" s="119"/>
      <c r="S4" s="119"/>
      <c r="T4" s="119"/>
      <c r="U4" s="119"/>
      <c r="V4" s="119"/>
      <c r="W4" s="119"/>
      <c r="X4" s="119"/>
      <c r="Y4" s="119"/>
      <c r="Z4" s="119"/>
      <c r="AA4" s="119"/>
      <c r="AB4" s="119"/>
      <c r="AC4" s="119"/>
      <c r="AD4" s="119"/>
    </row>
    <row r="5" spans="2:30" ht="51.75" customHeight="1">
      <c r="B5" s="120" t="s">
        <v>0</v>
      </c>
      <c r="C5" s="121" t="s">
        <v>10</v>
      </c>
      <c r="D5" s="121" t="s">
        <v>11</v>
      </c>
      <c r="E5" s="121" t="s">
        <v>12</v>
      </c>
      <c r="F5" s="17" t="s">
        <v>92</v>
      </c>
      <c r="G5" s="121" t="s">
        <v>62</v>
      </c>
      <c r="H5" s="17" t="s">
        <v>13</v>
      </c>
      <c r="I5" s="121" t="s">
        <v>73</v>
      </c>
      <c r="J5" s="17" t="s">
        <v>52</v>
      </c>
      <c r="K5" s="121" t="s">
        <v>224</v>
      </c>
      <c r="M5" s="201"/>
      <c r="N5" s="201"/>
      <c r="P5" s="201"/>
      <c r="R5" s="263"/>
      <c r="S5" s="119"/>
      <c r="T5" s="119"/>
      <c r="U5" s="119"/>
      <c r="V5" s="119"/>
      <c r="W5" s="119"/>
      <c r="X5" s="119"/>
      <c r="Y5" s="369"/>
      <c r="Z5" s="369"/>
      <c r="AA5" s="119"/>
      <c r="AB5" s="119"/>
      <c r="AC5" s="119"/>
      <c r="AD5" s="119"/>
    </row>
    <row r="6" spans="2:30" ht="24" customHeight="1">
      <c r="B6" s="122"/>
      <c r="C6" s="123" t="s">
        <v>8</v>
      </c>
      <c r="D6" s="124" t="s">
        <v>9</v>
      </c>
      <c r="E6" s="124" t="s">
        <v>9</v>
      </c>
      <c r="F6" s="124" t="s">
        <v>9</v>
      </c>
      <c r="G6" s="123" t="s">
        <v>31</v>
      </c>
      <c r="H6" s="18" t="s">
        <v>31</v>
      </c>
      <c r="I6" s="123" t="s">
        <v>31</v>
      </c>
      <c r="J6" s="19" t="s">
        <v>9</v>
      </c>
      <c r="K6" s="124" t="s">
        <v>9</v>
      </c>
      <c r="R6" s="264"/>
      <c r="S6" s="119"/>
      <c r="T6" s="119"/>
      <c r="U6" s="119"/>
      <c r="V6" s="119"/>
      <c r="W6" s="119"/>
      <c r="X6" s="119"/>
      <c r="Y6" s="119"/>
      <c r="Z6" s="119"/>
      <c r="AA6" s="119"/>
      <c r="AB6" s="119"/>
      <c r="AC6" s="119"/>
      <c r="AD6" s="119"/>
    </row>
    <row r="7" spans="2:30">
      <c r="C7" s="125" t="s">
        <v>1</v>
      </c>
      <c r="D7" s="125" t="s">
        <v>2</v>
      </c>
      <c r="E7" s="125" t="s">
        <v>3</v>
      </c>
      <c r="F7" s="125" t="s">
        <v>4</v>
      </c>
      <c r="G7" s="125" t="s">
        <v>5</v>
      </c>
      <c r="H7" s="125" t="s">
        <v>7</v>
      </c>
      <c r="I7" s="125" t="s">
        <v>22</v>
      </c>
      <c r="J7" s="125" t="s">
        <v>23</v>
      </c>
      <c r="K7" s="125" t="s">
        <v>24</v>
      </c>
      <c r="R7" s="119"/>
      <c r="S7" s="119"/>
      <c r="T7" s="119"/>
      <c r="U7" s="119"/>
      <c r="V7" s="119"/>
      <c r="W7" s="119"/>
      <c r="X7" s="119"/>
      <c r="Y7" s="119"/>
      <c r="Z7" s="119"/>
      <c r="AA7" s="119"/>
      <c r="AB7" s="119"/>
      <c r="AC7" s="119"/>
      <c r="AD7" s="119"/>
    </row>
    <row r="8" spans="2:30" ht="6" customHeight="1">
      <c r="K8" s="119"/>
      <c r="R8" s="119"/>
      <c r="S8" s="119"/>
      <c r="T8" s="119"/>
      <c r="U8" s="119"/>
      <c r="V8" s="119"/>
      <c r="W8" s="119"/>
      <c r="X8" s="119"/>
      <c r="Y8" s="119"/>
      <c r="Z8" s="119"/>
      <c r="AA8" s="119"/>
      <c r="AB8" s="119"/>
      <c r="AC8" s="119"/>
      <c r="AD8" s="119"/>
    </row>
    <row r="9" spans="2:30" ht="15.75">
      <c r="B9" s="43" t="str">
        <f>C52</f>
        <v>2019 IRP Utah South Solar with Storage - 33% Capacity Factor</v>
      </c>
      <c r="C9" s="119"/>
      <c r="E9" s="119"/>
      <c r="F9" s="119"/>
      <c r="G9" s="119"/>
      <c r="H9" s="119"/>
      <c r="I9" s="119"/>
      <c r="J9" s="119"/>
      <c r="K9" s="119"/>
      <c r="N9" s="117"/>
      <c r="R9" s="119"/>
      <c r="S9" s="119"/>
      <c r="T9" s="119"/>
      <c r="U9" s="119"/>
      <c r="V9" s="119"/>
      <c r="W9" s="119"/>
      <c r="X9" s="119"/>
      <c r="Y9" s="119"/>
      <c r="Z9" s="119"/>
      <c r="AA9" s="119"/>
      <c r="AB9" s="119"/>
      <c r="AC9" s="119"/>
      <c r="AD9" s="119"/>
    </row>
    <row r="10" spans="2:30">
      <c r="B10" s="126"/>
      <c r="C10" s="127"/>
      <c r="D10" s="128"/>
      <c r="E10" s="128"/>
      <c r="F10" s="128"/>
      <c r="G10" s="129"/>
      <c r="H10" s="129"/>
      <c r="I10" s="130"/>
      <c r="J10" s="130"/>
      <c r="K10" s="128"/>
      <c r="N10" s="162"/>
      <c r="R10" s="119"/>
      <c r="S10" s="119"/>
      <c r="T10" s="119"/>
      <c r="U10" s="119"/>
      <c r="V10" s="119"/>
      <c r="W10" s="119"/>
      <c r="X10" s="119"/>
      <c r="Y10" s="119"/>
      <c r="Z10" s="119"/>
      <c r="AA10" s="119"/>
      <c r="AB10" s="119"/>
      <c r="AC10" s="119"/>
      <c r="AD10" s="119"/>
    </row>
    <row r="11" spans="2:30">
      <c r="B11" s="126"/>
      <c r="C11" s="131"/>
      <c r="D11" s="128"/>
      <c r="E11" s="128"/>
      <c r="F11" s="128"/>
      <c r="G11" s="129"/>
      <c r="H11" s="128"/>
      <c r="I11" s="130"/>
      <c r="J11" s="130"/>
      <c r="K11" s="128"/>
      <c r="N11" s="117"/>
      <c r="R11" s="119"/>
      <c r="S11" s="119"/>
      <c r="T11" s="119"/>
      <c r="U11" s="119"/>
      <c r="V11" s="119"/>
      <c r="W11" s="119"/>
      <c r="X11" s="119"/>
      <c r="Y11" s="119"/>
      <c r="Z11" s="119"/>
      <c r="AA11" s="119"/>
      <c r="AB11" s="119"/>
      <c r="AC11" s="119"/>
      <c r="AD11" s="119"/>
    </row>
    <row r="12" spans="2:30">
      <c r="B12" s="135">
        <v>2018</v>
      </c>
      <c r="C12" s="136"/>
      <c r="D12" s="128"/>
      <c r="E12" s="148">
        <f>$C$56</f>
        <v>24.570618817436728</v>
      </c>
      <c r="F12" s="148"/>
      <c r="G12" s="130"/>
      <c r="H12" s="148">
        <f>$C$58</f>
        <v>0</v>
      </c>
      <c r="I12" s="130"/>
      <c r="J12" s="130"/>
      <c r="K12" s="128">
        <f>(D12+E12+F12)</f>
        <v>24.570618817436728</v>
      </c>
      <c r="L12" s="119"/>
      <c r="N12" s="117"/>
      <c r="R12" s="119"/>
      <c r="S12" s="119"/>
      <c r="T12" s="164"/>
      <c r="U12" s="160"/>
      <c r="V12" s="160"/>
      <c r="W12" s="119"/>
      <c r="X12" s="119"/>
      <c r="Y12" s="160"/>
      <c r="Z12" s="160"/>
      <c r="AA12" s="119"/>
      <c r="AB12" s="119"/>
      <c r="AC12" s="119"/>
      <c r="AD12" s="119"/>
    </row>
    <row r="13" spans="2:30">
      <c r="B13" s="135">
        <f t="shared" ref="B13:B37" si="0">B12+1</f>
        <v>2019</v>
      </c>
      <c r="C13" s="136"/>
      <c r="D13" s="128"/>
      <c r="E13" s="128">
        <f t="shared" ref="E13:E37" si="1">ROUND(E12*(1+(IFERROR(INDEX($D$66:$D$74,MATCH($B13,$C$66:$C$74,0),1),0)+IFERROR(INDEX($G$66:$G$74,MATCH($B13,$F$66:$F$74,0),1),0)+IFERROR(INDEX($J$66:$J$74,MATCH($B13,$I$66:$I$74,0),1),0))),2)</f>
        <v>25.01</v>
      </c>
      <c r="F13" s="128"/>
      <c r="G13" s="130"/>
      <c r="H13" s="128">
        <f t="shared" ref="H13:H37" si="2">ROUND(H12*(1+(IFERROR(INDEX($D$66:$D$74,MATCH($B13,$C$66:$C$74,0),1),0)+IFERROR(INDEX($G$66:$G$74,MATCH($B13,$F$66:$F$74,0),1),0)+IFERROR(INDEX($J$66:$J$74,MATCH($B13,$I$66:$I$74,0),1),0))),2)</f>
        <v>0</v>
      </c>
      <c r="I13" s="130"/>
      <c r="J13" s="130"/>
      <c r="K13" s="128">
        <f t="shared" ref="K13:K37" si="3">(D13+E13+F13)</f>
        <v>25.01</v>
      </c>
      <c r="L13" s="119"/>
      <c r="N13" s="117"/>
      <c r="R13" s="119"/>
      <c r="S13" s="119"/>
      <c r="T13" s="119"/>
      <c r="U13" s="119"/>
      <c r="V13" s="160"/>
      <c r="W13" s="119"/>
      <c r="X13" s="119"/>
      <c r="Y13" s="160"/>
      <c r="Z13" s="160"/>
      <c r="AA13" s="119"/>
      <c r="AB13" s="119"/>
      <c r="AC13" s="119"/>
      <c r="AD13" s="119"/>
    </row>
    <row r="14" spans="2:30">
      <c r="B14" s="135">
        <f t="shared" si="0"/>
        <v>2020</v>
      </c>
      <c r="C14" s="136"/>
      <c r="D14" s="128"/>
      <c r="E14" s="128">
        <f t="shared" si="1"/>
        <v>25.31</v>
      </c>
      <c r="F14" s="128"/>
      <c r="G14" s="130"/>
      <c r="H14" s="128">
        <f t="shared" si="2"/>
        <v>0</v>
      </c>
      <c r="I14" s="130"/>
      <c r="J14" s="130"/>
      <c r="K14" s="128">
        <f t="shared" si="3"/>
        <v>25.31</v>
      </c>
      <c r="L14" s="119"/>
      <c r="N14" s="117"/>
      <c r="O14" s="132"/>
      <c r="P14" s="133"/>
      <c r="Q14" s="134"/>
      <c r="R14" s="119"/>
      <c r="S14" s="119"/>
      <c r="T14" s="119"/>
      <c r="U14" s="119"/>
      <c r="V14" s="160"/>
      <c r="W14" s="119"/>
      <c r="X14" s="119"/>
      <c r="Y14" s="160"/>
      <c r="Z14" s="160"/>
      <c r="AA14" s="119"/>
      <c r="AB14" s="119"/>
      <c r="AC14" s="119"/>
      <c r="AD14" s="119"/>
    </row>
    <row r="15" spans="2:30">
      <c r="B15" s="135">
        <f t="shared" si="0"/>
        <v>2021</v>
      </c>
      <c r="C15" s="136"/>
      <c r="D15" s="128"/>
      <c r="E15" s="128">
        <f t="shared" si="1"/>
        <v>25.79</v>
      </c>
      <c r="F15" s="128"/>
      <c r="G15" s="130"/>
      <c r="H15" s="128">
        <f t="shared" si="2"/>
        <v>0</v>
      </c>
      <c r="I15" s="130"/>
      <c r="J15" s="130"/>
      <c r="K15" s="128">
        <f t="shared" si="3"/>
        <v>25.79</v>
      </c>
      <c r="L15" s="119"/>
      <c r="N15" s="117"/>
      <c r="O15" s="259"/>
      <c r="P15" s="133"/>
      <c r="Q15" s="134"/>
      <c r="R15" s="119"/>
      <c r="S15" s="119"/>
      <c r="T15" s="119"/>
      <c r="U15" s="119"/>
      <c r="V15" s="160"/>
      <c r="W15" s="119"/>
      <c r="X15" s="119"/>
      <c r="Y15" s="160"/>
      <c r="Z15" s="160"/>
      <c r="AA15" s="119"/>
      <c r="AB15" s="119"/>
      <c r="AC15" s="119"/>
      <c r="AD15" s="119"/>
    </row>
    <row r="16" spans="2:30">
      <c r="B16" s="135">
        <f t="shared" si="0"/>
        <v>2022</v>
      </c>
      <c r="C16" s="136"/>
      <c r="D16" s="128"/>
      <c r="E16" s="128">
        <f t="shared" si="1"/>
        <v>26.36</v>
      </c>
      <c r="F16" s="128"/>
      <c r="G16" s="130"/>
      <c r="H16" s="128">
        <f t="shared" si="2"/>
        <v>0</v>
      </c>
      <c r="I16" s="130"/>
      <c r="J16" s="130"/>
      <c r="K16" s="128">
        <f t="shared" si="3"/>
        <v>26.36</v>
      </c>
      <c r="L16" s="119"/>
      <c r="N16" s="117"/>
      <c r="R16" s="119"/>
      <c r="S16" s="119"/>
      <c r="T16" s="119"/>
      <c r="U16" s="119"/>
      <c r="V16" s="160"/>
      <c r="W16" s="119"/>
      <c r="X16" s="119"/>
      <c r="Y16" s="160"/>
      <c r="Z16" s="160"/>
      <c r="AA16" s="119"/>
      <c r="AB16" s="119"/>
      <c r="AC16" s="119"/>
      <c r="AD16" s="119"/>
    </row>
    <row r="17" spans="2:30">
      <c r="B17" s="135">
        <f t="shared" si="0"/>
        <v>2023</v>
      </c>
      <c r="C17" s="136"/>
      <c r="D17" s="128"/>
      <c r="E17" s="128">
        <f t="shared" si="1"/>
        <v>26.89</v>
      </c>
      <c r="F17" s="128"/>
      <c r="G17" s="130"/>
      <c r="H17" s="128">
        <f t="shared" si="2"/>
        <v>0</v>
      </c>
      <c r="I17" s="130"/>
      <c r="J17" s="130"/>
      <c r="K17" s="128">
        <f t="shared" si="3"/>
        <v>26.89</v>
      </c>
      <c r="L17" s="119"/>
      <c r="N17" s="117"/>
      <c r="O17" s="132"/>
      <c r="R17" s="119"/>
      <c r="S17" s="119"/>
      <c r="T17" s="119"/>
      <c r="U17" s="119"/>
      <c r="V17" s="160"/>
      <c r="W17" s="119"/>
      <c r="X17" s="119"/>
      <c r="Y17" s="160"/>
      <c r="Z17" s="160"/>
      <c r="AA17" s="119"/>
      <c r="AB17" s="119"/>
      <c r="AC17" s="119"/>
      <c r="AD17" s="119"/>
    </row>
    <row r="18" spans="2:30">
      <c r="B18" s="135">
        <f t="shared" si="0"/>
        <v>2024</v>
      </c>
      <c r="C18" s="136"/>
      <c r="D18" s="128"/>
      <c r="E18" s="128">
        <f t="shared" si="1"/>
        <v>27.43</v>
      </c>
      <c r="F18" s="128"/>
      <c r="G18" s="130"/>
      <c r="H18" s="128">
        <f t="shared" si="2"/>
        <v>0</v>
      </c>
      <c r="I18" s="130"/>
      <c r="J18" s="130"/>
      <c r="K18" s="128">
        <f t="shared" si="3"/>
        <v>27.43</v>
      </c>
      <c r="L18" s="119"/>
      <c r="N18" s="117"/>
      <c r="P18" s="268"/>
      <c r="Q18" s="153"/>
      <c r="R18" s="119"/>
      <c r="S18" s="119"/>
      <c r="T18" s="164"/>
      <c r="U18" s="160"/>
      <c r="V18" s="160"/>
      <c r="W18" s="119"/>
      <c r="X18" s="160"/>
      <c r="Y18" s="160"/>
      <c r="Z18" s="160"/>
      <c r="AA18" s="374"/>
      <c r="AB18" s="374"/>
      <c r="AC18" s="119"/>
      <c r="AD18" s="119"/>
    </row>
    <row r="19" spans="2:30">
      <c r="B19" s="135">
        <f t="shared" si="0"/>
        <v>2025</v>
      </c>
      <c r="C19" s="136"/>
      <c r="D19" s="128"/>
      <c r="E19" s="128">
        <f t="shared" si="1"/>
        <v>28.01</v>
      </c>
      <c r="F19" s="128"/>
      <c r="G19" s="130"/>
      <c r="H19" s="128">
        <f t="shared" si="2"/>
        <v>0</v>
      </c>
      <c r="I19" s="130"/>
      <c r="J19" s="130"/>
      <c r="K19" s="128">
        <f t="shared" si="3"/>
        <v>28.01</v>
      </c>
      <c r="L19" s="119"/>
      <c r="N19" s="117"/>
      <c r="R19" s="119"/>
      <c r="S19" s="119"/>
      <c r="T19" s="164"/>
      <c r="U19" s="160"/>
      <c r="V19" s="160"/>
      <c r="W19" s="119"/>
      <c r="X19" s="160"/>
      <c r="Y19" s="160"/>
      <c r="Z19" s="160"/>
      <c r="AA19" s="119"/>
      <c r="AB19" s="119"/>
      <c r="AC19" s="119"/>
      <c r="AD19" s="119"/>
    </row>
    <row r="20" spans="2:30">
      <c r="B20" s="135">
        <f t="shared" si="0"/>
        <v>2026</v>
      </c>
      <c r="C20" s="136"/>
      <c r="D20" s="128"/>
      <c r="E20" s="128">
        <f t="shared" si="1"/>
        <v>28.63</v>
      </c>
      <c r="F20" s="128"/>
      <c r="G20" s="130"/>
      <c r="H20" s="128">
        <f t="shared" si="2"/>
        <v>0</v>
      </c>
      <c r="I20" s="130"/>
      <c r="J20" s="130"/>
      <c r="K20" s="128">
        <f t="shared" si="3"/>
        <v>28.63</v>
      </c>
      <c r="L20" s="119"/>
      <c r="N20" s="117"/>
      <c r="R20" s="160"/>
      <c r="S20" s="119"/>
      <c r="T20" s="164"/>
      <c r="U20" s="160"/>
      <c r="V20" s="160"/>
      <c r="W20" s="119"/>
      <c r="X20" s="160"/>
      <c r="Y20" s="160"/>
      <c r="Z20" s="160"/>
      <c r="AA20" s="119"/>
      <c r="AB20" s="119"/>
      <c r="AC20" s="119"/>
      <c r="AD20" s="119"/>
    </row>
    <row r="21" spans="2:30">
      <c r="B21" s="135">
        <f t="shared" si="0"/>
        <v>2027</v>
      </c>
      <c r="C21" s="136"/>
      <c r="D21" s="128"/>
      <c r="E21" s="128">
        <f t="shared" si="1"/>
        <v>29.29</v>
      </c>
      <c r="F21" s="128"/>
      <c r="G21" s="130"/>
      <c r="H21" s="128">
        <f t="shared" si="2"/>
        <v>0</v>
      </c>
      <c r="I21" s="130"/>
      <c r="J21" s="130"/>
      <c r="K21" s="128">
        <f t="shared" si="3"/>
        <v>29.29</v>
      </c>
      <c r="L21" s="119"/>
      <c r="N21" s="117"/>
      <c r="R21" s="160"/>
      <c r="S21" s="119"/>
      <c r="T21" s="164"/>
      <c r="U21" s="160"/>
      <c r="V21" s="160"/>
      <c r="W21" s="119"/>
      <c r="X21" s="160"/>
      <c r="Y21" s="160"/>
      <c r="Z21" s="160"/>
      <c r="AA21" s="119"/>
      <c r="AB21" s="119"/>
      <c r="AC21" s="119"/>
      <c r="AD21" s="119"/>
    </row>
    <row r="22" spans="2:30">
      <c r="B22" s="135">
        <f t="shared" si="0"/>
        <v>2028</v>
      </c>
      <c r="C22" s="136"/>
      <c r="D22" s="128"/>
      <c r="E22" s="128">
        <f t="shared" si="1"/>
        <v>29.96</v>
      </c>
      <c r="F22" s="128"/>
      <c r="G22" s="130"/>
      <c r="H22" s="128">
        <f t="shared" si="2"/>
        <v>0</v>
      </c>
      <c r="I22" s="130"/>
      <c r="J22" s="130"/>
      <c r="K22" s="128">
        <f t="shared" si="3"/>
        <v>29.96</v>
      </c>
      <c r="L22" s="119"/>
      <c r="N22" s="117"/>
      <c r="R22" s="160"/>
      <c r="S22" s="119"/>
      <c r="T22" s="164"/>
      <c r="U22" s="160"/>
      <c r="V22" s="160"/>
      <c r="W22" s="119"/>
      <c r="X22" s="160"/>
      <c r="Y22" s="160"/>
      <c r="Z22" s="160"/>
      <c r="AA22" s="119"/>
      <c r="AB22" s="119"/>
      <c r="AC22" s="119"/>
      <c r="AD22" s="119"/>
    </row>
    <row r="23" spans="2:30">
      <c r="B23" s="135">
        <f t="shared" si="0"/>
        <v>2029</v>
      </c>
      <c r="C23" s="136"/>
      <c r="D23" s="128"/>
      <c r="E23" s="128">
        <f t="shared" si="1"/>
        <v>30.65</v>
      </c>
      <c r="F23" s="128"/>
      <c r="G23" s="130"/>
      <c r="H23" s="128">
        <f t="shared" si="2"/>
        <v>0</v>
      </c>
      <c r="I23" s="130"/>
      <c r="J23" s="130"/>
      <c r="K23" s="128">
        <f t="shared" si="3"/>
        <v>30.65</v>
      </c>
      <c r="L23" s="119"/>
      <c r="N23" s="117"/>
      <c r="R23" s="160"/>
      <c r="S23" s="119"/>
      <c r="T23" s="164"/>
      <c r="U23" s="160"/>
      <c r="V23" s="160"/>
      <c r="W23" s="119"/>
      <c r="X23" s="160"/>
      <c r="Y23" s="160"/>
      <c r="Z23" s="160"/>
      <c r="AA23" s="119"/>
      <c r="AB23" s="119"/>
      <c r="AC23" s="119"/>
      <c r="AD23" s="119"/>
    </row>
    <row r="24" spans="2:30">
      <c r="B24" s="135">
        <f t="shared" si="0"/>
        <v>2030</v>
      </c>
      <c r="C24" s="335">
        <f t="array" ref="C24">SUM(([24]StaBuild!$E$2:$E$1203)*([24]StaBuild!$C$2:$C$1203=$Q$55)*([24]StaBuild!$A$2:$A$1203=B24))*1000000/($O$55*1000)</f>
        <v>1208.8</v>
      </c>
      <c r="D24" s="128">
        <f>C24*$C$62</f>
        <v>81.594000000000008</v>
      </c>
      <c r="E24" s="128">
        <f t="shared" si="1"/>
        <v>31.35</v>
      </c>
      <c r="F24" s="128">
        <f>C60</f>
        <v>21.577297145999619</v>
      </c>
      <c r="G24" s="130">
        <f>(D24+E24+F24)/(8.76*$C$63)</f>
        <v>47.250192183350762</v>
      </c>
      <c r="H24" s="128">
        <f t="shared" si="2"/>
        <v>0</v>
      </c>
      <c r="I24" s="130">
        <f>(G24+H24)</f>
        <v>47.250192183350762</v>
      </c>
      <c r="J24" s="130">
        <f t="shared" ref="J24:J32" si="4">ROUND(I24*$C$63*8.76,2)</f>
        <v>134.52000000000001</v>
      </c>
      <c r="K24" s="128">
        <f t="shared" si="3"/>
        <v>134.52129714599963</v>
      </c>
      <c r="L24" s="119"/>
      <c r="N24" s="117"/>
      <c r="R24" s="160"/>
      <c r="S24" s="119"/>
      <c r="T24" s="164"/>
      <c r="U24" s="160"/>
      <c r="V24" s="160"/>
      <c r="W24" s="119"/>
      <c r="X24" s="160"/>
      <c r="Y24" s="160"/>
      <c r="Z24" s="160"/>
      <c r="AA24" s="119"/>
      <c r="AB24" s="119"/>
      <c r="AC24" s="119"/>
      <c r="AD24" s="119"/>
    </row>
    <row r="25" spans="2:30">
      <c r="B25" s="135">
        <f t="shared" si="0"/>
        <v>2031</v>
      </c>
      <c r="C25" s="136"/>
      <c r="D25" s="128">
        <f t="shared" ref="D25:F37" si="5">ROUND(D24*(1+(IFERROR(INDEX($D$66:$D$74,MATCH($B25,$C$66:$C$74,0),1),0)+IFERROR(INDEX($G$66:$G$74,MATCH($B25,$F$66:$F$74,0),1),0)+IFERROR(INDEX($J$66:$J$74,MATCH($B25,$I$66:$I$74,0),1),0))),2)</f>
        <v>83.47</v>
      </c>
      <c r="E25" s="128">
        <f t="shared" si="1"/>
        <v>32.07</v>
      </c>
      <c r="F25" s="128">
        <f t="shared" si="5"/>
        <v>22.07</v>
      </c>
      <c r="G25" s="130">
        <f t="shared" ref="G25:G37" si="6">(D25+E25+F25)/(8.76*$C$63)</f>
        <v>48.335089567966278</v>
      </c>
      <c r="H25" s="128">
        <f t="shared" si="2"/>
        <v>0</v>
      </c>
      <c r="I25" s="130">
        <f t="shared" ref="I25:I37" si="7">(G25+H25)</f>
        <v>48.335089567966278</v>
      </c>
      <c r="J25" s="130">
        <f t="shared" si="4"/>
        <v>137.61000000000001</v>
      </c>
      <c r="K25" s="128">
        <f t="shared" si="3"/>
        <v>137.60999999999999</v>
      </c>
      <c r="L25" s="119"/>
      <c r="N25" s="117"/>
      <c r="R25" s="160"/>
      <c r="S25" s="119"/>
      <c r="T25" s="164"/>
      <c r="U25" s="160"/>
      <c r="V25" s="160"/>
      <c r="W25" s="119"/>
      <c r="X25" s="160"/>
      <c r="Y25" s="160"/>
      <c r="Z25" s="160"/>
      <c r="AA25" s="119"/>
      <c r="AB25" s="119"/>
      <c r="AC25" s="119"/>
      <c r="AD25" s="119"/>
    </row>
    <row r="26" spans="2:30">
      <c r="B26" s="135">
        <f t="shared" si="0"/>
        <v>2032</v>
      </c>
      <c r="C26" s="136"/>
      <c r="D26" s="128">
        <f t="shared" si="5"/>
        <v>85.39</v>
      </c>
      <c r="E26" s="128">
        <f t="shared" si="1"/>
        <v>32.81</v>
      </c>
      <c r="F26" s="128">
        <f t="shared" si="5"/>
        <v>22.58</v>
      </c>
      <c r="G26" s="130">
        <f t="shared" si="6"/>
        <v>49.448542325254657</v>
      </c>
      <c r="H26" s="128">
        <f t="shared" si="2"/>
        <v>0</v>
      </c>
      <c r="I26" s="130">
        <f t="shared" si="7"/>
        <v>49.448542325254657</v>
      </c>
      <c r="J26" s="130">
        <f t="shared" si="4"/>
        <v>140.78</v>
      </c>
      <c r="K26" s="128">
        <f t="shared" si="3"/>
        <v>140.78</v>
      </c>
      <c r="L26" s="119"/>
      <c r="N26" s="117"/>
      <c r="R26" s="160"/>
      <c r="S26" s="119"/>
      <c r="T26" s="164"/>
      <c r="U26" s="160"/>
      <c r="V26" s="160"/>
      <c r="W26" s="119"/>
      <c r="X26" s="160"/>
      <c r="Y26" s="160"/>
      <c r="Z26" s="160"/>
      <c r="AA26" s="119"/>
      <c r="AB26" s="119"/>
      <c r="AC26" s="119"/>
      <c r="AD26" s="119"/>
    </row>
    <row r="27" spans="2:30">
      <c r="B27" s="135">
        <f t="shared" si="0"/>
        <v>2033</v>
      </c>
      <c r="C27" s="136"/>
      <c r="D27" s="128">
        <f t="shared" si="5"/>
        <v>87.35</v>
      </c>
      <c r="E27" s="128">
        <f t="shared" si="1"/>
        <v>33.56</v>
      </c>
      <c r="F27" s="128">
        <f t="shared" si="5"/>
        <v>23.1</v>
      </c>
      <c r="G27" s="130">
        <f t="shared" si="6"/>
        <v>50.58306989813839</v>
      </c>
      <c r="H27" s="128">
        <f t="shared" si="2"/>
        <v>0</v>
      </c>
      <c r="I27" s="130">
        <f t="shared" si="7"/>
        <v>50.58306989813839</v>
      </c>
      <c r="J27" s="130">
        <f t="shared" si="4"/>
        <v>144.01</v>
      </c>
      <c r="K27" s="128">
        <f t="shared" si="3"/>
        <v>144.01</v>
      </c>
      <c r="L27" s="119"/>
      <c r="N27" s="117"/>
      <c r="R27" s="160"/>
      <c r="S27" s="119"/>
      <c r="T27" s="164"/>
      <c r="U27" s="160"/>
      <c r="V27" s="160"/>
      <c r="W27" s="119"/>
      <c r="X27" s="160"/>
      <c r="Y27" s="160"/>
      <c r="Z27" s="160"/>
      <c r="AA27" s="119"/>
      <c r="AB27" s="119"/>
      <c r="AC27" s="119"/>
      <c r="AD27" s="119"/>
    </row>
    <row r="28" spans="2:30">
      <c r="B28" s="135">
        <f t="shared" si="0"/>
        <v>2034</v>
      </c>
      <c r="C28" s="136"/>
      <c r="D28" s="128">
        <f t="shared" si="5"/>
        <v>89.36</v>
      </c>
      <c r="E28" s="128">
        <f t="shared" si="1"/>
        <v>34.33</v>
      </c>
      <c r="F28" s="128">
        <f t="shared" si="5"/>
        <v>23.63</v>
      </c>
      <c r="G28" s="130">
        <f t="shared" si="6"/>
        <v>51.745697225149279</v>
      </c>
      <c r="H28" s="128">
        <f t="shared" si="2"/>
        <v>0</v>
      </c>
      <c r="I28" s="130">
        <f t="shared" si="7"/>
        <v>51.745697225149279</v>
      </c>
      <c r="J28" s="130">
        <f t="shared" si="4"/>
        <v>147.32</v>
      </c>
      <c r="K28" s="128">
        <f t="shared" si="3"/>
        <v>147.32</v>
      </c>
      <c r="L28" s="119"/>
      <c r="N28" s="117"/>
      <c r="R28" s="160"/>
      <c r="S28" s="119"/>
      <c r="T28" s="164"/>
      <c r="U28" s="160"/>
      <c r="V28" s="160"/>
      <c r="W28" s="119"/>
      <c r="X28" s="160"/>
      <c r="Y28" s="160"/>
      <c r="Z28" s="160"/>
      <c r="AA28" s="119"/>
      <c r="AB28" s="119"/>
      <c r="AC28" s="119"/>
      <c r="AD28" s="119"/>
    </row>
    <row r="29" spans="2:30">
      <c r="B29" s="135">
        <f t="shared" si="0"/>
        <v>2035</v>
      </c>
      <c r="C29" s="136"/>
      <c r="D29" s="128">
        <f t="shared" si="5"/>
        <v>91.42</v>
      </c>
      <c r="E29" s="128">
        <f t="shared" si="1"/>
        <v>35.119999999999997</v>
      </c>
      <c r="F29" s="128">
        <f t="shared" si="5"/>
        <v>24.17</v>
      </c>
      <c r="G29" s="130">
        <f t="shared" si="6"/>
        <v>52.936424306287314</v>
      </c>
      <c r="H29" s="128">
        <f t="shared" si="2"/>
        <v>0</v>
      </c>
      <c r="I29" s="130">
        <f t="shared" si="7"/>
        <v>52.936424306287314</v>
      </c>
      <c r="J29" s="130">
        <f t="shared" si="4"/>
        <v>150.71</v>
      </c>
      <c r="K29" s="128">
        <f t="shared" si="3"/>
        <v>150.70999999999998</v>
      </c>
      <c r="L29" s="119"/>
      <c r="N29" s="117"/>
      <c r="R29" s="160"/>
      <c r="S29" s="119"/>
      <c r="T29" s="164"/>
      <c r="U29" s="160"/>
      <c r="V29" s="160"/>
      <c r="W29" s="119"/>
      <c r="X29" s="160"/>
      <c r="Y29" s="160"/>
      <c r="Z29" s="160"/>
      <c r="AA29" s="119"/>
      <c r="AB29" s="119"/>
      <c r="AC29" s="119"/>
      <c r="AD29" s="119"/>
    </row>
    <row r="30" spans="2:30">
      <c r="B30" s="135">
        <f t="shared" si="0"/>
        <v>2036</v>
      </c>
      <c r="C30" s="136"/>
      <c r="D30" s="128">
        <f t="shared" si="5"/>
        <v>93.52</v>
      </c>
      <c r="E30" s="128">
        <f t="shared" si="1"/>
        <v>35.93</v>
      </c>
      <c r="F30" s="128">
        <f t="shared" si="5"/>
        <v>24.73</v>
      </c>
      <c r="G30" s="130">
        <f t="shared" si="6"/>
        <v>54.155251141552505</v>
      </c>
      <c r="H30" s="128">
        <f t="shared" si="2"/>
        <v>0</v>
      </c>
      <c r="I30" s="130">
        <f t="shared" si="7"/>
        <v>54.155251141552505</v>
      </c>
      <c r="J30" s="130">
        <f t="shared" si="4"/>
        <v>154.18</v>
      </c>
      <c r="K30" s="128">
        <f t="shared" si="3"/>
        <v>154.17999999999998</v>
      </c>
      <c r="L30" s="119"/>
      <c r="N30" s="117"/>
      <c r="R30" s="160"/>
      <c r="S30" s="119"/>
      <c r="T30" s="164"/>
      <c r="U30" s="160"/>
      <c r="V30" s="160"/>
      <c r="W30" s="119"/>
      <c r="X30" s="160"/>
      <c r="Y30" s="160"/>
      <c r="Z30" s="160"/>
      <c r="AA30" s="119"/>
      <c r="AB30" s="119"/>
      <c r="AC30" s="119"/>
      <c r="AD30" s="119"/>
    </row>
    <row r="31" spans="2:30">
      <c r="B31" s="135">
        <f t="shared" si="0"/>
        <v>2037</v>
      </c>
      <c r="C31" s="136"/>
      <c r="D31" s="128">
        <f t="shared" si="5"/>
        <v>95.67</v>
      </c>
      <c r="E31" s="128">
        <f t="shared" si="1"/>
        <v>36.76</v>
      </c>
      <c r="F31" s="128">
        <f t="shared" si="5"/>
        <v>25.3</v>
      </c>
      <c r="G31" s="130">
        <f t="shared" si="6"/>
        <v>55.402177730944864</v>
      </c>
      <c r="H31" s="128">
        <f t="shared" si="2"/>
        <v>0</v>
      </c>
      <c r="I31" s="130">
        <f t="shared" si="7"/>
        <v>55.402177730944864</v>
      </c>
      <c r="J31" s="130">
        <f t="shared" si="4"/>
        <v>157.72999999999999</v>
      </c>
      <c r="K31" s="128">
        <f t="shared" si="3"/>
        <v>157.73000000000002</v>
      </c>
      <c r="L31" s="119"/>
      <c r="N31" s="117"/>
      <c r="R31" s="160"/>
      <c r="S31" s="119"/>
      <c r="T31" s="164"/>
      <c r="U31" s="160"/>
      <c r="V31" s="160"/>
      <c r="W31" s="119"/>
      <c r="X31" s="160"/>
      <c r="Y31" s="160"/>
      <c r="Z31" s="160"/>
      <c r="AA31" s="119"/>
      <c r="AB31" s="119"/>
      <c r="AC31" s="119"/>
      <c r="AD31" s="119"/>
    </row>
    <row r="32" spans="2:30">
      <c r="B32" s="135">
        <f t="shared" si="0"/>
        <v>2038</v>
      </c>
      <c r="C32" s="136"/>
      <c r="D32" s="128">
        <f t="shared" si="5"/>
        <v>97.87</v>
      </c>
      <c r="E32" s="128">
        <f t="shared" si="1"/>
        <v>37.61</v>
      </c>
      <c r="F32" s="128">
        <f t="shared" si="5"/>
        <v>25.88</v>
      </c>
      <c r="G32" s="130">
        <f t="shared" si="6"/>
        <v>56.677204074464356</v>
      </c>
      <c r="H32" s="128">
        <f t="shared" si="2"/>
        <v>0</v>
      </c>
      <c r="I32" s="130">
        <f t="shared" si="7"/>
        <v>56.677204074464356</v>
      </c>
      <c r="J32" s="130">
        <f t="shared" si="4"/>
        <v>161.36000000000001</v>
      </c>
      <c r="K32" s="128">
        <f t="shared" si="3"/>
        <v>161.36000000000001</v>
      </c>
      <c r="L32" s="119"/>
      <c r="N32" s="117"/>
      <c r="R32" s="160"/>
      <c r="S32" s="119"/>
      <c r="T32" s="164"/>
      <c r="U32" s="160"/>
      <c r="V32" s="160"/>
      <c r="W32" s="119"/>
      <c r="X32" s="160"/>
      <c r="Y32" s="160"/>
      <c r="Z32" s="160"/>
      <c r="AA32" s="119"/>
      <c r="AB32" s="119"/>
      <c r="AC32" s="119"/>
      <c r="AD32" s="119"/>
    </row>
    <row r="33" spans="2:30">
      <c r="B33" s="135">
        <f t="shared" si="0"/>
        <v>2039</v>
      </c>
      <c r="C33" s="136"/>
      <c r="D33" s="128">
        <f t="shared" si="5"/>
        <v>100.12</v>
      </c>
      <c r="E33" s="128">
        <f t="shared" si="1"/>
        <v>38.479999999999997</v>
      </c>
      <c r="F33" s="128">
        <f t="shared" si="5"/>
        <v>26.48</v>
      </c>
      <c r="G33" s="130">
        <f t="shared" si="6"/>
        <v>57.983842641376881</v>
      </c>
      <c r="H33" s="128">
        <f t="shared" si="2"/>
        <v>0</v>
      </c>
      <c r="I33" s="130">
        <f t="shared" si="7"/>
        <v>57.983842641376881</v>
      </c>
      <c r="J33" s="130">
        <f t="shared" ref="J33:J37" si="8">ROUND(I33*$C$63*8.76,2)</f>
        <v>165.08</v>
      </c>
      <c r="K33" s="128">
        <f t="shared" si="3"/>
        <v>165.07999999999998</v>
      </c>
      <c r="L33" s="119"/>
      <c r="N33" s="117"/>
      <c r="R33" s="119"/>
      <c r="S33" s="119"/>
      <c r="T33" s="119"/>
      <c r="U33" s="119"/>
      <c r="V33" s="119"/>
      <c r="W33" s="119"/>
      <c r="X33" s="119"/>
      <c r="Y33" s="119"/>
      <c r="Z33" s="119"/>
      <c r="AA33" s="119"/>
      <c r="AB33" s="119"/>
      <c r="AC33" s="119"/>
      <c r="AD33" s="119"/>
    </row>
    <row r="34" spans="2:30">
      <c r="B34" s="135">
        <f t="shared" si="0"/>
        <v>2040</v>
      </c>
      <c r="C34" s="136"/>
      <c r="D34" s="128">
        <f t="shared" si="5"/>
        <v>102.42</v>
      </c>
      <c r="E34" s="128">
        <f t="shared" si="1"/>
        <v>39.369999999999997</v>
      </c>
      <c r="F34" s="128">
        <f t="shared" si="5"/>
        <v>27.09</v>
      </c>
      <c r="G34" s="130">
        <f t="shared" si="6"/>
        <v>59.318580962416576</v>
      </c>
      <c r="H34" s="128">
        <f t="shared" si="2"/>
        <v>0</v>
      </c>
      <c r="I34" s="130">
        <f t="shared" si="7"/>
        <v>59.318580962416576</v>
      </c>
      <c r="J34" s="130">
        <f t="shared" si="8"/>
        <v>168.88</v>
      </c>
      <c r="K34" s="128">
        <f t="shared" si="3"/>
        <v>168.88</v>
      </c>
      <c r="L34" s="119"/>
      <c r="N34" s="117"/>
      <c r="R34" s="119"/>
      <c r="S34" s="119"/>
      <c r="T34" s="119"/>
      <c r="U34" s="119"/>
      <c r="V34" s="119"/>
      <c r="W34" s="119"/>
      <c r="X34" s="119"/>
      <c r="Y34" s="119"/>
      <c r="Z34" s="119"/>
      <c r="AA34" s="119"/>
      <c r="AB34" s="119"/>
      <c r="AC34" s="119"/>
      <c r="AD34" s="119"/>
    </row>
    <row r="35" spans="2:30">
      <c r="B35" s="135">
        <f t="shared" si="0"/>
        <v>2041</v>
      </c>
      <c r="C35" s="136"/>
      <c r="D35" s="128">
        <f t="shared" si="5"/>
        <v>104.78</v>
      </c>
      <c r="E35" s="128">
        <f t="shared" si="1"/>
        <v>40.28</v>
      </c>
      <c r="F35" s="128">
        <f t="shared" si="5"/>
        <v>27.71</v>
      </c>
      <c r="G35" s="130">
        <f t="shared" si="6"/>
        <v>60.684931506849317</v>
      </c>
      <c r="H35" s="128">
        <f t="shared" si="2"/>
        <v>0</v>
      </c>
      <c r="I35" s="130">
        <f t="shared" si="7"/>
        <v>60.684931506849317</v>
      </c>
      <c r="J35" s="130">
        <f t="shared" si="8"/>
        <v>172.77</v>
      </c>
      <c r="K35" s="128">
        <f t="shared" si="3"/>
        <v>172.77</v>
      </c>
      <c r="L35" s="119"/>
      <c r="N35" s="117"/>
      <c r="R35" s="119"/>
      <c r="S35" s="119"/>
      <c r="T35" s="119"/>
      <c r="U35" s="119"/>
      <c r="V35" s="119"/>
      <c r="W35" s="119"/>
      <c r="X35" s="119"/>
      <c r="Y35" s="119"/>
      <c r="Z35" s="119"/>
      <c r="AA35" s="119"/>
      <c r="AB35" s="119"/>
      <c r="AC35" s="119"/>
      <c r="AD35" s="119"/>
    </row>
    <row r="36" spans="2:30">
      <c r="B36" s="135">
        <f t="shared" si="0"/>
        <v>2042</v>
      </c>
      <c r="C36" s="136"/>
      <c r="D36" s="128">
        <f t="shared" si="5"/>
        <v>107.19</v>
      </c>
      <c r="E36" s="128">
        <f t="shared" si="1"/>
        <v>41.21</v>
      </c>
      <c r="F36" s="128">
        <f t="shared" si="5"/>
        <v>28.35</v>
      </c>
      <c r="G36" s="130">
        <f t="shared" si="6"/>
        <v>62.082894274675098</v>
      </c>
      <c r="H36" s="128">
        <f t="shared" si="2"/>
        <v>0</v>
      </c>
      <c r="I36" s="130">
        <f t="shared" si="7"/>
        <v>62.082894274675098</v>
      </c>
      <c r="J36" s="130">
        <f t="shared" si="8"/>
        <v>176.75</v>
      </c>
      <c r="K36" s="128">
        <f t="shared" si="3"/>
        <v>176.75</v>
      </c>
      <c r="L36" s="119"/>
      <c r="N36" s="117"/>
      <c r="R36" s="119"/>
      <c r="S36" s="119"/>
      <c r="T36" s="119"/>
      <c r="U36" s="119"/>
      <c r="V36" s="119"/>
      <c r="W36" s="119"/>
      <c r="X36" s="119"/>
      <c r="Y36" s="119"/>
      <c r="Z36" s="119"/>
      <c r="AA36" s="119"/>
      <c r="AB36" s="119"/>
      <c r="AC36" s="119"/>
      <c r="AD36" s="119"/>
    </row>
    <row r="37" spans="2:30">
      <c r="B37" s="135">
        <f t="shared" si="0"/>
        <v>2043</v>
      </c>
      <c r="C37" s="131"/>
      <c r="D37" s="128">
        <f t="shared" si="5"/>
        <v>109.76</v>
      </c>
      <c r="E37" s="128">
        <f t="shared" si="1"/>
        <v>42.2</v>
      </c>
      <c r="F37" s="128">
        <f t="shared" si="5"/>
        <v>29.03</v>
      </c>
      <c r="G37" s="130">
        <f t="shared" si="6"/>
        <v>63.572181243414121</v>
      </c>
      <c r="H37" s="128">
        <f t="shared" si="2"/>
        <v>0</v>
      </c>
      <c r="I37" s="130">
        <f t="shared" si="7"/>
        <v>63.572181243414121</v>
      </c>
      <c r="J37" s="130">
        <f t="shared" si="8"/>
        <v>180.99</v>
      </c>
      <c r="K37" s="128">
        <f t="shared" si="3"/>
        <v>180.99</v>
      </c>
      <c r="R37" s="119"/>
      <c r="S37" s="119"/>
      <c r="T37" s="119"/>
      <c r="U37" s="119"/>
      <c r="V37" s="119"/>
      <c r="W37" s="119"/>
      <c r="X37" s="119"/>
      <c r="Y37" s="119"/>
      <c r="Z37" s="119"/>
      <c r="AA37" s="119"/>
      <c r="AB37" s="119"/>
      <c r="AC37" s="119"/>
      <c r="AD37" s="119"/>
    </row>
    <row r="38" spans="2:30">
      <c r="B38" s="126"/>
      <c r="C38" s="131"/>
      <c r="D38" s="128"/>
      <c r="E38" s="128"/>
      <c r="F38" s="129"/>
      <c r="G38" s="128"/>
      <c r="H38" s="128"/>
      <c r="I38" s="130"/>
      <c r="J38" s="130"/>
      <c r="K38" s="137"/>
      <c r="R38" s="119"/>
      <c r="S38" s="119"/>
      <c r="T38" s="119"/>
      <c r="U38" s="119"/>
      <c r="V38" s="119"/>
      <c r="W38" s="119"/>
      <c r="X38" s="119"/>
      <c r="Y38" s="119"/>
      <c r="Z38" s="119"/>
      <c r="AA38" s="119"/>
      <c r="AB38" s="119"/>
      <c r="AC38" s="119"/>
      <c r="AD38" s="119"/>
    </row>
    <row r="39" spans="2:30">
      <c r="B39" s="126"/>
      <c r="C39" s="131"/>
      <c r="D39" s="128"/>
      <c r="E39" s="128"/>
      <c r="F39" s="129"/>
      <c r="G39" s="128"/>
      <c r="H39" s="128"/>
      <c r="I39" s="130"/>
      <c r="J39" s="130"/>
      <c r="K39" s="137"/>
      <c r="R39" s="119"/>
      <c r="S39" s="119"/>
      <c r="T39" s="119"/>
      <c r="U39" s="119"/>
      <c r="V39" s="119"/>
      <c r="W39" s="119"/>
      <c r="X39" s="119"/>
      <c r="Y39" s="119"/>
      <c r="Z39" s="119"/>
      <c r="AA39" s="119"/>
      <c r="AB39" s="119"/>
      <c r="AC39" s="119"/>
      <c r="AD39" s="119"/>
    </row>
    <row r="40" spans="2:30">
      <c r="B40" s="126"/>
      <c r="C40" s="131"/>
      <c r="D40" s="128"/>
      <c r="E40" s="128"/>
      <c r="F40" s="129"/>
      <c r="G40" s="128"/>
      <c r="H40" s="128"/>
      <c r="I40" s="130"/>
      <c r="J40" s="130"/>
      <c r="K40" s="137"/>
      <c r="R40" s="119"/>
      <c r="S40" s="119"/>
      <c r="T40" s="119"/>
      <c r="U40" s="119"/>
      <c r="V40" s="119"/>
      <c r="W40" s="119"/>
      <c r="X40" s="119"/>
      <c r="Y40" s="119"/>
      <c r="Z40" s="119"/>
      <c r="AA40" s="119"/>
      <c r="AB40" s="119"/>
      <c r="AC40" s="119"/>
      <c r="AD40" s="119"/>
    </row>
    <row r="41" spans="2:30">
      <c r="R41" s="119"/>
      <c r="S41" s="119"/>
      <c r="T41" s="119"/>
      <c r="U41" s="119"/>
      <c r="V41" s="119"/>
      <c r="W41" s="119"/>
      <c r="X41" s="119"/>
      <c r="Y41" s="119"/>
      <c r="Z41" s="119"/>
      <c r="AA41" s="119"/>
      <c r="AB41" s="119"/>
      <c r="AC41" s="119"/>
      <c r="AD41" s="119"/>
    </row>
    <row r="42" spans="2:30" ht="14.25">
      <c r="B42" s="138" t="s">
        <v>25</v>
      </c>
      <c r="C42" s="139"/>
      <c r="D42" s="139"/>
      <c r="E42" s="139"/>
      <c r="F42" s="139"/>
      <c r="G42" s="139"/>
      <c r="H42" s="139"/>
      <c r="R42" s="119"/>
      <c r="S42" s="119"/>
      <c r="T42" s="119"/>
      <c r="U42" s="119"/>
      <c r="V42" s="119"/>
      <c r="W42" s="119"/>
      <c r="X42" s="119"/>
      <c r="Y42" s="119"/>
      <c r="Z42" s="119"/>
      <c r="AA42" s="119"/>
      <c r="AB42" s="119"/>
      <c r="AC42" s="119"/>
      <c r="AD42" s="119"/>
    </row>
    <row r="43" spans="2:30">
      <c r="S43" s="119"/>
      <c r="T43" s="119"/>
      <c r="U43" s="119"/>
      <c r="V43" s="119"/>
      <c r="W43" s="119"/>
      <c r="X43" s="119"/>
      <c r="Y43" s="119"/>
      <c r="Z43" s="119"/>
      <c r="AA43" s="119"/>
      <c r="AB43" s="119"/>
      <c r="AC43" s="119"/>
      <c r="AD43" s="119"/>
    </row>
    <row r="44" spans="2:30">
      <c r="B44" s="117" t="s">
        <v>63</v>
      </c>
      <c r="C44" s="140" t="s">
        <v>64</v>
      </c>
      <c r="D44" s="141" t="s">
        <v>102</v>
      </c>
      <c r="S44" s="119"/>
      <c r="T44" s="119"/>
      <c r="U44" s="119"/>
      <c r="V44" s="119"/>
      <c r="W44" s="119"/>
      <c r="X44" s="119"/>
      <c r="Y44" s="119"/>
      <c r="Z44" s="119"/>
      <c r="AA44" s="119"/>
      <c r="AB44" s="119"/>
      <c r="AC44" s="119"/>
      <c r="AD44" s="119"/>
    </row>
    <row r="45" spans="2:30">
      <c r="C45" s="140" t="str">
        <f>C7</f>
        <v>(a)</v>
      </c>
      <c r="D45" s="117" t="s">
        <v>65</v>
      </c>
      <c r="S45" s="119"/>
      <c r="T45" s="119"/>
      <c r="U45" s="119"/>
      <c r="V45" s="119"/>
      <c r="W45" s="119"/>
      <c r="X45" s="119"/>
      <c r="Y45" s="119"/>
      <c r="Z45" s="119"/>
      <c r="AA45" s="119"/>
      <c r="AB45" s="119"/>
      <c r="AC45" s="119"/>
      <c r="AD45" s="119"/>
    </row>
    <row r="46" spans="2:30">
      <c r="C46" s="140" t="str">
        <f>D7</f>
        <v>(b)</v>
      </c>
      <c r="D46" s="130" t="str">
        <f>"= "&amp;C7&amp;" x "&amp;C62</f>
        <v>= (a) x 0.0675</v>
      </c>
      <c r="S46" s="119"/>
      <c r="T46" s="119"/>
      <c r="U46" s="119"/>
      <c r="V46" s="119"/>
      <c r="W46" s="119"/>
      <c r="X46" s="119"/>
      <c r="Y46" s="119"/>
      <c r="Z46" s="119"/>
      <c r="AA46" s="119"/>
      <c r="AB46" s="119"/>
      <c r="AC46" s="119"/>
      <c r="AD46" s="119"/>
    </row>
    <row r="47" spans="2:30">
      <c r="C47" s="140" t="str">
        <f>G7</f>
        <v>(e)</v>
      </c>
      <c r="D47" s="130" t="str">
        <f>"= ("&amp;$D$7&amp;" + "&amp;$E$7&amp;") /  (8.76 x "&amp;TEXT(C63,"0.0%")&amp;")"</f>
        <v>= ((b) + (c)) /  (8.76 x 32.5%)</v>
      </c>
      <c r="S47" s="119"/>
      <c r="T47" s="119"/>
      <c r="U47" s="119"/>
      <c r="V47" s="119"/>
      <c r="W47" s="119"/>
      <c r="X47" s="119"/>
      <c r="Y47" s="119"/>
      <c r="Z47" s="119"/>
      <c r="AA47" s="119"/>
      <c r="AB47" s="119"/>
      <c r="AC47" s="119"/>
      <c r="AD47" s="119"/>
    </row>
    <row r="48" spans="2:30">
      <c r="C48" s="140" t="str">
        <f>I7</f>
        <v>(g)</v>
      </c>
      <c r="D48" s="130" t="str">
        <f>"= "&amp;$G$7&amp;" + "&amp;$H$7</f>
        <v>= (e) + (f)</v>
      </c>
      <c r="S48" s="119"/>
      <c r="T48" s="119"/>
      <c r="U48" s="119"/>
      <c r="V48" s="119"/>
      <c r="W48" s="119"/>
      <c r="X48" s="119"/>
      <c r="Y48" s="119"/>
      <c r="Z48" s="119"/>
      <c r="AA48" s="119"/>
      <c r="AB48" s="119"/>
      <c r="AC48" s="119"/>
      <c r="AD48" s="119"/>
    </row>
    <row r="49" spans="2:25">
      <c r="C49" s="140" t="str">
        <f>K7</f>
        <v>(i)</v>
      </c>
      <c r="D49" s="85" t="str">
        <f>D44</f>
        <v>Plant Costs  - 2019 IRP Update - Table 6.1 &amp; 6.2</v>
      </c>
    </row>
    <row r="50" spans="2:25">
      <c r="C50" s="140"/>
      <c r="D50" s="130"/>
    </row>
    <row r="51" spans="2:25" ht="13.5" thickBot="1"/>
    <row r="52" spans="2:25" ht="13.5" thickBot="1">
      <c r="C52" s="42" t="str">
        <f>B2&amp;" - "&amp;B3</f>
        <v>2019 IRP Utah South Solar with Storage - 33% Capacity Factor</v>
      </c>
      <c r="D52" s="142"/>
      <c r="E52" s="142"/>
      <c r="F52" s="142"/>
      <c r="G52" s="142"/>
      <c r="H52" s="142"/>
      <c r="I52" s="143"/>
      <c r="J52" s="143"/>
      <c r="K52" s="144"/>
    </row>
    <row r="53" spans="2:25" ht="13.5" thickBot="1">
      <c r="C53" s="145" t="s">
        <v>66</v>
      </c>
      <c r="D53" s="146" t="s">
        <v>67</v>
      </c>
      <c r="E53" s="146"/>
      <c r="F53" s="146"/>
      <c r="G53" s="146"/>
      <c r="H53" s="146"/>
      <c r="I53" s="143"/>
      <c r="J53" s="143"/>
      <c r="K53" s="144"/>
    </row>
    <row r="54" spans="2:25">
      <c r="P54" s="117" t="s">
        <v>103</v>
      </c>
      <c r="Q54" s="262">
        <v>2030</v>
      </c>
    </row>
    <row r="55" spans="2:25">
      <c r="B55" s="85" t="s">
        <v>101</v>
      </c>
      <c r="C55" s="170">
        <f>'[26]Table 6.2 P1'!$C$100</f>
        <v>1611.5125096665929</v>
      </c>
      <c r="D55" s="117" t="s">
        <v>65</v>
      </c>
      <c r="O55" s="266">
        <v>500</v>
      </c>
      <c r="P55" s="117" t="s">
        <v>32</v>
      </c>
      <c r="Q55" s="262" t="s">
        <v>174</v>
      </c>
      <c r="R55" s="262" t="s">
        <v>175</v>
      </c>
      <c r="T55" s="262" t="str">
        <f>$Q$55&amp;"Proposed Station Capital Costs"</f>
        <v>L_.US4_PVSProposed Station Capital Costs</v>
      </c>
    </row>
    <row r="56" spans="2:25">
      <c r="B56" s="85" t="s">
        <v>101</v>
      </c>
      <c r="C56" s="256">
        <f>'[26]Table 6.2 P1'!$F$100*(1+'[26]Table 6.2 P1'!$G$100)</f>
        <v>24.570618817436728</v>
      </c>
      <c r="D56" s="117" t="s">
        <v>68</v>
      </c>
      <c r="R56" s="119"/>
      <c r="T56" s="262" t="str">
        <f>$Q$55&amp;"Proposed Station Fixed Costs"</f>
        <v>L_.US4_PVSProposed Station Fixed Costs</v>
      </c>
    </row>
    <row r="57" spans="2:25" ht="24" customHeight="1">
      <c r="B57" s="85"/>
      <c r="C57" s="258"/>
      <c r="D57" s="117" t="s">
        <v>105</v>
      </c>
      <c r="Q57" s="201" t="str">
        <f>Q55&amp;Q54</f>
        <v>L_.US4_PVS2030</v>
      </c>
      <c r="T57" s="262" t="str">
        <f>$Q$55&amp;"Proposed Station Variable O&amp;M Costs"</f>
        <v>L_.US4_PVSProposed Station Variable O&amp;M Costs</v>
      </c>
    </row>
    <row r="58" spans="2:25">
      <c r="B58" s="85" t="s">
        <v>101</v>
      </c>
      <c r="C58" s="256">
        <f>'[26]Table 6.2 P2'!$I$101</f>
        <v>0</v>
      </c>
      <c r="D58" s="117" t="s">
        <v>69</v>
      </c>
      <c r="K58" s="119"/>
      <c r="L58" s="149"/>
      <c r="M58" s="52"/>
      <c r="N58" s="163"/>
      <c r="O58" s="52"/>
      <c r="P58" s="52"/>
      <c r="Q58" s="119" t="str">
        <f>'[27]13. Year 1 Cap Recov Rate'!$U$482</f>
        <v>Photovoltaic (Utility) 30% ITC</v>
      </c>
      <c r="R58" s="119"/>
      <c r="T58" s="119"/>
      <c r="U58" s="119"/>
      <c r="V58" s="119"/>
      <c r="W58" s="119"/>
      <c r="X58" s="119"/>
      <c r="Y58" s="119"/>
    </row>
    <row r="59" spans="2:25">
      <c r="B59" s="85"/>
      <c r="C59" s="158"/>
      <c r="D59" s="117" t="s">
        <v>70</v>
      </c>
      <c r="I59" s="184" t="s">
        <v>91</v>
      </c>
      <c r="L59" s="151"/>
      <c r="M59" s="152"/>
      <c r="O59" s="150"/>
      <c r="P59" s="119"/>
      <c r="Q59" s="119"/>
      <c r="R59" s="119"/>
      <c r="T59" s="119"/>
      <c r="U59" s="119"/>
      <c r="V59" s="119"/>
      <c r="W59" s="119"/>
      <c r="X59" s="119"/>
      <c r="Y59" s="119"/>
    </row>
    <row r="60" spans="2:25">
      <c r="B60" s="357" t="str">
        <f>LEFT(RIGHT(INDEX('Table 3 TransCost'!$39:$39,1,MATCH(F60,'Table 3 TransCost'!$4:$4,0)),6),5)</f>
        <v>2030$</v>
      </c>
      <c r="C60" s="258">
        <f>INDEX('Table 3 TransCost'!$39:$39,1,MATCH(F60,'Table 3 TransCost'!$4:$4,0)+2)</f>
        <v>21.577297145999619</v>
      </c>
      <c r="D60" s="117" t="s">
        <v>218</v>
      </c>
      <c r="F60" s="262" t="s">
        <v>222</v>
      </c>
      <c r="K60" s="151"/>
      <c r="L60" s="151"/>
      <c r="M60" s="151"/>
      <c r="N60" s="164"/>
      <c r="O60" s="150"/>
      <c r="P60" s="119"/>
      <c r="Q60" s="119"/>
      <c r="R60" s="119"/>
      <c r="T60" s="119"/>
      <c r="U60" s="119"/>
      <c r="V60" s="119"/>
      <c r="W60" s="119"/>
      <c r="X60" s="119"/>
      <c r="Y60" s="119"/>
    </row>
    <row r="61" spans="2:25">
      <c r="B61" s="85"/>
      <c r="C61" s="187"/>
      <c r="K61" s="151"/>
      <c r="L61" s="151"/>
      <c r="M61" s="151"/>
      <c r="N61" s="164"/>
      <c r="O61" s="151"/>
      <c r="R61" s="119"/>
      <c r="T61" s="119"/>
      <c r="U61" s="119"/>
      <c r="V61" s="119"/>
      <c r="W61" s="119"/>
      <c r="X61" s="119"/>
      <c r="Y61" s="119"/>
    </row>
    <row r="62" spans="2:25">
      <c r="C62" s="257">
        <f>INDEX('[27]13. Year 1 Cap Recov Rate'!$Y:$Y,MATCH($R$55,'[27]13. Year 1 Cap Recov Rate'!$X:$X,0),1)/100</f>
        <v>6.7500000000000004E-2</v>
      </c>
      <c r="D62" s="117" t="s">
        <v>36</v>
      </c>
      <c r="E62" s="117" t="s">
        <v>109</v>
      </c>
      <c r="K62" s="155"/>
      <c r="L62" s="156"/>
      <c r="M62" s="156"/>
      <c r="O62" s="157"/>
    </row>
    <row r="63" spans="2:25">
      <c r="C63" s="195">
        <f>'[26]Table 6.2 P2'!$C$101</f>
        <v>0.32500000000000001</v>
      </c>
      <c r="D63" s="117" t="s">
        <v>37</v>
      </c>
    </row>
    <row r="64" spans="2:25" ht="13.5" thickBot="1">
      <c r="D64" s="154"/>
    </row>
    <row r="65" spans="3:14" ht="13.5" thickBot="1">
      <c r="C65" s="40" t="str">
        <f>"Company Official Inflation Forecast Dated "&amp;TEXT('Table 4'!$H$5,"mmmm dd, yyyy")</f>
        <v>Company Official Inflation Forecast Dated December 31, 2020</v>
      </c>
      <c r="D65" s="142"/>
      <c r="E65" s="142"/>
      <c r="F65" s="142"/>
      <c r="G65" s="142"/>
      <c r="H65" s="142"/>
      <c r="I65" s="142"/>
      <c r="J65" s="142"/>
      <c r="K65" s="144"/>
    </row>
    <row r="66" spans="3:14">
      <c r="C66" s="87">
        <v>2017</v>
      </c>
      <c r="D66" s="41">
        <f>VLOOKUP(C66,'[20]Inflation Forecast'!$B$6:$C$61,2,FALSE)</f>
        <v>0.02</v>
      </c>
      <c r="E66" s="85"/>
      <c r="F66" s="87">
        <f>C74+1</f>
        <v>2026</v>
      </c>
      <c r="G66" s="41">
        <f>VLOOKUP(F66,'[20]Inflation Forecast'!$B$6:$C$61,2,FALSE)</f>
        <v>2.1999999999999999E-2</v>
      </c>
      <c r="H66" s="41"/>
      <c r="I66" s="87">
        <f>F74+1</f>
        <v>2035</v>
      </c>
      <c r="J66" s="41">
        <f>VLOOKUP(I66,'[20]Inflation Forecast'!$B$6:$C$61,2,FALSE)</f>
        <v>2.3E-2</v>
      </c>
    </row>
    <row r="67" spans="3:14">
      <c r="C67" s="87">
        <f t="shared" ref="C67:C74" si="9">C66+1</f>
        <v>2018</v>
      </c>
      <c r="D67" s="41">
        <f>VLOOKUP(C67,'[20]Inflation Forecast'!$B$6:$C$61,2,FALSE)</f>
        <v>2.4E-2</v>
      </c>
      <c r="E67" s="85"/>
      <c r="F67" s="87">
        <f t="shared" ref="F67:F74" si="10">F66+1</f>
        <v>2027</v>
      </c>
      <c r="G67" s="41">
        <f>VLOOKUP(F67,'[20]Inflation Forecast'!$B$6:$C$61,2,FALSE)</f>
        <v>2.3E-2</v>
      </c>
      <c r="H67" s="41"/>
      <c r="I67" s="87">
        <f>I66+1</f>
        <v>2036</v>
      </c>
      <c r="J67" s="41">
        <f>VLOOKUP(I67,'[20]Inflation Forecast'!$B$6:$C$61,2,FALSE)</f>
        <v>2.3E-2</v>
      </c>
    </row>
    <row r="68" spans="3:14">
      <c r="C68" s="87">
        <f t="shared" si="9"/>
        <v>2019</v>
      </c>
      <c r="D68" s="41">
        <f>VLOOKUP(C68,'[20]Inflation Forecast'!$B$6:$C$61,2,FALSE)</f>
        <v>1.7999999999999999E-2</v>
      </c>
      <c r="E68" s="85"/>
      <c r="F68" s="87">
        <f t="shared" si="10"/>
        <v>2028</v>
      </c>
      <c r="G68" s="41">
        <f>VLOOKUP(F68,'[20]Inflation Forecast'!$B$6:$C$61,2,FALSE)</f>
        <v>2.3E-2</v>
      </c>
      <c r="H68" s="41"/>
      <c r="I68" s="87">
        <f t="shared" ref="I68:I74" si="11">I67+1</f>
        <v>2037</v>
      </c>
      <c r="J68" s="41">
        <f>VLOOKUP(I68,'[20]Inflation Forecast'!$B$6:$C$61,2,FALSE)</f>
        <v>2.3E-2</v>
      </c>
    </row>
    <row r="69" spans="3:14">
      <c r="C69" s="87">
        <f t="shared" si="9"/>
        <v>2020</v>
      </c>
      <c r="D69" s="41">
        <f>VLOOKUP(C69,'[20]Inflation Forecast'!$B$6:$C$61,2,FALSE)</f>
        <v>1.2E-2</v>
      </c>
      <c r="E69" s="85"/>
      <c r="F69" s="87">
        <f t="shared" si="10"/>
        <v>2029</v>
      </c>
      <c r="G69" s="41">
        <f>VLOOKUP(F69,'[20]Inflation Forecast'!$B$6:$C$61,2,FALSE)</f>
        <v>2.3E-2</v>
      </c>
      <c r="H69" s="41"/>
      <c r="I69" s="87">
        <f t="shared" si="11"/>
        <v>2038</v>
      </c>
      <c r="J69" s="41">
        <f>VLOOKUP(I69,'[20]Inflation Forecast'!$B$6:$C$61,2,FALSE)</f>
        <v>2.3E-2</v>
      </c>
    </row>
    <row r="70" spans="3:14">
      <c r="C70" s="87">
        <f t="shared" si="9"/>
        <v>2021</v>
      </c>
      <c r="D70" s="41">
        <f>VLOOKUP(C70,'[20]Inflation Forecast'!$B$6:$C$61,2,FALSE)</f>
        <v>1.9E-2</v>
      </c>
      <c r="E70" s="85"/>
      <c r="F70" s="87">
        <f t="shared" si="10"/>
        <v>2030</v>
      </c>
      <c r="G70" s="41">
        <f>VLOOKUP(F70,'[20]Inflation Forecast'!$B$6:$C$61,2,FALSE)</f>
        <v>2.3E-2</v>
      </c>
      <c r="H70" s="41"/>
      <c r="I70" s="87">
        <f t="shared" si="11"/>
        <v>2039</v>
      </c>
      <c r="J70" s="41">
        <f>VLOOKUP(I70,'[20]Inflation Forecast'!$B$6:$C$61,2,FALSE)</f>
        <v>2.3E-2</v>
      </c>
    </row>
    <row r="71" spans="3:14">
      <c r="C71" s="87">
        <f t="shared" si="9"/>
        <v>2022</v>
      </c>
      <c r="D71" s="41">
        <f>VLOOKUP(C71,'[20]Inflation Forecast'!$B$6:$C$61,2,FALSE)</f>
        <v>2.1999999999999999E-2</v>
      </c>
      <c r="E71" s="85"/>
      <c r="F71" s="87">
        <f t="shared" si="10"/>
        <v>2031</v>
      </c>
      <c r="G71" s="41">
        <f>VLOOKUP(F71,'[20]Inflation Forecast'!$B$6:$C$61,2,FALSE)</f>
        <v>2.3E-2</v>
      </c>
      <c r="H71" s="41"/>
      <c r="I71" s="87">
        <f t="shared" si="11"/>
        <v>2040</v>
      </c>
      <c r="J71" s="41">
        <f>VLOOKUP(I71,'[20]Inflation Forecast'!$B$6:$C$61,2,FALSE)</f>
        <v>2.3E-2</v>
      </c>
    </row>
    <row r="72" spans="3:14" s="119" customFormat="1">
      <c r="C72" s="87">
        <f t="shared" si="9"/>
        <v>2023</v>
      </c>
      <c r="D72" s="41">
        <f>VLOOKUP(C72,'[20]Inflation Forecast'!$B$6:$C$61,2,FALSE)</f>
        <v>0.02</v>
      </c>
      <c r="E72" s="86"/>
      <c r="F72" s="87">
        <f t="shared" si="10"/>
        <v>2032</v>
      </c>
      <c r="G72" s="41">
        <f>VLOOKUP(F72,'[20]Inflation Forecast'!$B$6:$C$61,2,FALSE)</f>
        <v>2.3E-2</v>
      </c>
      <c r="H72" s="41"/>
      <c r="I72" s="87">
        <f t="shared" si="11"/>
        <v>2041</v>
      </c>
      <c r="J72" s="41">
        <f>VLOOKUP(I72,'[20]Inflation Forecast'!$B$6:$C$61,2,FALSE)</f>
        <v>2.3E-2</v>
      </c>
      <c r="N72" s="164"/>
    </row>
    <row r="73" spans="3:14" s="119" customFormat="1">
      <c r="C73" s="87">
        <f t="shared" si="9"/>
        <v>2024</v>
      </c>
      <c r="D73" s="41">
        <f>VLOOKUP(C73,'[20]Inflation Forecast'!$B$6:$C$61,2,FALSE)</f>
        <v>0.02</v>
      </c>
      <c r="E73" s="86"/>
      <c r="F73" s="87">
        <f t="shared" si="10"/>
        <v>2033</v>
      </c>
      <c r="G73" s="41">
        <f>VLOOKUP(F73,'[20]Inflation Forecast'!$B$6:$C$61,2,FALSE)</f>
        <v>2.3E-2</v>
      </c>
      <c r="H73" s="41"/>
      <c r="I73" s="87">
        <f t="shared" si="11"/>
        <v>2042</v>
      </c>
      <c r="J73" s="41">
        <f>VLOOKUP(I73,'[20]Inflation Forecast'!$B$6:$C$61,2,FALSE)</f>
        <v>2.3E-2</v>
      </c>
      <c r="N73" s="164"/>
    </row>
    <row r="74" spans="3:14" s="119" customFormat="1">
      <c r="C74" s="87">
        <f t="shared" si="9"/>
        <v>2025</v>
      </c>
      <c r="D74" s="41">
        <f>VLOOKUP(C74,'[20]Inflation Forecast'!$B$6:$C$61,2,FALSE)</f>
        <v>2.1000000000000001E-2</v>
      </c>
      <c r="E74" s="86"/>
      <c r="F74" s="87">
        <f t="shared" si="10"/>
        <v>2034</v>
      </c>
      <c r="G74" s="41">
        <f>VLOOKUP(F74,'[20]Inflation Forecast'!$B$6:$C$61,2,FALSE)</f>
        <v>2.3E-2</v>
      </c>
      <c r="H74" s="41"/>
      <c r="I74" s="87">
        <f t="shared" si="11"/>
        <v>2043</v>
      </c>
      <c r="J74" s="41">
        <f>VLOOKUP(I74,'[20]Inflation Forecast'!$B$6:$C$61,2,FALSE)</f>
        <v>2.4E-2</v>
      </c>
      <c r="N74" s="164"/>
    </row>
    <row r="75" spans="3:14" s="119" customFormat="1">
      <c r="N75" s="164"/>
    </row>
    <row r="76" spans="3:14" s="119" customFormat="1">
      <c r="N76" s="164"/>
    </row>
    <row r="93" spans="3:4">
      <c r="C93" s="150"/>
      <c r="D93" s="154"/>
    </row>
    <row r="94" spans="3:4">
      <c r="C94" s="150"/>
      <c r="D94" s="154"/>
    </row>
    <row r="95" spans="3:4">
      <c r="C95" s="150"/>
      <c r="D95" s="154"/>
    </row>
    <row r="96" spans="3:4">
      <c r="C96" s="150"/>
      <c r="D96" s="154"/>
    </row>
    <row r="97" spans="3:4">
      <c r="C97" s="150"/>
      <c r="D97" s="154"/>
    </row>
    <row r="98" spans="3:4">
      <c r="C98" s="150"/>
      <c r="D98" s="154"/>
    </row>
    <row r="99" spans="3:4">
      <c r="C99" s="150"/>
      <c r="D99" s="154"/>
    </row>
    <row r="100" spans="3:4">
      <c r="C100" s="150"/>
      <c r="D100" s="154"/>
    </row>
    <row r="101" spans="3:4">
      <c r="C101" s="150"/>
      <c r="D101" s="154"/>
    </row>
    <row r="102" spans="3:4">
      <c r="C102" s="150"/>
      <c r="D102" s="154"/>
    </row>
  </sheetData>
  <printOptions horizontalCentered="1"/>
  <pageMargins left="0.8" right="0.3" top="0.4" bottom="0.4" header="0.5" footer="0.2"/>
  <pageSetup scale="58" orientation="landscape" r:id="rId1"/>
  <headerFooter alignWithMargins="0"/>
  <rowBreaks count="1" manualBreakCount="1">
    <brk id="51" max="16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B1:AF102"/>
  <sheetViews>
    <sheetView zoomScale="70" zoomScaleNormal="70" workbookViewId="0">
      <selection activeCell="K20" sqref="K20"/>
    </sheetView>
  </sheetViews>
  <sheetFormatPr defaultColWidth="9.33203125" defaultRowHeight="12.75"/>
  <cols>
    <col min="1" max="1" width="13.33203125" style="117" customWidth="1"/>
    <col min="2" max="2" width="15" style="117" customWidth="1"/>
    <col min="3" max="3" width="12.33203125" style="117" bestFit="1" customWidth="1"/>
    <col min="4" max="4" width="19.83203125" style="117" customWidth="1"/>
    <col min="5" max="5" width="8.83203125" style="117" customWidth="1"/>
    <col min="6" max="6" width="13.5" style="117" customWidth="1"/>
    <col min="7" max="8" width="9.5" style="117" bestFit="1" customWidth="1"/>
    <col min="9" max="9" width="12.6640625" style="117" customWidth="1"/>
    <col min="10" max="10" width="14" style="117" customWidth="1"/>
    <col min="11" max="11" width="10.6640625" style="117" customWidth="1"/>
    <col min="12" max="12" width="3.1640625" style="117" customWidth="1"/>
    <col min="13" max="13" width="15" style="117" hidden="1" customWidth="1"/>
    <col min="14" max="14" width="5.6640625" style="161" customWidth="1"/>
    <col min="15" max="15" width="9.33203125" style="117" customWidth="1"/>
    <col min="16" max="17" width="16" style="117" customWidth="1"/>
    <col min="18" max="18" width="18.1640625" style="117" customWidth="1"/>
    <col min="19" max="19" width="9.33203125" style="117"/>
    <col min="20" max="20" width="22.33203125" style="117" customWidth="1"/>
    <col min="21" max="21" width="18.1640625" style="117" customWidth="1"/>
    <col min="22" max="22" width="9.6640625" style="117" bestFit="1" customWidth="1"/>
    <col min="23" max="24" width="9.33203125" style="117"/>
    <col min="25" max="25" width="12" style="117" bestFit="1" customWidth="1"/>
    <col min="26" max="26" width="9.33203125" style="117"/>
    <col min="27" max="27" width="13.6640625" style="117" customWidth="1"/>
    <col min="28" max="28" width="12" style="117" bestFit="1" customWidth="1"/>
    <col min="29" max="16384" width="9.33203125" style="117"/>
  </cols>
  <sheetData>
    <row r="1" spans="2:32" ht="15.75">
      <c r="B1" s="115" t="s">
        <v>56</v>
      </c>
      <c r="C1" s="116"/>
      <c r="D1" s="116"/>
      <c r="E1" s="116"/>
      <c r="F1" s="116"/>
      <c r="G1" s="116"/>
      <c r="H1" s="116"/>
      <c r="I1" s="116"/>
      <c r="J1" s="116"/>
    </row>
    <row r="2" spans="2:32" ht="15.75">
      <c r="B2" s="115" t="s">
        <v>147</v>
      </c>
      <c r="C2" s="116"/>
      <c r="D2" s="116"/>
      <c r="E2" s="116"/>
      <c r="F2" s="116"/>
      <c r="G2" s="116"/>
      <c r="H2" s="116"/>
      <c r="I2" s="116"/>
      <c r="J2" s="116"/>
      <c r="R2" s="119"/>
      <c r="S2" s="119"/>
      <c r="T2" s="119"/>
      <c r="U2" s="119"/>
      <c r="V2" s="119"/>
      <c r="W2" s="119"/>
      <c r="X2" s="119"/>
      <c r="Y2" s="119"/>
    </row>
    <row r="3" spans="2:32" ht="15.75">
      <c r="B3" s="115" t="str">
        <f>TEXT($C$63,"0%")&amp;" Capacity Factor"</f>
        <v>30% Capacity Factor</v>
      </c>
      <c r="C3" s="116"/>
      <c r="D3" s="116"/>
      <c r="E3" s="116"/>
      <c r="F3" s="116"/>
      <c r="G3" s="116"/>
      <c r="H3" s="116"/>
      <c r="I3" s="116"/>
      <c r="J3" s="116"/>
      <c r="R3" s="119"/>
      <c r="S3" s="119"/>
      <c r="T3" s="119"/>
      <c r="U3" s="119"/>
      <c r="V3" s="119"/>
      <c r="W3" s="119"/>
      <c r="X3" s="119"/>
      <c r="Y3" s="119"/>
    </row>
    <row r="4" spans="2:32">
      <c r="B4" s="118"/>
      <c r="C4" s="118"/>
      <c r="D4" s="118"/>
      <c r="E4" s="118"/>
      <c r="F4" s="118"/>
      <c r="G4" s="118"/>
      <c r="H4" s="118"/>
      <c r="I4" s="119"/>
      <c r="J4" s="119"/>
      <c r="K4" s="119"/>
      <c r="R4" s="119"/>
      <c r="S4" s="119"/>
      <c r="T4" s="119"/>
      <c r="U4" s="119"/>
      <c r="V4" s="119"/>
      <c r="W4" s="119"/>
      <c r="X4" s="119"/>
      <c r="Y4" s="119"/>
    </row>
    <row r="5" spans="2:32" ht="51.75" customHeight="1">
      <c r="B5" s="120" t="s">
        <v>0</v>
      </c>
      <c r="C5" s="121" t="s">
        <v>10</v>
      </c>
      <c r="D5" s="121" t="s">
        <v>11</v>
      </c>
      <c r="E5" s="121" t="s">
        <v>12</v>
      </c>
      <c r="F5" s="17" t="s">
        <v>92</v>
      </c>
      <c r="G5" s="121" t="s">
        <v>62</v>
      </c>
      <c r="H5" s="17" t="s">
        <v>13</v>
      </c>
      <c r="I5" s="121" t="s">
        <v>73</v>
      </c>
      <c r="J5" s="17" t="s">
        <v>52</v>
      </c>
      <c r="K5" s="121" t="s">
        <v>224</v>
      </c>
      <c r="M5" s="201"/>
      <c r="N5" s="201"/>
      <c r="P5" s="201"/>
      <c r="R5" s="263"/>
      <c r="S5" s="119"/>
      <c r="T5" s="119"/>
      <c r="U5" s="119"/>
      <c r="V5" s="119"/>
      <c r="W5" s="119"/>
      <c r="X5" s="119"/>
      <c r="Y5" s="369"/>
      <c r="Z5" s="201"/>
    </row>
    <row r="6" spans="2:32" ht="24" customHeight="1">
      <c r="B6" s="122"/>
      <c r="C6" s="123" t="s">
        <v>8</v>
      </c>
      <c r="D6" s="124" t="s">
        <v>9</v>
      </c>
      <c r="E6" s="124" t="s">
        <v>9</v>
      </c>
      <c r="F6" s="124" t="s">
        <v>9</v>
      </c>
      <c r="G6" s="123" t="s">
        <v>31</v>
      </c>
      <c r="H6" s="18" t="s">
        <v>31</v>
      </c>
      <c r="I6" s="123" t="s">
        <v>31</v>
      </c>
      <c r="J6" s="19" t="s">
        <v>9</v>
      </c>
      <c r="K6" s="124" t="s">
        <v>9</v>
      </c>
      <c r="R6" s="264"/>
      <c r="S6" s="119"/>
      <c r="T6" s="119"/>
      <c r="U6" s="119"/>
      <c r="V6" s="119"/>
      <c r="W6" s="119"/>
      <c r="X6" s="119"/>
      <c r="Y6" s="119"/>
    </row>
    <row r="7" spans="2:32">
      <c r="C7" s="125" t="s">
        <v>1</v>
      </c>
      <c r="D7" s="125" t="s">
        <v>2</v>
      </c>
      <c r="E7" s="125" t="s">
        <v>3</v>
      </c>
      <c r="F7" s="125" t="s">
        <v>4</v>
      </c>
      <c r="G7" s="125" t="s">
        <v>5</v>
      </c>
      <c r="H7" s="125" t="s">
        <v>7</v>
      </c>
      <c r="I7" s="125" t="s">
        <v>22</v>
      </c>
      <c r="J7" s="125" t="s">
        <v>23</v>
      </c>
      <c r="K7" s="125" t="s">
        <v>24</v>
      </c>
      <c r="R7" s="119"/>
      <c r="S7" s="119"/>
      <c r="T7" s="119"/>
      <c r="U7" s="119"/>
      <c r="V7" s="119"/>
      <c r="W7" s="119"/>
      <c r="X7" s="119"/>
      <c r="Y7" s="119"/>
    </row>
    <row r="8" spans="2:32" ht="6" customHeight="1">
      <c r="K8" s="119"/>
      <c r="R8" s="119"/>
      <c r="S8" s="119"/>
      <c r="T8" s="119"/>
      <c r="U8" s="119"/>
      <c r="V8" s="119"/>
      <c r="W8" s="119"/>
      <c r="X8" s="119"/>
      <c r="Y8" s="119"/>
    </row>
    <row r="9" spans="2:32" ht="15.75">
      <c r="B9" s="43" t="str">
        <f>C52</f>
        <v>2019 IRP Jim Bridger Solar with Storage - 30% Capacity Factor</v>
      </c>
      <c r="C9" s="119"/>
      <c r="E9" s="119"/>
      <c r="F9" s="119"/>
      <c r="G9" s="119"/>
      <c r="H9" s="119"/>
      <c r="I9" s="119"/>
      <c r="J9" s="119"/>
      <c r="K9" s="119"/>
      <c r="N9" s="117"/>
      <c r="R9" s="119"/>
    </row>
    <row r="10" spans="2:32">
      <c r="B10" s="126">
        <v>2016</v>
      </c>
      <c r="C10" s="127"/>
      <c r="D10" s="128"/>
      <c r="E10" s="128"/>
      <c r="F10" s="128"/>
      <c r="G10" s="129"/>
      <c r="H10" s="129"/>
      <c r="I10" s="130"/>
      <c r="J10" s="130"/>
      <c r="K10" s="128"/>
      <c r="N10" s="162"/>
      <c r="R10" s="119"/>
    </row>
    <row r="11" spans="2:32">
      <c r="B11" s="126">
        <f t="shared" ref="B11:B37" si="0">B10+1</f>
        <v>2017</v>
      </c>
      <c r="C11" s="131"/>
      <c r="D11" s="128"/>
      <c r="E11" s="128"/>
      <c r="F11" s="128"/>
      <c r="G11" s="129"/>
      <c r="H11" s="128"/>
      <c r="I11" s="130"/>
      <c r="J11" s="130"/>
      <c r="K11" s="128"/>
      <c r="N11" s="117"/>
      <c r="R11" s="119"/>
    </row>
    <row r="12" spans="2:32">
      <c r="B12" s="135">
        <f t="shared" si="0"/>
        <v>2018</v>
      </c>
      <c r="C12" s="136"/>
      <c r="D12" s="128"/>
      <c r="E12" s="148">
        <f>$C$56</f>
        <v>24.570618817436728</v>
      </c>
      <c r="F12" s="148"/>
      <c r="G12" s="130"/>
      <c r="H12" s="148">
        <f>$C$58</f>
        <v>0</v>
      </c>
      <c r="I12" s="130"/>
      <c r="J12" s="130"/>
      <c r="K12" s="128">
        <f>(D12+E12+F12)</f>
        <v>24.570618817436728</v>
      </c>
      <c r="L12" s="119"/>
      <c r="N12" s="117"/>
      <c r="R12" s="119"/>
      <c r="T12" s="161"/>
      <c r="U12" s="153"/>
      <c r="V12" s="153"/>
      <c r="W12" s="266"/>
      <c r="Y12" s="153"/>
      <c r="Z12" s="153"/>
      <c r="AF12" s="153"/>
    </row>
    <row r="13" spans="2:32">
      <c r="B13" s="135">
        <f t="shared" si="0"/>
        <v>2019</v>
      </c>
      <c r="C13" s="136"/>
      <c r="D13" s="128"/>
      <c r="E13" s="128">
        <f t="shared" ref="E13:E37" si="1">ROUND(E12*(1+(IFERROR(INDEX($D$66:$D$74,MATCH($B13,$C$66:$C$74,0),1),0)+IFERROR(INDEX($G$66:$G$74,MATCH($B13,$F$66:$F$74,0),1),0)+IFERROR(INDEX($J$66:$J$74,MATCH($B13,$I$66:$I$74,0),1),0))),2)</f>
        <v>25.01</v>
      </c>
      <c r="F13" s="128"/>
      <c r="G13" s="130"/>
      <c r="H13" s="128">
        <f t="shared" ref="H13:H37" si="2">ROUND(H12*(1+(IFERROR(INDEX($D$66:$D$74,MATCH($B13,$C$66:$C$74,0),1),0)+IFERROR(INDEX($G$66:$G$74,MATCH($B13,$F$66:$F$74,0),1),0)+IFERROR(INDEX($J$66:$J$74,MATCH($B13,$I$66:$I$74,0),1),0))),2)</f>
        <v>0</v>
      </c>
      <c r="I13" s="130"/>
      <c r="J13" s="130"/>
      <c r="K13" s="128">
        <f t="shared" ref="K13:K37" si="3">(D13+E13+F13)</f>
        <v>25.01</v>
      </c>
      <c r="L13" s="119"/>
      <c r="N13" s="117"/>
      <c r="R13" s="119"/>
      <c r="V13" s="153"/>
      <c r="Y13" s="153"/>
      <c r="Z13" s="153"/>
      <c r="AF13" s="153"/>
    </row>
    <row r="14" spans="2:32">
      <c r="B14" s="135">
        <f t="shared" si="0"/>
        <v>2020</v>
      </c>
      <c r="C14" s="136"/>
      <c r="D14" s="128"/>
      <c r="E14" s="128">
        <f t="shared" si="1"/>
        <v>25.31</v>
      </c>
      <c r="F14" s="128"/>
      <c r="G14" s="130"/>
      <c r="H14" s="128">
        <f t="shared" si="2"/>
        <v>0</v>
      </c>
      <c r="I14" s="130"/>
      <c r="J14" s="130"/>
      <c r="K14" s="128">
        <f t="shared" si="3"/>
        <v>25.31</v>
      </c>
      <c r="L14" s="119"/>
      <c r="N14" s="117"/>
      <c r="O14" s="132"/>
      <c r="P14" s="133"/>
      <c r="Q14" s="134"/>
      <c r="R14" s="119"/>
      <c r="V14" s="153"/>
      <c r="Y14" s="153"/>
      <c r="Z14" s="153"/>
      <c r="AF14" s="153"/>
    </row>
    <row r="15" spans="2:32">
      <c r="B15" s="135">
        <f t="shared" si="0"/>
        <v>2021</v>
      </c>
      <c r="C15" s="136"/>
      <c r="D15" s="128"/>
      <c r="E15" s="128">
        <f t="shared" si="1"/>
        <v>25.79</v>
      </c>
      <c r="F15" s="128"/>
      <c r="G15" s="130"/>
      <c r="H15" s="128">
        <f t="shared" si="2"/>
        <v>0</v>
      </c>
      <c r="I15" s="130"/>
      <c r="J15" s="130"/>
      <c r="K15" s="128">
        <f t="shared" si="3"/>
        <v>25.79</v>
      </c>
      <c r="L15" s="119"/>
      <c r="N15" s="117"/>
      <c r="O15" s="259"/>
      <c r="P15" s="133"/>
      <c r="Q15" s="134"/>
      <c r="R15" s="119"/>
      <c r="V15" s="153"/>
      <c r="Y15" s="153"/>
      <c r="Z15" s="153"/>
      <c r="AF15" s="153"/>
    </row>
    <row r="16" spans="2:32">
      <c r="B16" s="135">
        <f t="shared" si="0"/>
        <v>2022</v>
      </c>
      <c r="C16" s="136"/>
      <c r="D16" s="128"/>
      <c r="E16" s="128">
        <f t="shared" si="1"/>
        <v>26.36</v>
      </c>
      <c r="F16" s="128"/>
      <c r="G16" s="130"/>
      <c r="H16" s="128">
        <f t="shared" si="2"/>
        <v>0</v>
      </c>
      <c r="I16" s="130"/>
      <c r="J16" s="130"/>
      <c r="K16" s="128">
        <f t="shared" si="3"/>
        <v>26.36</v>
      </c>
      <c r="L16" s="119"/>
      <c r="N16" s="117"/>
      <c r="O16" s="336"/>
      <c r="R16" s="119"/>
      <c r="V16" s="153"/>
      <c r="Y16" s="153"/>
      <c r="Z16" s="153"/>
      <c r="AF16" s="153"/>
    </row>
    <row r="17" spans="2:32">
      <c r="B17" s="135">
        <f t="shared" si="0"/>
        <v>2023</v>
      </c>
      <c r="C17" s="136"/>
      <c r="D17" s="128"/>
      <c r="E17" s="128">
        <f t="shared" si="1"/>
        <v>26.89</v>
      </c>
      <c r="F17" s="128"/>
      <c r="G17" s="130"/>
      <c r="H17" s="128">
        <f t="shared" si="2"/>
        <v>0</v>
      </c>
      <c r="I17" s="130"/>
      <c r="J17" s="130"/>
      <c r="K17" s="128">
        <f t="shared" si="3"/>
        <v>26.89</v>
      </c>
      <c r="L17" s="119"/>
      <c r="N17" s="117"/>
      <c r="O17" s="185"/>
      <c r="R17" s="119"/>
      <c r="V17" s="153"/>
      <c r="Y17" s="153"/>
      <c r="Z17" s="153"/>
      <c r="AF17" s="153"/>
    </row>
    <row r="18" spans="2:32">
      <c r="B18" s="135">
        <f t="shared" si="0"/>
        <v>2024</v>
      </c>
      <c r="C18" s="335">
        <f t="array" ref="C18">SUM(([24]StaBuild!$E$2:$E$1203)*([24]StaBuild!$C$2:$C$1203=$Q$55)*([24]StaBuild!$A$2:$A$1203=B18))*1000000/($O$55*1000)</f>
        <v>1227.9632768361582</v>
      </c>
      <c r="D18" s="128">
        <f>C18*$C$62</f>
        <v>62.441932627118646</v>
      </c>
      <c r="E18" s="128">
        <f t="shared" si="1"/>
        <v>27.43</v>
      </c>
      <c r="F18" s="128">
        <f>C60</f>
        <v>0</v>
      </c>
      <c r="G18" s="130">
        <f>(D18+E18+F18)/(8.76*$C$63)</f>
        <v>34.084229367526298</v>
      </c>
      <c r="H18" s="128">
        <f t="shared" si="2"/>
        <v>0</v>
      </c>
      <c r="I18" s="130">
        <f>(G18+H18)</f>
        <v>34.084229367526298</v>
      </c>
      <c r="J18" s="130">
        <f t="shared" ref="J18:J32" si="4">ROUND(I18*$C$63*8.76,2)</f>
        <v>89.87</v>
      </c>
      <c r="K18" s="128">
        <f t="shared" si="3"/>
        <v>89.871932627118639</v>
      </c>
      <c r="L18" s="119"/>
      <c r="N18" s="117"/>
      <c r="O18" s="337"/>
      <c r="Q18" s="153"/>
      <c r="R18" s="119"/>
      <c r="T18" s="161"/>
      <c r="U18" s="153"/>
      <c r="V18" s="153"/>
      <c r="W18" s="153"/>
      <c r="X18" s="153"/>
      <c r="Y18" s="153"/>
      <c r="Z18" s="153"/>
      <c r="AA18" s="268"/>
      <c r="AB18" s="267"/>
      <c r="AF18" s="153"/>
    </row>
    <row r="19" spans="2:32">
      <c r="B19" s="135">
        <f t="shared" si="0"/>
        <v>2025</v>
      </c>
      <c r="C19" s="136"/>
      <c r="D19" s="128">
        <f t="shared" ref="D19:F37" si="5">ROUND(D18*(1+(IFERROR(INDEX($D$66:$D$74,MATCH($B19,$C$66:$C$74,0),1),0)+IFERROR(INDEX($G$66:$G$74,MATCH($B19,$F$66:$F$74,0),1),0)+IFERROR(INDEX($J$66:$J$74,MATCH($B19,$I$66:$I$74,0),1),0))),2)</f>
        <v>63.75</v>
      </c>
      <c r="E19" s="128">
        <f t="shared" si="1"/>
        <v>28.01</v>
      </c>
      <c r="F19" s="128">
        <f t="shared" si="5"/>
        <v>0</v>
      </c>
      <c r="G19" s="130">
        <f t="shared" ref="G19:G37" si="6">(D19+E19+F19)/(8.76*$C$63)</f>
        <v>34.800285198501193</v>
      </c>
      <c r="H19" s="128">
        <f t="shared" si="2"/>
        <v>0</v>
      </c>
      <c r="I19" s="130">
        <f t="shared" ref="I19:I37" si="7">(G19+H19)</f>
        <v>34.800285198501193</v>
      </c>
      <c r="J19" s="130">
        <f t="shared" si="4"/>
        <v>91.76</v>
      </c>
      <c r="K19" s="128">
        <f t="shared" si="3"/>
        <v>91.76</v>
      </c>
      <c r="L19" s="119"/>
      <c r="N19" s="117"/>
      <c r="R19" s="119"/>
      <c r="T19" s="161"/>
      <c r="U19" s="153"/>
      <c r="V19" s="153"/>
      <c r="W19" s="153"/>
      <c r="X19" s="153"/>
      <c r="Y19" s="153"/>
      <c r="Z19" s="153"/>
      <c r="AF19" s="153"/>
    </row>
    <row r="20" spans="2:32">
      <c r="B20" s="135">
        <f t="shared" si="0"/>
        <v>2026</v>
      </c>
      <c r="C20" s="136"/>
      <c r="D20" s="128">
        <f t="shared" si="5"/>
        <v>65.150000000000006</v>
      </c>
      <c r="E20" s="128">
        <f t="shared" si="1"/>
        <v>28.63</v>
      </c>
      <c r="F20" s="128">
        <f t="shared" si="5"/>
        <v>0</v>
      </c>
      <c r="G20" s="130">
        <f t="shared" si="6"/>
        <v>35.566376917125567</v>
      </c>
      <c r="H20" s="128">
        <f t="shared" si="2"/>
        <v>0</v>
      </c>
      <c r="I20" s="130">
        <f t="shared" si="7"/>
        <v>35.566376917125567</v>
      </c>
      <c r="J20" s="130">
        <f t="shared" si="4"/>
        <v>93.78</v>
      </c>
      <c r="K20" s="128">
        <f t="shared" si="3"/>
        <v>93.78</v>
      </c>
      <c r="L20" s="119"/>
      <c r="N20" s="117"/>
      <c r="R20" s="160"/>
      <c r="T20" s="161"/>
      <c r="U20" s="153"/>
      <c r="V20" s="153"/>
      <c r="W20" s="153"/>
      <c r="X20" s="153"/>
      <c r="Y20" s="153"/>
      <c r="Z20" s="153"/>
      <c r="AF20" s="153"/>
    </row>
    <row r="21" spans="2:32">
      <c r="B21" s="135">
        <f t="shared" si="0"/>
        <v>2027</v>
      </c>
      <c r="C21" s="136"/>
      <c r="D21" s="128">
        <f t="shared" si="5"/>
        <v>66.650000000000006</v>
      </c>
      <c r="E21" s="128">
        <f t="shared" si="1"/>
        <v>29.29</v>
      </c>
      <c r="F21" s="128">
        <f t="shared" si="5"/>
        <v>0</v>
      </c>
      <c r="G21" s="130">
        <f t="shared" si="6"/>
        <v>36.385564101397172</v>
      </c>
      <c r="H21" s="128">
        <f t="shared" si="2"/>
        <v>0</v>
      </c>
      <c r="I21" s="130">
        <f t="shared" si="7"/>
        <v>36.385564101397172</v>
      </c>
      <c r="J21" s="130">
        <f t="shared" si="4"/>
        <v>95.94</v>
      </c>
      <c r="K21" s="128">
        <f t="shared" si="3"/>
        <v>95.94</v>
      </c>
      <c r="L21" s="119"/>
      <c r="N21" s="117"/>
      <c r="R21" s="160"/>
      <c r="T21" s="161"/>
      <c r="U21" s="153"/>
      <c r="V21" s="153"/>
      <c r="W21" s="153"/>
      <c r="X21" s="153"/>
      <c r="Y21" s="153"/>
      <c r="Z21" s="153"/>
      <c r="AF21" s="153"/>
    </row>
    <row r="22" spans="2:32">
      <c r="B22" s="135">
        <f t="shared" si="0"/>
        <v>2028</v>
      </c>
      <c r="C22" s="136"/>
      <c r="D22" s="128">
        <f t="shared" si="5"/>
        <v>68.180000000000007</v>
      </c>
      <c r="E22" s="128">
        <f t="shared" si="1"/>
        <v>29.96</v>
      </c>
      <c r="F22" s="128">
        <f t="shared" si="5"/>
        <v>0</v>
      </c>
      <c r="G22" s="130">
        <f t="shared" si="6"/>
        <v>37.219921418710854</v>
      </c>
      <c r="H22" s="128">
        <f t="shared" si="2"/>
        <v>0</v>
      </c>
      <c r="I22" s="130">
        <f t="shared" si="7"/>
        <v>37.219921418710854</v>
      </c>
      <c r="J22" s="130">
        <f t="shared" si="4"/>
        <v>98.14</v>
      </c>
      <c r="K22" s="128">
        <f t="shared" si="3"/>
        <v>98.140000000000015</v>
      </c>
      <c r="L22" s="119"/>
      <c r="N22" s="117"/>
      <c r="R22" s="160"/>
      <c r="T22" s="161"/>
      <c r="U22" s="153"/>
      <c r="V22" s="153"/>
      <c r="W22" s="153"/>
      <c r="X22" s="153"/>
      <c r="Y22" s="153"/>
      <c r="Z22" s="153"/>
      <c r="AF22" s="153"/>
    </row>
    <row r="23" spans="2:32">
      <c r="B23" s="135">
        <f t="shared" si="0"/>
        <v>2029</v>
      </c>
      <c r="C23" s="136"/>
      <c r="D23" s="128">
        <f t="shared" si="5"/>
        <v>69.75</v>
      </c>
      <c r="E23" s="128">
        <f t="shared" si="1"/>
        <v>30.65</v>
      </c>
      <c r="F23" s="128">
        <f t="shared" si="5"/>
        <v>0</v>
      </c>
      <c r="G23" s="130">
        <f t="shared" si="6"/>
        <v>38.077033935587622</v>
      </c>
      <c r="H23" s="128">
        <f t="shared" si="2"/>
        <v>0</v>
      </c>
      <c r="I23" s="130">
        <f t="shared" si="7"/>
        <v>38.077033935587622</v>
      </c>
      <c r="J23" s="130">
        <f t="shared" si="4"/>
        <v>100.4</v>
      </c>
      <c r="K23" s="128">
        <f t="shared" si="3"/>
        <v>100.4</v>
      </c>
      <c r="L23" s="119"/>
      <c r="N23" s="117"/>
      <c r="R23" s="160"/>
      <c r="T23" s="161"/>
      <c r="U23" s="153"/>
      <c r="V23" s="153"/>
      <c r="W23" s="153"/>
      <c r="X23" s="153"/>
      <c r="Y23" s="153"/>
      <c r="Z23" s="153"/>
      <c r="AF23" s="153"/>
    </row>
    <row r="24" spans="2:32">
      <c r="B24" s="135">
        <f t="shared" si="0"/>
        <v>2030</v>
      </c>
      <c r="C24" s="136"/>
      <c r="D24" s="128">
        <f t="shared" si="5"/>
        <v>71.349999999999994</v>
      </c>
      <c r="E24" s="128">
        <f t="shared" si="1"/>
        <v>31.35</v>
      </c>
      <c r="F24" s="128">
        <f t="shared" si="5"/>
        <v>0</v>
      </c>
      <c r="G24" s="130">
        <f t="shared" si="6"/>
        <v>38.949316585506452</v>
      </c>
      <c r="H24" s="128">
        <f t="shared" si="2"/>
        <v>0</v>
      </c>
      <c r="I24" s="130">
        <f t="shared" si="7"/>
        <v>38.949316585506452</v>
      </c>
      <c r="J24" s="130">
        <f t="shared" si="4"/>
        <v>102.7</v>
      </c>
      <c r="K24" s="128">
        <f t="shared" si="3"/>
        <v>102.69999999999999</v>
      </c>
      <c r="L24" s="119"/>
      <c r="N24" s="117"/>
      <c r="R24" s="160"/>
      <c r="T24" s="161"/>
      <c r="U24" s="153"/>
      <c r="V24" s="153"/>
      <c r="W24" s="153"/>
      <c r="X24" s="153"/>
      <c r="Y24" s="153"/>
      <c r="Z24" s="153"/>
      <c r="AF24" s="153"/>
    </row>
    <row r="25" spans="2:32">
      <c r="B25" s="135">
        <f t="shared" si="0"/>
        <v>2031</v>
      </c>
      <c r="C25" s="136"/>
      <c r="D25" s="128">
        <f t="shared" si="5"/>
        <v>72.989999999999995</v>
      </c>
      <c r="E25" s="128">
        <f t="shared" si="1"/>
        <v>32.07</v>
      </c>
      <c r="F25" s="128">
        <f t="shared" si="5"/>
        <v>0</v>
      </c>
      <c r="G25" s="130">
        <f t="shared" si="6"/>
        <v>39.844354434988396</v>
      </c>
      <c r="H25" s="128">
        <f t="shared" si="2"/>
        <v>0</v>
      </c>
      <c r="I25" s="130">
        <f t="shared" si="7"/>
        <v>39.844354434988396</v>
      </c>
      <c r="J25" s="130">
        <f t="shared" si="4"/>
        <v>105.06</v>
      </c>
      <c r="K25" s="128">
        <f t="shared" si="3"/>
        <v>105.06</v>
      </c>
      <c r="L25" s="119"/>
      <c r="N25" s="117"/>
      <c r="R25" s="160"/>
      <c r="T25" s="161"/>
      <c r="U25" s="153"/>
      <c r="V25" s="153"/>
      <c r="W25" s="153"/>
      <c r="X25" s="153"/>
      <c r="Y25" s="153"/>
      <c r="Z25" s="153"/>
      <c r="AF25" s="153"/>
    </row>
    <row r="26" spans="2:32">
      <c r="B26" s="135">
        <f t="shared" si="0"/>
        <v>2032</v>
      </c>
      <c r="C26" s="136"/>
      <c r="D26" s="128">
        <f t="shared" si="5"/>
        <v>74.67</v>
      </c>
      <c r="E26" s="128">
        <f t="shared" si="1"/>
        <v>32.81</v>
      </c>
      <c r="F26" s="128">
        <f t="shared" si="5"/>
        <v>0</v>
      </c>
      <c r="G26" s="130">
        <f t="shared" si="6"/>
        <v>40.762147484033441</v>
      </c>
      <c r="H26" s="128">
        <f t="shared" si="2"/>
        <v>0</v>
      </c>
      <c r="I26" s="130">
        <f t="shared" si="7"/>
        <v>40.762147484033441</v>
      </c>
      <c r="J26" s="130">
        <f t="shared" si="4"/>
        <v>107.48</v>
      </c>
      <c r="K26" s="128">
        <f t="shared" si="3"/>
        <v>107.48</v>
      </c>
      <c r="L26" s="119"/>
      <c r="N26" s="117"/>
      <c r="R26" s="160"/>
      <c r="T26" s="161"/>
      <c r="U26" s="153"/>
      <c r="V26" s="153"/>
      <c r="W26" s="153"/>
      <c r="X26" s="153"/>
      <c r="Y26" s="153"/>
      <c r="Z26" s="153"/>
      <c r="AF26" s="153"/>
    </row>
    <row r="27" spans="2:32">
      <c r="B27" s="135">
        <f t="shared" si="0"/>
        <v>2033</v>
      </c>
      <c r="C27" s="136"/>
      <c r="D27" s="128">
        <f t="shared" si="5"/>
        <v>76.39</v>
      </c>
      <c r="E27" s="128">
        <f t="shared" si="1"/>
        <v>33.56</v>
      </c>
      <c r="F27" s="128">
        <f t="shared" si="5"/>
        <v>0</v>
      </c>
      <c r="G27" s="130">
        <f t="shared" si="6"/>
        <v>41.698903199381064</v>
      </c>
      <c r="H27" s="128">
        <f t="shared" si="2"/>
        <v>0</v>
      </c>
      <c r="I27" s="130">
        <f t="shared" si="7"/>
        <v>41.698903199381064</v>
      </c>
      <c r="J27" s="130">
        <f t="shared" si="4"/>
        <v>109.95</v>
      </c>
      <c r="K27" s="128">
        <f t="shared" si="3"/>
        <v>109.95</v>
      </c>
      <c r="L27" s="119"/>
      <c r="N27" s="117"/>
      <c r="R27" s="160"/>
      <c r="T27" s="161"/>
      <c r="U27" s="153"/>
      <c r="V27" s="153"/>
      <c r="W27" s="153"/>
      <c r="X27" s="153"/>
      <c r="Y27" s="153"/>
      <c r="Z27" s="153"/>
      <c r="AF27" s="153"/>
    </row>
    <row r="28" spans="2:32">
      <c r="B28" s="135">
        <f t="shared" si="0"/>
        <v>2034</v>
      </c>
      <c r="C28" s="136"/>
      <c r="D28" s="128">
        <f t="shared" si="5"/>
        <v>78.150000000000006</v>
      </c>
      <c r="E28" s="128">
        <f t="shared" si="1"/>
        <v>34.33</v>
      </c>
      <c r="F28" s="128">
        <f t="shared" si="5"/>
        <v>0</v>
      </c>
      <c r="G28" s="130">
        <f t="shared" si="6"/>
        <v>42.658414114291787</v>
      </c>
      <c r="H28" s="128">
        <f t="shared" si="2"/>
        <v>0</v>
      </c>
      <c r="I28" s="130">
        <f t="shared" si="7"/>
        <v>42.658414114291787</v>
      </c>
      <c r="J28" s="130">
        <f t="shared" si="4"/>
        <v>112.48</v>
      </c>
      <c r="K28" s="128">
        <f t="shared" si="3"/>
        <v>112.48</v>
      </c>
      <c r="L28" s="119"/>
      <c r="N28" s="117"/>
      <c r="R28" s="160"/>
      <c r="T28" s="161"/>
      <c r="U28" s="153"/>
      <c r="V28" s="153"/>
      <c r="W28" s="153"/>
      <c r="X28" s="153"/>
      <c r="Y28" s="153"/>
      <c r="Z28" s="153"/>
      <c r="AF28" s="153"/>
    </row>
    <row r="29" spans="2:32">
      <c r="B29" s="135">
        <f t="shared" si="0"/>
        <v>2035</v>
      </c>
      <c r="C29" s="136"/>
      <c r="D29" s="128">
        <f t="shared" si="5"/>
        <v>79.95</v>
      </c>
      <c r="E29" s="128">
        <f t="shared" si="1"/>
        <v>35.119999999999997</v>
      </c>
      <c r="F29" s="128">
        <f t="shared" si="5"/>
        <v>0</v>
      </c>
      <c r="G29" s="130">
        <f t="shared" si="6"/>
        <v>43.640680228765611</v>
      </c>
      <c r="H29" s="128">
        <f t="shared" si="2"/>
        <v>0</v>
      </c>
      <c r="I29" s="130">
        <f t="shared" si="7"/>
        <v>43.640680228765611</v>
      </c>
      <c r="J29" s="130">
        <f t="shared" si="4"/>
        <v>115.07</v>
      </c>
      <c r="K29" s="128">
        <f t="shared" si="3"/>
        <v>115.07</v>
      </c>
      <c r="L29" s="119"/>
      <c r="N29" s="117"/>
      <c r="R29" s="160"/>
      <c r="T29" s="161"/>
      <c r="U29" s="153"/>
      <c r="V29" s="153"/>
      <c r="W29" s="153"/>
      <c r="X29" s="153"/>
      <c r="Y29" s="153"/>
      <c r="Z29" s="153"/>
      <c r="AF29" s="153"/>
    </row>
    <row r="30" spans="2:32">
      <c r="B30" s="135">
        <f t="shared" si="0"/>
        <v>2036</v>
      </c>
      <c r="C30" s="136"/>
      <c r="D30" s="128">
        <f t="shared" si="5"/>
        <v>81.790000000000006</v>
      </c>
      <c r="E30" s="128">
        <f t="shared" si="1"/>
        <v>35.93</v>
      </c>
      <c r="F30" s="128">
        <f t="shared" si="5"/>
        <v>0</v>
      </c>
      <c r="G30" s="130">
        <f t="shared" si="6"/>
        <v>44.645701542802534</v>
      </c>
      <c r="H30" s="128">
        <f t="shared" si="2"/>
        <v>0</v>
      </c>
      <c r="I30" s="130">
        <f t="shared" si="7"/>
        <v>44.645701542802534</v>
      </c>
      <c r="J30" s="130">
        <f t="shared" si="4"/>
        <v>117.72</v>
      </c>
      <c r="K30" s="128">
        <f t="shared" si="3"/>
        <v>117.72</v>
      </c>
      <c r="L30" s="119"/>
      <c r="N30" s="117"/>
      <c r="R30" s="160"/>
      <c r="T30" s="161"/>
      <c r="U30" s="153"/>
      <c r="V30" s="153"/>
      <c r="W30" s="153"/>
      <c r="X30" s="153"/>
      <c r="Y30" s="153"/>
      <c r="Z30" s="153"/>
      <c r="AF30" s="153"/>
    </row>
    <row r="31" spans="2:32">
      <c r="B31" s="135">
        <f t="shared" si="0"/>
        <v>2037</v>
      </c>
      <c r="C31" s="136"/>
      <c r="D31" s="128">
        <f t="shared" si="5"/>
        <v>83.67</v>
      </c>
      <c r="E31" s="128">
        <f t="shared" si="1"/>
        <v>36.76</v>
      </c>
      <c r="F31" s="128">
        <f t="shared" si="5"/>
        <v>0</v>
      </c>
      <c r="G31" s="130">
        <f t="shared" si="6"/>
        <v>45.673478056402558</v>
      </c>
      <c r="H31" s="128">
        <f t="shared" si="2"/>
        <v>0</v>
      </c>
      <c r="I31" s="130">
        <f t="shared" si="7"/>
        <v>45.673478056402558</v>
      </c>
      <c r="J31" s="130">
        <f t="shared" si="4"/>
        <v>120.43</v>
      </c>
      <c r="K31" s="128">
        <f t="shared" si="3"/>
        <v>120.43</v>
      </c>
      <c r="L31" s="119"/>
      <c r="N31" s="117"/>
      <c r="R31" s="160"/>
      <c r="T31" s="161"/>
      <c r="U31" s="153"/>
      <c r="V31" s="153"/>
      <c r="W31" s="153"/>
      <c r="X31" s="153"/>
      <c r="Y31" s="153"/>
      <c r="Z31" s="153"/>
      <c r="AF31" s="153"/>
    </row>
    <row r="32" spans="2:32">
      <c r="B32" s="135">
        <f t="shared" si="0"/>
        <v>2038</v>
      </c>
      <c r="C32" s="136"/>
      <c r="D32" s="128">
        <f t="shared" si="5"/>
        <v>85.59</v>
      </c>
      <c r="E32" s="128">
        <f t="shared" si="1"/>
        <v>37.61</v>
      </c>
      <c r="F32" s="128">
        <f t="shared" si="5"/>
        <v>0</v>
      </c>
      <c r="G32" s="130">
        <f t="shared" si="6"/>
        <v>46.724009769565683</v>
      </c>
      <c r="H32" s="128">
        <f t="shared" si="2"/>
        <v>0</v>
      </c>
      <c r="I32" s="130">
        <f t="shared" si="7"/>
        <v>46.724009769565683</v>
      </c>
      <c r="J32" s="130">
        <f t="shared" si="4"/>
        <v>123.2</v>
      </c>
      <c r="K32" s="128">
        <f t="shared" si="3"/>
        <v>123.2</v>
      </c>
      <c r="L32" s="119"/>
      <c r="N32" s="117"/>
      <c r="R32" s="160"/>
      <c r="T32" s="161"/>
      <c r="U32" s="153"/>
      <c r="V32" s="153"/>
      <c r="W32" s="153"/>
      <c r="X32" s="153"/>
      <c r="Y32" s="153"/>
      <c r="Z32" s="153"/>
      <c r="AF32" s="153"/>
    </row>
    <row r="33" spans="2:32">
      <c r="B33" s="135">
        <f t="shared" si="0"/>
        <v>2039</v>
      </c>
      <c r="C33" s="136"/>
      <c r="D33" s="128">
        <f t="shared" si="5"/>
        <v>87.56</v>
      </c>
      <c r="E33" s="128">
        <f t="shared" si="1"/>
        <v>38.479999999999997</v>
      </c>
      <c r="F33" s="128">
        <f t="shared" si="5"/>
        <v>0</v>
      </c>
      <c r="G33" s="130">
        <f t="shared" si="6"/>
        <v>47.801089215552423</v>
      </c>
      <c r="H33" s="128">
        <f t="shared" si="2"/>
        <v>0</v>
      </c>
      <c r="I33" s="130">
        <f t="shared" si="7"/>
        <v>47.801089215552423</v>
      </c>
      <c r="J33" s="130">
        <f t="shared" ref="J33:J37" si="8">ROUND(I33*$C$63*8.76,2)</f>
        <v>126.04</v>
      </c>
      <c r="K33" s="128">
        <f t="shared" si="3"/>
        <v>126.03999999999999</v>
      </c>
      <c r="L33" s="119"/>
      <c r="N33" s="117"/>
      <c r="R33" s="160"/>
      <c r="T33" s="161"/>
      <c r="U33" s="153"/>
      <c r="V33" s="153"/>
      <c r="W33" s="153"/>
      <c r="X33" s="153"/>
      <c r="Y33" s="153"/>
      <c r="Z33" s="153"/>
      <c r="AF33" s="153"/>
    </row>
    <row r="34" spans="2:32">
      <c r="B34" s="135">
        <f t="shared" si="0"/>
        <v>2040</v>
      </c>
      <c r="C34" s="136"/>
      <c r="D34" s="128">
        <f t="shared" si="5"/>
        <v>89.57</v>
      </c>
      <c r="E34" s="128">
        <f t="shared" si="1"/>
        <v>39.369999999999997</v>
      </c>
      <c r="F34" s="128">
        <f t="shared" si="5"/>
        <v>0</v>
      </c>
      <c r="G34" s="130">
        <f t="shared" si="6"/>
        <v>48.900923861102264</v>
      </c>
      <c r="H34" s="128">
        <f t="shared" si="2"/>
        <v>0</v>
      </c>
      <c r="I34" s="130">
        <f t="shared" si="7"/>
        <v>48.900923861102264</v>
      </c>
      <c r="J34" s="130">
        <f t="shared" si="8"/>
        <v>128.94</v>
      </c>
      <c r="K34" s="128">
        <f t="shared" si="3"/>
        <v>128.94</v>
      </c>
      <c r="L34" s="119"/>
      <c r="N34" s="117"/>
      <c r="R34" s="160"/>
      <c r="T34" s="161"/>
      <c r="U34" s="153"/>
      <c r="V34" s="153"/>
      <c r="W34" s="153"/>
      <c r="X34" s="153"/>
      <c r="Y34" s="153"/>
      <c r="Z34" s="153"/>
      <c r="AF34" s="153"/>
    </row>
    <row r="35" spans="2:32">
      <c r="B35" s="135">
        <f t="shared" si="0"/>
        <v>2041</v>
      </c>
      <c r="C35" s="136"/>
      <c r="D35" s="128">
        <f t="shared" si="5"/>
        <v>91.63</v>
      </c>
      <c r="E35" s="128">
        <f t="shared" si="1"/>
        <v>40.28</v>
      </c>
      <c r="F35" s="128">
        <f t="shared" si="5"/>
        <v>0</v>
      </c>
      <c r="G35" s="130">
        <f t="shared" si="6"/>
        <v>50.02730623947572</v>
      </c>
      <c r="H35" s="128">
        <f t="shared" si="2"/>
        <v>0</v>
      </c>
      <c r="I35" s="130">
        <f t="shared" si="7"/>
        <v>50.02730623947572</v>
      </c>
      <c r="J35" s="130">
        <f t="shared" si="8"/>
        <v>131.91</v>
      </c>
      <c r="K35" s="128">
        <f t="shared" si="3"/>
        <v>131.91</v>
      </c>
      <c r="L35" s="119"/>
      <c r="N35" s="117"/>
      <c r="R35" s="160"/>
      <c r="T35" s="161"/>
      <c r="U35" s="153"/>
      <c r="V35" s="153"/>
      <c r="W35" s="153"/>
      <c r="X35" s="153"/>
      <c r="Y35" s="153"/>
      <c r="Z35" s="153"/>
      <c r="AF35" s="153"/>
    </row>
    <row r="36" spans="2:32">
      <c r="B36" s="135">
        <f t="shared" si="0"/>
        <v>2042</v>
      </c>
      <c r="C36" s="136"/>
      <c r="D36" s="128">
        <f t="shared" si="5"/>
        <v>93.74</v>
      </c>
      <c r="E36" s="128">
        <f t="shared" si="1"/>
        <v>41.21</v>
      </c>
      <c r="F36" s="128">
        <f t="shared" si="5"/>
        <v>0</v>
      </c>
      <c r="G36" s="130">
        <f t="shared" si="6"/>
        <v>51.180236350672793</v>
      </c>
      <c r="H36" s="128">
        <f t="shared" si="2"/>
        <v>0</v>
      </c>
      <c r="I36" s="130">
        <f t="shared" si="7"/>
        <v>51.180236350672793</v>
      </c>
      <c r="J36" s="130">
        <f t="shared" si="8"/>
        <v>134.94999999999999</v>
      </c>
      <c r="K36" s="128">
        <f t="shared" si="3"/>
        <v>134.94999999999999</v>
      </c>
      <c r="L36" s="119"/>
      <c r="N36" s="117"/>
      <c r="R36" s="160"/>
      <c r="T36" s="161"/>
      <c r="U36" s="153"/>
      <c r="V36" s="153"/>
      <c r="W36" s="153"/>
      <c r="X36" s="153"/>
      <c r="Y36" s="153"/>
      <c r="Z36" s="153"/>
      <c r="AF36" s="153"/>
    </row>
    <row r="37" spans="2:32">
      <c r="B37" s="135">
        <f t="shared" si="0"/>
        <v>2043</v>
      </c>
      <c r="C37" s="136"/>
      <c r="D37" s="128">
        <f t="shared" si="5"/>
        <v>95.99</v>
      </c>
      <c r="E37" s="128">
        <f t="shared" si="1"/>
        <v>42.2</v>
      </c>
      <c r="F37" s="128">
        <f t="shared" si="5"/>
        <v>0</v>
      </c>
      <c r="G37" s="130">
        <f t="shared" si="6"/>
        <v>52.409017127080212</v>
      </c>
      <c r="H37" s="128">
        <f t="shared" si="2"/>
        <v>0</v>
      </c>
      <c r="I37" s="130">
        <f t="shared" si="7"/>
        <v>52.409017127080212</v>
      </c>
      <c r="J37" s="130">
        <f t="shared" si="8"/>
        <v>138.19</v>
      </c>
      <c r="K37" s="128">
        <f t="shared" si="3"/>
        <v>138.19</v>
      </c>
      <c r="L37" s="119"/>
      <c r="N37" s="117"/>
      <c r="R37" s="160"/>
      <c r="T37" s="161"/>
      <c r="U37" s="153"/>
      <c r="V37" s="153"/>
      <c r="W37" s="153"/>
      <c r="X37" s="153"/>
      <c r="Y37" s="153"/>
      <c r="Z37" s="153"/>
      <c r="AF37" s="153"/>
    </row>
    <row r="38" spans="2:32">
      <c r="B38" s="126"/>
      <c r="C38" s="131"/>
      <c r="D38" s="128"/>
      <c r="E38" s="128"/>
      <c r="F38" s="129"/>
      <c r="G38" s="128"/>
      <c r="H38" s="128"/>
      <c r="I38" s="130"/>
      <c r="J38" s="130"/>
      <c r="K38" s="137"/>
      <c r="R38" s="119"/>
    </row>
    <row r="39" spans="2:32">
      <c r="B39" s="126"/>
      <c r="C39" s="131"/>
      <c r="D39" s="128"/>
      <c r="E39" s="128"/>
      <c r="F39" s="129"/>
      <c r="G39" s="128"/>
      <c r="H39" s="128"/>
      <c r="I39" s="130"/>
      <c r="J39" s="130"/>
      <c r="K39" s="137"/>
      <c r="R39" s="119"/>
    </row>
    <row r="40" spans="2:32">
      <c r="B40" s="126"/>
      <c r="C40" s="131"/>
      <c r="D40" s="128"/>
      <c r="E40" s="128"/>
      <c r="F40" s="129"/>
      <c r="G40" s="128"/>
      <c r="H40" s="128"/>
      <c r="I40" s="130"/>
      <c r="J40" s="130"/>
      <c r="K40" s="137"/>
      <c r="R40" s="119"/>
    </row>
    <row r="41" spans="2:32">
      <c r="R41" s="119"/>
    </row>
    <row r="42" spans="2:32" ht="14.25">
      <c r="B42" s="138" t="s">
        <v>25</v>
      </c>
      <c r="C42" s="139"/>
      <c r="D42" s="139"/>
      <c r="E42" s="139"/>
      <c r="F42" s="139"/>
      <c r="G42" s="139"/>
      <c r="H42" s="139"/>
      <c r="R42" s="119"/>
    </row>
    <row r="44" spans="2:32">
      <c r="B44" s="117" t="s">
        <v>63</v>
      </c>
      <c r="C44" s="140" t="s">
        <v>64</v>
      </c>
      <c r="D44" s="141" t="s">
        <v>102</v>
      </c>
    </row>
    <row r="45" spans="2:32">
      <c r="C45" s="140" t="str">
        <f>C7</f>
        <v>(a)</v>
      </c>
      <c r="D45" s="117" t="s">
        <v>65</v>
      </c>
    </row>
    <row r="46" spans="2:32">
      <c r="C46" s="140" t="str">
        <f>D7</f>
        <v>(b)</v>
      </c>
      <c r="D46" s="130" t="str">
        <f>"= "&amp;C7&amp;" x "&amp;C62</f>
        <v>= (a) x 0.05085</v>
      </c>
    </row>
    <row r="47" spans="2:32">
      <c r="C47" s="140" t="str">
        <f>G7</f>
        <v>(e)</v>
      </c>
      <c r="D47" s="130" t="str">
        <f>"= ("&amp;$D$7&amp;" + "&amp;$E$7&amp;") /  (8.76 x "&amp;TEXT(C63,"0.0%")&amp;")"</f>
        <v>= ((b) + (c)) /  (8.76 x 30.1%)</v>
      </c>
    </row>
    <row r="48" spans="2:32">
      <c r="C48" s="140" t="str">
        <f>I7</f>
        <v>(g)</v>
      </c>
      <c r="D48" s="130" t="str">
        <f>"= "&amp;$G$7&amp;" + "&amp;$H$7</f>
        <v>= (e) + (f)</v>
      </c>
    </row>
    <row r="49" spans="2:25">
      <c r="C49" s="140" t="str">
        <f>K7</f>
        <v>(i)</v>
      </c>
      <c r="D49" s="85" t="str">
        <f>D44</f>
        <v>Plant Costs  - 2019 IRP Update - Table 6.1 &amp; 6.2</v>
      </c>
    </row>
    <row r="50" spans="2:25">
      <c r="C50" s="140"/>
      <c r="D50" s="130"/>
    </row>
    <row r="51" spans="2:25" ht="13.5" thickBot="1"/>
    <row r="52" spans="2:25" ht="13.5" thickBot="1">
      <c r="C52" s="42" t="str">
        <f>B2&amp;" - "&amp;B3</f>
        <v>2019 IRP Jim Bridger Solar with Storage - 30% Capacity Factor</v>
      </c>
      <c r="D52" s="142"/>
      <c r="E52" s="142"/>
      <c r="F52" s="142"/>
      <c r="G52" s="142"/>
      <c r="H52" s="142"/>
      <c r="I52" s="143"/>
      <c r="J52" s="143"/>
      <c r="K52" s="144"/>
    </row>
    <row r="53" spans="2:25" ht="13.5" thickBot="1">
      <c r="C53" s="145" t="s">
        <v>66</v>
      </c>
      <c r="D53" s="146" t="s">
        <v>67</v>
      </c>
      <c r="E53" s="146"/>
      <c r="F53" s="146"/>
      <c r="G53" s="146"/>
      <c r="H53" s="146"/>
      <c r="I53" s="143"/>
      <c r="J53" s="143"/>
      <c r="K53" s="144"/>
    </row>
    <row r="54" spans="2:25">
      <c r="P54" s="117" t="s">
        <v>103</v>
      </c>
      <c r="Q54" s="262">
        <v>2024</v>
      </c>
    </row>
    <row r="55" spans="2:25">
      <c r="B55" s="85" t="s">
        <v>101</v>
      </c>
      <c r="C55" s="170">
        <f>'[26]Table 6.2 P1'!$C$102</f>
        <v>1608.8221683005897</v>
      </c>
      <c r="D55" s="117" t="s">
        <v>65</v>
      </c>
      <c r="O55" s="270">
        <v>354</v>
      </c>
      <c r="P55" s="117" t="s">
        <v>32</v>
      </c>
      <c r="Q55" s="262" t="s">
        <v>144</v>
      </c>
      <c r="R55" s="262" t="s">
        <v>108</v>
      </c>
      <c r="T55" s="262" t="str">
        <f>$Q$55&amp;"Proposed Station Capital Costs"</f>
        <v>L1.JBB_PVSProposed Station Capital Costs</v>
      </c>
    </row>
    <row r="56" spans="2:25">
      <c r="B56" s="85" t="s">
        <v>101</v>
      </c>
      <c r="C56" s="256">
        <f>'[26]Table 6.2 P1'!$F$102*(1+'[26]Table 6.2 P1'!$G$102)</f>
        <v>24.570618817436728</v>
      </c>
      <c r="D56" s="117" t="s">
        <v>68</v>
      </c>
      <c r="R56" s="119"/>
      <c r="T56" s="262" t="str">
        <f>$Q$55&amp;"Proposed Station Fixed Costs"</f>
        <v>L1.JBB_PVSProposed Station Fixed Costs</v>
      </c>
    </row>
    <row r="57" spans="2:25" ht="24" customHeight="1">
      <c r="B57" s="85"/>
      <c r="C57" s="258"/>
      <c r="D57" s="117" t="s">
        <v>105</v>
      </c>
      <c r="Q57" s="334" t="str">
        <f>Q55&amp;Q54</f>
        <v>L1.JBB_PVS2024</v>
      </c>
      <c r="T57" s="262" t="str">
        <f>$Q$55&amp;"Proposed Station Variable O&amp;M Costs"</f>
        <v>L1.JBB_PVSProposed Station Variable O&amp;M Costs</v>
      </c>
    </row>
    <row r="58" spans="2:25">
      <c r="B58" s="85" t="s">
        <v>101</v>
      </c>
      <c r="C58" s="256">
        <f>'[26]Table 6.2 P2'!$I$103</f>
        <v>0</v>
      </c>
      <c r="D58" s="117" t="s">
        <v>69</v>
      </c>
      <c r="K58" s="119"/>
      <c r="L58" s="149"/>
      <c r="M58" s="52"/>
      <c r="N58" s="163"/>
      <c r="O58" s="52"/>
      <c r="P58" s="52"/>
      <c r="Q58" s="119" t="str">
        <f>'[27]13. Year 1 Cap Recov Rate'!$U$482</f>
        <v>Photovoltaic (Utility) 30% ITC</v>
      </c>
      <c r="R58" s="119"/>
      <c r="T58" s="119"/>
      <c r="U58" s="119"/>
      <c r="V58" s="119"/>
      <c r="W58" s="119"/>
      <c r="X58" s="119"/>
      <c r="Y58" s="119"/>
    </row>
    <row r="59" spans="2:25">
      <c r="B59" s="85"/>
      <c r="C59" s="158"/>
      <c r="D59" s="117" t="s">
        <v>70</v>
      </c>
      <c r="I59" s="184" t="s">
        <v>91</v>
      </c>
      <c r="L59" s="151"/>
      <c r="M59" s="152"/>
      <c r="O59" s="150"/>
      <c r="P59" s="119"/>
      <c r="Q59" s="119"/>
      <c r="R59" s="119"/>
      <c r="T59" s="119"/>
      <c r="U59" s="119"/>
      <c r="V59" s="119"/>
      <c r="W59" s="119"/>
      <c r="X59" s="119"/>
      <c r="Y59" s="119"/>
    </row>
    <row r="60" spans="2:25">
      <c r="B60" s="357" t="str">
        <f>LEFT(RIGHT(INDEX('Table 3 TransCost'!$39:$39,1,MATCH(F60,'Table 3 TransCost'!$4:$4,0)),6),5)</f>
        <v>2024$</v>
      </c>
      <c r="C60" s="258">
        <f>INDEX('Table 3 TransCost'!$39:$39,1,MATCH(F60,'Table 3 TransCost'!$4:$4,0)+2)</f>
        <v>0</v>
      </c>
      <c r="D60" s="117" t="s">
        <v>218</v>
      </c>
      <c r="F60" s="262" t="s">
        <v>220</v>
      </c>
      <c r="K60" s="151"/>
      <c r="L60" s="151"/>
      <c r="M60" s="151"/>
      <c r="N60" s="164"/>
      <c r="O60" s="150"/>
      <c r="P60" s="119"/>
      <c r="Q60" s="119"/>
      <c r="R60" s="119"/>
      <c r="T60" s="119"/>
      <c r="U60" s="119"/>
      <c r="V60" s="119"/>
      <c r="W60" s="119"/>
      <c r="X60" s="119"/>
      <c r="Y60" s="119"/>
    </row>
    <row r="61" spans="2:25">
      <c r="B61" s="85"/>
      <c r="C61" s="187"/>
      <c r="K61" s="151"/>
      <c r="L61" s="151"/>
      <c r="M61" s="151"/>
      <c r="N61" s="164"/>
      <c r="O61" s="151"/>
      <c r="R61" s="119"/>
      <c r="T61" s="119"/>
      <c r="U61" s="119"/>
      <c r="V61" s="119"/>
      <c r="W61" s="119"/>
      <c r="X61" s="119"/>
      <c r="Y61" s="119"/>
    </row>
    <row r="62" spans="2:25">
      <c r="C62" s="257">
        <f>INDEX('[27]13. Year 1 Cap Recov Rate'!$Y:$Y,MATCH($R$55,'[27]13. Year 1 Cap Recov Rate'!$X:$X,0),1)/100</f>
        <v>5.0849999999999999E-2</v>
      </c>
      <c r="D62" s="117" t="s">
        <v>36</v>
      </c>
      <c r="E62" s="117" t="s">
        <v>109</v>
      </c>
      <c r="K62" s="155"/>
      <c r="L62" s="156"/>
      <c r="M62" s="156"/>
      <c r="O62" s="157"/>
    </row>
    <row r="63" spans="2:25">
      <c r="C63" s="195">
        <f>'[26]Table 6.2 P2'!$C$103</f>
        <v>0.30099999999999999</v>
      </c>
      <c r="D63" s="117" t="s">
        <v>37</v>
      </c>
    </row>
    <row r="64" spans="2:25" ht="13.5" thickBot="1">
      <c r="D64" s="154"/>
    </row>
    <row r="65" spans="3:14" ht="13.5" thickBot="1">
      <c r="C65" s="40" t="str">
        <f>"Company Official Inflation Forecast Dated "&amp;TEXT('Table 4'!$H$5,"mmmm dd, yyyy")</f>
        <v>Company Official Inflation Forecast Dated December 31, 2020</v>
      </c>
      <c r="D65" s="142"/>
      <c r="E65" s="142"/>
      <c r="F65" s="142"/>
      <c r="G65" s="142"/>
      <c r="H65" s="142"/>
      <c r="I65" s="142"/>
      <c r="J65" s="142"/>
      <c r="K65" s="144"/>
    </row>
    <row r="66" spans="3:14">
      <c r="C66" s="87">
        <v>2017</v>
      </c>
      <c r="D66" s="41">
        <f>VLOOKUP(C66,'[20]Inflation Forecast'!$B$6:$C$61,2,FALSE)</f>
        <v>0.02</v>
      </c>
      <c r="E66" s="85"/>
      <c r="F66" s="87">
        <f>C74+1</f>
        <v>2026</v>
      </c>
      <c r="G66" s="41">
        <f>VLOOKUP(F66,'[20]Inflation Forecast'!$B$6:$C$61,2,FALSE)</f>
        <v>2.1999999999999999E-2</v>
      </c>
      <c r="H66" s="41"/>
      <c r="I66" s="87">
        <f>F74+1</f>
        <v>2035</v>
      </c>
      <c r="J66" s="41">
        <f>VLOOKUP(I66,'[20]Inflation Forecast'!$B$6:$C$61,2,FALSE)</f>
        <v>2.3E-2</v>
      </c>
    </row>
    <row r="67" spans="3:14">
      <c r="C67" s="87">
        <f t="shared" ref="C67:C74" si="9">C66+1</f>
        <v>2018</v>
      </c>
      <c r="D67" s="41">
        <f>VLOOKUP(C67,'[20]Inflation Forecast'!$B$6:$C$61,2,FALSE)</f>
        <v>2.4E-2</v>
      </c>
      <c r="E67" s="85"/>
      <c r="F67" s="87">
        <f t="shared" ref="F67:F74" si="10">F66+1</f>
        <v>2027</v>
      </c>
      <c r="G67" s="41">
        <f>VLOOKUP(F67,'[20]Inflation Forecast'!$B$6:$C$61,2,FALSE)</f>
        <v>2.3E-2</v>
      </c>
      <c r="H67" s="41"/>
      <c r="I67" s="87">
        <f>I66+1</f>
        <v>2036</v>
      </c>
      <c r="J67" s="41">
        <f>VLOOKUP(I67,'[20]Inflation Forecast'!$B$6:$C$61,2,FALSE)</f>
        <v>2.3E-2</v>
      </c>
    </row>
    <row r="68" spans="3:14">
      <c r="C68" s="87">
        <f t="shared" si="9"/>
        <v>2019</v>
      </c>
      <c r="D68" s="41">
        <f>VLOOKUP(C68,'[20]Inflation Forecast'!$B$6:$C$61,2,FALSE)</f>
        <v>1.7999999999999999E-2</v>
      </c>
      <c r="E68" s="85"/>
      <c r="F68" s="87">
        <f t="shared" si="10"/>
        <v>2028</v>
      </c>
      <c r="G68" s="41">
        <f>VLOOKUP(F68,'[20]Inflation Forecast'!$B$6:$C$61,2,FALSE)</f>
        <v>2.3E-2</v>
      </c>
      <c r="H68" s="41"/>
      <c r="I68" s="87">
        <f t="shared" ref="I68:I74" si="11">I67+1</f>
        <v>2037</v>
      </c>
      <c r="J68" s="41">
        <f>VLOOKUP(I68,'[20]Inflation Forecast'!$B$6:$C$61,2,FALSE)</f>
        <v>2.3E-2</v>
      </c>
    </row>
    <row r="69" spans="3:14">
      <c r="C69" s="87">
        <f t="shared" si="9"/>
        <v>2020</v>
      </c>
      <c r="D69" s="41">
        <f>VLOOKUP(C69,'[20]Inflation Forecast'!$B$6:$C$61,2,FALSE)</f>
        <v>1.2E-2</v>
      </c>
      <c r="E69" s="85"/>
      <c r="F69" s="87">
        <f t="shared" si="10"/>
        <v>2029</v>
      </c>
      <c r="G69" s="41">
        <f>VLOOKUP(F69,'[20]Inflation Forecast'!$B$6:$C$61,2,FALSE)</f>
        <v>2.3E-2</v>
      </c>
      <c r="H69" s="41"/>
      <c r="I69" s="87">
        <f t="shared" si="11"/>
        <v>2038</v>
      </c>
      <c r="J69" s="41">
        <f>VLOOKUP(I69,'[20]Inflation Forecast'!$B$6:$C$61,2,FALSE)</f>
        <v>2.3E-2</v>
      </c>
    </row>
    <row r="70" spans="3:14">
      <c r="C70" s="87">
        <f t="shared" si="9"/>
        <v>2021</v>
      </c>
      <c r="D70" s="41">
        <f>VLOOKUP(C70,'[20]Inflation Forecast'!$B$6:$C$61,2,FALSE)</f>
        <v>1.9E-2</v>
      </c>
      <c r="E70" s="85"/>
      <c r="F70" s="87">
        <f t="shared" si="10"/>
        <v>2030</v>
      </c>
      <c r="G70" s="41">
        <f>VLOOKUP(F70,'[20]Inflation Forecast'!$B$6:$C$61,2,FALSE)</f>
        <v>2.3E-2</v>
      </c>
      <c r="H70" s="41"/>
      <c r="I70" s="87">
        <f t="shared" si="11"/>
        <v>2039</v>
      </c>
      <c r="J70" s="41">
        <f>VLOOKUP(I70,'[20]Inflation Forecast'!$B$6:$C$61,2,FALSE)</f>
        <v>2.3E-2</v>
      </c>
    </row>
    <row r="71" spans="3:14">
      <c r="C71" s="87">
        <f t="shared" si="9"/>
        <v>2022</v>
      </c>
      <c r="D71" s="41">
        <f>VLOOKUP(C71,'[20]Inflation Forecast'!$B$6:$C$61,2,FALSE)</f>
        <v>2.1999999999999999E-2</v>
      </c>
      <c r="E71" s="85"/>
      <c r="F71" s="87">
        <f t="shared" si="10"/>
        <v>2031</v>
      </c>
      <c r="G71" s="41">
        <f>VLOOKUP(F71,'[20]Inflation Forecast'!$B$6:$C$61,2,FALSE)</f>
        <v>2.3E-2</v>
      </c>
      <c r="H71" s="41"/>
      <c r="I71" s="87">
        <f t="shared" si="11"/>
        <v>2040</v>
      </c>
      <c r="J71" s="41">
        <f>VLOOKUP(I71,'[20]Inflation Forecast'!$B$6:$C$61,2,FALSE)</f>
        <v>2.3E-2</v>
      </c>
    </row>
    <row r="72" spans="3:14" s="119" customFormat="1">
      <c r="C72" s="87">
        <f t="shared" si="9"/>
        <v>2023</v>
      </c>
      <c r="D72" s="41">
        <f>VLOOKUP(C72,'[20]Inflation Forecast'!$B$6:$C$61,2,FALSE)</f>
        <v>0.02</v>
      </c>
      <c r="E72" s="86"/>
      <c r="F72" s="87">
        <f t="shared" si="10"/>
        <v>2032</v>
      </c>
      <c r="G72" s="41">
        <f>VLOOKUP(F72,'[20]Inflation Forecast'!$B$6:$C$61,2,FALSE)</f>
        <v>2.3E-2</v>
      </c>
      <c r="H72" s="41"/>
      <c r="I72" s="87">
        <f t="shared" si="11"/>
        <v>2041</v>
      </c>
      <c r="J72" s="41">
        <f>VLOOKUP(I72,'[20]Inflation Forecast'!$B$6:$C$61,2,FALSE)</f>
        <v>2.3E-2</v>
      </c>
      <c r="N72" s="164"/>
    </row>
    <row r="73" spans="3:14" s="119" customFormat="1">
      <c r="C73" s="87">
        <f t="shared" si="9"/>
        <v>2024</v>
      </c>
      <c r="D73" s="41">
        <f>VLOOKUP(C73,'[20]Inflation Forecast'!$B$6:$C$61,2,FALSE)</f>
        <v>0.02</v>
      </c>
      <c r="E73" s="86"/>
      <c r="F73" s="87">
        <f t="shared" si="10"/>
        <v>2033</v>
      </c>
      <c r="G73" s="41">
        <f>VLOOKUP(F73,'[20]Inflation Forecast'!$B$6:$C$61,2,FALSE)</f>
        <v>2.3E-2</v>
      </c>
      <c r="H73" s="41"/>
      <c r="I73" s="87">
        <f t="shared" si="11"/>
        <v>2042</v>
      </c>
      <c r="J73" s="41">
        <f>VLOOKUP(I73,'[20]Inflation Forecast'!$B$6:$C$61,2,FALSE)</f>
        <v>2.3E-2</v>
      </c>
      <c r="N73" s="164"/>
    </row>
    <row r="74" spans="3:14" s="119" customFormat="1">
      <c r="C74" s="87">
        <f t="shared" si="9"/>
        <v>2025</v>
      </c>
      <c r="D74" s="41">
        <f>VLOOKUP(C74,'[20]Inflation Forecast'!$B$6:$C$61,2,FALSE)</f>
        <v>2.1000000000000001E-2</v>
      </c>
      <c r="E74" s="86"/>
      <c r="F74" s="87">
        <f t="shared" si="10"/>
        <v>2034</v>
      </c>
      <c r="G74" s="41">
        <f>VLOOKUP(F74,'[20]Inflation Forecast'!$B$6:$C$61,2,FALSE)</f>
        <v>2.3E-2</v>
      </c>
      <c r="H74" s="41"/>
      <c r="I74" s="87">
        <f t="shared" si="11"/>
        <v>2043</v>
      </c>
      <c r="J74" s="41">
        <f>VLOOKUP(I74,'[20]Inflation Forecast'!$B$6:$C$61,2,FALSE)</f>
        <v>2.4E-2</v>
      </c>
      <c r="N74" s="164"/>
    </row>
    <row r="75" spans="3:14" s="119" customFormat="1">
      <c r="N75" s="164"/>
    </row>
    <row r="76" spans="3:14" s="119" customFormat="1">
      <c r="N76" s="164"/>
    </row>
    <row r="93" spans="3:4">
      <c r="C93" s="150"/>
      <c r="D93" s="154"/>
    </row>
    <row r="94" spans="3:4">
      <c r="C94" s="150"/>
      <c r="D94" s="154"/>
    </row>
    <row r="95" spans="3:4">
      <c r="C95" s="150"/>
      <c r="D95" s="154"/>
    </row>
    <row r="96" spans="3:4">
      <c r="C96" s="150"/>
      <c r="D96" s="154"/>
    </row>
    <row r="97" spans="3:4">
      <c r="C97" s="150"/>
      <c r="D97" s="154"/>
    </row>
    <row r="98" spans="3:4">
      <c r="C98" s="150"/>
      <c r="D98" s="154"/>
    </row>
    <row r="99" spans="3:4">
      <c r="C99" s="150"/>
      <c r="D99" s="154"/>
    </row>
    <row r="100" spans="3:4">
      <c r="C100" s="150"/>
      <c r="D100" s="154"/>
    </row>
    <row r="101" spans="3:4">
      <c r="C101" s="150"/>
      <c r="D101" s="154"/>
    </row>
    <row r="102" spans="3:4">
      <c r="C102" s="150"/>
      <c r="D102" s="154"/>
    </row>
  </sheetData>
  <printOptions horizontalCentered="1"/>
  <pageMargins left="0.8" right="0.3" top="0.4" bottom="0.4" header="0.5" footer="0.2"/>
  <pageSetup scale="58" orientation="landscape" r:id="rId1"/>
  <headerFooter alignWithMargins="0"/>
  <rowBreaks count="1" manualBreakCount="1">
    <brk id="51" max="16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B1:AF102"/>
  <sheetViews>
    <sheetView zoomScale="80" zoomScaleNormal="80" workbookViewId="0">
      <selection activeCell="K24" sqref="K24"/>
    </sheetView>
  </sheetViews>
  <sheetFormatPr defaultColWidth="9.33203125" defaultRowHeight="12.75"/>
  <cols>
    <col min="1" max="1" width="13.33203125" style="117" customWidth="1"/>
    <col min="2" max="2" width="15" style="117" customWidth="1"/>
    <col min="3" max="3" width="12.33203125" style="117" bestFit="1" customWidth="1"/>
    <col min="4" max="4" width="19.83203125" style="117" customWidth="1"/>
    <col min="5" max="5" width="11.5" style="117" customWidth="1"/>
    <col min="6" max="6" width="13.5" style="117" customWidth="1"/>
    <col min="7" max="8" width="9.5" style="117" bestFit="1" customWidth="1"/>
    <col min="9" max="9" width="12.6640625" style="117" customWidth="1"/>
    <col min="10" max="10" width="14" style="117" customWidth="1"/>
    <col min="11" max="11" width="11.83203125" style="117" customWidth="1"/>
    <col min="12" max="12" width="3.1640625" style="117" customWidth="1"/>
    <col min="13" max="13" width="15" style="117" hidden="1" customWidth="1"/>
    <col min="14" max="14" width="5.6640625" style="161" customWidth="1"/>
    <col min="15" max="15" width="9.33203125" style="117" customWidth="1"/>
    <col min="16" max="17" width="16" style="117" customWidth="1"/>
    <col min="18" max="18" width="18.1640625" style="117" customWidth="1"/>
    <col min="19" max="19" width="9.33203125" style="117"/>
    <col min="20" max="20" width="22.33203125" style="117" customWidth="1"/>
    <col min="21" max="21" width="18.1640625" style="117" customWidth="1"/>
    <col min="22" max="22" width="9.6640625" style="117" bestFit="1" customWidth="1"/>
    <col min="23" max="24" width="9.33203125" style="117"/>
    <col min="25" max="25" width="12" style="117" bestFit="1" customWidth="1"/>
    <col min="26" max="26" width="9.33203125" style="117"/>
    <col min="27" max="27" width="13.6640625" style="117" customWidth="1"/>
    <col min="28" max="28" width="12" style="117" bestFit="1" customWidth="1"/>
    <col min="29" max="16384" width="9.33203125" style="117"/>
  </cols>
  <sheetData>
    <row r="1" spans="2:32" ht="15.75">
      <c r="B1" s="115" t="s">
        <v>56</v>
      </c>
      <c r="C1" s="116"/>
      <c r="D1" s="116"/>
      <c r="E1" s="116"/>
      <c r="F1" s="116"/>
      <c r="G1" s="116"/>
      <c r="H1" s="116"/>
      <c r="I1" s="116"/>
      <c r="J1" s="116"/>
    </row>
    <row r="2" spans="2:32" ht="15.75">
      <c r="B2" s="115" t="s">
        <v>147</v>
      </c>
      <c r="C2" s="116"/>
      <c r="D2" s="116"/>
      <c r="E2" s="116"/>
      <c r="F2" s="116"/>
      <c r="G2" s="116"/>
      <c r="H2" s="116"/>
      <c r="I2" s="116"/>
      <c r="J2" s="116"/>
    </row>
    <row r="3" spans="2:32" ht="15.75">
      <c r="B3" s="115" t="str">
        <f>TEXT($C$63,"0%")&amp;" Capacity Factor"</f>
        <v>30% Capacity Factor</v>
      </c>
      <c r="C3" s="116"/>
      <c r="D3" s="116"/>
      <c r="E3" s="116"/>
      <c r="F3" s="116"/>
      <c r="G3" s="116"/>
      <c r="H3" s="116"/>
      <c r="I3" s="116"/>
      <c r="J3" s="116"/>
      <c r="Q3" s="119"/>
      <c r="R3" s="119"/>
      <c r="S3" s="119"/>
      <c r="T3" s="119"/>
      <c r="U3" s="119"/>
      <c r="V3" s="119"/>
      <c r="W3" s="119"/>
      <c r="X3" s="119"/>
      <c r="Y3" s="119"/>
      <c r="Z3" s="119"/>
    </row>
    <row r="4" spans="2:32">
      <c r="B4" s="118"/>
      <c r="C4" s="118"/>
      <c r="D4" s="118"/>
      <c r="E4" s="118"/>
      <c r="F4" s="118"/>
      <c r="G4" s="118"/>
      <c r="H4" s="118"/>
      <c r="I4" s="119"/>
      <c r="J4" s="119"/>
      <c r="K4" s="119"/>
      <c r="Q4" s="119"/>
      <c r="R4" s="119"/>
      <c r="S4" s="119"/>
      <c r="T4" s="119"/>
      <c r="U4" s="119"/>
      <c r="V4" s="119"/>
      <c r="W4" s="119"/>
      <c r="X4" s="119"/>
      <c r="Y4" s="119"/>
      <c r="Z4" s="119"/>
    </row>
    <row r="5" spans="2:32" ht="51.75" customHeight="1">
      <c r="B5" s="120" t="s">
        <v>0</v>
      </c>
      <c r="C5" s="121" t="s">
        <v>10</v>
      </c>
      <c r="D5" s="121" t="s">
        <v>11</v>
      </c>
      <c r="E5" s="121" t="s">
        <v>12</v>
      </c>
      <c r="F5" s="17" t="s">
        <v>92</v>
      </c>
      <c r="G5" s="121" t="s">
        <v>62</v>
      </c>
      <c r="H5" s="17" t="s">
        <v>13</v>
      </c>
      <c r="I5" s="121" t="s">
        <v>73</v>
      </c>
      <c r="J5" s="17" t="s">
        <v>52</v>
      </c>
      <c r="K5" s="121" t="s">
        <v>224</v>
      </c>
      <c r="M5" s="201"/>
      <c r="N5" s="201"/>
      <c r="P5" s="201"/>
      <c r="Q5" s="119"/>
      <c r="R5" s="263"/>
      <c r="S5" s="119"/>
      <c r="T5" s="119"/>
      <c r="U5" s="119"/>
      <c r="V5" s="119"/>
      <c r="W5" s="119"/>
      <c r="X5" s="119"/>
      <c r="Y5" s="369"/>
      <c r="Z5" s="369"/>
    </row>
    <row r="6" spans="2:32" ht="24" customHeight="1">
      <c r="B6" s="122"/>
      <c r="C6" s="123" t="s">
        <v>8</v>
      </c>
      <c r="D6" s="124" t="s">
        <v>9</v>
      </c>
      <c r="E6" s="124" t="s">
        <v>9</v>
      </c>
      <c r="F6" s="124" t="s">
        <v>9</v>
      </c>
      <c r="G6" s="123" t="s">
        <v>31</v>
      </c>
      <c r="H6" s="18" t="s">
        <v>31</v>
      </c>
      <c r="I6" s="123" t="s">
        <v>31</v>
      </c>
      <c r="J6" s="19" t="s">
        <v>9</v>
      </c>
      <c r="K6" s="124" t="s">
        <v>9</v>
      </c>
      <c r="Q6" s="119"/>
      <c r="R6" s="264"/>
      <c r="S6" s="119"/>
      <c r="T6" s="119"/>
      <c r="U6" s="119"/>
      <c r="V6" s="119"/>
      <c r="W6" s="119"/>
      <c r="X6" s="119"/>
      <c r="Y6" s="119"/>
      <c r="Z6" s="119"/>
    </row>
    <row r="7" spans="2:32">
      <c r="C7" s="125" t="s">
        <v>1</v>
      </c>
      <c r="D7" s="125" t="s">
        <v>2</v>
      </c>
      <c r="E7" s="125" t="s">
        <v>3</v>
      </c>
      <c r="F7" s="125" t="s">
        <v>4</v>
      </c>
      <c r="G7" s="125" t="s">
        <v>5</v>
      </c>
      <c r="H7" s="125" t="s">
        <v>7</v>
      </c>
      <c r="I7" s="125" t="s">
        <v>22</v>
      </c>
      <c r="J7" s="125" t="s">
        <v>23</v>
      </c>
      <c r="K7" s="125" t="s">
        <v>24</v>
      </c>
      <c r="Q7" s="119"/>
      <c r="R7" s="119"/>
      <c r="S7" s="119"/>
      <c r="T7" s="119"/>
      <c r="U7" s="119"/>
      <c r="V7" s="119"/>
      <c r="W7" s="119"/>
      <c r="X7" s="119"/>
      <c r="Y7" s="119"/>
      <c r="Z7" s="119"/>
    </row>
    <row r="8" spans="2:32" ht="6" customHeight="1">
      <c r="K8" s="119"/>
      <c r="Q8" s="119"/>
      <c r="R8" s="119"/>
      <c r="S8" s="119"/>
      <c r="T8" s="119"/>
      <c r="U8" s="119"/>
      <c r="V8" s="119"/>
      <c r="W8" s="119"/>
      <c r="X8" s="119"/>
      <c r="Y8" s="119"/>
      <c r="Z8" s="119"/>
    </row>
    <row r="9" spans="2:32" ht="15.75">
      <c r="B9" s="43" t="str">
        <f>C52</f>
        <v>2019 IRP Jim Bridger Solar with Storage - 30% Capacity Factor</v>
      </c>
      <c r="C9" s="119"/>
      <c r="E9" s="119"/>
      <c r="F9" s="119"/>
      <c r="G9" s="119"/>
      <c r="H9" s="119"/>
      <c r="I9" s="119"/>
      <c r="J9" s="119"/>
      <c r="K9" s="119"/>
      <c r="N9" s="117"/>
      <c r="Q9" s="119"/>
      <c r="R9" s="119"/>
      <c r="S9" s="119"/>
      <c r="T9" s="119"/>
      <c r="U9" s="119"/>
      <c r="V9" s="119"/>
      <c r="W9" s="119"/>
      <c r="X9" s="119"/>
      <c r="Y9" s="119"/>
      <c r="Z9" s="119"/>
    </row>
    <row r="10" spans="2:32">
      <c r="B10" s="126">
        <v>2016</v>
      </c>
      <c r="C10" s="127"/>
      <c r="D10" s="128"/>
      <c r="E10" s="128"/>
      <c r="F10" s="128"/>
      <c r="G10" s="129"/>
      <c r="H10" s="129"/>
      <c r="I10" s="130"/>
      <c r="J10" s="130"/>
      <c r="K10" s="128"/>
      <c r="N10" s="162"/>
      <c r="Q10" s="119"/>
      <c r="R10" s="119"/>
      <c r="S10" s="119"/>
      <c r="T10" s="119"/>
      <c r="U10" s="119"/>
      <c r="V10" s="119"/>
      <c r="W10" s="119"/>
      <c r="X10" s="119"/>
      <c r="Y10" s="119"/>
      <c r="Z10" s="119"/>
    </row>
    <row r="11" spans="2:32">
      <c r="B11" s="126">
        <f t="shared" ref="B11:B37" si="0">B10+1</f>
        <v>2017</v>
      </c>
      <c r="C11" s="131"/>
      <c r="D11" s="128"/>
      <c r="E11" s="128"/>
      <c r="F11" s="128"/>
      <c r="G11" s="129"/>
      <c r="H11" s="128"/>
      <c r="I11" s="130"/>
      <c r="J11" s="130"/>
      <c r="K11" s="128"/>
      <c r="N11" s="117"/>
      <c r="Q11" s="119"/>
      <c r="R11" s="119"/>
      <c r="S11" s="119"/>
      <c r="T11" s="119"/>
      <c r="U11" s="119"/>
      <c r="V11" s="119"/>
      <c r="W11" s="119"/>
      <c r="X11" s="119"/>
      <c r="Y11" s="119"/>
      <c r="Z11" s="119"/>
    </row>
    <row r="12" spans="2:32">
      <c r="B12" s="135">
        <f t="shared" si="0"/>
        <v>2018</v>
      </c>
      <c r="C12" s="136"/>
      <c r="D12" s="128"/>
      <c r="E12" s="148">
        <f>$C$56</f>
        <v>24.570618817436728</v>
      </c>
      <c r="F12" s="148"/>
      <c r="G12" s="130"/>
      <c r="H12" s="148">
        <f>$C$58</f>
        <v>0</v>
      </c>
      <c r="I12" s="130"/>
      <c r="J12" s="130"/>
      <c r="K12" s="128">
        <f>(D12+E12+F12)</f>
        <v>24.570618817436728</v>
      </c>
      <c r="L12" s="119"/>
      <c r="N12" s="117"/>
      <c r="Q12" s="119"/>
      <c r="R12" s="119"/>
      <c r="S12" s="119"/>
      <c r="T12" s="164"/>
      <c r="U12" s="160"/>
      <c r="V12" s="160"/>
      <c r="W12" s="119"/>
      <c r="X12" s="119"/>
      <c r="Y12" s="160"/>
      <c r="Z12" s="160"/>
      <c r="AF12" s="153"/>
    </row>
    <row r="13" spans="2:32">
      <c r="B13" s="135">
        <f t="shared" si="0"/>
        <v>2019</v>
      </c>
      <c r="C13" s="136"/>
      <c r="D13" s="128"/>
      <c r="E13" s="128">
        <f t="shared" ref="E13:E22" si="1">ROUND(E12*(1+(IFERROR(INDEX($D$66:$D$74,MATCH($B13,$C$66:$C$74,0),1),0)+IFERROR(INDEX($G$66:$G$74,MATCH($B13,$F$66:$F$74,0),1),0)+IFERROR(INDEX($J$66:$J$74,MATCH($B13,$I$66:$I$74,0),1),0))),2)</f>
        <v>25.01</v>
      </c>
      <c r="F13" s="128"/>
      <c r="G13" s="130"/>
      <c r="H13" s="128">
        <f t="shared" ref="H13:H37" si="2">ROUND(H12*(1+(IFERROR(INDEX($D$66:$D$74,MATCH($B13,$C$66:$C$74,0),1),0)+IFERROR(INDEX($G$66:$G$74,MATCH($B13,$F$66:$F$74,0),1),0)+IFERROR(INDEX($J$66:$J$74,MATCH($B13,$I$66:$I$74,0),1),0))),2)</f>
        <v>0</v>
      </c>
      <c r="I13" s="130"/>
      <c r="J13" s="130"/>
      <c r="K13" s="128">
        <f t="shared" ref="K13:K37" si="3">(D13+E13+F13)</f>
        <v>25.01</v>
      </c>
      <c r="L13" s="119"/>
      <c r="N13" s="117"/>
      <c r="R13" s="119"/>
      <c r="V13" s="153"/>
      <c r="Y13" s="153"/>
      <c r="Z13" s="153"/>
      <c r="AF13" s="153"/>
    </row>
    <row r="14" spans="2:32">
      <c r="B14" s="135">
        <f t="shared" si="0"/>
        <v>2020</v>
      </c>
      <c r="C14" s="136"/>
      <c r="D14" s="128"/>
      <c r="E14" s="128">
        <f t="shared" si="1"/>
        <v>25.31</v>
      </c>
      <c r="F14" s="128"/>
      <c r="G14" s="130"/>
      <c r="H14" s="128">
        <f t="shared" si="2"/>
        <v>0</v>
      </c>
      <c r="I14" s="130"/>
      <c r="J14" s="130"/>
      <c r="K14" s="128">
        <f t="shared" si="3"/>
        <v>25.31</v>
      </c>
      <c r="L14" s="119"/>
      <c r="N14" s="117"/>
      <c r="O14" s="132"/>
      <c r="P14" s="133"/>
      <c r="Q14" s="134"/>
      <c r="R14" s="119"/>
      <c r="V14" s="153"/>
      <c r="Y14" s="153"/>
      <c r="Z14" s="153"/>
      <c r="AF14" s="153"/>
    </row>
    <row r="15" spans="2:32">
      <c r="B15" s="135">
        <f t="shared" si="0"/>
        <v>2021</v>
      </c>
      <c r="C15" s="136"/>
      <c r="D15" s="128"/>
      <c r="E15" s="128">
        <f t="shared" si="1"/>
        <v>25.79</v>
      </c>
      <c r="F15" s="128"/>
      <c r="G15" s="130"/>
      <c r="H15" s="128">
        <f t="shared" si="2"/>
        <v>0</v>
      </c>
      <c r="I15" s="130"/>
      <c r="J15" s="130"/>
      <c r="K15" s="128">
        <f t="shared" si="3"/>
        <v>25.79</v>
      </c>
      <c r="L15" s="119"/>
      <c r="N15" s="117"/>
      <c r="O15" s="259"/>
      <c r="P15" s="133"/>
      <c r="Q15" s="134"/>
      <c r="R15" s="119"/>
      <c r="V15" s="153"/>
      <c r="Y15" s="153"/>
      <c r="Z15" s="153"/>
      <c r="AF15" s="153"/>
    </row>
    <row r="16" spans="2:32">
      <c r="B16" s="135">
        <f t="shared" si="0"/>
        <v>2022</v>
      </c>
      <c r="C16" s="136"/>
      <c r="D16" s="128"/>
      <c r="E16" s="128">
        <f t="shared" si="1"/>
        <v>26.36</v>
      </c>
      <c r="F16" s="128"/>
      <c r="G16" s="130"/>
      <c r="H16" s="128">
        <f t="shared" si="2"/>
        <v>0</v>
      </c>
      <c r="I16" s="130"/>
      <c r="J16" s="130"/>
      <c r="K16" s="128">
        <f t="shared" si="3"/>
        <v>26.36</v>
      </c>
      <c r="L16" s="119"/>
      <c r="N16" s="117"/>
      <c r="O16" s="336"/>
      <c r="R16" s="119"/>
      <c r="V16" s="153"/>
      <c r="Y16" s="153"/>
      <c r="Z16" s="153"/>
      <c r="AF16" s="153"/>
    </row>
    <row r="17" spans="2:32">
      <c r="B17" s="135">
        <f t="shared" si="0"/>
        <v>2023</v>
      </c>
      <c r="C17" s="136"/>
      <c r="D17" s="128"/>
      <c r="E17" s="128">
        <f t="shared" si="1"/>
        <v>26.89</v>
      </c>
      <c r="F17" s="128"/>
      <c r="G17" s="130"/>
      <c r="H17" s="128">
        <f t="shared" si="2"/>
        <v>0</v>
      </c>
      <c r="I17" s="130"/>
      <c r="J17" s="130"/>
      <c r="K17" s="128">
        <f t="shared" si="3"/>
        <v>26.89</v>
      </c>
      <c r="L17" s="119"/>
      <c r="N17" s="117"/>
      <c r="O17" s="185"/>
      <c r="R17" s="119"/>
      <c r="V17" s="153"/>
      <c r="Y17" s="153"/>
      <c r="Z17" s="153"/>
      <c r="AF17" s="153"/>
    </row>
    <row r="18" spans="2:32">
      <c r="B18" s="135">
        <f t="shared" si="0"/>
        <v>2024</v>
      </c>
      <c r="C18" s="136"/>
      <c r="D18" s="128"/>
      <c r="E18" s="128">
        <f t="shared" si="1"/>
        <v>27.43</v>
      </c>
      <c r="F18" s="128"/>
      <c r="G18" s="130"/>
      <c r="H18" s="128">
        <f t="shared" si="2"/>
        <v>0</v>
      </c>
      <c r="I18" s="130"/>
      <c r="J18" s="130"/>
      <c r="K18" s="128">
        <f t="shared" si="3"/>
        <v>27.43</v>
      </c>
      <c r="L18" s="119"/>
      <c r="N18" s="117"/>
      <c r="O18" s="337"/>
      <c r="Q18" s="153"/>
      <c r="R18" s="119"/>
      <c r="T18" s="161"/>
      <c r="U18" s="153"/>
      <c r="V18" s="153"/>
      <c r="X18" s="153"/>
      <c r="Y18" s="153"/>
      <c r="Z18" s="153"/>
      <c r="AA18" s="268"/>
      <c r="AB18" s="267"/>
      <c r="AF18" s="153"/>
    </row>
    <row r="19" spans="2:32">
      <c r="B19" s="135">
        <f t="shared" si="0"/>
        <v>2025</v>
      </c>
      <c r="C19" s="136"/>
      <c r="D19" s="128"/>
      <c r="E19" s="128">
        <f t="shared" si="1"/>
        <v>28.01</v>
      </c>
      <c r="F19" s="128"/>
      <c r="G19" s="130"/>
      <c r="H19" s="128">
        <f t="shared" si="2"/>
        <v>0</v>
      </c>
      <c r="I19" s="130"/>
      <c r="J19" s="130"/>
      <c r="K19" s="128">
        <f t="shared" si="3"/>
        <v>28.01</v>
      </c>
      <c r="L19" s="119"/>
      <c r="N19" s="117"/>
      <c r="R19" s="119"/>
      <c r="T19" s="161"/>
      <c r="U19" s="153"/>
      <c r="V19" s="153"/>
      <c r="X19" s="153"/>
      <c r="Y19" s="153"/>
      <c r="Z19" s="153"/>
      <c r="AF19" s="153"/>
    </row>
    <row r="20" spans="2:32">
      <c r="B20" s="135">
        <f t="shared" si="0"/>
        <v>2026</v>
      </c>
      <c r="C20" s="136"/>
      <c r="D20" s="128"/>
      <c r="E20" s="128">
        <f t="shared" si="1"/>
        <v>28.63</v>
      </c>
      <c r="F20" s="128"/>
      <c r="G20" s="130"/>
      <c r="H20" s="128">
        <f t="shared" si="2"/>
        <v>0</v>
      </c>
      <c r="I20" s="130"/>
      <c r="J20" s="130"/>
      <c r="K20" s="128">
        <f t="shared" si="3"/>
        <v>28.63</v>
      </c>
      <c r="L20" s="119"/>
      <c r="N20" s="117"/>
      <c r="R20" s="160"/>
      <c r="T20" s="161"/>
      <c r="U20" s="153"/>
      <c r="V20" s="153"/>
      <c r="X20" s="153"/>
      <c r="Y20" s="153"/>
      <c r="Z20" s="153"/>
      <c r="AF20" s="153"/>
    </row>
    <row r="21" spans="2:32">
      <c r="B21" s="135">
        <f t="shared" si="0"/>
        <v>2027</v>
      </c>
      <c r="C21" s="136"/>
      <c r="D21" s="128"/>
      <c r="E21" s="128">
        <f t="shared" si="1"/>
        <v>29.29</v>
      </c>
      <c r="F21" s="128"/>
      <c r="G21" s="130"/>
      <c r="H21" s="128">
        <f t="shared" si="2"/>
        <v>0</v>
      </c>
      <c r="I21" s="130"/>
      <c r="J21" s="130"/>
      <c r="K21" s="128">
        <f t="shared" si="3"/>
        <v>29.29</v>
      </c>
      <c r="L21" s="119"/>
      <c r="N21" s="117"/>
      <c r="R21" s="160"/>
      <c r="T21" s="161"/>
      <c r="U21" s="153"/>
      <c r="V21" s="153"/>
      <c r="X21" s="153"/>
      <c r="Y21" s="153"/>
      <c r="Z21" s="153"/>
      <c r="AF21" s="153"/>
    </row>
    <row r="22" spans="2:32">
      <c r="B22" s="135">
        <f t="shared" si="0"/>
        <v>2028</v>
      </c>
      <c r="C22" s="136"/>
      <c r="D22" s="128"/>
      <c r="E22" s="128">
        <f t="shared" si="1"/>
        <v>29.96</v>
      </c>
      <c r="F22" s="128"/>
      <c r="G22" s="130"/>
      <c r="H22" s="128">
        <f t="shared" si="2"/>
        <v>0</v>
      </c>
      <c r="I22" s="130"/>
      <c r="J22" s="130"/>
      <c r="K22" s="128">
        <f t="shared" si="3"/>
        <v>29.96</v>
      </c>
      <c r="L22" s="119"/>
      <c r="N22" s="117"/>
      <c r="R22" s="160"/>
      <c r="T22" s="161"/>
      <c r="U22" s="153"/>
      <c r="V22" s="153"/>
      <c r="X22" s="153"/>
      <c r="Y22" s="153"/>
      <c r="Z22" s="153"/>
      <c r="AF22" s="153"/>
    </row>
    <row r="23" spans="2:32">
      <c r="B23" s="135">
        <f t="shared" si="0"/>
        <v>2029</v>
      </c>
      <c r="C23" s="335">
        <f t="array" ref="C23">SUM(([24]StaBuild!$E$2:$E$1203)*([24]StaBuild!$C$2:$C$1203=$Q$55)*([24]StaBuild!$A$2:$A$1203=B23))*1000000/($O$55*1000)</f>
        <v>1210.0083472454089</v>
      </c>
      <c r="D23" s="128">
        <f>C23*$C$62</f>
        <v>61.528924457429042</v>
      </c>
      <c r="E23" s="128">
        <f t="shared" ref="E23:E37" si="4">ROUND(E22*(1+(IFERROR(INDEX($D$66:$D$74,MATCH($B23,$C$66:$C$74,0),1),0)+IFERROR(INDEX($G$66:$G$74,MATCH($B23,$F$66:$F$74,0),1),0)+IFERROR(INDEX($J$66:$J$74,MATCH($B23,$I$66:$I$74,0),1),0))),2)</f>
        <v>30.65</v>
      </c>
      <c r="F23" s="128">
        <f>C60</f>
        <v>0</v>
      </c>
      <c r="G23" s="130">
        <f>(D23+E23+F23)/(8.76*$C$63)</f>
        <v>34.959163692345548</v>
      </c>
      <c r="H23" s="128">
        <f t="shared" si="2"/>
        <v>0</v>
      </c>
      <c r="I23" s="130">
        <f>(G23+H23)</f>
        <v>34.959163692345548</v>
      </c>
      <c r="J23" s="130">
        <f t="shared" ref="J23" si="5">ROUND(I23*$C$63*8.76,2)</f>
        <v>92.18</v>
      </c>
      <c r="K23" s="128">
        <f t="shared" si="3"/>
        <v>92.178924457429048</v>
      </c>
      <c r="L23" s="119"/>
      <c r="N23" s="117"/>
      <c r="R23" s="160"/>
      <c r="T23" s="161"/>
      <c r="U23" s="153"/>
      <c r="V23" s="153"/>
      <c r="X23" s="153"/>
      <c r="Y23" s="153"/>
      <c r="Z23" s="153"/>
      <c r="AF23" s="153"/>
    </row>
    <row r="24" spans="2:32">
      <c r="B24" s="135">
        <f t="shared" si="0"/>
        <v>2030</v>
      </c>
      <c r="C24" s="335"/>
      <c r="D24" s="128">
        <f t="shared" ref="D24:F37" si="6">ROUND(D23*(1+(IFERROR(INDEX($D$66:$D$74,MATCH($B24,$C$66:$C$74,0),1),0)+IFERROR(INDEX($G$66:$G$74,MATCH($B24,$F$66:$F$74,0),1),0)+IFERROR(INDEX($J$66:$J$74,MATCH($B24,$I$66:$I$74,0),1),0))),2)</f>
        <v>62.94</v>
      </c>
      <c r="E24" s="128">
        <f t="shared" si="4"/>
        <v>31.35</v>
      </c>
      <c r="F24" s="128">
        <f t="shared" si="6"/>
        <v>0</v>
      </c>
      <c r="G24" s="130">
        <f t="shared" ref="G24:G37" si="7">(D24+E24+F24)/(8.76*$C$63)</f>
        <v>35.759796113411916</v>
      </c>
      <c r="H24" s="128">
        <f t="shared" si="2"/>
        <v>0</v>
      </c>
      <c r="I24" s="130">
        <f t="shared" ref="I24:I37" si="8">(G24+H24)</f>
        <v>35.759796113411916</v>
      </c>
      <c r="J24" s="130">
        <f t="shared" ref="J24:J32" si="9">ROUND(I24*$C$63*8.76,2)</f>
        <v>94.29</v>
      </c>
      <c r="K24" s="128">
        <f t="shared" si="3"/>
        <v>94.289999999999992</v>
      </c>
      <c r="L24" s="119"/>
      <c r="N24" s="117"/>
      <c r="R24" s="160"/>
      <c r="T24" s="161"/>
      <c r="U24" s="153"/>
      <c r="V24" s="153"/>
      <c r="X24" s="153"/>
      <c r="Y24" s="153"/>
      <c r="Z24" s="153"/>
      <c r="AF24" s="153"/>
    </row>
    <row r="25" spans="2:32">
      <c r="B25" s="135">
        <f t="shared" si="0"/>
        <v>2031</v>
      </c>
      <c r="C25" s="136"/>
      <c r="D25" s="128">
        <f t="shared" si="6"/>
        <v>64.39</v>
      </c>
      <c r="E25" s="128">
        <f t="shared" si="4"/>
        <v>32.07</v>
      </c>
      <c r="F25" s="128">
        <f t="shared" si="6"/>
        <v>0</v>
      </c>
      <c r="G25" s="130">
        <f t="shared" si="7"/>
        <v>36.582775830944044</v>
      </c>
      <c r="H25" s="128">
        <f t="shared" si="2"/>
        <v>0</v>
      </c>
      <c r="I25" s="130">
        <f t="shared" si="8"/>
        <v>36.582775830944044</v>
      </c>
      <c r="J25" s="130">
        <f t="shared" si="9"/>
        <v>96.46</v>
      </c>
      <c r="K25" s="128">
        <f t="shared" si="3"/>
        <v>96.460000000000008</v>
      </c>
      <c r="L25" s="119"/>
      <c r="N25" s="117"/>
      <c r="R25" s="160"/>
      <c r="T25" s="161"/>
      <c r="U25" s="153"/>
      <c r="V25" s="153"/>
      <c r="X25" s="153"/>
      <c r="Y25" s="153"/>
      <c r="Z25" s="153"/>
      <c r="AF25" s="153"/>
    </row>
    <row r="26" spans="2:32">
      <c r="B26" s="135">
        <f t="shared" si="0"/>
        <v>2032</v>
      </c>
      <c r="C26" s="136"/>
      <c r="D26" s="128">
        <f t="shared" si="6"/>
        <v>65.87</v>
      </c>
      <c r="E26" s="128">
        <f t="shared" si="4"/>
        <v>32.81</v>
      </c>
      <c r="F26" s="128">
        <f t="shared" si="6"/>
        <v>0</v>
      </c>
      <c r="G26" s="130">
        <f t="shared" si="7"/>
        <v>37.42471821477875</v>
      </c>
      <c r="H26" s="128">
        <f t="shared" si="2"/>
        <v>0</v>
      </c>
      <c r="I26" s="130">
        <f t="shared" si="8"/>
        <v>37.42471821477875</v>
      </c>
      <c r="J26" s="130">
        <f t="shared" si="9"/>
        <v>98.68</v>
      </c>
      <c r="K26" s="128">
        <f t="shared" si="3"/>
        <v>98.68</v>
      </c>
      <c r="L26" s="119"/>
      <c r="N26" s="117"/>
      <c r="R26" s="160"/>
      <c r="T26" s="161"/>
      <c r="U26" s="153"/>
      <c r="V26" s="153"/>
      <c r="X26" s="153"/>
      <c r="Y26" s="153"/>
      <c r="Z26" s="153"/>
      <c r="AF26" s="153"/>
    </row>
    <row r="27" spans="2:32">
      <c r="B27" s="135">
        <f t="shared" si="0"/>
        <v>2033</v>
      </c>
      <c r="C27" s="136"/>
      <c r="D27" s="128">
        <f t="shared" si="6"/>
        <v>67.39</v>
      </c>
      <c r="E27" s="128">
        <f t="shared" si="4"/>
        <v>33.56</v>
      </c>
      <c r="F27" s="128">
        <f t="shared" si="6"/>
        <v>0</v>
      </c>
      <c r="G27" s="130">
        <f t="shared" si="7"/>
        <v>38.28562326491604</v>
      </c>
      <c r="H27" s="128">
        <f t="shared" si="2"/>
        <v>0</v>
      </c>
      <c r="I27" s="130">
        <f t="shared" si="8"/>
        <v>38.28562326491604</v>
      </c>
      <c r="J27" s="130">
        <f t="shared" si="9"/>
        <v>100.95</v>
      </c>
      <c r="K27" s="128">
        <f t="shared" si="3"/>
        <v>100.95</v>
      </c>
      <c r="L27" s="119"/>
      <c r="N27" s="117"/>
      <c r="R27" s="160"/>
      <c r="T27" s="161"/>
      <c r="U27" s="153"/>
      <c r="V27" s="153"/>
      <c r="X27" s="153"/>
      <c r="Y27" s="153"/>
      <c r="Z27" s="153"/>
      <c r="AF27" s="153"/>
    </row>
    <row r="28" spans="2:32">
      <c r="B28" s="135">
        <f t="shared" si="0"/>
        <v>2034</v>
      </c>
      <c r="C28" s="136"/>
      <c r="D28" s="128">
        <f t="shared" si="6"/>
        <v>68.94</v>
      </c>
      <c r="E28" s="128">
        <f t="shared" si="4"/>
        <v>34.33</v>
      </c>
      <c r="F28" s="128">
        <f t="shared" si="6"/>
        <v>0</v>
      </c>
      <c r="G28" s="130">
        <f t="shared" si="7"/>
        <v>39.165490981355909</v>
      </c>
      <c r="H28" s="128">
        <f t="shared" si="2"/>
        <v>0</v>
      </c>
      <c r="I28" s="130">
        <f t="shared" si="8"/>
        <v>39.165490981355909</v>
      </c>
      <c r="J28" s="130">
        <f t="shared" si="9"/>
        <v>103.27</v>
      </c>
      <c r="K28" s="128">
        <f t="shared" si="3"/>
        <v>103.27</v>
      </c>
      <c r="L28" s="119"/>
      <c r="N28" s="117"/>
      <c r="R28" s="160"/>
      <c r="T28" s="161"/>
      <c r="U28" s="153"/>
      <c r="V28" s="153"/>
      <c r="X28" s="153"/>
      <c r="Y28" s="153"/>
      <c r="Z28" s="153"/>
      <c r="AF28" s="153"/>
    </row>
    <row r="29" spans="2:32">
      <c r="B29" s="135">
        <f t="shared" si="0"/>
        <v>2035</v>
      </c>
      <c r="C29" s="136"/>
      <c r="D29" s="128">
        <f t="shared" si="6"/>
        <v>70.53</v>
      </c>
      <c r="E29" s="128">
        <f t="shared" si="4"/>
        <v>35.119999999999997</v>
      </c>
      <c r="F29" s="128">
        <f t="shared" si="6"/>
        <v>0</v>
      </c>
      <c r="G29" s="130">
        <f t="shared" si="7"/>
        <v>40.068113897358884</v>
      </c>
      <c r="H29" s="128">
        <f t="shared" si="2"/>
        <v>0</v>
      </c>
      <c r="I29" s="130">
        <f t="shared" si="8"/>
        <v>40.068113897358884</v>
      </c>
      <c r="J29" s="130">
        <f t="shared" si="9"/>
        <v>105.65</v>
      </c>
      <c r="K29" s="128">
        <f t="shared" si="3"/>
        <v>105.65</v>
      </c>
      <c r="L29" s="119"/>
      <c r="N29" s="117"/>
      <c r="R29" s="160"/>
      <c r="T29" s="161"/>
      <c r="U29" s="153"/>
      <c r="V29" s="153"/>
      <c r="X29" s="153"/>
      <c r="Y29" s="153"/>
      <c r="Z29" s="153"/>
      <c r="AF29" s="153"/>
    </row>
    <row r="30" spans="2:32">
      <c r="B30" s="135">
        <f t="shared" si="0"/>
        <v>2036</v>
      </c>
      <c r="C30" s="136"/>
      <c r="D30" s="128">
        <f t="shared" si="6"/>
        <v>72.150000000000006</v>
      </c>
      <c r="E30" s="128">
        <f t="shared" si="4"/>
        <v>35.93</v>
      </c>
      <c r="F30" s="128">
        <f t="shared" si="6"/>
        <v>0</v>
      </c>
      <c r="G30" s="130">
        <f t="shared" si="7"/>
        <v>40.989699479664445</v>
      </c>
      <c r="H30" s="128">
        <f t="shared" si="2"/>
        <v>0</v>
      </c>
      <c r="I30" s="130">
        <f t="shared" si="8"/>
        <v>40.989699479664445</v>
      </c>
      <c r="J30" s="130">
        <f t="shared" si="9"/>
        <v>108.08</v>
      </c>
      <c r="K30" s="128">
        <f t="shared" si="3"/>
        <v>108.08000000000001</v>
      </c>
      <c r="L30" s="119"/>
      <c r="N30" s="117"/>
      <c r="R30" s="160"/>
      <c r="T30" s="161"/>
      <c r="U30" s="153"/>
      <c r="V30" s="153"/>
      <c r="X30" s="153"/>
      <c r="Y30" s="153"/>
      <c r="Z30" s="153"/>
      <c r="AF30" s="153"/>
    </row>
    <row r="31" spans="2:32">
      <c r="B31" s="135">
        <f t="shared" si="0"/>
        <v>2037</v>
      </c>
      <c r="C31" s="136"/>
      <c r="D31" s="128">
        <f t="shared" si="6"/>
        <v>73.81</v>
      </c>
      <c r="E31" s="128">
        <f t="shared" si="4"/>
        <v>36.76</v>
      </c>
      <c r="F31" s="128">
        <f t="shared" si="6"/>
        <v>0</v>
      </c>
      <c r="G31" s="130">
        <f t="shared" si="7"/>
        <v>41.934040261533092</v>
      </c>
      <c r="H31" s="128">
        <f t="shared" si="2"/>
        <v>0</v>
      </c>
      <c r="I31" s="130">
        <f t="shared" si="8"/>
        <v>41.934040261533092</v>
      </c>
      <c r="J31" s="130">
        <f t="shared" si="9"/>
        <v>110.57</v>
      </c>
      <c r="K31" s="128">
        <f t="shared" si="3"/>
        <v>110.57</v>
      </c>
      <c r="L31" s="119"/>
      <c r="N31" s="117"/>
      <c r="R31" s="160"/>
      <c r="T31" s="161"/>
      <c r="U31" s="153"/>
      <c r="V31" s="153"/>
      <c r="X31" s="153"/>
      <c r="Y31" s="153"/>
      <c r="Z31" s="153"/>
      <c r="AF31" s="153"/>
    </row>
    <row r="32" spans="2:32">
      <c r="B32" s="135">
        <f t="shared" si="0"/>
        <v>2038</v>
      </c>
      <c r="C32" s="136"/>
      <c r="D32" s="128">
        <f t="shared" si="6"/>
        <v>75.510000000000005</v>
      </c>
      <c r="E32" s="128">
        <f t="shared" si="4"/>
        <v>37.61</v>
      </c>
      <c r="F32" s="128">
        <f t="shared" si="6"/>
        <v>0</v>
      </c>
      <c r="G32" s="130">
        <f t="shared" si="7"/>
        <v>42.901136242964853</v>
      </c>
      <c r="H32" s="128">
        <f t="shared" si="2"/>
        <v>0</v>
      </c>
      <c r="I32" s="130">
        <f t="shared" si="8"/>
        <v>42.901136242964853</v>
      </c>
      <c r="J32" s="130">
        <f t="shared" si="9"/>
        <v>113.12</v>
      </c>
      <c r="K32" s="128">
        <f t="shared" si="3"/>
        <v>113.12</v>
      </c>
      <c r="L32" s="119"/>
      <c r="N32" s="117"/>
      <c r="R32" s="160"/>
      <c r="T32" s="161"/>
      <c r="U32" s="153"/>
      <c r="V32" s="153"/>
      <c r="X32" s="153"/>
      <c r="Y32" s="153"/>
      <c r="Z32" s="153"/>
      <c r="AF32" s="153"/>
    </row>
    <row r="33" spans="2:32">
      <c r="B33" s="135">
        <f t="shared" si="0"/>
        <v>2039</v>
      </c>
      <c r="C33" s="136"/>
      <c r="D33" s="128">
        <f t="shared" si="6"/>
        <v>77.25</v>
      </c>
      <c r="E33" s="128">
        <f t="shared" si="4"/>
        <v>38.479999999999997</v>
      </c>
      <c r="F33" s="128">
        <f t="shared" si="6"/>
        <v>0</v>
      </c>
      <c r="G33" s="130">
        <f t="shared" si="7"/>
        <v>43.890987423959707</v>
      </c>
      <c r="H33" s="128">
        <f t="shared" si="2"/>
        <v>0</v>
      </c>
      <c r="I33" s="130">
        <f t="shared" si="8"/>
        <v>43.890987423959707</v>
      </c>
      <c r="J33" s="130">
        <f t="shared" ref="J33:J37" si="10">ROUND(I33*$C$63*8.76,2)</f>
        <v>115.73</v>
      </c>
      <c r="K33" s="128">
        <f t="shared" si="3"/>
        <v>115.72999999999999</v>
      </c>
      <c r="L33" s="119"/>
      <c r="N33" s="117"/>
      <c r="R33" s="160"/>
      <c r="T33" s="161"/>
      <c r="U33" s="153"/>
      <c r="V33" s="153"/>
      <c r="X33" s="153"/>
      <c r="Y33" s="153"/>
      <c r="Z33" s="153"/>
      <c r="AF33" s="153"/>
    </row>
    <row r="34" spans="2:32">
      <c r="B34" s="135">
        <f t="shared" si="0"/>
        <v>2040</v>
      </c>
      <c r="C34" s="136"/>
      <c r="D34" s="128">
        <f t="shared" si="6"/>
        <v>79.03</v>
      </c>
      <c r="E34" s="128">
        <f t="shared" si="4"/>
        <v>39.369999999999997</v>
      </c>
      <c r="F34" s="128">
        <f t="shared" si="6"/>
        <v>0</v>
      </c>
      <c r="G34" s="130">
        <f t="shared" si="7"/>
        <v>44.903593804517669</v>
      </c>
      <c r="H34" s="128">
        <f t="shared" si="2"/>
        <v>0</v>
      </c>
      <c r="I34" s="130">
        <f t="shared" si="8"/>
        <v>44.903593804517669</v>
      </c>
      <c r="J34" s="130">
        <f t="shared" si="10"/>
        <v>118.4</v>
      </c>
      <c r="K34" s="128">
        <f t="shared" si="3"/>
        <v>118.4</v>
      </c>
      <c r="L34" s="119"/>
      <c r="N34" s="117"/>
      <c r="R34" s="160"/>
      <c r="T34" s="161"/>
      <c r="U34" s="153"/>
      <c r="V34" s="153"/>
      <c r="X34" s="153"/>
      <c r="Y34" s="153"/>
      <c r="Z34" s="153"/>
      <c r="AF34" s="153"/>
    </row>
    <row r="35" spans="2:32">
      <c r="B35" s="135">
        <f t="shared" si="0"/>
        <v>2041</v>
      </c>
      <c r="C35" s="136"/>
      <c r="D35" s="128">
        <f t="shared" si="6"/>
        <v>80.849999999999994</v>
      </c>
      <c r="E35" s="128">
        <f t="shared" si="4"/>
        <v>40.28</v>
      </c>
      <c r="F35" s="128">
        <f t="shared" si="6"/>
        <v>0</v>
      </c>
      <c r="G35" s="130">
        <f t="shared" si="7"/>
        <v>45.938955384638724</v>
      </c>
      <c r="H35" s="128">
        <f t="shared" si="2"/>
        <v>0</v>
      </c>
      <c r="I35" s="130">
        <f t="shared" si="8"/>
        <v>45.938955384638724</v>
      </c>
      <c r="J35" s="130">
        <f t="shared" si="10"/>
        <v>121.13</v>
      </c>
      <c r="K35" s="128">
        <f t="shared" si="3"/>
        <v>121.13</v>
      </c>
      <c r="L35" s="119"/>
      <c r="N35" s="117"/>
      <c r="R35" s="160"/>
      <c r="T35" s="161"/>
      <c r="U35" s="153"/>
      <c r="V35" s="153"/>
      <c r="X35" s="153"/>
      <c r="Y35" s="153"/>
      <c r="Z35" s="153"/>
      <c r="AF35" s="153"/>
    </row>
    <row r="36" spans="2:32">
      <c r="B36" s="135">
        <f t="shared" si="0"/>
        <v>2042</v>
      </c>
      <c r="C36" s="136"/>
      <c r="D36" s="128">
        <f t="shared" si="6"/>
        <v>82.71</v>
      </c>
      <c r="E36" s="128">
        <f t="shared" si="4"/>
        <v>41.21</v>
      </c>
      <c r="F36" s="128">
        <f t="shared" si="6"/>
        <v>0</v>
      </c>
      <c r="G36" s="130">
        <f t="shared" si="7"/>
        <v>46.99707216432288</v>
      </c>
      <c r="H36" s="128">
        <f t="shared" si="2"/>
        <v>0</v>
      </c>
      <c r="I36" s="130">
        <f t="shared" si="8"/>
        <v>46.99707216432288</v>
      </c>
      <c r="J36" s="130">
        <f t="shared" si="10"/>
        <v>123.92</v>
      </c>
      <c r="K36" s="128">
        <f t="shared" si="3"/>
        <v>123.91999999999999</v>
      </c>
      <c r="L36" s="119"/>
      <c r="N36" s="117"/>
      <c r="R36" s="160"/>
      <c r="T36" s="161"/>
      <c r="U36" s="153"/>
      <c r="V36" s="153"/>
      <c r="X36" s="153"/>
      <c r="Y36" s="153"/>
      <c r="Z36" s="153"/>
      <c r="AF36" s="153"/>
    </row>
    <row r="37" spans="2:32">
      <c r="B37" s="135">
        <f t="shared" si="0"/>
        <v>2043</v>
      </c>
      <c r="C37" s="136"/>
      <c r="D37" s="128">
        <f t="shared" si="6"/>
        <v>84.7</v>
      </c>
      <c r="E37" s="128">
        <f t="shared" si="4"/>
        <v>42.2</v>
      </c>
      <c r="F37" s="128">
        <f t="shared" si="6"/>
        <v>0</v>
      </c>
      <c r="G37" s="130">
        <f t="shared" si="7"/>
        <v>48.127247075956859</v>
      </c>
      <c r="H37" s="128">
        <f t="shared" si="2"/>
        <v>0</v>
      </c>
      <c r="I37" s="130">
        <f t="shared" si="8"/>
        <v>48.127247075956859</v>
      </c>
      <c r="J37" s="130">
        <f t="shared" si="10"/>
        <v>126.9</v>
      </c>
      <c r="K37" s="128">
        <f t="shared" si="3"/>
        <v>126.9</v>
      </c>
      <c r="L37" s="119"/>
      <c r="N37" s="117"/>
      <c r="R37" s="160"/>
      <c r="T37" s="161"/>
      <c r="U37" s="153"/>
      <c r="V37" s="153"/>
      <c r="X37" s="153"/>
      <c r="Y37" s="153"/>
      <c r="Z37" s="153"/>
      <c r="AF37" s="153"/>
    </row>
    <row r="38" spans="2:32">
      <c r="B38" s="135"/>
      <c r="C38" s="136"/>
      <c r="D38" s="128"/>
      <c r="E38" s="128"/>
      <c r="F38" s="130"/>
      <c r="G38" s="128"/>
      <c r="H38" s="128"/>
      <c r="I38" s="130"/>
      <c r="J38" s="130"/>
      <c r="K38" s="128"/>
      <c r="L38" s="119"/>
      <c r="N38" s="117"/>
      <c r="R38" s="160"/>
      <c r="T38" s="161"/>
      <c r="U38" s="153"/>
      <c r="V38" s="153"/>
      <c r="X38" s="153"/>
      <c r="Y38" s="153"/>
      <c r="Z38" s="153"/>
      <c r="AF38" s="153"/>
    </row>
    <row r="39" spans="2:32">
      <c r="B39" s="126"/>
      <c r="C39" s="131"/>
      <c r="D39" s="128"/>
      <c r="E39" s="128"/>
      <c r="F39" s="129"/>
      <c r="G39" s="128"/>
      <c r="H39" s="128"/>
      <c r="I39" s="130"/>
      <c r="J39" s="130"/>
      <c r="K39" s="137"/>
      <c r="R39" s="119"/>
    </row>
    <row r="40" spans="2:32">
      <c r="B40" s="126"/>
      <c r="C40" s="131"/>
      <c r="D40" s="128"/>
      <c r="E40" s="128"/>
      <c r="F40" s="129"/>
      <c r="G40" s="128"/>
      <c r="H40" s="128"/>
      <c r="I40" s="130"/>
      <c r="J40" s="130"/>
      <c r="K40" s="137"/>
      <c r="R40" s="119"/>
    </row>
    <row r="41" spans="2:32">
      <c r="R41" s="119"/>
    </row>
    <row r="42" spans="2:32" ht="14.25">
      <c r="B42" s="138" t="s">
        <v>25</v>
      </c>
      <c r="C42" s="139"/>
      <c r="D42" s="139"/>
      <c r="E42" s="139"/>
      <c r="F42" s="139"/>
      <c r="G42" s="139"/>
      <c r="H42" s="139"/>
      <c r="R42" s="119"/>
    </row>
    <row r="44" spans="2:32">
      <c r="B44" s="117" t="s">
        <v>63</v>
      </c>
      <c r="C44" s="140" t="s">
        <v>64</v>
      </c>
      <c r="D44" s="141" t="s">
        <v>102</v>
      </c>
      <c r="AC44" s="265"/>
    </row>
    <row r="45" spans="2:32">
      <c r="C45" s="140" t="str">
        <f>C7</f>
        <v>(a)</v>
      </c>
      <c r="D45" s="117" t="s">
        <v>65</v>
      </c>
      <c r="AC45" s="265"/>
    </row>
    <row r="46" spans="2:32">
      <c r="C46" s="140" t="str">
        <f>D7</f>
        <v>(b)</v>
      </c>
      <c r="D46" s="130" t="str">
        <f>"= "&amp;C7&amp;" x "&amp;C62</f>
        <v>= (a) x 0.05085</v>
      </c>
      <c r="AC46" s="265"/>
    </row>
    <row r="47" spans="2:32">
      <c r="C47" s="140" t="str">
        <f>G7</f>
        <v>(e)</v>
      </c>
      <c r="D47" s="130" t="str">
        <f>"= ("&amp;$D$7&amp;" + "&amp;$E$7&amp;") /  (8.76 x "&amp;TEXT(C63,"0.0%")&amp;")"</f>
        <v>= ((b) + (c)) /  (8.76 x 30.1%)</v>
      </c>
      <c r="AC47" s="265"/>
    </row>
    <row r="48" spans="2:32">
      <c r="C48" s="140" t="str">
        <f>I7</f>
        <v>(g)</v>
      </c>
      <c r="D48" s="130" t="str">
        <f>"= "&amp;$G$7&amp;" + "&amp;$H$7</f>
        <v>= (e) + (f)</v>
      </c>
    </row>
    <row r="49" spans="2:25">
      <c r="C49" s="140" t="str">
        <f>K7</f>
        <v>(i)</v>
      </c>
      <c r="D49" s="85" t="str">
        <f>D44</f>
        <v>Plant Costs  - 2019 IRP Update - Table 6.1 &amp; 6.2</v>
      </c>
    </row>
    <row r="50" spans="2:25">
      <c r="C50" s="140"/>
      <c r="D50" s="130"/>
    </row>
    <row r="51" spans="2:25" ht="13.5" thickBot="1"/>
    <row r="52" spans="2:25" ht="13.5" thickBot="1">
      <c r="C52" s="42" t="str">
        <f>B2&amp;" - "&amp;B3</f>
        <v>2019 IRP Jim Bridger Solar with Storage - 30% Capacity Factor</v>
      </c>
      <c r="D52" s="142"/>
      <c r="E52" s="142"/>
      <c r="F52" s="142"/>
      <c r="G52" s="142"/>
      <c r="H52" s="142"/>
      <c r="I52" s="143"/>
      <c r="J52" s="143"/>
      <c r="K52" s="144"/>
    </row>
    <row r="53" spans="2:25" ht="13.5" thickBot="1">
      <c r="C53" s="145" t="s">
        <v>66</v>
      </c>
      <c r="D53" s="146" t="s">
        <v>67</v>
      </c>
      <c r="E53" s="146"/>
      <c r="F53" s="146"/>
      <c r="G53" s="146"/>
      <c r="H53" s="146"/>
      <c r="I53" s="143"/>
      <c r="J53" s="143"/>
      <c r="K53" s="144"/>
    </row>
    <row r="54" spans="2:25">
      <c r="P54" s="117" t="s">
        <v>103</v>
      </c>
      <c r="Q54" s="262">
        <v>2029</v>
      </c>
    </row>
    <row r="55" spans="2:25">
      <c r="B55" s="85" t="s">
        <v>101</v>
      </c>
      <c r="C55" s="170">
        <f>'[26]Table 6.2 P1'!$C$102</f>
        <v>1608.8221683005897</v>
      </c>
      <c r="D55" s="117" t="s">
        <v>65</v>
      </c>
      <c r="O55" s="270">
        <v>359.4</v>
      </c>
      <c r="P55" s="117" t="s">
        <v>32</v>
      </c>
      <c r="Q55" s="262" t="s">
        <v>170</v>
      </c>
      <c r="R55" s="262" t="s">
        <v>108</v>
      </c>
      <c r="T55" s="262" t="str">
        <f>$Q$55&amp;"Proposed Station Capital Costs"</f>
        <v>L_.JBB_PVSProposed Station Capital Costs</v>
      </c>
    </row>
    <row r="56" spans="2:25">
      <c r="B56" s="85" t="s">
        <v>101</v>
      </c>
      <c r="C56" s="256">
        <f>'[26]Table 6.2 P1'!$F$102*(1+'[26]Table 6.2 P1'!$G$102)</f>
        <v>24.570618817436728</v>
      </c>
      <c r="D56" s="117" t="s">
        <v>68</v>
      </c>
      <c r="R56" s="119"/>
      <c r="T56" s="262" t="str">
        <f>$Q$55&amp;"Proposed Station Fixed Costs"</f>
        <v>L_.JBB_PVSProposed Station Fixed Costs</v>
      </c>
    </row>
    <row r="57" spans="2:25" ht="24" customHeight="1">
      <c r="B57" s="85"/>
      <c r="C57" s="258"/>
      <c r="D57" s="117" t="s">
        <v>105</v>
      </c>
      <c r="Q57" s="334" t="str">
        <f>Q55&amp;Q54</f>
        <v>L_.JBB_PVS2029</v>
      </c>
      <c r="T57" s="262" t="str">
        <f>$Q$55&amp;"Proposed Station Variable O&amp;M Costs"</f>
        <v>L_.JBB_PVSProposed Station Variable O&amp;M Costs</v>
      </c>
    </row>
    <row r="58" spans="2:25">
      <c r="B58" s="85" t="s">
        <v>101</v>
      </c>
      <c r="C58" s="256">
        <f>'[26]Table 6.2 P2'!$I$103</f>
        <v>0</v>
      </c>
      <c r="D58" s="117" t="s">
        <v>69</v>
      </c>
      <c r="K58" s="119"/>
      <c r="L58" s="149"/>
      <c r="M58" s="52"/>
      <c r="N58" s="163"/>
      <c r="O58" s="52"/>
      <c r="P58" s="52"/>
      <c r="Q58" s="119" t="str">
        <f>'[27]13. Year 1 Cap Recov Rate'!$U$482</f>
        <v>Photovoltaic (Utility) 30% ITC</v>
      </c>
      <c r="R58" s="119"/>
      <c r="T58" s="119"/>
      <c r="U58" s="119"/>
      <c r="V58" s="119"/>
      <c r="W58" s="119"/>
      <c r="X58" s="119"/>
      <c r="Y58" s="119"/>
    </row>
    <row r="59" spans="2:25">
      <c r="B59" s="85"/>
      <c r="C59" s="158"/>
      <c r="D59" s="117" t="s">
        <v>70</v>
      </c>
      <c r="I59" s="184" t="s">
        <v>91</v>
      </c>
      <c r="L59" s="151"/>
      <c r="M59" s="152"/>
      <c r="O59" s="150"/>
      <c r="P59" s="119"/>
      <c r="Q59" s="119"/>
      <c r="R59" s="119"/>
      <c r="T59" s="119"/>
      <c r="U59" s="119"/>
      <c r="V59" s="119"/>
      <c r="W59" s="119"/>
      <c r="X59" s="119"/>
      <c r="Y59" s="119"/>
    </row>
    <row r="60" spans="2:25">
      <c r="B60" s="357" t="str">
        <f>LEFT(RIGHT(INDEX('Table 3 TransCost'!$39:$39,1,MATCH(F60,'Table 3 TransCost'!$4:$4,0)),6),5)</f>
        <v>2029$</v>
      </c>
      <c r="C60" s="258">
        <f>INDEX('Table 3 TransCost'!$39:$39,1,MATCH(F60,'Table 3 TransCost'!$4:$4,0)+2)</f>
        <v>0</v>
      </c>
      <c r="D60" s="117" t="s">
        <v>218</v>
      </c>
      <c r="F60" s="262" t="s">
        <v>219</v>
      </c>
      <c r="K60" s="151"/>
      <c r="L60" s="151"/>
      <c r="M60" s="151"/>
      <c r="N60" s="164"/>
      <c r="O60" s="150"/>
      <c r="P60" s="119"/>
      <c r="Q60" s="119"/>
      <c r="R60" s="119"/>
      <c r="T60" s="119"/>
      <c r="U60" s="119"/>
      <c r="V60" s="119"/>
      <c r="W60" s="119"/>
      <c r="X60" s="119"/>
      <c r="Y60" s="119"/>
    </row>
    <row r="61" spans="2:25">
      <c r="B61" s="85"/>
      <c r="C61" s="187"/>
      <c r="K61" s="151"/>
      <c r="L61" s="151"/>
      <c r="M61" s="151"/>
      <c r="N61" s="164"/>
      <c r="O61" s="151"/>
      <c r="R61" s="119"/>
      <c r="T61" s="119"/>
      <c r="U61" s="119"/>
      <c r="V61" s="119"/>
      <c r="W61" s="119"/>
      <c r="X61" s="119"/>
      <c r="Y61" s="119"/>
    </row>
    <row r="62" spans="2:25">
      <c r="C62" s="257">
        <f>INDEX('[27]13. Year 1 Cap Recov Rate'!$Y:$Y,MATCH($R$55,'[27]13. Year 1 Cap Recov Rate'!$X:$X,0),1)/100</f>
        <v>5.0849999999999999E-2</v>
      </c>
      <c r="D62" s="117" t="s">
        <v>36</v>
      </c>
      <c r="E62" s="117" t="s">
        <v>109</v>
      </c>
      <c r="K62" s="155"/>
      <c r="L62" s="156"/>
      <c r="M62" s="156"/>
      <c r="O62" s="157"/>
    </row>
    <row r="63" spans="2:25">
      <c r="C63" s="195">
        <f>'[26]Table 6.2 P2'!$C$103</f>
        <v>0.30099999999999999</v>
      </c>
      <c r="D63" s="117" t="s">
        <v>37</v>
      </c>
    </row>
    <row r="64" spans="2:25" ht="13.5" thickBot="1">
      <c r="D64" s="154"/>
    </row>
    <row r="65" spans="3:14" ht="13.5" thickBot="1">
      <c r="C65" s="40" t="str">
        <f>"Company Official Inflation Forecast Dated "&amp;TEXT('Table 4'!$H$5,"mmmm dd, yyyy")</f>
        <v>Company Official Inflation Forecast Dated December 31, 2020</v>
      </c>
      <c r="D65" s="142"/>
      <c r="E65" s="142"/>
      <c r="F65" s="142"/>
      <c r="G65" s="142"/>
      <c r="H65" s="142"/>
      <c r="I65" s="142"/>
      <c r="J65" s="142"/>
      <c r="K65" s="144"/>
    </row>
    <row r="66" spans="3:14">
      <c r="C66" s="87">
        <v>2017</v>
      </c>
      <c r="D66" s="41">
        <f>VLOOKUP(C66,'[20]Inflation Forecast'!$B$6:$C$61,2,FALSE)</f>
        <v>0.02</v>
      </c>
      <c r="E66" s="85"/>
      <c r="F66" s="87">
        <f>C74+1</f>
        <v>2026</v>
      </c>
      <c r="G66" s="41">
        <f>VLOOKUP(F66,'[20]Inflation Forecast'!$B$6:$C$61,2,FALSE)</f>
        <v>2.1999999999999999E-2</v>
      </c>
      <c r="H66" s="41"/>
      <c r="I66" s="87">
        <f>F74+1</f>
        <v>2035</v>
      </c>
      <c r="J66" s="41">
        <f>VLOOKUP(I66,'[20]Inflation Forecast'!$B$6:$C$61,2,FALSE)</f>
        <v>2.3E-2</v>
      </c>
    </row>
    <row r="67" spans="3:14">
      <c r="C67" s="87">
        <f t="shared" ref="C67:C74" si="11">C66+1</f>
        <v>2018</v>
      </c>
      <c r="D67" s="41">
        <f>VLOOKUP(C67,'[20]Inflation Forecast'!$B$6:$C$61,2,FALSE)</f>
        <v>2.4E-2</v>
      </c>
      <c r="E67" s="85"/>
      <c r="F67" s="87">
        <f t="shared" ref="F67:F74" si="12">F66+1</f>
        <v>2027</v>
      </c>
      <c r="G67" s="41">
        <f>VLOOKUP(F67,'[20]Inflation Forecast'!$B$6:$C$61,2,FALSE)</f>
        <v>2.3E-2</v>
      </c>
      <c r="H67" s="41"/>
      <c r="I67" s="87">
        <f>I66+1</f>
        <v>2036</v>
      </c>
      <c r="J67" s="41">
        <f>VLOOKUP(I67,'[20]Inflation Forecast'!$B$6:$C$61,2,FALSE)</f>
        <v>2.3E-2</v>
      </c>
    </row>
    <row r="68" spans="3:14">
      <c r="C68" s="87">
        <f t="shared" si="11"/>
        <v>2019</v>
      </c>
      <c r="D68" s="41">
        <f>VLOOKUP(C68,'[20]Inflation Forecast'!$B$6:$C$61,2,FALSE)</f>
        <v>1.7999999999999999E-2</v>
      </c>
      <c r="E68" s="85"/>
      <c r="F68" s="87">
        <f t="shared" si="12"/>
        <v>2028</v>
      </c>
      <c r="G68" s="41">
        <f>VLOOKUP(F68,'[20]Inflation Forecast'!$B$6:$C$61,2,FALSE)</f>
        <v>2.3E-2</v>
      </c>
      <c r="H68" s="41"/>
      <c r="I68" s="87">
        <f t="shared" ref="I68:I74" si="13">I67+1</f>
        <v>2037</v>
      </c>
      <c r="J68" s="41">
        <f>VLOOKUP(I68,'[20]Inflation Forecast'!$B$6:$C$61,2,FALSE)</f>
        <v>2.3E-2</v>
      </c>
    </row>
    <row r="69" spans="3:14">
      <c r="C69" s="87">
        <f t="shared" si="11"/>
        <v>2020</v>
      </c>
      <c r="D69" s="41">
        <f>VLOOKUP(C69,'[20]Inflation Forecast'!$B$6:$C$61,2,FALSE)</f>
        <v>1.2E-2</v>
      </c>
      <c r="E69" s="85"/>
      <c r="F69" s="87">
        <f t="shared" si="12"/>
        <v>2029</v>
      </c>
      <c r="G69" s="41">
        <f>VLOOKUP(F69,'[20]Inflation Forecast'!$B$6:$C$61,2,FALSE)</f>
        <v>2.3E-2</v>
      </c>
      <c r="H69" s="41"/>
      <c r="I69" s="87">
        <f t="shared" si="13"/>
        <v>2038</v>
      </c>
      <c r="J69" s="41">
        <f>VLOOKUP(I69,'[20]Inflation Forecast'!$B$6:$C$61,2,FALSE)</f>
        <v>2.3E-2</v>
      </c>
    </row>
    <row r="70" spans="3:14">
      <c r="C70" s="87">
        <f t="shared" si="11"/>
        <v>2021</v>
      </c>
      <c r="D70" s="41">
        <f>VLOOKUP(C70,'[20]Inflation Forecast'!$B$6:$C$61,2,FALSE)</f>
        <v>1.9E-2</v>
      </c>
      <c r="E70" s="85"/>
      <c r="F70" s="87">
        <f t="shared" si="12"/>
        <v>2030</v>
      </c>
      <c r="G70" s="41">
        <f>VLOOKUP(F70,'[20]Inflation Forecast'!$B$6:$C$61,2,FALSE)</f>
        <v>2.3E-2</v>
      </c>
      <c r="H70" s="41"/>
      <c r="I70" s="87">
        <f t="shared" si="13"/>
        <v>2039</v>
      </c>
      <c r="J70" s="41">
        <f>VLOOKUP(I70,'[20]Inflation Forecast'!$B$6:$C$61,2,FALSE)</f>
        <v>2.3E-2</v>
      </c>
    </row>
    <row r="71" spans="3:14">
      <c r="C71" s="87">
        <f t="shared" si="11"/>
        <v>2022</v>
      </c>
      <c r="D71" s="41">
        <f>VLOOKUP(C71,'[20]Inflation Forecast'!$B$6:$C$61,2,FALSE)</f>
        <v>2.1999999999999999E-2</v>
      </c>
      <c r="E71" s="85"/>
      <c r="F71" s="87">
        <f t="shared" si="12"/>
        <v>2031</v>
      </c>
      <c r="G71" s="41">
        <f>VLOOKUP(F71,'[20]Inflation Forecast'!$B$6:$C$61,2,FALSE)</f>
        <v>2.3E-2</v>
      </c>
      <c r="H71" s="41"/>
      <c r="I71" s="87">
        <f t="shared" si="13"/>
        <v>2040</v>
      </c>
      <c r="J71" s="41">
        <f>VLOOKUP(I71,'[20]Inflation Forecast'!$B$6:$C$61,2,FALSE)</f>
        <v>2.3E-2</v>
      </c>
    </row>
    <row r="72" spans="3:14" s="119" customFormat="1">
      <c r="C72" s="87">
        <f t="shared" si="11"/>
        <v>2023</v>
      </c>
      <c r="D72" s="41">
        <f>VLOOKUP(C72,'[20]Inflation Forecast'!$B$6:$C$61,2,FALSE)</f>
        <v>0.02</v>
      </c>
      <c r="E72" s="86"/>
      <c r="F72" s="87">
        <f t="shared" si="12"/>
        <v>2032</v>
      </c>
      <c r="G72" s="41">
        <f>VLOOKUP(F72,'[20]Inflation Forecast'!$B$6:$C$61,2,FALSE)</f>
        <v>2.3E-2</v>
      </c>
      <c r="H72" s="41"/>
      <c r="I72" s="87">
        <f t="shared" si="13"/>
        <v>2041</v>
      </c>
      <c r="J72" s="41">
        <f>VLOOKUP(I72,'[20]Inflation Forecast'!$B$6:$C$61,2,FALSE)</f>
        <v>2.3E-2</v>
      </c>
      <c r="N72" s="164"/>
    </row>
    <row r="73" spans="3:14" s="119" customFormat="1">
      <c r="C73" s="87">
        <f t="shared" si="11"/>
        <v>2024</v>
      </c>
      <c r="D73" s="41">
        <f>VLOOKUP(C73,'[20]Inflation Forecast'!$B$6:$C$61,2,FALSE)</f>
        <v>0.02</v>
      </c>
      <c r="E73" s="86"/>
      <c r="F73" s="87">
        <f t="shared" si="12"/>
        <v>2033</v>
      </c>
      <c r="G73" s="41">
        <f>VLOOKUP(F73,'[20]Inflation Forecast'!$B$6:$C$61,2,FALSE)</f>
        <v>2.3E-2</v>
      </c>
      <c r="H73" s="41"/>
      <c r="I73" s="87">
        <f t="shared" si="13"/>
        <v>2042</v>
      </c>
      <c r="J73" s="41">
        <f>VLOOKUP(I73,'[20]Inflation Forecast'!$B$6:$C$61,2,FALSE)</f>
        <v>2.3E-2</v>
      </c>
      <c r="N73" s="164"/>
    </row>
    <row r="74" spans="3:14" s="119" customFormat="1">
      <c r="C74" s="87">
        <f t="shared" si="11"/>
        <v>2025</v>
      </c>
      <c r="D74" s="41">
        <f>VLOOKUP(C74,'[20]Inflation Forecast'!$B$6:$C$61,2,FALSE)</f>
        <v>2.1000000000000001E-2</v>
      </c>
      <c r="E74" s="86"/>
      <c r="F74" s="87">
        <f t="shared" si="12"/>
        <v>2034</v>
      </c>
      <c r="G74" s="41">
        <f>VLOOKUP(F74,'[20]Inflation Forecast'!$B$6:$C$61,2,FALSE)</f>
        <v>2.3E-2</v>
      </c>
      <c r="H74" s="41"/>
      <c r="I74" s="87">
        <f t="shared" si="13"/>
        <v>2043</v>
      </c>
      <c r="J74" s="41">
        <f>VLOOKUP(I74,'[20]Inflation Forecast'!$B$6:$C$61,2,FALSE)</f>
        <v>2.4E-2</v>
      </c>
      <c r="N74" s="164"/>
    </row>
    <row r="75" spans="3:14" s="119" customFormat="1">
      <c r="N75" s="164"/>
    </row>
    <row r="76" spans="3:14" s="119" customFormat="1">
      <c r="N76" s="164"/>
    </row>
    <row r="93" spans="3:4">
      <c r="C93" s="150"/>
      <c r="D93" s="154"/>
    </row>
    <row r="94" spans="3:4">
      <c r="C94" s="150"/>
      <c r="D94" s="154"/>
    </row>
    <row r="95" spans="3:4">
      <c r="C95" s="150"/>
      <c r="D95" s="154"/>
    </row>
    <row r="96" spans="3:4">
      <c r="C96" s="150"/>
      <c r="D96" s="154"/>
    </row>
    <row r="97" spans="3:4">
      <c r="C97" s="150"/>
      <c r="D97" s="154"/>
    </row>
    <row r="98" spans="3:4">
      <c r="C98" s="150"/>
      <c r="D98" s="154"/>
    </row>
    <row r="99" spans="3:4">
      <c r="C99" s="150"/>
      <c r="D99" s="154"/>
    </row>
    <row r="100" spans="3:4">
      <c r="C100" s="150"/>
      <c r="D100" s="154"/>
    </row>
    <row r="101" spans="3:4">
      <c r="C101" s="150"/>
      <c r="D101" s="154"/>
    </row>
    <row r="102" spans="3:4">
      <c r="C102" s="150"/>
      <c r="D102" s="154"/>
    </row>
  </sheetData>
  <printOptions horizontalCentered="1"/>
  <pageMargins left="0.8" right="0.3" top="0.4" bottom="0.4" header="0.5" footer="0.2"/>
  <pageSetup scale="58" orientation="landscape" r:id="rId1"/>
  <headerFooter alignWithMargins="0"/>
  <rowBreaks count="1" manualBreakCount="1">
    <brk id="51" max="16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B1:AF102"/>
  <sheetViews>
    <sheetView zoomScale="80" zoomScaleNormal="80" workbookViewId="0">
      <selection activeCell="K24" sqref="K24"/>
    </sheetView>
  </sheetViews>
  <sheetFormatPr defaultColWidth="9.33203125" defaultRowHeight="12.75"/>
  <cols>
    <col min="1" max="1" width="13.33203125" style="117" customWidth="1"/>
    <col min="2" max="2" width="15" style="117" customWidth="1"/>
    <col min="3" max="3" width="12.33203125" style="117" bestFit="1" customWidth="1"/>
    <col min="4" max="4" width="19.83203125" style="117" customWidth="1"/>
    <col min="5" max="5" width="8.83203125" style="117" customWidth="1"/>
    <col min="6" max="6" width="13.5" style="117" customWidth="1"/>
    <col min="7" max="8" width="9.5" style="117" bestFit="1" customWidth="1"/>
    <col min="9" max="9" width="12.6640625" style="117" customWidth="1"/>
    <col min="10" max="10" width="14" style="117" customWidth="1"/>
    <col min="11" max="11" width="12" style="117" customWidth="1"/>
    <col min="12" max="12" width="3.1640625" style="117" customWidth="1"/>
    <col min="13" max="13" width="15" style="117" hidden="1" customWidth="1"/>
    <col min="14" max="14" width="5.6640625" style="161" customWidth="1"/>
    <col min="15" max="15" width="11.5" style="117" customWidth="1"/>
    <col min="16" max="17" width="16" style="117" customWidth="1"/>
    <col min="18" max="18" width="18.1640625" style="117" customWidth="1"/>
    <col min="19" max="19" width="9.33203125" style="117"/>
    <col min="20" max="20" width="22.33203125" style="117" customWidth="1"/>
    <col min="21" max="21" width="18.1640625" style="117" customWidth="1"/>
    <col min="22" max="22" width="9.6640625" style="117" bestFit="1" customWidth="1"/>
    <col min="23" max="24" width="9.33203125" style="117"/>
    <col min="25" max="25" width="12" style="117" bestFit="1" customWidth="1"/>
    <col min="26" max="26" width="9.33203125" style="117"/>
    <col min="27" max="27" width="13.6640625" style="117" customWidth="1"/>
    <col min="28" max="28" width="12" style="117" bestFit="1" customWidth="1"/>
    <col min="29" max="16384" width="9.33203125" style="117"/>
  </cols>
  <sheetData>
    <row r="1" spans="2:32" ht="15.75">
      <c r="B1" s="115" t="s">
        <v>56</v>
      </c>
      <c r="C1" s="116"/>
      <c r="D1" s="116"/>
      <c r="E1" s="116"/>
      <c r="F1" s="116"/>
      <c r="G1" s="116"/>
      <c r="H1" s="116"/>
      <c r="I1" s="116"/>
      <c r="J1" s="116"/>
    </row>
    <row r="2" spans="2:32" ht="15.75">
      <c r="B2" s="115" t="s">
        <v>149</v>
      </c>
      <c r="C2" s="116"/>
      <c r="D2" s="116"/>
      <c r="E2" s="116"/>
      <c r="F2" s="116"/>
      <c r="G2" s="116"/>
      <c r="H2" s="116"/>
      <c r="I2" s="116"/>
      <c r="J2" s="116"/>
      <c r="R2" s="119"/>
      <c r="S2" s="119"/>
      <c r="T2" s="119"/>
      <c r="U2" s="119"/>
      <c r="V2" s="119"/>
      <c r="W2" s="119"/>
      <c r="X2" s="119"/>
      <c r="Y2" s="119"/>
      <c r="Z2" s="119"/>
      <c r="AA2" s="119"/>
    </row>
    <row r="3" spans="2:32" ht="15.75">
      <c r="B3" s="115" t="str">
        <f>TEXT($C$63,"0%")&amp;" Capacity Factor"</f>
        <v>30% Capacity Factor</v>
      </c>
      <c r="C3" s="116"/>
      <c r="D3" s="116"/>
      <c r="E3" s="116"/>
      <c r="F3" s="116"/>
      <c r="G3" s="116"/>
      <c r="H3" s="116"/>
      <c r="I3" s="116"/>
      <c r="J3" s="116"/>
      <c r="R3" s="119"/>
      <c r="S3" s="119"/>
      <c r="T3" s="119"/>
      <c r="U3" s="119"/>
      <c r="V3" s="119"/>
      <c r="W3" s="119"/>
      <c r="X3" s="119"/>
      <c r="Y3" s="119"/>
      <c r="Z3" s="119"/>
      <c r="AA3" s="119"/>
    </row>
    <row r="4" spans="2:32">
      <c r="B4" s="118"/>
      <c r="C4" s="118"/>
      <c r="D4" s="118"/>
      <c r="E4" s="118"/>
      <c r="F4" s="118"/>
      <c r="G4" s="118"/>
      <c r="H4" s="118"/>
      <c r="I4" s="119"/>
      <c r="J4" s="119"/>
      <c r="K4" s="119"/>
      <c r="R4" s="119"/>
      <c r="S4" s="119"/>
      <c r="T4" s="119"/>
      <c r="U4" s="119"/>
      <c r="V4" s="119"/>
      <c r="W4" s="119"/>
      <c r="X4" s="119"/>
      <c r="Y4" s="119"/>
      <c r="Z4" s="119"/>
      <c r="AA4" s="119"/>
    </row>
    <row r="5" spans="2:32" ht="51.75" customHeight="1">
      <c r="B5" s="120" t="s">
        <v>0</v>
      </c>
      <c r="C5" s="121" t="s">
        <v>10</v>
      </c>
      <c r="D5" s="121" t="s">
        <v>11</v>
      </c>
      <c r="E5" s="121" t="s">
        <v>12</v>
      </c>
      <c r="F5" s="17" t="s">
        <v>92</v>
      </c>
      <c r="G5" s="121" t="s">
        <v>62</v>
      </c>
      <c r="H5" s="17" t="s">
        <v>13</v>
      </c>
      <c r="I5" s="121" t="s">
        <v>73</v>
      </c>
      <c r="J5" s="17" t="s">
        <v>52</v>
      </c>
      <c r="K5" s="121" t="s">
        <v>224</v>
      </c>
      <c r="M5" s="201"/>
      <c r="N5" s="201"/>
      <c r="P5" s="201"/>
      <c r="R5" s="263"/>
      <c r="S5" s="119"/>
      <c r="T5" s="119"/>
      <c r="U5" s="119"/>
      <c r="V5" s="119"/>
      <c r="W5" s="119"/>
      <c r="X5" s="119"/>
      <c r="Y5" s="369"/>
      <c r="Z5" s="369"/>
      <c r="AA5" s="119"/>
    </row>
    <row r="6" spans="2:32" ht="24" customHeight="1">
      <c r="B6" s="122"/>
      <c r="C6" s="123" t="s">
        <v>8</v>
      </c>
      <c r="D6" s="124" t="s">
        <v>9</v>
      </c>
      <c r="E6" s="124" t="s">
        <v>9</v>
      </c>
      <c r="F6" s="124" t="s">
        <v>9</v>
      </c>
      <c r="G6" s="123" t="s">
        <v>31</v>
      </c>
      <c r="H6" s="18" t="s">
        <v>31</v>
      </c>
      <c r="I6" s="123" t="s">
        <v>31</v>
      </c>
      <c r="J6" s="19" t="s">
        <v>9</v>
      </c>
      <c r="K6" s="124" t="s">
        <v>9</v>
      </c>
      <c r="R6" s="264"/>
      <c r="S6" s="119"/>
      <c r="T6" s="119"/>
      <c r="U6" s="119"/>
      <c r="V6" s="119"/>
      <c r="W6" s="119"/>
      <c r="X6" s="119"/>
      <c r="Y6" s="119"/>
      <c r="Z6" s="119"/>
      <c r="AA6" s="119"/>
    </row>
    <row r="7" spans="2:32">
      <c r="C7" s="125" t="s">
        <v>1</v>
      </c>
      <c r="D7" s="125" t="s">
        <v>2</v>
      </c>
      <c r="E7" s="125" t="s">
        <v>3</v>
      </c>
      <c r="F7" s="125" t="s">
        <v>4</v>
      </c>
      <c r="G7" s="125" t="s">
        <v>5</v>
      </c>
      <c r="H7" s="125" t="s">
        <v>7</v>
      </c>
      <c r="I7" s="125" t="s">
        <v>22</v>
      </c>
      <c r="J7" s="125" t="s">
        <v>23</v>
      </c>
      <c r="K7" s="125" t="s">
        <v>24</v>
      </c>
      <c r="R7" s="119"/>
      <c r="S7" s="119"/>
      <c r="T7" s="119"/>
      <c r="U7" s="119"/>
      <c r="V7" s="119"/>
      <c r="W7" s="119"/>
      <c r="X7" s="119"/>
      <c r="Y7" s="119"/>
      <c r="Z7" s="119"/>
      <c r="AA7" s="119"/>
    </row>
    <row r="8" spans="2:32" ht="6" customHeight="1">
      <c r="K8" s="119"/>
      <c r="R8" s="119"/>
      <c r="S8" s="119"/>
      <c r="T8" s="119"/>
      <c r="U8" s="119"/>
      <c r="V8" s="119"/>
      <c r="W8" s="119"/>
      <c r="X8" s="119"/>
      <c r="Y8" s="119"/>
      <c r="Z8" s="119"/>
      <c r="AA8" s="119"/>
    </row>
    <row r="9" spans="2:32" ht="15.75">
      <c r="B9" s="43" t="str">
        <f>C52</f>
        <v>2019 IRP Southen Oregon Solar with Storage - 30% Capacity Factor</v>
      </c>
      <c r="C9" s="119"/>
      <c r="E9" s="119"/>
      <c r="F9" s="119"/>
      <c r="G9" s="119"/>
      <c r="H9" s="119"/>
      <c r="I9" s="119"/>
      <c r="J9" s="119"/>
      <c r="K9" s="119"/>
      <c r="N9" s="117"/>
      <c r="R9" s="119"/>
      <c r="S9" s="119"/>
      <c r="T9" s="119"/>
      <c r="U9" s="119"/>
      <c r="V9" s="119"/>
      <c r="W9" s="119"/>
      <c r="X9" s="119"/>
      <c r="Y9" s="119"/>
      <c r="Z9" s="119"/>
      <c r="AA9" s="119"/>
    </row>
    <row r="10" spans="2:32">
      <c r="B10" s="126">
        <v>2016</v>
      </c>
      <c r="C10" s="127"/>
      <c r="D10" s="128"/>
      <c r="E10" s="128"/>
      <c r="F10" s="128"/>
      <c r="G10" s="129"/>
      <c r="H10" s="129"/>
      <c r="I10" s="130"/>
      <c r="J10" s="130"/>
      <c r="K10" s="128"/>
      <c r="N10" s="162"/>
      <c r="R10" s="119"/>
    </row>
    <row r="11" spans="2:32">
      <c r="B11" s="126">
        <f t="shared" ref="B11:B37" si="0">B10+1</f>
        <v>2017</v>
      </c>
      <c r="C11" s="131"/>
      <c r="D11" s="128"/>
      <c r="E11" s="128"/>
      <c r="F11" s="128"/>
      <c r="G11" s="129"/>
      <c r="H11" s="128"/>
      <c r="I11" s="130"/>
      <c r="J11" s="130"/>
      <c r="K11" s="128"/>
      <c r="N11" s="117"/>
      <c r="R11" s="119"/>
    </row>
    <row r="12" spans="2:32">
      <c r="B12" s="135">
        <f t="shared" si="0"/>
        <v>2018</v>
      </c>
      <c r="C12" s="136"/>
      <c r="D12" s="128"/>
      <c r="E12" s="148">
        <f>$C$56</f>
        <v>24.570618817436728</v>
      </c>
      <c r="F12" s="148"/>
      <c r="G12" s="130"/>
      <c r="H12" s="148">
        <f>$C$58</f>
        <v>0</v>
      </c>
      <c r="I12" s="130"/>
      <c r="J12" s="130"/>
      <c r="K12" s="128">
        <f>(D12+E12+F12)</f>
        <v>24.570618817436728</v>
      </c>
      <c r="L12" s="119"/>
      <c r="N12" s="117"/>
      <c r="R12" s="119"/>
      <c r="T12" s="161"/>
      <c r="U12" s="153"/>
      <c r="V12" s="153"/>
      <c r="W12" s="153"/>
      <c r="Y12" s="153"/>
      <c r="Z12" s="153"/>
      <c r="AF12" s="153"/>
    </row>
    <row r="13" spans="2:32">
      <c r="B13" s="135">
        <f t="shared" si="0"/>
        <v>2019</v>
      </c>
      <c r="C13" s="136"/>
      <c r="D13" s="128"/>
      <c r="E13" s="128">
        <f t="shared" ref="E13:E37" si="1">ROUND(E12*(1+(IFERROR(INDEX($D$66:$D$74,MATCH($B13,$C$66:$C$74,0),1),0)+IFERROR(INDEX($G$66:$G$74,MATCH($B13,$F$66:$F$74,0),1),0)+IFERROR(INDEX($J$66:$J$74,MATCH($B13,$I$66:$I$74,0),1),0))),2)</f>
        <v>25.01</v>
      </c>
      <c r="F13" s="128"/>
      <c r="G13" s="130"/>
      <c r="H13" s="128">
        <f t="shared" ref="H13:H37" si="2">ROUND(H12*(1+(IFERROR(INDEX($D$66:$D$74,MATCH($B13,$C$66:$C$74,0),1),0)+IFERROR(INDEX($G$66:$G$74,MATCH($B13,$F$66:$F$74,0),1),0)+IFERROR(INDEX($J$66:$J$74,MATCH($B13,$I$66:$I$74,0),1),0))),2)</f>
        <v>0</v>
      </c>
      <c r="I13" s="130"/>
      <c r="J13" s="130"/>
      <c r="K13" s="128">
        <f t="shared" ref="K13:K37" si="3">(D13+E13+F13)</f>
        <v>25.01</v>
      </c>
      <c r="L13" s="119"/>
      <c r="N13" s="117"/>
      <c r="R13" s="119"/>
      <c r="V13" s="153"/>
      <c r="W13" s="153"/>
      <c r="Y13" s="153"/>
      <c r="Z13" s="153"/>
      <c r="AF13" s="153"/>
    </row>
    <row r="14" spans="2:32">
      <c r="B14" s="135">
        <f t="shared" si="0"/>
        <v>2020</v>
      </c>
      <c r="C14" s="136"/>
      <c r="D14" s="128"/>
      <c r="E14" s="128">
        <f t="shared" si="1"/>
        <v>25.31</v>
      </c>
      <c r="F14" s="128"/>
      <c r="G14" s="130"/>
      <c r="H14" s="128">
        <f t="shared" si="2"/>
        <v>0</v>
      </c>
      <c r="I14" s="130"/>
      <c r="J14" s="130"/>
      <c r="K14" s="128">
        <f t="shared" si="3"/>
        <v>25.31</v>
      </c>
      <c r="L14" s="119"/>
      <c r="N14" s="117"/>
      <c r="O14" s="132"/>
      <c r="P14" s="133"/>
      <c r="Q14" s="134"/>
      <c r="R14" s="119"/>
      <c r="V14" s="153"/>
      <c r="W14" s="153"/>
      <c r="Y14" s="153"/>
      <c r="Z14" s="153"/>
      <c r="AF14" s="153"/>
    </row>
    <row r="15" spans="2:32">
      <c r="B15" s="135">
        <f t="shared" si="0"/>
        <v>2021</v>
      </c>
      <c r="C15" s="136"/>
      <c r="D15" s="128"/>
      <c r="E15" s="128">
        <f t="shared" si="1"/>
        <v>25.79</v>
      </c>
      <c r="F15" s="128"/>
      <c r="G15" s="130"/>
      <c r="H15" s="128">
        <f t="shared" si="2"/>
        <v>0</v>
      </c>
      <c r="I15" s="130"/>
      <c r="J15" s="130"/>
      <c r="K15" s="128">
        <f t="shared" si="3"/>
        <v>25.79</v>
      </c>
      <c r="L15" s="119"/>
      <c r="N15" s="117"/>
      <c r="O15" s="259"/>
      <c r="P15" s="133"/>
      <c r="Q15" s="134"/>
      <c r="R15" s="119"/>
      <c r="V15" s="153"/>
      <c r="W15" s="153"/>
      <c r="Y15" s="153"/>
      <c r="Z15" s="153"/>
      <c r="AF15" s="153"/>
    </row>
    <row r="16" spans="2:32">
      <c r="B16" s="135">
        <f t="shared" si="0"/>
        <v>2022</v>
      </c>
      <c r="C16" s="136"/>
      <c r="D16" s="128"/>
      <c r="E16" s="128">
        <f t="shared" si="1"/>
        <v>26.36</v>
      </c>
      <c r="F16" s="128"/>
      <c r="G16" s="130"/>
      <c r="H16" s="128">
        <f t="shared" si="2"/>
        <v>0</v>
      </c>
      <c r="I16" s="130"/>
      <c r="J16" s="130"/>
      <c r="K16" s="128">
        <f t="shared" si="3"/>
        <v>26.36</v>
      </c>
      <c r="L16" s="119"/>
      <c r="N16" s="117"/>
      <c r="O16" s="336"/>
      <c r="R16" s="119"/>
      <c r="V16" s="153"/>
      <c r="W16" s="153"/>
      <c r="Y16" s="153"/>
      <c r="Z16" s="153"/>
      <c r="AF16" s="153"/>
    </row>
    <row r="17" spans="2:32">
      <c r="B17" s="135">
        <f t="shared" si="0"/>
        <v>2023</v>
      </c>
      <c r="C17" s="136"/>
      <c r="D17" s="128"/>
      <c r="E17" s="128">
        <f t="shared" si="1"/>
        <v>26.89</v>
      </c>
      <c r="F17" s="128"/>
      <c r="G17" s="130"/>
      <c r="H17" s="128">
        <f t="shared" si="2"/>
        <v>0</v>
      </c>
      <c r="I17" s="130"/>
      <c r="J17" s="130"/>
      <c r="K17" s="128">
        <f t="shared" si="3"/>
        <v>26.89</v>
      </c>
      <c r="L17" s="119"/>
      <c r="N17" s="117"/>
      <c r="O17" s="185"/>
      <c r="R17" s="119"/>
      <c r="V17" s="153"/>
      <c r="W17" s="153"/>
      <c r="Y17" s="153"/>
      <c r="Z17" s="153"/>
      <c r="AF17" s="153"/>
    </row>
    <row r="18" spans="2:32">
      <c r="B18" s="135">
        <f t="shared" si="0"/>
        <v>2024</v>
      </c>
      <c r="C18" s="335">
        <f t="array" ref="C18">SUM(([24]StaBuild!$E$2:$E$1203)*([24]StaBuild!$C$2:$C$1203=$Q$55)*([24]StaBuild!$A$2:$A$1203=B18))*1000000/($O$55*1000)</f>
        <v>1296.5513342379013</v>
      </c>
      <c r="D18" s="128">
        <f>C18*$C$62</f>
        <v>65.929635345997283</v>
      </c>
      <c r="E18" s="128">
        <f t="shared" si="1"/>
        <v>27.43</v>
      </c>
      <c r="F18" s="186">
        <f>C60</f>
        <v>0</v>
      </c>
      <c r="G18" s="130">
        <f>(D18+E18+F18)/(8.76*$C$63)</f>
        <v>35.883813533353816</v>
      </c>
      <c r="H18" s="128">
        <f t="shared" si="2"/>
        <v>0</v>
      </c>
      <c r="I18" s="130">
        <f>(G18+H18)</f>
        <v>35.883813533353816</v>
      </c>
      <c r="J18" s="130">
        <f t="shared" ref="J18:J32" si="4">ROUND(I18*$C$63*8.76,2)</f>
        <v>93.36</v>
      </c>
      <c r="K18" s="128">
        <f t="shared" si="3"/>
        <v>93.359635345997276</v>
      </c>
      <c r="L18" s="119"/>
      <c r="N18" s="117"/>
      <c r="O18" s="337"/>
      <c r="Q18" s="153"/>
      <c r="R18" s="119"/>
      <c r="T18" s="161"/>
      <c r="U18" s="153"/>
      <c r="V18" s="153"/>
      <c r="W18" s="153"/>
      <c r="X18" s="153"/>
      <c r="Y18" s="153"/>
      <c r="Z18" s="153"/>
      <c r="AA18" s="268"/>
      <c r="AB18" s="267"/>
      <c r="AF18" s="153"/>
    </row>
    <row r="19" spans="2:32">
      <c r="B19" s="135">
        <f t="shared" si="0"/>
        <v>2025</v>
      </c>
      <c r="C19" s="136"/>
      <c r="D19" s="128">
        <f t="shared" ref="D19:F37" si="5">ROUND(D18*(1+(IFERROR(INDEX($D$66:$D$74,MATCH($B19,$C$66:$C$74,0),1),0)+IFERROR(INDEX($G$66:$G$74,MATCH($B19,$F$66:$F$74,0),1),0)+IFERROR(INDEX($J$66:$J$74,MATCH($B19,$I$66:$I$74,0),1),0))),2)</f>
        <v>67.31</v>
      </c>
      <c r="E19" s="128">
        <f t="shared" si="1"/>
        <v>28.01</v>
      </c>
      <c r="F19" s="128">
        <f t="shared" si="5"/>
        <v>0</v>
      </c>
      <c r="G19" s="130">
        <f t="shared" ref="G19:G37" si="6">(D19+E19+F19)/(8.76*$C$63)</f>
        <v>36.637301477484129</v>
      </c>
      <c r="H19" s="128">
        <f t="shared" si="2"/>
        <v>0</v>
      </c>
      <c r="I19" s="130">
        <f t="shared" ref="I19:I37" si="7">(G19+H19)</f>
        <v>36.637301477484129</v>
      </c>
      <c r="J19" s="130">
        <f t="shared" si="4"/>
        <v>95.32</v>
      </c>
      <c r="K19" s="128">
        <f t="shared" si="3"/>
        <v>95.320000000000007</v>
      </c>
      <c r="L19" s="119"/>
      <c r="N19" s="117"/>
      <c r="R19" s="119"/>
      <c r="T19" s="161"/>
      <c r="U19" s="153"/>
      <c r="V19" s="153"/>
      <c r="W19" s="153"/>
      <c r="X19" s="153"/>
      <c r="Y19" s="153"/>
      <c r="Z19" s="153"/>
      <c r="AF19" s="153"/>
    </row>
    <row r="20" spans="2:32">
      <c r="B20" s="135">
        <f t="shared" si="0"/>
        <v>2026</v>
      </c>
      <c r="C20" s="136"/>
      <c r="D20" s="128">
        <f t="shared" si="5"/>
        <v>68.790000000000006</v>
      </c>
      <c r="E20" s="128">
        <f t="shared" si="1"/>
        <v>28.63</v>
      </c>
      <c r="F20" s="128">
        <f t="shared" si="5"/>
        <v>0</v>
      </c>
      <c r="G20" s="130">
        <f t="shared" si="6"/>
        <v>37.444459818889044</v>
      </c>
      <c r="H20" s="128">
        <f t="shared" si="2"/>
        <v>0</v>
      </c>
      <c r="I20" s="130">
        <f t="shared" si="7"/>
        <v>37.444459818889044</v>
      </c>
      <c r="J20" s="130">
        <f t="shared" si="4"/>
        <v>97.42</v>
      </c>
      <c r="K20" s="128">
        <f t="shared" si="3"/>
        <v>97.42</v>
      </c>
      <c r="L20" s="119"/>
      <c r="N20" s="117"/>
      <c r="R20" s="160"/>
      <c r="T20" s="161"/>
      <c r="U20" s="153"/>
      <c r="V20" s="153"/>
      <c r="W20" s="153"/>
      <c r="X20" s="153"/>
      <c r="Y20" s="153"/>
      <c r="Z20" s="153"/>
      <c r="AF20" s="153"/>
    </row>
    <row r="21" spans="2:32">
      <c r="B21" s="135">
        <f t="shared" si="0"/>
        <v>2027</v>
      </c>
      <c r="C21" s="136"/>
      <c r="D21" s="128">
        <f t="shared" si="5"/>
        <v>70.37</v>
      </c>
      <c r="E21" s="128">
        <f t="shared" si="1"/>
        <v>29.29</v>
      </c>
      <c r="F21" s="128">
        <f t="shared" si="5"/>
        <v>0</v>
      </c>
      <c r="G21" s="130">
        <f t="shared" si="6"/>
        <v>38.305428716387624</v>
      </c>
      <c r="H21" s="128">
        <f t="shared" si="2"/>
        <v>0</v>
      </c>
      <c r="I21" s="130">
        <f t="shared" si="7"/>
        <v>38.305428716387624</v>
      </c>
      <c r="J21" s="130">
        <f t="shared" si="4"/>
        <v>99.66</v>
      </c>
      <c r="K21" s="128">
        <f t="shared" si="3"/>
        <v>99.66</v>
      </c>
      <c r="L21" s="119"/>
      <c r="N21" s="117"/>
      <c r="R21" s="160"/>
      <c r="T21" s="161"/>
      <c r="U21" s="153"/>
      <c r="V21" s="153"/>
      <c r="W21" s="153"/>
      <c r="X21" s="153"/>
      <c r="Y21" s="153"/>
      <c r="Z21" s="153"/>
      <c r="AF21" s="153"/>
    </row>
    <row r="22" spans="2:32">
      <c r="B22" s="135">
        <f t="shared" si="0"/>
        <v>2028</v>
      </c>
      <c r="C22" s="136"/>
      <c r="D22" s="128">
        <f t="shared" si="5"/>
        <v>71.989999999999995</v>
      </c>
      <c r="E22" s="128">
        <f t="shared" si="1"/>
        <v>29.96</v>
      </c>
      <c r="F22" s="128">
        <f t="shared" si="5"/>
        <v>0</v>
      </c>
      <c r="G22" s="130">
        <f t="shared" si="6"/>
        <v>39.185615669633933</v>
      </c>
      <c r="H22" s="128">
        <f t="shared" si="2"/>
        <v>0</v>
      </c>
      <c r="I22" s="130">
        <f t="shared" si="7"/>
        <v>39.185615669633933</v>
      </c>
      <c r="J22" s="130">
        <f t="shared" si="4"/>
        <v>101.95</v>
      </c>
      <c r="K22" s="128">
        <f t="shared" si="3"/>
        <v>101.94999999999999</v>
      </c>
      <c r="L22" s="119"/>
      <c r="N22" s="117"/>
      <c r="R22" s="160"/>
      <c r="T22" s="161"/>
      <c r="U22" s="153"/>
      <c r="V22" s="153"/>
      <c r="W22" s="153"/>
      <c r="X22" s="153"/>
      <c r="Y22" s="153"/>
      <c r="Z22" s="153"/>
      <c r="AF22" s="153"/>
    </row>
    <row r="23" spans="2:32">
      <c r="B23" s="135">
        <f t="shared" si="0"/>
        <v>2029</v>
      </c>
      <c r="C23" s="136"/>
      <c r="D23" s="128">
        <f t="shared" si="5"/>
        <v>73.650000000000006</v>
      </c>
      <c r="E23" s="128">
        <f t="shared" si="1"/>
        <v>30.65</v>
      </c>
      <c r="F23" s="128">
        <f t="shared" si="5"/>
        <v>0</v>
      </c>
      <c r="G23" s="130">
        <f t="shared" si="6"/>
        <v>40.08886428977754</v>
      </c>
      <c r="H23" s="128">
        <f t="shared" si="2"/>
        <v>0</v>
      </c>
      <c r="I23" s="130">
        <f t="shared" si="7"/>
        <v>40.08886428977754</v>
      </c>
      <c r="J23" s="130">
        <f t="shared" si="4"/>
        <v>104.3</v>
      </c>
      <c r="K23" s="128">
        <f t="shared" si="3"/>
        <v>104.30000000000001</v>
      </c>
      <c r="L23" s="119"/>
      <c r="N23" s="117"/>
      <c r="R23" s="160"/>
      <c r="T23" s="161"/>
      <c r="U23" s="153"/>
      <c r="V23" s="153"/>
      <c r="W23" s="153"/>
      <c r="X23" s="153"/>
      <c r="Y23" s="153"/>
      <c r="Z23" s="153"/>
      <c r="AF23" s="153"/>
    </row>
    <row r="24" spans="2:32">
      <c r="B24" s="135">
        <f t="shared" si="0"/>
        <v>2030</v>
      </c>
      <c r="C24" s="136"/>
      <c r="D24" s="128">
        <f t="shared" si="5"/>
        <v>75.34</v>
      </c>
      <c r="E24" s="128">
        <f t="shared" si="1"/>
        <v>31.35</v>
      </c>
      <c r="F24" s="128">
        <f t="shared" si="5"/>
        <v>0</v>
      </c>
      <c r="G24" s="130">
        <f t="shared" si="6"/>
        <v>41.00748735451932</v>
      </c>
      <c r="H24" s="128">
        <f t="shared" si="2"/>
        <v>0</v>
      </c>
      <c r="I24" s="130">
        <f t="shared" si="7"/>
        <v>41.00748735451932</v>
      </c>
      <c r="J24" s="130">
        <f t="shared" si="4"/>
        <v>106.69</v>
      </c>
      <c r="K24" s="128">
        <f t="shared" si="3"/>
        <v>106.69</v>
      </c>
      <c r="L24" s="119"/>
      <c r="N24" s="117"/>
      <c r="R24" s="160"/>
      <c r="T24" s="161"/>
      <c r="U24" s="153"/>
      <c r="V24" s="153"/>
      <c r="W24" s="153"/>
      <c r="X24" s="153"/>
      <c r="Y24" s="153"/>
      <c r="Z24" s="153"/>
      <c r="AF24" s="153"/>
    </row>
    <row r="25" spans="2:32">
      <c r="B25" s="135">
        <f t="shared" si="0"/>
        <v>2031</v>
      </c>
      <c r="C25" s="136"/>
      <c r="D25" s="128">
        <f t="shared" si="5"/>
        <v>77.069999999999993</v>
      </c>
      <c r="E25" s="128">
        <f t="shared" si="1"/>
        <v>32.07</v>
      </c>
      <c r="F25" s="128">
        <f t="shared" si="5"/>
        <v>0</v>
      </c>
      <c r="G25" s="130">
        <f t="shared" si="6"/>
        <v>41.949172086158384</v>
      </c>
      <c r="H25" s="128">
        <f t="shared" si="2"/>
        <v>0</v>
      </c>
      <c r="I25" s="130">
        <f t="shared" si="7"/>
        <v>41.949172086158384</v>
      </c>
      <c r="J25" s="130">
        <f t="shared" si="4"/>
        <v>109.14</v>
      </c>
      <c r="K25" s="128">
        <f t="shared" si="3"/>
        <v>109.13999999999999</v>
      </c>
      <c r="L25" s="119"/>
      <c r="N25" s="117"/>
      <c r="R25" s="160"/>
      <c r="T25" s="161"/>
      <c r="U25" s="153"/>
      <c r="V25" s="153"/>
      <c r="W25" s="153"/>
      <c r="X25" s="153"/>
      <c r="Y25" s="153"/>
      <c r="Z25" s="153"/>
      <c r="AF25" s="153"/>
    </row>
    <row r="26" spans="2:32">
      <c r="B26" s="135">
        <f t="shared" si="0"/>
        <v>2032</v>
      </c>
      <c r="C26" s="136"/>
      <c r="D26" s="128">
        <f t="shared" si="5"/>
        <v>78.84</v>
      </c>
      <c r="E26" s="128">
        <f t="shared" si="1"/>
        <v>32.81</v>
      </c>
      <c r="F26" s="128">
        <f t="shared" si="5"/>
        <v>0</v>
      </c>
      <c r="G26" s="130">
        <f t="shared" si="6"/>
        <v>42.913918484694747</v>
      </c>
      <c r="H26" s="128">
        <f t="shared" si="2"/>
        <v>0</v>
      </c>
      <c r="I26" s="130">
        <f t="shared" si="7"/>
        <v>42.913918484694747</v>
      </c>
      <c r="J26" s="130">
        <f t="shared" si="4"/>
        <v>111.65</v>
      </c>
      <c r="K26" s="128">
        <f t="shared" si="3"/>
        <v>111.65</v>
      </c>
      <c r="L26" s="119"/>
      <c r="N26" s="117"/>
      <c r="R26" s="160"/>
      <c r="T26" s="161"/>
      <c r="U26" s="153"/>
      <c r="V26" s="153"/>
      <c r="W26" s="153"/>
      <c r="X26" s="153"/>
      <c r="Y26" s="153"/>
      <c r="Z26" s="153"/>
      <c r="AF26" s="153"/>
    </row>
    <row r="27" spans="2:32">
      <c r="B27" s="135">
        <f t="shared" si="0"/>
        <v>2033</v>
      </c>
      <c r="C27" s="136"/>
      <c r="D27" s="128">
        <f t="shared" si="5"/>
        <v>80.650000000000006</v>
      </c>
      <c r="E27" s="128">
        <f t="shared" si="1"/>
        <v>33.56</v>
      </c>
      <c r="F27" s="128">
        <f t="shared" si="5"/>
        <v>0</v>
      </c>
      <c r="G27" s="130">
        <f t="shared" si="6"/>
        <v>43.897882938978839</v>
      </c>
      <c r="H27" s="128">
        <f t="shared" si="2"/>
        <v>0</v>
      </c>
      <c r="I27" s="130">
        <f t="shared" si="7"/>
        <v>43.897882938978839</v>
      </c>
      <c r="J27" s="130">
        <f t="shared" si="4"/>
        <v>114.21</v>
      </c>
      <c r="K27" s="128">
        <f t="shared" si="3"/>
        <v>114.21000000000001</v>
      </c>
      <c r="L27" s="119"/>
      <c r="N27" s="117"/>
      <c r="R27" s="160"/>
      <c r="T27" s="161"/>
      <c r="U27" s="153"/>
      <c r="V27" s="153"/>
      <c r="W27" s="153"/>
      <c r="X27" s="153"/>
      <c r="Y27" s="153"/>
      <c r="Z27" s="153"/>
      <c r="AF27" s="153"/>
    </row>
    <row r="28" spans="2:32">
      <c r="B28" s="135">
        <f t="shared" si="0"/>
        <v>2034</v>
      </c>
      <c r="C28" s="136"/>
      <c r="D28" s="128">
        <f t="shared" si="5"/>
        <v>82.5</v>
      </c>
      <c r="E28" s="128">
        <f t="shared" si="1"/>
        <v>34.33</v>
      </c>
      <c r="F28" s="128">
        <f t="shared" si="5"/>
        <v>0</v>
      </c>
      <c r="G28" s="130">
        <f t="shared" si="6"/>
        <v>44.904909060160207</v>
      </c>
      <c r="H28" s="128">
        <f t="shared" si="2"/>
        <v>0</v>
      </c>
      <c r="I28" s="130">
        <f t="shared" si="7"/>
        <v>44.904909060160207</v>
      </c>
      <c r="J28" s="130">
        <f t="shared" si="4"/>
        <v>116.83</v>
      </c>
      <c r="K28" s="128">
        <f t="shared" si="3"/>
        <v>116.83</v>
      </c>
      <c r="L28" s="119"/>
      <c r="N28" s="117"/>
      <c r="R28" s="160"/>
      <c r="T28" s="161"/>
      <c r="U28" s="153"/>
      <c r="V28" s="153"/>
      <c r="W28" s="153"/>
      <c r="X28" s="153"/>
      <c r="Y28" s="153"/>
      <c r="Z28" s="153"/>
      <c r="AF28" s="153"/>
    </row>
    <row r="29" spans="2:32">
      <c r="B29" s="135">
        <f t="shared" si="0"/>
        <v>2035</v>
      </c>
      <c r="C29" s="136"/>
      <c r="D29" s="128">
        <f t="shared" si="5"/>
        <v>84.4</v>
      </c>
      <c r="E29" s="128">
        <f t="shared" si="1"/>
        <v>35.119999999999997</v>
      </c>
      <c r="F29" s="128">
        <f t="shared" si="5"/>
        <v>0</v>
      </c>
      <c r="G29" s="130">
        <f t="shared" si="6"/>
        <v>45.938840459388409</v>
      </c>
      <c r="H29" s="128">
        <f t="shared" si="2"/>
        <v>0</v>
      </c>
      <c r="I29" s="130">
        <f t="shared" si="7"/>
        <v>45.938840459388409</v>
      </c>
      <c r="J29" s="130">
        <f t="shared" si="4"/>
        <v>119.52</v>
      </c>
      <c r="K29" s="128">
        <f t="shared" si="3"/>
        <v>119.52000000000001</v>
      </c>
      <c r="L29" s="119"/>
      <c r="N29" s="117"/>
      <c r="R29" s="160"/>
      <c r="T29" s="161"/>
      <c r="U29" s="153"/>
      <c r="V29" s="153"/>
      <c r="W29" s="153"/>
      <c r="X29" s="153"/>
      <c r="Y29" s="153"/>
      <c r="Z29" s="153"/>
      <c r="AF29" s="153"/>
    </row>
    <row r="30" spans="2:32">
      <c r="B30" s="135">
        <f t="shared" si="0"/>
        <v>2036</v>
      </c>
      <c r="C30" s="136"/>
      <c r="D30" s="128">
        <f t="shared" si="5"/>
        <v>86.34</v>
      </c>
      <c r="E30" s="128">
        <f t="shared" si="1"/>
        <v>35.93</v>
      </c>
      <c r="F30" s="128">
        <f t="shared" si="5"/>
        <v>0</v>
      </c>
      <c r="G30" s="130">
        <f t="shared" si="6"/>
        <v>46.995833525513895</v>
      </c>
      <c r="H30" s="128">
        <f t="shared" si="2"/>
        <v>0</v>
      </c>
      <c r="I30" s="130">
        <f t="shared" si="7"/>
        <v>46.995833525513895</v>
      </c>
      <c r="J30" s="130">
        <f t="shared" si="4"/>
        <v>122.27</v>
      </c>
      <c r="K30" s="128">
        <f t="shared" si="3"/>
        <v>122.27000000000001</v>
      </c>
      <c r="L30" s="119"/>
      <c r="N30" s="117"/>
      <c r="R30" s="160"/>
      <c r="T30" s="161"/>
      <c r="U30" s="153"/>
      <c r="V30" s="153"/>
      <c r="W30" s="153"/>
      <c r="X30" s="153"/>
      <c r="Y30" s="153"/>
      <c r="Z30" s="153"/>
      <c r="AF30" s="153"/>
    </row>
    <row r="31" spans="2:32">
      <c r="B31" s="135">
        <f t="shared" si="0"/>
        <v>2037</v>
      </c>
      <c r="C31" s="136"/>
      <c r="D31" s="128">
        <f t="shared" si="5"/>
        <v>88.33</v>
      </c>
      <c r="E31" s="128">
        <f t="shared" si="1"/>
        <v>36.76</v>
      </c>
      <c r="F31" s="128">
        <f t="shared" si="5"/>
        <v>0</v>
      </c>
      <c r="G31" s="130">
        <f t="shared" si="6"/>
        <v>48.079731869686213</v>
      </c>
      <c r="H31" s="128">
        <f t="shared" si="2"/>
        <v>0</v>
      </c>
      <c r="I31" s="130">
        <f t="shared" si="7"/>
        <v>48.079731869686213</v>
      </c>
      <c r="J31" s="130">
        <f t="shared" si="4"/>
        <v>125.09</v>
      </c>
      <c r="K31" s="128">
        <f t="shared" si="3"/>
        <v>125.09</v>
      </c>
      <c r="L31" s="119"/>
      <c r="N31" s="117"/>
      <c r="R31" s="160"/>
      <c r="T31" s="161"/>
      <c r="U31" s="153"/>
      <c r="V31" s="153"/>
      <c r="W31" s="153"/>
      <c r="X31" s="153"/>
      <c r="Y31" s="153"/>
      <c r="Z31" s="153"/>
      <c r="AF31" s="153"/>
    </row>
    <row r="32" spans="2:32">
      <c r="B32" s="135">
        <f t="shared" si="0"/>
        <v>2038</v>
      </c>
      <c r="C32" s="136"/>
      <c r="D32" s="128">
        <f t="shared" si="5"/>
        <v>90.36</v>
      </c>
      <c r="E32" s="128">
        <f t="shared" si="1"/>
        <v>37.61</v>
      </c>
      <c r="F32" s="128">
        <f t="shared" si="5"/>
        <v>0</v>
      </c>
      <c r="G32" s="130">
        <f t="shared" si="6"/>
        <v>49.186691880755809</v>
      </c>
      <c r="H32" s="128">
        <f t="shared" si="2"/>
        <v>0</v>
      </c>
      <c r="I32" s="130">
        <f t="shared" si="7"/>
        <v>49.186691880755809</v>
      </c>
      <c r="J32" s="130">
        <f t="shared" si="4"/>
        <v>127.97</v>
      </c>
      <c r="K32" s="128">
        <f t="shared" si="3"/>
        <v>127.97</v>
      </c>
      <c r="L32" s="119"/>
      <c r="N32" s="117"/>
      <c r="R32" s="160"/>
      <c r="T32" s="161"/>
      <c r="U32" s="153"/>
      <c r="V32" s="153"/>
      <c r="W32" s="153"/>
      <c r="X32" s="153"/>
      <c r="Y32" s="153"/>
      <c r="Z32" s="153"/>
      <c r="AF32" s="153"/>
    </row>
    <row r="33" spans="2:32">
      <c r="B33" s="135">
        <f t="shared" si="0"/>
        <v>2039</v>
      </c>
      <c r="C33" s="136"/>
      <c r="D33" s="128">
        <f t="shared" si="5"/>
        <v>92.44</v>
      </c>
      <c r="E33" s="128">
        <f t="shared" si="1"/>
        <v>38.479999999999997</v>
      </c>
      <c r="F33" s="128">
        <f t="shared" si="5"/>
        <v>0</v>
      </c>
      <c r="G33" s="130">
        <f t="shared" si="6"/>
        <v>50.320557169872238</v>
      </c>
      <c r="H33" s="128">
        <f t="shared" si="2"/>
        <v>0</v>
      </c>
      <c r="I33" s="130">
        <f t="shared" si="7"/>
        <v>50.320557169872238</v>
      </c>
      <c r="J33" s="130">
        <f t="shared" ref="J33:J37" si="8">ROUND(I33*$C$63*8.76,2)</f>
        <v>130.91999999999999</v>
      </c>
      <c r="K33" s="128">
        <f t="shared" si="3"/>
        <v>130.91999999999999</v>
      </c>
      <c r="L33" s="119"/>
      <c r="N33" s="117"/>
      <c r="R33" s="160"/>
      <c r="T33" s="161"/>
      <c r="U33" s="153"/>
      <c r="V33" s="153"/>
      <c r="W33" s="153"/>
      <c r="X33" s="153"/>
      <c r="Y33" s="153"/>
      <c r="Z33" s="153"/>
      <c r="AF33" s="153"/>
    </row>
    <row r="34" spans="2:32">
      <c r="B34" s="135">
        <f t="shared" si="0"/>
        <v>2040</v>
      </c>
      <c r="C34" s="136"/>
      <c r="D34" s="128">
        <f t="shared" si="5"/>
        <v>94.57</v>
      </c>
      <c r="E34" s="128">
        <f t="shared" si="1"/>
        <v>39.369999999999997</v>
      </c>
      <c r="F34" s="128">
        <f t="shared" si="5"/>
        <v>0</v>
      </c>
      <c r="G34" s="130">
        <f t="shared" si="6"/>
        <v>51.4813277370355</v>
      </c>
      <c r="H34" s="128">
        <f t="shared" si="2"/>
        <v>0</v>
      </c>
      <c r="I34" s="130">
        <f t="shared" si="7"/>
        <v>51.4813277370355</v>
      </c>
      <c r="J34" s="130">
        <f t="shared" si="8"/>
        <v>133.94</v>
      </c>
      <c r="K34" s="128">
        <f t="shared" si="3"/>
        <v>133.94</v>
      </c>
      <c r="L34" s="119"/>
      <c r="N34" s="117"/>
      <c r="R34" s="160"/>
      <c r="T34" s="161"/>
      <c r="U34" s="153"/>
      <c r="V34" s="153"/>
      <c r="W34" s="153"/>
      <c r="X34" s="153"/>
      <c r="Y34" s="153"/>
      <c r="Z34" s="153"/>
      <c r="AF34" s="153"/>
    </row>
    <row r="35" spans="2:32">
      <c r="B35" s="135">
        <f t="shared" si="0"/>
        <v>2041</v>
      </c>
      <c r="C35" s="136"/>
      <c r="D35" s="128">
        <f t="shared" si="5"/>
        <v>96.75</v>
      </c>
      <c r="E35" s="128">
        <f t="shared" si="1"/>
        <v>40.28</v>
      </c>
      <c r="F35" s="128">
        <f t="shared" si="5"/>
        <v>0</v>
      </c>
      <c r="G35" s="130">
        <f t="shared" si="6"/>
        <v>52.669003582245594</v>
      </c>
      <c r="H35" s="128">
        <f t="shared" si="2"/>
        <v>0</v>
      </c>
      <c r="I35" s="130">
        <f t="shared" si="7"/>
        <v>52.669003582245594</v>
      </c>
      <c r="J35" s="130">
        <f t="shared" si="8"/>
        <v>137.03</v>
      </c>
      <c r="K35" s="128">
        <f t="shared" si="3"/>
        <v>137.03</v>
      </c>
      <c r="L35" s="119"/>
      <c r="N35" s="117"/>
      <c r="R35" s="160"/>
      <c r="T35" s="161"/>
      <c r="U35" s="153"/>
      <c r="V35" s="153"/>
      <c r="W35" s="153"/>
      <c r="X35" s="153"/>
      <c r="Y35" s="153"/>
      <c r="Z35" s="153"/>
      <c r="AF35" s="153"/>
    </row>
    <row r="36" spans="2:32">
      <c r="B36" s="135">
        <f t="shared" si="0"/>
        <v>2042</v>
      </c>
      <c r="C36" s="136"/>
      <c r="D36" s="128">
        <f t="shared" si="5"/>
        <v>98.98</v>
      </c>
      <c r="E36" s="128">
        <f t="shared" si="1"/>
        <v>41.21</v>
      </c>
      <c r="F36" s="128">
        <f t="shared" si="5"/>
        <v>0</v>
      </c>
      <c r="G36" s="130">
        <f t="shared" si="6"/>
        <v>53.883584705502514</v>
      </c>
      <c r="H36" s="128">
        <f t="shared" si="2"/>
        <v>0</v>
      </c>
      <c r="I36" s="130">
        <f t="shared" si="7"/>
        <v>53.883584705502514</v>
      </c>
      <c r="J36" s="130">
        <f t="shared" si="8"/>
        <v>140.19</v>
      </c>
      <c r="K36" s="128">
        <f t="shared" si="3"/>
        <v>140.19</v>
      </c>
      <c r="L36" s="119"/>
      <c r="N36" s="117"/>
      <c r="R36" s="160"/>
      <c r="T36" s="161"/>
      <c r="U36" s="153"/>
      <c r="V36" s="153"/>
      <c r="W36" s="153"/>
      <c r="X36" s="153"/>
      <c r="Y36" s="153"/>
      <c r="Z36" s="153"/>
      <c r="AF36" s="153"/>
    </row>
    <row r="37" spans="2:32">
      <c r="B37" s="135">
        <f t="shared" si="0"/>
        <v>2043</v>
      </c>
      <c r="C37" s="136"/>
      <c r="D37" s="128">
        <f t="shared" si="5"/>
        <v>101.36</v>
      </c>
      <c r="E37" s="128">
        <f t="shared" si="1"/>
        <v>42.2</v>
      </c>
      <c r="F37" s="128">
        <f t="shared" si="5"/>
        <v>0</v>
      </c>
      <c r="G37" s="130">
        <f t="shared" si="6"/>
        <v>55.178881662899933</v>
      </c>
      <c r="H37" s="128">
        <f t="shared" si="2"/>
        <v>0</v>
      </c>
      <c r="I37" s="130">
        <f t="shared" si="7"/>
        <v>55.178881662899933</v>
      </c>
      <c r="J37" s="130">
        <f t="shared" si="8"/>
        <v>143.56</v>
      </c>
      <c r="K37" s="128">
        <f t="shared" si="3"/>
        <v>143.56</v>
      </c>
      <c r="L37" s="119"/>
      <c r="N37" s="117"/>
      <c r="R37" s="160"/>
      <c r="T37" s="161"/>
      <c r="U37" s="153"/>
      <c r="V37" s="153"/>
      <c r="W37" s="153"/>
      <c r="X37" s="153"/>
      <c r="Y37" s="153"/>
      <c r="Z37" s="153"/>
      <c r="AF37" s="153"/>
    </row>
    <row r="38" spans="2:32">
      <c r="B38" s="135"/>
      <c r="C38" s="136"/>
      <c r="D38" s="128"/>
      <c r="E38" s="128"/>
      <c r="F38" s="130"/>
      <c r="G38" s="128"/>
      <c r="H38" s="128"/>
      <c r="I38" s="130"/>
      <c r="J38" s="130"/>
      <c r="K38" s="128"/>
      <c r="L38" s="119"/>
      <c r="N38" s="117"/>
      <c r="R38" s="160"/>
      <c r="T38" s="161"/>
      <c r="U38" s="153"/>
      <c r="V38" s="153"/>
      <c r="W38" s="153"/>
      <c r="X38" s="153"/>
      <c r="Y38" s="153"/>
      <c r="Z38" s="153"/>
      <c r="AF38" s="153"/>
    </row>
    <row r="39" spans="2:32">
      <c r="B39" s="135"/>
      <c r="C39" s="136"/>
      <c r="D39" s="128"/>
      <c r="E39" s="128"/>
      <c r="F39" s="130"/>
      <c r="G39" s="128"/>
      <c r="H39" s="128"/>
      <c r="I39" s="130"/>
      <c r="J39" s="130"/>
      <c r="K39" s="128"/>
      <c r="L39" s="119"/>
      <c r="N39" s="117"/>
      <c r="R39" s="160"/>
      <c r="T39" s="161"/>
      <c r="U39" s="153"/>
      <c r="V39" s="153"/>
      <c r="W39" s="153"/>
      <c r="X39" s="153"/>
      <c r="Y39" s="153"/>
      <c r="Z39" s="153"/>
      <c r="AF39" s="153"/>
    </row>
    <row r="40" spans="2:32">
      <c r="B40" s="135"/>
      <c r="C40" s="136"/>
      <c r="D40" s="128"/>
      <c r="E40" s="128"/>
      <c r="F40" s="130"/>
      <c r="G40" s="128"/>
      <c r="H40" s="128"/>
      <c r="I40" s="130"/>
      <c r="J40" s="130"/>
      <c r="K40" s="128"/>
      <c r="L40" s="119"/>
      <c r="N40" s="117"/>
      <c r="R40" s="160"/>
      <c r="T40" s="161"/>
      <c r="U40" s="153"/>
      <c r="V40" s="153"/>
      <c r="W40" s="153"/>
      <c r="X40" s="153"/>
      <c r="Y40" s="153"/>
      <c r="Z40" s="153"/>
      <c r="AF40" s="153"/>
    </row>
    <row r="41" spans="2:32">
      <c r="R41" s="119"/>
    </row>
    <row r="42" spans="2:32" ht="14.25">
      <c r="B42" s="138" t="s">
        <v>25</v>
      </c>
      <c r="C42" s="139"/>
      <c r="D42" s="139"/>
      <c r="E42" s="139"/>
      <c r="F42" s="139"/>
      <c r="G42" s="139"/>
      <c r="H42" s="139"/>
      <c r="R42" s="119"/>
    </row>
    <row r="44" spans="2:32">
      <c r="B44" s="117" t="s">
        <v>63</v>
      </c>
      <c r="C44" s="140" t="s">
        <v>64</v>
      </c>
      <c r="D44" s="141" t="s">
        <v>102</v>
      </c>
    </row>
    <row r="45" spans="2:32">
      <c r="C45" s="140" t="str">
        <f>C7</f>
        <v>(a)</v>
      </c>
      <c r="D45" s="117" t="s">
        <v>65</v>
      </c>
    </row>
    <row r="46" spans="2:32">
      <c r="C46" s="140" t="str">
        <f>D7</f>
        <v>(b)</v>
      </c>
      <c r="D46" s="130" t="str">
        <f>"= "&amp;C7&amp;" x "&amp;C62</f>
        <v>= (a) x 0.05085</v>
      </c>
    </row>
    <row r="47" spans="2:32">
      <c r="C47" s="140" t="str">
        <f>G7</f>
        <v>(e)</v>
      </c>
      <c r="D47" s="130" t="str">
        <f>"= ("&amp;$D$7&amp;" + "&amp;$E$7&amp;") /  (8.76 x "&amp;TEXT(C63,"0.0%")&amp;")"</f>
        <v>= ((b) + (c)) /  (8.76 x 29.7%)</v>
      </c>
    </row>
    <row r="48" spans="2:32">
      <c r="C48" s="140" t="str">
        <f>I7</f>
        <v>(g)</v>
      </c>
      <c r="D48" s="130" t="str">
        <f>"= "&amp;$G$7&amp;" + "&amp;$H$7</f>
        <v>= (e) + (f)</v>
      </c>
    </row>
    <row r="49" spans="2:25">
      <c r="C49" s="140" t="str">
        <f>K7</f>
        <v>(i)</v>
      </c>
      <c r="D49" s="85" t="str">
        <f>D44</f>
        <v>Plant Costs  - 2019 IRP Update - Table 6.1 &amp; 6.2</v>
      </c>
    </row>
    <row r="50" spans="2:25">
      <c r="C50" s="140"/>
      <c r="D50" s="130"/>
    </row>
    <row r="51" spans="2:25" ht="13.5" thickBot="1"/>
    <row r="52" spans="2:25" ht="13.5" thickBot="1">
      <c r="C52" s="42" t="str">
        <f>B2&amp;" - "&amp;B3</f>
        <v>2019 IRP Southen Oregon Solar with Storage - 30% Capacity Factor</v>
      </c>
      <c r="D52" s="142"/>
      <c r="E52" s="142"/>
      <c r="F52" s="142"/>
      <c r="G52" s="142"/>
      <c r="H52" s="142"/>
      <c r="I52" s="143"/>
      <c r="J52" s="143"/>
      <c r="K52" s="144"/>
    </row>
    <row r="53" spans="2:25" ht="13.5" thickBot="1">
      <c r="C53" s="145" t="s">
        <v>66</v>
      </c>
      <c r="D53" s="146" t="s">
        <v>67</v>
      </c>
      <c r="E53" s="146"/>
      <c r="F53" s="146"/>
      <c r="G53" s="146"/>
      <c r="H53" s="146"/>
      <c r="I53" s="143"/>
      <c r="J53" s="143"/>
      <c r="K53" s="144"/>
    </row>
    <row r="54" spans="2:25">
      <c r="P54" s="117" t="s">
        <v>103</v>
      </c>
      <c r="Q54" s="262">
        <v>2024</v>
      </c>
    </row>
    <row r="55" spans="2:25">
      <c r="B55" s="85" t="s">
        <v>101</v>
      </c>
      <c r="C55" s="170">
        <f>'[26]Table 6.2 P1'!$C$99</f>
        <v>1698.6767295711138</v>
      </c>
      <c r="D55" s="117" t="s">
        <v>65</v>
      </c>
      <c r="O55" s="338">
        <f>[28]StaBuild!$D$57</f>
        <v>442.2</v>
      </c>
      <c r="P55" s="117" t="s">
        <v>32</v>
      </c>
      <c r="Q55" s="262" t="s">
        <v>145</v>
      </c>
      <c r="R55" s="262" t="s">
        <v>108</v>
      </c>
      <c r="T55" s="262" t="str">
        <f>$Q$55&amp;"Proposed Station Capital Costs"</f>
        <v>H1.SO1_PVSProposed Station Capital Costs</v>
      </c>
    </row>
    <row r="56" spans="2:25">
      <c r="B56" s="85" t="s">
        <v>101</v>
      </c>
      <c r="C56" s="256">
        <f>'[26]Table 6.2 P1'!$F$99*(1+'[26]Table 6.2 P1'!$G$99)</f>
        <v>24.570618817436728</v>
      </c>
      <c r="D56" s="117" t="s">
        <v>68</v>
      </c>
      <c r="O56" s="338">
        <f>[28]StaBuild!$D$58</f>
        <v>57.8</v>
      </c>
      <c r="P56" s="117" t="s">
        <v>32</v>
      </c>
      <c r="Q56" s="262" t="s">
        <v>146</v>
      </c>
      <c r="R56" s="119"/>
      <c r="T56" s="262" t="str">
        <f>$Q$55&amp;"Proposed Station Fixed Costs"</f>
        <v>H1.SO1_PVSProposed Station Fixed Costs</v>
      </c>
    </row>
    <row r="57" spans="2:25" ht="24" customHeight="1">
      <c r="B57" s="85"/>
      <c r="C57" s="258"/>
      <c r="D57" s="117" t="s">
        <v>105</v>
      </c>
      <c r="Q57" s="334" t="str">
        <f>Q55&amp;Q54</f>
        <v>H1.SO1_PVS2024</v>
      </c>
      <c r="T57" s="262" t="str">
        <f>$Q$55&amp;"Proposed Station Variable O&amp;M Costs"</f>
        <v>H1.SO1_PVSProposed Station Variable O&amp;M Costs</v>
      </c>
    </row>
    <row r="58" spans="2:25">
      <c r="B58" s="85" t="s">
        <v>101</v>
      </c>
      <c r="C58" s="256">
        <f>'[26]Table 6.2 P2'!$I$100</f>
        <v>0</v>
      </c>
      <c r="D58" s="117" t="s">
        <v>69</v>
      </c>
      <c r="K58" s="119"/>
      <c r="L58" s="149"/>
      <c r="M58" s="52"/>
      <c r="N58" s="163"/>
      <c r="O58" s="52"/>
      <c r="P58" s="52"/>
      <c r="Q58" s="119" t="str">
        <f>'[27]13. Year 1 Cap Recov Rate'!$U$482</f>
        <v>Photovoltaic (Utility) 30% ITC</v>
      </c>
      <c r="R58" s="119"/>
      <c r="T58" s="119"/>
      <c r="U58" s="119"/>
      <c r="V58" s="119"/>
      <c r="W58" s="119"/>
      <c r="X58" s="119"/>
      <c r="Y58" s="119"/>
    </row>
    <row r="59" spans="2:25">
      <c r="B59" s="85"/>
      <c r="C59" s="158"/>
      <c r="D59" s="117" t="s">
        <v>70</v>
      </c>
      <c r="I59" s="184" t="s">
        <v>91</v>
      </c>
      <c r="L59" s="151"/>
      <c r="M59" s="152"/>
      <c r="O59" s="150"/>
      <c r="P59" s="119"/>
      <c r="Q59" s="119"/>
      <c r="R59" s="119"/>
      <c r="T59" s="119"/>
      <c r="U59" s="119"/>
      <c r="V59" s="119"/>
      <c r="W59" s="119"/>
      <c r="X59" s="119"/>
      <c r="Y59" s="119"/>
    </row>
    <row r="60" spans="2:25">
      <c r="B60" s="357" t="str">
        <f>IFERROR(LEFT(RIGHT(INDEX('Table 3 TransCost'!$39:$39,1,MATCH(F60,'Table 3 TransCost'!$4:$4,0)),6),5),"-")</f>
        <v>-</v>
      </c>
      <c r="C60" s="258">
        <f>IFERROR(INDEX('Table 3 TransCost'!$39:$39,1,MATCH(F60,'Table 3 TransCost'!$4:$4,0)+2),0)</f>
        <v>0</v>
      </c>
      <c r="D60" s="117" t="s">
        <v>218</v>
      </c>
      <c r="F60" s="262" t="s">
        <v>223</v>
      </c>
      <c r="K60" s="151"/>
      <c r="L60" s="151"/>
      <c r="M60" s="151"/>
      <c r="N60" s="164"/>
      <c r="O60" s="150"/>
      <c r="P60" s="119"/>
      <c r="Q60" s="119"/>
      <c r="R60" s="119"/>
      <c r="T60" s="119"/>
      <c r="U60" s="119"/>
      <c r="V60" s="119"/>
      <c r="W60" s="119"/>
      <c r="X60" s="119"/>
      <c r="Y60" s="119"/>
    </row>
    <row r="61" spans="2:25">
      <c r="B61" s="85"/>
      <c r="C61" s="187"/>
      <c r="K61" s="151"/>
      <c r="L61" s="151"/>
      <c r="M61" s="151"/>
      <c r="N61" s="164"/>
      <c r="O61" s="151"/>
      <c r="R61" s="119"/>
      <c r="T61" s="119"/>
      <c r="U61" s="119"/>
      <c r="V61" s="119"/>
      <c r="W61" s="119"/>
      <c r="X61" s="119"/>
      <c r="Y61" s="119"/>
    </row>
    <row r="62" spans="2:25">
      <c r="C62" s="257">
        <f>INDEX('[27]13. Year 1 Cap Recov Rate'!$Y:$Y,MATCH($R$55,'[27]13. Year 1 Cap Recov Rate'!$X:$X,0),1)/100</f>
        <v>5.0849999999999999E-2</v>
      </c>
      <c r="D62" s="117" t="s">
        <v>36</v>
      </c>
      <c r="E62" s="117" t="s">
        <v>109</v>
      </c>
      <c r="K62" s="155"/>
      <c r="L62" s="156"/>
      <c r="M62" s="156"/>
      <c r="O62" s="157"/>
    </row>
    <row r="63" spans="2:25">
      <c r="C63" s="195">
        <f>'[26]Table 6.2 P2'!$C$100</f>
        <v>0.29699999999999999</v>
      </c>
      <c r="D63" s="117" t="s">
        <v>37</v>
      </c>
    </row>
    <row r="64" spans="2:25" ht="13.5" thickBot="1">
      <c r="D64" s="154"/>
    </row>
    <row r="65" spans="3:14" ht="13.5" thickBot="1">
      <c r="C65" s="40" t="str">
        <f>"Company Official Inflation Forecast Dated "&amp;TEXT('Table 4'!$H$5,"mmmm dd, yyyy")</f>
        <v>Company Official Inflation Forecast Dated December 31, 2020</v>
      </c>
      <c r="D65" s="142"/>
      <c r="E65" s="142"/>
      <c r="F65" s="142"/>
      <c r="G65" s="142"/>
      <c r="H65" s="142"/>
      <c r="I65" s="142"/>
      <c r="J65" s="142"/>
      <c r="K65" s="144"/>
    </row>
    <row r="66" spans="3:14">
      <c r="C66" s="87">
        <v>2017</v>
      </c>
      <c r="D66" s="41">
        <f>VLOOKUP(C66,'[20]Inflation Forecast'!$B$6:$C$61,2,FALSE)</f>
        <v>0.02</v>
      </c>
      <c r="E66" s="85"/>
      <c r="F66" s="87">
        <f>C74+1</f>
        <v>2026</v>
      </c>
      <c r="G66" s="41">
        <f>VLOOKUP(F66,'[20]Inflation Forecast'!$B$6:$C$61,2,FALSE)</f>
        <v>2.1999999999999999E-2</v>
      </c>
      <c r="H66" s="41"/>
      <c r="I66" s="87">
        <f>F74+1</f>
        <v>2035</v>
      </c>
      <c r="J66" s="41">
        <f>VLOOKUP(I66,'[20]Inflation Forecast'!$B$6:$C$61,2,FALSE)</f>
        <v>2.3E-2</v>
      </c>
    </row>
    <row r="67" spans="3:14">
      <c r="C67" s="87">
        <f t="shared" ref="C67:C74" si="9">C66+1</f>
        <v>2018</v>
      </c>
      <c r="D67" s="41">
        <f>VLOOKUP(C67,'[20]Inflation Forecast'!$B$6:$C$61,2,FALSE)</f>
        <v>2.4E-2</v>
      </c>
      <c r="E67" s="85"/>
      <c r="F67" s="87">
        <f t="shared" ref="F67:F74" si="10">F66+1</f>
        <v>2027</v>
      </c>
      <c r="G67" s="41">
        <f>VLOOKUP(F67,'[20]Inflation Forecast'!$B$6:$C$61,2,FALSE)</f>
        <v>2.3E-2</v>
      </c>
      <c r="H67" s="41"/>
      <c r="I67" s="87">
        <f>I66+1</f>
        <v>2036</v>
      </c>
      <c r="J67" s="41">
        <f>VLOOKUP(I67,'[20]Inflation Forecast'!$B$6:$C$61,2,FALSE)</f>
        <v>2.3E-2</v>
      </c>
    </row>
    <row r="68" spans="3:14">
      <c r="C68" s="87">
        <f t="shared" si="9"/>
        <v>2019</v>
      </c>
      <c r="D68" s="41">
        <f>VLOOKUP(C68,'[20]Inflation Forecast'!$B$6:$C$61,2,FALSE)</f>
        <v>1.7999999999999999E-2</v>
      </c>
      <c r="E68" s="85"/>
      <c r="F68" s="87">
        <f t="shared" si="10"/>
        <v>2028</v>
      </c>
      <c r="G68" s="41">
        <f>VLOOKUP(F68,'[20]Inflation Forecast'!$B$6:$C$61,2,FALSE)</f>
        <v>2.3E-2</v>
      </c>
      <c r="H68" s="41"/>
      <c r="I68" s="87">
        <f t="shared" ref="I68:I74" si="11">I67+1</f>
        <v>2037</v>
      </c>
      <c r="J68" s="41">
        <f>VLOOKUP(I68,'[20]Inflation Forecast'!$B$6:$C$61,2,FALSE)</f>
        <v>2.3E-2</v>
      </c>
    </row>
    <row r="69" spans="3:14">
      <c r="C69" s="87">
        <f t="shared" si="9"/>
        <v>2020</v>
      </c>
      <c r="D69" s="41">
        <f>VLOOKUP(C69,'[20]Inflation Forecast'!$B$6:$C$61,2,FALSE)</f>
        <v>1.2E-2</v>
      </c>
      <c r="E69" s="85"/>
      <c r="F69" s="87">
        <f t="shared" si="10"/>
        <v>2029</v>
      </c>
      <c r="G69" s="41">
        <f>VLOOKUP(F69,'[20]Inflation Forecast'!$B$6:$C$61,2,FALSE)</f>
        <v>2.3E-2</v>
      </c>
      <c r="H69" s="41"/>
      <c r="I69" s="87">
        <f t="shared" si="11"/>
        <v>2038</v>
      </c>
      <c r="J69" s="41">
        <f>VLOOKUP(I69,'[20]Inflation Forecast'!$B$6:$C$61,2,FALSE)</f>
        <v>2.3E-2</v>
      </c>
    </row>
    <row r="70" spans="3:14">
      <c r="C70" s="87">
        <f t="shared" si="9"/>
        <v>2021</v>
      </c>
      <c r="D70" s="41">
        <f>VLOOKUP(C70,'[20]Inflation Forecast'!$B$6:$C$61,2,FALSE)</f>
        <v>1.9E-2</v>
      </c>
      <c r="E70" s="85"/>
      <c r="F70" s="87">
        <f t="shared" si="10"/>
        <v>2030</v>
      </c>
      <c r="G70" s="41">
        <f>VLOOKUP(F70,'[20]Inflation Forecast'!$B$6:$C$61,2,FALSE)</f>
        <v>2.3E-2</v>
      </c>
      <c r="H70" s="41"/>
      <c r="I70" s="87">
        <f t="shared" si="11"/>
        <v>2039</v>
      </c>
      <c r="J70" s="41">
        <f>VLOOKUP(I70,'[20]Inflation Forecast'!$B$6:$C$61,2,FALSE)</f>
        <v>2.3E-2</v>
      </c>
    </row>
    <row r="71" spans="3:14">
      <c r="C71" s="87">
        <f t="shared" si="9"/>
        <v>2022</v>
      </c>
      <c r="D71" s="41">
        <f>VLOOKUP(C71,'[20]Inflation Forecast'!$B$6:$C$61,2,FALSE)</f>
        <v>2.1999999999999999E-2</v>
      </c>
      <c r="E71" s="85"/>
      <c r="F71" s="87">
        <f t="shared" si="10"/>
        <v>2031</v>
      </c>
      <c r="G71" s="41">
        <f>VLOOKUP(F71,'[20]Inflation Forecast'!$B$6:$C$61,2,FALSE)</f>
        <v>2.3E-2</v>
      </c>
      <c r="H71" s="41"/>
      <c r="I71" s="87">
        <f t="shared" si="11"/>
        <v>2040</v>
      </c>
      <c r="J71" s="41">
        <f>VLOOKUP(I71,'[20]Inflation Forecast'!$B$6:$C$61,2,FALSE)</f>
        <v>2.3E-2</v>
      </c>
    </row>
    <row r="72" spans="3:14" s="119" customFormat="1">
      <c r="C72" s="87">
        <f t="shared" si="9"/>
        <v>2023</v>
      </c>
      <c r="D72" s="41">
        <f>VLOOKUP(C72,'[20]Inflation Forecast'!$B$6:$C$61,2,FALSE)</f>
        <v>0.02</v>
      </c>
      <c r="E72" s="86"/>
      <c r="F72" s="87">
        <f t="shared" si="10"/>
        <v>2032</v>
      </c>
      <c r="G72" s="41">
        <f>VLOOKUP(F72,'[20]Inflation Forecast'!$B$6:$C$61,2,FALSE)</f>
        <v>2.3E-2</v>
      </c>
      <c r="H72" s="41"/>
      <c r="I72" s="87">
        <f t="shared" si="11"/>
        <v>2041</v>
      </c>
      <c r="J72" s="41">
        <f>VLOOKUP(I72,'[20]Inflation Forecast'!$B$6:$C$61,2,FALSE)</f>
        <v>2.3E-2</v>
      </c>
      <c r="N72" s="164"/>
    </row>
    <row r="73" spans="3:14" s="119" customFormat="1">
      <c r="C73" s="87">
        <f t="shared" si="9"/>
        <v>2024</v>
      </c>
      <c r="D73" s="41">
        <f>VLOOKUP(C73,'[20]Inflation Forecast'!$B$6:$C$61,2,FALSE)</f>
        <v>0.02</v>
      </c>
      <c r="E73" s="86"/>
      <c r="F73" s="87">
        <f t="shared" si="10"/>
        <v>2033</v>
      </c>
      <c r="G73" s="41">
        <f>VLOOKUP(F73,'[20]Inflation Forecast'!$B$6:$C$61,2,FALSE)</f>
        <v>2.3E-2</v>
      </c>
      <c r="H73" s="41"/>
      <c r="I73" s="87">
        <f t="shared" si="11"/>
        <v>2042</v>
      </c>
      <c r="J73" s="41">
        <f>VLOOKUP(I73,'[20]Inflation Forecast'!$B$6:$C$61,2,FALSE)</f>
        <v>2.3E-2</v>
      </c>
      <c r="N73" s="164"/>
    </row>
    <row r="74" spans="3:14" s="119" customFormat="1">
      <c r="C74" s="87">
        <f t="shared" si="9"/>
        <v>2025</v>
      </c>
      <c r="D74" s="41">
        <f>VLOOKUP(C74,'[20]Inflation Forecast'!$B$6:$C$61,2,FALSE)</f>
        <v>2.1000000000000001E-2</v>
      </c>
      <c r="E74" s="86"/>
      <c r="F74" s="87">
        <f t="shared" si="10"/>
        <v>2034</v>
      </c>
      <c r="G74" s="41">
        <f>VLOOKUP(F74,'[20]Inflation Forecast'!$B$6:$C$61,2,FALSE)</f>
        <v>2.3E-2</v>
      </c>
      <c r="H74" s="41"/>
      <c r="I74" s="87">
        <f t="shared" si="11"/>
        <v>2043</v>
      </c>
      <c r="J74" s="41">
        <f>VLOOKUP(I74,'[20]Inflation Forecast'!$B$6:$C$61,2,FALSE)</f>
        <v>2.4E-2</v>
      </c>
      <c r="N74" s="164"/>
    </row>
    <row r="75" spans="3:14" s="119" customFormat="1">
      <c r="N75" s="164"/>
    </row>
    <row r="76" spans="3:14" s="119" customFormat="1">
      <c r="N76" s="164"/>
    </row>
    <row r="93" spans="3:4">
      <c r="C93" s="150"/>
      <c r="D93" s="154"/>
    </row>
    <row r="94" spans="3:4">
      <c r="C94" s="150"/>
      <c r="D94" s="154"/>
    </row>
    <row r="95" spans="3:4">
      <c r="C95" s="150"/>
      <c r="D95" s="154"/>
    </row>
    <row r="96" spans="3:4">
      <c r="C96" s="150"/>
      <c r="D96" s="154"/>
    </row>
    <row r="97" spans="3:4">
      <c r="C97" s="150"/>
      <c r="D97" s="154"/>
    </row>
    <row r="98" spans="3:4">
      <c r="C98" s="150"/>
      <c r="D98" s="154"/>
    </row>
    <row r="99" spans="3:4">
      <c r="C99" s="150"/>
      <c r="D99" s="154"/>
    </row>
    <row r="100" spans="3:4">
      <c r="C100" s="150"/>
      <c r="D100" s="154"/>
    </row>
    <row r="101" spans="3:4">
      <c r="C101" s="150"/>
      <c r="D101" s="154"/>
    </row>
    <row r="102" spans="3:4">
      <c r="C102" s="150"/>
      <c r="D102" s="154"/>
    </row>
  </sheetData>
  <printOptions horizontalCentered="1"/>
  <pageMargins left="0.8" right="0.3" top="0.4" bottom="0.4" header="0.5" footer="0.2"/>
  <pageSetup scale="58" orientation="landscape" r:id="rId1"/>
  <headerFooter alignWithMargins="0"/>
  <rowBreaks count="1" manualBreakCount="1">
    <brk id="51" max="16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B1:AF102"/>
  <sheetViews>
    <sheetView zoomScale="70" zoomScaleNormal="70" workbookViewId="0">
      <selection activeCell="K19" sqref="K19"/>
    </sheetView>
  </sheetViews>
  <sheetFormatPr defaultColWidth="9.33203125" defaultRowHeight="12.75"/>
  <cols>
    <col min="1" max="1" width="13.33203125" style="117" customWidth="1"/>
    <col min="2" max="2" width="15" style="117" customWidth="1"/>
    <col min="3" max="3" width="12.33203125" style="117" bestFit="1" customWidth="1"/>
    <col min="4" max="4" width="19.83203125" style="117" customWidth="1"/>
    <col min="5" max="5" width="8.83203125" style="117" customWidth="1"/>
    <col min="6" max="6" width="13.5" style="117" customWidth="1"/>
    <col min="7" max="8" width="9.5" style="117" bestFit="1" customWidth="1"/>
    <col min="9" max="9" width="12.6640625" style="117" customWidth="1"/>
    <col min="10" max="10" width="14" style="117" customWidth="1"/>
    <col min="11" max="11" width="12.83203125" style="117" customWidth="1"/>
    <col min="12" max="12" width="3.1640625" style="117" customWidth="1"/>
    <col min="13" max="13" width="15" style="117" hidden="1" customWidth="1"/>
    <col min="14" max="14" width="5.6640625" style="161" customWidth="1"/>
    <col min="15" max="15" width="10.83203125" style="117" customWidth="1"/>
    <col min="16" max="17" width="16" style="117" customWidth="1"/>
    <col min="18" max="18" width="18.1640625" style="117" customWidth="1"/>
    <col min="19" max="19" width="9.33203125" style="117"/>
    <col min="20" max="20" width="22.33203125" style="117" customWidth="1"/>
    <col min="21" max="21" width="18.1640625" style="117" customWidth="1"/>
    <col min="22" max="22" width="9.6640625" style="117" bestFit="1" customWidth="1"/>
    <col min="23" max="24" width="9.33203125" style="117"/>
    <col min="25" max="25" width="12" style="117" bestFit="1" customWidth="1"/>
    <col min="26" max="26" width="9.33203125" style="117"/>
    <col min="27" max="27" width="13.6640625" style="117" customWidth="1"/>
    <col min="28" max="28" width="12" style="117" bestFit="1" customWidth="1"/>
    <col min="29" max="16384" width="9.33203125" style="117"/>
  </cols>
  <sheetData>
    <row r="1" spans="2:32" ht="15.75">
      <c r="B1" s="115" t="s">
        <v>56</v>
      </c>
      <c r="C1" s="116"/>
      <c r="D1" s="116"/>
      <c r="E1" s="116"/>
      <c r="F1" s="116"/>
      <c r="G1" s="116"/>
      <c r="H1" s="116"/>
      <c r="I1" s="116"/>
      <c r="J1" s="116"/>
    </row>
    <row r="2" spans="2:32" ht="15.75">
      <c r="B2" s="115" t="s">
        <v>149</v>
      </c>
      <c r="C2" s="116"/>
      <c r="D2" s="116"/>
      <c r="E2" s="116"/>
      <c r="F2" s="116"/>
      <c r="G2" s="116"/>
      <c r="H2" s="116"/>
      <c r="I2" s="116"/>
      <c r="J2" s="116"/>
      <c r="R2" s="119"/>
      <c r="S2" s="119"/>
      <c r="T2" s="119"/>
      <c r="U2" s="119"/>
      <c r="V2" s="119"/>
      <c r="W2" s="119"/>
      <c r="X2" s="119"/>
      <c r="Y2" s="119"/>
    </row>
    <row r="3" spans="2:32" ht="15.75">
      <c r="B3" s="115" t="str">
        <f>TEXT($C$63,"0%")&amp;" Capacity Factor"</f>
        <v>26% Capacity Factor</v>
      </c>
      <c r="C3" s="116"/>
      <c r="D3" s="116"/>
      <c r="E3" s="116"/>
      <c r="F3" s="116"/>
      <c r="G3" s="116"/>
      <c r="H3" s="116"/>
      <c r="I3" s="116"/>
      <c r="J3" s="116"/>
      <c r="R3" s="119"/>
      <c r="S3" s="119"/>
      <c r="T3" s="119"/>
      <c r="U3" s="119"/>
      <c r="V3" s="119"/>
      <c r="W3" s="119"/>
      <c r="X3" s="119"/>
      <c r="Y3" s="119"/>
    </row>
    <row r="4" spans="2:32">
      <c r="B4" s="118"/>
      <c r="C4" s="118"/>
      <c r="D4" s="118"/>
      <c r="E4" s="118"/>
      <c r="F4" s="118"/>
      <c r="G4" s="118"/>
      <c r="H4" s="118"/>
      <c r="I4" s="119"/>
      <c r="J4" s="119"/>
      <c r="K4" s="119"/>
      <c r="R4" s="119"/>
      <c r="S4" s="119"/>
      <c r="T4" s="119"/>
      <c r="U4" s="119"/>
      <c r="V4" s="119"/>
      <c r="W4" s="119"/>
      <c r="X4" s="119"/>
      <c r="Y4" s="119"/>
    </row>
    <row r="5" spans="2:32" ht="51.75" customHeight="1">
      <c r="B5" s="120" t="s">
        <v>0</v>
      </c>
      <c r="C5" s="121" t="s">
        <v>10</v>
      </c>
      <c r="D5" s="121" t="s">
        <v>11</v>
      </c>
      <c r="E5" s="121" t="s">
        <v>12</v>
      </c>
      <c r="F5" s="17" t="s">
        <v>92</v>
      </c>
      <c r="G5" s="121" t="s">
        <v>62</v>
      </c>
      <c r="H5" s="17" t="s">
        <v>13</v>
      </c>
      <c r="I5" s="121" t="s">
        <v>73</v>
      </c>
      <c r="J5" s="17" t="s">
        <v>52</v>
      </c>
      <c r="K5" s="121" t="s">
        <v>224</v>
      </c>
      <c r="M5" s="201"/>
      <c r="N5" s="201"/>
      <c r="P5" s="201"/>
      <c r="R5" s="263"/>
      <c r="S5" s="119"/>
      <c r="T5" s="119"/>
      <c r="U5" s="119"/>
      <c r="V5" s="119"/>
      <c r="W5" s="119"/>
      <c r="X5" s="119"/>
      <c r="Y5" s="369"/>
      <c r="Z5" s="201"/>
    </row>
    <row r="6" spans="2:32" ht="24" customHeight="1">
      <c r="B6" s="122"/>
      <c r="C6" s="123" t="s">
        <v>8</v>
      </c>
      <c r="D6" s="124" t="s">
        <v>9</v>
      </c>
      <c r="E6" s="124" t="s">
        <v>9</v>
      </c>
      <c r="F6" s="124" t="s">
        <v>9</v>
      </c>
      <c r="G6" s="123" t="s">
        <v>31</v>
      </c>
      <c r="H6" s="18" t="s">
        <v>31</v>
      </c>
      <c r="I6" s="123" t="s">
        <v>31</v>
      </c>
      <c r="J6" s="19" t="s">
        <v>9</v>
      </c>
      <c r="K6" s="124" t="s">
        <v>9</v>
      </c>
      <c r="R6" s="264"/>
      <c r="S6" s="119"/>
      <c r="T6" s="119"/>
      <c r="U6" s="119"/>
      <c r="V6" s="119"/>
      <c r="W6" s="119"/>
      <c r="X6" s="119"/>
      <c r="Y6" s="119"/>
    </row>
    <row r="7" spans="2:32">
      <c r="C7" s="125" t="s">
        <v>1</v>
      </c>
      <c r="D7" s="125" t="s">
        <v>2</v>
      </c>
      <c r="E7" s="125" t="s">
        <v>3</v>
      </c>
      <c r="F7" s="125" t="s">
        <v>4</v>
      </c>
      <c r="G7" s="125" t="s">
        <v>5</v>
      </c>
      <c r="H7" s="125" t="s">
        <v>7</v>
      </c>
      <c r="I7" s="125" t="s">
        <v>22</v>
      </c>
      <c r="J7" s="125" t="s">
        <v>23</v>
      </c>
      <c r="K7" s="125" t="s">
        <v>24</v>
      </c>
      <c r="R7" s="119"/>
    </row>
    <row r="8" spans="2:32" ht="6" customHeight="1">
      <c r="K8" s="119"/>
      <c r="R8" s="119"/>
    </row>
    <row r="9" spans="2:32" ht="15.75">
      <c r="B9" s="43" t="str">
        <f>C52</f>
        <v>2019 IRP Southen Oregon Solar with Storage - 26% Capacity Factor</v>
      </c>
      <c r="C9" s="119"/>
      <c r="E9" s="119"/>
      <c r="F9" s="119"/>
      <c r="G9" s="119"/>
      <c r="H9" s="119"/>
      <c r="I9" s="119"/>
      <c r="J9" s="119"/>
      <c r="K9" s="119"/>
      <c r="N9" s="117"/>
      <c r="R9" s="119"/>
    </row>
    <row r="10" spans="2:32">
      <c r="B10" s="126">
        <v>2016</v>
      </c>
      <c r="C10" s="127"/>
      <c r="D10" s="128"/>
      <c r="E10" s="128"/>
      <c r="F10" s="128"/>
      <c r="G10" s="129"/>
      <c r="H10" s="129"/>
      <c r="I10" s="130"/>
      <c r="J10" s="130"/>
      <c r="K10" s="128"/>
      <c r="N10" s="162"/>
      <c r="R10" s="119"/>
    </row>
    <row r="11" spans="2:32">
      <c r="B11" s="126">
        <f t="shared" ref="B11:B37" si="0">B10+1</f>
        <v>2017</v>
      </c>
      <c r="C11" s="131"/>
      <c r="D11" s="128"/>
      <c r="E11" s="128"/>
      <c r="F11" s="128"/>
      <c r="G11" s="129"/>
      <c r="H11" s="128"/>
      <c r="I11" s="130"/>
      <c r="J11" s="130"/>
      <c r="K11" s="128"/>
      <c r="N11" s="117"/>
      <c r="R11" s="119"/>
    </row>
    <row r="12" spans="2:32">
      <c r="B12" s="135">
        <f t="shared" si="0"/>
        <v>2018</v>
      </c>
      <c r="C12" s="136"/>
      <c r="D12" s="128"/>
      <c r="E12" s="148">
        <f>$C$56</f>
        <v>24.570618817436728</v>
      </c>
      <c r="F12" s="148"/>
      <c r="G12" s="130"/>
      <c r="H12" s="148">
        <f>$C$58</f>
        <v>0</v>
      </c>
      <c r="I12" s="130"/>
      <c r="J12" s="130"/>
      <c r="K12" s="128">
        <f>(D12+E12+F12)</f>
        <v>24.570618817436728</v>
      </c>
      <c r="L12" s="119"/>
      <c r="N12" s="117"/>
      <c r="R12" s="119"/>
      <c r="T12" s="161"/>
      <c r="U12" s="153"/>
      <c r="V12" s="153"/>
      <c r="W12" s="153"/>
      <c r="Y12" s="153"/>
      <c r="Z12" s="153"/>
      <c r="AF12" s="153"/>
    </row>
    <row r="13" spans="2:32">
      <c r="B13" s="135">
        <f t="shared" si="0"/>
        <v>2019</v>
      </c>
      <c r="C13" s="136"/>
      <c r="D13" s="128"/>
      <c r="E13" s="128">
        <f t="shared" ref="E13:E37" si="1">ROUND(E12*(1+(IFERROR(INDEX($D$66:$D$74,MATCH($B13,$C$66:$C$74,0),1),0)+IFERROR(INDEX($G$66:$G$74,MATCH($B13,$F$66:$F$74,0),1),0)+IFERROR(INDEX($J$66:$J$74,MATCH($B13,$I$66:$I$74,0),1),0))),2)</f>
        <v>25.01</v>
      </c>
      <c r="F13" s="128"/>
      <c r="G13" s="130"/>
      <c r="H13" s="128">
        <f t="shared" ref="H13:H37" si="2">ROUND(H12*(1+(IFERROR(INDEX($D$66:$D$74,MATCH($B13,$C$66:$C$74,0),1),0)+IFERROR(INDEX($G$66:$G$74,MATCH($B13,$F$66:$F$74,0),1),0)+IFERROR(INDEX($J$66:$J$74,MATCH($B13,$I$66:$I$74,0),1),0))),2)</f>
        <v>0</v>
      </c>
      <c r="I13" s="130"/>
      <c r="J13" s="130"/>
      <c r="K13" s="128">
        <f t="shared" ref="K13:K37" si="3">(D13+E13+F13)</f>
        <v>25.01</v>
      </c>
      <c r="L13" s="119"/>
      <c r="N13" s="117"/>
      <c r="R13" s="119"/>
      <c r="V13" s="153"/>
      <c r="W13" s="153"/>
      <c r="Y13" s="153"/>
      <c r="Z13" s="153"/>
      <c r="AF13" s="153"/>
    </row>
    <row r="14" spans="2:32">
      <c r="B14" s="135">
        <f t="shared" si="0"/>
        <v>2020</v>
      </c>
      <c r="C14" s="136"/>
      <c r="D14" s="128"/>
      <c r="E14" s="128">
        <f t="shared" si="1"/>
        <v>25.31</v>
      </c>
      <c r="F14" s="128"/>
      <c r="G14" s="130"/>
      <c r="H14" s="128">
        <f t="shared" si="2"/>
        <v>0</v>
      </c>
      <c r="I14" s="130"/>
      <c r="J14" s="130"/>
      <c r="K14" s="128">
        <f t="shared" si="3"/>
        <v>25.31</v>
      </c>
      <c r="L14" s="119"/>
      <c r="N14" s="117"/>
      <c r="O14" s="132"/>
      <c r="P14" s="133"/>
      <c r="Q14" s="134"/>
      <c r="R14" s="119"/>
      <c r="V14" s="153"/>
      <c r="W14" s="153"/>
      <c r="Y14" s="153"/>
      <c r="Z14" s="153"/>
      <c r="AF14" s="153"/>
    </row>
    <row r="15" spans="2:32">
      <c r="B15" s="135">
        <f t="shared" si="0"/>
        <v>2021</v>
      </c>
      <c r="C15" s="136"/>
      <c r="D15" s="128"/>
      <c r="E15" s="128">
        <f t="shared" si="1"/>
        <v>25.79</v>
      </c>
      <c r="F15" s="128"/>
      <c r="G15" s="130"/>
      <c r="H15" s="128">
        <f t="shared" si="2"/>
        <v>0</v>
      </c>
      <c r="I15" s="130"/>
      <c r="J15" s="130"/>
      <c r="K15" s="128">
        <f t="shared" si="3"/>
        <v>25.79</v>
      </c>
      <c r="L15" s="119"/>
      <c r="N15" s="117"/>
      <c r="O15" s="259"/>
      <c r="P15" s="133"/>
      <c r="Q15" s="134"/>
      <c r="R15" s="119"/>
      <c r="V15" s="153"/>
      <c r="W15" s="153"/>
      <c r="Y15" s="153"/>
      <c r="Z15" s="153"/>
      <c r="AF15" s="153"/>
    </row>
    <row r="16" spans="2:32">
      <c r="B16" s="135">
        <f t="shared" si="0"/>
        <v>2022</v>
      </c>
      <c r="C16" s="136"/>
      <c r="D16" s="128"/>
      <c r="E16" s="128">
        <f t="shared" si="1"/>
        <v>26.36</v>
      </c>
      <c r="F16" s="128"/>
      <c r="G16" s="130"/>
      <c r="H16" s="128">
        <f t="shared" si="2"/>
        <v>0</v>
      </c>
      <c r="I16" s="130"/>
      <c r="J16" s="130"/>
      <c r="K16" s="128">
        <f t="shared" si="3"/>
        <v>26.36</v>
      </c>
      <c r="L16" s="119"/>
      <c r="N16" s="117"/>
      <c r="O16" s="336"/>
      <c r="R16" s="119"/>
      <c r="V16" s="153"/>
      <c r="W16" s="153"/>
      <c r="Y16" s="153"/>
      <c r="Z16" s="153"/>
      <c r="AF16" s="153"/>
    </row>
    <row r="17" spans="2:32">
      <c r="B17" s="135">
        <f t="shared" si="0"/>
        <v>2023</v>
      </c>
      <c r="C17" s="136"/>
      <c r="D17" s="128"/>
      <c r="E17" s="128">
        <f t="shared" si="1"/>
        <v>26.89</v>
      </c>
      <c r="F17" s="128"/>
      <c r="G17" s="130"/>
      <c r="H17" s="128">
        <f t="shared" si="2"/>
        <v>0</v>
      </c>
      <c r="I17" s="130"/>
      <c r="J17" s="130"/>
      <c r="K17" s="128">
        <f t="shared" si="3"/>
        <v>26.89</v>
      </c>
      <c r="L17" s="119"/>
      <c r="N17" s="117"/>
      <c r="O17" s="185"/>
      <c r="R17" s="119"/>
      <c r="V17" s="153"/>
      <c r="W17" s="153"/>
      <c r="Y17" s="153"/>
      <c r="Z17" s="153"/>
      <c r="AF17" s="153"/>
    </row>
    <row r="18" spans="2:32">
      <c r="B18" s="135">
        <f t="shared" si="0"/>
        <v>2024</v>
      </c>
      <c r="C18" s="335">
        <f t="array" ref="C18">SUM(([24]StaBuild!$E$2:$E$1203)*([24]StaBuild!$C$2:$C$1203=$Q$55)*([24]StaBuild!$A$2:$A$1203=B18))*1000000/($O$55*1000)</f>
        <v>1295.0860323886641</v>
      </c>
      <c r="D18" s="128">
        <f>C18*$C$62</f>
        <v>65.855124746963568</v>
      </c>
      <c r="E18" s="128">
        <f t="shared" si="1"/>
        <v>27.43</v>
      </c>
      <c r="F18" s="128">
        <f>C60</f>
        <v>0.39132049215213044</v>
      </c>
      <c r="G18" s="130">
        <f>(D18+E18+F18)/(8.76*$C$63)</f>
        <v>41.129454355073626</v>
      </c>
      <c r="H18" s="128">
        <f t="shared" si="2"/>
        <v>0</v>
      </c>
      <c r="I18" s="130">
        <f>(G18+H18)</f>
        <v>41.129454355073626</v>
      </c>
      <c r="J18" s="130">
        <f t="shared" ref="J18:J32" si="4">ROUND(I18*$C$63*8.76,2)</f>
        <v>93.68</v>
      </c>
      <c r="K18" s="128">
        <f t="shared" si="3"/>
        <v>93.676445239115694</v>
      </c>
      <c r="L18" s="119"/>
      <c r="N18" s="117"/>
      <c r="O18" s="337"/>
      <c r="Q18" s="153"/>
      <c r="R18" s="119"/>
      <c r="T18" s="161"/>
      <c r="U18" s="153"/>
      <c r="V18" s="153"/>
      <c r="W18" s="153"/>
      <c r="X18" s="153"/>
      <c r="Y18" s="153"/>
      <c r="Z18" s="153"/>
      <c r="AA18" s="268"/>
      <c r="AB18" s="267"/>
      <c r="AF18" s="153"/>
    </row>
    <row r="19" spans="2:32">
      <c r="B19" s="135">
        <f t="shared" si="0"/>
        <v>2025</v>
      </c>
      <c r="C19" s="136"/>
      <c r="D19" s="128">
        <f t="shared" ref="D19:F37" si="5">ROUND(D18*(1+(IFERROR(INDEX($D$66:$D$74,MATCH($B19,$C$66:$C$74,0),1),0)+IFERROR(INDEX($G$66:$G$74,MATCH($B19,$F$66:$F$74,0),1),0)+IFERROR(INDEX($J$66:$J$74,MATCH($B19,$I$66:$I$74,0),1),0))),2)</f>
        <v>67.239999999999995</v>
      </c>
      <c r="E19" s="128">
        <f t="shared" si="1"/>
        <v>28.01</v>
      </c>
      <c r="F19" s="128">
        <f t="shared" si="5"/>
        <v>0.4</v>
      </c>
      <c r="G19" s="130">
        <f t="shared" ref="G19:G37" si="6">(D19+E19+F19)/(8.76*$C$63)</f>
        <v>41.995960660344224</v>
      </c>
      <c r="H19" s="128">
        <f t="shared" si="2"/>
        <v>0</v>
      </c>
      <c r="I19" s="130">
        <f t="shared" ref="I19:I37" si="7">(G19+H19)</f>
        <v>41.995960660344224</v>
      </c>
      <c r="J19" s="130">
        <f t="shared" si="4"/>
        <v>95.65</v>
      </c>
      <c r="K19" s="128">
        <f t="shared" si="3"/>
        <v>95.65</v>
      </c>
      <c r="L19" s="119"/>
      <c r="N19" s="117"/>
      <c r="R19" s="119"/>
      <c r="T19" s="161"/>
      <c r="U19" s="153"/>
      <c r="V19" s="153"/>
      <c r="W19" s="153"/>
      <c r="X19" s="153"/>
      <c r="Y19" s="153"/>
      <c r="Z19" s="153"/>
      <c r="AF19" s="153"/>
    </row>
    <row r="20" spans="2:32">
      <c r="B20" s="135">
        <f t="shared" si="0"/>
        <v>2026</v>
      </c>
      <c r="C20" s="136"/>
      <c r="D20" s="128">
        <f t="shared" si="5"/>
        <v>68.72</v>
      </c>
      <c r="E20" s="128">
        <f t="shared" si="1"/>
        <v>28.63</v>
      </c>
      <c r="F20" s="128">
        <f t="shared" si="5"/>
        <v>0.41</v>
      </c>
      <c r="G20" s="130">
        <f t="shared" si="6"/>
        <v>42.922374429223737</v>
      </c>
      <c r="H20" s="128">
        <f t="shared" si="2"/>
        <v>0</v>
      </c>
      <c r="I20" s="130">
        <f t="shared" si="7"/>
        <v>42.922374429223737</v>
      </c>
      <c r="J20" s="130">
        <f t="shared" si="4"/>
        <v>97.76</v>
      </c>
      <c r="K20" s="128">
        <f t="shared" si="3"/>
        <v>97.759999999999991</v>
      </c>
      <c r="L20" s="119"/>
      <c r="N20" s="117"/>
      <c r="R20" s="160"/>
      <c r="T20" s="161"/>
      <c r="U20" s="153"/>
      <c r="V20" s="153"/>
      <c r="W20" s="153"/>
      <c r="X20" s="153"/>
      <c r="Y20" s="153"/>
      <c r="Z20" s="153"/>
      <c r="AF20" s="153"/>
    </row>
    <row r="21" spans="2:32">
      <c r="B21" s="135">
        <f t="shared" si="0"/>
        <v>2027</v>
      </c>
      <c r="C21" s="136"/>
      <c r="D21" s="128">
        <f t="shared" si="5"/>
        <v>70.3</v>
      </c>
      <c r="E21" s="128">
        <f t="shared" si="1"/>
        <v>29.29</v>
      </c>
      <c r="F21" s="128">
        <f t="shared" si="5"/>
        <v>0.42</v>
      </c>
      <c r="G21" s="130">
        <f t="shared" si="6"/>
        <v>43.910256410256409</v>
      </c>
      <c r="H21" s="128">
        <f t="shared" si="2"/>
        <v>0</v>
      </c>
      <c r="I21" s="130">
        <f t="shared" si="7"/>
        <v>43.910256410256409</v>
      </c>
      <c r="J21" s="130">
        <f t="shared" si="4"/>
        <v>100.01</v>
      </c>
      <c r="K21" s="128">
        <f t="shared" si="3"/>
        <v>100.01</v>
      </c>
      <c r="L21" s="119"/>
      <c r="N21" s="117"/>
      <c r="R21" s="160"/>
      <c r="T21" s="161"/>
      <c r="U21" s="153"/>
      <c r="V21" s="153"/>
      <c r="W21" s="153"/>
      <c r="X21" s="153"/>
      <c r="Y21" s="153"/>
      <c r="Z21" s="153"/>
      <c r="AF21" s="153"/>
    </row>
    <row r="22" spans="2:32">
      <c r="B22" s="135">
        <f t="shared" si="0"/>
        <v>2028</v>
      </c>
      <c r="C22" s="136"/>
      <c r="D22" s="128">
        <f t="shared" si="5"/>
        <v>71.92</v>
      </c>
      <c r="E22" s="128">
        <f t="shared" si="1"/>
        <v>29.96</v>
      </c>
      <c r="F22" s="128">
        <f t="shared" si="5"/>
        <v>0.43</v>
      </c>
      <c r="G22" s="130">
        <f t="shared" si="6"/>
        <v>44.920091324200911</v>
      </c>
      <c r="H22" s="128">
        <f t="shared" si="2"/>
        <v>0</v>
      </c>
      <c r="I22" s="130">
        <f t="shared" si="7"/>
        <v>44.920091324200911</v>
      </c>
      <c r="J22" s="130">
        <f t="shared" si="4"/>
        <v>102.31</v>
      </c>
      <c r="K22" s="128">
        <f t="shared" si="3"/>
        <v>102.31</v>
      </c>
      <c r="L22" s="119"/>
      <c r="N22" s="117"/>
      <c r="R22" s="160"/>
      <c r="T22" s="161"/>
      <c r="U22" s="153"/>
      <c r="V22" s="153"/>
      <c r="W22" s="153"/>
      <c r="X22" s="153"/>
      <c r="Y22" s="153"/>
      <c r="Z22" s="153"/>
      <c r="AF22" s="153"/>
    </row>
    <row r="23" spans="2:32">
      <c r="B23" s="135">
        <f t="shared" si="0"/>
        <v>2029</v>
      </c>
      <c r="C23" s="136"/>
      <c r="D23" s="128">
        <f t="shared" si="5"/>
        <v>73.569999999999993</v>
      </c>
      <c r="E23" s="128">
        <f t="shared" si="1"/>
        <v>30.65</v>
      </c>
      <c r="F23" s="128">
        <f t="shared" si="5"/>
        <v>0.44</v>
      </c>
      <c r="G23" s="130">
        <f t="shared" si="6"/>
        <v>45.95187917105725</v>
      </c>
      <c r="H23" s="128">
        <f t="shared" si="2"/>
        <v>0</v>
      </c>
      <c r="I23" s="130">
        <f t="shared" si="7"/>
        <v>45.95187917105725</v>
      </c>
      <c r="J23" s="130">
        <f t="shared" si="4"/>
        <v>104.66</v>
      </c>
      <c r="K23" s="128">
        <f t="shared" si="3"/>
        <v>104.66</v>
      </c>
      <c r="L23" s="119"/>
      <c r="N23" s="117"/>
      <c r="R23" s="160"/>
      <c r="T23" s="161"/>
      <c r="U23" s="153"/>
      <c r="V23" s="153"/>
      <c r="W23" s="153"/>
      <c r="X23" s="153"/>
      <c r="Y23" s="153"/>
      <c r="Z23" s="153"/>
      <c r="AF23" s="153"/>
    </row>
    <row r="24" spans="2:32">
      <c r="B24" s="135">
        <f t="shared" si="0"/>
        <v>2030</v>
      </c>
      <c r="C24" s="136"/>
      <c r="D24" s="128">
        <f t="shared" si="5"/>
        <v>75.260000000000005</v>
      </c>
      <c r="E24" s="128">
        <f t="shared" si="1"/>
        <v>31.35</v>
      </c>
      <c r="F24" s="128">
        <f t="shared" si="5"/>
        <v>0.45</v>
      </c>
      <c r="G24" s="130">
        <f t="shared" si="6"/>
        <v>47.005619950825434</v>
      </c>
      <c r="H24" s="128">
        <f t="shared" si="2"/>
        <v>0</v>
      </c>
      <c r="I24" s="130">
        <f t="shared" si="7"/>
        <v>47.005619950825434</v>
      </c>
      <c r="J24" s="130">
        <f t="shared" si="4"/>
        <v>107.06</v>
      </c>
      <c r="K24" s="128">
        <f t="shared" si="3"/>
        <v>107.06000000000002</v>
      </c>
      <c r="L24" s="119"/>
      <c r="N24" s="117"/>
      <c r="R24" s="160"/>
      <c r="T24" s="161"/>
      <c r="U24" s="153"/>
      <c r="V24" s="153"/>
      <c r="W24" s="153"/>
      <c r="X24" s="153"/>
      <c r="Y24" s="153"/>
      <c r="Z24" s="153"/>
      <c r="AF24" s="153"/>
    </row>
    <row r="25" spans="2:32">
      <c r="B25" s="135">
        <f t="shared" si="0"/>
        <v>2031</v>
      </c>
      <c r="C25" s="136"/>
      <c r="D25" s="128">
        <f t="shared" si="5"/>
        <v>76.989999999999995</v>
      </c>
      <c r="E25" s="128">
        <f t="shared" si="1"/>
        <v>32.07</v>
      </c>
      <c r="F25" s="128">
        <f t="shared" si="5"/>
        <v>0.46</v>
      </c>
      <c r="G25" s="130">
        <f t="shared" si="6"/>
        <v>48.085704250087808</v>
      </c>
      <c r="H25" s="128">
        <f t="shared" si="2"/>
        <v>0</v>
      </c>
      <c r="I25" s="130">
        <f t="shared" si="7"/>
        <v>48.085704250087808</v>
      </c>
      <c r="J25" s="130">
        <f t="shared" si="4"/>
        <v>109.52</v>
      </c>
      <c r="K25" s="128">
        <f t="shared" si="3"/>
        <v>109.52</v>
      </c>
      <c r="L25" s="119"/>
      <c r="N25" s="117"/>
      <c r="R25" s="160"/>
      <c r="T25" s="161"/>
      <c r="U25" s="153"/>
      <c r="V25" s="153"/>
      <c r="W25" s="153"/>
      <c r="X25" s="153"/>
      <c r="Y25" s="153"/>
      <c r="Z25" s="153"/>
      <c r="AF25" s="153"/>
    </row>
    <row r="26" spans="2:32">
      <c r="B26" s="135">
        <f t="shared" si="0"/>
        <v>2032</v>
      </c>
      <c r="C26" s="136"/>
      <c r="D26" s="128">
        <f t="shared" si="5"/>
        <v>78.760000000000005</v>
      </c>
      <c r="E26" s="128">
        <f t="shared" si="1"/>
        <v>32.81</v>
      </c>
      <c r="F26" s="128">
        <f t="shared" si="5"/>
        <v>0.47</v>
      </c>
      <c r="G26" s="130">
        <f t="shared" si="6"/>
        <v>49.192132068844401</v>
      </c>
      <c r="H26" s="128">
        <f t="shared" si="2"/>
        <v>0</v>
      </c>
      <c r="I26" s="130">
        <f t="shared" si="7"/>
        <v>49.192132068844401</v>
      </c>
      <c r="J26" s="130">
        <f t="shared" si="4"/>
        <v>112.04</v>
      </c>
      <c r="K26" s="128">
        <f t="shared" si="3"/>
        <v>112.04</v>
      </c>
      <c r="L26" s="119"/>
      <c r="N26" s="117"/>
      <c r="R26" s="160"/>
      <c r="T26" s="161"/>
      <c r="U26" s="153"/>
      <c r="V26" s="153"/>
      <c r="W26" s="153"/>
      <c r="X26" s="153"/>
      <c r="Y26" s="153"/>
      <c r="Z26" s="153"/>
      <c r="AF26" s="153"/>
    </row>
    <row r="27" spans="2:32">
      <c r="B27" s="135">
        <f t="shared" si="0"/>
        <v>2033</v>
      </c>
      <c r="C27" s="136"/>
      <c r="D27" s="128">
        <f t="shared" si="5"/>
        <v>80.569999999999993</v>
      </c>
      <c r="E27" s="128">
        <f t="shared" si="1"/>
        <v>33.56</v>
      </c>
      <c r="F27" s="128">
        <f t="shared" si="5"/>
        <v>0.48</v>
      </c>
      <c r="G27" s="130">
        <f t="shared" si="6"/>
        <v>50.320512820512818</v>
      </c>
      <c r="H27" s="128">
        <f t="shared" si="2"/>
        <v>0</v>
      </c>
      <c r="I27" s="130">
        <f t="shared" si="7"/>
        <v>50.320512820512818</v>
      </c>
      <c r="J27" s="130">
        <f t="shared" si="4"/>
        <v>114.61</v>
      </c>
      <c r="K27" s="128">
        <f t="shared" si="3"/>
        <v>114.61</v>
      </c>
      <c r="L27" s="119"/>
      <c r="N27" s="117"/>
      <c r="R27" s="160"/>
      <c r="T27" s="161"/>
      <c r="U27" s="153"/>
      <c r="V27" s="153"/>
      <c r="W27" s="153"/>
      <c r="X27" s="153"/>
      <c r="Y27" s="153"/>
      <c r="Z27" s="153"/>
      <c r="AF27" s="153"/>
    </row>
    <row r="28" spans="2:32">
      <c r="B28" s="135">
        <f t="shared" si="0"/>
        <v>2034</v>
      </c>
      <c r="C28" s="136"/>
      <c r="D28" s="128">
        <f t="shared" si="5"/>
        <v>82.42</v>
      </c>
      <c r="E28" s="128">
        <f t="shared" si="1"/>
        <v>34.33</v>
      </c>
      <c r="F28" s="128">
        <f t="shared" si="5"/>
        <v>0.49</v>
      </c>
      <c r="G28" s="130">
        <f t="shared" si="6"/>
        <v>51.475237091675446</v>
      </c>
      <c r="H28" s="128">
        <f t="shared" si="2"/>
        <v>0</v>
      </c>
      <c r="I28" s="130">
        <f t="shared" si="7"/>
        <v>51.475237091675446</v>
      </c>
      <c r="J28" s="130">
        <f t="shared" si="4"/>
        <v>117.24</v>
      </c>
      <c r="K28" s="128">
        <f t="shared" si="3"/>
        <v>117.24</v>
      </c>
      <c r="L28" s="119"/>
      <c r="N28" s="117"/>
      <c r="R28" s="160"/>
      <c r="T28" s="161"/>
      <c r="U28" s="153"/>
      <c r="V28" s="153"/>
      <c r="W28" s="153"/>
      <c r="X28" s="153"/>
      <c r="Y28" s="153"/>
      <c r="Z28" s="153"/>
      <c r="AF28" s="153"/>
    </row>
    <row r="29" spans="2:32">
      <c r="B29" s="135">
        <f t="shared" si="0"/>
        <v>2035</v>
      </c>
      <c r="C29" s="136"/>
      <c r="D29" s="128">
        <f t="shared" si="5"/>
        <v>84.32</v>
      </c>
      <c r="E29" s="128">
        <f t="shared" si="1"/>
        <v>35.119999999999997</v>
      </c>
      <c r="F29" s="128">
        <f t="shared" si="5"/>
        <v>0.5</v>
      </c>
      <c r="G29" s="130">
        <f t="shared" si="6"/>
        <v>52.660695468914646</v>
      </c>
      <c r="H29" s="128">
        <f t="shared" si="2"/>
        <v>0</v>
      </c>
      <c r="I29" s="130">
        <f t="shared" si="7"/>
        <v>52.660695468914646</v>
      </c>
      <c r="J29" s="130">
        <f t="shared" si="4"/>
        <v>119.94</v>
      </c>
      <c r="K29" s="128">
        <f t="shared" si="3"/>
        <v>119.94</v>
      </c>
      <c r="L29" s="119"/>
      <c r="N29" s="117"/>
      <c r="R29" s="160"/>
      <c r="T29" s="161"/>
      <c r="U29" s="153"/>
      <c r="V29" s="153"/>
      <c r="W29" s="153"/>
      <c r="X29" s="153"/>
      <c r="Y29" s="153"/>
      <c r="Z29" s="153"/>
      <c r="AF29" s="153"/>
    </row>
    <row r="30" spans="2:32">
      <c r="B30" s="135">
        <f t="shared" si="0"/>
        <v>2036</v>
      </c>
      <c r="C30" s="136"/>
      <c r="D30" s="128">
        <f t="shared" si="5"/>
        <v>86.26</v>
      </c>
      <c r="E30" s="128">
        <f t="shared" si="1"/>
        <v>35.93</v>
      </c>
      <c r="F30" s="128">
        <f t="shared" si="5"/>
        <v>0.51</v>
      </c>
      <c r="G30" s="130">
        <f t="shared" si="6"/>
        <v>53.872497365648051</v>
      </c>
      <c r="H30" s="128">
        <f t="shared" si="2"/>
        <v>0</v>
      </c>
      <c r="I30" s="130">
        <f t="shared" si="7"/>
        <v>53.872497365648051</v>
      </c>
      <c r="J30" s="130">
        <f t="shared" si="4"/>
        <v>122.7</v>
      </c>
      <c r="K30" s="128">
        <f t="shared" si="3"/>
        <v>122.7</v>
      </c>
      <c r="L30" s="119"/>
      <c r="N30" s="117"/>
      <c r="R30" s="160"/>
      <c r="T30" s="161"/>
      <c r="U30" s="153"/>
      <c r="V30" s="153"/>
      <c r="W30" s="153"/>
      <c r="X30" s="153"/>
      <c r="Y30" s="153"/>
      <c r="Z30" s="153"/>
      <c r="AF30" s="153"/>
    </row>
    <row r="31" spans="2:32">
      <c r="B31" s="135">
        <f t="shared" si="0"/>
        <v>2037</v>
      </c>
      <c r="C31" s="136"/>
      <c r="D31" s="128">
        <f t="shared" si="5"/>
        <v>88.24</v>
      </c>
      <c r="E31" s="128">
        <f t="shared" si="1"/>
        <v>36.76</v>
      </c>
      <c r="F31" s="128">
        <f t="shared" si="5"/>
        <v>0.52</v>
      </c>
      <c r="G31" s="130">
        <f t="shared" si="6"/>
        <v>55.110642781875654</v>
      </c>
      <c r="H31" s="128">
        <f t="shared" si="2"/>
        <v>0</v>
      </c>
      <c r="I31" s="130">
        <f t="shared" si="7"/>
        <v>55.110642781875654</v>
      </c>
      <c r="J31" s="130">
        <f t="shared" si="4"/>
        <v>125.52</v>
      </c>
      <c r="K31" s="128">
        <f t="shared" si="3"/>
        <v>125.52</v>
      </c>
      <c r="L31" s="119"/>
      <c r="N31" s="117"/>
      <c r="R31" s="160"/>
      <c r="T31" s="161"/>
      <c r="U31" s="153"/>
      <c r="V31" s="153"/>
      <c r="W31" s="153"/>
      <c r="X31" s="153"/>
      <c r="Y31" s="153"/>
      <c r="Z31" s="153"/>
      <c r="AF31" s="153"/>
    </row>
    <row r="32" spans="2:32">
      <c r="B32" s="135">
        <f t="shared" si="0"/>
        <v>2038</v>
      </c>
      <c r="C32" s="136"/>
      <c r="D32" s="128">
        <f t="shared" si="5"/>
        <v>90.27</v>
      </c>
      <c r="E32" s="128">
        <f t="shared" si="1"/>
        <v>37.61</v>
      </c>
      <c r="F32" s="128">
        <f t="shared" si="5"/>
        <v>0.53</v>
      </c>
      <c r="G32" s="130">
        <f t="shared" si="6"/>
        <v>56.379522304179837</v>
      </c>
      <c r="H32" s="128">
        <f t="shared" si="2"/>
        <v>0</v>
      </c>
      <c r="I32" s="130">
        <f t="shared" si="7"/>
        <v>56.379522304179837</v>
      </c>
      <c r="J32" s="130">
        <f t="shared" si="4"/>
        <v>128.41</v>
      </c>
      <c r="K32" s="128">
        <f t="shared" si="3"/>
        <v>128.41</v>
      </c>
      <c r="L32" s="119"/>
      <c r="N32" s="117"/>
      <c r="R32" s="160"/>
      <c r="T32" s="161"/>
      <c r="U32" s="153"/>
      <c r="V32" s="153"/>
      <c r="W32" s="153"/>
      <c r="X32" s="153"/>
      <c r="Y32" s="153"/>
      <c r="Z32" s="153"/>
      <c r="AF32" s="153"/>
    </row>
    <row r="33" spans="2:32">
      <c r="B33" s="135">
        <f t="shared" si="0"/>
        <v>2039</v>
      </c>
      <c r="C33" s="136"/>
      <c r="D33" s="128">
        <f t="shared" si="5"/>
        <v>92.35</v>
      </c>
      <c r="E33" s="128">
        <f t="shared" si="1"/>
        <v>38.479999999999997</v>
      </c>
      <c r="F33" s="128">
        <f t="shared" si="5"/>
        <v>0.54</v>
      </c>
      <c r="G33" s="130">
        <f t="shared" si="6"/>
        <v>57.679135932560577</v>
      </c>
      <c r="H33" s="128">
        <f t="shared" si="2"/>
        <v>0</v>
      </c>
      <c r="I33" s="130">
        <f t="shared" si="7"/>
        <v>57.679135932560577</v>
      </c>
      <c r="J33" s="130">
        <f t="shared" ref="J33:J37" si="8">ROUND(I33*$C$63*8.76,2)</f>
        <v>131.37</v>
      </c>
      <c r="K33" s="128">
        <f t="shared" si="3"/>
        <v>131.36999999999998</v>
      </c>
      <c r="L33" s="119"/>
      <c r="N33" s="117"/>
      <c r="R33" s="160"/>
      <c r="T33" s="161"/>
      <c r="U33" s="153"/>
      <c r="V33" s="153"/>
      <c r="W33" s="153"/>
      <c r="X33" s="153"/>
      <c r="Y33" s="153"/>
      <c r="Z33" s="153"/>
      <c r="AF33" s="153"/>
    </row>
    <row r="34" spans="2:32">
      <c r="B34" s="135">
        <f t="shared" si="0"/>
        <v>2040</v>
      </c>
      <c r="C34" s="136"/>
      <c r="D34" s="128">
        <f t="shared" si="5"/>
        <v>94.47</v>
      </c>
      <c r="E34" s="128">
        <f t="shared" si="1"/>
        <v>39.369999999999997</v>
      </c>
      <c r="F34" s="128">
        <f t="shared" si="5"/>
        <v>0.55000000000000004</v>
      </c>
      <c r="G34" s="130">
        <f t="shared" si="6"/>
        <v>59.00509308043555</v>
      </c>
      <c r="H34" s="128">
        <f t="shared" si="2"/>
        <v>0</v>
      </c>
      <c r="I34" s="130">
        <f t="shared" si="7"/>
        <v>59.00509308043555</v>
      </c>
      <c r="J34" s="130">
        <f t="shared" si="8"/>
        <v>134.38999999999999</v>
      </c>
      <c r="K34" s="128">
        <f t="shared" si="3"/>
        <v>134.39000000000001</v>
      </c>
      <c r="L34" s="119"/>
      <c r="N34" s="117"/>
      <c r="R34" s="160"/>
      <c r="T34" s="161"/>
      <c r="U34" s="153"/>
      <c r="V34" s="153"/>
      <c r="W34" s="153"/>
      <c r="X34" s="153"/>
      <c r="Y34" s="153"/>
      <c r="Z34" s="153"/>
      <c r="AF34" s="153"/>
    </row>
    <row r="35" spans="2:32">
      <c r="B35" s="135">
        <f t="shared" si="0"/>
        <v>2041</v>
      </c>
      <c r="C35" s="136"/>
      <c r="D35" s="128">
        <f t="shared" si="5"/>
        <v>96.64</v>
      </c>
      <c r="E35" s="128">
        <f t="shared" si="1"/>
        <v>40.28</v>
      </c>
      <c r="F35" s="128">
        <f t="shared" si="5"/>
        <v>0.56000000000000005</v>
      </c>
      <c r="G35" s="130">
        <f t="shared" si="6"/>
        <v>60.361784334387082</v>
      </c>
      <c r="H35" s="128">
        <f t="shared" si="2"/>
        <v>0</v>
      </c>
      <c r="I35" s="130">
        <f t="shared" si="7"/>
        <v>60.361784334387082</v>
      </c>
      <c r="J35" s="130">
        <f t="shared" si="8"/>
        <v>137.47999999999999</v>
      </c>
      <c r="K35" s="128">
        <f t="shared" si="3"/>
        <v>137.48000000000002</v>
      </c>
      <c r="L35" s="119"/>
      <c r="N35" s="117"/>
      <c r="R35" s="160"/>
      <c r="T35" s="161"/>
      <c r="U35" s="153"/>
      <c r="V35" s="153"/>
      <c r="W35" s="153"/>
      <c r="X35" s="153"/>
      <c r="Y35" s="153"/>
      <c r="Z35" s="153"/>
      <c r="AF35" s="153"/>
    </row>
    <row r="36" spans="2:32">
      <c r="B36" s="135">
        <f t="shared" si="0"/>
        <v>2042</v>
      </c>
      <c r="C36" s="136"/>
      <c r="D36" s="128">
        <f t="shared" si="5"/>
        <v>98.86</v>
      </c>
      <c r="E36" s="128">
        <f t="shared" si="1"/>
        <v>41.21</v>
      </c>
      <c r="F36" s="128">
        <f t="shared" si="5"/>
        <v>0.56999999999999995</v>
      </c>
      <c r="G36" s="130">
        <f t="shared" si="6"/>
        <v>61.749209694415164</v>
      </c>
      <c r="H36" s="128">
        <f t="shared" si="2"/>
        <v>0</v>
      </c>
      <c r="I36" s="130">
        <f t="shared" si="7"/>
        <v>61.749209694415164</v>
      </c>
      <c r="J36" s="130">
        <f t="shared" si="8"/>
        <v>140.63999999999999</v>
      </c>
      <c r="K36" s="128">
        <f t="shared" si="3"/>
        <v>140.63999999999999</v>
      </c>
      <c r="L36" s="119"/>
      <c r="N36" s="117"/>
      <c r="R36" s="160"/>
      <c r="T36" s="161"/>
      <c r="U36" s="153"/>
      <c r="V36" s="153"/>
      <c r="W36" s="153"/>
      <c r="X36" s="153"/>
      <c r="Y36" s="153"/>
      <c r="Z36" s="153"/>
      <c r="AF36" s="153"/>
    </row>
    <row r="37" spans="2:32">
      <c r="B37" s="135">
        <f t="shared" si="0"/>
        <v>2043</v>
      </c>
      <c r="C37" s="136"/>
      <c r="D37" s="128">
        <f t="shared" si="5"/>
        <v>101.23</v>
      </c>
      <c r="E37" s="128">
        <f t="shared" si="1"/>
        <v>42.2</v>
      </c>
      <c r="F37" s="128">
        <f t="shared" si="5"/>
        <v>0.57999999999999996</v>
      </c>
      <c r="G37" s="130">
        <f t="shared" si="6"/>
        <v>63.228837372672999</v>
      </c>
      <c r="H37" s="128">
        <f t="shared" si="2"/>
        <v>0</v>
      </c>
      <c r="I37" s="130">
        <f t="shared" si="7"/>
        <v>63.228837372672999</v>
      </c>
      <c r="J37" s="130">
        <f t="shared" si="8"/>
        <v>144.01</v>
      </c>
      <c r="K37" s="128">
        <f t="shared" si="3"/>
        <v>144.01000000000002</v>
      </c>
      <c r="L37" s="119"/>
      <c r="N37" s="117"/>
      <c r="R37" s="160"/>
      <c r="T37" s="161"/>
      <c r="U37" s="153"/>
      <c r="V37" s="153"/>
      <c r="W37" s="153"/>
      <c r="X37" s="153"/>
      <c r="Y37" s="153"/>
      <c r="Z37" s="153"/>
      <c r="AF37" s="153"/>
    </row>
    <row r="38" spans="2:32">
      <c r="B38" s="135"/>
      <c r="C38" s="136"/>
      <c r="D38" s="128"/>
      <c r="E38" s="128"/>
      <c r="F38" s="128"/>
      <c r="G38" s="130"/>
      <c r="H38" s="128"/>
      <c r="I38" s="130"/>
      <c r="J38" s="130"/>
      <c r="K38" s="128"/>
      <c r="L38" s="119"/>
      <c r="N38" s="117"/>
      <c r="R38" s="160"/>
      <c r="T38" s="161"/>
      <c r="U38" s="153"/>
      <c r="V38" s="153"/>
      <c r="W38" s="153"/>
      <c r="X38" s="153"/>
      <c r="Y38" s="153"/>
      <c r="Z38" s="153"/>
      <c r="AF38" s="153"/>
    </row>
    <row r="39" spans="2:32">
      <c r="B39" s="126"/>
      <c r="C39" s="131"/>
      <c r="D39" s="128"/>
      <c r="E39" s="128"/>
      <c r="F39" s="129"/>
      <c r="G39" s="128"/>
      <c r="H39" s="128"/>
      <c r="I39" s="130"/>
      <c r="J39" s="130"/>
      <c r="K39" s="137"/>
      <c r="R39" s="119"/>
    </row>
    <row r="40" spans="2:32">
      <c r="B40" s="126"/>
      <c r="C40" s="131"/>
      <c r="D40" s="128"/>
      <c r="E40" s="128"/>
      <c r="F40" s="129"/>
      <c r="G40" s="128"/>
      <c r="H40" s="128"/>
      <c r="I40" s="130"/>
      <c r="J40" s="130"/>
      <c r="K40" s="137"/>
      <c r="R40" s="119"/>
    </row>
    <row r="41" spans="2:32">
      <c r="R41" s="119"/>
    </row>
    <row r="42" spans="2:32" ht="14.25">
      <c r="B42" s="138" t="s">
        <v>25</v>
      </c>
      <c r="C42" s="139"/>
      <c r="D42" s="139"/>
      <c r="E42" s="139"/>
      <c r="F42" s="139"/>
      <c r="G42" s="139"/>
      <c r="H42" s="139"/>
      <c r="R42" s="119"/>
    </row>
    <row r="44" spans="2:32">
      <c r="B44" s="117" t="s">
        <v>63</v>
      </c>
      <c r="C44" s="140" t="s">
        <v>64</v>
      </c>
      <c r="D44" s="141" t="s">
        <v>102</v>
      </c>
    </row>
    <row r="45" spans="2:32">
      <c r="C45" s="140" t="str">
        <f>C7</f>
        <v>(a)</v>
      </c>
      <c r="D45" s="117" t="s">
        <v>65</v>
      </c>
    </row>
    <row r="46" spans="2:32">
      <c r="C46" s="140" t="str">
        <f>D7</f>
        <v>(b)</v>
      </c>
      <c r="D46" s="130" t="str">
        <f>"= "&amp;C7&amp;" x "&amp;C62</f>
        <v>= (a) x 0.05085</v>
      </c>
    </row>
    <row r="47" spans="2:32">
      <c r="C47" s="140" t="str">
        <f>G7</f>
        <v>(e)</v>
      </c>
      <c r="D47" s="130" t="str">
        <f>"= ("&amp;$D$7&amp;" + "&amp;$E$7&amp;") /  (8.76 x "&amp;TEXT(C63,"0.0%")&amp;")"</f>
        <v>= ((b) + (c)) /  (8.76 x 26.0%)</v>
      </c>
    </row>
    <row r="48" spans="2:32">
      <c r="C48" s="140" t="str">
        <f>I7</f>
        <v>(g)</v>
      </c>
      <c r="D48" s="130" t="str">
        <f>"= "&amp;$G$7&amp;" + "&amp;$H$7</f>
        <v>= (e) + (f)</v>
      </c>
    </row>
    <row r="49" spans="2:25">
      <c r="C49" s="140" t="str">
        <f>K7</f>
        <v>(i)</v>
      </c>
      <c r="D49" s="85" t="str">
        <f>D44</f>
        <v>Plant Costs  - 2019 IRP Update - Table 6.1 &amp; 6.2</v>
      </c>
    </row>
    <row r="50" spans="2:25">
      <c r="C50" s="140"/>
      <c r="D50" s="130"/>
    </row>
    <row r="51" spans="2:25" ht="13.5" thickBot="1"/>
    <row r="52" spans="2:25" ht="13.5" thickBot="1">
      <c r="C52" s="42" t="str">
        <f>B2&amp;" - "&amp;B3</f>
        <v>2019 IRP Southen Oregon Solar with Storage - 26% Capacity Factor</v>
      </c>
      <c r="D52" s="142"/>
      <c r="E52" s="142"/>
      <c r="F52" s="142"/>
      <c r="G52" s="142"/>
      <c r="H52" s="142"/>
      <c r="I52" s="143"/>
      <c r="J52" s="143"/>
      <c r="K52" s="144"/>
    </row>
    <row r="53" spans="2:25" ht="13.5" thickBot="1">
      <c r="C53" s="145" t="s">
        <v>66</v>
      </c>
      <c r="D53" s="146" t="s">
        <v>67</v>
      </c>
      <c r="E53" s="146"/>
      <c r="F53" s="146"/>
      <c r="G53" s="146"/>
      <c r="H53" s="146"/>
      <c r="I53" s="143"/>
      <c r="J53" s="143"/>
      <c r="K53" s="144"/>
    </row>
    <row r="54" spans="2:25">
      <c r="P54" s="117" t="s">
        <v>103</v>
      </c>
      <c r="Q54" s="262">
        <v>2024</v>
      </c>
    </row>
    <row r="55" spans="2:25">
      <c r="B55" s="85" t="s">
        <v>101</v>
      </c>
      <c r="C55" s="170">
        <f>'[26]Table 6.2 P1'!$C$103</f>
        <v>1696.7441589156169</v>
      </c>
      <c r="D55" s="117" t="s">
        <v>65</v>
      </c>
      <c r="O55" s="338">
        <v>395.2</v>
      </c>
      <c r="P55" s="117" t="s">
        <v>32</v>
      </c>
      <c r="Q55" s="262" t="s">
        <v>150</v>
      </c>
      <c r="R55" s="262" t="s">
        <v>108</v>
      </c>
      <c r="T55" s="262" t="str">
        <f>$Q$55&amp;"Proposed Station Capital Costs"</f>
        <v>L1.YK1_PVSProposed Station Capital Costs</v>
      </c>
    </row>
    <row r="56" spans="2:25">
      <c r="B56" s="85" t="s">
        <v>101</v>
      </c>
      <c r="C56" s="256">
        <f>'[26]Table 6.2 P1'!$F$103*(1+'[26]Table 6.2 P1'!$G$103)</f>
        <v>24.570618817436728</v>
      </c>
      <c r="D56" s="117" t="s">
        <v>68</v>
      </c>
      <c r="O56" s="338"/>
      <c r="P56" s="117" t="s">
        <v>32</v>
      </c>
      <c r="Q56" s="262"/>
      <c r="R56" s="119"/>
      <c r="T56" s="262" t="str">
        <f>$Q$55&amp;"Proposed Station Fixed Costs"</f>
        <v>L1.YK1_PVSProposed Station Fixed Costs</v>
      </c>
    </row>
    <row r="57" spans="2:25" ht="24" customHeight="1">
      <c r="B57" s="85"/>
      <c r="C57" s="258"/>
      <c r="D57" s="117" t="s">
        <v>105</v>
      </c>
      <c r="Q57" s="334" t="str">
        <f>Q55&amp;Q54</f>
        <v>L1.YK1_PVS2024</v>
      </c>
      <c r="T57" s="262" t="str">
        <f>$Q$55&amp;"Proposed Station Variable O&amp;M Costs"</f>
        <v>L1.YK1_PVSProposed Station Variable O&amp;M Costs</v>
      </c>
    </row>
    <row r="58" spans="2:25">
      <c r="B58" s="85" t="s">
        <v>101</v>
      </c>
      <c r="C58" s="256">
        <f>'[26]Table 6.2 P2'!$I$104</f>
        <v>0</v>
      </c>
      <c r="D58" s="117" t="s">
        <v>69</v>
      </c>
      <c r="K58" s="119"/>
      <c r="L58" s="149"/>
      <c r="M58" s="52"/>
      <c r="N58" s="163"/>
      <c r="O58" s="52"/>
      <c r="P58" s="52"/>
      <c r="Q58" s="119" t="str">
        <f>'[27]13. Year 1 Cap Recov Rate'!$U$482</f>
        <v>Photovoltaic (Utility) 30% ITC</v>
      </c>
      <c r="R58" s="119"/>
      <c r="T58" s="119"/>
      <c r="U58" s="119"/>
      <c r="V58" s="119"/>
      <c r="W58" s="119"/>
      <c r="X58" s="119"/>
      <c r="Y58" s="119"/>
    </row>
    <row r="59" spans="2:25">
      <c r="B59" s="85"/>
      <c r="C59" s="158"/>
      <c r="D59" s="117" t="s">
        <v>70</v>
      </c>
      <c r="I59" s="184" t="s">
        <v>91</v>
      </c>
      <c r="L59" s="151"/>
      <c r="M59" s="152"/>
      <c r="O59" s="150"/>
      <c r="P59" s="119"/>
      <c r="Q59" s="119"/>
      <c r="R59" s="119"/>
      <c r="T59" s="119"/>
      <c r="U59" s="119"/>
      <c r="V59" s="119"/>
      <c r="W59" s="119"/>
      <c r="X59" s="119"/>
      <c r="Y59" s="119"/>
    </row>
    <row r="60" spans="2:25">
      <c r="B60" s="357" t="str">
        <f>LEFT(RIGHT(INDEX('Table 3 TransCost'!$39:$39,1,MATCH(F60,'Table 3 TransCost'!$4:$4,0)),6),5)</f>
        <v>2024$</v>
      </c>
      <c r="C60" s="258">
        <f>INDEX('Table 3 TransCost'!$39:$39,1,MATCH(F60,'Table 3 TransCost'!$4:$4,0)+2)</f>
        <v>0.39132049215213044</v>
      </c>
      <c r="D60" s="117" t="s">
        <v>218</v>
      </c>
      <c r="F60" s="262" t="s">
        <v>183</v>
      </c>
      <c r="K60" s="151"/>
      <c r="L60" s="151"/>
      <c r="M60" s="151"/>
      <c r="N60" s="164"/>
      <c r="O60" s="150"/>
      <c r="P60" s="119"/>
      <c r="Q60" s="119"/>
      <c r="R60" s="119"/>
      <c r="T60" s="119"/>
      <c r="U60" s="119"/>
      <c r="V60" s="119"/>
      <c r="W60" s="119"/>
      <c r="X60" s="119"/>
      <c r="Y60" s="119"/>
    </row>
    <row r="61" spans="2:25">
      <c r="B61" s="85"/>
      <c r="C61" s="187"/>
      <c r="K61" s="151"/>
      <c r="L61" s="151"/>
      <c r="M61" s="151"/>
      <c r="N61" s="164"/>
      <c r="O61" s="151"/>
      <c r="R61" s="119"/>
      <c r="T61" s="119"/>
      <c r="U61" s="119"/>
      <c r="V61" s="119"/>
      <c r="W61" s="119"/>
      <c r="X61" s="119"/>
      <c r="Y61" s="119"/>
    </row>
    <row r="62" spans="2:25">
      <c r="C62" s="257">
        <f>INDEX('[27]13. Year 1 Cap Recov Rate'!$Y:$Y,MATCH($R$55,'[27]13. Year 1 Cap Recov Rate'!$X:$X,0),1)/100</f>
        <v>5.0849999999999999E-2</v>
      </c>
      <c r="D62" s="117" t="s">
        <v>36</v>
      </c>
      <c r="E62" s="117" t="s">
        <v>109</v>
      </c>
      <c r="K62" s="155"/>
      <c r="L62" s="156"/>
      <c r="M62" s="156"/>
      <c r="O62" s="157"/>
    </row>
    <row r="63" spans="2:25">
      <c r="C63" s="195">
        <f>'[26]Table 6.2 P2'!$C$104</f>
        <v>0.26</v>
      </c>
      <c r="D63" s="117" t="s">
        <v>37</v>
      </c>
    </row>
    <row r="64" spans="2:25" ht="13.5" thickBot="1">
      <c r="D64" s="154"/>
    </row>
    <row r="65" spans="3:14" ht="13.5" thickBot="1">
      <c r="C65" s="40" t="str">
        <f>"Company Official Inflation Forecast Dated "&amp;TEXT('Table 4'!$H$5,"mmmm dd, yyyy")</f>
        <v>Company Official Inflation Forecast Dated December 31, 2020</v>
      </c>
      <c r="D65" s="142"/>
      <c r="E65" s="142"/>
      <c r="F65" s="142"/>
      <c r="G65" s="142"/>
      <c r="H65" s="142"/>
      <c r="I65" s="142"/>
      <c r="J65" s="142"/>
      <c r="K65" s="144"/>
    </row>
    <row r="66" spans="3:14">
      <c r="C66" s="87">
        <v>2017</v>
      </c>
      <c r="D66" s="41">
        <f>VLOOKUP(C66,'[20]Inflation Forecast'!$B$6:$C$61,2,FALSE)</f>
        <v>0.02</v>
      </c>
      <c r="E66" s="85"/>
      <c r="F66" s="87">
        <f>C74+1</f>
        <v>2026</v>
      </c>
      <c r="G66" s="41">
        <f>VLOOKUP(F66,'[20]Inflation Forecast'!$B$6:$C$61,2,FALSE)</f>
        <v>2.1999999999999999E-2</v>
      </c>
      <c r="H66" s="41"/>
      <c r="I66" s="87">
        <f>F74+1</f>
        <v>2035</v>
      </c>
      <c r="J66" s="41">
        <f>VLOOKUP(I66,'[20]Inflation Forecast'!$B$6:$C$61,2,FALSE)</f>
        <v>2.3E-2</v>
      </c>
    </row>
    <row r="67" spans="3:14">
      <c r="C67" s="87">
        <f t="shared" ref="C67:C74" si="9">C66+1</f>
        <v>2018</v>
      </c>
      <c r="D67" s="41">
        <f>VLOOKUP(C67,'[20]Inflation Forecast'!$B$6:$C$61,2,FALSE)</f>
        <v>2.4E-2</v>
      </c>
      <c r="E67" s="85"/>
      <c r="F67" s="87">
        <f t="shared" ref="F67:F74" si="10">F66+1</f>
        <v>2027</v>
      </c>
      <c r="G67" s="41">
        <f>VLOOKUP(F67,'[20]Inflation Forecast'!$B$6:$C$61,2,FALSE)</f>
        <v>2.3E-2</v>
      </c>
      <c r="H67" s="41"/>
      <c r="I67" s="87">
        <f>I66+1</f>
        <v>2036</v>
      </c>
      <c r="J67" s="41">
        <f>VLOOKUP(I67,'[20]Inflation Forecast'!$B$6:$C$61,2,FALSE)</f>
        <v>2.3E-2</v>
      </c>
    </row>
    <row r="68" spans="3:14">
      <c r="C68" s="87">
        <f t="shared" si="9"/>
        <v>2019</v>
      </c>
      <c r="D68" s="41">
        <f>VLOOKUP(C68,'[20]Inflation Forecast'!$B$6:$C$61,2,FALSE)</f>
        <v>1.7999999999999999E-2</v>
      </c>
      <c r="E68" s="85"/>
      <c r="F68" s="87">
        <f t="shared" si="10"/>
        <v>2028</v>
      </c>
      <c r="G68" s="41">
        <f>VLOOKUP(F68,'[20]Inflation Forecast'!$B$6:$C$61,2,FALSE)</f>
        <v>2.3E-2</v>
      </c>
      <c r="H68" s="41"/>
      <c r="I68" s="87">
        <f t="shared" ref="I68:I74" si="11">I67+1</f>
        <v>2037</v>
      </c>
      <c r="J68" s="41">
        <f>VLOOKUP(I68,'[20]Inflation Forecast'!$B$6:$C$61,2,FALSE)</f>
        <v>2.3E-2</v>
      </c>
    </row>
    <row r="69" spans="3:14">
      <c r="C69" s="87">
        <f t="shared" si="9"/>
        <v>2020</v>
      </c>
      <c r="D69" s="41">
        <f>VLOOKUP(C69,'[20]Inflation Forecast'!$B$6:$C$61,2,FALSE)</f>
        <v>1.2E-2</v>
      </c>
      <c r="E69" s="85"/>
      <c r="F69" s="87">
        <f t="shared" si="10"/>
        <v>2029</v>
      </c>
      <c r="G69" s="41">
        <f>VLOOKUP(F69,'[20]Inflation Forecast'!$B$6:$C$61,2,FALSE)</f>
        <v>2.3E-2</v>
      </c>
      <c r="H69" s="41"/>
      <c r="I69" s="87">
        <f t="shared" si="11"/>
        <v>2038</v>
      </c>
      <c r="J69" s="41">
        <f>VLOOKUP(I69,'[20]Inflation Forecast'!$B$6:$C$61,2,FALSE)</f>
        <v>2.3E-2</v>
      </c>
    </row>
    <row r="70" spans="3:14">
      <c r="C70" s="87">
        <f t="shared" si="9"/>
        <v>2021</v>
      </c>
      <c r="D70" s="41">
        <f>VLOOKUP(C70,'[20]Inflation Forecast'!$B$6:$C$61,2,FALSE)</f>
        <v>1.9E-2</v>
      </c>
      <c r="E70" s="85"/>
      <c r="F70" s="87">
        <f t="shared" si="10"/>
        <v>2030</v>
      </c>
      <c r="G70" s="41">
        <f>VLOOKUP(F70,'[20]Inflation Forecast'!$B$6:$C$61,2,FALSE)</f>
        <v>2.3E-2</v>
      </c>
      <c r="H70" s="41"/>
      <c r="I70" s="87">
        <f t="shared" si="11"/>
        <v>2039</v>
      </c>
      <c r="J70" s="41">
        <f>VLOOKUP(I70,'[20]Inflation Forecast'!$B$6:$C$61,2,FALSE)</f>
        <v>2.3E-2</v>
      </c>
    </row>
    <row r="71" spans="3:14">
      <c r="C71" s="87">
        <f t="shared" si="9"/>
        <v>2022</v>
      </c>
      <c r="D71" s="41">
        <f>VLOOKUP(C71,'[20]Inflation Forecast'!$B$6:$C$61,2,FALSE)</f>
        <v>2.1999999999999999E-2</v>
      </c>
      <c r="E71" s="85"/>
      <c r="F71" s="87">
        <f t="shared" si="10"/>
        <v>2031</v>
      </c>
      <c r="G71" s="41">
        <f>VLOOKUP(F71,'[20]Inflation Forecast'!$B$6:$C$61,2,FALSE)</f>
        <v>2.3E-2</v>
      </c>
      <c r="H71" s="41"/>
      <c r="I71" s="87">
        <f t="shared" si="11"/>
        <v>2040</v>
      </c>
      <c r="J71" s="41">
        <f>VLOOKUP(I71,'[20]Inflation Forecast'!$B$6:$C$61,2,FALSE)</f>
        <v>2.3E-2</v>
      </c>
    </row>
    <row r="72" spans="3:14" s="119" customFormat="1">
      <c r="C72" s="87">
        <f t="shared" si="9"/>
        <v>2023</v>
      </c>
      <c r="D72" s="41">
        <f>VLOOKUP(C72,'[20]Inflation Forecast'!$B$6:$C$61,2,FALSE)</f>
        <v>0.02</v>
      </c>
      <c r="E72" s="86"/>
      <c r="F72" s="87">
        <f t="shared" si="10"/>
        <v>2032</v>
      </c>
      <c r="G72" s="41">
        <f>VLOOKUP(F72,'[20]Inflation Forecast'!$B$6:$C$61,2,FALSE)</f>
        <v>2.3E-2</v>
      </c>
      <c r="H72" s="41"/>
      <c r="I72" s="87">
        <f t="shared" si="11"/>
        <v>2041</v>
      </c>
      <c r="J72" s="41">
        <f>VLOOKUP(I72,'[20]Inflation Forecast'!$B$6:$C$61,2,FALSE)</f>
        <v>2.3E-2</v>
      </c>
      <c r="N72" s="164"/>
    </row>
    <row r="73" spans="3:14" s="119" customFormat="1">
      <c r="C73" s="87">
        <f t="shared" si="9"/>
        <v>2024</v>
      </c>
      <c r="D73" s="41">
        <f>VLOOKUP(C73,'[20]Inflation Forecast'!$B$6:$C$61,2,FALSE)</f>
        <v>0.02</v>
      </c>
      <c r="E73" s="86"/>
      <c r="F73" s="87">
        <f t="shared" si="10"/>
        <v>2033</v>
      </c>
      <c r="G73" s="41">
        <f>VLOOKUP(F73,'[20]Inflation Forecast'!$B$6:$C$61,2,FALSE)</f>
        <v>2.3E-2</v>
      </c>
      <c r="H73" s="41"/>
      <c r="I73" s="87">
        <f t="shared" si="11"/>
        <v>2042</v>
      </c>
      <c r="J73" s="41">
        <f>VLOOKUP(I73,'[20]Inflation Forecast'!$B$6:$C$61,2,FALSE)</f>
        <v>2.3E-2</v>
      </c>
      <c r="N73" s="164"/>
    </row>
    <row r="74" spans="3:14" s="119" customFormat="1">
      <c r="C74" s="87">
        <f t="shared" si="9"/>
        <v>2025</v>
      </c>
      <c r="D74" s="41">
        <f>VLOOKUP(C74,'[20]Inflation Forecast'!$B$6:$C$61,2,FALSE)</f>
        <v>2.1000000000000001E-2</v>
      </c>
      <c r="E74" s="86"/>
      <c r="F74" s="87">
        <f t="shared" si="10"/>
        <v>2034</v>
      </c>
      <c r="G74" s="41">
        <f>VLOOKUP(F74,'[20]Inflation Forecast'!$B$6:$C$61,2,FALSE)</f>
        <v>2.3E-2</v>
      </c>
      <c r="H74" s="41"/>
      <c r="I74" s="87">
        <f t="shared" si="11"/>
        <v>2043</v>
      </c>
      <c r="J74" s="41">
        <f>VLOOKUP(I74,'[20]Inflation Forecast'!$B$6:$C$61,2,FALSE)</f>
        <v>2.4E-2</v>
      </c>
      <c r="N74" s="164"/>
    </row>
    <row r="75" spans="3:14" s="119" customFormat="1">
      <c r="N75" s="164"/>
    </row>
    <row r="76" spans="3:14" s="119" customFormat="1">
      <c r="N76" s="164"/>
    </row>
    <row r="93" spans="3:4">
      <c r="C93" s="150"/>
      <c r="D93" s="154"/>
    </row>
    <row r="94" spans="3:4">
      <c r="C94" s="150"/>
      <c r="D94" s="154"/>
    </row>
    <row r="95" spans="3:4">
      <c r="C95" s="150"/>
      <c r="D95" s="154"/>
    </row>
    <row r="96" spans="3:4">
      <c r="C96" s="150"/>
      <c r="D96" s="154"/>
    </row>
    <row r="97" spans="3:4">
      <c r="C97" s="150"/>
      <c r="D97" s="154"/>
    </row>
    <row r="98" spans="3:4">
      <c r="C98" s="150"/>
      <c r="D98" s="154"/>
    </row>
    <row r="99" spans="3:4">
      <c r="C99" s="150"/>
      <c r="D99" s="154"/>
    </row>
    <row r="100" spans="3:4">
      <c r="C100" s="150"/>
      <c r="D100" s="154"/>
    </row>
    <row r="101" spans="3:4">
      <c r="C101" s="150"/>
      <c r="D101" s="154"/>
    </row>
    <row r="102" spans="3:4">
      <c r="C102" s="150"/>
      <c r="D102" s="154"/>
    </row>
  </sheetData>
  <printOptions horizontalCentered="1"/>
  <pageMargins left="0.8" right="0.3" top="0.4" bottom="0.4" header="0.5" footer="0.2"/>
  <pageSetup scale="58" orientation="landscape" r:id="rId1"/>
  <headerFooter alignWithMargins="0"/>
  <rowBreaks count="1" manualBreakCount="1">
    <brk id="51" max="16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B1:AB105"/>
  <sheetViews>
    <sheetView topLeftCell="A30" zoomScale="70" zoomScaleNormal="70" workbookViewId="0">
      <selection activeCell="K52" sqref="K52"/>
    </sheetView>
  </sheetViews>
  <sheetFormatPr defaultColWidth="9.33203125" defaultRowHeight="12.75"/>
  <cols>
    <col min="1" max="1" width="13.33203125" style="117" customWidth="1"/>
    <col min="2" max="2" width="15" style="117" customWidth="1"/>
    <col min="3" max="3" width="12.33203125" style="117" bestFit="1" customWidth="1"/>
    <col min="4" max="4" width="19.83203125" style="117" customWidth="1"/>
    <col min="5" max="5" width="15" style="117" customWidth="1"/>
    <col min="6" max="6" width="13.5" style="117" customWidth="1"/>
    <col min="7" max="8" width="9.5" style="117" bestFit="1" customWidth="1"/>
    <col min="9" max="9" width="12.6640625" style="117" customWidth="1"/>
    <col min="10" max="10" width="14" style="117" customWidth="1"/>
    <col min="11" max="11" width="11.83203125" style="117" customWidth="1"/>
    <col min="12" max="12" width="3.1640625" style="117" customWidth="1"/>
    <col min="13" max="13" width="15" style="117" hidden="1" customWidth="1"/>
    <col min="14" max="14" width="5.6640625" style="161" customWidth="1"/>
    <col min="15" max="15" width="9.33203125" style="117" customWidth="1"/>
    <col min="16" max="17" width="16" style="117" customWidth="1"/>
    <col min="18" max="18" width="18.1640625" style="117" customWidth="1"/>
    <col min="19" max="19" width="9.33203125" style="117"/>
    <col min="20" max="20" width="22.33203125" style="117" customWidth="1"/>
    <col min="21" max="21" width="18.1640625" style="117" customWidth="1"/>
    <col min="22" max="22" width="9.6640625" style="117" bestFit="1" customWidth="1"/>
    <col min="23" max="26" width="9.33203125" style="117"/>
    <col min="27" max="27" width="13.6640625" style="117" customWidth="1"/>
    <col min="28" max="28" width="12" style="117" bestFit="1" customWidth="1"/>
    <col min="29" max="16384" width="9.33203125" style="117"/>
  </cols>
  <sheetData>
    <row r="1" spans="2:26" ht="15.75">
      <c r="B1" s="115" t="s">
        <v>56</v>
      </c>
      <c r="C1" s="116"/>
      <c r="D1" s="116"/>
      <c r="E1" s="116"/>
      <c r="F1" s="116"/>
      <c r="G1" s="116"/>
      <c r="H1" s="116"/>
      <c r="I1" s="116"/>
      <c r="J1" s="116"/>
    </row>
    <row r="2" spans="2:26" ht="15.75">
      <c r="B2" s="115" t="s">
        <v>148</v>
      </c>
      <c r="C2" s="116"/>
      <c r="D2" s="116"/>
      <c r="E2" s="116"/>
      <c r="F2" s="116"/>
      <c r="G2" s="116"/>
      <c r="H2" s="116"/>
      <c r="I2" s="116"/>
      <c r="J2" s="116"/>
    </row>
    <row r="3" spans="2:26" ht="15.75">
      <c r="B3" s="115" t="str">
        <f>TEXT($C$66,"0%")&amp;" Capacity Factor"</f>
        <v>30% Capacity Factor</v>
      </c>
      <c r="C3" s="116"/>
      <c r="D3" s="116"/>
      <c r="E3" s="116"/>
      <c r="F3" s="116"/>
      <c r="G3" s="116"/>
      <c r="H3" s="116"/>
      <c r="I3" s="116"/>
      <c r="J3" s="116"/>
      <c r="R3" s="119"/>
      <c r="T3" s="119"/>
      <c r="U3" s="119"/>
      <c r="V3" s="119"/>
      <c r="W3" s="119"/>
      <c r="X3" s="119"/>
    </row>
    <row r="4" spans="2:26">
      <c r="B4" s="118"/>
      <c r="C4" s="118"/>
      <c r="D4" s="118"/>
      <c r="E4" s="118"/>
      <c r="F4" s="118"/>
      <c r="G4" s="118"/>
      <c r="H4" s="118"/>
      <c r="I4" s="119"/>
      <c r="J4" s="119"/>
      <c r="K4" s="119"/>
      <c r="R4" s="119"/>
      <c r="T4" s="119"/>
      <c r="U4" s="119"/>
      <c r="V4" s="119"/>
      <c r="W4" s="119"/>
      <c r="X4" s="119"/>
    </row>
    <row r="5" spans="2:26" ht="51.75" customHeight="1">
      <c r="B5" s="120" t="s">
        <v>0</v>
      </c>
      <c r="C5" s="121" t="s">
        <v>10</v>
      </c>
      <c r="D5" s="121" t="s">
        <v>11</v>
      </c>
      <c r="E5" s="121" t="s">
        <v>12</v>
      </c>
      <c r="F5" s="17" t="s">
        <v>92</v>
      </c>
      <c r="G5" s="121" t="s">
        <v>62</v>
      </c>
      <c r="H5" s="17" t="s">
        <v>13</v>
      </c>
      <c r="I5" s="121" t="s">
        <v>73</v>
      </c>
      <c r="J5" s="17" t="s">
        <v>52</v>
      </c>
      <c r="K5" s="121" t="s">
        <v>224</v>
      </c>
      <c r="M5" s="201"/>
      <c r="N5" s="201"/>
      <c r="P5" s="201"/>
      <c r="R5" s="263"/>
      <c r="T5" s="119"/>
      <c r="U5" s="119"/>
      <c r="V5" s="119"/>
      <c r="W5" s="119"/>
      <c r="X5" s="119"/>
      <c r="Y5" s="201"/>
      <c r="Z5" s="201"/>
    </row>
    <row r="6" spans="2:26" ht="24" customHeight="1">
      <c r="B6" s="122"/>
      <c r="C6" s="123" t="s">
        <v>8</v>
      </c>
      <c r="D6" s="124" t="s">
        <v>9</v>
      </c>
      <c r="E6" s="124" t="s">
        <v>9</v>
      </c>
      <c r="F6" s="124" t="s">
        <v>9</v>
      </c>
      <c r="G6" s="123" t="s">
        <v>31</v>
      </c>
      <c r="H6" s="18" t="s">
        <v>31</v>
      </c>
      <c r="I6" s="123" t="s">
        <v>31</v>
      </c>
      <c r="J6" s="19" t="s">
        <v>9</v>
      </c>
      <c r="K6" s="124" t="s">
        <v>9</v>
      </c>
      <c r="R6" s="264"/>
      <c r="T6" s="119"/>
      <c r="U6" s="119"/>
      <c r="V6" s="119"/>
      <c r="W6" s="119"/>
      <c r="X6" s="119"/>
    </row>
    <row r="7" spans="2:26">
      <c r="C7" s="125" t="s">
        <v>1</v>
      </c>
      <c r="D7" s="125" t="s">
        <v>2</v>
      </c>
      <c r="E7" s="125" t="s">
        <v>3</v>
      </c>
      <c r="F7" s="125" t="s">
        <v>4</v>
      </c>
      <c r="G7" s="125" t="s">
        <v>5</v>
      </c>
      <c r="H7" s="125" t="s">
        <v>7</v>
      </c>
      <c r="I7" s="125" t="s">
        <v>22</v>
      </c>
      <c r="J7" s="125" t="s">
        <v>23</v>
      </c>
      <c r="K7" s="125" t="s">
        <v>24</v>
      </c>
      <c r="R7" s="119"/>
      <c r="T7" s="119"/>
      <c r="U7" s="119"/>
      <c r="V7" s="119"/>
      <c r="W7" s="119"/>
      <c r="X7" s="119"/>
    </row>
    <row r="8" spans="2:26" ht="6" customHeight="1">
      <c r="K8" s="119"/>
      <c r="R8" s="119"/>
      <c r="T8" s="119"/>
      <c r="U8" s="119"/>
      <c r="V8" s="119"/>
      <c r="W8" s="119"/>
      <c r="X8" s="119"/>
    </row>
    <row r="9" spans="2:26" ht="15.75">
      <c r="B9" s="43" t="str">
        <f>C55</f>
        <v>2019 IRP Utah North Solar with Storage - 30% Capacity Factor</v>
      </c>
      <c r="C9" s="119"/>
      <c r="E9" s="119"/>
      <c r="F9" s="119"/>
      <c r="G9" s="119"/>
      <c r="H9" s="119"/>
      <c r="I9" s="119"/>
      <c r="J9" s="119"/>
      <c r="K9" s="119"/>
      <c r="N9" s="117"/>
      <c r="R9" s="119"/>
      <c r="T9" s="119"/>
      <c r="U9" s="119"/>
      <c r="V9" s="119"/>
      <c r="W9" s="119"/>
      <c r="X9" s="119"/>
    </row>
    <row r="10" spans="2:26">
      <c r="B10" s="126">
        <v>2016</v>
      </c>
      <c r="C10" s="127"/>
      <c r="D10" s="128"/>
      <c r="E10" s="128"/>
      <c r="F10" s="128"/>
      <c r="G10" s="129"/>
      <c r="H10" s="129"/>
      <c r="I10" s="130"/>
      <c r="J10" s="130"/>
      <c r="K10" s="128"/>
      <c r="N10" s="162"/>
      <c r="R10" s="119"/>
    </row>
    <row r="11" spans="2:26">
      <c r="B11" s="126">
        <f t="shared" ref="B11:B41" si="0">B10+1</f>
        <v>2017</v>
      </c>
      <c r="C11" s="131"/>
      <c r="D11" s="128"/>
      <c r="E11" s="128"/>
      <c r="F11" s="128"/>
      <c r="G11" s="129"/>
      <c r="H11" s="128"/>
      <c r="I11" s="130"/>
      <c r="J11" s="130"/>
      <c r="K11" s="128"/>
      <c r="N11" s="117"/>
      <c r="R11" s="119"/>
    </row>
    <row r="12" spans="2:26">
      <c r="B12" s="135">
        <f t="shared" si="0"/>
        <v>2018</v>
      </c>
      <c r="C12" s="136"/>
      <c r="D12" s="128"/>
      <c r="E12" s="148">
        <f>$C$59</f>
        <v>24.570618817436728</v>
      </c>
      <c r="F12" s="148"/>
      <c r="G12" s="130"/>
      <c r="H12" s="148">
        <f>$C$61</f>
        <v>0</v>
      </c>
      <c r="I12" s="130"/>
      <c r="J12" s="130"/>
      <c r="K12" s="128">
        <f>(D12+E12+F12)</f>
        <v>24.570618817436728</v>
      </c>
      <c r="L12" s="119"/>
      <c r="N12" s="117"/>
      <c r="R12" s="119"/>
      <c r="T12" s="161"/>
      <c r="U12" s="153"/>
      <c r="V12" s="153"/>
      <c r="W12" s="266"/>
      <c r="Y12" s="153"/>
      <c r="Z12" s="153"/>
    </row>
    <row r="13" spans="2:26">
      <c r="B13" s="135">
        <f t="shared" si="0"/>
        <v>2019</v>
      </c>
      <c r="C13" s="136"/>
      <c r="D13" s="128"/>
      <c r="E13" s="128">
        <f t="shared" ref="E13:E37" si="1">ROUND(E12*(1+(IFERROR(INDEX($D$69:$D$77,MATCH($B13,$C$69:$C$77,0),1),0)+IFERROR(INDEX($G$69:$G$77,MATCH($B13,$F$69:$F$77,0),1),0)+IFERROR(INDEX($J$69:$J$77,MATCH($B13,$I$69:$I$77,0),1),0))),2)</f>
        <v>25.01</v>
      </c>
      <c r="F13" s="128"/>
      <c r="G13" s="130"/>
      <c r="H13" s="128">
        <f t="shared" ref="H13:H37" si="2">ROUND(H12*(1+(IFERROR(INDEX($D$69:$D$77,MATCH($B13,$C$69:$C$77,0),1),0)+IFERROR(INDEX($G$69:$G$77,MATCH($B13,$F$69:$F$77,0),1),0)+IFERROR(INDEX($J$69:$J$77,MATCH($B13,$I$69:$I$77,0),1),0))),2)</f>
        <v>0</v>
      </c>
      <c r="I13" s="130"/>
      <c r="J13" s="130"/>
      <c r="K13" s="128">
        <f t="shared" ref="K13:K37" si="3">(D13+E13+F13)</f>
        <v>25.01</v>
      </c>
      <c r="L13" s="119"/>
      <c r="N13" s="117"/>
      <c r="R13" s="119"/>
      <c r="V13" s="153"/>
      <c r="Y13" s="153"/>
      <c r="Z13" s="153"/>
    </row>
    <row r="14" spans="2:26">
      <c r="B14" s="135">
        <f t="shared" si="0"/>
        <v>2020</v>
      </c>
      <c r="C14" s="136"/>
      <c r="D14" s="128"/>
      <c r="E14" s="128">
        <f t="shared" si="1"/>
        <v>25.31</v>
      </c>
      <c r="F14" s="128"/>
      <c r="G14" s="130"/>
      <c r="H14" s="128">
        <f t="shared" si="2"/>
        <v>0</v>
      </c>
      <c r="I14" s="130"/>
      <c r="J14" s="130"/>
      <c r="K14" s="128">
        <f t="shared" si="3"/>
        <v>25.31</v>
      </c>
      <c r="L14" s="119"/>
      <c r="N14" s="117"/>
      <c r="O14" s="132"/>
      <c r="P14" s="133"/>
      <c r="Q14" s="134"/>
      <c r="R14" s="119"/>
      <c r="V14" s="153"/>
      <c r="Y14" s="153"/>
      <c r="Z14" s="153"/>
    </row>
    <row r="15" spans="2:26">
      <c r="B15" s="135">
        <f t="shared" si="0"/>
        <v>2021</v>
      </c>
      <c r="C15" s="136"/>
      <c r="D15" s="128"/>
      <c r="E15" s="128">
        <f t="shared" si="1"/>
        <v>25.79</v>
      </c>
      <c r="F15" s="128"/>
      <c r="G15" s="130"/>
      <c r="H15" s="128">
        <f t="shared" si="2"/>
        <v>0</v>
      </c>
      <c r="I15" s="130"/>
      <c r="J15" s="130"/>
      <c r="K15" s="128">
        <f t="shared" si="3"/>
        <v>25.79</v>
      </c>
      <c r="L15" s="119"/>
      <c r="N15" s="117"/>
      <c r="O15" s="259"/>
      <c r="P15" s="133"/>
      <c r="Q15" s="134"/>
      <c r="R15" s="119"/>
      <c r="V15" s="153"/>
      <c r="Y15" s="153"/>
      <c r="Z15" s="153"/>
    </row>
    <row r="16" spans="2:26">
      <c r="B16" s="135">
        <f t="shared" si="0"/>
        <v>2022</v>
      </c>
      <c r="C16" s="136"/>
      <c r="D16" s="128"/>
      <c r="E16" s="128">
        <f t="shared" si="1"/>
        <v>26.36</v>
      </c>
      <c r="F16" s="128"/>
      <c r="G16" s="130"/>
      <c r="H16" s="128">
        <f t="shared" si="2"/>
        <v>0</v>
      </c>
      <c r="I16" s="130"/>
      <c r="J16" s="130"/>
      <c r="K16" s="128">
        <f t="shared" si="3"/>
        <v>26.36</v>
      </c>
      <c r="L16" s="119"/>
      <c r="N16" s="117"/>
      <c r="R16" s="119"/>
      <c r="V16" s="153"/>
      <c r="Y16" s="153"/>
      <c r="Z16" s="153"/>
    </row>
    <row r="17" spans="2:28">
      <c r="B17" s="135">
        <f t="shared" si="0"/>
        <v>2023</v>
      </c>
      <c r="C17" s="136"/>
      <c r="D17" s="128"/>
      <c r="E17" s="128">
        <f t="shared" si="1"/>
        <v>26.89</v>
      </c>
      <c r="F17" s="128"/>
      <c r="G17" s="130"/>
      <c r="H17" s="128">
        <f t="shared" si="2"/>
        <v>0</v>
      </c>
      <c r="I17" s="130"/>
      <c r="J17" s="130"/>
      <c r="K17" s="128">
        <f t="shared" si="3"/>
        <v>26.89</v>
      </c>
      <c r="L17" s="119"/>
      <c r="N17" s="117"/>
      <c r="O17" s="132"/>
      <c r="R17" s="119"/>
      <c r="V17" s="153"/>
      <c r="Y17" s="153"/>
      <c r="Z17" s="153"/>
    </row>
    <row r="18" spans="2:28">
      <c r="B18" s="135">
        <f t="shared" si="0"/>
        <v>2024</v>
      </c>
      <c r="C18" s="335">
        <f t="array" ref="C18">SUM(([24]StaBuild!$E$2:$E$1203)*([24]StaBuild!$C$2:$C$1203=$Q$58)*([24]StaBuild!$A$2:$A$1203=B18))*1000000/($O$58*1000)</f>
        <v>1230.020455873758</v>
      </c>
      <c r="D18" s="128">
        <f>C18*$C$65</f>
        <v>62.546540181180596</v>
      </c>
      <c r="E18" s="128">
        <f t="shared" si="1"/>
        <v>27.43</v>
      </c>
      <c r="F18" s="128">
        <f>C63</f>
        <v>2.5818101631996475</v>
      </c>
      <c r="G18" s="130">
        <f t="shared" ref="G18:G37" si="4">(D18+E18+F18)/(8.76*$C$66)</f>
        <v>35.103062221961899</v>
      </c>
      <c r="H18" s="128">
        <f t="shared" si="2"/>
        <v>0</v>
      </c>
      <c r="I18" s="130">
        <f>(G18+H18)</f>
        <v>35.103062221961899</v>
      </c>
      <c r="J18" s="130">
        <f t="shared" ref="J18:J37" si="5">ROUND(I18*$C$66*8.76,2)</f>
        <v>92.56</v>
      </c>
      <c r="K18" s="128">
        <f t="shared" si="3"/>
        <v>92.558350344380244</v>
      </c>
      <c r="L18" s="119"/>
      <c r="N18" s="117"/>
      <c r="P18" s="268"/>
      <c r="Q18" s="153"/>
      <c r="R18" s="119"/>
      <c r="T18" s="161"/>
      <c r="U18" s="153"/>
      <c r="V18" s="153"/>
      <c r="X18" s="153"/>
      <c r="Y18" s="153"/>
      <c r="Z18" s="153"/>
      <c r="AA18" s="267"/>
      <c r="AB18" s="267"/>
    </row>
    <row r="19" spans="2:28">
      <c r="B19" s="135">
        <f t="shared" si="0"/>
        <v>2025</v>
      </c>
      <c r="C19" s="136"/>
      <c r="D19" s="128">
        <f t="shared" ref="D19:D37" si="6">ROUND(D18*(1+(IFERROR(INDEX($D$69:$D$77,MATCH($B19,$C$69:$C$77,0),1),0)+IFERROR(INDEX($G$69:$G$77,MATCH($B19,$F$69:$F$77,0),1),0)+IFERROR(INDEX($J$69:$J$77,MATCH($B19,$I$69:$I$77,0),1),0))),2)</f>
        <v>63.86</v>
      </c>
      <c r="E19" s="128">
        <f t="shared" si="1"/>
        <v>28.01</v>
      </c>
      <c r="F19" s="128">
        <f t="shared" ref="F19:F37" si="7">ROUND(F18*(1+(IFERROR(INDEX($D$69:$D$77,MATCH($B19,$C$69:$C$77,0),1),0)+IFERROR(INDEX($G$69:$G$77,MATCH($B19,$F$69:$F$77,0),1),0)+IFERROR(INDEX($J$69:$J$77,MATCH($B19,$I$69:$I$77,0),1),0))),2)</f>
        <v>2.64</v>
      </c>
      <c r="G19" s="130">
        <f t="shared" si="4"/>
        <v>35.843231845143286</v>
      </c>
      <c r="H19" s="128">
        <f t="shared" si="2"/>
        <v>0</v>
      </c>
      <c r="I19" s="130">
        <f t="shared" ref="I19:I37" si="8">(G19+H19)</f>
        <v>35.843231845143286</v>
      </c>
      <c r="J19" s="130">
        <f t="shared" si="5"/>
        <v>94.51</v>
      </c>
      <c r="K19" s="128">
        <f t="shared" si="3"/>
        <v>94.51</v>
      </c>
      <c r="L19" s="119"/>
      <c r="N19" s="117"/>
      <c r="R19" s="119"/>
      <c r="T19" s="161"/>
      <c r="U19" s="153"/>
      <c r="V19" s="153"/>
      <c r="X19" s="153"/>
      <c r="Y19" s="153"/>
      <c r="Z19" s="153"/>
    </row>
    <row r="20" spans="2:28">
      <c r="B20" s="135">
        <f t="shared" si="0"/>
        <v>2026</v>
      </c>
      <c r="C20" s="136"/>
      <c r="D20" s="128">
        <f t="shared" si="6"/>
        <v>65.260000000000005</v>
      </c>
      <c r="E20" s="128">
        <f t="shared" si="1"/>
        <v>28.63</v>
      </c>
      <c r="F20" s="128">
        <f t="shared" si="7"/>
        <v>2.7</v>
      </c>
      <c r="G20" s="130">
        <f t="shared" si="4"/>
        <v>36.63207876333076</v>
      </c>
      <c r="H20" s="128">
        <f t="shared" si="2"/>
        <v>0</v>
      </c>
      <c r="I20" s="130">
        <f t="shared" si="8"/>
        <v>36.63207876333076</v>
      </c>
      <c r="J20" s="130">
        <f t="shared" si="5"/>
        <v>96.59</v>
      </c>
      <c r="K20" s="128">
        <f t="shared" si="3"/>
        <v>96.59</v>
      </c>
      <c r="L20" s="119"/>
      <c r="N20" s="117"/>
      <c r="R20" s="160"/>
      <c r="T20" s="161"/>
      <c r="U20" s="153"/>
      <c r="V20" s="153"/>
      <c r="X20" s="153"/>
      <c r="Y20" s="153"/>
      <c r="Z20" s="153"/>
    </row>
    <row r="21" spans="2:28">
      <c r="B21" s="135">
        <f t="shared" si="0"/>
        <v>2027</v>
      </c>
      <c r="C21" s="136"/>
      <c r="D21" s="128">
        <f t="shared" si="6"/>
        <v>66.760000000000005</v>
      </c>
      <c r="E21" s="128">
        <f t="shared" si="1"/>
        <v>29.29</v>
      </c>
      <c r="F21" s="128">
        <f t="shared" si="7"/>
        <v>2.76</v>
      </c>
      <c r="G21" s="130">
        <f t="shared" si="4"/>
        <v>37.474021147165473</v>
      </c>
      <c r="H21" s="128">
        <f t="shared" si="2"/>
        <v>0</v>
      </c>
      <c r="I21" s="130">
        <f t="shared" si="8"/>
        <v>37.474021147165473</v>
      </c>
      <c r="J21" s="130">
        <f t="shared" si="5"/>
        <v>98.81</v>
      </c>
      <c r="K21" s="128">
        <f t="shared" si="3"/>
        <v>98.810000000000016</v>
      </c>
      <c r="L21" s="119"/>
      <c r="N21" s="117"/>
      <c r="R21" s="160"/>
      <c r="T21" s="161"/>
      <c r="U21" s="153"/>
      <c r="V21" s="153"/>
      <c r="X21" s="153"/>
      <c r="Y21" s="153"/>
      <c r="Z21" s="153"/>
    </row>
    <row r="22" spans="2:28">
      <c r="B22" s="135">
        <f t="shared" si="0"/>
        <v>2028</v>
      </c>
      <c r="C22" s="136"/>
      <c r="D22" s="128">
        <f t="shared" si="6"/>
        <v>68.3</v>
      </c>
      <c r="E22" s="128">
        <f t="shared" si="1"/>
        <v>29.96</v>
      </c>
      <c r="F22" s="128">
        <f t="shared" si="7"/>
        <v>2.82</v>
      </c>
      <c r="G22" s="130">
        <f t="shared" si="4"/>
        <v>38.33492619730275</v>
      </c>
      <c r="H22" s="128">
        <f t="shared" si="2"/>
        <v>0</v>
      </c>
      <c r="I22" s="130">
        <f t="shared" si="8"/>
        <v>38.33492619730275</v>
      </c>
      <c r="J22" s="130">
        <f t="shared" si="5"/>
        <v>101.08</v>
      </c>
      <c r="K22" s="128">
        <f t="shared" si="3"/>
        <v>101.07999999999998</v>
      </c>
      <c r="L22" s="119"/>
      <c r="N22" s="117"/>
      <c r="R22" s="160"/>
      <c r="T22" s="161"/>
      <c r="U22" s="153"/>
      <c r="V22" s="153"/>
      <c r="X22" s="153"/>
      <c r="Y22" s="153"/>
      <c r="Z22" s="153"/>
    </row>
    <row r="23" spans="2:28">
      <c r="B23" s="135">
        <f t="shared" si="0"/>
        <v>2029</v>
      </c>
      <c r="C23" s="136"/>
      <c r="D23" s="128">
        <f t="shared" si="6"/>
        <v>69.87</v>
      </c>
      <c r="E23" s="128">
        <f t="shared" si="1"/>
        <v>30.65</v>
      </c>
      <c r="F23" s="128">
        <f t="shared" si="7"/>
        <v>2.88</v>
      </c>
      <c r="G23" s="130">
        <f t="shared" si="4"/>
        <v>39.214793913742632</v>
      </c>
      <c r="H23" s="128">
        <f t="shared" si="2"/>
        <v>0</v>
      </c>
      <c r="I23" s="130">
        <f t="shared" si="8"/>
        <v>39.214793913742632</v>
      </c>
      <c r="J23" s="130">
        <f t="shared" si="5"/>
        <v>103.4</v>
      </c>
      <c r="K23" s="128">
        <f t="shared" si="3"/>
        <v>103.4</v>
      </c>
      <c r="L23" s="119"/>
      <c r="N23" s="117"/>
      <c r="R23" s="160"/>
      <c r="T23" s="161"/>
      <c r="U23" s="153"/>
      <c r="V23" s="153"/>
      <c r="X23" s="153"/>
      <c r="Y23" s="153"/>
      <c r="Z23" s="153"/>
    </row>
    <row r="24" spans="2:28">
      <c r="B24" s="135">
        <f t="shared" si="0"/>
        <v>2030</v>
      </c>
      <c r="C24" s="136"/>
      <c r="D24" s="128">
        <f t="shared" si="6"/>
        <v>71.48</v>
      </c>
      <c r="E24" s="128">
        <f t="shared" si="1"/>
        <v>31.35</v>
      </c>
      <c r="F24" s="128">
        <f t="shared" si="7"/>
        <v>2.95</v>
      </c>
      <c r="G24" s="130">
        <f t="shared" si="4"/>
        <v>40.117416829745608</v>
      </c>
      <c r="H24" s="128">
        <f t="shared" si="2"/>
        <v>0</v>
      </c>
      <c r="I24" s="130">
        <f t="shared" si="8"/>
        <v>40.117416829745608</v>
      </c>
      <c r="J24" s="130">
        <f t="shared" si="5"/>
        <v>105.78</v>
      </c>
      <c r="K24" s="128">
        <f t="shared" si="3"/>
        <v>105.78000000000002</v>
      </c>
      <c r="L24" s="119"/>
      <c r="N24" s="117"/>
      <c r="R24" s="160"/>
      <c r="T24" s="161"/>
      <c r="U24" s="153"/>
      <c r="V24" s="153"/>
      <c r="X24" s="153"/>
      <c r="Y24" s="153"/>
      <c r="Z24" s="153"/>
    </row>
    <row r="25" spans="2:28">
      <c r="B25" s="135">
        <f t="shared" si="0"/>
        <v>2031</v>
      </c>
      <c r="C25" s="136"/>
      <c r="D25" s="128">
        <f t="shared" si="6"/>
        <v>73.12</v>
      </c>
      <c r="E25" s="128">
        <f t="shared" si="1"/>
        <v>32.07</v>
      </c>
      <c r="F25" s="128">
        <f t="shared" si="7"/>
        <v>3.02</v>
      </c>
      <c r="G25" s="130">
        <f t="shared" si="4"/>
        <v>41.039002412051154</v>
      </c>
      <c r="H25" s="128">
        <f t="shared" si="2"/>
        <v>0</v>
      </c>
      <c r="I25" s="130">
        <f t="shared" si="8"/>
        <v>41.039002412051154</v>
      </c>
      <c r="J25" s="130">
        <f t="shared" si="5"/>
        <v>108.21</v>
      </c>
      <c r="K25" s="128">
        <f t="shared" si="3"/>
        <v>108.21</v>
      </c>
      <c r="L25" s="119"/>
      <c r="N25" s="117"/>
      <c r="R25" s="160"/>
      <c r="T25" s="161"/>
      <c r="U25" s="153"/>
      <c r="V25" s="153"/>
      <c r="X25" s="153"/>
      <c r="Y25" s="153"/>
      <c r="Z25" s="153"/>
    </row>
    <row r="26" spans="2:28">
      <c r="B26" s="135">
        <f t="shared" si="0"/>
        <v>2032</v>
      </c>
      <c r="C26" s="136"/>
      <c r="D26" s="128">
        <f t="shared" si="6"/>
        <v>74.8</v>
      </c>
      <c r="E26" s="128">
        <f t="shared" si="1"/>
        <v>32.81</v>
      </c>
      <c r="F26" s="128">
        <f t="shared" si="7"/>
        <v>3.09</v>
      </c>
      <c r="G26" s="130">
        <f t="shared" si="4"/>
        <v>41.983343193919815</v>
      </c>
      <c r="H26" s="128">
        <f t="shared" si="2"/>
        <v>0</v>
      </c>
      <c r="I26" s="130">
        <f t="shared" si="8"/>
        <v>41.983343193919815</v>
      </c>
      <c r="J26" s="130">
        <f t="shared" si="5"/>
        <v>110.7</v>
      </c>
      <c r="K26" s="128">
        <f t="shared" si="3"/>
        <v>110.7</v>
      </c>
      <c r="L26" s="119"/>
      <c r="N26" s="117"/>
      <c r="R26" s="160"/>
      <c r="T26" s="161"/>
      <c r="U26" s="153"/>
      <c r="V26" s="153"/>
      <c r="X26" s="153"/>
      <c r="Y26" s="153"/>
      <c r="Z26" s="153"/>
    </row>
    <row r="27" spans="2:28">
      <c r="B27" s="135">
        <f t="shared" si="0"/>
        <v>2033</v>
      </c>
      <c r="C27" s="136"/>
      <c r="D27" s="128">
        <f t="shared" si="6"/>
        <v>76.52</v>
      </c>
      <c r="E27" s="128">
        <f t="shared" si="1"/>
        <v>33.56</v>
      </c>
      <c r="F27" s="128">
        <f t="shared" si="7"/>
        <v>3.16</v>
      </c>
      <c r="G27" s="130">
        <f t="shared" si="4"/>
        <v>42.946646642091054</v>
      </c>
      <c r="H27" s="128">
        <f t="shared" si="2"/>
        <v>0</v>
      </c>
      <c r="I27" s="130">
        <f t="shared" si="8"/>
        <v>42.946646642091054</v>
      </c>
      <c r="J27" s="130">
        <f t="shared" si="5"/>
        <v>113.24</v>
      </c>
      <c r="K27" s="128">
        <f t="shared" si="3"/>
        <v>113.24</v>
      </c>
      <c r="L27" s="119"/>
      <c r="N27" s="117"/>
      <c r="R27" s="160"/>
      <c r="T27" s="161"/>
      <c r="U27" s="153"/>
      <c r="V27" s="153"/>
      <c r="X27" s="153"/>
      <c r="Y27" s="153"/>
      <c r="Z27" s="153"/>
    </row>
    <row r="28" spans="2:28">
      <c r="B28" s="135">
        <f t="shared" si="0"/>
        <v>2034</v>
      </c>
      <c r="C28" s="136"/>
      <c r="D28" s="128">
        <f t="shared" si="6"/>
        <v>78.28</v>
      </c>
      <c r="E28" s="128">
        <f t="shared" si="1"/>
        <v>34.33</v>
      </c>
      <c r="F28" s="128">
        <f t="shared" si="7"/>
        <v>3.23</v>
      </c>
      <c r="G28" s="130">
        <f t="shared" si="4"/>
        <v>43.9327052898254</v>
      </c>
      <c r="H28" s="128">
        <f t="shared" si="2"/>
        <v>0</v>
      </c>
      <c r="I28" s="130">
        <f t="shared" si="8"/>
        <v>43.9327052898254</v>
      </c>
      <c r="J28" s="130">
        <f t="shared" si="5"/>
        <v>115.84</v>
      </c>
      <c r="K28" s="128">
        <f t="shared" si="3"/>
        <v>115.84</v>
      </c>
      <c r="L28" s="119"/>
      <c r="N28" s="117"/>
      <c r="R28" s="160"/>
      <c r="T28" s="161"/>
      <c r="U28" s="153"/>
      <c r="V28" s="153"/>
      <c r="X28" s="153"/>
      <c r="Y28" s="153"/>
      <c r="Z28" s="153"/>
    </row>
    <row r="29" spans="2:28">
      <c r="B29" s="135">
        <f t="shared" si="0"/>
        <v>2035</v>
      </c>
      <c r="C29" s="136"/>
      <c r="D29" s="128">
        <f t="shared" si="6"/>
        <v>80.08</v>
      </c>
      <c r="E29" s="128">
        <f t="shared" si="1"/>
        <v>35.119999999999997</v>
      </c>
      <c r="F29" s="128">
        <f t="shared" si="7"/>
        <v>3.3</v>
      </c>
      <c r="G29" s="130">
        <f t="shared" si="4"/>
        <v>44.941519137122832</v>
      </c>
      <c r="H29" s="128">
        <f t="shared" si="2"/>
        <v>0</v>
      </c>
      <c r="I29" s="130">
        <f t="shared" si="8"/>
        <v>44.941519137122832</v>
      </c>
      <c r="J29" s="130">
        <f t="shared" si="5"/>
        <v>118.5</v>
      </c>
      <c r="K29" s="128">
        <f t="shared" si="3"/>
        <v>118.49999999999999</v>
      </c>
      <c r="L29" s="119"/>
      <c r="N29" s="117"/>
      <c r="R29" s="160"/>
      <c r="T29" s="161"/>
      <c r="U29" s="153"/>
      <c r="V29" s="153"/>
      <c r="X29" s="153"/>
      <c r="Y29" s="153"/>
      <c r="Z29" s="153"/>
    </row>
    <row r="30" spans="2:28">
      <c r="B30" s="135">
        <f t="shared" si="0"/>
        <v>2036</v>
      </c>
      <c r="C30" s="136"/>
      <c r="D30" s="128">
        <f t="shared" si="6"/>
        <v>81.92</v>
      </c>
      <c r="E30" s="128">
        <f t="shared" si="1"/>
        <v>35.93</v>
      </c>
      <c r="F30" s="128">
        <f t="shared" si="7"/>
        <v>3.38</v>
      </c>
      <c r="G30" s="130">
        <f t="shared" si="4"/>
        <v>45.976880717243887</v>
      </c>
      <c r="H30" s="128">
        <f t="shared" si="2"/>
        <v>0</v>
      </c>
      <c r="I30" s="130">
        <f t="shared" si="8"/>
        <v>45.976880717243887</v>
      </c>
      <c r="J30" s="130">
        <f t="shared" si="5"/>
        <v>121.23</v>
      </c>
      <c r="K30" s="128">
        <f t="shared" si="3"/>
        <v>121.22999999999999</v>
      </c>
      <c r="L30" s="119"/>
      <c r="N30" s="117"/>
      <c r="R30" s="160"/>
      <c r="T30" s="161"/>
      <c r="U30" s="153"/>
      <c r="V30" s="153"/>
      <c r="X30" s="153"/>
      <c r="Y30" s="153"/>
      <c r="Z30" s="153"/>
    </row>
    <row r="31" spans="2:28">
      <c r="B31" s="135">
        <f t="shared" si="0"/>
        <v>2037</v>
      </c>
      <c r="C31" s="136"/>
      <c r="D31" s="128">
        <f t="shared" si="6"/>
        <v>83.8</v>
      </c>
      <c r="E31" s="128">
        <f t="shared" si="1"/>
        <v>36.76</v>
      </c>
      <c r="F31" s="128">
        <f t="shared" si="7"/>
        <v>3.46</v>
      </c>
      <c r="G31" s="130">
        <f t="shared" si="4"/>
        <v>47.03499749692805</v>
      </c>
      <c r="H31" s="128">
        <f t="shared" si="2"/>
        <v>0</v>
      </c>
      <c r="I31" s="130">
        <f t="shared" si="8"/>
        <v>47.03499749692805</v>
      </c>
      <c r="J31" s="130">
        <f t="shared" si="5"/>
        <v>124.02</v>
      </c>
      <c r="K31" s="128">
        <f t="shared" si="3"/>
        <v>124.02</v>
      </c>
      <c r="L31" s="119"/>
      <c r="N31" s="117"/>
      <c r="R31" s="160"/>
      <c r="T31" s="161"/>
      <c r="U31" s="153"/>
      <c r="V31" s="153"/>
      <c r="X31" s="153"/>
      <c r="Y31" s="153"/>
      <c r="Z31" s="153"/>
    </row>
    <row r="32" spans="2:28">
      <c r="B32" s="135">
        <f t="shared" si="0"/>
        <v>2038</v>
      </c>
      <c r="C32" s="136"/>
      <c r="D32" s="128">
        <f t="shared" si="6"/>
        <v>85.73</v>
      </c>
      <c r="E32" s="128">
        <f t="shared" si="1"/>
        <v>37.61</v>
      </c>
      <c r="F32" s="128">
        <f t="shared" si="7"/>
        <v>3.54</v>
      </c>
      <c r="G32" s="130">
        <f t="shared" si="4"/>
        <v>48.119662009435828</v>
      </c>
      <c r="H32" s="128">
        <f t="shared" si="2"/>
        <v>0</v>
      </c>
      <c r="I32" s="130">
        <f t="shared" si="8"/>
        <v>48.119662009435828</v>
      </c>
      <c r="J32" s="130">
        <f t="shared" si="5"/>
        <v>126.88</v>
      </c>
      <c r="K32" s="128">
        <f t="shared" si="3"/>
        <v>126.88000000000001</v>
      </c>
      <c r="L32" s="119"/>
      <c r="N32" s="117"/>
      <c r="R32" s="160"/>
      <c r="T32" s="161"/>
      <c r="U32" s="153"/>
      <c r="V32" s="153"/>
      <c r="X32" s="153"/>
      <c r="Y32" s="153"/>
      <c r="Z32" s="153"/>
    </row>
    <row r="33" spans="2:26">
      <c r="B33" s="135">
        <f t="shared" si="0"/>
        <v>2039</v>
      </c>
      <c r="C33" s="136"/>
      <c r="D33" s="128">
        <f t="shared" si="6"/>
        <v>87.7</v>
      </c>
      <c r="E33" s="128">
        <f t="shared" si="1"/>
        <v>38.479999999999997</v>
      </c>
      <c r="F33" s="128">
        <f t="shared" si="7"/>
        <v>3.62</v>
      </c>
      <c r="G33" s="130">
        <f t="shared" si="4"/>
        <v>49.227081721506707</v>
      </c>
      <c r="H33" s="128">
        <f t="shared" si="2"/>
        <v>0</v>
      </c>
      <c r="I33" s="130">
        <f t="shared" si="8"/>
        <v>49.227081721506707</v>
      </c>
      <c r="J33" s="130">
        <f t="shared" si="5"/>
        <v>129.80000000000001</v>
      </c>
      <c r="K33" s="128">
        <f t="shared" si="3"/>
        <v>129.80000000000001</v>
      </c>
      <c r="L33" s="119"/>
      <c r="N33" s="117"/>
      <c r="R33" s="160"/>
      <c r="T33" s="161"/>
      <c r="U33" s="153"/>
      <c r="V33" s="153"/>
      <c r="X33" s="153"/>
      <c r="Y33" s="153"/>
      <c r="Z33" s="153"/>
    </row>
    <row r="34" spans="2:26">
      <c r="B34" s="135">
        <f t="shared" si="0"/>
        <v>2040</v>
      </c>
      <c r="C34" s="136"/>
      <c r="D34" s="128">
        <f t="shared" si="6"/>
        <v>89.72</v>
      </c>
      <c r="E34" s="128">
        <f t="shared" si="1"/>
        <v>39.369999999999997</v>
      </c>
      <c r="F34" s="128">
        <f t="shared" si="7"/>
        <v>3.7</v>
      </c>
      <c r="G34" s="130">
        <f t="shared" si="4"/>
        <v>50.361049166401187</v>
      </c>
      <c r="H34" s="128">
        <f t="shared" si="2"/>
        <v>0</v>
      </c>
      <c r="I34" s="130">
        <f t="shared" si="8"/>
        <v>50.361049166401187</v>
      </c>
      <c r="J34" s="130">
        <f t="shared" si="5"/>
        <v>132.79</v>
      </c>
      <c r="K34" s="128">
        <f t="shared" si="3"/>
        <v>132.79</v>
      </c>
      <c r="L34" s="119"/>
      <c r="N34" s="117"/>
      <c r="R34" s="160"/>
      <c r="T34" s="161"/>
      <c r="U34" s="153"/>
      <c r="V34" s="153"/>
      <c r="X34" s="153"/>
      <c r="Y34" s="153"/>
      <c r="Z34" s="153"/>
    </row>
    <row r="35" spans="2:26">
      <c r="B35" s="135">
        <f t="shared" si="0"/>
        <v>2041</v>
      </c>
      <c r="C35" s="136"/>
      <c r="D35" s="128">
        <f t="shared" si="6"/>
        <v>91.78</v>
      </c>
      <c r="E35" s="128">
        <f t="shared" si="1"/>
        <v>40.28</v>
      </c>
      <c r="F35" s="128">
        <f t="shared" si="7"/>
        <v>3.79</v>
      </c>
      <c r="G35" s="130">
        <f t="shared" si="4"/>
        <v>51.521564344119298</v>
      </c>
      <c r="H35" s="128">
        <f t="shared" si="2"/>
        <v>0</v>
      </c>
      <c r="I35" s="130">
        <f t="shared" si="8"/>
        <v>51.521564344119298</v>
      </c>
      <c r="J35" s="130">
        <f t="shared" si="5"/>
        <v>135.85</v>
      </c>
      <c r="K35" s="128">
        <f t="shared" si="3"/>
        <v>135.85</v>
      </c>
      <c r="L35" s="119"/>
      <c r="N35" s="117"/>
      <c r="R35" s="160"/>
      <c r="T35" s="161"/>
      <c r="U35" s="153"/>
      <c r="V35" s="153"/>
      <c r="X35" s="153"/>
      <c r="Y35" s="153"/>
      <c r="Z35" s="153"/>
    </row>
    <row r="36" spans="2:26">
      <c r="B36" s="135">
        <f t="shared" si="0"/>
        <v>2042</v>
      </c>
      <c r="C36" s="136"/>
      <c r="D36" s="128">
        <f t="shared" si="6"/>
        <v>93.89</v>
      </c>
      <c r="E36" s="128">
        <f t="shared" si="1"/>
        <v>41.21</v>
      </c>
      <c r="F36" s="128">
        <f t="shared" si="7"/>
        <v>3.88</v>
      </c>
      <c r="G36" s="130">
        <f t="shared" si="4"/>
        <v>52.708627254661025</v>
      </c>
      <c r="H36" s="128">
        <f t="shared" si="2"/>
        <v>0</v>
      </c>
      <c r="I36" s="130">
        <f t="shared" si="8"/>
        <v>52.708627254661025</v>
      </c>
      <c r="J36" s="130">
        <f t="shared" si="5"/>
        <v>138.97999999999999</v>
      </c>
      <c r="K36" s="128">
        <f t="shared" si="3"/>
        <v>138.97999999999999</v>
      </c>
      <c r="L36" s="119"/>
      <c r="N36" s="117"/>
      <c r="R36" s="160"/>
      <c r="T36" s="161"/>
      <c r="U36" s="153"/>
      <c r="V36" s="153"/>
      <c r="X36" s="153"/>
      <c r="Y36" s="153"/>
      <c r="Z36" s="153"/>
    </row>
    <row r="37" spans="2:26">
      <c r="B37" s="135">
        <f t="shared" si="0"/>
        <v>2043</v>
      </c>
      <c r="C37" s="136"/>
      <c r="D37" s="128">
        <f t="shared" si="6"/>
        <v>96.14</v>
      </c>
      <c r="E37" s="128">
        <f t="shared" si="1"/>
        <v>42.2</v>
      </c>
      <c r="F37" s="128">
        <f t="shared" si="7"/>
        <v>3.97</v>
      </c>
      <c r="G37" s="130">
        <f t="shared" si="4"/>
        <v>53.97154083041309</v>
      </c>
      <c r="H37" s="128">
        <f t="shared" si="2"/>
        <v>0</v>
      </c>
      <c r="I37" s="130">
        <f t="shared" si="8"/>
        <v>53.97154083041309</v>
      </c>
      <c r="J37" s="130">
        <f t="shared" si="5"/>
        <v>142.31</v>
      </c>
      <c r="K37" s="128">
        <f t="shared" si="3"/>
        <v>142.31</v>
      </c>
      <c r="L37" s="119"/>
      <c r="N37" s="117"/>
      <c r="R37" s="160"/>
      <c r="T37" s="161"/>
      <c r="U37" s="153"/>
      <c r="V37" s="153"/>
      <c r="X37" s="153"/>
      <c r="Y37" s="153"/>
      <c r="Z37" s="153"/>
    </row>
    <row r="38" spans="2:26">
      <c r="B38" s="135">
        <f t="shared" si="0"/>
        <v>2044</v>
      </c>
      <c r="C38" s="136"/>
      <c r="D38" s="128">
        <f t="shared" ref="D38:D40" si="9">ROUND(D37*(1+(IFERROR(INDEX($D$69:$D$77,MATCH($B38,$C$69:$C$77,0),1),0)+IFERROR(INDEX($G$69:$G$77,MATCH($B38,$F$69:$F$77,0),1),0)+IFERROR(INDEX($J$69:$J$77,MATCH($B38,$I$69:$I$77,0),1),0))),2)</f>
        <v>96.14</v>
      </c>
      <c r="E38" s="128">
        <f t="shared" ref="E38:E40" si="10">ROUND(E37*(1+(IFERROR(INDEX($D$69:$D$77,MATCH($B38,$C$69:$C$77,0),1),0)+IFERROR(INDEX($G$69:$G$77,MATCH($B38,$F$69:$F$77,0),1),0)+IFERROR(INDEX($J$69:$J$77,MATCH($B38,$I$69:$I$77,0),1),0))),2)</f>
        <v>42.2</v>
      </c>
      <c r="F38" s="128">
        <f t="shared" ref="F38:F40" si="11">ROUND(F37*(1+(IFERROR(INDEX($D$69:$D$77,MATCH($B38,$C$69:$C$77,0),1),0)+IFERROR(INDEX($G$69:$G$77,MATCH($B38,$F$69:$F$77,0),1),0)+IFERROR(INDEX($J$69:$J$77,MATCH($B38,$I$69:$I$77,0),1),0))),2)</f>
        <v>3.97</v>
      </c>
      <c r="G38" s="130">
        <f t="shared" ref="G38:G40" si="12">(D38+E38+F38)/(8.76*$C$66)</f>
        <v>53.97154083041309</v>
      </c>
      <c r="H38" s="128">
        <f t="shared" ref="H38:H40" si="13">ROUND(H37*(1+(IFERROR(INDEX($D$69:$D$77,MATCH($B38,$C$69:$C$77,0),1),0)+IFERROR(INDEX($G$69:$G$77,MATCH($B38,$F$69:$F$77,0),1),0)+IFERROR(INDEX($J$69:$J$77,MATCH($B38,$I$69:$I$77,0),1),0))),2)</f>
        <v>0</v>
      </c>
      <c r="I38" s="130">
        <f t="shared" ref="I38:I40" si="14">(G38+H38)</f>
        <v>53.97154083041309</v>
      </c>
      <c r="J38" s="130">
        <f t="shared" ref="J38:J41" si="15">ROUND(I38*$C$66*8.76,2)</f>
        <v>142.31</v>
      </c>
      <c r="K38" s="128">
        <f t="shared" ref="K38:K40" si="16">(D38+E38+F38)</f>
        <v>142.31</v>
      </c>
      <c r="L38" s="119"/>
      <c r="N38" s="117"/>
      <c r="R38" s="160"/>
      <c r="T38" s="161"/>
      <c r="U38" s="153"/>
      <c r="V38" s="153"/>
      <c r="X38" s="153"/>
      <c r="Y38" s="153"/>
      <c r="Z38" s="153"/>
    </row>
    <row r="39" spans="2:26">
      <c r="B39" s="135">
        <f t="shared" si="0"/>
        <v>2045</v>
      </c>
      <c r="C39" s="136"/>
      <c r="D39" s="128">
        <f t="shared" si="9"/>
        <v>96.14</v>
      </c>
      <c r="E39" s="128">
        <f t="shared" si="10"/>
        <v>42.2</v>
      </c>
      <c r="F39" s="128">
        <f t="shared" si="11"/>
        <v>3.97</v>
      </c>
      <c r="G39" s="130">
        <f t="shared" si="12"/>
        <v>53.97154083041309</v>
      </c>
      <c r="H39" s="128">
        <f t="shared" si="13"/>
        <v>0</v>
      </c>
      <c r="I39" s="130">
        <f t="shared" si="14"/>
        <v>53.97154083041309</v>
      </c>
      <c r="J39" s="130">
        <f t="shared" si="15"/>
        <v>142.31</v>
      </c>
      <c r="K39" s="128">
        <f t="shared" si="16"/>
        <v>142.31</v>
      </c>
      <c r="L39" s="119"/>
      <c r="N39" s="117"/>
      <c r="R39" s="160"/>
      <c r="T39" s="161"/>
      <c r="U39" s="153"/>
      <c r="V39" s="153"/>
      <c r="X39" s="153"/>
      <c r="Y39" s="153"/>
      <c r="Z39" s="153"/>
    </row>
    <row r="40" spans="2:26">
      <c r="B40" s="135">
        <f t="shared" si="0"/>
        <v>2046</v>
      </c>
      <c r="C40" s="136"/>
      <c r="D40" s="128">
        <f t="shared" si="9"/>
        <v>96.14</v>
      </c>
      <c r="E40" s="128">
        <f t="shared" si="10"/>
        <v>42.2</v>
      </c>
      <c r="F40" s="128">
        <f t="shared" si="11"/>
        <v>3.97</v>
      </c>
      <c r="G40" s="130">
        <f t="shared" si="12"/>
        <v>53.97154083041309</v>
      </c>
      <c r="H40" s="128">
        <f t="shared" si="13"/>
        <v>0</v>
      </c>
      <c r="I40" s="130">
        <f t="shared" si="14"/>
        <v>53.97154083041309</v>
      </c>
      <c r="J40" s="130">
        <f t="shared" si="15"/>
        <v>142.31</v>
      </c>
      <c r="K40" s="128">
        <f t="shared" si="16"/>
        <v>142.31</v>
      </c>
      <c r="L40" s="119"/>
      <c r="N40" s="117"/>
      <c r="R40" s="160"/>
      <c r="T40" s="161"/>
      <c r="U40" s="153"/>
      <c r="V40" s="153"/>
      <c r="X40" s="153"/>
      <c r="Y40" s="153"/>
      <c r="Z40" s="153"/>
    </row>
    <row r="41" spans="2:26">
      <c r="B41" s="135">
        <f t="shared" si="0"/>
        <v>2047</v>
      </c>
      <c r="C41" s="136"/>
      <c r="D41" s="128">
        <f t="shared" ref="D41" si="17">ROUND(D40*(1+(IFERROR(INDEX($D$69:$D$77,MATCH($B41,$C$69:$C$77,0),1),0)+IFERROR(INDEX($G$69:$G$77,MATCH($B41,$F$69:$F$77,0),1),0)+IFERROR(INDEX($J$69:$J$77,MATCH($B41,$I$69:$I$77,0),1),0))),2)</f>
        <v>96.14</v>
      </c>
      <c r="E41" s="128">
        <f t="shared" ref="E41" si="18">ROUND(E40*(1+(IFERROR(INDEX($D$69:$D$77,MATCH($B41,$C$69:$C$77,0),1),0)+IFERROR(INDEX($G$69:$G$77,MATCH($B41,$F$69:$F$77,0),1),0)+IFERROR(INDEX($J$69:$J$77,MATCH($B41,$I$69:$I$77,0),1),0))),2)</f>
        <v>42.2</v>
      </c>
      <c r="F41" s="128">
        <f t="shared" ref="F41" si="19">ROUND(F40*(1+(IFERROR(INDEX($D$69:$D$77,MATCH($B41,$C$69:$C$77,0),1),0)+IFERROR(INDEX($G$69:$G$77,MATCH($B41,$F$69:$F$77,0),1),0)+IFERROR(INDEX($J$69:$J$77,MATCH($B41,$I$69:$I$77,0),1),0))),2)</f>
        <v>3.97</v>
      </c>
      <c r="G41" s="130">
        <f t="shared" ref="G41" si="20">(D41+E41+F41)/(8.76*$C$66)</f>
        <v>53.97154083041309</v>
      </c>
      <c r="H41" s="128">
        <f t="shared" ref="H41" si="21">ROUND(H40*(1+(IFERROR(INDEX($D$69:$D$77,MATCH($B41,$C$69:$C$77,0),1),0)+IFERROR(INDEX($G$69:$G$77,MATCH($B41,$F$69:$F$77,0),1),0)+IFERROR(INDEX($J$69:$J$77,MATCH($B41,$I$69:$I$77,0),1),0))),2)</f>
        <v>0</v>
      </c>
      <c r="I41" s="130">
        <f t="shared" ref="I41" si="22">(G41+H41)</f>
        <v>53.97154083041309</v>
      </c>
      <c r="J41" s="130">
        <f t="shared" si="15"/>
        <v>142.31</v>
      </c>
      <c r="K41" s="128">
        <f t="shared" ref="K41" si="23">(D41+E41+F41)</f>
        <v>142.31</v>
      </c>
      <c r="L41" s="119"/>
      <c r="N41" s="117"/>
      <c r="R41" s="160"/>
      <c r="T41" s="161"/>
      <c r="U41" s="153"/>
      <c r="V41" s="153"/>
      <c r="X41" s="153"/>
      <c r="Y41" s="153"/>
      <c r="Z41" s="153"/>
    </row>
    <row r="42" spans="2:26">
      <c r="B42" s="126"/>
      <c r="C42" s="131"/>
      <c r="D42" s="128"/>
      <c r="E42" s="128"/>
      <c r="F42" s="129"/>
      <c r="G42" s="128"/>
      <c r="H42" s="128"/>
      <c r="I42" s="130"/>
      <c r="J42" s="130"/>
      <c r="K42" s="137"/>
      <c r="R42" s="119"/>
    </row>
    <row r="43" spans="2:26">
      <c r="B43" s="126"/>
      <c r="C43" s="131"/>
      <c r="D43" s="128"/>
      <c r="E43" s="128"/>
      <c r="F43" s="129"/>
      <c r="G43" s="128"/>
      <c r="H43" s="128"/>
      <c r="I43" s="130"/>
      <c r="J43" s="130"/>
      <c r="K43" s="137"/>
      <c r="R43" s="119"/>
    </row>
    <row r="44" spans="2:26">
      <c r="R44" s="119"/>
    </row>
    <row r="45" spans="2:26" ht="14.25">
      <c r="B45" s="138" t="s">
        <v>25</v>
      </c>
      <c r="C45" s="139"/>
      <c r="D45" s="139"/>
      <c r="E45" s="139"/>
      <c r="F45" s="139"/>
      <c r="G45" s="139"/>
      <c r="H45" s="139"/>
      <c r="R45" s="119"/>
    </row>
    <row r="47" spans="2:26">
      <c r="B47" s="117" t="s">
        <v>63</v>
      </c>
      <c r="C47" s="140" t="s">
        <v>64</v>
      </c>
      <c r="D47" s="141" t="s">
        <v>102</v>
      </c>
    </row>
    <row r="48" spans="2:26">
      <c r="C48" s="140" t="str">
        <f>C7</f>
        <v>(a)</v>
      </c>
      <c r="D48" s="117" t="s">
        <v>65</v>
      </c>
    </row>
    <row r="49" spans="2:25">
      <c r="C49" s="140" t="str">
        <f>D7</f>
        <v>(b)</v>
      </c>
      <c r="D49" s="130" t="str">
        <f>"= "&amp;C7&amp;" x "&amp;C65</f>
        <v>= (a) x 0.05085</v>
      </c>
    </row>
    <row r="50" spans="2:25">
      <c r="C50" s="140" t="str">
        <f>G7</f>
        <v>(e)</v>
      </c>
      <c r="D50" s="130" t="str">
        <f>"= ("&amp;$D$7&amp;" + "&amp;$E$7&amp;") /  (8.76 x "&amp;TEXT(C66,"0.0%")&amp;")"</f>
        <v>= ((b) + (c)) /  (8.76 x 30.1%)</v>
      </c>
    </row>
    <row r="51" spans="2:25">
      <c r="C51" s="140" t="str">
        <f>I7</f>
        <v>(g)</v>
      </c>
      <c r="D51" s="130" t="str">
        <f>"= "&amp;$G$7&amp;" + "&amp;$H$7</f>
        <v>= (e) + (f)</v>
      </c>
    </row>
    <row r="52" spans="2:25">
      <c r="C52" s="140" t="str">
        <f>K7</f>
        <v>(i)</v>
      </c>
      <c r="D52" s="85" t="str">
        <f>D47</f>
        <v>Plant Costs  - 2019 IRP Update - Table 6.1 &amp; 6.2</v>
      </c>
    </row>
    <row r="53" spans="2:25">
      <c r="C53" s="140"/>
      <c r="D53" s="130"/>
    </row>
    <row r="54" spans="2:25" ht="13.5" thickBot="1"/>
    <row r="55" spans="2:25" ht="13.5" thickBot="1">
      <c r="C55" s="42" t="str">
        <f>B2&amp;" - "&amp;B3</f>
        <v>2019 IRP Utah North Solar with Storage - 30% Capacity Factor</v>
      </c>
      <c r="D55" s="142"/>
      <c r="E55" s="142"/>
      <c r="F55" s="142"/>
      <c r="G55" s="142"/>
      <c r="H55" s="142"/>
      <c r="I55" s="143"/>
      <c r="J55" s="143"/>
      <c r="K55" s="144"/>
    </row>
    <row r="56" spans="2:25" ht="13.5" thickBot="1">
      <c r="C56" s="145" t="s">
        <v>66</v>
      </c>
      <c r="D56" s="146" t="s">
        <v>67</v>
      </c>
      <c r="E56" s="146"/>
      <c r="F56" s="146"/>
      <c r="G56" s="146"/>
      <c r="H56" s="146"/>
      <c r="I56" s="143"/>
      <c r="J56" s="143"/>
      <c r="K56" s="144"/>
    </row>
    <row r="57" spans="2:25">
      <c r="P57" s="117" t="s">
        <v>103</v>
      </c>
      <c r="Q57" s="262">
        <v>2024</v>
      </c>
    </row>
    <row r="58" spans="2:25">
      <c r="B58" s="85" t="s">
        <v>101</v>
      </c>
      <c r="C58" s="170">
        <f>'[26]Table 6.2 P1'!$C$102</f>
        <v>1608.8221683005897</v>
      </c>
      <c r="D58" s="117" t="s">
        <v>65</v>
      </c>
      <c r="O58" s="270">
        <v>342.2</v>
      </c>
      <c r="P58" s="117" t="s">
        <v>32</v>
      </c>
      <c r="Q58" s="262" t="s">
        <v>142</v>
      </c>
      <c r="R58" s="262" t="s">
        <v>108</v>
      </c>
      <c r="T58" s="262" t="str">
        <f>$Q$58&amp;"Proposed Station Capital Costs"</f>
        <v>L1.UN1_PVSProposed Station Capital Costs</v>
      </c>
    </row>
    <row r="59" spans="2:25">
      <c r="B59" s="85" t="s">
        <v>101</v>
      </c>
      <c r="C59" s="256">
        <f>'[26]Table 6.2 P1'!$F$102*(1+'[26]Table 6.2 P1'!$G$102)</f>
        <v>24.570618817436728</v>
      </c>
      <c r="D59" s="117" t="s">
        <v>68</v>
      </c>
      <c r="R59" s="119"/>
      <c r="T59" s="262" t="str">
        <f>$Q$58&amp;"Proposed Station Fixed Costs"</f>
        <v>L1.UN1_PVSProposed Station Fixed Costs</v>
      </c>
    </row>
    <row r="60" spans="2:25" ht="24" customHeight="1">
      <c r="B60" s="85"/>
      <c r="C60" s="258"/>
      <c r="D60" s="117" t="s">
        <v>105</v>
      </c>
      <c r="Q60" s="334" t="str">
        <f>Q58&amp;Q57</f>
        <v>L1.UN1_PVS2024</v>
      </c>
      <c r="T60" s="262" t="str">
        <f>$Q$58&amp;"Proposed Station Variable O&amp;M Costs"</f>
        <v>L1.UN1_PVSProposed Station Variable O&amp;M Costs</v>
      </c>
    </row>
    <row r="61" spans="2:25">
      <c r="B61" s="85" t="s">
        <v>101</v>
      </c>
      <c r="C61" s="256">
        <f>'[26]Table 6.2 P2'!$I$103</f>
        <v>0</v>
      </c>
      <c r="D61" s="117" t="s">
        <v>69</v>
      </c>
      <c r="K61" s="119"/>
      <c r="L61" s="149"/>
      <c r="M61" s="52"/>
      <c r="N61" s="163"/>
      <c r="O61" s="52"/>
      <c r="P61" s="52"/>
      <c r="Q61" s="119" t="str">
        <f>'[27]13. Year 1 Cap Recov Rate'!$U$482</f>
        <v>Photovoltaic (Utility) 30% ITC</v>
      </c>
      <c r="R61" s="119"/>
      <c r="T61" s="119"/>
      <c r="U61" s="119"/>
      <c r="V61" s="119"/>
      <c r="W61" s="119"/>
      <c r="X61" s="119"/>
      <c r="Y61" s="119"/>
    </row>
    <row r="62" spans="2:25">
      <c r="B62" s="85"/>
      <c r="C62" s="158"/>
      <c r="D62" s="117" t="s">
        <v>70</v>
      </c>
      <c r="I62" s="184" t="s">
        <v>91</v>
      </c>
      <c r="L62" s="151"/>
      <c r="M62" s="152"/>
      <c r="O62" s="150"/>
      <c r="P62" s="119"/>
      <c r="Q62" s="119"/>
      <c r="R62" s="119"/>
      <c r="T62" s="119"/>
      <c r="U62" s="119"/>
      <c r="V62" s="119"/>
      <c r="W62" s="119"/>
      <c r="X62" s="119"/>
      <c r="Y62" s="119"/>
    </row>
    <row r="63" spans="2:25">
      <c r="B63" s="357" t="str">
        <f>LEFT(RIGHT(INDEX('Table 3 TransCost'!$39:$39,1,MATCH(F63,'Table 3 TransCost'!$4:$4,0)),6),5)</f>
        <v>2024$</v>
      </c>
      <c r="C63" s="258">
        <f>INDEX('Table 3 TransCost'!$39:$39,1,MATCH(F63,'Table 3 TransCost'!$4:$4,0)+2)</f>
        <v>2.5818101631996475</v>
      </c>
      <c r="D63" s="117" t="s">
        <v>218</v>
      </c>
      <c r="F63" s="262" t="s">
        <v>182</v>
      </c>
      <c r="K63" s="151"/>
      <c r="L63" s="151"/>
      <c r="M63" s="151"/>
      <c r="N63" s="164"/>
      <c r="O63" s="150"/>
      <c r="P63" s="119"/>
      <c r="Q63" s="119"/>
      <c r="R63" s="119"/>
      <c r="T63" s="119"/>
      <c r="U63" s="119"/>
      <c r="V63" s="119"/>
      <c r="W63" s="119"/>
      <c r="X63" s="119"/>
      <c r="Y63" s="119"/>
    </row>
    <row r="64" spans="2:25">
      <c r="B64" s="85"/>
      <c r="C64" s="187"/>
      <c r="K64" s="151"/>
      <c r="L64" s="151"/>
      <c r="M64" s="151"/>
      <c r="N64" s="164"/>
      <c r="O64" s="151"/>
      <c r="R64" s="119"/>
      <c r="T64" s="119"/>
      <c r="U64" s="119"/>
      <c r="V64" s="119"/>
      <c r="W64" s="119"/>
      <c r="X64" s="119"/>
      <c r="Y64" s="119"/>
    </row>
    <row r="65" spans="3:15">
      <c r="C65" s="257">
        <f>INDEX('[27]13. Year 1 Cap Recov Rate'!$Y:$Y,MATCH($R$58,'[27]13. Year 1 Cap Recov Rate'!$X:$X,0),1)/100</f>
        <v>5.0849999999999999E-2</v>
      </c>
      <c r="D65" s="117" t="s">
        <v>36</v>
      </c>
      <c r="E65" s="117" t="s">
        <v>109</v>
      </c>
      <c r="K65" s="155"/>
      <c r="L65" s="156"/>
      <c r="M65" s="156"/>
      <c r="O65" s="157"/>
    </row>
    <row r="66" spans="3:15">
      <c r="C66" s="195">
        <f>'[26]Table 6.2 P2'!$C$103</f>
        <v>0.30099999999999999</v>
      </c>
      <c r="D66" s="117" t="s">
        <v>37</v>
      </c>
    </row>
    <row r="67" spans="3:15" ht="13.5" thickBot="1">
      <c r="D67" s="154"/>
    </row>
    <row r="68" spans="3:15" ht="13.5" thickBot="1">
      <c r="C68" s="40" t="str">
        <f>"Company Official Inflation Forecast Dated "&amp;TEXT('Table 4'!$H$5,"mmmm dd, yyyy")</f>
        <v>Company Official Inflation Forecast Dated December 31, 2020</v>
      </c>
      <c r="D68" s="142"/>
      <c r="E68" s="142"/>
      <c r="F68" s="142"/>
      <c r="G68" s="142"/>
      <c r="H68" s="142"/>
      <c r="I68" s="142"/>
      <c r="J68" s="142"/>
      <c r="K68" s="144"/>
    </row>
    <row r="69" spans="3:15">
      <c r="C69" s="87">
        <v>2017</v>
      </c>
      <c r="D69" s="41">
        <f>VLOOKUP(C69,'[20]Inflation Forecast'!$B$6:$C$61,2,FALSE)</f>
        <v>0.02</v>
      </c>
      <c r="E69" s="85"/>
      <c r="F69" s="87">
        <f>C77+1</f>
        <v>2026</v>
      </c>
      <c r="G69" s="41">
        <f>VLOOKUP(F69,'[20]Inflation Forecast'!$B$6:$C$61,2,FALSE)</f>
        <v>2.1999999999999999E-2</v>
      </c>
      <c r="H69" s="41"/>
      <c r="I69" s="87">
        <f>F77+1</f>
        <v>2035</v>
      </c>
      <c r="J69" s="41">
        <f>VLOOKUP(I69,'[20]Inflation Forecast'!$B$6:$C$61,2,FALSE)</f>
        <v>2.3E-2</v>
      </c>
    </row>
    <row r="70" spans="3:15">
      <c r="C70" s="87">
        <f t="shared" ref="C70:C77" si="24">C69+1</f>
        <v>2018</v>
      </c>
      <c r="D70" s="41">
        <f>VLOOKUP(C70,'[20]Inflation Forecast'!$B$6:$C$61,2,FALSE)</f>
        <v>2.4E-2</v>
      </c>
      <c r="E70" s="85"/>
      <c r="F70" s="87">
        <f t="shared" ref="F70:F77" si="25">F69+1</f>
        <v>2027</v>
      </c>
      <c r="G70" s="41">
        <f>VLOOKUP(F70,'[20]Inflation Forecast'!$B$6:$C$61,2,FALSE)</f>
        <v>2.3E-2</v>
      </c>
      <c r="H70" s="41"/>
      <c r="I70" s="87">
        <f>I69+1</f>
        <v>2036</v>
      </c>
      <c r="J70" s="41">
        <f>VLOOKUP(I70,'[20]Inflation Forecast'!$B$6:$C$61,2,FALSE)</f>
        <v>2.3E-2</v>
      </c>
    </row>
    <row r="71" spans="3:15">
      <c r="C71" s="87">
        <f t="shared" si="24"/>
        <v>2019</v>
      </c>
      <c r="D71" s="41">
        <f>VLOOKUP(C71,'[20]Inflation Forecast'!$B$6:$C$61,2,FALSE)</f>
        <v>1.7999999999999999E-2</v>
      </c>
      <c r="E71" s="85"/>
      <c r="F71" s="87">
        <f t="shared" si="25"/>
        <v>2028</v>
      </c>
      <c r="G71" s="41">
        <f>VLOOKUP(F71,'[20]Inflation Forecast'!$B$6:$C$61,2,FALSE)</f>
        <v>2.3E-2</v>
      </c>
      <c r="H71" s="41"/>
      <c r="I71" s="87">
        <f t="shared" ref="I71:I81" si="26">I70+1</f>
        <v>2037</v>
      </c>
      <c r="J71" s="41">
        <f>VLOOKUP(I71,'[20]Inflation Forecast'!$B$6:$C$61,2,FALSE)</f>
        <v>2.3E-2</v>
      </c>
    </row>
    <row r="72" spans="3:15">
      <c r="C72" s="87">
        <f t="shared" si="24"/>
        <v>2020</v>
      </c>
      <c r="D72" s="41">
        <f>VLOOKUP(C72,'[20]Inflation Forecast'!$B$6:$C$61,2,FALSE)</f>
        <v>1.2E-2</v>
      </c>
      <c r="E72" s="85"/>
      <c r="F72" s="87">
        <f t="shared" si="25"/>
        <v>2029</v>
      </c>
      <c r="G72" s="41">
        <f>VLOOKUP(F72,'[20]Inflation Forecast'!$B$6:$C$61,2,FALSE)</f>
        <v>2.3E-2</v>
      </c>
      <c r="H72" s="41"/>
      <c r="I72" s="87">
        <f t="shared" si="26"/>
        <v>2038</v>
      </c>
      <c r="J72" s="41">
        <f>VLOOKUP(I72,'[20]Inflation Forecast'!$B$6:$C$61,2,FALSE)</f>
        <v>2.3E-2</v>
      </c>
    </row>
    <row r="73" spans="3:15">
      <c r="C73" s="87">
        <f t="shared" si="24"/>
        <v>2021</v>
      </c>
      <c r="D73" s="41">
        <f>VLOOKUP(C73,'[20]Inflation Forecast'!$B$6:$C$61,2,FALSE)</f>
        <v>1.9E-2</v>
      </c>
      <c r="E73" s="85"/>
      <c r="F73" s="87">
        <f t="shared" si="25"/>
        <v>2030</v>
      </c>
      <c r="G73" s="41">
        <f>VLOOKUP(F73,'[20]Inflation Forecast'!$B$6:$C$61,2,FALSE)</f>
        <v>2.3E-2</v>
      </c>
      <c r="H73" s="41"/>
      <c r="I73" s="87">
        <f t="shared" si="26"/>
        <v>2039</v>
      </c>
      <c r="J73" s="41">
        <f>VLOOKUP(I73,'[20]Inflation Forecast'!$B$6:$C$61,2,FALSE)</f>
        <v>2.3E-2</v>
      </c>
    </row>
    <row r="74" spans="3:15">
      <c r="C74" s="87">
        <f t="shared" si="24"/>
        <v>2022</v>
      </c>
      <c r="D74" s="41">
        <f>VLOOKUP(C74,'[20]Inflation Forecast'!$B$6:$C$61,2,FALSE)</f>
        <v>2.1999999999999999E-2</v>
      </c>
      <c r="E74" s="85"/>
      <c r="F74" s="87">
        <f t="shared" si="25"/>
        <v>2031</v>
      </c>
      <c r="G74" s="41">
        <f>VLOOKUP(F74,'[20]Inflation Forecast'!$B$6:$C$61,2,FALSE)</f>
        <v>2.3E-2</v>
      </c>
      <c r="H74" s="41"/>
      <c r="I74" s="87">
        <f t="shared" si="26"/>
        <v>2040</v>
      </c>
      <c r="J74" s="41">
        <f>VLOOKUP(I74,'[20]Inflation Forecast'!$B$6:$C$61,2,FALSE)</f>
        <v>2.3E-2</v>
      </c>
    </row>
    <row r="75" spans="3:15" s="119" customFormat="1">
      <c r="C75" s="87">
        <f t="shared" si="24"/>
        <v>2023</v>
      </c>
      <c r="D75" s="41">
        <f>VLOOKUP(C75,'[20]Inflation Forecast'!$B$6:$C$61,2,FALSE)</f>
        <v>0.02</v>
      </c>
      <c r="E75" s="86"/>
      <c r="F75" s="87">
        <f t="shared" si="25"/>
        <v>2032</v>
      </c>
      <c r="G75" s="41">
        <f>VLOOKUP(F75,'[20]Inflation Forecast'!$B$6:$C$61,2,FALSE)</f>
        <v>2.3E-2</v>
      </c>
      <c r="H75" s="41"/>
      <c r="I75" s="87">
        <f t="shared" si="26"/>
        <v>2041</v>
      </c>
      <c r="J75" s="41">
        <f>VLOOKUP(I75,'[20]Inflation Forecast'!$B$6:$C$61,2,FALSE)</f>
        <v>2.3E-2</v>
      </c>
      <c r="N75" s="164"/>
    </row>
    <row r="76" spans="3:15" s="119" customFormat="1">
      <c r="C76" s="87">
        <f t="shared" si="24"/>
        <v>2024</v>
      </c>
      <c r="D76" s="41">
        <f>VLOOKUP(C76,'[20]Inflation Forecast'!$B$6:$C$61,2,FALSE)</f>
        <v>0.02</v>
      </c>
      <c r="E76" s="86"/>
      <c r="F76" s="87">
        <f t="shared" si="25"/>
        <v>2033</v>
      </c>
      <c r="G76" s="41">
        <f>VLOOKUP(F76,'[20]Inflation Forecast'!$B$6:$C$61,2,FALSE)</f>
        <v>2.3E-2</v>
      </c>
      <c r="H76" s="41"/>
      <c r="I76" s="87">
        <f t="shared" si="26"/>
        <v>2042</v>
      </c>
      <c r="J76" s="41">
        <f>VLOOKUP(I76,'[20]Inflation Forecast'!$B$6:$C$61,2,FALSE)</f>
        <v>2.3E-2</v>
      </c>
      <c r="N76" s="164"/>
    </row>
    <row r="77" spans="3:15" s="119" customFormat="1">
      <c r="C77" s="87">
        <f t="shared" si="24"/>
        <v>2025</v>
      </c>
      <c r="D77" s="41">
        <f>VLOOKUP(C77,'[20]Inflation Forecast'!$B$6:$C$61,2,FALSE)</f>
        <v>2.1000000000000001E-2</v>
      </c>
      <c r="E77" s="86"/>
      <c r="F77" s="87">
        <f t="shared" si="25"/>
        <v>2034</v>
      </c>
      <c r="G77" s="41">
        <f>VLOOKUP(F77,'[20]Inflation Forecast'!$B$6:$C$61,2,FALSE)</f>
        <v>2.3E-2</v>
      </c>
      <c r="H77" s="41"/>
      <c r="I77" s="87">
        <f t="shared" si="26"/>
        <v>2043</v>
      </c>
      <c r="J77" s="41">
        <f>VLOOKUP(I77,'[20]Inflation Forecast'!$B$6:$C$61,2,FALSE)</f>
        <v>2.4E-2</v>
      </c>
      <c r="N77" s="164"/>
    </row>
    <row r="78" spans="3:15" s="119" customFormat="1">
      <c r="I78" s="87">
        <f t="shared" si="26"/>
        <v>2044</v>
      </c>
      <c r="J78" s="41">
        <f>VLOOKUP(I78,'[20]Inflation Forecast'!$B$6:$C$61,2,FALSE)</f>
        <v>2.4E-2</v>
      </c>
      <c r="N78" s="164"/>
    </row>
    <row r="79" spans="3:15" s="119" customFormat="1">
      <c r="I79" s="87">
        <f t="shared" si="26"/>
        <v>2045</v>
      </c>
      <c r="J79" s="41">
        <f>VLOOKUP(I79,'[20]Inflation Forecast'!$B$6:$C$61,2,FALSE)</f>
        <v>2.4E-2</v>
      </c>
      <c r="N79" s="164"/>
    </row>
    <row r="80" spans="3:15">
      <c r="I80" s="87">
        <f t="shared" si="26"/>
        <v>2046</v>
      </c>
      <c r="J80" s="41">
        <f>VLOOKUP(I80,'[20]Inflation Forecast'!$B$6:$C$61,2,FALSE)</f>
        <v>2.4E-2</v>
      </c>
    </row>
    <row r="81" spans="3:10">
      <c r="I81" s="87">
        <f t="shared" si="26"/>
        <v>2047</v>
      </c>
      <c r="J81" s="41">
        <f>VLOOKUP(I81,'[20]Inflation Forecast'!$B$6:$C$61,2,FALSE)</f>
        <v>2.4E-2</v>
      </c>
    </row>
    <row r="82" spans="3:10">
      <c r="I82" s="87"/>
      <c r="J82" s="41"/>
    </row>
    <row r="83" spans="3:10">
      <c r="I83" s="87"/>
      <c r="J83" s="41"/>
    </row>
    <row r="84" spans="3:10">
      <c r="I84" s="87"/>
      <c r="J84" s="41"/>
    </row>
    <row r="85" spans="3:10">
      <c r="I85" s="87"/>
      <c r="J85" s="41"/>
    </row>
    <row r="96" spans="3:10">
      <c r="C96" s="150"/>
      <c r="D96" s="154"/>
    </row>
    <row r="97" spans="3:4">
      <c r="C97" s="150"/>
      <c r="D97" s="154"/>
    </row>
    <row r="98" spans="3:4">
      <c r="C98" s="150"/>
      <c r="D98" s="154"/>
    </row>
    <row r="99" spans="3:4">
      <c r="C99" s="150"/>
      <c r="D99" s="154"/>
    </row>
    <row r="100" spans="3:4">
      <c r="C100" s="150"/>
      <c r="D100" s="154"/>
    </row>
    <row r="101" spans="3:4">
      <c r="C101" s="150"/>
      <c r="D101" s="154"/>
    </row>
    <row r="102" spans="3:4">
      <c r="C102" s="150"/>
      <c r="D102" s="154"/>
    </row>
    <row r="103" spans="3:4">
      <c r="C103" s="150"/>
      <c r="D103" s="154"/>
    </row>
    <row r="104" spans="3:4">
      <c r="C104" s="150"/>
      <c r="D104" s="154"/>
    </row>
    <row r="105" spans="3:4">
      <c r="C105" s="150"/>
      <c r="D105" s="154"/>
    </row>
  </sheetData>
  <printOptions horizontalCentered="1"/>
  <pageMargins left="0.8" right="0.3" top="0.4" bottom="0.4" header="0.5" footer="0.2"/>
  <pageSetup scale="52" orientation="landscape" r:id="rId1"/>
  <headerFooter alignWithMargins="0"/>
  <rowBreaks count="1" manualBreakCount="1">
    <brk id="54" max="16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C000"/>
    <pageSetUpPr fitToPage="1"/>
  </sheetPr>
  <dimension ref="B1:AE93"/>
  <sheetViews>
    <sheetView topLeftCell="A5" zoomScale="80" zoomScaleNormal="80" workbookViewId="0">
      <selection activeCell="I25" sqref="I25"/>
    </sheetView>
  </sheetViews>
  <sheetFormatPr defaultColWidth="9.33203125" defaultRowHeight="12.75"/>
  <cols>
    <col min="1" max="1" width="2.83203125" style="85" customWidth="1"/>
    <col min="2" max="2" width="10.83203125" style="85" customWidth="1"/>
    <col min="3" max="3" width="14.1640625" style="85" customWidth="1"/>
    <col min="4" max="4" width="12.33203125" style="85" customWidth="1"/>
    <col min="5" max="5" width="10" style="85" customWidth="1"/>
    <col min="6" max="6" width="10.5" style="85" customWidth="1"/>
    <col min="7" max="7" width="10.5" style="85" bestFit="1" customWidth="1"/>
    <col min="8" max="8" width="11.6640625" style="85" bestFit="1" customWidth="1"/>
    <col min="9" max="9" width="11.1640625" style="85" customWidth="1"/>
    <col min="10" max="10" width="12" style="85" bestFit="1" customWidth="1"/>
    <col min="11" max="11" width="14.1640625" style="85" customWidth="1"/>
    <col min="12" max="12" width="14.33203125" style="85" customWidth="1"/>
    <col min="13" max="13" width="9.33203125" style="85"/>
    <col min="14" max="14" width="9.33203125" style="85" customWidth="1"/>
    <col min="15" max="20" width="11.33203125" style="85" customWidth="1"/>
    <col min="21" max="21" width="10.33203125" style="85" customWidth="1"/>
    <col min="22" max="22" width="12" style="85" customWidth="1"/>
    <col min="23" max="23" width="11.5" style="85" customWidth="1"/>
    <col min="24" max="25" width="9.33203125" style="85"/>
    <col min="26" max="26" width="13.6640625" style="85" customWidth="1"/>
    <col min="27" max="27" width="9.33203125" style="85"/>
    <col min="28" max="29" width="9.33203125" style="117"/>
    <col min="30" max="16384" width="9.33203125" style="85"/>
  </cols>
  <sheetData>
    <row r="1" spans="2:31" ht="15.75" hidden="1">
      <c r="B1" s="1" t="s">
        <v>35</v>
      </c>
      <c r="C1" s="271"/>
      <c r="D1" s="271"/>
      <c r="E1" s="271"/>
      <c r="F1" s="271"/>
      <c r="G1" s="271"/>
      <c r="H1" s="271"/>
      <c r="I1" s="271"/>
      <c r="J1" s="271"/>
      <c r="K1" s="271"/>
    </row>
    <row r="2" spans="2:31" ht="15.75">
      <c r="B2" s="1"/>
      <c r="C2" s="271"/>
      <c r="D2" s="271"/>
      <c r="E2" s="271"/>
      <c r="F2" s="271"/>
      <c r="G2" s="271"/>
      <c r="H2" s="271"/>
      <c r="I2" s="271"/>
      <c r="J2" s="271"/>
      <c r="K2" s="271"/>
    </row>
    <row r="3" spans="2:31" ht="15.75">
      <c r="B3" s="1" t="s">
        <v>56</v>
      </c>
      <c r="C3" s="271"/>
      <c r="D3" s="271"/>
      <c r="E3" s="271"/>
      <c r="F3" s="271"/>
      <c r="G3" s="271"/>
      <c r="H3" s="271"/>
      <c r="I3" s="271"/>
      <c r="J3" s="271"/>
      <c r="K3" s="271"/>
      <c r="U3" s="117"/>
      <c r="V3" s="117"/>
      <c r="W3" s="117"/>
      <c r="X3" s="117"/>
      <c r="Y3" s="117"/>
      <c r="Z3" s="117"/>
      <c r="AA3" s="117"/>
    </row>
    <row r="4" spans="2:31" ht="15.75">
      <c r="B4" s="1" t="s">
        <v>138</v>
      </c>
      <c r="C4" s="271"/>
      <c r="D4" s="271"/>
      <c r="E4" s="271"/>
      <c r="F4" s="271"/>
      <c r="G4" s="271"/>
      <c r="H4" s="271"/>
      <c r="I4" s="271"/>
      <c r="J4" s="271"/>
      <c r="K4" s="271"/>
      <c r="U4" s="117"/>
      <c r="V4" s="117"/>
      <c r="W4" s="117"/>
      <c r="X4" s="117"/>
      <c r="Y4" s="117"/>
      <c r="Z4" s="117"/>
      <c r="AA4" s="117"/>
    </row>
    <row r="5" spans="2:31" ht="15.75">
      <c r="B5" s="1" t="str">
        <f>C52</f>
        <v>Naughton - 185 MW - SCCT Frame "F" x1 - East Side Resource (6,050')</v>
      </c>
      <c r="C5" s="271"/>
      <c r="D5" s="271"/>
      <c r="E5" s="271"/>
      <c r="F5" s="271"/>
      <c r="G5" s="271"/>
      <c r="H5" s="271"/>
      <c r="I5" s="271"/>
      <c r="J5" s="271"/>
      <c r="K5" s="271"/>
    </row>
    <row r="6" spans="2:31" ht="15.75">
      <c r="B6" s="1"/>
      <c r="C6" s="271"/>
      <c r="D6" s="271"/>
      <c r="E6" s="271"/>
      <c r="F6" s="271"/>
      <c r="G6" s="271"/>
      <c r="H6" s="271"/>
      <c r="I6" s="271"/>
      <c r="K6" s="272"/>
    </row>
    <row r="7" spans="2:31">
      <c r="B7" s="273"/>
      <c r="C7" s="273"/>
      <c r="D7" s="273"/>
      <c r="E7" s="273"/>
      <c r="F7" s="273"/>
      <c r="G7" s="273"/>
      <c r="H7" s="273"/>
      <c r="I7" s="271"/>
      <c r="J7" s="86"/>
      <c r="K7" s="86"/>
      <c r="L7" s="86"/>
      <c r="M7" s="86"/>
      <c r="N7" s="86"/>
      <c r="U7" s="119"/>
      <c r="V7" s="119"/>
      <c r="W7" s="119"/>
      <c r="X7" s="119"/>
      <c r="Y7" s="119"/>
      <c r="Z7" s="119"/>
      <c r="AA7" s="119"/>
      <c r="AB7" s="119"/>
      <c r="AC7" s="119"/>
      <c r="AD7" s="86"/>
      <c r="AE7" s="86"/>
    </row>
    <row r="8" spans="2:31" ht="51.75" customHeight="1">
      <c r="B8" s="16" t="s">
        <v>0</v>
      </c>
      <c r="C8" s="17" t="s">
        <v>10</v>
      </c>
      <c r="D8" s="17" t="s">
        <v>11</v>
      </c>
      <c r="E8" s="17" t="s">
        <v>12</v>
      </c>
      <c r="F8" s="17" t="s">
        <v>13</v>
      </c>
      <c r="G8" s="17" t="s">
        <v>113</v>
      </c>
      <c r="H8" s="17" t="s">
        <v>114</v>
      </c>
      <c r="I8" s="274" t="s">
        <v>21</v>
      </c>
      <c r="J8" s="274" t="s">
        <v>115</v>
      </c>
      <c r="K8" s="17" t="s">
        <v>52</v>
      </c>
      <c r="L8" s="121" t="s">
        <v>224</v>
      </c>
      <c r="U8" s="119"/>
      <c r="V8" s="119"/>
      <c r="W8" s="119"/>
      <c r="X8" s="119"/>
      <c r="Y8" s="119"/>
      <c r="Z8" s="119"/>
      <c r="AA8" s="119"/>
      <c r="AB8" s="119"/>
      <c r="AC8" s="119"/>
      <c r="AD8" s="86"/>
      <c r="AE8" s="86"/>
    </row>
    <row r="9" spans="2:31" ht="48" customHeight="1">
      <c r="B9" s="275"/>
      <c r="C9" s="18" t="s">
        <v>8</v>
      </c>
      <c r="D9" s="19" t="s">
        <v>9</v>
      </c>
      <c r="E9" s="19" t="s">
        <v>9</v>
      </c>
      <c r="F9" s="18" t="s">
        <v>31</v>
      </c>
      <c r="G9" s="19" t="s">
        <v>9</v>
      </c>
      <c r="H9" s="19" t="s">
        <v>9</v>
      </c>
      <c r="I9" s="19" t="s">
        <v>116</v>
      </c>
      <c r="J9" s="18" t="s">
        <v>31</v>
      </c>
      <c r="K9" s="18" t="s">
        <v>31</v>
      </c>
      <c r="L9" s="124" t="s">
        <v>9</v>
      </c>
      <c r="U9" s="119"/>
      <c r="V9" s="119"/>
      <c r="W9" s="119"/>
      <c r="X9" s="119"/>
      <c r="Y9" s="119"/>
      <c r="Z9" s="369"/>
      <c r="AA9" s="369"/>
      <c r="AB9" s="119"/>
      <c r="AC9" s="119"/>
      <c r="AD9" s="86"/>
      <c r="AE9" s="86"/>
    </row>
    <row r="10" spans="2:31">
      <c r="C10" s="276" t="s">
        <v>1</v>
      </c>
      <c r="D10" s="276" t="s">
        <v>2</v>
      </c>
      <c r="E10" s="276" t="s">
        <v>3</v>
      </c>
      <c r="F10" s="276" t="s">
        <v>4</v>
      </c>
      <c r="G10" s="276" t="s">
        <v>5</v>
      </c>
      <c r="H10" s="276" t="s">
        <v>7</v>
      </c>
      <c r="I10" s="276" t="s">
        <v>22</v>
      </c>
      <c r="J10" s="276" t="s">
        <v>23</v>
      </c>
      <c r="K10" s="276" t="s">
        <v>24</v>
      </c>
      <c r="L10" s="125" t="s">
        <v>24</v>
      </c>
      <c r="U10" s="119"/>
      <c r="V10" s="119"/>
      <c r="W10" s="119"/>
      <c r="X10" s="119"/>
      <c r="Y10" s="119"/>
      <c r="Z10" s="119"/>
      <c r="AA10" s="119"/>
      <c r="AB10" s="119"/>
      <c r="AC10" s="119"/>
      <c r="AD10" s="86"/>
      <c r="AE10" s="86"/>
    </row>
    <row r="11" spans="2:31" ht="6" customHeight="1">
      <c r="L11" s="119"/>
      <c r="U11" s="119"/>
      <c r="V11" s="119"/>
      <c r="W11" s="119"/>
      <c r="X11" s="119"/>
      <c r="Y11" s="119"/>
      <c r="Z11" s="119"/>
      <c r="AA11" s="119"/>
      <c r="AB11" s="119"/>
      <c r="AC11" s="119"/>
      <c r="AD11" s="86"/>
      <c r="AE11" s="86"/>
    </row>
    <row r="12" spans="2:31" ht="15.75">
      <c r="B12" s="43" t="str">
        <f>C52</f>
        <v>Naughton - 185 MW - SCCT Frame "F" x1 - East Side Resource (6,050')</v>
      </c>
      <c r="C12" s="86"/>
      <c r="E12" s="86"/>
      <c r="F12" s="86"/>
      <c r="G12" s="86"/>
      <c r="H12" s="86"/>
      <c r="I12" s="273"/>
      <c r="J12" s="273"/>
      <c r="K12" s="273"/>
      <c r="L12" s="119"/>
      <c r="U12" s="119"/>
      <c r="V12" s="119"/>
      <c r="W12" s="119"/>
      <c r="X12" s="119"/>
      <c r="Y12" s="119"/>
      <c r="Z12" s="119"/>
      <c r="AA12" s="119"/>
      <c r="AB12" s="119"/>
      <c r="AC12" s="119"/>
      <c r="AD12" s="86"/>
      <c r="AE12" s="86"/>
    </row>
    <row r="13" spans="2:31" ht="18.75" customHeight="1">
      <c r="B13" s="277"/>
      <c r="C13" s="278"/>
      <c r="D13" s="279"/>
      <c r="E13" s="280"/>
      <c r="F13" s="280"/>
      <c r="G13" s="281"/>
      <c r="H13" s="281"/>
      <c r="I13" s="281"/>
      <c r="J13" s="281"/>
      <c r="K13" s="281"/>
      <c r="L13" s="128"/>
      <c r="U13" s="164"/>
      <c r="V13" s="160"/>
      <c r="W13" s="160"/>
      <c r="X13" s="160"/>
      <c r="Y13" s="119"/>
      <c r="Z13" s="160"/>
      <c r="AA13" s="160"/>
      <c r="AB13" s="119"/>
      <c r="AC13" s="119"/>
      <c r="AD13" s="86"/>
      <c r="AE13" s="86"/>
    </row>
    <row r="14" spans="2:31">
      <c r="B14" s="277">
        <v>2016</v>
      </c>
      <c r="C14" s="278"/>
      <c r="D14" s="279"/>
      <c r="E14" s="280"/>
      <c r="F14" s="280"/>
      <c r="G14" s="281"/>
      <c r="H14" s="281"/>
      <c r="I14" s="281"/>
      <c r="J14" s="281"/>
      <c r="K14" s="281"/>
      <c r="L14" s="128"/>
      <c r="U14" s="119"/>
      <c r="V14" s="119"/>
      <c r="W14" s="160"/>
      <c r="X14" s="160"/>
      <c r="Y14" s="119"/>
      <c r="Z14" s="160"/>
      <c r="AA14" s="160"/>
      <c r="AB14" s="119"/>
      <c r="AC14" s="119"/>
      <c r="AD14" s="86"/>
      <c r="AE14" s="86"/>
    </row>
    <row r="15" spans="2:31">
      <c r="B15" s="277">
        <f t="shared" ref="B15:B40" si="0">B14+1</f>
        <v>2017</v>
      </c>
      <c r="C15" s="282"/>
      <c r="D15" s="279"/>
      <c r="E15" s="279"/>
      <c r="F15" s="279"/>
      <c r="G15" s="283"/>
      <c r="H15" s="283"/>
      <c r="I15" s="281"/>
      <c r="J15" s="281"/>
      <c r="K15" s="281"/>
      <c r="L15" s="128">
        <f>(E15+F15+G15)</f>
        <v>0</v>
      </c>
      <c r="M15" s="41"/>
      <c r="U15" s="119"/>
      <c r="V15" s="119"/>
      <c r="W15" s="160"/>
      <c r="X15" s="160"/>
      <c r="Y15" s="119"/>
      <c r="Z15" s="160"/>
      <c r="AA15" s="160"/>
      <c r="AB15" s="119"/>
      <c r="AC15" s="119"/>
      <c r="AD15" s="86"/>
      <c r="AE15" s="86"/>
    </row>
    <row r="16" spans="2:31">
      <c r="B16" s="277">
        <f t="shared" si="0"/>
        <v>2018</v>
      </c>
      <c r="C16" s="278"/>
      <c r="D16" s="279"/>
      <c r="E16" s="128"/>
      <c r="F16" s="280">
        <f>$J$63</f>
        <v>7.76</v>
      </c>
      <c r="G16" s="281"/>
      <c r="H16" s="281"/>
      <c r="I16" s="281"/>
      <c r="J16" s="281"/>
      <c r="K16" s="281"/>
      <c r="L16" s="128">
        <f t="shared" ref="L16:L40" si="1">(E16+F16+G16)</f>
        <v>7.76</v>
      </c>
      <c r="M16" s="41"/>
      <c r="U16" s="164"/>
      <c r="V16" s="160"/>
      <c r="W16" s="160"/>
      <c r="X16" s="370"/>
      <c r="Y16" s="119"/>
      <c r="Z16" s="160"/>
      <c r="AA16" s="160"/>
      <c r="AB16" s="119"/>
      <c r="AC16" s="119"/>
      <c r="AD16" s="86"/>
      <c r="AE16" s="86"/>
    </row>
    <row r="17" spans="2:31">
      <c r="B17" s="277">
        <f t="shared" si="0"/>
        <v>2019</v>
      </c>
      <c r="C17" s="282"/>
      <c r="D17" s="128"/>
      <c r="E17" s="128"/>
      <c r="F17" s="128">
        <f t="shared" ref="F17:F36" si="2">ROUND(F16*(1+(IFERROR(INDEX($D$81:$D$89,MATCH($B17,$C$81:$C$89,0),1),0)+IFERROR(INDEX($G$81:$G$89,MATCH($B17,$F$81:$F$89,0),1),0)+IFERROR(INDEX($J$81:$J$89,MATCH($B17,$I$81:$I$89,0),1),0))),2)</f>
        <v>7.9</v>
      </c>
      <c r="G17" s="281"/>
      <c r="H17" s="281"/>
      <c r="I17" s="281"/>
      <c r="J17" s="281"/>
      <c r="K17" s="281"/>
      <c r="L17" s="128">
        <f t="shared" si="1"/>
        <v>7.9</v>
      </c>
      <c r="M17" s="41"/>
      <c r="U17" s="164"/>
      <c r="V17" s="119"/>
      <c r="W17" s="160"/>
      <c r="X17" s="370"/>
      <c r="Y17" s="119"/>
      <c r="Z17" s="160"/>
      <c r="AA17" s="160"/>
      <c r="AB17" s="119"/>
      <c r="AC17" s="119"/>
      <c r="AD17" s="86"/>
      <c r="AE17" s="86"/>
    </row>
    <row r="18" spans="2:31">
      <c r="B18" s="277">
        <f t="shared" si="0"/>
        <v>2020</v>
      </c>
      <c r="C18" s="282"/>
      <c r="D18" s="128"/>
      <c r="E18" s="128"/>
      <c r="F18" s="128">
        <f t="shared" si="2"/>
        <v>7.99</v>
      </c>
      <c r="G18" s="281"/>
      <c r="H18" s="281"/>
      <c r="I18" s="281"/>
      <c r="J18" s="281"/>
      <c r="K18" s="281"/>
      <c r="L18" s="128">
        <f t="shared" si="1"/>
        <v>7.99</v>
      </c>
      <c r="M18" s="41"/>
      <c r="U18" s="164"/>
      <c r="V18" s="119"/>
      <c r="W18" s="160"/>
      <c r="X18" s="370"/>
      <c r="Y18" s="119"/>
      <c r="Z18" s="160"/>
      <c r="AA18" s="160"/>
      <c r="AB18" s="119"/>
      <c r="AC18" s="119"/>
      <c r="AD18" s="86"/>
      <c r="AE18" s="86"/>
    </row>
    <row r="19" spans="2:31">
      <c r="B19" s="277">
        <f t="shared" si="0"/>
        <v>2021</v>
      </c>
      <c r="C19" s="282"/>
      <c r="D19" s="128"/>
      <c r="E19" s="128"/>
      <c r="F19" s="128">
        <f t="shared" si="2"/>
        <v>8.14</v>
      </c>
      <c r="G19" s="281"/>
      <c r="H19" s="281"/>
      <c r="I19" s="281"/>
      <c r="J19" s="281"/>
      <c r="K19" s="281"/>
      <c r="L19" s="128">
        <f t="shared" si="1"/>
        <v>8.14</v>
      </c>
      <c r="M19" s="41"/>
      <c r="U19" s="164"/>
      <c r="V19" s="160"/>
      <c r="W19" s="160"/>
      <c r="X19" s="370"/>
      <c r="Y19" s="160"/>
      <c r="Z19" s="160"/>
      <c r="AA19" s="160"/>
      <c r="AB19" s="119"/>
      <c r="AC19" s="119"/>
      <c r="AD19" s="86"/>
      <c r="AE19" s="86"/>
    </row>
    <row r="20" spans="2:31">
      <c r="B20" s="277">
        <f t="shared" si="0"/>
        <v>2022</v>
      </c>
      <c r="C20" s="282"/>
      <c r="D20" s="128"/>
      <c r="E20" s="128"/>
      <c r="F20" s="128">
        <f t="shared" si="2"/>
        <v>8.32</v>
      </c>
      <c r="G20" s="281"/>
      <c r="H20" s="281"/>
      <c r="I20" s="281"/>
      <c r="J20" s="281"/>
      <c r="K20" s="281"/>
      <c r="L20" s="128">
        <f t="shared" si="1"/>
        <v>8.32</v>
      </c>
      <c r="M20" s="41"/>
      <c r="U20" s="164"/>
      <c r="V20" s="160"/>
      <c r="W20" s="160"/>
      <c r="X20" s="370"/>
      <c r="Y20" s="160"/>
      <c r="Z20" s="160"/>
      <c r="AA20" s="160"/>
      <c r="AB20" s="119"/>
      <c r="AC20" s="119"/>
      <c r="AD20" s="86"/>
      <c r="AE20" s="86"/>
    </row>
    <row r="21" spans="2:31">
      <c r="B21" s="277">
        <f t="shared" si="0"/>
        <v>2023</v>
      </c>
      <c r="C21" s="282"/>
      <c r="D21" s="128"/>
      <c r="E21" s="128"/>
      <c r="F21" s="128">
        <f t="shared" si="2"/>
        <v>8.49</v>
      </c>
      <c r="G21" s="281"/>
      <c r="H21" s="281"/>
      <c r="I21" s="281"/>
      <c r="J21" s="281"/>
      <c r="K21" s="281"/>
      <c r="L21" s="128">
        <f t="shared" si="1"/>
        <v>8.49</v>
      </c>
      <c r="M21" s="41"/>
      <c r="U21" s="164"/>
      <c r="V21" s="160"/>
      <c r="W21" s="160"/>
      <c r="X21" s="370"/>
      <c r="Y21" s="160"/>
      <c r="Z21" s="160"/>
      <c r="AA21" s="160"/>
      <c r="AB21" s="119"/>
      <c r="AC21" s="119"/>
      <c r="AD21" s="86"/>
      <c r="AE21" s="86"/>
    </row>
    <row r="22" spans="2:31">
      <c r="B22" s="277">
        <f t="shared" si="0"/>
        <v>2024</v>
      </c>
      <c r="C22" s="282"/>
      <c r="D22" s="128"/>
      <c r="E22" s="128"/>
      <c r="F22" s="128">
        <f t="shared" si="2"/>
        <v>8.66</v>
      </c>
      <c r="G22" s="281"/>
      <c r="H22" s="281"/>
      <c r="I22" s="281"/>
      <c r="J22" s="281"/>
      <c r="K22" s="281"/>
      <c r="L22" s="128">
        <f t="shared" si="1"/>
        <v>8.66</v>
      </c>
      <c r="M22" s="41"/>
      <c r="U22" s="164"/>
      <c r="V22" s="160"/>
      <c r="W22" s="160"/>
      <c r="X22" s="370"/>
      <c r="Y22" s="160"/>
      <c r="Z22" s="160"/>
      <c r="AA22" s="160"/>
      <c r="AB22" s="119"/>
      <c r="AC22" s="119"/>
      <c r="AD22" s="86"/>
      <c r="AE22" s="86"/>
    </row>
    <row r="23" spans="2:31">
      <c r="B23" s="277">
        <f t="shared" si="0"/>
        <v>2025</v>
      </c>
      <c r="C23" s="282"/>
      <c r="D23" s="128"/>
      <c r="E23" s="128"/>
      <c r="F23" s="128">
        <f t="shared" si="2"/>
        <v>8.84</v>
      </c>
      <c r="G23" s="281"/>
      <c r="H23" s="281"/>
      <c r="I23" s="281"/>
      <c r="J23" s="281"/>
      <c r="K23" s="281"/>
      <c r="L23" s="128">
        <f t="shared" si="1"/>
        <v>8.84</v>
      </c>
      <c r="M23" s="41"/>
      <c r="U23" s="164"/>
      <c r="V23" s="160"/>
      <c r="W23" s="160"/>
      <c r="X23" s="370"/>
      <c r="Y23" s="160"/>
      <c r="Z23" s="160"/>
      <c r="AA23" s="160"/>
      <c r="AB23" s="119"/>
      <c r="AC23" s="119"/>
      <c r="AD23" s="86"/>
      <c r="AE23" s="86"/>
    </row>
    <row r="24" spans="2:31">
      <c r="B24" s="277">
        <f t="shared" si="0"/>
        <v>2026</v>
      </c>
      <c r="C24" s="335">
        <f t="array" ref="C24">SUM(([24]StaBuild!$E$2:$E$1203)*([24]StaBuild!$C$2:$C$1203=$R$57)*([24]StaBuild!$A$2:$A$1203=B24))*1000000/($P$57*1000)</f>
        <v>718.66414277988076</v>
      </c>
      <c r="D24" s="279">
        <f>ROUND(C24*$C$74,2)</f>
        <v>50.01</v>
      </c>
      <c r="E24" s="256">
        <v>38.05330989724176</v>
      </c>
      <c r="F24" s="128">
        <f t="shared" si="2"/>
        <v>9.0299999999999994</v>
      </c>
      <c r="G24" s="281">
        <f t="shared" ref="G24:G36" si="3">ROUND(F24*(8.76*$G$63)+E24,2)</f>
        <v>64.16</v>
      </c>
      <c r="H24" s="281">
        <f t="shared" ref="H24:H36" si="4">ROUND(D24+G24,2)</f>
        <v>114.17</v>
      </c>
      <c r="I24" s="281">
        <f>VLOOKUP(B24,'Table 4'!$B$13:$D$43,3,FALSE)</f>
        <v>3.59</v>
      </c>
      <c r="J24" s="281">
        <f t="shared" ref="J24:J36" si="5">ROUND($K$63*I24/1000,2)</f>
        <v>35.130000000000003</v>
      </c>
      <c r="K24" s="281">
        <f t="shared" ref="K24:K36" si="6">ROUND(H24*1000/8760/$G$63+J24,2)</f>
        <v>74.62</v>
      </c>
      <c r="L24" s="128">
        <f t="shared" si="1"/>
        <v>111.24330989724176</v>
      </c>
      <c r="M24" s="41"/>
      <c r="U24" s="164"/>
      <c r="V24" s="160"/>
      <c r="W24" s="160"/>
      <c r="X24" s="160"/>
      <c r="Y24" s="160"/>
      <c r="Z24" s="160"/>
      <c r="AA24" s="160"/>
      <c r="AB24" s="119"/>
      <c r="AC24" s="119"/>
      <c r="AD24" s="86"/>
      <c r="AE24" s="86"/>
    </row>
    <row r="25" spans="2:31">
      <c r="B25" s="277">
        <f t="shared" si="0"/>
        <v>2027</v>
      </c>
      <c r="C25" s="282"/>
      <c r="D25" s="128">
        <f t="shared" ref="D25:D36" si="7">ROUND(D24*(1+(IFERROR(INDEX($D$81:$D$89,MATCH($B25,$C$81:$C$89,0),1),0)+IFERROR(INDEX($G$81:$G$89,MATCH($B25,$F$81:$F$89,0),1),0)+IFERROR(INDEX($J$81:$J$89,MATCH($B25,$I$81:$I$89,0),1),0))),2)</f>
        <v>51.16</v>
      </c>
      <c r="E25" s="128">
        <f t="shared" ref="E25:E36" si="8">ROUND(E24*(1+(IFERROR(INDEX($D$81:$D$89,MATCH($B25,$C$81:$C$89,0),1),0)+IFERROR(INDEX($G$81:$G$89,MATCH($B25,$F$81:$F$89,0),1),0)+IFERROR(INDEX($J$81:$J$89,MATCH($B25,$I$81:$I$89,0),1),0))),2)</f>
        <v>38.93</v>
      </c>
      <c r="F25" s="128">
        <f t="shared" si="2"/>
        <v>9.24</v>
      </c>
      <c r="G25" s="281">
        <f t="shared" si="3"/>
        <v>65.64</v>
      </c>
      <c r="H25" s="281">
        <f t="shared" si="4"/>
        <v>116.8</v>
      </c>
      <c r="I25" s="281">
        <f>VLOOKUP(B25,'Table 4'!$B$13:$D$43,3,FALSE)</f>
        <v>3.68</v>
      </c>
      <c r="J25" s="281">
        <f t="shared" si="5"/>
        <v>36.01</v>
      </c>
      <c r="K25" s="281">
        <f t="shared" si="6"/>
        <v>76.41</v>
      </c>
      <c r="L25" s="128">
        <f t="shared" si="1"/>
        <v>113.81</v>
      </c>
      <c r="M25" s="41"/>
      <c r="P25" s="339"/>
      <c r="U25" s="371"/>
      <c r="V25" s="160"/>
      <c r="W25" s="160"/>
      <c r="X25" s="160"/>
      <c r="Y25" s="160"/>
      <c r="Z25" s="160"/>
      <c r="AA25" s="160"/>
      <c r="AB25" s="119"/>
      <c r="AC25" s="119"/>
      <c r="AD25" s="86"/>
      <c r="AE25" s="86"/>
    </row>
    <row r="26" spans="2:31">
      <c r="B26" s="277">
        <f t="shared" si="0"/>
        <v>2028</v>
      </c>
      <c r="C26" s="282"/>
      <c r="D26" s="128">
        <f t="shared" si="7"/>
        <v>52.34</v>
      </c>
      <c r="E26" s="128">
        <f t="shared" si="8"/>
        <v>39.83</v>
      </c>
      <c r="F26" s="128">
        <f t="shared" si="2"/>
        <v>9.4499999999999993</v>
      </c>
      <c r="G26" s="281">
        <f t="shared" si="3"/>
        <v>67.150000000000006</v>
      </c>
      <c r="H26" s="281">
        <f t="shared" si="4"/>
        <v>119.49</v>
      </c>
      <c r="I26" s="281">
        <f>VLOOKUP(B26,'Table 4'!$B$13:$D$43,3,FALSE)</f>
        <v>3.87</v>
      </c>
      <c r="J26" s="281">
        <f t="shared" si="5"/>
        <v>37.869999999999997</v>
      </c>
      <c r="K26" s="281">
        <f t="shared" si="6"/>
        <v>79.2</v>
      </c>
      <c r="L26" s="128">
        <f t="shared" si="1"/>
        <v>116.43</v>
      </c>
      <c r="M26" s="41"/>
      <c r="U26" s="164"/>
      <c r="V26" s="160"/>
      <c r="W26" s="160"/>
      <c r="X26" s="160"/>
      <c r="Y26" s="160"/>
      <c r="Z26" s="160"/>
      <c r="AA26" s="160"/>
      <c r="AB26" s="119"/>
      <c r="AC26" s="119"/>
      <c r="AD26" s="86"/>
      <c r="AE26" s="86"/>
    </row>
    <row r="27" spans="2:31">
      <c r="B27" s="277">
        <f t="shared" si="0"/>
        <v>2029</v>
      </c>
      <c r="C27" s="282"/>
      <c r="D27" s="128">
        <f t="shared" si="7"/>
        <v>53.54</v>
      </c>
      <c r="E27" s="128">
        <f t="shared" si="8"/>
        <v>40.75</v>
      </c>
      <c r="F27" s="128">
        <f t="shared" si="2"/>
        <v>9.67</v>
      </c>
      <c r="G27" s="281">
        <f t="shared" si="3"/>
        <v>68.7</v>
      </c>
      <c r="H27" s="281">
        <f t="shared" si="4"/>
        <v>122.24</v>
      </c>
      <c r="I27" s="281">
        <f>VLOOKUP(B27,'Table 4'!$B$13:$D$43,3,FALSE)</f>
        <v>4.1399999999999997</v>
      </c>
      <c r="J27" s="281">
        <f t="shared" si="5"/>
        <v>40.51</v>
      </c>
      <c r="K27" s="281">
        <f t="shared" si="6"/>
        <v>82.8</v>
      </c>
      <c r="L27" s="128">
        <f t="shared" si="1"/>
        <v>119.12</v>
      </c>
      <c r="M27" s="41"/>
      <c r="U27" s="164"/>
      <c r="V27" s="160"/>
      <c r="W27" s="160"/>
      <c r="X27" s="160"/>
      <c r="Y27" s="160"/>
      <c r="Z27" s="160"/>
      <c r="AA27" s="160"/>
      <c r="AB27" s="119"/>
      <c r="AC27" s="119"/>
      <c r="AD27" s="86"/>
      <c r="AE27" s="86"/>
    </row>
    <row r="28" spans="2:31" s="286" customFormat="1">
      <c r="B28" s="284">
        <f t="shared" si="0"/>
        <v>2030</v>
      </c>
      <c r="C28" s="285"/>
      <c r="D28" s="128">
        <f t="shared" si="7"/>
        <v>54.77</v>
      </c>
      <c r="E28" s="128">
        <f t="shared" si="8"/>
        <v>41.69</v>
      </c>
      <c r="F28" s="128">
        <f t="shared" si="2"/>
        <v>9.89</v>
      </c>
      <c r="G28" s="281">
        <f t="shared" si="3"/>
        <v>70.28</v>
      </c>
      <c r="H28" s="281">
        <f t="shared" si="4"/>
        <v>125.05</v>
      </c>
      <c r="I28" s="281">
        <f>VLOOKUP(B28,'Table 4'!$B$13:$D$43,3,FALSE)</f>
        <v>4.4400000000000004</v>
      </c>
      <c r="J28" s="281">
        <f t="shared" si="5"/>
        <v>43.45</v>
      </c>
      <c r="K28" s="281">
        <f t="shared" si="6"/>
        <v>86.71</v>
      </c>
      <c r="L28" s="128">
        <f t="shared" si="1"/>
        <v>121.86</v>
      </c>
      <c r="M28" s="50"/>
      <c r="N28" s="85"/>
      <c r="O28" s="85"/>
      <c r="U28" s="164"/>
      <c r="V28" s="160"/>
      <c r="W28" s="160"/>
      <c r="X28" s="160"/>
      <c r="Y28" s="160"/>
      <c r="Z28" s="160"/>
      <c r="AA28" s="160"/>
      <c r="AB28" s="119"/>
      <c r="AC28" s="119"/>
      <c r="AD28" s="372"/>
      <c r="AE28" s="372"/>
    </row>
    <row r="29" spans="2:31" s="286" customFormat="1">
      <c r="B29" s="284">
        <f t="shared" si="0"/>
        <v>2031</v>
      </c>
      <c r="C29" s="285"/>
      <c r="D29" s="128">
        <f t="shared" si="7"/>
        <v>56.03</v>
      </c>
      <c r="E29" s="128">
        <f t="shared" si="8"/>
        <v>42.65</v>
      </c>
      <c r="F29" s="128">
        <f t="shared" si="2"/>
        <v>10.119999999999999</v>
      </c>
      <c r="G29" s="281">
        <f t="shared" si="3"/>
        <v>71.900000000000006</v>
      </c>
      <c r="H29" s="281">
        <f t="shared" si="4"/>
        <v>127.93</v>
      </c>
      <c r="I29" s="281">
        <f>VLOOKUP(B29,'Table 4'!$B$13:$D$43,3,FALSE)</f>
        <v>4.63</v>
      </c>
      <c r="J29" s="281">
        <f t="shared" si="5"/>
        <v>45.31</v>
      </c>
      <c r="K29" s="281">
        <f t="shared" si="6"/>
        <v>89.56</v>
      </c>
      <c r="L29" s="128">
        <f t="shared" si="1"/>
        <v>124.67</v>
      </c>
      <c r="M29" s="50"/>
      <c r="N29" s="85"/>
      <c r="O29" s="85"/>
      <c r="U29" s="164"/>
      <c r="V29" s="160"/>
      <c r="W29" s="160"/>
      <c r="X29" s="160"/>
      <c r="Y29" s="160"/>
      <c r="Z29" s="160"/>
      <c r="AA29" s="160"/>
      <c r="AB29" s="119"/>
      <c r="AC29" s="119"/>
      <c r="AD29" s="372"/>
      <c r="AE29" s="372"/>
    </row>
    <row r="30" spans="2:31" s="286" customFormat="1">
      <c r="B30" s="284">
        <f t="shared" si="0"/>
        <v>2032</v>
      </c>
      <c r="C30" s="285"/>
      <c r="D30" s="128">
        <f t="shared" si="7"/>
        <v>57.32</v>
      </c>
      <c r="E30" s="128">
        <f t="shared" si="8"/>
        <v>43.63</v>
      </c>
      <c r="F30" s="128">
        <f t="shared" si="2"/>
        <v>10.35</v>
      </c>
      <c r="G30" s="281">
        <f t="shared" si="3"/>
        <v>73.55</v>
      </c>
      <c r="H30" s="281">
        <f t="shared" si="4"/>
        <v>130.87</v>
      </c>
      <c r="I30" s="281">
        <f>VLOOKUP(B30,'Table 4'!$B$13:$D$43,3,FALSE)</f>
        <v>4.67</v>
      </c>
      <c r="J30" s="281">
        <f t="shared" si="5"/>
        <v>45.7</v>
      </c>
      <c r="K30" s="281">
        <f t="shared" si="6"/>
        <v>90.97</v>
      </c>
      <c r="L30" s="128">
        <f t="shared" si="1"/>
        <v>127.53</v>
      </c>
      <c r="M30" s="50"/>
      <c r="N30" s="85"/>
      <c r="O30" s="85"/>
      <c r="U30" s="164"/>
      <c r="V30" s="160"/>
      <c r="W30" s="160"/>
      <c r="X30" s="160"/>
      <c r="Y30" s="160"/>
      <c r="Z30" s="160"/>
      <c r="AA30" s="160"/>
      <c r="AB30" s="119"/>
      <c r="AC30" s="119"/>
      <c r="AD30" s="372"/>
      <c r="AE30" s="372"/>
    </row>
    <row r="31" spans="2:31" s="286" customFormat="1">
      <c r="B31" s="284">
        <f t="shared" si="0"/>
        <v>2033</v>
      </c>
      <c r="C31" s="285"/>
      <c r="D31" s="128">
        <f t="shared" si="7"/>
        <v>58.64</v>
      </c>
      <c r="E31" s="128">
        <f t="shared" si="8"/>
        <v>44.63</v>
      </c>
      <c r="F31" s="128">
        <f t="shared" si="2"/>
        <v>10.59</v>
      </c>
      <c r="G31" s="281">
        <f t="shared" si="3"/>
        <v>75.239999999999995</v>
      </c>
      <c r="H31" s="281">
        <f t="shared" si="4"/>
        <v>133.88</v>
      </c>
      <c r="I31" s="281">
        <f>VLOOKUP(B31,'Table 4'!$B$13:$D$43,3,FALSE)</f>
        <v>4.8</v>
      </c>
      <c r="J31" s="281">
        <f t="shared" si="5"/>
        <v>46.97</v>
      </c>
      <c r="K31" s="281">
        <f t="shared" si="6"/>
        <v>93.28</v>
      </c>
      <c r="L31" s="128">
        <f t="shared" si="1"/>
        <v>130.45999999999998</v>
      </c>
      <c r="M31" s="50"/>
      <c r="N31" s="85"/>
      <c r="O31" s="85"/>
      <c r="U31" s="164"/>
      <c r="V31" s="160"/>
      <c r="W31" s="160"/>
      <c r="X31" s="160"/>
      <c r="Y31" s="160"/>
      <c r="Z31" s="160"/>
      <c r="AA31" s="160"/>
      <c r="AB31" s="119"/>
      <c r="AC31" s="119"/>
      <c r="AD31" s="372"/>
      <c r="AE31" s="372"/>
    </row>
    <row r="32" spans="2:31" s="286" customFormat="1">
      <c r="B32" s="284">
        <f t="shared" si="0"/>
        <v>2034</v>
      </c>
      <c r="C32" s="285"/>
      <c r="D32" s="128">
        <f t="shared" si="7"/>
        <v>59.99</v>
      </c>
      <c r="E32" s="128">
        <f t="shared" si="8"/>
        <v>45.66</v>
      </c>
      <c r="F32" s="128">
        <f t="shared" si="2"/>
        <v>10.83</v>
      </c>
      <c r="G32" s="281">
        <f t="shared" si="3"/>
        <v>76.97</v>
      </c>
      <c r="H32" s="281">
        <f t="shared" si="4"/>
        <v>136.96</v>
      </c>
      <c r="I32" s="281">
        <f>VLOOKUP(B32,'Table 4'!$B$13:$D$43,3,FALSE)</f>
        <v>4.96</v>
      </c>
      <c r="J32" s="281">
        <f t="shared" si="5"/>
        <v>48.54</v>
      </c>
      <c r="K32" s="281">
        <f t="shared" si="6"/>
        <v>95.92</v>
      </c>
      <c r="L32" s="128">
        <f t="shared" si="1"/>
        <v>133.45999999999998</v>
      </c>
      <c r="M32" s="50"/>
      <c r="N32" s="85"/>
      <c r="O32" s="85"/>
      <c r="U32" s="164"/>
      <c r="V32" s="160"/>
      <c r="W32" s="160"/>
      <c r="X32" s="160"/>
      <c r="Y32" s="160"/>
      <c r="Z32" s="160"/>
      <c r="AA32" s="160"/>
      <c r="AB32" s="119"/>
      <c r="AC32" s="119"/>
      <c r="AD32" s="372"/>
      <c r="AE32" s="372"/>
    </row>
    <row r="33" spans="2:31">
      <c r="B33" s="277">
        <f t="shared" si="0"/>
        <v>2035</v>
      </c>
      <c r="C33" s="282"/>
      <c r="D33" s="128">
        <f t="shared" si="7"/>
        <v>61.37</v>
      </c>
      <c r="E33" s="128">
        <f t="shared" si="8"/>
        <v>46.71</v>
      </c>
      <c r="F33" s="128">
        <f t="shared" si="2"/>
        <v>11.08</v>
      </c>
      <c r="G33" s="281">
        <f t="shared" si="3"/>
        <v>78.739999999999995</v>
      </c>
      <c r="H33" s="281">
        <f t="shared" si="4"/>
        <v>140.11000000000001</v>
      </c>
      <c r="I33" s="281">
        <f>VLOOKUP(B33,'Table 4'!$B$13:$D$43,3,FALSE)</f>
        <v>5.09</v>
      </c>
      <c r="J33" s="281">
        <f t="shared" si="5"/>
        <v>49.81</v>
      </c>
      <c r="K33" s="281">
        <f t="shared" si="6"/>
        <v>98.28</v>
      </c>
      <c r="L33" s="128">
        <f t="shared" si="1"/>
        <v>136.53</v>
      </c>
      <c r="M33" s="50"/>
      <c r="U33" s="164"/>
      <c r="V33" s="160"/>
      <c r="W33" s="160"/>
      <c r="X33" s="160"/>
      <c r="Y33" s="160"/>
      <c r="Z33" s="160"/>
      <c r="AA33" s="160"/>
      <c r="AB33" s="119"/>
      <c r="AC33" s="119"/>
      <c r="AD33" s="86"/>
      <c r="AE33" s="86"/>
    </row>
    <row r="34" spans="2:31">
      <c r="B34" s="277">
        <f t="shared" si="0"/>
        <v>2036</v>
      </c>
      <c r="C34" s="282"/>
      <c r="D34" s="128">
        <f t="shared" si="7"/>
        <v>62.78</v>
      </c>
      <c r="E34" s="128">
        <f t="shared" si="8"/>
        <v>47.78</v>
      </c>
      <c r="F34" s="128">
        <f t="shared" si="2"/>
        <v>11.33</v>
      </c>
      <c r="G34" s="281">
        <f t="shared" si="3"/>
        <v>80.53</v>
      </c>
      <c r="H34" s="281">
        <f t="shared" si="4"/>
        <v>143.31</v>
      </c>
      <c r="I34" s="281">
        <f>VLOOKUP(B34,'Table 4'!$B$13:$D$43,3,FALSE)</f>
        <v>5.25</v>
      </c>
      <c r="J34" s="281">
        <f t="shared" si="5"/>
        <v>51.38</v>
      </c>
      <c r="K34" s="281">
        <f t="shared" si="6"/>
        <v>100.95</v>
      </c>
      <c r="L34" s="128">
        <f t="shared" si="1"/>
        <v>139.63999999999999</v>
      </c>
      <c r="M34" s="50"/>
      <c r="U34" s="86"/>
      <c r="V34" s="86"/>
      <c r="W34" s="86"/>
      <c r="X34" s="86"/>
      <c r="Y34" s="86"/>
      <c r="Z34" s="86"/>
      <c r="AA34" s="86"/>
      <c r="AB34" s="119"/>
      <c r="AC34" s="119"/>
      <c r="AD34" s="86"/>
      <c r="AE34" s="86"/>
    </row>
    <row r="35" spans="2:31">
      <c r="B35" s="277">
        <f t="shared" si="0"/>
        <v>2037</v>
      </c>
      <c r="C35" s="282"/>
      <c r="D35" s="128">
        <f t="shared" si="7"/>
        <v>64.22</v>
      </c>
      <c r="E35" s="128">
        <f t="shared" si="8"/>
        <v>48.88</v>
      </c>
      <c r="F35" s="128">
        <f t="shared" si="2"/>
        <v>11.59</v>
      </c>
      <c r="G35" s="281">
        <f t="shared" si="3"/>
        <v>82.38</v>
      </c>
      <c r="H35" s="281">
        <f t="shared" si="4"/>
        <v>146.6</v>
      </c>
      <c r="I35" s="281">
        <f>VLOOKUP(B35,'Table 4'!$B$13:$D$43,3,FALSE)</f>
        <v>5.27</v>
      </c>
      <c r="J35" s="281">
        <f t="shared" si="5"/>
        <v>51.57</v>
      </c>
      <c r="K35" s="281">
        <f t="shared" si="6"/>
        <v>102.28</v>
      </c>
      <c r="L35" s="128">
        <f t="shared" si="1"/>
        <v>142.85</v>
      </c>
      <c r="M35" s="50"/>
      <c r="U35" s="86"/>
      <c r="V35" s="86"/>
      <c r="W35" s="86"/>
      <c r="X35" s="86"/>
      <c r="Y35" s="86"/>
      <c r="Z35" s="86"/>
      <c r="AA35" s="86"/>
      <c r="AB35" s="119"/>
      <c r="AC35" s="119"/>
      <c r="AD35" s="86"/>
      <c r="AE35" s="86"/>
    </row>
    <row r="36" spans="2:31">
      <c r="B36" s="277">
        <f t="shared" si="0"/>
        <v>2038</v>
      </c>
      <c r="C36" s="282"/>
      <c r="D36" s="128">
        <f t="shared" si="7"/>
        <v>65.7</v>
      </c>
      <c r="E36" s="128">
        <f t="shared" si="8"/>
        <v>50</v>
      </c>
      <c r="F36" s="128">
        <f t="shared" si="2"/>
        <v>11.86</v>
      </c>
      <c r="G36" s="281">
        <f t="shared" si="3"/>
        <v>84.28</v>
      </c>
      <c r="H36" s="281">
        <f t="shared" si="4"/>
        <v>149.97999999999999</v>
      </c>
      <c r="I36" s="281">
        <f>VLOOKUP(B36,'Table 4'!$B$13:$D$43,3,FALSE)</f>
        <v>5.66</v>
      </c>
      <c r="J36" s="281">
        <f t="shared" si="5"/>
        <v>55.39</v>
      </c>
      <c r="K36" s="281">
        <f t="shared" si="6"/>
        <v>107.27</v>
      </c>
      <c r="L36" s="128">
        <f t="shared" si="1"/>
        <v>146.13999999999999</v>
      </c>
      <c r="M36" s="50"/>
      <c r="U36" s="86"/>
      <c r="V36" s="86"/>
      <c r="W36" s="86"/>
      <c r="X36" s="86"/>
      <c r="Y36" s="86"/>
      <c r="Z36" s="86"/>
      <c r="AA36" s="86"/>
      <c r="AB36" s="119"/>
      <c r="AC36" s="119"/>
      <c r="AD36" s="86"/>
      <c r="AE36" s="86"/>
    </row>
    <row r="37" spans="2:31">
      <c r="B37" s="277">
        <f t="shared" si="0"/>
        <v>2039</v>
      </c>
      <c r="C37" s="282"/>
      <c r="D37" s="128">
        <f t="shared" ref="D37:D40" si="9">ROUND(D36*(1+(IFERROR(INDEX($D$81:$D$89,MATCH($B37,$C$81:$C$89,0),1),0)+IFERROR(INDEX($G$81:$G$89,MATCH($B37,$F$81:$F$89,0),1),0)+IFERROR(INDEX($J$81:$J$89,MATCH($B37,$I$81:$I$89,0),1),0))),2)</f>
        <v>67.209999999999994</v>
      </c>
      <c r="E37" s="128">
        <f t="shared" ref="E37:E40" si="10">ROUND(E36*(1+(IFERROR(INDEX($D$81:$D$89,MATCH($B37,$C$81:$C$89,0),1),0)+IFERROR(INDEX($G$81:$G$89,MATCH($B37,$F$81:$F$89,0),1),0)+IFERROR(INDEX($J$81:$J$89,MATCH($B37,$I$81:$I$89,0),1),0))),2)</f>
        <v>51.15</v>
      </c>
      <c r="F37" s="128">
        <f t="shared" ref="F37:F40" si="11">ROUND(F36*(1+(IFERROR(INDEX($D$81:$D$89,MATCH($B37,$C$81:$C$89,0),1),0)+IFERROR(INDEX($G$81:$G$89,MATCH($B37,$F$81:$F$89,0),1),0)+IFERROR(INDEX($J$81:$J$89,MATCH($B37,$I$81:$I$89,0),1),0))),2)</f>
        <v>12.13</v>
      </c>
      <c r="G37" s="281">
        <f t="shared" ref="G37:G40" si="12">ROUND(F37*(8.76*$G$63)+E37,2)</f>
        <v>86.22</v>
      </c>
      <c r="H37" s="281">
        <f t="shared" ref="H37:H40" si="13">ROUND(D37+G37,2)</f>
        <v>153.43</v>
      </c>
      <c r="I37" s="281">
        <f>VLOOKUP(B37,'Table 4'!$B$13:$D$43,3,FALSE)</f>
        <v>6.2</v>
      </c>
      <c r="J37" s="281">
        <f t="shared" ref="J37:J40" si="14">ROUND($K$63*I37/1000,2)</f>
        <v>60.67</v>
      </c>
      <c r="K37" s="281">
        <f t="shared" ref="K37:K40" si="15">ROUND(H37*1000/8760/$G$63+J37,2)</f>
        <v>113.75</v>
      </c>
      <c r="L37" s="128">
        <f t="shared" si="1"/>
        <v>149.5</v>
      </c>
      <c r="U37" s="86"/>
      <c r="V37" s="86"/>
      <c r="W37" s="86"/>
      <c r="X37" s="86"/>
      <c r="Y37" s="86"/>
      <c r="Z37" s="86"/>
      <c r="AA37" s="86"/>
      <c r="AB37" s="119"/>
      <c r="AC37" s="119"/>
      <c r="AD37" s="86"/>
      <c r="AE37" s="86"/>
    </row>
    <row r="38" spans="2:31">
      <c r="B38" s="277">
        <f t="shared" si="0"/>
        <v>2040</v>
      </c>
      <c r="C38" s="282"/>
      <c r="D38" s="128">
        <f t="shared" si="9"/>
        <v>68.760000000000005</v>
      </c>
      <c r="E38" s="128">
        <f t="shared" si="10"/>
        <v>52.33</v>
      </c>
      <c r="F38" s="128">
        <f t="shared" si="11"/>
        <v>12.41</v>
      </c>
      <c r="G38" s="281">
        <f t="shared" si="12"/>
        <v>88.2</v>
      </c>
      <c r="H38" s="281">
        <f t="shared" si="13"/>
        <v>156.96</v>
      </c>
      <c r="I38" s="281">
        <f>VLOOKUP(B38,'Table 4'!$B$13:$D$43,3,FALSE)</f>
        <v>6.57</v>
      </c>
      <c r="J38" s="281">
        <f t="shared" si="14"/>
        <v>64.290000000000006</v>
      </c>
      <c r="K38" s="281">
        <f t="shared" si="15"/>
        <v>118.59</v>
      </c>
      <c r="L38" s="128">
        <f t="shared" si="1"/>
        <v>152.94</v>
      </c>
      <c r="U38" s="86"/>
      <c r="V38" s="86"/>
      <c r="W38" s="86"/>
      <c r="X38" s="86"/>
      <c r="Y38" s="86"/>
      <c r="Z38" s="86"/>
      <c r="AA38" s="86"/>
      <c r="AB38" s="119"/>
      <c r="AC38" s="119"/>
      <c r="AD38" s="86"/>
      <c r="AE38" s="86"/>
    </row>
    <row r="39" spans="2:31">
      <c r="B39" s="277">
        <f t="shared" si="0"/>
        <v>2041</v>
      </c>
      <c r="C39" s="282"/>
      <c r="D39" s="128">
        <f t="shared" si="9"/>
        <v>70.34</v>
      </c>
      <c r="E39" s="128">
        <f t="shared" si="10"/>
        <v>53.53</v>
      </c>
      <c r="F39" s="128">
        <f t="shared" si="11"/>
        <v>12.7</v>
      </c>
      <c r="G39" s="281">
        <f t="shared" si="12"/>
        <v>90.24</v>
      </c>
      <c r="H39" s="281">
        <f t="shared" si="13"/>
        <v>160.58000000000001</v>
      </c>
      <c r="I39" s="128">
        <f t="shared" ref="I39:I40" si="16">ROUND(I38*(1+(IFERROR(INDEX($D$81:$D$89,MATCH($B39,$C$81:$C$89,0),1),0)+IFERROR(INDEX($G$81:$G$89,MATCH($B39,$F$81:$F$89,0),1),0)+IFERROR(INDEX($J$81:$J$89,MATCH($B39,$I$81:$I$89,0),1),0))),2)</f>
        <v>6.72</v>
      </c>
      <c r="J39" s="281">
        <f t="shared" si="14"/>
        <v>65.760000000000005</v>
      </c>
      <c r="K39" s="281">
        <f t="shared" si="15"/>
        <v>121.31</v>
      </c>
      <c r="L39" s="128">
        <f t="shared" si="1"/>
        <v>156.47</v>
      </c>
      <c r="U39" s="86"/>
      <c r="V39" s="86"/>
      <c r="W39" s="86"/>
      <c r="X39" s="86"/>
      <c r="Y39" s="86"/>
      <c r="Z39" s="86"/>
      <c r="AA39" s="86"/>
      <c r="AB39" s="119"/>
      <c r="AC39" s="119"/>
      <c r="AD39" s="86"/>
      <c r="AE39" s="86"/>
    </row>
    <row r="40" spans="2:31">
      <c r="B40" s="277">
        <f t="shared" si="0"/>
        <v>2042</v>
      </c>
      <c r="C40" s="282"/>
      <c r="D40" s="128">
        <f t="shared" si="9"/>
        <v>71.959999999999994</v>
      </c>
      <c r="E40" s="128">
        <f t="shared" si="10"/>
        <v>54.76</v>
      </c>
      <c r="F40" s="128">
        <f t="shared" si="11"/>
        <v>12.99</v>
      </c>
      <c r="G40" s="281">
        <f t="shared" si="12"/>
        <v>92.31</v>
      </c>
      <c r="H40" s="281">
        <f t="shared" si="13"/>
        <v>164.27</v>
      </c>
      <c r="I40" s="128">
        <f t="shared" si="16"/>
        <v>6.87</v>
      </c>
      <c r="J40" s="281">
        <f t="shared" si="14"/>
        <v>67.23</v>
      </c>
      <c r="K40" s="281">
        <f t="shared" si="15"/>
        <v>124.06</v>
      </c>
      <c r="L40" s="128">
        <f t="shared" si="1"/>
        <v>160.06</v>
      </c>
      <c r="U40" s="86"/>
      <c r="V40" s="86"/>
      <c r="W40" s="86"/>
      <c r="X40" s="86"/>
      <c r="Y40" s="86"/>
      <c r="Z40" s="86"/>
      <c r="AA40" s="86"/>
      <c r="AB40" s="119"/>
      <c r="AC40" s="119"/>
      <c r="AD40" s="86"/>
      <c r="AE40" s="86"/>
    </row>
    <row r="41" spans="2:31">
      <c r="M41" s="277"/>
      <c r="O41" s="287"/>
      <c r="U41" s="86"/>
      <c r="V41" s="86"/>
      <c r="W41" s="86"/>
      <c r="X41" s="86"/>
      <c r="Y41" s="86"/>
      <c r="Z41" s="86"/>
      <c r="AA41" s="86"/>
      <c r="AB41" s="119"/>
      <c r="AC41" s="119"/>
      <c r="AD41" s="86"/>
      <c r="AE41" s="86"/>
    </row>
    <row r="42" spans="2:31" ht="14.25">
      <c r="B42" s="4" t="s">
        <v>25</v>
      </c>
      <c r="C42" s="20"/>
      <c r="D42" s="20"/>
      <c r="E42" s="20"/>
      <c r="F42" s="20"/>
      <c r="G42" s="20"/>
      <c r="H42" s="20"/>
      <c r="I42" s="20"/>
      <c r="J42" s="20"/>
      <c r="K42" s="20"/>
      <c r="M42" s="277"/>
      <c r="N42" s="287"/>
      <c r="O42" s="287"/>
      <c r="U42" s="86"/>
      <c r="V42" s="86"/>
      <c r="W42" s="86"/>
      <c r="X42" s="86"/>
      <c r="Y42" s="86"/>
      <c r="Z42" s="86"/>
      <c r="AA42" s="86"/>
      <c r="AB42" s="119"/>
      <c r="AC42" s="119"/>
      <c r="AD42" s="86"/>
      <c r="AE42" s="86"/>
    </row>
    <row r="43" spans="2:31">
      <c r="U43" s="86"/>
      <c r="V43" s="86"/>
      <c r="W43" s="86"/>
      <c r="X43" s="86"/>
      <c r="Y43" s="86"/>
      <c r="Z43" s="86"/>
      <c r="AA43" s="86"/>
      <c r="AB43" s="119"/>
      <c r="AC43" s="119"/>
      <c r="AD43" s="86"/>
      <c r="AE43" s="86"/>
    </row>
    <row r="44" spans="2:31">
      <c r="B44" s="85" t="s">
        <v>117</v>
      </c>
      <c r="D44" s="288" t="s">
        <v>139</v>
      </c>
      <c r="U44" s="86"/>
      <c r="V44" s="86"/>
      <c r="W44" s="86"/>
      <c r="X44" s="86"/>
      <c r="Y44" s="86"/>
      <c r="Z44" s="86"/>
      <c r="AA44" s="86"/>
      <c r="AB44" s="119"/>
      <c r="AC44" s="119"/>
      <c r="AD44" s="86"/>
      <c r="AE44" s="86"/>
    </row>
    <row r="45" spans="2:31">
      <c r="C45" s="289" t="str">
        <f>D10</f>
        <v>(b)</v>
      </c>
      <c r="D45" s="281" t="str">
        <f>"= "&amp;C10&amp;" x "&amp;C74</f>
        <v>= (a) x 0.0695884915153164</v>
      </c>
      <c r="U45" s="86"/>
      <c r="V45" s="86"/>
      <c r="W45" s="86"/>
      <c r="X45" s="86"/>
      <c r="Y45" s="86"/>
      <c r="Z45" s="86"/>
      <c r="AA45" s="86"/>
      <c r="AB45" s="119"/>
      <c r="AC45" s="119"/>
      <c r="AD45" s="86"/>
      <c r="AE45" s="86"/>
    </row>
    <row r="46" spans="2:31">
      <c r="C46" s="289" t="str">
        <f>G10</f>
        <v>(e)</v>
      </c>
      <c r="D46" s="281" t="str">
        <f>"= "&amp;$F$10&amp;" x  (8.76 x "&amp;TEXT(G63,"0.0%")&amp;") + "&amp;$E$10</f>
        <v>= (d) x  (8.76 x 33.0%) + (c)</v>
      </c>
      <c r="U46" s="86"/>
      <c r="V46" s="86"/>
      <c r="W46" s="86"/>
      <c r="X46" s="86"/>
      <c r="Y46" s="86"/>
      <c r="Z46" s="86"/>
      <c r="AA46" s="86"/>
      <c r="AB46" s="119"/>
      <c r="AC46" s="119"/>
      <c r="AD46" s="86"/>
      <c r="AE46" s="86"/>
    </row>
    <row r="47" spans="2:31">
      <c r="C47" s="289" t="str">
        <f>H10</f>
        <v>(f)</v>
      </c>
      <c r="D47" s="281" t="str">
        <f>"= "&amp;D10&amp;" + "&amp;G10</f>
        <v>= (b) + (e)</v>
      </c>
      <c r="U47" s="86"/>
      <c r="V47" s="86"/>
      <c r="W47" s="86"/>
      <c r="X47" s="86"/>
      <c r="Y47" s="86"/>
      <c r="Z47" s="86"/>
      <c r="AA47" s="86"/>
      <c r="AB47" s="119"/>
      <c r="AC47" s="119"/>
      <c r="AD47" s="86"/>
      <c r="AE47" s="86"/>
    </row>
    <row r="48" spans="2:31">
      <c r="C48" s="289" t="str">
        <f>I10</f>
        <v>(g)</v>
      </c>
      <c r="D48" s="290" t="str">
        <f>'Table 4'!B3&amp;" - "&amp;'Table 4'!B4</f>
        <v>Table 4 - Burnertip Natural Gas Price Forecast</v>
      </c>
      <c r="U48" s="86"/>
      <c r="V48" s="86"/>
      <c r="W48" s="86"/>
      <c r="X48" s="86"/>
      <c r="Y48" s="86"/>
      <c r="Z48" s="86"/>
      <c r="AA48" s="86"/>
      <c r="AB48" s="119"/>
      <c r="AC48" s="119"/>
      <c r="AD48" s="86"/>
      <c r="AE48" s="86"/>
    </row>
    <row r="49" spans="3:31">
      <c r="C49" s="289" t="str">
        <f>J10</f>
        <v>(h)</v>
      </c>
      <c r="D49" s="281" t="str">
        <f>"= "&amp;TEXT(K63,"?,0")&amp;" MMBtu/MWH x "&amp;I9</f>
        <v>= 9,786 MMBtu/MWH x $/MMBtu</v>
      </c>
      <c r="U49" s="86"/>
      <c r="V49" s="86"/>
      <c r="W49" s="86"/>
      <c r="X49" s="86"/>
      <c r="Y49" s="86"/>
      <c r="Z49" s="86"/>
      <c r="AA49" s="86"/>
      <c r="AB49" s="119"/>
      <c r="AC49" s="119"/>
      <c r="AD49" s="86"/>
      <c r="AE49" s="86"/>
    </row>
    <row r="50" spans="3:31">
      <c r="C50" s="289" t="str">
        <f>K10</f>
        <v>(i)</v>
      </c>
      <c r="D50" s="281" t="str">
        <f>"= "&amp;H10&amp;" / (8.76 x 'Capacity Factor' ) + "&amp;J10</f>
        <v>= (f) / (8.76 x 'Capacity Factor' ) + (h)</v>
      </c>
      <c r="U50" s="86"/>
      <c r="V50" s="86"/>
      <c r="W50" s="86"/>
      <c r="X50" s="86"/>
      <c r="Y50" s="86"/>
      <c r="Z50" s="86"/>
      <c r="AA50" s="86"/>
      <c r="AB50" s="119"/>
      <c r="AC50" s="119"/>
      <c r="AD50" s="86"/>
      <c r="AE50" s="86"/>
    </row>
    <row r="51" spans="3:31" ht="13.5" thickBot="1">
      <c r="U51" s="86"/>
      <c r="V51" s="86"/>
      <c r="W51" s="86"/>
      <c r="X51" s="86"/>
      <c r="Y51" s="86"/>
      <c r="Z51" s="86"/>
      <c r="AA51" s="86"/>
      <c r="AB51" s="119"/>
      <c r="AC51" s="119"/>
      <c r="AD51" s="86"/>
      <c r="AE51" s="86"/>
    </row>
    <row r="52" spans="3:31" ht="13.5" thickBot="1">
      <c r="C52" s="42" t="s">
        <v>143</v>
      </c>
      <c r="D52" s="291"/>
      <c r="E52" s="291"/>
      <c r="F52" s="291"/>
      <c r="G52" s="291"/>
      <c r="H52" s="291"/>
      <c r="I52" s="291"/>
      <c r="J52" s="292"/>
      <c r="K52" s="293"/>
    </row>
    <row r="53" spans="3:31" ht="5.25" customHeight="1"/>
    <row r="54" spans="3:31" ht="5.25" customHeight="1"/>
    <row r="55" spans="3:31">
      <c r="C55" s="294" t="s">
        <v>118</v>
      </c>
      <c r="D55" s="295"/>
      <c r="E55" s="294"/>
      <c r="F55" s="296" t="s">
        <v>32</v>
      </c>
      <c r="G55" s="296" t="s">
        <v>119</v>
      </c>
      <c r="H55" s="296" t="s">
        <v>120</v>
      </c>
      <c r="I55" s="296" t="s">
        <v>33</v>
      </c>
    </row>
    <row r="56" spans="3:31">
      <c r="C56" s="286" t="s">
        <v>121</v>
      </c>
      <c r="F56" s="297">
        <f>C67</f>
        <v>185</v>
      </c>
      <c r="G56" s="41">
        <f>F56/F58</f>
        <v>1</v>
      </c>
      <c r="H56" s="298">
        <f>C68</f>
        <v>745.12812495389073</v>
      </c>
      <c r="I56" s="299">
        <f>C71</f>
        <v>31.908814304665992</v>
      </c>
      <c r="P56" s="117"/>
      <c r="Q56" s="117" t="s">
        <v>103</v>
      </c>
      <c r="R56" s="262">
        <v>2026</v>
      </c>
      <c r="S56" s="117"/>
      <c r="T56" s="117"/>
      <c r="U56" s="117"/>
    </row>
    <row r="57" spans="3:31">
      <c r="C57" s="286"/>
      <c r="F57" s="300">
        <f>D67</f>
        <v>0</v>
      </c>
      <c r="G57" s="301">
        <f>1-G56</f>
        <v>0</v>
      </c>
      <c r="H57" s="302">
        <f>D68</f>
        <v>0</v>
      </c>
      <c r="I57" s="303">
        <f>D71</f>
        <v>0</v>
      </c>
      <c r="P57" s="338">
        <v>184.90000000000006</v>
      </c>
      <c r="Q57" s="117" t="s">
        <v>32</v>
      </c>
      <c r="R57" s="262" t="s">
        <v>151</v>
      </c>
      <c r="S57" s="262"/>
      <c r="T57" s="117"/>
      <c r="U57" s="262" t="str">
        <f>$R$57&amp;"Proposed Station Capital Costs"</f>
        <v>I_NTN_SC_FRMProposed Station Capital Costs</v>
      </c>
    </row>
    <row r="58" spans="3:31">
      <c r="C58" s="286" t="s">
        <v>122</v>
      </c>
      <c r="F58" s="297">
        <f>F56+F57</f>
        <v>185</v>
      </c>
      <c r="G58" s="41">
        <f>G56+G57</f>
        <v>1</v>
      </c>
      <c r="H58" s="298">
        <f>ROUND(((F56*H56)+(F57*H57))/F58,0)</f>
        <v>745</v>
      </c>
      <c r="I58" s="299">
        <f>ROUND(((F56*I56)+(F57*I57))/F58,2)</f>
        <v>31.91</v>
      </c>
      <c r="P58" s="338"/>
      <c r="Q58" s="117" t="s">
        <v>32</v>
      </c>
      <c r="R58" s="262"/>
      <c r="S58" s="119"/>
      <c r="T58" s="117"/>
      <c r="U58" s="262" t="str">
        <f>$R$57&amp;"Proposed Station Fixed Costs"</f>
        <v>I_NTN_SC_FRMProposed Station Fixed Costs</v>
      </c>
    </row>
    <row r="59" spans="3:31">
      <c r="C59" s="286"/>
      <c r="F59" s="297"/>
      <c r="G59" s="41"/>
      <c r="H59" s="304"/>
      <c r="I59" s="305"/>
      <c r="P59" s="117"/>
      <c r="Q59" s="117"/>
      <c r="R59" s="334" t="str">
        <f>R57&amp;R56</f>
        <v>I_NTN_SC_FRM2026</v>
      </c>
      <c r="S59" s="117"/>
      <c r="T59" s="117"/>
      <c r="U59" s="262" t="str">
        <f>$R$57&amp;"Proposed Station Variable O&amp;M Costs"</f>
        <v>I_NTN_SC_FRMProposed Station Variable O&amp;M Costs</v>
      </c>
    </row>
    <row r="60" spans="3:31">
      <c r="C60" s="306" t="s">
        <v>118</v>
      </c>
      <c r="D60" s="295"/>
      <c r="E60" s="294"/>
      <c r="F60" s="296" t="s">
        <v>32</v>
      </c>
      <c r="G60" s="296" t="s">
        <v>34</v>
      </c>
      <c r="H60" s="296" t="s">
        <v>123</v>
      </c>
      <c r="I60" s="296" t="s">
        <v>119</v>
      </c>
      <c r="J60" s="296" t="s">
        <v>124</v>
      </c>
      <c r="K60" s="296" t="s">
        <v>125</v>
      </c>
    </row>
    <row r="61" spans="3:31">
      <c r="C61" s="307" t="str">
        <f>C56</f>
        <v>SCCT Dry "F" - Turbine</v>
      </c>
      <c r="D61" s="308"/>
      <c r="E61" s="308"/>
      <c r="F61" s="85">
        <f>C67</f>
        <v>185</v>
      </c>
      <c r="G61" s="41">
        <f>C75</f>
        <v>0.33</v>
      </c>
      <c r="H61" s="309">
        <f>G61*F61</f>
        <v>61.050000000000004</v>
      </c>
      <c r="I61" s="41">
        <f>H61/H63</f>
        <v>1</v>
      </c>
      <c r="J61" s="305">
        <f>C72</f>
        <v>7.7612665227267676</v>
      </c>
      <c r="K61" s="310">
        <f>C73</f>
        <v>9786.4587359536672</v>
      </c>
    </row>
    <row r="62" spans="3:31">
      <c r="C62" s="307">
        <f>C57</f>
        <v>0</v>
      </c>
      <c r="D62" s="308"/>
      <c r="E62" s="308"/>
      <c r="F62" s="311">
        <f>D67</f>
        <v>0</v>
      </c>
      <c r="G62" s="301">
        <f>D75</f>
        <v>0</v>
      </c>
      <c r="H62" s="312">
        <f>G62*F62</f>
        <v>0</v>
      </c>
      <c r="I62" s="301">
        <f>1-I61</f>
        <v>0</v>
      </c>
      <c r="J62" s="313">
        <f>D72</f>
        <v>0</v>
      </c>
      <c r="K62" s="314">
        <f>D73</f>
        <v>0</v>
      </c>
    </row>
    <row r="63" spans="3:31">
      <c r="C63" s="286" t="s">
        <v>126</v>
      </c>
      <c r="F63" s="85">
        <f>F61+F62</f>
        <v>185</v>
      </c>
      <c r="G63" s="315">
        <f>ROUND(H63/F63,3)</f>
        <v>0.33</v>
      </c>
      <c r="H63" s="309">
        <f>SUM(H61:H62)</f>
        <v>61.050000000000004</v>
      </c>
      <c r="I63" s="41">
        <f>I61+I62</f>
        <v>1</v>
      </c>
      <c r="J63" s="305">
        <f>ROUND(($I61*J61)+($I62*J62),2)</f>
        <v>7.76</v>
      </c>
      <c r="K63" s="316">
        <f>ROUND(($I61*K61)+($I62*K62),0)</f>
        <v>9786</v>
      </c>
    </row>
    <row r="64" spans="3:31">
      <c r="G64" s="315"/>
      <c r="I64" s="41"/>
      <c r="J64" s="305"/>
      <c r="K64" s="317" t="s">
        <v>127</v>
      </c>
    </row>
    <row r="66" spans="2:29">
      <c r="C66" s="296" t="s">
        <v>128</v>
      </c>
      <c r="D66" s="296" t="s">
        <v>129</v>
      </c>
      <c r="E66" s="318" t="str">
        <f>D44</f>
        <v xml:space="preserve">Plant Costs  - 2019 IRP - Table 6.1 &amp; 6.2 </v>
      </c>
      <c r="F66" s="319"/>
      <c r="G66" s="319"/>
      <c r="H66" s="319"/>
      <c r="I66" s="319"/>
      <c r="J66" s="319"/>
      <c r="K66" s="320"/>
    </row>
    <row r="67" spans="2:29">
      <c r="C67" s="328">
        <v>185</v>
      </c>
      <c r="E67" s="85" t="s">
        <v>130</v>
      </c>
      <c r="H67" s="321"/>
    </row>
    <row r="68" spans="2:29">
      <c r="B68" s="85" t="s">
        <v>101</v>
      </c>
      <c r="C68" s="327">
        <f>[26]Database!$AA$238</f>
        <v>745.12812495389073</v>
      </c>
      <c r="D68" s="304"/>
      <c r="E68" s="85" t="s">
        <v>131</v>
      </c>
      <c r="M68" s="326"/>
    </row>
    <row r="69" spans="2:29">
      <c r="B69" s="85" t="s">
        <v>101</v>
      </c>
      <c r="C69" s="330">
        <f>[26]Database!$AD$238*(1+[26]Database!$AE$238)</f>
        <v>17.005460468665991</v>
      </c>
      <c r="D69" s="305"/>
      <c r="E69" s="85" t="s">
        <v>132</v>
      </c>
    </row>
    <row r="70" spans="2:29">
      <c r="B70" s="85" t="s">
        <v>101</v>
      </c>
      <c r="C70" s="331">
        <f>[26]Database!$AI$238</f>
        <v>14.903353836000001</v>
      </c>
      <c r="D70" s="322"/>
      <c r="E70" s="85" t="s">
        <v>133</v>
      </c>
    </row>
    <row r="71" spans="2:29">
      <c r="B71" s="85" t="s">
        <v>101</v>
      </c>
      <c r="C71" s="305">
        <f>C69+C70</f>
        <v>31.908814304665992</v>
      </c>
      <c r="D71" s="305"/>
      <c r="E71" s="85" t="s">
        <v>134</v>
      </c>
    </row>
    <row r="72" spans="2:29">
      <c r="B72" s="85" t="s">
        <v>101</v>
      </c>
      <c r="C72" s="330">
        <f>[26]Database!$AT$238*(1+[26]Database!$AU$238)</f>
        <v>7.7612665227267676</v>
      </c>
      <c r="D72" s="305"/>
      <c r="E72" s="85" t="s">
        <v>135</v>
      </c>
    </row>
    <row r="73" spans="2:29">
      <c r="C73" s="333">
        <f>[26]Database!$P$56</f>
        <v>9786.4587359536672</v>
      </c>
      <c r="D73" s="316"/>
      <c r="E73" s="85" t="s">
        <v>136</v>
      </c>
    </row>
    <row r="74" spans="2:29">
      <c r="C74" s="329">
        <f>[26]Database!$AB$238</f>
        <v>6.9588491515316389E-2</v>
      </c>
      <c r="D74" s="323"/>
      <c r="E74" s="85" t="s">
        <v>36</v>
      </c>
      <c r="AB74" s="119"/>
      <c r="AC74" s="119"/>
    </row>
    <row r="75" spans="2:29">
      <c r="C75" s="332">
        <f>[26]Database!$AN$238</f>
        <v>0.33</v>
      </c>
      <c r="D75" s="324"/>
      <c r="E75" s="85" t="s">
        <v>37</v>
      </c>
      <c r="AB75" s="119"/>
      <c r="AC75" s="119"/>
    </row>
    <row r="76" spans="2:29">
      <c r="D76" s="41">
        <f>ROUND(H63/F63,3)</f>
        <v>0.33</v>
      </c>
      <c r="E76" s="85" t="s">
        <v>137</v>
      </c>
      <c r="AB76" s="119"/>
      <c r="AC76" s="119"/>
    </row>
    <row r="77" spans="2:29">
      <c r="D77" s="315"/>
      <c r="E77" s="50"/>
      <c r="AB77" s="119"/>
      <c r="AC77" s="119"/>
    </row>
    <row r="78" spans="2:29">
      <c r="B78"/>
      <c r="C78"/>
      <c r="D78"/>
      <c r="E78"/>
      <c r="F78"/>
      <c r="AB78" s="119"/>
      <c r="AC78" s="119"/>
    </row>
    <row r="79" spans="2:29" ht="13.5" thickBot="1"/>
    <row r="80" spans="2:29" ht="13.5" thickBot="1">
      <c r="C80" s="40" t="str">
        <f>"Company Official Inflation Forecast Dated "&amp;TEXT('Table 4'!$H$5,"mmmm dd, yyyy")</f>
        <v>Company Official Inflation Forecast Dated December 31, 2020</v>
      </c>
      <c r="D80" s="142"/>
      <c r="E80" s="142"/>
      <c r="F80" s="142"/>
      <c r="G80" s="142"/>
      <c r="H80" s="142"/>
      <c r="I80" s="142"/>
      <c r="J80" s="142"/>
      <c r="K80" s="142"/>
      <c r="L80" s="144"/>
    </row>
    <row r="81" spans="3:29">
      <c r="C81" s="87">
        <v>2017</v>
      </c>
      <c r="D81" s="41">
        <f>VLOOKUP(C81,'[20]Inflation Forecast'!$B$6:$C$61,2,FALSE)</f>
        <v>0.02</v>
      </c>
      <c r="F81" s="87">
        <f>C89+1</f>
        <v>2026</v>
      </c>
      <c r="G81" s="41">
        <f>VLOOKUP(F81,'[20]Inflation Forecast'!$B$6:$C$61,2,FALSE)</f>
        <v>2.1999999999999999E-2</v>
      </c>
      <c r="H81" s="41"/>
      <c r="I81" s="87">
        <f>F89+1</f>
        <v>2035</v>
      </c>
      <c r="J81" s="41">
        <f>VLOOKUP(I81,'[20]Inflation Forecast'!$B$6:$C$61,2,FALSE)</f>
        <v>2.3E-2</v>
      </c>
      <c r="K81" s="117"/>
      <c r="L81" s="117"/>
    </row>
    <row r="82" spans="3:29">
      <c r="C82" s="87">
        <f t="shared" ref="C82:C89" si="17">C81+1</f>
        <v>2018</v>
      </c>
      <c r="D82" s="41">
        <f>VLOOKUP(C82,'[20]Inflation Forecast'!$B$6:$C$61,2,FALSE)</f>
        <v>2.4E-2</v>
      </c>
      <c r="F82" s="87">
        <f t="shared" ref="F82:F89" si="18">F81+1</f>
        <v>2027</v>
      </c>
      <c r="G82" s="41">
        <f>VLOOKUP(F82,'[20]Inflation Forecast'!$B$6:$C$61,2,FALSE)</f>
        <v>2.3E-2</v>
      </c>
      <c r="H82" s="41"/>
      <c r="I82" s="87">
        <f>I81+1</f>
        <v>2036</v>
      </c>
      <c r="J82" s="41">
        <f>VLOOKUP(I82,'[20]Inflation Forecast'!$B$6:$C$61,2,FALSE)</f>
        <v>2.3E-2</v>
      </c>
      <c r="K82" s="117"/>
      <c r="L82" s="117"/>
    </row>
    <row r="83" spans="3:29">
      <c r="C83" s="87">
        <f t="shared" si="17"/>
        <v>2019</v>
      </c>
      <c r="D83" s="41">
        <f>VLOOKUP(C83,'[20]Inflation Forecast'!$B$6:$C$61,2,FALSE)</f>
        <v>1.7999999999999999E-2</v>
      </c>
      <c r="F83" s="87">
        <f t="shared" si="18"/>
        <v>2028</v>
      </c>
      <c r="G83" s="41">
        <f>VLOOKUP(F83,'[20]Inflation Forecast'!$B$6:$C$61,2,FALSE)</f>
        <v>2.3E-2</v>
      </c>
      <c r="H83" s="41"/>
      <c r="I83" s="87">
        <f t="shared" ref="I83:I89" si="19">I82+1</f>
        <v>2037</v>
      </c>
      <c r="J83" s="41">
        <f>VLOOKUP(I83,'[20]Inflation Forecast'!$B$6:$C$61,2,FALSE)</f>
        <v>2.3E-2</v>
      </c>
      <c r="K83" s="117"/>
      <c r="L83" s="117"/>
    </row>
    <row r="84" spans="3:29">
      <c r="C84" s="87">
        <f t="shared" si="17"/>
        <v>2020</v>
      </c>
      <c r="D84" s="41">
        <f>VLOOKUP(C84,'[20]Inflation Forecast'!$B$6:$C$61,2,FALSE)</f>
        <v>1.2E-2</v>
      </c>
      <c r="F84" s="87">
        <f t="shared" si="18"/>
        <v>2029</v>
      </c>
      <c r="G84" s="41">
        <f>VLOOKUP(F84,'[20]Inflation Forecast'!$B$6:$C$61,2,FALSE)</f>
        <v>2.3E-2</v>
      </c>
      <c r="H84" s="41"/>
      <c r="I84" s="87">
        <f t="shared" si="19"/>
        <v>2038</v>
      </c>
      <c r="J84" s="41">
        <f>VLOOKUP(I84,'[20]Inflation Forecast'!$B$6:$C$61,2,FALSE)</f>
        <v>2.3E-2</v>
      </c>
      <c r="K84" s="117"/>
      <c r="L84" s="117"/>
    </row>
    <row r="85" spans="3:29">
      <c r="C85" s="87">
        <f t="shared" si="17"/>
        <v>2021</v>
      </c>
      <c r="D85" s="41">
        <f>VLOOKUP(C85,'[20]Inflation Forecast'!$B$6:$C$61,2,FALSE)</f>
        <v>1.9E-2</v>
      </c>
      <c r="F85" s="87">
        <f t="shared" si="18"/>
        <v>2030</v>
      </c>
      <c r="G85" s="41">
        <f>VLOOKUP(F85,'[20]Inflation Forecast'!$B$6:$C$61,2,FALSE)</f>
        <v>2.3E-2</v>
      </c>
      <c r="H85" s="41"/>
      <c r="I85" s="87">
        <f t="shared" si="19"/>
        <v>2039</v>
      </c>
      <c r="J85" s="41">
        <f>VLOOKUP(I85,'[20]Inflation Forecast'!$B$6:$C$61,2,FALSE)</f>
        <v>2.3E-2</v>
      </c>
      <c r="K85" s="117"/>
      <c r="L85" s="117"/>
    </row>
    <row r="86" spans="3:29">
      <c r="C86" s="87">
        <f t="shared" si="17"/>
        <v>2022</v>
      </c>
      <c r="D86" s="41">
        <f>VLOOKUP(C86,'[20]Inflation Forecast'!$B$6:$C$61,2,FALSE)</f>
        <v>2.1999999999999999E-2</v>
      </c>
      <c r="F86" s="87">
        <f t="shared" si="18"/>
        <v>2031</v>
      </c>
      <c r="G86" s="41">
        <f>VLOOKUP(F86,'[20]Inflation Forecast'!$B$6:$C$61,2,FALSE)</f>
        <v>2.3E-2</v>
      </c>
      <c r="H86" s="41"/>
      <c r="I86" s="87">
        <f t="shared" si="19"/>
        <v>2040</v>
      </c>
      <c r="J86" s="41">
        <f>VLOOKUP(I86,'[20]Inflation Forecast'!$B$6:$C$61,2,FALSE)</f>
        <v>2.3E-2</v>
      </c>
      <c r="K86" s="117"/>
      <c r="L86" s="117"/>
    </row>
    <row r="87" spans="3:29" s="86" customFormat="1">
      <c r="C87" s="87">
        <f t="shared" si="17"/>
        <v>2023</v>
      </c>
      <c r="D87" s="41">
        <f>VLOOKUP(C87,'[20]Inflation Forecast'!$B$6:$C$61,2,FALSE)</f>
        <v>0.02</v>
      </c>
      <c r="F87" s="87">
        <f t="shared" si="18"/>
        <v>2032</v>
      </c>
      <c r="G87" s="41">
        <f>VLOOKUP(F87,'[20]Inflation Forecast'!$B$6:$C$61,2,FALSE)</f>
        <v>2.3E-2</v>
      </c>
      <c r="H87" s="41"/>
      <c r="I87" s="87">
        <f t="shared" si="19"/>
        <v>2041</v>
      </c>
      <c r="J87" s="41">
        <f>VLOOKUP(I87,'[20]Inflation Forecast'!$B$6:$C$61,2,FALSE)</f>
        <v>2.3E-2</v>
      </c>
      <c r="K87" s="119"/>
      <c r="L87" s="119"/>
      <c r="N87" s="85"/>
      <c r="O87" s="85"/>
      <c r="AB87" s="117"/>
      <c r="AC87" s="117"/>
    </row>
    <row r="88" spans="3:29" s="86" customFormat="1">
      <c r="C88" s="87">
        <f t="shared" si="17"/>
        <v>2024</v>
      </c>
      <c r="D88" s="41">
        <f>VLOOKUP(C88,'[20]Inflation Forecast'!$B$6:$C$61,2,FALSE)</f>
        <v>0.02</v>
      </c>
      <c r="F88" s="87">
        <f t="shared" si="18"/>
        <v>2033</v>
      </c>
      <c r="G88" s="41">
        <f>VLOOKUP(F88,'[20]Inflation Forecast'!$B$6:$C$61,2,FALSE)</f>
        <v>2.3E-2</v>
      </c>
      <c r="H88" s="41"/>
      <c r="I88" s="87">
        <f t="shared" si="19"/>
        <v>2042</v>
      </c>
      <c r="J88" s="41">
        <f>VLOOKUP(I88,'[20]Inflation Forecast'!$B$6:$C$61,2,FALSE)</f>
        <v>2.3E-2</v>
      </c>
      <c r="K88" s="119"/>
      <c r="L88" s="119"/>
      <c r="N88" s="85"/>
      <c r="O88" s="85"/>
      <c r="AB88" s="117"/>
      <c r="AC88" s="117"/>
    </row>
    <row r="89" spans="3:29" s="86" customFormat="1">
      <c r="C89" s="87">
        <f t="shared" si="17"/>
        <v>2025</v>
      </c>
      <c r="D89" s="41">
        <f>VLOOKUP(C89,'[20]Inflation Forecast'!$B$6:$C$61,2,FALSE)</f>
        <v>2.1000000000000001E-2</v>
      </c>
      <c r="F89" s="87">
        <f t="shared" si="18"/>
        <v>2034</v>
      </c>
      <c r="G89" s="41">
        <f>VLOOKUP(F89,'[20]Inflation Forecast'!$B$6:$C$61,2,FALSE)</f>
        <v>2.3E-2</v>
      </c>
      <c r="H89" s="41"/>
      <c r="I89" s="87">
        <f t="shared" si="19"/>
        <v>2043</v>
      </c>
      <c r="J89" s="41">
        <f>VLOOKUP(I89,'[20]Inflation Forecast'!$B$6:$C$61,2,FALSE)</f>
        <v>2.4E-2</v>
      </c>
      <c r="K89" s="119"/>
      <c r="L89" s="119"/>
      <c r="N89" s="85"/>
      <c r="O89" s="85"/>
      <c r="AB89" s="117"/>
      <c r="AC89" s="117"/>
    </row>
    <row r="90" spans="3:29" s="86" customFormat="1">
      <c r="N90" s="85"/>
      <c r="O90" s="85"/>
      <c r="AB90" s="117"/>
      <c r="AC90" s="117"/>
    </row>
    <row r="91" spans="3:29" s="86" customFormat="1">
      <c r="N91" s="85"/>
      <c r="O91" s="85"/>
      <c r="AB91" s="117"/>
      <c r="AC91" s="117"/>
    </row>
    <row r="92" spans="3:29">
      <c r="D92" s="325"/>
    </row>
    <row r="93" spans="3:29">
      <c r="D93" s="325"/>
    </row>
  </sheetData>
  <printOptions horizontalCentered="1"/>
  <pageMargins left="0.25" right="0.25" top="0.75" bottom="0.75" header="0.3" footer="0.3"/>
  <pageSetup scale="97" fitToHeight="0" orientation="portrait" r:id="rId1"/>
  <headerFooter alignWithMargins="0"/>
  <rowBreaks count="1" manualBreakCount="1">
    <brk id="50" max="10" man="1"/>
  </rowBreaks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B1:AA102"/>
  <sheetViews>
    <sheetView zoomScale="80" zoomScaleNormal="80" workbookViewId="0">
      <selection activeCell="J23" sqref="J23"/>
    </sheetView>
  </sheetViews>
  <sheetFormatPr defaultColWidth="9.33203125" defaultRowHeight="12.75"/>
  <cols>
    <col min="1" max="1" width="13.33203125" style="117" customWidth="1"/>
    <col min="2" max="2" width="15" style="117" customWidth="1"/>
    <col min="3" max="3" width="12.33203125" style="117" bestFit="1" customWidth="1"/>
    <col min="4" max="4" width="19.83203125" style="117" customWidth="1"/>
    <col min="5" max="5" width="8.83203125" style="117" bestFit="1" customWidth="1"/>
    <col min="6" max="6" width="13.5" style="117" customWidth="1"/>
    <col min="7" max="8" width="9.5" style="117" bestFit="1" customWidth="1"/>
    <col min="9" max="9" width="12.6640625" style="117" customWidth="1"/>
    <col min="10" max="10" width="14" style="117" customWidth="1"/>
    <col min="11" max="11" width="13.1640625" style="117" customWidth="1"/>
    <col min="12" max="12" width="3.1640625" style="117" customWidth="1"/>
    <col min="13" max="13" width="15" style="117" hidden="1" customWidth="1"/>
    <col min="14" max="14" width="5.6640625" style="161" customWidth="1"/>
    <col min="15" max="15" width="9.33203125" style="117"/>
    <col min="16" max="16" width="10" style="117" customWidth="1"/>
    <col min="17" max="17" width="25.1640625" style="117" customWidth="1"/>
    <col min="18" max="18" width="18.1640625" style="117" customWidth="1"/>
    <col min="19" max="19" width="9.33203125" style="117"/>
    <col min="20" max="20" width="16.6640625" style="117" customWidth="1"/>
    <col min="21" max="21" width="11.83203125" style="117" customWidth="1"/>
    <col min="22" max="22" width="9.6640625" style="117" bestFit="1" customWidth="1"/>
    <col min="23" max="16384" width="9.33203125" style="117"/>
  </cols>
  <sheetData>
    <row r="1" spans="2:27" ht="15.75">
      <c r="B1" s="115" t="s">
        <v>56</v>
      </c>
      <c r="C1" s="116"/>
      <c r="D1" s="116"/>
      <c r="E1" s="116"/>
      <c r="F1" s="116"/>
      <c r="G1" s="116"/>
      <c r="H1" s="116"/>
      <c r="I1" s="116"/>
      <c r="J1" s="116"/>
    </row>
    <row r="2" spans="2:27" ht="15.75">
      <c r="B2" s="115" t="s">
        <v>156</v>
      </c>
      <c r="C2" s="116"/>
      <c r="D2" s="116"/>
      <c r="E2" s="116"/>
      <c r="F2" s="116"/>
      <c r="G2" s="116"/>
      <c r="H2" s="116"/>
      <c r="I2" s="116"/>
      <c r="J2" s="116"/>
    </row>
    <row r="3" spans="2:27" ht="15.75">
      <c r="B3" s="115" t="str">
        <f>TEXT($C$63,"0%")&amp;" Capacity Factor"</f>
        <v>37% Capacity Factor</v>
      </c>
      <c r="C3" s="116"/>
      <c r="D3" s="116"/>
      <c r="E3" s="116"/>
      <c r="F3" s="116"/>
      <c r="G3" s="116"/>
      <c r="H3" s="116"/>
      <c r="I3" s="116"/>
      <c r="J3" s="116"/>
      <c r="R3" s="119"/>
      <c r="S3" s="119"/>
      <c r="T3" s="119"/>
      <c r="U3" s="119"/>
      <c r="V3" s="119"/>
      <c r="W3" s="119"/>
      <c r="X3" s="119"/>
      <c r="Y3" s="119"/>
      <c r="Z3" s="119"/>
      <c r="AA3" s="119"/>
    </row>
    <row r="4" spans="2:27">
      <c r="B4" s="118"/>
      <c r="C4" s="118"/>
      <c r="D4" s="118"/>
      <c r="E4" s="118"/>
      <c r="F4" s="118"/>
      <c r="G4" s="118"/>
      <c r="H4" s="118"/>
      <c r="I4" s="119"/>
      <c r="J4" s="119"/>
      <c r="K4" s="119"/>
      <c r="R4" s="119"/>
      <c r="S4" s="119"/>
      <c r="T4" s="119"/>
      <c r="U4" s="119"/>
      <c r="V4" s="119"/>
      <c r="W4" s="119"/>
      <c r="X4" s="119"/>
      <c r="Y4" s="119"/>
      <c r="Z4" s="119"/>
      <c r="AA4" s="119"/>
    </row>
    <row r="5" spans="2:27" ht="51.75" customHeight="1">
      <c r="B5" s="120" t="s">
        <v>0</v>
      </c>
      <c r="C5" s="121" t="s">
        <v>10</v>
      </c>
      <c r="D5" s="121" t="s">
        <v>11</v>
      </c>
      <c r="E5" s="121" t="s">
        <v>12</v>
      </c>
      <c r="F5" s="17" t="s">
        <v>92</v>
      </c>
      <c r="G5" s="121" t="s">
        <v>62</v>
      </c>
      <c r="H5" s="17" t="s">
        <v>13</v>
      </c>
      <c r="I5" s="121" t="s">
        <v>73</v>
      </c>
      <c r="J5" s="17" t="s">
        <v>52</v>
      </c>
      <c r="K5" s="121" t="s">
        <v>224</v>
      </c>
      <c r="M5" s="201"/>
      <c r="N5" s="201"/>
      <c r="P5" s="201"/>
      <c r="R5" s="263"/>
      <c r="S5" s="119"/>
      <c r="T5" s="119"/>
      <c r="U5" s="119"/>
      <c r="V5" s="119"/>
      <c r="W5" s="119"/>
      <c r="X5" s="119"/>
      <c r="Y5" s="369"/>
      <c r="Z5" s="119"/>
      <c r="AA5" s="119"/>
    </row>
    <row r="6" spans="2:27" ht="24" customHeight="1">
      <c r="B6" s="122"/>
      <c r="C6" s="123" t="s">
        <v>8</v>
      </c>
      <c r="D6" s="124" t="s">
        <v>9</v>
      </c>
      <c r="E6" s="124" t="s">
        <v>9</v>
      </c>
      <c r="F6" s="124" t="s">
        <v>9</v>
      </c>
      <c r="G6" s="123" t="s">
        <v>31</v>
      </c>
      <c r="H6" s="18" t="s">
        <v>31</v>
      </c>
      <c r="I6" s="123" t="s">
        <v>31</v>
      </c>
      <c r="J6" s="19" t="s">
        <v>9</v>
      </c>
      <c r="K6" s="124" t="s">
        <v>9</v>
      </c>
      <c r="R6" s="264"/>
      <c r="S6" s="119"/>
      <c r="T6" s="119"/>
      <c r="U6" s="119"/>
      <c r="V6" s="119"/>
      <c r="W6" s="119"/>
      <c r="X6" s="119"/>
      <c r="Y6" s="119"/>
      <c r="Z6" s="119"/>
      <c r="AA6" s="119"/>
    </row>
    <row r="7" spans="2:27">
      <c r="C7" s="125" t="s">
        <v>1</v>
      </c>
      <c r="D7" s="125" t="s">
        <v>2</v>
      </c>
      <c r="E7" s="125" t="s">
        <v>3</v>
      </c>
      <c r="F7" s="125" t="s">
        <v>4</v>
      </c>
      <c r="G7" s="125" t="s">
        <v>5</v>
      </c>
      <c r="H7" s="125" t="s">
        <v>7</v>
      </c>
      <c r="I7" s="125" t="s">
        <v>22</v>
      </c>
      <c r="J7" s="125" t="s">
        <v>23</v>
      </c>
      <c r="K7" s="125" t="s">
        <v>24</v>
      </c>
      <c r="R7" s="119"/>
      <c r="S7" s="119"/>
      <c r="T7" s="119"/>
      <c r="U7" s="119"/>
      <c r="V7" s="119"/>
      <c r="W7" s="119"/>
      <c r="X7" s="119"/>
      <c r="Y7" s="119"/>
      <c r="Z7" s="119"/>
      <c r="AA7" s="119"/>
    </row>
    <row r="8" spans="2:27" ht="6" customHeight="1">
      <c r="K8" s="119"/>
      <c r="R8" s="119"/>
      <c r="S8" s="119"/>
      <c r="T8" s="119"/>
      <c r="U8" s="119"/>
      <c r="V8" s="119"/>
      <c r="W8" s="119"/>
      <c r="X8" s="119"/>
      <c r="Y8" s="119"/>
      <c r="Z8" s="119"/>
      <c r="AA8" s="119"/>
    </row>
    <row r="9" spans="2:27" ht="15.75">
      <c r="B9" s="43" t="str">
        <f>C52</f>
        <v>2019 IRP Yakima Wind with Storage Resource - 37% Capacity Factor</v>
      </c>
      <c r="C9" s="119"/>
      <c r="E9" s="119"/>
      <c r="F9" s="119"/>
      <c r="G9" s="119"/>
      <c r="H9" s="119"/>
      <c r="I9" s="119"/>
      <c r="J9" s="119"/>
      <c r="K9" s="119"/>
      <c r="N9" s="117"/>
      <c r="R9" s="119"/>
      <c r="S9" s="119"/>
      <c r="T9" s="119"/>
      <c r="U9" s="119"/>
      <c r="V9" s="119"/>
      <c r="W9" s="119"/>
      <c r="X9" s="119"/>
      <c r="Y9" s="119"/>
      <c r="Z9" s="119"/>
      <c r="AA9" s="119"/>
    </row>
    <row r="10" spans="2:27">
      <c r="B10" s="126">
        <v>2016</v>
      </c>
      <c r="C10" s="127"/>
      <c r="D10" s="128"/>
      <c r="E10" s="128"/>
      <c r="F10" s="128"/>
      <c r="G10" s="129"/>
      <c r="H10" s="129"/>
      <c r="I10" s="130"/>
      <c r="J10" s="130"/>
      <c r="K10" s="128"/>
      <c r="N10" s="162"/>
      <c r="R10" s="119"/>
      <c r="S10" s="119"/>
      <c r="T10" s="119"/>
      <c r="U10" s="119"/>
      <c r="V10" s="119"/>
      <c r="W10" s="119"/>
      <c r="X10" s="119"/>
      <c r="Y10" s="119"/>
      <c r="Z10" s="119"/>
      <c r="AA10" s="119"/>
    </row>
    <row r="11" spans="2:27">
      <c r="B11" s="126">
        <f t="shared" ref="B11:B37" si="0">B10+1</f>
        <v>2017</v>
      </c>
      <c r="C11" s="131"/>
      <c r="D11" s="128"/>
      <c r="E11" s="128"/>
      <c r="F11" s="128"/>
      <c r="G11" s="129"/>
      <c r="H11" s="128"/>
      <c r="I11" s="130"/>
      <c r="J11" s="130"/>
      <c r="K11" s="128"/>
      <c r="N11" s="117"/>
      <c r="R11" s="119"/>
      <c r="S11" s="119"/>
      <c r="T11" s="119"/>
      <c r="U11" s="119"/>
      <c r="V11" s="119"/>
      <c r="W11" s="119"/>
      <c r="X11" s="119"/>
      <c r="Y11" s="119"/>
      <c r="Z11" s="119"/>
      <c r="AA11" s="119"/>
    </row>
    <row r="12" spans="2:27">
      <c r="B12" s="135">
        <f t="shared" si="0"/>
        <v>2018</v>
      </c>
      <c r="C12" s="136"/>
      <c r="D12" s="128"/>
      <c r="E12" s="148"/>
      <c r="F12" s="148"/>
      <c r="G12" s="130"/>
      <c r="H12" s="148">
        <f>$C$58</f>
        <v>10</v>
      </c>
      <c r="I12" s="130"/>
      <c r="J12" s="130"/>
      <c r="K12" s="128">
        <f>(D12+E12+F12)</f>
        <v>0</v>
      </c>
      <c r="L12" s="119"/>
      <c r="N12" s="117"/>
      <c r="R12" s="375"/>
      <c r="S12" s="119"/>
      <c r="T12" s="164"/>
      <c r="U12" s="160"/>
      <c r="V12" s="160"/>
      <c r="W12" s="160"/>
      <c r="X12" s="160"/>
      <c r="Y12" s="160"/>
      <c r="Z12" s="119"/>
      <c r="AA12" s="119"/>
    </row>
    <row r="13" spans="2:27">
      <c r="B13" s="135">
        <f t="shared" si="0"/>
        <v>2019</v>
      </c>
      <c r="C13" s="136"/>
      <c r="D13" s="128"/>
      <c r="E13" s="148"/>
      <c r="F13" s="148"/>
      <c r="G13" s="130"/>
      <c r="H13" s="128">
        <f>ROUND(H12*(1+(IFERROR(INDEX($D$66:$D$74,MATCH($B13,$C$66:$C$74,0),1),0)+IFERROR(INDEX($G$66:$G$74,MATCH($B13,$F$66:$F$74,0),1),0)+IFERROR(INDEX(#REF!,MATCH($B13,$I$66:$I$74,0),1),0))),2)</f>
        <v>10.18</v>
      </c>
      <c r="I13" s="130"/>
      <c r="J13" s="130"/>
      <c r="K13" s="128">
        <f t="shared" ref="K13:K37" si="1">(D13+E13+F13)</f>
        <v>0</v>
      </c>
      <c r="L13" s="119"/>
      <c r="N13" s="117"/>
      <c r="R13" s="119"/>
      <c r="S13" s="119"/>
      <c r="T13" s="119"/>
      <c r="U13" s="119"/>
      <c r="V13" s="160"/>
      <c r="W13" s="160"/>
      <c r="X13" s="160"/>
      <c r="Y13" s="160"/>
      <c r="Z13" s="119"/>
      <c r="AA13" s="119"/>
    </row>
    <row r="14" spans="2:27">
      <c r="B14" s="135">
        <f t="shared" si="0"/>
        <v>2020</v>
      </c>
      <c r="C14" s="136"/>
      <c r="D14" s="128"/>
      <c r="E14" s="128"/>
      <c r="F14" s="128"/>
      <c r="G14" s="130"/>
      <c r="H14" s="128">
        <f>ROUND(H13*(1+(IFERROR(INDEX($D$66:$D$74,MATCH($B14,$C$66:$C$74,0),1),0)+IFERROR(INDEX($G$66:$G$74,MATCH($B14,$F$66:$F$74,0),1),0)+IFERROR(INDEX(#REF!,MATCH($B14,$I$66:$I$74,0),1),0))),2)</f>
        <v>10.3</v>
      </c>
      <c r="I14" s="130"/>
      <c r="J14" s="130"/>
      <c r="K14" s="128">
        <f t="shared" si="1"/>
        <v>0</v>
      </c>
      <c r="L14" s="119"/>
      <c r="N14" s="117"/>
      <c r="O14" s="132"/>
      <c r="P14" s="133"/>
      <c r="Q14" s="134"/>
      <c r="R14" s="119"/>
      <c r="S14" s="119"/>
      <c r="T14" s="119"/>
      <c r="U14" s="119"/>
      <c r="V14" s="160"/>
      <c r="W14" s="160"/>
      <c r="X14" s="160"/>
      <c r="Y14" s="160"/>
      <c r="Z14" s="119"/>
      <c r="AA14" s="119"/>
    </row>
    <row r="15" spans="2:27">
      <c r="B15" s="135">
        <f t="shared" si="0"/>
        <v>2021</v>
      </c>
      <c r="C15" s="136"/>
      <c r="D15" s="128"/>
      <c r="E15" s="128"/>
      <c r="F15" s="128"/>
      <c r="G15" s="130"/>
      <c r="H15" s="128">
        <f>ROUND(H14*(1+(IFERROR(INDEX($D$66:$D$74,MATCH($B15,$C$66:$C$74,0),1),0)+IFERROR(INDEX($G$66:$G$74,MATCH($B15,$F$66:$F$74,0),1),0)+IFERROR(INDEX(#REF!,MATCH($B15,$I$66:$I$74,0),1),0))),2)</f>
        <v>10.5</v>
      </c>
      <c r="I15" s="130"/>
      <c r="J15" s="130"/>
      <c r="K15" s="128">
        <f t="shared" si="1"/>
        <v>0</v>
      </c>
      <c r="L15" s="119"/>
      <c r="N15" s="117"/>
      <c r="O15" s="259"/>
      <c r="P15" s="133"/>
      <c r="Q15" s="134"/>
      <c r="R15" s="119"/>
      <c r="S15" s="119"/>
      <c r="T15" s="119"/>
      <c r="U15" s="119"/>
      <c r="V15" s="160"/>
      <c r="W15" s="160"/>
      <c r="X15" s="160"/>
      <c r="Y15" s="160"/>
      <c r="Z15" s="119"/>
      <c r="AA15" s="119"/>
    </row>
    <row r="16" spans="2:27">
      <c r="B16" s="135">
        <f t="shared" si="0"/>
        <v>2022</v>
      </c>
      <c r="C16" s="136"/>
      <c r="D16" s="128"/>
      <c r="E16" s="128"/>
      <c r="F16" s="128"/>
      <c r="G16" s="130"/>
      <c r="H16" s="128">
        <f>ROUND(H15*(1+(IFERROR(INDEX($D$66:$D$74,MATCH($B16,$C$66:$C$74,0),1),0)+IFERROR(INDEX($G$66:$G$74,MATCH($B16,$F$66:$F$74,0),1),0)+IFERROR(INDEX(#REF!,MATCH($B16,$I$66:$I$74,0),1),0))),2)</f>
        <v>10.73</v>
      </c>
      <c r="I16" s="130"/>
      <c r="J16" s="130"/>
      <c r="K16" s="128">
        <f t="shared" si="1"/>
        <v>0</v>
      </c>
      <c r="L16" s="119"/>
      <c r="N16" s="117"/>
      <c r="R16" s="119"/>
      <c r="S16" s="119"/>
      <c r="T16" s="119"/>
      <c r="U16" s="119"/>
      <c r="V16" s="160"/>
      <c r="W16" s="160"/>
      <c r="X16" s="160"/>
      <c r="Y16" s="160"/>
      <c r="Z16" s="119"/>
      <c r="AA16" s="119"/>
    </row>
    <row r="17" spans="2:27">
      <c r="B17" s="135">
        <f t="shared" si="0"/>
        <v>2023</v>
      </c>
      <c r="C17" s="136"/>
      <c r="D17" s="128"/>
      <c r="E17" s="128"/>
      <c r="F17" s="128"/>
      <c r="G17" s="130"/>
      <c r="H17" s="128">
        <f>ROUND(H16*(1+(IFERROR(INDEX($D$66:$D$74,MATCH($B17,$C$66:$C$74,0),1),0)+IFERROR(INDEX($G$66:$G$74,MATCH($B17,$F$66:$F$74,0),1),0)+IFERROR(INDEX(#REF!,MATCH($B17,$I$66:$I$74,0),1),0))),2)</f>
        <v>10.94</v>
      </c>
      <c r="I17" s="130"/>
      <c r="J17" s="130"/>
      <c r="K17" s="128">
        <f t="shared" si="1"/>
        <v>0</v>
      </c>
      <c r="L17" s="119"/>
      <c r="N17" s="117"/>
      <c r="O17" s="132"/>
      <c r="R17" s="119"/>
      <c r="S17" s="119"/>
      <c r="T17" s="119"/>
      <c r="U17" s="119"/>
      <c r="V17" s="160"/>
      <c r="W17" s="160"/>
      <c r="X17" s="160"/>
      <c r="Y17" s="160"/>
      <c r="Z17" s="119"/>
      <c r="AA17" s="119"/>
    </row>
    <row r="18" spans="2:27">
      <c r="B18" s="135">
        <f t="shared" si="0"/>
        <v>2024</v>
      </c>
      <c r="C18" s="136"/>
      <c r="D18" s="128"/>
      <c r="E18" s="148"/>
      <c r="F18" s="148"/>
      <c r="G18" s="130"/>
      <c r="H18" s="128">
        <f>ROUND(H17*(1+(IFERROR(INDEX($D$66:$D$74,MATCH($B18,$C$66:$C$74,0),1),0)+IFERROR(INDEX($G$66:$G$74,MATCH($B18,$F$66:$F$74,0),1),0)+IFERROR(INDEX(#REF!,MATCH($B18,$I$66:$I$74,0),1),0))),2)</f>
        <v>11.16</v>
      </c>
      <c r="I18" s="130"/>
      <c r="J18" s="130"/>
      <c r="K18" s="128">
        <f t="shared" si="1"/>
        <v>0</v>
      </c>
      <c r="L18" s="119"/>
      <c r="N18" s="117"/>
      <c r="R18" s="119"/>
      <c r="S18" s="119"/>
      <c r="T18" s="164"/>
      <c r="U18" s="160"/>
      <c r="V18" s="160"/>
      <c r="W18" s="160"/>
      <c r="X18" s="160"/>
      <c r="Y18" s="160"/>
      <c r="Z18" s="119"/>
      <c r="AA18" s="119"/>
    </row>
    <row r="19" spans="2:27">
      <c r="B19" s="135">
        <f t="shared" si="0"/>
        <v>2025</v>
      </c>
      <c r="C19" s="136"/>
      <c r="D19" s="128"/>
      <c r="E19" s="148"/>
      <c r="F19" s="148"/>
      <c r="G19" s="130"/>
      <c r="H19" s="128">
        <f>ROUND(H18*(1+(IFERROR(INDEX($D$66:$D$74,MATCH($B19,$C$66:$C$74,0),1),0)+IFERROR(INDEX($G$66:$G$74,MATCH($B19,$F$66:$F$74,0),1),0)+IFERROR(INDEX(#REF!,MATCH($B19,$I$66:$I$74,0),1),0))),2)</f>
        <v>11.39</v>
      </c>
      <c r="I19" s="130"/>
      <c r="J19" s="130"/>
      <c r="K19" s="128">
        <f t="shared" si="1"/>
        <v>0</v>
      </c>
      <c r="L19" s="119"/>
      <c r="N19" s="117"/>
      <c r="R19" s="119"/>
      <c r="S19" s="119"/>
      <c r="T19" s="164"/>
      <c r="U19" s="160"/>
      <c r="V19" s="160"/>
      <c r="W19" s="160"/>
      <c r="X19" s="160"/>
      <c r="Y19" s="160"/>
      <c r="Z19" s="119"/>
      <c r="AA19" s="119"/>
    </row>
    <row r="20" spans="2:27">
      <c r="B20" s="135">
        <f t="shared" si="0"/>
        <v>2026</v>
      </c>
      <c r="C20" s="136"/>
      <c r="D20" s="128"/>
      <c r="E20" s="148"/>
      <c r="F20" s="148"/>
      <c r="G20" s="130"/>
      <c r="H20" s="128">
        <f>ROUND(H19*(1+(IFERROR(INDEX($D$66:$D$74,MATCH($B20,$C$66:$C$74,0),1),0)+IFERROR(INDEX($G$66:$G$74,MATCH($B20,$F$66:$F$74,0),1),0)+IFERROR(INDEX(#REF!,MATCH($B20,$I$66:$I$74,0),1),0))),2)</f>
        <v>11.64</v>
      </c>
      <c r="I20" s="130"/>
      <c r="J20" s="130"/>
      <c r="K20" s="128">
        <f t="shared" si="1"/>
        <v>0</v>
      </c>
      <c r="L20" s="119"/>
      <c r="N20" s="117"/>
      <c r="R20" s="160"/>
      <c r="S20" s="119"/>
      <c r="T20" s="164"/>
      <c r="U20" s="160"/>
      <c r="V20" s="160"/>
      <c r="W20" s="160"/>
      <c r="X20" s="160"/>
      <c r="Y20" s="160"/>
      <c r="Z20" s="119"/>
      <c r="AA20" s="119"/>
    </row>
    <row r="21" spans="2:27">
      <c r="B21" s="135">
        <f t="shared" si="0"/>
        <v>2027</v>
      </c>
      <c r="C21" s="136"/>
      <c r="D21" s="128"/>
      <c r="E21" s="148"/>
      <c r="F21" s="148"/>
      <c r="G21" s="130"/>
      <c r="H21" s="128">
        <f>ROUND(H20*(1+(IFERROR(INDEX($D$66:$D$74,MATCH($B21,$C$66:$C$74,0),1),0)+IFERROR(INDEX($G$66:$G$74,MATCH($B21,$F$66:$F$74,0),1),0)+IFERROR(INDEX(#REF!,MATCH($B21,$I$66:$I$74,0),1),0))),2)</f>
        <v>11.91</v>
      </c>
      <c r="I21" s="130"/>
      <c r="J21" s="130"/>
      <c r="K21" s="128">
        <f t="shared" si="1"/>
        <v>0</v>
      </c>
      <c r="L21" s="119"/>
      <c r="N21" s="117"/>
      <c r="R21" s="160"/>
      <c r="S21" s="119"/>
      <c r="T21" s="164"/>
      <c r="U21" s="160"/>
      <c r="V21" s="160"/>
      <c r="W21" s="160"/>
      <c r="X21" s="160"/>
      <c r="Y21" s="160"/>
      <c r="Z21" s="119"/>
      <c r="AA21" s="119"/>
    </row>
    <row r="22" spans="2:27">
      <c r="B22" s="135">
        <f t="shared" si="0"/>
        <v>2028</v>
      </c>
      <c r="C22" s="136"/>
      <c r="D22" s="128"/>
      <c r="E22" s="148"/>
      <c r="F22" s="148"/>
      <c r="G22" s="130"/>
      <c r="H22" s="128">
        <f>ROUND(H21*(1+(IFERROR(INDEX($D$66:$D$74,MATCH($B22,$C$66:$C$74,0),1),0)+IFERROR(INDEX($G$66:$G$74,MATCH($B22,$F$66:$F$74,0),1),0)+IFERROR(INDEX(#REF!,MATCH($B22,$I$66:$I$74,0),1),0))),2)</f>
        <v>12.18</v>
      </c>
      <c r="I22" s="130"/>
      <c r="J22" s="130"/>
      <c r="K22" s="128">
        <f t="shared" si="1"/>
        <v>0</v>
      </c>
      <c r="L22" s="119"/>
      <c r="N22" s="117"/>
      <c r="R22" s="160"/>
      <c r="S22" s="119"/>
      <c r="T22" s="164"/>
      <c r="U22" s="160"/>
      <c r="V22" s="160"/>
      <c r="W22" s="160"/>
      <c r="X22" s="160"/>
      <c r="Y22" s="160"/>
      <c r="Z22" s="119"/>
      <c r="AA22" s="119"/>
    </row>
    <row r="23" spans="2:27">
      <c r="B23" s="135">
        <f t="shared" si="0"/>
        <v>2029</v>
      </c>
      <c r="C23" s="335">
        <f t="array" ref="C23">SUM(([24]StaBuild!$E$2:$E$1203)*([24]StaBuild!$C$2:$C$1203=$Q$56)*([24]StaBuild!$A$2:$A$1203=B23))*1000000/($O$56*1000)</f>
        <v>1709.591836734694</v>
      </c>
      <c r="D23" s="128">
        <f>C23*$C$62</f>
        <v>117.94474081632653</v>
      </c>
      <c r="E23" s="256">
        <f>(INDEX([24]PVRRByStation!$E:$X,MATCH($T$56,[24]PVRRByStation!$Y:$Y,0),MATCH($B23,[24]PVRRByStation!$E$1:$X$1,0)))*1000000/(($O$56)*1000)</f>
        <v>25</v>
      </c>
      <c r="F23" s="128">
        <f>INDEX('Table 3 PV wS YK_2024'!$F$10:$F$38,MATCH(B23,'Table 3 PV wS YK_2024'!$B$10:$B$38,0),1)</f>
        <v>0.44</v>
      </c>
      <c r="G23" s="130">
        <f>(D23+E23+F23)/(8.76*$C$63)</f>
        <v>44.118924791790221</v>
      </c>
      <c r="H23" s="128">
        <f>ROUND(H22*(1+(IFERROR(INDEX($D$66:$D$74,MATCH($B23,$C$66:$C$74,0),1),0)+IFERROR(INDEX($G$66:$G$74,MATCH($B23,$F$66:$F$74,0),1),0)+IFERROR(INDEX(#REF!,MATCH($B23,$I$66:$I$74,0),1),0))),2)</f>
        <v>12.46</v>
      </c>
      <c r="I23" s="130">
        <f>(G23+H23)</f>
        <v>56.578924791790222</v>
      </c>
      <c r="J23" s="130">
        <f t="shared" ref="J23" si="2">ROUND(I23*$C$63*8.76,2)</f>
        <v>183.88</v>
      </c>
      <c r="K23" s="128">
        <f t="shared" si="1"/>
        <v>143.38474081632654</v>
      </c>
      <c r="L23" s="119"/>
      <c r="N23" s="117"/>
      <c r="P23" s="185"/>
      <c r="R23" s="160"/>
      <c r="S23" s="119"/>
      <c r="T23" s="164"/>
      <c r="U23" s="160"/>
      <c r="V23" s="160"/>
      <c r="W23" s="160"/>
      <c r="X23" s="160"/>
      <c r="Y23" s="160"/>
      <c r="Z23" s="119"/>
      <c r="AA23" s="119"/>
    </row>
    <row r="24" spans="2:27">
      <c r="B24" s="135">
        <f t="shared" si="0"/>
        <v>2030</v>
      </c>
      <c r="C24" s="136"/>
      <c r="D24" s="128">
        <f t="shared" ref="D24:E37" si="3">ROUND(D23*(1+(IFERROR(INDEX($D$66:$D$74,MATCH($B24,$C$66:$C$74,0),1),0)+IFERROR(INDEX($G$66:$G$74,MATCH($B24,$F$66:$F$74,0),1),0)+IFERROR(INDEX($J$66:$J$74,MATCH($B24,$I$66:$I$74,0),1),0))),2)</f>
        <v>120.66</v>
      </c>
      <c r="E24" s="256">
        <f>(INDEX([24]PVRRByStation!$E:$X,MATCH($T$56,[24]PVRRByStation!$Y:$Y,0),MATCH($B24,[24]PVRRByStation!$E$1:$X$1,0)))*1000000/(($O$56)*1000)</f>
        <v>25.510204081632654</v>
      </c>
      <c r="F24" s="128">
        <f>INDEX('Table 3 PV wS YK_2024'!$F$10:$F$38,MATCH(B24,'Table 3 PV wS YK_2024'!$B$10:$B$38,0),1)</f>
        <v>0.45</v>
      </c>
      <c r="G24" s="130">
        <f t="shared" ref="G24:G37" si="4">(D24+E24+F24)/(8.76*$C$63)</f>
        <v>45.114464203138702</v>
      </c>
      <c r="H24" s="128">
        <f>ROUND(H23*(1+(IFERROR(INDEX($D$66:$D$74,MATCH($B24,$C$66:$C$74,0),1),0)+IFERROR(INDEX($G$66:$G$74,MATCH($B24,$F$66:$F$74,0),1),0)+IFERROR(INDEX(#REF!,MATCH($B24,$I$66:$I$74,0),1),0))),2)</f>
        <v>12.75</v>
      </c>
      <c r="I24" s="130">
        <f t="shared" ref="I24:I37" si="5">(G24+H24)</f>
        <v>57.864464203138702</v>
      </c>
      <c r="J24" s="130">
        <f t="shared" ref="J24:J32" si="6">ROUND(I24*$C$63*8.76,2)</f>
        <v>188.06</v>
      </c>
      <c r="K24" s="128">
        <f t="shared" si="1"/>
        <v>146.62020408163264</v>
      </c>
      <c r="L24" s="119"/>
      <c r="N24" s="117"/>
      <c r="R24" s="160"/>
      <c r="S24" s="119"/>
      <c r="T24" s="164"/>
      <c r="U24" s="160"/>
      <c r="V24" s="160"/>
      <c r="W24" s="160"/>
      <c r="X24" s="160"/>
      <c r="Y24" s="160"/>
      <c r="Z24" s="119"/>
      <c r="AA24" s="119"/>
    </row>
    <row r="25" spans="2:27">
      <c r="B25" s="135">
        <f t="shared" si="0"/>
        <v>2031</v>
      </c>
      <c r="C25" s="136"/>
      <c r="D25" s="128">
        <f t="shared" si="3"/>
        <v>123.44</v>
      </c>
      <c r="E25" s="256">
        <f>(INDEX([24]PVRRByStation!$E:$X,MATCH($T$56,[24]PVRRByStation!$Y:$Y,0),MATCH($B25,[24]PVRRByStation!$E$1:$X$1,0)))*1000000/(($O$56)*1000)</f>
        <v>26.122448979591837</v>
      </c>
      <c r="F25" s="128">
        <f>INDEX('Table 3 PV wS YK_2024'!$F$10:$F$38,MATCH(B25,'Table 3 PV wS YK_2024'!$B$10:$B$38,0),1)</f>
        <v>0.46</v>
      </c>
      <c r="G25" s="130">
        <f t="shared" si="4"/>
        <v>46.161321671525762</v>
      </c>
      <c r="H25" s="128">
        <f>ROUND(H24*(1+(IFERROR(INDEX($D$66:$D$74,MATCH($B25,$C$66:$C$74,0),1),0)+IFERROR(INDEX($G$66:$G$74,MATCH($B25,$F$66:$F$74,0),1),0)+IFERROR(INDEX(#REF!,MATCH($B25,$I$66:$I$74,0),1),0))),2)</f>
        <v>13.04</v>
      </c>
      <c r="I25" s="130">
        <f t="shared" si="5"/>
        <v>59.201321671525761</v>
      </c>
      <c r="J25" s="130">
        <f t="shared" si="6"/>
        <v>192.4</v>
      </c>
      <c r="K25" s="128">
        <f t="shared" si="1"/>
        <v>150.02244897959184</v>
      </c>
      <c r="L25" s="119"/>
      <c r="N25" s="117"/>
      <c r="R25" s="160"/>
      <c r="S25" s="119"/>
      <c r="T25" s="164"/>
      <c r="U25" s="160"/>
      <c r="V25" s="160"/>
      <c r="W25" s="160"/>
      <c r="X25" s="160"/>
      <c r="Y25" s="160"/>
      <c r="Z25" s="119"/>
      <c r="AA25" s="119"/>
    </row>
    <row r="26" spans="2:27">
      <c r="B26" s="135">
        <f t="shared" si="0"/>
        <v>2032</v>
      </c>
      <c r="C26" s="136"/>
      <c r="D26" s="128">
        <f t="shared" si="3"/>
        <v>126.28</v>
      </c>
      <c r="E26" s="256">
        <f>(INDEX([24]PVRRByStation!$E:$X,MATCH($T$56,[24]PVRRByStation!$Y:$Y,0),MATCH($B26,[24]PVRRByStation!$E$1:$X$1,0)))*1000000/(($O$56)*1000)</f>
        <v>26.73469387755102</v>
      </c>
      <c r="F26" s="128">
        <f>INDEX('Table 3 PV wS YK_2024'!$F$10:$F$38,MATCH(B26,'Table 3 PV wS YK_2024'!$B$10:$B$38,0),1)</f>
        <v>0.47</v>
      </c>
      <c r="G26" s="130">
        <f t="shared" si="4"/>
        <v>47.226640905596078</v>
      </c>
      <c r="H26" s="128">
        <f>ROUND(H25*(1+(IFERROR(INDEX($D$66:$D$74,MATCH($B26,$C$66:$C$74,0),1),0)+IFERROR(INDEX($G$66:$G$74,MATCH($B26,$F$66:$F$74,0),1),0)+IFERROR(INDEX(#REF!,MATCH($B26,$I$66:$I$74,0),1),0))),2)</f>
        <v>13.34</v>
      </c>
      <c r="I26" s="130">
        <f t="shared" si="5"/>
        <v>60.566640905596074</v>
      </c>
      <c r="J26" s="130">
        <f t="shared" si="6"/>
        <v>196.84</v>
      </c>
      <c r="K26" s="128">
        <f t="shared" si="1"/>
        <v>153.48469387755102</v>
      </c>
      <c r="L26" s="119"/>
      <c r="N26" s="117"/>
      <c r="R26" s="160"/>
      <c r="S26" s="119"/>
      <c r="T26" s="164"/>
      <c r="U26" s="160"/>
      <c r="V26" s="160"/>
      <c r="W26" s="160"/>
      <c r="X26" s="160"/>
      <c r="Y26" s="160"/>
      <c r="Z26" s="119"/>
      <c r="AA26" s="119"/>
    </row>
    <row r="27" spans="2:27">
      <c r="B27" s="135">
        <f t="shared" si="0"/>
        <v>2033</v>
      </c>
      <c r="C27" s="136"/>
      <c r="D27" s="128">
        <f t="shared" si="3"/>
        <v>129.18</v>
      </c>
      <c r="E27" s="256">
        <f>(INDEX([24]PVRRByStation!$E:$X,MATCH($T$56,[24]PVRRByStation!$Y:$Y,0),MATCH($B27,[24]PVRRByStation!$E$1:$X$1,0)))*1000000/(($O$56)*1000)</f>
        <v>27.346938775510203</v>
      </c>
      <c r="F27" s="128">
        <f>INDEX('Table 3 PV wS YK_2024'!$F$10:$F$38,MATCH(B27,'Table 3 PV wS YK_2024'!$B$10:$B$38,0),1)</f>
        <v>0.48</v>
      </c>
      <c r="G27" s="130">
        <f t="shared" si="4"/>
        <v>48.310421905349671</v>
      </c>
      <c r="H27" s="128">
        <f>ROUND(H26*(1+(IFERROR(INDEX($D$66:$D$74,MATCH($B27,$C$66:$C$74,0),1),0)+IFERROR(INDEX($G$66:$G$74,MATCH($B27,$F$66:$F$74,0),1),0)+IFERROR(INDEX(#REF!,MATCH($B27,$I$66:$I$74,0),1),0))),2)</f>
        <v>13.65</v>
      </c>
      <c r="I27" s="130">
        <f t="shared" si="5"/>
        <v>61.960421905349669</v>
      </c>
      <c r="J27" s="130">
        <f t="shared" si="6"/>
        <v>201.37</v>
      </c>
      <c r="K27" s="128">
        <f t="shared" si="1"/>
        <v>157.00693877551021</v>
      </c>
      <c r="L27" s="119"/>
      <c r="N27" s="117"/>
      <c r="R27" s="160"/>
      <c r="S27" s="119"/>
      <c r="T27" s="164"/>
      <c r="U27" s="160"/>
      <c r="V27" s="160"/>
      <c r="W27" s="160"/>
      <c r="X27" s="160"/>
      <c r="Y27" s="160"/>
      <c r="Z27" s="119"/>
      <c r="AA27" s="119"/>
    </row>
    <row r="28" spans="2:27">
      <c r="B28" s="135">
        <f t="shared" si="0"/>
        <v>2034</v>
      </c>
      <c r="C28" s="136"/>
      <c r="D28" s="128">
        <f t="shared" si="3"/>
        <v>132.15</v>
      </c>
      <c r="E28" s="256">
        <f>(INDEX([24]PVRRByStation!$E:$X,MATCH($T$56,[24]PVRRByStation!$Y:$Y,0),MATCH($B28,[24]PVRRByStation!$E$1:$X$1,0)))*1000000/(($O$56)*1000)</f>
        <v>27.959183673469386</v>
      </c>
      <c r="F28" s="128">
        <f>INDEX('Table 3 PV wS YK_2024'!$F$10:$F$38,MATCH(B28,'Table 3 PV wS YK_2024'!$B$10:$B$38,0),1)</f>
        <v>0.49</v>
      </c>
      <c r="G28" s="130">
        <f t="shared" si="4"/>
        <v>49.415741631733752</v>
      </c>
      <c r="H28" s="128">
        <f>ROUND(H27*(1+(IFERROR(INDEX($D$66:$D$74,MATCH($B28,$C$66:$C$74,0),1),0)+IFERROR(INDEX($G$66:$G$74,MATCH($B28,$F$66:$F$74,0),1),0)+IFERROR(INDEX(#REF!,MATCH($B28,$I$66:$I$74,0),1),0))),2)</f>
        <v>13.96</v>
      </c>
      <c r="I28" s="130">
        <f t="shared" si="5"/>
        <v>63.375741631733753</v>
      </c>
      <c r="J28" s="130">
        <f t="shared" si="6"/>
        <v>205.97</v>
      </c>
      <c r="K28" s="128">
        <f t="shared" si="1"/>
        <v>160.59918367346941</v>
      </c>
      <c r="L28" s="119"/>
      <c r="N28" s="117"/>
      <c r="R28" s="160"/>
      <c r="S28" s="119"/>
      <c r="T28" s="164"/>
      <c r="U28" s="160"/>
      <c r="V28" s="160"/>
      <c r="W28" s="160"/>
      <c r="X28" s="160"/>
      <c r="Y28" s="160"/>
      <c r="Z28" s="119"/>
      <c r="AA28" s="119"/>
    </row>
    <row r="29" spans="2:27">
      <c r="B29" s="135">
        <f t="shared" si="0"/>
        <v>2035</v>
      </c>
      <c r="C29" s="136"/>
      <c r="D29" s="128">
        <f t="shared" si="3"/>
        <v>135.19</v>
      </c>
      <c r="E29" s="256">
        <f>(INDEX([24]PVRRByStation!$E:$X,MATCH($T$56,[24]PVRRByStation!$Y:$Y,0),MATCH($B29,[24]PVRRByStation!$E$1:$X$1,0)))*1000000/(($O$56)*1000)</f>
        <v>28.571428571428573</v>
      </c>
      <c r="F29" s="128">
        <f>INDEX('Table 3 PV wS YK_2024'!$F$10:$F$38,MATCH(B29,'Table 3 PV wS YK_2024'!$B$10:$B$38,0),1)</f>
        <v>0.5</v>
      </c>
      <c r="G29" s="130">
        <f t="shared" si="4"/>
        <v>50.542600084748301</v>
      </c>
      <c r="H29" s="128">
        <f>ROUND(H28*(1+(IFERROR(INDEX($D$66:$D$74,MATCH($B29,$C$66:$C$74,0),1),0)+IFERROR(INDEX($G$66:$G$74,MATCH($B29,$F$66:$F$74,0),1),0)+IFERROR(INDEX(#REF!,MATCH($B29,$I$66:$I$74,0),1),0))),2)</f>
        <v>13.96</v>
      </c>
      <c r="I29" s="130">
        <f t="shared" si="5"/>
        <v>64.502600084748309</v>
      </c>
      <c r="J29" s="130">
        <f t="shared" si="6"/>
        <v>209.63</v>
      </c>
      <c r="K29" s="128">
        <f t="shared" si="1"/>
        <v>164.26142857142858</v>
      </c>
      <c r="L29" s="119"/>
      <c r="N29" s="117"/>
      <c r="R29" s="160"/>
      <c r="S29" s="119"/>
      <c r="T29" s="164"/>
      <c r="U29" s="160"/>
      <c r="V29" s="160"/>
      <c r="W29" s="160"/>
      <c r="X29" s="160"/>
      <c r="Y29" s="160"/>
      <c r="Z29" s="119"/>
      <c r="AA29" s="119"/>
    </row>
    <row r="30" spans="2:27">
      <c r="B30" s="135">
        <f t="shared" si="0"/>
        <v>2036</v>
      </c>
      <c r="C30" s="136"/>
      <c r="D30" s="128">
        <f t="shared" si="3"/>
        <v>138.30000000000001</v>
      </c>
      <c r="E30" s="256">
        <f>(INDEX([24]PVRRByStation!$E:$X,MATCH($T$56,[24]PVRRByStation!$Y:$Y,0),MATCH($B30,[24]PVRRByStation!$E$1:$X$1,0)))*1000000/(($O$56)*1000)</f>
        <v>29.183673469387756</v>
      </c>
      <c r="F30" s="128">
        <f>INDEX('Table 3 PV wS YK_2024'!$F$10:$F$38,MATCH(B30,'Table 3 PV wS YK_2024'!$B$10:$B$38,0),1)</f>
        <v>0.51</v>
      </c>
      <c r="G30" s="130">
        <f t="shared" si="4"/>
        <v>51.690997264393339</v>
      </c>
      <c r="H30" s="128">
        <f>ROUND(H29*(1+(IFERROR(INDEX($D$66:$D$74,MATCH($B30,$C$66:$C$74,0),1),0)+IFERROR(INDEX($G$66:$G$74,MATCH($B30,$F$66:$F$74,0),1),0)+IFERROR(INDEX(#REF!,MATCH($B30,$I$66:$I$74,0),1),0))),2)</f>
        <v>13.96</v>
      </c>
      <c r="I30" s="130">
        <f t="shared" si="5"/>
        <v>65.650997264393339</v>
      </c>
      <c r="J30" s="130">
        <f t="shared" si="6"/>
        <v>213.36</v>
      </c>
      <c r="K30" s="128">
        <f t="shared" si="1"/>
        <v>167.99367346938777</v>
      </c>
      <c r="L30" s="119"/>
      <c r="N30" s="117"/>
      <c r="R30" s="160"/>
      <c r="S30" s="119"/>
      <c r="T30" s="164"/>
      <c r="U30" s="160"/>
      <c r="V30" s="160"/>
      <c r="W30" s="160"/>
      <c r="X30" s="160"/>
      <c r="Y30" s="160"/>
      <c r="Z30" s="119"/>
      <c r="AA30" s="119"/>
    </row>
    <row r="31" spans="2:27">
      <c r="B31" s="135">
        <f t="shared" si="0"/>
        <v>2037</v>
      </c>
      <c r="C31" s="136"/>
      <c r="D31" s="128">
        <f t="shared" si="3"/>
        <v>141.47999999999999</v>
      </c>
      <c r="E31" s="256">
        <f>(INDEX([24]PVRRByStation!$E:$X,MATCH($T$56,[24]PVRRByStation!$Y:$Y,0),MATCH($B31,[24]PVRRByStation!$E$1:$X$1,0)))*1000000/(($O$56)*1000)</f>
        <v>29.897959183673468</v>
      </c>
      <c r="F31" s="128">
        <f>INDEX('Table 3 PV wS YK_2024'!$F$10:$F$38,MATCH(B31,'Table 3 PV wS YK_2024'!$B$10:$B$38,0),1)</f>
        <v>0.52</v>
      </c>
      <c r="G31" s="130">
        <f t="shared" si="4"/>
        <v>52.89233073135469</v>
      </c>
      <c r="H31" s="128">
        <f>ROUND(H30*(1+(IFERROR(INDEX($D$66:$D$74,MATCH($B31,$C$66:$C$74,0),1),0)+IFERROR(INDEX($G$66:$G$74,MATCH($B31,$F$66:$F$74,0),1),0)+IFERROR(INDEX(#REF!,MATCH($B31,$I$66:$I$74,0),1),0))),2)</f>
        <v>13.96</v>
      </c>
      <c r="I31" s="130">
        <f t="shared" si="5"/>
        <v>66.852330731354698</v>
      </c>
      <c r="J31" s="130">
        <f t="shared" si="6"/>
        <v>217.27</v>
      </c>
      <c r="K31" s="128">
        <f t="shared" si="1"/>
        <v>171.89795918367346</v>
      </c>
      <c r="L31" s="119"/>
      <c r="N31" s="117"/>
      <c r="R31" s="160"/>
      <c r="S31" s="119"/>
      <c r="T31" s="164"/>
      <c r="U31" s="160"/>
      <c r="V31" s="160"/>
      <c r="W31" s="160"/>
      <c r="X31" s="160"/>
      <c r="Y31" s="160"/>
      <c r="Z31" s="119"/>
      <c r="AA31" s="119"/>
    </row>
    <row r="32" spans="2:27">
      <c r="B32" s="135">
        <f t="shared" si="0"/>
        <v>2038</v>
      </c>
      <c r="C32" s="136"/>
      <c r="D32" s="128">
        <f t="shared" si="3"/>
        <v>144.72999999999999</v>
      </c>
      <c r="E32" s="256">
        <f>(INDEX([24]PVRRByStation!$E:$X,MATCH($T$56,[24]PVRRByStation!$Y:$Y,0),MATCH($B32,[24]PVRRByStation!$E$1:$X$1,0)))*1000000/(($O$56)*1000)</f>
        <v>30.612244897959183</v>
      </c>
      <c r="F32" s="128">
        <f>INDEX('Table 3 PV wS YK_2024'!$F$10:$F$38,MATCH(B32,'Table 3 PV wS YK_2024'!$B$10:$B$38,0),1)</f>
        <v>0.53</v>
      </c>
      <c r="G32" s="130">
        <f t="shared" si="4"/>
        <v>54.115202924946523</v>
      </c>
      <c r="H32" s="128">
        <f>ROUND(H31*(1+(IFERROR(INDEX($D$66:$D$74,MATCH($B32,$C$66:$C$74,0),1),0)+IFERROR(INDEX($G$66:$G$74,MATCH($B32,$F$66:$F$74,0),1),0)+IFERROR(INDEX(#REF!,MATCH($B32,$I$66:$I$74,0),1),0))),2)</f>
        <v>13.96</v>
      </c>
      <c r="I32" s="130">
        <f t="shared" si="5"/>
        <v>68.075202924946524</v>
      </c>
      <c r="J32" s="130">
        <f t="shared" si="6"/>
        <v>221.24</v>
      </c>
      <c r="K32" s="128">
        <f t="shared" si="1"/>
        <v>175.87224489795918</v>
      </c>
      <c r="L32" s="119"/>
      <c r="N32" s="117"/>
      <c r="R32" s="160"/>
      <c r="S32" s="119"/>
      <c r="T32" s="164"/>
      <c r="U32" s="160"/>
      <c r="V32" s="160"/>
      <c r="W32" s="160"/>
      <c r="X32" s="160"/>
      <c r="Y32" s="160"/>
      <c r="Z32" s="119"/>
      <c r="AA32" s="119"/>
    </row>
    <row r="33" spans="2:27">
      <c r="B33" s="135">
        <f t="shared" si="0"/>
        <v>2039</v>
      </c>
      <c r="C33" s="136"/>
      <c r="D33" s="128">
        <f t="shared" si="3"/>
        <v>148.06</v>
      </c>
      <c r="E33" s="128">
        <f t="shared" si="3"/>
        <v>31.32</v>
      </c>
      <c r="F33" s="128">
        <f>INDEX('Table 3 PV wS YK_2024'!$F$10:$F$38,MATCH(B33,'Table 3 PV wS YK_2024'!$B$10:$B$38,0),1)</f>
        <v>0.54</v>
      </c>
      <c r="G33" s="130">
        <f t="shared" si="4"/>
        <v>55.36068136223215</v>
      </c>
      <c r="H33" s="128">
        <f>ROUND(H32*(1+(IFERROR(INDEX($D$66:$D$74,MATCH($B33,$C$66:$C$74,0),1),0)+IFERROR(INDEX($G$66:$G$74,MATCH($B33,$F$66:$F$74,0),1),0)+IFERROR(INDEX(#REF!,MATCH($B33,$I$66:$I$74,0),1),0))),2)</f>
        <v>13.96</v>
      </c>
      <c r="I33" s="130">
        <f t="shared" si="5"/>
        <v>69.32068136223215</v>
      </c>
      <c r="J33" s="130">
        <f t="shared" ref="J33:J37" si="7">ROUND(I33*$C$63*8.76,2)</f>
        <v>225.29</v>
      </c>
      <c r="K33" s="128">
        <f t="shared" si="1"/>
        <v>179.92</v>
      </c>
      <c r="L33" s="119"/>
      <c r="N33" s="117"/>
      <c r="AA33" s="265"/>
    </row>
    <row r="34" spans="2:27">
      <c r="B34" s="135">
        <f t="shared" si="0"/>
        <v>2040</v>
      </c>
      <c r="C34" s="136"/>
      <c r="D34" s="128">
        <f t="shared" si="3"/>
        <v>151.47</v>
      </c>
      <c r="E34" s="128">
        <f t="shared" ref="E34" si="8">ROUND(E33*(1+(IFERROR(INDEX($D$66:$D$74,MATCH($B34,$C$66:$C$74,0),1),0)+IFERROR(INDEX($G$66:$G$74,MATCH($B34,$F$66:$F$74,0),1),0)+IFERROR(INDEX($J$66:$J$74,MATCH($B34,$I$66:$I$74,0),1),0))),2)</f>
        <v>32.04</v>
      </c>
      <c r="F34" s="128">
        <f>INDEX('Table 3 PV wS YK_2024'!$F$10:$F$38,MATCH(B34,'Table 3 PV wS YK_2024'!$B$10:$B$38,0),1)</f>
        <v>0.55000000000000004</v>
      </c>
      <c r="G34" s="130">
        <f t="shared" si="4"/>
        <v>56.634543194377784</v>
      </c>
      <c r="H34" s="128">
        <f>ROUND(H33*(1+(IFERROR(INDEX($D$66:$D$74,MATCH($B34,$C$66:$C$74,0),1),0)+IFERROR(INDEX($G$66:$G$74,MATCH($B34,$F$66:$F$74,0),1),0)+IFERROR(INDEX(#REF!,MATCH($B34,$I$66:$I$74,0),1),0))),2)</f>
        <v>13.96</v>
      </c>
      <c r="I34" s="130">
        <f t="shared" si="5"/>
        <v>70.594543194377792</v>
      </c>
      <c r="J34" s="130">
        <f t="shared" si="7"/>
        <v>229.43</v>
      </c>
      <c r="K34" s="128">
        <f t="shared" si="1"/>
        <v>184.06</v>
      </c>
      <c r="L34" s="119"/>
      <c r="N34" s="117"/>
      <c r="AA34" s="265"/>
    </row>
    <row r="35" spans="2:27">
      <c r="B35" s="135">
        <f t="shared" si="0"/>
        <v>2041</v>
      </c>
      <c r="C35" s="136"/>
      <c r="D35" s="128">
        <f t="shared" si="3"/>
        <v>154.94999999999999</v>
      </c>
      <c r="E35" s="128">
        <f t="shared" ref="E35" si="9">ROUND(E34*(1+(IFERROR(INDEX($D$66:$D$74,MATCH($B35,$C$66:$C$74,0),1),0)+IFERROR(INDEX($G$66:$G$74,MATCH($B35,$F$66:$F$74,0),1),0)+IFERROR(INDEX($J$66:$J$74,MATCH($B35,$I$66:$I$74,0),1),0))),2)</f>
        <v>32.78</v>
      </c>
      <c r="F35" s="128">
        <f>INDEX('Table 3 PV wS YK_2024'!$F$10:$F$38,MATCH(B35,'Table 3 PV wS YK_2024'!$B$10:$B$38,0),1)</f>
        <v>0.56000000000000005</v>
      </c>
      <c r="G35" s="130">
        <f t="shared" si="4"/>
        <v>57.936097675048309</v>
      </c>
      <c r="H35" s="128">
        <f>ROUND(H34*(1+(IFERROR(INDEX($D$66:$D$74,MATCH($B35,$C$66:$C$74,0),1),0)+IFERROR(INDEX($G$66:$G$74,MATCH($B35,$F$66:$F$74,0),1),0)+IFERROR(INDEX(#REF!,MATCH($B35,$I$66:$I$74,0),1),0))),2)</f>
        <v>13.96</v>
      </c>
      <c r="I35" s="130">
        <f t="shared" si="5"/>
        <v>71.89609767504831</v>
      </c>
      <c r="J35" s="130">
        <f t="shared" si="7"/>
        <v>233.66</v>
      </c>
      <c r="K35" s="128">
        <f t="shared" si="1"/>
        <v>188.29</v>
      </c>
      <c r="L35" s="119"/>
      <c r="N35" s="117"/>
      <c r="AA35" s="265"/>
    </row>
    <row r="36" spans="2:27">
      <c r="B36" s="135">
        <f t="shared" si="0"/>
        <v>2042</v>
      </c>
      <c r="C36" s="136"/>
      <c r="D36" s="128">
        <f t="shared" si="3"/>
        <v>158.51</v>
      </c>
      <c r="E36" s="128">
        <f t="shared" ref="E36" si="10">ROUND(E35*(1+(IFERROR(INDEX($D$66:$D$74,MATCH($B36,$C$66:$C$74,0),1),0)+IFERROR(INDEX($G$66:$G$74,MATCH($B36,$F$66:$F$74,0),1),0)+IFERROR(INDEX($J$66:$J$74,MATCH($B36,$I$66:$I$74,0),1),0))),2)</f>
        <v>33.53</v>
      </c>
      <c r="F36" s="128">
        <f>INDEX('Table 3 PV wS YK_2024'!$F$10:$F$38,MATCH(B36,'Table 3 PV wS YK_2024'!$B$10:$B$38,0),1)</f>
        <v>0.56999999999999995</v>
      </c>
      <c r="G36" s="130">
        <f t="shared" si="4"/>
        <v>59.265344804243746</v>
      </c>
      <c r="H36" s="128">
        <f>ROUND(H35*(1+(IFERROR(INDEX($D$66:$D$74,MATCH($B36,$C$66:$C$74,0),1),0)+IFERROR(INDEX($G$66:$G$74,MATCH($B36,$F$66:$F$74,0),1),0)+IFERROR(INDEX(#REF!,MATCH($B36,$I$66:$I$74,0),1),0))),2)</f>
        <v>13.96</v>
      </c>
      <c r="I36" s="130">
        <f t="shared" si="5"/>
        <v>73.225344804243747</v>
      </c>
      <c r="J36" s="130">
        <f t="shared" si="7"/>
        <v>237.98</v>
      </c>
      <c r="K36" s="128">
        <f t="shared" si="1"/>
        <v>192.60999999999999</v>
      </c>
      <c r="L36" s="119"/>
      <c r="N36" s="117"/>
      <c r="AA36" s="265"/>
    </row>
    <row r="37" spans="2:27">
      <c r="B37" s="135">
        <f t="shared" si="0"/>
        <v>2043</v>
      </c>
      <c r="C37" s="136"/>
      <c r="D37" s="128">
        <f t="shared" si="3"/>
        <v>162.31</v>
      </c>
      <c r="E37" s="128">
        <f t="shared" ref="E37" si="11">ROUND(E36*(1+(IFERROR(INDEX($D$66:$D$74,MATCH($B37,$C$66:$C$74,0),1),0)+IFERROR(INDEX($G$66:$G$74,MATCH($B37,$F$66:$F$74,0),1),0)+IFERROR(INDEX($J$66:$J$74,MATCH($B37,$I$66:$I$74,0),1),0))),2)</f>
        <v>34.33</v>
      </c>
      <c r="F37" s="128">
        <f>INDEX('Table 3 PV wS YK_2024'!$F$10:$F$38,MATCH(B37,'Table 3 PV wS YK_2024'!$B$10:$B$38,0),1)</f>
        <v>0.57999999999999996</v>
      </c>
      <c r="G37" s="130">
        <f t="shared" si="4"/>
        <v>60.683823800908321</v>
      </c>
      <c r="H37" s="128">
        <f>ROUND(H36*(1+(IFERROR(INDEX($D$66:$D$74,MATCH($B37,$C$66:$C$74,0),1),0)+IFERROR(INDEX($G$66:$G$74,MATCH($B37,$F$66:$F$74,0),1),0)+IFERROR(INDEX(#REF!,MATCH($B37,$I$66:$I$74,0),1),0))),2)</f>
        <v>13.96</v>
      </c>
      <c r="I37" s="130">
        <f t="shared" si="5"/>
        <v>74.643823800908322</v>
      </c>
      <c r="J37" s="130">
        <f t="shared" si="7"/>
        <v>242.59</v>
      </c>
      <c r="K37" s="128">
        <f t="shared" si="1"/>
        <v>197.22</v>
      </c>
      <c r="L37" s="119"/>
      <c r="N37" s="117"/>
      <c r="AA37" s="265"/>
    </row>
    <row r="38" spans="2:27">
      <c r="B38" s="135"/>
      <c r="C38" s="136"/>
      <c r="D38" s="128"/>
      <c r="E38" s="128"/>
      <c r="F38" s="128"/>
      <c r="G38" s="130"/>
      <c r="H38" s="128"/>
      <c r="I38" s="130"/>
      <c r="J38" s="130"/>
      <c r="K38" s="128"/>
      <c r="L38" s="119"/>
      <c r="N38" s="117"/>
      <c r="AA38" s="265"/>
    </row>
    <row r="39" spans="2:27">
      <c r="B39" s="135"/>
      <c r="C39" s="136"/>
      <c r="D39" s="128"/>
      <c r="E39" s="128"/>
      <c r="F39" s="128"/>
      <c r="G39" s="130"/>
      <c r="H39" s="128"/>
      <c r="I39" s="130"/>
      <c r="J39" s="130"/>
      <c r="K39" s="128"/>
      <c r="L39" s="119"/>
      <c r="N39" s="117"/>
      <c r="AA39" s="265"/>
    </row>
    <row r="40" spans="2:27">
      <c r="B40" s="135"/>
      <c r="C40" s="136"/>
      <c r="D40" s="128"/>
      <c r="E40" s="128"/>
      <c r="F40" s="128"/>
      <c r="G40" s="130"/>
      <c r="H40" s="128"/>
      <c r="I40" s="130"/>
      <c r="J40" s="130"/>
      <c r="K40" s="128"/>
      <c r="L40" s="119"/>
      <c r="N40" s="117"/>
      <c r="AA40" s="265"/>
    </row>
    <row r="41" spans="2:27">
      <c r="B41" s="135"/>
      <c r="C41" s="136"/>
      <c r="D41" s="128"/>
      <c r="E41" s="128"/>
      <c r="F41" s="128"/>
      <c r="G41" s="130"/>
      <c r="H41" s="128"/>
      <c r="I41" s="130"/>
      <c r="J41" s="130"/>
      <c r="K41" s="128"/>
      <c r="L41" s="119"/>
      <c r="N41" s="117"/>
      <c r="AA41" s="265"/>
    </row>
    <row r="42" spans="2:27" ht="14.25">
      <c r="B42" s="138" t="s">
        <v>25</v>
      </c>
      <c r="C42" s="139"/>
      <c r="D42" s="139"/>
      <c r="E42" s="139"/>
      <c r="F42" s="139"/>
      <c r="G42" s="139"/>
      <c r="H42" s="139"/>
      <c r="AA42" s="265"/>
    </row>
    <row r="43" spans="2:27">
      <c r="AA43" s="265"/>
    </row>
    <row r="44" spans="2:27">
      <c r="B44" s="117" t="s">
        <v>63</v>
      </c>
      <c r="C44" s="140" t="s">
        <v>64</v>
      </c>
      <c r="D44" s="141" t="s">
        <v>102</v>
      </c>
      <c r="AA44" s="265"/>
    </row>
    <row r="45" spans="2:27">
      <c r="C45" s="140" t="str">
        <f>C7</f>
        <v>(a)</v>
      </c>
      <c r="D45" s="117" t="s">
        <v>65</v>
      </c>
      <c r="AA45" s="265"/>
    </row>
    <row r="46" spans="2:27">
      <c r="C46" s="140" t="str">
        <f>D7</f>
        <v>(b)</v>
      </c>
      <c r="D46" s="130" t="str">
        <f>"= "&amp;C7&amp;" x "&amp;C62</f>
        <v>= (a) x 0.06899</v>
      </c>
      <c r="AA46" s="265"/>
    </row>
    <row r="47" spans="2:27">
      <c r="C47" s="140" t="str">
        <f>G7</f>
        <v>(e)</v>
      </c>
      <c r="D47" s="130" t="str">
        <f>"= ("&amp;$D$7&amp;" + "&amp;$E$7&amp;") /  (8.76 x "&amp;TEXT(C63,"0.0%")&amp;")"</f>
        <v>= ((b) + (c)) /  (8.76 x 37.1%)</v>
      </c>
      <c r="AA47" s="265"/>
    </row>
    <row r="48" spans="2:27">
      <c r="C48" s="140" t="str">
        <f>I7</f>
        <v>(g)</v>
      </c>
      <c r="D48" s="130" t="str">
        <f>"= "&amp;$G$7&amp;" + "&amp;$H$7</f>
        <v>= (e) + (f)</v>
      </c>
      <c r="AA48" s="265"/>
    </row>
    <row r="49" spans="2:27">
      <c r="C49" s="140" t="str">
        <f>K7</f>
        <v>(i)</v>
      </c>
      <c r="D49" s="85" t="str">
        <f>D44</f>
        <v>Plant Costs  - 2019 IRP Update - Table 6.1 &amp; 6.2</v>
      </c>
      <c r="AA49" s="265"/>
    </row>
    <row r="50" spans="2:27">
      <c r="C50" s="140"/>
      <c r="D50" s="130"/>
      <c r="AA50" s="265"/>
    </row>
    <row r="51" spans="2:27" ht="13.5" thickBot="1">
      <c r="AA51" s="265"/>
    </row>
    <row r="52" spans="2:27" ht="13.5" thickBot="1">
      <c r="C52" s="42" t="str">
        <f>B2&amp;" - "&amp;B3</f>
        <v>2019 IRP Yakima Wind with Storage Resource - 37% Capacity Factor</v>
      </c>
      <c r="D52" s="142"/>
      <c r="E52" s="142"/>
      <c r="F52" s="142"/>
      <c r="G52" s="142"/>
      <c r="H52" s="142"/>
      <c r="I52" s="143"/>
      <c r="J52" s="143"/>
      <c r="K52" s="144"/>
      <c r="AA52" s="265"/>
    </row>
    <row r="53" spans="2:27" ht="13.5" thickBot="1">
      <c r="C53" s="145" t="s">
        <v>66</v>
      </c>
      <c r="D53" s="146" t="s">
        <v>67</v>
      </c>
      <c r="E53" s="146"/>
      <c r="F53" s="146"/>
      <c r="G53" s="146"/>
      <c r="H53" s="146"/>
      <c r="I53" s="143"/>
      <c r="J53" s="143"/>
      <c r="K53" s="144"/>
      <c r="AA53" s="265"/>
    </row>
    <row r="54" spans="2:27">
      <c r="P54" s="117" t="s">
        <v>103</v>
      </c>
      <c r="Q54" s="117">
        <v>2029</v>
      </c>
    </row>
    <row r="55" spans="2:27">
      <c r="B55" s="85" t="s">
        <v>101</v>
      </c>
      <c r="C55" s="170">
        <f>'[26]Table 6.2 P1'!$C$85</f>
        <v>1923.6831909029345</v>
      </c>
      <c r="D55" s="117" t="s">
        <v>65</v>
      </c>
      <c r="T55" s="117" t="str">
        <f>$Q$56&amp;"Proposed Station Capital Costs"</f>
        <v>H_.YK1_WDSProposed Station Capital Costs</v>
      </c>
    </row>
    <row r="56" spans="2:27">
      <c r="B56" s="85" t="s">
        <v>101</v>
      </c>
      <c r="C56" s="256">
        <f>'[26]Table 6.2 P1'!$F$85*(1+'[26]Table 6.2 P1'!$G$85)</f>
        <v>30.743277943329019</v>
      </c>
      <c r="D56" s="117" t="s">
        <v>68</v>
      </c>
      <c r="O56" s="117">
        <v>9.8000000000000007</v>
      </c>
      <c r="P56" s="117" t="s">
        <v>32</v>
      </c>
      <c r="Q56" s="117" t="s">
        <v>157</v>
      </c>
      <c r="T56" s="117" t="str">
        <f>Q56&amp;"Proposed Station Fixed Costs"</f>
        <v>H_.YK1_WDSProposed Station Fixed Costs</v>
      </c>
      <c r="Z56" s="117" t="s">
        <v>110</v>
      </c>
      <c r="AA56" s="266">
        <f>PMT(0.0692,30,NPV(0.0692,AA23:AA52))</f>
        <v>0</v>
      </c>
    </row>
    <row r="57" spans="2:27" ht="24" customHeight="1">
      <c r="B57" s="85"/>
      <c r="C57" s="258"/>
      <c r="D57" s="117" t="s">
        <v>105</v>
      </c>
    </row>
    <row r="58" spans="2:27">
      <c r="B58" s="85" t="s">
        <v>101</v>
      </c>
      <c r="C58" s="256">
        <f>'[26]Table 6.2 P2'!$I$86</f>
        <v>10</v>
      </c>
      <c r="D58" s="117" t="s">
        <v>69</v>
      </c>
      <c r="K58" s="119"/>
      <c r="L58" s="149"/>
      <c r="M58" s="52"/>
      <c r="N58" s="163"/>
      <c r="O58" s="52"/>
      <c r="P58" s="52"/>
      <c r="Q58" s="119"/>
      <c r="R58" s="119"/>
      <c r="T58" s="117" t="str">
        <f>$Q$56&amp;"Proposed Station Variable O&amp;M Costs"</f>
        <v>H_.YK1_WDSProposed Station Variable O&amp;M Costs</v>
      </c>
      <c r="U58" s="119"/>
      <c r="V58" s="119"/>
      <c r="W58" s="119"/>
      <c r="X58" s="119"/>
      <c r="Y58" s="119"/>
    </row>
    <row r="59" spans="2:27">
      <c r="B59" s="85"/>
      <c r="C59" s="158"/>
      <c r="D59" s="117" t="s">
        <v>70</v>
      </c>
      <c r="I59" s="184" t="s">
        <v>91</v>
      </c>
      <c r="L59" s="151"/>
      <c r="M59" s="152"/>
      <c r="O59" s="150"/>
      <c r="P59" s="119"/>
      <c r="Q59" s="201" t="str">
        <f>Q56&amp;Q54</f>
        <v>H_.YK1_WDS2029</v>
      </c>
      <c r="R59" s="119"/>
      <c r="T59" s="117" t="str">
        <f>$Q$57&amp;"Proposed Station Variable O&amp;M Costs"</f>
        <v>Proposed Station Variable O&amp;M Costs</v>
      </c>
      <c r="U59" s="119"/>
      <c r="V59" s="119"/>
      <c r="W59" s="119"/>
      <c r="X59" s="119"/>
      <c r="Y59" s="119"/>
    </row>
    <row r="60" spans="2:27">
      <c r="B60" s="357" t="str">
        <f>LEFT(RIGHT(INDEX('Table 3 TransCost'!$39:$39,1,MATCH(F60,'Table 3 TransCost'!$4:$4,0)),6),5)</f>
        <v>2024$</v>
      </c>
      <c r="C60" s="258">
        <f>INDEX('Table 3 TransCost'!$39:$39,1,MATCH(F60,'Table 3 TransCost'!$4:$4,0)+2)</f>
        <v>0.39132049215213044</v>
      </c>
      <c r="D60" s="117" t="s">
        <v>218</v>
      </c>
      <c r="F60" s="262" t="s">
        <v>183</v>
      </c>
      <c r="K60" s="151"/>
      <c r="L60" s="151"/>
      <c r="M60" s="151"/>
      <c r="N60" s="164"/>
      <c r="O60" s="150"/>
      <c r="P60" s="119"/>
      <c r="Q60" s="119"/>
      <c r="R60" s="119"/>
      <c r="T60" s="119"/>
      <c r="U60" s="119"/>
      <c r="V60" s="119"/>
      <c r="W60" s="119"/>
      <c r="X60" s="119"/>
      <c r="Y60" s="119"/>
    </row>
    <row r="61" spans="2:27">
      <c r="B61" s="85"/>
      <c r="C61" s="187"/>
      <c r="K61" s="151"/>
      <c r="L61" s="151"/>
      <c r="M61" s="151"/>
      <c r="N61" s="164"/>
      <c r="O61" s="151"/>
      <c r="R61" s="119"/>
      <c r="T61" s="119"/>
      <c r="U61" s="119"/>
      <c r="V61" s="119"/>
      <c r="W61" s="119"/>
      <c r="X61" s="119"/>
      <c r="Y61" s="119"/>
    </row>
    <row r="62" spans="2:27">
      <c r="C62" s="257">
        <f>INDEX('[27]13. Year 1 Cap Recov Rate'!$Y:$Y,MATCH($Q$56,'[27]13. Year 1 Cap Recov Rate'!$X:$X,0),1)/100</f>
        <v>6.8989999999999996E-2</v>
      </c>
      <c r="D62" s="117" t="s">
        <v>36</v>
      </c>
      <c r="K62" s="155"/>
      <c r="L62" s="156"/>
      <c r="M62" s="156"/>
      <c r="O62" s="157"/>
    </row>
    <row r="63" spans="2:27">
      <c r="C63" s="195">
        <f>'[26]Table 6.2 P2'!$C$86</f>
        <v>0.371</v>
      </c>
      <c r="D63" s="117" t="s">
        <v>37</v>
      </c>
    </row>
    <row r="64" spans="2:27" ht="13.5" thickBot="1">
      <c r="D64" s="154"/>
    </row>
    <row r="65" spans="3:14" ht="13.5" thickBot="1">
      <c r="C65" s="40" t="str">
        <f>"Company Official Inflation Forecast Dated "&amp;TEXT('Table 4'!$H$5,"mmmm dd, yyyy")</f>
        <v>Company Official Inflation Forecast Dated December 31, 2020</v>
      </c>
      <c r="D65" s="142"/>
      <c r="E65" s="142"/>
      <c r="F65" s="142"/>
      <c r="G65" s="142"/>
      <c r="H65" s="142"/>
      <c r="I65" s="142"/>
      <c r="J65" s="142"/>
      <c r="K65" s="144"/>
    </row>
    <row r="66" spans="3:14">
      <c r="C66" s="87">
        <v>2017</v>
      </c>
      <c r="D66" s="41">
        <f>VLOOKUP(C66,'[20]Inflation Forecast'!$B$6:$C$61,2,FALSE)</f>
        <v>0.02</v>
      </c>
      <c r="E66" s="85"/>
      <c r="F66" s="87">
        <f>C74+1</f>
        <v>2026</v>
      </c>
      <c r="G66" s="41">
        <f>VLOOKUP(F66,'[20]Inflation Forecast'!$B$6:$C$61,2,FALSE)</f>
        <v>2.1999999999999999E-2</v>
      </c>
      <c r="H66" s="41"/>
      <c r="I66" s="87">
        <f>F74+1</f>
        <v>2035</v>
      </c>
      <c r="J66" s="41">
        <f>VLOOKUP(I66,'[20]Inflation Forecast'!$B$6:$C$61,2,FALSE)</f>
        <v>2.3E-2</v>
      </c>
    </row>
    <row r="67" spans="3:14">
      <c r="C67" s="87">
        <f t="shared" ref="C67:C74" si="12">C66+1</f>
        <v>2018</v>
      </c>
      <c r="D67" s="41">
        <f>VLOOKUP(C67,'[20]Inflation Forecast'!$B$6:$C$61,2,FALSE)</f>
        <v>2.4E-2</v>
      </c>
      <c r="E67" s="85"/>
      <c r="F67" s="87">
        <f t="shared" ref="F67:F74" si="13">F66+1</f>
        <v>2027</v>
      </c>
      <c r="G67" s="41">
        <f>VLOOKUP(F67,'[20]Inflation Forecast'!$B$6:$C$61,2,FALSE)</f>
        <v>2.3E-2</v>
      </c>
      <c r="H67" s="41"/>
      <c r="I67" s="87">
        <f>I66+1</f>
        <v>2036</v>
      </c>
      <c r="J67" s="41">
        <f>VLOOKUP(I67,'[20]Inflation Forecast'!$B$6:$C$61,2,FALSE)</f>
        <v>2.3E-2</v>
      </c>
    </row>
    <row r="68" spans="3:14">
      <c r="C68" s="87">
        <f t="shared" si="12"/>
        <v>2019</v>
      </c>
      <c r="D68" s="41">
        <f>VLOOKUP(C68,'[20]Inflation Forecast'!$B$6:$C$61,2,FALSE)</f>
        <v>1.7999999999999999E-2</v>
      </c>
      <c r="E68" s="85"/>
      <c r="F68" s="87">
        <f t="shared" si="13"/>
        <v>2028</v>
      </c>
      <c r="G68" s="41">
        <f>VLOOKUP(F68,'[20]Inflation Forecast'!$B$6:$C$61,2,FALSE)</f>
        <v>2.3E-2</v>
      </c>
      <c r="H68" s="41"/>
      <c r="I68" s="87">
        <f t="shared" ref="I68:I74" si="14">I67+1</f>
        <v>2037</v>
      </c>
      <c r="J68" s="41">
        <f>VLOOKUP(I68,'[20]Inflation Forecast'!$B$6:$C$61,2,FALSE)</f>
        <v>2.3E-2</v>
      </c>
    </row>
    <row r="69" spans="3:14">
      <c r="C69" s="87">
        <f t="shared" si="12"/>
        <v>2020</v>
      </c>
      <c r="D69" s="41">
        <f>VLOOKUP(C69,'[20]Inflation Forecast'!$B$6:$C$61,2,FALSE)</f>
        <v>1.2E-2</v>
      </c>
      <c r="E69" s="85"/>
      <c r="F69" s="87">
        <f t="shared" si="13"/>
        <v>2029</v>
      </c>
      <c r="G69" s="41">
        <f>VLOOKUP(F69,'[20]Inflation Forecast'!$B$6:$C$61,2,FALSE)</f>
        <v>2.3E-2</v>
      </c>
      <c r="H69" s="41"/>
      <c r="I69" s="87">
        <f t="shared" si="14"/>
        <v>2038</v>
      </c>
      <c r="J69" s="41">
        <f>VLOOKUP(I69,'[20]Inflation Forecast'!$B$6:$C$61,2,FALSE)</f>
        <v>2.3E-2</v>
      </c>
    </row>
    <row r="70" spans="3:14">
      <c r="C70" s="87">
        <f t="shared" si="12"/>
        <v>2021</v>
      </c>
      <c r="D70" s="41">
        <f>VLOOKUP(C70,'[20]Inflation Forecast'!$B$6:$C$61,2,FALSE)</f>
        <v>1.9E-2</v>
      </c>
      <c r="E70" s="85"/>
      <c r="F70" s="87">
        <f t="shared" si="13"/>
        <v>2030</v>
      </c>
      <c r="G70" s="41">
        <f>VLOOKUP(F70,'[20]Inflation Forecast'!$B$6:$C$61,2,FALSE)</f>
        <v>2.3E-2</v>
      </c>
      <c r="H70" s="41"/>
      <c r="I70" s="87">
        <f t="shared" si="14"/>
        <v>2039</v>
      </c>
      <c r="J70" s="41">
        <f>VLOOKUP(I70,'[20]Inflation Forecast'!$B$6:$C$61,2,FALSE)</f>
        <v>2.3E-2</v>
      </c>
    </row>
    <row r="71" spans="3:14">
      <c r="C71" s="87">
        <f t="shared" si="12"/>
        <v>2022</v>
      </c>
      <c r="D71" s="41">
        <f>VLOOKUP(C71,'[20]Inflation Forecast'!$B$6:$C$61,2,FALSE)</f>
        <v>2.1999999999999999E-2</v>
      </c>
      <c r="E71" s="85"/>
      <c r="F71" s="87">
        <f t="shared" si="13"/>
        <v>2031</v>
      </c>
      <c r="G71" s="41">
        <f>VLOOKUP(F71,'[20]Inflation Forecast'!$B$6:$C$61,2,FALSE)</f>
        <v>2.3E-2</v>
      </c>
      <c r="H71" s="41"/>
      <c r="I71" s="87">
        <f t="shared" si="14"/>
        <v>2040</v>
      </c>
      <c r="J71" s="41">
        <f>VLOOKUP(I71,'[20]Inflation Forecast'!$B$6:$C$61,2,FALSE)</f>
        <v>2.3E-2</v>
      </c>
    </row>
    <row r="72" spans="3:14" s="119" customFormat="1">
      <c r="C72" s="87">
        <f t="shared" si="12"/>
        <v>2023</v>
      </c>
      <c r="D72" s="41">
        <f>VLOOKUP(C72,'[20]Inflation Forecast'!$B$6:$C$61,2,FALSE)</f>
        <v>0.02</v>
      </c>
      <c r="E72" s="86"/>
      <c r="F72" s="87">
        <f t="shared" si="13"/>
        <v>2032</v>
      </c>
      <c r="G72" s="41">
        <f>VLOOKUP(F72,'[20]Inflation Forecast'!$B$6:$C$61,2,FALSE)</f>
        <v>2.3E-2</v>
      </c>
      <c r="H72" s="41"/>
      <c r="I72" s="87">
        <f t="shared" si="14"/>
        <v>2041</v>
      </c>
      <c r="J72" s="41">
        <f>VLOOKUP(I72,'[20]Inflation Forecast'!$B$6:$C$61,2,FALSE)</f>
        <v>2.3E-2</v>
      </c>
      <c r="N72" s="164"/>
    </row>
    <row r="73" spans="3:14" s="119" customFormat="1">
      <c r="C73" s="87">
        <f t="shared" si="12"/>
        <v>2024</v>
      </c>
      <c r="D73" s="41">
        <f>VLOOKUP(C73,'[20]Inflation Forecast'!$B$6:$C$61,2,FALSE)</f>
        <v>0.02</v>
      </c>
      <c r="E73" s="86"/>
      <c r="F73" s="87">
        <f t="shared" si="13"/>
        <v>2033</v>
      </c>
      <c r="G73" s="41">
        <f>VLOOKUP(F73,'[20]Inflation Forecast'!$B$6:$C$61,2,FALSE)</f>
        <v>2.3E-2</v>
      </c>
      <c r="H73" s="41"/>
      <c r="I73" s="87">
        <f t="shared" si="14"/>
        <v>2042</v>
      </c>
      <c r="J73" s="41">
        <f>VLOOKUP(I73,'[20]Inflation Forecast'!$B$6:$C$61,2,FALSE)</f>
        <v>2.3E-2</v>
      </c>
      <c r="N73" s="164"/>
    </row>
    <row r="74" spans="3:14" s="119" customFormat="1">
      <c r="C74" s="87">
        <f t="shared" si="12"/>
        <v>2025</v>
      </c>
      <c r="D74" s="41">
        <f>VLOOKUP(C74,'[20]Inflation Forecast'!$B$6:$C$61,2,FALSE)</f>
        <v>2.1000000000000001E-2</v>
      </c>
      <c r="E74" s="86"/>
      <c r="F74" s="87">
        <f t="shared" si="13"/>
        <v>2034</v>
      </c>
      <c r="G74" s="41">
        <f>VLOOKUP(F74,'[20]Inflation Forecast'!$B$6:$C$61,2,FALSE)</f>
        <v>2.3E-2</v>
      </c>
      <c r="H74" s="41"/>
      <c r="I74" s="87">
        <f t="shared" si="14"/>
        <v>2043</v>
      </c>
      <c r="J74" s="41">
        <f>VLOOKUP(I74,'[20]Inflation Forecast'!$B$6:$C$61,2,FALSE)</f>
        <v>2.4E-2</v>
      </c>
      <c r="N74" s="164"/>
    </row>
    <row r="75" spans="3:14" s="119" customFormat="1">
      <c r="N75" s="164"/>
    </row>
    <row r="76" spans="3:14" s="119" customFormat="1">
      <c r="N76" s="164"/>
    </row>
    <row r="93" spans="3:4">
      <c r="C93" s="150"/>
      <c r="D93" s="154"/>
    </row>
    <row r="94" spans="3:4">
      <c r="C94" s="150"/>
      <c r="D94" s="154"/>
    </row>
    <row r="95" spans="3:4">
      <c r="C95" s="150"/>
      <c r="D95" s="154"/>
    </row>
    <row r="96" spans="3:4">
      <c r="C96" s="150"/>
      <c r="D96" s="154"/>
    </row>
    <row r="97" spans="3:4">
      <c r="C97" s="150"/>
      <c r="D97" s="154"/>
    </row>
    <row r="98" spans="3:4">
      <c r="C98" s="150"/>
      <c r="D98" s="154"/>
    </row>
    <row r="99" spans="3:4">
      <c r="C99" s="150"/>
      <c r="D99" s="154"/>
    </row>
    <row r="100" spans="3:4">
      <c r="C100" s="150"/>
      <c r="D100" s="154"/>
    </row>
    <row r="101" spans="3:4">
      <c r="C101" s="150"/>
      <c r="D101" s="154"/>
    </row>
    <row r="102" spans="3:4">
      <c r="C102" s="150"/>
      <c r="D102" s="154"/>
    </row>
  </sheetData>
  <printOptions horizontalCentered="1"/>
  <pageMargins left="0.8" right="0.3" top="0.4" bottom="0.4" header="0.5" footer="0.2"/>
  <pageSetup scale="54" orientation="landscape" r:id="rId1"/>
  <headerFooter alignWithMargins="0"/>
  <rowBreaks count="1" manualBreakCount="1">
    <brk id="51" max="16" man="1"/>
  </row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B1:AA102"/>
  <sheetViews>
    <sheetView zoomScale="80" zoomScaleNormal="80" workbookViewId="0">
      <selection activeCell="A5" sqref="A5"/>
    </sheetView>
  </sheetViews>
  <sheetFormatPr defaultColWidth="9.33203125" defaultRowHeight="12.75"/>
  <cols>
    <col min="1" max="1" width="13.33203125" style="117" customWidth="1"/>
    <col min="2" max="2" width="15" style="117" customWidth="1"/>
    <col min="3" max="3" width="12.33203125" style="117" bestFit="1" customWidth="1"/>
    <col min="4" max="4" width="19.83203125" style="117" customWidth="1"/>
    <col min="5" max="5" width="8.83203125" style="117" bestFit="1" customWidth="1"/>
    <col min="6" max="6" width="13.5" style="117" customWidth="1"/>
    <col min="7" max="8" width="9.5" style="117" bestFit="1" customWidth="1"/>
    <col min="9" max="9" width="12.6640625" style="117" customWidth="1"/>
    <col min="10" max="10" width="14" style="117" customWidth="1"/>
    <col min="11" max="11" width="13.1640625" style="117" customWidth="1"/>
    <col min="12" max="12" width="3.1640625" style="117" customWidth="1"/>
    <col min="13" max="13" width="15" style="117" hidden="1" customWidth="1"/>
    <col min="14" max="14" width="5.6640625" style="161" customWidth="1"/>
    <col min="15" max="15" width="9.33203125" style="117"/>
    <col min="16" max="16" width="10" style="117" customWidth="1"/>
    <col min="17" max="17" width="25.1640625" style="117" customWidth="1"/>
    <col min="18" max="18" width="18.1640625" style="117" customWidth="1"/>
    <col min="19" max="19" width="9.33203125" style="117"/>
    <col min="20" max="20" width="16.6640625" style="117" customWidth="1"/>
    <col min="21" max="21" width="11.83203125" style="117" customWidth="1"/>
    <col min="22" max="22" width="9.6640625" style="117" bestFit="1" customWidth="1"/>
    <col min="23" max="16384" width="9.33203125" style="117"/>
  </cols>
  <sheetData>
    <row r="1" spans="2:27" ht="15.75">
      <c r="B1" s="115" t="s">
        <v>56</v>
      </c>
      <c r="C1" s="116"/>
      <c r="D1" s="116"/>
      <c r="E1" s="116"/>
      <c r="F1" s="116"/>
      <c r="G1" s="116"/>
      <c r="H1" s="116"/>
      <c r="I1" s="116"/>
      <c r="J1" s="116"/>
    </row>
    <row r="2" spans="2:27" ht="15.75">
      <c r="B2" s="115" t="s">
        <v>156</v>
      </c>
      <c r="C2" s="116"/>
      <c r="D2" s="116"/>
      <c r="E2" s="116"/>
      <c r="F2" s="116"/>
      <c r="G2" s="116"/>
      <c r="H2" s="116"/>
      <c r="I2" s="116"/>
      <c r="J2" s="116"/>
      <c r="R2" s="119"/>
      <c r="S2" s="119"/>
      <c r="T2" s="119"/>
      <c r="U2" s="119"/>
      <c r="V2" s="119"/>
      <c r="W2" s="119"/>
      <c r="X2" s="119"/>
      <c r="Y2" s="119"/>
      <c r="Z2" s="119"/>
      <c r="AA2" s="119"/>
    </row>
    <row r="3" spans="2:27" ht="15.75">
      <c r="B3" s="115" t="str">
        <f>TEXT($C$63,"0%")&amp;" Capacity Factor"</f>
        <v>37% Capacity Factor</v>
      </c>
      <c r="C3" s="116"/>
      <c r="D3" s="116"/>
      <c r="E3" s="116"/>
      <c r="F3" s="116"/>
      <c r="G3" s="116"/>
      <c r="H3" s="116"/>
      <c r="I3" s="116"/>
      <c r="J3" s="116"/>
      <c r="R3" s="119"/>
      <c r="S3" s="119"/>
      <c r="T3" s="119"/>
      <c r="U3" s="119"/>
      <c r="V3" s="119"/>
      <c r="W3" s="119"/>
      <c r="X3" s="119"/>
      <c r="Y3" s="119"/>
      <c r="Z3" s="119"/>
      <c r="AA3" s="119"/>
    </row>
    <row r="4" spans="2:27">
      <c r="B4" s="118"/>
      <c r="C4" s="118"/>
      <c r="D4" s="118"/>
      <c r="E4" s="118"/>
      <c r="F4" s="118"/>
      <c r="G4" s="118"/>
      <c r="H4" s="118"/>
      <c r="I4" s="119"/>
      <c r="J4" s="119"/>
      <c r="K4" s="119"/>
      <c r="R4" s="119"/>
      <c r="S4" s="119"/>
      <c r="T4" s="119"/>
      <c r="U4" s="119"/>
      <c r="V4" s="119"/>
      <c r="W4" s="119"/>
      <c r="X4" s="119"/>
      <c r="Y4" s="119"/>
      <c r="Z4" s="119"/>
      <c r="AA4" s="119"/>
    </row>
    <row r="5" spans="2:27" ht="51.75" customHeight="1">
      <c r="B5" s="120" t="s">
        <v>0</v>
      </c>
      <c r="C5" s="121" t="s">
        <v>10</v>
      </c>
      <c r="D5" s="121" t="s">
        <v>11</v>
      </c>
      <c r="E5" s="121" t="s">
        <v>12</v>
      </c>
      <c r="F5" s="17" t="s">
        <v>92</v>
      </c>
      <c r="G5" s="121" t="s">
        <v>62</v>
      </c>
      <c r="H5" s="17" t="s">
        <v>13</v>
      </c>
      <c r="I5" s="121" t="s">
        <v>73</v>
      </c>
      <c r="J5" s="17" t="s">
        <v>52</v>
      </c>
      <c r="K5" s="121" t="s">
        <v>224</v>
      </c>
      <c r="M5" s="201"/>
      <c r="N5" s="201"/>
      <c r="P5" s="201"/>
      <c r="R5" s="263"/>
      <c r="S5" s="119"/>
      <c r="T5" s="119"/>
      <c r="U5" s="119"/>
      <c r="V5" s="119"/>
      <c r="W5" s="119"/>
      <c r="X5" s="119"/>
      <c r="Y5" s="369"/>
      <c r="Z5" s="119"/>
      <c r="AA5" s="119"/>
    </row>
    <row r="6" spans="2:27" ht="24" customHeight="1">
      <c r="B6" s="122"/>
      <c r="C6" s="123" t="s">
        <v>8</v>
      </c>
      <c r="D6" s="124" t="s">
        <v>9</v>
      </c>
      <c r="E6" s="124" t="s">
        <v>9</v>
      </c>
      <c r="F6" s="124" t="s">
        <v>9</v>
      </c>
      <c r="G6" s="123" t="s">
        <v>31</v>
      </c>
      <c r="H6" s="18" t="s">
        <v>31</v>
      </c>
      <c r="I6" s="123" t="s">
        <v>31</v>
      </c>
      <c r="J6" s="19" t="s">
        <v>9</v>
      </c>
      <c r="K6" s="124" t="s">
        <v>9</v>
      </c>
      <c r="R6" s="264"/>
      <c r="S6" s="119"/>
      <c r="T6" s="119"/>
      <c r="U6" s="119"/>
      <c r="V6" s="119"/>
      <c r="W6" s="119"/>
      <c r="X6" s="119"/>
      <c r="Y6" s="119"/>
      <c r="Z6" s="119"/>
      <c r="AA6" s="119"/>
    </row>
    <row r="7" spans="2:27">
      <c r="C7" s="125" t="s">
        <v>1</v>
      </c>
      <c r="D7" s="125" t="s">
        <v>2</v>
      </c>
      <c r="E7" s="125" t="s">
        <v>3</v>
      </c>
      <c r="F7" s="125" t="s">
        <v>4</v>
      </c>
      <c r="G7" s="125" t="s">
        <v>5</v>
      </c>
      <c r="H7" s="125" t="s">
        <v>7</v>
      </c>
      <c r="I7" s="125" t="s">
        <v>22</v>
      </c>
      <c r="J7" s="125" t="s">
        <v>23</v>
      </c>
      <c r="K7" s="125" t="s">
        <v>24</v>
      </c>
      <c r="R7" s="119"/>
      <c r="S7" s="119"/>
      <c r="T7" s="119"/>
      <c r="U7" s="119"/>
      <c r="V7" s="119"/>
      <c r="W7" s="119"/>
      <c r="X7" s="119"/>
      <c r="Y7" s="119"/>
      <c r="Z7" s="119"/>
      <c r="AA7" s="119"/>
    </row>
    <row r="8" spans="2:27" ht="6" customHeight="1">
      <c r="K8" s="119"/>
      <c r="R8" s="119"/>
      <c r="S8" s="119"/>
      <c r="T8" s="119"/>
      <c r="U8" s="119"/>
      <c r="V8" s="119"/>
      <c r="W8" s="119"/>
      <c r="X8" s="119"/>
      <c r="Y8" s="119"/>
      <c r="Z8" s="119"/>
      <c r="AA8" s="119"/>
    </row>
    <row r="9" spans="2:27" ht="15.75">
      <c r="B9" s="43" t="str">
        <f>C52</f>
        <v>2019 IRP Yakima Wind with Storage Resource - 37% Capacity Factor</v>
      </c>
      <c r="C9" s="119"/>
      <c r="E9" s="119"/>
      <c r="F9" s="119"/>
      <c r="G9" s="119"/>
      <c r="H9" s="119"/>
      <c r="I9" s="119"/>
      <c r="J9" s="119"/>
      <c r="K9" s="119"/>
      <c r="N9" s="117"/>
      <c r="R9" s="119"/>
      <c r="S9" s="119"/>
      <c r="T9" s="119"/>
      <c r="U9" s="119"/>
      <c r="V9" s="119"/>
      <c r="W9" s="119"/>
      <c r="X9" s="119"/>
      <c r="Y9" s="119"/>
      <c r="Z9" s="119"/>
      <c r="AA9" s="119"/>
    </row>
    <row r="10" spans="2:27">
      <c r="B10" s="126">
        <v>2016</v>
      </c>
      <c r="C10" s="127"/>
      <c r="D10" s="128"/>
      <c r="E10" s="128"/>
      <c r="F10" s="128"/>
      <c r="G10" s="129"/>
      <c r="H10" s="129"/>
      <c r="I10" s="130"/>
      <c r="J10" s="130"/>
      <c r="K10" s="128"/>
      <c r="N10" s="162"/>
      <c r="R10" s="119"/>
      <c r="S10" s="119"/>
      <c r="T10" s="119"/>
      <c r="U10" s="119"/>
      <c r="V10" s="119"/>
      <c r="W10" s="119"/>
      <c r="X10" s="119"/>
      <c r="Y10" s="119"/>
      <c r="Z10" s="119"/>
      <c r="AA10" s="119"/>
    </row>
    <row r="11" spans="2:27">
      <c r="B11" s="126">
        <f t="shared" ref="B11:B37" si="0">B10+1</f>
        <v>2017</v>
      </c>
      <c r="C11" s="131"/>
      <c r="D11" s="128"/>
      <c r="E11" s="128"/>
      <c r="F11" s="128"/>
      <c r="G11" s="129"/>
      <c r="H11" s="128"/>
      <c r="I11" s="130"/>
      <c r="J11" s="130"/>
      <c r="K11" s="128"/>
      <c r="N11" s="117"/>
      <c r="R11" s="119"/>
      <c r="S11" s="119"/>
      <c r="T11" s="119"/>
      <c r="U11" s="119"/>
      <c r="V11" s="119"/>
      <c r="W11" s="119"/>
      <c r="X11" s="119"/>
      <c r="Y11" s="119"/>
      <c r="Z11" s="119"/>
      <c r="AA11" s="119"/>
    </row>
    <row r="12" spans="2:27">
      <c r="B12" s="135">
        <f t="shared" si="0"/>
        <v>2018</v>
      </c>
      <c r="C12" s="136"/>
      <c r="D12" s="128"/>
      <c r="E12" s="148"/>
      <c r="F12" s="148"/>
      <c r="G12" s="130"/>
      <c r="H12" s="148">
        <f>$C$58</f>
        <v>0</v>
      </c>
      <c r="I12" s="130"/>
      <c r="J12" s="130"/>
      <c r="K12" s="128">
        <f>(D12+E12+F12)</f>
        <v>0</v>
      </c>
      <c r="L12" s="119"/>
      <c r="N12" s="117"/>
      <c r="R12" s="375"/>
      <c r="S12" s="119"/>
      <c r="T12" s="164"/>
      <c r="U12" s="160"/>
      <c r="V12" s="160"/>
      <c r="W12" s="160"/>
      <c r="X12" s="160"/>
      <c r="Y12" s="160"/>
      <c r="Z12" s="119"/>
      <c r="AA12" s="119"/>
    </row>
    <row r="13" spans="2:27">
      <c r="B13" s="135">
        <f t="shared" si="0"/>
        <v>2019</v>
      </c>
      <c r="C13" s="136"/>
      <c r="D13" s="128"/>
      <c r="E13" s="148"/>
      <c r="F13" s="148"/>
      <c r="G13" s="130"/>
      <c r="H13" s="128">
        <f>ROUND(H12*(1+(IFERROR(INDEX($D$66:$D$74,MATCH($B13,$C$66:$C$74,0),1),0)+IFERROR(INDEX($G$66:$G$74,MATCH($B13,$F$66:$F$74,0),1),0)+IFERROR(INDEX(#REF!,MATCH($B13,$I$66:$I$74,0),1),0))),2)</f>
        <v>0</v>
      </c>
      <c r="I13" s="130"/>
      <c r="J13" s="130"/>
      <c r="K13" s="128">
        <f t="shared" ref="K13:K37" si="1">(D13+E13+F13)</f>
        <v>0</v>
      </c>
      <c r="L13" s="119"/>
      <c r="N13" s="117"/>
      <c r="R13" s="119"/>
      <c r="S13" s="119"/>
      <c r="T13" s="119"/>
      <c r="U13" s="119"/>
      <c r="V13" s="160"/>
      <c r="W13" s="160"/>
      <c r="X13" s="160"/>
      <c r="Y13" s="160"/>
      <c r="Z13" s="119"/>
      <c r="AA13" s="119"/>
    </row>
    <row r="14" spans="2:27">
      <c r="B14" s="135">
        <f t="shared" si="0"/>
        <v>2020</v>
      </c>
      <c r="C14" s="136"/>
      <c r="D14" s="128"/>
      <c r="E14" s="128"/>
      <c r="F14" s="128"/>
      <c r="G14" s="130"/>
      <c r="H14" s="128">
        <f>ROUND(H13*(1+(IFERROR(INDEX($D$66:$D$74,MATCH($B14,$C$66:$C$74,0),1),0)+IFERROR(INDEX($G$66:$G$74,MATCH($B14,$F$66:$F$74,0),1),0)+IFERROR(INDEX(#REF!,MATCH($B14,$I$66:$I$74,0),1),0))),2)</f>
        <v>0</v>
      </c>
      <c r="I14" s="130"/>
      <c r="J14" s="130"/>
      <c r="K14" s="128">
        <f t="shared" si="1"/>
        <v>0</v>
      </c>
      <c r="L14" s="119"/>
      <c r="N14" s="117"/>
      <c r="O14" s="132"/>
      <c r="P14" s="133"/>
      <c r="Q14" s="134"/>
      <c r="R14" s="119"/>
      <c r="S14" s="119"/>
      <c r="T14" s="119"/>
      <c r="U14" s="119"/>
      <c r="V14" s="160"/>
      <c r="W14" s="160"/>
      <c r="X14" s="160"/>
      <c r="Y14" s="160"/>
      <c r="Z14" s="119"/>
      <c r="AA14" s="119"/>
    </row>
    <row r="15" spans="2:27">
      <c r="B15" s="135">
        <f t="shared" si="0"/>
        <v>2021</v>
      </c>
      <c r="C15" s="136"/>
      <c r="D15" s="128"/>
      <c r="E15" s="128"/>
      <c r="F15" s="128"/>
      <c r="G15" s="130"/>
      <c r="H15" s="128">
        <f>ROUND(H14*(1+(IFERROR(INDEX($D$66:$D$74,MATCH($B15,$C$66:$C$74,0),1),0)+IFERROR(INDEX($G$66:$G$74,MATCH($B15,$F$66:$F$74,0),1),0)+IFERROR(INDEX(#REF!,MATCH($B15,$I$66:$I$74,0),1),0))),2)</f>
        <v>0</v>
      </c>
      <c r="I15" s="130"/>
      <c r="J15" s="130"/>
      <c r="K15" s="128">
        <f t="shared" si="1"/>
        <v>0</v>
      </c>
      <c r="L15" s="119"/>
      <c r="N15" s="117"/>
      <c r="O15" s="259"/>
      <c r="P15" s="133"/>
      <c r="Q15" s="134"/>
      <c r="R15" s="119"/>
      <c r="S15" s="119"/>
      <c r="T15" s="119"/>
      <c r="U15" s="119"/>
      <c r="V15" s="160"/>
      <c r="W15" s="160"/>
      <c r="X15" s="160"/>
      <c r="Y15" s="160"/>
      <c r="Z15" s="119"/>
      <c r="AA15" s="119"/>
    </row>
    <row r="16" spans="2:27">
      <c r="B16" s="135">
        <f t="shared" si="0"/>
        <v>2022</v>
      </c>
      <c r="C16" s="136"/>
      <c r="D16" s="128"/>
      <c r="E16" s="128"/>
      <c r="F16" s="128"/>
      <c r="G16" s="130"/>
      <c r="H16" s="128">
        <f>ROUND(H15*(1+(IFERROR(INDEX($D$66:$D$74,MATCH($B16,$C$66:$C$74,0),1),0)+IFERROR(INDEX($G$66:$G$74,MATCH($B16,$F$66:$F$74,0),1),0)+IFERROR(INDEX(#REF!,MATCH($B16,$I$66:$I$74,0),1),0))),2)</f>
        <v>0</v>
      </c>
      <c r="I16" s="130"/>
      <c r="J16" s="130"/>
      <c r="K16" s="128">
        <f t="shared" si="1"/>
        <v>0</v>
      </c>
      <c r="L16" s="119"/>
      <c r="N16" s="117"/>
      <c r="R16" s="119"/>
      <c r="S16" s="119"/>
      <c r="T16" s="119"/>
      <c r="U16" s="119"/>
      <c r="V16" s="160"/>
      <c r="W16" s="160"/>
      <c r="X16" s="160"/>
      <c r="Y16" s="160"/>
      <c r="Z16" s="119"/>
      <c r="AA16" s="119"/>
    </row>
    <row r="17" spans="2:27">
      <c r="B17" s="135">
        <f t="shared" si="0"/>
        <v>2023</v>
      </c>
      <c r="C17" s="136"/>
      <c r="D17" s="128"/>
      <c r="E17" s="128"/>
      <c r="F17" s="128"/>
      <c r="G17" s="130"/>
      <c r="H17" s="128">
        <f>ROUND(H16*(1+(IFERROR(INDEX($D$66:$D$74,MATCH($B17,$C$66:$C$74,0),1),0)+IFERROR(INDEX($G$66:$G$74,MATCH($B17,$F$66:$F$74,0),1),0)+IFERROR(INDEX(#REF!,MATCH($B17,$I$66:$I$74,0),1),0))),2)</f>
        <v>0</v>
      </c>
      <c r="I17" s="130"/>
      <c r="J17" s="130"/>
      <c r="K17" s="128">
        <f t="shared" si="1"/>
        <v>0</v>
      </c>
      <c r="L17" s="119"/>
      <c r="N17" s="117"/>
      <c r="O17" s="132"/>
      <c r="R17" s="119"/>
      <c r="S17" s="119"/>
      <c r="T17" s="119"/>
      <c r="U17" s="119"/>
      <c r="V17" s="160"/>
      <c r="W17" s="160"/>
      <c r="X17" s="160"/>
      <c r="Y17" s="160"/>
      <c r="Z17" s="119"/>
      <c r="AA17" s="119"/>
    </row>
    <row r="18" spans="2:27">
      <c r="B18" s="135">
        <f t="shared" si="0"/>
        <v>2024</v>
      </c>
      <c r="C18" s="136"/>
      <c r="D18" s="128"/>
      <c r="E18" s="148"/>
      <c r="F18" s="148"/>
      <c r="G18" s="130"/>
      <c r="H18" s="128">
        <f>ROUND(H17*(1+(IFERROR(INDEX($D$66:$D$74,MATCH($B18,$C$66:$C$74,0),1),0)+IFERROR(INDEX($G$66:$G$74,MATCH($B18,$F$66:$F$74,0),1),0)+IFERROR(INDEX(#REF!,MATCH($B18,$I$66:$I$74,0),1),0))),2)</f>
        <v>0</v>
      </c>
      <c r="I18" s="130"/>
      <c r="J18" s="130"/>
      <c r="K18" s="128">
        <f t="shared" si="1"/>
        <v>0</v>
      </c>
      <c r="L18" s="119"/>
      <c r="N18" s="117"/>
      <c r="R18" s="119"/>
      <c r="S18" s="119"/>
      <c r="T18" s="164"/>
      <c r="U18" s="160"/>
      <c r="V18" s="160"/>
      <c r="W18" s="160"/>
      <c r="X18" s="160"/>
      <c r="Y18" s="160"/>
      <c r="Z18" s="119"/>
      <c r="AA18" s="119"/>
    </row>
    <row r="19" spans="2:27">
      <c r="B19" s="135">
        <f t="shared" si="0"/>
        <v>2025</v>
      </c>
      <c r="C19" s="136"/>
      <c r="D19" s="128"/>
      <c r="E19" s="148"/>
      <c r="F19" s="148"/>
      <c r="G19" s="130"/>
      <c r="H19" s="128">
        <f>ROUND(H18*(1+(IFERROR(INDEX($D$66:$D$74,MATCH($B19,$C$66:$C$74,0),1),0)+IFERROR(INDEX($G$66:$G$74,MATCH($B19,$F$66:$F$74,0),1),0)+IFERROR(INDEX(#REF!,MATCH($B19,$I$66:$I$74,0),1),0))),2)</f>
        <v>0</v>
      </c>
      <c r="I19" s="130"/>
      <c r="J19" s="130"/>
      <c r="K19" s="128">
        <f t="shared" si="1"/>
        <v>0</v>
      </c>
      <c r="L19" s="119"/>
      <c r="N19" s="117"/>
      <c r="R19" s="119"/>
      <c r="S19" s="119"/>
      <c r="T19" s="164"/>
      <c r="U19" s="160"/>
      <c r="V19" s="160"/>
      <c r="W19" s="160"/>
      <c r="X19" s="160"/>
      <c r="Y19" s="160"/>
      <c r="Z19" s="119"/>
      <c r="AA19" s="119"/>
    </row>
    <row r="20" spans="2:27">
      <c r="B20" s="135">
        <f t="shared" si="0"/>
        <v>2026</v>
      </c>
      <c r="C20" s="136"/>
      <c r="D20" s="128"/>
      <c r="E20" s="148"/>
      <c r="F20" s="148"/>
      <c r="G20" s="130"/>
      <c r="H20" s="128">
        <f>ROUND(H19*(1+(IFERROR(INDEX($D$66:$D$74,MATCH($B20,$C$66:$C$74,0),1),0)+IFERROR(INDEX($G$66:$G$74,MATCH($B20,$F$66:$F$74,0),1),0)+IFERROR(INDEX(#REF!,MATCH($B20,$I$66:$I$74,0),1),0))),2)</f>
        <v>0</v>
      </c>
      <c r="I20" s="130"/>
      <c r="J20" s="130"/>
      <c r="K20" s="128">
        <f t="shared" si="1"/>
        <v>0</v>
      </c>
      <c r="L20" s="119"/>
      <c r="N20" s="117"/>
      <c r="R20" s="160"/>
      <c r="S20" s="119"/>
      <c r="T20" s="164"/>
      <c r="U20" s="160"/>
      <c r="V20" s="160"/>
      <c r="W20" s="160"/>
      <c r="X20" s="160"/>
      <c r="Y20" s="160"/>
      <c r="Z20" s="119"/>
      <c r="AA20" s="119"/>
    </row>
    <row r="21" spans="2:27">
      <c r="B21" s="135">
        <f t="shared" si="0"/>
        <v>2027</v>
      </c>
      <c r="C21" s="136"/>
      <c r="D21" s="128"/>
      <c r="E21" s="148"/>
      <c r="F21" s="148"/>
      <c r="G21" s="130"/>
      <c r="H21" s="128">
        <f>ROUND(H20*(1+(IFERROR(INDEX($D$66:$D$74,MATCH($B21,$C$66:$C$74,0),1),0)+IFERROR(INDEX($G$66:$G$74,MATCH($B21,$F$66:$F$74,0),1),0)+IFERROR(INDEX(#REF!,MATCH($B21,$I$66:$I$74,0),1),0))),2)</f>
        <v>0</v>
      </c>
      <c r="I21" s="130"/>
      <c r="J21" s="130"/>
      <c r="K21" s="128">
        <f t="shared" si="1"/>
        <v>0</v>
      </c>
      <c r="L21" s="119"/>
      <c r="N21" s="117"/>
      <c r="R21" s="160"/>
      <c r="S21" s="119"/>
      <c r="T21" s="164"/>
      <c r="U21" s="160"/>
      <c r="V21" s="160"/>
      <c r="W21" s="160"/>
      <c r="X21" s="160"/>
      <c r="Y21" s="160"/>
      <c r="Z21" s="119"/>
      <c r="AA21" s="119"/>
    </row>
    <row r="22" spans="2:27">
      <c r="B22" s="135">
        <f t="shared" si="0"/>
        <v>2028</v>
      </c>
      <c r="C22" s="136"/>
      <c r="D22" s="128"/>
      <c r="E22" s="148"/>
      <c r="F22" s="148"/>
      <c r="G22" s="130"/>
      <c r="H22" s="128">
        <f>ROUND(H21*(1+(IFERROR(INDEX($D$66:$D$74,MATCH($B22,$C$66:$C$74,0),1),0)+IFERROR(INDEX($G$66:$G$74,MATCH($B22,$F$66:$F$74,0),1),0)+IFERROR(INDEX(#REF!,MATCH($B22,$I$66:$I$74,0),1),0))),2)</f>
        <v>0</v>
      </c>
      <c r="I22" s="130"/>
      <c r="J22" s="130"/>
      <c r="K22" s="128">
        <f t="shared" si="1"/>
        <v>0</v>
      </c>
      <c r="L22" s="119"/>
      <c r="N22" s="117"/>
      <c r="R22" s="160"/>
      <c r="S22" s="119"/>
      <c r="T22" s="164"/>
      <c r="U22" s="160"/>
      <c r="V22" s="160"/>
      <c r="W22" s="160"/>
      <c r="X22" s="160"/>
      <c r="Y22" s="160"/>
      <c r="Z22" s="119"/>
      <c r="AA22" s="119"/>
    </row>
    <row r="23" spans="2:27">
      <c r="B23" s="135">
        <f t="shared" si="0"/>
        <v>2029</v>
      </c>
      <c r="C23" s="136"/>
      <c r="D23" s="128"/>
      <c r="E23" s="148"/>
      <c r="F23" s="148"/>
      <c r="G23" s="130"/>
      <c r="H23" s="128">
        <f>ROUND(H22*(1+(IFERROR(INDEX($D$66:$D$74,MATCH($B23,$C$66:$C$74,0),1),0)+IFERROR(INDEX($G$66:$G$74,MATCH($B23,$F$66:$F$74,0),1),0)+IFERROR(INDEX(#REF!,MATCH($B23,$I$66:$I$74,0),1),0))),2)</f>
        <v>0</v>
      </c>
      <c r="I23" s="130"/>
      <c r="J23" s="130"/>
      <c r="K23" s="128">
        <f t="shared" si="1"/>
        <v>0</v>
      </c>
      <c r="L23" s="119"/>
      <c r="N23" s="117"/>
      <c r="R23" s="160"/>
      <c r="S23" s="119"/>
      <c r="T23" s="164"/>
      <c r="U23" s="160"/>
      <c r="V23" s="160"/>
      <c r="W23" s="160"/>
      <c r="X23" s="160"/>
      <c r="Y23" s="160"/>
      <c r="Z23" s="119"/>
      <c r="AA23" s="119"/>
    </row>
    <row r="24" spans="2:27">
      <c r="B24" s="135">
        <f t="shared" si="0"/>
        <v>2030</v>
      </c>
      <c r="C24" s="136"/>
      <c r="D24" s="128"/>
      <c r="E24" s="148"/>
      <c r="F24" s="148"/>
      <c r="G24" s="130"/>
      <c r="H24" s="128">
        <f>ROUND(H23*(1+(IFERROR(INDEX($D$66:$D$74,MATCH($B24,$C$66:$C$74,0),1),0)+IFERROR(INDEX($G$66:$G$74,MATCH($B24,$F$66:$F$74,0),1),0)+IFERROR(INDEX(#REF!,MATCH($B24,$I$66:$I$74,0),1),0))),2)</f>
        <v>0</v>
      </c>
      <c r="I24" s="130"/>
      <c r="J24" s="130"/>
      <c r="K24" s="128">
        <f t="shared" si="1"/>
        <v>0</v>
      </c>
      <c r="L24" s="119"/>
      <c r="N24" s="117"/>
      <c r="R24" s="160"/>
      <c r="S24" s="119"/>
      <c r="T24" s="164"/>
      <c r="U24" s="160"/>
      <c r="V24" s="160"/>
      <c r="W24" s="160"/>
      <c r="X24" s="160"/>
      <c r="Y24" s="160"/>
      <c r="Z24" s="119"/>
      <c r="AA24" s="119"/>
    </row>
    <row r="25" spans="2:27">
      <c r="B25" s="135">
        <f t="shared" si="0"/>
        <v>2031</v>
      </c>
      <c r="C25" s="136"/>
      <c r="D25" s="128"/>
      <c r="E25" s="148"/>
      <c r="F25" s="148"/>
      <c r="G25" s="130"/>
      <c r="H25" s="128">
        <f>ROUND(H24*(1+(IFERROR(INDEX($D$66:$D$74,MATCH($B25,$C$66:$C$74,0),1),0)+IFERROR(INDEX($G$66:$G$74,MATCH($B25,$F$66:$F$74,0),1),0)+IFERROR(INDEX(#REF!,MATCH($B25,$I$66:$I$74,0),1),0))),2)</f>
        <v>0</v>
      </c>
      <c r="I25" s="130"/>
      <c r="J25" s="130"/>
      <c r="K25" s="128">
        <f t="shared" si="1"/>
        <v>0</v>
      </c>
      <c r="L25" s="119"/>
      <c r="N25" s="117"/>
      <c r="R25" s="160"/>
      <c r="S25" s="119"/>
      <c r="T25" s="164"/>
      <c r="U25" s="160"/>
      <c r="V25" s="160"/>
      <c r="W25" s="160"/>
      <c r="X25" s="160"/>
      <c r="Y25" s="160"/>
      <c r="Z25" s="119"/>
      <c r="AA25" s="119"/>
    </row>
    <row r="26" spans="2:27">
      <c r="B26" s="135">
        <f t="shared" si="0"/>
        <v>2032</v>
      </c>
      <c r="C26" s="335">
        <f t="array" ref="C26">SUM(([24]StaBuild!$E$2:$E$1203)*([24]StaBuild!$C$2:$C$1203=$Q$56)*([24]StaBuild!$A$2:$A$1203=B26))*1000000/(($O$56)*1000)</f>
        <v>1672.135761589404</v>
      </c>
      <c r="D26" s="128">
        <f>C26*$C$62</f>
        <v>115.36064619205297</v>
      </c>
      <c r="E26" s="256">
        <f>(INDEX([24]PVRRByStation!$E:$X,MATCH($T$56,[24]PVRRByStation!$Y:$Y,0),MATCH($B26,[24]PVRRByStation!$E$1:$X$1,0)))*1000000/(($O$56)*1000)</f>
        <v>26.705298013245034</v>
      </c>
      <c r="F26" s="128">
        <f>INDEX('Table 3 ID Wind_2030'!$F$10:$F$38,MATCH(B26,'Table 3 ID Wind_2030'!$B$10:$B$38,0),1)</f>
        <v>12.66</v>
      </c>
      <c r="G26" s="130">
        <f>(D26+E26+F26)/(8.76*$C$63)</f>
        <v>47.608568784015191</v>
      </c>
      <c r="H26" s="128">
        <f>ROUND(H25*(1+(IFERROR(INDEX($D$66:$D$74,MATCH($B26,$C$66:$C$74,0),1),0)+IFERROR(INDEX($G$66:$G$74,MATCH($B26,$F$66:$F$74,0),1),0)+IFERROR(INDEX(#REF!,MATCH($B26,$I$66:$I$74,0),1),0))),2)</f>
        <v>0</v>
      </c>
      <c r="I26" s="130">
        <f>(G26+H26)</f>
        <v>47.608568784015191</v>
      </c>
      <c r="J26" s="130">
        <f t="shared" ref="J26:J32" si="2">ROUND(I26*$C$63*8.76,2)</f>
        <v>154.72999999999999</v>
      </c>
      <c r="K26" s="128">
        <f t="shared" si="1"/>
        <v>154.72594420529799</v>
      </c>
      <c r="L26" s="119"/>
      <c r="N26" s="117"/>
      <c r="R26" s="160"/>
      <c r="S26" s="119"/>
      <c r="T26" s="164"/>
      <c r="U26" s="160"/>
      <c r="V26" s="160"/>
      <c r="W26" s="160"/>
      <c r="X26" s="160"/>
      <c r="Y26" s="160"/>
      <c r="Z26" s="119"/>
      <c r="AA26" s="119"/>
    </row>
    <row r="27" spans="2:27">
      <c r="B27" s="135">
        <f t="shared" si="0"/>
        <v>2033</v>
      </c>
      <c r="C27" s="136"/>
      <c r="D27" s="128">
        <f t="shared" ref="D27:E37" si="3">ROUND(D26*(1+(IFERROR(INDEX($D$66:$D$74,MATCH($B27,$C$66:$C$74,0),1),0)+IFERROR(INDEX($G$66:$G$74,MATCH($B27,$F$66:$F$74,0),1),0)+IFERROR(INDEX($J$66:$J$74,MATCH($B27,$I$66:$I$74,0),1),0))),2)</f>
        <v>118.01</v>
      </c>
      <c r="E27" s="256">
        <f>(INDEX([24]PVRRByStation!$E:$X,MATCH($T$56,[24]PVRRByStation!$Y:$Y,0),MATCH($B27,[24]PVRRByStation!$E$1:$X$1,0)))*1000000/(($O$56)*1000)</f>
        <v>27.317880794701988</v>
      </c>
      <c r="F27" s="128">
        <f>INDEX('Table 3 ID Wind_2030'!$F$10:$F$38,MATCH(B27,'Table 3 ID Wind_2030'!$B$10:$B$38,0),1)</f>
        <v>12.95</v>
      </c>
      <c r="G27" s="130">
        <f t="shared" ref="G27:G37" si="4">(D27+E27+F27)/(8.76*$C$63)</f>
        <v>48.701485801272014</v>
      </c>
      <c r="H27" s="128">
        <f>ROUND(H26*(1+(IFERROR(INDEX($D$66:$D$74,MATCH($B27,$C$66:$C$74,0),1),0)+IFERROR(INDEX($G$66:$G$74,MATCH($B27,$F$66:$F$74,0),1),0)+IFERROR(INDEX(#REF!,MATCH($B27,$I$66:$I$74,0),1),0))),2)</f>
        <v>0</v>
      </c>
      <c r="I27" s="130">
        <f t="shared" ref="I27:I37" si="5">(G27+H27)</f>
        <v>48.701485801272014</v>
      </c>
      <c r="J27" s="130">
        <f t="shared" si="2"/>
        <v>158.28</v>
      </c>
      <c r="K27" s="128">
        <f t="shared" si="1"/>
        <v>158.27788079470199</v>
      </c>
      <c r="L27" s="119"/>
      <c r="N27" s="117"/>
      <c r="R27" s="160"/>
      <c r="S27" s="119"/>
      <c r="T27" s="164"/>
      <c r="U27" s="160"/>
      <c r="V27" s="160"/>
      <c r="W27" s="160"/>
      <c r="X27" s="160"/>
      <c r="Y27" s="160"/>
      <c r="Z27" s="119"/>
      <c r="AA27" s="119"/>
    </row>
    <row r="28" spans="2:27">
      <c r="B28" s="135">
        <f t="shared" si="0"/>
        <v>2034</v>
      </c>
      <c r="C28" s="136"/>
      <c r="D28" s="128">
        <f t="shared" si="3"/>
        <v>120.72</v>
      </c>
      <c r="E28" s="256">
        <f>(INDEX([24]PVRRByStation!$E:$X,MATCH($T$56,[24]PVRRByStation!$Y:$Y,0),MATCH($B28,[24]PVRRByStation!$E$1:$X$1,0)))*1000000/(($O$56)*1000)</f>
        <v>27.94701986754967</v>
      </c>
      <c r="F28" s="128">
        <f>INDEX('Table 3 ID Wind_2030'!$F$10:$F$38,MATCH(B28,'Table 3 ID Wind_2030'!$B$10:$B$38,0),1)</f>
        <v>13.25</v>
      </c>
      <c r="G28" s="130">
        <f t="shared" si="4"/>
        <v>49.821234682134452</v>
      </c>
      <c r="H28" s="128">
        <f>ROUND(H27*(1+(IFERROR(INDEX($D$66:$D$74,MATCH($B28,$C$66:$C$74,0),1),0)+IFERROR(INDEX($G$66:$G$74,MATCH($B28,$F$66:$F$74,0),1),0)+IFERROR(INDEX(#REF!,MATCH($B28,$I$66:$I$74,0),1),0))),2)</f>
        <v>0</v>
      </c>
      <c r="I28" s="130">
        <f t="shared" si="5"/>
        <v>49.821234682134452</v>
      </c>
      <c r="J28" s="130">
        <f t="shared" si="2"/>
        <v>161.91999999999999</v>
      </c>
      <c r="K28" s="128">
        <f t="shared" si="1"/>
        <v>161.91701986754967</v>
      </c>
      <c r="L28" s="119"/>
      <c r="N28" s="117"/>
      <c r="R28" s="160"/>
      <c r="S28" s="119"/>
      <c r="T28" s="164"/>
      <c r="U28" s="160"/>
      <c r="V28" s="160"/>
      <c r="W28" s="160"/>
      <c r="X28" s="160"/>
      <c r="Y28" s="160"/>
      <c r="Z28" s="119"/>
      <c r="AA28" s="119"/>
    </row>
    <row r="29" spans="2:27">
      <c r="B29" s="135">
        <f t="shared" si="0"/>
        <v>2035</v>
      </c>
      <c r="C29" s="136"/>
      <c r="D29" s="128">
        <f t="shared" si="3"/>
        <v>123.5</v>
      </c>
      <c r="E29" s="256">
        <f>(INDEX([24]PVRRByStation!$E:$X,MATCH($T$56,[24]PVRRByStation!$Y:$Y,0),MATCH($B29,[24]PVRRByStation!$E$1:$X$1,0)))*1000000/(($O$56)*1000)</f>
        <v>28.576158940397352</v>
      </c>
      <c r="F29" s="128">
        <f>INDEX('Table 3 ID Wind_2030'!$F$10:$F$38,MATCH(B29,'Table 3 ID Wind_2030'!$B$10:$B$38,0),1)</f>
        <v>13.55</v>
      </c>
      <c r="G29" s="130">
        <f t="shared" si="4"/>
        <v>50.96252228962738</v>
      </c>
      <c r="H29" s="128">
        <f>ROUND(H28*(1+(IFERROR(INDEX($D$66:$D$74,MATCH($B29,$C$66:$C$74,0),1),0)+IFERROR(INDEX($G$66:$G$74,MATCH($B29,$F$66:$F$74,0),1),0)+IFERROR(INDEX(#REF!,MATCH($B29,$I$66:$I$74,0),1),0))),2)</f>
        <v>0</v>
      </c>
      <c r="I29" s="130">
        <f t="shared" si="5"/>
        <v>50.96252228962738</v>
      </c>
      <c r="J29" s="130">
        <f t="shared" si="2"/>
        <v>165.63</v>
      </c>
      <c r="K29" s="128">
        <f t="shared" si="1"/>
        <v>165.62615894039737</v>
      </c>
      <c r="L29" s="119"/>
      <c r="N29" s="117"/>
      <c r="R29" s="160"/>
      <c r="S29" s="119"/>
      <c r="T29" s="164"/>
      <c r="U29" s="160"/>
      <c r="V29" s="160"/>
      <c r="W29" s="160"/>
      <c r="X29" s="160"/>
      <c r="Y29" s="160"/>
      <c r="Z29" s="119"/>
      <c r="AA29" s="119"/>
    </row>
    <row r="30" spans="2:27">
      <c r="B30" s="135">
        <f t="shared" si="0"/>
        <v>2036</v>
      </c>
      <c r="C30" s="136"/>
      <c r="D30" s="128">
        <f t="shared" si="3"/>
        <v>126.34</v>
      </c>
      <c r="E30" s="256">
        <f>(INDEX([24]PVRRByStation!$E:$X,MATCH($T$56,[24]PVRRByStation!$Y:$Y,0),MATCH($B30,[24]PVRRByStation!$E$1:$X$1,0)))*1000000/(($O$56)*1000)</f>
        <v>29.221854304635762</v>
      </c>
      <c r="F30" s="128">
        <f>INDEX('Table 3 ID Wind_2030'!$F$10:$F$38,MATCH(B30,'Table 3 ID Wind_2030'!$B$10:$B$38,0),1)</f>
        <v>13.86</v>
      </c>
      <c r="G30" s="130">
        <f t="shared" si="4"/>
        <v>52.130442929954761</v>
      </c>
      <c r="H30" s="128">
        <f>ROUND(H29*(1+(IFERROR(INDEX($D$66:$D$74,MATCH($B30,$C$66:$C$74,0),1),0)+IFERROR(INDEX($G$66:$G$74,MATCH($B30,$F$66:$F$74,0),1),0)+IFERROR(INDEX(#REF!,MATCH($B30,$I$66:$I$74,0),1),0))),2)</f>
        <v>0</v>
      </c>
      <c r="I30" s="130">
        <f t="shared" si="5"/>
        <v>52.130442929954761</v>
      </c>
      <c r="J30" s="130">
        <f t="shared" si="2"/>
        <v>169.42</v>
      </c>
      <c r="K30" s="128">
        <f t="shared" si="1"/>
        <v>169.42185430463576</v>
      </c>
      <c r="L30" s="119"/>
      <c r="N30" s="117"/>
      <c r="R30" s="160"/>
      <c r="S30" s="119"/>
      <c r="T30" s="164"/>
      <c r="U30" s="160"/>
      <c r="V30" s="160"/>
      <c r="W30" s="160"/>
      <c r="X30" s="160"/>
      <c r="Y30" s="160"/>
      <c r="Z30" s="119"/>
      <c r="AA30" s="119"/>
    </row>
    <row r="31" spans="2:27">
      <c r="B31" s="135">
        <f t="shared" si="0"/>
        <v>2037</v>
      </c>
      <c r="C31" s="136"/>
      <c r="D31" s="128">
        <f t="shared" si="3"/>
        <v>129.25</v>
      </c>
      <c r="E31" s="256">
        <f>(INDEX([24]PVRRByStation!$E:$X,MATCH($T$56,[24]PVRRByStation!$Y:$Y,0),MATCH($B31,[24]PVRRByStation!$E$1:$X$1,0)))*1000000/(($O$56)*1000)</f>
        <v>29.900662251655628</v>
      </c>
      <c r="F31" s="128">
        <f>INDEX('Table 3 ID Wind_2030'!$F$10:$F$38,MATCH(B31,'Table 3 ID Wind_2030'!$B$10:$B$38,0),1)</f>
        <v>14.18</v>
      </c>
      <c r="G31" s="130">
        <f t="shared" si="4"/>
        <v>53.333167870267836</v>
      </c>
      <c r="H31" s="128">
        <f>ROUND(H30*(1+(IFERROR(INDEX($D$66:$D$74,MATCH($B31,$C$66:$C$74,0),1),0)+IFERROR(INDEX($G$66:$G$74,MATCH($B31,$F$66:$F$74,0),1),0)+IFERROR(INDEX(#REF!,MATCH($B31,$I$66:$I$74,0),1),0))),2)</f>
        <v>0</v>
      </c>
      <c r="I31" s="130">
        <f t="shared" si="5"/>
        <v>53.333167870267836</v>
      </c>
      <c r="J31" s="130">
        <f t="shared" si="2"/>
        <v>173.33</v>
      </c>
      <c r="K31" s="128">
        <f t="shared" si="1"/>
        <v>173.33066225165564</v>
      </c>
      <c r="L31" s="119"/>
      <c r="N31" s="117"/>
      <c r="R31" s="160"/>
      <c r="S31" s="119"/>
      <c r="T31" s="164"/>
      <c r="U31" s="160"/>
      <c r="V31" s="160"/>
      <c r="W31" s="160"/>
      <c r="X31" s="160"/>
      <c r="Y31" s="160"/>
      <c r="Z31" s="119"/>
      <c r="AA31" s="119"/>
    </row>
    <row r="32" spans="2:27">
      <c r="B32" s="135">
        <f t="shared" si="0"/>
        <v>2038</v>
      </c>
      <c r="C32" s="136"/>
      <c r="D32" s="128">
        <f t="shared" si="3"/>
        <v>132.22</v>
      </c>
      <c r="E32" s="256">
        <f>(INDEX([24]PVRRByStation!$E:$X,MATCH($T$56,[24]PVRRByStation!$Y:$Y,0),MATCH($B32,[24]PVRRByStation!$E$1:$X$1,0)))*1000000/(($O$56)*1000)</f>
        <v>30.579470198675498</v>
      </c>
      <c r="F32" s="128">
        <f>INDEX('Table 3 ID Wind_2030'!$F$10:$F$38,MATCH(B32,'Table 3 ID Wind_2030'!$B$10:$B$38,0),1)</f>
        <v>14.51</v>
      </c>
      <c r="G32" s="130">
        <f t="shared" si="4"/>
        <v>54.557431537211379</v>
      </c>
      <c r="H32" s="128">
        <f>ROUND(H31*(1+(IFERROR(INDEX($D$66:$D$74,MATCH($B32,$C$66:$C$74,0),1),0)+IFERROR(INDEX($G$66:$G$74,MATCH($B32,$F$66:$F$74,0),1),0)+IFERROR(INDEX(#REF!,MATCH($B32,$I$66:$I$74,0),1),0))),2)</f>
        <v>0</v>
      </c>
      <c r="I32" s="130">
        <f t="shared" si="5"/>
        <v>54.557431537211379</v>
      </c>
      <c r="J32" s="130">
        <f t="shared" si="2"/>
        <v>177.31</v>
      </c>
      <c r="K32" s="128">
        <f t="shared" si="1"/>
        <v>177.30947019867548</v>
      </c>
      <c r="L32" s="119"/>
      <c r="N32" s="117"/>
      <c r="R32" s="160"/>
      <c r="S32" s="119"/>
      <c r="T32" s="164"/>
      <c r="U32" s="160"/>
      <c r="V32" s="160"/>
      <c r="W32" s="160"/>
      <c r="X32" s="160"/>
      <c r="Y32" s="160"/>
      <c r="Z32" s="119"/>
      <c r="AA32" s="119"/>
    </row>
    <row r="33" spans="2:27">
      <c r="B33" s="135">
        <f t="shared" si="0"/>
        <v>2039</v>
      </c>
      <c r="C33" s="136"/>
      <c r="D33" s="128">
        <f t="shared" si="3"/>
        <v>135.26</v>
      </c>
      <c r="E33" s="128">
        <f t="shared" si="3"/>
        <v>31.28</v>
      </c>
      <c r="F33" s="128">
        <f>INDEX('Table 3 ID Wind_2030'!$F$10:$F$38,MATCH(B33,'Table 3 ID Wind_2030'!$B$10:$B$38,0),1)</f>
        <v>14.84</v>
      </c>
      <c r="G33" s="130">
        <f t="shared" si="4"/>
        <v>55.809917660525059</v>
      </c>
      <c r="H33" s="128">
        <f>ROUND(H32*(1+(IFERROR(INDEX($D$66:$D$74,MATCH($B33,$C$66:$C$74,0),1),0)+IFERROR(INDEX($G$66:$G$74,MATCH($B33,$F$66:$F$74,0),1),0)+IFERROR(INDEX(#REF!,MATCH($B33,$I$66:$I$74,0),1),0))),2)</f>
        <v>0</v>
      </c>
      <c r="I33" s="130">
        <f t="shared" si="5"/>
        <v>55.809917660525059</v>
      </c>
      <c r="J33" s="130">
        <f t="shared" ref="J33:J37" si="6">ROUND(I33*$C$63*8.76,2)</f>
        <v>181.38</v>
      </c>
      <c r="K33" s="128">
        <f t="shared" si="1"/>
        <v>181.38</v>
      </c>
      <c r="L33" s="119"/>
      <c r="N33" s="117"/>
      <c r="R33" s="119"/>
      <c r="S33" s="119"/>
      <c r="T33" s="119"/>
      <c r="U33" s="119"/>
      <c r="V33" s="119"/>
      <c r="W33" s="119"/>
      <c r="X33" s="119"/>
      <c r="Y33" s="119"/>
      <c r="Z33" s="119"/>
      <c r="AA33" s="119"/>
    </row>
    <row r="34" spans="2:27">
      <c r="B34" s="135">
        <f t="shared" si="0"/>
        <v>2040</v>
      </c>
      <c r="C34" s="136"/>
      <c r="D34" s="128">
        <f t="shared" si="3"/>
        <v>138.37</v>
      </c>
      <c r="E34" s="128">
        <f t="shared" ref="E34" si="7">ROUND(E33*(1+(IFERROR(INDEX($D$66:$D$74,MATCH($B34,$C$66:$C$74,0),1),0)+IFERROR(INDEX($G$66:$G$74,MATCH($B34,$F$66:$F$74,0),1),0)+IFERROR(INDEX($J$66:$J$74,MATCH($B34,$I$66:$I$74,0),1),0))),2)</f>
        <v>32</v>
      </c>
      <c r="F34" s="128">
        <f>INDEX('Table 3 ID Wind_2030'!$F$10:$F$38,MATCH(B34,'Table 3 ID Wind_2030'!$B$10:$B$38,0),1)</f>
        <v>15.18</v>
      </c>
      <c r="G34" s="130">
        <f t="shared" si="4"/>
        <v>57.093010375512321</v>
      </c>
      <c r="H34" s="128">
        <f>ROUND(H33*(1+(IFERROR(INDEX($D$66:$D$74,MATCH($B34,$C$66:$C$74,0),1),0)+IFERROR(INDEX($G$66:$G$74,MATCH($B34,$F$66:$F$74,0),1),0)+IFERROR(INDEX(#REF!,MATCH($B34,$I$66:$I$74,0),1),0))),2)</f>
        <v>0</v>
      </c>
      <c r="I34" s="130">
        <f t="shared" si="5"/>
        <v>57.093010375512321</v>
      </c>
      <c r="J34" s="130">
        <f t="shared" si="6"/>
        <v>185.55</v>
      </c>
      <c r="K34" s="128">
        <f t="shared" si="1"/>
        <v>185.55</v>
      </c>
      <c r="L34" s="119"/>
      <c r="N34" s="117"/>
      <c r="R34" s="119"/>
      <c r="S34" s="119"/>
      <c r="T34" s="119"/>
      <c r="U34" s="119"/>
      <c r="V34" s="119"/>
      <c r="W34" s="119"/>
      <c r="X34" s="119"/>
      <c r="Y34" s="119"/>
      <c r="Z34" s="119"/>
      <c r="AA34" s="119"/>
    </row>
    <row r="35" spans="2:27">
      <c r="B35" s="135">
        <f t="shared" si="0"/>
        <v>2041</v>
      </c>
      <c r="C35" s="136"/>
      <c r="D35" s="128">
        <f t="shared" si="3"/>
        <v>141.55000000000001</v>
      </c>
      <c r="E35" s="128">
        <f t="shared" ref="E35" si="8">ROUND(E34*(1+(IFERROR(INDEX($D$66:$D$74,MATCH($B35,$C$66:$C$74,0),1),0)+IFERROR(INDEX($G$66:$G$74,MATCH($B35,$F$66:$F$74,0),1),0)+IFERROR(INDEX($J$66:$J$74,MATCH($B35,$I$66:$I$74,0),1),0))),2)</f>
        <v>32.74</v>
      </c>
      <c r="F35" s="128">
        <f>INDEX('Table 3 ID Wind_2030'!$F$10:$F$38,MATCH(B35,'Table 3 ID Wind_2030'!$B$10:$B$38,0),1)</f>
        <v>15.53</v>
      </c>
      <c r="G35" s="130">
        <f t="shared" si="4"/>
        <v>58.4068726999717</v>
      </c>
      <c r="H35" s="128">
        <f>ROUND(H34*(1+(IFERROR(INDEX($D$66:$D$74,MATCH($B35,$C$66:$C$74,0),1),0)+IFERROR(INDEX($G$66:$G$74,MATCH($B35,$F$66:$F$74,0),1),0)+IFERROR(INDEX(#REF!,MATCH($B35,$I$66:$I$74,0),1),0))),2)</f>
        <v>0</v>
      </c>
      <c r="I35" s="130">
        <f t="shared" si="5"/>
        <v>58.4068726999717</v>
      </c>
      <c r="J35" s="130">
        <f t="shared" si="6"/>
        <v>189.82</v>
      </c>
      <c r="K35" s="128">
        <f t="shared" si="1"/>
        <v>189.82000000000002</v>
      </c>
      <c r="L35" s="119"/>
      <c r="N35" s="117"/>
      <c r="R35" s="119"/>
      <c r="S35" s="119"/>
      <c r="T35" s="119"/>
      <c r="U35" s="119"/>
      <c r="V35" s="119"/>
      <c r="W35" s="119"/>
      <c r="X35" s="119"/>
      <c r="Y35" s="119"/>
      <c r="Z35" s="119"/>
      <c r="AA35" s="119"/>
    </row>
    <row r="36" spans="2:27">
      <c r="B36" s="135">
        <f t="shared" si="0"/>
        <v>2042</v>
      </c>
      <c r="C36" s="136"/>
      <c r="D36" s="128">
        <f t="shared" si="3"/>
        <v>144.81</v>
      </c>
      <c r="E36" s="128">
        <f t="shared" ref="E36" si="9">ROUND(E35*(1+(IFERROR(INDEX($D$66:$D$74,MATCH($B36,$C$66:$C$74,0),1),0)+IFERROR(INDEX($G$66:$G$74,MATCH($B36,$F$66:$F$74,0),1),0)+IFERROR(INDEX($J$66:$J$74,MATCH($B36,$I$66:$I$74,0),1),0))),2)</f>
        <v>33.49</v>
      </c>
      <c r="F36" s="128">
        <f>INDEX('Table 3 ID Wind_2030'!$F$10:$F$38,MATCH(B36,'Table 3 ID Wind_2030'!$B$10:$B$38,0),1)</f>
        <v>15.89</v>
      </c>
      <c r="G36" s="130">
        <f t="shared" si="4"/>
        <v>59.751504633903188</v>
      </c>
      <c r="H36" s="128">
        <f>ROUND(H35*(1+(IFERROR(INDEX($D$66:$D$74,MATCH($B36,$C$66:$C$74,0),1),0)+IFERROR(INDEX($G$66:$G$74,MATCH($B36,$F$66:$F$74,0),1),0)+IFERROR(INDEX(#REF!,MATCH($B36,$I$66:$I$74,0),1),0))),2)</f>
        <v>0</v>
      </c>
      <c r="I36" s="130">
        <f t="shared" si="5"/>
        <v>59.751504633903188</v>
      </c>
      <c r="J36" s="130">
        <f t="shared" si="6"/>
        <v>194.19</v>
      </c>
      <c r="K36" s="128">
        <f t="shared" si="1"/>
        <v>194.19</v>
      </c>
      <c r="L36" s="119"/>
      <c r="N36" s="117"/>
      <c r="R36" s="119"/>
      <c r="S36" s="119"/>
      <c r="T36" s="119"/>
      <c r="U36" s="119"/>
      <c r="V36" s="119"/>
      <c r="W36" s="119"/>
      <c r="X36" s="119"/>
      <c r="Y36" s="119"/>
      <c r="Z36" s="119"/>
      <c r="AA36" s="119"/>
    </row>
    <row r="37" spans="2:27">
      <c r="B37" s="135">
        <f t="shared" si="0"/>
        <v>2043</v>
      </c>
      <c r="C37" s="136"/>
      <c r="D37" s="128">
        <f t="shared" si="3"/>
        <v>148.29</v>
      </c>
      <c r="E37" s="128">
        <f t="shared" ref="E37" si="10">ROUND(E36*(1+(IFERROR(INDEX($D$66:$D$74,MATCH($B37,$C$66:$C$74,0),1),0)+IFERROR(INDEX($G$66:$G$74,MATCH($B37,$F$66:$F$74,0),1),0)+IFERROR(INDEX($J$66:$J$74,MATCH($B37,$I$66:$I$74,0),1),0))),2)</f>
        <v>34.29</v>
      </c>
      <c r="F37" s="128">
        <f>INDEX('Table 3 ID Wind_2030'!$F$10:$F$38,MATCH(B37,'Table 3 ID Wind_2030'!$B$10:$B$38,0),1)</f>
        <v>16.27</v>
      </c>
      <c r="G37" s="130">
        <f t="shared" si="4"/>
        <v>61.185368435303822</v>
      </c>
      <c r="H37" s="128">
        <f>ROUND(H36*(1+(IFERROR(INDEX($D$66:$D$74,MATCH($B37,$C$66:$C$74,0),1),0)+IFERROR(INDEX($G$66:$G$74,MATCH($B37,$F$66:$F$74,0),1),0)+IFERROR(INDEX(#REF!,MATCH($B37,$I$66:$I$74,0),1),0))),2)</f>
        <v>0</v>
      </c>
      <c r="I37" s="130">
        <f t="shared" si="5"/>
        <v>61.185368435303822</v>
      </c>
      <c r="J37" s="130">
        <f t="shared" si="6"/>
        <v>198.85</v>
      </c>
      <c r="K37" s="128">
        <f t="shared" si="1"/>
        <v>198.85</v>
      </c>
      <c r="L37" s="119"/>
      <c r="R37" s="119"/>
      <c r="S37" s="119"/>
      <c r="T37" s="119"/>
      <c r="U37" s="119"/>
      <c r="V37" s="119"/>
      <c r="W37" s="119"/>
      <c r="X37" s="119"/>
      <c r="Y37" s="119"/>
      <c r="Z37" s="119"/>
      <c r="AA37" s="119"/>
    </row>
    <row r="38" spans="2:27">
      <c r="B38" s="135"/>
      <c r="C38" s="136"/>
      <c r="D38" s="128"/>
      <c r="E38" s="128"/>
      <c r="F38" s="130"/>
      <c r="G38" s="128"/>
      <c r="H38" s="128"/>
      <c r="I38" s="130"/>
      <c r="J38" s="130"/>
      <c r="K38" s="128"/>
      <c r="L38" s="119"/>
      <c r="R38" s="119"/>
      <c r="S38" s="119"/>
      <c r="T38" s="119"/>
      <c r="U38" s="119"/>
      <c r="V38" s="119"/>
      <c r="W38" s="119"/>
      <c r="X38" s="119"/>
      <c r="Y38" s="119"/>
      <c r="Z38" s="119"/>
      <c r="AA38" s="119"/>
    </row>
    <row r="39" spans="2:27">
      <c r="B39" s="126"/>
      <c r="C39" s="131"/>
      <c r="D39" s="128"/>
      <c r="E39" s="128"/>
      <c r="F39" s="129"/>
      <c r="G39" s="128"/>
      <c r="H39" s="128"/>
      <c r="I39" s="130"/>
      <c r="J39" s="130"/>
      <c r="K39" s="137"/>
      <c r="R39" s="119"/>
      <c r="S39" s="119"/>
      <c r="T39" s="119"/>
      <c r="U39" s="119"/>
      <c r="V39" s="119"/>
      <c r="W39" s="119"/>
      <c r="X39" s="119"/>
      <c r="Y39" s="119"/>
      <c r="Z39" s="119"/>
      <c r="AA39" s="119"/>
    </row>
    <row r="40" spans="2:27">
      <c r="B40" s="126"/>
      <c r="C40" s="131"/>
      <c r="D40" s="128"/>
      <c r="E40" s="128"/>
      <c r="F40" s="129"/>
      <c r="G40" s="128"/>
      <c r="H40" s="128"/>
      <c r="I40" s="130"/>
      <c r="J40" s="130"/>
      <c r="K40" s="137"/>
      <c r="R40" s="119"/>
      <c r="S40" s="119"/>
      <c r="T40" s="119"/>
      <c r="U40" s="119"/>
      <c r="V40" s="119"/>
      <c r="W40" s="119"/>
      <c r="X40" s="119"/>
      <c r="Y40" s="119"/>
      <c r="Z40" s="119"/>
      <c r="AA40" s="119"/>
    </row>
    <row r="41" spans="2:27">
      <c r="R41" s="119"/>
      <c r="S41" s="119"/>
      <c r="T41" s="119"/>
      <c r="U41" s="119"/>
      <c r="V41" s="119"/>
      <c r="W41" s="119"/>
      <c r="X41" s="119"/>
      <c r="Y41" s="119"/>
      <c r="Z41" s="119"/>
      <c r="AA41" s="119"/>
    </row>
    <row r="42" spans="2:27" ht="14.25">
      <c r="B42" s="138" t="s">
        <v>25</v>
      </c>
      <c r="C42" s="139"/>
      <c r="D42" s="139"/>
      <c r="E42" s="139"/>
      <c r="F42" s="139"/>
      <c r="G42" s="139"/>
      <c r="H42" s="139"/>
      <c r="R42" s="119"/>
      <c r="S42" s="119"/>
      <c r="T42" s="119"/>
      <c r="U42" s="119"/>
      <c r="V42" s="119"/>
      <c r="W42" s="119"/>
      <c r="X42" s="119"/>
      <c r="Y42" s="119"/>
      <c r="Z42" s="119"/>
      <c r="AA42" s="119"/>
    </row>
    <row r="43" spans="2:27">
      <c r="R43" s="119"/>
      <c r="S43" s="119"/>
      <c r="T43" s="119"/>
      <c r="U43" s="119"/>
      <c r="V43" s="119"/>
      <c r="W43" s="119"/>
      <c r="X43" s="119"/>
      <c r="Y43" s="119"/>
      <c r="Z43" s="119"/>
      <c r="AA43" s="119"/>
    </row>
    <row r="44" spans="2:27">
      <c r="B44" s="117" t="s">
        <v>63</v>
      </c>
      <c r="C44" s="140" t="s">
        <v>64</v>
      </c>
      <c r="D44" s="141" t="s">
        <v>102</v>
      </c>
      <c r="R44" s="119"/>
      <c r="S44" s="119"/>
      <c r="T44" s="119"/>
      <c r="U44" s="119"/>
      <c r="V44" s="119"/>
      <c r="W44" s="119"/>
      <c r="X44" s="119"/>
      <c r="Y44" s="119"/>
      <c r="Z44" s="119"/>
      <c r="AA44" s="119"/>
    </row>
    <row r="45" spans="2:27">
      <c r="C45" s="140" t="str">
        <f>C7</f>
        <v>(a)</v>
      </c>
      <c r="D45" s="117" t="s">
        <v>65</v>
      </c>
      <c r="R45" s="119"/>
      <c r="S45" s="119"/>
      <c r="T45" s="119"/>
      <c r="U45" s="119"/>
      <c r="V45" s="119"/>
      <c r="W45" s="119"/>
      <c r="X45" s="119"/>
      <c r="Y45" s="119"/>
      <c r="Z45" s="119"/>
      <c r="AA45" s="119"/>
    </row>
    <row r="46" spans="2:27">
      <c r="C46" s="140" t="str">
        <f>D7</f>
        <v>(b)</v>
      </c>
      <c r="D46" s="130" t="str">
        <f>"= "&amp;C7&amp;" x "&amp;C62</f>
        <v>= (a) x 0.06899</v>
      </c>
      <c r="R46" s="119"/>
      <c r="S46" s="119"/>
      <c r="T46" s="119"/>
      <c r="U46" s="119"/>
      <c r="V46" s="119"/>
      <c r="W46" s="119"/>
      <c r="X46" s="119"/>
      <c r="Y46" s="119"/>
      <c r="Z46" s="119"/>
      <c r="AA46" s="119"/>
    </row>
    <row r="47" spans="2:27">
      <c r="C47" s="140" t="str">
        <f>G7</f>
        <v>(e)</v>
      </c>
      <c r="D47" s="130" t="str">
        <f>"= ("&amp;$D$7&amp;" + "&amp;$E$7&amp;") /  (8.76 x "&amp;TEXT(C63,"0.0%")&amp;")"</f>
        <v>= ((b) + (c)) /  (8.76 x 37.1%)</v>
      </c>
      <c r="R47" s="119"/>
      <c r="S47" s="119"/>
      <c r="T47" s="119"/>
      <c r="U47" s="119"/>
      <c r="V47" s="119"/>
      <c r="W47" s="119"/>
      <c r="X47" s="119"/>
      <c r="Y47" s="119"/>
      <c r="Z47" s="119"/>
      <c r="AA47" s="119"/>
    </row>
    <row r="48" spans="2:27">
      <c r="C48" s="140" t="str">
        <f>I7</f>
        <v>(g)</v>
      </c>
      <c r="D48" s="130" t="str">
        <f>"= "&amp;$G$7&amp;" + "&amp;$H$7</f>
        <v>= (e) + (f)</v>
      </c>
      <c r="R48" s="119"/>
      <c r="S48" s="119"/>
      <c r="T48" s="119"/>
      <c r="U48" s="119"/>
      <c r="V48" s="119"/>
      <c r="W48" s="119"/>
      <c r="X48" s="119"/>
      <c r="Y48" s="119"/>
      <c r="Z48" s="119"/>
      <c r="AA48" s="119"/>
    </row>
    <row r="49" spans="2:27">
      <c r="C49" s="140" t="str">
        <f>K7</f>
        <v>(i)</v>
      </c>
      <c r="D49" s="85" t="str">
        <f>D44</f>
        <v>Plant Costs  - 2019 IRP Update - Table 6.1 &amp; 6.2</v>
      </c>
      <c r="R49" s="119"/>
      <c r="S49" s="119"/>
      <c r="T49" s="119"/>
      <c r="U49" s="119"/>
      <c r="V49" s="119"/>
      <c r="W49" s="119"/>
      <c r="X49" s="119"/>
      <c r="Y49" s="119"/>
      <c r="Z49" s="119"/>
      <c r="AA49" s="119"/>
    </row>
    <row r="50" spans="2:27">
      <c r="C50" s="140"/>
      <c r="D50" s="130"/>
      <c r="R50" s="119"/>
      <c r="S50" s="119"/>
      <c r="T50" s="119"/>
      <c r="U50" s="119"/>
      <c r="V50" s="119"/>
      <c r="W50" s="119"/>
      <c r="X50" s="119"/>
      <c r="Y50" s="119"/>
      <c r="Z50" s="119"/>
      <c r="AA50" s="119"/>
    </row>
    <row r="51" spans="2:27" ht="13.5" thickBot="1">
      <c r="R51" s="119"/>
      <c r="S51" s="119"/>
      <c r="T51" s="119"/>
      <c r="U51" s="119"/>
      <c r="V51" s="119"/>
      <c r="W51" s="119"/>
      <c r="X51" s="119"/>
      <c r="Y51" s="119"/>
      <c r="Z51" s="119"/>
      <c r="AA51" s="119"/>
    </row>
    <row r="52" spans="2:27" ht="13.5" thickBot="1">
      <c r="C52" s="42" t="str">
        <f>B2&amp;" - "&amp;B3</f>
        <v>2019 IRP Yakima Wind with Storage Resource - 37% Capacity Factor</v>
      </c>
      <c r="D52" s="142"/>
      <c r="E52" s="142"/>
      <c r="F52" s="142"/>
      <c r="G52" s="142"/>
      <c r="H52" s="142"/>
      <c r="I52" s="143"/>
      <c r="J52" s="143"/>
      <c r="K52" s="144"/>
      <c r="R52" s="119"/>
      <c r="S52" s="119"/>
      <c r="T52" s="119"/>
      <c r="U52" s="119"/>
      <c r="V52" s="119"/>
      <c r="W52" s="119"/>
      <c r="X52" s="119"/>
      <c r="Y52" s="119"/>
      <c r="Z52" s="119"/>
      <c r="AA52" s="119"/>
    </row>
    <row r="53" spans="2:27" ht="13.5" thickBot="1">
      <c r="C53" s="145" t="s">
        <v>66</v>
      </c>
      <c r="D53" s="146" t="s">
        <v>67</v>
      </c>
      <c r="E53" s="146"/>
      <c r="F53" s="146"/>
      <c r="G53" s="146"/>
      <c r="H53" s="146"/>
      <c r="I53" s="143"/>
      <c r="J53" s="143"/>
      <c r="K53" s="144"/>
      <c r="R53" s="119"/>
      <c r="S53" s="119"/>
      <c r="T53" s="119"/>
      <c r="U53" s="119"/>
      <c r="V53" s="119"/>
      <c r="W53" s="119"/>
      <c r="X53" s="119"/>
      <c r="Y53" s="119"/>
      <c r="Z53" s="119"/>
      <c r="AA53" s="119"/>
    </row>
    <row r="54" spans="2:27">
      <c r="P54" s="117" t="s">
        <v>103</v>
      </c>
      <c r="Q54" s="117">
        <v>2032</v>
      </c>
    </row>
    <row r="55" spans="2:27">
      <c r="B55" s="85" t="s">
        <v>101</v>
      </c>
      <c r="C55" s="170">
        <f>'[26]Table 6.2 P1'!$C$81</f>
        <v>1879.5324259832769</v>
      </c>
      <c r="D55" s="117" t="s">
        <v>65</v>
      </c>
      <c r="T55" s="117" t="str">
        <f>$Q$56&amp;"Proposed Station Capital Costs"</f>
        <v>H_.GO2_WDSProposed Station Capital Costs</v>
      </c>
    </row>
    <row r="56" spans="2:27">
      <c r="B56" s="85" t="s">
        <v>101</v>
      </c>
      <c r="C56" s="256">
        <f>'[26]Table 6.2 P1'!$F$81*(1+'[26]Table 6.2 P1'!$G$81)</f>
        <v>30.743277943329019</v>
      </c>
      <c r="D56" s="117" t="s">
        <v>68</v>
      </c>
      <c r="O56" s="117">
        <v>60.4</v>
      </c>
      <c r="P56" s="117" t="s">
        <v>32</v>
      </c>
      <c r="Q56" s="117" t="s">
        <v>171</v>
      </c>
      <c r="T56" s="117" t="str">
        <f>Q56&amp;"Proposed Station Fixed Costs"</f>
        <v>H_.GO2_WDSProposed Station Fixed Costs</v>
      </c>
      <c r="Z56" s="117" t="s">
        <v>110</v>
      </c>
      <c r="AA56" s="266">
        <f>PMT(0.0692,30,NPV(0.0692,AA23:AA52))</f>
        <v>0</v>
      </c>
    </row>
    <row r="57" spans="2:27" ht="24" customHeight="1">
      <c r="B57" s="85"/>
      <c r="C57" s="258"/>
      <c r="D57" s="117" t="s">
        <v>105</v>
      </c>
    </row>
    <row r="58" spans="2:27">
      <c r="B58" s="85" t="s">
        <v>101</v>
      </c>
      <c r="C58" s="256">
        <f>'[26]Table 6.2 P2'!$I$82</f>
        <v>0</v>
      </c>
      <c r="D58" s="117" t="s">
        <v>69</v>
      </c>
      <c r="K58" s="119"/>
      <c r="L58" s="149"/>
      <c r="M58" s="52"/>
      <c r="N58" s="163"/>
      <c r="O58" s="52"/>
      <c r="P58" s="52"/>
      <c r="Q58" s="119"/>
      <c r="R58" s="119"/>
      <c r="T58" s="117" t="str">
        <f>$Q$56&amp;"Proposed Station Variable O&amp;M Costs"</f>
        <v>H_.GO2_WDSProposed Station Variable O&amp;M Costs</v>
      </c>
      <c r="U58" s="119"/>
      <c r="V58" s="119"/>
      <c r="W58" s="119"/>
      <c r="X58" s="119"/>
      <c r="Y58" s="119"/>
    </row>
    <row r="59" spans="2:27">
      <c r="B59" s="85"/>
      <c r="C59" s="158"/>
      <c r="D59" s="117" t="s">
        <v>70</v>
      </c>
      <c r="I59" s="184" t="s">
        <v>91</v>
      </c>
      <c r="L59" s="151"/>
      <c r="M59" s="152"/>
      <c r="O59" s="150"/>
      <c r="P59" s="119"/>
      <c r="Q59" s="201" t="str">
        <f>Q56&amp;Q54</f>
        <v>H_.GO2_WDS2032</v>
      </c>
      <c r="R59" s="119"/>
      <c r="T59" s="117" t="str">
        <f>$Q$57&amp;"Proposed Station Variable O&amp;M Costs"</f>
        <v>Proposed Station Variable O&amp;M Costs</v>
      </c>
      <c r="U59" s="119"/>
      <c r="V59" s="119"/>
      <c r="W59" s="119"/>
      <c r="X59" s="119"/>
      <c r="Y59" s="119"/>
    </row>
    <row r="60" spans="2:27">
      <c r="B60" s="357" t="str">
        <f>LEFT(RIGHT(INDEX('Table 3 TransCost'!$39:$39,1,MATCH(F60,'Table 3 TransCost'!$4:$4,0)),6),5)</f>
        <v>2030$</v>
      </c>
      <c r="C60" s="258">
        <f>INDEX('Table 3 TransCost'!$39:$39,1,MATCH(F60,'Table 3 TransCost'!$4:$4,0)+2)</f>
        <v>12.097273854334603</v>
      </c>
      <c r="D60" s="117" t="s">
        <v>218</v>
      </c>
      <c r="F60" s="262" t="s">
        <v>184</v>
      </c>
      <c r="K60" s="151"/>
      <c r="L60" s="151"/>
      <c r="M60" s="151"/>
      <c r="N60" s="164"/>
      <c r="O60" s="150"/>
      <c r="P60" s="119"/>
      <c r="Q60" s="119"/>
      <c r="R60" s="119"/>
      <c r="T60" s="119"/>
      <c r="U60" s="119"/>
      <c r="V60" s="119"/>
      <c r="W60" s="119"/>
      <c r="X60" s="119"/>
      <c r="Y60" s="119"/>
    </row>
    <row r="61" spans="2:27">
      <c r="B61" s="85"/>
      <c r="C61" s="187"/>
      <c r="K61" s="151"/>
      <c r="L61" s="151"/>
      <c r="M61" s="151"/>
      <c r="N61" s="164"/>
      <c r="O61" s="151"/>
      <c r="R61" s="119"/>
      <c r="T61" s="119"/>
      <c r="U61" s="119"/>
      <c r="V61" s="119"/>
      <c r="W61" s="119"/>
      <c r="X61" s="119"/>
      <c r="Y61" s="119"/>
    </row>
    <row r="62" spans="2:27">
      <c r="C62" s="257">
        <f>INDEX('[27]13. Year 1 Cap Recov Rate'!$Y:$Y,MATCH($Q$56,'[27]13. Year 1 Cap Recov Rate'!$X:$X,0),1)/100</f>
        <v>6.8989999999999996E-2</v>
      </c>
      <c r="D62" s="117" t="s">
        <v>36</v>
      </c>
      <c r="K62" s="155"/>
      <c r="L62" s="156"/>
      <c r="M62" s="156"/>
      <c r="O62" s="157"/>
    </row>
    <row r="63" spans="2:27">
      <c r="C63" s="195">
        <f>'[26]Table 6.2 P2'!$C$82</f>
        <v>0.371</v>
      </c>
      <c r="D63" s="117" t="s">
        <v>37</v>
      </c>
    </row>
    <row r="64" spans="2:27" ht="13.5" thickBot="1">
      <c r="D64" s="154"/>
    </row>
    <row r="65" spans="3:14" ht="13.5" thickBot="1">
      <c r="C65" s="40" t="str">
        <f>"Company Official Inflation Forecast Dated "&amp;TEXT('Table 4'!$H$5,"mmmm dd, yyyy")</f>
        <v>Company Official Inflation Forecast Dated December 31, 2020</v>
      </c>
      <c r="D65" s="142"/>
      <c r="E65" s="142"/>
      <c r="F65" s="142"/>
      <c r="G65" s="142"/>
      <c r="H65" s="142"/>
      <c r="I65" s="142"/>
      <c r="J65" s="142"/>
      <c r="K65" s="144"/>
    </row>
    <row r="66" spans="3:14">
      <c r="C66" s="87">
        <v>2017</v>
      </c>
      <c r="D66" s="41">
        <f>VLOOKUP(C66,'[20]Inflation Forecast'!$B$6:$C$61,2,FALSE)</f>
        <v>0.02</v>
      </c>
      <c r="E66" s="85"/>
      <c r="F66" s="87">
        <f>C74+1</f>
        <v>2026</v>
      </c>
      <c r="G66" s="41">
        <f>VLOOKUP(F66,'[20]Inflation Forecast'!$B$6:$C$61,2,FALSE)</f>
        <v>2.1999999999999999E-2</v>
      </c>
      <c r="H66" s="41"/>
      <c r="I66" s="87">
        <f>F74+1</f>
        <v>2035</v>
      </c>
      <c r="J66" s="41">
        <f>VLOOKUP(I66,'[20]Inflation Forecast'!$B$6:$C$61,2,FALSE)</f>
        <v>2.3E-2</v>
      </c>
    </row>
    <row r="67" spans="3:14">
      <c r="C67" s="87">
        <f t="shared" ref="C67:C74" si="11">C66+1</f>
        <v>2018</v>
      </c>
      <c r="D67" s="41">
        <f>VLOOKUP(C67,'[20]Inflation Forecast'!$B$6:$C$61,2,FALSE)</f>
        <v>2.4E-2</v>
      </c>
      <c r="E67" s="85"/>
      <c r="F67" s="87">
        <f t="shared" ref="F67:F74" si="12">F66+1</f>
        <v>2027</v>
      </c>
      <c r="G67" s="41">
        <f>VLOOKUP(F67,'[20]Inflation Forecast'!$B$6:$C$61,2,FALSE)</f>
        <v>2.3E-2</v>
      </c>
      <c r="H67" s="41"/>
      <c r="I67" s="87">
        <f>I66+1</f>
        <v>2036</v>
      </c>
      <c r="J67" s="41">
        <f>VLOOKUP(I67,'[20]Inflation Forecast'!$B$6:$C$61,2,FALSE)</f>
        <v>2.3E-2</v>
      </c>
    </row>
    <row r="68" spans="3:14">
      <c r="C68" s="87">
        <f t="shared" si="11"/>
        <v>2019</v>
      </c>
      <c r="D68" s="41">
        <f>VLOOKUP(C68,'[20]Inflation Forecast'!$B$6:$C$61,2,FALSE)</f>
        <v>1.7999999999999999E-2</v>
      </c>
      <c r="E68" s="85"/>
      <c r="F68" s="87">
        <f t="shared" si="12"/>
        <v>2028</v>
      </c>
      <c r="G68" s="41">
        <f>VLOOKUP(F68,'[20]Inflation Forecast'!$B$6:$C$61,2,FALSE)</f>
        <v>2.3E-2</v>
      </c>
      <c r="H68" s="41"/>
      <c r="I68" s="87">
        <f t="shared" ref="I68:I74" si="13">I67+1</f>
        <v>2037</v>
      </c>
      <c r="J68" s="41">
        <f>VLOOKUP(I68,'[20]Inflation Forecast'!$B$6:$C$61,2,FALSE)</f>
        <v>2.3E-2</v>
      </c>
    </row>
    <row r="69" spans="3:14">
      <c r="C69" s="87">
        <f t="shared" si="11"/>
        <v>2020</v>
      </c>
      <c r="D69" s="41">
        <f>VLOOKUP(C69,'[20]Inflation Forecast'!$B$6:$C$61,2,FALSE)</f>
        <v>1.2E-2</v>
      </c>
      <c r="E69" s="85"/>
      <c r="F69" s="87">
        <f t="shared" si="12"/>
        <v>2029</v>
      </c>
      <c r="G69" s="41">
        <f>VLOOKUP(F69,'[20]Inflation Forecast'!$B$6:$C$61,2,FALSE)</f>
        <v>2.3E-2</v>
      </c>
      <c r="H69" s="41"/>
      <c r="I69" s="87">
        <f t="shared" si="13"/>
        <v>2038</v>
      </c>
      <c r="J69" s="41">
        <f>VLOOKUP(I69,'[20]Inflation Forecast'!$B$6:$C$61,2,FALSE)</f>
        <v>2.3E-2</v>
      </c>
    </row>
    <row r="70" spans="3:14">
      <c r="C70" s="87">
        <f t="shared" si="11"/>
        <v>2021</v>
      </c>
      <c r="D70" s="41">
        <f>VLOOKUP(C70,'[20]Inflation Forecast'!$B$6:$C$61,2,FALSE)</f>
        <v>1.9E-2</v>
      </c>
      <c r="E70" s="85"/>
      <c r="F70" s="87">
        <f t="shared" si="12"/>
        <v>2030</v>
      </c>
      <c r="G70" s="41">
        <f>VLOOKUP(F70,'[20]Inflation Forecast'!$B$6:$C$61,2,FALSE)</f>
        <v>2.3E-2</v>
      </c>
      <c r="H70" s="41"/>
      <c r="I70" s="87">
        <f t="shared" si="13"/>
        <v>2039</v>
      </c>
      <c r="J70" s="41">
        <f>VLOOKUP(I70,'[20]Inflation Forecast'!$B$6:$C$61,2,FALSE)</f>
        <v>2.3E-2</v>
      </c>
    </row>
    <row r="71" spans="3:14">
      <c r="C71" s="87">
        <f t="shared" si="11"/>
        <v>2022</v>
      </c>
      <c r="D71" s="41">
        <f>VLOOKUP(C71,'[20]Inflation Forecast'!$B$6:$C$61,2,FALSE)</f>
        <v>2.1999999999999999E-2</v>
      </c>
      <c r="E71" s="85"/>
      <c r="F71" s="87">
        <f t="shared" si="12"/>
        <v>2031</v>
      </c>
      <c r="G71" s="41">
        <f>VLOOKUP(F71,'[20]Inflation Forecast'!$B$6:$C$61,2,FALSE)</f>
        <v>2.3E-2</v>
      </c>
      <c r="H71" s="41"/>
      <c r="I71" s="87">
        <f t="shared" si="13"/>
        <v>2040</v>
      </c>
      <c r="J71" s="41">
        <f>VLOOKUP(I71,'[20]Inflation Forecast'!$B$6:$C$61,2,FALSE)</f>
        <v>2.3E-2</v>
      </c>
    </row>
    <row r="72" spans="3:14" s="119" customFormat="1">
      <c r="C72" s="87">
        <f t="shared" si="11"/>
        <v>2023</v>
      </c>
      <c r="D72" s="41">
        <f>VLOOKUP(C72,'[20]Inflation Forecast'!$B$6:$C$61,2,FALSE)</f>
        <v>0.02</v>
      </c>
      <c r="E72" s="86"/>
      <c r="F72" s="87">
        <f t="shared" si="12"/>
        <v>2032</v>
      </c>
      <c r="G72" s="41">
        <f>VLOOKUP(F72,'[20]Inflation Forecast'!$B$6:$C$61,2,FALSE)</f>
        <v>2.3E-2</v>
      </c>
      <c r="H72" s="41"/>
      <c r="I72" s="87">
        <f t="shared" si="13"/>
        <v>2041</v>
      </c>
      <c r="J72" s="41">
        <f>VLOOKUP(I72,'[20]Inflation Forecast'!$B$6:$C$61,2,FALSE)</f>
        <v>2.3E-2</v>
      </c>
      <c r="N72" s="164"/>
    </row>
    <row r="73" spans="3:14" s="119" customFormat="1">
      <c r="C73" s="87">
        <f t="shared" si="11"/>
        <v>2024</v>
      </c>
      <c r="D73" s="41">
        <f>VLOOKUP(C73,'[20]Inflation Forecast'!$B$6:$C$61,2,FALSE)</f>
        <v>0.02</v>
      </c>
      <c r="E73" s="86"/>
      <c r="F73" s="87">
        <f t="shared" si="12"/>
        <v>2033</v>
      </c>
      <c r="G73" s="41">
        <f>VLOOKUP(F73,'[20]Inflation Forecast'!$B$6:$C$61,2,FALSE)</f>
        <v>2.3E-2</v>
      </c>
      <c r="H73" s="41"/>
      <c r="I73" s="87">
        <f t="shared" si="13"/>
        <v>2042</v>
      </c>
      <c r="J73" s="41">
        <f>VLOOKUP(I73,'[20]Inflation Forecast'!$B$6:$C$61,2,FALSE)</f>
        <v>2.3E-2</v>
      </c>
      <c r="N73" s="164"/>
    </row>
    <row r="74" spans="3:14" s="119" customFormat="1">
      <c r="C74" s="87">
        <f t="shared" si="11"/>
        <v>2025</v>
      </c>
      <c r="D74" s="41">
        <f>VLOOKUP(C74,'[20]Inflation Forecast'!$B$6:$C$61,2,FALSE)</f>
        <v>2.1000000000000001E-2</v>
      </c>
      <c r="E74" s="86"/>
      <c r="F74" s="87">
        <f t="shared" si="12"/>
        <v>2034</v>
      </c>
      <c r="G74" s="41">
        <f>VLOOKUP(F74,'[20]Inflation Forecast'!$B$6:$C$61,2,FALSE)</f>
        <v>2.3E-2</v>
      </c>
      <c r="H74" s="41"/>
      <c r="I74" s="87">
        <f t="shared" si="13"/>
        <v>2043</v>
      </c>
      <c r="J74" s="41">
        <f>VLOOKUP(I74,'[20]Inflation Forecast'!$B$6:$C$61,2,FALSE)</f>
        <v>2.4E-2</v>
      </c>
      <c r="N74" s="164"/>
    </row>
    <row r="75" spans="3:14" s="119" customFormat="1">
      <c r="N75" s="164"/>
    </row>
    <row r="76" spans="3:14" s="119" customFormat="1">
      <c r="N76" s="164"/>
    </row>
    <row r="93" spans="3:4">
      <c r="C93" s="150"/>
      <c r="D93" s="154"/>
    </row>
    <row r="94" spans="3:4">
      <c r="C94" s="150"/>
      <c r="D94" s="154"/>
    </row>
    <row r="95" spans="3:4">
      <c r="C95" s="150"/>
      <c r="D95" s="154"/>
    </row>
    <row r="96" spans="3:4">
      <c r="C96" s="150"/>
      <c r="D96" s="154"/>
    </row>
    <row r="97" spans="3:4">
      <c r="C97" s="150"/>
      <c r="D97" s="154"/>
    </row>
    <row r="98" spans="3:4">
      <c r="C98" s="150"/>
      <c r="D98" s="154"/>
    </row>
    <row r="99" spans="3:4">
      <c r="C99" s="150"/>
      <c r="D99" s="154"/>
    </row>
    <row r="100" spans="3:4">
      <c r="C100" s="150"/>
      <c r="D100" s="154"/>
    </row>
    <row r="101" spans="3:4">
      <c r="C101" s="150"/>
      <c r="D101" s="154"/>
    </row>
    <row r="102" spans="3:4">
      <c r="C102" s="150"/>
      <c r="D102" s="154"/>
    </row>
  </sheetData>
  <printOptions horizontalCentered="1"/>
  <pageMargins left="0.8" right="0.3" top="0.4" bottom="0.4" header="0.5" footer="0.2"/>
  <pageSetup scale="54" orientation="landscape" r:id="rId1"/>
  <headerFooter alignWithMargins="0"/>
  <rowBreaks count="1" manualBreakCount="1">
    <brk id="51" max="16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1:DC82"/>
  <sheetViews>
    <sheetView view="pageBreakPreview" topLeftCell="A10" zoomScale="70" zoomScaleNormal="70" zoomScaleSheetLayoutView="70" workbookViewId="0">
      <selection activeCell="B43" sqref="B43"/>
    </sheetView>
  </sheetViews>
  <sheetFormatPr defaultRowHeight="12.75"/>
  <cols>
    <col min="1" max="1" width="12.5" style="3" customWidth="1"/>
    <col min="2" max="2" width="10.83203125" style="3" customWidth="1"/>
    <col min="3" max="3" width="14.1640625" style="3" customWidth="1"/>
    <col min="4" max="4" width="6.5" style="3" customWidth="1"/>
    <col min="5" max="5" width="18.83203125" style="3" customWidth="1"/>
    <col min="6" max="6" width="3.5" style="3" bestFit="1" customWidth="1"/>
    <col min="7" max="7" width="20" style="3" customWidth="1"/>
    <col min="8" max="8" width="9.33203125" style="3" customWidth="1"/>
    <col min="9" max="9" width="9.6640625" style="3" customWidth="1"/>
    <col min="10" max="10" width="4.83203125" customWidth="1"/>
    <col min="11" max="11" width="16.6640625" customWidth="1"/>
    <col min="12" max="12" width="19.1640625" customWidth="1"/>
    <col min="16" max="17" width="17.6640625" customWidth="1"/>
    <col min="18" max="18" width="12.83203125" customWidth="1"/>
    <col min="19" max="19" width="12.5" customWidth="1"/>
    <col min="20" max="21" width="12.83203125" customWidth="1"/>
    <col min="22" max="22" width="11.83203125" customWidth="1"/>
    <col min="23" max="23" width="13.1640625" customWidth="1"/>
    <col min="24" max="24" width="12" customWidth="1"/>
    <col min="25" max="25" width="13.33203125" customWidth="1"/>
    <col min="26" max="26" width="14.1640625" customWidth="1"/>
    <col min="27" max="27" width="14.6640625" customWidth="1"/>
    <col min="28" max="28" width="14.83203125" customWidth="1"/>
    <col min="29" max="29" width="15.1640625" customWidth="1"/>
    <col min="30" max="30" width="15" customWidth="1"/>
    <col min="31" max="31" width="14.6640625" customWidth="1"/>
    <col min="32" max="32" width="17.6640625" customWidth="1"/>
    <col min="33" max="33" width="15.5" customWidth="1"/>
    <col min="34" max="34" width="10.83203125" customWidth="1"/>
    <col min="35" max="35" width="14" customWidth="1"/>
    <col min="36" max="36" width="12.5" customWidth="1"/>
    <col min="38" max="39" width="10" customWidth="1"/>
    <col min="40" max="54" width="15.33203125" customWidth="1"/>
    <col min="55" max="55" width="14.1640625" customWidth="1"/>
    <col min="56" max="58" width="9" customWidth="1"/>
    <col min="59" max="59" width="10.6640625" customWidth="1"/>
    <col min="60" max="62" width="16.1640625" customWidth="1"/>
    <col min="63" max="63" width="14.83203125" customWidth="1"/>
    <col min="64" max="64" width="17.83203125" customWidth="1"/>
    <col min="65" max="65" width="14.33203125" customWidth="1"/>
    <col min="66" max="66" width="16.6640625" customWidth="1"/>
    <col min="67" max="76" width="16" customWidth="1"/>
    <col min="77" max="77" width="20.6640625" customWidth="1"/>
    <col min="78" max="78" width="11.6640625" customWidth="1"/>
    <col min="79" max="79" width="13.33203125" customWidth="1"/>
    <col min="80" max="80" width="12.1640625" customWidth="1"/>
    <col min="82" max="103" width="15.33203125" customWidth="1"/>
    <col min="106" max="106" width="17.33203125" customWidth="1"/>
    <col min="107" max="107" width="16.6640625" customWidth="1"/>
    <col min="108" max="108" width="15" customWidth="1"/>
  </cols>
  <sheetData>
    <row r="1" spans="2:107" customFormat="1" ht="15.75" hidden="1">
      <c r="B1" s="1" t="s">
        <v>35</v>
      </c>
      <c r="C1" s="2"/>
      <c r="D1" s="2"/>
      <c r="E1" s="2"/>
      <c r="F1" s="2"/>
      <c r="G1" s="11"/>
      <c r="H1" s="36"/>
      <c r="I1" s="5"/>
    </row>
    <row r="2" spans="2:107" customFormat="1" ht="5.25" customHeight="1">
      <c r="B2" s="1"/>
      <c r="C2" s="2"/>
      <c r="D2" s="2"/>
      <c r="E2" s="2"/>
      <c r="F2" s="3"/>
      <c r="G2" s="11"/>
      <c r="H2" s="36"/>
      <c r="I2" s="5"/>
    </row>
    <row r="3" spans="2:107" customFormat="1" ht="15.75">
      <c r="B3" s="1" t="s">
        <v>20</v>
      </c>
      <c r="C3" s="2"/>
      <c r="D3" s="2"/>
      <c r="E3" s="2"/>
      <c r="F3" s="2"/>
      <c r="G3" s="11"/>
      <c r="H3" s="36"/>
      <c r="I3" s="3"/>
      <c r="K3">
        <f>MATCH('Table 5'!K5,'Table 5'!$B$12:$B$228,FALSE)+ROW('Table 5'!B11)</f>
        <v>13</v>
      </c>
      <c r="DB3" s="181">
        <f>-([18]Displacement!$G$67-[18]Displacement!$E$67)</f>
        <v>0</v>
      </c>
      <c r="DC3" t="s">
        <v>88</v>
      </c>
    </row>
    <row r="4" spans="2:107" customFormat="1" ht="15.75">
      <c r="B4" s="4" t="s">
        <v>17</v>
      </c>
      <c r="C4" s="4"/>
      <c r="D4" s="4"/>
      <c r="E4" s="4"/>
      <c r="F4" s="4"/>
      <c r="G4" s="1"/>
      <c r="H4" s="36"/>
      <c r="I4" s="3"/>
      <c r="K4">
        <v>322</v>
      </c>
      <c r="P4" s="168" t="s">
        <v>58</v>
      </c>
      <c r="Q4" s="168"/>
      <c r="R4" s="168"/>
      <c r="DB4">
        <f>[18]Displacement!$K$64</f>
        <v>1700</v>
      </c>
      <c r="DC4" t="s">
        <v>89</v>
      </c>
    </row>
    <row r="5" spans="2:107" customFormat="1" ht="15.75">
      <c r="B5" s="4" t="str">
        <f ca="1">'Table 5'!M4&amp; " - "&amp;TEXT(Study_MW,"#.0")&amp;" MW and "&amp;TEXT(Study_CF,"#.0%")&amp;" CF"</f>
        <v>Utah 2020.Q4_Wind - 80.0 MW and 29.5% CF</v>
      </c>
      <c r="C5" s="4"/>
      <c r="D5" s="4"/>
      <c r="E5" s="4"/>
      <c r="F5" s="4"/>
      <c r="G5" s="1"/>
      <c r="H5" s="36"/>
      <c r="I5" s="5"/>
      <c r="P5" s="169">
        <f>INDEX('[18]Displacement Source AC'!$I:$I,MATCH(P9,'[18]Displacement Source AC'!$C:$C,0),1)</f>
        <v>0.19110185946338937</v>
      </c>
      <c r="Q5" s="169">
        <f>INDEX('[18]Displacement Source AC'!$I:$I,MATCH(Q9,'[18]Displacement Source AC'!$C:$C,0),1)</f>
        <v>0.17942392948633207</v>
      </c>
      <c r="R5" s="169">
        <f>INDEX('[18]Displacement Source AC'!$I:$I,MATCH(R9,'[18]Displacement Source AC'!$C:$C,0),1)</f>
        <v>0.1271079447656262</v>
      </c>
      <c r="S5" s="169">
        <f>INDEX('[18]Displacement Source AC'!$I:$I,MATCH(S9,'[18]Displacement Source AC'!$C:$C,0),1)</f>
        <v>0.76028737403417868</v>
      </c>
      <c r="T5" s="169">
        <f>INDEX('[18]Displacement Source AC'!$I:$I,MATCH(T9,'[18]Displacement Source AC'!$C:$C,0),1)</f>
        <v>0.76028737403417868</v>
      </c>
      <c r="U5" s="169">
        <f>INDEX('[18]Displacement Source AC'!$I:$I,MATCH(U9,'[18]Displacement Source AC'!$C:$C,0),1)</f>
        <v>0.38371436341206699</v>
      </c>
      <c r="V5" s="169">
        <f>INDEX('[18]Displacement Source AC'!$I:$I,MATCH(V9,'[18]Displacement Source AC'!$C:$C,0),1)</f>
        <v>0.3269329984960806</v>
      </c>
      <c r="W5" s="169">
        <f>INDEX('[18]Displacement Source AC'!$I:$I,MATCH(W9,'[18]Displacement Source AC'!$C:$C,0),1)</f>
        <v>0.3269329984960806</v>
      </c>
      <c r="X5" s="169">
        <f>INDEX('[18]Displacement Source AC'!$I:$I,MATCH(X9,'[18]Displacement Source AC'!$C:$C,0),1)</f>
        <v>0.35161226356897352</v>
      </c>
      <c r="Y5" s="169">
        <f>INDEX('[18]Displacement Source AC'!$I:$I,MATCH(Y9,'[18]Displacement Source AC'!$C:$C,0),1)</f>
        <v>0.35161226356897352</v>
      </c>
      <c r="Z5" s="169">
        <f>INDEX('[18]Displacement Source AC'!$I:$I,MATCH(Z9,'[18]Displacement Source AC'!$C:$C,0),1)</f>
        <v>0.30222943999568985</v>
      </c>
      <c r="AA5" s="169">
        <f>INDEX('[18]Displacement Source AC'!$I:$I,MATCH(AA9,'[18]Displacement Source AC'!$C:$C,0),1)</f>
        <v>0.31403713524649896</v>
      </c>
      <c r="AB5" s="169">
        <f>INDEX('[18]Displacement Source AC'!$I:$I,MATCH(AB9,'[18]Displacement Source AC'!$C:$C,0),1)</f>
        <v>0.31403713524649896</v>
      </c>
      <c r="AC5" s="169">
        <f>INDEX('[18]Displacement Source AC'!$I:$I,MATCH(AC9,'[18]Displacement Source AC'!$C:$C,0),1)</f>
        <v>0.31403713524649896</v>
      </c>
      <c r="AD5" s="169">
        <f>INDEX('[18]Displacement Source AC'!$I:$I,MATCH(AD9,'[18]Displacement Source AC'!$C:$C,0),1)</f>
        <v>0.30222943999568985</v>
      </c>
      <c r="AE5" s="169">
        <f>INDEX('[18]Displacement Source AC'!$I:$I,MATCH(AE9,'[18]Displacement Source AC'!$C:$C,0),1)</f>
        <v>0.30222943999568985</v>
      </c>
      <c r="AF5" s="169">
        <f>INDEX('[18]Displacement Source AC'!$I:$I,MATCH(AF9,'[18]Displacement Source AC'!$C:$C,0),1)</f>
        <v>0.30222943999568985</v>
      </c>
      <c r="AG5" s="169">
        <f>INDEX('[18]Displacement Source AC'!$I:$I,MATCH(AG9,'[18]Displacement Source AC'!$C:$C,0),1)</f>
        <v>0.96944331644387627</v>
      </c>
      <c r="AH5" s="169"/>
      <c r="AI5" s="169"/>
      <c r="AJ5" s="169"/>
      <c r="AK5" s="169"/>
      <c r="DB5" s="174">
        <f>$DB$3*$DB$4</f>
        <v>0</v>
      </c>
      <c r="DC5" t="s">
        <v>85</v>
      </c>
    </row>
    <row r="6" spans="2:107" customFormat="1" ht="14.25" hidden="1">
      <c r="B6" s="20"/>
      <c r="C6" s="4"/>
      <c r="D6" s="4"/>
      <c r="E6" s="4"/>
      <c r="F6" s="4"/>
      <c r="G6" s="11"/>
      <c r="H6" s="36"/>
      <c r="I6" s="5"/>
    </row>
    <row r="7" spans="2:107" customFormat="1" ht="38.25">
      <c r="B7" s="3"/>
      <c r="C7" s="7"/>
      <c r="D7" s="7"/>
      <c r="E7" s="3"/>
      <c r="F7" s="3"/>
      <c r="G7" s="3"/>
      <c r="H7" s="36"/>
      <c r="I7" s="49"/>
      <c r="AL7" s="200" t="s">
        <v>74</v>
      </c>
      <c r="AM7" s="200"/>
    </row>
    <row r="8" spans="2:107" s="197" customFormat="1" ht="40.5" customHeight="1">
      <c r="B8" s="188"/>
      <c r="C8" s="188"/>
      <c r="D8" s="188"/>
      <c r="E8" s="190"/>
      <c r="F8" s="191"/>
      <c r="G8" s="189" t="s">
        <v>14</v>
      </c>
      <c r="H8" s="193"/>
      <c r="I8" s="199"/>
      <c r="K8"/>
      <c r="L8"/>
      <c r="M8"/>
      <c r="P8" s="200"/>
      <c r="Q8" s="200"/>
      <c r="R8" s="200"/>
      <c r="S8" s="197" t="s">
        <v>201</v>
      </c>
      <c r="T8" s="205" t="s">
        <v>202</v>
      </c>
      <c r="U8" s="202"/>
      <c r="V8" s="205" t="s">
        <v>203</v>
      </c>
      <c r="W8" s="205" t="s">
        <v>204</v>
      </c>
      <c r="X8" s="205" t="s">
        <v>206</v>
      </c>
      <c r="Y8" s="205" t="s">
        <v>207</v>
      </c>
      <c r="Z8" s="202" t="s">
        <v>209</v>
      </c>
      <c r="AA8" s="197" t="s">
        <v>211</v>
      </c>
      <c r="AB8" s="205" t="s">
        <v>212</v>
      </c>
      <c r="AC8" s="205" t="s">
        <v>213</v>
      </c>
      <c r="AD8" s="197" t="s">
        <v>215</v>
      </c>
      <c r="AE8" s="205" t="s">
        <v>216</v>
      </c>
      <c r="AF8" s="205" t="s">
        <v>217</v>
      </c>
      <c r="AG8" s="205" t="s">
        <v>168</v>
      </c>
      <c r="AL8" s="205">
        <f>P8</f>
        <v>0</v>
      </c>
      <c r="AM8" s="205"/>
      <c r="AN8" s="205">
        <f t="shared" ref="AN8" si="0">R8</f>
        <v>0</v>
      </c>
      <c r="AO8" s="205" t="str">
        <f t="shared" ref="AO8" si="1">S8</f>
        <v>IRP19Wind_wS_YK_T 2029</v>
      </c>
      <c r="AP8" s="205" t="str">
        <f t="shared" ref="AP8" si="2">T8</f>
        <v>IRP19Wind_wS_YK_T 2037</v>
      </c>
      <c r="AQ8" s="205">
        <f t="shared" ref="AQ8" si="3">U8</f>
        <v>0</v>
      </c>
      <c r="AR8" s="205" t="str">
        <f t="shared" ref="AR8" si="4">V8</f>
        <v>IRP19Solar_wS_YK_T 2024</v>
      </c>
      <c r="AS8" s="205" t="str">
        <f t="shared" ref="AS8" si="5">W8</f>
        <v>IRP19Solar_wS_YK_T 2036</v>
      </c>
      <c r="AT8" s="205" t="str">
        <f t="shared" ref="AT8" si="6">X8</f>
        <v>IRP19Solar_wS_OR_T 2024</v>
      </c>
      <c r="AU8" s="205" t="str">
        <f t="shared" ref="AU8" si="7">Y8</f>
        <v>IRP19Solar_wS_OR_T 2033</v>
      </c>
      <c r="AV8" s="205" t="str">
        <f t="shared" ref="AV8" si="8">Z8</f>
        <v>IRP19Solar_wS_UT_UTN_T 2024</v>
      </c>
      <c r="AW8" s="205" t="str">
        <f t="shared" ref="AW8" si="9">AA8</f>
        <v>IRP19Solar_wS_WY_JB_T 2024</v>
      </c>
      <c r="AX8" s="205" t="str">
        <f t="shared" ref="AX8" si="10">AB8</f>
        <v>IRP19Solar_wS_WY_JB_T 2029</v>
      </c>
      <c r="AY8" s="205" t="str">
        <f t="shared" ref="AY8" si="11">AC8</f>
        <v>IRP19Solar_wS_WY_JB_T 2038</v>
      </c>
      <c r="AZ8" s="205" t="str">
        <f t="shared" ref="AZ8" si="12">AD8</f>
        <v>IRP19Solar_wS_UT_UTS_T 2024</v>
      </c>
      <c r="BA8" s="205" t="str">
        <f t="shared" ref="BA8" si="13">AE8</f>
        <v>IRP19Solar_wS_UT_UTS_T 2030</v>
      </c>
      <c r="BB8" s="205" t="str">
        <f>AF8</f>
        <v>IRP19Solar_wS_UT_UTS_T 2037</v>
      </c>
      <c r="BC8" s="205" t="str">
        <f>AG8</f>
        <v>IRP19_SCCT_NTN_2026_185MW</v>
      </c>
      <c r="BD8" s="205"/>
      <c r="BE8" s="205"/>
      <c r="BF8" s="205"/>
      <c r="BH8" s="200" t="s">
        <v>75</v>
      </c>
      <c r="BI8" s="200"/>
      <c r="BJ8" s="200"/>
      <c r="BK8" s="205" t="str">
        <f t="shared" ref="BK8:BY9" si="14">S8</f>
        <v>IRP19Wind_wS_YK_T 2029</v>
      </c>
      <c r="BL8" s="205" t="str">
        <f t="shared" si="14"/>
        <v>IRP19Wind_wS_YK_T 2037</v>
      </c>
      <c r="BM8" s="205">
        <f t="shared" si="14"/>
        <v>0</v>
      </c>
      <c r="BN8" s="205" t="str">
        <f t="shared" si="14"/>
        <v>IRP19Solar_wS_YK_T 2024</v>
      </c>
      <c r="BO8" s="205" t="str">
        <f t="shared" si="14"/>
        <v>IRP19Solar_wS_YK_T 2036</v>
      </c>
      <c r="BP8" s="205" t="str">
        <f t="shared" si="14"/>
        <v>IRP19Solar_wS_OR_T 2024</v>
      </c>
      <c r="BQ8" s="205" t="str">
        <f t="shared" si="14"/>
        <v>IRP19Solar_wS_OR_T 2033</v>
      </c>
      <c r="BR8" s="205" t="str">
        <f t="shared" si="14"/>
        <v>IRP19Solar_wS_UT_UTN_T 2024</v>
      </c>
      <c r="BS8" s="205" t="str">
        <f t="shared" si="14"/>
        <v>IRP19Solar_wS_WY_JB_T 2024</v>
      </c>
      <c r="BT8" s="205" t="str">
        <f t="shared" si="14"/>
        <v>IRP19Solar_wS_WY_JB_T 2029</v>
      </c>
      <c r="BU8" s="205" t="str">
        <f t="shared" si="14"/>
        <v>IRP19Solar_wS_WY_JB_T 2038</v>
      </c>
      <c r="BV8" s="205" t="str">
        <f t="shared" si="14"/>
        <v>IRP19Solar_wS_UT_UTS_T 2024</v>
      </c>
      <c r="BW8" s="205" t="str">
        <f t="shared" si="14"/>
        <v>IRP19Solar_wS_UT_UTS_T 2030</v>
      </c>
      <c r="BX8" s="205" t="str">
        <f t="shared" si="14"/>
        <v>IRP19Solar_wS_UT_UTS_T 2037</v>
      </c>
      <c r="BY8" s="205" t="str">
        <f t="shared" si="14"/>
        <v>IRP19_SCCT_NTN_2026_185MW</v>
      </c>
      <c r="BZ8" s="205"/>
      <c r="CA8" s="205"/>
      <c r="CB8" s="205"/>
      <c r="CD8" s="200" t="s">
        <v>76</v>
      </c>
      <c r="CE8" s="200"/>
      <c r="CF8" s="200"/>
      <c r="CI8" s="205"/>
      <c r="CN8" s="205"/>
      <c r="DB8" s="177" t="s">
        <v>75</v>
      </c>
      <c r="DC8" s="178" t="s">
        <v>76</v>
      </c>
    </row>
    <row r="9" spans="2:107" s="183" customFormat="1" ht="76.5" customHeight="1">
      <c r="B9" s="188"/>
      <c r="C9" s="189" t="s">
        <v>6</v>
      </c>
      <c r="D9" s="189"/>
      <c r="E9" s="190" t="s">
        <v>18</v>
      </c>
      <c r="F9" s="191"/>
      <c r="G9" s="192">
        <f ca="1">Study_CF</f>
        <v>0.29456220034246577</v>
      </c>
      <c r="H9" s="193"/>
      <c r="I9" s="194"/>
      <c r="K9"/>
      <c r="L9"/>
      <c r="M9"/>
      <c r="P9" s="183" t="s">
        <v>196</v>
      </c>
      <c r="Q9" s="205" t="s">
        <v>230</v>
      </c>
      <c r="R9" s="183" t="s">
        <v>197</v>
      </c>
      <c r="S9" s="183" t="s">
        <v>198</v>
      </c>
      <c r="T9" s="205" t="s">
        <v>198</v>
      </c>
      <c r="U9" s="202" t="s">
        <v>199</v>
      </c>
      <c r="V9" s="183" t="s">
        <v>200</v>
      </c>
      <c r="W9" s="205" t="s">
        <v>200</v>
      </c>
      <c r="X9" s="183" t="s">
        <v>205</v>
      </c>
      <c r="Y9" s="205" t="s">
        <v>205</v>
      </c>
      <c r="Z9" s="202" t="s">
        <v>208</v>
      </c>
      <c r="AA9" s="183" t="s">
        <v>210</v>
      </c>
      <c r="AB9" s="205" t="s">
        <v>210</v>
      </c>
      <c r="AC9" s="205" t="s">
        <v>210</v>
      </c>
      <c r="AD9" s="183" t="s">
        <v>214</v>
      </c>
      <c r="AE9" s="205" t="s">
        <v>214</v>
      </c>
      <c r="AF9" s="205" t="s">
        <v>214</v>
      </c>
      <c r="AG9" s="197" t="s">
        <v>168</v>
      </c>
      <c r="AH9" s="197"/>
      <c r="AI9" s="197"/>
      <c r="AK9" s="196"/>
      <c r="AL9" s="183" t="str">
        <f>P9</f>
        <v>IRP19Wind_ID_T</v>
      </c>
      <c r="AM9" s="205" t="str">
        <f t="shared" ref="AM9:BA9" si="15">Q9</f>
        <v>IRP19Wind_UT_CP_T</v>
      </c>
      <c r="AN9" s="183" t="str">
        <f t="shared" si="15"/>
        <v>IRP19Wind_WYAE_T</v>
      </c>
      <c r="AO9" s="183" t="str">
        <f t="shared" si="15"/>
        <v>IRP19Wind_wS_YK_T</v>
      </c>
      <c r="AP9" s="183" t="str">
        <f t="shared" si="15"/>
        <v>IRP19Wind_wS_YK_T</v>
      </c>
      <c r="AQ9" s="202" t="str">
        <f t="shared" si="15"/>
        <v>IRP19Wind_wS_ID_T</v>
      </c>
      <c r="AR9" s="183" t="str">
        <f t="shared" si="15"/>
        <v>IRP19Solar_wS_YK_T</v>
      </c>
      <c r="AS9" s="183" t="str">
        <f t="shared" si="15"/>
        <v>IRP19Solar_wS_YK_T</v>
      </c>
      <c r="AT9" s="183" t="str">
        <f t="shared" si="15"/>
        <v>IRP19Solar_wS_OR_T</v>
      </c>
      <c r="AU9" s="183" t="str">
        <f t="shared" si="15"/>
        <v>IRP19Solar_wS_OR_T</v>
      </c>
      <c r="AV9" s="202" t="str">
        <f t="shared" si="15"/>
        <v>IRP19Solar_wS_UT_UTN_T</v>
      </c>
      <c r="AW9" s="183" t="str">
        <f t="shared" si="15"/>
        <v>IRP19Solar_wS_WY_JB_T</v>
      </c>
      <c r="AX9" s="197" t="str">
        <f t="shared" si="15"/>
        <v>IRP19Solar_wS_WY_JB_T</v>
      </c>
      <c r="AY9" s="197" t="str">
        <f t="shared" si="15"/>
        <v>IRP19Solar_wS_WY_JB_T</v>
      </c>
      <c r="AZ9" s="197" t="str">
        <f t="shared" si="15"/>
        <v>IRP19Solar_wS_UT_UTS_T</v>
      </c>
      <c r="BA9" s="197" t="str">
        <f t="shared" si="15"/>
        <v>IRP19Solar_wS_UT_UTS_T</v>
      </c>
      <c r="BB9" s="197" t="str">
        <f>AF9</f>
        <v>IRP19Solar_wS_UT_UTS_T</v>
      </c>
      <c r="BC9" s="205" t="str">
        <f>AG9</f>
        <v>IRP19_SCCT_NTN_2026_185MW</v>
      </c>
      <c r="BD9" s="197"/>
      <c r="BE9" s="197"/>
      <c r="BF9" s="197"/>
      <c r="BH9" s="183" t="str">
        <f>P9</f>
        <v>IRP19Wind_ID_T</v>
      </c>
      <c r="BI9" s="205" t="str">
        <f>Q9</f>
        <v>IRP19Wind_UT_CP_T</v>
      </c>
      <c r="BJ9" s="205" t="str">
        <f>R9</f>
        <v>IRP19Wind_WYAE_T</v>
      </c>
      <c r="BK9" s="205" t="str">
        <f t="shared" si="14"/>
        <v>IRP19Wind_wS_YK_T</v>
      </c>
      <c r="BL9" s="205" t="str">
        <f t="shared" si="14"/>
        <v>IRP19Wind_wS_YK_T</v>
      </c>
      <c r="BM9" s="205" t="str">
        <f t="shared" si="14"/>
        <v>IRP19Wind_wS_ID_T</v>
      </c>
      <c r="BN9" s="205" t="str">
        <f t="shared" si="14"/>
        <v>IRP19Solar_wS_YK_T</v>
      </c>
      <c r="BO9" s="205" t="str">
        <f t="shared" si="14"/>
        <v>IRP19Solar_wS_YK_T</v>
      </c>
      <c r="BP9" s="205" t="str">
        <f t="shared" si="14"/>
        <v>IRP19Solar_wS_OR_T</v>
      </c>
      <c r="BQ9" s="205" t="str">
        <f t="shared" si="14"/>
        <v>IRP19Solar_wS_OR_T</v>
      </c>
      <c r="BR9" s="205" t="str">
        <f t="shared" si="14"/>
        <v>IRP19Solar_wS_UT_UTN_T</v>
      </c>
      <c r="BS9" s="205" t="str">
        <f t="shared" si="14"/>
        <v>IRP19Solar_wS_WY_JB_T</v>
      </c>
      <c r="BT9" s="205" t="str">
        <f t="shared" si="14"/>
        <v>IRP19Solar_wS_WY_JB_T</v>
      </c>
      <c r="BU9" s="205" t="str">
        <f t="shared" si="14"/>
        <v>IRP19Solar_wS_WY_JB_T</v>
      </c>
      <c r="BV9" s="205" t="str">
        <f t="shared" si="14"/>
        <v>IRP19Solar_wS_UT_UTS_T</v>
      </c>
      <c r="BW9" s="205" t="str">
        <f t="shared" si="14"/>
        <v>IRP19Solar_wS_UT_UTS_T</v>
      </c>
      <c r="BX9" s="205" t="str">
        <f t="shared" si="14"/>
        <v>IRP19Solar_wS_UT_UTS_T</v>
      </c>
      <c r="BY9" s="205" t="str">
        <f t="shared" si="14"/>
        <v>IRP19_SCCT_NTN_2026_185MW</v>
      </c>
      <c r="BZ9" s="205"/>
      <c r="CA9" s="205"/>
      <c r="CB9" s="205"/>
      <c r="CD9" s="183" t="str">
        <f t="shared" ref="CD9:CX9" si="16">BH9</f>
        <v>IRP19Wind_ID_T</v>
      </c>
      <c r="CE9" s="205" t="str">
        <f t="shared" si="16"/>
        <v>IRP19Wind_UT_CP_T</v>
      </c>
      <c r="CF9" s="197" t="str">
        <f t="shared" si="16"/>
        <v>IRP19Wind_WYAE_T</v>
      </c>
      <c r="CG9" s="197" t="str">
        <f t="shared" si="16"/>
        <v>IRP19Wind_wS_YK_T</v>
      </c>
      <c r="CH9" s="197" t="str">
        <f t="shared" si="16"/>
        <v>IRP19Wind_wS_YK_T</v>
      </c>
      <c r="CI9" s="203" t="str">
        <f t="shared" si="16"/>
        <v>IRP19Wind_wS_ID_T</v>
      </c>
      <c r="CJ9" s="197" t="str">
        <f t="shared" si="16"/>
        <v>IRP19Solar_wS_YK_T</v>
      </c>
      <c r="CK9" s="197" t="str">
        <f t="shared" si="16"/>
        <v>IRP19Solar_wS_YK_T</v>
      </c>
      <c r="CL9" s="197" t="str">
        <f t="shared" si="16"/>
        <v>IRP19Solar_wS_OR_T</v>
      </c>
      <c r="CM9" s="197" t="str">
        <f t="shared" si="16"/>
        <v>IRP19Solar_wS_OR_T</v>
      </c>
      <c r="CN9" s="203" t="str">
        <f t="shared" si="16"/>
        <v>IRP19Solar_wS_UT_UTN_T</v>
      </c>
      <c r="CO9" s="197" t="str">
        <f t="shared" si="16"/>
        <v>IRP19Solar_wS_WY_JB_T</v>
      </c>
      <c r="CP9" s="197" t="str">
        <f t="shared" si="16"/>
        <v>IRP19Solar_wS_WY_JB_T</v>
      </c>
      <c r="CQ9" s="197" t="str">
        <f t="shared" si="16"/>
        <v>IRP19Solar_wS_WY_JB_T</v>
      </c>
      <c r="CR9" s="197" t="str">
        <f t="shared" si="16"/>
        <v>IRP19Solar_wS_UT_UTS_T</v>
      </c>
      <c r="CS9" s="197" t="str">
        <f t="shared" si="16"/>
        <v>IRP19Solar_wS_UT_UTS_T</v>
      </c>
      <c r="CT9" s="197" t="str">
        <f t="shared" si="16"/>
        <v>IRP19Solar_wS_UT_UTS_T</v>
      </c>
      <c r="CU9" s="197" t="str">
        <f t="shared" si="16"/>
        <v>IRP19_SCCT_NTN_2026_185MW</v>
      </c>
      <c r="CV9" s="197">
        <f t="shared" si="16"/>
        <v>0</v>
      </c>
      <c r="CW9" s="197">
        <f t="shared" si="16"/>
        <v>0</v>
      </c>
      <c r="CX9" s="197">
        <f t="shared" si="16"/>
        <v>0</v>
      </c>
      <c r="CY9" s="183" t="s">
        <v>77</v>
      </c>
      <c r="DB9" s="183" t="s">
        <v>86</v>
      </c>
      <c r="DC9" s="183" t="s">
        <v>86</v>
      </c>
    </row>
    <row r="10" spans="2:107" customFormat="1">
      <c r="B10" s="6" t="s">
        <v>0</v>
      </c>
      <c r="C10" s="6" t="str">
        <f>"Price"&amp;IF(I8&lt;&gt;1," ","")</f>
        <v xml:space="preserve">Price </v>
      </c>
      <c r="D10" s="6"/>
      <c r="E10" s="12" t="s">
        <v>19</v>
      </c>
      <c r="F10" s="39"/>
      <c r="G10" s="12" t="s">
        <v>15</v>
      </c>
      <c r="H10" s="36"/>
      <c r="I10" s="89"/>
    </row>
    <row r="11" spans="2:107" customFormat="1" ht="13.5">
      <c r="B11" s="6"/>
      <c r="C11" s="6" t="s">
        <v>16</v>
      </c>
      <c r="D11" s="6"/>
      <c r="E11" s="84" t="s">
        <v>53</v>
      </c>
      <c r="F11" s="39"/>
      <c r="G11" s="12" t="s">
        <v>31</v>
      </c>
      <c r="H11" s="36"/>
      <c r="I11" s="89"/>
      <c r="P11" t="s">
        <v>32</v>
      </c>
      <c r="Q11" t="s">
        <v>32</v>
      </c>
      <c r="S11" t="s">
        <v>32</v>
      </c>
      <c r="T11" t="s">
        <v>32</v>
      </c>
      <c r="U11" t="s">
        <v>32</v>
      </c>
      <c r="V11" t="s">
        <v>32</v>
      </c>
      <c r="W11" t="s">
        <v>32</v>
      </c>
      <c r="X11" t="s">
        <v>32</v>
      </c>
      <c r="Y11" t="s">
        <v>32</v>
      </c>
      <c r="Z11" t="s">
        <v>32</v>
      </c>
      <c r="AA11" t="s">
        <v>32</v>
      </c>
      <c r="AB11" t="s">
        <v>32</v>
      </c>
      <c r="AC11" t="s">
        <v>32</v>
      </c>
      <c r="AD11" t="s">
        <v>32</v>
      </c>
      <c r="AE11" t="s">
        <v>32</v>
      </c>
      <c r="AF11" t="s">
        <v>32</v>
      </c>
      <c r="AL11" t="s">
        <v>32</v>
      </c>
      <c r="AM11" t="s">
        <v>32</v>
      </c>
      <c r="AN11" t="s">
        <v>32</v>
      </c>
      <c r="AO11" t="s">
        <v>32</v>
      </c>
      <c r="AP11" t="s">
        <v>32</v>
      </c>
      <c r="AQ11" t="s">
        <v>32</v>
      </c>
      <c r="AR11" t="s">
        <v>32</v>
      </c>
      <c r="AS11" t="s">
        <v>32</v>
      </c>
      <c r="AT11" t="s">
        <v>32</v>
      </c>
      <c r="AU11" t="s">
        <v>32</v>
      </c>
      <c r="AV11" t="s">
        <v>32</v>
      </c>
      <c r="AW11" t="s">
        <v>32</v>
      </c>
      <c r="AX11" t="s">
        <v>32</v>
      </c>
      <c r="AY11" t="s">
        <v>32</v>
      </c>
      <c r="AZ11" t="s">
        <v>32</v>
      </c>
      <c r="BA11" t="s">
        <v>32</v>
      </c>
      <c r="BB11" t="s">
        <v>32</v>
      </c>
      <c r="BC11" t="s">
        <v>32</v>
      </c>
      <c r="BH11" t="s">
        <v>78</v>
      </c>
      <c r="BI11" t="s">
        <v>78</v>
      </c>
      <c r="BJ11" t="s">
        <v>78</v>
      </c>
      <c r="BK11" t="s">
        <v>78</v>
      </c>
      <c r="BL11" t="s">
        <v>78</v>
      </c>
      <c r="BM11" t="s">
        <v>78</v>
      </c>
      <c r="BN11" t="s">
        <v>78</v>
      </c>
      <c r="BO11" t="s">
        <v>78</v>
      </c>
      <c r="BP11" t="s">
        <v>78</v>
      </c>
      <c r="BQ11" t="s">
        <v>78</v>
      </c>
      <c r="BR11" t="s">
        <v>78</v>
      </c>
      <c r="BS11" t="s">
        <v>78</v>
      </c>
      <c r="BT11" t="s">
        <v>78</v>
      </c>
      <c r="BU11" t="s">
        <v>78</v>
      </c>
      <c r="BV11" t="s">
        <v>78</v>
      </c>
      <c r="BW11" t="s">
        <v>78</v>
      </c>
      <c r="BX11" t="s">
        <v>78</v>
      </c>
      <c r="BY11" t="s">
        <v>78</v>
      </c>
      <c r="CD11" t="s">
        <v>79</v>
      </c>
      <c r="CE11" t="s">
        <v>79</v>
      </c>
      <c r="CF11" t="s">
        <v>79</v>
      </c>
      <c r="CG11" t="s">
        <v>79</v>
      </c>
      <c r="CH11" t="s">
        <v>79</v>
      </c>
      <c r="CI11" t="s">
        <v>79</v>
      </c>
      <c r="CJ11" t="s">
        <v>79</v>
      </c>
      <c r="CK11" t="s">
        <v>79</v>
      </c>
      <c r="CL11" t="s">
        <v>79</v>
      </c>
      <c r="CM11" t="s">
        <v>79</v>
      </c>
      <c r="CN11" t="s">
        <v>79</v>
      </c>
      <c r="CO11" t="s">
        <v>79</v>
      </c>
      <c r="CP11" t="s">
        <v>79</v>
      </c>
      <c r="CQ11" t="s">
        <v>79</v>
      </c>
      <c r="CR11" t="s">
        <v>79</v>
      </c>
      <c r="CS11" t="s">
        <v>79</v>
      </c>
      <c r="CT11" t="s">
        <v>79</v>
      </c>
      <c r="CU11" t="s">
        <v>79</v>
      </c>
      <c r="CV11" t="s">
        <v>79</v>
      </c>
      <c r="CW11" t="s">
        <v>79</v>
      </c>
      <c r="CX11" t="s">
        <v>79</v>
      </c>
      <c r="CY11" t="s">
        <v>79</v>
      </c>
      <c r="DB11" t="s">
        <v>78</v>
      </c>
      <c r="DC11" t="s">
        <v>79</v>
      </c>
    </row>
    <row r="12" spans="2:107" customFormat="1">
      <c r="B12" s="171"/>
      <c r="C12" s="172"/>
      <c r="D12" s="171"/>
      <c r="E12" s="12"/>
      <c r="F12" s="12"/>
      <c r="G12" s="3"/>
      <c r="H12" s="36"/>
      <c r="I12" s="89"/>
      <c r="BU12" s="355"/>
    </row>
    <row r="13" spans="2:107" customFormat="1">
      <c r="B13" s="15">
        <f>'Table 5'!J13</f>
        <v>2021</v>
      </c>
      <c r="C13" s="9">
        <f t="shared" ref="C13:C38" si="17">(INDEX($CY:$CY,MATCH(B13,$O:$O,0),1)+INDEX($DC:$DC,MATCH(B13,$O:$O,0),1))*1000/Study_MW</f>
        <v>0</v>
      </c>
      <c r="D13" s="45"/>
      <c r="E13" s="8">
        <f ca="1">SUMIF(INDIRECT("'Table 5'!$J$"&amp;$K$3&amp;":$J$"&amp;$K$4),B13,INDIRECT("'Table 5'!$c$"&amp;$K$3&amp;":$c$"&amp;$K$4))/SUMIF(INDIRECT("'Table 5'!$J$"&amp;$K$3&amp;":$J$"&amp;$K$4),B13,INDIRECT("'Table 5'!$f$"&amp;$K$3&amp;":$f$"&amp;$K$4))</f>
        <v>18.597845248115053</v>
      </c>
      <c r="F13" s="44"/>
      <c r="G13" s="13">
        <f ca="1">SUMIF(INDIRECT("'Table 5'!$J$"&amp;$K$3&amp;":$J$"&amp;$K$4),B13,INDIRECT("'Table 5'!$e$"&amp;$K$3&amp;":$e$"&amp;$K$4))/SUMIF(INDIRECT("'Table 5'!$J$"&amp;$K$3&amp;":$J$"&amp;$K$4),B13,INDIRECT("'Table 5'!$f$"&amp;$K$3&amp;":$f$"&amp;$K$4))</f>
        <v>18.597845248115053</v>
      </c>
      <c r="H13" s="36"/>
      <c r="I13" s="174"/>
      <c r="J13" s="174"/>
      <c r="O13">
        <f t="shared" ref="O13:O32" si="18">B13</f>
        <v>2021</v>
      </c>
      <c r="P13">
        <f>INDEX('[18]Displacement Source AC'!$DR$2:$EO$30,MATCH(P$9,'[18]Displacement Source AC'!$C$2:$C$30,0),MATCH($O13,'[18]Displacement Source AC'!$DR$35:$EO$35,0))</f>
        <v>0</v>
      </c>
      <c r="Q13">
        <f>INDEX('[18]Displacement Source AC'!$DR$2:$EO$30,MATCH(Q$9,'[18]Displacement Source AC'!$C$2:$C$30,0),MATCH($O13,'[18]Displacement Source AC'!$DR$35:$EO$35,0))</f>
        <v>0</v>
      </c>
      <c r="R13">
        <f>INDEX('[18]Displacement Source AC'!$DR$2:$EO$30,MATCH(R$9,'[18]Displacement Source AC'!$C$2:$C$30,0),MATCH($O13,'[18]Displacement Source AC'!$DR$35:$EO$35,0))</f>
        <v>0</v>
      </c>
      <c r="S13" s="354">
        <f>INDEX('[18]Displacement Source AC'!$DR$2:$EO$30,MATCH(S$9,'[18]Displacement Source AC'!$C$2:$C$30,0),MATCH($O13,'[18]Displacement Source AC'!$DR$35:$EO$35,0))*S$41</f>
        <v>0</v>
      </c>
      <c r="T13" s="354">
        <f>INDEX('[18]Displacement Source AC'!$DR$2:$EO$30,MATCH(T$9,'[18]Displacement Source AC'!$C$2:$C$30,0),MATCH($O13,'[18]Displacement Source AC'!$DR$35:$EO$35,0))*T$41</f>
        <v>0</v>
      </c>
      <c r="U13" s="174">
        <f>INDEX('[18]Displacement Source AC'!$DR$2:$EO$30,MATCH(U$9,'[18]Displacement Source AC'!$C$2:$C$30,0),MATCH($O13,'[18]Displacement Source AC'!$DR$35:$EO$35,0))</f>
        <v>0</v>
      </c>
      <c r="V13" s="354">
        <f>INDEX('[18]Displacement Source AC'!$DR$2:$EO$30,MATCH(V$9,'[18]Displacement Source AC'!$C$2:$C$30,0),MATCH($O13,'[18]Displacement Source AC'!$DR$35:$EO$35,0))*V$41</f>
        <v>0</v>
      </c>
      <c r="W13" s="354">
        <f>INDEX('[18]Displacement Source AC'!$DR$2:$EO$30,MATCH(W$9,'[18]Displacement Source AC'!$C$2:$C$30,0),MATCH($O13,'[18]Displacement Source AC'!$DR$35:$EO$35,0))*W$41</f>
        <v>0</v>
      </c>
      <c r="X13" s="354">
        <f>INDEX('[18]Displacement Source AC'!$DR$2:$EO$30,MATCH(X$9,'[18]Displacement Source AC'!$C$2:$C$30,0),MATCH($O13,'[18]Displacement Source AC'!$DR$35:$EO$35,0))*X$41</f>
        <v>0</v>
      </c>
      <c r="Y13" s="354">
        <f>INDEX('[18]Displacement Source AC'!$DR$2:$EO$30,MATCH(Y$9,'[18]Displacement Source AC'!$C$2:$C$30,0),MATCH($O13,'[18]Displacement Source AC'!$DR$35:$EO$35,0))*Y$41</f>
        <v>0</v>
      </c>
      <c r="Z13" s="354">
        <f>INDEX('[18]Displacement Source AC'!$DR$2:$EO$30,MATCH(Z$9,'[18]Displacement Source AC'!$C$2:$C$30,0),MATCH($O13,'[18]Displacement Source AC'!$DR$35:$EO$35,0))*Z$41</f>
        <v>0</v>
      </c>
      <c r="AA13" s="354">
        <f>INDEX('[18]Displacement Source AC'!$DR$2:$EO$30,MATCH(AA$9,'[18]Displacement Source AC'!$C$2:$C$30,0),MATCH($O13,'[18]Displacement Source AC'!$DR$35:$EO$35,0))*AA$41</f>
        <v>0</v>
      </c>
      <c r="AB13" s="354">
        <f>INDEX('[18]Displacement Source AC'!$DR$2:$EO$30,MATCH(AB$9,'[18]Displacement Source AC'!$C$2:$C$30,0),MATCH($O13,'[18]Displacement Source AC'!$DR$35:$EO$35,0))*AB$41</f>
        <v>0</v>
      </c>
      <c r="AC13" s="354">
        <f>INDEX('[18]Displacement Source AC'!$DR$2:$EO$30,MATCH(AC$9,'[18]Displacement Source AC'!$C$2:$C$30,0),MATCH($O13,'[18]Displacement Source AC'!$DR$35:$EO$35,0))*AC$41</f>
        <v>0</v>
      </c>
      <c r="AD13" s="354">
        <f>INDEX('[18]Displacement Source AC'!$DR$2:$EO$30,MATCH(AD$9,'[18]Displacement Source AC'!$C$2:$C$30,0),MATCH($O13,'[18]Displacement Source AC'!$DR$35:$EO$35,0))*AD$41</f>
        <v>0</v>
      </c>
      <c r="AE13" s="354">
        <f>INDEX('[18]Displacement Source AC'!$DR$2:$EO$30,MATCH(AE$9,'[18]Displacement Source AC'!$C$2:$C$30,0),MATCH($O13,'[18]Displacement Source AC'!$DR$35:$EO$35,0))*AE$41</f>
        <v>0</v>
      </c>
      <c r="AF13" s="354">
        <f>INDEX('[18]Displacement Source AC'!$DR$2:$EO$30,MATCH(AF$9,'[18]Displacement Source AC'!$C$2:$C$30,0),MATCH($O13,'[18]Displacement Source AC'!$DR$35:$EO$35,0))*AF$41</f>
        <v>0</v>
      </c>
      <c r="AG13" s="354">
        <f>INDEX('[18]Displacement Source AC'!$DR$2:$EO$30,MATCH(AG$9,'[18]Displacement Source AC'!$C$2:$C$30,0),MATCH($O13,'[18]Displacement Source AC'!$DR$35:$EO$35,0))*AG$41</f>
        <v>0</v>
      </c>
      <c r="AL13">
        <f t="shared" ref="AL13:AM33" si="19">P13/P$5</f>
        <v>0</v>
      </c>
      <c r="AM13">
        <f t="shared" si="19"/>
        <v>0</v>
      </c>
      <c r="AN13">
        <f t="shared" ref="AN13:AN30" si="20">R13/R$5</f>
        <v>0</v>
      </c>
      <c r="AO13">
        <f t="shared" ref="AO13:AO30" si="21">S13/S$5</f>
        <v>0</v>
      </c>
      <c r="AP13">
        <f t="shared" ref="AP13:AP30" si="22">T13/T$5</f>
        <v>0</v>
      </c>
      <c r="AQ13">
        <f t="shared" ref="AQ13:AQ30" si="23">U13/U$5</f>
        <v>0</v>
      </c>
      <c r="AR13">
        <f t="shared" ref="AR13:AR30" si="24">V13/V$5</f>
        <v>0</v>
      </c>
      <c r="AS13">
        <f t="shared" ref="AS13:AS30" si="25">W13/W$5</f>
        <v>0</v>
      </c>
      <c r="AT13">
        <f t="shared" ref="AT13:AT30" si="26">X13/X$5</f>
        <v>0</v>
      </c>
      <c r="AU13">
        <f t="shared" ref="AU13:AU30" si="27">Y13/Y$5</f>
        <v>0</v>
      </c>
      <c r="AV13">
        <f t="shared" ref="AV13:AV30" si="28">Z13/Z$5</f>
        <v>0</v>
      </c>
      <c r="AW13">
        <f t="shared" ref="AW13:AW30" si="29">AA13/AA$5</f>
        <v>0</v>
      </c>
      <c r="AX13">
        <f t="shared" ref="AX13:AX30" si="30">AB13/AB$5</f>
        <v>0</v>
      </c>
      <c r="AY13">
        <f t="shared" ref="AY13:AY30" si="31">AC13/AC$5</f>
        <v>0</v>
      </c>
      <c r="AZ13">
        <f t="shared" ref="AZ13:AZ30" si="32">AD13/AD$5</f>
        <v>0</v>
      </c>
      <c r="BA13">
        <f t="shared" ref="BA13:BA30" si="33">AE13/AE$5</f>
        <v>0</v>
      </c>
      <c r="BB13">
        <f t="shared" ref="BB13:BB30" si="34">AF13/AF$5</f>
        <v>0</v>
      </c>
      <c r="BC13">
        <f t="shared" ref="BC13:BC30" si="35">AG13/AG$5</f>
        <v>0</v>
      </c>
      <c r="BG13">
        <f>O13</f>
        <v>2021</v>
      </c>
      <c r="BH13" s="130">
        <f>IFERROR(VLOOKUP($O13,'Table 3 ID Wind_2030'!$B$10:$K$37,10,FALSE),0)</f>
        <v>0</v>
      </c>
      <c r="BI13" s="130">
        <f>IFERROR(VLOOKUP($O13,'Table 3 UT CP Wind_2023'!$B$10:$K$37,10,FALSE),0)</f>
        <v>0</v>
      </c>
      <c r="BJ13" s="130">
        <f>IFERROR(VLOOKUP($O13,'Table 3 WYAE Wind_2024'!$B$10:$L$37,11,FALSE),0)</f>
        <v>0</v>
      </c>
      <c r="BK13" s="130">
        <f>IFERROR(VLOOKUP($O13,'Table 3 YK Wind wS_2029'!$B$10:$K$37,10,FALSE),0)</f>
        <v>0</v>
      </c>
      <c r="BL13" s="356"/>
      <c r="BM13" s="130">
        <f>IFERROR(VLOOKUP($O13,'Table 3 ID Wind wS_2032'!$B$10:$K$38,10,FALSE),0)</f>
        <v>0</v>
      </c>
      <c r="BN13" s="130">
        <f>IFERROR(VLOOKUP($O13,'Table 3 PV wS YK_2024'!$B$10:$K$40,10,FALSE),0)</f>
        <v>25.79</v>
      </c>
      <c r="BO13" s="356"/>
      <c r="BP13" s="130">
        <f>IFERROR(VLOOKUP($O13,'Table 3 PV wS SO_2024'!$B$10:$K$40,10,FALSE),0)</f>
        <v>25.79</v>
      </c>
      <c r="BQ13" s="356"/>
      <c r="BR13" s="130">
        <f>IFERROR(VLOOKUP($O13,'Table 3 PV wS UTN_2024'!$B$10:$K$43,10,FALSE),0)</f>
        <v>25.79</v>
      </c>
      <c r="BS13" s="130">
        <f>IFERROR(VLOOKUP($O13,'Table 3 PV wS JB_2024'!$B$10:$K$40,10,FALSE),0)</f>
        <v>25.79</v>
      </c>
      <c r="BT13" s="130">
        <f>IFERROR(VLOOKUP($O13,'Table 3 PV wS JB_2029'!$B$10:$K$40,10,FALSE),0)</f>
        <v>25.79</v>
      </c>
      <c r="BU13" s="356"/>
      <c r="BV13" s="130">
        <f>IFERROR(VLOOKUP($O13,'Table 3 PV wS UTS_2024'!$B$10:$K$38,10,FALSE),0)</f>
        <v>25.79</v>
      </c>
      <c r="BW13" s="130">
        <f>IFERROR(VLOOKUP($O13,'Table 3 PV wS UTS_2030'!$B$10:$K$38,10,FALSE),0)</f>
        <v>25.79</v>
      </c>
      <c r="BX13" s="355"/>
      <c r="BY13" s="130">
        <f>IFERROR(VLOOKUP($O13,'Table 3 185 MW (NTN) 2026)'!$B$13:$L$40,11,FALSE),0)</f>
        <v>8.14</v>
      </c>
      <c r="CD13">
        <f>SUM(AL$13:AL13)*BH13/1000</f>
        <v>0</v>
      </c>
      <c r="CE13">
        <f>SUM(AM$13:AM13)*BI13/1000</f>
        <v>0</v>
      </c>
      <c r="CF13">
        <f>SUM(AN$13:AN13)*BJ13/1000</f>
        <v>0</v>
      </c>
      <c r="CG13">
        <f>SUM(AO$13:AO13)*BK13/1000</f>
        <v>0</v>
      </c>
      <c r="CH13">
        <f>SUM(AP$13:AP13)*BL13/1000</f>
        <v>0</v>
      </c>
      <c r="CI13">
        <f>SUM(AQ$13:AQ13)*BM13/1000</f>
        <v>0</v>
      </c>
      <c r="CJ13">
        <f>SUM(AR$13:AR13)*BN13/1000</f>
        <v>0</v>
      </c>
      <c r="CK13">
        <f>SUM(AS$13:AS13)*BO13/1000</f>
        <v>0</v>
      </c>
      <c r="CL13">
        <f>SUM(AT$13:AT13)*BP13/1000</f>
        <v>0</v>
      </c>
      <c r="CM13">
        <f>SUM(AU$13:AU13)*BQ13/1000</f>
        <v>0</v>
      </c>
      <c r="CN13">
        <f>SUM(AV$13:AV13)*BR13/1000</f>
        <v>0</v>
      </c>
      <c r="CO13">
        <f>SUM(AW$13:AW13)*BS13/1000</f>
        <v>0</v>
      </c>
      <c r="CP13">
        <f>SUM(AX$13:AX13)*BT13/1000</f>
        <v>0</v>
      </c>
      <c r="CQ13">
        <f>SUM(AY$13:AY13)*BU13/1000</f>
        <v>0</v>
      </c>
      <c r="CR13">
        <f>SUM(AZ$13:AZ13)*BV13/1000</f>
        <v>0</v>
      </c>
      <c r="CS13">
        <f>SUM(BA$13:BA13)*BW13/1000</f>
        <v>0</v>
      </c>
      <c r="CT13">
        <f>SUM(BB$13:BB13)*BX13/1000</f>
        <v>0</v>
      </c>
      <c r="CU13">
        <f>SUM(BC$13:BC13)*BY13/1000</f>
        <v>0</v>
      </c>
      <c r="CV13">
        <f>SUM(BD$13:BD13)*BZ13/1000</f>
        <v>0</v>
      </c>
      <c r="CW13">
        <f>SUM(BE$13:BE13)*CA13/1000</f>
        <v>0</v>
      </c>
      <c r="CX13">
        <f>SUM(BF$13:BF13)*CB13/1000</f>
        <v>0</v>
      </c>
      <c r="CY13">
        <f t="shared" ref="CY13:CY14" si="36">SUM(CD13:CX13)</f>
        <v>0</v>
      </c>
      <c r="DA13">
        <f t="shared" ref="DA13:DA30" si="37">O13</f>
        <v>2021</v>
      </c>
      <c r="DB13" s="89">
        <f>IFERROR(VLOOKUP($DA13,'Table 3 TransCost'!$B$10:$E$40,4,FALSE),0)</f>
        <v>0</v>
      </c>
      <c r="DC13" s="174">
        <f>$DB$5*DB13/1000</f>
        <v>0</v>
      </c>
    </row>
    <row r="14" spans="2:107" customFormat="1">
      <c r="B14" s="15">
        <f t="shared" ref="B14:B38" si="38">B13+1</f>
        <v>2022</v>
      </c>
      <c r="C14" s="9">
        <f t="shared" si="17"/>
        <v>0</v>
      </c>
      <c r="D14" s="45"/>
      <c r="E14" s="9">
        <f t="shared" ref="E14:E32" ca="1" si="39">SUMIF(INDIRECT("'Table 5'!$J$"&amp;$K$3&amp;":$J$"&amp;$K$4),B14,INDIRECT("'Table 5'!$c$"&amp;$K$3&amp;":$c$"&amp;$K$4))/SUMIF(INDIRECT("'Table 5'!$J$"&amp;$K$3&amp;":$J$"&amp;$K$4),B14,INDIRECT("'Table 5'!$f$"&amp;$K$3&amp;":$f$"&amp;$K$4))</f>
        <v>19.632077482883851</v>
      </c>
      <c r="F14" s="37"/>
      <c r="G14" s="14">
        <f ca="1">SUMIF(INDIRECT("'Table 5'!$J$"&amp;$K$3&amp;":$J$"&amp;$K$4),B14,INDIRECT("'Table 5'!$e$"&amp;$K$3&amp;":$e$"&amp;$K$4))/SUMIF(INDIRECT("'Table 5'!$J$"&amp;$K$3&amp;":$J$"&amp;$K$4),B14,INDIRECT("'Table 5'!$f$"&amp;$K$3&amp;":$f$"&amp;$K$4))</f>
        <v>19.632077482883851</v>
      </c>
      <c r="H14" s="36"/>
      <c r="I14" s="174"/>
      <c r="J14" s="174"/>
      <c r="O14">
        <f t="shared" si="18"/>
        <v>2022</v>
      </c>
      <c r="P14">
        <f>INDEX('[18]Displacement Source AC'!$DR$2:$EO$30,MATCH(P$9,'[18]Displacement Source AC'!$C$2:$C$30,0),MATCH($O14,'[18]Displacement Source AC'!$DR$35:$EO$35,0))</f>
        <v>0</v>
      </c>
      <c r="Q14">
        <f>INDEX('[18]Displacement Source AC'!$DR$2:$EO$30,MATCH(Q$9,'[18]Displacement Source AC'!$C$2:$C$30,0),MATCH($O14,'[18]Displacement Source AC'!$DR$35:$EO$35,0))</f>
        <v>0</v>
      </c>
      <c r="R14">
        <f>INDEX('[18]Displacement Source AC'!$DR$2:$EO$30,MATCH(R$9,'[18]Displacement Source AC'!$C$2:$C$30,0),MATCH($O14,'[18]Displacement Source AC'!$DR$35:$EO$35,0))</f>
        <v>0</v>
      </c>
      <c r="S14" s="354">
        <f>INDEX('[18]Displacement Source AC'!$DR$2:$EO$30,MATCH(S$9,'[18]Displacement Source AC'!$C$2:$C$30,0),MATCH($O14,'[18]Displacement Source AC'!$DR$35:$EO$35,0))*S$41</f>
        <v>0</v>
      </c>
      <c r="T14" s="354">
        <f>INDEX('[18]Displacement Source AC'!$DR$2:$EO$30,MATCH(T$9,'[18]Displacement Source AC'!$C$2:$C$30,0),MATCH($O14,'[18]Displacement Source AC'!$DR$35:$EO$35,0))*T$41</f>
        <v>0</v>
      </c>
      <c r="U14" s="174">
        <f>INDEX('[18]Displacement Source AC'!$DR$2:$EO$30,MATCH(U$9,'[18]Displacement Source AC'!$C$2:$C$30,0),MATCH($O14,'[18]Displacement Source AC'!$DR$35:$EO$35,0))</f>
        <v>0</v>
      </c>
      <c r="V14" s="354">
        <f>INDEX('[18]Displacement Source AC'!$DR$2:$EO$30,MATCH(V$9,'[18]Displacement Source AC'!$C$2:$C$30,0),MATCH($O14,'[18]Displacement Source AC'!$DR$35:$EO$35,0))*V$41</f>
        <v>0</v>
      </c>
      <c r="W14" s="354">
        <f>INDEX('[18]Displacement Source AC'!$DR$2:$EO$30,MATCH(W$9,'[18]Displacement Source AC'!$C$2:$C$30,0),MATCH($O14,'[18]Displacement Source AC'!$DR$35:$EO$35,0))*W$41</f>
        <v>0</v>
      </c>
      <c r="X14" s="354">
        <f>INDEX('[18]Displacement Source AC'!$DR$2:$EO$30,MATCH(X$9,'[18]Displacement Source AC'!$C$2:$C$30,0),MATCH($O14,'[18]Displacement Source AC'!$DR$35:$EO$35,0))*X$41</f>
        <v>0</v>
      </c>
      <c r="Y14" s="354">
        <f>INDEX('[18]Displacement Source AC'!$DR$2:$EO$30,MATCH(Y$9,'[18]Displacement Source AC'!$C$2:$C$30,0),MATCH($O14,'[18]Displacement Source AC'!$DR$35:$EO$35,0))*Y$41</f>
        <v>0</v>
      </c>
      <c r="Z14" s="354">
        <f>INDEX('[18]Displacement Source AC'!$DR$2:$EO$30,MATCH(Z$9,'[18]Displacement Source AC'!$C$2:$C$30,0),MATCH($O14,'[18]Displacement Source AC'!$DR$35:$EO$35,0))*Z$41</f>
        <v>0</v>
      </c>
      <c r="AA14" s="354">
        <f>INDEX('[18]Displacement Source AC'!$DR$2:$EO$30,MATCH(AA$9,'[18]Displacement Source AC'!$C$2:$C$30,0),MATCH($O14,'[18]Displacement Source AC'!$DR$35:$EO$35,0))*AA$41</f>
        <v>0</v>
      </c>
      <c r="AB14" s="354">
        <f>INDEX('[18]Displacement Source AC'!$DR$2:$EO$30,MATCH(AB$9,'[18]Displacement Source AC'!$C$2:$C$30,0),MATCH($O14,'[18]Displacement Source AC'!$DR$35:$EO$35,0))*AB$41</f>
        <v>0</v>
      </c>
      <c r="AC14" s="354">
        <f>INDEX('[18]Displacement Source AC'!$DR$2:$EO$30,MATCH(AC$9,'[18]Displacement Source AC'!$C$2:$C$30,0),MATCH($O14,'[18]Displacement Source AC'!$DR$35:$EO$35,0))*AC$41</f>
        <v>0</v>
      </c>
      <c r="AD14" s="354">
        <f>INDEX('[18]Displacement Source AC'!$DR$2:$EO$30,MATCH(AD$9,'[18]Displacement Source AC'!$C$2:$C$30,0),MATCH($O14,'[18]Displacement Source AC'!$DR$35:$EO$35,0))*AD$41</f>
        <v>0</v>
      </c>
      <c r="AE14" s="354">
        <f>INDEX('[18]Displacement Source AC'!$DR$2:$EO$30,MATCH(AE$9,'[18]Displacement Source AC'!$C$2:$C$30,0),MATCH($O14,'[18]Displacement Source AC'!$DR$35:$EO$35,0))*AE$41</f>
        <v>0</v>
      </c>
      <c r="AF14" s="354">
        <f>INDEX('[18]Displacement Source AC'!$DR$2:$EO$30,MATCH(AF$9,'[18]Displacement Source AC'!$C$2:$C$30,0),MATCH($O14,'[18]Displacement Source AC'!$DR$35:$EO$35,0))*AF$41</f>
        <v>0</v>
      </c>
      <c r="AG14" s="354">
        <f>INDEX('[18]Displacement Source AC'!$DR$2:$EO$30,MATCH(AG$9,'[18]Displacement Source AC'!$C$2:$C$30,0),MATCH($O14,'[18]Displacement Source AC'!$DR$35:$EO$35,0))*AG$41</f>
        <v>0</v>
      </c>
      <c r="AL14">
        <f t="shared" si="19"/>
        <v>0</v>
      </c>
      <c r="AM14">
        <f t="shared" si="19"/>
        <v>0</v>
      </c>
      <c r="AN14">
        <f t="shared" si="20"/>
        <v>0</v>
      </c>
      <c r="AO14">
        <f t="shared" si="21"/>
        <v>0</v>
      </c>
      <c r="AP14">
        <f t="shared" si="22"/>
        <v>0</v>
      </c>
      <c r="AQ14">
        <f t="shared" si="23"/>
        <v>0</v>
      </c>
      <c r="AR14">
        <f t="shared" si="24"/>
        <v>0</v>
      </c>
      <c r="AS14">
        <f t="shared" si="25"/>
        <v>0</v>
      </c>
      <c r="AT14">
        <f t="shared" si="26"/>
        <v>0</v>
      </c>
      <c r="AU14">
        <f t="shared" si="27"/>
        <v>0</v>
      </c>
      <c r="AV14">
        <f t="shared" si="28"/>
        <v>0</v>
      </c>
      <c r="AW14">
        <f t="shared" si="29"/>
        <v>0</v>
      </c>
      <c r="AX14">
        <f t="shared" si="30"/>
        <v>0</v>
      </c>
      <c r="AY14">
        <f t="shared" si="31"/>
        <v>0</v>
      </c>
      <c r="AZ14">
        <f t="shared" si="32"/>
        <v>0</v>
      </c>
      <c r="BA14">
        <f t="shared" si="33"/>
        <v>0</v>
      </c>
      <c r="BB14">
        <f t="shared" si="34"/>
        <v>0</v>
      </c>
      <c r="BC14">
        <f t="shared" si="35"/>
        <v>0</v>
      </c>
      <c r="BG14">
        <f t="shared" ref="BG14:BG30" si="40">O14</f>
        <v>2022</v>
      </c>
      <c r="BH14" s="130">
        <f>IFERROR(VLOOKUP($O14,'Table 3 ID Wind_2030'!$B$10:$K$37,10,FALSE),0)</f>
        <v>0</v>
      </c>
      <c r="BI14" s="130">
        <f>IFERROR(VLOOKUP($O14,'Table 3 UT CP Wind_2023'!$B$10:$K$37,10,FALSE),0)</f>
        <v>0</v>
      </c>
      <c r="BJ14" s="130">
        <f>IFERROR(VLOOKUP($O14,'Table 3 WYAE Wind_2024'!$B$10:$L$37,11,FALSE),0)</f>
        <v>0</v>
      </c>
      <c r="BK14" s="130">
        <f>IFERROR(VLOOKUP($O14,'Table 3 YK Wind wS_2029'!$B$10:$K$37,10,FALSE),0)</f>
        <v>0</v>
      </c>
      <c r="BL14" s="356"/>
      <c r="BM14" s="130">
        <f>IFERROR(VLOOKUP($O14,'Table 3 ID Wind wS_2032'!$B$10:$K$38,10,FALSE),0)</f>
        <v>0</v>
      </c>
      <c r="BN14" s="130">
        <f>IFERROR(VLOOKUP($O14,'Table 3 PV wS YK_2024'!$B$10:$K$40,10,FALSE),0)</f>
        <v>26.36</v>
      </c>
      <c r="BO14" s="356"/>
      <c r="BP14" s="130">
        <f>IFERROR(VLOOKUP($O14,'Table 3 PV wS SO_2024'!$B$10:$K$40,10,FALSE),0)</f>
        <v>26.36</v>
      </c>
      <c r="BQ14" s="356"/>
      <c r="BR14" s="130">
        <f>IFERROR(VLOOKUP($O14,'Table 3 PV wS UTN_2024'!$B$10:$K$43,10,FALSE),0)</f>
        <v>26.36</v>
      </c>
      <c r="BS14" s="130">
        <f>IFERROR(VLOOKUP($O14,'Table 3 PV wS JB_2024'!$B$10:$K$40,10,FALSE),0)</f>
        <v>26.36</v>
      </c>
      <c r="BT14" s="130">
        <f>IFERROR(VLOOKUP($O14,'Table 3 PV wS JB_2029'!$B$10:$K$40,10,FALSE),0)</f>
        <v>26.36</v>
      </c>
      <c r="BU14" s="356"/>
      <c r="BV14" s="130">
        <f>IFERROR(VLOOKUP($O14,'Table 3 PV wS UTS_2024'!$B$10:$K$38,10,FALSE),0)</f>
        <v>26.36</v>
      </c>
      <c r="BW14" s="130">
        <f>IFERROR(VLOOKUP($O14,'Table 3 PV wS UTS_2030'!$B$10:$K$38,10,FALSE),0)</f>
        <v>26.36</v>
      </c>
      <c r="BX14" s="355"/>
      <c r="BY14" s="130">
        <f>IFERROR(VLOOKUP($O14,'Table 3 185 MW (NTN) 2026)'!$B$13:$L$40,11,FALSE),0)</f>
        <v>8.32</v>
      </c>
      <c r="CD14">
        <f>SUM(AL$13:AL14)*BH14/1000</f>
        <v>0</v>
      </c>
      <c r="CE14">
        <f>SUM(AM$13:AM14)*BI14/1000</f>
        <v>0</v>
      </c>
      <c r="CF14">
        <f>SUM(AN$13:AN14)*BJ14/1000</f>
        <v>0</v>
      </c>
      <c r="CG14">
        <f>SUM(AO$13:AO14)*BK14/1000</f>
        <v>0</v>
      </c>
      <c r="CH14">
        <f>SUM(AP$13:AP14)*BL14/1000</f>
        <v>0</v>
      </c>
      <c r="CI14">
        <f>SUM(AQ$13:AQ14)*BM14/1000</f>
        <v>0</v>
      </c>
      <c r="CJ14">
        <f>SUM(AR$13:AR14)*BN14/1000</f>
        <v>0</v>
      </c>
      <c r="CK14">
        <f>SUM(AS$13:AS14)*BO14/1000</f>
        <v>0</v>
      </c>
      <c r="CL14">
        <f>SUM(AT$13:AT14)*BP14/1000</f>
        <v>0</v>
      </c>
      <c r="CM14">
        <f>SUM(AU$13:AU14)*BQ14/1000</f>
        <v>0</v>
      </c>
      <c r="CN14">
        <f>SUM(AV$13:AV14)*BR14/1000</f>
        <v>0</v>
      </c>
      <c r="CO14">
        <f>SUM(AW$13:AW14)*BS14/1000</f>
        <v>0</v>
      </c>
      <c r="CP14">
        <f>SUM(AX$13:AX14)*BT14/1000</f>
        <v>0</v>
      </c>
      <c r="CQ14">
        <f>SUM(AY$13:AY14)*BU14/1000</f>
        <v>0</v>
      </c>
      <c r="CR14">
        <f>SUM(AZ$13:AZ14)*BV14/1000</f>
        <v>0</v>
      </c>
      <c r="CS14">
        <f>SUM(BA$13:BA14)*BW14/1000</f>
        <v>0</v>
      </c>
      <c r="CT14">
        <f>SUM(BB$13:BB14)*BX14/1000</f>
        <v>0</v>
      </c>
      <c r="CU14">
        <f>SUM(BC$13:BC14)*BY14/1000</f>
        <v>0</v>
      </c>
      <c r="CV14">
        <f>SUM(BD$13:BD14)*BZ14/1000</f>
        <v>0</v>
      </c>
      <c r="CW14">
        <f>SUM(BE$13:BE14)*CA14/1000</f>
        <v>0</v>
      </c>
      <c r="CX14">
        <f>SUM(BF$13:BF14)*CB14/1000</f>
        <v>0</v>
      </c>
      <c r="CY14">
        <f t="shared" si="36"/>
        <v>0</v>
      </c>
      <c r="DA14">
        <f t="shared" si="37"/>
        <v>2022</v>
      </c>
      <c r="DB14" s="89">
        <f>IFERROR(VLOOKUP($DA14,'Table 3 TransCost'!$B$10:$E$40,4,FALSE),0)</f>
        <v>0</v>
      </c>
      <c r="DC14" s="174">
        <f t="shared" ref="DC14:DC30" si="41">$DB$5*DB14/1000</f>
        <v>0</v>
      </c>
    </row>
    <row r="15" spans="2:107" customFormat="1">
      <c r="B15" s="15">
        <f t="shared" si="38"/>
        <v>2023</v>
      </c>
      <c r="C15" s="9">
        <f t="shared" si="17"/>
        <v>122.85098350109672</v>
      </c>
      <c r="D15" s="45"/>
      <c r="E15" s="9">
        <f t="shared" ca="1" si="39"/>
        <v>-21.561141405992014</v>
      </c>
      <c r="F15" s="37"/>
      <c r="G15" s="14">
        <f t="shared" ref="G15:G38" ca="1" si="42">SUMIF(INDIRECT("'Table 5'!$J$"&amp;$K$3&amp;":$J$"&amp;$K$4),B15,INDIRECT("'Table 5'!$e$"&amp;$K$3&amp;":$e$"&amp;$K$4))/SUMIF(INDIRECT("'Table 5'!$J$"&amp;$K$3&amp;":$J$"&amp;$K$4),B15,INDIRECT("'Table 5'!$f$"&amp;$K$3&amp;":$f$"&amp;$K$4))</f>
        <v>26.048785659495863</v>
      </c>
      <c r="H15" s="36"/>
      <c r="I15" s="174"/>
      <c r="J15" s="174"/>
      <c r="N15" s="89"/>
      <c r="O15">
        <f t="shared" si="18"/>
        <v>2023</v>
      </c>
      <c r="P15">
        <f>INDEX('[18]Displacement Source AC'!$DR$2:$EO$30,MATCH(P$9,'[18]Displacement Source AC'!$C$2:$C$30,0),MATCH($O15,'[18]Displacement Source AC'!$DR$35:$EO$35,0))</f>
        <v>0</v>
      </c>
      <c r="Q15">
        <f>INDEX('[18]Displacement Source AC'!$DR$2:$EO$30,MATCH(Q$9,'[18]Displacement Source AC'!$C$2:$C$30,0),MATCH($O15,'[18]Displacement Source AC'!$DR$35:$EO$35,0))</f>
        <v>14.559999999999999</v>
      </c>
      <c r="R15">
        <f>INDEX('[18]Displacement Source AC'!$DR$2:$EO$30,MATCH(R$9,'[18]Displacement Source AC'!$C$2:$C$30,0),MATCH($O15,'[18]Displacement Source AC'!$DR$35:$EO$35,0))</f>
        <v>0</v>
      </c>
      <c r="S15" s="354">
        <f>INDEX('[18]Displacement Source AC'!$DR$2:$EO$30,MATCH(S$9,'[18]Displacement Source AC'!$C$2:$C$30,0),MATCH($O15,'[18]Displacement Source AC'!$DR$35:$EO$35,0))*S$41</f>
        <v>0</v>
      </c>
      <c r="T15" s="354">
        <f>INDEX('[18]Displacement Source AC'!$DR$2:$EO$30,MATCH(T$9,'[18]Displacement Source AC'!$C$2:$C$30,0),MATCH($O15,'[18]Displacement Source AC'!$DR$35:$EO$35,0))*T$41</f>
        <v>0</v>
      </c>
      <c r="U15" s="174">
        <f>INDEX('[18]Displacement Source AC'!$DR$2:$EO$30,MATCH(U$9,'[18]Displacement Source AC'!$C$2:$C$30,0),MATCH($O15,'[18]Displacement Source AC'!$DR$35:$EO$35,0))</f>
        <v>0</v>
      </c>
      <c r="V15" s="354">
        <f>INDEX('[18]Displacement Source AC'!$DR$2:$EO$30,MATCH(V$9,'[18]Displacement Source AC'!$C$2:$C$30,0),MATCH($O15,'[18]Displacement Source AC'!$DR$35:$EO$35,0))*V$41</f>
        <v>0</v>
      </c>
      <c r="W15" s="354">
        <f>INDEX('[18]Displacement Source AC'!$DR$2:$EO$30,MATCH(W$9,'[18]Displacement Source AC'!$C$2:$C$30,0),MATCH($O15,'[18]Displacement Source AC'!$DR$35:$EO$35,0))*W$41</f>
        <v>0</v>
      </c>
      <c r="X15" s="354">
        <f>INDEX('[18]Displacement Source AC'!$DR$2:$EO$30,MATCH(X$9,'[18]Displacement Source AC'!$C$2:$C$30,0),MATCH($O15,'[18]Displacement Source AC'!$DR$35:$EO$35,0))*X$41</f>
        <v>0</v>
      </c>
      <c r="Y15" s="354">
        <f>INDEX('[18]Displacement Source AC'!$DR$2:$EO$30,MATCH(Y$9,'[18]Displacement Source AC'!$C$2:$C$30,0),MATCH($O15,'[18]Displacement Source AC'!$DR$35:$EO$35,0))*Y$41</f>
        <v>0</v>
      </c>
      <c r="Z15" s="354">
        <f>INDEX('[18]Displacement Source AC'!$DR$2:$EO$30,MATCH(Z$9,'[18]Displacement Source AC'!$C$2:$C$30,0),MATCH($O15,'[18]Displacement Source AC'!$DR$35:$EO$35,0))*Z$41</f>
        <v>0</v>
      </c>
      <c r="AA15" s="354">
        <f>INDEX('[18]Displacement Source AC'!$DR$2:$EO$30,MATCH(AA$9,'[18]Displacement Source AC'!$C$2:$C$30,0),MATCH($O15,'[18]Displacement Source AC'!$DR$35:$EO$35,0))*AA$41</f>
        <v>0</v>
      </c>
      <c r="AB15" s="354">
        <f>INDEX('[18]Displacement Source AC'!$DR$2:$EO$30,MATCH(AB$9,'[18]Displacement Source AC'!$C$2:$C$30,0),MATCH($O15,'[18]Displacement Source AC'!$DR$35:$EO$35,0))*AB$41</f>
        <v>0</v>
      </c>
      <c r="AC15" s="354">
        <f>INDEX('[18]Displacement Source AC'!$DR$2:$EO$30,MATCH(AC$9,'[18]Displacement Source AC'!$C$2:$C$30,0),MATCH($O15,'[18]Displacement Source AC'!$DR$35:$EO$35,0))*AC$41</f>
        <v>0</v>
      </c>
      <c r="AD15" s="354">
        <f>INDEX('[18]Displacement Source AC'!$DR$2:$EO$30,MATCH(AD$9,'[18]Displacement Source AC'!$C$2:$C$30,0),MATCH($O15,'[18]Displacement Source AC'!$DR$35:$EO$35,0))*AD$41</f>
        <v>0</v>
      </c>
      <c r="AE15" s="354">
        <f>INDEX('[18]Displacement Source AC'!$DR$2:$EO$30,MATCH(AE$9,'[18]Displacement Source AC'!$C$2:$C$30,0),MATCH($O15,'[18]Displacement Source AC'!$DR$35:$EO$35,0))*AE$41</f>
        <v>0</v>
      </c>
      <c r="AF15" s="354">
        <f>INDEX('[18]Displacement Source AC'!$DR$2:$EO$30,MATCH(AF$9,'[18]Displacement Source AC'!$C$2:$C$30,0),MATCH($O15,'[18]Displacement Source AC'!$DR$35:$EO$35,0))*AF$41</f>
        <v>0</v>
      </c>
      <c r="AG15" s="354">
        <f>INDEX('[18]Displacement Source AC'!$DR$2:$EO$30,MATCH(AG$9,'[18]Displacement Source AC'!$C$2:$C$30,0),MATCH($O15,'[18]Displacement Source AC'!$DR$35:$EO$35,0))*AG$41</f>
        <v>0</v>
      </c>
      <c r="AL15">
        <f t="shared" si="19"/>
        <v>0</v>
      </c>
      <c r="AM15">
        <f t="shared" si="19"/>
        <v>81.148596186046262</v>
      </c>
      <c r="AN15">
        <f t="shared" si="20"/>
        <v>0</v>
      </c>
      <c r="AO15">
        <f t="shared" si="21"/>
        <v>0</v>
      </c>
      <c r="AP15">
        <f t="shared" si="22"/>
        <v>0</v>
      </c>
      <c r="AQ15">
        <f t="shared" si="23"/>
        <v>0</v>
      </c>
      <c r="AR15">
        <f t="shared" si="24"/>
        <v>0</v>
      </c>
      <c r="AS15">
        <f t="shared" si="25"/>
        <v>0</v>
      </c>
      <c r="AT15">
        <f t="shared" si="26"/>
        <v>0</v>
      </c>
      <c r="AU15">
        <f t="shared" si="27"/>
        <v>0</v>
      </c>
      <c r="AV15">
        <f t="shared" si="28"/>
        <v>0</v>
      </c>
      <c r="AW15">
        <f t="shared" si="29"/>
        <v>0</v>
      </c>
      <c r="AX15">
        <f t="shared" si="30"/>
        <v>0</v>
      </c>
      <c r="AY15">
        <f t="shared" si="31"/>
        <v>0</v>
      </c>
      <c r="AZ15">
        <f t="shared" si="32"/>
        <v>0</v>
      </c>
      <c r="BA15">
        <f t="shared" si="33"/>
        <v>0</v>
      </c>
      <c r="BB15">
        <f t="shared" si="34"/>
        <v>0</v>
      </c>
      <c r="BC15">
        <f t="shared" si="35"/>
        <v>0</v>
      </c>
      <c r="BG15">
        <f t="shared" si="40"/>
        <v>2023</v>
      </c>
      <c r="BH15" s="130">
        <f>IFERROR(VLOOKUP($O15,'Table 3 ID Wind_2030'!$B$10:$K$37,10,FALSE),0)</f>
        <v>0</v>
      </c>
      <c r="BI15" s="130">
        <f>IFERROR(VLOOKUP($O15,'Table 3 UT CP Wind_2023'!$B$10:$K$37,10,FALSE),0)</f>
        <v>121.1121219836666</v>
      </c>
      <c r="BJ15" s="130">
        <f>IFERROR(VLOOKUP($O15,'Table 3 WYAE Wind_2024'!$B$10:$L$37,11,FALSE),0)</f>
        <v>0</v>
      </c>
      <c r="BK15" s="130">
        <f>IFERROR(VLOOKUP($O15,'Table 3 YK Wind wS_2029'!$B$10:$K$37,10,FALSE),0)</f>
        <v>0</v>
      </c>
      <c r="BL15" s="356"/>
      <c r="BM15" s="130">
        <f>IFERROR(VLOOKUP($O15,'Table 3 ID Wind wS_2032'!$B$10:$K$38,10,FALSE),0)</f>
        <v>0</v>
      </c>
      <c r="BN15" s="130">
        <f>IFERROR(VLOOKUP($O15,'Table 3 PV wS YK_2024'!$B$10:$K$40,10,FALSE),0)</f>
        <v>26.89</v>
      </c>
      <c r="BO15" s="356"/>
      <c r="BP15" s="130">
        <f>IFERROR(VLOOKUP($O15,'Table 3 PV wS SO_2024'!$B$10:$K$40,10,FALSE),0)</f>
        <v>26.89</v>
      </c>
      <c r="BQ15" s="356"/>
      <c r="BR15" s="130">
        <f>IFERROR(VLOOKUP($O15,'Table 3 PV wS UTN_2024'!$B$10:$K$43,10,FALSE),0)</f>
        <v>26.89</v>
      </c>
      <c r="BS15" s="130">
        <f>IFERROR(VLOOKUP($O15,'Table 3 PV wS JB_2024'!$B$10:$K$40,10,FALSE),0)</f>
        <v>26.89</v>
      </c>
      <c r="BT15" s="130">
        <f>IFERROR(VLOOKUP($O15,'Table 3 PV wS JB_2029'!$B$10:$K$40,10,FALSE),0)</f>
        <v>26.89</v>
      </c>
      <c r="BU15" s="356"/>
      <c r="BV15" s="130">
        <f>IFERROR(VLOOKUP($O15,'Table 3 PV wS UTS_2024'!$B$10:$K$38,10,FALSE),0)</f>
        <v>26.89</v>
      </c>
      <c r="BW15" s="130">
        <f>IFERROR(VLOOKUP($O15,'Table 3 PV wS UTS_2030'!$B$10:$K$38,10,FALSE),0)</f>
        <v>26.89</v>
      </c>
      <c r="BX15" s="355"/>
      <c r="BY15" s="130">
        <f>IFERROR(VLOOKUP($O15,'Table 3 185 MW (NTN) 2026)'!$B$13:$L$40,11,FALSE),0)</f>
        <v>8.49</v>
      </c>
      <c r="CD15">
        <f>SUM(AL$13:AL15)*BH15/1000</f>
        <v>0</v>
      </c>
      <c r="CE15">
        <f>SUM(AM$13:AM15)*BI15/1000</f>
        <v>9.8280786800877369</v>
      </c>
      <c r="CF15">
        <f>SUM(AN$13:AN15)*BJ15/1000</f>
        <v>0</v>
      </c>
      <c r="CG15">
        <f>SUM(AO$13:AO15)*BK15/1000</f>
        <v>0</v>
      </c>
      <c r="CH15">
        <f>SUM(AP$13:AP15)*BL15/1000</f>
        <v>0</v>
      </c>
      <c r="CI15">
        <f>SUM(AQ$13:AQ15)*BM15/1000</f>
        <v>0</v>
      </c>
      <c r="CJ15">
        <f>SUM(AR$13:AR15)*BN15/1000</f>
        <v>0</v>
      </c>
      <c r="CK15">
        <f>SUM(AS$13:AS15)*BO15/1000</f>
        <v>0</v>
      </c>
      <c r="CL15">
        <f>SUM(AT$13:AT15)*BP15/1000</f>
        <v>0</v>
      </c>
      <c r="CM15">
        <f>SUM(AU$13:AU15)*BQ15/1000</f>
        <v>0</v>
      </c>
      <c r="CN15">
        <f>SUM(AV$13:AV15)*BR15/1000</f>
        <v>0</v>
      </c>
      <c r="CO15">
        <f>SUM(AW$13:AW15)*BS15/1000</f>
        <v>0</v>
      </c>
      <c r="CP15">
        <f>SUM(AX$13:AX15)*BT15/1000</f>
        <v>0</v>
      </c>
      <c r="CQ15">
        <f>SUM(AY$13:AY15)*BU15/1000</f>
        <v>0</v>
      </c>
      <c r="CR15">
        <f>SUM(AZ$13:AZ15)*BV15/1000</f>
        <v>0</v>
      </c>
      <c r="CS15">
        <f>SUM(BA$13:BA15)*BW15/1000</f>
        <v>0</v>
      </c>
      <c r="CT15">
        <f>SUM(BB$13:BB15)*BX15/1000</f>
        <v>0</v>
      </c>
      <c r="CU15">
        <f>SUM(BC$13:BC15)*BY15/1000</f>
        <v>0</v>
      </c>
      <c r="CV15">
        <f>SUM(BD$13:BD15)*BZ15/1000</f>
        <v>0</v>
      </c>
      <c r="CW15">
        <f>SUM(BE$13:BE15)*CA15/1000</f>
        <v>0</v>
      </c>
      <c r="CX15">
        <f>SUM(BF$13:BF15)*CB15/1000</f>
        <v>0</v>
      </c>
      <c r="CY15">
        <f>SUM(CD15:CX15)</f>
        <v>9.8280786800877369</v>
      </c>
      <c r="DA15">
        <f t="shared" si="37"/>
        <v>2023</v>
      </c>
      <c r="DB15" s="89">
        <f>IFERROR(VLOOKUP($DA15,'Table 3 TransCost'!$B$10:$E$40,4,FALSE),0)</f>
        <v>0</v>
      </c>
      <c r="DC15" s="174">
        <f t="shared" si="41"/>
        <v>0</v>
      </c>
    </row>
    <row r="16" spans="2:107" customFormat="1">
      <c r="B16" s="15">
        <f t="shared" si="38"/>
        <v>2024</v>
      </c>
      <c r="C16" s="9">
        <f t="shared" si="17"/>
        <v>125.40751097256046</v>
      </c>
      <c r="D16" s="45"/>
      <c r="E16" s="9">
        <f t="shared" ca="1" si="39"/>
        <v>-21.559758494403905</v>
      </c>
      <c r="F16" s="37"/>
      <c r="G16" s="14">
        <f t="shared" ca="1" si="42"/>
        <v>27.002620181003124</v>
      </c>
      <c r="H16" s="36"/>
      <c r="I16" s="174"/>
      <c r="J16" s="174"/>
      <c r="M16" s="111"/>
      <c r="O16">
        <f t="shared" si="18"/>
        <v>2024</v>
      </c>
      <c r="P16">
        <f>INDEX('[18]Displacement Source AC'!$DR$2:$EO$30,MATCH(P$9,'[18]Displacement Source AC'!$C$2:$C$30,0),MATCH($O16,'[18]Displacement Source AC'!$DR$35:$EO$35,0))</f>
        <v>0</v>
      </c>
      <c r="Q16">
        <f>INDEX('[18]Displacement Source AC'!$DR$2:$EO$30,MATCH(Q$9,'[18]Displacement Source AC'!$C$2:$C$30,0),MATCH($O16,'[18]Displacement Source AC'!$DR$35:$EO$35,0))</f>
        <v>0</v>
      </c>
      <c r="R16">
        <f>INDEX('[18]Displacement Source AC'!$DR$2:$EO$30,MATCH(R$9,'[18]Displacement Source AC'!$C$2:$C$30,0),MATCH($O16,'[18]Displacement Source AC'!$DR$35:$EO$35,0))</f>
        <v>0</v>
      </c>
      <c r="S16" s="354">
        <f>INDEX('[18]Displacement Source AC'!$DR$2:$EO$30,MATCH(S$9,'[18]Displacement Source AC'!$C$2:$C$30,0),MATCH($O16,'[18]Displacement Source AC'!$DR$35:$EO$35,0))*S$41</f>
        <v>0</v>
      </c>
      <c r="T16" s="354">
        <f>INDEX('[18]Displacement Source AC'!$DR$2:$EO$30,MATCH(T$9,'[18]Displacement Source AC'!$C$2:$C$30,0),MATCH($O16,'[18]Displacement Source AC'!$DR$35:$EO$35,0))*T$41</f>
        <v>0</v>
      </c>
      <c r="U16" s="174">
        <f>INDEX('[18]Displacement Source AC'!$DR$2:$EO$30,MATCH(U$9,'[18]Displacement Source AC'!$C$2:$C$30,0),MATCH($O16,'[18]Displacement Source AC'!$DR$35:$EO$35,0))</f>
        <v>0</v>
      </c>
      <c r="V16" s="354">
        <f>INDEX('[18]Displacement Source AC'!$DR$2:$EO$30,MATCH(V$9,'[18]Displacement Source AC'!$C$2:$C$30,0),MATCH($O16,'[18]Displacement Source AC'!$DR$35:$EO$35,0))*V$41</f>
        <v>0</v>
      </c>
      <c r="W16" s="354">
        <f>INDEX('[18]Displacement Source AC'!$DR$2:$EO$30,MATCH(W$9,'[18]Displacement Source AC'!$C$2:$C$30,0),MATCH($O16,'[18]Displacement Source AC'!$DR$35:$EO$35,0))*W$41</f>
        <v>0</v>
      </c>
      <c r="X16" s="354">
        <f>INDEX('[18]Displacement Source AC'!$DR$2:$EO$30,MATCH(X$9,'[18]Displacement Source AC'!$C$2:$C$30,0),MATCH($O16,'[18]Displacement Source AC'!$DR$35:$EO$35,0))*X$41</f>
        <v>0</v>
      </c>
      <c r="Y16" s="354">
        <f>INDEX('[18]Displacement Source AC'!$DR$2:$EO$30,MATCH(Y$9,'[18]Displacement Source AC'!$C$2:$C$30,0),MATCH($O16,'[18]Displacement Source AC'!$DR$35:$EO$35,0))*Y$41</f>
        <v>0</v>
      </c>
      <c r="Z16" s="354">
        <f>INDEX('[18]Displacement Source AC'!$DR$2:$EO$30,MATCH(Z$9,'[18]Displacement Source AC'!$C$2:$C$30,0),MATCH($O16,'[18]Displacement Source AC'!$DR$35:$EO$35,0))*Z$41</f>
        <v>0</v>
      </c>
      <c r="AA16" s="354">
        <f>INDEX('[18]Displacement Source AC'!$DR$2:$EO$30,MATCH(AA$9,'[18]Displacement Source AC'!$C$2:$C$30,0),MATCH($O16,'[18]Displacement Source AC'!$DR$35:$EO$35,0))*AA$41</f>
        <v>0</v>
      </c>
      <c r="AB16" s="354">
        <f>INDEX('[18]Displacement Source AC'!$DR$2:$EO$30,MATCH(AB$9,'[18]Displacement Source AC'!$C$2:$C$30,0),MATCH($O16,'[18]Displacement Source AC'!$DR$35:$EO$35,0))*AB$41</f>
        <v>0</v>
      </c>
      <c r="AC16" s="354">
        <f>INDEX('[18]Displacement Source AC'!$DR$2:$EO$30,MATCH(AC$9,'[18]Displacement Source AC'!$C$2:$C$30,0),MATCH($O16,'[18]Displacement Source AC'!$DR$35:$EO$35,0))*AC$41</f>
        <v>0</v>
      </c>
      <c r="AD16" s="354">
        <f>INDEX('[18]Displacement Source AC'!$DR$2:$EO$30,MATCH(AD$9,'[18]Displacement Source AC'!$C$2:$C$30,0),MATCH($O16,'[18]Displacement Source AC'!$DR$35:$EO$35,0))*AD$41</f>
        <v>0</v>
      </c>
      <c r="AE16" s="354">
        <f>INDEX('[18]Displacement Source AC'!$DR$2:$EO$30,MATCH(AE$9,'[18]Displacement Source AC'!$C$2:$C$30,0),MATCH($O16,'[18]Displacement Source AC'!$DR$35:$EO$35,0))*AE$41</f>
        <v>0</v>
      </c>
      <c r="AF16" s="354">
        <f>INDEX('[18]Displacement Source AC'!$DR$2:$EO$30,MATCH(AF$9,'[18]Displacement Source AC'!$C$2:$C$30,0),MATCH($O16,'[18]Displacement Source AC'!$DR$35:$EO$35,0))*AF$41</f>
        <v>0</v>
      </c>
      <c r="AG16" s="354">
        <f>INDEX('[18]Displacement Source AC'!$DR$2:$EO$30,MATCH(AG$9,'[18]Displacement Source AC'!$C$2:$C$30,0),MATCH($O16,'[18]Displacement Source AC'!$DR$35:$EO$35,0))*AG$41</f>
        <v>0</v>
      </c>
      <c r="AL16">
        <f t="shared" si="19"/>
        <v>0</v>
      </c>
      <c r="AM16">
        <f t="shared" si="19"/>
        <v>0</v>
      </c>
      <c r="AN16">
        <f t="shared" si="20"/>
        <v>0</v>
      </c>
      <c r="AO16">
        <f t="shared" si="21"/>
        <v>0</v>
      </c>
      <c r="AP16">
        <f t="shared" si="22"/>
        <v>0</v>
      </c>
      <c r="AQ16">
        <f t="shared" si="23"/>
        <v>0</v>
      </c>
      <c r="AR16">
        <f t="shared" si="24"/>
        <v>0</v>
      </c>
      <c r="AS16">
        <f t="shared" si="25"/>
        <v>0</v>
      </c>
      <c r="AT16">
        <f t="shared" si="26"/>
        <v>0</v>
      </c>
      <c r="AU16">
        <f t="shared" si="27"/>
        <v>0</v>
      </c>
      <c r="AV16">
        <f t="shared" si="28"/>
        <v>0</v>
      </c>
      <c r="AW16">
        <f t="shared" si="29"/>
        <v>0</v>
      </c>
      <c r="AX16">
        <f t="shared" si="30"/>
        <v>0</v>
      </c>
      <c r="AY16">
        <f t="shared" si="31"/>
        <v>0</v>
      </c>
      <c r="AZ16">
        <f t="shared" si="32"/>
        <v>0</v>
      </c>
      <c r="BA16">
        <f t="shared" si="33"/>
        <v>0</v>
      </c>
      <c r="BB16">
        <f t="shared" si="34"/>
        <v>0</v>
      </c>
      <c r="BC16">
        <f t="shared" si="35"/>
        <v>0</v>
      </c>
      <c r="BG16">
        <f t="shared" si="40"/>
        <v>2024</v>
      </c>
      <c r="BH16" s="130">
        <f>IFERROR(VLOOKUP($O16,'Table 3 ID Wind_2030'!$B$10:$K$37,10,FALSE),0)</f>
        <v>0</v>
      </c>
      <c r="BI16" s="130">
        <f>IFERROR(VLOOKUP($O16,'Table 3 UT CP Wind_2023'!$B$10:$K$37,10,FALSE),0)</f>
        <v>123.63246376811594</v>
      </c>
      <c r="BJ16" s="130">
        <f>IFERROR(VLOOKUP($O16,'Table 3 WYAE Wind_2024'!$B$10:$L$37,11,FALSE),0)</f>
        <v>167.27126747278072</v>
      </c>
      <c r="BK16" s="130">
        <f>IFERROR(VLOOKUP($O16,'Table 3 YK Wind wS_2029'!$B$10:$K$37,10,FALSE),0)</f>
        <v>0</v>
      </c>
      <c r="BL16" s="356"/>
      <c r="BM16" s="130">
        <f>IFERROR(VLOOKUP($O16,'Table 3 ID Wind wS_2032'!$B$10:$K$38,10,FALSE),0)</f>
        <v>0</v>
      </c>
      <c r="BN16" s="130">
        <f>IFERROR(VLOOKUP($O16,'Table 3 PV wS YK_2024'!$B$10:$K$40,10,FALSE),0)</f>
        <v>93.676445239115694</v>
      </c>
      <c r="BO16" s="356"/>
      <c r="BP16" s="130">
        <f>IFERROR(VLOOKUP($O16,'Table 3 PV wS SO_2024'!$B$10:$K$40,10,FALSE),0)</f>
        <v>93.359635345997276</v>
      </c>
      <c r="BQ16" s="356"/>
      <c r="BR16" s="130">
        <f>IFERROR(VLOOKUP($O16,'Table 3 PV wS UTN_2024'!$B$10:$K$43,10,FALSE),0)</f>
        <v>92.558350344380244</v>
      </c>
      <c r="BS16" s="130">
        <f>IFERROR(VLOOKUP($O16,'Table 3 PV wS JB_2024'!$B$10:$K$40,10,FALSE),0)</f>
        <v>89.871932627118639</v>
      </c>
      <c r="BT16" s="130">
        <f>IFERROR(VLOOKUP($O16,'Table 3 PV wS JB_2029'!$B$10:$K$40,10,FALSE),0)</f>
        <v>27.43</v>
      </c>
      <c r="BU16" s="356"/>
      <c r="BV16" s="130">
        <f>IFERROR(VLOOKUP($O16,'Table 3 PV wS UTS_2024'!$B$10:$K$38,10,FALSE),0)</f>
        <v>91.47398792107262</v>
      </c>
      <c r="BW16" s="130">
        <f>IFERROR(VLOOKUP($O16,'Table 3 PV wS UTS_2030'!$B$10:$K$38,10,FALSE),0)</f>
        <v>27.43</v>
      </c>
      <c r="BX16" s="355"/>
      <c r="BY16" s="130">
        <f>IFERROR(VLOOKUP($O16,'Table 3 185 MW (NTN) 2026)'!$B$13:$L$40,11,FALSE),0)</f>
        <v>8.66</v>
      </c>
      <c r="CD16">
        <f>SUM(AL$13:AL16)*BH16/1000</f>
        <v>0</v>
      </c>
      <c r="CE16">
        <f>SUM(AM$13:AM16)*BI16/1000</f>
        <v>10.032600877804835</v>
      </c>
      <c r="CF16">
        <f>SUM(AN$13:AN16)*BJ16/1000</f>
        <v>0</v>
      </c>
      <c r="CG16">
        <f>SUM(AO$13:AO16)*BK16/1000</f>
        <v>0</v>
      </c>
      <c r="CH16">
        <f>SUM(AP$13:AP16)*BL16/1000</f>
        <v>0</v>
      </c>
      <c r="CI16">
        <f>SUM(AQ$13:AQ16)*BM16/1000</f>
        <v>0</v>
      </c>
      <c r="CJ16">
        <f>SUM(AR$13:AR16)*BN16/1000</f>
        <v>0</v>
      </c>
      <c r="CK16">
        <f>SUM(AS$13:AS16)*BO16/1000</f>
        <v>0</v>
      </c>
      <c r="CL16">
        <f>SUM(AT$13:AT16)*BP16/1000</f>
        <v>0</v>
      </c>
      <c r="CM16">
        <f>SUM(AU$13:AU16)*BQ16/1000</f>
        <v>0</v>
      </c>
      <c r="CN16">
        <f>SUM(AV$13:AV16)*BR16/1000</f>
        <v>0</v>
      </c>
      <c r="CO16">
        <f>SUM(AW$13:AW16)*BS16/1000</f>
        <v>0</v>
      </c>
      <c r="CP16">
        <f>SUM(AX$13:AX16)*BT16/1000</f>
        <v>0</v>
      </c>
      <c r="CQ16">
        <f>SUM(AY$13:AY16)*BU16/1000</f>
        <v>0</v>
      </c>
      <c r="CR16">
        <f>SUM(AZ$13:AZ16)*BV16/1000</f>
        <v>0</v>
      </c>
      <c r="CS16">
        <f>SUM(BA$13:BA16)*BW16/1000</f>
        <v>0</v>
      </c>
      <c r="CT16">
        <f>SUM(BB$13:BB16)*BX16/1000</f>
        <v>0</v>
      </c>
      <c r="CU16">
        <f>SUM(BC$13:BC16)*BY16/1000</f>
        <v>0</v>
      </c>
      <c r="CV16">
        <f>SUM(BD$13:BD16)*BZ16/1000</f>
        <v>0</v>
      </c>
      <c r="CW16">
        <f>SUM(BE$13:BE16)*CA16/1000</f>
        <v>0</v>
      </c>
      <c r="CX16">
        <f>SUM(BF$13:BF16)*CB16/1000</f>
        <v>0</v>
      </c>
      <c r="CY16">
        <f t="shared" ref="CY16:CY30" si="43">SUM(CD16:CX16)</f>
        <v>10.032600877804835</v>
      </c>
      <c r="DA16">
        <f t="shared" si="37"/>
        <v>2024</v>
      </c>
      <c r="DB16" s="89">
        <f>IFERROR(VLOOKUP($DA16,'Table 3 TransCost'!$B$10:$E$40,4,FALSE),0)</f>
        <v>47.870308055404145</v>
      </c>
      <c r="DC16" s="174">
        <f t="shared" si="41"/>
        <v>0</v>
      </c>
    </row>
    <row r="17" spans="2:107">
      <c r="B17" s="15">
        <f t="shared" si="38"/>
        <v>2025</v>
      </c>
      <c r="C17" s="9">
        <f t="shared" si="17"/>
        <v>128.09923342938384</v>
      </c>
      <c r="D17" s="45"/>
      <c r="E17" s="9">
        <f t="shared" ca="1" si="39"/>
        <v>-22.257583129072014</v>
      </c>
      <c r="F17" s="37"/>
      <c r="G17" s="14">
        <f t="shared" ca="1" si="42"/>
        <v>27.386261689341055</v>
      </c>
      <c r="H17" s="36"/>
      <c r="I17" s="174"/>
      <c r="J17" s="174"/>
      <c r="M17" s="112"/>
      <c r="O17">
        <f t="shared" si="18"/>
        <v>2025</v>
      </c>
      <c r="P17">
        <f>INDEX('[18]Displacement Source AC'!$DR$2:$EO$30,MATCH(P$9,'[18]Displacement Source AC'!$C$2:$C$30,0),MATCH($O17,'[18]Displacement Source AC'!$DR$35:$EO$35,0))</f>
        <v>0</v>
      </c>
      <c r="Q17">
        <f>INDEX('[18]Displacement Source AC'!$DR$2:$EO$30,MATCH(Q$9,'[18]Displacement Source AC'!$C$2:$C$30,0),MATCH($O17,'[18]Displacement Source AC'!$DR$35:$EO$35,0))</f>
        <v>0</v>
      </c>
      <c r="R17">
        <f>INDEX('[18]Displacement Source AC'!$DR$2:$EO$30,MATCH(R$9,'[18]Displacement Source AC'!$C$2:$C$30,0),MATCH($O17,'[18]Displacement Source AC'!$DR$35:$EO$35,0))</f>
        <v>0</v>
      </c>
      <c r="S17" s="354">
        <f>INDEX('[18]Displacement Source AC'!$DR$2:$EO$30,MATCH(S$9,'[18]Displacement Source AC'!$C$2:$C$30,0),MATCH($O17,'[18]Displacement Source AC'!$DR$35:$EO$35,0))*S$41</f>
        <v>0</v>
      </c>
      <c r="T17" s="354">
        <f>INDEX('[18]Displacement Source AC'!$DR$2:$EO$30,MATCH(T$9,'[18]Displacement Source AC'!$C$2:$C$30,0),MATCH($O17,'[18]Displacement Source AC'!$DR$35:$EO$35,0))*T$41</f>
        <v>0</v>
      </c>
      <c r="U17" s="174">
        <f>INDEX('[18]Displacement Source AC'!$DR$2:$EO$30,MATCH(U$9,'[18]Displacement Source AC'!$C$2:$C$30,0),MATCH($O17,'[18]Displacement Source AC'!$DR$35:$EO$35,0))</f>
        <v>0</v>
      </c>
      <c r="V17" s="354">
        <f>INDEX('[18]Displacement Source AC'!$DR$2:$EO$30,MATCH(V$9,'[18]Displacement Source AC'!$C$2:$C$30,0),MATCH($O17,'[18]Displacement Source AC'!$DR$35:$EO$35,0))*V$41</f>
        <v>0</v>
      </c>
      <c r="W17" s="354">
        <f>INDEX('[18]Displacement Source AC'!$DR$2:$EO$30,MATCH(W$9,'[18]Displacement Source AC'!$C$2:$C$30,0),MATCH($O17,'[18]Displacement Source AC'!$DR$35:$EO$35,0))*W$41</f>
        <v>0</v>
      </c>
      <c r="X17" s="354">
        <f>INDEX('[18]Displacement Source AC'!$DR$2:$EO$30,MATCH(X$9,'[18]Displacement Source AC'!$C$2:$C$30,0),MATCH($O17,'[18]Displacement Source AC'!$DR$35:$EO$35,0))*X$41</f>
        <v>0</v>
      </c>
      <c r="Y17" s="354">
        <f>INDEX('[18]Displacement Source AC'!$DR$2:$EO$30,MATCH(Y$9,'[18]Displacement Source AC'!$C$2:$C$30,0),MATCH($O17,'[18]Displacement Source AC'!$DR$35:$EO$35,0))*Y$41</f>
        <v>0</v>
      </c>
      <c r="Z17" s="354">
        <f>INDEX('[18]Displacement Source AC'!$DR$2:$EO$30,MATCH(Z$9,'[18]Displacement Source AC'!$C$2:$C$30,0),MATCH($O17,'[18]Displacement Source AC'!$DR$35:$EO$35,0))*Z$41</f>
        <v>0</v>
      </c>
      <c r="AA17" s="354">
        <f>INDEX('[18]Displacement Source AC'!$DR$2:$EO$30,MATCH(AA$9,'[18]Displacement Source AC'!$C$2:$C$30,0),MATCH($O17,'[18]Displacement Source AC'!$DR$35:$EO$35,0))*AA$41</f>
        <v>0</v>
      </c>
      <c r="AB17" s="354">
        <f>INDEX('[18]Displacement Source AC'!$DR$2:$EO$30,MATCH(AB$9,'[18]Displacement Source AC'!$C$2:$C$30,0),MATCH($O17,'[18]Displacement Source AC'!$DR$35:$EO$35,0))*AB$41</f>
        <v>0</v>
      </c>
      <c r="AC17" s="354">
        <f>INDEX('[18]Displacement Source AC'!$DR$2:$EO$30,MATCH(AC$9,'[18]Displacement Source AC'!$C$2:$C$30,0),MATCH($O17,'[18]Displacement Source AC'!$DR$35:$EO$35,0))*AC$41</f>
        <v>0</v>
      </c>
      <c r="AD17" s="354">
        <f>INDEX('[18]Displacement Source AC'!$DR$2:$EO$30,MATCH(AD$9,'[18]Displacement Source AC'!$C$2:$C$30,0),MATCH($O17,'[18]Displacement Source AC'!$DR$35:$EO$35,0))*AD$41</f>
        <v>0</v>
      </c>
      <c r="AE17" s="354">
        <f>INDEX('[18]Displacement Source AC'!$DR$2:$EO$30,MATCH(AE$9,'[18]Displacement Source AC'!$C$2:$C$30,0),MATCH($O17,'[18]Displacement Source AC'!$DR$35:$EO$35,0))*AE$41</f>
        <v>0</v>
      </c>
      <c r="AF17" s="354">
        <f>INDEX('[18]Displacement Source AC'!$DR$2:$EO$30,MATCH(AF$9,'[18]Displacement Source AC'!$C$2:$C$30,0),MATCH($O17,'[18]Displacement Source AC'!$DR$35:$EO$35,0))*AF$41</f>
        <v>0</v>
      </c>
      <c r="AG17" s="354">
        <f>INDEX('[18]Displacement Source AC'!$DR$2:$EO$30,MATCH(AG$9,'[18]Displacement Source AC'!$C$2:$C$30,0),MATCH($O17,'[18]Displacement Source AC'!$DR$35:$EO$35,0))*AG$41</f>
        <v>0</v>
      </c>
      <c r="AL17">
        <f t="shared" si="19"/>
        <v>0</v>
      </c>
      <c r="AM17">
        <f t="shared" si="19"/>
        <v>0</v>
      </c>
      <c r="AN17">
        <f t="shared" si="20"/>
        <v>0</v>
      </c>
      <c r="AO17">
        <f t="shared" si="21"/>
        <v>0</v>
      </c>
      <c r="AP17">
        <f t="shared" si="22"/>
        <v>0</v>
      </c>
      <c r="AQ17">
        <f t="shared" si="23"/>
        <v>0</v>
      </c>
      <c r="AR17">
        <f t="shared" si="24"/>
        <v>0</v>
      </c>
      <c r="AS17">
        <f t="shared" si="25"/>
        <v>0</v>
      </c>
      <c r="AT17">
        <f t="shared" si="26"/>
        <v>0</v>
      </c>
      <c r="AU17">
        <f t="shared" si="27"/>
        <v>0</v>
      </c>
      <c r="AV17">
        <f t="shared" si="28"/>
        <v>0</v>
      </c>
      <c r="AW17">
        <f t="shared" si="29"/>
        <v>0</v>
      </c>
      <c r="AX17">
        <f t="shared" si="30"/>
        <v>0</v>
      </c>
      <c r="AY17">
        <f t="shared" si="31"/>
        <v>0</v>
      </c>
      <c r="AZ17">
        <f t="shared" si="32"/>
        <v>0</v>
      </c>
      <c r="BA17">
        <f t="shared" si="33"/>
        <v>0</v>
      </c>
      <c r="BB17">
        <f t="shared" si="34"/>
        <v>0</v>
      </c>
      <c r="BC17">
        <f t="shared" si="35"/>
        <v>0</v>
      </c>
      <c r="BG17">
        <f t="shared" si="40"/>
        <v>2025</v>
      </c>
      <c r="BH17" s="130">
        <f>IFERROR(VLOOKUP($O17,'Table 3 ID Wind_2030'!$B$10:$K$37,10,FALSE),0)</f>
        <v>0</v>
      </c>
      <c r="BI17" s="130">
        <f>IFERROR(VLOOKUP($O17,'Table 3 UT CP Wind_2023'!$B$10:$K$37,10,FALSE),0)</f>
        <v>126.28608695652176</v>
      </c>
      <c r="BJ17" s="130">
        <f>IFERROR(VLOOKUP($O17,'Table 3 WYAE Wind_2024'!$B$10:$L$37,11,FALSE),0)</f>
        <v>170.86020833333333</v>
      </c>
      <c r="BK17" s="130">
        <f>IFERROR(VLOOKUP($O17,'Table 3 YK Wind wS_2029'!$B$10:$K$37,10,FALSE),0)</f>
        <v>0</v>
      </c>
      <c r="BL17" s="356"/>
      <c r="BM17" s="130">
        <f>IFERROR(VLOOKUP($O17,'Table 3 ID Wind wS_2032'!$B$10:$K$38,10,FALSE),0)</f>
        <v>0</v>
      </c>
      <c r="BN17" s="130">
        <f>IFERROR(VLOOKUP($O17,'Table 3 PV wS YK_2024'!$B$10:$K$40,10,FALSE),0)</f>
        <v>95.65</v>
      </c>
      <c r="BO17" s="356"/>
      <c r="BP17" s="130">
        <f>IFERROR(VLOOKUP($O17,'Table 3 PV wS SO_2024'!$B$10:$K$40,10,FALSE),0)</f>
        <v>95.320000000000007</v>
      </c>
      <c r="BQ17" s="356"/>
      <c r="BR17" s="130">
        <f>IFERROR(VLOOKUP($O17,'Table 3 PV wS UTN_2024'!$B$10:$K$43,10,FALSE),0)</f>
        <v>94.51</v>
      </c>
      <c r="BS17" s="130">
        <f>IFERROR(VLOOKUP($O17,'Table 3 PV wS JB_2024'!$B$10:$K$40,10,FALSE),0)</f>
        <v>91.76</v>
      </c>
      <c r="BT17" s="130">
        <f>IFERROR(VLOOKUP($O17,'Table 3 PV wS JB_2029'!$B$10:$K$40,10,FALSE),0)</f>
        <v>28.01</v>
      </c>
      <c r="BU17" s="356"/>
      <c r="BV17" s="130">
        <f>IFERROR(VLOOKUP($O17,'Table 3 PV wS UTS_2024'!$B$10:$K$38,10,FALSE),0)</f>
        <v>93.4</v>
      </c>
      <c r="BW17" s="130">
        <f>IFERROR(VLOOKUP($O17,'Table 3 PV wS UTS_2030'!$B$10:$K$38,10,FALSE),0)</f>
        <v>28.01</v>
      </c>
      <c r="BX17" s="355"/>
      <c r="BY17" s="130">
        <f>IFERROR(VLOOKUP($O17,'Table 3 185 MW (NTN) 2026)'!$B$13:$L$40,11,FALSE),0)</f>
        <v>8.84</v>
      </c>
      <c r="CD17">
        <f>SUM(AL$13:AL17)*BH17/1000</f>
        <v>0</v>
      </c>
      <c r="CE17">
        <f>SUM(AM$13:AM17)*BI17/1000</f>
        <v>10.247938674350708</v>
      </c>
      <c r="CF17">
        <f>SUM(AN$13:AN17)*BJ17/1000</f>
        <v>0</v>
      </c>
      <c r="CG17">
        <f>SUM(AO$13:AO17)*BK17/1000</f>
        <v>0</v>
      </c>
      <c r="CH17">
        <f>SUM(AP$13:AP17)*BL17/1000</f>
        <v>0</v>
      </c>
      <c r="CI17">
        <f>SUM(AQ$13:AQ17)*BM17/1000</f>
        <v>0</v>
      </c>
      <c r="CJ17">
        <f>SUM(AR$13:AR17)*BN17/1000</f>
        <v>0</v>
      </c>
      <c r="CK17">
        <f>SUM(AS$13:AS17)*BO17/1000</f>
        <v>0</v>
      </c>
      <c r="CL17">
        <f>SUM(AT$13:AT17)*BP17/1000</f>
        <v>0</v>
      </c>
      <c r="CM17">
        <f>SUM(AU$13:AU17)*BQ17/1000</f>
        <v>0</v>
      </c>
      <c r="CN17">
        <f>SUM(AV$13:AV17)*BR17/1000</f>
        <v>0</v>
      </c>
      <c r="CO17">
        <f>SUM(AW$13:AW17)*BS17/1000</f>
        <v>0</v>
      </c>
      <c r="CP17">
        <f>SUM(AX$13:AX17)*BT17/1000</f>
        <v>0</v>
      </c>
      <c r="CQ17">
        <f>SUM(AY$13:AY17)*BU17/1000</f>
        <v>0</v>
      </c>
      <c r="CR17">
        <f>SUM(AZ$13:AZ17)*BV17/1000</f>
        <v>0</v>
      </c>
      <c r="CS17">
        <f>SUM(BA$13:BA17)*BW17/1000</f>
        <v>0</v>
      </c>
      <c r="CT17">
        <f>SUM(BB$13:BB17)*BX17/1000</f>
        <v>0</v>
      </c>
      <c r="CU17">
        <f>SUM(BC$13:BC17)*BY17/1000</f>
        <v>0</v>
      </c>
      <c r="CV17">
        <f>SUM(BD$13:BD17)*BZ17/1000</f>
        <v>0</v>
      </c>
      <c r="CW17">
        <f>SUM(BE$13:BE17)*CA17/1000</f>
        <v>0</v>
      </c>
      <c r="CX17">
        <f>SUM(BF$13:BF17)*CB17/1000</f>
        <v>0</v>
      </c>
      <c r="CY17">
        <f t="shared" si="43"/>
        <v>10.247938674350708</v>
      </c>
      <c r="DA17">
        <f t="shared" si="37"/>
        <v>2025</v>
      </c>
      <c r="DB17" s="89">
        <f>IFERROR(VLOOKUP($DA17,'Table 3 TransCost'!$B$10:$E$40,4,FALSE),0)</f>
        <v>48.88</v>
      </c>
      <c r="DC17" s="174">
        <f t="shared" si="41"/>
        <v>0</v>
      </c>
    </row>
    <row r="18" spans="2:107">
      <c r="B18" s="15">
        <f t="shared" si="38"/>
        <v>2026</v>
      </c>
      <c r="C18" s="9">
        <f t="shared" si="17"/>
        <v>130.93752318765195</v>
      </c>
      <c r="D18" s="45"/>
      <c r="E18" s="9">
        <f t="shared" ca="1" si="39"/>
        <v>-22.123406377307507</v>
      </c>
      <c r="F18" s="37"/>
      <c r="G18" s="14">
        <f t="shared" ca="1" si="42"/>
        <v>28.620395189768146</v>
      </c>
      <c r="H18" s="36"/>
      <c r="I18" s="174"/>
      <c r="J18" s="174"/>
      <c r="M18" s="112"/>
      <c r="O18">
        <f t="shared" si="18"/>
        <v>2026</v>
      </c>
      <c r="P18">
        <f>INDEX('[18]Displacement Source AC'!$DR$2:$EO$30,MATCH(P$9,'[18]Displacement Source AC'!$C$2:$C$30,0),MATCH($O18,'[18]Displacement Source AC'!$DR$35:$EO$35,0))</f>
        <v>0</v>
      </c>
      <c r="Q18">
        <f>INDEX('[18]Displacement Source AC'!$DR$2:$EO$30,MATCH(Q$9,'[18]Displacement Source AC'!$C$2:$C$30,0),MATCH($O18,'[18]Displacement Source AC'!$DR$35:$EO$35,0))</f>
        <v>0</v>
      </c>
      <c r="R18">
        <f>INDEX('[18]Displacement Source AC'!$DR$2:$EO$30,MATCH(R$9,'[18]Displacement Source AC'!$C$2:$C$30,0),MATCH($O18,'[18]Displacement Source AC'!$DR$35:$EO$35,0))</f>
        <v>0</v>
      </c>
      <c r="S18" s="354">
        <f>INDEX('[18]Displacement Source AC'!$DR$2:$EO$30,MATCH(S$9,'[18]Displacement Source AC'!$C$2:$C$30,0),MATCH($O18,'[18]Displacement Source AC'!$DR$35:$EO$35,0))*S$41</f>
        <v>0</v>
      </c>
      <c r="T18" s="354">
        <f>INDEX('[18]Displacement Source AC'!$DR$2:$EO$30,MATCH(T$9,'[18]Displacement Source AC'!$C$2:$C$30,0),MATCH($O18,'[18]Displacement Source AC'!$DR$35:$EO$35,0))*T$41</f>
        <v>0</v>
      </c>
      <c r="U18" s="174">
        <f>INDEX('[18]Displacement Source AC'!$DR$2:$EO$30,MATCH(U$9,'[18]Displacement Source AC'!$C$2:$C$30,0),MATCH($O18,'[18]Displacement Source AC'!$DR$35:$EO$35,0))</f>
        <v>0</v>
      </c>
      <c r="V18" s="354">
        <f>INDEX('[18]Displacement Source AC'!$DR$2:$EO$30,MATCH(V$9,'[18]Displacement Source AC'!$C$2:$C$30,0),MATCH($O18,'[18]Displacement Source AC'!$DR$35:$EO$35,0))*V$41</f>
        <v>0</v>
      </c>
      <c r="W18" s="354">
        <f>INDEX('[18]Displacement Source AC'!$DR$2:$EO$30,MATCH(W$9,'[18]Displacement Source AC'!$C$2:$C$30,0),MATCH($O18,'[18]Displacement Source AC'!$DR$35:$EO$35,0))*W$41</f>
        <v>0</v>
      </c>
      <c r="X18" s="354">
        <f>INDEX('[18]Displacement Source AC'!$DR$2:$EO$30,MATCH(X$9,'[18]Displacement Source AC'!$C$2:$C$30,0),MATCH($O18,'[18]Displacement Source AC'!$DR$35:$EO$35,0))*X$41</f>
        <v>0</v>
      </c>
      <c r="Y18" s="354">
        <f>INDEX('[18]Displacement Source AC'!$DR$2:$EO$30,MATCH(Y$9,'[18]Displacement Source AC'!$C$2:$C$30,0),MATCH($O18,'[18]Displacement Source AC'!$DR$35:$EO$35,0))*Y$41</f>
        <v>0</v>
      </c>
      <c r="Z18" s="354">
        <f>INDEX('[18]Displacement Source AC'!$DR$2:$EO$30,MATCH(Z$9,'[18]Displacement Source AC'!$C$2:$C$30,0),MATCH($O18,'[18]Displacement Source AC'!$DR$35:$EO$35,0))*Z$41</f>
        <v>0</v>
      </c>
      <c r="AA18" s="354">
        <f>INDEX('[18]Displacement Source AC'!$DR$2:$EO$30,MATCH(AA$9,'[18]Displacement Source AC'!$C$2:$C$30,0),MATCH($O18,'[18]Displacement Source AC'!$DR$35:$EO$35,0))*AA$41</f>
        <v>0</v>
      </c>
      <c r="AB18" s="354">
        <f>INDEX('[18]Displacement Source AC'!$DR$2:$EO$30,MATCH(AB$9,'[18]Displacement Source AC'!$C$2:$C$30,0),MATCH($O18,'[18]Displacement Source AC'!$DR$35:$EO$35,0))*AB$41</f>
        <v>0</v>
      </c>
      <c r="AC18" s="354">
        <f>INDEX('[18]Displacement Source AC'!$DR$2:$EO$30,MATCH(AC$9,'[18]Displacement Source AC'!$C$2:$C$30,0),MATCH($O18,'[18]Displacement Source AC'!$DR$35:$EO$35,0))*AC$41</f>
        <v>0</v>
      </c>
      <c r="AD18" s="354">
        <f>INDEX('[18]Displacement Source AC'!$DR$2:$EO$30,MATCH(AD$9,'[18]Displacement Source AC'!$C$2:$C$30,0),MATCH($O18,'[18]Displacement Source AC'!$DR$35:$EO$35,0))*AD$41</f>
        <v>0</v>
      </c>
      <c r="AE18" s="354">
        <f>INDEX('[18]Displacement Source AC'!$DR$2:$EO$30,MATCH(AE$9,'[18]Displacement Source AC'!$C$2:$C$30,0),MATCH($O18,'[18]Displacement Source AC'!$DR$35:$EO$35,0))*AE$41</f>
        <v>0</v>
      </c>
      <c r="AF18" s="354">
        <f>INDEX('[18]Displacement Source AC'!$DR$2:$EO$30,MATCH(AF$9,'[18]Displacement Source AC'!$C$2:$C$30,0),MATCH($O18,'[18]Displacement Source AC'!$DR$35:$EO$35,0))*AF$41</f>
        <v>0</v>
      </c>
      <c r="AG18" s="354">
        <f>INDEX('[18]Displacement Source AC'!$DR$2:$EO$30,MATCH(AG$9,'[18]Displacement Source AC'!$C$2:$C$30,0),MATCH($O18,'[18]Displacement Source AC'!$DR$35:$EO$35,0))*AG$41</f>
        <v>0</v>
      </c>
      <c r="AL18">
        <f t="shared" si="19"/>
        <v>0</v>
      </c>
      <c r="AM18">
        <f t="shared" si="19"/>
        <v>0</v>
      </c>
      <c r="AN18">
        <f t="shared" si="20"/>
        <v>0</v>
      </c>
      <c r="AO18">
        <f t="shared" si="21"/>
        <v>0</v>
      </c>
      <c r="AP18">
        <f t="shared" si="22"/>
        <v>0</v>
      </c>
      <c r="AQ18">
        <f t="shared" si="23"/>
        <v>0</v>
      </c>
      <c r="AR18">
        <f t="shared" si="24"/>
        <v>0</v>
      </c>
      <c r="AS18">
        <f t="shared" si="25"/>
        <v>0</v>
      </c>
      <c r="AT18">
        <f t="shared" si="26"/>
        <v>0</v>
      </c>
      <c r="AU18">
        <f t="shared" si="27"/>
        <v>0</v>
      </c>
      <c r="AV18">
        <f t="shared" si="28"/>
        <v>0</v>
      </c>
      <c r="AW18">
        <f t="shared" si="29"/>
        <v>0</v>
      </c>
      <c r="AX18">
        <f t="shared" si="30"/>
        <v>0</v>
      </c>
      <c r="AY18">
        <f t="shared" si="31"/>
        <v>0</v>
      </c>
      <c r="AZ18">
        <f t="shared" si="32"/>
        <v>0</v>
      </c>
      <c r="BA18">
        <f t="shared" si="33"/>
        <v>0</v>
      </c>
      <c r="BB18">
        <f t="shared" si="34"/>
        <v>0</v>
      </c>
      <c r="BC18">
        <f t="shared" si="35"/>
        <v>0</v>
      </c>
      <c r="BG18">
        <f t="shared" si="40"/>
        <v>2026</v>
      </c>
      <c r="BH18" s="130">
        <f>IFERROR(VLOOKUP($O18,'Table 3 ID Wind_2030'!$B$10:$K$37,10,FALSE),0)</f>
        <v>0</v>
      </c>
      <c r="BI18" s="130">
        <f>IFERROR(VLOOKUP($O18,'Table 3 UT CP Wind_2023'!$B$10:$K$37,10,FALSE),0)</f>
        <v>129.08420289855073</v>
      </c>
      <c r="BJ18" s="130">
        <f>IFERROR(VLOOKUP($O18,'Table 3 WYAE Wind_2024'!$B$10:$L$37,11,FALSE),0)</f>
        <v>174.64010416666667</v>
      </c>
      <c r="BK18" s="130">
        <f>IFERROR(VLOOKUP($O18,'Table 3 YK Wind wS_2029'!$B$10:$K$37,10,FALSE),0)</f>
        <v>0</v>
      </c>
      <c r="BL18" s="356"/>
      <c r="BM18" s="130">
        <f>IFERROR(VLOOKUP($O18,'Table 3 ID Wind wS_2032'!$B$10:$K$38,10,FALSE),0)</f>
        <v>0</v>
      </c>
      <c r="BN18" s="130">
        <f>IFERROR(VLOOKUP($O18,'Table 3 PV wS YK_2024'!$B$10:$K$40,10,FALSE),0)</f>
        <v>97.759999999999991</v>
      </c>
      <c r="BO18" s="356"/>
      <c r="BP18" s="130">
        <f>IFERROR(VLOOKUP($O18,'Table 3 PV wS SO_2024'!$B$10:$K$40,10,FALSE),0)</f>
        <v>97.42</v>
      </c>
      <c r="BQ18" s="356"/>
      <c r="BR18" s="130">
        <f>IFERROR(VLOOKUP($O18,'Table 3 PV wS UTN_2024'!$B$10:$K$43,10,FALSE),0)</f>
        <v>96.59</v>
      </c>
      <c r="BS18" s="130">
        <f>IFERROR(VLOOKUP($O18,'Table 3 PV wS JB_2024'!$B$10:$K$40,10,FALSE),0)</f>
        <v>93.78</v>
      </c>
      <c r="BT18" s="130">
        <f>IFERROR(VLOOKUP($O18,'Table 3 PV wS JB_2029'!$B$10:$K$40,10,FALSE),0)</f>
        <v>28.63</v>
      </c>
      <c r="BU18" s="356"/>
      <c r="BV18" s="130">
        <f>IFERROR(VLOOKUP($O18,'Table 3 PV wS UTS_2024'!$B$10:$K$38,10,FALSE),0)</f>
        <v>95.45</v>
      </c>
      <c r="BW18" s="130">
        <f>IFERROR(VLOOKUP($O18,'Table 3 PV wS UTS_2030'!$B$10:$K$38,10,FALSE),0)</f>
        <v>28.63</v>
      </c>
      <c r="BX18" s="355"/>
      <c r="BY18" s="130">
        <f>IFERROR(VLOOKUP($O18,'Table 3 185 MW (NTN) 2026)'!$B$13:$L$40,11,FALSE),0)</f>
        <v>111.24330989724176</v>
      </c>
      <c r="CD18">
        <f>SUM(AL$13:AL18)*BH18/1000</f>
        <v>0</v>
      </c>
      <c r="CE18">
        <f>SUM(AM$13:AM18)*BI18/1000</f>
        <v>10.475001855012154</v>
      </c>
      <c r="CF18">
        <f>SUM(AN$13:AN18)*BJ18/1000</f>
        <v>0</v>
      </c>
      <c r="CG18">
        <f>SUM(AO$13:AO18)*BK18/1000</f>
        <v>0</v>
      </c>
      <c r="CH18">
        <f>SUM(AP$13:AP18)*BL18/1000</f>
        <v>0</v>
      </c>
      <c r="CI18">
        <f>SUM(AQ$13:AQ18)*BM18/1000</f>
        <v>0</v>
      </c>
      <c r="CJ18">
        <f>SUM(AR$13:AR18)*BN18/1000</f>
        <v>0</v>
      </c>
      <c r="CK18">
        <f>SUM(AS$13:AS18)*BO18/1000</f>
        <v>0</v>
      </c>
      <c r="CL18">
        <f>SUM(AT$13:AT18)*BP18/1000</f>
        <v>0</v>
      </c>
      <c r="CM18">
        <f>SUM(AU$13:AU18)*BQ18/1000</f>
        <v>0</v>
      </c>
      <c r="CN18">
        <f>SUM(AV$13:AV18)*BR18/1000</f>
        <v>0</v>
      </c>
      <c r="CO18">
        <f>SUM(AW$13:AW18)*BS18/1000</f>
        <v>0</v>
      </c>
      <c r="CP18">
        <f>SUM(AX$13:AX18)*BT18/1000</f>
        <v>0</v>
      </c>
      <c r="CQ18">
        <f>SUM(AY$13:AY18)*BU18/1000</f>
        <v>0</v>
      </c>
      <c r="CR18">
        <f>SUM(AZ$13:AZ18)*BV18/1000</f>
        <v>0</v>
      </c>
      <c r="CS18">
        <f>SUM(BA$13:BA18)*BW18/1000</f>
        <v>0</v>
      </c>
      <c r="CT18">
        <f>SUM(BB$13:BB18)*BX18/1000</f>
        <v>0</v>
      </c>
      <c r="CU18">
        <f>SUM(BC$13:BC18)*BY18/1000</f>
        <v>0</v>
      </c>
      <c r="CV18">
        <f>SUM(BD$13:BD18)*BZ18/1000</f>
        <v>0</v>
      </c>
      <c r="CW18">
        <f>SUM(BE$13:BE18)*CA18/1000</f>
        <v>0</v>
      </c>
      <c r="CX18">
        <f>SUM(BF$13:BF18)*CB18/1000</f>
        <v>0</v>
      </c>
      <c r="CY18">
        <f t="shared" si="43"/>
        <v>10.475001855012154</v>
      </c>
      <c r="DA18">
        <f t="shared" si="37"/>
        <v>2026</v>
      </c>
      <c r="DB18" s="89">
        <f>IFERROR(VLOOKUP($DA18,'Table 3 TransCost'!$B$10:$E$40,4,FALSE),0)</f>
        <v>49.96</v>
      </c>
      <c r="DC18" s="174">
        <f t="shared" si="41"/>
        <v>0</v>
      </c>
    </row>
    <row r="19" spans="2:107">
      <c r="B19" s="15">
        <f t="shared" si="38"/>
        <v>2027</v>
      </c>
      <c r="C19" s="9">
        <f t="shared" si="17"/>
        <v>133.94266739641128</v>
      </c>
      <c r="D19" s="45"/>
      <c r="E19" s="9">
        <f t="shared" ca="1" si="39"/>
        <v>-22.5269914052327</v>
      </c>
      <c r="F19" s="37"/>
      <c r="G19" s="14">
        <f t="shared" ca="1" si="42"/>
        <v>29.381430033193233</v>
      </c>
      <c r="H19" s="36"/>
      <c r="I19" s="174"/>
      <c r="J19" s="174"/>
      <c r="M19" s="112"/>
      <c r="O19">
        <f t="shared" si="18"/>
        <v>2027</v>
      </c>
      <c r="P19">
        <f>INDEX('[18]Displacement Source AC'!$DR$2:$EO$30,MATCH(P$9,'[18]Displacement Source AC'!$C$2:$C$30,0),MATCH($O19,'[18]Displacement Source AC'!$DR$35:$EO$35,0))</f>
        <v>0</v>
      </c>
      <c r="Q19">
        <f>INDEX('[18]Displacement Source AC'!$DR$2:$EO$30,MATCH(Q$9,'[18]Displacement Source AC'!$C$2:$C$30,0),MATCH($O19,'[18]Displacement Source AC'!$DR$35:$EO$35,0))</f>
        <v>0</v>
      </c>
      <c r="R19">
        <f>INDEX('[18]Displacement Source AC'!$DR$2:$EO$30,MATCH(R$9,'[18]Displacement Source AC'!$C$2:$C$30,0),MATCH($O19,'[18]Displacement Source AC'!$DR$35:$EO$35,0))</f>
        <v>0</v>
      </c>
      <c r="S19" s="354">
        <f>INDEX('[18]Displacement Source AC'!$DR$2:$EO$30,MATCH(S$9,'[18]Displacement Source AC'!$C$2:$C$30,0),MATCH($O19,'[18]Displacement Source AC'!$DR$35:$EO$35,0))*S$41</f>
        <v>0</v>
      </c>
      <c r="T19" s="354">
        <f>INDEX('[18]Displacement Source AC'!$DR$2:$EO$30,MATCH(T$9,'[18]Displacement Source AC'!$C$2:$C$30,0),MATCH($O19,'[18]Displacement Source AC'!$DR$35:$EO$35,0))*T$41</f>
        <v>0</v>
      </c>
      <c r="U19" s="174">
        <f>INDEX('[18]Displacement Source AC'!$DR$2:$EO$30,MATCH(U$9,'[18]Displacement Source AC'!$C$2:$C$30,0),MATCH($O19,'[18]Displacement Source AC'!$DR$35:$EO$35,0))</f>
        <v>0</v>
      </c>
      <c r="V19" s="354">
        <f>INDEX('[18]Displacement Source AC'!$DR$2:$EO$30,MATCH(V$9,'[18]Displacement Source AC'!$C$2:$C$30,0),MATCH($O19,'[18]Displacement Source AC'!$DR$35:$EO$35,0))*V$41</f>
        <v>0</v>
      </c>
      <c r="W19" s="354">
        <f>INDEX('[18]Displacement Source AC'!$DR$2:$EO$30,MATCH(W$9,'[18]Displacement Source AC'!$C$2:$C$30,0),MATCH($O19,'[18]Displacement Source AC'!$DR$35:$EO$35,0))*W$41</f>
        <v>0</v>
      </c>
      <c r="X19" s="354">
        <f>INDEX('[18]Displacement Source AC'!$DR$2:$EO$30,MATCH(X$9,'[18]Displacement Source AC'!$C$2:$C$30,0),MATCH($O19,'[18]Displacement Source AC'!$DR$35:$EO$35,0))*X$41</f>
        <v>0</v>
      </c>
      <c r="Y19" s="354">
        <f>INDEX('[18]Displacement Source AC'!$DR$2:$EO$30,MATCH(Y$9,'[18]Displacement Source AC'!$C$2:$C$30,0),MATCH($O19,'[18]Displacement Source AC'!$DR$35:$EO$35,0))*Y$41</f>
        <v>0</v>
      </c>
      <c r="Z19" s="354">
        <f>INDEX('[18]Displacement Source AC'!$DR$2:$EO$30,MATCH(Z$9,'[18]Displacement Source AC'!$C$2:$C$30,0),MATCH($O19,'[18]Displacement Source AC'!$DR$35:$EO$35,0))*Z$41</f>
        <v>0</v>
      </c>
      <c r="AA19" s="354">
        <f>INDEX('[18]Displacement Source AC'!$DR$2:$EO$30,MATCH(AA$9,'[18]Displacement Source AC'!$C$2:$C$30,0),MATCH($O19,'[18]Displacement Source AC'!$DR$35:$EO$35,0))*AA$41</f>
        <v>0</v>
      </c>
      <c r="AB19" s="354">
        <f>INDEX('[18]Displacement Source AC'!$DR$2:$EO$30,MATCH(AB$9,'[18]Displacement Source AC'!$C$2:$C$30,0),MATCH($O19,'[18]Displacement Source AC'!$DR$35:$EO$35,0))*AB$41</f>
        <v>0</v>
      </c>
      <c r="AC19" s="354">
        <f>INDEX('[18]Displacement Source AC'!$DR$2:$EO$30,MATCH(AC$9,'[18]Displacement Source AC'!$C$2:$C$30,0),MATCH($O19,'[18]Displacement Source AC'!$DR$35:$EO$35,0))*AC$41</f>
        <v>0</v>
      </c>
      <c r="AD19" s="354">
        <f>INDEX('[18]Displacement Source AC'!$DR$2:$EO$30,MATCH(AD$9,'[18]Displacement Source AC'!$C$2:$C$30,0),MATCH($O19,'[18]Displacement Source AC'!$DR$35:$EO$35,0))*AD$41</f>
        <v>0</v>
      </c>
      <c r="AE19" s="354">
        <f>INDEX('[18]Displacement Source AC'!$DR$2:$EO$30,MATCH(AE$9,'[18]Displacement Source AC'!$C$2:$C$30,0),MATCH($O19,'[18]Displacement Source AC'!$DR$35:$EO$35,0))*AE$41</f>
        <v>0</v>
      </c>
      <c r="AF19" s="354">
        <f>INDEX('[18]Displacement Source AC'!$DR$2:$EO$30,MATCH(AF$9,'[18]Displacement Source AC'!$C$2:$C$30,0),MATCH($O19,'[18]Displacement Source AC'!$DR$35:$EO$35,0))*AF$41</f>
        <v>0</v>
      </c>
      <c r="AG19" s="354">
        <f>INDEX('[18]Displacement Source AC'!$DR$2:$EO$30,MATCH(AG$9,'[18]Displacement Source AC'!$C$2:$C$30,0),MATCH($O19,'[18]Displacement Source AC'!$DR$35:$EO$35,0))*AG$41</f>
        <v>0</v>
      </c>
      <c r="AL19">
        <f t="shared" si="19"/>
        <v>0</v>
      </c>
      <c r="AM19">
        <f t="shared" si="19"/>
        <v>0</v>
      </c>
      <c r="AN19">
        <f t="shared" si="20"/>
        <v>0</v>
      </c>
      <c r="AO19">
        <f t="shared" si="21"/>
        <v>0</v>
      </c>
      <c r="AP19">
        <f t="shared" si="22"/>
        <v>0</v>
      </c>
      <c r="AQ19">
        <f t="shared" si="23"/>
        <v>0</v>
      </c>
      <c r="AR19">
        <f t="shared" si="24"/>
        <v>0</v>
      </c>
      <c r="AS19">
        <f t="shared" si="25"/>
        <v>0</v>
      </c>
      <c r="AT19">
        <f t="shared" si="26"/>
        <v>0</v>
      </c>
      <c r="AU19">
        <f t="shared" si="27"/>
        <v>0</v>
      </c>
      <c r="AV19">
        <f t="shared" si="28"/>
        <v>0</v>
      </c>
      <c r="AW19">
        <f t="shared" si="29"/>
        <v>0</v>
      </c>
      <c r="AX19">
        <f t="shared" si="30"/>
        <v>0</v>
      </c>
      <c r="AY19">
        <f t="shared" si="31"/>
        <v>0</v>
      </c>
      <c r="AZ19">
        <f t="shared" si="32"/>
        <v>0</v>
      </c>
      <c r="BA19">
        <f t="shared" si="33"/>
        <v>0</v>
      </c>
      <c r="BB19">
        <f t="shared" si="34"/>
        <v>0</v>
      </c>
      <c r="BC19">
        <f t="shared" si="35"/>
        <v>0</v>
      </c>
      <c r="BG19">
        <f t="shared" si="40"/>
        <v>2027</v>
      </c>
      <c r="BH19" s="130">
        <f>IFERROR(VLOOKUP($O19,'Table 3 ID Wind_2030'!$B$10:$K$37,10,FALSE),0)</f>
        <v>0</v>
      </c>
      <c r="BI19" s="130">
        <f>IFERROR(VLOOKUP($O19,'Table 3 UT CP Wind_2023'!$B$10:$K$37,10,FALSE),0)</f>
        <v>132.04681159420289</v>
      </c>
      <c r="BJ19" s="130">
        <f>IFERROR(VLOOKUP($O19,'Table 3 WYAE Wind_2024'!$B$10:$L$37,11,FALSE),0)</f>
        <v>178.65020833333335</v>
      </c>
      <c r="BK19" s="130">
        <f>IFERROR(VLOOKUP($O19,'Table 3 YK Wind wS_2029'!$B$10:$K$37,10,FALSE),0)</f>
        <v>0</v>
      </c>
      <c r="BL19" s="356"/>
      <c r="BM19" s="130">
        <f>IFERROR(VLOOKUP($O19,'Table 3 ID Wind wS_2032'!$B$10:$K$38,10,FALSE),0)</f>
        <v>0</v>
      </c>
      <c r="BN19" s="130">
        <f>IFERROR(VLOOKUP($O19,'Table 3 PV wS YK_2024'!$B$10:$K$40,10,FALSE),0)</f>
        <v>100.01</v>
      </c>
      <c r="BO19" s="356"/>
      <c r="BP19" s="130">
        <f>IFERROR(VLOOKUP($O19,'Table 3 PV wS SO_2024'!$B$10:$K$40,10,FALSE),0)</f>
        <v>99.66</v>
      </c>
      <c r="BQ19" s="356"/>
      <c r="BR19" s="130">
        <f>IFERROR(VLOOKUP($O19,'Table 3 PV wS UTN_2024'!$B$10:$K$43,10,FALSE),0)</f>
        <v>98.810000000000016</v>
      </c>
      <c r="BS19" s="130">
        <f>IFERROR(VLOOKUP($O19,'Table 3 PV wS JB_2024'!$B$10:$K$40,10,FALSE),0)</f>
        <v>95.94</v>
      </c>
      <c r="BT19" s="130">
        <f>IFERROR(VLOOKUP($O19,'Table 3 PV wS JB_2029'!$B$10:$K$40,10,FALSE),0)</f>
        <v>29.29</v>
      </c>
      <c r="BU19" s="356"/>
      <c r="BV19" s="130">
        <f>IFERROR(VLOOKUP($O19,'Table 3 PV wS UTS_2024'!$B$10:$K$38,10,FALSE),0)</f>
        <v>97.65</v>
      </c>
      <c r="BW19" s="130">
        <f>IFERROR(VLOOKUP($O19,'Table 3 PV wS UTS_2030'!$B$10:$K$38,10,FALSE),0)</f>
        <v>29.29</v>
      </c>
      <c r="BX19" s="355"/>
      <c r="BY19" s="130">
        <f>IFERROR(VLOOKUP($O19,'Table 3 185 MW (NTN) 2026)'!$B$13:$L$40,11,FALSE),0)</f>
        <v>113.81</v>
      </c>
      <c r="CD19">
        <f>SUM(AL$13:AL19)*BH19/1000</f>
        <v>0</v>
      </c>
      <c r="CE19">
        <f>SUM(AM$13:AM19)*BI19/1000</f>
        <v>10.715413391712902</v>
      </c>
      <c r="CF19">
        <f>SUM(AN$13:AN19)*BJ19/1000</f>
        <v>0</v>
      </c>
      <c r="CG19">
        <f>SUM(AO$13:AO19)*BK19/1000</f>
        <v>0</v>
      </c>
      <c r="CH19">
        <f>SUM(AP$13:AP19)*BL19/1000</f>
        <v>0</v>
      </c>
      <c r="CI19">
        <f>SUM(AQ$13:AQ19)*BM19/1000</f>
        <v>0</v>
      </c>
      <c r="CJ19">
        <f>SUM(AR$13:AR19)*BN19/1000</f>
        <v>0</v>
      </c>
      <c r="CK19">
        <f>SUM(AS$13:AS19)*BO19/1000</f>
        <v>0</v>
      </c>
      <c r="CL19">
        <f>SUM(AT$13:AT19)*BP19/1000</f>
        <v>0</v>
      </c>
      <c r="CM19">
        <f>SUM(AU$13:AU19)*BQ19/1000</f>
        <v>0</v>
      </c>
      <c r="CN19">
        <f>SUM(AV$13:AV19)*BR19/1000</f>
        <v>0</v>
      </c>
      <c r="CO19">
        <f>SUM(AW$13:AW19)*BS19/1000</f>
        <v>0</v>
      </c>
      <c r="CP19">
        <f>SUM(AX$13:AX19)*BT19/1000</f>
        <v>0</v>
      </c>
      <c r="CQ19">
        <f>SUM(AY$13:AY19)*BU19/1000</f>
        <v>0</v>
      </c>
      <c r="CR19">
        <f>SUM(AZ$13:AZ19)*BV19/1000</f>
        <v>0</v>
      </c>
      <c r="CS19">
        <f>SUM(BA$13:BA19)*BW19/1000</f>
        <v>0</v>
      </c>
      <c r="CT19">
        <f>SUM(BB$13:BB19)*BX19/1000</f>
        <v>0</v>
      </c>
      <c r="CU19">
        <f>SUM(BC$13:BC19)*BY19/1000</f>
        <v>0</v>
      </c>
      <c r="CV19">
        <f>SUM(BD$13:BD19)*BZ19/1000</f>
        <v>0</v>
      </c>
      <c r="CW19">
        <f>SUM(BE$13:BE19)*CA19/1000</f>
        <v>0</v>
      </c>
      <c r="CX19">
        <f>SUM(BF$13:BF19)*CB19/1000</f>
        <v>0</v>
      </c>
      <c r="CY19">
        <f t="shared" si="43"/>
        <v>10.715413391712902</v>
      </c>
      <c r="DA19">
        <f t="shared" si="37"/>
        <v>2027</v>
      </c>
      <c r="DB19" s="89">
        <f>IFERROR(VLOOKUP($DA19,'Table 3 TransCost'!$B$10:$E$40,4,FALSE),0)</f>
        <v>51.109999999999992</v>
      </c>
      <c r="DC19" s="174">
        <f t="shared" si="41"/>
        <v>0</v>
      </c>
    </row>
    <row r="20" spans="2:107">
      <c r="B20" s="15">
        <f t="shared" si="38"/>
        <v>2028</v>
      </c>
      <c r="C20" s="9">
        <f t="shared" si="17"/>
        <v>137.0279311430717</v>
      </c>
      <c r="D20" s="45"/>
      <c r="E20" s="9">
        <f t="shared" ca="1" si="39"/>
        <v>-22.288785478182124</v>
      </c>
      <c r="F20" s="37"/>
      <c r="G20" s="14">
        <f t="shared" ca="1" si="42"/>
        <v>30.773445242061193</v>
      </c>
      <c r="H20" s="36"/>
      <c r="I20" s="174"/>
      <c r="J20" s="174"/>
      <c r="M20" s="112"/>
      <c r="O20">
        <f t="shared" si="18"/>
        <v>2028</v>
      </c>
      <c r="P20">
        <f>INDEX('[18]Displacement Source AC'!$DR$2:$EO$30,MATCH(P$9,'[18]Displacement Source AC'!$C$2:$C$30,0),MATCH($O20,'[18]Displacement Source AC'!$DR$35:$EO$35,0))</f>
        <v>0</v>
      </c>
      <c r="Q20">
        <f>INDEX('[18]Displacement Source AC'!$DR$2:$EO$30,MATCH(Q$9,'[18]Displacement Source AC'!$C$2:$C$30,0),MATCH($O20,'[18]Displacement Source AC'!$DR$35:$EO$35,0))</f>
        <v>0</v>
      </c>
      <c r="R20">
        <f>INDEX('[18]Displacement Source AC'!$DR$2:$EO$30,MATCH(R$9,'[18]Displacement Source AC'!$C$2:$C$30,0),MATCH($O20,'[18]Displacement Source AC'!$DR$35:$EO$35,0))</f>
        <v>0</v>
      </c>
      <c r="S20" s="354">
        <f>INDEX('[18]Displacement Source AC'!$DR$2:$EO$30,MATCH(S$9,'[18]Displacement Source AC'!$C$2:$C$30,0),MATCH($O20,'[18]Displacement Source AC'!$DR$35:$EO$35,0))*S$41</f>
        <v>0</v>
      </c>
      <c r="T20" s="354">
        <f>INDEX('[18]Displacement Source AC'!$DR$2:$EO$30,MATCH(T$9,'[18]Displacement Source AC'!$C$2:$C$30,0),MATCH($O20,'[18]Displacement Source AC'!$DR$35:$EO$35,0))*T$41</f>
        <v>0</v>
      </c>
      <c r="U20" s="174">
        <f>INDEX('[18]Displacement Source AC'!$DR$2:$EO$30,MATCH(U$9,'[18]Displacement Source AC'!$C$2:$C$30,0),MATCH($O20,'[18]Displacement Source AC'!$DR$35:$EO$35,0))</f>
        <v>0</v>
      </c>
      <c r="V20" s="354">
        <f>INDEX('[18]Displacement Source AC'!$DR$2:$EO$30,MATCH(V$9,'[18]Displacement Source AC'!$C$2:$C$30,0),MATCH($O20,'[18]Displacement Source AC'!$DR$35:$EO$35,0))*V$41</f>
        <v>0</v>
      </c>
      <c r="W20" s="354">
        <f>INDEX('[18]Displacement Source AC'!$DR$2:$EO$30,MATCH(W$9,'[18]Displacement Source AC'!$C$2:$C$30,0),MATCH($O20,'[18]Displacement Source AC'!$DR$35:$EO$35,0))*W$41</f>
        <v>0</v>
      </c>
      <c r="X20" s="354">
        <f>INDEX('[18]Displacement Source AC'!$DR$2:$EO$30,MATCH(X$9,'[18]Displacement Source AC'!$C$2:$C$30,0),MATCH($O20,'[18]Displacement Source AC'!$DR$35:$EO$35,0))*X$41</f>
        <v>0</v>
      </c>
      <c r="Y20" s="354">
        <f>INDEX('[18]Displacement Source AC'!$DR$2:$EO$30,MATCH(Y$9,'[18]Displacement Source AC'!$C$2:$C$30,0),MATCH($O20,'[18]Displacement Source AC'!$DR$35:$EO$35,0))*Y$41</f>
        <v>0</v>
      </c>
      <c r="Z20" s="354">
        <f>INDEX('[18]Displacement Source AC'!$DR$2:$EO$30,MATCH(Z$9,'[18]Displacement Source AC'!$C$2:$C$30,0),MATCH($O20,'[18]Displacement Source AC'!$DR$35:$EO$35,0))*Z$41</f>
        <v>0</v>
      </c>
      <c r="AA20" s="354">
        <f>INDEX('[18]Displacement Source AC'!$DR$2:$EO$30,MATCH(AA$9,'[18]Displacement Source AC'!$C$2:$C$30,0),MATCH($O20,'[18]Displacement Source AC'!$DR$35:$EO$35,0))*AA$41</f>
        <v>0</v>
      </c>
      <c r="AB20" s="354">
        <f>INDEX('[18]Displacement Source AC'!$DR$2:$EO$30,MATCH(AB$9,'[18]Displacement Source AC'!$C$2:$C$30,0),MATCH($O20,'[18]Displacement Source AC'!$DR$35:$EO$35,0))*AB$41</f>
        <v>0</v>
      </c>
      <c r="AC20" s="354">
        <f>INDEX('[18]Displacement Source AC'!$DR$2:$EO$30,MATCH(AC$9,'[18]Displacement Source AC'!$C$2:$C$30,0),MATCH($O20,'[18]Displacement Source AC'!$DR$35:$EO$35,0))*AC$41</f>
        <v>0</v>
      </c>
      <c r="AD20" s="354">
        <f>INDEX('[18]Displacement Source AC'!$DR$2:$EO$30,MATCH(AD$9,'[18]Displacement Source AC'!$C$2:$C$30,0),MATCH($O20,'[18]Displacement Source AC'!$DR$35:$EO$35,0))*AD$41</f>
        <v>0</v>
      </c>
      <c r="AE20" s="354">
        <f>INDEX('[18]Displacement Source AC'!$DR$2:$EO$30,MATCH(AE$9,'[18]Displacement Source AC'!$C$2:$C$30,0),MATCH($O20,'[18]Displacement Source AC'!$DR$35:$EO$35,0))*AE$41</f>
        <v>0</v>
      </c>
      <c r="AF20" s="354">
        <f>INDEX('[18]Displacement Source AC'!$DR$2:$EO$30,MATCH(AF$9,'[18]Displacement Source AC'!$C$2:$C$30,0),MATCH($O20,'[18]Displacement Source AC'!$DR$35:$EO$35,0))*AF$41</f>
        <v>0</v>
      </c>
      <c r="AG20" s="354">
        <f>INDEX('[18]Displacement Source AC'!$DR$2:$EO$30,MATCH(AG$9,'[18]Displacement Source AC'!$C$2:$C$30,0),MATCH($O20,'[18]Displacement Source AC'!$DR$35:$EO$35,0))*AG$41</f>
        <v>0</v>
      </c>
      <c r="AL20">
        <f t="shared" si="19"/>
        <v>0</v>
      </c>
      <c r="AM20">
        <f t="shared" si="19"/>
        <v>0</v>
      </c>
      <c r="AN20">
        <f t="shared" si="20"/>
        <v>0</v>
      </c>
      <c r="AO20">
        <f t="shared" si="21"/>
        <v>0</v>
      </c>
      <c r="AP20">
        <f t="shared" si="22"/>
        <v>0</v>
      </c>
      <c r="AQ20">
        <f t="shared" si="23"/>
        <v>0</v>
      </c>
      <c r="AR20">
        <f t="shared" si="24"/>
        <v>0</v>
      </c>
      <c r="AS20">
        <f t="shared" si="25"/>
        <v>0</v>
      </c>
      <c r="AT20">
        <f t="shared" si="26"/>
        <v>0</v>
      </c>
      <c r="AU20">
        <f t="shared" si="27"/>
        <v>0</v>
      </c>
      <c r="AV20">
        <f t="shared" si="28"/>
        <v>0</v>
      </c>
      <c r="AW20">
        <f t="shared" si="29"/>
        <v>0</v>
      </c>
      <c r="AX20">
        <f t="shared" si="30"/>
        <v>0</v>
      </c>
      <c r="AY20">
        <f t="shared" si="31"/>
        <v>0</v>
      </c>
      <c r="AZ20">
        <f t="shared" si="32"/>
        <v>0</v>
      </c>
      <c r="BA20">
        <f t="shared" si="33"/>
        <v>0</v>
      </c>
      <c r="BB20">
        <f t="shared" si="34"/>
        <v>0</v>
      </c>
      <c r="BC20">
        <f t="shared" si="35"/>
        <v>0</v>
      </c>
      <c r="BG20">
        <f t="shared" si="40"/>
        <v>2028</v>
      </c>
      <c r="BH20" s="130">
        <f>IFERROR(VLOOKUP($O20,'Table 3 ID Wind_2030'!$B$10:$K$37,10,FALSE),0)</f>
        <v>0</v>
      </c>
      <c r="BI20" s="130">
        <f>IFERROR(VLOOKUP($O20,'Table 3 UT CP Wind_2023'!$B$10:$K$37,10,FALSE),0)</f>
        <v>135.08840579710144</v>
      </c>
      <c r="BJ20" s="130">
        <f>IFERROR(VLOOKUP($O20,'Table 3 WYAE Wind_2024'!$B$10:$L$37,11,FALSE),0)</f>
        <v>182.76010416666665</v>
      </c>
      <c r="BK20" s="130">
        <f>IFERROR(VLOOKUP($O20,'Table 3 YK Wind wS_2029'!$B$10:$K$37,10,FALSE),0)</f>
        <v>0</v>
      </c>
      <c r="BL20" s="356"/>
      <c r="BM20" s="130">
        <f>IFERROR(VLOOKUP($O20,'Table 3 ID Wind wS_2032'!$B$10:$K$38,10,FALSE),0)</f>
        <v>0</v>
      </c>
      <c r="BN20" s="130">
        <f>IFERROR(VLOOKUP($O20,'Table 3 PV wS YK_2024'!$B$10:$K$40,10,FALSE),0)</f>
        <v>102.31</v>
      </c>
      <c r="BO20" s="356"/>
      <c r="BP20" s="130">
        <f>IFERROR(VLOOKUP($O20,'Table 3 PV wS SO_2024'!$B$10:$K$40,10,FALSE),0)</f>
        <v>101.94999999999999</v>
      </c>
      <c r="BQ20" s="356"/>
      <c r="BR20" s="130">
        <f>IFERROR(VLOOKUP($O20,'Table 3 PV wS UTN_2024'!$B$10:$K$43,10,FALSE),0)</f>
        <v>101.07999999999998</v>
      </c>
      <c r="BS20" s="130">
        <f>IFERROR(VLOOKUP($O20,'Table 3 PV wS JB_2024'!$B$10:$K$40,10,FALSE),0)</f>
        <v>98.140000000000015</v>
      </c>
      <c r="BT20" s="130">
        <f>IFERROR(VLOOKUP($O20,'Table 3 PV wS JB_2029'!$B$10:$K$40,10,FALSE),0)</f>
        <v>29.96</v>
      </c>
      <c r="BU20" s="356"/>
      <c r="BV20" s="130">
        <f>IFERROR(VLOOKUP($O20,'Table 3 PV wS UTS_2024'!$B$10:$K$38,10,FALSE),0)</f>
        <v>99.899999999999991</v>
      </c>
      <c r="BW20" s="130">
        <f>IFERROR(VLOOKUP($O20,'Table 3 PV wS UTS_2030'!$B$10:$K$38,10,FALSE),0)</f>
        <v>29.96</v>
      </c>
      <c r="BX20" s="355"/>
      <c r="BY20" s="130">
        <f>IFERROR(VLOOKUP($O20,'Table 3 185 MW (NTN) 2026)'!$B$13:$L$40,11,FALSE),0)</f>
        <v>116.43</v>
      </c>
      <c r="CD20">
        <f>SUM(AL$13:AL20)*BH20/1000</f>
        <v>0</v>
      </c>
      <c r="CE20">
        <f>SUM(AM$13:AM20)*BI20/1000</f>
        <v>10.962234491445736</v>
      </c>
      <c r="CF20">
        <f>SUM(AN$13:AN20)*BJ20/1000</f>
        <v>0</v>
      </c>
      <c r="CG20">
        <f>SUM(AO$13:AO20)*BK20/1000</f>
        <v>0</v>
      </c>
      <c r="CH20">
        <f>SUM(AP$13:AP20)*BL20/1000</f>
        <v>0</v>
      </c>
      <c r="CI20">
        <f>SUM(AQ$13:AQ20)*BM20/1000</f>
        <v>0</v>
      </c>
      <c r="CJ20">
        <f>SUM(AR$13:AR20)*BN20/1000</f>
        <v>0</v>
      </c>
      <c r="CK20">
        <f>SUM(AS$13:AS20)*BO20/1000</f>
        <v>0</v>
      </c>
      <c r="CL20">
        <f>SUM(AT$13:AT20)*BP20/1000</f>
        <v>0</v>
      </c>
      <c r="CM20">
        <f>SUM(AU$13:AU20)*BQ20/1000</f>
        <v>0</v>
      </c>
      <c r="CN20">
        <f>SUM(AV$13:AV20)*BR20/1000</f>
        <v>0</v>
      </c>
      <c r="CO20">
        <f>SUM(AW$13:AW20)*BS20/1000</f>
        <v>0</v>
      </c>
      <c r="CP20">
        <f>SUM(AX$13:AX20)*BT20/1000</f>
        <v>0</v>
      </c>
      <c r="CQ20">
        <f>SUM(AY$13:AY20)*BU20/1000</f>
        <v>0</v>
      </c>
      <c r="CR20">
        <f>SUM(AZ$13:AZ20)*BV20/1000</f>
        <v>0</v>
      </c>
      <c r="CS20">
        <f>SUM(BA$13:BA20)*BW20/1000</f>
        <v>0</v>
      </c>
      <c r="CT20">
        <f>SUM(BB$13:BB20)*BX20/1000</f>
        <v>0</v>
      </c>
      <c r="CU20">
        <f>SUM(BC$13:BC20)*BY20/1000</f>
        <v>0</v>
      </c>
      <c r="CV20">
        <f>SUM(BD$13:BD20)*BZ20/1000</f>
        <v>0</v>
      </c>
      <c r="CW20">
        <f>SUM(BE$13:BE20)*CA20/1000</f>
        <v>0</v>
      </c>
      <c r="CX20">
        <f>SUM(BF$13:BF20)*CB20/1000</f>
        <v>0</v>
      </c>
      <c r="CY20">
        <f t="shared" si="43"/>
        <v>10.962234491445736</v>
      </c>
      <c r="DA20">
        <f t="shared" si="37"/>
        <v>2028</v>
      </c>
      <c r="DB20" s="89">
        <f>IFERROR(VLOOKUP($DA20,'Table 3 TransCost'!$B$10:$E$40,4,FALSE),0)</f>
        <v>52.29</v>
      </c>
      <c r="DC20" s="174">
        <f t="shared" si="41"/>
        <v>0</v>
      </c>
    </row>
    <row r="21" spans="2:107">
      <c r="B21" s="15">
        <f t="shared" si="38"/>
        <v>2029</v>
      </c>
      <c r="C21" s="9">
        <f t="shared" si="17"/>
        <v>140.17861359499082</v>
      </c>
      <c r="D21" s="45"/>
      <c r="E21" s="9">
        <f t="shared" ca="1" si="39"/>
        <v>-22.823228042554327</v>
      </c>
      <c r="F21" s="37"/>
      <c r="G21" s="14">
        <f t="shared" ca="1" si="42"/>
        <v>31.501885026964892</v>
      </c>
      <c r="H21" s="36"/>
      <c r="I21" s="174"/>
      <c r="J21" s="174"/>
      <c r="M21" s="112"/>
      <c r="O21">
        <f t="shared" si="18"/>
        <v>2029</v>
      </c>
      <c r="P21">
        <f>INDEX('[18]Displacement Source AC'!$DR$2:$EO$30,MATCH(P$9,'[18]Displacement Source AC'!$C$2:$C$30,0),MATCH($O21,'[18]Displacement Source AC'!$DR$35:$EO$35,0))</f>
        <v>0</v>
      </c>
      <c r="Q21">
        <f>INDEX('[18]Displacement Source AC'!$DR$2:$EO$30,MATCH(Q$9,'[18]Displacement Source AC'!$C$2:$C$30,0),MATCH($O21,'[18]Displacement Source AC'!$DR$35:$EO$35,0))</f>
        <v>0</v>
      </c>
      <c r="R21">
        <f>INDEX('[18]Displacement Source AC'!$DR$2:$EO$30,MATCH(R$9,'[18]Displacement Source AC'!$C$2:$C$30,0),MATCH($O21,'[18]Displacement Source AC'!$DR$35:$EO$35,0))</f>
        <v>0</v>
      </c>
      <c r="S21" s="354">
        <f>INDEX('[18]Displacement Source AC'!$DR$2:$EO$30,MATCH(S$9,'[18]Displacement Source AC'!$C$2:$C$30,0),MATCH($O21,'[18]Displacement Source AC'!$DR$35:$EO$35,0))*S$41</f>
        <v>0</v>
      </c>
      <c r="T21" s="354">
        <f>INDEX('[18]Displacement Source AC'!$DR$2:$EO$30,MATCH(T$9,'[18]Displacement Source AC'!$C$2:$C$30,0),MATCH($O21,'[18]Displacement Source AC'!$DR$35:$EO$35,0))*T$41</f>
        <v>0</v>
      </c>
      <c r="U21" s="174">
        <f>INDEX('[18]Displacement Source AC'!$DR$2:$EO$30,MATCH(U$9,'[18]Displacement Source AC'!$C$2:$C$30,0),MATCH($O21,'[18]Displacement Source AC'!$DR$35:$EO$35,0))</f>
        <v>0</v>
      </c>
      <c r="V21" s="354">
        <f>INDEX('[18]Displacement Source AC'!$DR$2:$EO$30,MATCH(V$9,'[18]Displacement Source AC'!$C$2:$C$30,0),MATCH($O21,'[18]Displacement Source AC'!$DR$35:$EO$35,0))*V$41</f>
        <v>0</v>
      </c>
      <c r="W21" s="354">
        <f>INDEX('[18]Displacement Source AC'!$DR$2:$EO$30,MATCH(W$9,'[18]Displacement Source AC'!$C$2:$C$30,0),MATCH($O21,'[18]Displacement Source AC'!$DR$35:$EO$35,0))*W$41</f>
        <v>0</v>
      </c>
      <c r="X21" s="354">
        <f>INDEX('[18]Displacement Source AC'!$DR$2:$EO$30,MATCH(X$9,'[18]Displacement Source AC'!$C$2:$C$30,0),MATCH($O21,'[18]Displacement Source AC'!$DR$35:$EO$35,0))*X$41</f>
        <v>0</v>
      </c>
      <c r="Y21" s="354">
        <f>INDEX('[18]Displacement Source AC'!$DR$2:$EO$30,MATCH(Y$9,'[18]Displacement Source AC'!$C$2:$C$30,0),MATCH($O21,'[18]Displacement Source AC'!$DR$35:$EO$35,0))*Y$41</f>
        <v>0</v>
      </c>
      <c r="Z21" s="354">
        <f>INDEX('[18]Displacement Source AC'!$DR$2:$EO$30,MATCH(Z$9,'[18]Displacement Source AC'!$C$2:$C$30,0),MATCH($O21,'[18]Displacement Source AC'!$DR$35:$EO$35,0))*Z$41</f>
        <v>0</v>
      </c>
      <c r="AA21" s="354">
        <f>INDEX('[18]Displacement Source AC'!$DR$2:$EO$30,MATCH(AA$9,'[18]Displacement Source AC'!$C$2:$C$30,0),MATCH($O21,'[18]Displacement Source AC'!$DR$35:$EO$35,0))*AA$41</f>
        <v>0</v>
      </c>
      <c r="AB21" s="354">
        <f>INDEX('[18]Displacement Source AC'!$DR$2:$EO$30,MATCH(AB$9,'[18]Displacement Source AC'!$C$2:$C$30,0),MATCH($O21,'[18]Displacement Source AC'!$DR$35:$EO$35,0))*AB$41</f>
        <v>0</v>
      </c>
      <c r="AC21" s="354">
        <f>INDEX('[18]Displacement Source AC'!$DR$2:$EO$30,MATCH(AC$9,'[18]Displacement Source AC'!$C$2:$C$30,0),MATCH($O21,'[18]Displacement Source AC'!$DR$35:$EO$35,0))*AC$41</f>
        <v>0</v>
      </c>
      <c r="AD21" s="354">
        <f>INDEX('[18]Displacement Source AC'!$DR$2:$EO$30,MATCH(AD$9,'[18]Displacement Source AC'!$C$2:$C$30,0),MATCH($O21,'[18]Displacement Source AC'!$DR$35:$EO$35,0))*AD$41</f>
        <v>0</v>
      </c>
      <c r="AE21" s="354">
        <f>INDEX('[18]Displacement Source AC'!$DR$2:$EO$30,MATCH(AE$9,'[18]Displacement Source AC'!$C$2:$C$30,0),MATCH($O21,'[18]Displacement Source AC'!$DR$35:$EO$35,0))*AE$41</f>
        <v>0</v>
      </c>
      <c r="AF21" s="354">
        <f>INDEX('[18]Displacement Source AC'!$DR$2:$EO$30,MATCH(AF$9,'[18]Displacement Source AC'!$C$2:$C$30,0),MATCH($O21,'[18]Displacement Source AC'!$DR$35:$EO$35,0))*AF$41</f>
        <v>0</v>
      </c>
      <c r="AG21" s="354">
        <f>INDEX('[18]Displacement Source AC'!$DR$2:$EO$30,MATCH(AG$9,'[18]Displacement Source AC'!$C$2:$C$30,0),MATCH($O21,'[18]Displacement Source AC'!$DR$35:$EO$35,0))*AG$41</f>
        <v>0</v>
      </c>
      <c r="AL21">
        <f t="shared" si="19"/>
        <v>0</v>
      </c>
      <c r="AM21">
        <f t="shared" si="19"/>
        <v>0</v>
      </c>
      <c r="AN21">
        <f t="shared" si="20"/>
        <v>0</v>
      </c>
      <c r="AO21">
        <f t="shared" si="21"/>
        <v>0</v>
      </c>
      <c r="AP21">
        <f t="shared" si="22"/>
        <v>0</v>
      </c>
      <c r="AQ21">
        <f t="shared" si="23"/>
        <v>0</v>
      </c>
      <c r="AR21">
        <f t="shared" si="24"/>
        <v>0</v>
      </c>
      <c r="AS21">
        <f t="shared" si="25"/>
        <v>0</v>
      </c>
      <c r="AT21">
        <f t="shared" si="26"/>
        <v>0</v>
      </c>
      <c r="AU21">
        <f t="shared" si="27"/>
        <v>0</v>
      </c>
      <c r="AV21">
        <f t="shared" si="28"/>
        <v>0</v>
      </c>
      <c r="AW21">
        <f t="shared" si="29"/>
        <v>0</v>
      </c>
      <c r="AX21">
        <f t="shared" si="30"/>
        <v>0</v>
      </c>
      <c r="AY21">
        <f t="shared" si="31"/>
        <v>0</v>
      </c>
      <c r="AZ21">
        <f t="shared" si="32"/>
        <v>0</v>
      </c>
      <c r="BA21">
        <f t="shared" si="33"/>
        <v>0</v>
      </c>
      <c r="BB21">
        <f t="shared" si="34"/>
        <v>0</v>
      </c>
      <c r="BC21">
        <f t="shared" si="35"/>
        <v>0</v>
      </c>
      <c r="BG21">
        <f t="shared" si="40"/>
        <v>2029</v>
      </c>
      <c r="BH21" s="130">
        <f>IFERROR(VLOOKUP($O21,'Table 3 ID Wind_2030'!$B$10:$K$37,10,FALSE),0)</f>
        <v>0</v>
      </c>
      <c r="BI21" s="130">
        <f>IFERROR(VLOOKUP($O21,'Table 3 UT CP Wind_2023'!$B$10:$K$37,10,FALSE),0)</f>
        <v>138.19449275362319</v>
      </c>
      <c r="BJ21" s="130">
        <f>IFERROR(VLOOKUP($O21,'Table 3 WYAE Wind_2024'!$B$10:$L$37,11,FALSE),0)</f>
        <v>186.94989583333333</v>
      </c>
      <c r="BK21" s="130">
        <f>IFERROR(VLOOKUP($O21,'Table 3 YK Wind wS_2029'!$B$10:$K$37,10,FALSE),0)</f>
        <v>143.38474081632654</v>
      </c>
      <c r="BL21" s="356"/>
      <c r="BM21" s="130">
        <f>IFERROR(VLOOKUP($O21,'Table 3 ID Wind wS_2032'!$B$10:$K$38,10,FALSE),0)</f>
        <v>0</v>
      </c>
      <c r="BN21" s="130">
        <f>IFERROR(VLOOKUP($O21,'Table 3 PV wS YK_2024'!$B$10:$K$40,10,FALSE),0)</f>
        <v>104.66</v>
      </c>
      <c r="BO21" s="356"/>
      <c r="BP21" s="130">
        <f>IFERROR(VLOOKUP($O21,'Table 3 PV wS SO_2024'!$B$10:$K$40,10,FALSE),0)</f>
        <v>104.30000000000001</v>
      </c>
      <c r="BQ21" s="356"/>
      <c r="BR21" s="130">
        <f>IFERROR(VLOOKUP($O21,'Table 3 PV wS UTN_2024'!$B$10:$K$43,10,FALSE),0)</f>
        <v>103.4</v>
      </c>
      <c r="BS21" s="130">
        <f>IFERROR(VLOOKUP($O21,'Table 3 PV wS JB_2024'!$B$10:$K$40,10,FALSE),0)</f>
        <v>100.4</v>
      </c>
      <c r="BT21" s="130">
        <f>IFERROR(VLOOKUP($O21,'Table 3 PV wS JB_2029'!$B$10:$K$40,10,FALSE),0)</f>
        <v>92.178924457429048</v>
      </c>
      <c r="BU21" s="356"/>
      <c r="BV21" s="130">
        <f>IFERROR(VLOOKUP($O21,'Table 3 PV wS UTS_2024'!$B$10:$K$38,10,FALSE),0)</f>
        <v>102.20000000000002</v>
      </c>
      <c r="BW21" s="130">
        <f>IFERROR(VLOOKUP($O21,'Table 3 PV wS UTS_2030'!$B$10:$K$38,10,FALSE),0)</f>
        <v>30.65</v>
      </c>
      <c r="BX21" s="355"/>
      <c r="BY21" s="130">
        <f>IFERROR(VLOOKUP($O21,'Table 3 185 MW (NTN) 2026)'!$B$13:$L$40,11,FALSE),0)</f>
        <v>119.12</v>
      </c>
      <c r="CD21">
        <f>SUM(AL$13:AL21)*BH21/1000</f>
        <v>0</v>
      </c>
      <c r="CE21">
        <f>SUM(AM$13:AM21)*BI21/1000</f>
        <v>11.214289087599266</v>
      </c>
      <c r="CF21">
        <f>SUM(AN$13:AN21)*BJ21/1000</f>
        <v>0</v>
      </c>
      <c r="CG21">
        <f>SUM(AO$13:AO21)*BK21/1000</f>
        <v>0</v>
      </c>
      <c r="CH21">
        <f>SUM(AP$13:AP21)*BL21/1000</f>
        <v>0</v>
      </c>
      <c r="CI21">
        <f>SUM(AQ$13:AQ21)*BM21/1000</f>
        <v>0</v>
      </c>
      <c r="CJ21">
        <f>SUM(AR$13:AR21)*BN21/1000</f>
        <v>0</v>
      </c>
      <c r="CK21">
        <f>SUM(AS$13:AS21)*BO21/1000</f>
        <v>0</v>
      </c>
      <c r="CL21">
        <f>SUM(AT$13:AT21)*BP21/1000</f>
        <v>0</v>
      </c>
      <c r="CM21">
        <f>SUM(AU$13:AU21)*BQ21/1000</f>
        <v>0</v>
      </c>
      <c r="CN21">
        <f>SUM(AV$13:AV21)*BR21/1000</f>
        <v>0</v>
      </c>
      <c r="CO21">
        <f>SUM(AW$13:AW21)*BS21/1000</f>
        <v>0</v>
      </c>
      <c r="CP21">
        <f>SUM(AX$13:AX21)*BT21/1000</f>
        <v>0</v>
      </c>
      <c r="CQ21">
        <f>SUM(AY$13:AY21)*BU21/1000</f>
        <v>0</v>
      </c>
      <c r="CR21">
        <f>SUM(AZ$13:AZ21)*BV21/1000</f>
        <v>0</v>
      </c>
      <c r="CS21">
        <f>SUM(BA$13:BA21)*BW21/1000</f>
        <v>0</v>
      </c>
      <c r="CT21">
        <f>SUM(BB$13:BB21)*BX21/1000</f>
        <v>0</v>
      </c>
      <c r="CU21">
        <f>SUM(BC$13:BC21)*BY21/1000</f>
        <v>0</v>
      </c>
      <c r="CV21">
        <f>SUM(BD$13:BD21)*BZ21/1000</f>
        <v>0</v>
      </c>
      <c r="CW21">
        <f>SUM(BE$13:BE21)*CA21/1000</f>
        <v>0</v>
      </c>
      <c r="CX21">
        <f>SUM(BF$13:BF21)*CB21/1000</f>
        <v>0</v>
      </c>
      <c r="CY21">
        <f t="shared" si="43"/>
        <v>11.214289087599266</v>
      </c>
      <c r="DA21">
        <f t="shared" si="37"/>
        <v>2029</v>
      </c>
      <c r="DB21" s="89">
        <f>IFERROR(VLOOKUP($DA21,'Table 3 TransCost'!$B$10:$E$40,4,FALSE),0)</f>
        <v>53.49</v>
      </c>
      <c r="DC21" s="174">
        <f t="shared" si="41"/>
        <v>0</v>
      </c>
    </row>
    <row r="22" spans="2:107">
      <c r="B22" s="15">
        <f t="shared" si="38"/>
        <v>2030</v>
      </c>
      <c r="C22" s="9">
        <f t="shared" si="17"/>
        <v>143.39471475216857</v>
      </c>
      <c r="D22" s="45"/>
      <c r="E22" s="9">
        <f t="shared" ca="1" si="39"/>
        <v>-23.265837412348656</v>
      </c>
      <c r="F22" s="37"/>
      <c r="G22" s="14">
        <f t="shared" ca="1" si="42"/>
        <v>32.305650225487263</v>
      </c>
      <c r="H22" s="36"/>
      <c r="I22" s="174"/>
      <c r="J22" s="174"/>
      <c r="M22" s="112"/>
      <c r="O22">
        <f t="shared" si="18"/>
        <v>2030</v>
      </c>
      <c r="P22">
        <f>INDEX('[18]Displacement Source AC'!$DR$2:$EO$30,MATCH(P$9,'[18]Displacement Source AC'!$C$2:$C$30,0),MATCH($O22,'[18]Displacement Source AC'!$DR$35:$EO$35,0))</f>
        <v>0</v>
      </c>
      <c r="Q22">
        <f>INDEX('[18]Displacement Source AC'!$DR$2:$EO$30,MATCH(Q$9,'[18]Displacement Source AC'!$C$2:$C$30,0),MATCH($O22,'[18]Displacement Source AC'!$DR$35:$EO$35,0))</f>
        <v>0</v>
      </c>
      <c r="R22">
        <f>INDEX('[18]Displacement Source AC'!$DR$2:$EO$30,MATCH(R$9,'[18]Displacement Source AC'!$C$2:$C$30,0),MATCH($O22,'[18]Displacement Source AC'!$DR$35:$EO$35,0))</f>
        <v>0</v>
      </c>
      <c r="S22" s="354">
        <f>INDEX('[18]Displacement Source AC'!$DR$2:$EO$30,MATCH(S$9,'[18]Displacement Source AC'!$C$2:$C$30,0),MATCH($O22,'[18]Displacement Source AC'!$DR$35:$EO$35,0))*S$41</f>
        <v>0</v>
      </c>
      <c r="T22" s="354">
        <f>INDEX('[18]Displacement Source AC'!$DR$2:$EO$30,MATCH(T$9,'[18]Displacement Source AC'!$C$2:$C$30,0),MATCH($O22,'[18]Displacement Source AC'!$DR$35:$EO$35,0))*T$41</f>
        <v>0</v>
      </c>
      <c r="U22" s="174">
        <f>INDEX('[18]Displacement Source AC'!$DR$2:$EO$30,MATCH(U$9,'[18]Displacement Source AC'!$C$2:$C$30,0),MATCH($O22,'[18]Displacement Source AC'!$DR$35:$EO$35,0))</f>
        <v>0</v>
      </c>
      <c r="V22" s="354">
        <f>INDEX('[18]Displacement Source AC'!$DR$2:$EO$30,MATCH(V$9,'[18]Displacement Source AC'!$C$2:$C$30,0),MATCH($O22,'[18]Displacement Source AC'!$DR$35:$EO$35,0))*V$41</f>
        <v>0</v>
      </c>
      <c r="W22" s="354">
        <f>INDEX('[18]Displacement Source AC'!$DR$2:$EO$30,MATCH(W$9,'[18]Displacement Source AC'!$C$2:$C$30,0),MATCH($O22,'[18]Displacement Source AC'!$DR$35:$EO$35,0))*W$41</f>
        <v>0</v>
      </c>
      <c r="X22" s="354">
        <f>INDEX('[18]Displacement Source AC'!$DR$2:$EO$30,MATCH(X$9,'[18]Displacement Source AC'!$C$2:$C$30,0),MATCH($O22,'[18]Displacement Source AC'!$DR$35:$EO$35,0))*X$41</f>
        <v>0</v>
      </c>
      <c r="Y22" s="354">
        <f>INDEX('[18]Displacement Source AC'!$DR$2:$EO$30,MATCH(Y$9,'[18]Displacement Source AC'!$C$2:$C$30,0),MATCH($O22,'[18]Displacement Source AC'!$DR$35:$EO$35,0))*Y$41</f>
        <v>0</v>
      </c>
      <c r="Z22" s="354">
        <f>INDEX('[18]Displacement Source AC'!$DR$2:$EO$30,MATCH(Z$9,'[18]Displacement Source AC'!$C$2:$C$30,0),MATCH($O22,'[18]Displacement Source AC'!$DR$35:$EO$35,0))*Z$41</f>
        <v>0</v>
      </c>
      <c r="AA22" s="354">
        <f>INDEX('[18]Displacement Source AC'!$DR$2:$EO$30,MATCH(AA$9,'[18]Displacement Source AC'!$C$2:$C$30,0),MATCH($O22,'[18]Displacement Source AC'!$DR$35:$EO$35,0))*AA$41</f>
        <v>0</v>
      </c>
      <c r="AB22" s="354">
        <f>INDEX('[18]Displacement Source AC'!$DR$2:$EO$30,MATCH(AB$9,'[18]Displacement Source AC'!$C$2:$C$30,0),MATCH($O22,'[18]Displacement Source AC'!$DR$35:$EO$35,0))*AB$41</f>
        <v>0</v>
      </c>
      <c r="AC22" s="354">
        <f>INDEX('[18]Displacement Source AC'!$DR$2:$EO$30,MATCH(AC$9,'[18]Displacement Source AC'!$C$2:$C$30,0),MATCH($O22,'[18]Displacement Source AC'!$DR$35:$EO$35,0))*AC$41</f>
        <v>0</v>
      </c>
      <c r="AD22" s="354">
        <f>INDEX('[18]Displacement Source AC'!$DR$2:$EO$30,MATCH(AD$9,'[18]Displacement Source AC'!$C$2:$C$30,0),MATCH($O22,'[18]Displacement Source AC'!$DR$35:$EO$35,0))*AD$41</f>
        <v>0</v>
      </c>
      <c r="AE22" s="354">
        <f>INDEX('[18]Displacement Source AC'!$DR$2:$EO$30,MATCH(AE$9,'[18]Displacement Source AC'!$C$2:$C$30,0),MATCH($O22,'[18]Displacement Source AC'!$DR$35:$EO$35,0))*AE$41</f>
        <v>0</v>
      </c>
      <c r="AF22" s="354">
        <f>INDEX('[18]Displacement Source AC'!$DR$2:$EO$30,MATCH(AF$9,'[18]Displacement Source AC'!$C$2:$C$30,0),MATCH($O22,'[18]Displacement Source AC'!$DR$35:$EO$35,0))*AF$41</f>
        <v>0</v>
      </c>
      <c r="AG22" s="354">
        <f>INDEX('[18]Displacement Source AC'!$DR$2:$EO$30,MATCH(AG$9,'[18]Displacement Source AC'!$C$2:$C$30,0),MATCH($O22,'[18]Displacement Source AC'!$DR$35:$EO$35,0))*AG$41</f>
        <v>0</v>
      </c>
      <c r="AL22">
        <f t="shared" si="19"/>
        <v>0</v>
      </c>
      <c r="AM22">
        <f t="shared" si="19"/>
        <v>0</v>
      </c>
      <c r="AN22">
        <f t="shared" si="20"/>
        <v>0</v>
      </c>
      <c r="AO22">
        <f t="shared" si="21"/>
        <v>0</v>
      </c>
      <c r="AP22">
        <f t="shared" si="22"/>
        <v>0</v>
      </c>
      <c r="AQ22">
        <f t="shared" si="23"/>
        <v>0</v>
      </c>
      <c r="AR22">
        <f t="shared" si="24"/>
        <v>0</v>
      </c>
      <c r="AS22">
        <f t="shared" si="25"/>
        <v>0</v>
      </c>
      <c r="AT22">
        <f t="shared" si="26"/>
        <v>0</v>
      </c>
      <c r="AU22">
        <f t="shared" si="27"/>
        <v>0</v>
      </c>
      <c r="AV22">
        <f t="shared" si="28"/>
        <v>0</v>
      </c>
      <c r="AW22">
        <f t="shared" si="29"/>
        <v>0</v>
      </c>
      <c r="AX22">
        <f t="shared" si="30"/>
        <v>0</v>
      </c>
      <c r="AY22">
        <f t="shared" si="31"/>
        <v>0</v>
      </c>
      <c r="AZ22">
        <f t="shared" si="32"/>
        <v>0</v>
      </c>
      <c r="BA22">
        <f t="shared" si="33"/>
        <v>0</v>
      </c>
      <c r="BB22">
        <f t="shared" si="34"/>
        <v>0</v>
      </c>
      <c r="BC22">
        <f t="shared" si="35"/>
        <v>0</v>
      </c>
      <c r="BG22">
        <f t="shared" si="40"/>
        <v>2030</v>
      </c>
      <c r="BH22" s="130">
        <f>IFERROR(VLOOKUP($O22,'Table 3 ID Wind_2030'!$B$10:$K$37,10,FALSE),0)</f>
        <v>136.2952817537722</v>
      </c>
      <c r="BI22" s="130">
        <f>IFERROR(VLOOKUP($O22,'Table 3 UT CP Wind_2023'!$B$10:$K$37,10,FALSE),0)</f>
        <v>141.36507246376812</v>
      </c>
      <c r="BJ22" s="130">
        <f>IFERROR(VLOOKUP($O22,'Table 3 WYAE Wind_2024'!$B$10:$L$37,11,FALSE),0)</f>
        <v>191.23999999999998</v>
      </c>
      <c r="BK22" s="130">
        <f>IFERROR(VLOOKUP($O22,'Table 3 YK Wind wS_2029'!$B$10:$K$37,10,FALSE),0)</f>
        <v>146.62020408163264</v>
      </c>
      <c r="BL22" s="356"/>
      <c r="BM22" s="130">
        <f>IFERROR(VLOOKUP($O22,'Table 3 ID Wind wS_2032'!$B$10:$K$38,10,FALSE),0)</f>
        <v>0</v>
      </c>
      <c r="BN22" s="130">
        <f>IFERROR(VLOOKUP($O22,'Table 3 PV wS YK_2024'!$B$10:$K$40,10,FALSE),0)</f>
        <v>107.06000000000002</v>
      </c>
      <c r="BO22" s="356"/>
      <c r="BP22" s="130">
        <f>IFERROR(VLOOKUP($O22,'Table 3 PV wS SO_2024'!$B$10:$K$40,10,FALSE),0)</f>
        <v>106.69</v>
      </c>
      <c r="BQ22" s="356"/>
      <c r="BR22" s="130">
        <f>IFERROR(VLOOKUP($O22,'Table 3 PV wS UTN_2024'!$B$10:$K$43,10,FALSE),0)</f>
        <v>105.78000000000002</v>
      </c>
      <c r="BS22" s="130">
        <f>IFERROR(VLOOKUP($O22,'Table 3 PV wS JB_2024'!$B$10:$K$40,10,FALSE),0)</f>
        <v>102.69999999999999</v>
      </c>
      <c r="BT22" s="130">
        <f>IFERROR(VLOOKUP($O22,'Table 3 PV wS JB_2029'!$B$10:$K$40,10,FALSE),0)</f>
        <v>94.289999999999992</v>
      </c>
      <c r="BU22" s="356"/>
      <c r="BV22" s="130">
        <f>IFERROR(VLOOKUP($O22,'Table 3 PV wS UTS_2024'!$B$10:$K$38,10,FALSE),0)</f>
        <v>104.55000000000001</v>
      </c>
      <c r="BW22" s="130">
        <f>IFERROR(VLOOKUP($O22,'Table 3 PV wS UTS_2030'!$B$10:$K$38,10,FALSE),0)</f>
        <v>134.52129714599963</v>
      </c>
      <c r="BX22" s="355"/>
      <c r="BY22" s="130">
        <f>IFERROR(VLOOKUP($O22,'Table 3 185 MW (NTN) 2026)'!$B$13:$L$40,11,FALSE),0)</f>
        <v>121.86</v>
      </c>
      <c r="CD22">
        <f>SUM(AL$13:AL22)*BH22/1000</f>
        <v>0</v>
      </c>
      <c r="CE22">
        <f>SUM(AM$13:AM22)*BI22/1000</f>
        <v>11.471577180173487</v>
      </c>
      <c r="CF22">
        <f>SUM(AN$13:AN22)*BJ22/1000</f>
        <v>0</v>
      </c>
      <c r="CG22">
        <f>SUM(AO$13:AO22)*BK22/1000</f>
        <v>0</v>
      </c>
      <c r="CH22">
        <f>SUM(AP$13:AP22)*BL22/1000</f>
        <v>0</v>
      </c>
      <c r="CI22">
        <f>SUM(AQ$13:AQ22)*BM22/1000</f>
        <v>0</v>
      </c>
      <c r="CJ22">
        <f>SUM(AR$13:AR22)*BN22/1000</f>
        <v>0</v>
      </c>
      <c r="CK22">
        <f>SUM(AS$13:AS22)*BO22/1000</f>
        <v>0</v>
      </c>
      <c r="CL22">
        <f>SUM(AT$13:AT22)*BP22/1000</f>
        <v>0</v>
      </c>
      <c r="CM22">
        <f>SUM(AU$13:AU22)*BQ22/1000</f>
        <v>0</v>
      </c>
      <c r="CN22">
        <f>SUM(AV$13:AV22)*BR22/1000</f>
        <v>0</v>
      </c>
      <c r="CO22">
        <f>SUM(AW$13:AW22)*BS22/1000</f>
        <v>0</v>
      </c>
      <c r="CP22">
        <f>SUM(AX$13:AX22)*BT22/1000</f>
        <v>0</v>
      </c>
      <c r="CQ22">
        <f>SUM(AY$13:AY22)*BU22/1000</f>
        <v>0</v>
      </c>
      <c r="CR22">
        <f>SUM(AZ$13:AZ22)*BV22/1000</f>
        <v>0</v>
      </c>
      <c r="CS22">
        <f>SUM(BA$13:BA22)*BW22/1000</f>
        <v>0</v>
      </c>
      <c r="CT22">
        <f>SUM(BB$13:BB22)*BX22/1000</f>
        <v>0</v>
      </c>
      <c r="CU22">
        <f>SUM(BC$13:BC22)*BY22/1000</f>
        <v>0</v>
      </c>
      <c r="CV22">
        <f>SUM(BD$13:BD22)*BZ22/1000</f>
        <v>0</v>
      </c>
      <c r="CW22">
        <f>SUM(BE$13:BE22)*CA22/1000</f>
        <v>0</v>
      </c>
      <c r="CX22">
        <f>SUM(BF$13:BF22)*CB22/1000</f>
        <v>0</v>
      </c>
      <c r="CY22">
        <f t="shared" si="43"/>
        <v>11.471577180173487</v>
      </c>
      <c r="DA22">
        <f t="shared" si="37"/>
        <v>2030</v>
      </c>
      <c r="DB22" s="89">
        <f>IFERROR(VLOOKUP($DA22,'Table 3 TransCost'!$B$10:$E$40,4,FALSE),0)</f>
        <v>54.72</v>
      </c>
      <c r="DC22" s="174">
        <f t="shared" si="41"/>
        <v>0</v>
      </c>
    </row>
    <row r="23" spans="2:107">
      <c r="B23" s="15">
        <f t="shared" si="38"/>
        <v>2031</v>
      </c>
      <c r="C23" s="9">
        <f t="shared" si="17"/>
        <v>146.69093544724745</v>
      </c>
      <c r="D23" s="45"/>
      <c r="E23" s="9">
        <f t="shared" ca="1" si="39"/>
        <v>-23.344222484772068</v>
      </c>
      <c r="F23" s="37"/>
      <c r="G23" s="14">
        <f t="shared" ca="1" si="42"/>
        <v>33.504689414653562</v>
      </c>
      <c r="H23" s="36"/>
      <c r="I23" s="174"/>
      <c r="J23" s="174"/>
      <c r="M23" s="112"/>
      <c r="O23">
        <f t="shared" si="18"/>
        <v>2031</v>
      </c>
      <c r="P23">
        <f>INDEX('[18]Displacement Source AC'!$DR$2:$EO$30,MATCH(P$9,'[18]Displacement Source AC'!$C$2:$C$30,0),MATCH($O23,'[18]Displacement Source AC'!$DR$35:$EO$35,0))</f>
        <v>0</v>
      </c>
      <c r="Q23">
        <f>INDEX('[18]Displacement Source AC'!$DR$2:$EO$30,MATCH(Q$9,'[18]Displacement Source AC'!$C$2:$C$30,0),MATCH($O23,'[18]Displacement Source AC'!$DR$35:$EO$35,0))</f>
        <v>0</v>
      </c>
      <c r="R23">
        <f>INDEX('[18]Displacement Source AC'!$DR$2:$EO$30,MATCH(R$9,'[18]Displacement Source AC'!$C$2:$C$30,0),MATCH($O23,'[18]Displacement Source AC'!$DR$35:$EO$35,0))</f>
        <v>0</v>
      </c>
      <c r="S23" s="354">
        <f>INDEX('[18]Displacement Source AC'!$DR$2:$EO$30,MATCH(S$9,'[18]Displacement Source AC'!$C$2:$C$30,0),MATCH($O23,'[18]Displacement Source AC'!$DR$35:$EO$35,0))*S$41</f>
        <v>0</v>
      </c>
      <c r="T23" s="354">
        <f>INDEX('[18]Displacement Source AC'!$DR$2:$EO$30,MATCH(T$9,'[18]Displacement Source AC'!$C$2:$C$30,0),MATCH($O23,'[18]Displacement Source AC'!$DR$35:$EO$35,0))*T$41</f>
        <v>0</v>
      </c>
      <c r="U23" s="174">
        <f>INDEX('[18]Displacement Source AC'!$DR$2:$EO$30,MATCH(U$9,'[18]Displacement Source AC'!$C$2:$C$30,0),MATCH($O23,'[18]Displacement Source AC'!$DR$35:$EO$35,0))</f>
        <v>0</v>
      </c>
      <c r="V23" s="354">
        <f>INDEX('[18]Displacement Source AC'!$DR$2:$EO$30,MATCH(V$9,'[18]Displacement Source AC'!$C$2:$C$30,0),MATCH($O23,'[18]Displacement Source AC'!$DR$35:$EO$35,0))*V$41</f>
        <v>0</v>
      </c>
      <c r="W23" s="354">
        <f>INDEX('[18]Displacement Source AC'!$DR$2:$EO$30,MATCH(W$9,'[18]Displacement Source AC'!$C$2:$C$30,0),MATCH($O23,'[18]Displacement Source AC'!$DR$35:$EO$35,0))*W$41</f>
        <v>0</v>
      </c>
      <c r="X23" s="354">
        <f>INDEX('[18]Displacement Source AC'!$DR$2:$EO$30,MATCH(X$9,'[18]Displacement Source AC'!$C$2:$C$30,0),MATCH($O23,'[18]Displacement Source AC'!$DR$35:$EO$35,0))*X$41</f>
        <v>0</v>
      </c>
      <c r="Y23" s="354">
        <f>INDEX('[18]Displacement Source AC'!$DR$2:$EO$30,MATCH(Y$9,'[18]Displacement Source AC'!$C$2:$C$30,0),MATCH($O23,'[18]Displacement Source AC'!$DR$35:$EO$35,0))*Y$41</f>
        <v>0</v>
      </c>
      <c r="Z23" s="354">
        <f>INDEX('[18]Displacement Source AC'!$DR$2:$EO$30,MATCH(Z$9,'[18]Displacement Source AC'!$C$2:$C$30,0),MATCH($O23,'[18]Displacement Source AC'!$DR$35:$EO$35,0))*Z$41</f>
        <v>0</v>
      </c>
      <c r="AA23" s="354">
        <f>INDEX('[18]Displacement Source AC'!$DR$2:$EO$30,MATCH(AA$9,'[18]Displacement Source AC'!$C$2:$C$30,0),MATCH($O23,'[18]Displacement Source AC'!$DR$35:$EO$35,0))*AA$41</f>
        <v>0</v>
      </c>
      <c r="AB23" s="354">
        <f>INDEX('[18]Displacement Source AC'!$DR$2:$EO$30,MATCH(AB$9,'[18]Displacement Source AC'!$C$2:$C$30,0),MATCH($O23,'[18]Displacement Source AC'!$DR$35:$EO$35,0))*AB$41</f>
        <v>0</v>
      </c>
      <c r="AC23" s="354">
        <f>INDEX('[18]Displacement Source AC'!$DR$2:$EO$30,MATCH(AC$9,'[18]Displacement Source AC'!$C$2:$C$30,0),MATCH($O23,'[18]Displacement Source AC'!$DR$35:$EO$35,0))*AC$41</f>
        <v>0</v>
      </c>
      <c r="AD23" s="354">
        <f>INDEX('[18]Displacement Source AC'!$DR$2:$EO$30,MATCH(AD$9,'[18]Displacement Source AC'!$C$2:$C$30,0),MATCH($O23,'[18]Displacement Source AC'!$DR$35:$EO$35,0))*AD$41</f>
        <v>0</v>
      </c>
      <c r="AE23" s="354">
        <f>INDEX('[18]Displacement Source AC'!$DR$2:$EO$30,MATCH(AE$9,'[18]Displacement Source AC'!$C$2:$C$30,0),MATCH($O23,'[18]Displacement Source AC'!$DR$35:$EO$35,0))*AE$41</f>
        <v>0</v>
      </c>
      <c r="AF23" s="354">
        <f>INDEX('[18]Displacement Source AC'!$DR$2:$EO$30,MATCH(AF$9,'[18]Displacement Source AC'!$C$2:$C$30,0),MATCH($O23,'[18]Displacement Source AC'!$DR$35:$EO$35,0))*AF$41</f>
        <v>0</v>
      </c>
      <c r="AG23" s="354">
        <f>INDEX('[18]Displacement Source AC'!$DR$2:$EO$30,MATCH(AG$9,'[18]Displacement Source AC'!$C$2:$C$30,0),MATCH($O23,'[18]Displacement Source AC'!$DR$35:$EO$35,0))*AG$41</f>
        <v>0</v>
      </c>
      <c r="AL23">
        <f t="shared" si="19"/>
        <v>0</v>
      </c>
      <c r="AM23">
        <f t="shared" si="19"/>
        <v>0</v>
      </c>
      <c r="AN23">
        <f t="shared" si="20"/>
        <v>0</v>
      </c>
      <c r="AO23">
        <f t="shared" si="21"/>
        <v>0</v>
      </c>
      <c r="AP23">
        <f t="shared" si="22"/>
        <v>0</v>
      </c>
      <c r="AQ23">
        <f t="shared" si="23"/>
        <v>0</v>
      </c>
      <c r="AR23">
        <f t="shared" si="24"/>
        <v>0</v>
      </c>
      <c r="AS23">
        <f t="shared" si="25"/>
        <v>0</v>
      </c>
      <c r="AT23">
        <f t="shared" si="26"/>
        <v>0</v>
      </c>
      <c r="AU23">
        <f t="shared" si="27"/>
        <v>0</v>
      </c>
      <c r="AV23">
        <f t="shared" si="28"/>
        <v>0</v>
      </c>
      <c r="AW23">
        <f t="shared" si="29"/>
        <v>0</v>
      </c>
      <c r="AX23">
        <f t="shared" si="30"/>
        <v>0</v>
      </c>
      <c r="AY23">
        <f t="shared" si="31"/>
        <v>0</v>
      </c>
      <c r="AZ23">
        <f t="shared" si="32"/>
        <v>0</v>
      </c>
      <c r="BA23">
        <f t="shared" si="33"/>
        <v>0</v>
      </c>
      <c r="BB23">
        <f t="shared" si="34"/>
        <v>0</v>
      </c>
      <c r="BC23">
        <f t="shared" si="35"/>
        <v>0</v>
      </c>
      <c r="BG23">
        <f t="shared" si="40"/>
        <v>2031</v>
      </c>
      <c r="BH23" s="130">
        <f>IFERROR(VLOOKUP($O23,'Table 3 ID Wind_2030'!$B$10:$K$37,10,FALSE),0)</f>
        <v>139.43004232397075</v>
      </c>
      <c r="BI23" s="130">
        <f>IFERROR(VLOOKUP($O23,'Table 3 UT CP Wind_2023'!$B$10:$K$37,10,FALSE),0)</f>
        <v>144.61463768115942</v>
      </c>
      <c r="BJ23" s="130">
        <f>IFERROR(VLOOKUP($O23,'Table 3 WYAE Wind_2024'!$B$10:$L$37,11,FALSE),0)</f>
        <v>195.62989583333334</v>
      </c>
      <c r="BK23" s="130">
        <f>IFERROR(VLOOKUP($O23,'Table 3 YK Wind wS_2029'!$B$10:$K$37,10,FALSE),0)</f>
        <v>150.02244897959184</v>
      </c>
      <c r="BL23" s="356"/>
      <c r="BM23" s="130">
        <f>IFERROR(VLOOKUP($O23,'Table 3 ID Wind wS_2032'!$B$10:$K$38,10,FALSE),0)</f>
        <v>0</v>
      </c>
      <c r="BN23" s="130">
        <f>IFERROR(VLOOKUP($O23,'Table 3 PV wS YK_2024'!$B$10:$K$40,10,FALSE),0)</f>
        <v>109.52</v>
      </c>
      <c r="BO23" s="356"/>
      <c r="BP23" s="130">
        <f>IFERROR(VLOOKUP($O23,'Table 3 PV wS SO_2024'!$B$10:$K$40,10,FALSE),0)</f>
        <v>109.13999999999999</v>
      </c>
      <c r="BQ23" s="356"/>
      <c r="BR23" s="130">
        <f>IFERROR(VLOOKUP($O23,'Table 3 PV wS UTN_2024'!$B$10:$K$43,10,FALSE),0)</f>
        <v>108.21</v>
      </c>
      <c r="BS23" s="130">
        <f>IFERROR(VLOOKUP($O23,'Table 3 PV wS JB_2024'!$B$10:$K$40,10,FALSE),0)</f>
        <v>105.06</v>
      </c>
      <c r="BT23" s="130">
        <f>IFERROR(VLOOKUP($O23,'Table 3 PV wS JB_2029'!$B$10:$K$40,10,FALSE),0)</f>
        <v>96.460000000000008</v>
      </c>
      <c r="BU23" s="356"/>
      <c r="BV23" s="130">
        <f>IFERROR(VLOOKUP($O23,'Table 3 PV wS UTS_2024'!$B$10:$K$38,10,FALSE),0)</f>
        <v>106.95</v>
      </c>
      <c r="BW23" s="130">
        <f>IFERROR(VLOOKUP($O23,'Table 3 PV wS UTS_2030'!$B$10:$K$38,10,FALSE),0)</f>
        <v>137.60999999999999</v>
      </c>
      <c r="BX23" s="355"/>
      <c r="BY23" s="130">
        <f>IFERROR(VLOOKUP($O23,'Table 3 185 MW (NTN) 2026)'!$B$13:$L$40,11,FALSE),0)</f>
        <v>124.67</v>
      </c>
      <c r="CD23">
        <f>SUM(AL$13:AL23)*BH23/1000</f>
        <v>0</v>
      </c>
      <c r="CE23">
        <f>SUM(AM$13:AM23)*BI23/1000</f>
        <v>11.735274835779796</v>
      </c>
      <c r="CF23">
        <f>SUM(AN$13:AN23)*BJ23/1000</f>
        <v>0</v>
      </c>
      <c r="CG23">
        <f>SUM(AO$13:AO23)*BK23/1000</f>
        <v>0</v>
      </c>
      <c r="CH23">
        <f>SUM(AP$13:AP23)*BL23/1000</f>
        <v>0</v>
      </c>
      <c r="CI23">
        <f>SUM(AQ$13:AQ23)*BM23/1000</f>
        <v>0</v>
      </c>
      <c r="CJ23">
        <f>SUM(AR$13:AR23)*BN23/1000</f>
        <v>0</v>
      </c>
      <c r="CK23">
        <f>SUM(AS$13:AS23)*BO23/1000</f>
        <v>0</v>
      </c>
      <c r="CL23">
        <f>SUM(AT$13:AT23)*BP23/1000</f>
        <v>0</v>
      </c>
      <c r="CM23">
        <f>SUM(AU$13:AU23)*BQ23/1000</f>
        <v>0</v>
      </c>
      <c r="CN23">
        <f>SUM(AV$13:AV23)*BR23/1000</f>
        <v>0</v>
      </c>
      <c r="CO23">
        <f>SUM(AW$13:AW23)*BS23/1000</f>
        <v>0</v>
      </c>
      <c r="CP23">
        <f>SUM(AX$13:AX23)*BT23/1000</f>
        <v>0</v>
      </c>
      <c r="CQ23">
        <f>SUM(AY$13:AY23)*BU23/1000</f>
        <v>0</v>
      </c>
      <c r="CR23">
        <f>SUM(AZ$13:AZ23)*BV23/1000</f>
        <v>0</v>
      </c>
      <c r="CS23">
        <f>SUM(BA$13:BA23)*BW23/1000</f>
        <v>0</v>
      </c>
      <c r="CT23">
        <f>SUM(BB$13:BB23)*BX23/1000</f>
        <v>0</v>
      </c>
      <c r="CU23">
        <f>SUM(BC$13:BC23)*BY23/1000</f>
        <v>0</v>
      </c>
      <c r="CV23">
        <f>SUM(BD$13:BD23)*BZ23/1000</f>
        <v>0</v>
      </c>
      <c r="CW23">
        <f>SUM(BE$13:BE23)*CA23/1000</f>
        <v>0</v>
      </c>
      <c r="CX23">
        <f>SUM(BF$13:BF23)*CB23/1000</f>
        <v>0</v>
      </c>
      <c r="CY23">
        <f t="shared" si="43"/>
        <v>11.735274835779796</v>
      </c>
      <c r="DA23">
        <f t="shared" si="37"/>
        <v>2031</v>
      </c>
      <c r="DB23" s="89">
        <f>IFERROR(VLOOKUP($DA23,'Table 3 TransCost'!$B$10:$E$40,4,FALSE),0)</f>
        <v>55.98</v>
      </c>
      <c r="DC23" s="174">
        <f t="shared" si="41"/>
        <v>0</v>
      </c>
    </row>
    <row r="24" spans="2:107">
      <c r="B24" s="15">
        <f t="shared" si="38"/>
        <v>2032</v>
      </c>
      <c r="C24" s="9">
        <f t="shared" si="17"/>
        <v>150.05257484758499</v>
      </c>
      <c r="D24" s="45"/>
      <c r="E24" s="9">
        <f t="shared" ca="1" si="39"/>
        <v>-23.596888097231808</v>
      </c>
      <c r="F24" s="37"/>
      <c r="G24" s="14">
        <f t="shared" ca="1" si="42"/>
        <v>34.508961420526958</v>
      </c>
      <c r="H24" s="36"/>
      <c r="I24" s="174"/>
      <c r="J24" s="174"/>
      <c r="M24" s="112"/>
      <c r="O24">
        <f t="shared" si="18"/>
        <v>2032</v>
      </c>
      <c r="P24">
        <f>INDEX('[18]Displacement Source AC'!$DR$2:$EO$30,MATCH(P$9,'[18]Displacement Source AC'!$C$2:$C$30,0),MATCH($O24,'[18]Displacement Source AC'!$DR$35:$EO$35,0))</f>
        <v>0</v>
      </c>
      <c r="Q24">
        <f>INDEX('[18]Displacement Source AC'!$DR$2:$EO$30,MATCH(Q$9,'[18]Displacement Source AC'!$C$2:$C$30,0),MATCH($O24,'[18]Displacement Source AC'!$DR$35:$EO$35,0))</f>
        <v>0</v>
      </c>
      <c r="R24">
        <f>INDEX('[18]Displacement Source AC'!$DR$2:$EO$30,MATCH(R$9,'[18]Displacement Source AC'!$C$2:$C$30,0),MATCH($O24,'[18]Displacement Source AC'!$DR$35:$EO$35,0))</f>
        <v>0</v>
      </c>
      <c r="S24" s="354">
        <f>INDEX('[18]Displacement Source AC'!$DR$2:$EO$30,MATCH(S$9,'[18]Displacement Source AC'!$C$2:$C$30,0),MATCH($O24,'[18]Displacement Source AC'!$DR$35:$EO$35,0))*S$41</f>
        <v>0</v>
      </c>
      <c r="T24" s="354">
        <f>INDEX('[18]Displacement Source AC'!$DR$2:$EO$30,MATCH(T$9,'[18]Displacement Source AC'!$C$2:$C$30,0),MATCH($O24,'[18]Displacement Source AC'!$DR$35:$EO$35,0))*T$41</f>
        <v>0</v>
      </c>
      <c r="U24" s="174">
        <f>INDEX('[18]Displacement Source AC'!$DR$2:$EO$30,MATCH(U$9,'[18]Displacement Source AC'!$C$2:$C$30,0),MATCH($O24,'[18]Displacement Source AC'!$DR$35:$EO$35,0))</f>
        <v>0</v>
      </c>
      <c r="V24" s="354">
        <f>INDEX('[18]Displacement Source AC'!$DR$2:$EO$30,MATCH(V$9,'[18]Displacement Source AC'!$C$2:$C$30,0),MATCH($O24,'[18]Displacement Source AC'!$DR$35:$EO$35,0))*V$41</f>
        <v>0</v>
      </c>
      <c r="W24" s="354">
        <f>INDEX('[18]Displacement Source AC'!$DR$2:$EO$30,MATCH(W$9,'[18]Displacement Source AC'!$C$2:$C$30,0),MATCH($O24,'[18]Displacement Source AC'!$DR$35:$EO$35,0))*W$41</f>
        <v>0</v>
      </c>
      <c r="X24" s="354">
        <f>INDEX('[18]Displacement Source AC'!$DR$2:$EO$30,MATCH(X$9,'[18]Displacement Source AC'!$C$2:$C$30,0),MATCH($O24,'[18]Displacement Source AC'!$DR$35:$EO$35,0))*X$41</f>
        <v>0</v>
      </c>
      <c r="Y24" s="354">
        <f>INDEX('[18]Displacement Source AC'!$DR$2:$EO$30,MATCH(Y$9,'[18]Displacement Source AC'!$C$2:$C$30,0),MATCH($O24,'[18]Displacement Source AC'!$DR$35:$EO$35,0))*Y$41</f>
        <v>0</v>
      </c>
      <c r="Z24" s="354">
        <f>INDEX('[18]Displacement Source AC'!$DR$2:$EO$30,MATCH(Z$9,'[18]Displacement Source AC'!$C$2:$C$30,0),MATCH($O24,'[18]Displacement Source AC'!$DR$35:$EO$35,0))*Z$41</f>
        <v>0</v>
      </c>
      <c r="AA24" s="354">
        <f>INDEX('[18]Displacement Source AC'!$DR$2:$EO$30,MATCH(AA$9,'[18]Displacement Source AC'!$C$2:$C$30,0),MATCH($O24,'[18]Displacement Source AC'!$DR$35:$EO$35,0))*AA$41</f>
        <v>0</v>
      </c>
      <c r="AB24" s="354">
        <f>INDEX('[18]Displacement Source AC'!$DR$2:$EO$30,MATCH(AB$9,'[18]Displacement Source AC'!$C$2:$C$30,0),MATCH($O24,'[18]Displacement Source AC'!$DR$35:$EO$35,0))*AB$41</f>
        <v>0</v>
      </c>
      <c r="AC24" s="354">
        <f>INDEX('[18]Displacement Source AC'!$DR$2:$EO$30,MATCH(AC$9,'[18]Displacement Source AC'!$C$2:$C$30,0),MATCH($O24,'[18]Displacement Source AC'!$DR$35:$EO$35,0))*AC$41</f>
        <v>0</v>
      </c>
      <c r="AD24" s="354">
        <f>INDEX('[18]Displacement Source AC'!$DR$2:$EO$30,MATCH(AD$9,'[18]Displacement Source AC'!$C$2:$C$30,0),MATCH($O24,'[18]Displacement Source AC'!$DR$35:$EO$35,0))*AD$41</f>
        <v>0</v>
      </c>
      <c r="AE24" s="354">
        <f>INDEX('[18]Displacement Source AC'!$DR$2:$EO$30,MATCH(AE$9,'[18]Displacement Source AC'!$C$2:$C$30,0),MATCH($O24,'[18]Displacement Source AC'!$DR$35:$EO$35,0))*AE$41</f>
        <v>0</v>
      </c>
      <c r="AF24" s="354">
        <f>INDEX('[18]Displacement Source AC'!$DR$2:$EO$30,MATCH(AF$9,'[18]Displacement Source AC'!$C$2:$C$30,0),MATCH($O24,'[18]Displacement Source AC'!$DR$35:$EO$35,0))*AF$41</f>
        <v>0</v>
      </c>
      <c r="AG24" s="354">
        <f>INDEX('[18]Displacement Source AC'!$DR$2:$EO$30,MATCH(AG$9,'[18]Displacement Source AC'!$C$2:$C$30,0),MATCH($O24,'[18]Displacement Source AC'!$DR$35:$EO$35,0))*AG$41</f>
        <v>0</v>
      </c>
      <c r="AL24">
        <f t="shared" si="19"/>
        <v>0</v>
      </c>
      <c r="AM24">
        <f t="shared" si="19"/>
        <v>0</v>
      </c>
      <c r="AN24">
        <f t="shared" si="20"/>
        <v>0</v>
      </c>
      <c r="AO24">
        <f t="shared" si="21"/>
        <v>0</v>
      </c>
      <c r="AP24">
        <f t="shared" si="22"/>
        <v>0</v>
      </c>
      <c r="AQ24">
        <f t="shared" si="23"/>
        <v>0</v>
      </c>
      <c r="AR24">
        <f t="shared" si="24"/>
        <v>0</v>
      </c>
      <c r="AS24">
        <f t="shared" si="25"/>
        <v>0</v>
      </c>
      <c r="AT24">
        <f t="shared" si="26"/>
        <v>0</v>
      </c>
      <c r="AU24">
        <f t="shared" si="27"/>
        <v>0</v>
      </c>
      <c r="AV24">
        <f t="shared" si="28"/>
        <v>0</v>
      </c>
      <c r="AW24">
        <f t="shared" si="29"/>
        <v>0</v>
      </c>
      <c r="AX24">
        <f t="shared" si="30"/>
        <v>0</v>
      </c>
      <c r="AY24">
        <f t="shared" si="31"/>
        <v>0</v>
      </c>
      <c r="AZ24">
        <f t="shared" si="32"/>
        <v>0</v>
      </c>
      <c r="BA24">
        <f t="shared" si="33"/>
        <v>0</v>
      </c>
      <c r="BB24">
        <f t="shared" si="34"/>
        <v>0</v>
      </c>
      <c r="BC24">
        <f t="shared" si="35"/>
        <v>0</v>
      </c>
      <c r="BG24">
        <f t="shared" si="40"/>
        <v>2032</v>
      </c>
      <c r="BH24" s="130">
        <f>IFERROR(VLOOKUP($O24,'Table 3 ID Wind_2030'!$B$10:$K$37,10,FALSE),0)</f>
        <v>142.62018853405155</v>
      </c>
      <c r="BI24" s="130">
        <f>IFERROR(VLOOKUP($O24,'Table 3 UT CP Wind_2023'!$B$10:$K$37,10,FALSE),0)</f>
        <v>147.92869565217393</v>
      </c>
      <c r="BJ24" s="130">
        <f>IFERROR(VLOOKUP($O24,'Table 3 WYAE Wind_2024'!$B$10:$L$37,11,FALSE),0)</f>
        <v>200.12010416666666</v>
      </c>
      <c r="BK24" s="130">
        <f>IFERROR(VLOOKUP($O24,'Table 3 YK Wind wS_2029'!$B$10:$K$37,10,FALSE),0)</f>
        <v>153.48469387755102</v>
      </c>
      <c r="BL24" s="356"/>
      <c r="BM24" s="130">
        <f>IFERROR(VLOOKUP($O24,'Table 3 ID Wind wS_2032'!$B$10:$K$38,10,FALSE),0)</f>
        <v>154.72594420529799</v>
      </c>
      <c r="BN24" s="130">
        <f>IFERROR(VLOOKUP($O24,'Table 3 PV wS YK_2024'!$B$10:$K$40,10,FALSE),0)</f>
        <v>112.04</v>
      </c>
      <c r="BO24" s="356"/>
      <c r="BP24" s="130">
        <f>IFERROR(VLOOKUP($O24,'Table 3 PV wS SO_2024'!$B$10:$K$40,10,FALSE),0)</f>
        <v>111.65</v>
      </c>
      <c r="BQ24" s="356"/>
      <c r="BR24" s="130">
        <f>IFERROR(VLOOKUP($O24,'Table 3 PV wS UTN_2024'!$B$10:$K$43,10,FALSE),0)</f>
        <v>110.7</v>
      </c>
      <c r="BS24" s="130">
        <f>IFERROR(VLOOKUP($O24,'Table 3 PV wS JB_2024'!$B$10:$K$40,10,FALSE),0)</f>
        <v>107.48</v>
      </c>
      <c r="BT24" s="130">
        <f>IFERROR(VLOOKUP($O24,'Table 3 PV wS JB_2029'!$B$10:$K$40,10,FALSE),0)</f>
        <v>98.68</v>
      </c>
      <c r="BU24" s="356"/>
      <c r="BV24" s="130">
        <f>IFERROR(VLOOKUP($O24,'Table 3 PV wS UTS_2024'!$B$10:$K$38,10,FALSE),0)</f>
        <v>109.41</v>
      </c>
      <c r="BW24" s="130">
        <f>IFERROR(VLOOKUP($O24,'Table 3 PV wS UTS_2030'!$B$10:$K$38,10,FALSE),0)</f>
        <v>140.78</v>
      </c>
      <c r="BX24" s="355"/>
      <c r="BY24" s="130">
        <f>IFERROR(VLOOKUP($O24,'Table 3 185 MW (NTN) 2026)'!$B$13:$L$40,11,FALSE),0)</f>
        <v>127.53</v>
      </c>
      <c r="CD24">
        <f>SUM(AL$13:AL24)*BH24/1000</f>
        <v>0</v>
      </c>
      <c r="CE24">
        <f>SUM(AM$13:AM24)*BI24/1000</f>
        <v>12.004205987806799</v>
      </c>
      <c r="CF24">
        <f>SUM(AN$13:AN24)*BJ24/1000</f>
        <v>0</v>
      </c>
      <c r="CG24">
        <f>SUM(AO$13:AO24)*BK24/1000</f>
        <v>0</v>
      </c>
      <c r="CH24">
        <f>SUM(AP$13:AP24)*BL24/1000</f>
        <v>0</v>
      </c>
      <c r="CI24">
        <f>SUM(AQ$13:AQ24)*BM24/1000</f>
        <v>0</v>
      </c>
      <c r="CJ24">
        <f>SUM(AR$13:AR24)*BN24/1000</f>
        <v>0</v>
      </c>
      <c r="CK24">
        <f>SUM(AS$13:AS24)*BO24/1000</f>
        <v>0</v>
      </c>
      <c r="CL24">
        <f>SUM(AT$13:AT24)*BP24/1000</f>
        <v>0</v>
      </c>
      <c r="CM24">
        <f>SUM(AU$13:AU24)*BQ24/1000</f>
        <v>0</v>
      </c>
      <c r="CN24">
        <f>SUM(AV$13:AV24)*BR24/1000</f>
        <v>0</v>
      </c>
      <c r="CO24">
        <f>SUM(AW$13:AW24)*BS24/1000</f>
        <v>0</v>
      </c>
      <c r="CP24">
        <f>SUM(AX$13:AX24)*BT24/1000</f>
        <v>0</v>
      </c>
      <c r="CQ24">
        <f>SUM(AY$13:AY24)*BU24/1000</f>
        <v>0</v>
      </c>
      <c r="CR24">
        <f>SUM(AZ$13:AZ24)*BV24/1000</f>
        <v>0</v>
      </c>
      <c r="CS24">
        <f>SUM(BA$13:BA24)*BW24/1000</f>
        <v>0</v>
      </c>
      <c r="CT24">
        <f>SUM(BB$13:BB24)*BX24/1000</f>
        <v>0</v>
      </c>
      <c r="CU24">
        <f>SUM(BC$13:BC24)*BY24/1000</f>
        <v>0</v>
      </c>
      <c r="CV24">
        <f>SUM(BD$13:BD24)*BZ24/1000</f>
        <v>0</v>
      </c>
      <c r="CW24">
        <f>SUM(BE$13:BE24)*CA24/1000</f>
        <v>0</v>
      </c>
      <c r="CX24">
        <f>SUM(BF$13:BF24)*CB24/1000</f>
        <v>0</v>
      </c>
      <c r="CY24">
        <f t="shared" si="43"/>
        <v>12.004205987806799</v>
      </c>
      <c r="DA24">
        <f t="shared" si="37"/>
        <v>2032</v>
      </c>
      <c r="DB24" s="89">
        <f>IFERROR(VLOOKUP($DA24,'Table 3 TransCost'!$B$10:$E$40,4,FALSE),0)</f>
        <v>57.27</v>
      </c>
      <c r="DC24" s="174">
        <f t="shared" si="41"/>
        <v>0</v>
      </c>
    </row>
    <row r="25" spans="2:107">
      <c r="B25" s="15">
        <f t="shared" si="38"/>
        <v>2033</v>
      </c>
      <c r="C25" s="9">
        <f t="shared" si="17"/>
        <v>153.48977652770446</v>
      </c>
      <c r="D25" s="45"/>
      <c r="E25" s="9">
        <f t="shared" ca="1" si="39"/>
        <v>2.6109162436988314</v>
      </c>
      <c r="F25" s="37"/>
      <c r="G25" s="14">
        <f t="shared" ca="1" si="42"/>
        <v>62.094665233928161</v>
      </c>
      <c r="H25" s="36"/>
      <c r="I25" s="174"/>
      <c r="J25" s="174"/>
      <c r="M25" s="112"/>
      <c r="O25">
        <f t="shared" si="18"/>
        <v>2033</v>
      </c>
      <c r="P25">
        <f>INDEX('[18]Displacement Source AC'!$DR$2:$EO$30,MATCH(P$9,'[18]Displacement Source AC'!$C$2:$C$30,0),MATCH($O25,'[18]Displacement Source AC'!$DR$35:$EO$35,0))</f>
        <v>0</v>
      </c>
      <c r="Q25">
        <f>INDEX('[18]Displacement Source AC'!$DR$2:$EO$30,MATCH(Q$9,'[18]Displacement Source AC'!$C$2:$C$30,0),MATCH($O25,'[18]Displacement Source AC'!$DR$35:$EO$35,0))</f>
        <v>0</v>
      </c>
      <c r="R25">
        <f>INDEX('[18]Displacement Source AC'!$DR$2:$EO$30,MATCH(R$9,'[18]Displacement Source AC'!$C$2:$C$30,0),MATCH($O25,'[18]Displacement Source AC'!$DR$35:$EO$35,0))</f>
        <v>0</v>
      </c>
      <c r="S25" s="354">
        <f>INDEX('[18]Displacement Source AC'!$DR$2:$EO$30,MATCH(S$9,'[18]Displacement Source AC'!$C$2:$C$30,0),MATCH($O25,'[18]Displacement Source AC'!$DR$35:$EO$35,0))*S$41</f>
        <v>0</v>
      </c>
      <c r="T25" s="354">
        <f>INDEX('[18]Displacement Source AC'!$DR$2:$EO$30,MATCH(T$9,'[18]Displacement Source AC'!$C$2:$C$30,0),MATCH($O25,'[18]Displacement Source AC'!$DR$35:$EO$35,0))*T$41</f>
        <v>0</v>
      </c>
      <c r="U25" s="174">
        <f>INDEX('[18]Displacement Source AC'!$DR$2:$EO$30,MATCH(U$9,'[18]Displacement Source AC'!$C$2:$C$30,0),MATCH($O25,'[18]Displacement Source AC'!$DR$35:$EO$35,0))</f>
        <v>0</v>
      </c>
      <c r="V25" s="354">
        <f>INDEX('[18]Displacement Source AC'!$DR$2:$EO$30,MATCH(V$9,'[18]Displacement Source AC'!$C$2:$C$30,0),MATCH($O25,'[18]Displacement Source AC'!$DR$35:$EO$35,0))*V$41</f>
        <v>0</v>
      </c>
      <c r="W25" s="354">
        <f>INDEX('[18]Displacement Source AC'!$DR$2:$EO$30,MATCH(W$9,'[18]Displacement Source AC'!$C$2:$C$30,0),MATCH($O25,'[18]Displacement Source AC'!$DR$35:$EO$35,0))*W$41</f>
        <v>0</v>
      </c>
      <c r="X25" s="354">
        <f>INDEX('[18]Displacement Source AC'!$DR$2:$EO$30,MATCH(X$9,'[18]Displacement Source AC'!$C$2:$C$30,0),MATCH($O25,'[18]Displacement Source AC'!$DR$35:$EO$35,0))*X$41</f>
        <v>0</v>
      </c>
      <c r="Y25" s="354">
        <f>INDEX('[18]Displacement Source AC'!$DR$2:$EO$30,MATCH(Y$9,'[18]Displacement Source AC'!$C$2:$C$30,0),MATCH($O25,'[18]Displacement Source AC'!$DR$35:$EO$35,0))*Y$41</f>
        <v>0</v>
      </c>
      <c r="Z25" s="354">
        <f>INDEX('[18]Displacement Source AC'!$DR$2:$EO$30,MATCH(Z$9,'[18]Displacement Source AC'!$C$2:$C$30,0),MATCH($O25,'[18]Displacement Source AC'!$DR$35:$EO$35,0))*Z$41</f>
        <v>0</v>
      </c>
      <c r="AA25" s="354">
        <f>INDEX('[18]Displacement Source AC'!$DR$2:$EO$30,MATCH(AA$9,'[18]Displacement Source AC'!$C$2:$C$30,0),MATCH($O25,'[18]Displacement Source AC'!$DR$35:$EO$35,0))*AA$41</f>
        <v>0</v>
      </c>
      <c r="AB25" s="354">
        <f>INDEX('[18]Displacement Source AC'!$DR$2:$EO$30,MATCH(AB$9,'[18]Displacement Source AC'!$C$2:$C$30,0),MATCH($O25,'[18]Displacement Source AC'!$DR$35:$EO$35,0))*AB$41</f>
        <v>0</v>
      </c>
      <c r="AC25" s="354">
        <f>INDEX('[18]Displacement Source AC'!$DR$2:$EO$30,MATCH(AC$9,'[18]Displacement Source AC'!$C$2:$C$30,0),MATCH($O25,'[18]Displacement Source AC'!$DR$35:$EO$35,0))*AC$41</f>
        <v>0</v>
      </c>
      <c r="AD25" s="354">
        <f>INDEX('[18]Displacement Source AC'!$DR$2:$EO$30,MATCH(AD$9,'[18]Displacement Source AC'!$C$2:$C$30,0),MATCH($O25,'[18]Displacement Source AC'!$DR$35:$EO$35,0))*AD$41</f>
        <v>0</v>
      </c>
      <c r="AE25" s="354">
        <f>INDEX('[18]Displacement Source AC'!$DR$2:$EO$30,MATCH(AE$9,'[18]Displacement Source AC'!$C$2:$C$30,0),MATCH($O25,'[18]Displacement Source AC'!$DR$35:$EO$35,0))*AE$41</f>
        <v>0</v>
      </c>
      <c r="AF25" s="354">
        <f>INDEX('[18]Displacement Source AC'!$DR$2:$EO$30,MATCH(AF$9,'[18]Displacement Source AC'!$C$2:$C$30,0),MATCH($O25,'[18]Displacement Source AC'!$DR$35:$EO$35,0))*AF$41</f>
        <v>0</v>
      </c>
      <c r="AG25" s="354">
        <f>INDEX('[18]Displacement Source AC'!$DR$2:$EO$30,MATCH(AG$9,'[18]Displacement Source AC'!$C$2:$C$30,0),MATCH($O25,'[18]Displacement Source AC'!$DR$35:$EO$35,0))*AG$41</f>
        <v>0</v>
      </c>
      <c r="AL25">
        <f t="shared" si="19"/>
        <v>0</v>
      </c>
      <c r="AM25">
        <f t="shared" si="19"/>
        <v>0</v>
      </c>
      <c r="AN25">
        <f t="shared" si="20"/>
        <v>0</v>
      </c>
      <c r="AO25">
        <f t="shared" si="21"/>
        <v>0</v>
      </c>
      <c r="AP25">
        <f t="shared" si="22"/>
        <v>0</v>
      </c>
      <c r="AQ25">
        <f t="shared" si="23"/>
        <v>0</v>
      </c>
      <c r="AR25">
        <f t="shared" si="24"/>
        <v>0</v>
      </c>
      <c r="AS25">
        <f t="shared" si="25"/>
        <v>0</v>
      </c>
      <c r="AT25">
        <f t="shared" si="26"/>
        <v>0</v>
      </c>
      <c r="AU25">
        <f t="shared" si="27"/>
        <v>0</v>
      </c>
      <c r="AV25">
        <f t="shared" si="28"/>
        <v>0</v>
      </c>
      <c r="AW25">
        <f t="shared" si="29"/>
        <v>0</v>
      </c>
      <c r="AX25">
        <f t="shared" si="30"/>
        <v>0</v>
      </c>
      <c r="AY25">
        <f t="shared" si="31"/>
        <v>0</v>
      </c>
      <c r="AZ25">
        <f t="shared" si="32"/>
        <v>0</v>
      </c>
      <c r="BA25">
        <f t="shared" si="33"/>
        <v>0</v>
      </c>
      <c r="BB25">
        <f t="shared" si="34"/>
        <v>0</v>
      </c>
      <c r="BC25">
        <f t="shared" si="35"/>
        <v>0</v>
      </c>
      <c r="BG25">
        <f t="shared" si="40"/>
        <v>2033</v>
      </c>
      <c r="BH25" s="130">
        <f>IFERROR(VLOOKUP($O25,'Table 3 ID Wind_2030'!$B$10:$K$37,10,FALSE),0)</f>
        <v>145.88957291265871</v>
      </c>
      <c r="BI25" s="130">
        <f>IFERROR(VLOOKUP($O25,'Table 3 UT CP Wind_2023'!$B$10:$K$37,10,FALSE),0)</f>
        <v>151.3172463768116</v>
      </c>
      <c r="BJ25" s="130">
        <f>IFERROR(VLOOKUP($O25,'Table 3 WYAE Wind_2024'!$B$10:$L$37,11,FALSE),0)</f>
        <v>204.72010416666666</v>
      </c>
      <c r="BK25" s="130">
        <f>IFERROR(VLOOKUP($O25,'Table 3 YK Wind wS_2029'!$B$10:$K$37,10,FALSE),0)</f>
        <v>157.00693877551021</v>
      </c>
      <c r="BL25" s="356"/>
      <c r="BM25" s="130">
        <f>IFERROR(VLOOKUP($O25,'Table 3 ID Wind wS_2032'!$B$10:$K$38,10,FALSE),0)</f>
        <v>158.27788079470199</v>
      </c>
      <c r="BN25" s="130">
        <f>IFERROR(VLOOKUP($O25,'Table 3 PV wS YK_2024'!$B$10:$K$40,10,FALSE),0)</f>
        <v>114.61</v>
      </c>
      <c r="BO25" s="356"/>
      <c r="BP25" s="130">
        <f>IFERROR(VLOOKUP($O25,'Table 3 PV wS SO_2024'!$B$10:$K$40,10,FALSE),0)</f>
        <v>114.21000000000001</v>
      </c>
      <c r="BQ25" s="356"/>
      <c r="BR25" s="130">
        <f>IFERROR(VLOOKUP($O25,'Table 3 PV wS UTN_2024'!$B$10:$K$43,10,FALSE),0)</f>
        <v>113.24</v>
      </c>
      <c r="BS25" s="130">
        <f>IFERROR(VLOOKUP($O25,'Table 3 PV wS JB_2024'!$B$10:$K$40,10,FALSE),0)</f>
        <v>109.95</v>
      </c>
      <c r="BT25" s="130">
        <f>IFERROR(VLOOKUP($O25,'Table 3 PV wS JB_2029'!$B$10:$K$40,10,FALSE),0)</f>
        <v>100.95</v>
      </c>
      <c r="BU25" s="356"/>
      <c r="BV25" s="130">
        <f>IFERROR(VLOOKUP($O25,'Table 3 PV wS UTS_2024'!$B$10:$K$38,10,FALSE),0)</f>
        <v>111.92</v>
      </c>
      <c r="BW25" s="130">
        <f>IFERROR(VLOOKUP($O25,'Table 3 PV wS UTS_2030'!$B$10:$K$38,10,FALSE),0)</f>
        <v>144.01</v>
      </c>
      <c r="BX25" s="355"/>
      <c r="BY25" s="130">
        <f>IFERROR(VLOOKUP($O25,'Table 3 185 MW (NTN) 2026)'!$B$13:$L$40,11,FALSE),0)</f>
        <v>130.45999999999998</v>
      </c>
      <c r="CD25">
        <f>SUM(AL$13:AL25)*BH25/1000</f>
        <v>0</v>
      </c>
      <c r="CE25">
        <f>SUM(AM$13:AM25)*BI25/1000</f>
        <v>12.279182122216357</v>
      </c>
      <c r="CF25">
        <f>SUM(AN$13:AN25)*BJ25/1000</f>
        <v>0</v>
      </c>
      <c r="CG25">
        <f>SUM(AO$13:AO25)*BK25/1000</f>
        <v>0</v>
      </c>
      <c r="CH25">
        <f>SUM(AP$13:AP25)*BL25/1000</f>
        <v>0</v>
      </c>
      <c r="CI25">
        <f>SUM(AQ$13:AQ25)*BM25/1000</f>
        <v>0</v>
      </c>
      <c r="CJ25">
        <f>SUM(AR$13:AR25)*BN25/1000</f>
        <v>0</v>
      </c>
      <c r="CK25">
        <f>SUM(AS$13:AS25)*BO25/1000</f>
        <v>0</v>
      </c>
      <c r="CL25">
        <f>SUM(AT$13:AT25)*BP25/1000</f>
        <v>0</v>
      </c>
      <c r="CM25">
        <f>SUM(AU$13:AU25)*BQ25/1000</f>
        <v>0</v>
      </c>
      <c r="CN25">
        <f>SUM(AV$13:AV25)*BR25/1000</f>
        <v>0</v>
      </c>
      <c r="CO25">
        <f>SUM(AW$13:AW25)*BS25/1000</f>
        <v>0</v>
      </c>
      <c r="CP25">
        <f>SUM(AX$13:AX25)*BT25/1000</f>
        <v>0</v>
      </c>
      <c r="CQ25">
        <f>SUM(AY$13:AY25)*BU25/1000</f>
        <v>0</v>
      </c>
      <c r="CR25">
        <f>SUM(AZ$13:AZ25)*BV25/1000</f>
        <v>0</v>
      </c>
      <c r="CS25">
        <f>SUM(BA$13:BA25)*BW25/1000</f>
        <v>0</v>
      </c>
      <c r="CT25">
        <f>SUM(BB$13:BB25)*BX25/1000</f>
        <v>0</v>
      </c>
      <c r="CU25">
        <f>SUM(BC$13:BC25)*BY25/1000</f>
        <v>0</v>
      </c>
      <c r="CV25">
        <f>SUM(BD$13:BD25)*BZ25/1000</f>
        <v>0</v>
      </c>
      <c r="CW25">
        <f>SUM(BE$13:BE25)*CA25/1000</f>
        <v>0</v>
      </c>
      <c r="CX25">
        <f>SUM(BF$13:BF25)*CB25/1000</f>
        <v>0</v>
      </c>
      <c r="CY25">
        <f t="shared" si="43"/>
        <v>12.279182122216357</v>
      </c>
      <c r="DA25">
        <f t="shared" si="37"/>
        <v>2033</v>
      </c>
      <c r="DB25" s="89">
        <f>IFERROR(VLOOKUP($DA25,'Table 3 TransCost'!$B$10:$E$40,4,FALSE),0)</f>
        <v>58.59</v>
      </c>
      <c r="DC25" s="174">
        <f t="shared" si="41"/>
        <v>0</v>
      </c>
    </row>
    <row r="26" spans="2:107">
      <c r="B26" s="15">
        <f t="shared" si="38"/>
        <v>2034</v>
      </c>
      <c r="C26" s="9">
        <f t="shared" si="17"/>
        <v>157.01724132024825</v>
      </c>
      <c r="D26" s="45"/>
      <c r="E26" s="9">
        <f t="shared" ca="1" si="39"/>
        <v>2.7860789429781123</v>
      </c>
      <c r="F26" s="37"/>
      <c r="G26" s="14">
        <f t="shared" ca="1" si="42"/>
        <v>63.636869015931765</v>
      </c>
      <c r="H26" s="36"/>
      <c r="I26" s="174"/>
      <c r="J26" s="174"/>
      <c r="M26" s="112"/>
      <c r="O26">
        <f t="shared" si="18"/>
        <v>2034</v>
      </c>
      <c r="P26">
        <f>INDEX('[18]Displacement Source AC'!$DR$2:$EO$30,MATCH(P$9,'[18]Displacement Source AC'!$C$2:$C$30,0),MATCH($O26,'[18]Displacement Source AC'!$DR$35:$EO$35,0))</f>
        <v>0</v>
      </c>
      <c r="Q26">
        <f>INDEX('[18]Displacement Source AC'!$DR$2:$EO$30,MATCH(Q$9,'[18]Displacement Source AC'!$C$2:$C$30,0),MATCH($O26,'[18]Displacement Source AC'!$DR$35:$EO$35,0))</f>
        <v>0</v>
      </c>
      <c r="R26">
        <f>INDEX('[18]Displacement Source AC'!$DR$2:$EO$30,MATCH(R$9,'[18]Displacement Source AC'!$C$2:$C$30,0),MATCH($O26,'[18]Displacement Source AC'!$DR$35:$EO$35,0))</f>
        <v>0</v>
      </c>
      <c r="S26" s="354">
        <f>INDEX('[18]Displacement Source AC'!$DR$2:$EO$30,MATCH(S$9,'[18]Displacement Source AC'!$C$2:$C$30,0),MATCH($O26,'[18]Displacement Source AC'!$DR$35:$EO$35,0))*S$41</f>
        <v>0</v>
      </c>
      <c r="T26" s="354">
        <f>INDEX('[18]Displacement Source AC'!$DR$2:$EO$30,MATCH(T$9,'[18]Displacement Source AC'!$C$2:$C$30,0),MATCH($O26,'[18]Displacement Source AC'!$DR$35:$EO$35,0))*T$41</f>
        <v>0</v>
      </c>
      <c r="U26" s="174">
        <f>INDEX('[18]Displacement Source AC'!$DR$2:$EO$30,MATCH(U$9,'[18]Displacement Source AC'!$C$2:$C$30,0),MATCH($O26,'[18]Displacement Source AC'!$DR$35:$EO$35,0))</f>
        <v>0</v>
      </c>
      <c r="V26" s="354">
        <f>INDEX('[18]Displacement Source AC'!$DR$2:$EO$30,MATCH(V$9,'[18]Displacement Source AC'!$C$2:$C$30,0),MATCH($O26,'[18]Displacement Source AC'!$DR$35:$EO$35,0))*V$41</f>
        <v>0</v>
      </c>
      <c r="W26" s="354">
        <f>INDEX('[18]Displacement Source AC'!$DR$2:$EO$30,MATCH(W$9,'[18]Displacement Source AC'!$C$2:$C$30,0),MATCH($O26,'[18]Displacement Source AC'!$DR$35:$EO$35,0))*W$41</f>
        <v>0</v>
      </c>
      <c r="X26" s="354">
        <f>INDEX('[18]Displacement Source AC'!$DR$2:$EO$30,MATCH(X$9,'[18]Displacement Source AC'!$C$2:$C$30,0),MATCH($O26,'[18]Displacement Source AC'!$DR$35:$EO$35,0))*X$41</f>
        <v>0</v>
      </c>
      <c r="Y26" s="354">
        <f>INDEX('[18]Displacement Source AC'!$DR$2:$EO$30,MATCH(Y$9,'[18]Displacement Source AC'!$C$2:$C$30,0),MATCH($O26,'[18]Displacement Source AC'!$DR$35:$EO$35,0))*Y$41</f>
        <v>0</v>
      </c>
      <c r="Z26" s="354">
        <f>INDEX('[18]Displacement Source AC'!$DR$2:$EO$30,MATCH(Z$9,'[18]Displacement Source AC'!$C$2:$C$30,0),MATCH($O26,'[18]Displacement Source AC'!$DR$35:$EO$35,0))*Z$41</f>
        <v>0</v>
      </c>
      <c r="AA26" s="354">
        <f>INDEX('[18]Displacement Source AC'!$DR$2:$EO$30,MATCH(AA$9,'[18]Displacement Source AC'!$C$2:$C$30,0),MATCH($O26,'[18]Displacement Source AC'!$DR$35:$EO$35,0))*AA$41</f>
        <v>0</v>
      </c>
      <c r="AB26" s="354">
        <f>INDEX('[18]Displacement Source AC'!$DR$2:$EO$30,MATCH(AB$9,'[18]Displacement Source AC'!$C$2:$C$30,0),MATCH($O26,'[18]Displacement Source AC'!$DR$35:$EO$35,0))*AB$41</f>
        <v>0</v>
      </c>
      <c r="AC26" s="354">
        <f>INDEX('[18]Displacement Source AC'!$DR$2:$EO$30,MATCH(AC$9,'[18]Displacement Source AC'!$C$2:$C$30,0),MATCH($O26,'[18]Displacement Source AC'!$DR$35:$EO$35,0))*AC$41</f>
        <v>0</v>
      </c>
      <c r="AD26" s="354">
        <f>INDEX('[18]Displacement Source AC'!$DR$2:$EO$30,MATCH(AD$9,'[18]Displacement Source AC'!$C$2:$C$30,0),MATCH($O26,'[18]Displacement Source AC'!$DR$35:$EO$35,0))*AD$41</f>
        <v>0</v>
      </c>
      <c r="AE26" s="354">
        <f>INDEX('[18]Displacement Source AC'!$DR$2:$EO$30,MATCH(AE$9,'[18]Displacement Source AC'!$C$2:$C$30,0),MATCH($O26,'[18]Displacement Source AC'!$DR$35:$EO$35,0))*AE$41</f>
        <v>0</v>
      </c>
      <c r="AF26" s="354">
        <f>INDEX('[18]Displacement Source AC'!$DR$2:$EO$30,MATCH(AF$9,'[18]Displacement Source AC'!$C$2:$C$30,0),MATCH($O26,'[18]Displacement Source AC'!$DR$35:$EO$35,0))*AF$41</f>
        <v>0</v>
      </c>
      <c r="AG26" s="354">
        <f>INDEX('[18]Displacement Source AC'!$DR$2:$EO$30,MATCH(AG$9,'[18]Displacement Source AC'!$C$2:$C$30,0),MATCH($O26,'[18]Displacement Source AC'!$DR$35:$EO$35,0))*AG$41</f>
        <v>0</v>
      </c>
      <c r="AL26">
        <f t="shared" si="19"/>
        <v>0</v>
      </c>
      <c r="AM26">
        <f t="shared" si="19"/>
        <v>0</v>
      </c>
      <c r="AN26">
        <f t="shared" si="20"/>
        <v>0</v>
      </c>
      <c r="AO26">
        <f t="shared" si="21"/>
        <v>0</v>
      </c>
      <c r="AP26">
        <f t="shared" si="22"/>
        <v>0</v>
      </c>
      <c r="AQ26">
        <f t="shared" si="23"/>
        <v>0</v>
      </c>
      <c r="AR26">
        <f t="shared" si="24"/>
        <v>0</v>
      </c>
      <c r="AS26">
        <f t="shared" si="25"/>
        <v>0</v>
      </c>
      <c r="AT26">
        <f t="shared" si="26"/>
        <v>0</v>
      </c>
      <c r="AU26">
        <f t="shared" si="27"/>
        <v>0</v>
      </c>
      <c r="AV26">
        <f t="shared" si="28"/>
        <v>0</v>
      </c>
      <c r="AW26">
        <f t="shared" si="29"/>
        <v>0</v>
      </c>
      <c r="AX26">
        <f t="shared" si="30"/>
        <v>0</v>
      </c>
      <c r="AY26">
        <f t="shared" si="31"/>
        <v>0</v>
      </c>
      <c r="AZ26">
        <f t="shared" si="32"/>
        <v>0</v>
      </c>
      <c r="BA26">
        <f t="shared" si="33"/>
        <v>0</v>
      </c>
      <c r="BB26">
        <f t="shared" si="34"/>
        <v>0</v>
      </c>
      <c r="BC26">
        <f t="shared" si="35"/>
        <v>0</v>
      </c>
      <c r="BG26">
        <f t="shared" si="40"/>
        <v>2034</v>
      </c>
      <c r="BH26" s="130">
        <f>IFERROR(VLOOKUP($O26,'Table 3 ID Wind_2030'!$B$10:$K$37,10,FALSE),0)</f>
        <v>149.24011927664486</v>
      </c>
      <c r="BI26" s="130">
        <f>IFERROR(VLOOKUP($O26,'Table 3 UT CP Wind_2023'!$B$10:$K$37,10,FALSE),0)</f>
        <v>154.79478260869564</v>
      </c>
      <c r="BJ26" s="130">
        <f>IFERROR(VLOOKUP($O26,'Table 3 WYAE Wind_2024'!$B$10:$L$37,11,FALSE),0)</f>
        <v>209.41989583333333</v>
      </c>
      <c r="BK26" s="130">
        <f>IFERROR(VLOOKUP($O26,'Table 3 YK Wind wS_2029'!$B$10:$K$37,10,FALSE),0)</f>
        <v>160.59918367346941</v>
      </c>
      <c r="BL26" s="356"/>
      <c r="BM26" s="130">
        <f>IFERROR(VLOOKUP($O26,'Table 3 ID Wind wS_2032'!$B$10:$K$38,10,FALSE),0)</f>
        <v>161.91701986754967</v>
      </c>
      <c r="BN26" s="130">
        <f>IFERROR(VLOOKUP($O26,'Table 3 PV wS YK_2024'!$B$10:$K$40,10,FALSE),0)</f>
        <v>117.24</v>
      </c>
      <c r="BO26" s="356"/>
      <c r="BP26" s="130">
        <f>IFERROR(VLOOKUP($O26,'Table 3 PV wS SO_2024'!$B$10:$K$40,10,FALSE),0)</f>
        <v>116.83</v>
      </c>
      <c r="BQ26" s="356"/>
      <c r="BR26" s="130">
        <f>IFERROR(VLOOKUP($O26,'Table 3 PV wS UTN_2024'!$B$10:$K$43,10,FALSE),0)</f>
        <v>115.84</v>
      </c>
      <c r="BS26" s="130">
        <f>IFERROR(VLOOKUP($O26,'Table 3 PV wS JB_2024'!$B$10:$K$40,10,FALSE),0)</f>
        <v>112.48</v>
      </c>
      <c r="BT26" s="130">
        <f>IFERROR(VLOOKUP($O26,'Table 3 PV wS JB_2029'!$B$10:$K$40,10,FALSE),0)</f>
        <v>103.27</v>
      </c>
      <c r="BU26" s="356"/>
      <c r="BV26" s="130">
        <f>IFERROR(VLOOKUP($O26,'Table 3 PV wS UTS_2024'!$B$10:$K$38,10,FALSE),0)</f>
        <v>114.49</v>
      </c>
      <c r="BW26" s="130">
        <f>IFERROR(VLOOKUP($O26,'Table 3 PV wS UTS_2030'!$B$10:$K$38,10,FALSE),0)</f>
        <v>147.32</v>
      </c>
      <c r="BX26" s="355"/>
      <c r="BY26" s="130">
        <f>IFERROR(VLOOKUP($O26,'Table 3 185 MW (NTN) 2026)'!$B$13:$L$40,11,FALSE),0)</f>
        <v>133.45999999999998</v>
      </c>
      <c r="CD26">
        <f>SUM(AL$13:AL26)*BH26/1000</f>
        <v>0</v>
      </c>
      <c r="CE26">
        <f>SUM(AM$13:AM26)*BI26/1000</f>
        <v>12.561379305619859</v>
      </c>
      <c r="CF26">
        <f>SUM(AN$13:AN26)*BJ26/1000</f>
        <v>0</v>
      </c>
      <c r="CG26">
        <f>SUM(AO$13:AO26)*BK26/1000</f>
        <v>0</v>
      </c>
      <c r="CH26">
        <f>SUM(AP$13:AP26)*BL26/1000</f>
        <v>0</v>
      </c>
      <c r="CI26">
        <f>SUM(AQ$13:AQ26)*BM26/1000</f>
        <v>0</v>
      </c>
      <c r="CJ26">
        <f>SUM(AR$13:AR26)*BN26/1000</f>
        <v>0</v>
      </c>
      <c r="CK26">
        <f>SUM(AS$13:AS26)*BO26/1000</f>
        <v>0</v>
      </c>
      <c r="CL26">
        <f>SUM(AT$13:AT26)*BP26/1000</f>
        <v>0</v>
      </c>
      <c r="CM26">
        <f>SUM(AU$13:AU26)*BQ26/1000</f>
        <v>0</v>
      </c>
      <c r="CN26">
        <f>SUM(AV$13:AV26)*BR26/1000</f>
        <v>0</v>
      </c>
      <c r="CO26">
        <f>SUM(AW$13:AW26)*BS26/1000</f>
        <v>0</v>
      </c>
      <c r="CP26">
        <f>SUM(AX$13:AX26)*BT26/1000</f>
        <v>0</v>
      </c>
      <c r="CQ26">
        <f>SUM(AY$13:AY26)*BU26/1000</f>
        <v>0</v>
      </c>
      <c r="CR26">
        <f>SUM(AZ$13:AZ26)*BV26/1000</f>
        <v>0</v>
      </c>
      <c r="CS26">
        <f>SUM(BA$13:BA26)*BW26/1000</f>
        <v>0</v>
      </c>
      <c r="CT26">
        <f>SUM(BB$13:BB26)*BX26/1000</f>
        <v>0</v>
      </c>
      <c r="CU26">
        <f>SUM(BC$13:BC26)*BY26/1000</f>
        <v>0</v>
      </c>
      <c r="CV26">
        <f>SUM(BD$13:BD26)*BZ26/1000</f>
        <v>0</v>
      </c>
      <c r="CW26">
        <f>SUM(BE$13:BE26)*CA26/1000</f>
        <v>0</v>
      </c>
      <c r="CX26">
        <f>SUM(BF$13:BF26)*CB26/1000</f>
        <v>0</v>
      </c>
      <c r="CY26">
        <f t="shared" si="43"/>
        <v>12.561379305619859</v>
      </c>
      <c r="DA26">
        <f t="shared" si="37"/>
        <v>2034</v>
      </c>
      <c r="DB26" s="89">
        <f>IFERROR(VLOOKUP($DA26,'Table 3 TransCost'!$B$10:$E$40,4,FALSE),0)</f>
        <v>59.94</v>
      </c>
      <c r="DC26" s="174">
        <f t="shared" si="41"/>
        <v>0</v>
      </c>
    </row>
    <row r="27" spans="2:107">
      <c r="B27" s="15">
        <f t="shared" si="38"/>
        <v>2035</v>
      </c>
      <c r="C27" s="9">
        <f t="shared" si="17"/>
        <v>160.61012481805071</v>
      </c>
      <c r="D27" s="45"/>
      <c r="E27" s="9">
        <f t="shared" ca="1" si="39"/>
        <v>3.5543746451170963</v>
      </c>
      <c r="F27" s="37"/>
      <c r="G27" s="14">
        <f t="shared" ca="1" si="42"/>
        <v>65.797558302641804</v>
      </c>
      <c r="H27" s="36"/>
      <c r="I27" s="174"/>
      <c r="J27" s="174"/>
      <c r="M27" s="112"/>
      <c r="O27">
        <f t="shared" si="18"/>
        <v>2035</v>
      </c>
      <c r="P27">
        <f>INDEX('[18]Displacement Source AC'!$DR$2:$EO$30,MATCH(P$9,'[18]Displacement Source AC'!$C$2:$C$30,0),MATCH($O27,'[18]Displacement Source AC'!$DR$35:$EO$35,0))</f>
        <v>0</v>
      </c>
      <c r="Q27">
        <f>INDEX('[18]Displacement Source AC'!$DR$2:$EO$30,MATCH(Q$9,'[18]Displacement Source AC'!$C$2:$C$30,0),MATCH($O27,'[18]Displacement Source AC'!$DR$35:$EO$35,0))</f>
        <v>0</v>
      </c>
      <c r="R27">
        <f>INDEX('[18]Displacement Source AC'!$DR$2:$EO$30,MATCH(R$9,'[18]Displacement Source AC'!$C$2:$C$30,0),MATCH($O27,'[18]Displacement Source AC'!$DR$35:$EO$35,0))</f>
        <v>0</v>
      </c>
      <c r="S27" s="354">
        <f>INDEX('[18]Displacement Source AC'!$DR$2:$EO$30,MATCH(S$9,'[18]Displacement Source AC'!$C$2:$C$30,0),MATCH($O27,'[18]Displacement Source AC'!$DR$35:$EO$35,0))*S$41</f>
        <v>0</v>
      </c>
      <c r="T27" s="354">
        <f>INDEX('[18]Displacement Source AC'!$DR$2:$EO$30,MATCH(T$9,'[18]Displacement Source AC'!$C$2:$C$30,0),MATCH($O27,'[18]Displacement Source AC'!$DR$35:$EO$35,0))*T$41</f>
        <v>0</v>
      </c>
      <c r="U27" s="174">
        <f>INDEX('[18]Displacement Source AC'!$DR$2:$EO$30,MATCH(U$9,'[18]Displacement Source AC'!$C$2:$C$30,0),MATCH($O27,'[18]Displacement Source AC'!$DR$35:$EO$35,0))</f>
        <v>0</v>
      </c>
      <c r="V27" s="354">
        <f>INDEX('[18]Displacement Source AC'!$DR$2:$EO$30,MATCH(V$9,'[18]Displacement Source AC'!$C$2:$C$30,0),MATCH($O27,'[18]Displacement Source AC'!$DR$35:$EO$35,0))*V$41</f>
        <v>0</v>
      </c>
      <c r="W27" s="354">
        <f>INDEX('[18]Displacement Source AC'!$DR$2:$EO$30,MATCH(W$9,'[18]Displacement Source AC'!$C$2:$C$30,0),MATCH($O27,'[18]Displacement Source AC'!$DR$35:$EO$35,0))*W$41</f>
        <v>0</v>
      </c>
      <c r="X27" s="354">
        <f>INDEX('[18]Displacement Source AC'!$DR$2:$EO$30,MATCH(X$9,'[18]Displacement Source AC'!$C$2:$C$30,0),MATCH($O27,'[18]Displacement Source AC'!$DR$35:$EO$35,0))*X$41</f>
        <v>0</v>
      </c>
      <c r="Y27" s="354">
        <f>INDEX('[18]Displacement Source AC'!$DR$2:$EO$30,MATCH(Y$9,'[18]Displacement Source AC'!$C$2:$C$30,0),MATCH($O27,'[18]Displacement Source AC'!$DR$35:$EO$35,0))*Y$41</f>
        <v>0</v>
      </c>
      <c r="Z27" s="354">
        <f>INDEX('[18]Displacement Source AC'!$DR$2:$EO$30,MATCH(Z$9,'[18]Displacement Source AC'!$C$2:$C$30,0),MATCH($O27,'[18]Displacement Source AC'!$DR$35:$EO$35,0))*Z$41</f>
        <v>0</v>
      </c>
      <c r="AA27" s="354">
        <f>INDEX('[18]Displacement Source AC'!$DR$2:$EO$30,MATCH(AA$9,'[18]Displacement Source AC'!$C$2:$C$30,0),MATCH($O27,'[18]Displacement Source AC'!$DR$35:$EO$35,0))*AA$41</f>
        <v>0</v>
      </c>
      <c r="AB27" s="354">
        <f>INDEX('[18]Displacement Source AC'!$DR$2:$EO$30,MATCH(AB$9,'[18]Displacement Source AC'!$C$2:$C$30,0),MATCH($O27,'[18]Displacement Source AC'!$DR$35:$EO$35,0))*AB$41</f>
        <v>0</v>
      </c>
      <c r="AC27" s="354">
        <f>INDEX('[18]Displacement Source AC'!$DR$2:$EO$30,MATCH(AC$9,'[18]Displacement Source AC'!$C$2:$C$30,0),MATCH($O27,'[18]Displacement Source AC'!$DR$35:$EO$35,0))*AC$41</f>
        <v>0</v>
      </c>
      <c r="AD27" s="354">
        <f>INDEX('[18]Displacement Source AC'!$DR$2:$EO$30,MATCH(AD$9,'[18]Displacement Source AC'!$C$2:$C$30,0),MATCH($O27,'[18]Displacement Source AC'!$DR$35:$EO$35,0))*AD$41</f>
        <v>0</v>
      </c>
      <c r="AE27" s="354">
        <f>INDEX('[18]Displacement Source AC'!$DR$2:$EO$30,MATCH(AE$9,'[18]Displacement Source AC'!$C$2:$C$30,0),MATCH($O27,'[18]Displacement Source AC'!$DR$35:$EO$35,0))*AE$41</f>
        <v>0</v>
      </c>
      <c r="AF27" s="354">
        <f>INDEX('[18]Displacement Source AC'!$DR$2:$EO$30,MATCH(AF$9,'[18]Displacement Source AC'!$C$2:$C$30,0),MATCH($O27,'[18]Displacement Source AC'!$DR$35:$EO$35,0))*AF$41</f>
        <v>0</v>
      </c>
      <c r="AG27" s="354">
        <f>INDEX('[18]Displacement Source AC'!$DR$2:$EO$30,MATCH(AG$9,'[18]Displacement Source AC'!$C$2:$C$30,0),MATCH($O27,'[18]Displacement Source AC'!$DR$35:$EO$35,0))*AG$41</f>
        <v>0</v>
      </c>
      <c r="AL27">
        <f t="shared" si="19"/>
        <v>0</v>
      </c>
      <c r="AM27">
        <f t="shared" si="19"/>
        <v>0</v>
      </c>
      <c r="AN27">
        <f t="shared" si="20"/>
        <v>0</v>
      </c>
      <c r="AO27">
        <f t="shared" si="21"/>
        <v>0</v>
      </c>
      <c r="AP27">
        <f t="shared" si="22"/>
        <v>0</v>
      </c>
      <c r="AQ27">
        <f t="shared" si="23"/>
        <v>0</v>
      </c>
      <c r="AR27">
        <f t="shared" si="24"/>
        <v>0</v>
      </c>
      <c r="AS27">
        <f t="shared" si="25"/>
        <v>0</v>
      </c>
      <c r="AT27">
        <f t="shared" si="26"/>
        <v>0</v>
      </c>
      <c r="AU27">
        <f t="shared" si="27"/>
        <v>0</v>
      </c>
      <c r="AV27">
        <f t="shared" si="28"/>
        <v>0</v>
      </c>
      <c r="AW27">
        <f t="shared" si="29"/>
        <v>0</v>
      </c>
      <c r="AX27">
        <f t="shared" si="30"/>
        <v>0</v>
      </c>
      <c r="AY27">
        <f t="shared" si="31"/>
        <v>0</v>
      </c>
      <c r="AZ27">
        <f t="shared" si="32"/>
        <v>0</v>
      </c>
      <c r="BA27">
        <f t="shared" si="33"/>
        <v>0</v>
      </c>
      <c r="BB27">
        <f t="shared" si="34"/>
        <v>0</v>
      </c>
      <c r="BC27">
        <f t="shared" si="35"/>
        <v>0</v>
      </c>
      <c r="BG27">
        <f t="shared" si="40"/>
        <v>2035</v>
      </c>
      <c r="BH27" s="130">
        <f>IFERROR(VLOOKUP($O27,'Table 3 ID Wind_2030'!$B$10:$K$37,10,FALSE),0)</f>
        <v>152.65990380915738</v>
      </c>
      <c r="BI27" s="130">
        <f>IFERROR(VLOOKUP($O27,'Table 3 UT CP Wind_2023'!$B$10:$K$37,10,FALSE),0)</f>
        <v>158.33681159420289</v>
      </c>
      <c r="BJ27" s="130">
        <f>IFERROR(VLOOKUP($O27,'Table 3 WYAE Wind_2024'!$B$10:$L$37,11,FALSE),0)</f>
        <v>214.23</v>
      </c>
      <c r="BK27" s="130">
        <f>IFERROR(VLOOKUP($O27,'Table 3 YK Wind wS_2029'!$B$10:$K$37,10,FALSE),0)</f>
        <v>164.26142857142858</v>
      </c>
      <c r="BL27" s="356"/>
      <c r="BM27" s="130">
        <f>IFERROR(VLOOKUP($O27,'Table 3 ID Wind wS_2032'!$B$10:$K$38,10,FALSE),0)</f>
        <v>165.62615894039737</v>
      </c>
      <c r="BN27" s="130">
        <f>IFERROR(VLOOKUP($O27,'Table 3 PV wS YK_2024'!$B$10:$K$40,10,FALSE),0)</f>
        <v>119.94</v>
      </c>
      <c r="BO27" s="356"/>
      <c r="BP27" s="130">
        <f>IFERROR(VLOOKUP($O27,'Table 3 PV wS SO_2024'!$B$10:$K$40,10,FALSE),0)</f>
        <v>119.52000000000001</v>
      </c>
      <c r="BQ27" s="356"/>
      <c r="BR27" s="130">
        <f>IFERROR(VLOOKUP($O27,'Table 3 PV wS UTN_2024'!$B$10:$K$43,10,FALSE),0)</f>
        <v>118.49999999999999</v>
      </c>
      <c r="BS27" s="130">
        <f>IFERROR(VLOOKUP($O27,'Table 3 PV wS JB_2024'!$B$10:$K$40,10,FALSE),0)</f>
        <v>115.07</v>
      </c>
      <c r="BT27" s="130">
        <f>IFERROR(VLOOKUP($O27,'Table 3 PV wS JB_2029'!$B$10:$K$40,10,FALSE),0)</f>
        <v>105.65</v>
      </c>
      <c r="BU27" s="356"/>
      <c r="BV27" s="130">
        <f>IFERROR(VLOOKUP($O27,'Table 3 PV wS UTS_2024'!$B$10:$K$38,10,FALSE),0)</f>
        <v>117.11999999999999</v>
      </c>
      <c r="BW27" s="130">
        <f>IFERROR(VLOOKUP($O27,'Table 3 PV wS UTS_2030'!$B$10:$K$38,10,FALSE),0)</f>
        <v>150.70999999999998</v>
      </c>
      <c r="BX27" s="355"/>
      <c r="BY27" s="130">
        <f>IFERROR(VLOOKUP($O27,'Table 3 185 MW (NTN) 2026)'!$B$13:$L$40,11,FALSE),0)</f>
        <v>136.53</v>
      </c>
      <c r="CD27">
        <f>SUM(AL$13:AL27)*BH27/1000</f>
        <v>0</v>
      </c>
      <c r="CE27">
        <f>SUM(AM$13:AM27)*BI27/1000</f>
        <v>12.848809985444056</v>
      </c>
      <c r="CF27">
        <f>SUM(AN$13:AN27)*BJ27/1000</f>
        <v>0</v>
      </c>
      <c r="CG27">
        <f>SUM(AO$13:AO27)*BK27/1000</f>
        <v>0</v>
      </c>
      <c r="CH27">
        <f>SUM(AP$13:AP27)*BL27/1000</f>
        <v>0</v>
      </c>
      <c r="CI27">
        <f>SUM(AQ$13:AQ27)*BM27/1000</f>
        <v>0</v>
      </c>
      <c r="CJ27">
        <f>SUM(AR$13:AR27)*BN27/1000</f>
        <v>0</v>
      </c>
      <c r="CK27">
        <f>SUM(AS$13:AS27)*BO27/1000</f>
        <v>0</v>
      </c>
      <c r="CL27">
        <f>SUM(AT$13:AT27)*BP27/1000</f>
        <v>0</v>
      </c>
      <c r="CM27">
        <f>SUM(AU$13:AU27)*BQ27/1000</f>
        <v>0</v>
      </c>
      <c r="CN27">
        <f>SUM(AV$13:AV27)*BR27/1000</f>
        <v>0</v>
      </c>
      <c r="CO27">
        <f>SUM(AW$13:AW27)*BS27/1000</f>
        <v>0</v>
      </c>
      <c r="CP27">
        <f>SUM(AX$13:AX27)*BT27/1000</f>
        <v>0</v>
      </c>
      <c r="CQ27">
        <f>SUM(AY$13:AY27)*BU27/1000</f>
        <v>0</v>
      </c>
      <c r="CR27">
        <f>SUM(AZ$13:AZ27)*BV27/1000</f>
        <v>0</v>
      </c>
      <c r="CS27">
        <f>SUM(BA$13:BA27)*BW27/1000</f>
        <v>0</v>
      </c>
      <c r="CT27">
        <f>SUM(BB$13:BB27)*BX27/1000</f>
        <v>0</v>
      </c>
      <c r="CU27">
        <f>SUM(BC$13:BC27)*BY27/1000</f>
        <v>0</v>
      </c>
      <c r="CV27">
        <f>SUM(BD$13:BD27)*BZ27/1000</f>
        <v>0</v>
      </c>
      <c r="CW27">
        <f>SUM(BE$13:BE27)*CA27/1000</f>
        <v>0</v>
      </c>
      <c r="CX27">
        <f>SUM(BF$13:BF27)*CB27/1000</f>
        <v>0</v>
      </c>
      <c r="CY27">
        <f t="shared" si="43"/>
        <v>12.848809985444056</v>
      </c>
      <c r="DA27">
        <f t="shared" si="37"/>
        <v>2035</v>
      </c>
      <c r="DB27" s="89">
        <f>IFERROR(VLOOKUP($DA27,'Table 3 TransCost'!$B$10:$E$40,4,FALSE),0)</f>
        <v>61.32</v>
      </c>
      <c r="DC27" s="174">
        <f t="shared" si="41"/>
        <v>0</v>
      </c>
    </row>
    <row r="28" spans="2:107" hidden="1">
      <c r="B28" s="15">
        <f t="shared" si="38"/>
        <v>2036</v>
      </c>
      <c r="C28" s="9">
        <f t="shared" si="17"/>
        <v>164.29327142827756</v>
      </c>
      <c r="D28" s="45"/>
      <c r="E28" s="9">
        <f t="shared" ca="1" si="39"/>
        <v>3.475312014812221</v>
      </c>
      <c r="F28" s="37"/>
      <c r="G28" s="14">
        <f t="shared" ca="1" si="42"/>
        <v>67.095680516242425</v>
      </c>
      <c r="H28" s="36"/>
      <c r="I28" s="174"/>
      <c r="J28" s="174"/>
      <c r="M28" s="112"/>
      <c r="O28">
        <f t="shared" si="18"/>
        <v>2036</v>
      </c>
      <c r="P28">
        <f>INDEX('[18]Displacement Source AC'!$DR$2:$EO$30,MATCH(P$9,'[18]Displacement Source AC'!$C$2:$C$30,0),MATCH($O28,'[18]Displacement Source AC'!$DR$35:$EO$35,0))</f>
        <v>0</v>
      </c>
      <c r="Q28">
        <f>INDEX('[18]Displacement Source AC'!$DR$2:$EO$30,MATCH(Q$9,'[18]Displacement Source AC'!$C$2:$C$30,0),MATCH($O28,'[18]Displacement Source AC'!$DR$35:$EO$35,0))</f>
        <v>0</v>
      </c>
      <c r="R28">
        <f>INDEX('[18]Displacement Source AC'!$DR$2:$EO$30,MATCH(R$9,'[18]Displacement Source AC'!$C$2:$C$30,0),MATCH($O28,'[18]Displacement Source AC'!$DR$35:$EO$35,0))</f>
        <v>0</v>
      </c>
      <c r="S28" s="354">
        <f>INDEX('[18]Displacement Source AC'!$DR$2:$EO$30,MATCH(S$9,'[18]Displacement Source AC'!$C$2:$C$30,0),MATCH($O28,'[18]Displacement Source AC'!$DR$35:$EO$35,0))*S$41</f>
        <v>0</v>
      </c>
      <c r="T28" s="354">
        <f>INDEX('[18]Displacement Source AC'!$DR$2:$EO$30,MATCH(T$9,'[18]Displacement Source AC'!$C$2:$C$30,0),MATCH($O28,'[18]Displacement Source AC'!$DR$35:$EO$35,0))*T$41</f>
        <v>0</v>
      </c>
      <c r="U28" s="174">
        <f>INDEX('[18]Displacement Source AC'!$DR$2:$EO$30,MATCH(U$9,'[18]Displacement Source AC'!$C$2:$C$30,0),MATCH($O28,'[18]Displacement Source AC'!$DR$35:$EO$35,0))</f>
        <v>0</v>
      </c>
      <c r="V28" s="354">
        <f>INDEX('[18]Displacement Source AC'!$DR$2:$EO$30,MATCH(V$9,'[18]Displacement Source AC'!$C$2:$C$30,0),MATCH($O28,'[18]Displacement Source AC'!$DR$35:$EO$35,0))*V$41</f>
        <v>0</v>
      </c>
      <c r="W28" s="354">
        <f>INDEX('[18]Displacement Source AC'!$DR$2:$EO$30,MATCH(W$9,'[18]Displacement Source AC'!$C$2:$C$30,0),MATCH($O28,'[18]Displacement Source AC'!$DR$35:$EO$35,0))*W$41</f>
        <v>0</v>
      </c>
      <c r="X28" s="354">
        <f>INDEX('[18]Displacement Source AC'!$DR$2:$EO$30,MATCH(X$9,'[18]Displacement Source AC'!$C$2:$C$30,0),MATCH($O28,'[18]Displacement Source AC'!$DR$35:$EO$35,0))*X$41</f>
        <v>0</v>
      </c>
      <c r="Y28" s="354">
        <f>INDEX('[18]Displacement Source AC'!$DR$2:$EO$30,MATCH(Y$9,'[18]Displacement Source AC'!$C$2:$C$30,0),MATCH($O28,'[18]Displacement Source AC'!$DR$35:$EO$35,0))*Y$41</f>
        <v>0</v>
      </c>
      <c r="Z28" s="354">
        <f>INDEX('[18]Displacement Source AC'!$DR$2:$EO$30,MATCH(Z$9,'[18]Displacement Source AC'!$C$2:$C$30,0),MATCH($O28,'[18]Displacement Source AC'!$DR$35:$EO$35,0))*Z$41</f>
        <v>0</v>
      </c>
      <c r="AA28" s="354">
        <f>INDEX('[18]Displacement Source AC'!$DR$2:$EO$30,MATCH(AA$9,'[18]Displacement Source AC'!$C$2:$C$30,0),MATCH($O28,'[18]Displacement Source AC'!$DR$35:$EO$35,0))*AA$41</f>
        <v>0</v>
      </c>
      <c r="AB28" s="354">
        <f>INDEX('[18]Displacement Source AC'!$DR$2:$EO$30,MATCH(AB$9,'[18]Displacement Source AC'!$C$2:$C$30,0),MATCH($O28,'[18]Displacement Source AC'!$DR$35:$EO$35,0))*AB$41</f>
        <v>0</v>
      </c>
      <c r="AC28" s="354">
        <f>INDEX('[18]Displacement Source AC'!$DR$2:$EO$30,MATCH(AC$9,'[18]Displacement Source AC'!$C$2:$C$30,0),MATCH($O28,'[18]Displacement Source AC'!$DR$35:$EO$35,0))*AC$41</f>
        <v>0</v>
      </c>
      <c r="AD28" s="354">
        <f>INDEX('[18]Displacement Source AC'!$DR$2:$EO$30,MATCH(AD$9,'[18]Displacement Source AC'!$C$2:$C$30,0),MATCH($O28,'[18]Displacement Source AC'!$DR$35:$EO$35,0))*AD$41</f>
        <v>0</v>
      </c>
      <c r="AE28" s="354">
        <f>INDEX('[18]Displacement Source AC'!$DR$2:$EO$30,MATCH(AE$9,'[18]Displacement Source AC'!$C$2:$C$30,0),MATCH($O28,'[18]Displacement Source AC'!$DR$35:$EO$35,0))*AE$41</f>
        <v>0</v>
      </c>
      <c r="AF28" s="354">
        <f>INDEX('[18]Displacement Source AC'!$DR$2:$EO$30,MATCH(AF$9,'[18]Displacement Source AC'!$C$2:$C$30,0),MATCH($O28,'[18]Displacement Source AC'!$DR$35:$EO$35,0))*AF$41</f>
        <v>0</v>
      </c>
      <c r="AG28" s="354">
        <f>INDEX('[18]Displacement Source AC'!$DR$2:$EO$30,MATCH(AG$9,'[18]Displacement Source AC'!$C$2:$C$30,0),MATCH($O28,'[18]Displacement Source AC'!$DR$35:$EO$35,0))*AG$41</f>
        <v>0</v>
      </c>
      <c r="AL28">
        <f t="shared" si="19"/>
        <v>0</v>
      </c>
      <c r="AM28">
        <f t="shared" si="19"/>
        <v>0</v>
      </c>
      <c r="AN28">
        <f t="shared" si="20"/>
        <v>0</v>
      </c>
      <c r="AO28">
        <f t="shared" si="21"/>
        <v>0</v>
      </c>
      <c r="AP28">
        <f t="shared" si="22"/>
        <v>0</v>
      </c>
      <c r="AQ28">
        <f t="shared" si="23"/>
        <v>0</v>
      </c>
      <c r="AR28">
        <f t="shared" si="24"/>
        <v>0</v>
      </c>
      <c r="AS28">
        <f t="shared" si="25"/>
        <v>0</v>
      </c>
      <c r="AT28">
        <f t="shared" si="26"/>
        <v>0</v>
      </c>
      <c r="AU28">
        <f t="shared" si="27"/>
        <v>0</v>
      </c>
      <c r="AV28">
        <f t="shared" si="28"/>
        <v>0</v>
      </c>
      <c r="AW28">
        <f t="shared" si="29"/>
        <v>0</v>
      </c>
      <c r="AX28">
        <f t="shared" si="30"/>
        <v>0</v>
      </c>
      <c r="AY28">
        <f t="shared" si="31"/>
        <v>0</v>
      </c>
      <c r="AZ28">
        <f t="shared" si="32"/>
        <v>0</v>
      </c>
      <c r="BA28">
        <f t="shared" si="33"/>
        <v>0</v>
      </c>
      <c r="BB28">
        <f t="shared" si="34"/>
        <v>0</v>
      </c>
      <c r="BC28">
        <f t="shared" si="35"/>
        <v>0</v>
      </c>
      <c r="BG28">
        <f t="shared" si="40"/>
        <v>2036</v>
      </c>
      <c r="BH28" s="130">
        <f>IFERROR(VLOOKUP($O28,'Table 3 ID Wind_2030'!$B$10:$K$37,10,FALSE),0)</f>
        <v>156.16950750288572</v>
      </c>
      <c r="BI28" s="130">
        <f>IFERROR(VLOOKUP($O28,'Table 3 UT CP Wind_2023'!$B$10:$K$37,10,FALSE),0)</f>
        <v>161.96782608695653</v>
      </c>
      <c r="BJ28" s="130">
        <f>IFERROR(VLOOKUP($O28,'Table 3 WYAE Wind_2024'!$B$10:$L$37,11,FALSE),0)</f>
        <v>219.15979166666665</v>
      </c>
      <c r="BK28" s="130">
        <f>IFERROR(VLOOKUP($O28,'Table 3 YK Wind wS_2029'!$B$10:$K$37,10,FALSE),0)</f>
        <v>167.99367346938777</v>
      </c>
      <c r="BL28" s="356"/>
      <c r="BM28" s="130">
        <f>IFERROR(VLOOKUP($O28,'Table 3 ID Wind wS_2032'!$B$10:$K$38,10,FALSE),0)</f>
        <v>169.42185430463576</v>
      </c>
      <c r="BN28" s="130">
        <f>IFERROR(VLOOKUP($O28,'Table 3 PV wS YK_2024'!$B$10:$K$40,10,FALSE),0)</f>
        <v>122.7</v>
      </c>
      <c r="BO28" s="356"/>
      <c r="BP28" s="130">
        <f>IFERROR(VLOOKUP($O28,'Table 3 PV wS SO_2024'!$B$10:$K$40,10,FALSE),0)</f>
        <v>122.27000000000001</v>
      </c>
      <c r="BQ28" s="356"/>
      <c r="BR28" s="130">
        <f>IFERROR(VLOOKUP($O28,'Table 3 PV wS UTN_2024'!$B$10:$K$43,10,FALSE),0)</f>
        <v>121.22999999999999</v>
      </c>
      <c r="BS28" s="130">
        <f>IFERROR(VLOOKUP($O28,'Table 3 PV wS JB_2024'!$B$10:$K$40,10,FALSE),0)</f>
        <v>117.72</v>
      </c>
      <c r="BT28" s="130">
        <f>IFERROR(VLOOKUP($O28,'Table 3 PV wS JB_2029'!$B$10:$K$40,10,FALSE),0)</f>
        <v>108.08000000000001</v>
      </c>
      <c r="BU28" s="356"/>
      <c r="BV28" s="130">
        <f>IFERROR(VLOOKUP($O28,'Table 3 PV wS UTS_2024'!$B$10:$K$38,10,FALSE),0)</f>
        <v>119.80999999999999</v>
      </c>
      <c r="BW28" s="130">
        <f>IFERROR(VLOOKUP($O28,'Table 3 PV wS UTS_2030'!$B$10:$K$38,10,FALSE),0)</f>
        <v>154.17999999999998</v>
      </c>
      <c r="BX28" s="355"/>
      <c r="BY28" s="130">
        <f>IFERROR(VLOOKUP($O28,'Table 3 185 MW (NTN) 2026)'!$B$13:$L$40,11,FALSE),0)</f>
        <v>139.63999999999999</v>
      </c>
      <c r="CD28">
        <f>SUM(AL$13:AL28)*BH28/1000</f>
        <v>0</v>
      </c>
      <c r="CE28">
        <f>SUM(AM$13:AM28)*BI28/1000</f>
        <v>13.143461714262205</v>
      </c>
      <c r="CF28">
        <f>SUM(AN$13:AN28)*BJ28/1000</f>
        <v>0</v>
      </c>
      <c r="CG28">
        <f>SUM(AO$13:AO28)*BK28/1000</f>
        <v>0</v>
      </c>
      <c r="CH28">
        <f>SUM(AP$13:AP28)*BL28/1000</f>
        <v>0</v>
      </c>
      <c r="CI28">
        <f>SUM(AQ$13:AQ28)*BM28/1000</f>
        <v>0</v>
      </c>
      <c r="CJ28">
        <f>SUM(AR$13:AR28)*BN28/1000</f>
        <v>0</v>
      </c>
      <c r="CK28">
        <f>SUM(AS$13:AS28)*BO28/1000</f>
        <v>0</v>
      </c>
      <c r="CL28">
        <f>SUM(AT$13:AT28)*BP28/1000</f>
        <v>0</v>
      </c>
      <c r="CM28">
        <f>SUM(AU$13:AU28)*BQ28/1000</f>
        <v>0</v>
      </c>
      <c r="CN28">
        <f>SUM(AV$13:AV28)*BR28/1000</f>
        <v>0</v>
      </c>
      <c r="CO28">
        <f>SUM(AW$13:AW28)*BS28/1000</f>
        <v>0</v>
      </c>
      <c r="CP28">
        <f>SUM(AX$13:AX28)*BT28/1000</f>
        <v>0</v>
      </c>
      <c r="CQ28">
        <f>SUM(AY$13:AY28)*BU28/1000</f>
        <v>0</v>
      </c>
      <c r="CR28">
        <f>SUM(AZ$13:AZ28)*BV28/1000</f>
        <v>0</v>
      </c>
      <c r="CS28">
        <f>SUM(BA$13:BA28)*BW28/1000</f>
        <v>0</v>
      </c>
      <c r="CT28">
        <f>SUM(BB$13:BB28)*BX28/1000</f>
        <v>0</v>
      </c>
      <c r="CU28">
        <f>SUM(BC$13:BC28)*BY28/1000</f>
        <v>0</v>
      </c>
      <c r="CV28">
        <f>SUM(BD$13:BD28)*BZ28/1000</f>
        <v>0</v>
      </c>
      <c r="CW28">
        <f>SUM(BE$13:BE28)*CA28/1000</f>
        <v>0</v>
      </c>
      <c r="CX28">
        <f>SUM(BF$13:BF28)*CB28/1000</f>
        <v>0</v>
      </c>
      <c r="CY28">
        <f t="shared" si="43"/>
        <v>13.143461714262205</v>
      </c>
      <c r="DA28">
        <f t="shared" si="37"/>
        <v>2036</v>
      </c>
      <c r="DB28" s="89">
        <f>IFERROR(VLOOKUP($DA28,'Table 3 TransCost'!$B$10:$E$40,4,FALSE),0)</f>
        <v>62.73</v>
      </c>
      <c r="DC28" s="174">
        <f t="shared" si="41"/>
        <v>0</v>
      </c>
    </row>
    <row r="29" spans="2:107" hidden="1">
      <c r="B29" s="15">
        <f t="shared" si="38"/>
        <v>2037</v>
      </c>
      <c r="C29" s="9">
        <f t="shared" si="17"/>
        <v>168.06212389280955</v>
      </c>
      <c r="D29" s="45"/>
      <c r="E29" s="9">
        <f t="shared" ca="1" si="39"/>
        <v>2.5020724204633931</v>
      </c>
      <c r="F29" s="37"/>
      <c r="G29" s="14">
        <f t="shared" ca="1" si="42"/>
        <v>67.633219383859227</v>
      </c>
      <c r="H29" s="36"/>
      <c r="I29" s="174"/>
      <c r="J29" s="174"/>
      <c r="M29" s="112"/>
      <c r="O29">
        <f t="shared" si="18"/>
        <v>2037</v>
      </c>
      <c r="P29">
        <f>INDEX('[18]Displacement Source AC'!$DR$2:$EO$30,MATCH(P$9,'[18]Displacement Source AC'!$C$2:$C$30,0),MATCH($O29,'[18]Displacement Source AC'!$DR$35:$EO$35,0))</f>
        <v>0</v>
      </c>
      <c r="Q29">
        <f>INDEX('[18]Displacement Source AC'!$DR$2:$EO$30,MATCH(Q$9,'[18]Displacement Source AC'!$C$2:$C$30,0),MATCH($O29,'[18]Displacement Source AC'!$DR$35:$EO$35,0))</f>
        <v>0</v>
      </c>
      <c r="R29">
        <f>INDEX('[18]Displacement Source AC'!$DR$2:$EO$30,MATCH(R$9,'[18]Displacement Source AC'!$C$2:$C$30,0),MATCH($O29,'[18]Displacement Source AC'!$DR$35:$EO$35,0))</f>
        <v>0</v>
      </c>
      <c r="S29" s="354">
        <f>INDEX('[18]Displacement Source AC'!$DR$2:$EO$30,MATCH(S$9,'[18]Displacement Source AC'!$C$2:$C$30,0),MATCH($O29,'[18]Displacement Source AC'!$DR$35:$EO$35,0))*S$41</f>
        <v>0</v>
      </c>
      <c r="T29" s="354">
        <f>INDEX('[18]Displacement Source AC'!$DR$2:$EO$30,MATCH(T$9,'[18]Displacement Source AC'!$C$2:$C$30,0),MATCH($O29,'[18]Displacement Source AC'!$DR$35:$EO$35,0))*T$41</f>
        <v>0</v>
      </c>
      <c r="U29" s="174">
        <f>INDEX('[18]Displacement Source AC'!$DR$2:$EO$30,MATCH(U$9,'[18]Displacement Source AC'!$C$2:$C$30,0),MATCH($O29,'[18]Displacement Source AC'!$DR$35:$EO$35,0))</f>
        <v>0</v>
      </c>
      <c r="V29" s="354">
        <f>INDEX('[18]Displacement Source AC'!$DR$2:$EO$30,MATCH(V$9,'[18]Displacement Source AC'!$C$2:$C$30,0),MATCH($O29,'[18]Displacement Source AC'!$DR$35:$EO$35,0))*V$41</f>
        <v>0</v>
      </c>
      <c r="W29" s="354">
        <f>INDEX('[18]Displacement Source AC'!$DR$2:$EO$30,MATCH(W$9,'[18]Displacement Source AC'!$C$2:$C$30,0),MATCH($O29,'[18]Displacement Source AC'!$DR$35:$EO$35,0))*W$41</f>
        <v>0</v>
      </c>
      <c r="X29" s="354">
        <f>INDEX('[18]Displacement Source AC'!$DR$2:$EO$30,MATCH(X$9,'[18]Displacement Source AC'!$C$2:$C$30,0),MATCH($O29,'[18]Displacement Source AC'!$DR$35:$EO$35,0))*X$41</f>
        <v>0</v>
      </c>
      <c r="Y29" s="354">
        <f>INDEX('[18]Displacement Source AC'!$DR$2:$EO$30,MATCH(Y$9,'[18]Displacement Source AC'!$C$2:$C$30,0),MATCH($O29,'[18]Displacement Source AC'!$DR$35:$EO$35,0))*Y$41</f>
        <v>0</v>
      </c>
      <c r="Z29" s="354">
        <f>INDEX('[18]Displacement Source AC'!$DR$2:$EO$30,MATCH(Z$9,'[18]Displacement Source AC'!$C$2:$C$30,0),MATCH($O29,'[18]Displacement Source AC'!$DR$35:$EO$35,0))*Z$41</f>
        <v>0</v>
      </c>
      <c r="AA29" s="354">
        <f>INDEX('[18]Displacement Source AC'!$DR$2:$EO$30,MATCH(AA$9,'[18]Displacement Source AC'!$C$2:$C$30,0),MATCH($O29,'[18]Displacement Source AC'!$DR$35:$EO$35,0))*AA$41</f>
        <v>0</v>
      </c>
      <c r="AB29" s="354">
        <f>INDEX('[18]Displacement Source AC'!$DR$2:$EO$30,MATCH(AB$9,'[18]Displacement Source AC'!$C$2:$C$30,0),MATCH($O29,'[18]Displacement Source AC'!$DR$35:$EO$35,0))*AB$41</f>
        <v>0</v>
      </c>
      <c r="AC29" s="354">
        <f>INDEX('[18]Displacement Source AC'!$DR$2:$EO$30,MATCH(AC$9,'[18]Displacement Source AC'!$C$2:$C$30,0),MATCH($O29,'[18]Displacement Source AC'!$DR$35:$EO$35,0))*AC$41</f>
        <v>0</v>
      </c>
      <c r="AD29" s="354">
        <f>INDEX('[18]Displacement Source AC'!$DR$2:$EO$30,MATCH(AD$9,'[18]Displacement Source AC'!$C$2:$C$30,0),MATCH($O29,'[18]Displacement Source AC'!$DR$35:$EO$35,0))*AD$41</f>
        <v>0</v>
      </c>
      <c r="AE29" s="354">
        <f>INDEX('[18]Displacement Source AC'!$DR$2:$EO$30,MATCH(AE$9,'[18]Displacement Source AC'!$C$2:$C$30,0),MATCH($O29,'[18]Displacement Source AC'!$DR$35:$EO$35,0))*AE$41</f>
        <v>0</v>
      </c>
      <c r="AF29" s="354">
        <f>INDEX('[18]Displacement Source AC'!$DR$2:$EO$30,MATCH(AF$9,'[18]Displacement Source AC'!$C$2:$C$30,0),MATCH($O29,'[18]Displacement Source AC'!$DR$35:$EO$35,0))*AF$41</f>
        <v>0</v>
      </c>
      <c r="AG29" s="354">
        <f>INDEX('[18]Displacement Source AC'!$DR$2:$EO$30,MATCH(AG$9,'[18]Displacement Source AC'!$C$2:$C$30,0),MATCH($O29,'[18]Displacement Source AC'!$DR$35:$EO$35,0))*AG$41</f>
        <v>0</v>
      </c>
      <c r="AL29">
        <f t="shared" si="19"/>
        <v>0</v>
      </c>
      <c r="AM29">
        <f t="shared" si="19"/>
        <v>0</v>
      </c>
      <c r="AN29">
        <f t="shared" si="20"/>
        <v>0</v>
      </c>
      <c r="AO29">
        <f t="shared" si="21"/>
        <v>0</v>
      </c>
      <c r="AP29">
        <f t="shared" si="22"/>
        <v>0</v>
      </c>
      <c r="AQ29">
        <f t="shared" si="23"/>
        <v>0</v>
      </c>
      <c r="AR29">
        <f t="shared" si="24"/>
        <v>0</v>
      </c>
      <c r="AS29">
        <f t="shared" si="25"/>
        <v>0</v>
      </c>
      <c r="AT29">
        <f t="shared" si="26"/>
        <v>0</v>
      </c>
      <c r="AU29">
        <f t="shared" si="27"/>
        <v>0</v>
      </c>
      <c r="AV29">
        <f t="shared" si="28"/>
        <v>0</v>
      </c>
      <c r="AW29">
        <f t="shared" si="29"/>
        <v>0</v>
      </c>
      <c r="AX29">
        <f t="shared" si="30"/>
        <v>0</v>
      </c>
      <c r="AY29">
        <f t="shared" si="31"/>
        <v>0</v>
      </c>
      <c r="AZ29">
        <f t="shared" si="32"/>
        <v>0</v>
      </c>
      <c r="BA29">
        <f t="shared" si="33"/>
        <v>0</v>
      </c>
      <c r="BB29">
        <f t="shared" si="34"/>
        <v>0</v>
      </c>
      <c r="BC29">
        <f t="shared" si="35"/>
        <v>0</v>
      </c>
      <c r="BG29">
        <f t="shared" si="40"/>
        <v>2037</v>
      </c>
      <c r="BH29" s="130">
        <f>IFERROR(VLOOKUP($O29,'Table 3 ID Wind_2030'!$B$10:$K$37,10,FALSE),0)</f>
        <v>159.7496921893036</v>
      </c>
      <c r="BI29" s="130">
        <f>IFERROR(VLOOKUP($O29,'Table 3 UT CP Wind_2023'!$B$10:$K$37,10,FALSE),0)</f>
        <v>165.68333333333334</v>
      </c>
      <c r="BJ29" s="130">
        <f>IFERROR(VLOOKUP($O29,'Table 3 WYAE Wind_2024'!$B$10:$L$37,11,FALSE),0)</f>
        <v>224.18</v>
      </c>
      <c r="BK29" s="130">
        <f>IFERROR(VLOOKUP($O29,'Table 3 YK Wind wS_2029'!$B$10:$K$37,10,FALSE),0)</f>
        <v>171.89795918367346</v>
      </c>
      <c r="BL29" s="356"/>
      <c r="BM29" s="130">
        <f>IFERROR(VLOOKUP($O29,'Table 3 ID Wind wS_2032'!$B$10:$K$38,10,FALSE),0)</f>
        <v>173.33066225165564</v>
      </c>
      <c r="BN29" s="130">
        <f>IFERROR(VLOOKUP($O29,'Table 3 PV wS YK_2024'!$B$10:$K$40,10,FALSE),0)</f>
        <v>125.52</v>
      </c>
      <c r="BO29" s="356"/>
      <c r="BP29" s="130">
        <f>IFERROR(VLOOKUP($O29,'Table 3 PV wS SO_2024'!$B$10:$K$40,10,FALSE),0)</f>
        <v>125.09</v>
      </c>
      <c r="BQ29" s="356"/>
      <c r="BR29" s="130">
        <f>IFERROR(VLOOKUP($O29,'Table 3 PV wS UTN_2024'!$B$10:$K$43,10,FALSE),0)</f>
        <v>124.02</v>
      </c>
      <c r="BS29" s="130">
        <f>IFERROR(VLOOKUP($O29,'Table 3 PV wS JB_2024'!$B$10:$K$40,10,FALSE),0)</f>
        <v>120.43</v>
      </c>
      <c r="BT29" s="130">
        <f>IFERROR(VLOOKUP($O29,'Table 3 PV wS JB_2029'!$B$10:$K$40,10,FALSE),0)</f>
        <v>110.57</v>
      </c>
      <c r="BU29" s="356"/>
      <c r="BV29" s="130">
        <f>IFERROR(VLOOKUP($O29,'Table 3 PV wS UTS_2024'!$B$10:$K$38,10,FALSE),0)</f>
        <v>122.57000000000001</v>
      </c>
      <c r="BW29" s="130">
        <f>IFERROR(VLOOKUP($O29,'Table 3 PV wS UTS_2030'!$B$10:$K$38,10,FALSE),0)</f>
        <v>157.73000000000002</v>
      </c>
      <c r="BX29" s="355"/>
      <c r="BY29" s="130">
        <f>IFERROR(VLOOKUP($O29,'Table 3 185 MW (NTN) 2026)'!$B$13:$L$40,11,FALSE),0)</f>
        <v>142.85</v>
      </c>
      <c r="CD29">
        <f>SUM(AL$13:AL29)*BH29/1000</f>
        <v>0</v>
      </c>
      <c r="CE29">
        <f>SUM(AM$13:AM29)*BI29/1000</f>
        <v>13.444969911424765</v>
      </c>
      <c r="CF29">
        <f>SUM(AN$13:AN29)*BJ29/1000</f>
        <v>0</v>
      </c>
      <c r="CG29">
        <f>SUM(AO$13:AO29)*BK29/1000</f>
        <v>0</v>
      </c>
      <c r="CH29">
        <f>SUM(AP$13:AP29)*BL29/1000</f>
        <v>0</v>
      </c>
      <c r="CI29">
        <f>SUM(AQ$13:AQ29)*BM29/1000</f>
        <v>0</v>
      </c>
      <c r="CJ29">
        <f>SUM(AR$13:AR29)*BN29/1000</f>
        <v>0</v>
      </c>
      <c r="CK29">
        <f>SUM(AS$13:AS29)*BO29/1000</f>
        <v>0</v>
      </c>
      <c r="CL29">
        <f>SUM(AT$13:AT29)*BP29/1000</f>
        <v>0</v>
      </c>
      <c r="CM29">
        <f>SUM(AU$13:AU29)*BQ29/1000</f>
        <v>0</v>
      </c>
      <c r="CN29">
        <f>SUM(AV$13:AV29)*BR29/1000</f>
        <v>0</v>
      </c>
      <c r="CO29">
        <f>SUM(AW$13:AW29)*BS29/1000</f>
        <v>0</v>
      </c>
      <c r="CP29">
        <f>SUM(AX$13:AX29)*BT29/1000</f>
        <v>0</v>
      </c>
      <c r="CQ29">
        <f>SUM(AY$13:AY29)*BU29/1000</f>
        <v>0</v>
      </c>
      <c r="CR29">
        <f>SUM(AZ$13:AZ29)*BV29/1000</f>
        <v>0</v>
      </c>
      <c r="CS29">
        <f>SUM(BA$13:BA29)*BW29/1000</f>
        <v>0</v>
      </c>
      <c r="CT29">
        <f>SUM(BB$13:BB29)*BX29/1000</f>
        <v>0</v>
      </c>
      <c r="CU29">
        <f>SUM(BC$13:BC29)*BY29/1000</f>
        <v>0</v>
      </c>
      <c r="CV29">
        <f>SUM(BD$13:BD29)*BZ29/1000</f>
        <v>0</v>
      </c>
      <c r="CW29">
        <f>SUM(BE$13:BE29)*CA29/1000</f>
        <v>0</v>
      </c>
      <c r="CX29">
        <f>SUM(BF$13:BF29)*CB29/1000</f>
        <v>0</v>
      </c>
      <c r="CY29">
        <f t="shared" si="43"/>
        <v>13.444969911424765</v>
      </c>
      <c r="DA29">
        <f t="shared" si="37"/>
        <v>2037</v>
      </c>
      <c r="DB29" s="89">
        <f>IFERROR(VLOOKUP($DA29,'Table 3 TransCost'!$B$10:$E$40,4,FALSE),0)</f>
        <v>64.17</v>
      </c>
      <c r="DC29" s="174">
        <f t="shared" si="41"/>
        <v>0</v>
      </c>
    </row>
    <row r="30" spans="2:107" hidden="1">
      <c r="B30" s="15">
        <f t="shared" si="38"/>
        <v>2038</v>
      </c>
      <c r="C30" s="9">
        <f t="shared" si="17"/>
        <v>171.92123946976591</v>
      </c>
      <c r="D30" s="45"/>
      <c r="E30" s="9">
        <f t="shared" ca="1" si="39"/>
        <v>2.4072340101258631</v>
      </c>
      <c r="F30" s="37"/>
      <c r="G30" s="14">
        <f t="shared" ca="1" si="42"/>
        <v>69.033950694821797</v>
      </c>
      <c r="H30" s="36"/>
      <c r="I30" s="174"/>
      <c r="J30" s="174"/>
      <c r="M30" s="112"/>
      <c r="O30">
        <f t="shared" si="18"/>
        <v>2038</v>
      </c>
      <c r="P30">
        <f>INDEX('[18]Displacement Source AC'!$DR$2:$EO$30,MATCH(P$9,'[18]Displacement Source AC'!$C$2:$C$30,0),MATCH($O30,'[18]Displacement Source AC'!$DR$35:$EO$35,0))</f>
        <v>0</v>
      </c>
      <c r="Q30">
        <f>INDEX('[18]Displacement Source AC'!$DR$2:$EO$30,MATCH(Q$9,'[18]Displacement Source AC'!$C$2:$C$30,0),MATCH($O30,'[18]Displacement Source AC'!$DR$35:$EO$35,0))</f>
        <v>0</v>
      </c>
      <c r="R30">
        <f>INDEX('[18]Displacement Source AC'!$DR$2:$EO$30,MATCH(R$9,'[18]Displacement Source AC'!$C$2:$C$30,0),MATCH($O30,'[18]Displacement Source AC'!$DR$35:$EO$35,0))</f>
        <v>0</v>
      </c>
      <c r="S30" s="354">
        <f>INDEX('[18]Displacement Source AC'!$DR$2:$EO$30,MATCH(S$9,'[18]Displacement Source AC'!$C$2:$C$30,0),MATCH($O30,'[18]Displacement Source AC'!$DR$35:$EO$35,0))*S$41</f>
        <v>0</v>
      </c>
      <c r="T30" s="354">
        <f>INDEX('[18]Displacement Source AC'!$DR$2:$EO$30,MATCH(T$9,'[18]Displacement Source AC'!$C$2:$C$30,0),MATCH($O30,'[18]Displacement Source AC'!$DR$35:$EO$35,0))*T$41</f>
        <v>0</v>
      </c>
      <c r="U30" s="174">
        <f>INDEX('[18]Displacement Source AC'!$DR$2:$EO$30,MATCH(U$9,'[18]Displacement Source AC'!$C$2:$C$30,0),MATCH($O30,'[18]Displacement Source AC'!$DR$35:$EO$35,0))</f>
        <v>0</v>
      </c>
      <c r="V30" s="354">
        <f>INDEX('[18]Displacement Source AC'!$DR$2:$EO$30,MATCH(V$9,'[18]Displacement Source AC'!$C$2:$C$30,0),MATCH($O30,'[18]Displacement Source AC'!$DR$35:$EO$35,0))*V$41</f>
        <v>0</v>
      </c>
      <c r="W30" s="354">
        <f>INDEX('[18]Displacement Source AC'!$DR$2:$EO$30,MATCH(W$9,'[18]Displacement Source AC'!$C$2:$C$30,0),MATCH($O30,'[18]Displacement Source AC'!$DR$35:$EO$35,0))*W$41</f>
        <v>0</v>
      </c>
      <c r="X30" s="354">
        <f>INDEX('[18]Displacement Source AC'!$DR$2:$EO$30,MATCH(X$9,'[18]Displacement Source AC'!$C$2:$C$30,0),MATCH($O30,'[18]Displacement Source AC'!$DR$35:$EO$35,0))*X$41</f>
        <v>0</v>
      </c>
      <c r="Y30" s="354">
        <f>INDEX('[18]Displacement Source AC'!$DR$2:$EO$30,MATCH(Y$9,'[18]Displacement Source AC'!$C$2:$C$30,0),MATCH($O30,'[18]Displacement Source AC'!$DR$35:$EO$35,0))*Y$41</f>
        <v>0</v>
      </c>
      <c r="Z30" s="354">
        <f>INDEX('[18]Displacement Source AC'!$DR$2:$EO$30,MATCH(Z$9,'[18]Displacement Source AC'!$C$2:$C$30,0),MATCH($O30,'[18]Displacement Source AC'!$DR$35:$EO$35,0))*Z$41</f>
        <v>0</v>
      </c>
      <c r="AA30" s="354">
        <f>INDEX('[18]Displacement Source AC'!$DR$2:$EO$30,MATCH(AA$9,'[18]Displacement Source AC'!$C$2:$C$30,0),MATCH($O30,'[18]Displacement Source AC'!$DR$35:$EO$35,0))*AA$41</f>
        <v>0</v>
      </c>
      <c r="AB30" s="354">
        <f>INDEX('[18]Displacement Source AC'!$DR$2:$EO$30,MATCH(AB$9,'[18]Displacement Source AC'!$C$2:$C$30,0),MATCH($O30,'[18]Displacement Source AC'!$DR$35:$EO$35,0))*AB$41</f>
        <v>0</v>
      </c>
      <c r="AC30" s="354">
        <f>INDEX('[18]Displacement Source AC'!$DR$2:$EO$30,MATCH(AC$9,'[18]Displacement Source AC'!$C$2:$C$30,0),MATCH($O30,'[18]Displacement Source AC'!$DR$35:$EO$35,0))*AC$41</f>
        <v>0</v>
      </c>
      <c r="AD30" s="354">
        <f>INDEX('[18]Displacement Source AC'!$DR$2:$EO$30,MATCH(AD$9,'[18]Displacement Source AC'!$C$2:$C$30,0),MATCH($O30,'[18]Displacement Source AC'!$DR$35:$EO$35,0))*AD$41</f>
        <v>0</v>
      </c>
      <c r="AE30" s="354">
        <f>INDEX('[18]Displacement Source AC'!$DR$2:$EO$30,MATCH(AE$9,'[18]Displacement Source AC'!$C$2:$C$30,0),MATCH($O30,'[18]Displacement Source AC'!$DR$35:$EO$35,0))*AE$41</f>
        <v>0</v>
      </c>
      <c r="AF30" s="354">
        <f>INDEX('[18]Displacement Source AC'!$DR$2:$EO$30,MATCH(AF$9,'[18]Displacement Source AC'!$C$2:$C$30,0),MATCH($O30,'[18]Displacement Source AC'!$DR$35:$EO$35,0))*AF$41</f>
        <v>0</v>
      </c>
      <c r="AG30" s="354">
        <f>INDEX('[18]Displacement Source AC'!$DR$2:$EO$30,MATCH(AG$9,'[18]Displacement Source AC'!$C$2:$C$30,0),MATCH($O30,'[18]Displacement Source AC'!$DR$35:$EO$35,0))*AG$41</f>
        <v>0</v>
      </c>
      <c r="AL30">
        <f t="shared" si="19"/>
        <v>0</v>
      </c>
      <c r="AM30">
        <f t="shared" si="19"/>
        <v>0</v>
      </c>
      <c r="AN30">
        <f t="shared" si="20"/>
        <v>0</v>
      </c>
      <c r="AO30">
        <f t="shared" si="21"/>
        <v>0</v>
      </c>
      <c r="AP30">
        <f t="shared" si="22"/>
        <v>0</v>
      </c>
      <c r="AQ30">
        <f t="shared" si="23"/>
        <v>0</v>
      </c>
      <c r="AR30">
        <f t="shared" si="24"/>
        <v>0</v>
      </c>
      <c r="AS30">
        <f t="shared" si="25"/>
        <v>0</v>
      </c>
      <c r="AT30">
        <f t="shared" si="26"/>
        <v>0</v>
      </c>
      <c r="AU30">
        <f t="shared" si="27"/>
        <v>0</v>
      </c>
      <c r="AV30">
        <f t="shared" si="28"/>
        <v>0</v>
      </c>
      <c r="AW30">
        <f t="shared" si="29"/>
        <v>0</v>
      </c>
      <c r="AX30">
        <f t="shared" si="30"/>
        <v>0</v>
      </c>
      <c r="AY30">
        <f t="shared" si="31"/>
        <v>0</v>
      </c>
      <c r="AZ30">
        <f t="shared" si="32"/>
        <v>0</v>
      </c>
      <c r="BA30">
        <f t="shared" si="33"/>
        <v>0</v>
      </c>
      <c r="BB30">
        <f t="shared" si="34"/>
        <v>0</v>
      </c>
      <c r="BC30">
        <f t="shared" si="35"/>
        <v>0</v>
      </c>
      <c r="BG30">
        <f t="shared" si="40"/>
        <v>2038</v>
      </c>
      <c r="BH30" s="130">
        <f>IFERROR(VLOOKUP($O30,'Table 3 ID Wind_2030'!$B$10:$K$37,10,FALSE),0)</f>
        <v>163.42065794536359</v>
      </c>
      <c r="BI30" s="130">
        <f>IFERROR(VLOOKUP($O30,'Table 3 UT CP Wind_2023'!$B$10:$K$37,10,FALSE),0)</f>
        <v>169.48782608695652</v>
      </c>
      <c r="BJ30" s="130">
        <f>IFERROR(VLOOKUP($O30,'Table 3 WYAE Wind_2024'!$B$10:$L$37,11,FALSE),0)</f>
        <v>229.32989583333332</v>
      </c>
      <c r="BK30" s="130">
        <f>IFERROR(VLOOKUP($O30,'Table 3 YK Wind wS_2029'!$B$10:$K$37,10,FALSE),0)</f>
        <v>175.87224489795918</v>
      </c>
      <c r="BL30" s="356"/>
      <c r="BM30" s="130">
        <f>IFERROR(VLOOKUP($O30,'Table 3 ID Wind wS_2032'!$B$10:$K$38,10,FALSE),0)</f>
        <v>177.30947019867548</v>
      </c>
      <c r="BN30" s="130">
        <f>IFERROR(VLOOKUP($O30,'Table 3 PV wS YK_2024'!$B$10:$K$40,10,FALSE),0)</f>
        <v>128.41</v>
      </c>
      <c r="BO30" s="356"/>
      <c r="BP30" s="130">
        <f>IFERROR(VLOOKUP($O30,'Table 3 PV wS SO_2024'!$B$10:$K$40,10,FALSE),0)</f>
        <v>127.97</v>
      </c>
      <c r="BQ30" s="356"/>
      <c r="BR30" s="130">
        <f>IFERROR(VLOOKUP($O30,'Table 3 PV wS UTN_2024'!$B$10:$K$43,10,FALSE),0)</f>
        <v>126.88000000000001</v>
      </c>
      <c r="BS30" s="130">
        <f>IFERROR(VLOOKUP($O30,'Table 3 PV wS JB_2024'!$B$10:$K$40,10,FALSE),0)</f>
        <v>123.2</v>
      </c>
      <c r="BT30" s="130">
        <f>IFERROR(VLOOKUP($O30,'Table 3 PV wS JB_2029'!$B$10:$K$40,10,FALSE),0)</f>
        <v>113.12</v>
      </c>
      <c r="BU30" s="356"/>
      <c r="BV30" s="130">
        <f>IFERROR(VLOOKUP($O30,'Table 3 PV wS UTS_2024'!$B$10:$K$38,10,FALSE),0)</f>
        <v>125.4</v>
      </c>
      <c r="BW30" s="130">
        <f>IFERROR(VLOOKUP($O30,'Table 3 PV wS UTS_2030'!$B$10:$K$38,10,FALSE),0)</f>
        <v>161.36000000000001</v>
      </c>
      <c r="BX30" s="355"/>
      <c r="BY30" s="130">
        <f>IFERROR(VLOOKUP($O30,'Table 3 185 MW (NTN) 2026)'!$B$13:$L$40,11,FALSE),0)</f>
        <v>146.13999999999999</v>
      </c>
      <c r="CD30">
        <f>SUM(AL$13:AL30)*BH30/1000</f>
        <v>0</v>
      </c>
      <c r="CE30">
        <f>SUM(AM$13:AM30)*BI30/1000</f>
        <v>13.753699157581272</v>
      </c>
      <c r="CF30">
        <f>SUM(AN$13:AN30)*BJ30/1000</f>
        <v>0</v>
      </c>
      <c r="CG30">
        <f>SUM(AO$13:AO30)*BK30/1000</f>
        <v>0</v>
      </c>
      <c r="CH30">
        <f>SUM(AP$13:AP30)*BL30/1000</f>
        <v>0</v>
      </c>
      <c r="CI30">
        <f>SUM(AQ$13:AQ30)*BM30/1000</f>
        <v>0</v>
      </c>
      <c r="CJ30">
        <f>SUM(AR$13:AR30)*BN30/1000</f>
        <v>0</v>
      </c>
      <c r="CK30">
        <f>SUM(AS$13:AS30)*BO30/1000</f>
        <v>0</v>
      </c>
      <c r="CL30">
        <f>SUM(AT$13:AT30)*BP30/1000</f>
        <v>0</v>
      </c>
      <c r="CM30">
        <f>SUM(AU$13:AU30)*BQ30/1000</f>
        <v>0</v>
      </c>
      <c r="CN30">
        <f>SUM(AV$13:AV30)*BR30/1000</f>
        <v>0</v>
      </c>
      <c r="CO30">
        <f>SUM(AW$13:AW30)*BS30/1000</f>
        <v>0</v>
      </c>
      <c r="CP30">
        <f>SUM(AX$13:AX30)*BT30/1000</f>
        <v>0</v>
      </c>
      <c r="CQ30">
        <f>SUM(AY$13:AY30)*BU30/1000</f>
        <v>0</v>
      </c>
      <c r="CR30">
        <f>SUM(AZ$13:AZ30)*BV30/1000</f>
        <v>0</v>
      </c>
      <c r="CS30">
        <f>SUM(BA$13:BA30)*BW30/1000</f>
        <v>0</v>
      </c>
      <c r="CT30">
        <f>SUM(BB$13:BB30)*BX30/1000</f>
        <v>0</v>
      </c>
      <c r="CU30">
        <f>SUM(BC$13:BC30)*BY30/1000</f>
        <v>0</v>
      </c>
      <c r="CV30">
        <f>SUM(BD$13:BD30)*BZ30/1000</f>
        <v>0</v>
      </c>
      <c r="CW30">
        <f>SUM(BE$13:BE30)*CA30/1000</f>
        <v>0</v>
      </c>
      <c r="CX30">
        <f>SUM(BF$13:BF30)*CB30/1000</f>
        <v>0</v>
      </c>
      <c r="CY30">
        <f t="shared" si="43"/>
        <v>13.753699157581272</v>
      </c>
      <c r="DA30">
        <f t="shared" si="37"/>
        <v>2038</v>
      </c>
      <c r="DB30" s="89">
        <f>IFERROR(VLOOKUP($DA30,'Table 3 TransCost'!$B$10:$E$40,4,FALSE),0)</f>
        <v>65.650000000000006</v>
      </c>
      <c r="DC30" s="174">
        <f t="shared" si="41"/>
        <v>0</v>
      </c>
    </row>
    <row r="31" spans="2:107" hidden="1">
      <c r="B31" s="15">
        <f t="shared" si="38"/>
        <v>2039</v>
      </c>
      <c r="C31" s="9">
        <f t="shared" si="17"/>
        <v>175.87943865873203</v>
      </c>
      <c r="D31" s="45"/>
      <c r="E31" s="9" t="e">
        <f t="shared" ca="1" si="39"/>
        <v>#DIV/0!</v>
      </c>
      <c r="F31" s="37"/>
      <c r="G31" s="14" t="e">
        <f t="shared" ca="1" si="42"/>
        <v>#DIV/0!</v>
      </c>
      <c r="H31" s="36"/>
      <c r="I31" s="174"/>
      <c r="J31" s="174"/>
      <c r="M31" s="112"/>
      <c r="O31">
        <f t="shared" si="18"/>
        <v>2039</v>
      </c>
      <c r="P31">
        <f>INDEX('[18]Displacement Source AC'!$DR$2:$EO$30,MATCH(P$9,'[18]Displacement Source AC'!$C$2:$C$30,0),MATCH($O31,'[18]Displacement Source AC'!$DR$35:$EO$35,0))</f>
        <v>0</v>
      </c>
      <c r="Q31">
        <f>INDEX('[18]Displacement Source AC'!$DR$2:$EO$30,MATCH(Q$9,'[18]Displacement Source AC'!$C$2:$C$30,0),MATCH($O31,'[18]Displacement Source AC'!$DR$35:$EO$35,0))</f>
        <v>0</v>
      </c>
      <c r="R31">
        <f>INDEX('[18]Displacement Source AC'!$DR$2:$EO$30,MATCH(R$9,'[18]Displacement Source AC'!$C$2:$C$30,0),MATCH($O31,'[18]Displacement Source AC'!$DR$35:$EO$35,0))</f>
        <v>0</v>
      </c>
      <c r="S31" s="354">
        <f>INDEX('[18]Displacement Source AC'!$DR$2:$EO$30,MATCH(S$9,'[18]Displacement Source AC'!$C$2:$C$30,0),MATCH($O31,'[18]Displacement Source AC'!$DR$35:$EO$35,0))*S$41</f>
        <v>0</v>
      </c>
      <c r="T31" s="354">
        <f>INDEX('[18]Displacement Source AC'!$DR$2:$EO$30,MATCH(T$9,'[18]Displacement Source AC'!$C$2:$C$30,0),MATCH($O31,'[18]Displacement Source AC'!$DR$35:$EO$35,0))*T$41</f>
        <v>0</v>
      </c>
      <c r="U31" s="174">
        <f>INDEX('[18]Displacement Source AC'!$DR$2:$EO$30,MATCH(U$9,'[18]Displacement Source AC'!$C$2:$C$30,0),MATCH($O31,'[18]Displacement Source AC'!$DR$35:$EO$35,0))</f>
        <v>0</v>
      </c>
      <c r="V31" s="354">
        <f>INDEX('[18]Displacement Source AC'!$DR$2:$EO$30,MATCH(V$9,'[18]Displacement Source AC'!$C$2:$C$30,0),MATCH($O31,'[18]Displacement Source AC'!$DR$35:$EO$35,0))*V$41</f>
        <v>0</v>
      </c>
      <c r="W31" s="354">
        <f>INDEX('[18]Displacement Source AC'!$DR$2:$EO$30,MATCH(W$9,'[18]Displacement Source AC'!$C$2:$C$30,0),MATCH($O31,'[18]Displacement Source AC'!$DR$35:$EO$35,0))*W$41</f>
        <v>0</v>
      </c>
      <c r="X31" s="354">
        <f>INDEX('[18]Displacement Source AC'!$DR$2:$EO$30,MATCH(X$9,'[18]Displacement Source AC'!$C$2:$C$30,0),MATCH($O31,'[18]Displacement Source AC'!$DR$35:$EO$35,0))*X$41</f>
        <v>0</v>
      </c>
      <c r="Y31" s="354">
        <f>INDEX('[18]Displacement Source AC'!$DR$2:$EO$30,MATCH(Y$9,'[18]Displacement Source AC'!$C$2:$C$30,0),MATCH($O31,'[18]Displacement Source AC'!$DR$35:$EO$35,0))*Y$41</f>
        <v>0</v>
      </c>
      <c r="Z31" s="354">
        <f>INDEX('[18]Displacement Source AC'!$DR$2:$EO$30,MATCH(Z$9,'[18]Displacement Source AC'!$C$2:$C$30,0),MATCH($O31,'[18]Displacement Source AC'!$DR$35:$EO$35,0))*Z$41</f>
        <v>0</v>
      </c>
      <c r="AA31" s="354">
        <f>INDEX('[18]Displacement Source AC'!$DR$2:$EO$30,MATCH(AA$9,'[18]Displacement Source AC'!$C$2:$C$30,0),MATCH($O31,'[18]Displacement Source AC'!$DR$35:$EO$35,0))*AA$41</f>
        <v>0</v>
      </c>
      <c r="AB31" s="354">
        <f>INDEX('[18]Displacement Source AC'!$DR$2:$EO$30,MATCH(AB$9,'[18]Displacement Source AC'!$C$2:$C$30,0),MATCH($O31,'[18]Displacement Source AC'!$DR$35:$EO$35,0))*AB$41</f>
        <v>0</v>
      </c>
      <c r="AC31" s="354">
        <f>INDEX('[18]Displacement Source AC'!$DR$2:$EO$30,MATCH(AC$9,'[18]Displacement Source AC'!$C$2:$C$30,0),MATCH($O31,'[18]Displacement Source AC'!$DR$35:$EO$35,0))*AC$41</f>
        <v>0</v>
      </c>
      <c r="AD31" s="354">
        <f>INDEX('[18]Displacement Source AC'!$DR$2:$EO$30,MATCH(AD$9,'[18]Displacement Source AC'!$C$2:$C$30,0),MATCH($O31,'[18]Displacement Source AC'!$DR$35:$EO$35,0))*AD$41</f>
        <v>0</v>
      </c>
      <c r="AE31" s="354">
        <f>INDEX('[18]Displacement Source AC'!$DR$2:$EO$30,MATCH(AE$9,'[18]Displacement Source AC'!$C$2:$C$30,0),MATCH($O31,'[18]Displacement Source AC'!$DR$35:$EO$35,0))*AE$41</f>
        <v>0</v>
      </c>
      <c r="AF31" s="354">
        <f>INDEX('[18]Displacement Source AC'!$DR$2:$EO$30,MATCH(AF$9,'[18]Displacement Source AC'!$C$2:$C$30,0),MATCH($O31,'[18]Displacement Source AC'!$DR$35:$EO$35,0))*AF$41</f>
        <v>0</v>
      </c>
      <c r="AG31" s="354">
        <f>INDEX('[18]Displacement Source AC'!$DR$2:$EO$30,MATCH(AG$9,'[18]Displacement Source AC'!$C$2:$C$30,0),MATCH($O31,'[18]Displacement Source AC'!$DR$35:$EO$35,0))*AG$41</f>
        <v>0</v>
      </c>
      <c r="AL31">
        <f t="shared" ref="AL31:AL32" si="44">P31/P$5</f>
        <v>0</v>
      </c>
      <c r="AM31">
        <f t="shared" ref="AM31:AM38" si="45">Q31/Q$5</f>
        <v>0</v>
      </c>
      <c r="AN31">
        <f t="shared" ref="AN31:AN38" si="46">R31/R$5</f>
        <v>0</v>
      </c>
      <c r="AO31">
        <f t="shared" ref="AO31:AO38" si="47">S31/S$5</f>
        <v>0</v>
      </c>
      <c r="AP31">
        <f t="shared" ref="AP31:AP38" si="48">T31/T$5</f>
        <v>0</v>
      </c>
      <c r="AQ31">
        <f t="shared" ref="AQ31:AQ38" si="49">U31/U$5</f>
        <v>0</v>
      </c>
      <c r="AR31">
        <f t="shared" ref="AR31:AR38" si="50">V31/V$5</f>
        <v>0</v>
      </c>
      <c r="AS31">
        <f t="shared" ref="AS31:AS38" si="51">W31/W$5</f>
        <v>0</v>
      </c>
      <c r="AT31">
        <f t="shared" ref="AT31:AT38" si="52">X31/X$5</f>
        <v>0</v>
      </c>
      <c r="AU31">
        <f t="shared" ref="AU31:AU38" si="53">Y31/Y$5</f>
        <v>0</v>
      </c>
      <c r="AV31">
        <f t="shared" ref="AV31:AV38" si="54">Z31/Z$5</f>
        <v>0</v>
      </c>
      <c r="AW31">
        <f t="shared" ref="AW31:AW38" si="55">AA31/AA$5</f>
        <v>0</v>
      </c>
      <c r="AX31">
        <f t="shared" ref="AX31:AX38" si="56">AB31/AB$5</f>
        <v>0</v>
      </c>
      <c r="AY31">
        <f t="shared" ref="AY31:AY38" si="57">AC31/AC$5</f>
        <v>0</v>
      </c>
      <c r="AZ31">
        <f t="shared" ref="AZ31:AZ38" si="58">AD31/AD$5</f>
        <v>0</v>
      </c>
      <c r="BA31">
        <f t="shared" ref="BA31:BA38" si="59">AE31/AE$5</f>
        <v>0</v>
      </c>
      <c r="BB31">
        <f t="shared" ref="BB31:BB38" si="60">AF31/AF$5</f>
        <v>0</v>
      </c>
      <c r="BC31">
        <f t="shared" ref="BC31:BC38" si="61">AG31/AG$5</f>
        <v>0</v>
      </c>
      <c r="BG31">
        <f t="shared" ref="BG31:BG32" si="62">O31</f>
        <v>2039</v>
      </c>
      <c r="BH31" s="130">
        <f>IFERROR(VLOOKUP($O31,'Table 3 ID Wind_2030'!$B$10:$K$37,10,FALSE),0)</f>
        <v>167.18</v>
      </c>
      <c r="BI31" s="130">
        <f>IFERROR(VLOOKUP($O31,'Table 3 UT CP Wind_2023'!$B$10:$K$37,10,FALSE),0)</f>
        <v>173.39000000000001</v>
      </c>
      <c r="BJ31" s="130">
        <f>IFERROR(VLOOKUP($O31,'Table 3 WYAE Wind_2024'!$B$10:$L$37,11,FALSE),0)</f>
        <v>234.6</v>
      </c>
      <c r="BK31" s="130">
        <f>IFERROR(VLOOKUP($O31,'Table 3 YK Wind wS_2029'!$B$10:$K$37,10,FALSE),0)</f>
        <v>179.92</v>
      </c>
      <c r="BL31" s="356"/>
      <c r="BM31" s="130">
        <f>IFERROR(VLOOKUP($O31,'Table 3 ID Wind wS_2032'!$B$10:$K$38,10,FALSE),0)</f>
        <v>181.38</v>
      </c>
      <c r="BN31" s="130">
        <f>IFERROR(VLOOKUP($O31,'Table 3 PV wS YK_2024'!$B$10:$K$40,10,FALSE),0)</f>
        <v>131.36999999999998</v>
      </c>
      <c r="BO31" s="356"/>
      <c r="BP31" s="130">
        <f>IFERROR(VLOOKUP($O31,'Table 3 PV wS SO_2024'!$B$10:$K$40,10,FALSE),0)</f>
        <v>130.91999999999999</v>
      </c>
      <c r="BQ31" s="356"/>
      <c r="BR31" s="130">
        <f>IFERROR(VLOOKUP($O31,'Table 3 PV wS UTN_2024'!$B$10:$K$43,10,FALSE),0)</f>
        <v>129.80000000000001</v>
      </c>
      <c r="BS31" s="130">
        <f>IFERROR(VLOOKUP($O31,'Table 3 PV wS JB_2024'!$B$10:$K$40,10,FALSE),0)</f>
        <v>126.03999999999999</v>
      </c>
      <c r="BT31" s="130">
        <f>IFERROR(VLOOKUP($O31,'Table 3 PV wS JB_2029'!$B$10:$K$40,10,FALSE),0)</f>
        <v>115.72999999999999</v>
      </c>
      <c r="BU31" s="356"/>
      <c r="BV31" s="130">
        <f>IFERROR(VLOOKUP($O31,'Table 3 PV wS UTS_2024'!$B$10:$K$38,10,FALSE),0)</f>
        <v>128.29000000000002</v>
      </c>
      <c r="BW31" s="130">
        <f>IFERROR(VLOOKUP($O31,'Table 3 PV wS UTS_2030'!$B$10:$K$38,10,FALSE),0)</f>
        <v>165.07999999999998</v>
      </c>
      <c r="BX31" s="355"/>
      <c r="BY31" s="130">
        <f>IFERROR(VLOOKUP($O31,'Table 3 185 MW (NTN) 2026)'!$B$13:$L$40,11,FALSE),0)</f>
        <v>149.5</v>
      </c>
      <c r="CD31">
        <f>SUM(AL$13:AL31)*BH31/1000</f>
        <v>0</v>
      </c>
      <c r="CE31">
        <f>SUM(AM$13:AM31)*BI31/1000</f>
        <v>14.070355092698563</v>
      </c>
      <c r="CF31">
        <f>SUM(AN$13:AN31)*BJ31/1000</f>
        <v>0</v>
      </c>
      <c r="CG31">
        <f>SUM(AO$13:AO31)*BK31/1000</f>
        <v>0</v>
      </c>
      <c r="CH31">
        <f>SUM(AP$13:AP31)*BL31/1000</f>
        <v>0</v>
      </c>
      <c r="CI31">
        <f>SUM(AQ$13:AQ31)*BM31/1000</f>
        <v>0</v>
      </c>
      <c r="CJ31">
        <f>SUM(AR$13:AR31)*BN31/1000</f>
        <v>0</v>
      </c>
      <c r="CK31">
        <f>SUM(AS$13:AS31)*BO31/1000</f>
        <v>0</v>
      </c>
      <c r="CL31">
        <f>SUM(AT$13:AT31)*BP31/1000</f>
        <v>0</v>
      </c>
      <c r="CM31">
        <f>SUM(AU$13:AU31)*BQ31/1000</f>
        <v>0</v>
      </c>
      <c r="CN31">
        <f>SUM(AV$13:AV31)*BR31/1000</f>
        <v>0</v>
      </c>
      <c r="CO31">
        <f>SUM(AW$13:AW31)*BS31/1000</f>
        <v>0</v>
      </c>
      <c r="CP31">
        <f>SUM(AX$13:AX31)*BT31/1000</f>
        <v>0</v>
      </c>
      <c r="CQ31">
        <f>SUM(AY$13:AY31)*BU31/1000</f>
        <v>0</v>
      </c>
      <c r="CR31">
        <f>SUM(AZ$13:AZ31)*BV31/1000</f>
        <v>0</v>
      </c>
      <c r="CS31">
        <f>SUM(BA$13:BA31)*BW31/1000</f>
        <v>0</v>
      </c>
      <c r="CT31">
        <f>SUM(BB$13:BB31)*BX31/1000</f>
        <v>0</v>
      </c>
      <c r="CU31">
        <f>SUM(BC$13:BC31)*BY31/1000</f>
        <v>0</v>
      </c>
      <c r="CV31">
        <f>SUM(BD$13:BD31)*BZ31/1000</f>
        <v>0</v>
      </c>
      <c r="CW31">
        <f>SUM(BE$13:BE31)*CA31/1000</f>
        <v>0</v>
      </c>
      <c r="CX31">
        <f>SUM(BF$13:BF31)*CB31/1000</f>
        <v>0</v>
      </c>
      <c r="CY31">
        <f t="shared" ref="CY31:CY32" si="63">SUM(CD31:CX31)</f>
        <v>14.070355092698563</v>
      </c>
      <c r="DA31">
        <f t="shared" ref="DA31:DA32" si="64">O31</f>
        <v>2039</v>
      </c>
      <c r="DB31" s="89">
        <f>IFERROR(VLOOKUP($DA31,'Table 3 TransCost'!$B$10:$E$40,4,FALSE),0)</f>
        <v>67.16</v>
      </c>
      <c r="DC31" s="174">
        <f t="shared" ref="DC31:DC32" si="65">$DB$5*DB31/1000</f>
        <v>0</v>
      </c>
    </row>
    <row r="32" spans="2:107" hidden="1">
      <c r="B32" s="15">
        <f t="shared" si="38"/>
        <v>2040</v>
      </c>
      <c r="C32" s="9">
        <f t="shared" si="17"/>
        <v>179.92672489351108</v>
      </c>
      <c r="D32" s="45"/>
      <c r="E32" s="9" t="e">
        <f t="shared" ca="1" si="39"/>
        <v>#DIV/0!</v>
      </c>
      <c r="F32" s="37"/>
      <c r="G32" s="14" t="e">
        <f t="shared" ca="1" si="42"/>
        <v>#DIV/0!</v>
      </c>
      <c r="H32" s="36"/>
      <c r="I32" s="174"/>
      <c r="J32" s="174"/>
      <c r="M32" s="112"/>
      <c r="O32">
        <f t="shared" si="18"/>
        <v>2040</v>
      </c>
      <c r="P32" s="368">
        <v>0</v>
      </c>
      <c r="Q32" s="368">
        <v>0</v>
      </c>
      <c r="R32" s="368">
        <v>0</v>
      </c>
      <c r="S32" s="368">
        <v>0</v>
      </c>
      <c r="T32" s="368">
        <v>0</v>
      </c>
      <c r="U32" s="368">
        <v>0</v>
      </c>
      <c r="V32" s="368">
        <v>0</v>
      </c>
      <c r="W32" s="368">
        <v>0</v>
      </c>
      <c r="X32" s="368">
        <v>0</v>
      </c>
      <c r="Y32" s="368">
        <v>0</v>
      </c>
      <c r="Z32" s="368">
        <v>0</v>
      </c>
      <c r="AA32" s="368">
        <v>0</v>
      </c>
      <c r="AB32" s="368">
        <v>0</v>
      </c>
      <c r="AC32" s="368">
        <v>0</v>
      </c>
      <c r="AD32" s="368">
        <v>0</v>
      </c>
      <c r="AE32" s="368">
        <v>0</v>
      </c>
      <c r="AF32" s="368">
        <v>0</v>
      </c>
      <c r="AG32" s="368">
        <v>0</v>
      </c>
      <c r="AL32">
        <f t="shared" si="44"/>
        <v>0</v>
      </c>
      <c r="AM32">
        <f t="shared" si="45"/>
        <v>0</v>
      </c>
      <c r="AN32">
        <f t="shared" si="46"/>
        <v>0</v>
      </c>
      <c r="AO32">
        <f t="shared" si="47"/>
        <v>0</v>
      </c>
      <c r="AP32">
        <f t="shared" si="48"/>
        <v>0</v>
      </c>
      <c r="AQ32">
        <f t="shared" si="49"/>
        <v>0</v>
      </c>
      <c r="AR32">
        <f t="shared" si="50"/>
        <v>0</v>
      </c>
      <c r="AS32">
        <f t="shared" si="51"/>
        <v>0</v>
      </c>
      <c r="AT32">
        <f t="shared" si="52"/>
        <v>0</v>
      </c>
      <c r="AU32">
        <f t="shared" si="53"/>
        <v>0</v>
      </c>
      <c r="AV32">
        <f t="shared" si="54"/>
        <v>0</v>
      </c>
      <c r="AW32">
        <f t="shared" si="55"/>
        <v>0</v>
      </c>
      <c r="AX32">
        <f t="shared" si="56"/>
        <v>0</v>
      </c>
      <c r="AY32">
        <f t="shared" si="57"/>
        <v>0</v>
      </c>
      <c r="AZ32">
        <f t="shared" si="58"/>
        <v>0</v>
      </c>
      <c r="BA32">
        <f t="shared" si="59"/>
        <v>0</v>
      </c>
      <c r="BB32">
        <f t="shared" si="60"/>
        <v>0</v>
      </c>
      <c r="BC32">
        <f t="shared" si="61"/>
        <v>0</v>
      </c>
      <c r="BG32">
        <f t="shared" si="62"/>
        <v>2040</v>
      </c>
      <c r="BH32" s="130">
        <f>IFERROR(VLOOKUP($O32,'Table 3 ID Wind_2030'!$B$10:$K$37,10,FALSE),0)</f>
        <v>171.02</v>
      </c>
      <c r="BI32" s="130">
        <f>IFERROR(VLOOKUP($O32,'Table 3 UT CP Wind_2023'!$B$10:$K$37,10,FALSE),0)</f>
        <v>177.38</v>
      </c>
      <c r="BJ32" s="130">
        <f>IFERROR(VLOOKUP($O32,'Table 3 WYAE Wind_2024'!$B$10:$L$37,11,FALSE),0)</f>
        <v>239.99</v>
      </c>
      <c r="BK32" s="130">
        <f>IFERROR(VLOOKUP($O32,'Table 3 YK Wind wS_2029'!$B$10:$K$37,10,FALSE),0)</f>
        <v>184.06</v>
      </c>
      <c r="BL32" s="356"/>
      <c r="BM32" s="130">
        <f>IFERROR(VLOOKUP($O32,'Table 3 ID Wind wS_2032'!$B$10:$K$38,10,FALSE),0)</f>
        <v>185.55</v>
      </c>
      <c r="BN32" s="130">
        <f>IFERROR(VLOOKUP($O32,'Table 3 PV wS YK_2024'!$B$10:$K$40,10,FALSE),0)</f>
        <v>134.39000000000001</v>
      </c>
      <c r="BO32" s="356"/>
      <c r="BP32" s="130">
        <f>IFERROR(VLOOKUP($O32,'Table 3 PV wS SO_2024'!$B$10:$K$40,10,FALSE),0)</f>
        <v>133.94</v>
      </c>
      <c r="BQ32" s="356"/>
      <c r="BR32" s="130">
        <f>IFERROR(VLOOKUP($O32,'Table 3 PV wS UTN_2024'!$B$10:$K$43,10,FALSE),0)</f>
        <v>132.79</v>
      </c>
      <c r="BS32" s="130">
        <f>IFERROR(VLOOKUP($O32,'Table 3 PV wS JB_2024'!$B$10:$K$40,10,FALSE),0)</f>
        <v>128.94</v>
      </c>
      <c r="BT32" s="130">
        <f>IFERROR(VLOOKUP($O32,'Table 3 PV wS JB_2029'!$B$10:$K$40,10,FALSE),0)</f>
        <v>118.4</v>
      </c>
      <c r="BU32" s="356"/>
      <c r="BV32" s="130">
        <f>IFERROR(VLOOKUP($O32,'Table 3 PV wS UTS_2024'!$B$10:$K$38,10,FALSE),0)</f>
        <v>131.25</v>
      </c>
      <c r="BW32" s="130">
        <f>IFERROR(VLOOKUP($O32,'Table 3 PV wS UTS_2030'!$B$10:$K$38,10,FALSE),0)</f>
        <v>168.88</v>
      </c>
      <c r="BX32" s="355"/>
      <c r="BY32" s="130">
        <f>IFERROR(VLOOKUP($O32,'Table 3 185 MW (NTN) 2026)'!$B$13:$L$40,11,FALSE),0)</f>
        <v>152.94</v>
      </c>
      <c r="CD32">
        <f>SUM(AL$13:AL32)*BH32/1000</f>
        <v>0</v>
      </c>
      <c r="CE32">
        <f>SUM(AM$13:AM32)*BI32/1000</f>
        <v>14.394137991480886</v>
      </c>
      <c r="CF32">
        <f>SUM(AN$13:AN32)*BJ32/1000</f>
        <v>0</v>
      </c>
      <c r="CG32">
        <f>SUM(AO$13:AO32)*BK32/1000</f>
        <v>0</v>
      </c>
      <c r="CH32">
        <f>SUM(AP$13:AP32)*BL32/1000</f>
        <v>0</v>
      </c>
      <c r="CI32">
        <f>SUM(AQ$13:AQ32)*BM32/1000</f>
        <v>0</v>
      </c>
      <c r="CJ32">
        <f>SUM(AR$13:AR32)*BN32/1000</f>
        <v>0</v>
      </c>
      <c r="CK32">
        <f>SUM(AS$13:AS32)*BO32/1000</f>
        <v>0</v>
      </c>
      <c r="CL32">
        <f>SUM(AT$13:AT32)*BP32/1000</f>
        <v>0</v>
      </c>
      <c r="CM32">
        <f>SUM(AU$13:AU32)*BQ32/1000</f>
        <v>0</v>
      </c>
      <c r="CN32">
        <f>SUM(AV$13:AV32)*BR32/1000</f>
        <v>0</v>
      </c>
      <c r="CO32">
        <f>SUM(AW$13:AW32)*BS32/1000</f>
        <v>0</v>
      </c>
      <c r="CP32">
        <f>SUM(AX$13:AX32)*BT32/1000</f>
        <v>0</v>
      </c>
      <c r="CQ32">
        <f>SUM(AY$13:AY32)*BU32/1000</f>
        <v>0</v>
      </c>
      <c r="CR32">
        <f>SUM(AZ$13:AZ32)*BV32/1000</f>
        <v>0</v>
      </c>
      <c r="CS32">
        <f>SUM(BA$13:BA32)*BW32/1000</f>
        <v>0</v>
      </c>
      <c r="CT32">
        <f>SUM(BB$13:BB32)*BX32/1000</f>
        <v>0</v>
      </c>
      <c r="CU32">
        <f>SUM(BC$13:BC32)*BY32/1000</f>
        <v>0</v>
      </c>
      <c r="CV32">
        <f>SUM(BD$13:BD32)*BZ32/1000</f>
        <v>0</v>
      </c>
      <c r="CW32">
        <f>SUM(BE$13:BE32)*CA32/1000</f>
        <v>0</v>
      </c>
      <c r="CX32">
        <f>SUM(BF$13:BF32)*CB32/1000</f>
        <v>0</v>
      </c>
      <c r="CY32">
        <f t="shared" si="63"/>
        <v>14.394137991480886</v>
      </c>
      <c r="DA32">
        <f t="shared" si="64"/>
        <v>2040</v>
      </c>
      <c r="DB32" s="89">
        <f>IFERROR(VLOOKUP($DA32,'Table 3 TransCost'!$B$10:$E$40,4,FALSE),0)</f>
        <v>68.7</v>
      </c>
      <c r="DC32" s="174">
        <f t="shared" si="65"/>
        <v>0</v>
      </c>
    </row>
    <row r="33" spans="1:107" hidden="1">
      <c r="B33" s="15">
        <f t="shared" si="38"/>
        <v>2041</v>
      </c>
      <c r="C33" s="9">
        <f t="shared" si="17"/>
        <v>184.06530329899945</v>
      </c>
      <c r="D33" s="45"/>
      <c r="E33" s="9" t="e">
        <f ca="1">SUMIF(INDIRECT("'Table 5'!$J$"&amp;$K$3&amp;":$J$"&amp;$K$4),B33,INDIRECT("'Table 5'!$c$"&amp;$K$3&amp;":$c$"&amp;$K$4))/SUMIF(INDIRECT("'Table 5'!$J$"&amp;$K$3&amp;":$J$"&amp;$K$4),B33,INDIRECT("'Table 5'!$f$"&amp;$K$3&amp;":$f$"&amp;$K$4))</f>
        <v>#DIV/0!</v>
      </c>
      <c r="F33" s="37"/>
      <c r="G33" s="14" t="e">
        <f t="shared" ca="1" si="42"/>
        <v>#DIV/0!</v>
      </c>
      <c r="H33" s="36"/>
      <c r="I33" s="174"/>
      <c r="J33" s="174"/>
      <c r="M33" s="112"/>
      <c r="O33">
        <f t="shared" ref="O33" si="66">B33</f>
        <v>2041</v>
      </c>
      <c r="P33" s="368">
        <v>0</v>
      </c>
      <c r="Q33" s="368">
        <v>0</v>
      </c>
      <c r="R33" s="368">
        <v>0</v>
      </c>
      <c r="S33" s="368">
        <v>0</v>
      </c>
      <c r="T33" s="368">
        <v>0</v>
      </c>
      <c r="U33" s="368">
        <v>0</v>
      </c>
      <c r="V33" s="368">
        <v>0</v>
      </c>
      <c r="W33" s="368">
        <v>0</v>
      </c>
      <c r="X33" s="368">
        <v>0</v>
      </c>
      <c r="Y33" s="368">
        <v>0</v>
      </c>
      <c r="Z33" s="368">
        <v>0</v>
      </c>
      <c r="AA33" s="368">
        <v>0</v>
      </c>
      <c r="AB33" s="368">
        <v>0</v>
      </c>
      <c r="AC33" s="368">
        <v>0</v>
      </c>
      <c r="AD33" s="368">
        <v>0</v>
      </c>
      <c r="AE33" s="368">
        <v>0</v>
      </c>
      <c r="AF33" s="368">
        <v>0</v>
      </c>
      <c r="AG33" s="368">
        <v>0</v>
      </c>
      <c r="AH33">
        <f>IFERROR(INDEX('[18]Displacement Source AC'!$DR$2:$EO$20,MATCH(AH$9,'[18]Displacement Source AC'!$C$2:$C$20,0),MATCH($O33,'[18]Displacement Source AC'!$DR$25:$EO$25,0)),0)</f>
        <v>0</v>
      </c>
      <c r="AI33">
        <f>IFERROR(INDEX('[18]Displacement Source AC'!$DR$2:$EO$20,MATCH(AI$9,'[18]Displacement Source AC'!$C$2:$C$20,0),MATCH($O33,'[18]Displacement Source AC'!$DR$25:$EO$25,0)),0)</f>
        <v>0</v>
      </c>
      <c r="AJ33">
        <f>IFERROR(INDEX('[18]Displacement Source AC'!$DR$2:$EO$20,MATCH(AJ$9,'[18]Displacement Source AC'!$C$2:$C$20,0),MATCH($O33,'[18]Displacement Source AC'!$DR$25:$EO$25,0)),0)</f>
        <v>0</v>
      </c>
      <c r="AL33">
        <f t="shared" si="19"/>
        <v>0</v>
      </c>
      <c r="AM33">
        <f t="shared" si="45"/>
        <v>0</v>
      </c>
      <c r="AN33">
        <f t="shared" si="46"/>
        <v>0</v>
      </c>
      <c r="AO33">
        <f t="shared" si="47"/>
        <v>0</v>
      </c>
      <c r="AP33">
        <f t="shared" si="48"/>
        <v>0</v>
      </c>
      <c r="AQ33">
        <f t="shared" si="49"/>
        <v>0</v>
      </c>
      <c r="AR33">
        <f t="shared" si="50"/>
        <v>0</v>
      </c>
      <c r="AS33">
        <f t="shared" si="51"/>
        <v>0</v>
      </c>
      <c r="AT33">
        <f t="shared" si="52"/>
        <v>0</v>
      </c>
      <c r="AU33">
        <f t="shared" si="53"/>
        <v>0</v>
      </c>
      <c r="AV33">
        <f t="shared" si="54"/>
        <v>0</v>
      </c>
      <c r="AW33">
        <f t="shared" si="55"/>
        <v>0</v>
      </c>
      <c r="AX33">
        <f t="shared" si="56"/>
        <v>0</v>
      </c>
      <c r="AY33">
        <f t="shared" si="57"/>
        <v>0</v>
      </c>
      <c r="AZ33">
        <f t="shared" si="58"/>
        <v>0</v>
      </c>
      <c r="BA33">
        <f t="shared" si="59"/>
        <v>0</v>
      </c>
      <c r="BB33">
        <f t="shared" si="60"/>
        <v>0</v>
      </c>
      <c r="BC33">
        <f t="shared" si="61"/>
        <v>0</v>
      </c>
      <c r="BG33">
        <f t="shared" ref="BG33:BG38" si="67">O33</f>
        <v>2041</v>
      </c>
      <c r="BH33" s="130">
        <f>IFERROR(VLOOKUP($O33,'Table 3 ID Wind_2030'!$B$10:$K$37,10,FALSE),0)</f>
        <v>174.96</v>
      </c>
      <c r="BI33" s="130">
        <f>IFERROR(VLOOKUP($O33,'Table 3 UT CP Wind_2023'!$B$10:$K$37,10,FALSE),0)</f>
        <v>181.46</v>
      </c>
      <c r="BJ33" s="130">
        <f>IFERROR(VLOOKUP($O33,'Table 3 WYAE Wind_2024'!$B$10:$L$37,11,FALSE),0)</f>
        <v>245.51</v>
      </c>
      <c r="BK33" s="130">
        <f>IFERROR(VLOOKUP($O33,'Table 3 YK Wind wS_2029'!$B$10:$K$37,10,FALSE),0)</f>
        <v>188.29</v>
      </c>
      <c r="BL33" s="356"/>
      <c r="BM33" s="130">
        <f>IFERROR(VLOOKUP($O33,'Table 3 ID Wind wS_2032'!$B$10:$K$38,10,FALSE),0)</f>
        <v>189.82000000000002</v>
      </c>
      <c r="BN33" s="130">
        <f>IFERROR(VLOOKUP($O33,'Table 3 PV wS YK_2024'!$B$10:$K$40,10,FALSE),0)</f>
        <v>137.48000000000002</v>
      </c>
      <c r="BO33" s="356"/>
      <c r="BP33" s="130">
        <f>IFERROR(VLOOKUP($O33,'Table 3 PV wS SO_2024'!$B$10:$K$40,10,FALSE),0)</f>
        <v>137.03</v>
      </c>
      <c r="BQ33" s="356"/>
      <c r="BR33" s="130">
        <f>IFERROR(VLOOKUP($O33,'Table 3 PV wS UTN_2024'!$B$10:$K$43,10,FALSE),0)</f>
        <v>135.85</v>
      </c>
      <c r="BS33" s="130">
        <f>IFERROR(VLOOKUP($O33,'Table 3 PV wS JB_2024'!$B$10:$K$40,10,FALSE),0)</f>
        <v>131.91</v>
      </c>
      <c r="BT33" s="130">
        <f>IFERROR(VLOOKUP($O33,'Table 3 PV wS JB_2029'!$B$10:$K$40,10,FALSE),0)</f>
        <v>121.13</v>
      </c>
      <c r="BU33" s="356"/>
      <c r="BV33" s="130">
        <f>IFERROR(VLOOKUP($O33,'Table 3 PV wS UTS_2024'!$B$10:$K$38,10,FALSE),0)</f>
        <v>134.27000000000001</v>
      </c>
      <c r="BW33" s="130">
        <f>IFERROR(VLOOKUP($O33,'Table 3 PV wS UTS_2030'!$B$10:$K$38,10,FALSE),0)</f>
        <v>172.77</v>
      </c>
      <c r="BX33" s="355"/>
      <c r="BY33" s="130">
        <f>IFERROR(VLOOKUP($O33,'Table 3 185 MW (NTN) 2026)'!$B$13:$L$40,11,FALSE),0)</f>
        <v>156.47</v>
      </c>
      <c r="CD33">
        <f>SUM(AL$13:AL33)*BH33/1000</f>
        <v>0</v>
      </c>
      <c r="CE33">
        <f>SUM(AM$13:AM33)*BI33/1000</f>
        <v>14.725224263919955</v>
      </c>
      <c r="CF33">
        <f>SUM(AN$13:AN33)*BJ33/1000</f>
        <v>0</v>
      </c>
      <c r="CG33">
        <f>SUM(AO$13:AO33)*BK33/1000</f>
        <v>0</v>
      </c>
      <c r="CH33">
        <f>SUM(AP$13:AP33)*BL33/1000</f>
        <v>0</v>
      </c>
      <c r="CI33">
        <f>SUM(AQ$13:AQ33)*BM33/1000</f>
        <v>0</v>
      </c>
      <c r="CJ33">
        <f>SUM(AR$13:AR33)*BN33/1000</f>
        <v>0</v>
      </c>
      <c r="CK33">
        <f>SUM(AS$13:AS33)*BO33/1000</f>
        <v>0</v>
      </c>
      <c r="CL33">
        <f>SUM(AT$13:AT33)*BP33/1000</f>
        <v>0</v>
      </c>
      <c r="CM33">
        <f>SUM(AU$13:AU33)*BQ33/1000</f>
        <v>0</v>
      </c>
      <c r="CN33">
        <f>SUM(AV$13:AV33)*BR33/1000</f>
        <v>0</v>
      </c>
      <c r="CO33">
        <f>SUM(AW$13:AW33)*BS33/1000</f>
        <v>0</v>
      </c>
      <c r="CP33">
        <f>SUM(AX$13:AX33)*BT33/1000</f>
        <v>0</v>
      </c>
      <c r="CQ33">
        <f>SUM(AY$13:AY33)*BU33/1000</f>
        <v>0</v>
      </c>
      <c r="CR33">
        <f>SUM(AZ$13:AZ33)*BV33/1000</f>
        <v>0</v>
      </c>
      <c r="CS33">
        <f>SUM(BA$13:BA33)*BW33/1000</f>
        <v>0</v>
      </c>
      <c r="CT33">
        <f>SUM(BB$13:BB33)*BX33/1000</f>
        <v>0</v>
      </c>
      <c r="CU33">
        <f>SUM(BC$13:BC33)*BY33/1000</f>
        <v>0</v>
      </c>
      <c r="CV33">
        <f>SUM(BD$13:BD33)*BZ33/1000</f>
        <v>0</v>
      </c>
      <c r="CW33">
        <f>SUM(BE$13:BE33)*CA33/1000</f>
        <v>0</v>
      </c>
      <c r="CX33">
        <f>SUM(BF$13:BF33)*CB33/1000</f>
        <v>0</v>
      </c>
      <c r="CY33">
        <f t="shared" ref="CY33:CY38" si="68">SUM(CD33:CX33)</f>
        <v>14.725224263919955</v>
      </c>
      <c r="DA33">
        <f t="shared" ref="DA33:DA38" si="69">O33</f>
        <v>2041</v>
      </c>
      <c r="DB33" s="89">
        <f>IFERROR(VLOOKUP($DA33,'Table 3 TransCost'!$B$10:$E$40,4,FALSE),0)</f>
        <v>70.28</v>
      </c>
      <c r="DC33" s="174">
        <f t="shared" ref="DC33:DC38" si="70">$DB$5*DB33/1000</f>
        <v>0</v>
      </c>
    </row>
    <row r="34" spans="1:107" hidden="1">
      <c r="B34" s="15">
        <f t="shared" si="38"/>
        <v>2042</v>
      </c>
      <c r="C34" s="9">
        <f t="shared" si="17"/>
        <v>188.30531744972035</v>
      </c>
      <c r="D34" s="45"/>
      <c r="E34" s="9" t="e">
        <f t="shared" ref="E34" ca="1" si="71">SUMIF(INDIRECT("'Table 5'!$J$"&amp;$K$3&amp;":$J$"&amp;$K$4),B34,INDIRECT("'Table 5'!$c$"&amp;$K$3&amp;":$c$"&amp;$K$4))/SUMIF(INDIRECT("'Table 5'!$J$"&amp;$K$3&amp;":$J$"&amp;$K$4),B34,INDIRECT("'Table 5'!$f$"&amp;$K$3&amp;":$f$"&amp;$K$4))</f>
        <v>#DIV/0!</v>
      </c>
      <c r="F34" s="37"/>
      <c r="G34" s="14" t="e">
        <f t="shared" ca="1" si="42"/>
        <v>#DIV/0!</v>
      </c>
      <c r="H34" s="36"/>
      <c r="I34" s="174"/>
      <c r="J34" s="174"/>
      <c r="M34" s="112"/>
      <c r="O34">
        <f t="shared" ref="O34" si="72">B34</f>
        <v>2042</v>
      </c>
      <c r="P34" s="368">
        <v>0</v>
      </c>
      <c r="Q34" s="368">
        <v>0</v>
      </c>
      <c r="R34" s="368">
        <v>0</v>
      </c>
      <c r="S34" s="368">
        <v>0</v>
      </c>
      <c r="T34" s="368">
        <v>0</v>
      </c>
      <c r="U34" s="368">
        <v>0</v>
      </c>
      <c r="V34" s="368">
        <v>0</v>
      </c>
      <c r="W34" s="368">
        <v>0</v>
      </c>
      <c r="X34" s="368">
        <v>0</v>
      </c>
      <c r="Y34" s="368">
        <v>0</v>
      </c>
      <c r="Z34" s="368">
        <v>0</v>
      </c>
      <c r="AA34" s="368">
        <v>0</v>
      </c>
      <c r="AB34" s="368">
        <v>0</v>
      </c>
      <c r="AC34" s="368">
        <v>0</v>
      </c>
      <c r="AD34" s="368">
        <v>0</v>
      </c>
      <c r="AE34" s="368">
        <v>0</v>
      </c>
      <c r="AF34" s="368">
        <v>0</v>
      </c>
      <c r="AG34" s="368">
        <v>0</v>
      </c>
      <c r="AL34">
        <f t="shared" ref="AL34:AL38" si="73">P34/P$5</f>
        <v>0</v>
      </c>
      <c r="AM34">
        <f t="shared" si="45"/>
        <v>0</v>
      </c>
      <c r="AN34">
        <f t="shared" si="46"/>
        <v>0</v>
      </c>
      <c r="AO34">
        <f t="shared" si="47"/>
        <v>0</v>
      </c>
      <c r="AP34">
        <f t="shared" si="48"/>
        <v>0</v>
      </c>
      <c r="AQ34">
        <f t="shared" si="49"/>
        <v>0</v>
      </c>
      <c r="AR34">
        <f t="shared" si="50"/>
        <v>0</v>
      </c>
      <c r="AS34">
        <f t="shared" si="51"/>
        <v>0</v>
      </c>
      <c r="AT34">
        <f t="shared" si="52"/>
        <v>0</v>
      </c>
      <c r="AU34">
        <f t="shared" si="53"/>
        <v>0</v>
      </c>
      <c r="AV34">
        <f t="shared" si="54"/>
        <v>0</v>
      </c>
      <c r="AW34">
        <f t="shared" si="55"/>
        <v>0</v>
      </c>
      <c r="AX34">
        <f t="shared" si="56"/>
        <v>0</v>
      </c>
      <c r="AY34">
        <f t="shared" si="57"/>
        <v>0</v>
      </c>
      <c r="AZ34">
        <f t="shared" si="58"/>
        <v>0</v>
      </c>
      <c r="BA34">
        <f t="shared" si="59"/>
        <v>0</v>
      </c>
      <c r="BB34">
        <f t="shared" si="60"/>
        <v>0</v>
      </c>
      <c r="BC34">
        <f t="shared" si="61"/>
        <v>0</v>
      </c>
      <c r="BG34">
        <f t="shared" si="67"/>
        <v>2042</v>
      </c>
      <c r="BH34" s="130">
        <f>IFERROR(VLOOKUP($O34,'Table 3 ID Wind_2030'!$B$10:$K$37,10,FALSE),0)</f>
        <v>178.98000000000002</v>
      </c>
      <c r="BI34" s="130">
        <f>IFERROR(VLOOKUP($O34,'Table 3 UT CP Wind_2023'!$B$10:$K$37,10,FALSE),0)</f>
        <v>185.64</v>
      </c>
      <c r="BJ34" s="130">
        <f>IFERROR(VLOOKUP($O34,'Table 3 WYAE Wind_2024'!$B$10:$L$37,11,FALSE),0)</f>
        <v>251.16</v>
      </c>
      <c r="BK34" s="130">
        <f>IFERROR(VLOOKUP($O34,'Table 3 YK Wind wS_2029'!$B$10:$K$37,10,FALSE),0)</f>
        <v>192.60999999999999</v>
      </c>
      <c r="BL34" s="356"/>
      <c r="BM34" s="130">
        <f>IFERROR(VLOOKUP($O34,'Table 3 ID Wind wS_2032'!$B$10:$K$38,10,FALSE),0)</f>
        <v>194.19</v>
      </c>
      <c r="BN34" s="130">
        <f>IFERROR(VLOOKUP($O34,'Table 3 PV wS YK_2024'!$B$10:$K$40,10,FALSE),0)</f>
        <v>140.63999999999999</v>
      </c>
      <c r="BO34" s="356"/>
      <c r="BP34" s="130">
        <f>IFERROR(VLOOKUP($O34,'Table 3 PV wS SO_2024'!$B$10:$K$40,10,FALSE),0)</f>
        <v>140.19</v>
      </c>
      <c r="BQ34" s="356"/>
      <c r="BR34" s="130">
        <f>IFERROR(VLOOKUP($O34,'Table 3 PV wS UTN_2024'!$B$10:$K$43,10,FALSE),0)</f>
        <v>138.97999999999999</v>
      </c>
      <c r="BS34" s="130">
        <f>IFERROR(VLOOKUP($O34,'Table 3 PV wS JB_2024'!$B$10:$K$40,10,FALSE),0)</f>
        <v>134.94999999999999</v>
      </c>
      <c r="BT34" s="130">
        <f>IFERROR(VLOOKUP($O34,'Table 3 PV wS JB_2029'!$B$10:$K$40,10,FALSE),0)</f>
        <v>123.91999999999999</v>
      </c>
      <c r="BU34" s="356"/>
      <c r="BV34" s="130">
        <f>IFERROR(VLOOKUP($O34,'Table 3 PV wS UTS_2024'!$B$10:$K$38,10,FALSE),0)</f>
        <v>137.35999999999999</v>
      </c>
      <c r="BW34" s="130">
        <f>IFERROR(VLOOKUP($O34,'Table 3 PV wS UTS_2030'!$B$10:$K$38,10,FALSE),0)</f>
        <v>176.75</v>
      </c>
      <c r="BX34" s="355"/>
      <c r="BY34" s="130">
        <f>IFERROR(VLOOKUP($O34,'Table 3 185 MW (NTN) 2026)'!$B$13:$L$40,11,FALSE),0)</f>
        <v>160.06</v>
      </c>
      <c r="CD34">
        <f>SUM(AL$13:AL34)*BH34/1000</f>
        <v>0</v>
      </c>
      <c r="CE34">
        <f>SUM(AM$13:AM34)*BI34/1000</f>
        <v>15.064425395977628</v>
      </c>
      <c r="CF34">
        <f>SUM(AN$13:AN34)*BJ34/1000</f>
        <v>0</v>
      </c>
      <c r="CG34">
        <f>SUM(AO$13:AO34)*BK34/1000</f>
        <v>0</v>
      </c>
      <c r="CH34">
        <f>SUM(AP$13:AP34)*BL34/1000</f>
        <v>0</v>
      </c>
      <c r="CI34">
        <f>SUM(AQ$13:AQ34)*BM34/1000</f>
        <v>0</v>
      </c>
      <c r="CJ34">
        <f>SUM(AR$13:AR34)*BN34/1000</f>
        <v>0</v>
      </c>
      <c r="CK34">
        <f>SUM(AS$13:AS34)*BO34/1000</f>
        <v>0</v>
      </c>
      <c r="CL34">
        <f>SUM(AT$13:AT34)*BP34/1000</f>
        <v>0</v>
      </c>
      <c r="CM34">
        <f>SUM(AU$13:AU34)*BQ34/1000</f>
        <v>0</v>
      </c>
      <c r="CN34">
        <f>SUM(AV$13:AV34)*BR34/1000</f>
        <v>0</v>
      </c>
      <c r="CO34">
        <f>SUM(AW$13:AW34)*BS34/1000</f>
        <v>0</v>
      </c>
      <c r="CP34">
        <f>SUM(AX$13:AX34)*BT34/1000</f>
        <v>0</v>
      </c>
      <c r="CQ34">
        <f>SUM(AY$13:AY34)*BU34/1000</f>
        <v>0</v>
      </c>
      <c r="CR34">
        <f>SUM(AZ$13:AZ34)*BV34/1000</f>
        <v>0</v>
      </c>
      <c r="CS34">
        <f>SUM(BA$13:BA34)*BW34/1000</f>
        <v>0</v>
      </c>
      <c r="CT34">
        <f>SUM(BB$13:BB34)*BX34/1000</f>
        <v>0</v>
      </c>
      <c r="CU34">
        <f>SUM(BC$13:BC34)*BY34/1000</f>
        <v>0</v>
      </c>
      <c r="CV34">
        <f>SUM(BD$13:BD34)*BZ34/1000</f>
        <v>0</v>
      </c>
      <c r="CW34">
        <f>SUM(BE$13:BE34)*CA34/1000</f>
        <v>0</v>
      </c>
      <c r="CX34">
        <f>SUM(BF$13:BF34)*CB34/1000</f>
        <v>0</v>
      </c>
      <c r="CY34">
        <f t="shared" si="68"/>
        <v>15.064425395977628</v>
      </c>
      <c r="DA34">
        <f t="shared" si="69"/>
        <v>2042</v>
      </c>
      <c r="DB34" s="89">
        <f>IFERROR(VLOOKUP($DA34,'Table 3 TransCost'!$B$10:$E$40,4,FALSE),0)</f>
        <v>71.900000000000006</v>
      </c>
      <c r="DC34" s="174">
        <f t="shared" si="70"/>
        <v>0</v>
      </c>
    </row>
    <row r="35" spans="1:107" hidden="1">
      <c r="B35" s="15">
        <f t="shared" si="38"/>
        <v>2043</v>
      </c>
      <c r="C35" s="9">
        <f t="shared" si="17"/>
        <v>192.81920811256913</v>
      </c>
      <c r="D35" s="45"/>
      <c r="E35" s="9" t="e">
        <f t="shared" ref="E35:E38" ca="1" si="74">SUMIF(INDIRECT("'Table 5'!$J$"&amp;$K$3&amp;":$J$"&amp;$K$4),B35,INDIRECT("'Table 5'!$c$"&amp;$K$3&amp;":$c$"&amp;$K$4))/SUMIF(INDIRECT("'Table 5'!$J$"&amp;$K$3&amp;":$J$"&amp;$K$4),B35,INDIRECT("'Table 5'!$f$"&amp;$K$3&amp;":$f$"&amp;$K$4))</f>
        <v>#DIV/0!</v>
      </c>
      <c r="F35" s="37"/>
      <c r="G35" s="14" t="e">
        <f t="shared" ca="1" si="42"/>
        <v>#DIV/0!</v>
      </c>
      <c r="H35" s="36"/>
      <c r="I35" s="174"/>
      <c r="J35" s="174"/>
      <c r="M35" s="112"/>
      <c r="O35">
        <f t="shared" ref="O35:O38" si="75">B35</f>
        <v>2043</v>
      </c>
      <c r="P35" s="368">
        <v>0</v>
      </c>
      <c r="Q35" s="368">
        <v>0</v>
      </c>
      <c r="R35" s="368">
        <v>0</v>
      </c>
      <c r="S35" s="368">
        <v>0</v>
      </c>
      <c r="T35" s="368">
        <v>0</v>
      </c>
      <c r="U35" s="368">
        <v>0</v>
      </c>
      <c r="V35" s="368">
        <v>0</v>
      </c>
      <c r="W35" s="368">
        <v>0</v>
      </c>
      <c r="X35" s="368">
        <v>0</v>
      </c>
      <c r="Y35" s="368">
        <v>0</v>
      </c>
      <c r="Z35" s="368">
        <v>0</v>
      </c>
      <c r="AA35" s="368">
        <v>0</v>
      </c>
      <c r="AB35" s="368">
        <v>0</v>
      </c>
      <c r="AC35" s="368">
        <v>0</v>
      </c>
      <c r="AD35" s="368">
        <v>0</v>
      </c>
      <c r="AE35" s="368">
        <v>0</v>
      </c>
      <c r="AF35" s="368">
        <v>0</v>
      </c>
      <c r="AG35" s="368">
        <v>0</v>
      </c>
      <c r="AL35">
        <f t="shared" si="73"/>
        <v>0</v>
      </c>
      <c r="AM35">
        <f t="shared" si="45"/>
        <v>0</v>
      </c>
      <c r="AN35">
        <f t="shared" si="46"/>
        <v>0</v>
      </c>
      <c r="AO35">
        <f t="shared" si="47"/>
        <v>0</v>
      </c>
      <c r="AP35">
        <f t="shared" si="48"/>
        <v>0</v>
      </c>
      <c r="AQ35">
        <f t="shared" si="49"/>
        <v>0</v>
      </c>
      <c r="AR35">
        <f t="shared" si="50"/>
        <v>0</v>
      </c>
      <c r="AS35">
        <f t="shared" si="51"/>
        <v>0</v>
      </c>
      <c r="AT35">
        <f t="shared" si="52"/>
        <v>0</v>
      </c>
      <c r="AU35">
        <f t="shared" si="53"/>
        <v>0</v>
      </c>
      <c r="AV35">
        <f t="shared" si="54"/>
        <v>0</v>
      </c>
      <c r="AW35">
        <f t="shared" si="55"/>
        <v>0</v>
      </c>
      <c r="AX35">
        <f t="shared" si="56"/>
        <v>0</v>
      </c>
      <c r="AY35">
        <f t="shared" si="57"/>
        <v>0</v>
      </c>
      <c r="AZ35">
        <f t="shared" si="58"/>
        <v>0</v>
      </c>
      <c r="BA35">
        <f t="shared" si="59"/>
        <v>0</v>
      </c>
      <c r="BB35">
        <f t="shared" si="60"/>
        <v>0</v>
      </c>
      <c r="BC35">
        <f t="shared" si="61"/>
        <v>0</v>
      </c>
      <c r="BG35">
        <f t="shared" si="67"/>
        <v>2043</v>
      </c>
      <c r="BH35" s="130">
        <f>IFERROR(VLOOKUP($O35,'Table 3 ID Wind_2030'!$B$10:$K$37,10,FALSE),0)</f>
        <v>183.28</v>
      </c>
      <c r="BI35" s="130">
        <f>IFERROR(VLOOKUP($O35,'Table 3 UT CP Wind_2023'!$B$10:$K$37,10,FALSE),0)</f>
        <v>190.08999999999997</v>
      </c>
      <c r="BJ35" s="130">
        <f>IFERROR(VLOOKUP($O35,'Table 3 WYAE Wind_2024'!$B$10:$L$37,11,FALSE),0)</f>
        <v>257.19</v>
      </c>
      <c r="BK35" s="130">
        <f>IFERROR(VLOOKUP($O35,'Table 3 YK Wind wS_2029'!$B$10:$K$37,10,FALSE),0)</f>
        <v>197.22</v>
      </c>
      <c r="BL35" s="356"/>
      <c r="BM35" s="130">
        <f>IFERROR(VLOOKUP($O35,'Table 3 ID Wind wS_2032'!$B$10:$K$38,10,FALSE),0)</f>
        <v>198.85</v>
      </c>
      <c r="BN35" s="130">
        <f>IFERROR(VLOOKUP($O35,'Table 3 PV wS YK_2024'!$B$10:$K$40,10,FALSE),0)</f>
        <v>144.01000000000002</v>
      </c>
      <c r="BO35" s="356"/>
      <c r="BP35" s="130">
        <f>IFERROR(VLOOKUP($O35,'Table 3 PV wS SO_2024'!$B$10:$K$40,10,FALSE),0)</f>
        <v>143.56</v>
      </c>
      <c r="BQ35" s="356"/>
      <c r="BR35" s="130">
        <f>IFERROR(VLOOKUP($O35,'Table 3 PV wS UTN_2024'!$B$10:$K$43,10,FALSE),0)</f>
        <v>142.31</v>
      </c>
      <c r="BS35" s="130">
        <f>IFERROR(VLOOKUP($O35,'Table 3 PV wS JB_2024'!$B$10:$K$40,10,FALSE),0)</f>
        <v>138.19</v>
      </c>
      <c r="BT35" s="130">
        <f>IFERROR(VLOOKUP($O35,'Table 3 PV wS JB_2029'!$B$10:$K$40,10,FALSE),0)</f>
        <v>126.9</v>
      </c>
      <c r="BU35" s="356"/>
      <c r="BV35" s="130">
        <f>IFERROR(VLOOKUP($O35,'Table 3 PV wS UTS_2024'!$B$10:$K$38,10,FALSE),0)</f>
        <v>140.65</v>
      </c>
      <c r="BW35" s="130">
        <f>IFERROR(VLOOKUP($O35,'Table 3 PV wS UTS_2030'!$B$10:$K$38,10,FALSE),0)</f>
        <v>180.99</v>
      </c>
      <c r="BX35" s="355"/>
      <c r="BY35" s="130">
        <f>IFERROR(VLOOKUP($O35,'Table 3 185 MW (NTN) 2026)'!$B$13:$L$40,11,FALSE),0)</f>
        <v>0</v>
      </c>
      <c r="CD35">
        <f>SUM(AL$13:AL35)*BH35/1000</f>
        <v>0</v>
      </c>
      <c r="CE35">
        <f>SUM(AM$13:AM35)*BI35/1000</f>
        <v>15.425536649005531</v>
      </c>
      <c r="CF35">
        <f>SUM(AN$13:AN35)*BJ35/1000</f>
        <v>0</v>
      </c>
      <c r="CG35">
        <f>SUM(AO$13:AO35)*BK35/1000</f>
        <v>0</v>
      </c>
      <c r="CH35">
        <f>SUM(AP$13:AP35)*BL35/1000</f>
        <v>0</v>
      </c>
      <c r="CI35">
        <f>SUM(AQ$13:AQ35)*BM35/1000</f>
        <v>0</v>
      </c>
      <c r="CJ35">
        <f>SUM(AR$13:AR35)*BN35/1000</f>
        <v>0</v>
      </c>
      <c r="CK35">
        <f>SUM(AS$13:AS35)*BO35/1000</f>
        <v>0</v>
      </c>
      <c r="CL35">
        <f>SUM(AT$13:AT35)*BP35/1000</f>
        <v>0</v>
      </c>
      <c r="CM35">
        <f>SUM(AU$13:AU35)*BQ35/1000</f>
        <v>0</v>
      </c>
      <c r="CN35">
        <f>SUM(AV$13:AV35)*BR35/1000</f>
        <v>0</v>
      </c>
      <c r="CO35">
        <f>SUM(AW$13:AW35)*BS35/1000</f>
        <v>0</v>
      </c>
      <c r="CP35">
        <f>SUM(AX$13:AX35)*BT35/1000</f>
        <v>0</v>
      </c>
      <c r="CQ35">
        <f>SUM(AY$13:AY35)*BU35/1000</f>
        <v>0</v>
      </c>
      <c r="CR35">
        <f>SUM(AZ$13:AZ35)*BV35/1000</f>
        <v>0</v>
      </c>
      <c r="CS35">
        <f>SUM(BA$13:BA35)*BW35/1000</f>
        <v>0</v>
      </c>
      <c r="CT35">
        <f>SUM(BB$13:BB35)*BX35/1000</f>
        <v>0</v>
      </c>
      <c r="CU35">
        <f>SUM(BC$13:BC35)*BY35/1000</f>
        <v>0</v>
      </c>
      <c r="CV35">
        <f>SUM(BD$13:BD35)*BZ35/1000</f>
        <v>0</v>
      </c>
      <c r="CW35">
        <f>SUM(BE$13:BE35)*CA35/1000</f>
        <v>0</v>
      </c>
      <c r="CX35">
        <f>SUM(BF$13:BF35)*CB35/1000</f>
        <v>0</v>
      </c>
      <c r="CY35">
        <f t="shared" si="68"/>
        <v>15.425536649005531</v>
      </c>
      <c r="DA35">
        <f t="shared" si="69"/>
        <v>2043</v>
      </c>
      <c r="DB35" s="89">
        <f>IFERROR(VLOOKUP($DA35,'Table 3 TransCost'!$B$10:$E$40,4,FALSE),0)</f>
        <v>73.63</v>
      </c>
      <c r="DC35" s="174">
        <f t="shared" si="70"/>
        <v>0</v>
      </c>
    </row>
    <row r="36" spans="1:107" hidden="1">
      <c r="B36" s="15">
        <f t="shared" si="38"/>
        <v>2044</v>
      </c>
      <c r="C36" s="9">
        <f t="shared" si="17"/>
        <v>0</v>
      </c>
      <c r="D36" s="45"/>
      <c r="E36" s="9" t="e">
        <f t="shared" ca="1" si="74"/>
        <v>#DIV/0!</v>
      </c>
      <c r="F36" s="37"/>
      <c r="G36" s="14" t="e">
        <f t="shared" ca="1" si="42"/>
        <v>#DIV/0!</v>
      </c>
      <c r="H36" s="36"/>
      <c r="I36" s="174"/>
      <c r="J36" s="174"/>
      <c r="M36" s="112"/>
      <c r="O36">
        <f t="shared" si="75"/>
        <v>2044</v>
      </c>
      <c r="P36" s="368">
        <v>0</v>
      </c>
      <c r="Q36" s="368">
        <v>0</v>
      </c>
      <c r="R36" s="368">
        <v>0</v>
      </c>
      <c r="S36" s="368">
        <v>0</v>
      </c>
      <c r="T36" s="368">
        <v>0</v>
      </c>
      <c r="U36" s="368">
        <v>0</v>
      </c>
      <c r="V36" s="368">
        <v>0</v>
      </c>
      <c r="W36" s="368">
        <v>0</v>
      </c>
      <c r="X36" s="368">
        <v>0</v>
      </c>
      <c r="Y36" s="368">
        <v>0</v>
      </c>
      <c r="Z36" s="368">
        <v>0</v>
      </c>
      <c r="AA36" s="368">
        <v>0</v>
      </c>
      <c r="AB36" s="368">
        <v>0</v>
      </c>
      <c r="AC36" s="368">
        <v>0</v>
      </c>
      <c r="AD36" s="368">
        <v>0</v>
      </c>
      <c r="AE36" s="368">
        <v>0</v>
      </c>
      <c r="AF36" s="368">
        <v>0</v>
      </c>
      <c r="AG36" s="368">
        <v>0</v>
      </c>
      <c r="AL36">
        <f t="shared" si="73"/>
        <v>0</v>
      </c>
      <c r="AM36">
        <f t="shared" si="45"/>
        <v>0</v>
      </c>
      <c r="AN36">
        <f t="shared" si="46"/>
        <v>0</v>
      </c>
      <c r="AO36">
        <f t="shared" si="47"/>
        <v>0</v>
      </c>
      <c r="AP36">
        <f t="shared" si="48"/>
        <v>0</v>
      </c>
      <c r="AQ36">
        <f t="shared" si="49"/>
        <v>0</v>
      </c>
      <c r="AR36">
        <f t="shared" si="50"/>
        <v>0</v>
      </c>
      <c r="AS36">
        <f t="shared" si="51"/>
        <v>0</v>
      </c>
      <c r="AT36">
        <f t="shared" si="52"/>
        <v>0</v>
      </c>
      <c r="AU36">
        <f t="shared" si="53"/>
        <v>0</v>
      </c>
      <c r="AV36">
        <f t="shared" si="54"/>
        <v>0</v>
      </c>
      <c r="AW36">
        <f t="shared" si="55"/>
        <v>0</v>
      </c>
      <c r="AX36">
        <f t="shared" si="56"/>
        <v>0</v>
      </c>
      <c r="AY36">
        <f t="shared" si="57"/>
        <v>0</v>
      </c>
      <c r="AZ36">
        <f t="shared" si="58"/>
        <v>0</v>
      </c>
      <c r="BA36">
        <f t="shared" si="59"/>
        <v>0</v>
      </c>
      <c r="BB36">
        <f t="shared" si="60"/>
        <v>0</v>
      </c>
      <c r="BC36">
        <f t="shared" si="61"/>
        <v>0</v>
      </c>
      <c r="BG36">
        <f t="shared" si="67"/>
        <v>2044</v>
      </c>
      <c r="BH36" s="130">
        <f>IFERROR(VLOOKUP($O36,'Table 3 ID Wind_2030'!$B$10:$K$37,10,FALSE),0)</f>
        <v>0</v>
      </c>
      <c r="BI36" s="130">
        <f>IFERROR(VLOOKUP($O36,'Table 3 UT CP Wind_2023'!$B$10:$K$37,10,FALSE),0)</f>
        <v>0</v>
      </c>
      <c r="BJ36" s="130">
        <f>IFERROR(VLOOKUP($O36,'Table 3 WYAE Wind_2024'!$B$10:$L$37,11,FALSE),0)</f>
        <v>0</v>
      </c>
      <c r="BK36" s="130">
        <f>IFERROR(VLOOKUP($O36,'Table 3 YK Wind wS_2029'!$B$10:$K$37,10,FALSE),0)</f>
        <v>0</v>
      </c>
      <c r="BL36" s="356"/>
      <c r="BM36" s="130">
        <f>IFERROR(VLOOKUP($O36,'Table 3 ID Wind wS_2032'!$B$10:$K$38,10,FALSE),0)</f>
        <v>0</v>
      </c>
      <c r="BN36" s="130">
        <f>IFERROR(VLOOKUP($O36,'Table 3 PV wS YK_2024'!$B$10:$K$40,10,FALSE),0)</f>
        <v>0</v>
      </c>
      <c r="BO36" s="356"/>
      <c r="BP36" s="130">
        <f>IFERROR(VLOOKUP($O36,'Table 3 PV wS SO_2024'!$B$10:$K$40,10,FALSE),0)</f>
        <v>0</v>
      </c>
      <c r="BQ36" s="356"/>
      <c r="BR36" s="130">
        <f>IFERROR(VLOOKUP($O36,'Table 3 PV wS UTN_2024'!$B$10:$K$43,10,FALSE),0)</f>
        <v>142.31</v>
      </c>
      <c r="BS36" s="130">
        <f>IFERROR(VLOOKUP($O36,'Table 3 PV wS JB_2024'!$B$10:$K$40,10,FALSE),0)</f>
        <v>0</v>
      </c>
      <c r="BT36" s="130">
        <f>IFERROR(VLOOKUP($O36,'Table 3 PV wS JB_2029'!$B$10:$K$40,10,FALSE),0)</f>
        <v>0</v>
      </c>
      <c r="BU36" s="356"/>
      <c r="BV36" s="130">
        <f>IFERROR(VLOOKUP($O36,'Table 3 PV wS UTS_2024'!$B$10:$K$38,10,FALSE),0)</f>
        <v>0</v>
      </c>
      <c r="BW36" s="130">
        <f>IFERROR(VLOOKUP($O36,'Table 3 PV wS UTS_2030'!$B$10:$K$38,10,FALSE),0)</f>
        <v>0</v>
      </c>
      <c r="BX36" s="355"/>
      <c r="BY36" s="130">
        <f>IFERROR(VLOOKUP($O36,'Table 3 185 MW (NTN) 2026)'!$B$13:$L$40,11,FALSE),0)</f>
        <v>0</v>
      </c>
      <c r="CD36">
        <f>SUM(AL$13:AL36)*BH36/1000</f>
        <v>0</v>
      </c>
      <c r="CE36">
        <f>SUM(AM$13:AM36)*BI36/1000</f>
        <v>0</v>
      </c>
      <c r="CF36">
        <f>SUM(AN$13:AN36)*BJ36/1000</f>
        <v>0</v>
      </c>
      <c r="CG36">
        <f>SUM(AO$13:AO36)*BK36/1000</f>
        <v>0</v>
      </c>
      <c r="CH36">
        <f>SUM(AP$13:AP36)*BL36/1000</f>
        <v>0</v>
      </c>
      <c r="CI36">
        <f>SUM(AQ$13:AQ36)*BM36/1000</f>
        <v>0</v>
      </c>
      <c r="CJ36">
        <f>SUM(AR$13:AR36)*BN36/1000</f>
        <v>0</v>
      </c>
      <c r="CK36">
        <f>SUM(AS$13:AS36)*BO36/1000</f>
        <v>0</v>
      </c>
      <c r="CL36">
        <f>SUM(AT$13:AT36)*BP36/1000</f>
        <v>0</v>
      </c>
      <c r="CM36">
        <f>SUM(AU$13:AU36)*BQ36/1000</f>
        <v>0</v>
      </c>
      <c r="CN36">
        <f>SUM(AV$13:AV36)*BR36/1000</f>
        <v>0</v>
      </c>
      <c r="CO36">
        <f>SUM(AW$13:AW36)*BS36/1000</f>
        <v>0</v>
      </c>
      <c r="CP36">
        <f>SUM(AX$13:AX36)*BT36/1000</f>
        <v>0</v>
      </c>
      <c r="CQ36">
        <f>SUM(AY$13:AY36)*BU36/1000</f>
        <v>0</v>
      </c>
      <c r="CR36">
        <f>SUM(AZ$13:AZ36)*BV36/1000</f>
        <v>0</v>
      </c>
      <c r="CS36">
        <f>SUM(BA$13:BA36)*BW36/1000</f>
        <v>0</v>
      </c>
      <c r="CT36">
        <f>SUM(BB$13:BB36)*BX36/1000</f>
        <v>0</v>
      </c>
      <c r="CU36">
        <f>SUM(BC$13:BC36)*BY36/1000</f>
        <v>0</v>
      </c>
      <c r="CV36">
        <f>SUM(BD$13:BD36)*BZ36/1000</f>
        <v>0</v>
      </c>
      <c r="CW36">
        <f>SUM(BE$13:BE36)*CA36/1000</f>
        <v>0</v>
      </c>
      <c r="CX36">
        <f>SUM(BF$13:BF36)*CB36/1000</f>
        <v>0</v>
      </c>
      <c r="CY36">
        <f t="shared" si="68"/>
        <v>0</v>
      </c>
      <c r="DA36">
        <f t="shared" si="69"/>
        <v>2044</v>
      </c>
      <c r="DB36" s="89">
        <f>IFERROR(VLOOKUP($DA36,'Table 3 TransCost'!$B$10:$E$40,4,FALSE),0)</f>
        <v>75.400000000000006</v>
      </c>
      <c r="DC36" s="174">
        <f t="shared" si="70"/>
        <v>0</v>
      </c>
    </row>
    <row r="37" spans="1:107" hidden="1">
      <c r="B37" s="15">
        <f t="shared" si="38"/>
        <v>2045</v>
      </c>
      <c r="C37" s="9">
        <f t="shared" si="17"/>
        <v>0</v>
      </c>
      <c r="D37" s="45"/>
      <c r="E37" s="9" t="e">
        <f t="shared" ca="1" si="74"/>
        <v>#DIV/0!</v>
      </c>
      <c r="F37" s="37"/>
      <c r="G37" s="14" t="e">
        <f t="shared" ca="1" si="42"/>
        <v>#DIV/0!</v>
      </c>
      <c r="H37" s="36"/>
      <c r="I37" s="174"/>
      <c r="J37" s="174"/>
      <c r="M37" s="112"/>
      <c r="O37">
        <f t="shared" si="75"/>
        <v>2045</v>
      </c>
      <c r="P37" s="368">
        <v>0</v>
      </c>
      <c r="Q37" s="368">
        <v>0</v>
      </c>
      <c r="R37" s="368">
        <v>0</v>
      </c>
      <c r="S37" s="368">
        <v>0</v>
      </c>
      <c r="T37" s="368">
        <v>0</v>
      </c>
      <c r="U37" s="368">
        <v>0</v>
      </c>
      <c r="V37" s="368">
        <v>0</v>
      </c>
      <c r="W37" s="368">
        <v>0</v>
      </c>
      <c r="X37" s="368">
        <v>0</v>
      </c>
      <c r="Y37" s="368">
        <v>0</v>
      </c>
      <c r="Z37" s="368">
        <v>0</v>
      </c>
      <c r="AA37" s="368">
        <v>0</v>
      </c>
      <c r="AB37" s="368">
        <v>0</v>
      </c>
      <c r="AC37" s="368">
        <v>0</v>
      </c>
      <c r="AD37" s="368">
        <v>0</v>
      </c>
      <c r="AE37" s="368">
        <v>0</v>
      </c>
      <c r="AF37" s="368">
        <v>0</v>
      </c>
      <c r="AG37" s="368">
        <v>0</v>
      </c>
      <c r="AL37">
        <f t="shared" si="73"/>
        <v>0</v>
      </c>
      <c r="AM37">
        <f t="shared" si="45"/>
        <v>0</v>
      </c>
      <c r="AN37">
        <f t="shared" si="46"/>
        <v>0</v>
      </c>
      <c r="AO37">
        <f t="shared" si="47"/>
        <v>0</v>
      </c>
      <c r="AP37">
        <f t="shared" si="48"/>
        <v>0</v>
      </c>
      <c r="AQ37">
        <f t="shared" si="49"/>
        <v>0</v>
      </c>
      <c r="AR37">
        <f t="shared" si="50"/>
        <v>0</v>
      </c>
      <c r="AS37">
        <f t="shared" si="51"/>
        <v>0</v>
      </c>
      <c r="AT37">
        <f t="shared" si="52"/>
        <v>0</v>
      </c>
      <c r="AU37">
        <f t="shared" si="53"/>
        <v>0</v>
      </c>
      <c r="AV37">
        <f t="shared" si="54"/>
        <v>0</v>
      </c>
      <c r="AW37">
        <f t="shared" si="55"/>
        <v>0</v>
      </c>
      <c r="AX37">
        <f t="shared" si="56"/>
        <v>0</v>
      </c>
      <c r="AY37">
        <f t="shared" si="57"/>
        <v>0</v>
      </c>
      <c r="AZ37">
        <f t="shared" si="58"/>
        <v>0</v>
      </c>
      <c r="BA37">
        <f t="shared" si="59"/>
        <v>0</v>
      </c>
      <c r="BB37">
        <f t="shared" si="60"/>
        <v>0</v>
      </c>
      <c r="BC37">
        <f t="shared" si="61"/>
        <v>0</v>
      </c>
      <c r="BG37">
        <f t="shared" si="67"/>
        <v>2045</v>
      </c>
      <c r="BH37" s="130">
        <f>IFERROR(VLOOKUP($O37,'Table 3 ID Wind_2030'!$B$10:$K$37,10,FALSE),0)</f>
        <v>0</v>
      </c>
      <c r="BI37" s="130">
        <f>IFERROR(VLOOKUP($O37,'Table 3 UT CP Wind_2023'!$B$10:$K$37,10,FALSE),0)</f>
        <v>0</v>
      </c>
      <c r="BJ37" s="130">
        <f>IFERROR(VLOOKUP($O37,'Table 3 WYAE Wind_2024'!$B$10:$L$37,11,FALSE),0)</f>
        <v>0</v>
      </c>
      <c r="BK37" s="130">
        <f>IFERROR(VLOOKUP($O37,'Table 3 YK Wind wS_2029'!$B$10:$K$37,10,FALSE),0)</f>
        <v>0</v>
      </c>
      <c r="BL37" s="356"/>
      <c r="BM37" s="130">
        <f>IFERROR(VLOOKUP($O37,'Table 3 ID Wind wS_2032'!$B$10:$K$38,10,FALSE),0)</f>
        <v>0</v>
      </c>
      <c r="BN37" s="130">
        <f>IFERROR(VLOOKUP($O37,'Table 3 PV wS YK_2024'!$B$10:$K$40,10,FALSE),0)</f>
        <v>0</v>
      </c>
      <c r="BO37" s="356"/>
      <c r="BP37" s="130">
        <f>IFERROR(VLOOKUP($O37,'Table 3 PV wS SO_2024'!$B$10:$K$40,10,FALSE),0)</f>
        <v>0</v>
      </c>
      <c r="BQ37" s="356"/>
      <c r="BR37" s="130">
        <f>IFERROR(VLOOKUP($O37,'Table 3 PV wS UTN_2024'!$B$10:$K$43,10,FALSE),0)</f>
        <v>142.31</v>
      </c>
      <c r="BS37" s="130">
        <f>IFERROR(VLOOKUP($O37,'Table 3 PV wS JB_2024'!$B$10:$K$40,10,FALSE),0)</f>
        <v>0</v>
      </c>
      <c r="BT37" s="130">
        <f>IFERROR(VLOOKUP($O37,'Table 3 PV wS JB_2029'!$B$10:$K$40,10,FALSE),0)</f>
        <v>0</v>
      </c>
      <c r="BU37" s="356"/>
      <c r="BV37" s="130">
        <f>IFERROR(VLOOKUP($O37,'Table 3 PV wS UTS_2024'!$B$10:$K$38,10,FALSE),0)</f>
        <v>0</v>
      </c>
      <c r="BW37" s="130">
        <f>IFERROR(VLOOKUP($O37,'Table 3 PV wS UTS_2030'!$B$10:$K$38,10,FALSE),0)</f>
        <v>0</v>
      </c>
      <c r="BX37" s="355"/>
      <c r="BY37" s="130">
        <f>IFERROR(VLOOKUP($O37,'Table 3 185 MW (NTN) 2026)'!$B$13:$L$40,11,FALSE),0)</f>
        <v>0</v>
      </c>
      <c r="CD37">
        <f>SUM(AL$13:AL37)*BH37/1000</f>
        <v>0</v>
      </c>
      <c r="CE37">
        <f>SUM(AM$13:AM37)*BI37/1000</f>
        <v>0</v>
      </c>
      <c r="CF37">
        <f>SUM(AN$13:AN37)*BJ37/1000</f>
        <v>0</v>
      </c>
      <c r="CG37">
        <f>SUM(AO$13:AO37)*BK37/1000</f>
        <v>0</v>
      </c>
      <c r="CH37">
        <f>SUM(AP$13:AP37)*BL37/1000</f>
        <v>0</v>
      </c>
      <c r="CI37">
        <f>SUM(AQ$13:AQ37)*BM37/1000</f>
        <v>0</v>
      </c>
      <c r="CJ37">
        <f>SUM(AR$13:AR37)*BN37/1000</f>
        <v>0</v>
      </c>
      <c r="CK37">
        <f>SUM(AS$13:AS37)*BO37/1000</f>
        <v>0</v>
      </c>
      <c r="CL37">
        <f>SUM(AT$13:AT37)*BP37/1000</f>
        <v>0</v>
      </c>
      <c r="CM37">
        <f>SUM(AU$13:AU37)*BQ37/1000</f>
        <v>0</v>
      </c>
      <c r="CN37">
        <f>SUM(AV$13:AV37)*BR37/1000</f>
        <v>0</v>
      </c>
      <c r="CO37">
        <f>SUM(AW$13:AW37)*BS37/1000</f>
        <v>0</v>
      </c>
      <c r="CP37">
        <f>SUM(AX$13:AX37)*BT37/1000</f>
        <v>0</v>
      </c>
      <c r="CQ37">
        <f>SUM(AY$13:AY37)*BU37/1000</f>
        <v>0</v>
      </c>
      <c r="CR37">
        <f>SUM(AZ$13:AZ37)*BV37/1000</f>
        <v>0</v>
      </c>
      <c r="CS37">
        <f>SUM(BA$13:BA37)*BW37/1000</f>
        <v>0</v>
      </c>
      <c r="CT37">
        <f>SUM(BB$13:BB37)*BX37/1000</f>
        <v>0</v>
      </c>
      <c r="CU37">
        <f>SUM(BC$13:BC37)*BY37/1000</f>
        <v>0</v>
      </c>
      <c r="CV37">
        <f>SUM(BD$13:BD37)*BZ37/1000</f>
        <v>0</v>
      </c>
      <c r="CW37">
        <f>SUM(BE$13:BE37)*CA37/1000</f>
        <v>0</v>
      </c>
      <c r="CX37">
        <f>SUM(BF$13:BF37)*CB37/1000</f>
        <v>0</v>
      </c>
      <c r="CY37">
        <f t="shared" si="68"/>
        <v>0</v>
      </c>
      <c r="DA37">
        <f t="shared" si="69"/>
        <v>2045</v>
      </c>
      <c r="DB37" s="89">
        <f>IFERROR(VLOOKUP($DA37,'Table 3 TransCost'!$B$10:$E$40,4,FALSE),0)</f>
        <v>77.209999999999994</v>
      </c>
      <c r="DC37" s="174">
        <f t="shared" si="70"/>
        <v>0</v>
      </c>
    </row>
    <row r="38" spans="1:107" hidden="1">
      <c r="B38" s="15">
        <f t="shared" si="38"/>
        <v>2046</v>
      </c>
      <c r="C38" s="9">
        <f t="shared" si="17"/>
        <v>0</v>
      </c>
      <c r="D38" s="45"/>
      <c r="E38" s="9" t="e">
        <f t="shared" ca="1" si="74"/>
        <v>#DIV/0!</v>
      </c>
      <c r="F38" s="37"/>
      <c r="G38" s="14" t="e">
        <f t="shared" ca="1" si="42"/>
        <v>#DIV/0!</v>
      </c>
      <c r="H38" s="36"/>
      <c r="I38" s="174"/>
      <c r="J38" s="174"/>
      <c r="M38" s="112"/>
      <c r="O38">
        <f t="shared" si="75"/>
        <v>2046</v>
      </c>
      <c r="P38" s="368">
        <v>0</v>
      </c>
      <c r="Q38" s="368">
        <v>0</v>
      </c>
      <c r="R38" s="368">
        <v>0</v>
      </c>
      <c r="S38" s="368">
        <v>0</v>
      </c>
      <c r="T38" s="368">
        <v>0</v>
      </c>
      <c r="U38" s="368">
        <v>0</v>
      </c>
      <c r="V38" s="368">
        <v>0</v>
      </c>
      <c r="W38" s="368">
        <v>0</v>
      </c>
      <c r="X38" s="368">
        <v>0</v>
      </c>
      <c r="Y38" s="368">
        <v>0</v>
      </c>
      <c r="Z38" s="368">
        <v>0</v>
      </c>
      <c r="AA38" s="368">
        <v>0</v>
      </c>
      <c r="AB38" s="368">
        <v>0</v>
      </c>
      <c r="AC38" s="368">
        <v>0</v>
      </c>
      <c r="AD38" s="368">
        <v>0</v>
      </c>
      <c r="AE38" s="368">
        <v>0</v>
      </c>
      <c r="AF38" s="368">
        <v>0</v>
      </c>
      <c r="AG38" s="368">
        <v>0</v>
      </c>
      <c r="AL38">
        <f t="shared" si="73"/>
        <v>0</v>
      </c>
      <c r="AM38">
        <f t="shared" si="45"/>
        <v>0</v>
      </c>
      <c r="AN38">
        <f t="shared" si="46"/>
        <v>0</v>
      </c>
      <c r="AO38">
        <f t="shared" si="47"/>
        <v>0</v>
      </c>
      <c r="AP38">
        <f t="shared" si="48"/>
        <v>0</v>
      </c>
      <c r="AQ38">
        <f t="shared" si="49"/>
        <v>0</v>
      </c>
      <c r="AR38">
        <f t="shared" si="50"/>
        <v>0</v>
      </c>
      <c r="AS38">
        <f t="shared" si="51"/>
        <v>0</v>
      </c>
      <c r="AT38">
        <f t="shared" si="52"/>
        <v>0</v>
      </c>
      <c r="AU38">
        <f t="shared" si="53"/>
        <v>0</v>
      </c>
      <c r="AV38">
        <f t="shared" si="54"/>
        <v>0</v>
      </c>
      <c r="AW38">
        <f t="shared" si="55"/>
        <v>0</v>
      </c>
      <c r="AX38">
        <f t="shared" si="56"/>
        <v>0</v>
      </c>
      <c r="AY38">
        <f t="shared" si="57"/>
        <v>0</v>
      </c>
      <c r="AZ38">
        <f t="shared" si="58"/>
        <v>0</v>
      </c>
      <c r="BA38">
        <f t="shared" si="59"/>
        <v>0</v>
      </c>
      <c r="BB38">
        <f t="shared" si="60"/>
        <v>0</v>
      </c>
      <c r="BC38">
        <f t="shared" si="61"/>
        <v>0</v>
      </c>
      <c r="BG38">
        <f t="shared" si="67"/>
        <v>2046</v>
      </c>
      <c r="BH38" s="130">
        <f>IFERROR(VLOOKUP($O38,'Table 3 ID Wind_2030'!$B$10:$K$37,10,FALSE),0)</f>
        <v>0</v>
      </c>
      <c r="BI38" s="130">
        <f>IFERROR(VLOOKUP($O38,'Table 3 UT CP Wind_2023'!$B$10:$K$37,10,FALSE),0)</f>
        <v>0</v>
      </c>
      <c r="BJ38" s="130">
        <f>IFERROR(VLOOKUP($O38,'Table 3 WYAE Wind_2024'!$B$10:$L$37,11,FALSE),0)</f>
        <v>0</v>
      </c>
      <c r="BK38" s="130">
        <f>IFERROR(VLOOKUP($O38,'Table 3 YK Wind wS_2029'!$B$10:$K$37,10,FALSE),0)</f>
        <v>0</v>
      </c>
      <c r="BL38" s="356"/>
      <c r="BM38" s="130">
        <f>IFERROR(VLOOKUP($O38,'Table 3 ID Wind wS_2032'!$B$10:$K$38,10,FALSE),0)</f>
        <v>0</v>
      </c>
      <c r="BN38" s="130">
        <f>IFERROR(VLOOKUP($O38,'Table 3 PV wS YK_2024'!$B$10:$K$40,10,FALSE),0)</f>
        <v>0</v>
      </c>
      <c r="BO38" s="356"/>
      <c r="BP38" s="130">
        <f>IFERROR(VLOOKUP($O38,'Table 3 PV wS SO_2024'!$B$10:$K$40,10,FALSE),0)</f>
        <v>0</v>
      </c>
      <c r="BQ38" s="356"/>
      <c r="BR38" s="130">
        <f>IFERROR(VLOOKUP($O38,'Table 3 PV wS UTN_2024'!$B$10:$K$43,10,FALSE),0)</f>
        <v>142.31</v>
      </c>
      <c r="BS38" s="130">
        <f>IFERROR(VLOOKUP($O38,'Table 3 PV wS JB_2024'!$B$10:$K$40,10,FALSE),0)</f>
        <v>0</v>
      </c>
      <c r="BT38" s="130">
        <f>IFERROR(VLOOKUP($O38,'Table 3 PV wS JB_2029'!$B$10:$K$40,10,FALSE),0)</f>
        <v>0</v>
      </c>
      <c r="BU38" s="356"/>
      <c r="BV38" s="130">
        <f>IFERROR(VLOOKUP($O38,'Table 3 PV wS UTS_2024'!$B$10:$K$38,10,FALSE),0)</f>
        <v>0</v>
      </c>
      <c r="BW38" s="130">
        <f>IFERROR(VLOOKUP($O38,'Table 3 PV wS UTS_2030'!$B$10:$K$38,10,FALSE),0)</f>
        <v>0</v>
      </c>
      <c r="BX38" s="355"/>
      <c r="BY38" s="130">
        <f>IFERROR(VLOOKUP($O38,'Table 3 185 MW (NTN) 2026)'!$B$13:$L$40,11,FALSE),0)</f>
        <v>0</v>
      </c>
      <c r="CD38">
        <f>SUM(AL$13:AL38)*BH38/1000</f>
        <v>0</v>
      </c>
      <c r="CE38">
        <f>SUM(AM$13:AM38)*BI38/1000</f>
        <v>0</v>
      </c>
      <c r="CF38">
        <f>SUM(AN$13:AN38)*BJ38/1000</f>
        <v>0</v>
      </c>
      <c r="CG38">
        <f>SUM(AO$13:AO38)*BK38/1000</f>
        <v>0</v>
      </c>
      <c r="CH38">
        <f>SUM(AP$13:AP38)*BL38/1000</f>
        <v>0</v>
      </c>
      <c r="CI38">
        <f>SUM(AQ$13:AQ38)*BM38/1000</f>
        <v>0</v>
      </c>
      <c r="CJ38">
        <f>SUM(AR$13:AR38)*BN38/1000</f>
        <v>0</v>
      </c>
      <c r="CK38">
        <f>SUM(AS$13:AS38)*BO38/1000</f>
        <v>0</v>
      </c>
      <c r="CL38">
        <f>SUM(AT$13:AT38)*BP38/1000</f>
        <v>0</v>
      </c>
      <c r="CM38">
        <f>SUM(AU$13:AU38)*BQ38/1000</f>
        <v>0</v>
      </c>
      <c r="CN38">
        <f>SUM(AV$13:AV38)*BR38/1000</f>
        <v>0</v>
      </c>
      <c r="CO38">
        <f>SUM(AW$13:AW38)*BS38/1000</f>
        <v>0</v>
      </c>
      <c r="CP38">
        <f>SUM(AX$13:AX38)*BT38/1000</f>
        <v>0</v>
      </c>
      <c r="CQ38">
        <f>SUM(AY$13:AY38)*BU38/1000</f>
        <v>0</v>
      </c>
      <c r="CR38">
        <f>SUM(AZ$13:AZ38)*BV38/1000</f>
        <v>0</v>
      </c>
      <c r="CS38">
        <f>SUM(BA$13:BA38)*BW38/1000</f>
        <v>0</v>
      </c>
      <c r="CT38">
        <f>SUM(BB$13:BB38)*BX38/1000</f>
        <v>0</v>
      </c>
      <c r="CU38">
        <f>SUM(BC$13:BC38)*BY38/1000</f>
        <v>0</v>
      </c>
      <c r="CV38">
        <f>SUM(BD$13:BD38)*BZ38/1000</f>
        <v>0</v>
      </c>
      <c r="CW38">
        <f>SUM(BE$13:BE38)*CA38/1000</f>
        <v>0</v>
      </c>
      <c r="CX38">
        <f>SUM(BF$13:BF38)*CB38/1000</f>
        <v>0</v>
      </c>
      <c r="CY38">
        <f t="shared" si="68"/>
        <v>0</v>
      </c>
      <c r="DA38">
        <f t="shared" si="69"/>
        <v>2046</v>
      </c>
      <c r="DB38" s="89">
        <f>IFERROR(VLOOKUP($DA38,'Table 3 TransCost'!$B$10:$E$40,4,FALSE),0)</f>
        <v>0</v>
      </c>
      <c r="DC38" s="174">
        <f t="shared" si="70"/>
        <v>0</v>
      </c>
    </row>
    <row r="39" spans="1:107">
      <c r="B39" s="167"/>
      <c r="C39" s="9"/>
      <c r="D39" s="45"/>
      <c r="E39" s="9"/>
      <c r="F39" s="37"/>
      <c r="G39" s="9"/>
      <c r="H39" s="36"/>
      <c r="I39" s="49"/>
      <c r="M39" s="112"/>
      <c r="BL39" t="s">
        <v>225</v>
      </c>
      <c r="BO39" t="s">
        <v>225</v>
      </c>
      <c r="BU39" t="s">
        <v>225</v>
      </c>
      <c r="BX39" t="s">
        <v>225</v>
      </c>
      <c r="DB39" s="89"/>
      <c r="DC39" s="174"/>
    </row>
    <row r="40" spans="1:107" ht="12" customHeight="1">
      <c r="B40" s="167"/>
      <c r="C40" s="9"/>
      <c r="D40" s="45"/>
      <c r="E40" s="9"/>
      <c r="F40" s="37"/>
      <c r="G40" s="9"/>
      <c r="H40" s="36"/>
      <c r="I40" s="49"/>
      <c r="M40" s="112"/>
      <c r="N40" t="s">
        <v>93</v>
      </c>
      <c r="P40">
        <v>2030</v>
      </c>
      <c r="R40">
        <v>2024</v>
      </c>
      <c r="S40">
        <v>2029</v>
      </c>
      <c r="T40">
        <v>2037</v>
      </c>
      <c r="U40">
        <v>2032</v>
      </c>
      <c r="V40">
        <v>2024</v>
      </c>
      <c r="W40">
        <v>2036</v>
      </c>
      <c r="X40">
        <v>2024</v>
      </c>
      <c r="Y40">
        <v>2033</v>
      </c>
      <c r="Z40">
        <v>2024</v>
      </c>
      <c r="AA40">
        <v>2024</v>
      </c>
      <c r="AB40">
        <v>2029</v>
      </c>
      <c r="AC40">
        <v>2038</v>
      </c>
      <c r="AD40">
        <v>2024</v>
      </c>
      <c r="AE40">
        <v>2030</v>
      </c>
      <c r="AF40">
        <v>2037</v>
      </c>
      <c r="AG40">
        <v>2026</v>
      </c>
    </row>
    <row r="41" spans="1:107">
      <c r="A41" s="410"/>
      <c r="B41" s="410"/>
      <c r="D41" s="9"/>
      <c r="F41" s="37"/>
      <c r="H41" s="36"/>
      <c r="I41"/>
      <c r="N41" t="s">
        <v>226</v>
      </c>
      <c r="P41" s="198">
        <f>IF(INDEX('[18]Displacement Source AC'!$DR$2:$EO$30,MATCH(P$9,'[18]Displacement Source AC'!$C$2:$C$30,0),MATCH(P40,'[18]Displacement Source AC'!$DR$35:$EO$35,0))&gt;0,1,0)</f>
        <v>0</v>
      </c>
      <c r="Q41" s="198"/>
      <c r="R41" s="198">
        <f>IF(INDEX('[18]Displacement Source AC'!$DR$2:$EO$30,MATCH(R$9,'[18]Displacement Source AC'!$C$2:$C$30,0),MATCH(R40,'[18]Displacement Source AC'!$DR$35:$EO$35,0))&gt;0,1,0)</f>
        <v>0</v>
      </c>
      <c r="S41" s="198">
        <f>IF(INDEX('[18]Displacement Source AC'!$DR$2:$EO$30,MATCH(S$9,'[18]Displacement Source AC'!$C$2:$C$30,0),MATCH(S40,'[18]Displacement Source AC'!$DR$35:$EO$35,0))&gt;0,1,0)</f>
        <v>0</v>
      </c>
      <c r="T41" s="198">
        <f>IF(INDEX('[18]Displacement Source AC'!$DR$2:$EO$30,MATCH(T$9,'[18]Displacement Source AC'!$C$2:$C$30,0),MATCH(T40,'[18]Displacement Source AC'!$DR$35:$EO$35,0))&gt;0,1,0)</f>
        <v>0</v>
      </c>
      <c r="U41" s="198">
        <f>IF(INDEX('[18]Displacement Source AC'!$DR$2:$EO$30,MATCH(U$9,'[18]Displacement Source AC'!$C$2:$C$30,0),MATCH(U40,'[18]Displacement Source AC'!$DR$35:$EO$35,0))&gt;0,1,0)</f>
        <v>0</v>
      </c>
      <c r="V41" s="198">
        <f>IF(INDEX('[18]Displacement Source AC'!$DR$2:$EO$30,MATCH(V$9,'[18]Displacement Source AC'!$C$2:$C$30,0),MATCH(V40,'[18]Displacement Source AC'!$DR$35:$EO$35,0))&gt;0,1,0)</f>
        <v>0</v>
      </c>
      <c r="W41" s="198">
        <f>IF(INDEX('[18]Displacement Source AC'!$DR$2:$EO$30,MATCH(W$9,'[18]Displacement Source AC'!$C$2:$C$30,0),MATCH(W40,'[18]Displacement Source AC'!$DR$35:$EO$35,0))&gt;0,1,0)</f>
        <v>0</v>
      </c>
      <c r="X41" s="198">
        <f>IF(INDEX('[18]Displacement Source AC'!$DR$2:$EO$30,MATCH(X$9,'[18]Displacement Source AC'!$C$2:$C$30,0),MATCH(X40,'[18]Displacement Source AC'!$DR$35:$EO$35,0))&gt;0,1,0)</f>
        <v>0</v>
      </c>
      <c r="Y41" s="198">
        <f>IF(INDEX('[18]Displacement Source AC'!$DR$2:$EO$30,MATCH(Y$9,'[18]Displacement Source AC'!$C$2:$C$30,0),MATCH(Y40,'[18]Displacement Source AC'!$DR$35:$EO$35,0))&gt;0,1,0)</f>
        <v>0</v>
      </c>
      <c r="Z41" s="198">
        <f>IF(INDEX('[18]Displacement Source AC'!$DR$2:$EO$30,MATCH(Z$9,'[18]Displacement Source AC'!$C$2:$C$30,0),MATCH(Z40,'[18]Displacement Source AC'!$DR$35:$EO$35,0))&gt;0,1,0)</f>
        <v>0</v>
      </c>
      <c r="AA41" s="198">
        <f>IF(INDEX('[18]Displacement Source AC'!$DR$2:$EO$30,MATCH(AA$9,'[18]Displacement Source AC'!$C$2:$C$30,0),MATCH(AA40,'[18]Displacement Source AC'!$DR$35:$EO$35,0))&gt;0,1,0)</f>
        <v>0</v>
      </c>
      <c r="AB41" s="198">
        <f>IF(INDEX('[18]Displacement Source AC'!$DR$2:$EO$30,MATCH(AB$9,'[18]Displacement Source AC'!$C$2:$C$30,0),MATCH(AB40,'[18]Displacement Source AC'!$DR$35:$EO$35,0))&gt;0,1,0)</f>
        <v>0</v>
      </c>
      <c r="AC41" s="198">
        <f>IF(INDEX('[18]Displacement Source AC'!$DR$2:$EO$30,MATCH(AC$9,'[18]Displacement Source AC'!$C$2:$C$30,0),MATCH(AC40,'[18]Displacement Source AC'!$DR$35:$EO$35,0))&gt;0,1,0)</f>
        <v>0</v>
      </c>
      <c r="AD41" s="198">
        <f>IF(INDEX('[18]Displacement Source AC'!$DR$2:$EO$30,MATCH(AD$9,'[18]Displacement Source AC'!$C$2:$C$30,0),MATCH(AD40,'[18]Displacement Source AC'!$DR$35:$EO$35,0))&gt;0,1,0)</f>
        <v>0</v>
      </c>
      <c r="AE41" s="198">
        <f>IF(INDEX('[18]Displacement Source AC'!$DR$2:$EO$30,MATCH(AE$9,'[18]Displacement Source AC'!$C$2:$C$30,0),MATCH(AE40,'[18]Displacement Source AC'!$DR$35:$EO$35,0))&gt;0,1,0)</f>
        <v>0</v>
      </c>
      <c r="AF41" s="198">
        <f>IF(INDEX('[18]Displacement Source AC'!$DR$2:$EO$30,MATCH(AF$9,'[18]Displacement Source AC'!$C$2:$C$30,0),MATCH(AF40,'[18]Displacement Source AC'!$DR$35:$EO$35,0))&gt;0,1,0)</f>
        <v>0</v>
      </c>
      <c r="AG41" s="198">
        <f>IF(INDEX('[18]Displacement Source AC'!$DR$2:$EO$30,MATCH(AG$9,'[18]Displacement Source AC'!$C$2:$C$30,0),MATCH(AG40,'[18]Displacement Source AC'!$DR$35:$EO$35,0))&gt;0,1,0)</f>
        <v>0</v>
      </c>
      <c r="AH41" s="198"/>
      <c r="AI41" s="198"/>
      <c r="AJ41" s="198"/>
    </row>
    <row r="42" spans="1:107">
      <c r="A42" s="180"/>
      <c r="B42" s="55"/>
      <c r="E42" s="5"/>
      <c r="I42" s="49" t="s">
        <v>160</v>
      </c>
      <c r="P42" s="169"/>
      <c r="Q42" s="169"/>
      <c r="R42" s="169"/>
      <c r="AA42" s="198"/>
      <c r="AB42" s="198"/>
      <c r="AC42" s="198"/>
      <c r="AD42" s="198"/>
      <c r="AE42" s="198"/>
      <c r="AF42" s="198"/>
      <c r="AG42" s="198"/>
      <c r="AH42" s="198"/>
      <c r="AI42" s="198"/>
      <c r="AJ42" s="198"/>
      <c r="AK42" s="198"/>
    </row>
    <row r="43" spans="1:107">
      <c r="B43" s="47"/>
      <c r="C43" s="9"/>
      <c r="D43" s="9"/>
      <c r="H43" s="36"/>
      <c r="I43" s="109">
        <v>6.9199999999999998E-2</v>
      </c>
    </row>
    <row r="44" spans="1:107">
      <c r="B44" s="48"/>
      <c r="E44" s="9"/>
      <c r="G44" s="182"/>
      <c r="H44" s="36"/>
    </row>
    <row r="45" spans="1:107">
      <c r="A45" s="411"/>
      <c r="B45" s="411"/>
      <c r="E45" s="9"/>
      <c r="G45" s="182"/>
      <c r="H45" s="36"/>
      <c r="P45" t="s">
        <v>112</v>
      </c>
    </row>
    <row r="46" spans="1:107" ht="13.5" customHeight="1">
      <c r="A46" s="55"/>
      <c r="B46" s="55"/>
      <c r="E46" s="5"/>
      <c r="H46" s="36"/>
      <c r="P46" t="s">
        <v>111</v>
      </c>
      <c r="R46" s="269">
        <v>2.2799999999999997E-2</v>
      </c>
    </row>
    <row r="47" spans="1:107" ht="21" customHeight="1">
      <c r="A47" s="411" t="str">
        <f>'Table 5'!A9</f>
        <v>15 Year</v>
      </c>
      <c r="B47" s="411"/>
      <c r="E47" s="9"/>
      <c r="G47" s="108"/>
      <c r="H47" s="36"/>
    </row>
    <row r="48" spans="1:107">
      <c r="B48" s="55" t="str">
        <f>" Levelized Prices (Nominal) @ "&amp;TEXT($I$43,"0.00%")&amp;" Discount Rate (1) (3) "</f>
        <v xml:space="preserve"> Levelized Prices (Nominal) @ 6.92% Discount Rate (1) (3) </v>
      </c>
      <c r="E48" s="5"/>
      <c r="H48" s="36"/>
      <c r="I48"/>
      <c r="M48" s="112"/>
    </row>
    <row r="49" spans="1:19">
      <c r="B49" s="47" t="s">
        <v>8</v>
      </c>
      <c r="C49" s="9">
        <f ca="1">'Table 5'!$D$9*(Study_CF*8.76)/'Table 5'!$F$9</f>
        <v>110.21238265854477</v>
      </c>
      <c r="D49" s="9"/>
      <c r="H49" s="36"/>
      <c r="I49"/>
    </row>
    <row r="50" spans="1:19">
      <c r="B50" s="48" t="s">
        <v>31</v>
      </c>
      <c r="E50" s="9">
        <f ca="1">'Table 5'!$C$9/'Table 5'!$F$9</f>
        <v>-10.953020178393862</v>
      </c>
      <c r="G50" s="182">
        <f ca="1">'Table 5'!$G$9</f>
        <v>31.758917085340887</v>
      </c>
      <c r="H50" s="36"/>
      <c r="I50" s="204"/>
      <c r="S50" s="174"/>
    </row>
    <row r="51" spans="1:19" ht="8.25" customHeight="1">
      <c r="A51" s="411"/>
      <c r="B51" s="411"/>
      <c r="E51" s="9"/>
      <c r="G51" s="108"/>
      <c r="H51" s="36"/>
    </row>
    <row r="52" spans="1:19">
      <c r="A52" s="411"/>
      <c r="B52" s="411"/>
      <c r="E52" s="9"/>
      <c r="G52" s="108"/>
      <c r="H52" s="36"/>
      <c r="I52"/>
      <c r="M52" s="112"/>
    </row>
    <row r="53" spans="1:19">
      <c r="B53" s="55"/>
      <c r="E53" s="5"/>
      <c r="H53" s="36"/>
      <c r="I53"/>
    </row>
    <row r="54" spans="1:19">
      <c r="B54" s="47"/>
      <c r="C54" s="9"/>
      <c r="D54" s="9"/>
      <c r="H54" s="36"/>
      <c r="I54"/>
      <c r="S54" s="174"/>
    </row>
    <row r="55" spans="1:19">
      <c r="B55" s="48"/>
      <c r="E55" s="9"/>
      <c r="G55" s="182"/>
      <c r="H55" s="36"/>
    </row>
    <row r="56" spans="1:19">
      <c r="B56" s="47"/>
      <c r="C56" s="9"/>
      <c r="D56" s="9"/>
      <c r="H56" s="36"/>
    </row>
    <row r="57" spans="1:19">
      <c r="B57" s="48"/>
      <c r="E57" s="9"/>
      <c r="G57" s="108"/>
      <c r="H57" s="36"/>
    </row>
    <row r="58" spans="1:19">
      <c r="B58" s="47"/>
      <c r="C58" s="9"/>
      <c r="D58" s="9"/>
      <c r="H58" s="36"/>
    </row>
    <row r="59" spans="1:19">
      <c r="B59" s="55"/>
      <c r="E59" s="5"/>
      <c r="H59" s="36"/>
    </row>
    <row r="60" spans="1:19">
      <c r="B60" s="47"/>
      <c r="C60" s="9"/>
      <c r="D60" s="9"/>
      <c r="H60" s="36"/>
    </row>
    <row r="61" spans="1:19">
      <c r="A61" s="411"/>
      <c r="B61" s="411"/>
      <c r="E61" s="9"/>
      <c r="G61" s="108"/>
      <c r="H61" s="36"/>
    </row>
    <row r="62" spans="1:19">
      <c r="B62" s="55"/>
      <c r="E62" s="5"/>
      <c r="H62" s="36"/>
    </row>
    <row r="63" spans="1:19">
      <c r="B63" s="47"/>
      <c r="C63" s="9"/>
      <c r="D63" s="9"/>
      <c r="H63" s="36"/>
    </row>
    <row r="64" spans="1:19">
      <c r="B64" s="48"/>
      <c r="E64" s="9"/>
      <c r="G64" s="182"/>
      <c r="H64" s="36"/>
    </row>
    <row r="65" spans="1:13">
      <c r="E65" s="38"/>
      <c r="G65" s="38"/>
      <c r="H65" s="36"/>
      <c r="I65" s="108"/>
    </row>
    <row r="66" spans="1:13">
      <c r="B66" s="50"/>
      <c r="E66" s="36"/>
      <c r="F66" s="38"/>
      <c r="G66" s="36"/>
      <c r="H66" s="36"/>
      <c r="I66" s="108"/>
    </row>
    <row r="67" spans="1:13">
      <c r="F67" s="38"/>
      <c r="H67" s="36"/>
      <c r="I67" s="108"/>
    </row>
    <row r="68" spans="1:13">
      <c r="G68" s="5"/>
    </row>
    <row r="70" spans="1:13">
      <c r="B70" s="94"/>
    </row>
    <row r="71" spans="1:13" ht="12.75" customHeight="1">
      <c r="B71" s="94"/>
    </row>
    <row r="72" spans="1:13" ht="12.75" customHeight="1">
      <c r="A72" s="3" t="b">
        <f>SUM(P13:AJ28)&gt;0</f>
        <v>1</v>
      </c>
      <c r="B72" s="94"/>
    </row>
    <row r="73" spans="1:13">
      <c r="A73" s="3" t="b">
        <f>IF(SUM(P13:P28)&gt;0,1,IF(SUM(R13:R28)&gt;0,2,IF(SUM(S13:S28)&gt;0,3,IF(SUM(T13:T28)&gt;0,4,IF(SUM(U13:U28)&gt;0,5,IF(SUM(V13:V28)&gt;0,6,IF(SUM(W13:W28)&gt;0,7,IF(SUM(X13:X28)&gt;0,8,IF(SUM(Y13:Y28)&gt;0,9,IF(SUM(AA13:AA28)&gt;0,10,IF(SUM(Z13:Z28)&gt;0,11,IF(SUM(AB13:AB28)&gt;0,12,IF(SUM(AC13:AC28)&gt;0,13,IF(SUM(AD13:AD28)&gt;0,14,IF(SUM(AE13:AE28)&gt;0,15,IF(SUM(AF13:AF28)&gt;0,16,IF(SUM(AG13:AG28)&gt;0,17,IF(SUM(AH13:AH28)&gt;0,18))))))))))))))))))</f>
        <v>0</v>
      </c>
      <c r="B73" s="10"/>
      <c r="C73" s="7"/>
      <c r="D73" s="7"/>
      <c r="E73" s="7"/>
      <c r="G73" s="7"/>
    </row>
    <row r="74" spans="1:13">
      <c r="A74">
        <f>INDEX($O$13:$AJ$33,IF(SUM($P$13:$AJ$33)&gt;0,SUM($P$13:$AJ$33),FALSE)-1,1)</f>
        <v>2033</v>
      </c>
      <c r="I74" t="s">
        <v>57</v>
      </c>
    </row>
    <row r="75" spans="1:13" s="53" customFormat="1">
      <c r="A75" s="54"/>
      <c r="B75" s="10"/>
      <c r="C75" s="54"/>
      <c r="D75" s="54"/>
      <c r="E75" s="54"/>
      <c r="F75" s="54"/>
      <c r="G75" s="54"/>
      <c r="I75" t="str">
        <f ca="1">"       Avoided Costs calculated annually are  "&amp;TEXT(PMT(Discount_Rate,COUNT($G$13:$G$27),-NPV(Discount_Rate,$G$13:$G$27)),"$0.00")&amp;"/MWH"</f>
        <v xml:space="preserve">       Avoided Costs calculated annually are  $31.91/MWH</v>
      </c>
      <c r="J75"/>
      <c r="K75"/>
      <c r="L75"/>
      <c r="M75"/>
    </row>
    <row r="76" spans="1:13" s="53" customFormat="1">
      <c r="A76" s="54"/>
      <c r="B76" s="10"/>
      <c r="C76" s="54"/>
      <c r="D76" s="54"/>
      <c r="E76" s="54"/>
      <c r="F76" s="54"/>
      <c r="G76" s="54"/>
      <c r="I76" s="10" t="str">
        <f>"       Avoided Costs calculated monthly are  "&amp;TEXT($G$44,"$0.00")&amp;"/MWH"</f>
        <v xml:space="preserve">       Avoided Costs calculated monthly are  $0.00/MWH</v>
      </c>
      <c r="J76"/>
      <c r="K76"/>
    </row>
    <row r="77" spans="1:13">
      <c r="A77"/>
      <c r="B77" s="51"/>
      <c r="I77" s="53"/>
      <c r="L77" s="53"/>
      <c r="M77" s="53"/>
    </row>
    <row r="78" spans="1:13">
      <c r="A78"/>
      <c r="F78" s="7"/>
    </row>
    <row r="81" spans="1:11">
      <c r="A81"/>
      <c r="J81" s="53"/>
      <c r="K81" s="53"/>
    </row>
    <row r="82" spans="1:11">
      <c r="A82"/>
      <c r="J82" s="53"/>
      <c r="K82" s="53"/>
    </row>
  </sheetData>
  <mergeCells count="6">
    <mergeCell ref="A41:B41"/>
    <mergeCell ref="A51:B51"/>
    <mergeCell ref="A61:B61"/>
    <mergeCell ref="A47:B47"/>
    <mergeCell ref="A45:B45"/>
    <mergeCell ref="A52:B52"/>
  </mergeCells>
  <phoneticPr fontId="8" type="noConversion"/>
  <printOptions horizontalCentered="1"/>
  <pageMargins left="0.25" right="0.25" top="0.75" bottom="0.75" header="0.3" footer="0.3"/>
  <pageSetup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pageSetUpPr fitToPage="1"/>
  </sheetPr>
  <dimension ref="B1:BH73"/>
  <sheetViews>
    <sheetView workbookViewId="0">
      <selection activeCell="F31" sqref="F31"/>
    </sheetView>
  </sheetViews>
  <sheetFormatPr defaultColWidth="9.33203125" defaultRowHeight="12.75"/>
  <cols>
    <col min="1" max="1" width="1.5" style="117" customWidth="1"/>
    <col min="2" max="2" width="10.83203125" style="117" customWidth="1"/>
    <col min="3" max="3" width="14.1640625" style="117" customWidth="1"/>
    <col min="4" max="4" width="12.33203125" style="117" customWidth="1"/>
    <col min="5" max="5" width="16.83203125" style="117" customWidth="1"/>
    <col min="6" max="6" width="7.83203125" style="117" customWidth="1"/>
    <col min="7" max="7" width="9.83203125" style="117" customWidth="1"/>
    <col min="8" max="8" width="13.83203125" style="117" customWidth="1"/>
    <col min="9" max="10" width="12.5" style="117" customWidth="1"/>
    <col min="11" max="11" width="4.83203125" style="117" customWidth="1"/>
    <col min="12" max="12" width="9.83203125" style="117" customWidth="1"/>
    <col min="13" max="13" width="13.83203125" style="117" customWidth="1"/>
    <col min="14" max="14" width="12.5" style="117" customWidth="1"/>
    <col min="15" max="15" width="18" style="117" customWidth="1"/>
    <col min="16" max="16" width="7" style="117" customWidth="1"/>
    <col min="17" max="17" width="9.83203125" style="117" customWidth="1"/>
    <col min="18" max="18" width="13.83203125" style="117" customWidth="1"/>
    <col min="19" max="20" width="12.5" style="117" customWidth="1"/>
    <col min="21" max="21" width="5.1640625" style="117" customWidth="1"/>
    <col min="22" max="22" width="9.83203125" style="117" customWidth="1"/>
    <col min="23" max="23" width="13.83203125" style="117" customWidth="1"/>
    <col min="24" max="25" width="12.5" style="117" customWidth="1"/>
    <col min="26" max="26" width="5.6640625" style="117" customWidth="1"/>
    <col min="27" max="27" width="9.83203125" style="117" customWidth="1"/>
    <col min="28" max="28" width="13.83203125" style="117" customWidth="1"/>
    <col min="29" max="30" width="12.5" style="117" customWidth="1"/>
    <col min="31" max="31" width="6.33203125" style="117" customWidth="1"/>
    <col min="32" max="32" width="9.83203125" style="117" customWidth="1"/>
    <col min="33" max="33" width="13.83203125" style="117" customWidth="1"/>
    <col min="34" max="35" width="12.5" style="117" customWidth="1"/>
    <col min="36" max="36" width="5.6640625" style="117" customWidth="1"/>
    <col min="37" max="37" width="9.83203125" style="117" customWidth="1"/>
    <col min="38" max="38" width="13.83203125" style="117" customWidth="1"/>
    <col min="39" max="40" width="12.5" style="117" customWidth="1"/>
    <col min="41" max="41" width="5.6640625" style="117" customWidth="1"/>
    <col min="42" max="42" width="9.83203125" style="117" customWidth="1"/>
    <col min="43" max="43" width="13.83203125" style="117" customWidth="1"/>
    <col min="44" max="45" width="12.5" style="117" customWidth="1"/>
    <col min="46" max="46" width="5.6640625" style="117" customWidth="1"/>
    <col min="47" max="47" width="9.83203125" style="117" customWidth="1"/>
    <col min="48" max="48" width="13.83203125" style="117" customWidth="1"/>
    <col min="49" max="50" width="12.5" style="117" customWidth="1"/>
    <col min="51" max="51" width="6.33203125" style="117" customWidth="1"/>
    <col min="52" max="52" width="9.83203125" style="117" customWidth="1"/>
    <col min="53" max="53" width="13.83203125" style="117" customWidth="1"/>
    <col min="54" max="54" width="12.5" style="117" customWidth="1"/>
    <col min="55" max="55" width="15.1640625" style="117" customWidth="1"/>
    <col min="56" max="56" width="11.6640625" style="117" customWidth="1"/>
    <col min="57" max="57" width="9.83203125" style="117" customWidth="1"/>
    <col min="58" max="58" width="13.83203125" style="117" customWidth="1"/>
    <col min="59" max="59" width="12.5" style="161" customWidth="1"/>
    <col min="60" max="60" width="12.5" style="117" customWidth="1"/>
    <col min="61" max="16384" width="9.33203125" style="117"/>
  </cols>
  <sheetData>
    <row r="1" spans="2:60" ht="15.75">
      <c r="B1" s="115" t="s">
        <v>56</v>
      </c>
      <c r="C1" s="116"/>
      <c r="D1" s="116"/>
      <c r="E1" s="116"/>
      <c r="F1" s="116"/>
      <c r="G1" s="116"/>
      <c r="H1" s="116"/>
      <c r="I1" s="116"/>
      <c r="J1" s="116"/>
      <c r="K1" s="116"/>
      <c r="L1" s="116"/>
      <c r="M1" s="116"/>
      <c r="N1" s="116"/>
      <c r="O1" s="116"/>
      <c r="U1" s="116"/>
      <c r="V1" s="116"/>
      <c r="W1" s="116"/>
      <c r="X1" s="116"/>
      <c r="Y1" s="116"/>
      <c r="Z1" s="116"/>
      <c r="AA1" s="116"/>
      <c r="AB1" s="116"/>
      <c r="AC1" s="116"/>
      <c r="AD1" s="116"/>
      <c r="AE1" s="116"/>
      <c r="AF1" s="116"/>
      <c r="AG1" s="116"/>
      <c r="AH1" s="116"/>
      <c r="AI1" s="116"/>
      <c r="AJ1" s="116"/>
      <c r="AK1" s="116"/>
      <c r="AL1" s="116"/>
      <c r="AM1" s="116"/>
      <c r="AN1" s="116"/>
      <c r="AO1" s="116"/>
      <c r="AP1" s="116"/>
      <c r="AQ1" s="116"/>
      <c r="AR1" s="116"/>
      <c r="AS1" s="116"/>
      <c r="AT1" s="116"/>
      <c r="AU1" s="116"/>
      <c r="AV1" s="116"/>
      <c r="AW1" s="116"/>
      <c r="AX1" s="116"/>
      <c r="AY1" s="116"/>
      <c r="AZ1" s="116"/>
      <c r="BA1" s="116"/>
      <c r="BB1" s="116"/>
      <c r="BC1" s="116"/>
    </row>
    <row r="2" spans="2:60" ht="15.75">
      <c r="B2" s="115" t="s">
        <v>180</v>
      </c>
      <c r="C2" s="116"/>
      <c r="D2" s="116"/>
      <c r="E2" s="116"/>
      <c r="F2" s="116"/>
      <c r="G2" s="116"/>
      <c r="H2" s="116"/>
      <c r="I2" s="116"/>
      <c r="J2" s="116"/>
      <c r="K2" s="116"/>
      <c r="L2" s="116"/>
      <c r="M2" s="116"/>
      <c r="N2" s="116"/>
      <c r="O2" s="116"/>
      <c r="U2" s="116"/>
      <c r="V2" s="116"/>
      <c r="W2" s="116"/>
      <c r="X2" s="116"/>
      <c r="Y2" s="116"/>
      <c r="Z2" s="116"/>
      <c r="AA2" s="116"/>
      <c r="AB2" s="116"/>
      <c r="AC2" s="116"/>
      <c r="AD2" s="116"/>
      <c r="AE2" s="116"/>
      <c r="AF2" s="116"/>
      <c r="AG2" s="116"/>
      <c r="AH2" s="116"/>
      <c r="AI2" s="116"/>
      <c r="AJ2" s="116"/>
      <c r="AK2" s="116"/>
      <c r="AL2" s="116"/>
      <c r="AM2" s="116"/>
      <c r="AN2" s="116"/>
      <c r="AO2" s="116"/>
      <c r="AP2" s="116"/>
      <c r="AQ2" s="116"/>
      <c r="AR2" s="116"/>
      <c r="AS2" s="116"/>
      <c r="AT2" s="116"/>
      <c r="AU2" s="116"/>
      <c r="AV2" s="116"/>
      <c r="AW2" s="116"/>
      <c r="AX2" s="116"/>
      <c r="AY2" s="116"/>
      <c r="AZ2" s="116"/>
      <c r="BA2" s="116"/>
      <c r="BB2" s="116"/>
      <c r="BC2" s="116"/>
    </row>
    <row r="3" spans="2:60" ht="15.75">
      <c r="B3" s="115"/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U3" s="116"/>
      <c r="V3" s="116"/>
      <c r="W3" s="116"/>
      <c r="X3" s="116"/>
      <c r="Y3" s="116"/>
      <c r="Z3" s="116"/>
      <c r="AA3" s="116"/>
      <c r="AB3" s="116"/>
      <c r="AC3" s="116"/>
      <c r="AD3" s="116"/>
      <c r="AE3" s="116"/>
      <c r="AF3" s="116"/>
      <c r="AG3" s="116"/>
      <c r="AH3" s="116"/>
      <c r="AI3" s="116"/>
      <c r="AJ3" s="116"/>
      <c r="AK3" s="116"/>
      <c r="AL3" s="116"/>
      <c r="AM3" s="116"/>
      <c r="AN3" s="116"/>
      <c r="AO3" s="116"/>
      <c r="AP3" s="116"/>
      <c r="AQ3" s="116"/>
      <c r="AR3" s="116"/>
      <c r="AS3" s="116"/>
      <c r="AT3" s="116"/>
      <c r="AU3" s="116"/>
      <c r="AV3" s="116"/>
      <c r="AW3" s="116"/>
      <c r="AX3" s="116"/>
      <c r="AY3" s="116"/>
      <c r="AZ3" s="116"/>
      <c r="BA3" s="116"/>
      <c r="BB3" s="116"/>
      <c r="BC3" s="116"/>
    </row>
    <row r="4" spans="2:60" s="334" customFormat="1" ht="18.75" customHeight="1">
      <c r="B4" s="414" t="s">
        <v>179</v>
      </c>
      <c r="C4" s="415"/>
      <c r="D4" s="415"/>
      <c r="E4" s="416"/>
      <c r="F4" s="118"/>
      <c r="G4" s="414" t="s">
        <v>184</v>
      </c>
      <c r="H4" s="415"/>
      <c r="I4" s="415"/>
      <c r="J4" s="416"/>
      <c r="K4" s="118"/>
      <c r="L4" s="417" t="s">
        <v>191</v>
      </c>
      <c r="M4" s="418"/>
      <c r="N4" s="418"/>
      <c r="O4" s="419"/>
      <c r="Q4" s="417" t="s">
        <v>182</v>
      </c>
      <c r="R4" s="418"/>
      <c r="S4" s="418"/>
      <c r="T4" s="419"/>
      <c r="U4" s="118"/>
      <c r="V4" s="414" t="s">
        <v>183</v>
      </c>
      <c r="W4" s="415"/>
      <c r="X4" s="415"/>
      <c r="Y4" s="416"/>
      <c r="Z4" s="118"/>
      <c r="AA4" s="414" t="s">
        <v>221</v>
      </c>
      <c r="AB4" s="415"/>
      <c r="AC4" s="415"/>
      <c r="AD4" s="416"/>
      <c r="AE4" s="118"/>
      <c r="AF4" s="414" t="s">
        <v>222</v>
      </c>
      <c r="AG4" s="415"/>
      <c r="AH4" s="415"/>
      <c r="AI4" s="416"/>
      <c r="AJ4" s="118"/>
      <c r="AK4" s="417" t="s">
        <v>187</v>
      </c>
      <c r="AL4" s="418"/>
      <c r="AM4" s="418"/>
      <c r="AN4" s="419"/>
      <c r="AO4" s="118"/>
      <c r="AP4" s="417" t="s">
        <v>193</v>
      </c>
      <c r="AQ4" s="418"/>
      <c r="AR4" s="418"/>
      <c r="AS4" s="419"/>
      <c r="AT4" s="118"/>
      <c r="AU4" s="417" t="s">
        <v>195</v>
      </c>
      <c r="AV4" s="418"/>
      <c r="AW4" s="418"/>
      <c r="AX4" s="419"/>
      <c r="AY4" s="118"/>
      <c r="AZ4" s="417" t="s">
        <v>219</v>
      </c>
      <c r="BA4" s="418"/>
      <c r="BB4" s="418"/>
      <c r="BC4" s="419"/>
      <c r="BD4" s="353"/>
      <c r="BE4" s="417" t="s">
        <v>220</v>
      </c>
      <c r="BF4" s="418"/>
      <c r="BG4" s="418"/>
      <c r="BH4" s="419"/>
    </row>
    <row r="5" spans="2:60" ht="51.75" customHeight="1">
      <c r="B5" s="120" t="s">
        <v>0</v>
      </c>
      <c r="C5" s="121" t="s">
        <v>87</v>
      </c>
      <c r="D5" s="121" t="s">
        <v>82</v>
      </c>
      <c r="E5" s="17" t="s">
        <v>52</v>
      </c>
      <c r="G5" s="120" t="s">
        <v>0</v>
      </c>
      <c r="H5" s="121" t="s">
        <v>87</v>
      </c>
      <c r="I5" s="121" t="s">
        <v>82</v>
      </c>
      <c r="J5" s="17" t="s">
        <v>52</v>
      </c>
      <c r="L5" s="120" t="s">
        <v>0</v>
      </c>
      <c r="M5" s="121" t="s">
        <v>87</v>
      </c>
      <c r="N5" s="121" t="s">
        <v>82</v>
      </c>
      <c r="O5" s="17" t="s">
        <v>52</v>
      </c>
      <c r="Q5" s="120" t="s">
        <v>0</v>
      </c>
      <c r="R5" s="121" t="s">
        <v>87</v>
      </c>
      <c r="S5" s="121" t="s">
        <v>82</v>
      </c>
      <c r="T5" s="17" t="s">
        <v>52</v>
      </c>
      <c r="V5" s="120" t="s">
        <v>0</v>
      </c>
      <c r="W5" s="121" t="s">
        <v>87</v>
      </c>
      <c r="X5" s="121" t="s">
        <v>82</v>
      </c>
      <c r="Y5" s="17" t="s">
        <v>52</v>
      </c>
      <c r="AA5" s="120" t="s">
        <v>0</v>
      </c>
      <c r="AB5" s="121" t="s">
        <v>87</v>
      </c>
      <c r="AC5" s="121" t="s">
        <v>82</v>
      </c>
      <c r="AD5" s="17" t="s">
        <v>52</v>
      </c>
      <c r="AF5" s="120" t="s">
        <v>0</v>
      </c>
      <c r="AG5" s="121" t="s">
        <v>87</v>
      </c>
      <c r="AH5" s="121" t="s">
        <v>82</v>
      </c>
      <c r="AI5" s="17" t="s">
        <v>52</v>
      </c>
      <c r="AK5" s="120" t="s">
        <v>0</v>
      </c>
      <c r="AL5" s="121" t="s">
        <v>87</v>
      </c>
      <c r="AM5" s="121" t="s">
        <v>82</v>
      </c>
      <c r="AN5" s="17" t="s">
        <v>52</v>
      </c>
      <c r="AP5" s="120" t="s">
        <v>0</v>
      </c>
      <c r="AQ5" s="121" t="s">
        <v>87</v>
      </c>
      <c r="AR5" s="121" t="s">
        <v>82</v>
      </c>
      <c r="AS5" s="17" t="s">
        <v>52</v>
      </c>
      <c r="AU5" s="120" t="s">
        <v>0</v>
      </c>
      <c r="AV5" s="121" t="s">
        <v>87</v>
      </c>
      <c r="AW5" s="121" t="s">
        <v>82</v>
      </c>
      <c r="AX5" s="17" t="s">
        <v>52</v>
      </c>
      <c r="AZ5" s="120" t="s">
        <v>0</v>
      </c>
      <c r="BA5" s="121" t="s">
        <v>87</v>
      </c>
      <c r="BB5" s="121" t="s">
        <v>82</v>
      </c>
      <c r="BC5" s="17" t="s">
        <v>52</v>
      </c>
      <c r="BE5" s="120" t="s">
        <v>0</v>
      </c>
      <c r="BF5" s="121" t="s">
        <v>87</v>
      </c>
      <c r="BG5" s="121" t="s">
        <v>82</v>
      </c>
      <c r="BH5" s="17" t="s">
        <v>52</v>
      </c>
    </row>
    <row r="6" spans="2:60" ht="24" customHeight="1">
      <c r="B6" s="122"/>
      <c r="C6" s="124" t="s">
        <v>9</v>
      </c>
      <c r="D6" s="123" t="s">
        <v>83</v>
      </c>
      <c r="E6" s="19" t="s">
        <v>9</v>
      </c>
      <c r="G6" s="122"/>
      <c r="H6" s="124" t="s">
        <v>9</v>
      </c>
      <c r="I6" s="123" t="s">
        <v>83</v>
      </c>
      <c r="J6" s="19" t="s">
        <v>9</v>
      </c>
      <c r="L6" s="122"/>
      <c r="M6" s="124" t="s">
        <v>9</v>
      </c>
      <c r="N6" s="123" t="s">
        <v>83</v>
      </c>
      <c r="O6" s="19" t="s">
        <v>9</v>
      </c>
      <c r="Q6" s="122"/>
      <c r="R6" s="124" t="s">
        <v>9</v>
      </c>
      <c r="S6" s="123" t="s">
        <v>83</v>
      </c>
      <c r="T6" s="19" t="s">
        <v>9</v>
      </c>
      <c r="V6" s="122"/>
      <c r="W6" s="124" t="s">
        <v>9</v>
      </c>
      <c r="X6" s="123" t="s">
        <v>83</v>
      </c>
      <c r="Y6" s="19" t="s">
        <v>9</v>
      </c>
      <c r="AA6" s="122"/>
      <c r="AB6" s="124" t="s">
        <v>9</v>
      </c>
      <c r="AC6" s="123" t="s">
        <v>83</v>
      </c>
      <c r="AD6" s="19" t="s">
        <v>9</v>
      </c>
      <c r="AF6" s="122"/>
      <c r="AG6" s="124" t="s">
        <v>9</v>
      </c>
      <c r="AH6" s="123" t="s">
        <v>83</v>
      </c>
      <c r="AI6" s="19" t="s">
        <v>9</v>
      </c>
      <c r="AK6" s="122"/>
      <c r="AL6" s="124" t="s">
        <v>9</v>
      </c>
      <c r="AM6" s="123" t="s">
        <v>83</v>
      </c>
      <c r="AN6" s="19" t="s">
        <v>9</v>
      </c>
      <c r="AP6" s="122"/>
      <c r="AQ6" s="124" t="s">
        <v>9</v>
      </c>
      <c r="AR6" s="123" t="s">
        <v>83</v>
      </c>
      <c r="AS6" s="19" t="s">
        <v>9</v>
      </c>
      <c r="AU6" s="122"/>
      <c r="AV6" s="124" t="s">
        <v>9</v>
      </c>
      <c r="AW6" s="123" t="s">
        <v>83</v>
      </c>
      <c r="AX6" s="19" t="s">
        <v>9</v>
      </c>
      <c r="AZ6" s="122"/>
      <c r="BA6" s="124" t="s">
        <v>9</v>
      </c>
      <c r="BB6" s="123" t="s">
        <v>83</v>
      </c>
      <c r="BC6" s="19" t="s">
        <v>9</v>
      </c>
      <c r="BE6" s="122"/>
      <c r="BF6" s="124" t="s">
        <v>9</v>
      </c>
      <c r="BG6" s="123" t="s">
        <v>83</v>
      </c>
      <c r="BH6" s="19" t="s">
        <v>9</v>
      </c>
    </row>
    <row r="7" spans="2:60">
      <c r="C7" s="125" t="s">
        <v>2</v>
      </c>
      <c r="D7" s="125" t="s">
        <v>4</v>
      </c>
      <c r="E7" s="125" t="s">
        <v>23</v>
      </c>
      <c r="H7" s="125" t="s">
        <v>2</v>
      </c>
      <c r="I7" s="125" t="s">
        <v>4</v>
      </c>
      <c r="J7" s="125" t="s">
        <v>23</v>
      </c>
      <c r="M7" s="125" t="s">
        <v>2</v>
      </c>
      <c r="N7" s="125" t="s">
        <v>4</v>
      </c>
      <c r="O7" s="125" t="s">
        <v>23</v>
      </c>
      <c r="R7" s="125" t="s">
        <v>2</v>
      </c>
      <c r="S7" s="125" t="s">
        <v>4</v>
      </c>
      <c r="T7" s="125" t="s">
        <v>23</v>
      </c>
      <c r="W7" s="125" t="s">
        <v>2</v>
      </c>
      <c r="X7" s="125" t="s">
        <v>4</v>
      </c>
      <c r="Y7" s="125" t="s">
        <v>23</v>
      </c>
      <c r="AB7" s="125" t="s">
        <v>2</v>
      </c>
      <c r="AC7" s="125" t="s">
        <v>4</v>
      </c>
      <c r="AD7" s="125" t="s">
        <v>23</v>
      </c>
      <c r="AG7" s="125" t="s">
        <v>2</v>
      </c>
      <c r="AH7" s="125" t="s">
        <v>4</v>
      </c>
      <c r="AI7" s="125" t="s">
        <v>23</v>
      </c>
      <c r="AL7" s="125" t="s">
        <v>2</v>
      </c>
      <c r="AM7" s="125" t="s">
        <v>4</v>
      </c>
      <c r="AN7" s="125" t="s">
        <v>23</v>
      </c>
      <c r="AQ7" s="125" t="s">
        <v>2</v>
      </c>
      <c r="AR7" s="125" t="s">
        <v>4</v>
      </c>
      <c r="AS7" s="125" t="s">
        <v>23</v>
      </c>
      <c r="AV7" s="125" t="s">
        <v>2</v>
      </c>
      <c r="AW7" s="125" t="s">
        <v>4</v>
      </c>
      <c r="AX7" s="125" t="s">
        <v>23</v>
      </c>
      <c r="BA7" s="125" t="s">
        <v>2</v>
      </c>
      <c r="BB7" s="125" t="s">
        <v>4</v>
      </c>
      <c r="BC7" s="125" t="s">
        <v>23</v>
      </c>
      <c r="BF7" s="125" t="s">
        <v>2</v>
      </c>
      <c r="BG7" s="125" t="s">
        <v>4</v>
      </c>
      <c r="BH7" s="125" t="s">
        <v>23</v>
      </c>
    </row>
    <row r="8" spans="2:60" ht="6" customHeight="1">
      <c r="BG8" s="117"/>
    </row>
    <row r="9" spans="2:60">
      <c r="B9" s="350" t="str">
        <f>B4</f>
        <v>Aeolus_Wyoming - to - Utah S, Expansion</v>
      </c>
      <c r="D9" s="119"/>
      <c r="E9" s="119"/>
      <c r="G9" s="350" t="str">
        <f>G4</f>
        <v>Goshen - to - Utah N, Expansion</v>
      </c>
      <c r="I9" s="119"/>
      <c r="J9" s="119"/>
      <c r="L9" s="350" t="str">
        <f>L4</f>
        <v>Yakima- to - Southern Oregon/California, Expansion</v>
      </c>
      <c r="N9" s="119"/>
      <c r="O9" s="119"/>
      <c r="Q9" s="350" t="str">
        <f>Q4</f>
        <v>Utah N, Transmission Integration</v>
      </c>
      <c r="S9" s="119"/>
      <c r="T9" s="119"/>
      <c r="V9" s="350" t="str">
        <f>V4</f>
        <v>Yakima, Transmission Integration</v>
      </c>
      <c r="X9" s="119"/>
      <c r="Y9" s="119"/>
      <c r="AA9" s="350" t="s">
        <v>185</v>
      </c>
      <c r="AC9" s="119"/>
      <c r="AD9" s="119"/>
      <c r="AF9" s="350" t="s">
        <v>186</v>
      </c>
      <c r="AH9" s="119"/>
      <c r="AI9" s="119"/>
      <c r="AK9" s="350" t="str">
        <f>AK4</f>
        <v>Southern Oregon/California, Transmission Integration</v>
      </c>
      <c r="AM9" s="119"/>
      <c r="AN9" s="119"/>
      <c r="AP9" s="350" t="str">
        <f>AP4</f>
        <v>Willamette Valley, Transmission Integration</v>
      </c>
      <c r="AR9" s="119"/>
      <c r="AS9" s="119"/>
      <c r="AU9" s="350" t="str">
        <f>AU4</f>
        <v>Wyoming SW, Transmission Integration</v>
      </c>
      <c r="AW9" s="119"/>
      <c r="AX9" s="119"/>
      <c r="AZ9" s="350" t="str">
        <f>AZ4</f>
        <v>Bridger - to - Bridger West, Recovered Transmission 2029</v>
      </c>
      <c r="BB9" s="119"/>
      <c r="BC9" s="119"/>
      <c r="BE9" s="350" t="str">
        <f>BE4</f>
        <v>Bridger - to - Bridger West, Recovered Transmission 2024</v>
      </c>
      <c r="BG9" s="119"/>
      <c r="BH9" s="119"/>
    </row>
    <row r="10" spans="2:60">
      <c r="B10" s="135">
        <v>2023</v>
      </c>
      <c r="C10" s="128">
        <f>IF($B10&lt;D$35,0,IF($B10=D$35,D$39,ROUND(C9*(1+(IFERROR(INDEX($D$44:$D$52,MATCH($B10,$C$44:$C$52,0),1),0)+IFERROR(INDEX($G$44:$G$52,MATCH($B10,$F$44:$F$52,0),1),0)+IFERROR(INDEX($J$44:$J$52,MATCH($B10,$I$44:$I$52,0),1),0))),2)))</f>
        <v>0</v>
      </c>
      <c r="D10" s="135">
        <v>12</v>
      </c>
      <c r="E10" s="130">
        <f t="shared" ref="E10:E32" si="0">SUM(C10:C10)*D10/12</f>
        <v>0</v>
      </c>
      <c r="F10" s="119"/>
      <c r="G10" s="135">
        <v>2023</v>
      </c>
      <c r="H10" s="128">
        <f>IF($B10&lt;I$35,0,IF($B10=I$35,I$39,ROUND(H9*(1+(IFERROR(INDEX($D$44:$D$52,MATCH($B10,$C$44:$C$52,0),1),0)+IFERROR(INDEX($G$44:$G$52,MATCH($B10,$F$44:$F$52,0),1),0)+IFERROR(INDEX($J$44:$J$52,MATCH($B10,$I$44:$I$52,0),1),0))),2)))</f>
        <v>0</v>
      </c>
      <c r="I10" s="135">
        <v>12</v>
      </c>
      <c r="J10" s="130">
        <f t="shared" ref="J10:J32" si="1">SUM(H10:H10)*I10/12</f>
        <v>0</v>
      </c>
      <c r="K10" s="119"/>
      <c r="L10" s="135">
        <v>2023</v>
      </c>
      <c r="M10" s="128">
        <f>IF($B10&lt;N$35,0,IF($B10=N$35,N$39,ROUND(M9*(1+(IFERROR(INDEX($D$44:$D$52,MATCH($B10,$C$44:$C$52,0),1),0)+IFERROR(INDEX($G$44:$G$52,MATCH($B10,$F$44:$F$52,0),1),0)+IFERROR(INDEX($J$44:$J$52,MATCH($B10,$I$44:$I$52,0),1),0))),2)))</f>
        <v>0</v>
      </c>
      <c r="N10" s="135">
        <v>12</v>
      </c>
      <c r="O10" s="130">
        <f t="shared" ref="O10:O32" si="2">SUM(M10:M10)*N10/12</f>
        <v>0</v>
      </c>
      <c r="P10" s="134"/>
      <c r="Q10" s="135">
        <f>$B10</f>
        <v>2023</v>
      </c>
      <c r="R10" s="128">
        <f>IF($B10&lt;S$35,0,IF($B10=S$35,S$39,ROUND(R9*(1+(IFERROR(INDEX($D$44:$D$52,MATCH($B10,$C$44:$C$52,0),1),0)+IFERROR(INDEX($G$44:$G$52,MATCH($B10,$F$44:$F$52,0),1),0)+IFERROR(INDEX($J$44:$J$52,MATCH($B10,$I$44:$I$52,0),1),0))),2)))</f>
        <v>0</v>
      </c>
      <c r="S10" s="135">
        <v>12</v>
      </c>
      <c r="T10" s="130">
        <f t="shared" ref="T10:T32" si="3">SUM(R10:R10)*S10/12</f>
        <v>0</v>
      </c>
      <c r="U10" s="119"/>
      <c r="V10" s="135">
        <f>$B10</f>
        <v>2023</v>
      </c>
      <c r="W10" s="128">
        <f>IF($B10&lt;X$35,0,IF($B10=X$35,X$39,ROUND(W9*(1+(IFERROR(INDEX($D$44:$D$52,MATCH($B10,$C$44:$C$52,0),1),0)+IFERROR(INDEX($G$44:$G$52,MATCH($B10,$F$44:$F$52,0),1),0)+IFERROR(INDEX($J$44:$J$52,MATCH($B10,$I$44:$I$52,0),1),0))),2)))</f>
        <v>0</v>
      </c>
      <c r="X10" s="135">
        <v>12</v>
      </c>
      <c r="Y10" s="130">
        <f t="shared" ref="Y10:Y32" si="4">SUM(W10:W10)*X10/12</f>
        <v>0</v>
      </c>
      <c r="Z10" s="119"/>
      <c r="AA10" s="341">
        <f>$B10</f>
        <v>2023</v>
      </c>
      <c r="AB10" s="128">
        <f>IF($B10&lt;AC$35,0,IF($B10=AC$35,AC$39,ROUND(AB9*(1+(IFERROR(INDEX($D$44:$D$52,MATCH($B10,$C$44:$C$52,0),1),0)+IFERROR(INDEX($G$44:$G$52,MATCH($B10,$F$44:$F$52,0),1),0)+IFERROR(INDEX($J$44:$J$52,MATCH($B10,$I$44:$I$52,0),1),0))),2)))</f>
        <v>1.4680258019147514</v>
      </c>
      <c r="AC10" s="135">
        <v>12</v>
      </c>
      <c r="AD10" s="130">
        <f t="shared" ref="AD10:AD32" si="5">SUM(AB10:AB10)*AC10/12</f>
        <v>1.4680258019147514</v>
      </c>
      <c r="AE10" s="119"/>
      <c r="AF10" s="135">
        <f>$B10</f>
        <v>2023</v>
      </c>
      <c r="AG10" s="128">
        <f>IF($B10&lt;AH$35,0,IF($B10=AH$35,AH$39,ROUND(AG9*(1+(IFERROR(INDEX($D$44:$D$52,MATCH($B10,$C$44:$C$52,0),1),0)+IFERROR(INDEX($G$44:$G$52,MATCH($B10,$F$44:$F$52,0),1),0)+IFERROR(INDEX($J$44:$J$52,MATCH($B10,$I$44:$I$52,0),1),0))),2)))</f>
        <v>0</v>
      </c>
      <c r="AH10" s="135">
        <v>12</v>
      </c>
      <c r="AI10" s="130">
        <f t="shared" ref="AI10:AI32" si="6">SUM(AG10:AG10)*AH10/12</f>
        <v>0</v>
      </c>
      <c r="AJ10" s="119"/>
      <c r="AK10" s="135">
        <f>$B10</f>
        <v>2023</v>
      </c>
      <c r="AL10" s="128">
        <f>IF($B10&lt;AM$35,0,IF($B10=AM$35,AM$39,ROUND(AL9*(1+(IFERROR(INDEX($D$44:$D$52,MATCH($B10,$C$44:$C$52,0),1),0)+IFERROR(INDEX($G$44:$G$52,MATCH($B10,$F$44:$F$52,0),1),0)+IFERROR(INDEX($J$44:$J$52,MATCH($B10,$I$44:$I$52,0),1),0))),2)))</f>
        <v>0</v>
      </c>
      <c r="AM10" s="135">
        <v>12</v>
      </c>
      <c r="AN10" s="130">
        <f t="shared" ref="AN10:AN32" si="7">SUM(AL10:AL10)*AM10/12</f>
        <v>0</v>
      </c>
      <c r="AO10" s="119"/>
      <c r="AP10" s="135">
        <f>$B10</f>
        <v>2023</v>
      </c>
      <c r="AQ10" s="128">
        <f>IF($B10&lt;AR$35,0,IF($B10=AR$35,AR$39,ROUND(AQ9*(1+(IFERROR(INDEX($D$44:$D$52,MATCH($B10,$C$44:$C$52,0),1),0)+IFERROR(INDEX($G$44:$G$52,MATCH($B10,$F$44:$F$52,0),1),0)+IFERROR(INDEX($J$44:$J$52,MATCH($B10,$I$44:$I$52,0),1),0))),2)))</f>
        <v>0</v>
      </c>
      <c r="AR10" s="135">
        <v>12</v>
      </c>
      <c r="AS10" s="130">
        <f t="shared" ref="AS10:AS32" si="8">SUM(AQ10:AQ10)*AR10/12</f>
        <v>0</v>
      </c>
      <c r="AT10" s="119"/>
      <c r="AU10" s="135">
        <f>$B10</f>
        <v>2023</v>
      </c>
      <c r="AV10" s="128">
        <f>IF($B10&lt;AW$35,0,IF($B10=AW$35,AW$39,ROUND(AV9*(1+(IFERROR(INDEX($D$44:$D$52,MATCH($B10,$C$44:$C$52,0),1),0)+IFERROR(INDEX($G$44:$G$52,MATCH($B10,$F$44:$F$52,0),1),0)+IFERROR(INDEX($J$44:$J$52,MATCH($B10,$I$44:$I$52,0),1),0))),2)))</f>
        <v>0</v>
      </c>
      <c r="AW10" s="135">
        <v>12</v>
      </c>
      <c r="AX10" s="130">
        <f t="shared" ref="AX10:AX32" si="9">SUM(AV10:AV10)*AW10/12</f>
        <v>0</v>
      </c>
      <c r="AY10" s="119"/>
      <c r="AZ10" s="135">
        <f>V10</f>
        <v>2023</v>
      </c>
      <c r="BA10" s="128">
        <f>IF($B10&lt;BB$35,0,IF($B10=BB$35,BB$39,ROUND(BA9*(1+(IFERROR(INDEX($D$44:$D$52,MATCH($B10,$C$44:$C$52,0),1),0)+IFERROR(INDEX($G$44:$G$52,MATCH($B10,$F$44:$F$52,0),1),0)+IFERROR(INDEX($J$44:$J$52,MATCH($B10,$I$44:$I$52,0),1),0))),2)))</f>
        <v>0</v>
      </c>
      <c r="BB10" s="135">
        <v>12</v>
      </c>
      <c r="BC10" s="130">
        <f t="shared" ref="BC10:BC32" si="10">SUM(BA10:BA10)*BB10/12</f>
        <v>0</v>
      </c>
      <c r="BE10" s="135">
        <f>AA10</f>
        <v>2023</v>
      </c>
      <c r="BF10" s="128">
        <f>IF($B10&lt;BG$35,0,IF($B10=BG$35,BG$39,ROUND(BF9*(1+(IFERROR(INDEX($D$44:$D$52,MATCH($B10,$C$44:$C$52,0),1),0)+IFERROR(INDEX($G$44:$G$52,MATCH($B10,$F$44:$F$52,0),1),0)+IFERROR(INDEX($J$44:$J$52,MATCH($B10,$I$44:$I$52,0),1),0))),2)))</f>
        <v>0</v>
      </c>
      <c r="BG10" s="135">
        <v>12</v>
      </c>
      <c r="BH10" s="130">
        <f t="shared" ref="BH10:BH32" si="11">SUM(BF10:BF10)*BG10/12</f>
        <v>0</v>
      </c>
    </row>
    <row r="11" spans="2:60">
      <c r="B11" s="341">
        <f t="shared" ref="B11:B32" si="12">B10+1</f>
        <v>2024</v>
      </c>
      <c r="C11" s="128">
        <f>IF($B11&lt;D$35,0,IF($B11=D$35,D$39,ROUND(C10*(1+(IFERROR(INDEX($D$44:$D$52,MATCH($B11,$C$44:$C$52,0),1),0)+IFERROR(INDEX($G$44:$G$52,MATCH($B11,$F$44:$F$52,0),1),0)+IFERROR(INDEX($J$44:$J$52,MATCH($B11,$I$44:$I$52,0),1),0))),2)))</f>
        <v>47.870308055404152</v>
      </c>
      <c r="D11" s="135">
        <v>12</v>
      </c>
      <c r="E11" s="130">
        <f t="shared" si="0"/>
        <v>47.870308055404145</v>
      </c>
      <c r="F11" s="119"/>
      <c r="G11" s="135">
        <f t="shared" ref="G11:G32" si="13">G10+1</f>
        <v>2024</v>
      </c>
      <c r="H11" s="128">
        <f>IF($B11&lt;I$35,0,IF($B11=I$35,I$39,ROUND(H10*(1+(IFERROR(INDEX($D$44:$D$52,MATCH($B11,$C$44:$C$52,0),1),0)+IFERROR(INDEX($G$44:$G$52,MATCH($B11,$F$44:$F$52,0),1),0)+IFERROR(INDEX($J$44:$J$52,MATCH($B11,$I$44:$I$52,0),1),0))),2)))</f>
        <v>0</v>
      </c>
      <c r="I11" s="135">
        <v>12</v>
      </c>
      <c r="J11" s="130">
        <f t="shared" si="1"/>
        <v>0</v>
      </c>
      <c r="K11" s="119"/>
      <c r="L11" s="135">
        <f t="shared" ref="L11:L32" si="14">L10+1</f>
        <v>2024</v>
      </c>
      <c r="M11" s="128">
        <f>IF($B11&lt;N$35,0,IF($B11=N$35,N$39,ROUND(M10*(1+(IFERROR(INDEX($D$44:$D$52,MATCH($B11,$C$44:$C$52,0),1),0)+IFERROR(INDEX($G$44:$G$52,MATCH($B11,$F$44:$F$52,0),1),0)+IFERROR(INDEX($J$44:$J$52,MATCH($B11,$I$44:$I$52,0),1),0))),2)))</f>
        <v>0</v>
      </c>
      <c r="N11" s="135">
        <v>12</v>
      </c>
      <c r="O11" s="130">
        <f t="shared" si="2"/>
        <v>0</v>
      </c>
      <c r="P11" s="134"/>
      <c r="Q11" s="341">
        <f t="shared" ref="Q11:Q32" si="15">Q10+1</f>
        <v>2024</v>
      </c>
      <c r="R11" s="128">
        <f>IF($B11&lt;S$35,0,IF($B11=S$35,S$39,ROUND(R10*(1+(IFERROR(INDEX($D$44:$D$52,MATCH($B11,$C$44:$C$52,0),1),0)+IFERROR(INDEX($G$44:$G$52,MATCH($B11,$F$44:$F$52,0),1),0)+IFERROR(INDEX($J$44:$J$52,MATCH($B11,$I$44:$I$52,0),1),0))),2)))</f>
        <v>2.5818101631996475</v>
      </c>
      <c r="S11" s="135">
        <v>12</v>
      </c>
      <c r="T11" s="130">
        <f t="shared" si="3"/>
        <v>2.5818101631996475</v>
      </c>
      <c r="U11" s="119"/>
      <c r="V11" s="341">
        <f t="shared" ref="V11:V32" si="16">V10+1</f>
        <v>2024</v>
      </c>
      <c r="W11" s="128">
        <f>IF($B11&lt;X$35,0,IF($B11=X$35,X$39,ROUND(W10*(1+(IFERROR(INDEX($D$44:$D$52,MATCH($B11,$C$44:$C$52,0),1),0)+IFERROR(INDEX($G$44:$G$52,MATCH($B11,$F$44:$F$52,0),1),0)+IFERROR(INDEX($J$44:$J$52,MATCH($B11,$I$44:$I$52,0),1),0))),2)))</f>
        <v>0.39132049215213044</v>
      </c>
      <c r="X11" s="135">
        <v>12</v>
      </c>
      <c r="Y11" s="130">
        <f t="shared" si="4"/>
        <v>0.39132049215213044</v>
      </c>
      <c r="Z11" s="119"/>
      <c r="AA11" s="135">
        <f t="shared" ref="AA11:AA32" si="17">AA10+1</f>
        <v>2024</v>
      </c>
      <c r="AB11" s="128">
        <f>IF($B11&lt;AC$35,0,IF($B11=AC$35,AC$39,ROUND(AB10*(1+(IFERROR(INDEX($D$44:$D$52,MATCH($B11,$C$44:$C$52,0),1),0)+IFERROR(INDEX($G$44:$G$52,MATCH($B11,$F$44:$F$52,0),1),0)+IFERROR(INDEX($J$44:$J$52,MATCH($B11,$I$44:$I$52,0),1),0))),2)))</f>
        <v>1.5</v>
      </c>
      <c r="AC11" s="135">
        <v>12</v>
      </c>
      <c r="AD11" s="130">
        <f t="shared" si="5"/>
        <v>1.5</v>
      </c>
      <c r="AE11" s="119"/>
      <c r="AF11" s="135">
        <f t="shared" ref="AF11:AF32" si="18">AF10+1</f>
        <v>2024</v>
      </c>
      <c r="AG11" s="128">
        <f>IF($B11&lt;AH$35,0,IF($B11=AH$35,AH$39,ROUND(AG10*(1+(IFERROR(INDEX($D$44:$D$52,MATCH($B11,$C$44:$C$52,0),1),0)+IFERROR(INDEX($G$44:$G$52,MATCH($B11,$F$44:$F$52,0),1),0)+IFERROR(INDEX($J$44:$J$52,MATCH($B11,$I$44:$I$52,0),1),0))),2)))</f>
        <v>0</v>
      </c>
      <c r="AH11" s="135">
        <v>12</v>
      </c>
      <c r="AI11" s="130">
        <f t="shared" si="6"/>
        <v>0</v>
      </c>
      <c r="AJ11" s="119"/>
      <c r="AK11" s="135">
        <f t="shared" ref="AK11:AK32" si="19">AK10+1</f>
        <v>2024</v>
      </c>
      <c r="AL11" s="128">
        <f>IF($B11&lt;AM$35,0,IF($B11=AM$35,AM$39,ROUND(AL10*(1+(IFERROR(INDEX($D$44:$D$52,MATCH($B11,$C$44:$C$52,0),1),0)+IFERROR(INDEX($G$44:$G$52,MATCH($B11,$F$44:$F$52,0),1),0)+IFERROR(INDEX($J$44:$J$52,MATCH($B11,$I$44:$I$52,0),1),0))),2)))</f>
        <v>0</v>
      </c>
      <c r="AM11" s="135">
        <v>12</v>
      </c>
      <c r="AN11" s="130">
        <f t="shared" si="7"/>
        <v>0</v>
      </c>
      <c r="AO11" s="119"/>
      <c r="AP11" s="135">
        <f t="shared" ref="AP11:AP32" si="20">AP10+1</f>
        <v>2024</v>
      </c>
      <c r="AQ11" s="128">
        <f>IF($B11&lt;AR$35,0,IF($B11=AR$35,AR$39,ROUND(AQ10*(1+(IFERROR(INDEX($D$44:$D$52,MATCH($B11,$C$44:$C$52,0),1),0)+IFERROR(INDEX($G$44:$G$52,MATCH($B11,$F$44:$F$52,0),1),0)+IFERROR(INDEX($J$44:$J$52,MATCH($B11,$I$44:$I$52,0),1),0))),2)))</f>
        <v>0</v>
      </c>
      <c r="AR11" s="135">
        <v>12</v>
      </c>
      <c r="AS11" s="130">
        <f t="shared" si="8"/>
        <v>0</v>
      </c>
      <c r="AT11" s="119"/>
      <c r="AU11" s="135">
        <f t="shared" ref="AU11:AU32" si="21">AU10+1</f>
        <v>2024</v>
      </c>
      <c r="AV11" s="128">
        <f>IF($B11&lt;AW$35,0,IF($B11=AW$35,AW$39,ROUND(AV10*(1+(IFERROR(INDEX($D$44:$D$52,MATCH($B11,$C$44:$C$52,0),1),0)+IFERROR(INDEX($G$44:$G$52,MATCH($B11,$F$44:$F$52,0),1),0)+IFERROR(INDEX($J$44:$J$52,MATCH($B11,$I$44:$I$52,0),1),0))),2)))</f>
        <v>0</v>
      </c>
      <c r="AW11" s="135">
        <v>12</v>
      </c>
      <c r="AX11" s="130">
        <f t="shared" si="9"/>
        <v>0</v>
      </c>
      <c r="AY11" s="119"/>
      <c r="AZ11" s="135">
        <f t="shared" ref="AZ11:AZ32" si="22">AZ10+1</f>
        <v>2024</v>
      </c>
      <c r="BA11" s="128">
        <f>IF($B11&lt;BB$35,0,IF($B11=BB$35,BB$39,ROUND(BA10*(1+(IFERROR(INDEX($D$44:$D$52,MATCH($B11,$C$44:$C$52,0),1),0)+IFERROR(INDEX($G$44:$G$52,MATCH($B11,$F$44:$F$52,0),1),0)+IFERROR(INDEX($J$44:$J$52,MATCH($B11,$I$44:$I$52,0),1),0))),2)))</f>
        <v>0</v>
      </c>
      <c r="BB11" s="135">
        <v>12</v>
      </c>
      <c r="BC11" s="130">
        <f t="shared" si="10"/>
        <v>0</v>
      </c>
      <c r="BE11" s="341">
        <f t="shared" ref="BE11:BE32" si="23">BE10+1</f>
        <v>2024</v>
      </c>
      <c r="BF11" s="128">
        <f>IF($B11&lt;BG$35,0,IF($B11=BG$35,BG$39,ROUND(BF10*(1+(IFERROR(INDEX($D$44:$D$52,MATCH($B11,$C$44:$C$52,0),1),0)+IFERROR(INDEX($G$44:$G$52,MATCH($B11,$F$44:$F$52,0),1),0)+IFERROR(INDEX($J$44:$J$52,MATCH($B11,$I$44:$I$52,0),1),0))),2)))</f>
        <v>0</v>
      </c>
      <c r="BG11" s="135">
        <v>12</v>
      </c>
      <c r="BH11" s="130">
        <f t="shared" si="11"/>
        <v>0</v>
      </c>
    </row>
    <row r="12" spans="2:60">
      <c r="B12" s="135">
        <f t="shared" si="12"/>
        <v>2025</v>
      </c>
      <c r="C12" s="128">
        <f t="shared" ref="C12:C32" si="24">IF($B12&lt;D$35,0,IF($B12=D$35,D$39,ROUND(C11*(1+(IFERROR(INDEX($D$44:$D$52,MATCH($B12,$C$44:$C$52,0),1),0)+IFERROR(INDEX($G$44:$G$52,MATCH($B12,$F$44:$F$52,0),1),0)+IFERROR(INDEX($J$44:$J$52,MATCH($B12,$I$44:$I$52,0),1),0))),2)))</f>
        <v>48.88</v>
      </c>
      <c r="D12" s="135">
        <v>12</v>
      </c>
      <c r="E12" s="130">
        <f t="shared" si="0"/>
        <v>48.88</v>
      </c>
      <c r="F12" s="119"/>
      <c r="G12" s="135">
        <f t="shared" si="13"/>
        <v>2025</v>
      </c>
      <c r="H12" s="128">
        <f t="shared" ref="H12:H32" si="25">IF($B12&lt;I$35,0,IF($B12=I$35,I$39,ROUND(H11*(1+(IFERROR(INDEX($D$44:$D$52,MATCH($B12,$C$44:$C$52,0),1),0)+IFERROR(INDEX($G$44:$G$52,MATCH($B12,$F$44:$F$52,0),1),0)+IFERROR(INDEX($J$44:$J$52,MATCH($B12,$I$44:$I$52,0),1),0))),2)))</f>
        <v>0</v>
      </c>
      <c r="I12" s="135">
        <v>12</v>
      </c>
      <c r="J12" s="130">
        <f t="shared" si="1"/>
        <v>0</v>
      </c>
      <c r="K12" s="119"/>
      <c r="L12" s="135">
        <f t="shared" si="14"/>
        <v>2025</v>
      </c>
      <c r="M12" s="128">
        <f t="shared" ref="M12:M32" si="26">IF($B12&lt;N$35,0,IF($B12=N$35,N$39,ROUND(M11*(1+(IFERROR(INDEX($D$44:$D$52,MATCH($B12,$C$44:$C$52,0),1),0)+IFERROR(INDEX($G$44:$G$52,MATCH($B12,$F$44:$F$52,0),1),0)+IFERROR(INDEX($J$44:$J$52,MATCH($B12,$I$44:$I$52,0),1),0))),2)))</f>
        <v>0</v>
      </c>
      <c r="N12" s="135">
        <v>12</v>
      </c>
      <c r="O12" s="130">
        <f t="shared" si="2"/>
        <v>0</v>
      </c>
      <c r="Q12" s="135">
        <f t="shared" si="15"/>
        <v>2025</v>
      </c>
      <c r="R12" s="128">
        <f t="shared" ref="R12:R32" si="27">IF($B12&lt;S$35,0,IF($B12=S$35,S$39,ROUND(R11*(1+(IFERROR(INDEX($D$44:$D$52,MATCH($B12,$C$44:$C$52,0),1),0)+IFERROR(INDEX($G$44:$G$52,MATCH($B12,$F$44:$F$52,0),1),0)+IFERROR(INDEX($J$44:$J$52,MATCH($B12,$I$44:$I$52,0),1),0))),2)))</f>
        <v>2.64</v>
      </c>
      <c r="S12" s="135">
        <v>12</v>
      </c>
      <c r="T12" s="130">
        <f t="shared" si="3"/>
        <v>2.64</v>
      </c>
      <c r="U12" s="119"/>
      <c r="V12" s="135">
        <f t="shared" si="16"/>
        <v>2025</v>
      </c>
      <c r="W12" s="128">
        <f t="shared" ref="W12:W32" si="28">IF($B12&lt;X$35,0,IF($B12=X$35,X$39,ROUND(W11*(1+(IFERROR(INDEX($D$44:$D$52,MATCH($B12,$C$44:$C$52,0),1),0)+IFERROR(INDEX($G$44:$G$52,MATCH($B12,$F$44:$F$52,0),1),0)+IFERROR(INDEX($J$44:$J$52,MATCH($B12,$I$44:$I$52,0),1),0))),2)))</f>
        <v>0.4</v>
      </c>
      <c r="X12" s="135">
        <v>12</v>
      </c>
      <c r="Y12" s="130">
        <f t="shared" si="4"/>
        <v>0.40000000000000008</v>
      </c>
      <c r="Z12" s="119"/>
      <c r="AA12" s="135">
        <f t="shared" si="17"/>
        <v>2025</v>
      </c>
      <c r="AB12" s="128">
        <f t="shared" ref="AB12:AB32" si="29">IF($B12&lt;AC$35,0,IF($B12=AC$35,AC$39,ROUND(AB11*(1+(IFERROR(INDEX($D$44:$D$52,MATCH($B12,$C$44:$C$52,0),1),0)+IFERROR(INDEX($G$44:$G$52,MATCH($B12,$F$44:$F$52,0),1),0)+IFERROR(INDEX($J$44:$J$52,MATCH($B12,$I$44:$I$52,0),1),0))),2)))</f>
        <v>1.53</v>
      </c>
      <c r="AC12" s="135">
        <v>12</v>
      </c>
      <c r="AD12" s="130">
        <f t="shared" si="5"/>
        <v>1.53</v>
      </c>
      <c r="AE12" s="119"/>
      <c r="AF12" s="135">
        <f t="shared" si="18"/>
        <v>2025</v>
      </c>
      <c r="AG12" s="128">
        <f t="shared" ref="AG12:AG32" si="30">IF($B12&lt;AH$35,0,IF($B12=AH$35,AH$39,ROUND(AG11*(1+(IFERROR(INDEX($D$44:$D$52,MATCH($B12,$C$44:$C$52,0),1),0)+IFERROR(INDEX($G$44:$G$52,MATCH($B12,$F$44:$F$52,0),1),0)+IFERROR(INDEX($J$44:$J$52,MATCH($B12,$I$44:$I$52,0),1),0))),2)))</f>
        <v>0</v>
      </c>
      <c r="AH12" s="135">
        <v>12</v>
      </c>
      <c r="AI12" s="130">
        <f t="shared" si="6"/>
        <v>0</v>
      </c>
      <c r="AJ12" s="119"/>
      <c r="AK12" s="135">
        <f t="shared" si="19"/>
        <v>2025</v>
      </c>
      <c r="AL12" s="128">
        <f t="shared" ref="AL12:AL32" si="31">IF($B12&lt;AM$35,0,IF($B12=AM$35,AM$39,ROUND(AL11*(1+(IFERROR(INDEX($D$44:$D$52,MATCH($B12,$C$44:$C$52,0),1),0)+IFERROR(INDEX($G$44:$G$52,MATCH($B12,$F$44:$F$52,0),1),0)+IFERROR(INDEX($J$44:$J$52,MATCH($B12,$I$44:$I$52,0),1),0))),2)))</f>
        <v>0</v>
      </c>
      <c r="AM12" s="135">
        <v>12</v>
      </c>
      <c r="AN12" s="130">
        <f t="shared" si="7"/>
        <v>0</v>
      </c>
      <c r="AO12" s="119"/>
      <c r="AP12" s="135">
        <f t="shared" si="20"/>
        <v>2025</v>
      </c>
      <c r="AQ12" s="128">
        <f t="shared" ref="AQ12:AQ32" si="32">IF($B12&lt;AR$35,0,IF($B12=AR$35,AR$39,ROUND(AQ11*(1+(IFERROR(INDEX($D$44:$D$52,MATCH($B12,$C$44:$C$52,0),1),0)+IFERROR(INDEX($G$44:$G$52,MATCH($B12,$F$44:$F$52,0),1),0)+IFERROR(INDEX($J$44:$J$52,MATCH($B12,$I$44:$I$52,0),1),0))),2)))</f>
        <v>0</v>
      </c>
      <c r="AR12" s="135">
        <v>12</v>
      </c>
      <c r="AS12" s="130">
        <f t="shared" si="8"/>
        <v>0</v>
      </c>
      <c r="AT12" s="119"/>
      <c r="AU12" s="135">
        <f t="shared" si="21"/>
        <v>2025</v>
      </c>
      <c r="AV12" s="128">
        <f t="shared" ref="AV12:AV32" si="33">IF($B12&lt;AW$35,0,IF($B12=AW$35,AW$39,ROUND(AV11*(1+(IFERROR(INDEX($D$44:$D$52,MATCH($B12,$C$44:$C$52,0),1),0)+IFERROR(INDEX($G$44:$G$52,MATCH($B12,$F$44:$F$52,0),1),0)+IFERROR(INDEX($J$44:$J$52,MATCH($B12,$I$44:$I$52,0),1),0))),2)))</f>
        <v>0</v>
      </c>
      <c r="AW12" s="135">
        <v>12</v>
      </c>
      <c r="AX12" s="130">
        <f t="shared" si="9"/>
        <v>0</v>
      </c>
      <c r="AY12" s="119"/>
      <c r="AZ12" s="135">
        <f t="shared" si="22"/>
        <v>2025</v>
      </c>
      <c r="BA12" s="128">
        <f t="shared" ref="BA12:BA32" si="34">IF($B12&lt;BB$35,0,IF($B12=BB$35,BB$39,ROUND(BA11*(1+(IFERROR(INDEX($D$44:$D$52,MATCH($B12,$C$44:$C$52,0),1),0)+IFERROR(INDEX($G$44:$G$52,MATCH($B12,$F$44:$F$52,0),1),0)+IFERROR(INDEX($J$44:$J$52,MATCH($B12,$I$44:$I$52,0),1),0))),2)))</f>
        <v>0</v>
      </c>
      <c r="BB12" s="135">
        <v>12</v>
      </c>
      <c r="BC12" s="130">
        <f t="shared" si="10"/>
        <v>0</v>
      </c>
      <c r="BE12" s="135">
        <f t="shared" si="23"/>
        <v>2025</v>
      </c>
      <c r="BF12" s="128">
        <f t="shared" ref="BF12:BF32" si="35">IF($B12&lt;BG$35,0,IF($B12=BG$35,BG$39,ROUND(BF11*(1+(IFERROR(INDEX($D$44:$D$52,MATCH($B12,$C$44:$C$52,0),1),0)+IFERROR(INDEX($G$44:$G$52,MATCH($B12,$F$44:$F$52,0),1),0)+IFERROR(INDEX($J$44:$J$52,MATCH($B12,$I$44:$I$52,0),1),0))),2)))</f>
        <v>0</v>
      </c>
      <c r="BG12" s="135">
        <v>12</v>
      </c>
      <c r="BH12" s="130">
        <f t="shared" si="11"/>
        <v>0</v>
      </c>
    </row>
    <row r="13" spans="2:60">
      <c r="B13" s="135">
        <f t="shared" si="12"/>
        <v>2026</v>
      </c>
      <c r="C13" s="128">
        <f t="shared" si="24"/>
        <v>49.96</v>
      </c>
      <c r="D13" s="135">
        <v>12</v>
      </c>
      <c r="E13" s="130">
        <f t="shared" si="0"/>
        <v>49.96</v>
      </c>
      <c r="F13" s="119"/>
      <c r="G13" s="135">
        <f t="shared" si="13"/>
        <v>2026</v>
      </c>
      <c r="H13" s="128">
        <f t="shared" si="25"/>
        <v>0</v>
      </c>
      <c r="I13" s="135">
        <v>12</v>
      </c>
      <c r="J13" s="130">
        <f t="shared" si="1"/>
        <v>0</v>
      </c>
      <c r="K13" s="119"/>
      <c r="L13" s="135">
        <f t="shared" si="14"/>
        <v>2026</v>
      </c>
      <c r="M13" s="128">
        <f t="shared" si="26"/>
        <v>0</v>
      </c>
      <c r="N13" s="135">
        <v>12</v>
      </c>
      <c r="O13" s="130">
        <f t="shared" si="2"/>
        <v>0</v>
      </c>
      <c r="Q13" s="135">
        <f t="shared" si="15"/>
        <v>2026</v>
      </c>
      <c r="R13" s="128">
        <f t="shared" si="27"/>
        <v>2.7</v>
      </c>
      <c r="S13" s="135">
        <v>12</v>
      </c>
      <c r="T13" s="130">
        <f t="shared" si="3"/>
        <v>2.7000000000000006</v>
      </c>
      <c r="U13" s="119"/>
      <c r="V13" s="135">
        <f t="shared" si="16"/>
        <v>2026</v>
      </c>
      <c r="W13" s="128">
        <f t="shared" si="28"/>
        <v>0.41</v>
      </c>
      <c r="X13" s="135">
        <v>12</v>
      </c>
      <c r="Y13" s="130">
        <f t="shared" si="4"/>
        <v>0.41</v>
      </c>
      <c r="Z13" s="119"/>
      <c r="AA13" s="135">
        <f t="shared" si="17"/>
        <v>2026</v>
      </c>
      <c r="AB13" s="128">
        <f t="shared" si="29"/>
        <v>1.56</v>
      </c>
      <c r="AC13" s="135">
        <v>12</v>
      </c>
      <c r="AD13" s="130">
        <f t="shared" si="5"/>
        <v>1.5599999999999998</v>
      </c>
      <c r="AE13" s="119"/>
      <c r="AF13" s="135">
        <f t="shared" si="18"/>
        <v>2026</v>
      </c>
      <c r="AG13" s="128">
        <f t="shared" si="30"/>
        <v>0</v>
      </c>
      <c r="AH13" s="135">
        <v>12</v>
      </c>
      <c r="AI13" s="130">
        <f t="shared" si="6"/>
        <v>0</v>
      </c>
      <c r="AJ13" s="119"/>
      <c r="AK13" s="135">
        <f t="shared" si="19"/>
        <v>2026</v>
      </c>
      <c r="AL13" s="128">
        <f t="shared" si="31"/>
        <v>0</v>
      </c>
      <c r="AM13" s="135">
        <v>12</v>
      </c>
      <c r="AN13" s="130">
        <f t="shared" si="7"/>
        <v>0</v>
      </c>
      <c r="AO13" s="119"/>
      <c r="AP13" s="135">
        <f t="shared" si="20"/>
        <v>2026</v>
      </c>
      <c r="AQ13" s="128">
        <f t="shared" si="32"/>
        <v>0</v>
      </c>
      <c r="AR13" s="135">
        <v>12</v>
      </c>
      <c r="AS13" s="130">
        <f t="shared" si="8"/>
        <v>0</v>
      </c>
      <c r="AT13" s="119"/>
      <c r="AU13" s="135">
        <f t="shared" si="21"/>
        <v>2026</v>
      </c>
      <c r="AV13" s="128">
        <f t="shared" si="33"/>
        <v>0</v>
      </c>
      <c r="AW13" s="135">
        <v>12</v>
      </c>
      <c r="AX13" s="130">
        <f t="shared" si="9"/>
        <v>0</v>
      </c>
      <c r="AY13" s="119"/>
      <c r="AZ13" s="135">
        <f t="shared" si="22"/>
        <v>2026</v>
      </c>
      <c r="BA13" s="128">
        <f t="shared" si="34"/>
        <v>0</v>
      </c>
      <c r="BB13" s="135">
        <v>12</v>
      </c>
      <c r="BC13" s="130">
        <f t="shared" si="10"/>
        <v>0</v>
      </c>
      <c r="BE13" s="135">
        <f t="shared" si="23"/>
        <v>2026</v>
      </c>
      <c r="BF13" s="128">
        <f t="shared" si="35"/>
        <v>0</v>
      </c>
      <c r="BG13" s="135">
        <v>12</v>
      </c>
      <c r="BH13" s="130">
        <f t="shared" si="11"/>
        <v>0</v>
      </c>
    </row>
    <row r="14" spans="2:60">
      <c r="B14" s="135">
        <f t="shared" si="12"/>
        <v>2027</v>
      </c>
      <c r="C14" s="128">
        <f t="shared" si="24"/>
        <v>51.11</v>
      </c>
      <c r="D14" s="135">
        <v>12</v>
      </c>
      <c r="E14" s="130">
        <f t="shared" si="0"/>
        <v>51.109999999999992</v>
      </c>
      <c r="F14" s="119"/>
      <c r="G14" s="135">
        <f t="shared" si="13"/>
        <v>2027</v>
      </c>
      <c r="H14" s="128">
        <f t="shared" si="25"/>
        <v>0</v>
      </c>
      <c r="I14" s="135">
        <v>12</v>
      </c>
      <c r="J14" s="130">
        <f t="shared" si="1"/>
        <v>0</v>
      </c>
      <c r="K14" s="119"/>
      <c r="L14" s="135">
        <f t="shared" si="14"/>
        <v>2027</v>
      </c>
      <c r="M14" s="128">
        <f t="shared" si="26"/>
        <v>0</v>
      </c>
      <c r="N14" s="135">
        <v>12</v>
      </c>
      <c r="O14" s="130">
        <f t="shared" si="2"/>
        <v>0</v>
      </c>
      <c r="Q14" s="135">
        <f t="shared" si="15"/>
        <v>2027</v>
      </c>
      <c r="R14" s="128">
        <f t="shared" si="27"/>
        <v>2.76</v>
      </c>
      <c r="S14" s="135">
        <v>12</v>
      </c>
      <c r="T14" s="130">
        <f t="shared" si="3"/>
        <v>2.76</v>
      </c>
      <c r="U14" s="119"/>
      <c r="V14" s="135">
        <f t="shared" si="16"/>
        <v>2027</v>
      </c>
      <c r="W14" s="128">
        <f t="shared" si="28"/>
        <v>0.42</v>
      </c>
      <c r="X14" s="135">
        <v>12</v>
      </c>
      <c r="Y14" s="130">
        <f t="shared" si="4"/>
        <v>0.42</v>
      </c>
      <c r="Z14" s="119"/>
      <c r="AA14" s="135">
        <f t="shared" si="17"/>
        <v>2027</v>
      </c>
      <c r="AB14" s="128">
        <f t="shared" si="29"/>
        <v>1.6</v>
      </c>
      <c r="AC14" s="135">
        <v>12</v>
      </c>
      <c r="AD14" s="130">
        <f t="shared" si="5"/>
        <v>1.6000000000000003</v>
      </c>
      <c r="AE14" s="119"/>
      <c r="AF14" s="135">
        <f t="shared" si="18"/>
        <v>2027</v>
      </c>
      <c r="AG14" s="128">
        <f t="shared" si="30"/>
        <v>0</v>
      </c>
      <c r="AH14" s="135">
        <v>12</v>
      </c>
      <c r="AI14" s="130">
        <f t="shared" si="6"/>
        <v>0</v>
      </c>
      <c r="AJ14" s="119"/>
      <c r="AK14" s="135">
        <f t="shared" si="19"/>
        <v>2027</v>
      </c>
      <c r="AL14" s="128">
        <f t="shared" si="31"/>
        <v>0</v>
      </c>
      <c r="AM14" s="135">
        <v>12</v>
      </c>
      <c r="AN14" s="130">
        <f t="shared" si="7"/>
        <v>0</v>
      </c>
      <c r="AO14" s="119"/>
      <c r="AP14" s="135">
        <f t="shared" si="20"/>
        <v>2027</v>
      </c>
      <c r="AQ14" s="128">
        <f t="shared" si="32"/>
        <v>0</v>
      </c>
      <c r="AR14" s="135">
        <v>12</v>
      </c>
      <c r="AS14" s="130">
        <f t="shared" si="8"/>
        <v>0</v>
      </c>
      <c r="AT14" s="119"/>
      <c r="AU14" s="135">
        <f t="shared" si="21"/>
        <v>2027</v>
      </c>
      <c r="AV14" s="128">
        <f t="shared" si="33"/>
        <v>0</v>
      </c>
      <c r="AW14" s="135">
        <v>12</v>
      </c>
      <c r="AX14" s="130">
        <f t="shared" si="9"/>
        <v>0</v>
      </c>
      <c r="AY14" s="119"/>
      <c r="AZ14" s="135">
        <f t="shared" si="22"/>
        <v>2027</v>
      </c>
      <c r="BA14" s="128">
        <f t="shared" si="34"/>
        <v>0</v>
      </c>
      <c r="BB14" s="135">
        <v>12</v>
      </c>
      <c r="BC14" s="130">
        <f t="shared" si="10"/>
        <v>0</v>
      </c>
      <c r="BD14" s="175"/>
      <c r="BE14" s="135">
        <f t="shared" si="23"/>
        <v>2027</v>
      </c>
      <c r="BF14" s="128">
        <f t="shared" si="35"/>
        <v>0</v>
      </c>
      <c r="BG14" s="135">
        <v>12</v>
      </c>
      <c r="BH14" s="130">
        <f t="shared" si="11"/>
        <v>0</v>
      </c>
    </row>
    <row r="15" spans="2:60">
      <c r="B15" s="135">
        <f t="shared" si="12"/>
        <v>2028</v>
      </c>
      <c r="C15" s="128">
        <f t="shared" si="24"/>
        <v>52.29</v>
      </c>
      <c r="D15" s="135">
        <v>12</v>
      </c>
      <c r="E15" s="130">
        <f t="shared" si="0"/>
        <v>52.29</v>
      </c>
      <c r="F15" s="119"/>
      <c r="G15" s="135">
        <f t="shared" si="13"/>
        <v>2028</v>
      </c>
      <c r="H15" s="128">
        <f t="shared" si="25"/>
        <v>0</v>
      </c>
      <c r="I15" s="135">
        <v>12</v>
      </c>
      <c r="J15" s="130">
        <f t="shared" si="1"/>
        <v>0</v>
      </c>
      <c r="K15" s="119"/>
      <c r="L15" s="135">
        <f t="shared" si="14"/>
        <v>2028</v>
      </c>
      <c r="M15" s="128">
        <f t="shared" si="26"/>
        <v>0</v>
      </c>
      <c r="N15" s="135">
        <v>12</v>
      </c>
      <c r="O15" s="130">
        <f t="shared" si="2"/>
        <v>0</v>
      </c>
      <c r="Q15" s="135">
        <f t="shared" si="15"/>
        <v>2028</v>
      </c>
      <c r="R15" s="128">
        <f t="shared" si="27"/>
        <v>2.82</v>
      </c>
      <c r="S15" s="135">
        <v>12</v>
      </c>
      <c r="T15" s="130">
        <f t="shared" si="3"/>
        <v>2.82</v>
      </c>
      <c r="U15" s="119"/>
      <c r="V15" s="135">
        <f t="shared" si="16"/>
        <v>2028</v>
      </c>
      <c r="W15" s="128">
        <f t="shared" si="28"/>
        <v>0.43</v>
      </c>
      <c r="X15" s="135">
        <v>12</v>
      </c>
      <c r="Y15" s="130">
        <f t="shared" si="4"/>
        <v>0.43</v>
      </c>
      <c r="Z15" s="119"/>
      <c r="AA15" s="135">
        <f t="shared" si="17"/>
        <v>2028</v>
      </c>
      <c r="AB15" s="128">
        <f t="shared" si="29"/>
        <v>1.64</v>
      </c>
      <c r="AC15" s="135">
        <v>12</v>
      </c>
      <c r="AD15" s="130">
        <f t="shared" si="5"/>
        <v>1.64</v>
      </c>
      <c r="AE15" s="119"/>
      <c r="AF15" s="135">
        <f t="shared" si="18"/>
        <v>2028</v>
      </c>
      <c r="AG15" s="128">
        <f t="shared" si="30"/>
        <v>0</v>
      </c>
      <c r="AH15" s="135">
        <v>12</v>
      </c>
      <c r="AI15" s="130">
        <f t="shared" si="6"/>
        <v>0</v>
      </c>
      <c r="AJ15" s="119"/>
      <c r="AK15" s="135">
        <f t="shared" si="19"/>
        <v>2028</v>
      </c>
      <c r="AL15" s="128">
        <f t="shared" si="31"/>
        <v>0</v>
      </c>
      <c r="AM15" s="135">
        <v>12</v>
      </c>
      <c r="AN15" s="130">
        <f t="shared" si="7"/>
        <v>0</v>
      </c>
      <c r="AO15" s="119"/>
      <c r="AP15" s="135">
        <f t="shared" si="20"/>
        <v>2028</v>
      </c>
      <c r="AQ15" s="128">
        <f t="shared" si="32"/>
        <v>0</v>
      </c>
      <c r="AR15" s="135">
        <v>12</v>
      </c>
      <c r="AS15" s="130">
        <f t="shared" si="8"/>
        <v>0</v>
      </c>
      <c r="AT15" s="119"/>
      <c r="AU15" s="135">
        <f t="shared" si="21"/>
        <v>2028</v>
      </c>
      <c r="AV15" s="128">
        <f t="shared" si="33"/>
        <v>0</v>
      </c>
      <c r="AW15" s="135">
        <v>12</v>
      </c>
      <c r="AX15" s="130">
        <f t="shared" si="9"/>
        <v>0</v>
      </c>
      <c r="AY15" s="119"/>
      <c r="AZ15" s="135">
        <f t="shared" si="22"/>
        <v>2028</v>
      </c>
      <c r="BA15" s="128">
        <f t="shared" si="34"/>
        <v>0</v>
      </c>
      <c r="BB15" s="135">
        <v>12</v>
      </c>
      <c r="BC15" s="130">
        <f t="shared" si="10"/>
        <v>0</v>
      </c>
      <c r="BE15" s="135">
        <f t="shared" si="23"/>
        <v>2028</v>
      </c>
      <c r="BF15" s="128">
        <f t="shared" si="35"/>
        <v>0</v>
      </c>
      <c r="BG15" s="135">
        <v>12</v>
      </c>
      <c r="BH15" s="130">
        <f t="shared" si="11"/>
        <v>0</v>
      </c>
    </row>
    <row r="16" spans="2:60">
      <c r="B16" s="135">
        <f t="shared" si="12"/>
        <v>2029</v>
      </c>
      <c r="C16" s="128">
        <f t="shared" si="24"/>
        <v>53.49</v>
      </c>
      <c r="D16" s="135">
        <v>12</v>
      </c>
      <c r="E16" s="130">
        <f t="shared" si="0"/>
        <v>53.49</v>
      </c>
      <c r="F16" s="119"/>
      <c r="G16" s="135">
        <f t="shared" si="13"/>
        <v>2029</v>
      </c>
      <c r="H16" s="128">
        <f t="shared" si="25"/>
        <v>0</v>
      </c>
      <c r="I16" s="135">
        <v>12</v>
      </c>
      <c r="J16" s="130">
        <f t="shared" si="1"/>
        <v>0</v>
      </c>
      <c r="K16" s="119"/>
      <c r="L16" s="135">
        <f t="shared" si="14"/>
        <v>2029</v>
      </c>
      <c r="M16" s="128">
        <f t="shared" si="26"/>
        <v>0</v>
      </c>
      <c r="N16" s="135">
        <v>12</v>
      </c>
      <c r="O16" s="130">
        <f t="shared" si="2"/>
        <v>0</v>
      </c>
      <c r="Q16" s="135">
        <f t="shared" si="15"/>
        <v>2029</v>
      </c>
      <c r="R16" s="128">
        <f t="shared" si="27"/>
        <v>2.88</v>
      </c>
      <c r="S16" s="135">
        <v>12</v>
      </c>
      <c r="T16" s="130">
        <f t="shared" si="3"/>
        <v>2.8800000000000003</v>
      </c>
      <c r="U16" s="119"/>
      <c r="V16" s="135">
        <f t="shared" si="16"/>
        <v>2029</v>
      </c>
      <c r="W16" s="128">
        <f t="shared" si="28"/>
        <v>0.44</v>
      </c>
      <c r="X16" s="135">
        <v>12</v>
      </c>
      <c r="Y16" s="130">
        <f t="shared" si="4"/>
        <v>0.44</v>
      </c>
      <c r="Z16" s="119"/>
      <c r="AA16" s="135">
        <f t="shared" si="17"/>
        <v>2029</v>
      </c>
      <c r="AB16" s="128">
        <f t="shared" si="29"/>
        <v>1.68</v>
      </c>
      <c r="AC16" s="135">
        <v>12</v>
      </c>
      <c r="AD16" s="130">
        <f t="shared" si="5"/>
        <v>1.68</v>
      </c>
      <c r="AE16" s="119"/>
      <c r="AF16" s="135">
        <f t="shared" si="18"/>
        <v>2029</v>
      </c>
      <c r="AG16" s="128">
        <f t="shared" si="30"/>
        <v>0</v>
      </c>
      <c r="AH16" s="135">
        <v>12</v>
      </c>
      <c r="AI16" s="130">
        <f t="shared" si="6"/>
        <v>0</v>
      </c>
      <c r="AJ16" s="119"/>
      <c r="AK16" s="135">
        <f t="shared" si="19"/>
        <v>2029</v>
      </c>
      <c r="AL16" s="128">
        <f t="shared" si="31"/>
        <v>0</v>
      </c>
      <c r="AM16" s="135">
        <v>12</v>
      </c>
      <c r="AN16" s="130">
        <f t="shared" si="7"/>
        <v>0</v>
      </c>
      <c r="AO16" s="119"/>
      <c r="AP16" s="135">
        <f t="shared" si="20"/>
        <v>2029</v>
      </c>
      <c r="AQ16" s="128">
        <f t="shared" si="32"/>
        <v>0</v>
      </c>
      <c r="AR16" s="135">
        <v>12</v>
      </c>
      <c r="AS16" s="130">
        <f t="shared" si="8"/>
        <v>0</v>
      </c>
      <c r="AT16" s="119"/>
      <c r="AU16" s="135">
        <f t="shared" si="21"/>
        <v>2029</v>
      </c>
      <c r="AV16" s="128">
        <f t="shared" si="33"/>
        <v>0</v>
      </c>
      <c r="AW16" s="135">
        <v>12</v>
      </c>
      <c r="AX16" s="130">
        <f t="shared" si="9"/>
        <v>0</v>
      </c>
      <c r="AY16" s="119"/>
      <c r="AZ16" s="341">
        <f t="shared" si="22"/>
        <v>2029</v>
      </c>
      <c r="BA16" s="128">
        <f t="shared" si="34"/>
        <v>0</v>
      </c>
      <c r="BB16" s="135">
        <v>12</v>
      </c>
      <c r="BC16" s="130">
        <f t="shared" si="10"/>
        <v>0</v>
      </c>
      <c r="BE16" s="135">
        <f t="shared" si="23"/>
        <v>2029</v>
      </c>
      <c r="BF16" s="128">
        <f t="shared" si="35"/>
        <v>0</v>
      </c>
      <c r="BG16" s="135">
        <v>12</v>
      </c>
      <c r="BH16" s="130">
        <f t="shared" si="11"/>
        <v>0</v>
      </c>
    </row>
    <row r="17" spans="2:60">
      <c r="B17" s="135">
        <f t="shared" si="12"/>
        <v>2030</v>
      </c>
      <c r="C17" s="128">
        <f t="shared" si="24"/>
        <v>54.72</v>
      </c>
      <c r="D17" s="135">
        <v>12</v>
      </c>
      <c r="E17" s="130">
        <f t="shared" si="0"/>
        <v>54.72</v>
      </c>
      <c r="F17" s="119"/>
      <c r="G17" s="341">
        <f t="shared" si="13"/>
        <v>2030</v>
      </c>
      <c r="H17" s="128">
        <f t="shared" si="25"/>
        <v>12.097273854334603</v>
      </c>
      <c r="I17" s="135">
        <v>12</v>
      </c>
      <c r="J17" s="130">
        <f t="shared" si="1"/>
        <v>12.097273854334603</v>
      </c>
      <c r="K17" s="119"/>
      <c r="L17" s="135">
        <f t="shared" si="14"/>
        <v>2030</v>
      </c>
      <c r="M17" s="128">
        <f t="shared" si="26"/>
        <v>0</v>
      </c>
      <c r="N17" s="135">
        <v>12</v>
      </c>
      <c r="O17" s="130">
        <f t="shared" si="2"/>
        <v>0</v>
      </c>
      <c r="Q17" s="135">
        <f t="shared" si="15"/>
        <v>2030</v>
      </c>
      <c r="R17" s="128">
        <f t="shared" si="27"/>
        <v>2.95</v>
      </c>
      <c r="S17" s="135">
        <v>12</v>
      </c>
      <c r="T17" s="130">
        <f t="shared" si="3"/>
        <v>2.9500000000000006</v>
      </c>
      <c r="U17" s="119"/>
      <c r="V17" s="135">
        <f t="shared" si="16"/>
        <v>2030</v>
      </c>
      <c r="W17" s="128">
        <f t="shared" si="28"/>
        <v>0.45</v>
      </c>
      <c r="X17" s="135">
        <v>12</v>
      </c>
      <c r="Y17" s="130">
        <f t="shared" si="4"/>
        <v>0.45</v>
      </c>
      <c r="Z17" s="119"/>
      <c r="AA17" s="135">
        <f t="shared" si="17"/>
        <v>2030</v>
      </c>
      <c r="AB17" s="128">
        <f t="shared" si="29"/>
        <v>1.72</v>
      </c>
      <c r="AC17" s="135">
        <v>12</v>
      </c>
      <c r="AD17" s="130">
        <f t="shared" si="5"/>
        <v>1.72</v>
      </c>
      <c r="AE17" s="119"/>
      <c r="AF17" s="341">
        <f t="shared" si="18"/>
        <v>2030</v>
      </c>
      <c r="AG17" s="128">
        <f t="shared" si="30"/>
        <v>21.577297145999619</v>
      </c>
      <c r="AH17" s="135">
        <v>12</v>
      </c>
      <c r="AI17" s="130">
        <f t="shared" si="6"/>
        <v>21.577297145999619</v>
      </c>
      <c r="AJ17" s="119"/>
      <c r="AK17" s="135">
        <f t="shared" si="19"/>
        <v>2030</v>
      </c>
      <c r="AL17" s="128">
        <f t="shared" si="31"/>
        <v>0</v>
      </c>
      <c r="AM17" s="135">
        <v>12</v>
      </c>
      <c r="AN17" s="130">
        <f t="shared" si="7"/>
        <v>0</v>
      </c>
      <c r="AO17" s="119"/>
      <c r="AP17" s="135">
        <f t="shared" si="20"/>
        <v>2030</v>
      </c>
      <c r="AQ17" s="128">
        <f t="shared" si="32"/>
        <v>0</v>
      </c>
      <c r="AR17" s="135">
        <v>12</v>
      </c>
      <c r="AS17" s="130">
        <f t="shared" si="8"/>
        <v>0</v>
      </c>
      <c r="AT17" s="119"/>
      <c r="AU17" s="135">
        <f t="shared" si="21"/>
        <v>2030</v>
      </c>
      <c r="AV17" s="128">
        <f t="shared" si="33"/>
        <v>0</v>
      </c>
      <c r="AW17" s="135">
        <v>12</v>
      </c>
      <c r="AX17" s="130">
        <f t="shared" si="9"/>
        <v>0</v>
      </c>
      <c r="AY17" s="119"/>
      <c r="AZ17" s="135">
        <f t="shared" si="22"/>
        <v>2030</v>
      </c>
      <c r="BA17" s="128">
        <f t="shared" si="34"/>
        <v>0</v>
      </c>
      <c r="BB17" s="135">
        <v>12</v>
      </c>
      <c r="BC17" s="130">
        <f t="shared" si="10"/>
        <v>0</v>
      </c>
      <c r="BE17" s="135">
        <f t="shared" si="23"/>
        <v>2030</v>
      </c>
      <c r="BF17" s="128">
        <f t="shared" si="35"/>
        <v>0</v>
      </c>
      <c r="BG17" s="135">
        <v>12</v>
      </c>
      <c r="BH17" s="130">
        <f t="shared" si="11"/>
        <v>0</v>
      </c>
    </row>
    <row r="18" spans="2:60">
      <c r="B18" s="135">
        <f t="shared" si="12"/>
        <v>2031</v>
      </c>
      <c r="C18" s="128">
        <f t="shared" si="24"/>
        <v>55.98</v>
      </c>
      <c r="D18" s="135">
        <v>12</v>
      </c>
      <c r="E18" s="130">
        <f t="shared" si="0"/>
        <v>55.98</v>
      </c>
      <c r="F18" s="119"/>
      <c r="G18" s="135">
        <f t="shared" si="13"/>
        <v>2031</v>
      </c>
      <c r="H18" s="128">
        <f t="shared" si="25"/>
        <v>12.38</v>
      </c>
      <c r="I18" s="135">
        <v>12</v>
      </c>
      <c r="J18" s="130">
        <f t="shared" si="1"/>
        <v>12.38</v>
      </c>
      <c r="K18" s="119"/>
      <c r="L18" s="135">
        <f t="shared" si="14"/>
        <v>2031</v>
      </c>
      <c r="M18" s="128">
        <f t="shared" si="26"/>
        <v>0</v>
      </c>
      <c r="N18" s="135">
        <v>12</v>
      </c>
      <c r="O18" s="130">
        <f t="shared" si="2"/>
        <v>0</v>
      </c>
      <c r="Q18" s="135">
        <f t="shared" si="15"/>
        <v>2031</v>
      </c>
      <c r="R18" s="128">
        <f t="shared" si="27"/>
        <v>3.02</v>
      </c>
      <c r="S18" s="135">
        <v>12</v>
      </c>
      <c r="T18" s="130">
        <f t="shared" si="3"/>
        <v>3.02</v>
      </c>
      <c r="U18" s="119"/>
      <c r="V18" s="135">
        <f t="shared" si="16"/>
        <v>2031</v>
      </c>
      <c r="W18" s="128">
        <f t="shared" si="28"/>
        <v>0.46</v>
      </c>
      <c r="X18" s="135">
        <v>12</v>
      </c>
      <c r="Y18" s="130">
        <f t="shared" si="4"/>
        <v>0.46</v>
      </c>
      <c r="Z18" s="119"/>
      <c r="AA18" s="135">
        <f t="shared" si="17"/>
        <v>2031</v>
      </c>
      <c r="AB18" s="128">
        <f t="shared" si="29"/>
        <v>1.76</v>
      </c>
      <c r="AC18" s="135">
        <v>12</v>
      </c>
      <c r="AD18" s="130">
        <f t="shared" si="5"/>
        <v>1.76</v>
      </c>
      <c r="AE18" s="119"/>
      <c r="AF18" s="135">
        <f t="shared" si="18"/>
        <v>2031</v>
      </c>
      <c r="AG18" s="128">
        <f t="shared" si="30"/>
        <v>22.07</v>
      </c>
      <c r="AH18" s="135">
        <v>12</v>
      </c>
      <c r="AI18" s="130">
        <f t="shared" si="6"/>
        <v>22.070000000000004</v>
      </c>
      <c r="AJ18" s="119"/>
      <c r="AK18" s="135">
        <f t="shared" si="19"/>
        <v>2031</v>
      </c>
      <c r="AL18" s="128">
        <f t="shared" si="31"/>
        <v>0</v>
      </c>
      <c r="AM18" s="135">
        <v>12</v>
      </c>
      <c r="AN18" s="130">
        <f t="shared" si="7"/>
        <v>0</v>
      </c>
      <c r="AO18" s="119"/>
      <c r="AP18" s="135">
        <f t="shared" si="20"/>
        <v>2031</v>
      </c>
      <c r="AQ18" s="128">
        <f t="shared" si="32"/>
        <v>0</v>
      </c>
      <c r="AR18" s="135">
        <v>12</v>
      </c>
      <c r="AS18" s="130">
        <f t="shared" si="8"/>
        <v>0</v>
      </c>
      <c r="AT18" s="119"/>
      <c r="AU18" s="135">
        <f t="shared" si="21"/>
        <v>2031</v>
      </c>
      <c r="AV18" s="128">
        <f t="shared" si="33"/>
        <v>0</v>
      </c>
      <c r="AW18" s="135">
        <v>12</v>
      </c>
      <c r="AX18" s="130">
        <f t="shared" si="9"/>
        <v>0</v>
      </c>
      <c r="AY18" s="119"/>
      <c r="AZ18" s="135">
        <f t="shared" si="22"/>
        <v>2031</v>
      </c>
      <c r="BA18" s="128">
        <f t="shared" si="34"/>
        <v>0</v>
      </c>
      <c r="BB18" s="135">
        <v>12</v>
      </c>
      <c r="BC18" s="130">
        <f t="shared" si="10"/>
        <v>0</v>
      </c>
      <c r="BE18" s="135">
        <f t="shared" si="23"/>
        <v>2031</v>
      </c>
      <c r="BF18" s="128">
        <f t="shared" si="35"/>
        <v>0</v>
      </c>
      <c r="BG18" s="135">
        <v>12</v>
      </c>
      <c r="BH18" s="130">
        <f t="shared" si="11"/>
        <v>0</v>
      </c>
    </row>
    <row r="19" spans="2:60">
      <c r="B19" s="135">
        <f t="shared" si="12"/>
        <v>2032</v>
      </c>
      <c r="C19" s="128">
        <f t="shared" si="24"/>
        <v>57.27</v>
      </c>
      <c r="D19" s="135">
        <v>12</v>
      </c>
      <c r="E19" s="130">
        <f t="shared" si="0"/>
        <v>57.27</v>
      </c>
      <c r="F19" s="119"/>
      <c r="G19" s="135">
        <f t="shared" si="13"/>
        <v>2032</v>
      </c>
      <c r="H19" s="128">
        <f t="shared" si="25"/>
        <v>12.66</v>
      </c>
      <c r="I19" s="135">
        <v>12</v>
      </c>
      <c r="J19" s="130">
        <f t="shared" si="1"/>
        <v>12.660000000000002</v>
      </c>
      <c r="K19" s="119"/>
      <c r="L19" s="135">
        <f t="shared" si="14"/>
        <v>2032</v>
      </c>
      <c r="M19" s="128">
        <f t="shared" si="26"/>
        <v>0</v>
      </c>
      <c r="N19" s="135">
        <v>12</v>
      </c>
      <c r="O19" s="130">
        <f t="shared" si="2"/>
        <v>0</v>
      </c>
      <c r="Q19" s="135">
        <f t="shared" si="15"/>
        <v>2032</v>
      </c>
      <c r="R19" s="128">
        <f t="shared" si="27"/>
        <v>3.09</v>
      </c>
      <c r="S19" s="135">
        <v>12</v>
      </c>
      <c r="T19" s="130">
        <f t="shared" si="3"/>
        <v>3.09</v>
      </c>
      <c r="U19" s="119"/>
      <c r="V19" s="135">
        <f t="shared" si="16"/>
        <v>2032</v>
      </c>
      <c r="W19" s="128">
        <f t="shared" si="28"/>
        <v>0.47</v>
      </c>
      <c r="X19" s="135">
        <v>12</v>
      </c>
      <c r="Y19" s="130">
        <f t="shared" si="4"/>
        <v>0.47</v>
      </c>
      <c r="Z19" s="119"/>
      <c r="AA19" s="135">
        <f t="shared" si="17"/>
        <v>2032</v>
      </c>
      <c r="AB19" s="128">
        <f t="shared" si="29"/>
        <v>1.8</v>
      </c>
      <c r="AC19" s="135">
        <v>12</v>
      </c>
      <c r="AD19" s="130">
        <f t="shared" si="5"/>
        <v>1.8</v>
      </c>
      <c r="AE19" s="119"/>
      <c r="AF19" s="135">
        <f t="shared" si="18"/>
        <v>2032</v>
      </c>
      <c r="AG19" s="128">
        <f t="shared" si="30"/>
        <v>22.58</v>
      </c>
      <c r="AH19" s="135">
        <v>12</v>
      </c>
      <c r="AI19" s="130">
        <f t="shared" si="6"/>
        <v>22.58</v>
      </c>
      <c r="AJ19" s="119"/>
      <c r="AK19" s="135">
        <f t="shared" si="19"/>
        <v>2032</v>
      </c>
      <c r="AL19" s="128">
        <f t="shared" si="31"/>
        <v>0</v>
      </c>
      <c r="AM19" s="135">
        <v>12</v>
      </c>
      <c r="AN19" s="130">
        <f t="shared" si="7"/>
        <v>0</v>
      </c>
      <c r="AO19" s="119"/>
      <c r="AP19" s="135">
        <f t="shared" si="20"/>
        <v>2032</v>
      </c>
      <c r="AQ19" s="128">
        <f t="shared" si="32"/>
        <v>0</v>
      </c>
      <c r="AR19" s="135">
        <v>12</v>
      </c>
      <c r="AS19" s="130">
        <f t="shared" si="8"/>
        <v>0</v>
      </c>
      <c r="AT19" s="119"/>
      <c r="AU19" s="135">
        <f t="shared" si="21"/>
        <v>2032</v>
      </c>
      <c r="AV19" s="128">
        <f t="shared" si="33"/>
        <v>0</v>
      </c>
      <c r="AW19" s="135">
        <v>12</v>
      </c>
      <c r="AX19" s="130">
        <f t="shared" si="9"/>
        <v>0</v>
      </c>
      <c r="AY19" s="119"/>
      <c r="AZ19" s="135">
        <f t="shared" si="22"/>
        <v>2032</v>
      </c>
      <c r="BA19" s="128">
        <f t="shared" si="34"/>
        <v>0</v>
      </c>
      <c r="BB19" s="135">
        <v>12</v>
      </c>
      <c r="BC19" s="130">
        <f t="shared" si="10"/>
        <v>0</v>
      </c>
      <c r="BE19" s="135">
        <f t="shared" si="23"/>
        <v>2032</v>
      </c>
      <c r="BF19" s="128">
        <f t="shared" si="35"/>
        <v>0</v>
      </c>
      <c r="BG19" s="135">
        <v>12</v>
      </c>
      <c r="BH19" s="130">
        <f t="shared" si="11"/>
        <v>0</v>
      </c>
    </row>
    <row r="20" spans="2:60">
      <c r="B20" s="135">
        <f t="shared" si="12"/>
        <v>2033</v>
      </c>
      <c r="C20" s="128">
        <f t="shared" si="24"/>
        <v>58.59</v>
      </c>
      <c r="D20" s="135">
        <v>12</v>
      </c>
      <c r="E20" s="130">
        <f t="shared" si="0"/>
        <v>58.59</v>
      </c>
      <c r="F20" s="119"/>
      <c r="G20" s="135">
        <f t="shared" si="13"/>
        <v>2033</v>
      </c>
      <c r="H20" s="128">
        <f t="shared" si="25"/>
        <v>12.95</v>
      </c>
      <c r="I20" s="135">
        <v>12</v>
      </c>
      <c r="J20" s="130">
        <f t="shared" si="1"/>
        <v>12.949999999999998</v>
      </c>
      <c r="K20" s="119"/>
      <c r="L20" s="135">
        <f t="shared" si="14"/>
        <v>2033</v>
      </c>
      <c r="M20" s="128">
        <f t="shared" si="26"/>
        <v>0</v>
      </c>
      <c r="N20" s="135">
        <v>12</v>
      </c>
      <c r="O20" s="130">
        <f t="shared" si="2"/>
        <v>0</v>
      </c>
      <c r="Q20" s="135">
        <f t="shared" si="15"/>
        <v>2033</v>
      </c>
      <c r="R20" s="128">
        <f t="shared" si="27"/>
        <v>3.16</v>
      </c>
      <c r="S20" s="135">
        <v>12</v>
      </c>
      <c r="T20" s="130">
        <f t="shared" si="3"/>
        <v>3.16</v>
      </c>
      <c r="U20" s="119"/>
      <c r="V20" s="135">
        <f t="shared" si="16"/>
        <v>2033</v>
      </c>
      <c r="W20" s="128">
        <f t="shared" si="28"/>
        <v>0.48</v>
      </c>
      <c r="X20" s="135">
        <v>12</v>
      </c>
      <c r="Y20" s="130">
        <f t="shared" si="4"/>
        <v>0.48</v>
      </c>
      <c r="Z20" s="119"/>
      <c r="AA20" s="135">
        <f t="shared" si="17"/>
        <v>2033</v>
      </c>
      <c r="AB20" s="128">
        <f t="shared" si="29"/>
        <v>1.84</v>
      </c>
      <c r="AC20" s="135">
        <v>12</v>
      </c>
      <c r="AD20" s="130">
        <f t="shared" si="5"/>
        <v>1.84</v>
      </c>
      <c r="AE20" s="119"/>
      <c r="AF20" s="135">
        <f t="shared" si="18"/>
        <v>2033</v>
      </c>
      <c r="AG20" s="128">
        <f t="shared" si="30"/>
        <v>23.1</v>
      </c>
      <c r="AH20" s="135">
        <v>12</v>
      </c>
      <c r="AI20" s="130">
        <f t="shared" si="6"/>
        <v>23.100000000000005</v>
      </c>
      <c r="AJ20" s="119"/>
      <c r="AK20" s="341">
        <f t="shared" si="19"/>
        <v>2033</v>
      </c>
      <c r="AL20" s="128">
        <f t="shared" si="31"/>
        <v>11.261107127981489</v>
      </c>
      <c r="AM20" s="135">
        <v>12</v>
      </c>
      <c r="AN20" s="130">
        <f t="shared" si="7"/>
        <v>11.261107127981489</v>
      </c>
      <c r="AO20" s="119"/>
      <c r="AP20" s="135">
        <f t="shared" si="20"/>
        <v>2033</v>
      </c>
      <c r="AQ20" s="128">
        <f t="shared" si="32"/>
        <v>0</v>
      </c>
      <c r="AR20" s="135">
        <v>12</v>
      </c>
      <c r="AS20" s="130">
        <f t="shared" si="8"/>
        <v>0</v>
      </c>
      <c r="AT20" s="119"/>
      <c r="AU20" s="135">
        <f t="shared" si="21"/>
        <v>2033</v>
      </c>
      <c r="AV20" s="128">
        <f t="shared" si="33"/>
        <v>0</v>
      </c>
      <c r="AW20" s="135">
        <v>12</v>
      </c>
      <c r="AX20" s="130">
        <f t="shared" si="9"/>
        <v>0</v>
      </c>
      <c r="AY20" s="119"/>
      <c r="AZ20" s="135">
        <f t="shared" si="22"/>
        <v>2033</v>
      </c>
      <c r="BA20" s="128">
        <f t="shared" si="34"/>
        <v>0</v>
      </c>
      <c r="BB20" s="135">
        <v>12</v>
      </c>
      <c r="BC20" s="130">
        <f t="shared" si="10"/>
        <v>0</v>
      </c>
      <c r="BE20" s="135">
        <f t="shared" si="23"/>
        <v>2033</v>
      </c>
      <c r="BF20" s="128">
        <f t="shared" si="35"/>
        <v>0</v>
      </c>
      <c r="BG20" s="135">
        <v>12</v>
      </c>
      <c r="BH20" s="130">
        <f t="shared" si="11"/>
        <v>0</v>
      </c>
    </row>
    <row r="21" spans="2:60">
      <c r="B21" s="135">
        <f t="shared" si="12"/>
        <v>2034</v>
      </c>
      <c r="C21" s="128">
        <f t="shared" si="24"/>
        <v>59.94</v>
      </c>
      <c r="D21" s="135">
        <v>12</v>
      </c>
      <c r="E21" s="130">
        <f t="shared" si="0"/>
        <v>59.94</v>
      </c>
      <c r="F21" s="119"/>
      <c r="G21" s="135">
        <f t="shared" si="13"/>
        <v>2034</v>
      </c>
      <c r="H21" s="128">
        <f t="shared" si="25"/>
        <v>13.25</v>
      </c>
      <c r="I21" s="135">
        <v>12</v>
      </c>
      <c r="J21" s="130">
        <f t="shared" si="1"/>
        <v>13.25</v>
      </c>
      <c r="K21" s="119"/>
      <c r="L21" s="135">
        <f t="shared" si="14"/>
        <v>2034</v>
      </c>
      <c r="M21" s="128">
        <f t="shared" si="26"/>
        <v>0</v>
      </c>
      <c r="N21" s="135">
        <v>12</v>
      </c>
      <c r="O21" s="130">
        <f t="shared" si="2"/>
        <v>0</v>
      </c>
      <c r="Q21" s="135">
        <f t="shared" si="15"/>
        <v>2034</v>
      </c>
      <c r="R21" s="128">
        <f t="shared" si="27"/>
        <v>3.23</v>
      </c>
      <c r="S21" s="135">
        <v>12</v>
      </c>
      <c r="T21" s="130">
        <f t="shared" si="3"/>
        <v>3.23</v>
      </c>
      <c r="U21" s="119"/>
      <c r="V21" s="135">
        <f t="shared" si="16"/>
        <v>2034</v>
      </c>
      <c r="W21" s="128">
        <f t="shared" si="28"/>
        <v>0.49</v>
      </c>
      <c r="X21" s="135">
        <v>12</v>
      </c>
      <c r="Y21" s="130">
        <f t="shared" si="4"/>
        <v>0.49</v>
      </c>
      <c r="Z21" s="119"/>
      <c r="AA21" s="135">
        <f t="shared" si="17"/>
        <v>2034</v>
      </c>
      <c r="AB21" s="128">
        <f t="shared" si="29"/>
        <v>1.88</v>
      </c>
      <c r="AC21" s="135">
        <v>12</v>
      </c>
      <c r="AD21" s="130">
        <f t="shared" si="5"/>
        <v>1.88</v>
      </c>
      <c r="AE21" s="119"/>
      <c r="AF21" s="135">
        <f t="shared" si="18"/>
        <v>2034</v>
      </c>
      <c r="AG21" s="128">
        <f t="shared" si="30"/>
        <v>23.63</v>
      </c>
      <c r="AH21" s="135">
        <v>12</v>
      </c>
      <c r="AI21" s="130">
        <f t="shared" si="6"/>
        <v>23.63</v>
      </c>
      <c r="AJ21" s="119"/>
      <c r="AK21" s="135">
        <f t="shared" si="19"/>
        <v>2034</v>
      </c>
      <c r="AL21" s="128">
        <f t="shared" si="31"/>
        <v>11.52</v>
      </c>
      <c r="AM21" s="135">
        <v>12</v>
      </c>
      <c r="AN21" s="130">
        <f t="shared" si="7"/>
        <v>11.520000000000001</v>
      </c>
      <c r="AO21" s="119"/>
      <c r="AP21" s="135">
        <f t="shared" si="20"/>
        <v>2034</v>
      </c>
      <c r="AQ21" s="128">
        <f t="shared" si="32"/>
        <v>0</v>
      </c>
      <c r="AR21" s="135">
        <v>12</v>
      </c>
      <c r="AS21" s="130">
        <f t="shared" si="8"/>
        <v>0</v>
      </c>
      <c r="AT21" s="119"/>
      <c r="AU21" s="135">
        <f t="shared" si="21"/>
        <v>2034</v>
      </c>
      <c r="AV21" s="128">
        <f t="shared" si="33"/>
        <v>0</v>
      </c>
      <c r="AW21" s="135">
        <v>12</v>
      </c>
      <c r="AX21" s="130">
        <f t="shared" si="9"/>
        <v>0</v>
      </c>
      <c r="AY21" s="119"/>
      <c r="AZ21" s="135">
        <f t="shared" si="22"/>
        <v>2034</v>
      </c>
      <c r="BA21" s="128">
        <f t="shared" si="34"/>
        <v>0</v>
      </c>
      <c r="BB21" s="135">
        <v>12</v>
      </c>
      <c r="BC21" s="130">
        <f t="shared" si="10"/>
        <v>0</v>
      </c>
      <c r="BE21" s="135">
        <f t="shared" si="23"/>
        <v>2034</v>
      </c>
      <c r="BF21" s="128">
        <f t="shared" si="35"/>
        <v>0</v>
      </c>
      <c r="BG21" s="135">
        <v>12</v>
      </c>
      <c r="BH21" s="130">
        <f t="shared" si="11"/>
        <v>0</v>
      </c>
    </row>
    <row r="22" spans="2:60">
      <c r="B22" s="135">
        <f t="shared" si="12"/>
        <v>2035</v>
      </c>
      <c r="C22" s="128">
        <f t="shared" si="24"/>
        <v>61.32</v>
      </c>
      <c r="D22" s="135">
        <v>12</v>
      </c>
      <c r="E22" s="130">
        <f t="shared" si="0"/>
        <v>61.32</v>
      </c>
      <c r="F22" s="119"/>
      <c r="G22" s="135">
        <f t="shared" si="13"/>
        <v>2035</v>
      </c>
      <c r="H22" s="128">
        <f t="shared" si="25"/>
        <v>13.55</v>
      </c>
      <c r="I22" s="135">
        <v>12</v>
      </c>
      <c r="J22" s="130">
        <f t="shared" si="1"/>
        <v>13.550000000000002</v>
      </c>
      <c r="K22" s="119"/>
      <c r="L22" s="135">
        <f t="shared" si="14"/>
        <v>2035</v>
      </c>
      <c r="M22" s="128">
        <f t="shared" si="26"/>
        <v>0</v>
      </c>
      <c r="N22" s="135">
        <v>12</v>
      </c>
      <c r="O22" s="130">
        <f t="shared" si="2"/>
        <v>0</v>
      </c>
      <c r="Q22" s="135">
        <f t="shared" si="15"/>
        <v>2035</v>
      </c>
      <c r="R22" s="128">
        <f t="shared" si="27"/>
        <v>3.3</v>
      </c>
      <c r="S22" s="135">
        <v>12</v>
      </c>
      <c r="T22" s="130">
        <f t="shared" si="3"/>
        <v>3.2999999999999994</v>
      </c>
      <c r="U22" s="119"/>
      <c r="V22" s="135">
        <f t="shared" si="16"/>
        <v>2035</v>
      </c>
      <c r="W22" s="128">
        <f t="shared" si="28"/>
        <v>0.5</v>
      </c>
      <c r="X22" s="135">
        <v>12</v>
      </c>
      <c r="Y22" s="130">
        <f t="shared" si="4"/>
        <v>0.5</v>
      </c>
      <c r="Z22" s="119"/>
      <c r="AA22" s="135">
        <f t="shared" si="17"/>
        <v>2035</v>
      </c>
      <c r="AB22" s="128">
        <f t="shared" si="29"/>
        <v>1.92</v>
      </c>
      <c r="AC22" s="135">
        <v>12</v>
      </c>
      <c r="AD22" s="130">
        <f t="shared" si="5"/>
        <v>1.92</v>
      </c>
      <c r="AE22" s="119"/>
      <c r="AF22" s="135">
        <f t="shared" si="18"/>
        <v>2035</v>
      </c>
      <c r="AG22" s="128">
        <f t="shared" si="30"/>
        <v>24.17</v>
      </c>
      <c r="AH22" s="135">
        <v>12</v>
      </c>
      <c r="AI22" s="130">
        <f t="shared" si="6"/>
        <v>24.17</v>
      </c>
      <c r="AJ22" s="119"/>
      <c r="AK22" s="135">
        <f t="shared" si="19"/>
        <v>2035</v>
      </c>
      <c r="AL22" s="128">
        <f t="shared" si="31"/>
        <v>11.78</v>
      </c>
      <c r="AM22" s="135">
        <v>12</v>
      </c>
      <c r="AN22" s="130">
        <f t="shared" si="7"/>
        <v>11.78</v>
      </c>
      <c r="AO22" s="119"/>
      <c r="AP22" s="135">
        <f t="shared" si="20"/>
        <v>2035</v>
      </c>
      <c r="AQ22" s="128">
        <f t="shared" si="32"/>
        <v>0</v>
      </c>
      <c r="AR22" s="135">
        <v>12</v>
      </c>
      <c r="AS22" s="130">
        <f t="shared" si="8"/>
        <v>0</v>
      </c>
      <c r="AT22" s="119"/>
      <c r="AU22" s="135">
        <f t="shared" si="21"/>
        <v>2035</v>
      </c>
      <c r="AV22" s="128">
        <f t="shared" si="33"/>
        <v>0</v>
      </c>
      <c r="AW22" s="135">
        <v>12</v>
      </c>
      <c r="AX22" s="130">
        <f t="shared" si="9"/>
        <v>0</v>
      </c>
      <c r="AY22" s="119"/>
      <c r="AZ22" s="135">
        <f t="shared" si="22"/>
        <v>2035</v>
      </c>
      <c r="BA22" s="128">
        <f t="shared" si="34"/>
        <v>0</v>
      </c>
      <c r="BB22" s="135">
        <v>12</v>
      </c>
      <c r="BC22" s="130">
        <f t="shared" si="10"/>
        <v>0</v>
      </c>
      <c r="BE22" s="135">
        <f t="shared" si="23"/>
        <v>2035</v>
      </c>
      <c r="BF22" s="128">
        <f t="shared" si="35"/>
        <v>0</v>
      </c>
      <c r="BG22" s="135">
        <v>12</v>
      </c>
      <c r="BH22" s="130">
        <f t="shared" si="11"/>
        <v>0</v>
      </c>
    </row>
    <row r="23" spans="2:60">
      <c r="B23" s="135">
        <f t="shared" si="12"/>
        <v>2036</v>
      </c>
      <c r="C23" s="128">
        <f t="shared" si="24"/>
        <v>62.73</v>
      </c>
      <c r="D23" s="135">
        <v>12</v>
      </c>
      <c r="E23" s="130">
        <f t="shared" si="0"/>
        <v>62.73</v>
      </c>
      <c r="F23" s="119"/>
      <c r="G23" s="135">
        <f t="shared" si="13"/>
        <v>2036</v>
      </c>
      <c r="H23" s="128">
        <f t="shared" si="25"/>
        <v>13.86</v>
      </c>
      <c r="I23" s="135">
        <v>12</v>
      </c>
      <c r="J23" s="130">
        <f t="shared" si="1"/>
        <v>13.86</v>
      </c>
      <c r="K23" s="119"/>
      <c r="L23" s="341">
        <f t="shared" si="14"/>
        <v>2036</v>
      </c>
      <c r="M23" s="128">
        <f t="shared" si="26"/>
        <v>31.092888780208423</v>
      </c>
      <c r="N23" s="135">
        <v>12</v>
      </c>
      <c r="O23" s="130">
        <f t="shared" si="2"/>
        <v>31.092888780208423</v>
      </c>
      <c r="Q23" s="135">
        <f t="shared" si="15"/>
        <v>2036</v>
      </c>
      <c r="R23" s="128">
        <f t="shared" si="27"/>
        <v>3.38</v>
      </c>
      <c r="S23" s="135">
        <v>12</v>
      </c>
      <c r="T23" s="130">
        <f t="shared" si="3"/>
        <v>3.3800000000000003</v>
      </c>
      <c r="U23" s="119"/>
      <c r="V23" s="135">
        <f t="shared" si="16"/>
        <v>2036</v>
      </c>
      <c r="W23" s="128">
        <f t="shared" si="28"/>
        <v>0.51</v>
      </c>
      <c r="X23" s="135">
        <v>12</v>
      </c>
      <c r="Y23" s="130">
        <f t="shared" si="4"/>
        <v>0.51</v>
      </c>
      <c r="Z23" s="119"/>
      <c r="AA23" s="135">
        <f t="shared" si="17"/>
        <v>2036</v>
      </c>
      <c r="AB23" s="128">
        <f t="shared" si="29"/>
        <v>1.96</v>
      </c>
      <c r="AC23" s="135">
        <v>12</v>
      </c>
      <c r="AD23" s="130">
        <f t="shared" si="5"/>
        <v>1.96</v>
      </c>
      <c r="AE23" s="119"/>
      <c r="AF23" s="135">
        <f t="shared" si="18"/>
        <v>2036</v>
      </c>
      <c r="AG23" s="128">
        <f t="shared" si="30"/>
        <v>24.73</v>
      </c>
      <c r="AH23" s="135">
        <v>12</v>
      </c>
      <c r="AI23" s="130">
        <f t="shared" si="6"/>
        <v>24.73</v>
      </c>
      <c r="AJ23" s="119"/>
      <c r="AK23" s="135">
        <f t="shared" si="19"/>
        <v>2036</v>
      </c>
      <c r="AL23" s="128">
        <f t="shared" si="31"/>
        <v>12.05</v>
      </c>
      <c r="AM23" s="135">
        <v>12</v>
      </c>
      <c r="AN23" s="130">
        <f t="shared" si="7"/>
        <v>12.050000000000002</v>
      </c>
      <c r="AO23" s="119"/>
      <c r="AP23" s="135">
        <f t="shared" si="20"/>
        <v>2036</v>
      </c>
      <c r="AQ23" s="128">
        <f t="shared" si="32"/>
        <v>0</v>
      </c>
      <c r="AR23" s="135">
        <v>12</v>
      </c>
      <c r="AS23" s="130">
        <f t="shared" si="8"/>
        <v>0</v>
      </c>
      <c r="AT23" s="119"/>
      <c r="AU23" s="135">
        <f t="shared" si="21"/>
        <v>2036</v>
      </c>
      <c r="AV23" s="128">
        <f t="shared" si="33"/>
        <v>0</v>
      </c>
      <c r="AW23" s="135">
        <v>12</v>
      </c>
      <c r="AX23" s="130">
        <f t="shared" si="9"/>
        <v>0</v>
      </c>
      <c r="AY23" s="119"/>
      <c r="AZ23" s="135">
        <f t="shared" si="22"/>
        <v>2036</v>
      </c>
      <c r="BA23" s="128">
        <f t="shared" si="34"/>
        <v>0</v>
      </c>
      <c r="BB23" s="135">
        <v>12</v>
      </c>
      <c r="BC23" s="130">
        <f t="shared" si="10"/>
        <v>0</v>
      </c>
      <c r="BE23" s="135">
        <f t="shared" si="23"/>
        <v>2036</v>
      </c>
      <c r="BF23" s="128">
        <f t="shared" si="35"/>
        <v>0</v>
      </c>
      <c r="BG23" s="135">
        <v>12</v>
      </c>
      <c r="BH23" s="130">
        <f t="shared" si="11"/>
        <v>0</v>
      </c>
    </row>
    <row r="24" spans="2:60">
      <c r="B24" s="135">
        <f t="shared" si="12"/>
        <v>2037</v>
      </c>
      <c r="C24" s="128">
        <f t="shared" si="24"/>
        <v>64.17</v>
      </c>
      <c r="D24" s="135">
        <v>12</v>
      </c>
      <c r="E24" s="130">
        <f t="shared" si="0"/>
        <v>64.17</v>
      </c>
      <c r="F24" s="119"/>
      <c r="G24" s="135">
        <f t="shared" si="13"/>
        <v>2037</v>
      </c>
      <c r="H24" s="128">
        <f t="shared" si="25"/>
        <v>14.18</v>
      </c>
      <c r="I24" s="135">
        <v>12</v>
      </c>
      <c r="J24" s="130">
        <f t="shared" si="1"/>
        <v>14.18</v>
      </c>
      <c r="K24" s="119"/>
      <c r="L24" s="135">
        <f t="shared" si="14"/>
        <v>2037</v>
      </c>
      <c r="M24" s="128">
        <f t="shared" si="26"/>
        <v>31.81</v>
      </c>
      <c r="N24" s="135">
        <v>12</v>
      </c>
      <c r="O24" s="130">
        <f t="shared" si="2"/>
        <v>31.81</v>
      </c>
      <c r="Q24" s="135">
        <f t="shared" si="15"/>
        <v>2037</v>
      </c>
      <c r="R24" s="128">
        <f t="shared" si="27"/>
        <v>3.46</v>
      </c>
      <c r="S24" s="135">
        <v>12</v>
      </c>
      <c r="T24" s="130">
        <f t="shared" si="3"/>
        <v>3.4599999999999995</v>
      </c>
      <c r="U24" s="119"/>
      <c r="V24" s="135">
        <f t="shared" si="16"/>
        <v>2037</v>
      </c>
      <c r="W24" s="128">
        <f t="shared" si="28"/>
        <v>0.52</v>
      </c>
      <c r="X24" s="135">
        <v>12</v>
      </c>
      <c r="Y24" s="130">
        <f t="shared" si="4"/>
        <v>0.52</v>
      </c>
      <c r="Z24" s="119"/>
      <c r="AA24" s="135">
        <f t="shared" si="17"/>
        <v>2037</v>
      </c>
      <c r="AB24" s="128">
        <f t="shared" si="29"/>
        <v>2.0099999999999998</v>
      </c>
      <c r="AC24" s="135">
        <v>12</v>
      </c>
      <c r="AD24" s="130">
        <f t="shared" si="5"/>
        <v>2.0099999999999998</v>
      </c>
      <c r="AE24" s="119"/>
      <c r="AF24" s="135">
        <f t="shared" si="18"/>
        <v>2037</v>
      </c>
      <c r="AG24" s="128">
        <f t="shared" si="30"/>
        <v>25.3</v>
      </c>
      <c r="AH24" s="135">
        <v>12</v>
      </c>
      <c r="AI24" s="130">
        <f t="shared" si="6"/>
        <v>25.3</v>
      </c>
      <c r="AJ24" s="119"/>
      <c r="AK24" s="135">
        <f t="shared" si="19"/>
        <v>2037</v>
      </c>
      <c r="AL24" s="128">
        <f t="shared" si="31"/>
        <v>12.33</v>
      </c>
      <c r="AM24" s="135">
        <v>12</v>
      </c>
      <c r="AN24" s="130">
        <f t="shared" si="7"/>
        <v>12.33</v>
      </c>
      <c r="AO24" s="119"/>
      <c r="AP24" s="341">
        <f t="shared" si="20"/>
        <v>2037</v>
      </c>
      <c r="AQ24" s="128">
        <f t="shared" si="32"/>
        <v>4.7728292811563495</v>
      </c>
      <c r="AR24" s="135">
        <v>12</v>
      </c>
      <c r="AS24" s="130">
        <f t="shared" si="8"/>
        <v>4.7728292811563495</v>
      </c>
      <c r="AT24" s="119"/>
      <c r="AU24" s="341">
        <f t="shared" si="21"/>
        <v>2037</v>
      </c>
      <c r="AV24" s="128">
        <f t="shared" si="33"/>
        <v>5.4972551057881001</v>
      </c>
      <c r="AW24" s="135">
        <v>12</v>
      </c>
      <c r="AX24" s="130">
        <f t="shared" si="9"/>
        <v>5.4972551057881001</v>
      </c>
      <c r="AY24" s="119"/>
      <c r="AZ24" s="135">
        <f t="shared" si="22"/>
        <v>2037</v>
      </c>
      <c r="BA24" s="128">
        <f t="shared" si="34"/>
        <v>0</v>
      </c>
      <c r="BB24" s="135">
        <v>12</v>
      </c>
      <c r="BC24" s="130">
        <f t="shared" si="10"/>
        <v>0</v>
      </c>
      <c r="BE24" s="135">
        <f t="shared" si="23"/>
        <v>2037</v>
      </c>
      <c r="BF24" s="128">
        <f t="shared" si="35"/>
        <v>0</v>
      </c>
      <c r="BG24" s="135">
        <v>12</v>
      </c>
      <c r="BH24" s="130">
        <f t="shared" si="11"/>
        <v>0</v>
      </c>
    </row>
    <row r="25" spans="2:60">
      <c r="B25" s="135">
        <f t="shared" si="12"/>
        <v>2038</v>
      </c>
      <c r="C25" s="128">
        <f t="shared" si="24"/>
        <v>65.650000000000006</v>
      </c>
      <c r="D25" s="135">
        <v>12</v>
      </c>
      <c r="E25" s="130">
        <f t="shared" si="0"/>
        <v>65.650000000000006</v>
      </c>
      <c r="F25" s="119"/>
      <c r="G25" s="135">
        <f t="shared" si="13"/>
        <v>2038</v>
      </c>
      <c r="H25" s="128">
        <f t="shared" si="25"/>
        <v>14.51</v>
      </c>
      <c r="I25" s="135">
        <v>12</v>
      </c>
      <c r="J25" s="130">
        <f t="shared" si="1"/>
        <v>14.51</v>
      </c>
      <c r="K25" s="119"/>
      <c r="L25" s="135">
        <f t="shared" si="14"/>
        <v>2038</v>
      </c>
      <c r="M25" s="128">
        <f t="shared" si="26"/>
        <v>32.54</v>
      </c>
      <c r="N25" s="135">
        <v>12</v>
      </c>
      <c r="O25" s="130">
        <f t="shared" si="2"/>
        <v>32.54</v>
      </c>
      <c r="Q25" s="135">
        <f t="shared" si="15"/>
        <v>2038</v>
      </c>
      <c r="R25" s="128">
        <f t="shared" si="27"/>
        <v>3.54</v>
      </c>
      <c r="S25" s="135">
        <v>12</v>
      </c>
      <c r="T25" s="130">
        <f t="shared" si="3"/>
        <v>3.5400000000000005</v>
      </c>
      <c r="U25" s="119"/>
      <c r="V25" s="135">
        <f t="shared" si="16"/>
        <v>2038</v>
      </c>
      <c r="W25" s="128">
        <f t="shared" si="28"/>
        <v>0.53</v>
      </c>
      <c r="X25" s="135">
        <v>12</v>
      </c>
      <c r="Y25" s="130">
        <f t="shared" si="4"/>
        <v>0.53</v>
      </c>
      <c r="Z25" s="119"/>
      <c r="AA25" s="135">
        <f t="shared" si="17"/>
        <v>2038</v>
      </c>
      <c r="AB25" s="128">
        <f t="shared" si="29"/>
        <v>2.06</v>
      </c>
      <c r="AC25" s="135">
        <v>12</v>
      </c>
      <c r="AD25" s="130">
        <f t="shared" si="5"/>
        <v>2.06</v>
      </c>
      <c r="AE25" s="119"/>
      <c r="AF25" s="135">
        <f t="shared" si="18"/>
        <v>2038</v>
      </c>
      <c r="AG25" s="128">
        <f t="shared" si="30"/>
        <v>25.88</v>
      </c>
      <c r="AH25" s="135">
        <v>12</v>
      </c>
      <c r="AI25" s="130">
        <f t="shared" si="6"/>
        <v>25.88</v>
      </c>
      <c r="AJ25" s="119"/>
      <c r="AK25" s="135">
        <f t="shared" si="19"/>
        <v>2038</v>
      </c>
      <c r="AL25" s="128">
        <f t="shared" si="31"/>
        <v>12.61</v>
      </c>
      <c r="AM25" s="135">
        <v>12</v>
      </c>
      <c r="AN25" s="130">
        <f t="shared" si="7"/>
        <v>12.61</v>
      </c>
      <c r="AO25" s="119"/>
      <c r="AP25" s="135">
        <f t="shared" si="20"/>
        <v>2038</v>
      </c>
      <c r="AQ25" s="128">
        <f t="shared" si="32"/>
        <v>4.88</v>
      </c>
      <c r="AR25" s="135">
        <v>12</v>
      </c>
      <c r="AS25" s="130">
        <f t="shared" si="8"/>
        <v>4.88</v>
      </c>
      <c r="AT25" s="119"/>
      <c r="AU25" s="135">
        <f t="shared" si="21"/>
        <v>2038</v>
      </c>
      <c r="AV25" s="128">
        <f t="shared" si="33"/>
        <v>5.62</v>
      </c>
      <c r="AW25" s="135">
        <v>12</v>
      </c>
      <c r="AX25" s="130">
        <f t="shared" si="9"/>
        <v>5.62</v>
      </c>
      <c r="AY25" s="119"/>
      <c r="AZ25" s="135">
        <f t="shared" si="22"/>
        <v>2038</v>
      </c>
      <c r="BA25" s="128">
        <f t="shared" si="34"/>
        <v>0</v>
      </c>
      <c r="BB25" s="135">
        <v>12</v>
      </c>
      <c r="BC25" s="130">
        <f t="shared" si="10"/>
        <v>0</v>
      </c>
      <c r="BE25" s="135">
        <f t="shared" si="23"/>
        <v>2038</v>
      </c>
      <c r="BF25" s="128">
        <f t="shared" si="35"/>
        <v>0</v>
      </c>
      <c r="BG25" s="135">
        <v>12</v>
      </c>
      <c r="BH25" s="130">
        <f t="shared" si="11"/>
        <v>0</v>
      </c>
    </row>
    <row r="26" spans="2:60">
      <c r="B26" s="135">
        <f t="shared" si="12"/>
        <v>2039</v>
      </c>
      <c r="C26" s="128">
        <f t="shared" si="24"/>
        <v>67.16</v>
      </c>
      <c r="D26" s="135">
        <v>12</v>
      </c>
      <c r="E26" s="130">
        <f t="shared" si="0"/>
        <v>67.16</v>
      </c>
      <c r="F26" s="119"/>
      <c r="G26" s="135">
        <f t="shared" si="13"/>
        <v>2039</v>
      </c>
      <c r="H26" s="128">
        <f t="shared" si="25"/>
        <v>14.84</v>
      </c>
      <c r="I26" s="135">
        <v>12</v>
      </c>
      <c r="J26" s="130">
        <f t="shared" si="1"/>
        <v>14.839999999999998</v>
      </c>
      <c r="K26" s="119"/>
      <c r="L26" s="135">
        <f t="shared" si="14"/>
        <v>2039</v>
      </c>
      <c r="M26" s="128">
        <f t="shared" si="26"/>
        <v>33.29</v>
      </c>
      <c r="N26" s="135">
        <v>12</v>
      </c>
      <c r="O26" s="130">
        <f t="shared" si="2"/>
        <v>33.29</v>
      </c>
      <c r="Q26" s="135">
        <f t="shared" si="15"/>
        <v>2039</v>
      </c>
      <c r="R26" s="128">
        <f t="shared" si="27"/>
        <v>3.62</v>
      </c>
      <c r="S26" s="135">
        <v>12</v>
      </c>
      <c r="T26" s="130">
        <f t="shared" si="3"/>
        <v>3.6199999999999997</v>
      </c>
      <c r="U26" s="119"/>
      <c r="V26" s="135">
        <f t="shared" si="16"/>
        <v>2039</v>
      </c>
      <c r="W26" s="128">
        <f t="shared" si="28"/>
        <v>0.54</v>
      </c>
      <c r="X26" s="135">
        <v>12</v>
      </c>
      <c r="Y26" s="130">
        <f t="shared" si="4"/>
        <v>0.54</v>
      </c>
      <c r="Z26" s="119"/>
      <c r="AA26" s="135">
        <f t="shared" si="17"/>
        <v>2039</v>
      </c>
      <c r="AB26" s="128">
        <f t="shared" si="29"/>
        <v>2.11</v>
      </c>
      <c r="AC26" s="135">
        <v>12</v>
      </c>
      <c r="AD26" s="130">
        <f t="shared" si="5"/>
        <v>2.11</v>
      </c>
      <c r="AE26" s="119"/>
      <c r="AF26" s="135">
        <f t="shared" si="18"/>
        <v>2039</v>
      </c>
      <c r="AG26" s="128">
        <f t="shared" si="30"/>
        <v>26.48</v>
      </c>
      <c r="AH26" s="135">
        <v>12</v>
      </c>
      <c r="AI26" s="130">
        <f t="shared" si="6"/>
        <v>26.48</v>
      </c>
      <c r="AJ26" s="119"/>
      <c r="AK26" s="135">
        <f t="shared" si="19"/>
        <v>2039</v>
      </c>
      <c r="AL26" s="128">
        <f t="shared" si="31"/>
        <v>12.9</v>
      </c>
      <c r="AM26" s="135">
        <v>12</v>
      </c>
      <c r="AN26" s="130">
        <f t="shared" si="7"/>
        <v>12.9</v>
      </c>
      <c r="AO26" s="119"/>
      <c r="AP26" s="135">
        <f t="shared" si="20"/>
        <v>2039</v>
      </c>
      <c r="AQ26" s="128">
        <f t="shared" si="32"/>
        <v>4.99</v>
      </c>
      <c r="AR26" s="135">
        <v>12</v>
      </c>
      <c r="AS26" s="130">
        <f t="shared" si="8"/>
        <v>4.99</v>
      </c>
      <c r="AT26" s="119"/>
      <c r="AU26" s="135">
        <f t="shared" si="21"/>
        <v>2039</v>
      </c>
      <c r="AV26" s="128">
        <f t="shared" si="33"/>
        <v>5.75</v>
      </c>
      <c r="AW26" s="135">
        <v>12</v>
      </c>
      <c r="AX26" s="130">
        <f t="shared" si="9"/>
        <v>5.75</v>
      </c>
      <c r="AY26" s="119"/>
      <c r="AZ26" s="135">
        <f t="shared" si="22"/>
        <v>2039</v>
      </c>
      <c r="BA26" s="128">
        <f t="shared" si="34"/>
        <v>0</v>
      </c>
      <c r="BB26" s="135">
        <v>12</v>
      </c>
      <c r="BC26" s="130">
        <f t="shared" si="10"/>
        <v>0</v>
      </c>
      <c r="BE26" s="135">
        <f t="shared" si="23"/>
        <v>2039</v>
      </c>
      <c r="BF26" s="128">
        <f t="shared" si="35"/>
        <v>0</v>
      </c>
      <c r="BG26" s="135">
        <v>12</v>
      </c>
      <c r="BH26" s="130">
        <f t="shared" si="11"/>
        <v>0</v>
      </c>
    </row>
    <row r="27" spans="2:60">
      <c r="B27" s="135">
        <f t="shared" si="12"/>
        <v>2040</v>
      </c>
      <c r="C27" s="128">
        <f t="shared" si="24"/>
        <v>68.7</v>
      </c>
      <c r="D27" s="135">
        <v>12</v>
      </c>
      <c r="E27" s="130">
        <f t="shared" si="0"/>
        <v>68.7</v>
      </c>
      <c r="F27" s="119"/>
      <c r="G27" s="135">
        <f t="shared" si="13"/>
        <v>2040</v>
      </c>
      <c r="H27" s="128">
        <f t="shared" si="25"/>
        <v>15.18</v>
      </c>
      <c r="I27" s="135">
        <v>12</v>
      </c>
      <c r="J27" s="130">
        <f t="shared" si="1"/>
        <v>15.18</v>
      </c>
      <c r="K27" s="119"/>
      <c r="L27" s="135">
        <f t="shared" si="14"/>
        <v>2040</v>
      </c>
      <c r="M27" s="128">
        <f t="shared" si="26"/>
        <v>34.06</v>
      </c>
      <c r="N27" s="135">
        <v>12</v>
      </c>
      <c r="O27" s="130">
        <f t="shared" si="2"/>
        <v>34.06</v>
      </c>
      <c r="Q27" s="135">
        <f t="shared" si="15"/>
        <v>2040</v>
      </c>
      <c r="R27" s="128">
        <f t="shared" si="27"/>
        <v>3.7</v>
      </c>
      <c r="S27" s="135">
        <v>12</v>
      </c>
      <c r="T27" s="130">
        <f t="shared" si="3"/>
        <v>3.7000000000000006</v>
      </c>
      <c r="U27" s="119"/>
      <c r="V27" s="135">
        <f t="shared" si="16"/>
        <v>2040</v>
      </c>
      <c r="W27" s="128">
        <f t="shared" si="28"/>
        <v>0.55000000000000004</v>
      </c>
      <c r="X27" s="135">
        <v>12</v>
      </c>
      <c r="Y27" s="130">
        <f t="shared" si="4"/>
        <v>0.55000000000000004</v>
      </c>
      <c r="Z27" s="119"/>
      <c r="AA27" s="135">
        <f t="shared" si="17"/>
        <v>2040</v>
      </c>
      <c r="AB27" s="128">
        <f t="shared" si="29"/>
        <v>2.16</v>
      </c>
      <c r="AC27" s="135">
        <v>12</v>
      </c>
      <c r="AD27" s="130">
        <f t="shared" si="5"/>
        <v>2.16</v>
      </c>
      <c r="AE27" s="119"/>
      <c r="AF27" s="135">
        <f t="shared" si="18"/>
        <v>2040</v>
      </c>
      <c r="AG27" s="128">
        <f t="shared" si="30"/>
        <v>27.09</v>
      </c>
      <c r="AH27" s="135">
        <v>12</v>
      </c>
      <c r="AI27" s="130">
        <f t="shared" si="6"/>
        <v>27.09</v>
      </c>
      <c r="AJ27" s="119"/>
      <c r="AK27" s="135">
        <f t="shared" si="19"/>
        <v>2040</v>
      </c>
      <c r="AL27" s="128">
        <f t="shared" si="31"/>
        <v>13.2</v>
      </c>
      <c r="AM27" s="135">
        <v>12</v>
      </c>
      <c r="AN27" s="130">
        <f t="shared" si="7"/>
        <v>13.199999999999998</v>
      </c>
      <c r="AO27" s="119"/>
      <c r="AP27" s="135">
        <f t="shared" si="20"/>
        <v>2040</v>
      </c>
      <c r="AQ27" s="128">
        <f t="shared" si="32"/>
        <v>5.0999999999999996</v>
      </c>
      <c r="AR27" s="135">
        <v>12</v>
      </c>
      <c r="AS27" s="130">
        <f t="shared" si="8"/>
        <v>5.0999999999999996</v>
      </c>
      <c r="AT27" s="119"/>
      <c r="AU27" s="135">
        <f t="shared" si="21"/>
        <v>2040</v>
      </c>
      <c r="AV27" s="128">
        <f t="shared" si="33"/>
        <v>5.88</v>
      </c>
      <c r="AW27" s="135">
        <v>12</v>
      </c>
      <c r="AX27" s="130">
        <f t="shared" si="9"/>
        <v>5.88</v>
      </c>
      <c r="AY27" s="119"/>
      <c r="AZ27" s="135">
        <f t="shared" si="22"/>
        <v>2040</v>
      </c>
      <c r="BA27" s="128">
        <f t="shared" si="34"/>
        <v>0</v>
      </c>
      <c r="BB27" s="135">
        <v>12</v>
      </c>
      <c r="BC27" s="130">
        <f t="shared" si="10"/>
        <v>0</v>
      </c>
      <c r="BE27" s="135">
        <f t="shared" si="23"/>
        <v>2040</v>
      </c>
      <c r="BF27" s="128">
        <f t="shared" si="35"/>
        <v>0</v>
      </c>
      <c r="BG27" s="135">
        <v>12</v>
      </c>
      <c r="BH27" s="130">
        <f t="shared" si="11"/>
        <v>0</v>
      </c>
    </row>
    <row r="28" spans="2:60">
      <c r="B28" s="135">
        <f t="shared" si="12"/>
        <v>2041</v>
      </c>
      <c r="C28" s="128">
        <f t="shared" si="24"/>
        <v>70.28</v>
      </c>
      <c r="D28" s="135">
        <v>12</v>
      </c>
      <c r="E28" s="130">
        <f t="shared" si="0"/>
        <v>70.28</v>
      </c>
      <c r="F28" s="119"/>
      <c r="G28" s="135">
        <f t="shared" si="13"/>
        <v>2041</v>
      </c>
      <c r="H28" s="128">
        <f t="shared" si="25"/>
        <v>15.53</v>
      </c>
      <c r="I28" s="135">
        <v>12</v>
      </c>
      <c r="J28" s="130">
        <f t="shared" si="1"/>
        <v>15.53</v>
      </c>
      <c r="K28" s="119"/>
      <c r="L28" s="135">
        <f t="shared" si="14"/>
        <v>2041</v>
      </c>
      <c r="M28" s="128">
        <f t="shared" si="26"/>
        <v>34.840000000000003</v>
      </c>
      <c r="N28" s="135">
        <v>12</v>
      </c>
      <c r="O28" s="130">
        <f t="shared" si="2"/>
        <v>34.840000000000003</v>
      </c>
      <c r="Q28" s="135">
        <f t="shared" si="15"/>
        <v>2041</v>
      </c>
      <c r="R28" s="128">
        <f t="shared" si="27"/>
        <v>3.79</v>
      </c>
      <c r="S28" s="135">
        <v>12</v>
      </c>
      <c r="T28" s="130">
        <f t="shared" si="3"/>
        <v>3.7900000000000005</v>
      </c>
      <c r="U28" s="119"/>
      <c r="V28" s="135">
        <f t="shared" si="16"/>
        <v>2041</v>
      </c>
      <c r="W28" s="128">
        <f t="shared" si="28"/>
        <v>0.56000000000000005</v>
      </c>
      <c r="X28" s="135">
        <v>12</v>
      </c>
      <c r="Y28" s="130">
        <f t="shared" si="4"/>
        <v>0.56000000000000005</v>
      </c>
      <c r="Z28" s="119"/>
      <c r="AA28" s="135">
        <f t="shared" si="17"/>
        <v>2041</v>
      </c>
      <c r="AB28" s="128">
        <f t="shared" si="29"/>
        <v>2.21</v>
      </c>
      <c r="AC28" s="135">
        <v>12</v>
      </c>
      <c r="AD28" s="130">
        <f t="shared" si="5"/>
        <v>2.21</v>
      </c>
      <c r="AE28" s="119"/>
      <c r="AF28" s="135">
        <f t="shared" si="18"/>
        <v>2041</v>
      </c>
      <c r="AG28" s="128">
        <f t="shared" si="30"/>
        <v>27.71</v>
      </c>
      <c r="AH28" s="135">
        <v>12</v>
      </c>
      <c r="AI28" s="130">
        <f t="shared" si="6"/>
        <v>27.709999999999997</v>
      </c>
      <c r="AJ28" s="119"/>
      <c r="AK28" s="135">
        <f t="shared" si="19"/>
        <v>2041</v>
      </c>
      <c r="AL28" s="128">
        <f t="shared" si="31"/>
        <v>13.5</v>
      </c>
      <c r="AM28" s="135">
        <v>12</v>
      </c>
      <c r="AN28" s="130">
        <f t="shared" si="7"/>
        <v>13.5</v>
      </c>
      <c r="AO28" s="119"/>
      <c r="AP28" s="135">
        <f t="shared" si="20"/>
        <v>2041</v>
      </c>
      <c r="AQ28" s="128">
        <f t="shared" si="32"/>
        <v>5.22</v>
      </c>
      <c r="AR28" s="135">
        <v>12</v>
      </c>
      <c r="AS28" s="130">
        <f t="shared" si="8"/>
        <v>5.22</v>
      </c>
      <c r="AT28" s="119"/>
      <c r="AU28" s="135">
        <f t="shared" si="21"/>
        <v>2041</v>
      </c>
      <c r="AV28" s="128">
        <f t="shared" si="33"/>
        <v>6.02</v>
      </c>
      <c r="AW28" s="135">
        <v>12</v>
      </c>
      <c r="AX28" s="130">
        <f t="shared" si="9"/>
        <v>6.02</v>
      </c>
      <c r="AY28" s="119"/>
      <c r="AZ28" s="135">
        <f t="shared" si="22"/>
        <v>2041</v>
      </c>
      <c r="BA28" s="128">
        <f t="shared" si="34"/>
        <v>0</v>
      </c>
      <c r="BB28" s="135">
        <v>12</v>
      </c>
      <c r="BC28" s="130">
        <f t="shared" si="10"/>
        <v>0</v>
      </c>
      <c r="BE28" s="135">
        <f t="shared" si="23"/>
        <v>2041</v>
      </c>
      <c r="BF28" s="128">
        <f t="shared" si="35"/>
        <v>0</v>
      </c>
      <c r="BG28" s="135">
        <v>12</v>
      </c>
      <c r="BH28" s="130">
        <f t="shared" si="11"/>
        <v>0</v>
      </c>
    </row>
    <row r="29" spans="2:60">
      <c r="B29" s="135">
        <f t="shared" si="12"/>
        <v>2042</v>
      </c>
      <c r="C29" s="128">
        <f t="shared" si="24"/>
        <v>71.900000000000006</v>
      </c>
      <c r="D29" s="135">
        <v>12</v>
      </c>
      <c r="E29" s="130">
        <f t="shared" si="0"/>
        <v>71.900000000000006</v>
      </c>
      <c r="F29" s="119"/>
      <c r="G29" s="135">
        <f t="shared" si="13"/>
        <v>2042</v>
      </c>
      <c r="H29" s="128">
        <f t="shared" si="25"/>
        <v>15.89</v>
      </c>
      <c r="I29" s="135">
        <v>12</v>
      </c>
      <c r="J29" s="130">
        <f t="shared" si="1"/>
        <v>15.89</v>
      </c>
      <c r="K29" s="119"/>
      <c r="L29" s="135">
        <f t="shared" si="14"/>
        <v>2042</v>
      </c>
      <c r="M29" s="128">
        <f t="shared" si="26"/>
        <v>35.64</v>
      </c>
      <c r="N29" s="135">
        <v>12</v>
      </c>
      <c r="O29" s="130">
        <f t="shared" si="2"/>
        <v>35.64</v>
      </c>
      <c r="Q29" s="135">
        <f t="shared" si="15"/>
        <v>2042</v>
      </c>
      <c r="R29" s="128">
        <f t="shared" si="27"/>
        <v>3.88</v>
      </c>
      <c r="S29" s="135">
        <v>12</v>
      </c>
      <c r="T29" s="130">
        <f t="shared" si="3"/>
        <v>3.8800000000000003</v>
      </c>
      <c r="U29" s="119"/>
      <c r="V29" s="135">
        <f t="shared" si="16"/>
        <v>2042</v>
      </c>
      <c r="W29" s="128">
        <f t="shared" si="28"/>
        <v>0.56999999999999995</v>
      </c>
      <c r="X29" s="135">
        <v>12</v>
      </c>
      <c r="Y29" s="130">
        <f t="shared" si="4"/>
        <v>0.56999999999999995</v>
      </c>
      <c r="Z29" s="119"/>
      <c r="AA29" s="135">
        <f t="shared" si="17"/>
        <v>2042</v>
      </c>
      <c r="AB29" s="128">
        <f t="shared" si="29"/>
        <v>2.2599999999999998</v>
      </c>
      <c r="AC29" s="135">
        <v>12</v>
      </c>
      <c r="AD29" s="130">
        <f t="shared" si="5"/>
        <v>2.2599999999999998</v>
      </c>
      <c r="AE29" s="119"/>
      <c r="AF29" s="135">
        <f t="shared" si="18"/>
        <v>2042</v>
      </c>
      <c r="AG29" s="128">
        <f t="shared" si="30"/>
        <v>28.35</v>
      </c>
      <c r="AH29" s="135">
        <v>12</v>
      </c>
      <c r="AI29" s="130">
        <f t="shared" si="6"/>
        <v>28.350000000000005</v>
      </c>
      <c r="AJ29" s="119"/>
      <c r="AK29" s="135">
        <f t="shared" si="19"/>
        <v>2042</v>
      </c>
      <c r="AL29" s="128">
        <f t="shared" si="31"/>
        <v>13.81</v>
      </c>
      <c r="AM29" s="135">
        <v>12</v>
      </c>
      <c r="AN29" s="130">
        <f t="shared" si="7"/>
        <v>13.81</v>
      </c>
      <c r="AO29" s="119"/>
      <c r="AP29" s="135">
        <f t="shared" si="20"/>
        <v>2042</v>
      </c>
      <c r="AQ29" s="128">
        <f t="shared" si="32"/>
        <v>5.34</v>
      </c>
      <c r="AR29" s="135">
        <v>12</v>
      </c>
      <c r="AS29" s="130">
        <f t="shared" si="8"/>
        <v>5.34</v>
      </c>
      <c r="AT29" s="119"/>
      <c r="AU29" s="135">
        <f t="shared" si="21"/>
        <v>2042</v>
      </c>
      <c r="AV29" s="128">
        <f t="shared" si="33"/>
        <v>6.16</v>
      </c>
      <c r="AW29" s="135">
        <v>12</v>
      </c>
      <c r="AX29" s="130">
        <f t="shared" si="9"/>
        <v>6.16</v>
      </c>
      <c r="AY29" s="119"/>
      <c r="AZ29" s="135">
        <f t="shared" si="22"/>
        <v>2042</v>
      </c>
      <c r="BA29" s="128">
        <f t="shared" si="34"/>
        <v>0</v>
      </c>
      <c r="BB29" s="135">
        <v>12</v>
      </c>
      <c r="BC29" s="130">
        <f t="shared" si="10"/>
        <v>0</v>
      </c>
      <c r="BE29" s="135">
        <f t="shared" si="23"/>
        <v>2042</v>
      </c>
      <c r="BF29" s="128">
        <f t="shared" si="35"/>
        <v>0</v>
      </c>
      <c r="BG29" s="135">
        <v>12</v>
      </c>
      <c r="BH29" s="130">
        <f t="shared" si="11"/>
        <v>0</v>
      </c>
    </row>
    <row r="30" spans="2:60">
      <c r="B30" s="135">
        <f t="shared" si="12"/>
        <v>2043</v>
      </c>
      <c r="C30" s="128">
        <f t="shared" si="24"/>
        <v>73.63</v>
      </c>
      <c r="D30" s="135">
        <v>12</v>
      </c>
      <c r="E30" s="130">
        <f t="shared" si="0"/>
        <v>73.63</v>
      </c>
      <c r="F30" s="119"/>
      <c r="G30" s="135">
        <f t="shared" si="13"/>
        <v>2043</v>
      </c>
      <c r="H30" s="128">
        <f t="shared" si="25"/>
        <v>16.27</v>
      </c>
      <c r="I30" s="135">
        <v>12</v>
      </c>
      <c r="J30" s="130">
        <f t="shared" si="1"/>
        <v>16.27</v>
      </c>
      <c r="K30" s="119"/>
      <c r="L30" s="135">
        <f t="shared" si="14"/>
        <v>2043</v>
      </c>
      <c r="M30" s="128">
        <f t="shared" si="26"/>
        <v>36.5</v>
      </c>
      <c r="N30" s="135">
        <v>12</v>
      </c>
      <c r="O30" s="130">
        <f t="shared" si="2"/>
        <v>36.5</v>
      </c>
      <c r="Q30" s="135">
        <f t="shared" si="15"/>
        <v>2043</v>
      </c>
      <c r="R30" s="128">
        <f t="shared" si="27"/>
        <v>3.97</v>
      </c>
      <c r="S30" s="135">
        <v>12</v>
      </c>
      <c r="T30" s="130">
        <f t="shared" si="3"/>
        <v>3.97</v>
      </c>
      <c r="U30" s="119"/>
      <c r="V30" s="135">
        <f t="shared" si="16"/>
        <v>2043</v>
      </c>
      <c r="W30" s="128">
        <f t="shared" si="28"/>
        <v>0.57999999999999996</v>
      </c>
      <c r="X30" s="135">
        <v>12</v>
      </c>
      <c r="Y30" s="130">
        <f t="shared" si="4"/>
        <v>0.57999999999999996</v>
      </c>
      <c r="Z30" s="119"/>
      <c r="AA30" s="135">
        <f t="shared" si="17"/>
        <v>2043</v>
      </c>
      <c r="AB30" s="128">
        <f t="shared" si="29"/>
        <v>2.31</v>
      </c>
      <c r="AC30" s="135">
        <v>12</v>
      </c>
      <c r="AD30" s="130">
        <f t="shared" si="5"/>
        <v>2.31</v>
      </c>
      <c r="AE30" s="119"/>
      <c r="AF30" s="135">
        <f t="shared" si="18"/>
        <v>2043</v>
      </c>
      <c r="AG30" s="128">
        <f t="shared" si="30"/>
        <v>29.03</v>
      </c>
      <c r="AH30" s="135">
        <v>12</v>
      </c>
      <c r="AI30" s="130">
        <f t="shared" si="6"/>
        <v>29.03</v>
      </c>
      <c r="AJ30" s="119"/>
      <c r="AK30" s="135">
        <f t="shared" si="19"/>
        <v>2043</v>
      </c>
      <c r="AL30" s="128">
        <f t="shared" si="31"/>
        <v>14.14</v>
      </c>
      <c r="AM30" s="135">
        <v>12</v>
      </c>
      <c r="AN30" s="130">
        <f t="shared" si="7"/>
        <v>14.14</v>
      </c>
      <c r="AO30" s="119"/>
      <c r="AP30" s="135">
        <f t="shared" si="20"/>
        <v>2043</v>
      </c>
      <c r="AQ30" s="128">
        <f t="shared" si="32"/>
        <v>5.47</v>
      </c>
      <c r="AR30" s="135">
        <v>12</v>
      </c>
      <c r="AS30" s="130">
        <f t="shared" si="8"/>
        <v>5.47</v>
      </c>
      <c r="AT30" s="119"/>
      <c r="AU30" s="135">
        <f t="shared" si="21"/>
        <v>2043</v>
      </c>
      <c r="AV30" s="128">
        <f t="shared" si="33"/>
        <v>6.31</v>
      </c>
      <c r="AW30" s="135">
        <v>12</v>
      </c>
      <c r="AX30" s="130">
        <f t="shared" si="9"/>
        <v>6.31</v>
      </c>
      <c r="AY30" s="119"/>
      <c r="AZ30" s="135">
        <f t="shared" si="22"/>
        <v>2043</v>
      </c>
      <c r="BA30" s="128">
        <f t="shared" si="34"/>
        <v>0</v>
      </c>
      <c r="BB30" s="135">
        <v>12</v>
      </c>
      <c r="BC30" s="130">
        <f t="shared" si="10"/>
        <v>0</v>
      </c>
      <c r="BE30" s="135">
        <f t="shared" si="23"/>
        <v>2043</v>
      </c>
      <c r="BF30" s="128">
        <f t="shared" si="35"/>
        <v>0</v>
      </c>
      <c r="BG30" s="135">
        <v>12</v>
      </c>
      <c r="BH30" s="130">
        <f t="shared" si="11"/>
        <v>0</v>
      </c>
    </row>
    <row r="31" spans="2:60">
      <c r="B31" s="135">
        <f t="shared" si="12"/>
        <v>2044</v>
      </c>
      <c r="C31" s="128">
        <f t="shared" si="24"/>
        <v>75.400000000000006</v>
      </c>
      <c r="D31" s="135">
        <v>12</v>
      </c>
      <c r="E31" s="130">
        <f t="shared" si="0"/>
        <v>75.400000000000006</v>
      </c>
      <c r="F31" s="119"/>
      <c r="G31" s="135">
        <f t="shared" si="13"/>
        <v>2044</v>
      </c>
      <c r="H31" s="128">
        <f t="shared" si="25"/>
        <v>16.66</v>
      </c>
      <c r="I31" s="135">
        <v>12</v>
      </c>
      <c r="J31" s="130">
        <f t="shared" si="1"/>
        <v>16.66</v>
      </c>
      <c r="K31" s="119"/>
      <c r="L31" s="135">
        <f t="shared" si="14"/>
        <v>2044</v>
      </c>
      <c r="M31" s="128">
        <f t="shared" si="26"/>
        <v>37.380000000000003</v>
      </c>
      <c r="N31" s="135">
        <v>12</v>
      </c>
      <c r="O31" s="130">
        <f t="shared" si="2"/>
        <v>37.380000000000003</v>
      </c>
      <c r="Q31" s="135">
        <f t="shared" si="15"/>
        <v>2044</v>
      </c>
      <c r="R31" s="128">
        <f t="shared" si="27"/>
        <v>4.07</v>
      </c>
      <c r="S31" s="135">
        <v>12</v>
      </c>
      <c r="T31" s="130">
        <f t="shared" si="3"/>
        <v>4.07</v>
      </c>
      <c r="U31" s="119"/>
      <c r="V31" s="135">
        <f t="shared" si="16"/>
        <v>2044</v>
      </c>
      <c r="W31" s="128">
        <f t="shared" si="28"/>
        <v>0.59</v>
      </c>
      <c r="X31" s="135">
        <v>12</v>
      </c>
      <c r="Y31" s="130">
        <f t="shared" si="4"/>
        <v>0.59</v>
      </c>
      <c r="Z31" s="119"/>
      <c r="AA31" s="135">
        <f t="shared" si="17"/>
        <v>2044</v>
      </c>
      <c r="AB31" s="128">
        <f t="shared" si="29"/>
        <v>2.37</v>
      </c>
      <c r="AC31" s="135">
        <v>12</v>
      </c>
      <c r="AD31" s="130">
        <f t="shared" si="5"/>
        <v>2.37</v>
      </c>
      <c r="AE31" s="119"/>
      <c r="AF31" s="135">
        <f t="shared" si="18"/>
        <v>2044</v>
      </c>
      <c r="AG31" s="128">
        <f t="shared" si="30"/>
        <v>29.73</v>
      </c>
      <c r="AH31" s="135">
        <v>12</v>
      </c>
      <c r="AI31" s="130">
        <f t="shared" si="6"/>
        <v>29.73</v>
      </c>
      <c r="AJ31" s="119"/>
      <c r="AK31" s="135">
        <f t="shared" si="19"/>
        <v>2044</v>
      </c>
      <c r="AL31" s="128">
        <f t="shared" si="31"/>
        <v>14.48</v>
      </c>
      <c r="AM31" s="135">
        <v>12</v>
      </c>
      <c r="AN31" s="130">
        <f t="shared" si="7"/>
        <v>14.479999999999999</v>
      </c>
      <c r="AO31" s="119"/>
      <c r="AP31" s="135">
        <f t="shared" si="20"/>
        <v>2044</v>
      </c>
      <c r="AQ31" s="128">
        <f t="shared" si="32"/>
        <v>5.6</v>
      </c>
      <c r="AR31" s="135">
        <v>12</v>
      </c>
      <c r="AS31" s="130">
        <f t="shared" si="8"/>
        <v>5.5999999999999988</v>
      </c>
      <c r="AT31" s="119"/>
      <c r="AU31" s="135">
        <f t="shared" si="21"/>
        <v>2044</v>
      </c>
      <c r="AV31" s="128">
        <f t="shared" si="33"/>
        <v>6.46</v>
      </c>
      <c r="AW31" s="135">
        <v>12</v>
      </c>
      <c r="AX31" s="130">
        <f t="shared" si="9"/>
        <v>6.46</v>
      </c>
      <c r="AY31" s="119"/>
      <c r="AZ31" s="135">
        <f t="shared" si="22"/>
        <v>2044</v>
      </c>
      <c r="BA31" s="128">
        <f t="shared" si="34"/>
        <v>0</v>
      </c>
      <c r="BB31" s="135">
        <v>12</v>
      </c>
      <c r="BC31" s="130">
        <f t="shared" si="10"/>
        <v>0</v>
      </c>
      <c r="BE31" s="135">
        <f t="shared" si="23"/>
        <v>2044</v>
      </c>
      <c r="BF31" s="128">
        <f t="shared" si="35"/>
        <v>0</v>
      </c>
      <c r="BG31" s="135">
        <v>12</v>
      </c>
      <c r="BH31" s="130">
        <f t="shared" si="11"/>
        <v>0</v>
      </c>
    </row>
    <row r="32" spans="2:60">
      <c r="B32" s="135">
        <f t="shared" si="12"/>
        <v>2045</v>
      </c>
      <c r="C32" s="128">
        <f t="shared" si="24"/>
        <v>77.209999999999994</v>
      </c>
      <c r="D32" s="135">
        <v>12</v>
      </c>
      <c r="E32" s="130">
        <f t="shared" si="0"/>
        <v>77.209999999999994</v>
      </c>
      <c r="F32" s="119"/>
      <c r="G32" s="135">
        <f t="shared" si="13"/>
        <v>2045</v>
      </c>
      <c r="H32" s="128">
        <f t="shared" si="25"/>
        <v>17.059999999999999</v>
      </c>
      <c r="I32" s="135">
        <v>12</v>
      </c>
      <c r="J32" s="130">
        <f t="shared" si="1"/>
        <v>17.059999999999999</v>
      </c>
      <c r="K32" s="119"/>
      <c r="L32" s="135">
        <f t="shared" si="14"/>
        <v>2045</v>
      </c>
      <c r="M32" s="128">
        <f t="shared" si="26"/>
        <v>38.28</v>
      </c>
      <c r="N32" s="135">
        <v>12</v>
      </c>
      <c r="O32" s="130">
        <f t="shared" si="2"/>
        <v>38.28</v>
      </c>
      <c r="Q32" s="135">
        <f t="shared" si="15"/>
        <v>2045</v>
      </c>
      <c r="R32" s="128">
        <f t="shared" si="27"/>
        <v>4.17</v>
      </c>
      <c r="S32" s="135">
        <v>12</v>
      </c>
      <c r="T32" s="130">
        <f t="shared" si="3"/>
        <v>4.17</v>
      </c>
      <c r="U32" s="119"/>
      <c r="V32" s="135">
        <f t="shared" si="16"/>
        <v>2045</v>
      </c>
      <c r="W32" s="128">
        <f t="shared" si="28"/>
        <v>0.6</v>
      </c>
      <c r="X32" s="135">
        <v>12</v>
      </c>
      <c r="Y32" s="130">
        <f t="shared" si="4"/>
        <v>0.6</v>
      </c>
      <c r="Z32" s="119"/>
      <c r="AA32" s="135">
        <f t="shared" si="17"/>
        <v>2045</v>
      </c>
      <c r="AB32" s="128">
        <f t="shared" si="29"/>
        <v>2.4300000000000002</v>
      </c>
      <c r="AC32" s="135">
        <v>12</v>
      </c>
      <c r="AD32" s="130">
        <f t="shared" si="5"/>
        <v>2.4300000000000002</v>
      </c>
      <c r="AE32" s="119"/>
      <c r="AF32" s="135">
        <f t="shared" si="18"/>
        <v>2045</v>
      </c>
      <c r="AG32" s="128">
        <f t="shared" si="30"/>
        <v>30.44</v>
      </c>
      <c r="AH32" s="135">
        <v>12</v>
      </c>
      <c r="AI32" s="130">
        <f t="shared" si="6"/>
        <v>30.44</v>
      </c>
      <c r="AJ32" s="119"/>
      <c r="AK32" s="135">
        <f t="shared" si="19"/>
        <v>2045</v>
      </c>
      <c r="AL32" s="128">
        <f t="shared" si="31"/>
        <v>14.83</v>
      </c>
      <c r="AM32" s="135">
        <v>12</v>
      </c>
      <c r="AN32" s="130">
        <f t="shared" si="7"/>
        <v>14.83</v>
      </c>
      <c r="AO32" s="119"/>
      <c r="AP32" s="135">
        <f t="shared" si="20"/>
        <v>2045</v>
      </c>
      <c r="AQ32" s="128">
        <f t="shared" si="32"/>
        <v>5.73</v>
      </c>
      <c r="AR32" s="135">
        <v>12</v>
      </c>
      <c r="AS32" s="130">
        <f t="shared" si="8"/>
        <v>5.73</v>
      </c>
      <c r="AT32" s="119"/>
      <c r="AU32" s="135">
        <f t="shared" si="21"/>
        <v>2045</v>
      </c>
      <c r="AV32" s="128">
        <f t="shared" si="33"/>
        <v>6.62</v>
      </c>
      <c r="AW32" s="135">
        <v>12</v>
      </c>
      <c r="AX32" s="130">
        <f t="shared" si="9"/>
        <v>6.62</v>
      </c>
      <c r="AY32" s="119"/>
      <c r="AZ32" s="135">
        <f t="shared" si="22"/>
        <v>2045</v>
      </c>
      <c r="BA32" s="128">
        <f t="shared" si="34"/>
        <v>0</v>
      </c>
      <c r="BB32" s="135">
        <v>12</v>
      </c>
      <c r="BC32" s="130">
        <f t="shared" si="10"/>
        <v>0</v>
      </c>
      <c r="BE32" s="135">
        <f t="shared" si="23"/>
        <v>2045</v>
      </c>
      <c r="BF32" s="128">
        <f t="shared" si="35"/>
        <v>0</v>
      </c>
      <c r="BG32" s="135">
        <v>12</v>
      </c>
      <c r="BH32" s="130">
        <f t="shared" si="11"/>
        <v>0</v>
      </c>
    </row>
    <row r="33" spans="2:60">
      <c r="B33" s="135"/>
      <c r="C33" s="128"/>
      <c r="D33" s="135"/>
      <c r="E33" s="130"/>
      <c r="F33" s="119"/>
      <c r="G33" s="135"/>
      <c r="H33" s="128"/>
      <c r="I33" s="135"/>
      <c r="J33" s="130"/>
      <c r="K33" s="119"/>
      <c r="L33" s="135"/>
      <c r="M33" s="128"/>
      <c r="N33" s="135"/>
      <c r="O33" s="130"/>
      <c r="Q33" s="135"/>
      <c r="R33" s="128"/>
      <c r="S33" s="135"/>
      <c r="T33" s="130"/>
      <c r="U33" s="119"/>
      <c r="V33" s="135"/>
      <c r="W33" s="128"/>
      <c r="X33" s="135"/>
      <c r="Y33" s="130"/>
      <c r="Z33" s="119"/>
      <c r="AA33" s="135"/>
      <c r="AB33" s="128"/>
      <c r="AC33" s="135"/>
      <c r="AD33" s="130"/>
      <c r="AE33" s="119"/>
      <c r="AF33" s="135"/>
      <c r="AG33" s="128"/>
      <c r="AH33" s="135"/>
      <c r="AI33" s="130"/>
      <c r="AJ33" s="119"/>
      <c r="AK33" s="135"/>
      <c r="AL33" s="128"/>
      <c r="AM33" s="135"/>
      <c r="AN33" s="130"/>
      <c r="AO33" s="119"/>
      <c r="AP33" s="135"/>
      <c r="AQ33" s="128"/>
      <c r="AR33" s="135"/>
      <c r="AS33" s="130"/>
      <c r="AT33" s="119"/>
      <c r="AU33" s="135"/>
      <c r="AV33" s="128"/>
      <c r="AW33" s="135"/>
      <c r="AX33" s="130"/>
      <c r="AY33" s="119"/>
      <c r="AZ33" s="135"/>
      <c r="BA33" s="128"/>
      <c r="BB33" s="135"/>
      <c r="BC33" s="130"/>
      <c r="BE33" s="135"/>
      <c r="BF33" s="128"/>
      <c r="BG33" s="135"/>
      <c r="BH33" s="130"/>
    </row>
    <row r="34" spans="2:60">
      <c r="B34" s="135"/>
      <c r="C34" s="131"/>
      <c r="D34" s="128"/>
      <c r="E34" s="128"/>
      <c r="F34" s="129"/>
      <c r="G34" s="135"/>
      <c r="H34" s="131"/>
      <c r="I34" s="128"/>
      <c r="J34" s="128"/>
      <c r="K34" s="129"/>
      <c r="L34" s="135"/>
      <c r="M34" s="131"/>
      <c r="N34" s="128"/>
      <c r="O34" s="128"/>
      <c r="Q34" s="135"/>
      <c r="R34" s="131"/>
      <c r="S34" s="128"/>
      <c r="T34" s="128"/>
      <c r="U34" s="129"/>
      <c r="V34" s="135"/>
      <c r="W34" s="131"/>
      <c r="X34" s="128"/>
      <c r="Y34" s="128"/>
      <c r="Z34" s="129"/>
      <c r="AA34" s="135"/>
      <c r="AB34" s="131"/>
      <c r="AC34" s="128"/>
      <c r="AD34" s="128"/>
      <c r="AE34" s="129"/>
      <c r="AF34" s="135"/>
      <c r="AG34" s="131"/>
      <c r="AH34" s="128"/>
      <c r="AI34" s="128"/>
      <c r="AJ34" s="129"/>
      <c r="AK34" s="135"/>
      <c r="AL34" s="131"/>
      <c r="AM34" s="128"/>
      <c r="AN34" s="128"/>
      <c r="AO34" s="129"/>
      <c r="AP34" s="135"/>
      <c r="AQ34" s="131"/>
      <c r="AR34" s="128"/>
      <c r="AS34" s="128"/>
      <c r="AT34" s="129"/>
      <c r="AU34" s="135"/>
      <c r="AV34" s="131"/>
      <c r="AW34" s="128"/>
      <c r="AX34" s="128"/>
      <c r="AY34" s="129"/>
      <c r="AZ34" s="135"/>
      <c r="BA34" s="131"/>
      <c r="BB34" s="128"/>
      <c r="BC34" s="128"/>
      <c r="BD34" s="137"/>
      <c r="BE34" s="135"/>
      <c r="BF34" s="131"/>
      <c r="BG34" s="128"/>
      <c r="BH34" s="128"/>
    </row>
    <row r="35" spans="2:60" s="119" customFormat="1" ht="12" customHeight="1">
      <c r="C35" s="128" t="s">
        <v>103</v>
      </c>
      <c r="D35" s="349">
        <f>INDEX([29]Sheet1!$A:$A,MATCH(B4,[29]Sheet1!$G:$G,0),1)</f>
        <v>2024</v>
      </c>
      <c r="H35" s="128" t="s">
        <v>103</v>
      </c>
      <c r="I35" s="349">
        <f>INDEX([29]Sheet1!$A:$A,MATCH(G$4,[29]Sheet1!$G:$G,0),1)</f>
        <v>2030</v>
      </c>
      <c r="M35" s="128" t="s">
        <v>103</v>
      </c>
      <c r="N35" s="349">
        <f>INDEX([29]Sheet1!$A:$A,MATCH(L$4,[29]Sheet1!$G:$G,0),1)</f>
        <v>2036</v>
      </c>
      <c r="R35" s="128" t="s">
        <v>103</v>
      </c>
      <c r="S35" s="349">
        <f>INDEX([29]Sheet1!$A:$A,MATCH(Q$4,[29]Sheet1!$G:$G,0),1)</f>
        <v>2024</v>
      </c>
      <c r="W35" s="128" t="s">
        <v>103</v>
      </c>
      <c r="X35" s="349">
        <f>INDEX([29]Sheet1!$A:$A,MATCH(V$4,[29]Sheet1!$G:$G,0),1)</f>
        <v>2024</v>
      </c>
      <c r="AB35" s="128" t="s">
        <v>103</v>
      </c>
      <c r="AC35" s="349">
        <f>INDEX([29]Sheet1!$A:$A,MATCH(LEFT(AA$4,LEN(AA$4)-5),[29]Sheet1!$G:$G,0),1)</f>
        <v>2023</v>
      </c>
      <c r="AG35" s="128" t="s">
        <v>103</v>
      </c>
      <c r="AH35" s="351">
        <f>[29]Sheet1!$A$10</f>
        <v>2030</v>
      </c>
      <c r="AL35" s="128" t="s">
        <v>103</v>
      </c>
      <c r="AM35" s="349">
        <f>INDEX([29]Sheet1!$A:$A,MATCH(AK$4,[29]Sheet1!$G:$G,0),1)</f>
        <v>2033</v>
      </c>
      <c r="AQ35" s="128" t="s">
        <v>103</v>
      </c>
      <c r="AR35" s="349">
        <f>INDEX([29]Sheet1!$A:$A,MATCH(AP$4,[29]Sheet1!$G:$G,0),1)</f>
        <v>2037</v>
      </c>
      <c r="AV35" s="128" t="s">
        <v>103</v>
      </c>
      <c r="AW35" s="349">
        <f>INDEX([29]Sheet1!$A:$A,MATCH(AU$4,[29]Sheet1!$G:$G,0),1)</f>
        <v>2037</v>
      </c>
      <c r="BA35" s="128" t="s">
        <v>103</v>
      </c>
      <c r="BB35" s="351">
        <f>[29]Sheet1!$A$8</f>
        <v>2029</v>
      </c>
      <c r="BF35" s="128" t="s">
        <v>103</v>
      </c>
      <c r="BG35" s="351">
        <f>[29]Sheet1!$A$4</f>
        <v>2024</v>
      </c>
    </row>
    <row r="36" spans="2:60">
      <c r="C36" s="176" t="s">
        <v>84</v>
      </c>
      <c r="D36" s="349">
        <f>INDEX([29]Sheet1!$I:$I,MATCH(B$4,[29]Sheet1!$G:$G,0),1)</f>
        <v>1920</v>
      </c>
      <c r="H36" s="176" t="s">
        <v>84</v>
      </c>
      <c r="I36" s="349">
        <f>INDEX([29]Sheet1!$I:$I,MATCH(G$4,[29]Sheet1!$G:$G,0),1)</f>
        <v>1100</v>
      </c>
      <c r="M36" s="176" t="s">
        <v>84</v>
      </c>
      <c r="N36" s="349">
        <f>INDEX([29]Sheet1!$I:$I,MATCH(L$4,[29]Sheet1!$G:$G,0),1)</f>
        <v>430</v>
      </c>
      <c r="R36" s="176" t="s">
        <v>84</v>
      </c>
      <c r="S36" s="349">
        <f>INDEX([29]Sheet1!$I:$I,MATCH(Q$4,[29]Sheet1!$G:$G,0),1)</f>
        <v>600</v>
      </c>
      <c r="W36" s="176" t="s">
        <v>84</v>
      </c>
      <c r="X36" s="349">
        <f>INDEX([29]Sheet1!$I:$I,MATCH(V$4,[29]Sheet1!$G:$G,0),1)</f>
        <v>405</v>
      </c>
      <c r="AB36" s="176" t="s">
        <v>84</v>
      </c>
      <c r="AC36" s="349">
        <f>INDEX([29]Sheet1!$I:$I,MATCH(LEFT(AA$4,LEN(AA$4)-5),[29]Sheet1!$G:$G,0),1)</f>
        <v>300</v>
      </c>
      <c r="AG36" s="176" t="s">
        <v>84</v>
      </c>
      <c r="AH36" s="351">
        <f>[29]Sheet1!$I$10</f>
        <v>500</v>
      </c>
      <c r="AL36" s="176" t="s">
        <v>84</v>
      </c>
      <c r="AM36" s="349">
        <f>INDEX([29]Sheet1!$I:$I,MATCH(AK$4,[29]Sheet1!$G:$G,0),1)</f>
        <v>475</v>
      </c>
      <c r="AQ36" s="176" t="s">
        <v>84</v>
      </c>
      <c r="AR36" s="349">
        <f>INDEX([29]Sheet1!$I:$I,MATCH(AP$4,[29]Sheet1!$G:$G,0),1)</f>
        <v>442.8</v>
      </c>
      <c r="AV36" s="176" t="s">
        <v>84</v>
      </c>
      <c r="AW36" s="349">
        <f>INDEX([29]Sheet1!$I:$I,MATCH(AU$4,[29]Sheet1!$G:$G,0),1)</f>
        <v>369.8</v>
      </c>
      <c r="BA36" s="176" t="s">
        <v>84</v>
      </c>
      <c r="BB36" s="351">
        <f>[29]Sheet1!$K$8</f>
        <v>359.4</v>
      </c>
      <c r="BF36" s="176" t="s">
        <v>84</v>
      </c>
      <c r="BG36" s="351">
        <f>[29]Sheet1!$I$4</f>
        <v>354</v>
      </c>
    </row>
    <row r="37" spans="2:60">
      <c r="B37" s="129"/>
      <c r="C37" s="128" t="s">
        <v>177</v>
      </c>
      <c r="D37" s="128">
        <f>INDEX([29]Sheet1!$F:$F,MATCH(B$4,[29]Sheet1!$G:$G,0),1)</f>
        <v>1542.049</v>
      </c>
      <c r="G37" s="129"/>
      <c r="H37" s="128" t="s">
        <v>177</v>
      </c>
      <c r="I37" s="128">
        <f>INDEX([29]Sheet1!$F:$F,MATCH(G$4,[29]Sheet1!$G:$G,0),1)</f>
        <v>223.26</v>
      </c>
      <c r="L37" s="129"/>
      <c r="M37" s="128" t="s">
        <v>177</v>
      </c>
      <c r="N37" s="128">
        <f>INDEX([29]Sheet1!$F:$F,MATCH(L$4,[29]Sheet1!$G:$G,0),1)</f>
        <v>224.316</v>
      </c>
      <c r="Q37" s="129"/>
      <c r="R37" s="128" t="s">
        <v>177</v>
      </c>
      <c r="S37" s="128">
        <f>INDEX([29]Sheet1!$F:$F,MATCH(Q$4,[29]Sheet1!$G:$G,0),1)</f>
        <v>25.99</v>
      </c>
      <c r="V37" s="129"/>
      <c r="W37" s="128" t="s">
        <v>177</v>
      </c>
      <c r="X37" s="128">
        <f>INDEX([29]Sheet1!$F:$F,MATCH(V$4,[29]Sheet1!$G:$G,0),1)</f>
        <v>2.6589999999999998</v>
      </c>
      <c r="AA37" s="129"/>
      <c r="AB37" s="128" t="s">
        <v>177</v>
      </c>
      <c r="AC37" s="128">
        <f>INDEX([29]Sheet1!$F:$F,MATCH(LEFT(AA$4,LEN(AA$4)-5),[29]Sheet1!$G:$G,0),1)</f>
        <v>7.3890000000000002</v>
      </c>
      <c r="AF37" s="129"/>
      <c r="AG37" s="128" t="s">
        <v>177</v>
      </c>
      <c r="AH37" s="352">
        <f>[29]Sheet1!$F$10</f>
        <v>181.00800000000001</v>
      </c>
      <c r="AK37" s="129"/>
      <c r="AL37" s="128" t="s">
        <v>177</v>
      </c>
      <c r="AM37" s="128">
        <f>INDEX([29]Sheet1!$F:$F,MATCH(AK$4,[29]Sheet1!$G:$G,0),1)</f>
        <v>89.744</v>
      </c>
      <c r="AP37" s="129"/>
      <c r="AQ37" s="128" t="s">
        <v>177</v>
      </c>
      <c r="AR37" s="128">
        <f>INDEX([29]Sheet1!$F:$F,MATCH(AP$4,[29]Sheet1!$G:$G,0),1)</f>
        <v>35.457999999999998</v>
      </c>
      <c r="AU37" s="129"/>
      <c r="AV37" s="128" t="s">
        <v>177</v>
      </c>
      <c r="AW37" s="128">
        <f>INDEX([29]Sheet1!$F:$F,MATCH(AU$4,[29]Sheet1!$G:$G,0),1)</f>
        <v>34.106999999999999</v>
      </c>
      <c r="AZ37" s="129"/>
      <c r="BA37" s="128" t="s">
        <v>177</v>
      </c>
      <c r="BB37" s="352">
        <v>0</v>
      </c>
      <c r="BE37" s="129"/>
      <c r="BF37" s="128" t="s">
        <v>177</v>
      </c>
      <c r="BG37" s="352">
        <v>0</v>
      </c>
    </row>
    <row r="38" spans="2:60">
      <c r="B38" s="129"/>
      <c r="C38" s="128" t="s">
        <v>178</v>
      </c>
      <c r="D38" s="347">
        <f>[29]Sheet1!$H$3</f>
        <v>5.9603158827233105E-2</v>
      </c>
      <c r="G38" s="129"/>
      <c r="H38" s="128" t="s">
        <v>178</v>
      </c>
      <c r="I38" s="347">
        <f>[29]Sheet1!$H$3</f>
        <v>5.9603158827233105E-2</v>
      </c>
      <c r="L38" s="129"/>
      <c r="M38" s="128" t="s">
        <v>178</v>
      </c>
      <c r="N38" s="347">
        <f>[29]Sheet1!$H$3</f>
        <v>5.9603158827233105E-2</v>
      </c>
      <c r="Q38" s="129"/>
      <c r="R38" s="128" t="s">
        <v>178</v>
      </c>
      <c r="S38" s="347">
        <f>[29]Sheet1!$H$3</f>
        <v>5.9603158827233105E-2</v>
      </c>
      <c r="V38" s="129"/>
      <c r="W38" s="128" t="s">
        <v>178</v>
      </c>
      <c r="X38" s="347">
        <f>[29]Sheet1!$H$3</f>
        <v>5.9603158827233105E-2</v>
      </c>
      <c r="AA38" s="129"/>
      <c r="AB38" s="128" t="s">
        <v>178</v>
      </c>
      <c r="AC38" s="347">
        <f>[29]Sheet1!$H$3</f>
        <v>5.9603158827233105E-2</v>
      </c>
      <c r="AF38" s="129"/>
      <c r="AG38" s="128" t="s">
        <v>178</v>
      </c>
      <c r="AH38" s="347">
        <f>[29]Sheet1!$H$3</f>
        <v>5.9603158827233105E-2</v>
      </c>
      <c r="AK38" s="129"/>
      <c r="AL38" s="128" t="s">
        <v>178</v>
      </c>
      <c r="AM38" s="347">
        <f>[29]Sheet1!$H$3</f>
        <v>5.9603158827233105E-2</v>
      </c>
      <c r="AP38" s="129"/>
      <c r="AQ38" s="128" t="s">
        <v>178</v>
      </c>
      <c r="AR38" s="347">
        <f>[29]Sheet1!$H$3</f>
        <v>5.9603158827233105E-2</v>
      </c>
      <c r="AU38" s="129"/>
      <c r="AV38" s="128" t="s">
        <v>178</v>
      </c>
      <c r="AW38" s="347">
        <f>[29]Sheet1!$H$3</f>
        <v>5.9603158827233105E-2</v>
      </c>
      <c r="AZ38" s="129"/>
      <c r="BA38" s="128" t="s">
        <v>178</v>
      </c>
      <c r="BB38" s="347">
        <f>[29]Sheet1!$H$3</f>
        <v>5.9603158827233105E-2</v>
      </c>
      <c r="BE38" s="129"/>
      <c r="BF38" s="128" t="s">
        <v>178</v>
      </c>
      <c r="BG38" s="347">
        <f>[29]Sheet1!$H$3</f>
        <v>5.9603158827233105E-2</v>
      </c>
    </row>
    <row r="39" spans="2:60" ht="41.25" customHeight="1">
      <c r="B39" s="413" t="s">
        <v>176</v>
      </c>
      <c r="C39" s="413"/>
      <c r="D39" s="348">
        <f>D37*1000000*D38/(D36*1000)</f>
        <v>47.870308055404152</v>
      </c>
      <c r="G39" s="413" t="s">
        <v>190</v>
      </c>
      <c r="H39" s="413"/>
      <c r="I39" s="348">
        <f>I37*1000000*I38/(I36*1000)</f>
        <v>12.097273854334603</v>
      </c>
      <c r="L39" s="413" t="s">
        <v>192</v>
      </c>
      <c r="M39" s="413"/>
      <c r="N39" s="348">
        <f>N37*1000000*N38/(N36*1000)</f>
        <v>31.092888780208423</v>
      </c>
      <c r="Q39" s="413" t="s">
        <v>176</v>
      </c>
      <c r="R39" s="413"/>
      <c r="S39" s="348">
        <f>S37*1000000*S38/(S36*1000)</f>
        <v>2.5818101631996475</v>
      </c>
      <c r="V39" s="413" t="s">
        <v>176</v>
      </c>
      <c r="W39" s="413"/>
      <c r="X39" s="348">
        <f>X37*1000000*X38/(X36*1000)</f>
        <v>0.39132049215213044</v>
      </c>
      <c r="AA39" s="413" t="s">
        <v>181</v>
      </c>
      <c r="AB39" s="413"/>
      <c r="AC39" s="348">
        <f>AC37*1000000*AC38/(AC36*1000)</f>
        <v>1.4680258019147514</v>
      </c>
      <c r="AF39" s="413" t="s">
        <v>190</v>
      </c>
      <c r="AG39" s="413"/>
      <c r="AH39" s="348">
        <f>AH37*1000000*AH38/(AH36*1000)</f>
        <v>21.577297145999619</v>
      </c>
      <c r="AK39" s="413" t="s">
        <v>189</v>
      </c>
      <c r="AL39" s="413"/>
      <c r="AM39" s="348">
        <f>AM37*1000000*AM38/(AM36*1000)</f>
        <v>11.261107127981489</v>
      </c>
      <c r="AP39" s="413" t="s">
        <v>194</v>
      </c>
      <c r="AQ39" s="413"/>
      <c r="AR39" s="348">
        <f>AR37*1000000*AR38/(AR36*1000)</f>
        <v>4.7728292811563495</v>
      </c>
      <c r="AU39" s="413" t="s">
        <v>194</v>
      </c>
      <c r="AV39" s="413"/>
      <c r="AW39" s="348">
        <f>AW37*1000000*AW38/(AW36*1000)</f>
        <v>5.4972551057881001</v>
      </c>
      <c r="AZ39" s="413" t="s">
        <v>188</v>
      </c>
      <c r="BA39" s="413"/>
      <c r="BB39" s="348">
        <f>BB37*1000000*BB38/(BB36*1000)</f>
        <v>0</v>
      </c>
      <c r="BE39" s="413" t="s">
        <v>176</v>
      </c>
      <c r="BF39" s="413"/>
      <c r="BG39" s="348">
        <f>BG37*1000000*BG38/(BG36*1000)</f>
        <v>0</v>
      </c>
    </row>
    <row r="40" spans="2:60">
      <c r="B40" s="126"/>
      <c r="C40" s="131"/>
      <c r="D40" s="128"/>
      <c r="E40" s="128"/>
      <c r="F40" s="129"/>
      <c r="I40" s="130"/>
      <c r="J40" s="130"/>
      <c r="K40" s="129"/>
      <c r="N40" s="130"/>
      <c r="O40" s="130"/>
      <c r="U40" s="129"/>
      <c r="X40" s="130"/>
      <c r="Y40" s="130"/>
      <c r="Z40" s="129"/>
      <c r="AC40" s="130"/>
      <c r="AD40" s="130"/>
      <c r="AE40" s="129"/>
      <c r="AH40" s="130"/>
      <c r="AI40" s="130"/>
      <c r="AJ40" s="129"/>
      <c r="AM40" s="130"/>
      <c r="AN40" s="130"/>
      <c r="AO40" s="129"/>
      <c r="AR40" s="130"/>
      <c r="AS40" s="130"/>
      <c r="AT40" s="129"/>
      <c r="AW40" s="130"/>
      <c r="AX40" s="130"/>
      <c r="AY40" s="129"/>
      <c r="BB40" s="130"/>
      <c r="BC40" s="130"/>
      <c r="BD40" s="137"/>
    </row>
    <row r="41" spans="2:60">
      <c r="E41" s="128"/>
      <c r="I41" s="130"/>
      <c r="J41" s="130"/>
      <c r="K41" s="137"/>
    </row>
    <row r="42" spans="2:60" ht="13.5" thickBot="1">
      <c r="D42" s="154"/>
    </row>
    <row r="43" spans="2:60" ht="13.5" thickBot="1">
      <c r="C43" s="40" t="str">
        <f>"Company Official Inflation Forecast Dated "&amp;TEXT('Table 4'!$H$5,"mmmm dd, yyyy")</f>
        <v>Company Official Inflation Forecast Dated December 31, 2020</v>
      </c>
      <c r="D43" s="142"/>
      <c r="E43" s="142"/>
      <c r="F43" s="142"/>
      <c r="G43" s="142"/>
      <c r="H43" s="142"/>
      <c r="I43" s="142"/>
      <c r="J43" s="142"/>
      <c r="K43" s="144"/>
    </row>
    <row r="44" spans="2:60">
      <c r="C44" s="87">
        <v>2019</v>
      </c>
      <c r="D44" s="41">
        <f>VLOOKUP(C44,'[20]Inflation Forecast'!$B$6:$C$61,2,FALSE)</f>
        <v>1.7999999999999999E-2</v>
      </c>
      <c r="E44" s="85"/>
      <c r="F44" s="87">
        <f>C52+1</f>
        <v>2028</v>
      </c>
      <c r="G44" s="41">
        <f>VLOOKUP(F44,'[20]Inflation Forecast'!$B$6:$C$61,2,FALSE)</f>
        <v>2.3E-2</v>
      </c>
      <c r="H44" s="85"/>
      <c r="I44" s="87">
        <f>F52+1</f>
        <v>2037</v>
      </c>
      <c r="J44" s="41">
        <f>VLOOKUP(I44,'[20]Inflation Forecast'!$B$6:$C$61,2,FALSE)</f>
        <v>2.3E-2</v>
      </c>
    </row>
    <row r="45" spans="2:60">
      <c r="C45" s="87">
        <f t="shared" ref="C45:C52" si="36">C44+1</f>
        <v>2020</v>
      </c>
      <c r="D45" s="41">
        <f>VLOOKUP(C45,'[20]Inflation Forecast'!$B$6:$C$61,2,FALSE)</f>
        <v>1.2E-2</v>
      </c>
      <c r="E45" s="85"/>
      <c r="F45" s="87">
        <f t="shared" ref="F45:F52" si="37">F44+1</f>
        <v>2029</v>
      </c>
      <c r="G45" s="41">
        <f>VLOOKUP(F45,'[20]Inflation Forecast'!$B$6:$C$61,2,FALSE)</f>
        <v>2.3E-2</v>
      </c>
      <c r="H45" s="85"/>
      <c r="I45" s="87">
        <f t="shared" ref="I45:I52" si="38">I44+1</f>
        <v>2038</v>
      </c>
      <c r="J45" s="41">
        <f>VLOOKUP(I45,'[20]Inflation Forecast'!$B$6:$C$61,2,FALSE)</f>
        <v>2.3E-2</v>
      </c>
    </row>
    <row r="46" spans="2:60">
      <c r="C46" s="87">
        <f t="shared" si="36"/>
        <v>2021</v>
      </c>
      <c r="D46" s="41">
        <f>VLOOKUP(C46,'[20]Inflation Forecast'!$B$6:$C$61,2,FALSE)</f>
        <v>1.9E-2</v>
      </c>
      <c r="E46" s="85"/>
      <c r="F46" s="87">
        <f t="shared" si="37"/>
        <v>2030</v>
      </c>
      <c r="G46" s="41">
        <f>VLOOKUP(F46,'[20]Inflation Forecast'!$B$6:$C$61,2,FALSE)</f>
        <v>2.3E-2</v>
      </c>
      <c r="H46" s="85"/>
      <c r="I46" s="87">
        <f t="shared" si="38"/>
        <v>2039</v>
      </c>
      <c r="J46" s="41">
        <f>VLOOKUP(I46,'[20]Inflation Forecast'!$B$6:$C$61,2,FALSE)</f>
        <v>2.3E-2</v>
      </c>
    </row>
    <row r="47" spans="2:60">
      <c r="C47" s="87">
        <f t="shared" si="36"/>
        <v>2022</v>
      </c>
      <c r="D47" s="41">
        <f>VLOOKUP(C47,'[20]Inflation Forecast'!$B$6:$C$61,2,FALSE)</f>
        <v>2.1999999999999999E-2</v>
      </c>
      <c r="E47" s="85"/>
      <c r="F47" s="87">
        <f t="shared" si="37"/>
        <v>2031</v>
      </c>
      <c r="G47" s="41">
        <f>VLOOKUP(F47,'[20]Inflation Forecast'!$B$6:$C$61,2,FALSE)</f>
        <v>2.3E-2</v>
      </c>
      <c r="H47" s="85"/>
      <c r="I47" s="87">
        <f t="shared" si="38"/>
        <v>2040</v>
      </c>
      <c r="J47" s="41">
        <f>VLOOKUP(I47,'[20]Inflation Forecast'!$B$6:$C$61,2,FALSE)</f>
        <v>2.3E-2</v>
      </c>
    </row>
    <row r="48" spans="2:60" s="119" customFormat="1">
      <c r="B48" s="117"/>
      <c r="C48" s="87">
        <f t="shared" si="36"/>
        <v>2023</v>
      </c>
      <c r="D48" s="41">
        <f>VLOOKUP(C48,'[20]Inflation Forecast'!$B$6:$C$61,2,FALSE)</f>
        <v>0.02</v>
      </c>
      <c r="E48" s="85"/>
      <c r="F48" s="87">
        <f t="shared" si="37"/>
        <v>2032</v>
      </c>
      <c r="G48" s="41">
        <f>VLOOKUP(F48,'[20]Inflation Forecast'!$B$6:$C$61,2,FALSE)</f>
        <v>2.3E-2</v>
      </c>
      <c r="H48" s="85"/>
      <c r="I48" s="87">
        <f t="shared" si="38"/>
        <v>2041</v>
      </c>
      <c r="J48" s="41">
        <f>VLOOKUP(I48,'[20]Inflation Forecast'!$B$6:$C$61,2,FALSE)</f>
        <v>2.3E-2</v>
      </c>
      <c r="K48" s="117"/>
      <c r="L48" s="117"/>
      <c r="M48" s="117"/>
      <c r="N48" s="117"/>
      <c r="O48" s="117"/>
      <c r="P48" s="117"/>
      <c r="BG48" s="164"/>
    </row>
    <row r="49" spans="2:59" s="119" customFormat="1">
      <c r="B49" s="117"/>
      <c r="C49" s="87">
        <f t="shared" si="36"/>
        <v>2024</v>
      </c>
      <c r="D49" s="41">
        <f>VLOOKUP(C49,'[20]Inflation Forecast'!$B$6:$C$61,2,FALSE)</f>
        <v>0.02</v>
      </c>
      <c r="E49" s="85"/>
      <c r="F49" s="87">
        <f t="shared" si="37"/>
        <v>2033</v>
      </c>
      <c r="G49" s="41">
        <f>VLOOKUP(F49,'[20]Inflation Forecast'!$B$6:$C$61,2,FALSE)</f>
        <v>2.3E-2</v>
      </c>
      <c r="H49" s="85"/>
      <c r="I49" s="87">
        <f t="shared" si="38"/>
        <v>2042</v>
      </c>
      <c r="J49" s="41">
        <f>VLOOKUP(I49,'[20]Inflation Forecast'!$B$6:$C$61,2,FALSE)</f>
        <v>2.3E-2</v>
      </c>
      <c r="K49" s="117"/>
      <c r="L49" s="117"/>
      <c r="M49" s="117"/>
      <c r="N49" s="117"/>
      <c r="O49" s="117"/>
      <c r="P49" s="117"/>
      <c r="BG49" s="164"/>
    </row>
    <row r="50" spans="2:59" s="119" customFormat="1">
      <c r="C50" s="87">
        <f t="shared" si="36"/>
        <v>2025</v>
      </c>
      <c r="D50" s="41">
        <f>VLOOKUP(C50,'[20]Inflation Forecast'!$B$6:$C$61,2,FALSE)</f>
        <v>2.1000000000000001E-2</v>
      </c>
      <c r="E50" s="86"/>
      <c r="F50" s="87">
        <f t="shared" si="37"/>
        <v>2034</v>
      </c>
      <c r="G50" s="41">
        <f>VLOOKUP(F50,'[20]Inflation Forecast'!$B$6:$C$61,2,FALSE)</f>
        <v>2.3E-2</v>
      </c>
      <c r="H50" s="86"/>
      <c r="I50" s="87">
        <f t="shared" si="38"/>
        <v>2043</v>
      </c>
      <c r="J50" s="41">
        <f>VLOOKUP(I50,'[20]Inflation Forecast'!$B$6:$C$61,2,FALSE)</f>
        <v>2.4E-2</v>
      </c>
      <c r="BG50" s="164"/>
    </row>
    <row r="51" spans="2:59" s="119" customFormat="1">
      <c r="C51" s="87">
        <f t="shared" si="36"/>
        <v>2026</v>
      </c>
      <c r="D51" s="41">
        <f>VLOOKUP(C51,'[20]Inflation Forecast'!$B$6:$C$61,2,FALSE)</f>
        <v>2.1999999999999999E-2</v>
      </c>
      <c r="E51" s="86"/>
      <c r="F51" s="87">
        <f t="shared" si="37"/>
        <v>2035</v>
      </c>
      <c r="G51" s="41">
        <f>VLOOKUP(F51,'[20]Inflation Forecast'!$B$6:$C$61,2,FALSE)</f>
        <v>2.3E-2</v>
      </c>
      <c r="H51" s="86"/>
      <c r="I51" s="87">
        <f t="shared" si="38"/>
        <v>2044</v>
      </c>
      <c r="J51" s="41">
        <f>VLOOKUP(I51,'[20]Inflation Forecast'!$B$6:$C$61,2,FALSE)</f>
        <v>2.4E-2</v>
      </c>
      <c r="BG51" s="164"/>
    </row>
    <row r="52" spans="2:59">
      <c r="B52" s="119"/>
      <c r="C52" s="87">
        <f t="shared" si="36"/>
        <v>2027</v>
      </c>
      <c r="D52" s="41">
        <f>VLOOKUP(C52,'[20]Inflation Forecast'!$B$6:$C$61,2,FALSE)</f>
        <v>2.3E-2</v>
      </c>
      <c r="E52" s="86"/>
      <c r="F52" s="87">
        <f t="shared" si="37"/>
        <v>2036</v>
      </c>
      <c r="G52" s="41">
        <f>VLOOKUP(F52,'[20]Inflation Forecast'!$B$6:$C$61,2,FALSE)</f>
        <v>2.3E-2</v>
      </c>
      <c r="H52" s="86"/>
      <c r="I52" s="87">
        <f t="shared" si="38"/>
        <v>2045</v>
      </c>
      <c r="J52" s="41">
        <f>VLOOKUP(I52,'[20]Inflation Forecast'!$B$6:$C$61,2,FALSE)</f>
        <v>2.4E-2</v>
      </c>
      <c r="K52" s="119"/>
      <c r="L52" s="119"/>
      <c r="M52" s="119"/>
      <c r="N52" s="119"/>
      <c r="O52" s="119"/>
      <c r="P52" s="119"/>
    </row>
    <row r="53" spans="2:59">
      <c r="B53" s="119"/>
      <c r="C53" s="119"/>
      <c r="D53" s="119"/>
      <c r="E53" s="119"/>
      <c r="F53" s="119"/>
      <c r="G53" s="119"/>
      <c r="H53" s="119"/>
      <c r="I53" s="119"/>
      <c r="J53" s="119"/>
      <c r="K53" s="119"/>
      <c r="L53" s="119"/>
      <c r="M53" s="119"/>
      <c r="N53" s="119"/>
      <c r="O53" s="119"/>
      <c r="P53" s="119"/>
    </row>
    <row r="64" spans="2:59">
      <c r="C64" s="150"/>
      <c r="D64" s="154"/>
    </row>
    <row r="65" spans="3:4">
      <c r="C65" s="150"/>
      <c r="D65" s="154"/>
    </row>
    <row r="66" spans="3:4">
      <c r="C66" s="150"/>
      <c r="D66" s="154"/>
    </row>
    <row r="67" spans="3:4">
      <c r="C67" s="150"/>
      <c r="D67" s="154"/>
    </row>
    <row r="68" spans="3:4">
      <c r="C68" s="150"/>
      <c r="D68" s="154"/>
    </row>
    <row r="69" spans="3:4">
      <c r="C69" s="150"/>
      <c r="D69" s="154"/>
    </row>
    <row r="70" spans="3:4">
      <c r="C70" s="150"/>
      <c r="D70" s="154"/>
    </row>
    <row r="71" spans="3:4">
      <c r="C71" s="150"/>
      <c r="D71" s="154"/>
    </row>
    <row r="72" spans="3:4">
      <c r="C72" s="150"/>
      <c r="D72" s="154"/>
    </row>
    <row r="73" spans="3:4">
      <c r="C73" s="150"/>
      <c r="D73" s="154"/>
    </row>
  </sheetData>
  <mergeCells count="24">
    <mergeCell ref="BE4:BH4"/>
    <mergeCell ref="BE39:BF39"/>
    <mergeCell ref="Q4:T4"/>
    <mergeCell ref="Q39:R39"/>
    <mergeCell ref="AZ4:BC4"/>
    <mergeCell ref="AZ39:BA39"/>
    <mergeCell ref="AF4:AI4"/>
    <mergeCell ref="AF39:AG39"/>
    <mergeCell ref="AK4:AN4"/>
    <mergeCell ref="AK39:AL39"/>
    <mergeCell ref="AP4:AS4"/>
    <mergeCell ref="AP39:AQ39"/>
    <mergeCell ref="AU4:AX4"/>
    <mergeCell ref="AU39:AV39"/>
    <mergeCell ref="B39:C39"/>
    <mergeCell ref="B4:E4"/>
    <mergeCell ref="AA4:AD4"/>
    <mergeCell ref="AA39:AB39"/>
    <mergeCell ref="V4:Y4"/>
    <mergeCell ref="V39:W39"/>
    <mergeCell ref="G4:J4"/>
    <mergeCell ref="G39:H39"/>
    <mergeCell ref="L4:O4"/>
    <mergeCell ref="L39:M39"/>
  </mergeCells>
  <printOptions horizontalCentered="1"/>
  <pageMargins left="0.8" right="0.3" top="0.4" bottom="0.4" header="0.5" footer="0.2"/>
  <pageSetup scale="78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P41"/>
  <sheetViews>
    <sheetView view="pageBreakPreview" topLeftCell="A2" zoomScale="60" zoomScaleNormal="80" workbookViewId="0">
      <selection activeCell="L33" sqref="L33"/>
    </sheetView>
  </sheetViews>
  <sheetFormatPr defaultColWidth="9.33203125" defaultRowHeight="12.75"/>
  <cols>
    <col min="1" max="1" width="2.83203125" style="3" customWidth="1"/>
    <col min="2" max="2" width="7" style="3" customWidth="1"/>
    <col min="3" max="12" width="10.1640625" style="3" customWidth="1"/>
    <col min="13" max="13" width="10.1640625" style="5" customWidth="1"/>
    <col min="14" max="15" width="10.1640625" style="3" customWidth="1"/>
    <col min="16" max="16" width="1.6640625" style="3" customWidth="1"/>
    <col min="17" max="16384" width="9.33203125" style="3"/>
  </cols>
  <sheetData>
    <row r="1" spans="2:16" s="211" customFormat="1" ht="15.75" hidden="1">
      <c r="B1" s="1" t="s">
        <v>35</v>
      </c>
      <c r="C1" s="1"/>
      <c r="D1" s="1"/>
      <c r="E1" s="1"/>
      <c r="F1" s="1"/>
      <c r="G1" s="208"/>
      <c r="H1" s="1"/>
      <c r="I1" s="1"/>
      <c r="J1" s="1"/>
      <c r="K1" s="1"/>
      <c r="L1" s="209"/>
      <c r="M1" s="210"/>
      <c r="N1" s="210"/>
      <c r="O1" s="210"/>
      <c r="P1" s="210"/>
    </row>
    <row r="2" spans="2:16" s="211" customFormat="1" ht="5.25" customHeight="1">
      <c r="B2" s="1"/>
      <c r="C2" s="1"/>
      <c r="D2" s="1"/>
      <c r="E2" s="1"/>
      <c r="F2" s="1"/>
      <c r="G2" s="208"/>
      <c r="H2" s="1"/>
      <c r="I2" s="1"/>
      <c r="J2" s="1"/>
      <c r="K2" s="1"/>
      <c r="L2" s="209"/>
      <c r="M2" s="210"/>
      <c r="N2" s="210"/>
      <c r="O2" s="210"/>
      <c r="P2" s="210"/>
    </row>
    <row r="3" spans="2:16" s="211" customFormat="1" ht="15.75">
      <c r="B3" s="1" t="s">
        <v>94</v>
      </c>
      <c r="C3" s="1"/>
      <c r="D3" s="1"/>
      <c r="E3" s="1"/>
      <c r="F3" s="1"/>
      <c r="G3" s="208"/>
      <c r="H3" s="1"/>
      <c r="I3" s="1"/>
      <c r="J3" s="1"/>
      <c r="K3" s="1"/>
      <c r="L3" s="209"/>
      <c r="M3" s="210"/>
      <c r="N3" s="210"/>
      <c r="O3" s="210"/>
      <c r="P3" s="210"/>
    </row>
    <row r="4" spans="2:16" s="213" customFormat="1" ht="15">
      <c r="B4" s="4" t="s">
        <v>95</v>
      </c>
      <c r="C4" s="4"/>
      <c r="D4" s="4"/>
      <c r="E4" s="4"/>
      <c r="F4" s="4"/>
      <c r="G4" s="4"/>
      <c r="H4" s="4"/>
      <c r="I4" s="4"/>
      <c r="J4" s="4"/>
      <c r="K4" s="4"/>
      <c r="L4" s="4"/>
      <c r="M4" s="212"/>
      <c r="N4" s="212"/>
      <c r="O4" s="212"/>
      <c r="P4" s="212"/>
    </row>
    <row r="5" spans="2:16" s="213" customFormat="1" ht="15">
      <c r="B5" s="4" t="str">
        <f ca="1">'Table 1'!B5</f>
        <v>Utah 2020.Q4_Wind - 80.0 MW and 29.5% CF</v>
      </c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</row>
    <row r="6" spans="2:16" s="213" customFormat="1" ht="15" hidden="1"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212"/>
      <c r="N6" s="212"/>
      <c r="O6" s="212"/>
      <c r="P6" s="212"/>
    </row>
    <row r="7" spans="2:16">
      <c r="D7" s="214"/>
      <c r="E7" s="214"/>
      <c r="F7" s="214"/>
      <c r="G7" s="215"/>
      <c r="H7" s="215"/>
      <c r="I7" s="215"/>
      <c r="J7" s="215"/>
      <c r="K7" s="215"/>
      <c r="L7" s="215"/>
      <c r="M7" s="216"/>
    </row>
    <row r="8" spans="2:16">
      <c r="B8" s="217"/>
      <c r="C8" s="217"/>
      <c r="D8" s="218" t="s">
        <v>96</v>
      </c>
      <c r="E8" s="219"/>
      <c r="F8" s="219"/>
      <c r="G8" s="218"/>
      <c r="H8" s="218"/>
      <c r="I8" s="220" t="s">
        <v>97</v>
      </c>
      <c r="J8" s="221"/>
      <c r="K8" s="221"/>
      <c r="L8" s="222"/>
      <c r="M8" s="223" t="s">
        <v>96</v>
      </c>
      <c r="N8" s="224"/>
      <c r="O8" s="225"/>
    </row>
    <row r="9" spans="2:16">
      <c r="B9" s="226" t="str">
        <f>'[19]Avoided Costs'!B4</f>
        <v>Year</v>
      </c>
      <c r="C9" s="226" t="str">
        <f>'[19]Avoided Costs'!C4</f>
        <v>Annual</v>
      </c>
      <c r="D9" s="227" t="str">
        <f>'[19]Avoided Costs'!D4</f>
        <v>Jan</v>
      </c>
      <c r="E9" s="228" t="str">
        <f>'[19]Avoided Costs'!E4</f>
        <v>Feb</v>
      </c>
      <c r="F9" s="228" t="str">
        <f>'[19]Avoided Costs'!F4</f>
        <v>Mar</v>
      </c>
      <c r="G9" s="228" t="str">
        <f>'[19]Avoided Costs'!G4</f>
        <v>Apr</v>
      </c>
      <c r="H9" s="229" t="str">
        <f>'[19]Avoided Costs'!H4</f>
        <v>May</v>
      </c>
      <c r="I9" s="171" t="str">
        <f>'[19]Avoided Costs'!I4</f>
        <v>Jun</v>
      </c>
      <c r="J9" s="171" t="str">
        <f>'[19]Avoided Costs'!J4</f>
        <v>Jul</v>
      </c>
      <c r="K9" s="171" t="str">
        <f>'[19]Avoided Costs'!K4</f>
        <v>Aug</v>
      </c>
      <c r="L9" s="171" t="str">
        <f>'[19]Avoided Costs'!L4</f>
        <v>Sep</v>
      </c>
      <c r="M9" s="227" t="str">
        <f>'[19]Avoided Costs'!M4</f>
        <v>Oct</v>
      </c>
      <c r="N9" s="228" t="str">
        <f>'[19]Avoided Costs'!N4</f>
        <v>Nov</v>
      </c>
      <c r="O9" s="229" t="str">
        <f>'[19]Avoided Costs'!O4</f>
        <v>Dec</v>
      </c>
    </row>
    <row r="10" spans="2:16" ht="12.75" customHeight="1">
      <c r="B10" s="207"/>
      <c r="C10" s="207"/>
      <c r="D10" s="230"/>
      <c r="E10" s="230"/>
      <c r="F10" s="230"/>
      <c r="G10" s="230"/>
      <c r="H10" s="230"/>
      <c r="I10" s="230"/>
      <c r="J10" s="230"/>
      <c r="K10" s="230"/>
      <c r="L10" s="230"/>
      <c r="M10" s="230"/>
      <c r="N10" s="230"/>
      <c r="O10" s="5"/>
    </row>
    <row r="11" spans="2:16" ht="12.75" customHeight="1">
      <c r="B11" s="231" t="s">
        <v>98</v>
      </c>
      <c r="C11" s="231"/>
      <c r="E11" s="214"/>
      <c r="F11" s="214"/>
      <c r="G11" s="214"/>
      <c r="H11" s="214"/>
      <c r="I11" s="214"/>
      <c r="J11" s="214"/>
      <c r="K11" s="214"/>
      <c r="L11" s="214"/>
      <c r="M11" s="214"/>
      <c r="N11" s="214"/>
      <c r="O11" s="5"/>
    </row>
    <row r="12" spans="2:16" ht="12.75" hidden="1" customHeight="1">
      <c r="B12" s="232"/>
      <c r="C12" s="233"/>
      <c r="D12" s="8"/>
      <c r="E12" s="8"/>
      <c r="F12" s="8"/>
      <c r="G12" s="8"/>
      <c r="H12" s="13"/>
      <c r="I12" s="234"/>
      <c r="J12" s="235"/>
      <c r="K12" s="235"/>
      <c r="L12" s="236"/>
      <c r="M12" s="234"/>
      <c r="N12" s="235"/>
      <c r="O12" s="236"/>
    </row>
    <row r="13" spans="2:16" ht="12.75" customHeight="1">
      <c r="B13" s="237">
        <f>'[19]Avoided Costs'!B7</f>
        <v>2021</v>
      </c>
      <c r="C13" s="238">
        <f>'[19]Avoided Costs'!C7</f>
        <v>18.5978452481157</v>
      </c>
      <c r="D13" s="239">
        <f>'[19]Avoided Costs'!D7</f>
        <v>21.266852465479801</v>
      </c>
      <c r="E13" s="239">
        <f>'[19]Avoided Costs'!E7</f>
        <v>17.140853366898213</v>
      </c>
      <c r="F13" s="239">
        <f>'[19]Avoided Costs'!F7</f>
        <v>15.69753394491682</v>
      </c>
      <c r="G13" s="239">
        <f>'[19]Avoided Costs'!G7</f>
        <v>13.944922683854879</v>
      </c>
      <c r="H13" s="240">
        <f>'[19]Avoided Costs'!H7</f>
        <v>13.489874149945496</v>
      </c>
      <c r="I13" s="241">
        <f>'[19]Avoided Costs'!I7</f>
        <v>15.428624270587262</v>
      </c>
      <c r="J13" s="239">
        <f>'[19]Avoided Costs'!J7</f>
        <v>33.386115653160005</v>
      </c>
      <c r="K13" s="239">
        <f>'[19]Avoided Costs'!K7</f>
        <v>29.086597477450873</v>
      </c>
      <c r="L13" s="240">
        <f>'[19]Avoided Costs'!L7</f>
        <v>18.630467769781518</v>
      </c>
      <c r="M13" s="241">
        <f>'[19]Avoided Costs'!M7</f>
        <v>16.316099437739382</v>
      </c>
      <c r="N13" s="239">
        <f>'[19]Avoided Costs'!N7</f>
        <v>19.016199902214773</v>
      </c>
      <c r="O13" s="240">
        <f>'[19]Avoided Costs'!O7</f>
        <v>22.043441682969387</v>
      </c>
    </row>
    <row r="14" spans="2:16" ht="12.75" customHeight="1">
      <c r="B14" s="254">
        <f>'[19]Avoided Costs'!B8</f>
        <v>2022</v>
      </c>
      <c r="C14" s="242">
        <f>'[19]Avoided Costs'!C8</f>
        <v>19.632077482885006</v>
      </c>
      <c r="D14" s="243">
        <f>'[19]Avoided Costs'!D8</f>
        <v>26.622388977466638</v>
      </c>
      <c r="E14" s="243">
        <f>'[19]Avoided Costs'!E8</f>
        <v>19.891432591029673</v>
      </c>
      <c r="F14" s="243">
        <f>'[19]Avoided Costs'!F8</f>
        <v>17.689928696933382</v>
      </c>
      <c r="G14" s="243">
        <f>'[19]Avoided Costs'!G8</f>
        <v>14.032194449146523</v>
      </c>
      <c r="H14" s="244">
        <f>'[19]Avoided Costs'!H8</f>
        <v>13.704973022868099</v>
      </c>
      <c r="I14" s="245">
        <f>'[19]Avoided Costs'!I8</f>
        <v>16.758540894293446</v>
      </c>
      <c r="J14" s="243">
        <f>'[19]Avoided Costs'!J8</f>
        <v>32.971452001842742</v>
      </c>
      <c r="K14" s="243">
        <f>'[19]Avoided Costs'!K8</f>
        <v>24.914682341114762</v>
      </c>
      <c r="L14" s="244">
        <f>'[19]Avoided Costs'!L8</f>
        <v>19.458694326202561</v>
      </c>
      <c r="M14" s="245">
        <f>'[19]Avoided Costs'!M8</f>
        <v>17.163414236806503</v>
      </c>
      <c r="N14" s="243">
        <f>'[19]Avoided Costs'!N8</f>
        <v>18.050222934301313</v>
      </c>
      <c r="O14" s="244">
        <f>'[19]Avoided Costs'!O8</f>
        <v>22.139531778464811</v>
      </c>
    </row>
    <row r="15" spans="2:16" ht="12.75" customHeight="1">
      <c r="B15" s="254">
        <f>'[19]Avoided Costs'!B9</f>
        <v>2023</v>
      </c>
      <c r="C15" s="242">
        <f>'[19]Avoided Costs'!C9</f>
        <v>-21.561141405994832</v>
      </c>
      <c r="D15" s="243">
        <f>'[19]Avoided Costs'!D9</f>
        <v>-20.847262505218666</v>
      </c>
      <c r="E15" s="243">
        <f>'[19]Avoided Costs'!E9</f>
        <v>-21.681618645376847</v>
      </c>
      <c r="F15" s="243">
        <f>'[19]Avoided Costs'!F9</f>
        <v>-21.835391148546357</v>
      </c>
      <c r="G15" s="243">
        <f>'[19]Avoided Costs'!G9</f>
        <v>-21.932860285514241</v>
      </c>
      <c r="H15" s="244">
        <f>'[19]Avoided Costs'!H9</f>
        <v>-21.96728400736901</v>
      </c>
      <c r="I15" s="245">
        <f>'[19]Avoided Costs'!I9</f>
        <v>-21.942904857934735</v>
      </c>
      <c r="J15" s="243">
        <f>'[19]Avoided Costs'!J9</f>
        <v>-21.565304116183608</v>
      </c>
      <c r="K15" s="243">
        <f>'[19]Avoided Costs'!K9</f>
        <v>-20.99195463494722</v>
      </c>
      <c r="L15" s="244">
        <f>'[19]Avoided Costs'!L9</f>
        <v>-21.767420943154068</v>
      </c>
      <c r="M15" s="245">
        <f>'[19]Avoided Costs'!M9</f>
        <v>-21.662479726772371</v>
      </c>
      <c r="N15" s="243">
        <f>'[19]Avoided Costs'!N9</f>
        <v>-21.567785888620858</v>
      </c>
      <c r="O15" s="244">
        <f>'[19]Avoided Costs'!O9</f>
        <v>-20.551315908989814</v>
      </c>
    </row>
    <row r="16" spans="2:16" ht="12.75" customHeight="1">
      <c r="B16" s="254">
        <f>'[19]Avoided Costs'!B10</f>
        <v>2024</v>
      </c>
      <c r="C16" s="242">
        <f>'[19]Avoided Costs'!C10</f>
        <v>-21.559758494403546</v>
      </c>
      <c r="D16" s="243">
        <f>'[19]Avoided Costs'!D10</f>
        <v>-21.824096685553901</v>
      </c>
      <c r="E16" s="243">
        <f>'[19]Avoided Costs'!E10</f>
        <v>-21.929369579838845</v>
      </c>
      <c r="F16" s="243">
        <f>'[19]Avoided Costs'!F10</f>
        <v>-21.846565929746934</v>
      </c>
      <c r="G16" s="243">
        <f>'[19]Avoided Costs'!G10</f>
        <v>-21.667054888888753</v>
      </c>
      <c r="H16" s="244">
        <f>'[19]Avoided Costs'!H10</f>
        <v>-21.933568714239158</v>
      </c>
      <c r="I16" s="245">
        <f>'[19]Avoided Costs'!I10</f>
        <v>-21.931500259828059</v>
      </c>
      <c r="J16" s="243">
        <f>'[19]Avoided Costs'!J10</f>
        <v>-19.928170424214894</v>
      </c>
      <c r="K16" s="243">
        <f>'[19]Avoided Costs'!K10</f>
        <v>-18.717565004901765</v>
      </c>
      <c r="L16" s="244">
        <f>'[19]Avoided Costs'!L10</f>
        <v>-21.351954399369511</v>
      </c>
      <c r="M16" s="245">
        <f>'[19]Avoided Costs'!M10</f>
        <v>-21.661934396631132</v>
      </c>
      <c r="N16" s="243">
        <f>'[19]Avoided Costs'!N10</f>
        <v>-21.840034996615955</v>
      </c>
      <c r="O16" s="244">
        <f>'[19]Avoided Costs'!O10</f>
        <v>-22.022748586103692</v>
      </c>
    </row>
    <row r="17" spans="2:15" ht="12.75" customHeight="1">
      <c r="B17" s="254">
        <f>'[19]Avoided Costs'!B11</f>
        <v>2025</v>
      </c>
      <c r="C17" s="242">
        <f>'[19]Avoided Costs'!C11</f>
        <v>-22.257583129071218</v>
      </c>
      <c r="D17" s="243">
        <f>'[19]Avoided Costs'!D11</f>
        <v>-22.705373369161581</v>
      </c>
      <c r="E17" s="243">
        <f>'[19]Avoided Costs'!E11</f>
        <v>-22.626868411191467</v>
      </c>
      <c r="F17" s="243">
        <f>'[19]Avoided Costs'!F11</f>
        <v>-22.565874236965172</v>
      </c>
      <c r="G17" s="243">
        <f>'[19]Avoided Costs'!G11</f>
        <v>-22.59634626005192</v>
      </c>
      <c r="H17" s="244">
        <f>'[19]Avoided Costs'!H11</f>
        <v>-22.778162738255666</v>
      </c>
      <c r="I17" s="245">
        <f>'[19]Avoided Costs'!I11</f>
        <v>-22.556383972246891</v>
      </c>
      <c r="J17" s="243">
        <f>'[19]Avoided Costs'!J11</f>
        <v>-20.120754859062373</v>
      </c>
      <c r="K17" s="243">
        <f>'[19]Avoided Costs'!K11</f>
        <v>-18.170345316528238</v>
      </c>
      <c r="L17" s="244">
        <f>'[19]Avoided Costs'!L11</f>
        <v>-22.441096398673444</v>
      </c>
      <c r="M17" s="245">
        <f>'[19]Avoided Costs'!M11</f>
        <v>-22.415404283644417</v>
      </c>
      <c r="N17" s="243">
        <f>'[19]Avoided Costs'!N11</f>
        <v>-22.764979122445428</v>
      </c>
      <c r="O17" s="244">
        <f>'[19]Avoided Costs'!O11</f>
        <v>-22.577720622794587</v>
      </c>
    </row>
    <row r="18" spans="2:15" ht="12.75" customHeight="1">
      <c r="B18" s="254">
        <f>'[19]Avoided Costs'!B12</f>
        <v>2026</v>
      </c>
      <c r="C18" s="242">
        <f>'[19]Avoided Costs'!C12</f>
        <v>-22.12340637730599</v>
      </c>
      <c r="D18" s="243">
        <f>'[19]Avoided Costs'!D12</f>
        <v>-22.714582370312982</v>
      </c>
      <c r="E18" s="243">
        <f>'[19]Avoided Costs'!E12</f>
        <v>-22.603748766107774</v>
      </c>
      <c r="F18" s="243">
        <f>'[19]Avoided Costs'!F12</f>
        <v>-22.570443420786141</v>
      </c>
      <c r="G18" s="243">
        <f>'[19]Avoided Costs'!G12</f>
        <v>-22.478530290583087</v>
      </c>
      <c r="H18" s="244">
        <f>'[19]Avoided Costs'!H12</f>
        <v>-22.74997375350036</v>
      </c>
      <c r="I18" s="245">
        <f>'[19]Avoided Costs'!I12</f>
        <v>-22.633424865040453</v>
      </c>
      <c r="J18" s="243">
        <f>'[19]Avoided Costs'!J12</f>
        <v>-19.759587264962025</v>
      </c>
      <c r="K18" s="243">
        <f>'[19]Avoided Costs'!K12</f>
        <v>-16.425372350351381</v>
      </c>
      <c r="L18" s="244">
        <f>'[19]Avoided Costs'!L12</f>
        <v>-22.34442306411751</v>
      </c>
      <c r="M18" s="245">
        <f>'[19]Avoided Costs'!M12</f>
        <v>-22.456148968751002</v>
      </c>
      <c r="N18" s="243">
        <f>'[19]Avoided Costs'!N12</f>
        <v>-22.589172913755657</v>
      </c>
      <c r="O18" s="244">
        <f>'[19]Avoided Costs'!O12</f>
        <v>-22.47923853587174</v>
      </c>
    </row>
    <row r="19" spans="2:15" ht="12.75" customHeight="1">
      <c r="B19" s="254">
        <f>'[19]Avoided Costs'!B13</f>
        <v>2027</v>
      </c>
      <c r="C19" s="242">
        <f>'[19]Avoided Costs'!C13</f>
        <v>-22.526991405233925</v>
      </c>
      <c r="D19" s="243">
        <f>'[19]Avoided Costs'!D13</f>
        <v>-23.568028678898681</v>
      </c>
      <c r="E19" s="243">
        <f>'[19]Avoided Costs'!E13</f>
        <v>-23.467181394064031</v>
      </c>
      <c r="F19" s="243">
        <f>'[19]Avoided Costs'!F13</f>
        <v>-23.214859005326186</v>
      </c>
      <c r="G19" s="243">
        <f>'[19]Avoided Costs'!G13</f>
        <v>-23.365568160478219</v>
      </c>
      <c r="H19" s="244">
        <f>'[19]Avoided Costs'!H13</f>
        <v>-23.610454198511615</v>
      </c>
      <c r="I19" s="245">
        <f>'[19]Avoided Costs'!I13</f>
        <v>-23.322954743395837</v>
      </c>
      <c r="J19" s="243">
        <f>'[19]Avoided Costs'!J13</f>
        <v>-18.526078494767958</v>
      </c>
      <c r="K19" s="243">
        <f>'[19]Avoided Costs'!K13</f>
        <v>-10.966990210206625</v>
      </c>
      <c r="L19" s="244">
        <f>'[19]Avoided Costs'!L13</f>
        <v>-23.414232133107102</v>
      </c>
      <c r="M19" s="245">
        <f>'[19]Avoided Costs'!M13</f>
        <v>-23.291898442738123</v>
      </c>
      <c r="N19" s="243">
        <f>'[19]Avoided Costs'!N13</f>
        <v>-23.347231646806353</v>
      </c>
      <c r="O19" s="244">
        <f>'[19]Avoided Costs'!O13</f>
        <v>-23.264813884438375</v>
      </c>
    </row>
    <row r="20" spans="2:15" ht="12.75" customHeight="1">
      <c r="B20" s="254">
        <f>'[19]Avoided Costs'!B14</f>
        <v>2028</v>
      </c>
      <c r="C20" s="242">
        <f>'[19]Avoided Costs'!C14</f>
        <v>-22.288785478184792</v>
      </c>
      <c r="D20" s="243">
        <f>'[19]Avoided Costs'!D14</f>
        <v>-23.50219358689009</v>
      </c>
      <c r="E20" s="243">
        <f>'[19]Avoided Costs'!E14</f>
        <v>-23.199830151631133</v>
      </c>
      <c r="F20" s="243">
        <f>'[19]Avoided Costs'!F14</f>
        <v>-23.023721217512257</v>
      </c>
      <c r="G20" s="243">
        <f>'[19]Avoided Costs'!G14</f>
        <v>-23.23185950130668</v>
      </c>
      <c r="H20" s="244">
        <f>'[19]Avoided Costs'!H14</f>
        <v>-23.50201964028188</v>
      </c>
      <c r="I20" s="245">
        <f>'[19]Avoided Costs'!I14</f>
        <v>-22.527884512823459</v>
      </c>
      <c r="J20" s="243">
        <f>'[19]Avoided Costs'!J14</f>
        <v>-14.982347799055466</v>
      </c>
      <c r="K20" s="243">
        <f>'[19]Avoided Costs'!K14</f>
        <v>-17.414890102669055</v>
      </c>
      <c r="L20" s="244">
        <f>'[19]Avoided Costs'!L14</f>
        <v>-22.266941289161284</v>
      </c>
      <c r="M20" s="245">
        <f>'[19]Avoided Costs'!M14</f>
        <v>-23.106419008492612</v>
      </c>
      <c r="N20" s="243">
        <f>'[19]Avoided Costs'!N14</f>
        <v>-23.242334304683382</v>
      </c>
      <c r="O20" s="244">
        <f>'[19]Avoided Costs'!O14</f>
        <v>-21.984752969505639</v>
      </c>
    </row>
    <row r="21" spans="2:15" ht="12.75" customHeight="1">
      <c r="B21" s="254">
        <f>'[19]Avoided Costs'!B15</f>
        <v>2029</v>
      </c>
      <c r="C21" s="242">
        <f>'[19]Avoided Costs'!C15</f>
        <v>-22.82322804255281</v>
      </c>
      <c r="D21" s="243">
        <f>'[19]Avoided Costs'!D15</f>
        <v>-24.406498126631632</v>
      </c>
      <c r="E21" s="243">
        <f>'[19]Avoided Costs'!E15</f>
        <v>-23.708088745200477</v>
      </c>
      <c r="F21" s="243">
        <f>'[19]Avoided Costs'!F15</f>
        <v>-23.792496755425621</v>
      </c>
      <c r="G21" s="243">
        <f>'[19]Avoided Costs'!G15</f>
        <v>-24.137164261452689</v>
      </c>
      <c r="H21" s="244">
        <f>'[19]Avoided Costs'!H15</f>
        <v>-24.201592096283729</v>
      </c>
      <c r="I21" s="245">
        <f>'[19]Avoided Costs'!I15</f>
        <v>-23.9262213981957</v>
      </c>
      <c r="J21" s="243">
        <f>'[19]Avoided Costs'!J15</f>
        <v>-15.35769721143615</v>
      </c>
      <c r="K21" s="243">
        <f>'[19]Avoided Costs'!K15</f>
        <v>-13.036111555164485</v>
      </c>
      <c r="L21" s="244">
        <f>'[19]Avoided Costs'!L15</f>
        <v>-23.144183407958508</v>
      </c>
      <c r="M21" s="245">
        <f>'[19]Avoided Costs'!M15</f>
        <v>-23.672778736881952</v>
      </c>
      <c r="N21" s="243">
        <f>'[19]Avoided Costs'!N15</f>
        <v>-23.819154759031058</v>
      </c>
      <c r="O21" s="244">
        <f>'[19]Avoided Costs'!O15</f>
        <v>-22.862262660199434</v>
      </c>
    </row>
    <row r="22" spans="2:15" ht="12.75" customHeight="1">
      <c r="B22" s="254">
        <f>'[19]Avoided Costs'!B16</f>
        <v>2030</v>
      </c>
      <c r="C22" s="242">
        <f>'[19]Avoided Costs'!C16</f>
        <v>-23.265837412348585</v>
      </c>
      <c r="D22" s="243">
        <f>'[19]Avoided Costs'!D16</f>
        <v>-25.050261396171273</v>
      </c>
      <c r="E22" s="243">
        <f>'[19]Avoided Costs'!E16</f>
        <v>-24.418120275468148</v>
      </c>
      <c r="F22" s="243">
        <f>'[19]Avoided Costs'!F16</f>
        <v>-24.486116861645744</v>
      </c>
      <c r="G22" s="243">
        <f>'[19]Avoided Costs'!G16</f>
        <v>-24.454019784480277</v>
      </c>
      <c r="H22" s="244">
        <f>'[19]Avoided Costs'!H16</f>
        <v>-24.984185793420259</v>
      </c>
      <c r="I22" s="245">
        <f>'[19]Avoided Costs'!I16</f>
        <v>-24.829000902189801</v>
      </c>
      <c r="J22" s="243">
        <f>'[19]Avoided Costs'!J16</f>
        <v>-16.38459060245756</v>
      </c>
      <c r="K22" s="243">
        <f>'[19]Avoided Costs'!K16</f>
        <v>-5.4915479420814366</v>
      </c>
      <c r="L22" s="244">
        <f>'[19]Avoided Costs'!L16</f>
        <v>-23.928408197070496</v>
      </c>
      <c r="M22" s="245">
        <f>'[19]Avoided Costs'!M16</f>
        <v>-24.443201318188756</v>
      </c>
      <c r="N22" s="243">
        <f>'[19]Avoided Costs'!N16</f>
        <v>-24.616001089267929</v>
      </c>
      <c r="O22" s="244">
        <f>'[19]Avoided Costs'!O16</f>
        <v>-25.010230165546599</v>
      </c>
    </row>
    <row r="23" spans="2:15" ht="12.75" customHeight="1">
      <c r="B23" s="254">
        <f>'[19]Avoided Costs'!B17</f>
        <v>2031</v>
      </c>
      <c r="C23" s="242">
        <f>'[19]Avoided Costs'!C17</f>
        <v>-23.344222484770338</v>
      </c>
      <c r="D23" s="243">
        <f>'[19]Avoided Costs'!D17</f>
        <v>-24.94086372550214</v>
      </c>
      <c r="E23" s="243">
        <f>'[19]Avoided Costs'!E17</f>
        <v>-24.33570469456027</v>
      </c>
      <c r="F23" s="243">
        <f>'[19]Avoided Costs'!F17</f>
        <v>-24.694972423643794</v>
      </c>
      <c r="G23" s="243">
        <f>'[19]Avoided Costs'!G17</f>
        <v>-24.937394684389183</v>
      </c>
      <c r="H23" s="244">
        <f>'[19]Avoided Costs'!H17</f>
        <v>-24.811946293752918</v>
      </c>
      <c r="I23" s="245">
        <f>'[19]Avoided Costs'!I17</f>
        <v>-24.626258679966313</v>
      </c>
      <c r="J23" s="243">
        <f>'[19]Avoided Costs'!J17</f>
        <v>-13.215332284664834</v>
      </c>
      <c r="K23" s="243">
        <f>'[19]Avoided Costs'!K17</f>
        <v>-12.108671979843763</v>
      </c>
      <c r="L23" s="244">
        <f>'[19]Avoided Costs'!L17</f>
        <v>-24.566593287203226</v>
      </c>
      <c r="M23" s="245">
        <f>'[19]Avoided Costs'!M17</f>
        <v>-24.156609224409667</v>
      </c>
      <c r="N23" s="243">
        <f>'[19]Avoided Costs'!N17</f>
        <v>-24.464568996445642</v>
      </c>
      <c r="O23" s="244">
        <f>'[19]Avoided Costs'!O17</f>
        <v>-24.084876881391562</v>
      </c>
    </row>
    <row r="24" spans="2:15" ht="12.75" customHeight="1">
      <c r="B24" s="254">
        <f>'[19]Avoided Costs'!B18</f>
        <v>2032</v>
      </c>
      <c r="C24" s="242">
        <f>'[19]Avoided Costs'!C18</f>
        <v>-23.596888097231737</v>
      </c>
      <c r="D24" s="243">
        <f>'[19]Avoided Costs'!D18</f>
        <v>-26.065405150354824</v>
      </c>
      <c r="E24" s="243">
        <f>'[19]Avoided Costs'!E18</f>
        <v>-24.9730415084973</v>
      </c>
      <c r="F24" s="243">
        <f>'[19]Avoided Costs'!F18</f>
        <v>-25.467696787276243</v>
      </c>
      <c r="G24" s="243">
        <f>'[19]Avoided Costs'!G18</f>
        <v>-25.76251440906606</v>
      </c>
      <c r="H24" s="244">
        <f>'[19]Avoided Costs'!H18</f>
        <v>-25.861971075903174</v>
      </c>
      <c r="I24" s="245">
        <f>'[19]Avoided Costs'!I18</f>
        <v>-25.517274424570079</v>
      </c>
      <c r="J24" s="243">
        <f>'[19]Avoided Costs'!J18</f>
        <v>-13.604335707116531</v>
      </c>
      <c r="K24" s="243">
        <f>'[19]Avoided Costs'!K18</f>
        <v>-6.1941515805248422</v>
      </c>
      <c r="L24" s="244">
        <f>'[19]Avoided Costs'!L18</f>
        <v>-21.264728694505077</v>
      </c>
      <c r="M24" s="245">
        <f>'[19]Avoided Costs'!M18</f>
        <v>-25.151781416601111</v>
      </c>
      <c r="N24" s="243">
        <f>'[19]Avoided Costs'!N18</f>
        <v>-25.412711470678442</v>
      </c>
      <c r="O24" s="244">
        <f>'[19]Avoided Costs'!O18</f>
        <v>-24.35639531113323</v>
      </c>
    </row>
    <row r="25" spans="2:15" ht="12.75" customHeight="1">
      <c r="B25" s="254">
        <f>'[19]Avoided Costs'!B19</f>
        <v>2033</v>
      </c>
      <c r="C25" s="242">
        <f>'[19]Avoided Costs'!C19</f>
        <v>2.610916243698687</v>
      </c>
      <c r="D25" s="243">
        <f>'[19]Avoided Costs'!D19</f>
        <v>0.12222182652663498</v>
      </c>
      <c r="E25" s="243">
        <f>'[19]Avoided Costs'!E19</f>
        <v>0.74499777148868007</v>
      </c>
      <c r="F25" s="243">
        <f>'[19]Avoided Costs'!F19</f>
        <v>0.71155237974096197</v>
      </c>
      <c r="G25" s="243">
        <f>'[19]Avoided Costs'!G19</f>
        <v>0.25130913157619861</v>
      </c>
      <c r="H25" s="244">
        <f>'[19]Avoided Costs'!H19</f>
        <v>7.2881091092143399E-2</v>
      </c>
      <c r="I25" s="245">
        <f>'[19]Avoided Costs'!I19</f>
        <v>0.53320844684984203</v>
      </c>
      <c r="J25" s="243">
        <f>'[19]Avoided Costs'!J19</f>
        <v>13.651411731465586</v>
      </c>
      <c r="K25" s="243">
        <f>'[19]Avoided Costs'!K19</f>
        <v>27.115001679165715</v>
      </c>
      <c r="L25" s="244">
        <f>'[19]Avoided Costs'!L19</f>
        <v>1.2490180895999605</v>
      </c>
      <c r="M25" s="245">
        <f>'[19]Avoided Costs'!M19</f>
        <v>0.64499083890454834</v>
      </c>
      <c r="N25" s="243">
        <f>'[19]Avoided Costs'!N19</f>
        <v>0.81461573506555285</v>
      </c>
      <c r="O25" s="244">
        <f>'[19]Avoided Costs'!O19</f>
        <v>1.5371745210013685</v>
      </c>
    </row>
    <row r="26" spans="2:15" ht="12.75" customHeight="1">
      <c r="B26" s="254">
        <f>'[19]Avoided Costs'!B20</f>
        <v>2034</v>
      </c>
      <c r="C26" s="242">
        <f>'[19]Avoided Costs'!C20</f>
        <v>2.7860789429790507</v>
      </c>
      <c r="D26" s="243">
        <f>'[19]Avoided Costs'!D20</f>
        <v>0.20322174339319179</v>
      </c>
      <c r="E26" s="243">
        <f>'[19]Avoided Costs'!E20</f>
        <v>0.78442874117443517</v>
      </c>
      <c r="F26" s="243">
        <f>'[19]Avoided Costs'!F20</f>
        <v>0.3227056353739074</v>
      </c>
      <c r="G26" s="243">
        <f>'[19]Avoided Costs'!G20</f>
        <v>-1.4484391211450433E-2</v>
      </c>
      <c r="H26" s="244">
        <f>'[19]Avoided Costs'!H20</f>
        <v>-9.0679767509910178E-2</v>
      </c>
      <c r="I26" s="245">
        <f>'[19]Avoided Costs'!I20</f>
        <v>1.4426025053982399</v>
      </c>
      <c r="J26" s="243">
        <f>'[19]Avoided Costs'!J20</f>
        <v>14.137913262017463</v>
      </c>
      <c r="K26" s="243">
        <f>'[19]Avoided Costs'!K20</f>
        <v>28.119539776611674</v>
      </c>
      <c r="L26" s="244">
        <f>'[19]Avoided Costs'!L20</f>
        <v>2.0867059721403449</v>
      </c>
      <c r="M26" s="245">
        <f>'[19]Avoided Costs'!M20</f>
        <v>0.55182859548870111</v>
      </c>
      <c r="N26" s="243">
        <f>'[19]Avoided Costs'!N20</f>
        <v>1.6894247042861184</v>
      </c>
      <c r="O26" s="244">
        <f>'[19]Avoided Costs'!O20</f>
        <v>1.5039766191589563</v>
      </c>
    </row>
    <row r="27" spans="2:15" ht="12.75" customHeight="1">
      <c r="B27" s="254">
        <f>'[19]Avoided Costs'!B21</f>
        <v>2035</v>
      </c>
      <c r="C27" s="242">
        <f>'[19]Avoided Costs'!C21</f>
        <v>3.5543746451164466</v>
      </c>
      <c r="D27" s="243">
        <f>'[19]Avoided Costs'!D21</f>
        <v>0.56823322615891769</v>
      </c>
      <c r="E27" s="243">
        <f>'[19]Avoided Costs'!E21</f>
        <v>1.3292632097963959</v>
      </c>
      <c r="F27" s="243">
        <f>'[19]Avoided Costs'!F21</f>
        <v>0.28939070200684081</v>
      </c>
      <c r="G27" s="243">
        <f>'[19]Avoided Costs'!G21</f>
        <v>0.14274214736073673</v>
      </c>
      <c r="H27" s="244">
        <f>'[19]Avoided Costs'!H21</f>
        <v>8.8936089923266307E-2</v>
      </c>
      <c r="I27" s="245">
        <f>'[19]Avoided Costs'!I21</f>
        <v>0.57826703456736284</v>
      </c>
      <c r="J27" s="243">
        <f>'[19]Avoided Costs'!J21</f>
        <v>16.571852027931953</v>
      </c>
      <c r="K27" s="243">
        <f>'[19]Avoided Costs'!K21</f>
        <v>37.026852956203264</v>
      </c>
      <c r="L27" s="244">
        <f>'[19]Avoided Costs'!L21</f>
        <v>2.640591705313402</v>
      </c>
      <c r="M27" s="245">
        <f>'[19]Avoided Costs'!M21</f>
        <v>2.0434159329673478</v>
      </c>
      <c r="N27" s="243">
        <f>'[19]Avoided Costs'!N21</f>
        <v>0.75423354306112034</v>
      </c>
      <c r="O27" s="244">
        <f>'[19]Avoided Costs'!O21</f>
        <v>2.4518517910451183</v>
      </c>
    </row>
    <row r="28" spans="2:15" ht="12.75" customHeight="1">
      <c r="B28" s="254">
        <f>'[19]Avoided Costs'!B22</f>
        <v>2036</v>
      </c>
      <c r="C28" s="242">
        <f>'[19]Avoided Costs'!C22</f>
        <v>3.4753120148125096</v>
      </c>
      <c r="D28" s="243">
        <f>'[19]Avoided Costs'!D22</f>
        <v>0.78227572158008429</v>
      </c>
      <c r="E28" s="243">
        <f>'[19]Avoided Costs'!E22</f>
        <v>1.3757393962986626</v>
      </c>
      <c r="F28" s="243">
        <f>'[19]Avoided Costs'!F22</f>
        <v>0.55368364219439448</v>
      </c>
      <c r="G28" s="243">
        <f>'[19]Avoided Costs'!G22</f>
        <v>0.33868580751692029</v>
      </c>
      <c r="H28" s="244">
        <f>'[19]Avoided Costs'!H22</f>
        <v>-0.17188959505982115</v>
      </c>
      <c r="I28" s="245">
        <f>'[19]Avoided Costs'!I22</f>
        <v>0.78550366257072424</v>
      </c>
      <c r="J28" s="243">
        <f>'[19]Avoided Costs'!J22</f>
        <v>18.134760179189737</v>
      </c>
      <c r="K28" s="243">
        <f>'[19]Avoided Costs'!K22</f>
        <v>30.772461521304677</v>
      </c>
      <c r="L28" s="244">
        <f>'[19]Avoided Costs'!L22</f>
        <v>3.0782848126488922</v>
      </c>
      <c r="M28" s="245">
        <f>'[19]Avoided Costs'!M22</f>
        <v>2.0490612936760484</v>
      </c>
      <c r="N28" s="243">
        <f>'[19]Avoided Costs'!N22</f>
        <v>0.77884770235373435</v>
      </c>
      <c r="O28" s="244">
        <f>'[19]Avoided Costs'!O22</f>
        <v>2.784692004139516</v>
      </c>
    </row>
    <row r="29" spans="2:15" ht="12.75" customHeight="1">
      <c r="B29" s="254">
        <f>'[19]Avoided Costs'!B23</f>
        <v>2037</v>
      </c>
      <c r="C29" s="242">
        <f>'[19]Avoided Costs'!C23</f>
        <v>2.5020724204628153</v>
      </c>
      <c r="D29" s="243">
        <f>'[19]Avoided Costs'!D23</f>
        <v>-5.5545473702694727E-2</v>
      </c>
      <c r="E29" s="243">
        <f>'[19]Avoided Costs'!E23</f>
        <v>1.0046043127078395</v>
      </c>
      <c r="F29" s="243">
        <f>'[19]Avoided Costs'!F23</f>
        <v>0.44750577120209178</v>
      </c>
      <c r="G29" s="243">
        <f>'[19]Avoided Costs'!G23</f>
        <v>-0.10775974798564499</v>
      </c>
      <c r="H29" s="244">
        <f>'[19]Avoided Costs'!H23</f>
        <v>-9.1447505514638885E-3</v>
      </c>
      <c r="I29" s="245">
        <f>'[19]Avoided Costs'!I23</f>
        <v>0.15409397550575102</v>
      </c>
      <c r="J29" s="243">
        <f>'[19]Avoided Costs'!J23</f>
        <v>13.997303185863204</v>
      </c>
      <c r="K29" s="243">
        <f>'[19]Avoided Costs'!K23</f>
        <v>26.385355735813494</v>
      </c>
      <c r="L29" s="244">
        <f>'[19]Avoided Costs'!L23</f>
        <v>1.4975362847493812</v>
      </c>
      <c r="M29" s="245">
        <f>'[19]Avoided Costs'!M23</f>
        <v>0.88464798668732569</v>
      </c>
      <c r="N29" s="243">
        <f>'[19]Avoided Costs'!N23</f>
        <v>-0.14435064487536439</v>
      </c>
      <c r="O29" s="244">
        <f>'[19]Avoided Costs'!O23</f>
        <v>2.0785517859296188</v>
      </c>
    </row>
    <row r="30" spans="2:15" ht="12.75" customHeight="1">
      <c r="B30" s="255">
        <f>'[19]Avoided Costs'!B24</f>
        <v>2038</v>
      </c>
      <c r="C30" s="247">
        <f>'[19]Avoided Costs'!C24</f>
        <v>2.4072340101252858</v>
      </c>
      <c r="D30" s="248">
        <f>'[19]Avoided Costs'!D24</f>
        <v>0.39983650833018508</v>
      </c>
      <c r="E30" s="248">
        <f>'[19]Avoided Costs'!E24</f>
        <v>-0.58830727627549517</v>
      </c>
      <c r="F30" s="248">
        <f>'[19]Avoided Costs'!F24</f>
        <v>-0.34505892954830064</v>
      </c>
      <c r="G30" s="248">
        <f>'[19]Avoided Costs'!G24</f>
        <v>-0.1083788276599196</v>
      </c>
      <c r="H30" s="249">
        <f>'[19]Avoided Costs'!H24</f>
        <v>-0.21099376001755207</v>
      </c>
      <c r="I30" s="250">
        <f>'[19]Avoided Costs'!I24</f>
        <v>0.4308293232844348</v>
      </c>
      <c r="J30" s="248">
        <f>'[19]Avoided Costs'!J24</f>
        <v>15.970355953200096</v>
      </c>
      <c r="K30" s="248">
        <f>'[19]Avoided Costs'!K24</f>
        <v>28.472542147210309</v>
      </c>
      <c r="L30" s="249">
        <f>'[19]Avoided Costs'!L24</f>
        <v>0.466127064177699</v>
      </c>
      <c r="M30" s="250">
        <f>'[19]Avoided Costs'!M24</f>
        <v>0.15231268471183748</v>
      </c>
      <c r="N30" s="248">
        <f>'[19]Avoided Costs'!N24</f>
        <v>-6.4079313340699093E-2</v>
      </c>
      <c r="O30" s="249">
        <f>'[19]Avoided Costs'!O24</f>
        <v>2.2753626719273656</v>
      </c>
    </row>
    <row r="31" spans="2:15" ht="12.75" hidden="1" customHeight="1">
      <c r="B31" s="15"/>
      <c r="C31" s="242"/>
      <c r="D31" s="243"/>
      <c r="E31" s="243"/>
      <c r="F31" s="243"/>
      <c r="G31" s="243"/>
      <c r="H31" s="244"/>
      <c r="I31" s="245"/>
      <c r="J31" s="243"/>
      <c r="K31" s="243"/>
      <c r="L31" s="244"/>
      <c r="M31" s="245"/>
      <c r="N31" s="243"/>
      <c r="O31" s="244"/>
    </row>
    <row r="32" spans="2:15" ht="12.75" hidden="1" customHeight="1">
      <c r="B32" s="246"/>
      <c r="C32" s="247"/>
      <c r="D32" s="248"/>
      <c r="E32" s="248"/>
      <c r="F32" s="248"/>
      <c r="G32" s="248"/>
      <c r="H32" s="249"/>
      <c r="I32" s="250"/>
      <c r="J32" s="248"/>
      <c r="K32" s="248"/>
      <c r="L32" s="249"/>
      <c r="M32" s="250"/>
      <c r="N32" s="248"/>
      <c r="O32" s="249"/>
    </row>
    <row r="33" spans="2:16" ht="12.75" customHeight="1">
      <c r="D33" s="10"/>
      <c r="E33" s="10"/>
      <c r="F33" s="10"/>
      <c r="M33" s="251"/>
    </row>
    <row r="34" spans="2:16">
      <c r="B34" s="252"/>
      <c r="D34" s="188"/>
      <c r="E34" s="188"/>
      <c r="F34" s="188"/>
      <c r="G34" s="188"/>
      <c r="H34" s="188"/>
      <c r="I34" s="188"/>
      <c r="J34" s="188"/>
      <c r="K34" s="188"/>
      <c r="L34" s="188"/>
      <c r="M34" s="188"/>
      <c r="N34" s="188"/>
      <c r="O34" s="188"/>
      <c r="P34" s="188"/>
    </row>
    <row r="38" spans="2:16" hidden="1">
      <c r="C38" s="253"/>
      <c r="D38" s="3">
        <v>31</v>
      </c>
      <c r="E38" s="3">
        <v>28</v>
      </c>
      <c r="F38" s="3">
        <v>31</v>
      </c>
      <c r="G38" s="3">
        <v>30</v>
      </c>
      <c r="H38" s="3">
        <v>31</v>
      </c>
      <c r="I38" s="3">
        <v>30</v>
      </c>
      <c r="J38" s="3">
        <v>31</v>
      </c>
      <c r="K38" s="3">
        <v>31</v>
      </c>
      <c r="L38" s="3">
        <v>30</v>
      </c>
      <c r="M38" s="3">
        <v>31</v>
      </c>
      <c r="N38" s="3">
        <v>30</v>
      </c>
      <c r="O38" s="3">
        <v>31</v>
      </c>
    </row>
    <row r="39" spans="2:16">
      <c r="C39" s="253"/>
    </row>
    <row r="40" spans="2:16">
      <c r="C40" s="253"/>
    </row>
    <row r="41" spans="2:16">
      <c r="C41" s="253"/>
    </row>
  </sheetData>
  <conditionalFormatting sqref="C29:O31">
    <cfRule type="cellIs" dxfId="0" priority="1" stopIfTrue="1" operator="equal">
      <formula>#REF!</formula>
    </cfRule>
  </conditionalFormatting>
  <printOptions horizontalCentered="1"/>
  <pageMargins left="0.25" right="0.25" top="0.75" bottom="0.75" header="0.3" footer="0.3"/>
  <pageSetup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7">
    <pageSetUpPr fitToPage="1"/>
  </sheetPr>
  <dimension ref="B1:R345"/>
  <sheetViews>
    <sheetView view="pageBreakPreview" topLeftCell="A2" zoomScale="60" zoomScaleNormal="100" workbookViewId="0">
      <selection activeCell="E35" sqref="E35"/>
    </sheetView>
  </sheetViews>
  <sheetFormatPr defaultColWidth="9.33203125" defaultRowHeight="12.75"/>
  <cols>
    <col min="1" max="1" width="9.33203125" style="3"/>
    <col min="2" max="2" width="15" style="3" customWidth="1"/>
    <col min="3" max="4" width="27" style="3" customWidth="1"/>
    <col min="5" max="5" width="19.5" style="3" customWidth="1"/>
    <col min="6" max="6" width="17" style="3" customWidth="1"/>
    <col min="7" max="7" width="9.33203125" style="3" customWidth="1"/>
    <col min="8" max="8" width="15" style="46" hidden="1" customWidth="1"/>
    <col min="9" max="10" width="16.6640625" style="32" hidden="1" customWidth="1"/>
    <col min="11" max="11" width="11.1640625" style="3" hidden="1" customWidth="1"/>
    <col min="12" max="12" width="9.33203125" style="3" hidden="1" customWidth="1"/>
    <col min="13" max="13" width="9.33203125" style="94" hidden="1" customWidth="1"/>
    <col min="14" max="14" width="10.33203125" style="94" hidden="1" customWidth="1"/>
    <col min="15" max="15" width="13.83203125" style="94" hidden="1" customWidth="1"/>
    <col min="16" max="16" width="12.83203125" style="3" hidden="1" customWidth="1"/>
    <col min="17" max="17" width="13.33203125" style="3" hidden="1" customWidth="1"/>
    <col min="18" max="18" width="9.33203125" style="3" hidden="1" customWidth="1"/>
    <col min="19" max="19" width="0" style="3" hidden="1" customWidth="1"/>
    <col min="20" max="16384" width="9.33203125" style="3"/>
  </cols>
  <sheetData>
    <row r="1" spans="2:18" ht="15.75" hidden="1">
      <c r="B1" s="1" t="s">
        <v>35</v>
      </c>
      <c r="C1" s="1"/>
      <c r="D1" s="1"/>
      <c r="H1" s="29"/>
    </row>
    <row r="2" spans="2:18" ht="5.25" customHeight="1">
      <c r="B2" s="1"/>
      <c r="C2" s="1"/>
      <c r="D2" s="1"/>
      <c r="H2" s="29"/>
    </row>
    <row r="3" spans="2:18" ht="15.75">
      <c r="B3" s="1" t="s">
        <v>55</v>
      </c>
      <c r="C3" s="1"/>
      <c r="D3" s="1"/>
      <c r="H3" s="29"/>
    </row>
    <row r="4" spans="2:18" ht="15.75">
      <c r="B4" s="1" t="s">
        <v>30</v>
      </c>
      <c r="C4" s="1"/>
      <c r="D4" s="1"/>
      <c r="H4" s="95" t="s">
        <v>29</v>
      </c>
    </row>
    <row r="5" spans="2:18" ht="15.75">
      <c r="B5" s="1" t="str">
        <f ca="1">'Table 1'!$B$5</f>
        <v>Utah 2020.Q4_Wind - 80.0 MW and 29.5% CF</v>
      </c>
      <c r="C5" s="1"/>
      <c r="D5" s="1"/>
      <c r="H5" s="96">
        <f>'[20]Forward Price Curve'!$G$2</f>
        <v>44196</v>
      </c>
    </row>
    <row r="6" spans="2:18">
      <c r="B6" s="11"/>
      <c r="C6" s="11"/>
      <c r="D6" s="11"/>
      <c r="H6" s="29"/>
    </row>
    <row r="7" spans="2:18" ht="14.25">
      <c r="B7" s="21"/>
      <c r="C7" s="28" t="s">
        <v>26</v>
      </c>
      <c r="D7" s="212"/>
      <c r="H7" s="29"/>
    </row>
    <row r="8" spans="2:18">
      <c r="B8" s="22"/>
      <c r="C8" s="16" t="s">
        <v>27</v>
      </c>
      <c r="D8" s="16" t="s">
        <v>27</v>
      </c>
      <c r="E8" s="16" t="s">
        <v>27</v>
      </c>
      <c r="F8" s="16" t="s">
        <v>27</v>
      </c>
      <c r="H8" s="29"/>
    </row>
    <row r="9" spans="2:18">
      <c r="B9" s="22" t="s">
        <v>0</v>
      </c>
      <c r="C9" s="22" t="str">
        <f>O16</f>
        <v>IRP - Utah Greenfield</v>
      </c>
      <c r="D9" s="22" t="str">
        <f>R16</f>
        <v>Naughton</v>
      </c>
      <c r="E9" s="22" t="str">
        <f>P15</f>
        <v>IRP West Side</v>
      </c>
      <c r="F9" s="22" t="str">
        <f>Q16</f>
        <v>IRP - Wyo NE</v>
      </c>
      <c r="H9" s="29"/>
    </row>
    <row r="10" spans="2:18">
      <c r="B10" s="23"/>
      <c r="C10" s="24" t="s">
        <v>21</v>
      </c>
      <c r="D10" s="24" t="s">
        <v>21</v>
      </c>
      <c r="E10" s="24" t="s">
        <v>21</v>
      </c>
      <c r="F10" s="24" t="s">
        <v>21</v>
      </c>
      <c r="H10" s="97"/>
      <c r="I10" s="98"/>
      <c r="J10" s="98"/>
    </row>
    <row r="11" spans="2:18" hidden="1">
      <c r="C11" s="12"/>
      <c r="D11" s="12"/>
      <c r="H11" s="97"/>
      <c r="I11" s="98"/>
      <c r="J11" s="98"/>
    </row>
    <row r="12" spans="2:18" hidden="1">
      <c r="C12" s="25"/>
      <c r="D12" s="25"/>
      <c r="H12" s="97"/>
      <c r="I12" s="98"/>
      <c r="J12" s="98"/>
    </row>
    <row r="13" spans="2:18" ht="6" customHeight="1">
      <c r="H13" s="99"/>
      <c r="I13" s="100"/>
      <c r="J13" s="100"/>
    </row>
    <row r="14" spans="2:18">
      <c r="B14" s="26"/>
      <c r="C14" s="27"/>
      <c r="D14" s="27"/>
      <c r="E14" s="27"/>
      <c r="F14" s="27"/>
      <c r="H14" s="101"/>
      <c r="I14" s="33"/>
      <c r="J14" s="33"/>
    </row>
    <row r="15" spans="2:18" ht="13.5" thickBot="1">
      <c r="B15" s="26"/>
      <c r="C15" s="27"/>
      <c r="D15" s="27"/>
      <c r="E15" s="27"/>
      <c r="F15" s="27"/>
      <c r="H15" s="30"/>
      <c r="I15" s="34" t="s">
        <v>59</v>
      </c>
      <c r="J15" s="34"/>
      <c r="K15" s="3" t="s">
        <v>60</v>
      </c>
      <c r="L15" s="3" t="s">
        <v>61</v>
      </c>
      <c r="P15" s="3" t="s">
        <v>60</v>
      </c>
      <c r="R15" s="3" t="s">
        <v>141</v>
      </c>
    </row>
    <row r="16" spans="2:18" ht="13.5" thickBot="1">
      <c r="B16" s="26"/>
      <c r="C16" s="27"/>
      <c r="D16" s="27"/>
      <c r="E16" s="27"/>
      <c r="F16" s="27"/>
      <c r="H16" s="30" t="s">
        <v>28</v>
      </c>
      <c r="I16" s="34" t="s">
        <v>27</v>
      </c>
      <c r="J16" s="3" t="s">
        <v>140</v>
      </c>
      <c r="K16" s="34" t="s">
        <v>27</v>
      </c>
      <c r="L16" s="34" t="s">
        <v>27</v>
      </c>
      <c r="M16" s="102" t="s">
        <v>0</v>
      </c>
      <c r="O16" s="103" t="str">
        <f>IF(_30_Geo_West&gt;0,"IRP - Wyo NE",IF(_436_CCCT_WestMain&gt;0,"West Side","IRP - Utah Greenfield"))</f>
        <v>IRP - Utah Greenfield</v>
      </c>
      <c r="P16" s="103" t="s">
        <v>90</v>
      </c>
      <c r="Q16" s="103" t="s">
        <v>61</v>
      </c>
      <c r="R16" s="3" t="s">
        <v>140</v>
      </c>
    </row>
    <row r="17" spans="2:18" ht="13.5" thickBot="1">
      <c r="B17" s="26">
        <v>2019</v>
      </c>
      <c r="C17" s="27">
        <f t="shared" ref="C17:C38" si="0">ROUND(SUMIF($M$17:$M$340,$B17,$I$17:$I$340)/COUNTIF($M$17:$M$340,$B17),2)</f>
        <v>2.42</v>
      </c>
      <c r="D17" s="27">
        <f t="shared" ref="D17:D38" si="1">ROUND(SUMIF($M$17:$M$340,$B17,$J$17:$J$340)/COUNTIF($M$17:$M$340,$B17),2)</f>
        <v>2.4300000000000002</v>
      </c>
      <c r="E17" s="27">
        <f t="shared" ref="E17:E38" si="2">ROUND(SUMIF($M$17:$M$340,$B17,$K$17:$K$340)/COUNTIF($M$17:$M$340,$B17),2)</f>
        <v>4.3099999999999996</v>
      </c>
      <c r="F17" s="27">
        <f t="shared" ref="F17:F38" si="3">ROUND(SUMIF($M$17:$M$340,$B17,$L$17:$L$340)/COUNTIF($M$17:$M$340,$B17),2)</f>
        <v>2.09</v>
      </c>
      <c r="H17" s="31">
        <f>'[20]Forward Price Curve'!D105</f>
        <v>42370</v>
      </c>
      <c r="I17" s="35">
        <f>VLOOKUP(H17,'[20]Forward Price Curve'!$D$75:$AZ$447,$O$17-3)</f>
        <v>2.2763825364431489</v>
      </c>
      <c r="J17" s="35">
        <f>VLOOKUP(H17,'[20]Forward Price Curve'!$D$75:$AZ$447,$R$17-3)</f>
        <v>2.2724718011978848</v>
      </c>
      <c r="K17" s="35">
        <f>VLOOKUP($H17,'[20]Forward Price Curve'!$D$75:$AZ$447,$P$17-3)</f>
        <v>2.3748742653912789</v>
      </c>
      <c r="L17" s="35">
        <f>VLOOKUP($H17,'[20]Forward Price Curve'!$D$75:$AZ$447,$Q$17-3)</f>
        <v>2.2757987901986261</v>
      </c>
      <c r="M17" s="104">
        <f t="shared" ref="M17:M64" si="4">YEAR(H17)</f>
        <v>2016</v>
      </c>
      <c r="O17" s="105">
        <f>MATCH(O16,'[20]Forward Price Curve'!$A$7:$IV$7,FALSE)</f>
        <v>47</v>
      </c>
      <c r="P17" s="105">
        <f>MATCH(P16,'[20]Forward Price Curve'!$A$7:$IV$7,FALSE)</f>
        <v>43</v>
      </c>
      <c r="Q17" s="105">
        <f>MATCH(Q16,'[20]Forward Price Curve'!$A$7:$IV$7,FALSE)</f>
        <v>46</v>
      </c>
      <c r="R17" s="105">
        <f>MATCH(R16,'[20]Forward Price Curve'!$A$7:$IV$7,FALSE)</f>
        <v>42</v>
      </c>
    </row>
    <row r="18" spans="2:18">
      <c r="B18" s="26">
        <f t="shared" ref="B18:B38" si="5">B17+1</f>
        <v>2020</v>
      </c>
      <c r="C18" s="27">
        <f t="shared" si="0"/>
        <v>1.98</v>
      </c>
      <c r="D18" s="27">
        <f t="shared" si="1"/>
        <v>1.99</v>
      </c>
      <c r="E18" s="27">
        <f t="shared" si="2"/>
        <v>2.17</v>
      </c>
      <c r="F18" s="27">
        <f t="shared" si="3"/>
        <v>1.79</v>
      </c>
      <c r="H18" s="31">
        <f>'[20]Forward Price Curve'!D106</f>
        <v>42401</v>
      </c>
      <c r="I18" s="35">
        <f>VLOOKUP(H18,'[20]Forward Price Curve'!$D$75:$AZ$447,$O$17-3)</f>
        <v>1.8452064945978397</v>
      </c>
      <c r="J18" s="35">
        <f>VLOOKUP(H18,'[20]Forward Price Curve'!$D$75:$AZ$447,$R$17-3)</f>
        <v>1.8414277116248936</v>
      </c>
      <c r="K18" s="35">
        <f>VLOOKUP(H18,'[20]Forward Price Curve'!$D$75:$AZ$447,$P$17-3)</f>
        <v>1.7746276302006363</v>
      </c>
      <c r="L18" s="35">
        <f>VLOOKUP($H18,'[20]Forward Price Curve'!$D$75:$AZ$447,$Q$17-3)</f>
        <v>1.8289735727586562</v>
      </c>
      <c r="M18" s="104">
        <f t="shared" si="4"/>
        <v>2016</v>
      </c>
    </row>
    <row r="19" spans="2:18">
      <c r="B19" s="26">
        <f t="shared" si="5"/>
        <v>2021</v>
      </c>
      <c r="C19" s="27">
        <f t="shared" si="0"/>
        <v>2.74</v>
      </c>
      <c r="D19" s="27">
        <f t="shared" si="1"/>
        <v>2.75</v>
      </c>
      <c r="E19" s="27">
        <f t="shared" si="2"/>
        <v>2.78</v>
      </c>
      <c r="F19" s="27">
        <f t="shared" si="3"/>
        <v>2.4500000000000002</v>
      </c>
      <c r="H19" s="31">
        <f>'[20]Forward Price Curve'!D107</f>
        <v>42430</v>
      </c>
      <c r="I19" s="35">
        <f>VLOOKUP(H19,'[20]Forward Price Curve'!$D$75:$AZ$447,$O$17-3)</f>
        <v>1.5253593249607535</v>
      </c>
      <c r="J19" s="35">
        <f>VLOOKUP(H19,'[20]Forward Price Curve'!$D$75:$AZ$447,$R$17-3)</f>
        <v>1.5216784244226651</v>
      </c>
      <c r="K19" s="35">
        <f>VLOOKUP(H19,'[20]Forward Price Curve'!$D$75:$AZ$447,$P$17-3)</f>
        <v>1.4851256469456469</v>
      </c>
      <c r="L19" s="35">
        <f>VLOOKUP($H19,'[20]Forward Price Curve'!$D$75:$AZ$447,$Q$17-3)</f>
        <v>1.5765269848510393</v>
      </c>
      <c r="M19" s="104">
        <f t="shared" si="4"/>
        <v>2016</v>
      </c>
    </row>
    <row r="20" spans="2:18">
      <c r="B20" s="26">
        <f t="shared" si="5"/>
        <v>2022</v>
      </c>
      <c r="C20" s="27">
        <f t="shared" si="0"/>
        <v>2.6</v>
      </c>
      <c r="D20" s="27">
        <f t="shared" si="1"/>
        <v>2.61</v>
      </c>
      <c r="E20" s="27">
        <f t="shared" si="2"/>
        <v>2.62</v>
      </c>
      <c r="F20" s="27">
        <f t="shared" si="3"/>
        <v>2.36</v>
      </c>
      <c r="H20" s="31">
        <f>'[20]Forward Price Curve'!D108</f>
        <v>42461</v>
      </c>
      <c r="I20" s="35">
        <f>VLOOKUP(H20,'[20]Forward Price Curve'!$D$75:$AZ$447,$O$17-3)</f>
        <v>1.6910448299319725</v>
      </c>
      <c r="J20" s="35">
        <f>VLOOKUP(H20,'[20]Forward Price Curve'!$D$75:$AZ$447,$R$17-3)</f>
        <v>1.6873132248631368</v>
      </c>
      <c r="K20" s="35">
        <f>VLOOKUP(H20,'[20]Forward Price Curve'!$D$75:$AZ$447,$P$17-3)</f>
        <v>1.4973848492599942</v>
      </c>
      <c r="L20" s="35">
        <f>VLOOKUP($H20,'[20]Forward Price Curve'!$D$75:$AZ$447,$Q$17-3)</f>
        <v>1.7513146360624383</v>
      </c>
      <c r="M20" s="104">
        <f t="shared" si="4"/>
        <v>2016</v>
      </c>
    </row>
    <row r="21" spans="2:18">
      <c r="B21" s="26">
        <f t="shared" si="5"/>
        <v>2023</v>
      </c>
      <c r="C21" s="27">
        <f t="shared" si="0"/>
        <v>2.44</v>
      </c>
      <c r="D21" s="27">
        <f t="shared" si="1"/>
        <v>2.4500000000000002</v>
      </c>
      <c r="E21" s="27">
        <f t="shared" si="2"/>
        <v>2.4700000000000002</v>
      </c>
      <c r="F21" s="27">
        <f t="shared" si="3"/>
        <v>2.2599999999999998</v>
      </c>
      <c r="H21" s="31">
        <f>'[20]Forward Price Curve'!D109</f>
        <v>42491</v>
      </c>
      <c r="I21" s="35">
        <f>VLOOKUP(H21,'[20]Forward Price Curve'!$D$75:$AZ$447,$O$17-3)</f>
        <v>1.7310108163265305</v>
      </c>
      <c r="J21" s="35">
        <f>VLOOKUP(H21,'[20]Forward Price Curve'!$D$75:$AZ$447,$R$17-3)</f>
        <v>1.7272669805161687</v>
      </c>
      <c r="K21" s="35">
        <f>VLOOKUP(H21,'[20]Forward Price Curve'!$D$75:$AZ$447,$P$17-3)</f>
        <v>1.5718715629148743</v>
      </c>
      <c r="L21" s="35">
        <f>VLOOKUP($H21,'[20]Forward Price Curve'!$D$75:$AZ$447,$Q$17-3)</f>
        <v>1.8004724578470166</v>
      </c>
      <c r="M21" s="104">
        <f t="shared" si="4"/>
        <v>2016</v>
      </c>
    </row>
    <row r="22" spans="2:18">
      <c r="B22" s="26">
        <f t="shared" si="5"/>
        <v>2024</v>
      </c>
      <c r="C22" s="27">
        <f t="shared" si="0"/>
        <v>2.91</v>
      </c>
      <c r="D22" s="27">
        <f t="shared" si="1"/>
        <v>2.92</v>
      </c>
      <c r="E22" s="27">
        <f t="shared" si="2"/>
        <v>2.85</v>
      </c>
      <c r="F22" s="27">
        <f t="shared" si="3"/>
        <v>2.73</v>
      </c>
      <c r="H22" s="31">
        <f>'[20]Forward Price Curve'!D110</f>
        <v>42522</v>
      </c>
      <c r="I22" s="35">
        <f>VLOOKUP(H22,'[20]Forward Price Curve'!$D$75:$AZ$447,$O$17-3)</f>
        <v>2.3388150491307629</v>
      </c>
      <c r="J22" s="35">
        <f>VLOOKUP(H22,'[20]Forward Price Curve'!$D$75:$AZ$447,$R$17-3)</f>
        <v>2.3348852077406383</v>
      </c>
      <c r="K22" s="35">
        <f>VLOOKUP(H22,'[20]Forward Price Curve'!$D$75:$AZ$447,$P$17-3)</f>
        <v>2.1751230113991165</v>
      </c>
      <c r="L22" s="35">
        <f>VLOOKUP($H22,'[20]Forward Price Curve'!$D$75:$AZ$447,$Q$17-3)</f>
        <v>2.3647654677733372</v>
      </c>
      <c r="M22" s="104">
        <f t="shared" si="4"/>
        <v>2016</v>
      </c>
    </row>
    <row r="23" spans="2:18">
      <c r="B23" s="26">
        <f t="shared" si="5"/>
        <v>2025</v>
      </c>
      <c r="C23" s="27">
        <f t="shared" si="0"/>
        <v>3.43</v>
      </c>
      <c r="D23" s="27">
        <f t="shared" si="1"/>
        <v>3.44</v>
      </c>
      <c r="E23" s="27">
        <f t="shared" si="2"/>
        <v>3.25</v>
      </c>
      <c r="F23" s="27">
        <f t="shared" si="3"/>
        <v>3.24</v>
      </c>
      <c r="H23" s="31">
        <f>'[20]Forward Price Curve'!D111</f>
        <v>42552</v>
      </c>
      <c r="I23" s="35">
        <f>VLOOKUP(H23,'[20]Forward Price Curve'!$D$75:$AZ$447,$O$17-3)</f>
        <v>2.58101081632653</v>
      </c>
      <c r="J23" s="35">
        <f>VLOOKUP(H23,'[20]Forward Price Curve'!$D$75:$AZ$447,$R$17-3)</f>
        <v>2.5770068560644699</v>
      </c>
      <c r="K23" s="35">
        <f>VLOOKUP(H23,'[20]Forward Price Curve'!$D$75:$AZ$447,$P$17-3)</f>
        <v>2.5037871798230165</v>
      </c>
      <c r="L23" s="35">
        <f>VLOOKUP($H23,'[20]Forward Price Curve'!$D$75:$AZ$447,$Q$17-3)</f>
        <v>2.6063456138089238</v>
      </c>
      <c r="M23" s="104">
        <f t="shared" si="4"/>
        <v>2016</v>
      </c>
    </row>
    <row r="24" spans="2:18">
      <c r="B24" s="26">
        <f t="shared" si="5"/>
        <v>2026</v>
      </c>
      <c r="C24" s="27">
        <f t="shared" si="0"/>
        <v>3.58</v>
      </c>
      <c r="D24" s="27">
        <f t="shared" si="1"/>
        <v>3.59</v>
      </c>
      <c r="E24" s="27">
        <f t="shared" si="2"/>
        <v>3.4</v>
      </c>
      <c r="F24" s="27">
        <f t="shared" si="3"/>
        <v>3.39</v>
      </c>
      <c r="H24" s="31">
        <f>'[20]Forward Price Curve'!D112</f>
        <v>42583</v>
      </c>
      <c r="I24" s="35">
        <f>VLOOKUP(H24,'[20]Forward Price Curve'!$D$75:$AZ$447,$O$17-3)</f>
        <v>2.6353985714285706</v>
      </c>
      <c r="J24" s="35">
        <f>VLOOKUP(H24,'[20]Forward Price Curve'!$D$75:$AZ$447,$R$17-3)</f>
        <v>2.631377966948893</v>
      </c>
      <c r="K24" s="35">
        <f>VLOOKUP(H24,'[20]Forward Price Curve'!$D$75:$AZ$447,$P$17-3)</f>
        <v>2.6477537958754924</v>
      </c>
      <c r="L24" s="35">
        <f>VLOOKUP($H24,'[20]Forward Price Curve'!$D$75:$AZ$447,$Q$17-3)</f>
        <v>2.6355990076984344</v>
      </c>
      <c r="M24" s="104">
        <f t="shared" si="4"/>
        <v>2016</v>
      </c>
    </row>
    <row r="25" spans="2:18">
      <c r="B25" s="26">
        <f t="shared" si="5"/>
        <v>2027</v>
      </c>
      <c r="C25" s="27">
        <f t="shared" si="0"/>
        <v>3.67</v>
      </c>
      <c r="D25" s="27">
        <f t="shared" si="1"/>
        <v>3.68</v>
      </c>
      <c r="E25" s="27">
        <f t="shared" si="2"/>
        <v>3.53</v>
      </c>
      <c r="F25" s="27">
        <f t="shared" si="3"/>
        <v>3.47</v>
      </c>
      <c r="H25" s="31">
        <f>'[20]Forward Price Curve'!D113</f>
        <v>42614</v>
      </c>
      <c r="I25" s="35">
        <f>VLOOKUP(H25,'[20]Forward Price Curve'!$D$75:$AZ$447,$O$17-3)</f>
        <v>2.7123373469387757</v>
      </c>
      <c r="J25" s="35">
        <f>VLOOKUP(H25,'[20]Forward Price Curve'!$D$75:$AZ$447,$R$17-3)</f>
        <v>2.7082931969805171</v>
      </c>
      <c r="K25" s="35">
        <f>VLOOKUP(H25,'[20]Forward Price Curve'!$D$75:$AZ$447,$P$17-3)</f>
        <v>2.7714741535603351</v>
      </c>
      <c r="L25" s="35">
        <f>VLOOKUP($H25,'[20]Forward Price Curve'!$D$75:$AZ$447,$Q$17-3)</f>
        <v>2.7681537930798932</v>
      </c>
      <c r="M25" s="104">
        <f t="shared" si="4"/>
        <v>2016</v>
      </c>
    </row>
    <row r="26" spans="2:18">
      <c r="B26" s="26">
        <f t="shared" si="5"/>
        <v>2028</v>
      </c>
      <c r="C26" s="27">
        <f t="shared" si="0"/>
        <v>3.86</v>
      </c>
      <c r="D26" s="27">
        <f t="shared" si="1"/>
        <v>3.87</v>
      </c>
      <c r="E26" s="27">
        <f t="shared" si="2"/>
        <v>3.7</v>
      </c>
      <c r="F26" s="27">
        <f t="shared" si="3"/>
        <v>3.67</v>
      </c>
      <c r="H26" s="31">
        <f>'[20]Forward Price Curve'!D114</f>
        <v>42644</v>
      </c>
      <c r="I26" s="35">
        <f>VLOOKUP(H26,'[20]Forward Price Curve'!$D$75:$AZ$447,$O$17-3)</f>
        <v>2.6862698430141281</v>
      </c>
      <c r="J26" s="35">
        <f>VLOOKUP(H26,'[20]Forward Price Curve'!$D$75:$AZ$447,$R$17-3)</f>
        <v>2.6822336704619465</v>
      </c>
      <c r="K26" s="35">
        <f>VLOOKUP(H26,'[20]Forward Price Curve'!$D$75:$AZ$447,$P$17-3)</f>
        <v>2.6942040298820258</v>
      </c>
      <c r="L26" s="35">
        <f>VLOOKUP($H26,'[20]Forward Price Curve'!$D$75:$AZ$447,$Q$17-3)</f>
        <v>2.7499682086675996</v>
      </c>
      <c r="M26" s="104">
        <f t="shared" si="4"/>
        <v>2016</v>
      </c>
    </row>
    <row r="27" spans="2:18">
      <c r="B27" s="26">
        <f t="shared" si="5"/>
        <v>2029</v>
      </c>
      <c r="C27" s="27">
        <f t="shared" si="0"/>
        <v>4.13</v>
      </c>
      <c r="D27" s="27">
        <f t="shared" si="1"/>
        <v>4.1399999999999997</v>
      </c>
      <c r="E27" s="27">
        <f t="shared" si="2"/>
        <v>4</v>
      </c>
      <c r="F27" s="27">
        <f t="shared" si="3"/>
        <v>3.93</v>
      </c>
      <c r="H27" s="31">
        <f>'[20]Forward Price Curve'!D115</f>
        <v>42675</v>
      </c>
      <c r="I27" s="35">
        <f>VLOOKUP(H27,'[20]Forward Price Curve'!$D$75:$AZ$447,$O$17-3)</f>
        <v>2.269616258503401</v>
      </c>
      <c r="J27" s="35">
        <f>VLOOKUP(H27,'[20]Forward Price Curve'!$D$75:$AZ$447,$R$17-3)</f>
        <v>2.26570759393383</v>
      </c>
      <c r="K27" s="35">
        <f>VLOOKUP(H27,'[20]Forward Price Curve'!$D$75:$AZ$447,$P$17-3)</f>
        <v>2.2676824839611038</v>
      </c>
      <c r="L27" s="35">
        <f>VLOOKUP($H27,'[20]Forward Price Curve'!$D$75:$AZ$447,$Q$17-3)</f>
        <v>2.3066994090924613</v>
      </c>
      <c r="M27" s="104">
        <f t="shared" si="4"/>
        <v>2016</v>
      </c>
    </row>
    <row r="28" spans="2:18">
      <c r="B28" s="26">
        <f t="shared" si="5"/>
        <v>2030</v>
      </c>
      <c r="C28" s="27">
        <f t="shared" si="0"/>
        <v>4.43</v>
      </c>
      <c r="D28" s="27">
        <f t="shared" si="1"/>
        <v>4.4400000000000004</v>
      </c>
      <c r="E28" s="27">
        <f t="shared" si="2"/>
        <v>4.3099999999999996</v>
      </c>
      <c r="F28" s="27">
        <f t="shared" si="3"/>
        <v>4.2300000000000004</v>
      </c>
      <c r="H28" s="31">
        <f>'[20]Forward Price Curve'!D116</f>
        <v>42705</v>
      </c>
      <c r="I28" s="35">
        <f>VLOOKUP(H28,'[20]Forward Price Curve'!$D$75:$AZ$447,$O$17-3)</f>
        <v>3.5123636800526663</v>
      </c>
      <c r="J28" s="35">
        <f>VLOOKUP(H28,'[20]Forward Price Curve'!$D$75:$AZ$447,$R$17-3)</f>
        <v>3.5080746990223539</v>
      </c>
      <c r="K28" s="35">
        <f>VLOOKUP(H28,'[20]Forward Price Curve'!$D$75:$AZ$447,$P$17-3)</f>
        <v>3.8167860057158185</v>
      </c>
      <c r="L28" s="35">
        <f>VLOOKUP($H28,'[20]Forward Price Curve'!$D$75:$AZ$447,$Q$17-3)</f>
        <v>3.5518748027461844</v>
      </c>
      <c r="M28" s="104">
        <f t="shared" si="4"/>
        <v>2016</v>
      </c>
    </row>
    <row r="29" spans="2:18">
      <c r="B29" s="26">
        <f t="shared" si="5"/>
        <v>2031</v>
      </c>
      <c r="C29" s="27">
        <f t="shared" si="0"/>
        <v>4.62</v>
      </c>
      <c r="D29" s="27">
        <f t="shared" si="1"/>
        <v>4.63</v>
      </c>
      <c r="E29" s="27">
        <f t="shared" si="2"/>
        <v>4.45</v>
      </c>
      <c r="F29" s="27">
        <f t="shared" si="3"/>
        <v>4.42</v>
      </c>
      <c r="H29" s="31">
        <f>'[20]Forward Price Curve'!D117</f>
        <v>42736</v>
      </c>
      <c r="I29" s="35">
        <f>VLOOKUP(H29,'[20]Forward Price Curve'!$D$75:$AZ$447,$O$17-3)</f>
        <v>3.2524393877551017</v>
      </c>
      <c r="J29" s="35">
        <f>VLOOKUP(H29,'[20]Forward Price Curve'!$D$75:$AZ$447,$R$17-3)</f>
        <v>3.2626434693877546</v>
      </c>
      <c r="K29" s="35">
        <f>VLOOKUP(H29,'[20]Forward Price Curve'!$D$75:$AZ$447,$P$17-3)</f>
        <v>3.5318468800105713</v>
      </c>
      <c r="L29" s="35">
        <f>VLOOKUP($H29,'[20]Forward Price Curve'!$D$75:$AZ$447,$Q$17-3)</f>
        <v>3.2192827656100813</v>
      </c>
      <c r="M29" s="104">
        <f t="shared" si="4"/>
        <v>2017</v>
      </c>
    </row>
    <row r="30" spans="2:18">
      <c r="B30" s="26">
        <f t="shared" si="5"/>
        <v>2032</v>
      </c>
      <c r="C30" s="27">
        <f t="shared" si="0"/>
        <v>4.66</v>
      </c>
      <c r="D30" s="27">
        <f t="shared" si="1"/>
        <v>4.67</v>
      </c>
      <c r="E30" s="27">
        <f t="shared" si="2"/>
        <v>4.5199999999999996</v>
      </c>
      <c r="F30" s="27">
        <f t="shared" si="3"/>
        <v>4.46</v>
      </c>
      <c r="H30" s="31">
        <f>'[20]Forward Price Curve'!D118</f>
        <v>42767</v>
      </c>
      <c r="I30" s="35">
        <f>VLOOKUP(H30,'[20]Forward Price Curve'!$D$75:$AZ$447,$O$17-3)</f>
        <v>2.6306099416909614</v>
      </c>
      <c r="J30" s="35">
        <f>VLOOKUP(H30,'[20]Forward Price Curve'!$D$75:$AZ$447,$R$17-3)</f>
        <v>2.6408140233236148</v>
      </c>
      <c r="K30" s="35">
        <f>VLOOKUP(H30,'[20]Forward Price Curve'!$D$75:$AZ$447,$P$17-3)</f>
        <v>2.6903633755419278</v>
      </c>
      <c r="L30" s="35">
        <f>VLOOKUP($H30,'[20]Forward Price Curve'!$D$75:$AZ$447,$Q$17-3)</f>
        <v>2.6163905589309167</v>
      </c>
      <c r="M30" s="104">
        <f t="shared" si="4"/>
        <v>2017</v>
      </c>
    </row>
    <row r="31" spans="2:18">
      <c r="B31" s="26">
        <f t="shared" si="5"/>
        <v>2033</v>
      </c>
      <c r="C31" s="27">
        <f t="shared" si="0"/>
        <v>4.79</v>
      </c>
      <c r="D31" s="27">
        <f t="shared" si="1"/>
        <v>4.8</v>
      </c>
      <c r="E31" s="27">
        <f t="shared" si="2"/>
        <v>4.67</v>
      </c>
      <c r="F31" s="27">
        <f t="shared" si="3"/>
        <v>4.58</v>
      </c>
      <c r="H31" s="31">
        <f>'[20]Forward Price Curve'!D119</f>
        <v>42795</v>
      </c>
      <c r="I31" s="35">
        <f>VLOOKUP(H31,'[20]Forward Price Curve'!$D$75:$AZ$447,$O$17-3)</f>
        <v>2.5701319486504275</v>
      </c>
      <c r="J31" s="35">
        <f>VLOOKUP(H31,'[20]Forward Price Curve'!$D$75:$AZ$447,$R$17-3)</f>
        <v>2.5803360302830809</v>
      </c>
      <c r="K31" s="35">
        <f>VLOOKUP(H31,'[20]Forward Price Curve'!$D$75:$AZ$447,$P$17-3)</f>
        <v>2.5432095807524639</v>
      </c>
      <c r="L31" s="35">
        <f>VLOOKUP($H31,'[20]Forward Price Curve'!$D$75:$AZ$447,$Q$17-3)</f>
        <v>2.568842349667122</v>
      </c>
      <c r="M31" s="104">
        <f t="shared" si="4"/>
        <v>2017</v>
      </c>
    </row>
    <row r="32" spans="2:18">
      <c r="B32" s="26">
        <f t="shared" si="5"/>
        <v>2034</v>
      </c>
      <c r="C32" s="27">
        <f t="shared" si="0"/>
        <v>4.95</v>
      </c>
      <c r="D32" s="27">
        <f t="shared" si="1"/>
        <v>4.96</v>
      </c>
      <c r="E32" s="27">
        <f t="shared" si="2"/>
        <v>4.78</v>
      </c>
      <c r="F32" s="27">
        <f t="shared" si="3"/>
        <v>4.74</v>
      </c>
      <c r="H32" s="31">
        <f>'[20]Forward Price Curve'!D120</f>
        <v>42826</v>
      </c>
      <c r="I32" s="35">
        <f>VLOOKUP(H32,'[20]Forward Price Curve'!$D$75:$AZ$447,$O$17-3)</f>
        <v>2.7337319047619042</v>
      </c>
      <c r="J32" s="35">
        <f>VLOOKUP(H32,'[20]Forward Price Curve'!$D$75:$AZ$447,$R$17-3)</f>
        <v>2.7439359863945576</v>
      </c>
      <c r="K32" s="35">
        <f>VLOOKUP(H32,'[20]Forward Price Curve'!$D$75:$AZ$447,$P$17-3)</f>
        <v>2.7294485434555877</v>
      </c>
      <c r="L32" s="35">
        <f>VLOOKUP($H32,'[20]Forward Price Curve'!$D$75:$AZ$447,$Q$17-3)</f>
        <v>2.7630022897935822</v>
      </c>
      <c r="M32" s="104">
        <f t="shared" si="4"/>
        <v>2017</v>
      </c>
    </row>
    <row r="33" spans="2:13">
      <c r="B33" s="26">
        <f t="shared" si="5"/>
        <v>2035</v>
      </c>
      <c r="C33" s="27">
        <f t="shared" si="0"/>
        <v>5.08</v>
      </c>
      <c r="D33" s="27">
        <f t="shared" si="1"/>
        <v>5.09</v>
      </c>
      <c r="E33" s="27">
        <f t="shared" si="2"/>
        <v>4.91</v>
      </c>
      <c r="F33" s="27">
        <f t="shared" si="3"/>
        <v>4.87</v>
      </c>
      <c r="H33" s="31">
        <f>'[20]Forward Price Curve'!D121</f>
        <v>42856</v>
      </c>
      <c r="I33" s="35">
        <f>VLOOKUP(H33,'[20]Forward Price Curve'!$D$75:$AZ$447,$O$17-3)</f>
        <v>2.793469670836076</v>
      </c>
      <c r="J33" s="35">
        <f>VLOOKUP(H33,'[20]Forward Price Curve'!$D$75:$AZ$447,$R$17-3)</f>
        <v>2.8036737524687294</v>
      </c>
      <c r="K33" s="35">
        <f>VLOOKUP(H33,'[20]Forward Price Curve'!$D$75:$AZ$447,$P$17-3)</f>
        <v>2.7211925722904748</v>
      </c>
      <c r="L33" s="35">
        <f>VLOOKUP($H33,'[20]Forward Price Curve'!$D$75:$AZ$447,$Q$17-3)</f>
        <v>2.7948345482925934</v>
      </c>
      <c r="M33" s="104">
        <f t="shared" si="4"/>
        <v>2017</v>
      </c>
    </row>
    <row r="34" spans="2:13">
      <c r="B34" s="26">
        <f t="shared" si="5"/>
        <v>2036</v>
      </c>
      <c r="C34" s="27">
        <f t="shared" si="0"/>
        <v>5.24</v>
      </c>
      <c r="D34" s="27">
        <f t="shared" si="1"/>
        <v>5.25</v>
      </c>
      <c r="E34" s="27">
        <f t="shared" si="2"/>
        <v>5.1100000000000003</v>
      </c>
      <c r="F34" s="27">
        <f t="shared" si="3"/>
        <v>5.03</v>
      </c>
      <c r="H34" s="31">
        <f>'[20]Forward Price Curve'!D122</f>
        <v>42887</v>
      </c>
      <c r="I34" s="35">
        <f>VLOOKUP(H34,'[20]Forward Price Curve'!$D$75:$AZ$447,$O$17-3)</f>
        <v>2.8754985714285715</v>
      </c>
      <c r="J34" s="35">
        <f>VLOOKUP(H34,'[20]Forward Price Curve'!$D$75:$AZ$447,$R$17-3)</f>
        <v>2.8713045200448848</v>
      </c>
      <c r="K34" s="35">
        <f>VLOOKUP(H34,'[20]Forward Price Curve'!$D$75:$AZ$447,$P$17-3)</f>
        <v>2.8528564316455696</v>
      </c>
      <c r="L34" s="35">
        <f>VLOOKUP($H34,'[20]Forward Price Curve'!$D$75:$AZ$447,$Q$17-3)</f>
        <v>2.9027304231990985</v>
      </c>
      <c r="M34" s="104">
        <f t="shared" si="4"/>
        <v>2017</v>
      </c>
    </row>
    <row r="35" spans="2:13">
      <c r="B35" s="26">
        <f t="shared" si="5"/>
        <v>2037</v>
      </c>
      <c r="C35" s="27">
        <f t="shared" si="0"/>
        <v>5.26</v>
      </c>
      <c r="D35" s="27">
        <f t="shared" si="1"/>
        <v>5.27</v>
      </c>
      <c r="E35" s="27">
        <f t="shared" si="2"/>
        <v>5.16</v>
      </c>
      <c r="F35" s="27">
        <f t="shared" si="3"/>
        <v>5.05</v>
      </c>
      <c r="H35" s="31">
        <f>'[20]Forward Price Curve'!D123</f>
        <v>42917</v>
      </c>
      <c r="I35" s="35">
        <f>VLOOKUP(H35,'[20]Forward Price Curve'!$D$75:$AZ$447,$O$17-3)</f>
        <v>2.6189359863945567</v>
      </c>
      <c r="J35" s="35">
        <f>VLOOKUP(H35,'[20]Forward Price Curve'!$D$75:$AZ$447,$R$17-3)</f>
        <v>2.6291400680272097</v>
      </c>
      <c r="K35" s="35">
        <f>VLOOKUP(H35,'[20]Forward Price Curve'!$D$75:$AZ$447,$P$17-3)</f>
        <v>2.4945553517572598</v>
      </c>
      <c r="L35" s="35">
        <f>VLOOKUP($H35,'[20]Forward Price Curve'!$D$75:$AZ$447,$Q$17-3)</f>
        <v>2.6362978437052949</v>
      </c>
      <c r="M35" s="104">
        <f t="shared" si="4"/>
        <v>2017</v>
      </c>
    </row>
    <row r="36" spans="2:13">
      <c r="B36" s="26">
        <f t="shared" si="5"/>
        <v>2038</v>
      </c>
      <c r="C36" s="27">
        <f t="shared" si="0"/>
        <v>5.65</v>
      </c>
      <c r="D36" s="27">
        <f t="shared" si="1"/>
        <v>5.66</v>
      </c>
      <c r="E36" s="27">
        <f t="shared" si="2"/>
        <v>5.47</v>
      </c>
      <c r="F36" s="27">
        <f t="shared" si="3"/>
        <v>5.44</v>
      </c>
      <c r="H36" s="31">
        <f>'[20]Forward Price Curve'!D124</f>
        <v>42948</v>
      </c>
      <c r="I36" s="35">
        <f>VLOOKUP(H36,'[20]Forward Price Curve'!$D$75:$AZ$447,$O$17-3)</f>
        <v>2.6204058600583098</v>
      </c>
      <c r="J36" s="35">
        <f>VLOOKUP(H36,'[20]Forward Price Curve'!$D$75:$AZ$447,$R$17-3)</f>
        <v>2.6306099416909632</v>
      </c>
      <c r="K36" s="35">
        <f>VLOOKUP(H36,'[20]Forward Price Curve'!$D$75:$AZ$447,$P$17-3)</f>
        <v>2.6662174520070065</v>
      </c>
      <c r="L36" s="35">
        <f>VLOOKUP($H36,'[20]Forward Price Curve'!$D$75:$AZ$447,$Q$17-3)</f>
        <v>2.5882317308036979</v>
      </c>
      <c r="M36" s="104">
        <f t="shared" si="4"/>
        <v>2017</v>
      </c>
    </row>
    <row r="37" spans="2:13">
      <c r="B37" s="26">
        <f t="shared" si="5"/>
        <v>2039</v>
      </c>
      <c r="C37" s="27">
        <f t="shared" si="0"/>
        <v>6.19</v>
      </c>
      <c r="D37" s="27">
        <f t="shared" si="1"/>
        <v>6.2</v>
      </c>
      <c r="E37" s="27">
        <f t="shared" si="2"/>
        <v>5.98</v>
      </c>
      <c r="F37" s="27">
        <f t="shared" si="3"/>
        <v>5.97</v>
      </c>
      <c r="H37" s="31">
        <f>'[20]Forward Price Curve'!D125</f>
        <v>42979</v>
      </c>
      <c r="I37" s="35">
        <f>VLOOKUP(H37,'[20]Forward Price Curve'!$D$75:$AZ$447,$O$17-3)</f>
        <v>2.6225484658691061</v>
      </c>
      <c r="J37" s="35">
        <f>VLOOKUP(H37,'[20]Forward Price Curve'!$D$75:$AZ$447,$R$17-3)</f>
        <v>2.6327525475017595</v>
      </c>
      <c r="K37" s="35">
        <f>VLOOKUP(H37,'[20]Forward Price Curve'!$D$75:$AZ$447,$P$17-3)</f>
        <v>2.6887120624951599</v>
      </c>
      <c r="L37" s="35">
        <f>VLOOKUP($H37,'[20]Forward Price Curve'!$D$75:$AZ$447,$Q$17-3)</f>
        <v>2.6331911977640843</v>
      </c>
      <c r="M37" s="104">
        <f t="shared" si="4"/>
        <v>2017</v>
      </c>
    </row>
    <row r="38" spans="2:13">
      <c r="B38" s="26">
        <f t="shared" si="5"/>
        <v>2040</v>
      </c>
      <c r="C38" s="27">
        <f t="shared" si="0"/>
        <v>6.56</v>
      </c>
      <c r="D38" s="27">
        <f t="shared" si="1"/>
        <v>6.57</v>
      </c>
      <c r="E38" s="27">
        <f t="shared" si="2"/>
        <v>6.39</v>
      </c>
      <c r="F38" s="27">
        <f t="shared" si="3"/>
        <v>6.34</v>
      </c>
      <c r="H38" s="31">
        <f>'[20]Forward Price Curve'!D126</f>
        <v>43009</v>
      </c>
      <c r="I38" s="35">
        <f>VLOOKUP(H38,'[20]Forward Price Curve'!$D$75:$AZ$447,$O$17-3)</f>
        <v>2.5740380272108854</v>
      </c>
      <c r="J38" s="35">
        <f>VLOOKUP(H38,'[20]Forward Price Curve'!$D$75:$AZ$447,$R$17-3)</f>
        <v>2.5842421088435388</v>
      </c>
      <c r="K38" s="35">
        <f>VLOOKUP(H38,'[20]Forward Price Curve'!$D$75:$AZ$447,$P$17-3)</f>
        <v>2.6534093301860455</v>
      </c>
      <c r="L38" s="35">
        <f>VLOOKUP($H38,'[20]Forward Price Curve'!$D$75:$AZ$447,$Q$17-3)</f>
        <v>2.5597179350146151</v>
      </c>
      <c r="M38" s="104">
        <f t="shared" si="4"/>
        <v>2017</v>
      </c>
    </row>
    <row r="39" spans="2:13">
      <c r="B39" s="26"/>
      <c r="C39" s="27"/>
      <c r="D39" s="27"/>
      <c r="E39" s="27"/>
      <c r="F39" s="27"/>
      <c r="H39" s="31">
        <f>'[20]Forward Price Curve'!D127</f>
        <v>43040</v>
      </c>
      <c r="I39" s="35">
        <f>VLOOKUP(H39,'[20]Forward Price Curve'!$D$75:$AZ$447,$O$17-3)</f>
        <v>2.7398543537414972</v>
      </c>
      <c r="J39" s="35">
        <f>VLOOKUP(H39,'[20]Forward Price Curve'!$D$75:$AZ$447,$R$17-3)</f>
        <v>2.7500584353741506</v>
      </c>
      <c r="K39" s="35">
        <f>VLOOKUP(H39,'[20]Forward Price Curve'!$D$75:$AZ$447,$P$17-3)</f>
        <v>2.7910689165539582</v>
      </c>
      <c r="L39" s="35">
        <f>VLOOKUP($H39,'[20]Forward Price Curve'!$D$75:$AZ$447,$Q$17-3)</f>
        <v>2.7286553860659333</v>
      </c>
      <c r="M39" s="104">
        <f t="shared" si="4"/>
        <v>2017</v>
      </c>
    </row>
    <row r="40" spans="2:13">
      <c r="B40" s="26"/>
      <c r="C40" s="27"/>
      <c r="D40" s="27"/>
      <c r="E40" s="27"/>
      <c r="F40" s="27"/>
      <c r="H40" s="31">
        <f>'[20]Forward Price Curve'!D128</f>
        <v>43070</v>
      </c>
      <c r="I40" s="35">
        <f>VLOOKUP(H40,'[20]Forward Price Curve'!$D$75:$AZ$447,$O$17-3)</f>
        <v>2.5383676300197497</v>
      </c>
      <c r="J40" s="35">
        <f>VLOOKUP(H40,'[20]Forward Price Curve'!$D$75:$AZ$447,$R$17-3)</f>
        <v>2.5485717116524031</v>
      </c>
      <c r="K40" s="35">
        <f>VLOOKUP(H40,'[20]Forward Price Curve'!$D$75:$AZ$447,$P$17-3)</f>
        <v>2.822493172147158</v>
      </c>
      <c r="L40" s="35">
        <f>VLOOKUP($H40,'[20]Forward Price Curve'!$D$75:$AZ$447,$Q$17-3)</f>
        <v>2.5087189745461411</v>
      </c>
      <c r="M40" s="104">
        <f t="shared" si="4"/>
        <v>2017</v>
      </c>
    </row>
    <row r="41" spans="2:13">
      <c r="B41" s="26"/>
      <c r="C41" s="27"/>
      <c r="D41" s="27"/>
      <c r="E41" s="27"/>
      <c r="F41" s="27"/>
      <c r="H41" s="31">
        <f>'[20]Forward Price Curve'!D129</f>
        <v>43101</v>
      </c>
      <c r="I41" s="35">
        <f>VLOOKUP(H41,'[20]Forward Price Curve'!$D$75:$AZ$447,$O$17-3)</f>
        <v>2.9365659189280224</v>
      </c>
      <c r="J41" s="35">
        <f>VLOOKUP(H41,'[20]Forward Price Curve'!$D$75:$AZ$447,$R$17-3)</f>
        <v>2.9467048218987211</v>
      </c>
      <c r="K41" s="35">
        <f>VLOOKUP(H41,'[20]Forward Price Curve'!$D$75:$AZ$447,$P$17-3)</f>
        <v>2.8135887402859616</v>
      </c>
      <c r="L41" s="35">
        <f>VLOOKUP($H41,'[20]Forward Price Curve'!$D$75:$AZ$447,$Q$17-3)</f>
        <v>3.0826510126176525</v>
      </c>
      <c r="M41" s="104">
        <f t="shared" si="4"/>
        <v>2018</v>
      </c>
    </row>
    <row r="42" spans="2:13">
      <c r="B42" s="26"/>
      <c r="C42" s="27"/>
      <c r="D42" s="27"/>
      <c r="E42" s="27"/>
      <c r="F42" s="27"/>
      <c r="H42" s="31">
        <f>'[20]Forward Price Curve'!D130</f>
        <v>43132</v>
      </c>
      <c r="I42" s="35">
        <f>VLOOKUP(H42,'[20]Forward Price Curve'!$D$75:$AZ$447,$O$17-3)</f>
        <v>2.2424949344592338</v>
      </c>
      <c r="J42" s="35">
        <f>VLOOKUP(H42,'[20]Forward Price Curve'!$D$75:$AZ$447,$R$17-3)</f>
        <v>2.2526338374299324</v>
      </c>
      <c r="K42" s="35">
        <f>VLOOKUP(H42,'[20]Forward Price Curve'!$D$75:$AZ$447,$P$17-3)</f>
        <v>2.2559061081726517</v>
      </c>
      <c r="L42" s="35">
        <f>VLOOKUP($H42,'[20]Forward Price Curve'!$D$75:$AZ$447,$Q$17-3)</f>
        <v>2.2490598127356938</v>
      </c>
      <c r="M42" s="104">
        <f t="shared" si="4"/>
        <v>2018</v>
      </c>
    </row>
    <row r="43" spans="2:13">
      <c r="H43" s="31">
        <f>'[20]Forward Price Curve'!D131</f>
        <v>43160</v>
      </c>
      <c r="I43" s="35">
        <f>VLOOKUP(H43,'[20]Forward Price Curve'!$D$75:$AZ$447,$O$17-3)</f>
        <v>2.1136794713706815</v>
      </c>
      <c r="J43" s="35">
        <f>VLOOKUP(H43,'[20]Forward Price Curve'!$D$75:$AZ$447,$R$17-3)</f>
        <v>2.1238183743413801</v>
      </c>
      <c r="K43" s="35">
        <f>VLOOKUP(H43,'[20]Forward Price Curve'!$D$75:$AZ$447,$P$17-3)</f>
        <v>2.1843639754367272</v>
      </c>
      <c r="L43" s="35">
        <f>VLOOKUP($H43,'[20]Forward Price Curve'!$D$75:$AZ$447,$Q$17-3)</f>
        <v>2.1613389321133352</v>
      </c>
      <c r="M43" s="104">
        <f t="shared" si="4"/>
        <v>2018</v>
      </c>
    </row>
    <row r="44" spans="2:13">
      <c r="B44" s="106" t="str">
        <f>"Official Forward Price Curve Forecast dated   "&amp;TEXT(H5,"MMM dd, YYYY")</f>
        <v>Official Forward Price Curve Forecast dated   Dec 31, 2020</v>
      </c>
      <c r="H44" s="31">
        <f>'[20]Forward Price Curve'!D132</f>
        <v>43191</v>
      </c>
      <c r="I44" s="35">
        <f>VLOOKUP(H44,'[20]Forward Price Curve'!$D$75:$AZ$447,$O$17-3)</f>
        <v>1.9776764449626556</v>
      </c>
      <c r="J44" s="35">
        <f>VLOOKUP(H44,'[20]Forward Price Curve'!$D$75:$AZ$447,$R$17-3)</f>
        <v>1.987815347933354</v>
      </c>
      <c r="K44" s="35">
        <f>VLOOKUP(H44,'[20]Forward Price Curve'!$D$75:$AZ$447,$P$17-3)</f>
        <v>2.02262576128114</v>
      </c>
      <c r="L44" s="35">
        <f>VLOOKUP($H44,'[20]Forward Price Curve'!$D$75:$AZ$447,$Q$17-3)</f>
        <v>2.0694667469637662</v>
      </c>
      <c r="M44" s="104">
        <f t="shared" si="4"/>
        <v>2018</v>
      </c>
    </row>
    <row r="45" spans="2:13">
      <c r="H45" s="31">
        <f>'[20]Forward Price Curve'!D133</f>
        <v>43221</v>
      </c>
      <c r="I45" s="35">
        <f>VLOOKUP(H45,'[20]Forward Price Curve'!$D$75:$AZ$447,$O$17-3)</f>
        <v>1.7831839406645238</v>
      </c>
      <c r="J45" s="35">
        <f>VLOOKUP(H45,'[20]Forward Price Curve'!$D$75:$AZ$447,$R$17-3)</f>
        <v>1.7933228436352224</v>
      </c>
      <c r="K45" s="35">
        <f>VLOOKUP(H45,'[20]Forward Price Curve'!$D$75:$AZ$447,$P$17-3)</f>
        <v>1.5708405984016238</v>
      </c>
      <c r="L45" s="35">
        <f>VLOOKUP($H45,'[20]Forward Price Curve'!$D$75:$AZ$447,$Q$17-3)</f>
        <v>1.8794896381126289</v>
      </c>
      <c r="M45" s="104">
        <f t="shared" si="4"/>
        <v>2018</v>
      </c>
    </row>
    <row r="46" spans="2:13">
      <c r="H46" s="31">
        <f>'[20]Forward Price Curve'!D134</f>
        <v>43252</v>
      </c>
      <c r="I46" s="35">
        <f>VLOOKUP(H46,'[20]Forward Price Curve'!$D$75:$AZ$447,$O$17-3)</f>
        <v>2.1436406304949229</v>
      </c>
      <c r="J46" s="35">
        <f>VLOOKUP(H46,'[20]Forward Price Curve'!$D$75:$AZ$447,$R$17-3)</f>
        <v>2.153779533465622</v>
      </c>
      <c r="K46" s="35">
        <f>VLOOKUP(H46,'[20]Forward Price Curve'!$D$75:$AZ$447,$P$17-3)</f>
        <v>1.8484832971560308</v>
      </c>
      <c r="L46" s="35">
        <f>VLOOKUP($H46,'[20]Forward Price Curve'!$D$75:$AZ$447,$Q$17-3)</f>
        <v>2.2503948014550383</v>
      </c>
      <c r="M46" s="104">
        <f t="shared" si="4"/>
        <v>2018</v>
      </c>
    </row>
    <row r="47" spans="2:13">
      <c r="H47" s="31">
        <f>'[20]Forward Price Curve'!D135</f>
        <v>43282</v>
      </c>
      <c r="I47" s="35">
        <f>VLOOKUP(H47,'[20]Forward Price Curve'!$D$75:$AZ$447,$O$17-3)</f>
        <v>2.421637499285668</v>
      </c>
      <c r="J47" s="35">
        <f>VLOOKUP(H47,'[20]Forward Price Curve'!$D$75:$AZ$447,$R$17-3)</f>
        <v>2.4317764022563666</v>
      </c>
      <c r="K47" s="35">
        <f>VLOOKUP(H47,'[20]Forward Price Curve'!$D$75:$AZ$447,$P$17-3)</f>
        <v>2.353571484540065</v>
      </c>
      <c r="L47" s="35">
        <f>VLOOKUP($H47,'[20]Forward Price Curve'!$D$75:$AZ$447,$Q$17-3)</f>
        <v>2.4674716230698741</v>
      </c>
      <c r="M47" s="104">
        <f t="shared" si="4"/>
        <v>2018</v>
      </c>
    </row>
    <row r="48" spans="2:13">
      <c r="H48" s="31">
        <f>'[20]Forward Price Curve'!D136</f>
        <v>43313</v>
      </c>
      <c r="I48" s="35">
        <f>VLOOKUP(H48,'[20]Forward Price Curve'!$D$75:$AZ$447,$O$17-3)</f>
        <v>2.4788435090089065</v>
      </c>
      <c r="J48" s="35">
        <f>VLOOKUP(H48,'[20]Forward Price Curve'!$D$75:$AZ$447,$R$17-3)</f>
        <v>2.4889824119796051</v>
      </c>
      <c r="K48" s="35">
        <f>VLOOKUP(H48,'[20]Forward Price Curve'!$D$75:$AZ$447,$P$17-3)</f>
        <v>2.5401507418632927</v>
      </c>
      <c r="L48" s="35">
        <f>VLOOKUP($H48,'[20]Forward Price Curve'!$D$75:$AZ$447,$Q$17-3)</f>
        <v>2.4624530543656684</v>
      </c>
      <c r="M48" s="104">
        <f t="shared" si="4"/>
        <v>2018</v>
      </c>
    </row>
    <row r="49" spans="8:15">
      <c r="H49" s="31">
        <f>'[20]Forward Price Curve'!D137</f>
        <v>43344</v>
      </c>
      <c r="I49" s="35">
        <f>VLOOKUP(H49,'[20]Forward Price Curve'!$D$75:$AZ$447,$O$17-3)</f>
        <v>2.2194892808138165</v>
      </c>
      <c r="J49" s="35">
        <f>VLOOKUP(H49,'[20]Forward Price Curve'!$D$75:$AZ$447,$R$17-3)</f>
        <v>2.2296281837845155</v>
      </c>
      <c r="K49" s="35">
        <f>VLOOKUP(H49,'[20]Forward Price Curve'!$D$75:$AZ$447,$P$17-3)</f>
        <v>2.3919118237202426</v>
      </c>
      <c r="L49" s="35">
        <f>VLOOKUP($H49,'[20]Forward Price Curve'!$D$75:$AZ$447,$Q$17-3)</f>
        <v>2.224504673004402</v>
      </c>
      <c r="M49" s="104">
        <f t="shared" si="4"/>
        <v>2018</v>
      </c>
      <c r="N49" s="3"/>
      <c r="O49" s="3"/>
    </row>
    <row r="50" spans="8:15">
      <c r="H50" s="31">
        <f>'[20]Forward Price Curve'!D138</f>
        <v>43374</v>
      </c>
      <c r="I50" s="35">
        <f>VLOOKUP(H50,'[20]Forward Price Curve'!$D$75:$AZ$447,$O$17-3)</f>
        <v>2.9128539684320356</v>
      </c>
      <c r="J50" s="35">
        <f>VLOOKUP(H50,'[20]Forward Price Curve'!$D$75:$AZ$447,$R$17-3)</f>
        <v>2.9229928714027342</v>
      </c>
      <c r="K50" s="35">
        <f>VLOOKUP(H50,'[20]Forward Price Curve'!$D$75:$AZ$447,$P$17-3)</f>
        <v>4.6218921162427922</v>
      </c>
      <c r="L50" s="35">
        <f>VLOOKUP($H50,'[20]Forward Price Curve'!$D$75:$AZ$447,$Q$17-3)</f>
        <v>2.9275610507263972</v>
      </c>
      <c r="M50" s="104">
        <f t="shared" si="4"/>
        <v>2018</v>
      </c>
      <c r="N50" s="3"/>
      <c r="O50" s="3"/>
    </row>
    <row r="51" spans="8:15">
      <c r="H51" s="31">
        <f>'[20]Forward Price Curve'!D139</f>
        <v>43405</v>
      </c>
      <c r="I51" s="35">
        <f>VLOOKUP(H51,'[20]Forward Price Curve'!$D$75:$AZ$447,$O$17-3)</f>
        <v>3.9745333850417399</v>
      </c>
      <c r="J51" s="35">
        <f>VLOOKUP(H51,'[20]Forward Price Curve'!$D$75:$AZ$447,$R$17-3)</f>
        <v>3.984672288012439</v>
      </c>
      <c r="K51" s="35">
        <f>VLOOKUP(H51,'[20]Forward Price Curve'!$D$75:$AZ$447,$P$17-3)</f>
        <v>8.6680488460990404</v>
      </c>
      <c r="L51" s="35">
        <f>VLOOKUP($H51,'[20]Forward Price Curve'!$D$75:$AZ$447,$Q$17-3)</f>
        <v>3.8702964836561957</v>
      </c>
      <c r="M51" s="104">
        <f t="shared" si="4"/>
        <v>2018</v>
      </c>
      <c r="N51" s="3"/>
      <c r="O51" s="3"/>
    </row>
    <row r="52" spans="8:15">
      <c r="H52" s="31">
        <f>'[20]Forward Price Curve'!D140</f>
        <v>43435</v>
      </c>
      <c r="I52" s="35">
        <f>VLOOKUP(H52,'[20]Forward Price Curve'!$D$75:$AZ$447,$O$17-3)</f>
        <v>3.9079382357981771</v>
      </c>
      <c r="J52" s="35">
        <f>VLOOKUP(H52,'[20]Forward Price Curve'!$D$75:$AZ$447,$R$17-3)</f>
        <v>3.9180771387688758</v>
      </c>
      <c r="K52" s="35">
        <f>VLOOKUP(H52,'[20]Forward Price Curve'!$D$75:$AZ$447,$P$17-3)</f>
        <v>5.443905271233902</v>
      </c>
      <c r="L52" s="35">
        <f>VLOOKUP($H52,'[20]Forward Price Curve'!$D$75:$AZ$447,$Q$17-3)</f>
        <v>3.5768990853253793</v>
      </c>
      <c r="M52" s="104">
        <f t="shared" si="4"/>
        <v>2018</v>
      </c>
      <c r="N52" s="3"/>
      <c r="O52" s="3"/>
    </row>
    <row r="53" spans="8:15">
      <c r="H53" s="31">
        <f>'[20]Forward Price Curve'!D141</f>
        <v>43466</v>
      </c>
      <c r="I53" s="35">
        <f>VLOOKUP(H53,'[20]Forward Price Curve'!$D$75:$AZ$447,$O$17-3)</f>
        <v>3.1877490634924275</v>
      </c>
      <c r="J53" s="35">
        <f>VLOOKUP(H53,'[20]Forward Price Curve'!$D$75:$AZ$447,$R$17-3)</f>
        <v>3.1978879664631261</v>
      </c>
      <c r="K53" s="35">
        <f>VLOOKUP(H53,'[20]Forward Price Curve'!$D$75:$AZ$447,$P$17-3)</f>
        <v>3.6245487172817223</v>
      </c>
      <c r="L53" s="35">
        <f>VLOOKUP($H53,'[20]Forward Price Curve'!$D$75:$AZ$447,$Q$17-3)</f>
        <v>2.9303131690480573</v>
      </c>
      <c r="M53" s="104">
        <f t="shared" si="4"/>
        <v>2019</v>
      </c>
      <c r="N53" s="3"/>
      <c r="O53" s="3"/>
    </row>
    <row r="54" spans="8:15">
      <c r="H54" s="31">
        <f>'[20]Forward Price Curve'!D142</f>
        <v>43497</v>
      </c>
      <c r="I54" s="35">
        <f>VLOOKUP(H54,'[20]Forward Price Curve'!$D$75:$AZ$447,$O$17-3)</f>
        <v>4.6376436365125295</v>
      </c>
      <c r="J54" s="35">
        <f>VLOOKUP(H54,'[20]Forward Price Curve'!$D$75:$AZ$447,$R$17-3)</f>
        <v>4.6477825394832282</v>
      </c>
      <c r="K54" s="35">
        <f>VLOOKUP(H54,'[20]Forward Price Curve'!$D$75:$AZ$447,$P$17-3)</f>
        <v>13.248679181072774</v>
      </c>
      <c r="L54" s="35">
        <f>VLOOKUP($H54,'[20]Forward Price Curve'!$D$75:$AZ$447,$Q$17-3)</f>
        <v>2.6293956266758434</v>
      </c>
      <c r="M54" s="104">
        <f t="shared" si="4"/>
        <v>2019</v>
      </c>
      <c r="N54" s="3"/>
      <c r="O54" s="3"/>
    </row>
    <row r="55" spans="8:15">
      <c r="H55" s="31">
        <f>'[20]Forward Price Curve'!D143</f>
        <v>43525</v>
      </c>
      <c r="I55" s="35">
        <f>VLOOKUP(H55,'[20]Forward Price Curve'!$D$75:$AZ$447,$O$17-3)</f>
        <v>2.8840796764808312</v>
      </c>
      <c r="J55" s="35">
        <f>VLOOKUP(H55,'[20]Forward Price Curve'!$D$75:$AZ$447,$R$17-3)</f>
        <v>2.8942185794515303</v>
      </c>
      <c r="K55" s="35">
        <f>VLOOKUP(H55,'[20]Forward Price Curve'!$D$75:$AZ$447,$P$17-3)</f>
        <v>13.147581543206581</v>
      </c>
      <c r="L55" s="35">
        <f>VLOOKUP($H55,'[20]Forward Price Curve'!$D$75:$AZ$447,$Q$17-3)</f>
        <v>3.1561599255175179</v>
      </c>
      <c r="M55" s="104">
        <f t="shared" si="4"/>
        <v>2019</v>
      </c>
      <c r="N55" s="3"/>
      <c r="O55" s="3"/>
    </row>
    <row r="56" spans="8:15">
      <c r="H56" s="31">
        <f>'[20]Forward Price Curve'!D144</f>
        <v>43556</v>
      </c>
      <c r="I56" s="35">
        <f>VLOOKUP(H56,'[20]Forward Price Curve'!$D$75:$AZ$447,$O$17-3)</f>
        <v>1.8441808891817904</v>
      </c>
      <c r="J56" s="35">
        <f>VLOOKUP(H56,'[20]Forward Price Curve'!$D$75:$AZ$447,$R$17-3)</f>
        <v>1.854319792152489</v>
      </c>
      <c r="K56" s="35">
        <f>VLOOKUP(H56,'[20]Forward Price Curve'!$D$75:$AZ$447,$P$17-3)</f>
        <v>2.0841590546952737</v>
      </c>
      <c r="L56" s="35">
        <f>VLOOKUP($H56,'[20]Forward Price Curve'!$D$75:$AZ$447,$Q$17-3)</f>
        <v>1.8712332831476464</v>
      </c>
      <c r="M56" s="104">
        <f t="shared" si="4"/>
        <v>2019</v>
      </c>
      <c r="N56" s="3"/>
      <c r="O56" s="3"/>
    </row>
    <row r="57" spans="8:15">
      <c r="H57" s="31">
        <f>'[20]Forward Price Curve'!D145</f>
        <v>43586</v>
      </c>
      <c r="I57" s="35">
        <f>VLOOKUP(H57,'[20]Forward Price Curve'!$D$75:$AZ$447,$O$17-3)</f>
        <v>1.8428726436371847</v>
      </c>
      <c r="J57" s="35">
        <f>VLOOKUP(H57,'[20]Forward Price Curve'!$D$75:$AZ$447,$R$17-3)</f>
        <v>1.8530115466078831</v>
      </c>
      <c r="K57" s="35">
        <f>VLOOKUP(H57,'[20]Forward Price Curve'!$D$75:$AZ$447,$P$17-3)</f>
        <v>1.8681647506266397</v>
      </c>
      <c r="L57" s="35">
        <f>VLOOKUP($H57,'[20]Forward Price Curve'!$D$75:$AZ$447,$Q$17-3)</f>
        <v>1.9058775961379686</v>
      </c>
      <c r="M57" s="104">
        <f t="shared" si="4"/>
        <v>2019</v>
      </c>
      <c r="N57" s="3"/>
      <c r="O57" s="3"/>
    </row>
    <row r="58" spans="8:15">
      <c r="H58" s="31">
        <f>'[20]Forward Price Curve'!D146</f>
        <v>43617</v>
      </c>
      <c r="I58" s="35">
        <f>VLOOKUP(H58,'[20]Forward Price Curve'!$D$75:$AZ$447,$O$17-3)</f>
        <v>1.5244433419272609</v>
      </c>
      <c r="J58" s="35">
        <f>VLOOKUP(H58,'[20]Forward Price Curve'!$D$75:$AZ$447,$R$17-3)</f>
        <v>1.5345822448979596</v>
      </c>
      <c r="K58" s="35">
        <f>VLOOKUP(H58,'[20]Forward Price Curve'!$D$75:$AZ$447,$P$17-3)</f>
        <v>1.6387854906922903</v>
      </c>
      <c r="L58" s="35">
        <f>VLOOKUP($H58,'[20]Forward Price Curve'!$D$75:$AZ$447,$Q$17-3)</f>
        <v>1.5109717440243182</v>
      </c>
      <c r="M58" s="104">
        <f t="shared" si="4"/>
        <v>2019</v>
      </c>
      <c r="N58" s="3"/>
      <c r="O58" s="3"/>
    </row>
    <row r="59" spans="8:15">
      <c r="H59" s="31">
        <f>'[20]Forward Price Curve'!D147</f>
        <v>43647</v>
      </c>
      <c r="I59" s="35">
        <f>VLOOKUP(H59,'[20]Forward Price Curve'!$D$75:$AZ$447,$O$17-3)</f>
        <v>1.9034544757797212</v>
      </c>
      <c r="J59" s="35">
        <f>VLOOKUP(H59,'[20]Forward Price Curve'!$D$75:$AZ$447,$R$17-3)</f>
        <v>1.9135933787504196</v>
      </c>
      <c r="K59" s="35">
        <f>VLOOKUP(H59,'[20]Forward Price Curve'!$D$75:$AZ$447,$P$17-3)</f>
        <v>2.0858127114969753</v>
      </c>
      <c r="L59" s="35">
        <f>VLOOKUP($H59,'[20]Forward Price Curve'!$D$75:$AZ$447,$Q$17-3)</f>
        <v>1.8424169854267236</v>
      </c>
      <c r="M59" s="104">
        <f t="shared" si="4"/>
        <v>2019</v>
      </c>
      <c r="N59" s="3"/>
      <c r="O59" s="3"/>
    </row>
    <row r="60" spans="8:15">
      <c r="H60" s="31">
        <f>'[20]Forward Price Curve'!D148</f>
        <v>43678</v>
      </c>
      <c r="I60" s="35">
        <f>VLOOKUP(H60,'[20]Forward Price Curve'!$D$75:$AZ$447,$O$17-3)</f>
        <v>1.7590141042279228</v>
      </c>
      <c r="J60" s="35">
        <f>VLOOKUP(H60,'[20]Forward Price Curve'!$D$75:$AZ$447,$R$17-3)</f>
        <v>1.7691530071986215</v>
      </c>
      <c r="K60" s="35">
        <f>VLOOKUP(H60,'[20]Forward Price Curve'!$D$75:$AZ$447,$P$17-3)</f>
        <v>1.9418276445205909</v>
      </c>
      <c r="L60" s="35">
        <f>VLOOKUP($H60,'[20]Forward Price Curve'!$D$75:$AZ$447,$Q$17-3)</f>
        <v>1.6795563365096018</v>
      </c>
      <c r="M60" s="104">
        <f t="shared" si="4"/>
        <v>2019</v>
      </c>
      <c r="N60" s="3"/>
      <c r="O60" s="3"/>
    </row>
    <row r="61" spans="8:15">
      <c r="H61" s="31">
        <f>'[20]Forward Price Curve'!D149</f>
        <v>43709</v>
      </c>
      <c r="I61" s="35">
        <f>VLOOKUP(H61,'[20]Forward Price Curve'!$D$75:$AZ$447,$O$17-3)</f>
        <v>1.9970154635919499</v>
      </c>
      <c r="J61" s="35">
        <f>VLOOKUP(H61,'[20]Forward Price Curve'!$D$75:$AZ$447,$R$17-3)</f>
        <v>2.0071543665626486</v>
      </c>
      <c r="K61" s="35">
        <f>VLOOKUP(H61,'[20]Forward Price Curve'!$D$75:$AZ$447,$P$17-3)</f>
        <v>2.3396128394159437</v>
      </c>
      <c r="L61" s="35">
        <f>VLOOKUP($H61,'[20]Forward Price Curve'!$D$75:$AZ$447,$Q$17-3)</f>
        <v>1.7999696075479277</v>
      </c>
      <c r="M61" s="104">
        <f t="shared" si="4"/>
        <v>2019</v>
      </c>
      <c r="N61" s="3"/>
      <c r="O61" s="3"/>
    </row>
    <row r="62" spans="8:15">
      <c r="H62" s="31">
        <f>'[20]Forward Price Curve'!D150</f>
        <v>43739</v>
      </c>
      <c r="I62" s="35">
        <f>VLOOKUP(H62,'[20]Forward Price Curve'!$D$75:$AZ$447,$O$17-3)</f>
        <v>2.0297228135455749</v>
      </c>
      <c r="J62" s="35">
        <f>VLOOKUP(H62,'[20]Forward Price Curve'!$D$75:$AZ$447,$R$17-3)</f>
        <v>2.0398617165162736</v>
      </c>
      <c r="K62" s="35">
        <f>VLOOKUP(H62,'[20]Forward Price Curve'!$D$75:$AZ$447,$P$17-3)</f>
        <v>2.9082981752924701</v>
      </c>
      <c r="L62" s="35">
        <f>VLOOKUP($H62,'[20]Forward Price Curve'!$D$75:$AZ$447,$Q$17-3)</f>
        <v>1.6259709738937289</v>
      </c>
      <c r="M62" s="104">
        <f t="shared" si="4"/>
        <v>2019</v>
      </c>
      <c r="N62" s="3"/>
      <c r="O62" s="3"/>
    </row>
    <row r="63" spans="8:15">
      <c r="H63" s="31">
        <f>'[20]Forward Price Curve'!D151</f>
        <v>43770</v>
      </c>
      <c r="I63" s="35">
        <f>VLOOKUP(H63,'[20]Forward Price Curve'!$D$75:$AZ$447,$O$17-3)</f>
        <v>2.6988904096116801</v>
      </c>
      <c r="J63" s="35">
        <f>VLOOKUP(H63,'[20]Forward Price Curve'!$D$75:$AZ$447,$R$17-3)</f>
        <v>2.7090293125823788</v>
      </c>
      <c r="K63" s="35">
        <f>VLOOKUP(H63,'[20]Forward Price Curve'!$D$75:$AZ$447,$P$17-3)</f>
        <v>3.6123940613958183</v>
      </c>
      <c r="L63" s="35">
        <f>VLOOKUP($H63,'[20]Forward Price Curve'!$D$75:$AZ$447,$Q$17-3)</f>
        <v>2.2203583793368793</v>
      </c>
      <c r="M63" s="104">
        <f t="shared" si="4"/>
        <v>2019</v>
      </c>
      <c r="N63" s="3"/>
      <c r="O63" s="3"/>
    </row>
    <row r="64" spans="8:15">
      <c r="H64" s="31">
        <f>'[20]Forward Price Curve'!D152</f>
        <v>43800</v>
      </c>
      <c r="I64" s="35">
        <f>VLOOKUP(H64,'[20]Forward Price Curve'!$D$75:$AZ$447,$O$17-3)</f>
        <v>2.6968626290175401</v>
      </c>
      <c r="J64" s="35">
        <f>VLOOKUP(H64,'[20]Forward Price Curve'!$D$75:$AZ$447,$R$17-3)</f>
        <v>2.7070015319882388</v>
      </c>
      <c r="K64" s="35">
        <f>VLOOKUP(H64,'[20]Forward Price Curve'!$D$75:$AZ$447,$P$17-3)</f>
        <v>3.1833230161006094</v>
      </c>
      <c r="L64" s="35">
        <f>VLOOKUP($H64,'[20]Forward Price Curve'!$D$75:$AZ$447,$Q$17-3)</f>
        <v>1.9343701152328134</v>
      </c>
      <c r="M64" s="104">
        <f t="shared" si="4"/>
        <v>2019</v>
      </c>
      <c r="N64" s="3"/>
      <c r="O64" s="3"/>
    </row>
    <row r="65" spans="8:15">
      <c r="H65" s="31">
        <f>'[20]Forward Price Curve'!D153</f>
        <v>43831</v>
      </c>
      <c r="I65" s="35">
        <f>VLOOKUP(H65,'[20]Forward Price Curve'!$D$75:$AZ$447,$O$17-3)</f>
        <v>2.0780297802801604</v>
      </c>
      <c r="J65" s="35">
        <f>VLOOKUP(H65,'[20]Forward Price Curve'!$D$75:$AZ$447,$R$17-3)</f>
        <v>2.0881686832508595</v>
      </c>
      <c r="K65" s="35">
        <f>VLOOKUP(H65,'[20]Forward Price Curve'!$D$75:$AZ$447,$P$17-3)</f>
        <v>2.3089728617063132</v>
      </c>
      <c r="L65" s="35">
        <f>VLOOKUP($H65,'[20]Forward Price Curve'!$D$75:$AZ$447,$Q$17-3)</f>
        <v>1.7744234739503901</v>
      </c>
      <c r="M65" s="104">
        <f t="shared" ref="M65:M112" si="6">YEAR(H65)</f>
        <v>2020</v>
      </c>
      <c r="N65" s="3"/>
      <c r="O65" s="3"/>
    </row>
    <row r="66" spans="8:15">
      <c r="H66" s="31">
        <f>'[20]Forward Price Curve'!D154</f>
        <v>43862</v>
      </c>
      <c r="I66" s="35">
        <f>VLOOKUP(H66,'[20]Forward Price Curve'!$D$75:$AZ$447,$O$17-3)</f>
        <v>1.687752100491013</v>
      </c>
      <c r="J66" s="35">
        <f>VLOOKUP(H66,'[20]Forward Price Curve'!$D$75:$AZ$447,$R$17-3)</f>
        <v>1.6978910034617116</v>
      </c>
      <c r="K66" s="35">
        <f>VLOOKUP(H66,'[20]Forward Price Curve'!$D$75:$AZ$447,$P$17-3)</f>
        <v>1.7678653681243093</v>
      </c>
      <c r="L66" s="35">
        <f>VLOOKUP($H66,'[20]Forward Price Curve'!$D$75:$AZ$447,$Q$17-3)</f>
        <v>1.6511084765355959</v>
      </c>
      <c r="M66" s="104">
        <f t="shared" si="6"/>
        <v>2020</v>
      </c>
      <c r="N66" s="3"/>
      <c r="O66" s="3"/>
    </row>
    <row r="67" spans="8:15">
      <c r="H67" s="31">
        <f>'[20]Forward Price Curve'!D155</f>
        <v>43891</v>
      </c>
      <c r="I67" s="35">
        <f>VLOOKUP(H67,'[20]Forward Price Curve'!$D$75:$AZ$447,$O$17-3)</f>
        <v>1.4749285842166715</v>
      </c>
      <c r="J67" s="35">
        <f>VLOOKUP(H67,'[20]Forward Price Curve'!$D$75:$AZ$447,$R$17-3)</f>
        <v>1.4850674871873699</v>
      </c>
      <c r="K67" s="35">
        <f>VLOOKUP(H67,'[20]Forward Price Curve'!$D$75:$AZ$447,$P$17-3)</f>
        <v>1.6827547455874448</v>
      </c>
      <c r="L67" s="35">
        <f>VLOOKUP($H67,'[20]Forward Price Curve'!$D$75:$AZ$447,$Q$17-3)</f>
        <v>1.3926884738046899</v>
      </c>
      <c r="M67" s="104">
        <f t="shared" si="6"/>
        <v>2020</v>
      </c>
      <c r="N67" s="3"/>
      <c r="O67" s="3"/>
    </row>
    <row r="68" spans="8:15">
      <c r="H68" s="31">
        <f>'[20]Forward Price Curve'!D156</f>
        <v>43922</v>
      </c>
      <c r="I68" s="35">
        <f>VLOOKUP(H68,'[20]Forward Price Curve'!$D$75:$AZ$447,$O$17-3)</f>
        <v>1.4060112991314342</v>
      </c>
      <c r="J68" s="35">
        <f>VLOOKUP(H68,'[20]Forward Price Curve'!$D$75:$AZ$447,$R$17-3)</f>
        <v>1.4161502021021328</v>
      </c>
      <c r="K68" s="35">
        <f>VLOOKUP(H68,'[20]Forward Price Curve'!$D$75:$AZ$447,$P$17-3)</f>
        <v>1.586541986215753</v>
      </c>
      <c r="L68" s="35">
        <f>VLOOKUP($H68,'[20]Forward Price Curve'!$D$75:$AZ$447,$Q$17-3)</f>
        <v>1.4157145304292549</v>
      </c>
      <c r="M68" s="104">
        <f t="shared" si="6"/>
        <v>2020</v>
      </c>
      <c r="N68" s="3"/>
      <c r="O68" s="3"/>
    </row>
    <row r="69" spans="8:15">
      <c r="H69" s="31">
        <f>'[20]Forward Price Curve'!D157</f>
        <v>43952</v>
      </c>
      <c r="I69" s="35">
        <f>VLOOKUP(H69,'[20]Forward Price Curve'!$D$75:$AZ$447,$O$17-3)</f>
        <v>1.5687952020421714</v>
      </c>
      <c r="J69" s="35">
        <f>VLOOKUP(H69,'[20]Forward Price Curve'!$D$75:$AZ$447,$R$17-3)</f>
        <v>1.5789341050128698</v>
      </c>
      <c r="K69" s="35">
        <f>VLOOKUP(H69,'[20]Forward Price Curve'!$D$75:$AZ$447,$P$17-3)</f>
        <v>1.6252108296090633</v>
      </c>
      <c r="L69" s="35">
        <f>VLOOKUP($H69,'[20]Forward Price Curve'!$D$75:$AZ$447,$Q$17-3)</f>
        <v>1.582422748686269</v>
      </c>
      <c r="M69" s="104">
        <f t="shared" si="6"/>
        <v>2020</v>
      </c>
      <c r="N69" s="3"/>
      <c r="O69" s="3"/>
    </row>
    <row r="70" spans="8:15">
      <c r="H70" s="31">
        <f>'[20]Forward Price Curve'!D158</f>
        <v>43983</v>
      </c>
      <c r="I70" s="35">
        <f>VLOOKUP(H70,'[20]Forward Price Curve'!$D$75:$AZ$447,$O$17-3)</f>
        <v>1.4676896255365173</v>
      </c>
      <c r="J70" s="35">
        <f>VLOOKUP(H70,'[20]Forward Price Curve'!$D$75:$AZ$447,$R$17-3)</f>
        <v>1.4778285285072159</v>
      </c>
      <c r="K70" s="35">
        <f>VLOOKUP(H70,'[20]Forward Price Curve'!$D$75:$AZ$447,$P$17-3)</f>
        <v>1.5098195488452553</v>
      </c>
      <c r="L70" s="35">
        <f>VLOOKUP($H70,'[20]Forward Price Curve'!$D$75:$AZ$447,$Q$17-3)</f>
        <v>1.4821269229482414</v>
      </c>
      <c r="M70" s="104">
        <f t="shared" si="6"/>
        <v>2020</v>
      </c>
      <c r="N70" s="3"/>
      <c r="O70" s="3"/>
    </row>
    <row r="71" spans="8:15">
      <c r="H71" s="31">
        <f>'[20]Forward Price Curve'!D159</f>
        <v>44013</v>
      </c>
      <c r="I71" s="35">
        <f>VLOOKUP(H71,'[20]Forward Price Curve'!$D$75:$AZ$447,$O$17-3)</f>
        <v>1.5545680317445785</v>
      </c>
      <c r="J71" s="35">
        <f>VLOOKUP(H71,'[20]Forward Price Curve'!$D$75:$AZ$447,$R$17-3)</f>
        <v>1.5647069347152771</v>
      </c>
      <c r="K71" s="35">
        <f>VLOOKUP(H71,'[20]Forward Price Curve'!$D$75:$AZ$447,$P$17-3)</f>
        <v>1.5980674730154878</v>
      </c>
      <c r="L71" s="35">
        <f>VLOOKUP($H71,'[20]Forward Price Curve'!$D$75:$AZ$447,$Q$17-3)</f>
        <v>1.5579774624173968</v>
      </c>
      <c r="M71" s="104">
        <f t="shared" si="6"/>
        <v>2020</v>
      </c>
      <c r="N71" s="3"/>
      <c r="O71" s="3"/>
    </row>
    <row r="72" spans="8:15">
      <c r="H72" s="31">
        <f>'[20]Forward Price Curve'!D160</f>
        <v>44044</v>
      </c>
      <c r="I72" s="35">
        <f>VLOOKUP(H72,'[20]Forward Price Curve'!$D$75:$AZ$447,$O$17-3)</f>
        <v>2.0888228060231624</v>
      </c>
      <c r="J72" s="35">
        <f>VLOOKUP(H72,'[20]Forward Price Curve'!$D$75:$AZ$447,$R$17-3)</f>
        <v>2.098961708993861</v>
      </c>
      <c r="K72" s="35">
        <f>VLOOKUP(H72,'[20]Forward Price Curve'!$D$75:$AZ$447,$P$17-3)</f>
        <v>2.1538798980316347</v>
      </c>
      <c r="L72" s="35">
        <f>VLOOKUP($H72,'[20]Forward Price Curve'!$D$75:$AZ$447,$Q$17-3)</f>
        <v>2.0000971763266029</v>
      </c>
      <c r="M72" s="104">
        <f t="shared" si="6"/>
        <v>2020</v>
      </c>
      <c r="N72" s="3"/>
      <c r="O72" s="3"/>
    </row>
    <row r="73" spans="8:15">
      <c r="H73" s="31">
        <f>'[20]Forward Price Curve'!D161</f>
        <v>44075</v>
      </c>
      <c r="I73" s="35">
        <f>VLOOKUP(H73,'[20]Forward Price Curve'!$D$75:$AZ$447,$O$17-3)</f>
        <v>2.0796287470569017</v>
      </c>
      <c r="J73" s="35">
        <f>VLOOKUP(H73,'[20]Forward Price Curve'!$D$75:$AZ$447,$R$17-3)</f>
        <v>2.0897676500276003</v>
      </c>
      <c r="K73" s="35">
        <f>VLOOKUP(H73,'[20]Forward Price Curve'!$D$75:$AZ$447,$P$17-3)</f>
        <v>2.2982742033074297</v>
      </c>
      <c r="L73" s="35">
        <f>VLOOKUP($H73,'[20]Forward Price Curve'!$D$75:$AZ$447,$Q$17-3)</f>
        <v>1.7221817926327416</v>
      </c>
      <c r="M73" s="104">
        <f t="shared" si="6"/>
        <v>2020</v>
      </c>
      <c r="N73" s="3"/>
      <c r="O73" s="3"/>
    </row>
    <row r="74" spans="8:15">
      <c r="H74" s="31">
        <f>'[20]Forward Price Curve'!D162</f>
        <v>44105</v>
      </c>
      <c r="I74" s="35">
        <f>VLOOKUP(H74,'[20]Forward Price Curve'!$D$75:$AZ$447,$O$17-3)</f>
        <v>2.3028723698746911</v>
      </c>
      <c r="J74" s="35">
        <f>VLOOKUP(H74,'[20]Forward Price Curve'!$D$75:$AZ$447,$R$17-3)</f>
        <v>2.3130112728453898</v>
      </c>
      <c r="K74" s="35">
        <f>VLOOKUP(H74,'[20]Forward Price Curve'!$D$75:$AZ$447,$P$17-3)</f>
        <v>2.9093517872407175</v>
      </c>
      <c r="L74" s="35">
        <f>VLOOKUP($H74,'[20]Forward Price Curve'!$D$75:$AZ$447,$Q$17-3)</f>
        <v>2.1238345745926597</v>
      </c>
      <c r="M74" s="104">
        <f t="shared" si="6"/>
        <v>2020</v>
      </c>
      <c r="N74" s="3"/>
      <c r="O74" s="3"/>
    </row>
    <row r="75" spans="8:15">
      <c r="H75" s="31">
        <f>'[20]Forward Price Curve'!D163</f>
        <v>44136</v>
      </c>
      <c r="I75" s="35">
        <f>VLOOKUP(H75,'[20]Forward Price Curve'!$D$75:$AZ$447,$O$17-3)</f>
        <v>2.9797380219000309</v>
      </c>
      <c r="J75" s="35">
        <f>VLOOKUP(H75,'[20]Forward Price Curve'!$D$75:$AZ$447,$R$17-3)</f>
        <v>2.9898769248707295</v>
      </c>
      <c r="K75" s="35">
        <f>VLOOKUP(H75,'[20]Forward Price Curve'!$D$75:$AZ$447,$P$17-3)</f>
        <v>3.2988025187732051</v>
      </c>
      <c r="L75" s="35">
        <f>VLOOKUP($H75,'[20]Forward Price Curve'!$D$75:$AZ$447,$Q$17-3)</f>
        <v>2.3295958914650874</v>
      </c>
      <c r="M75" s="104">
        <f t="shared" si="6"/>
        <v>2020</v>
      </c>
      <c r="N75" s="3"/>
      <c r="O75" s="3"/>
    </row>
    <row r="76" spans="8:15">
      <c r="H76" s="31">
        <f>'[20]Forward Price Curve'!D164</f>
        <v>44166</v>
      </c>
      <c r="I76" s="35">
        <f>VLOOKUP(H76,'[20]Forward Price Curve'!$D$75:$AZ$447,$O$17-3)</f>
        <v>3.1277332991336135</v>
      </c>
      <c r="J76" s="35">
        <f>VLOOKUP(H76,'[20]Forward Price Curve'!$D$75:$AZ$447,$R$17-3)</f>
        <v>3.1378722021043126</v>
      </c>
      <c r="K76" s="35">
        <f>VLOOKUP(H76,'[20]Forward Price Curve'!$D$75:$AZ$447,$P$17-3)</f>
        <v>3.3100198528773932</v>
      </c>
      <c r="L76" s="35">
        <f>VLOOKUP($H76,'[20]Forward Price Curve'!$D$75:$AZ$447,$Q$17-3)</f>
        <v>2.4221426154189856</v>
      </c>
      <c r="M76" s="104">
        <f t="shared" si="6"/>
        <v>2020</v>
      </c>
      <c r="N76" s="3"/>
      <c r="O76" s="3"/>
    </row>
    <row r="77" spans="8:15">
      <c r="H77" s="31">
        <f>'[20]Forward Price Curve'!D165</f>
        <v>44197</v>
      </c>
      <c r="I77" s="35">
        <f>VLOOKUP(H77,'[20]Forward Price Curve'!$D$75:$AZ$447,$O$17-3)</f>
        <v>3.2281411446821457</v>
      </c>
      <c r="J77" s="35">
        <f>VLOOKUP(H77,'[20]Forward Price Curve'!$D$75:$AZ$447,$R$17-3)</f>
        <v>3.2382800476528444</v>
      </c>
      <c r="K77" s="35">
        <f>VLOOKUP(H77,'[20]Forward Price Curve'!$D$75:$AZ$447,$P$17-3)</f>
        <v>3.1632786912315072</v>
      </c>
      <c r="L77" s="35">
        <f>VLOOKUP($H77,'[20]Forward Price Curve'!$D$75:$AZ$447,$Q$17-3)</f>
        <v>2.4132387032018467</v>
      </c>
      <c r="M77" s="104">
        <f t="shared" si="6"/>
        <v>2021</v>
      </c>
      <c r="N77" s="3"/>
      <c r="O77" s="3"/>
    </row>
    <row r="78" spans="8:15">
      <c r="H78" s="31">
        <f>'[20]Forward Price Curve'!D166</f>
        <v>44228</v>
      </c>
      <c r="I78" s="35">
        <f>VLOOKUP(H78,'[20]Forward Price Curve'!$D$75:$AZ$447,$O$17-3)</f>
        <v>3.0040713890297073</v>
      </c>
      <c r="J78" s="35">
        <f>VLOOKUP(H78,'[20]Forward Price Curve'!$D$75:$AZ$447,$R$17-3)</f>
        <v>3.0142102920004059</v>
      </c>
      <c r="K78" s="35">
        <f>VLOOKUP(H78,'[20]Forward Price Curve'!$D$75:$AZ$447,$P$17-3)</f>
        <v>3.106578307258034</v>
      </c>
      <c r="L78" s="35">
        <f>VLOOKUP($H78,'[20]Forward Price Curve'!$D$75:$AZ$447,$Q$17-3)</f>
        <v>2.4498742547425474</v>
      </c>
      <c r="M78" s="104">
        <f t="shared" si="6"/>
        <v>2021</v>
      </c>
      <c r="N78" s="3"/>
      <c r="O78" s="3"/>
    </row>
    <row r="79" spans="8:15">
      <c r="H79" s="31">
        <f>'[20]Forward Price Curve'!D167</f>
        <v>44256</v>
      </c>
      <c r="I79" s="35">
        <f>VLOOKUP(H79,'[20]Forward Price Curve'!$D$75:$AZ$447,$O$17-3)</f>
        <v>2.6461681141640474</v>
      </c>
      <c r="J79" s="35">
        <f>VLOOKUP(H79,'[20]Forward Price Curve'!$D$75:$AZ$447,$R$17-3)</f>
        <v>2.656307017134746</v>
      </c>
      <c r="K79" s="35">
        <f>VLOOKUP(H79,'[20]Forward Price Curve'!$D$75:$AZ$447,$P$17-3)</f>
        <v>2.7707774030863703</v>
      </c>
      <c r="L79" s="35">
        <f>VLOOKUP($H79,'[20]Forward Price Curve'!$D$75:$AZ$447,$Q$17-3)</f>
        <v>2.3766031516611461</v>
      </c>
      <c r="M79" s="104">
        <f t="shared" si="6"/>
        <v>2021</v>
      </c>
      <c r="N79" s="3"/>
      <c r="O79" s="3"/>
    </row>
    <row r="80" spans="8:15">
      <c r="H80" s="31">
        <f>'[20]Forward Price Curve'!D168</f>
        <v>44287</v>
      </c>
      <c r="I80" s="35">
        <f>VLOOKUP(H80,'[20]Forward Price Curve'!$D$75:$AZ$447,$O$17-3)</f>
        <v>2.4454178353442155</v>
      </c>
      <c r="J80" s="35">
        <f>VLOOKUP(H80,'[20]Forward Price Curve'!$D$75:$AZ$447,$R$17-3)</f>
        <v>2.4555567383149146</v>
      </c>
      <c r="K80" s="35">
        <f>VLOOKUP(H80,'[20]Forward Price Curve'!$D$75:$AZ$447,$P$17-3)</f>
        <v>2.40908591262545</v>
      </c>
      <c r="L80" s="35">
        <f>VLOOKUP($H80,'[20]Forward Price Curve'!$D$75:$AZ$447,$Q$17-3)</f>
        <v>2.3384620295091838</v>
      </c>
      <c r="M80" s="104">
        <f t="shared" si="6"/>
        <v>2021</v>
      </c>
      <c r="N80" s="3"/>
      <c r="O80" s="3"/>
    </row>
    <row r="81" spans="8:15">
      <c r="H81" s="31">
        <f>'[20]Forward Price Curve'!D169</f>
        <v>44317</v>
      </c>
      <c r="I81" s="35">
        <f>VLOOKUP(H81,'[20]Forward Price Curve'!$D$75:$AZ$447,$O$17-3)</f>
        <v>2.3308482317753216</v>
      </c>
      <c r="J81" s="35">
        <f>VLOOKUP(H81,'[20]Forward Price Curve'!$D$75:$AZ$447,$R$17-3)</f>
        <v>2.3409871347460207</v>
      </c>
      <c r="K81" s="35">
        <f>VLOOKUP(H81,'[20]Forward Price Curve'!$D$75:$AZ$447,$P$17-3)</f>
        <v>2.1626075311517226</v>
      </c>
      <c r="L81" s="35">
        <f>VLOOKUP($H81,'[20]Forward Price Curve'!$D$75:$AZ$447,$Q$17-3)</f>
        <v>2.2225330924420352</v>
      </c>
      <c r="M81" s="104">
        <f t="shared" si="6"/>
        <v>2021</v>
      </c>
      <c r="N81" s="3"/>
      <c r="O81" s="3"/>
    </row>
    <row r="82" spans="8:15">
      <c r="H82" s="31">
        <f>'[20]Forward Price Curve'!D170</f>
        <v>44348</v>
      </c>
      <c r="I82" s="35">
        <f>VLOOKUP(H82,'[20]Forward Price Curve'!$D$75:$AZ$447,$O$17-3)</f>
        <v>2.3546746537564633</v>
      </c>
      <c r="J82" s="35">
        <f>VLOOKUP(H82,'[20]Forward Price Curve'!$D$75:$AZ$447,$R$17-3)</f>
        <v>2.364813556727162</v>
      </c>
      <c r="K82" s="35">
        <f>VLOOKUP(H82,'[20]Forward Price Curve'!$D$75:$AZ$447,$P$17-3)</f>
        <v>2.221896973754121</v>
      </c>
      <c r="L82" s="35">
        <f>VLOOKUP($H82,'[20]Forward Price Curve'!$D$75:$AZ$447,$Q$17-3)</f>
        <v>2.2436110809996985</v>
      </c>
      <c r="M82" s="104">
        <f t="shared" si="6"/>
        <v>2021</v>
      </c>
      <c r="N82" s="3"/>
      <c r="O82" s="3"/>
    </row>
    <row r="83" spans="8:15">
      <c r="H83" s="31">
        <f>'[20]Forward Price Curve'!D171</f>
        <v>44378</v>
      </c>
      <c r="I83" s="35">
        <f>VLOOKUP(H83,'[20]Forward Price Curve'!$D$75:$AZ$447,$O$17-3)</f>
        <v>2.6122027892122071</v>
      </c>
      <c r="J83" s="35">
        <f>VLOOKUP(H83,'[20]Forward Price Curve'!$D$75:$AZ$447,$R$17-3)</f>
        <v>2.6223416921829057</v>
      </c>
      <c r="K83" s="35">
        <f>VLOOKUP(H83,'[20]Forward Price Curve'!$D$75:$AZ$447,$P$17-3)</f>
        <v>2.5755623824653728</v>
      </c>
      <c r="L83" s="35">
        <f>VLOOKUP($H83,'[20]Forward Price Curve'!$D$75:$AZ$447,$Q$17-3)</f>
        <v>2.4207665562581551</v>
      </c>
      <c r="M83" s="104">
        <f t="shared" si="6"/>
        <v>2021</v>
      </c>
      <c r="N83" s="3"/>
      <c r="O83" s="3"/>
    </row>
    <row r="84" spans="8:15">
      <c r="H84" s="31">
        <f>'[20]Forward Price Curve'!D172</f>
        <v>44409</v>
      </c>
      <c r="I84" s="35">
        <f>VLOOKUP(H84,'[20]Forward Price Curve'!$D$75:$AZ$447,$O$17-3)</f>
        <v>2.6527584010950012</v>
      </c>
      <c r="J84" s="35">
        <f>VLOOKUP(H84,'[20]Forward Price Curve'!$D$75:$AZ$447,$R$17-3)</f>
        <v>2.6628973040657002</v>
      </c>
      <c r="K84" s="35">
        <f>VLOOKUP(H84,'[20]Forward Price Curve'!$D$75:$AZ$447,$P$17-3)</f>
        <v>2.6266703998003655</v>
      </c>
      <c r="L84" s="35">
        <f>VLOOKUP($H84,'[20]Forward Price Curve'!$D$75:$AZ$447,$Q$17-3)</f>
        <v>2.455896537187594</v>
      </c>
      <c r="M84" s="104">
        <f t="shared" si="6"/>
        <v>2021</v>
      </c>
      <c r="N84" s="3"/>
      <c r="O84" s="3"/>
    </row>
    <row r="85" spans="8:15">
      <c r="H85" s="31">
        <f>'[20]Forward Price Curve'!D173</f>
        <v>44440</v>
      </c>
      <c r="I85" s="35">
        <f>VLOOKUP(H85,'[20]Forward Price Curve'!$D$75:$AZ$447,$O$17-3)</f>
        <v>2.6243694727770452</v>
      </c>
      <c r="J85" s="35">
        <f>VLOOKUP(H85,'[20]Forward Price Curve'!$D$75:$AZ$447,$R$17-3)</f>
        <v>2.6345083757477443</v>
      </c>
      <c r="K85" s="35">
        <f>VLOOKUP(H85,'[20]Forward Price Curve'!$D$75:$AZ$447,$P$17-3)</f>
        <v>2.6456223089641022</v>
      </c>
      <c r="L85" s="35">
        <f>VLOOKUP($H85,'[20]Forward Price Curve'!$D$75:$AZ$447,$Q$17-3)</f>
        <v>2.47045038642979</v>
      </c>
      <c r="M85" s="104">
        <f t="shared" si="6"/>
        <v>2021</v>
      </c>
      <c r="N85" s="3"/>
      <c r="O85" s="3"/>
    </row>
    <row r="86" spans="8:15">
      <c r="H86" s="31">
        <f>'[20]Forward Price Curve'!D174</f>
        <v>44470</v>
      </c>
      <c r="I86" s="35">
        <f>VLOOKUP(H86,'[20]Forward Price Curve'!$D$75:$AZ$447,$O$17-3)</f>
        <v>2.6258903082226501</v>
      </c>
      <c r="J86" s="35">
        <f>VLOOKUP(H86,'[20]Forward Price Curve'!$D$75:$AZ$447,$R$17-3)</f>
        <v>2.6360292111933488</v>
      </c>
      <c r="K86" s="35">
        <f>VLOOKUP(H86,'[20]Forward Price Curve'!$D$75:$AZ$447,$P$17-3)</f>
        <v>2.7299738390945016</v>
      </c>
      <c r="L86" s="35">
        <f>VLOOKUP($H86,'[20]Forward Price Curve'!$D$75:$AZ$447,$Q$17-3)</f>
        <v>2.492030231857874</v>
      </c>
      <c r="M86" s="104">
        <f t="shared" si="6"/>
        <v>2021</v>
      </c>
      <c r="N86" s="3"/>
      <c r="O86" s="3"/>
    </row>
    <row r="87" spans="8:15">
      <c r="H87" s="31">
        <f>'[20]Forward Price Curve'!D175</f>
        <v>44501</v>
      </c>
      <c r="I87" s="35">
        <f>VLOOKUP(H87,'[20]Forward Price Curve'!$D$75:$AZ$447,$O$17-3)</f>
        <v>2.9832866379397749</v>
      </c>
      <c r="J87" s="35">
        <f>VLOOKUP(H87,'[20]Forward Price Curve'!$D$75:$AZ$447,$R$17-3)</f>
        <v>2.9934255409104735</v>
      </c>
      <c r="K87" s="35">
        <f>VLOOKUP(H87,'[20]Forward Price Curve'!$D$75:$AZ$447,$P$17-3)</f>
        <v>3.223189507904848</v>
      </c>
      <c r="L87" s="35">
        <f>VLOOKUP($H87,'[20]Forward Price Curve'!$D$75:$AZ$447,$Q$17-3)</f>
        <v>2.6601522834487601</v>
      </c>
      <c r="M87" s="104">
        <f t="shared" si="6"/>
        <v>2021</v>
      </c>
      <c r="N87" s="3"/>
      <c r="O87" s="3"/>
    </row>
    <row r="88" spans="8:15">
      <c r="H88" s="31">
        <f>'[20]Forward Price Curve'!D176</f>
        <v>44531</v>
      </c>
      <c r="I88" s="35">
        <f>VLOOKUP(H88,'[20]Forward Price Curve'!$D$75:$AZ$447,$O$17-3)</f>
        <v>3.4086136175605799</v>
      </c>
      <c r="J88" s="35">
        <f>VLOOKUP(H88,'[20]Forward Price Curve'!$D$75:$AZ$447,$R$17-3)</f>
        <v>3.418752520531279</v>
      </c>
      <c r="K88" s="35">
        <f>VLOOKUP(H88,'[20]Forward Price Curve'!$D$75:$AZ$447,$P$17-3)</f>
        <v>3.6790191701135075</v>
      </c>
      <c r="L88" s="35">
        <f>VLOOKUP($H88,'[20]Forward Price Curve'!$D$75:$AZ$447,$Q$17-3)</f>
        <v>2.8779581652112816</v>
      </c>
      <c r="M88" s="104">
        <f t="shared" si="6"/>
        <v>2021</v>
      </c>
      <c r="N88" s="3"/>
      <c r="O88" s="3"/>
    </row>
    <row r="89" spans="8:15">
      <c r="H89" s="31">
        <f>'[20]Forward Price Curve'!D177</f>
        <v>44562</v>
      </c>
      <c r="I89" s="35">
        <f>VLOOKUP(H89,'[20]Forward Price Curve'!$D$75:$AZ$447,$O$17-3)</f>
        <v>3.4344678201358616</v>
      </c>
      <c r="J89" s="35">
        <f>VLOOKUP(H89,'[20]Forward Price Curve'!$D$75:$AZ$447,$R$17-3)</f>
        <v>3.4446067231065602</v>
      </c>
      <c r="K89" s="35">
        <f>VLOOKUP(H89,'[20]Forward Price Curve'!$D$75:$AZ$447,$P$17-3)</f>
        <v>3.5915089884558187</v>
      </c>
      <c r="L89" s="35">
        <f>VLOOKUP($H89,'[20]Forward Price Curve'!$D$75:$AZ$447,$Q$17-3)</f>
        <v>2.9261364247716553</v>
      </c>
      <c r="M89" s="104">
        <f t="shared" si="6"/>
        <v>2022</v>
      </c>
      <c r="N89" s="3"/>
      <c r="O89" s="3"/>
    </row>
    <row r="90" spans="8:15">
      <c r="H90" s="31">
        <f>'[20]Forward Price Curve'!D178</f>
        <v>44593</v>
      </c>
      <c r="I90" s="35">
        <f>VLOOKUP(H90,'[20]Forward Price Curve'!$D$75:$AZ$447,$O$17-3)</f>
        <v>3.2752870434958941</v>
      </c>
      <c r="J90" s="35">
        <f>VLOOKUP(H90,'[20]Forward Price Curve'!$D$75:$AZ$447,$R$17-3)</f>
        <v>3.2854259464665927</v>
      </c>
      <c r="K90" s="35">
        <f>VLOOKUP(H90,'[20]Forward Price Curve'!$D$75:$AZ$447,$P$17-3)</f>
        <v>3.3829344253095641</v>
      </c>
      <c r="L90" s="35">
        <f>VLOOKUP($H90,'[20]Forward Price Curve'!$D$75:$AZ$447,$Q$17-3)</f>
        <v>2.8112112014453476</v>
      </c>
      <c r="M90" s="104">
        <f t="shared" si="6"/>
        <v>2022</v>
      </c>
      <c r="N90" s="3"/>
      <c r="O90" s="3"/>
    </row>
    <row r="91" spans="8:15">
      <c r="H91" s="31">
        <f>'[20]Forward Price Curve'!D179</f>
        <v>44621</v>
      </c>
      <c r="I91" s="35">
        <f>VLOOKUP(H91,'[20]Forward Price Curve'!$D$75:$AZ$447,$O$17-3)</f>
        <v>2.7587099371388017</v>
      </c>
      <c r="J91" s="35">
        <f>VLOOKUP(H91,'[20]Forward Price Curve'!$D$75:$AZ$447,$R$17-3)</f>
        <v>2.7688488401095004</v>
      </c>
      <c r="K91" s="35">
        <f>VLOOKUP(H91,'[20]Forward Price Curve'!$D$75:$AZ$447,$P$17-3)</f>
        <v>2.8481902560912493</v>
      </c>
      <c r="L91" s="35">
        <f>VLOOKUP($H91,'[20]Forward Price Curve'!$D$75:$AZ$447,$Q$17-3)</f>
        <v>2.4052089932751177</v>
      </c>
      <c r="M91" s="104">
        <f t="shared" si="6"/>
        <v>2022</v>
      </c>
      <c r="N91" s="3"/>
      <c r="O91" s="3"/>
    </row>
    <row r="92" spans="8:15">
      <c r="H92" s="31">
        <f>'[20]Forward Price Curve'!D180</f>
        <v>44652</v>
      </c>
      <c r="I92" s="35">
        <f>VLOOKUP(H92,'[20]Forward Price Curve'!$D$75:$AZ$447,$O$17-3)</f>
        <v>2.1524035394910275</v>
      </c>
      <c r="J92" s="35">
        <f>VLOOKUP(H92,'[20]Forward Price Curve'!$D$75:$AZ$447,$R$17-3)</f>
        <v>2.1625424424617261</v>
      </c>
      <c r="K92" s="35">
        <f>VLOOKUP(H92,'[20]Forward Price Curve'!$D$75:$AZ$447,$P$17-3)</f>
        <v>2.1052339919347296</v>
      </c>
      <c r="L92" s="35">
        <f>VLOOKUP($H92,'[20]Forward Price Curve'!$D$75:$AZ$447,$Q$17-3)</f>
        <v>2.0659537488708217</v>
      </c>
      <c r="M92" s="104">
        <f t="shared" si="6"/>
        <v>2022</v>
      </c>
      <c r="N92" s="3"/>
      <c r="O92" s="3"/>
    </row>
    <row r="93" spans="8:15">
      <c r="H93" s="31">
        <f>'[20]Forward Price Curve'!D181</f>
        <v>44682</v>
      </c>
      <c r="I93" s="35">
        <f>VLOOKUP(H93,'[20]Forward Price Curve'!$D$75:$AZ$447,$O$17-3)</f>
        <v>2.089035395924161</v>
      </c>
      <c r="J93" s="35">
        <f>VLOOKUP(H93,'[20]Forward Price Curve'!$D$75:$AZ$447,$R$17-3)</f>
        <v>2.0991742988948601</v>
      </c>
      <c r="K93" s="35">
        <f>VLOOKUP(H93,'[20]Forward Price Curve'!$D$75:$AZ$447,$P$17-3)</f>
        <v>2.0127010365369244</v>
      </c>
      <c r="L93" s="35">
        <f>VLOOKUP($H93,'[20]Forward Price Curve'!$D$75:$AZ$447,$Q$17-3)</f>
        <v>1.9505266686740941</v>
      </c>
      <c r="M93" s="104">
        <f t="shared" si="6"/>
        <v>2022</v>
      </c>
      <c r="N93" s="3"/>
      <c r="O93" s="3"/>
    </row>
    <row r="94" spans="8:15">
      <c r="H94" s="31">
        <f>'[20]Forward Price Curve'!D182</f>
        <v>44713</v>
      </c>
      <c r="I94" s="35">
        <f>VLOOKUP(H94,'[20]Forward Price Curve'!$D$75:$AZ$447,$O$17-3)</f>
        <v>2.1858619192943323</v>
      </c>
      <c r="J94" s="35">
        <f>VLOOKUP(H94,'[20]Forward Price Curve'!$D$75:$AZ$447,$R$17-3)</f>
        <v>2.1960008222650313</v>
      </c>
      <c r="K94" s="35">
        <f>VLOOKUP(H94,'[20]Forward Price Curve'!$D$75:$AZ$447,$P$17-3)</f>
        <v>2.0688836087846121</v>
      </c>
      <c r="L94" s="35">
        <f>VLOOKUP($H94,'[20]Forward Price Curve'!$D$75:$AZ$447,$Q$17-3)</f>
        <v>2.0639463213891398</v>
      </c>
      <c r="M94" s="104">
        <f t="shared" si="6"/>
        <v>2022</v>
      </c>
      <c r="N94" s="3"/>
      <c r="O94" s="3"/>
    </row>
    <row r="95" spans="8:15">
      <c r="H95" s="31">
        <f>'[20]Forward Price Curve'!D183</f>
        <v>44743</v>
      </c>
      <c r="I95" s="35">
        <f>VLOOKUP(H95,'[20]Forward Price Curve'!$D$75:$AZ$447,$O$17-3)</f>
        <v>2.4317303163337725</v>
      </c>
      <c r="J95" s="35">
        <f>VLOOKUP(H95,'[20]Forward Price Curve'!$D$75:$AZ$447,$R$17-3)</f>
        <v>2.4418692193044715</v>
      </c>
      <c r="K95" s="35">
        <f>VLOOKUP(H95,'[20]Forward Price Curve'!$D$75:$AZ$447,$P$17-3)</f>
        <v>2.3109605905891657</v>
      </c>
      <c r="L95" s="35">
        <f>VLOOKUP($H95,'[20]Forward Price Curve'!$D$75:$AZ$447,$Q$17-3)</f>
        <v>2.269707638261568</v>
      </c>
      <c r="M95" s="104">
        <f t="shared" si="6"/>
        <v>2022</v>
      </c>
      <c r="N95" s="3"/>
      <c r="O95" s="3"/>
    </row>
    <row r="96" spans="8:15">
      <c r="H96" s="31">
        <f>'[20]Forward Price Curve'!D184</f>
        <v>44774</v>
      </c>
      <c r="I96" s="35">
        <f>VLOOKUP(H96,'[20]Forward Price Curve'!$D$75:$AZ$447,$O$17-3)</f>
        <v>2.4449108901956809</v>
      </c>
      <c r="J96" s="35">
        <f>VLOOKUP(H96,'[20]Forward Price Curve'!$D$75:$AZ$447,$R$17-3)</f>
        <v>2.4550497931663799</v>
      </c>
      <c r="K96" s="35">
        <f>VLOOKUP(H96,'[20]Forward Price Curve'!$D$75:$AZ$447,$P$17-3)</f>
        <v>2.3354013040462238</v>
      </c>
      <c r="L96" s="35">
        <f>VLOOKUP($H96,'[20]Forward Price Curve'!$D$75:$AZ$447,$Q$17-3)</f>
        <v>2.2576630733714746</v>
      </c>
      <c r="M96" s="104">
        <f t="shared" si="6"/>
        <v>2022</v>
      </c>
      <c r="N96" s="3"/>
      <c r="O96" s="3"/>
    </row>
    <row r="97" spans="8:15">
      <c r="H97" s="31">
        <f>'[20]Forward Price Curve'!D185</f>
        <v>44805</v>
      </c>
      <c r="I97" s="35">
        <f>VLOOKUP(H97,'[20]Forward Price Curve'!$D$75:$AZ$447,$O$17-3)</f>
        <v>2.4043552783128868</v>
      </c>
      <c r="J97" s="35">
        <f>VLOOKUP(H97,'[20]Forward Price Curve'!$D$75:$AZ$447,$R$17-3)</f>
        <v>2.4144941812835854</v>
      </c>
      <c r="K97" s="35">
        <f>VLOOKUP(H97,'[20]Forward Price Curve'!$D$75:$AZ$447,$P$17-3)</f>
        <v>2.3225077920741746</v>
      </c>
      <c r="L97" s="35">
        <f>VLOOKUP($H97,'[20]Forward Price Curve'!$D$75:$AZ$447,$Q$17-3)</f>
        <v>2.2325702298504466</v>
      </c>
      <c r="M97" s="104">
        <f t="shared" si="6"/>
        <v>2022</v>
      </c>
      <c r="N97" s="3"/>
      <c r="O97" s="3"/>
    </row>
    <row r="98" spans="8:15">
      <c r="H98" s="31">
        <f>'[20]Forward Price Curve'!D186</f>
        <v>44835</v>
      </c>
      <c r="I98" s="35">
        <f>VLOOKUP(H98,'[20]Forward Price Curve'!$D$75:$AZ$447,$O$17-3)</f>
        <v>2.2984037422690862</v>
      </c>
      <c r="J98" s="35">
        <f>VLOOKUP(H98,'[20]Forward Price Curve'!$D$75:$AZ$447,$R$17-3)</f>
        <v>2.3085426452397853</v>
      </c>
      <c r="K98" s="35">
        <f>VLOOKUP(H98,'[20]Forward Price Curve'!$D$75:$AZ$447,$P$17-3)</f>
        <v>2.3061449415393636</v>
      </c>
      <c r="L98" s="35">
        <f>VLOOKUP($H98,'[20]Forward Price Curve'!$D$75:$AZ$447,$Q$17-3)</f>
        <v>2.2079792431998393</v>
      </c>
      <c r="M98" s="104">
        <f t="shared" si="6"/>
        <v>2022</v>
      </c>
      <c r="N98" s="3"/>
      <c r="O98" s="3"/>
    </row>
    <row r="99" spans="8:15">
      <c r="H99" s="31">
        <f>'[20]Forward Price Curve'!D187</f>
        <v>44866</v>
      </c>
      <c r="I99" s="35">
        <f>VLOOKUP(H99,'[20]Forward Price Curve'!$D$75:$AZ$447,$O$17-3)</f>
        <v>2.6299458694109297</v>
      </c>
      <c r="J99" s="35">
        <f>VLOOKUP(H99,'[20]Forward Price Curve'!$D$75:$AZ$447,$R$17-3)</f>
        <v>2.6400847723816283</v>
      </c>
      <c r="K99" s="35">
        <f>VLOOKUP(H99,'[20]Forward Price Curve'!$D$75:$AZ$447,$P$17-3)</f>
        <v>2.8609802057181426</v>
      </c>
      <c r="L99" s="35">
        <f>VLOOKUP($H99,'[20]Forward Price Curve'!$D$75:$AZ$447,$Q$17-3)</f>
        <v>2.3454880256950719</v>
      </c>
      <c r="M99" s="104">
        <f t="shared" si="6"/>
        <v>2022</v>
      </c>
      <c r="N99" s="3"/>
      <c r="O99" s="3"/>
    </row>
    <row r="100" spans="8:15">
      <c r="H100" s="31">
        <f>'[20]Forward Price Curve'!D188</f>
        <v>44896</v>
      </c>
      <c r="I100" s="35">
        <f>VLOOKUP(H100,'[20]Forward Price Curve'!$D$75:$AZ$447,$O$17-3)</f>
        <v>3.0694673131907129</v>
      </c>
      <c r="J100" s="35">
        <f>VLOOKUP(H100,'[20]Forward Price Curve'!$D$75:$AZ$447,$R$17-3)</f>
        <v>3.0796062161614115</v>
      </c>
      <c r="K100" s="35">
        <f>VLOOKUP(H100,'[20]Forward Price Curve'!$D$75:$AZ$447,$P$17-3)</f>
        <v>3.2504264046811469</v>
      </c>
      <c r="L100" s="35">
        <f>VLOOKUP($H100,'[20]Forward Price Curve'!$D$75:$AZ$447,$Q$17-3)</f>
        <v>2.7404493827160494</v>
      </c>
      <c r="M100" s="104">
        <f t="shared" si="6"/>
        <v>2022</v>
      </c>
      <c r="N100" s="3"/>
      <c r="O100" s="3"/>
    </row>
    <row r="101" spans="8:15">
      <c r="H101" s="31">
        <f>'[20]Forward Price Curve'!D189</f>
        <v>44927</v>
      </c>
      <c r="I101" s="35">
        <f>VLOOKUP(H101,'[20]Forward Price Curve'!$D$75:$AZ$447,$O$17-3)</f>
        <v>3.1105298702220421</v>
      </c>
      <c r="J101" s="35">
        <f>VLOOKUP(H101,'[20]Forward Price Curve'!$D$75:$AZ$447,$R$17-3)</f>
        <v>3.1206687731927407</v>
      </c>
      <c r="K101" s="35">
        <f>VLOOKUP(H101,'[20]Forward Price Curve'!$D$75:$AZ$447,$P$17-3)</f>
        <v>3.2800452353960567</v>
      </c>
      <c r="L101" s="35">
        <f>VLOOKUP($H101,'[20]Forward Price Curve'!$D$75:$AZ$447,$Q$17-3)</f>
        <v>2.8036833483890393</v>
      </c>
      <c r="M101" s="104">
        <f t="shared" si="6"/>
        <v>2023</v>
      </c>
      <c r="N101" s="3"/>
      <c r="O101" s="3"/>
    </row>
    <row r="102" spans="8:15">
      <c r="H102" s="31">
        <f>'[20]Forward Price Curve'!D190</f>
        <v>44958</v>
      </c>
      <c r="I102" s="35">
        <f>VLOOKUP(H102,'[20]Forward Price Curve'!$D$75:$AZ$447,$O$17-3)</f>
        <v>2.9974811020987531</v>
      </c>
      <c r="J102" s="35">
        <f>VLOOKUP(H102,'[20]Forward Price Curve'!$D$75:$AZ$447,$R$17-3)</f>
        <v>3.0076200050694517</v>
      </c>
      <c r="K102" s="35">
        <f>VLOOKUP(H102,'[20]Forward Price Curve'!$D$75:$AZ$447,$P$17-3)</f>
        <v>3.1134652032109771</v>
      </c>
      <c r="L102" s="35">
        <f>VLOOKUP($H102,'[20]Forward Price Curve'!$D$75:$AZ$447,$Q$17-3)</f>
        <v>2.7294085315667971</v>
      </c>
      <c r="M102" s="104">
        <f t="shared" si="6"/>
        <v>2023</v>
      </c>
      <c r="N102" s="3"/>
      <c r="O102" s="3"/>
    </row>
    <row r="103" spans="8:15">
      <c r="H103" s="31">
        <f>'[20]Forward Price Curve'!D191</f>
        <v>44986</v>
      </c>
      <c r="I103" s="35">
        <f>VLOOKUP(H103,'[20]Forward Price Curve'!$D$75:$AZ$447,$O$17-3)</f>
        <v>2.6035847216871133</v>
      </c>
      <c r="J103" s="35">
        <f>VLOOKUP(H103,'[20]Forward Price Curve'!$D$75:$AZ$447,$R$17-3)</f>
        <v>2.6137236246578124</v>
      </c>
      <c r="K103" s="35">
        <f>VLOOKUP(H103,'[20]Forward Price Curve'!$D$75:$AZ$447,$P$17-3)</f>
        <v>2.7162518283611949</v>
      </c>
      <c r="L103" s="35">
        <f>VLOOKUP($H103,'[20]Forward Price Curve'!$D$75:$AZ$447,$Q$17-3)</f>
        <v>2.3545214493626414</v>
      </c>
      <c r="M103" s="104">
        <f t="shared" si="6"/>
        <v>2023</v>
      </c>
      <c r="N103" s="3"/>
      <c r="O103" s="3"/>
    </row>
    <row r="104" spans="8:15">
      <c r="H104" s="31">
        <f>'[20]Forward Price Curve'!D192</f>
        <v>45017</v>
      </c>
      <c r="I104" s="35">
        <f>VLOOKUP(H104,'[20]Forward Price Curve'!$D$75:$AZ$447,$O$17-3)</f>
        <v>2.0560839612693904</v>
      </c>
      <c r="J104" s="35">
        <f>VLOOKUP(H104,'[20]Forward Price Curve'!$D$75:$AZ$447,$R$17-3)</f>
        <v>2.0662228642400895</v>
      </c>
      <c r="K104" s="35">
        <f>VLOOKUP(H104,'[20]Forward Price Curve'!$D$75:$AZ$447,$P$17-3)</f>
        <v>1.9971666847633702</v>
      </c>
      <c r="L104" s="35">
        <f>VLOOKUP($H104,'[20]Forward Price Curve'!$D$75:$AZ$447,$Q$17-3)</f>
        <v>2.0082402087724582</v>
      </c>
      <c r="M104" s="104">
        <f t="shared" si="6"/>
        <v>2023</v>
      </c>
      <c r="N104" s="3"/>
      <c r="O104" s="3"/>
    </row>
    <row r="105" spans="8:15">
      <c r="H105" s="31">
        <f>'[20]Forward Price Curve'!D193</f>
        <v>45047</v>
      </c>
      <c r="I105" s="35">
        <f>VLOOKUP(H105,'[20]Forward Price Curve'!$D$75:$AZ$447,$O$17-3)</f>
        <v>2.0266811426543647</v>
      </c>
      <c r="J105" s="35">
        <f>VLOOKUP(H105,'[20]Forward Price Curve'!$D$75:$AZ$447,$R$17-3)</f>
        <v>2.0368200456250638</v>
      </c>
      <c r="K105" s="35">
        <f>VLOOKUP(H105,'[20]Forward Price Curve'!$D$75:$AZ$447,$P$17-3)</f>
        <v>1.9535151562796831</v>
      </c>
      <c r="L105" s="35">
        <f>VLOOKUP($H105,'[20]Forward Price Curve'!$D$75:$AZ$447,$Q$17-3)</f>
        <v>1.8938168423165713</v>
      </c>
      <c r="M105" s="104">
        <f t="shared" si="6"/>
        <v>2023</v>
      </c>
      <c r="N105" s="3"/>
      <c r="O105" s="3"/>
    </row>
    <row r="106" spans="8:15">
      <c r="H106" s="31">
        <f>'[20]Forward Price Curve'!D194</f>
        <v>45078</v>
      </c>
      <c r="I106" s="35">
        <f>VLOOKUP(H106,'[20]Forward Price Curve'!$D$75:$AZ$447,$O$17-3)</f>
        <v>2.0636881384974144</v>
      </c>
      <c r="J106" s="35">
        <f>VLOOKUP(H106,'[20]Forward Price Curve'!$D$75:$AZ$447,$R$17-3)</f>
        <v>2.073827041468113</v>
      </c>
      <c r="K106" s="35">
        <f>VLOOKUP(H106,'[20]Forward Price Curve'!$D$75:$AZ$447,$P$17-3)</f>
        <v>1.9926099415764611</v>
      </c>
      <c r="L106" s="35">
        <f>VLOOKUP($H106,'[20]Forward Price Curve'!$D$75:$AZ$447,$Q$17-3)</f>
        <v>1.9580545217304026</v>
      </c>
      <c r="M106" s="104">
        <f t="shared" si="6"/>
        <v>2023</v>
      </c>
      <c r="N106" s="3"/>
      <c r="O106" s="3"/>
    </row>
    <row r="107" spans="8:15">
      <c r="H107" s="31">
        <f>'[20]Forward Price Curve'!D195</f>
        <v>45108</v>
      </c>
      <c r="I107" s="35">
        <f>VLOOKUP(H107,'[20]Forward Price Curve'!$D$75:$AZ$447,$O$17-3)</f>
        <v>2.2451745016729192</v>
      </c>
      <c r="J107" s="35">
        <f>VLOOKUP(H107,'[20]Forward Price Curve'!$D$75:$AZ$447,$R$17-3)</f>
        <v>2.2553134046436178</v>
      </c>
      <c r="K107" s="35">
        <f>VLOOKUP(H107,'[20]Forward Price Curve'!$D$75:$AZ$447,$P$17-3)</f>
        <v>2.1417397186025817</v>
      </c>
      <c r="L107" s="35">
        <f>VLOOKUP($H107,'[20]Forward Price Curve'!$D$75:$AZ$447,$Q$17-3)</f>
        <v>2.0599314664257755</v>
      </c>
      <c r="M107" s="104">
        <f t="shared" si="6"/>
        <v>2023</v>
      </c>
      <c r="N107" s="3"/>
      <c r="O107" s="3"/>
    </row>
    <row r="108" spans="8:15">
      <c r="H108" s="31">
        <f>'[20]Forward Price Curve'!D196</f>
        <v>45139</v>
      </c>
      <c r="I108" s="35">
        <f>VLOOKUP(H108,'[20]Forward Price Curve'!$D$75:$AZ$447,$O$17-3)</f>
        <v>2.2558203497921525</v>
      </c>
      <c r="J108" s="35">
        <f>VLOOKUP(H108,'[20]Forward Price Curve'!$D$75:$AZ$447,$R$17-3)</f>
        <v>2.2659592527628512</v>
      </c>
      <c r="K108" s="35">
        <f>VLOOKUP(H108,'[20]Forward Price Curve'!$D$75:$AZ$447,$P$17-3)</f>
        <v>2.1623486252888302</v>
      </c>
      <c r="L108" s="35">
        <f>VLOOKUP($H108,'[20]Forward Price Curve'!$D$75:$AZ$447,$Q$17-3)</f>
        <v>2.0679611763525041</v>
      </c>
      <c r="M108" s="104">
        <f t="shared" si="6"/>
        <v>2023</v>
      </c>
      <c r="N108" s="3"/>
      <c r="O108" s="3"/>
    </row>
    <row r="109" spans="8:15">
      <c r="H109" s="31">
        <f>'[20]Forward Price Curve'!D197</f>
        <v>45170</v>
      </c>
      <c r="I109" s="35">
        <f>VLOOKUP(H109,'[20]Forward Price Curve'!$D$75:$AZ$447,$O$17-3)</f>
        <v>2.2335147632566152</v>
      </c>
      <c r="J109" s="35">
        <f>VLOOKUP(H109,'[20]Forward Price Curve'!$D$75:$AZ$447,$R$17-3)</f>
        <v>2.2436536662273143</v>
      </c>
      <c r="K109" s="35">
        <f>VLOOKUP(H109,'[20]Forward Price Curve'!$D$75:$AZ$447,$P$17-3)</f>
        <v>2.164160966329078</v>
      </c>
      <c r="L109" s="35">
        <f>VLOOKUP($H109,'[20]Forward Price Curve'!$D$75:$AZ$447,$Q$17-3)</f>
        <v>2.0609351801666165</v>
      </c>
      <c r="M109" s="104">
        <f t="shared" si="6"/>
        <v>2023</v>
      </c>
      <c r="N109" s="3"/>
      <c r="O109" s="3"/>
    </row>
    <row r="110" spans="8:15">
      <c r="H110" s="31">
        <f>'[20]Forward Price Curve'!D198</f>
        <v>45200</v>
      </c>
      <c r="I110" s="35">
        <f>VLOOKUP(H110,'[20]Forward Price Curve'!$D$75:$AZ$447,$O$17-3)</f>
        <v>2.196507767413566</v>
      </c>
      <c r="J110" s="35">
        <f>VLOOKUP(H110,'[20]Forward Price Curve'!$D$75:$AZ$447,$R$17-3)</f>
        <v>2.2066466703842647</v>
      </c>
      <c r="K110" s="35">
        <f>VLOOKUP(H110,'[20]Forward Price Curve'!$D$75:$AZ$447,$P$17-3)</f>
        <v>2.1710478622820206</v>
      </c>
      <c r="L110" s="35">
        <f>VLOOKUP($H110,'[20]Forward Price Curve'!$D$75:$AZ$447,$Q$17-3)</f>
        <v>2.1045967278932047</v>
      </c>
      <c r="M110" s="104">
        <f t="shared" si="6"/>
        <v>2023</v>
      </c>
      <c r="N110" s="3"/>
      <c r="O110" s="3"/>
    </row>
    <row r="111" spans="8:15">
      <c r="H111" s="31">
        <f>'[20]Forward Price Curve'!D199</f>
        <v>45231</v>
      </c>
      <c r="I111" s="35">
        <f>VLOOKUP(H111,'[20]Forward Price Curve'!$D$75:$AZ$447,$O$17-3)</f>
        <v>2.6203139115887657</v>
      </c>
      <c r="J111" s="35">
        <f>VLOOKUP(H111,'[20]Forward Price Curve'!$D$75:$AZ$447,$R$17-3)</f>
        <v>2.6304528145594648</v>
      </c>
      <c r="K111" s="35">
        <f>VLOOKUP(H111,'[20]Forward Price Curve'!$D$75:$AZ$447,$P$17-3)</f>
        <v>2.8129790587378598</v>
      </c>
      <c r="L111" s="35">
        <f>VLOOKUP($H111,'[20]Forward Price Curve'!$D$75:$AZ$447,$Q$17-3)</f>
        <v>2.3986848539596504</v>
      </c>
      <c r="M111" s="104">
        <f t="shared" si="6"/>
        <v>2023</v>
      </c>
      <c r="N111" s="3"/>
      <c r="O111" s="3"/>
    </row>
    <row r="112" spans="8:15">
      <c r="H112" s="31">
        <f>'[20]Forward Price Curve'!D200</f>
        <v>45261</v>
      </c>
      <c r="I112" s="35">
        <f>VLOOKUP(H112,'[20]Forward Price Curve'!$D$75:$AZ$447,$O$17-3)</f>
        <v>2.920425439521444</v>
      </c>
      <c r="J112" s="35">
        <f>VLOOKUP(H112,'[20]Forward Price Curve'!$D$75:$AZ$447,$R$17-3)</f>
        <v>2.9305643424921426</v>
      </c>
      <c r="K112" s="35">
        <f>VLOOKUP(H112,'[20]Forward Price Curve'!$D$75:$AZ$447,$P$17-3)</f>
        <v>3.1576863245930276</v>
      </c>
      <c r="L112" s="35">
        <f>VLOOKUP($H112,'[20]Forward Price Curve'!$D$75:$AZ$447,$Q$17-3)</f>
        <v>2.6556355716149755</v>
      </c>
      <c r="M112" s="104">
        <f t="shared" si="6"/>
        <v>2023</v>
      </c>
      <c r="N112" s="3"/>
      <c r="O112" s="3"/>
    </row>
    <row r="113" spans="8:15">
      <c r="H113" s="31">
        <f>'[20]Forward Price Curve'!D201</f>
        <v>45292</v>
      </c>
      <c r="I113" s="35">
        <f>VLOOKUP(H113,'[20]Forward Price Curve'!$D$75:$AZ$447,$O$17-3)</f>
        <v>3.027999200040556</v>
      </c>
      <c r="J113" s="35">
        <f>VLOOKUP(H113,'[20]Forward Price Curve'!$D$75:$AZ$447,$R$17-3)</f>
        <v>3.0381381030112546</v>
      </c>
      <c r="K113" s="35">
        <f>VLOOKUP(H113,'[20]Forward Price Curve'!$D$75:$AZ$447,$P$17-3)</f>
        <v>3.251565590477874</v>
      </c>
      <c r="L113" s="35">
        <f>VLOOKUP($H113,'[20]Forward Price Curve'!$D$75:$AZ$447,$Q$17-3)</f>
        <v>2.7936462109806279</v>
      </c>
      <c r="M113" s="104">
        <f t="shared" ref="M113:M159" si="7">YEAR(H113)</f>
        <v>2024</v>
      </c>
      <c r="N113" s="3"/>
      <c r="O113" s="3"/>
    </row>
    <row r="114" spans="8:15">
      <c r="H114" s="31">
        <f>'[20]Forward Price Curve'!D202</f>
        <v>45323</v>
      </c>
      <c r="I114" s="35">
        <f>VLOOKUP(H114,'[20]Forward Price Curve'!$D$75:$AZ$447,$O$17-3)</f>
        <v>3.3435218604886954</v>
      </c>
      <c r="J114" s="35">
        <f>VLOOKUP(H114,'[20]Forward Price Curve'!$D$75:$AZ$447,$R$17-3)</f>
        <v>3.353660763459394</v>
      </c>
      <c r="K114" s="35">
        <f>VLOOKUP(H114,'[20]Forward Price Curve'!$D$75:$AZ$447,$P$17-3)</f>
        <v>3.3558528720510012</v>
      </c>
      <c r="L114" s="35">
        <f>VLOOKUP($H114,'[20]Forward Price Curve'!$D$75:$AZ$447,$Q$17-3)</f>
        <v>3.0718756599417847</v>
      </c>
      <c r="M114" s="104">
        <f t="shared" si="7"/>
        <v>2024</v>
      </c>
      <c r="N114" s="3"/>
      <c r="O114" s="3"/>
    </row>
    <row r="115" spans="8:15">
      <c r="H115" s="31">
        <f>'[20]Forward Price Curve'!D203</f>
        <v>45352</v>
      </c>
      <c r="I115" s="35">
        <f>VLOOKUP(H115,'[20]Forward Price Curve'!$D$75:$AZ$447,$O$17-3)</f>
        <v>3.060342300517084</v>
      </c>
      <c r="J115" s="35">
        <f>VLOOKUP(H115,'[20]Forward Price Curve'!$D$75:$AZ$447,$R$17-3)</f>
        <v>3.0704812034877826</v>
      </c>
      <c r="K115" s="35">
        <f>VLOOKUP(H115,'[20]Forward Price Curve'!$D$75:$AZ$447,$P$17-3)</f>
        <v>2.9605036194140464</v>
      </c>
      <c r="L115" s="35">
        <f>VLOOKUP($H115,'[20]Forward Price Curve'!$D$75:$AZ$447,$Q$17-3)</f>
        <v>2.8066944896115626</v>
      </c>
      <c r="M115" s="104">
        <f t="shared" si="7"/>
        <v>2024</v>
      </c>
      <c r="N115" s="3"/>
      <c r="O115" s="3"/>
    </row>
    <row r="116" spans="8:15">
      <c r="H116" s="31">
        <f>'[20]Forward Price Curve'!D204</f>
        <v>45383</v>
      </c>
      <c r="I116" s="35">
        <f>VLOOKUP(H116,'[20]Forward Price Curve'!$D$75:$AZ$447,$O$17-3)</f>
        <v>2.5990222153502991</v>
      </c>
      <c r="J116" s="35">
        <f>VLOOKUP(H116,'[20]Forward Price Curve'!$D$75:$AZ$447,$R$17-3)</f>
        <v>2.6091611183209977</v>
      </c>
      <c r="K116" s="35">
        <f>VLOOKUP(H116,'[20]Forward Price Curve'!$D$75:$AZ$447,$P$17-3)</f>
        <v>2.5129071636453704</v>
      </c>
      <c r="L116" s="35">
        <f>VLOOKUP($H116,'[20]Forward Price Curve'!$D$75:$AZ$447,$Q$17-3)</f>
        <v>2.5457289169928736</v>
      </c>
      <c r="M116" s="104">
        <f t="shared" si="7"/>
        <v>2024</v>
      </c>
      <c r="N116" s="3"/>
      <c r="O116" s="3"/>
    </row>
    <row r="117" spans="8:15">
      <c r="H117" s="31">
        <f>'[20]Forward Price Curve'!D205</f>
        <v>45413</v>
      </c>
      <c r="I117" s="35">
        <f>VLOOKUP(H117,'[20]Forward Price Curve'!$D$75:$AZ$447,$O$17-3)</f>
        <v>2.5995291604988342</v>
      </c>
      <c r="J117" s="35">
        <f>VLOOKUP(H117,'[20]Forward Price Curve'!$D$75:$AZ$447,$R$17-3)</f>
        <v>2.6096680634695328</v>
      </c>
      <c r="K117" s="35">
        <f>VLOOKUP(H117,'[20]Forward Price Curve'!$D$75:$AZ$447,$P$17-3)</f>
        <v>2.4833401141030391</v>
      </c>
      <c r="L117" s="35">
        <f>VLOOKUP($H117,'[20]Forward Price Curve'!$D$75:$AZ$447,$Q$17-3)</f>
        <v>2.4609151058917997</v>
      </c>
      <c r="M117" s="104">
        <f t="shared" si="7"/>
        <v>2024</v>
      </c>
      <c r="N117" s="3"/>
      <c r="O117" s="3"/>
    </row>
    <row r="118" spans="8:15">
      <c r="H118" s="31">
        <f>'[20]Forward Price Curve'!D206</f>
        <v>45444</v>
      </c>
      <c r="I118" s="35">
        <f>VLOOKUP(H118,'[20]Forward Price Curve'!$D$75:$AZ$447,$O$17-3)</f>
        <v>2.6382597698469024</v>
      </c>
      <c r="J118" s="35">
        <f>VLOOKUP(H118,'[20]Forward Price Curve'!$D$75:$AZ$447,$R$17-3)</f>
        <v>2.648398672817601</v>
      </c>
      <c r="K118" s="35">
        <f>VLOOKUP(H118,'[20]Forward Price Curve'!$D$75:$AZ$447,$P$17-3)</f>
        <v>2.5028616161651387</v>
      </c>
      <c r="L118" s="35">
        <f>VLOOKUP($H118,'[20]Forward Price Curve'!$D$75:$AZ$447,$Q$17-3)</f>
        <v>2.5268590986650605</v>
      </c>
      <c r="M118" s="104">
        <f t="shared" si="7"/>
        <v>2024</v>
      </c>
      <c r="N118" s="3"/>
      <c r="O118" s="3"/>
    </row>
    <row r="119" spans="8:15">
      <c r="H119" s="31">
        <f>'[20]Forward Price Curve'!D207</f>
        <v>45474</v>
      </c>
      <c r="I119" s="35">
        <f>VLOOKUP(H119,'[20]Forward Price Curve'!$D$75:$AZ$447,$O$17-3)</f>
        <v>2.8051461127446009</v>
      </c>
      <c r="J119" s="35">
        <f>VLOOKUP(H119,'[20]Forward Price Curve'!$D$75:$AZ$447,$R$17-3)</f>
        <v>2.8152850157153</v>
      </c>
      <c r="K119" s="35">
        <f>VLOOKUP(H119,'[20]Forward Price Curve'!$D$75:$AZ$447,$P$17-3)</f>
        <v>2.5903717978228271</v>
      </c>
      <c r="L119" s="35">
        <f>VLOOKUP($H119,'[20]Forward Price Curve'!$D$75:$AZ$447,$Q$17-3)</f>
        <v>2.6142825654923212</v>
      </c>
      <c r="M119" s="104">
        <f t="shared" si="7"/>
        <v>2024</v>
      </c>
      <c r="N119" s="3"/>
      <c r="O119" s="3"/>
    </row>
    <row r="120" spans="8:15">
      <c r="H120" s="31">
        <f>'[20]Forward Price Curve'!D208</f>
        <v>45505</v>
      </c>
      <c r="I120" s="35">
        <f>VLOOKUP(H120,'[20]Forward Price Curve'!$D$75:$AZ$447,$O$17-3)</f>
        <v>2.8205572452600629</v>
      </c>
      <c r="J120" s="35">
        <f>VLOOKUP(H120,'[20]Forward Price Curve'!$D$75:$AZ$447,$R$17-3)</f>
        <v>2.8306961482307615</v>
      </c>
      <c r="K120" s="35">
        <f>VLOOKUP(H120,'[20]Forward Price Curve'!$D$75:$AZ$447,$P$17-3)</f>
        <v>2.6213887201973574</v>
      </c>
      <c r="L120" s="35">
        <f>VLOOKUP($H120,'[20]Forward Price Curve'!$D$75:$AZ$447,$Q$17-3)</f>
        <v>2.6270297300010035</v>
      </c>
      <c r="M120" s="104">
        <f t="shared" si="7"/>
        <v>2024</v>
      </c>
      <c r="N120" s="3"/>
      <c r="O120" s="3"/>
    </row>
    <row r="121" spans="8:15">
      <c r="H121" s="31">
        <f>'[20]Forward Price Curve'!D209</f>
        <v>45536</v>
      </c>
      <c r="I121" s="35">
        <f>VLOOKUP(H121,'[20]Forward Price Curve'!$D$75:$AZ$447,$O$17-3)</f>
        <v>2.7941960975362465</v>
      </c>
      <c r="J121" s="35">
        <f>VLOOKUP(H121,'[20]Forward Price Curve'!$D$75:$AZ$447,$R$17-3)</f>
        <v>2.8043350005069452</v>
      </c>
      <c r="K121" s="35">
        <f>VLOOKUP(H121,'[20]Forward Price Curve'!$D$75:$AZ$447,$P$17-3)</f>
        <v>2.6145018242444151</v>
      </c>
      <c r="L121" s="35">
        <f>VLOOKUP($H121,'[20]Forward Price Curve'!$D$75:$AZ$447,$Q$17-3)</f>
        <v>2.6159888788517511</v>
      </c>
      <c r="M121" s="104">
        <f t="shared" si="7"/>
        <v>2024</v>
      </c>
      <c r="N121" s="3"/>
      <c r="O121" s="3"/>
    </row>
    <row r="122" spans="8:15">
      <c r="H122" s="31">
        <f>'[20]Forward Price Curve'!D210</f>
        <v>45566</v>
      </c>
      <c r="I122" s="35">
        <f>VLOOKUP(H122,'[20]Forward Price Curve'!$D$75:$AZ$447,$O$17-3)</f>
        <v>2.7554654881881779</v>
      </c>
      <c r="J122" s="35">
        <f>VLOOKUP(H122,'[20]Forward Price Curve'!$D$75:$AZ$447,$R$17-3)</f>
        <v>2.765604391158877</v>
      </c>
      <c r="K122" s="35">
        <f>VLOOKUP(H122,'[20]Forward Price Curve'!$D$75:$AZ$447,$P$17-3)</f>
        <v>2.6282756161503</v>
      </c>
      <c r="L122" s="35">
        <f>VLOOKUP($H122,'[20]Forward Price Curve'!$D$75:$AZ$447,$Q$17-3)</f>
        <v>2.6578437418448257</v>
      </c>
      <c r="M122" s="104">
        <f t="shared" si="7"/>
        <v>2024</v>
      </c>
      <c r="N122" s="3"/>
      <c r="O122" s="3"/>
    </row>
    <row r="123" spans="8:15">
      <c r="H123" s="31">
        <f>'[20]Forward Price Curve'!D211</f>
        <v>45597</v>
      </c>
      <c r="I123" s="35">
        <f>VLOOKUP(H123,'[20]Forward Price Curve'!$D$75:$AZ$447,$O$17-3)</f>
        <v>3.1142812643212006</v>
      </c>
      <c r="J123" s="35">
        <f>VLOOKUP(H123,'[20]Forward Price Curve'!$D$75:$AZ$447,$R$17-3)</f>
        <v>3.1244201672918992</v>
      </c>
      <c r="K123" s="35">
        <f>VLOOKUP(H123,'[20]Forward Price Curve'!$D$75:$AZ$447,$P$17-3)</f>
        <v>3.1305012089893078</v>
      </c>
      <c r="L123" s="35">
        <f>VLOOKUP($H123,'[20]Forward Price Curve'!$D$75:$AZ$447,$Q$17-3)</f>
        <v>2.8877945598715242</v>
      </c>
      <c r="M123" s="104">
        <f t="shared" si="7"/>
        <v>2024</v>
      </c>
      <c r="N123" s="3"/>
      <c r="O123" s="3"/>
    </row>
    <row r="124" spans="8:15">
      <c r="H124" s="31">
        <f>'[20]Forward Price Curve'!D212</f>
        <v>45627</v>
      </c>
      <c r="I124" s="35">
        <f>VLOOKUP(H124,'[20]Forward Price Curve'!$D$75:$AZ$447,$O$17-3)</f>
        <v>3.4063830589070263</v>
      </c>
      <c r="J124" s="35">
        <f>VLOOKUP(H124,'[20]Forward Price Curve'!$D$75:$AZ$447,$R$17-3)</f>
        <v>3.4165219618777249</v>
      </c>
      <c r="K124" s="35">
        <f>VLOOKUP(H124,'[20]Forward Price Curve'!$D$75:$AZ$447,$P$17-3)</f>
        <v>3.4918820124147576</v>
      </c>
      <c r="L124" s="35">
        <f>VLOOKUP($H124,'[20]Forward Price Curve'!$D$75:$AZ$447,$Q$17-3)</f>
        <v>3.1367155676001204</v>
      </c>
      <c r="M124" s="104">
        <f t="shared" si="7"/>
        <v>2024</v>
      </c>
      <c r="N124" s="3"/>
      <c r="O124" s="3"/>
    </row>
    <row r="125" spans="8:15">
      <c r="H125" s="31">
        <f>'[20]Forward Price Curve'!D213</f>
        <v>45658</v>
      </c>
      <c r="I125" s="35">
        <f>VLOOKUP(H125,'[20]Forward Price Curve'!$D$75:$AZ$447,$O$17-3)</f>
        <v>3.4601192446517284</v>
      </c>
      <c r="J125" s="35">
        <f>VLOOKUP(H125,'[20]Forward Price Curve'!$D$75:$AZ$447,$R$17-3)</f>
        <v>3.4702581476224275</v>
      </c>
      <c r="K125" s="35">
        <f>VLOOKUP(H125,'[20]Forward Price Curve'!$D$75:$AZ$447,$P$17-3)</f>
        <v>3.5491519892865941</v>
      </c>
      <c r="L125" s="35">
        <f>VLOOKUP($H125,'[20]Forward Price Curve'!$D$75:$AZ$447,$Q$17-3)</f>
        <v>3.2214290073271101</v>
      </c>
      <c r="M125" s="104">
        <f t="shared" si="7"/>
        <v>2025</v>
      </c>
      <c r="N125" s="3"/>
      <c r="O125" s="3"/>
    </row>
    <row r="126" spans="8:15">
      <c r="H126" s="31">
        <f>'[20]Forward Price Curve'!D214</f>
        <v>45689</v>
      </c>
      <c r="I126" s="35">
        <f>VLOOKUP(H126,'[20]Forward Price Curve'!$D$75:$AZ$447,$O$17-3)</f>
        <v>3.6894612298489302</v>
      </c>
      <c r="J126" s="35">
        <f>VLOOKUP(H126,'[20]Forward Price Curve'!$D$75:$AZ$447,$R$17-3)</f>
        <v>3.6996001328196289</v>
      </c>
      <c r="K126" s="35">
        <f>VLOOKUP(H126,'[20]Forward Price Curve'!$D$75:$AZ$447,$P$17-3)</f>
        <v>3.5982405408910254</v>
      </c>
      <c r="L126" s="35">
        <f>VLOOKUP($H126,'[20]Forward Price Curve'!$D$75:$AZ$447,$Q$17-3)</f>
        <v>3.414443159690856</v>
      </c>
      <c r="M126" s="104">
        <f t="shared" si="7"/>
        <v>2025</v>
      </c>
      <c r="N126" s="3"/>
      <c r="O126" s="3"/>
    </row>
    <row r="127" spans="8:15">
      <c r="H127" s="31">
        <f>'[20]Forward Price Curve'!D215</f>
        <v>45717</v>
      </c>
      <c r="I127" s="35">
        <f>VLOOKUP(H127,'[20]Forward Price Curve'!$D$75:$AZ$447,$O$17-3)</f>
        <v>3.5170998793470547</v>
      </c>
      <c r="J127" s="35">
        <f>VLOOKUP(H127,'[20]Forward Price Curve'!$D$75:$AZ$447,$R$17-3)</f>
        <v>3.5272387823177533</v>
      </c>
      <c r="K127" s="35">
        <f>VLOOKUP(H127,'[20]Forward Price Curve'!$D$75:$AZ$447,$P$17-3)</f>
        <v>3.2047036292943187</v>
      </c>
      <c r="L127" s="35">
        <f>VLOOKUP($H127,'[20]Forward Price Curve'!$D$75:$AZ$447,$Q$17-3)</f>
        <v>3.2588675298604839</v>
      </c>
      <c r="M127" s="104">
        <f t="shared" si="7"/>
        <v>2025</v>
      </c>
      <c r="N127" s="3"/>
      <c r="O127" s="3"/>
    </row>
    <row r="128" spans="8:15">
      <c r="H128" s="31">
        <f>'[20]Forward Price Curve'!D216</f>
        <v>45748</v>
      </c>
      <c r="I128" s="35">
        <f>VLOOKUP(H128,'[20]Forward Price Curve'!$D$75:$AZ$447,$O$17-3)</f>
        <v>3.1419604694312078</v>
      </c>
      <c r="J128" s="35">
        <f>VLOOKUP(H128,'[20]Forward Price Curve'!$D$75:$AZ$447,$R$17-3)</f>
        <v>3.1520993724019064</v>
      </c>
      <c r="K128" s="35">
        <f>VLOOKUP(H128,'[20]Forward Price Curve'!$D$75:$AZ$447,$P$17-3)</f>
        <v>3.0286476425273707</v>
      </c>
      <c r="L128" s="35">
        <f>VLOOKUP($H128,'[20]Forward Price Curve'!$D$75:$AZ$447,$Q$17-3)</f>
        <v>3.083217625213289</v>
      </c>
      <c r="M128" s="104">
        <f t="shared" si="7"/>
        <v>2025</v>
      </c>
      <c r="N128" s="3"/>
      <c r="O128" s="3"/>
    </row>
    <row r="129" spans="8:15">
      <c r="H129" s="31">
        <f>'[20]Forward Price Curve'!D217</f>
        <v>45778</v>
      </c>
      <c r="I129" s="35">
        <f>VLOOKUP(H129,'[20]Forward Price Curve'!$D$75:$AZ$447,$O$17-3)</f>
        <v>3.1723771783433032</v>
      </c>
      <c r="J129" s="35">
        <f>VLOOKUP(H129,'[20]Forward Price Curve'!$D$75:$AZ$447,$R$17-3)</f>
        <v>3.1825160813140023</v>
      </c>
      <c r="K129" s="35">
        <f>VLOOKUP(H129,'[20]Forward Price Curve'!$D$75:$AZ$447,$P$17-3)</f>
        <v>3.0131132907538167</v>
      </c>
      <c r="L129" s="35">
        <f>VLOOKUP($H129,'[20]Forward Price Curve'!$D$75:$AZ$447,$Q$17-3)</f>
        <v>3.0280133694670281</v>
      </c>
      <c r="M129" s="104">
        <f t="shared" si="7"/>
        <v>2025</v>
      </c>
      <c r="N129" s="3"/>
      <c r="O129" s="3"/>
    </row>
    <row r="130" spans="8:15">
      <c r="H130" s="31">
        <f>'[20]Forward Price Curve'!D218</f>
        <v>45809</v>
      </c>
      <c r="I130" s="35">
        <f>VLOOKUP(H130,'[20]Forward Price Curve'!$D$75:$AZ$447,$O$17-3)</f>
        <v>3.2129327902260978</v>
      </c>
      <c r="J130" s="35">
        <f>VLOOKUP(H130,'[20]Forward Price Curve'!$D$75:$AZ$447,$R$17-3)</f>
        <v>3.2230716931967964</v>
      </c>
      <c r="K130" s="35">
        <f>VLOOKUP(H130,'[20]Forward Price Curve'!$D$75:$AZ$447,$P$17-3)</f>
        <v>3.0131132907538167</v>
      </c>
      <c r="L130" s="35">
        <f>VLOOKUP($H130,'[20]Forward Price Curve'!$D$75:$AZ$447,$Q$17-3)</f>
        <v>3.095764046973803</v>
      </c>
      <c r="M130" s="104">
        <f t="shared" si="7"/>
        <v>2025</v>
      </c>
      <c r="N130" s="3"/>
      <c r="O130" s="3"/>
    </row>
    <row r="131" spans="8:15">
      <c r="H131" s="31">
        <f>'[20]Forward Price Curve'!D219</f>
        <v>45839</v>
      </c>
      <c r="I131" s="35">
        <f>VLOOKUP(H131,'[20]Forward Price Curve'!$D$75:$AZ$447,$O$17-3)</f>
        <v>3.365016334786576</v>
      </c>
      <c r="J131" s="35">
        <f>VLOOKUP(H131,'[20]Forward Price Curve'!$D$75:$AZ$447,$R$17-3)</f>
        <v>3.3751552377572751</v>
      </c>
      <c r="K131" s="35">
        <f>VLOOKUP(H131,'[20]Forward Price Curve'!$D$75:$AZ$447,$P$17-3)</f>
        <v>3.0390038770430734</v>
      </c>
      <c r="L131" s="35">
        <f>VLOOKUP($H131,'[20]Forward Price Curve'!$D$75:$AZ$447,$Q$17-3)</f>
        <v>3.1685332931847836</v>
      </c>
      <c r="M131" s="104">
        <f t="shared" si="7"/>
        <v>2025</v>
      </c>
      <c r="N131" s="3"/>
      <c r="O131" s="3"/>
    </row>
    <row r="132" spans="8:15">
      <c r="H132" s="31">
        <f>'[20]Forward Price Curve'!D220</f>
        <v>45870</v>
      </c>
      <c r="I132" s="35">
        <f>VLOOKUP(H132,'[20]Forward Price Curve'!$D$75:$AZ$447,$O$17-3)</f>
        <v>3.3852941407279733</v>
      </c>
      <c r="J132" s="35">
        <f>VLOOKUP(H132,'[20]Forward Price Curve'!$D$75:$AZ$447,$R$17-3)</f>
        <v>3.3954330436986719</v>
      </c>
      <c r="K132" s="35">
        <f>VLOOKUP(H132,'[20]Forward Price Curve'!$D$75:$AZ$447,$P$17-3)</f>
        <v>3.080428815105885</v>
      </c>
      <c r="L132" s="35">
        <f>VLOOKUP($H132,'[20]Forward Price Curve'!$D$75:$AZ$447,$Q$17-3)</f>
        <v>3.1860982836495029</v>
      </c>
      <c r="M132" s="104">
        <f t="shared" si="7"/>
        <v>2025</v>
      </c>
      <c r="N132" s="3"/>
      <c r="O132" s="3"/>
    </row>
    <row r="133" spans="8:15">
      <c r="H133" s="31">
        <f>'[20]Forward Price Curve'!D221</f>
        <v>45901</v>
      </c>
      <c r="I133" s="35">
        <f>VLOOKUP(H133,'[20]Forward Price Curve'!$D$75:$AZ$447,$O$17-3)</f>
        <v>3.3548774318158778</v>
      </c>
      <c r="J133" s="35">
        <f>VLOOKUP(H133,'[20]Forward Price Curve'!$D$75:$AZ$447,$R$17-3)</f>
        <v>3.3650163347865765</v>
      </c>
      <c r="K133" s="35">
        <f>VLOOKUP(H133,'[20]Forward Price Curve'!$D$75:$AZ$447,$P$17-3)</f>
        <v>3.0648944633323305</v>
      </c>
      <c r="L133" s="35">
        <f>VLOOKUP($H133,'[20]Forward Price Curve'!$D$75:$AZ$447,$Q$17-3)</f>
        <v>3.1710425775368862</v>
      </c>
      <c r="M133" s="104">
        <f t="shared" si="7"/>
        <v>2025</v>
      </c>
      <c r="N133" s="3"/>
      <c r="O133" s="3"/>
    </row>
    <row r="134" spans="8:15">
      <c r="H134" s="31">
        <f>'[20]Forward Price Curve'!D222</f>
        <v>45931</v>
      </c>
      <c r="I134" s="35">
        <f>VLOOKUP(H134,'[20]Forward Price Curve'!$D$75:$AZ$447,$O$17-3)</f>
        <v>3.3143218199330833</v>
      </c>
      <c r="J134" s="35">
        <f>VLOOKUP(H134,'[20]Forward Price Curve'!$D$75:$AZ$447,$R$17-3)</f>
        <v>3.3244607229037824</v>
      </c>
      <c r="K134" s="35">
        <f>VLOOKUP(H134,'[20]Forward Price Curve'!$D$75:$AZ$447,$P$17-3)</f>
        <v>3.0856069323637363</v>
      </c>
      <c r="L134" s="35">
        <f>VLOOKUP($H134,'[20]Forward Price Curve'!$D$75:$AZ$447,$Q$17-3)</f>
        <v>3.2111911271705309</v>
      </c>
      <c r="M134" s="104">
        <f t="shared" si="7"/>
        <v>2025</v>
      </c>
      <c r="N134" s="3"/>
      <c r="O134" s="3"/>
    </row>
    <row r="135" spans="8:15">
      <c r="H135" s="31">
        <f>'[20]Forward Price Curve'!D223</f>
        <v>45962</v>
      </c>
      <c r="I135" s="35">
        <f>VLOOKUP(H135,'[20]Forward Price Curve'!$D$75:$AZ$447,$O$17-3)</f>
        <v>3.608350006083342</v>
      </c>
      <c r="J135" s="35">
        <f>VLOOKUP(H135,'[20]Forward Price Curve'!$D$75:$AZ$447,$R$17-3)</f>
        <v>3.6184889090540406</v>
      </c>
      <c r="K135" s="35">
        <f>VLOOKUP(H135,'[20]Forward Price Curve'!$D$75:$AZ$447,$P$17-3)</f>
        <v>3.4480751404133345</v>
      </c>
      <c r="L135" s="35">
        <f>VLOOKUP($H135,'[20]Forward Price Curve'!$D$75:$AZ$447,$Q$17-3)</f>
        <v>3.3768038944093144</v>
      </c>
      <c r="M135" s="104">
        <f t="shared" si="7"/>
        <v>2025</v>
      </c>
      <c r="N135" s="3"/>
      <c r="O135" s="3"/>
    </row>
    <row r="136" spans="8:15">
      <c r="H136" s="31">
        <f>'[20]Forward Price Curve'!D224</f>
        <v>45992</v>
      </c>
      <c r="I136" s="35">
        <f>VLOOKUP(H136,'[20]Forward Price Curve'!$D$75:$AZ$447,$O$17-3)</f>
        <v>3.8922392892629016</v>
      </c>
      <c r="J136" s="35">
        <f>VLOOKUP(H136,'[20]Forward Price Curve'!$D$75:$AZ$447,$R$17-3)</f>
        <v>3.9023781922336007</v>
      </c>
      <c r="K136" s="35">
        <f>VLOOKUP(H136,'[20]Forward Price Curve'!$D$75:$AZ$447,$P$17-3)</f>
        <v>3.8260777002364872</v>
      </c>
      <c r="L136" s="35">
        <f>VLOOKUP($H136,'[20]Forward Price Curve'!$D$75:$AZ$447,$Q$17-3)</f>
        <v>3.6176951922111815</v>
      </c>
      <c r="M136" s="104">
        <f t="shared" si="7"/>
        <v>2025</v>
      </c>
      <c r="N136" s="3"/>
      <c r="O136" s="3"/>
    </row>
    <row r="137" spans="8:15">
      <c r="H137" s="31">
        <f>'[20]Forward Price Curve'!D225</f>
        <v>46023</v>
      </c>
      <c r="I137" s="35">
        <f>VLOOKUP(H137,'[20]Forward Price Curve'!$D$75:$AZ$447,$O$17-3)</f>
        <v>3.8922392892629016</v>
      </c>
      <c r="J137" s="35">
        <f>VLOOKUP(H137,'[20]Forward Price Curve'!$D$75:$AZ$447,$R$17-3)</f>
        <v>3.9023781922336007</v>
      </c>
      <c r="K137" s="35">
        <f>VLOOKUP(H137,'[20]Forward Price Curve'!$D$75:$AZ$447,$P$17-3)</f>
        <v>3.8467901692678934</v>
      </c>
      <c r="L137" s="35">
        <f>VLOOKUP($H137,'[20]Forward Price Curve'!$D$75:$AZ$447,$Q$17-3)</f>
        <v>3.6492118036735923</v>
      </c>
      <c r="M137" s="104">
        <f t="shared" ref="M137:M148" si="8">YEAR(H137)</f>
        <v>2026</v>
      </c>
      <c r="N137" s="3"/>
      <c r="O137" s="3"/>
    </row>
    <row r="138" spans="8:15">
      <c r="H138" s="31">
        <f>'[20]Forward Price Curve'!D226</f>
        <v>46054</v>
      </c>
      <c r="I138" s="35">
        <f>VLOOKUP(H138,'[20]Forward Price Curve'!$D$75:$AZ$447,$O$17-3)</f>
        <v>3.8415447744094093</v>
      </c>
      <c r="J138" s="35">
        <f>VLOOKUP(H138,'[20]Forward Price Curve'!$D$75:$AZ$447,$R$17-3)</f>
        <v>3.851683677380108</v>
      </c>
      <c r="K138" s="35">
        <f>VLOOKUP(H138,'[20]Forward Price Curve'!$D$75:$AZ$447,$P$17-3)</f>
        <v>3.7794746449158247</v>
      </c>
      <c r="L138" s="35">
        <f>VLOOKUP($H138,'[20]Forward Price Curve'!$D$75:$AZ$447,$Q$17-3)</f>
        <v>3.5650002208170228</v>
      </c>
      <c r="M138" s="104">
        <f t="shared" si="8"/>
        <v>2026</v>
      </c>
      <c r="N138" s="3"/>
      <c r="O138" s="3"/>
    </row>
    <row r="139" spans="8:15">
      <c r="H139" s="31">
        <f>'[20]Forward Price Curve'!D227</f>
        <v>46082</v>
      </c>
      <c r="I139" s="35">
        <f>VLOOKUP(H139,'[20]Forward Price Curve'!$D$75:$AZ$447,$O$17-3)</f>
        <v>3.6184889090540402</v>
      </c>
      <c r="J139" s="35">
        <f>VLOOKUP(H139,'[20]Forward Price Curve'!$D$75:$AZ$447,$R$17-3)</f>
        <v>3.6286278120247393</v>
      </c>
      <c r="K139" s="35">
        <f>VLOOKUP(H139,'[20]Forward Price Curve'!$D$75:$AZ$447,$P$17-3)</f>
        <v>3.360047147029861</v>
      </c>
      <c r="L139" s="35">
        <f>VLOOKUP($H139,'[20]Forward Price Curve'!$D$75:$AZ$447,$Q$17-3)</f>
        <v>3.3592389039445947</v>
      </c>
      <c r="M139" s="104">
        <f t="shared" si="8"/>
        <v>2026</v>
      </c>
      <c r="N139" s="3"/>
      <c r="O139" s="3"/>
    </row>
    <row r="140" spans="8:15">
      <c r="H140" s="31">
        <f>'[20]Forward Price Curve'!D228</f>
        <v>46113</v>
      </c>
      <c r="I140" s="35">
        <f>VLOOKUP(H140,'[20]Forward Price Curve'!$D$75:$AZ$447,$O$17-3)</f>
        <v>3.2636273050795901</v>
      </c>
      <c r="J140" s="35">
        <f>VLOOKUP(H140,'[20]Forward Price Curve'!$D$75:$AZ$447,$R$17-3)</f>
        <v>3.2737662080502892</v>
      </c>
      <c r="K140" s="35">
        <f>VLOOKUP(H140,'[20]Forward Price Curve'!$D$75:$AZ$447,$P$17-3)</f>
        <v>3.1581005739736558</v>
      </c>
      <c r="L140" s="35">
        <f>VLOOKUP($H140,'[20]Forward Price Curve'!$D$75:$AZ$447,$Q$17-3)</f>
        <v>3.2036632741142226</v>
      </c>
      <c r="M140" s="104">
        <f t="shared" si="8"/>
        <v>2026</v>
      </c>
      <c r="N140" s="3"/>
      <c r="O140" s="3"/>
    </row>
    <row r="141" spans="8:15">
      <c r="H141" s="31">
        <f>'[20]Forward Price Curve'!D229</f>
        <v>46143</v>
      </c>
      <c r="I141" s="35">
        <f>VLOOKUP(H141,'[20]Forward Price Curve'!$D$75:$AZ$447,$O$17-3)</f>
        <v>3.2839051110209874</v>
      </c>
      <c r="J141" s="35">
        <f>VLOOKUP(H141,'[20]Forward Price Curve'!$D$75:$AZ$447,$R$17-3)</f>
        <v>3.2940440139916864</v>
      </c>
      <c r="K141" s="35">
        <f>VLOOKUP(H141,'[20]Forward Price Curve'!$D$75:$AZ$447,$P$17-3)</f>
        <v>3.1011412841372903</v>
      </c>
      <c r="L141" s="35">
        <f>VLOOKUP($H141,'[20]Forward Price Curve'!$D$75:$AZ$447,$Q$17-3)</f>
        <v>3.1384218809595503</v>
      </c>
      <c r="M141" s="104">
        <f t="shared" si="8"/>
        <v>2026</v>
      </c>
      <c r="N141" s="3"/>
      <c r="O141" s="3"/>
    </row>
    <row r="142" spans="8:15">
      <c r="H142" s="31">
        <f>'[20]Forward Price Curve'!D230</f>
        <v>46174</v>
      </c>
      <c r="I142" s="35">
        <f>VLOOKUP(H142,'[20]Forward Price Curve'!$D$75:$AZ$447,$O$17-3)</f>
        <v>3.3345996258744806</v>
      </c>
      <c r="J142" s="35">
        <f>VLOOKUP(H142,'[20]Forward Price Curve'!$D$75:$AZ$447,$R$17-3)</f>
        <v>3.3447385288451792</v>
      </c>
      <c r="K142" s="35">
        <f>VLOOKUP(H142,'[20]Forward Price Curve'!$D$75:$AZ$447,$P$17-3)</f>
        <v>3.1063194013951416</v>
      </c>
      <c r="L142" s="35">
        <f>VLOOKUP($H142,'[20]Forward Price Curve'!$D$75:$AZ$447,$Q$17-3)</f>
        <v>3.2162096958747366</v>
      </c>
      <c r="M142" s="104">
        <f t="shared" si="8"/>
        <v>2026</v>
      </c>
      <c r="N142" s="3"/>
      <c r="O142" s="3"/>
    </row>
    <row r="143" spans="8:15">
      <c r="H143" s="31">
        <f>'[20]Forward Price Curve'!D231</f>
        <v>46204</v>
      </c>
      <c r="I143" s="35">
        <f>VLOOKUP(H143,'[20]Forward Price Curve'!$D$75:$AZ$447,$O$17-3)</f>
        <v>3.5170998793470547</v>
      </c>
      <c r="J143" s="35">
        <f>VLOOKUP(H143,'[20]Forward Price Curve'!$D$75:$AZ$447,$R$17-3)</f>
        <v>3.5272387823177533</v>
      </c>
      <c r="K143" s="35">
        <f>VLOOKUP(H143,'[20]Forward Price Curve'!$D$75:$AZ$447,$P$17-3)</f>
        <v>3.1425662222001018</v>
      </c>
      <c r="L143" s="35">
        <f>VLOOKUP($H143,'[20]Forward Price Curve'!$D$75:$AZ$447,$Q$17-3)</f>
        <v>3.3190903543109505</v>
      </c>
      <c r="M143" s="104">
        <f t="shared" si="8"/>
        <v>2026</v>
      </c>
      <c r="N143" s="3"/>
      <c r="O143" s="3"/>
    </row>
    <row r="144" spans="8:15">
      <c r="H144" s="31">
        <f>'[20]Forward Price Curve'!D232</f>
        <v>46235</v>
      </c>
      <c r="I144" s="35">
        <f>VLOOKUP(H144,'[20]Forward Price Curve'!$D$75:$AZ$447,$O$17-3)</f>
        <v>3.5373776852884515</v>
      </c>
      <c r="J144" s="35">
        <f>VLOOKUP(H144,'[20]Forward Price Curve'!$D$75:$AZ$447,$R$17-3)</f>
        <v>3.5475165882591506</v>
      </c>
      <c r="K144" s="35">
        <f>VLOOKUP(H144,'[20]Forward Price Curve'!$D$75:$AZ$447,$P$17-3)</f>
        <v>3.2202379810678727</v>
      </c>
      <c r="L144" s="35">
        <f>VLOOKUP($H144,'[20]Forward Price Curve'!$D$75:$AZ$447,$Q$17-3)</f>
        <v>3.3366553447756697</v>
      </c>
      <c r="M144" s="104">
        <f t="shared" si="8"/>
        <v>2026</v>
      </c>
      <c r="N144" s="3"/>
      <c r="O144" s="3"/>
    </row>
    <row r="145" spans="8:15">
      <c r="H145" s="31">
        <f>'[20]Forward Price Curve'!D233</f>
        <v>46266</v>
      </c>
      <c r="I145" s="35">
        <f>VLOOKUP(H145,'[20]Forward Price Curve'!$D$75:$AZ$447,$O$17-3)</f>
        <v>3.4866831704349592</v>
      </c>
      <c r="J145" s="35">
        <f>VLOOKUP(H145,'[20]Forward Price Curve'!$D$75:$AZ$447,$R$17-3)</f>
        <v>3.4968220734056579</v>
      </c>
      <c r="K145" s="35">
        <f>VLOOKUP(H145,'[20]Forward Price Curve'!$D$75:$AZ$447,$P$17-3)</f>
        <v>3.1581005739736558</v>
      </c>
      <c r="L145" s="35">
        <f>VLOOKUP($H145,'[20]Forward Price Curve'!$D$75:$AZ$447,$Q$17-3)</f>
        <v>3.3015253638462312</v>
      </c>
      <c r="M145" s="104">
        <f t="shared" si="8"/>
        <v>2026</v>
      </c>
      <c r="N145" s="3"/>
      <c r="O145" s="3"/>
    </row>
    <row r="146" spans="8:15">
      <c r="H146" s="31">
        <f>'[20]Forward Price Curve'!D234</f>
        <v>46296</v>
      </c>
      <c r="I146" s="35">
        <f>VLOOKUP(H146,'[20]Forward Price Curve'!$D$75:$AZ$447,$O$17-3)</f>
        <v>3.4461275585521647</v>
      </c>
      <c r="J146" s="35">
        <f>VLOOKUP(H146,'[20]Forward Price Curve'!$D$75:$AZ$447,$R$17-3)</f>
        <v>3.4562664615228633</v>
      </c>
      <c r="K146" s="35">
        <f>VLOOKUP(H146,'[20]Forward Price Curve'!$D$75:$AZ$447,$P$17-3)</f>
        <v>3.183991160262913</v>
      </c>
      <c r="L146" s="35">
        <f>VLOOKUP($H146,'[20]Forward Price Curve'!$D$75:$AZ$447,$Q$17-3)</f>
        <v>3.3416739134798754</v>
      </c>
      <c r="M146" s="104">
        <f t="shared" si="8"/>
        <v>2026</v>
      </c>
      <c r="N146" s="3"/>
      <c r="O146" s="3"/>
    </row>
    <row r="147" spans="8:15">
      <c r="H147" s="31">
        <f>'[20]Forward Price Curve'!D235</f>
        <v>46327</v>
      </c>
      <c r="I147" s="35">
        <f>VLOOKUP(H147,'[20]Forward Price Curve'!$D$75:$AZ$447,$O$17-3)</f>
        <v>3.7502946476731216</v>
      </c>
      <c r="J147" s="35">
        <f>VLOOKUP(H147,'[20]Forward Price Curve'!$D$75:$AZ$447,$R$17-3)</f>
        <v>3.7604335506438207</v>
      </c>
      <c r="K147" s="35">
        <f>VLOOKUP(H147,'[20]Forward Price Curve'!$D$75:$AZ$447,$P$17-3)</f>
        <v>3.7380497068530136</v>
      </c>
      <c r="L147" s="35">
        <f>VLOOKUP($H147,'[20]Forward Price Curve'!$D$75:$AZ$447,$Q$17-3)</f>
        <v>3.5173238181270698</v>
      </c>
      <c r="M147" s="104">
        <f t="shared" si="8"/>
        <v>2026</v>
      </c>
      <c r="N147" s="3"/>
      <c r="O147" s="3"/>
    </row>
    <row r="148" spans="8:15">
      <c r="H148" s="31">
        <f>'[20]Forward Price Curve'!D236</f>
        <v>46357</v>
      </c>
      <c r="I148" s="35">
        <f>VLOOKUP(H148,'[20]Forward Price Curve'!$D$75:$AZ$447,$O$17-3)</f>
        <v>4.0443228338233803</v>
      </c>
      <c r="J148" s="35">
        <f>VLOOKUP(H148,'[20]Forward Price Curve'!$D$75:$AZ$447,$R$17-3)</f>
        <v>4.054461736794079</v>
      </c>
      <c r="K148" s="35">
        <f>VLOOKUP(H148,'[20]Forward Price Curve'!$D$75:$AZ$447,$P$17-3)</f>
        <v>4.0280242732926927</v>
      </c>
      <c r="L148" s="35">
        <f>VLOOKUP($H148,'[20]Forward Price Curve'!$D$75:$AZ$447,$Q$17-3)</f>
        <v>3.7682522533373479</v>
      </c>
      <c r="M148" s="104">
        <f t="shared" si="8"/>
        <v>2026</v>
      </c>
      <c r="N148" s="3"/>
      <c r="O148" s="3"/>
    </row>
    <row r="149" spans="8:15">
      <c r="H149" s="31">
        <f>'[20]Forward Price Curve'!D237</f>
        <v>46388</v>
      </c>
      <c r="I149" s="35">
        <f>VLOOKUP(H149,'[20]Forward Price Curve'!$D$75:$AZ$447,$O$17-3)</f>
        <v>4.0341839308526817</v>
      </c>
      <c r="J149" s="35">
        <f>VLOOKUP(H149,'[20]Forward Price Curve'!$D$75:$AZ$447,$R$17-3)</f>
        <v>4.0443228338233803</v>
      </c>
      <c r="K149" s="35">
        <f>VLOOKUP(H149,'[20]Forward Price Curve'!$D$75:$AZ$447,$P$17-3)</f>
        <v>4.0539148595819494</v>
      </c>
      <c r="L149" s="35">
        <f>VLOOKUP($H149,'[20]Forward Price Curve'!$D$75:$AZ$447,$Q$17-3)</f>
        <v>3.7897317273913478</v>
      </c>
      <c r="M149" s="104">
        <f t="shared" si="7"/>
        <v>2027</v>
      </c>
      <c r="N149" s="3"/>
      <c r="O149" s="3"/>
    </row>
    <row r="150" spans="8:15">
      <c r="H150" s="31">
        <f>'[20]Forward Price Curve'!D238</f>
        <v>46419</v>
      </c>
      <c r="I150" s="35">
        <f>VLOOKUP(H150,'[20]Forward Price Curve'!$D$75:$AZ$447,$O$17-3)</f>
        <v>3.9530727070870935</v>
      </c>
      <c r="J150" s="35">
        <f>VLOOKUP(H150,'[20]Forward Price Curve'!$D$75:$AZ$447,$R$17-3)</f>
        <v>3.9632116100577921</v>
      </c>
      <c r="K150" s="35">
        <f>VLOOKUP(H150,'[20]Forward Price Curve'!$D$75:$AZ$447,$P$17-3)</f>
        <v>3.903749459104259</v>
      </c>
      <c r="L150" s="35">
        <f>VLOOKUP($H150,'[20]Forward Price Curve'!$D$75:$AZ$447,$Q$17-3)</f>
        <v>3.6754087323095455</v>
      </c>
      <c r="M150" s="104">
        <f t="shared" si="7"/>
        <v>2027</v>
      </c>
      <c r="N150" s="3"/>
      <c r="O150" s="3"/>
    </row>
    <row r="151" spans="8:15">
      <c r="H151" s="31">
        <f>'[20]Forward Price Curve'!D239</f>
        <v>46447</v>
      </c>
      <c r="I151" s="35">
        <f>VLOOKUP(H151,'[20]Forward Price Curve'!$D$75:$AZ$447,$O$17-3)</f>
        <v>3.6996001328196289</v>
      </c>
      <c r="J151" s="35">
        <f>VLOOKUP(H151,'[20]Forward Price Curve'!$D$75:$AZ$447,$R$17-3)</f>
        <v>3.7097390357903279</v>
      </c>
      <c r="K151" s="35">
        <f>VLOOKUP(H151,'[20]Forward Price Curve'!$D$75:$AZ$447,$P$17-3)</f>
        <v>3.6448435962116879</v>
      </c>
      <c r="L151" s="35">
        <f>VLOOKUP($H151,'[20]Forward Price Curve'!$D$75:$AZ$447,$Q$17-3)</f>
        <v>3.4395360032118836</v>
      </c>
      <c r="M151" s="104">
        <f t="shared" si="7"/>
        <v>2027</v>
      </c>
      <c r="N151" s="3"/>
      <c r="O151" s="3"/>
    </row>
    <row r="152" spans="8:15">
      <c r="H152" s="31">
        <f>'[20]Forward Price Curve'!D240</f>
        <v>46478</v>
      </c>
      <c r="I152" s="35">
        <f>VLOOKUP(H152,'[20]Forward Price Curve'!$D$75:$AZ$447,$O$17-3)</f>
        <v>3.3345996258744806</v>
      </c>
      <c r="J152" s="35">
        <f>VLOOKUP(H152,'[20]Forward Price Curve'!$D$75:$AZ$447,$R$17-3)</f>
        <v>3.3447385288451792</v>
      </c>
      <c r="K152" s="35">
        <f>VLOOKUP(H152,'[20]Forward Price Curve'!$D$75:$AZ$447,$P$17-3)</f>
        <v>3.3496909125141583</v>
      </c>
      <c r="L152" s="35">
        <f>VLOOKUP($H152,'[20]Forward Price Curve'!$D$75:$AZ$447,$Q$17-3)</f>
        <v>3.2739232359731001</v>
      </c>
      <c r="M152" s="104">
        <f t="shared" si="7"/>
        <v>2027</v>
      </c>
      <c r="N152" s="3"/>
      <c r="O152" s="3"/>
    </row>
    <row r="153" spans="8:15">
      <c r="H153" s="31">
        <f>'[20]Forward Price Curve'!D241</f>
        <v>46508</v>
      </c>
      <c r="I153" s="35">
        <f>VLOOKUP(H153,'[20]Forward Price Curve'!$D$75:$AZ$447,$O$17-3)</f>
        <v>3.3447385288451787</v>
      </c>
      <c r="J153" s="35">
        <f>VLOOKUP(H153,'[20]Forward Price Curve'!$D$75:$AZ$447,$R$17-3)</f>
        <v>3.3548774318158778</v>
      </c>
      <c r="K153" s="35">
        <f>VLOOKUP(H153,'[20]Forward Price Curve'!$D$75:$AZ$447,$P$17-3)</f>
        <v>3.1632786912315076</v>
      </c>
      <c r="L153" s="35">
        <f>VLOOKUP($H153,'[20]Forward Price Curve'!$D$75:$AZ$447,$Q$17-3)</f>
        <v>3.1986447054100169</v>
      </c>
      <c r="M153" s="104">
        <f t="shared" si="7"/>
        <v>2027</v>
      </c>
      <c r="N153" s="3"/>
      <c r="O153" s="3"/>
    </row>
    <row r="154" spans="8:15">
      <c r="H154" s="31">
        <f>'[20]Forward Price Curve'!D242</f>
        <v>46539</v>
      </c>
      <c r="I154" s="35">
        <f>VLOOKUP(H154,'[20]Forward Price Curve'!$D$75:$AZ$447,$O$17-3)</f>
        <v>3.3852941407279733</v>
      </c>
      <c r="J154" s="35">
        <f>VLOOKUP(H154,'[20]Forward Price Curve'!$D$75:$AZ$447,$R$17-3)</f>
        <v>3.3954330436986719</v>
      </c>
      <c r="K154" s="35">
        <f>VLOOKUP(H154,'[20]Forward Price Curve'!$D$75:$AZ$447,$P$17-3)</f>
        <v>3.1529224567158045</v>
      </c>
      <c r="L154" s="35">
        <f>VLOOKUP($H154,'[20]Forward Price Curve'!$D$75:$AZ$447,$Q$17-3)</f>
        <v>3.2663953829167922</v>
      </c>
      <c r="M154" s="104">
        <f t="shared" si="7"/>
        <v>2027</v>
      </c>
      <c r="N154" s="3"/>
      <c r="O154" s="3"/>
    </row>
    <row r="155" spans="8:15">
      <c r="H155" s="31">
        <f>'[20]Forward Price Curve'!D243</f>
        <v>46569</v>
      </c>
      <c r="I155" s="35">
        <f>VLOOKUP(H155,'[20]Forward Price Curve'!$D$75:$AZ$447,$O$17-3)</f>
        <v>3.5677943942005479</v>
      </c>
      <c r="J155" s="35">
        <f>VLOOKUP(H155,'[20]Forward Price Curve'!$D$75:$AZ$447,$R$17-3)</f>
        <v>3.5779332971712465</v>
      </c>
      <c r="K155" s="35">
        <f>VLOOKUP(H155,'[20]Forward Price Curve'!$D$75:$AZ$447,$P$17-3)</f>
        <v>3.183991160262913</v>
      </c>
      <c r="L155" s="35">
        <f>VLOOKUP($H155,'[20]Forward Price Curve'!$D$75:$AZ$447,$Q$17-3)</f>
        <v>3.3692760413530061</v>
      </c>
      <c r="M155" s="104">
        <f t="shared" si="7"/>
        <v>2027</v>
      </c>
      <c r="N155" s="3"/>
      <c r="O155" s="3"/>
    </row>
    <row r="156" spans="8:15">
      <c r="H156" s="31">
        <f>'[20]Forward Price Curve'!D244</f>
        <v>46600</v>
      </c>
      <c r="I156" s="35">
        <f>VLOOKUP(H156,'[20]Forward Price Curve'!$D$75:$AZ$447,$O$17-3)</f>
        <v>3.5982111031126434</v>
      </c>
      <c r="J156" s="35">
        <f>VLOOKUP(H156,'[20]Forward Price Curve'!$D$75:$AZ$447,$R$17-3)</f>
        <v>3.608350006083342</v>
      </c>
      <c r="K156" s="35">
        <f>VLOOKUP(H156,'[20]Forward Price Curve'!$D$75:$AZ$447,$P$17-3)</f>
        <v>3.2720191536463874</v>
      </c>
      <c r="L156" s="35">
        <f>VLOOKUP($H156,'[20]Forward Price Curve'!$D$75:$AZ$447,$Q$17-3)</f>
        <v>3.3968781692261363</v>
      </c>
      <c r="M156" s="104">
        <f t="shared" si="7"/>
        <v>2027</v>
      </c>
      <c r="N156" s="3"/>
      <c r="O156" s="3"/>
    </row>
    <row r="157" spans="8:15">
      <c r="H157" s="31">
        <f>'[20]Forward Price Curve'!D245</f>
        <v>46631</v>
      </c>
      <c r="I157" s="35">
        <f>VLOOKUP(H157,'[20]Forward Price Curve'!$D$75:$AZ$447,$O$17-3)</f>
        <v>3.5576554912298488</v>
      </c>
      <c r="J157" s="35">
        <f>VLOOKUP(H157,'[20]Forward Price Curve'!$D$75:$AZ$447,$R$17-3)</f>
        <v>3.5677943942005479</v>
      </c>
      <c r="K157" s="35">
        <f>VLOOKUP(H157,'[20]Forward Price Curve'!$D$75:$AZ$447,$P$17-3)</f>
        <v>3.2513066846149812</v>
      </c>
      <c r="L157" s="35">
        <f>VLOOKUP($H157,'[20]Forward Price Curve'!$D$75:$AZ$447,$Q$17-3)</f>
        <v>3.3717853257051087</v>
      </c>
      <c r="M157" s="104">
        <f t="shared" si="7"/>
        <v>2027</v>
      </c>
      <c r="N157" s="3"/>
      <c r="O157" s="3"/>
    </row>
    <row r="158" spans="8:15">
      <c r="H158" s="31">
        <f>'[20]Forward Price Curve'!D246</f>
        <v>46661</v>
      </c>
      <c r="I158" s="35">
        <f>VLOOKUP(H158,'[20]Forward Price Curve'!$D$75:$AZ$447,$O$17-3)</f>
        <v>3.5170998793470547</v>
      </c>
      <c r="J158" s="35">
        <f>VLOOKUP(H158,'[20]Forward Price Curve'!$D$75:$AZ$447,$R$17-3)</f>
        <v>3.5272387823177533</v>
      </c>
      <c r="K158" s="35">
        <f>VLOOKUP(H158,'[20]Forward Price Curve'!$D$75:$AZ$447,$P$17-3)</f>
        <v>3.3496909125141583</v>
      </c>
      <c r="L158" s="35">
        <f>VLOOKUP($H158,'[20]Forward Price Curve'!$D$75:$AZ$447,$Q$17-3)</f>
        <v>3.4119338753387534</v>
      </c>
      <c r="M158" s="104">
        <f t="shared" si="7"/>
        <v>2027</v>
      </c>
      <c r="N158" s="3"/>
      <c r="O158" s="3"/>
    </row>
    <row r="159" spans="8:15">
      <c r="H159" s="31">
        <f>'[20]Forward Price Curve'!D247</f>
        <v>46692</v>
      </c>
      <c r="I159" s="35">
        <f>VLOOKUP(H159,'[20]Forward Price Curve'!$D$75:$AZ$447,$O$17-3)</f>
        <v>3.8618225803508062</v>
      </c>
      <c r="J159" s="35">
        <f>VLOOKUP(H159,'[20]Forward Price Curve'!$D$75:$AZ$447,$R$17-3)</f>
        <v>3.8719614833215052</v>
      </c>
      <c r="K159" s="35">
        <f>VLOOKUP(H159,'[20]Forward Price Curve'!$D$75:$AZ$447,$P$17-3)</f>
        <v>3.8623245210414474</v>
      </c>
      <c r="L159" s="35">
        <f>VLOOKUP($H159,'[20]Forward Price Curve'!$D$75:$AZ$447,$Q$17-3)</f>
        <v>3.627732329619592</v>
      </c>
      <c r="M159" s="104">
        <f t="shared" si="7"/>
        <v>2027</v>
      </c>
      <c r="N159" s="3"/>
      <c r="O159" s="3"/>
    </row>
    <row r="160" spans="8:15">
      <c r="H160" s="31">
        <f>'[20]Forward Price Curve'!D248</f>
        <v>46722</v>
      </c>
      <c r="I160" s="35">
        <f>VLOOKUP(H160,'[20]Forward Price Curve'!$D$75:$AZ$447,$O$17-3)</f>
        <v>4.1558507665010644</v>
      </c>
      <c r="J160" s="35">
        <f>VLOOKUP(H160,'[20]Forward Price Curve'!$D$75:$AZ$447,$R$17-3)</f>
        <v>4.1659896694717631</v>
      </c>
      <c r="K160" s="35">
        <f>VLOOKUP(H160,'[20]Forward Price Curve'!$D$75:$AZ$447,$P$17-3)</f>
        <v>4.1367647357075716</v>
      </c>
      <c r="L160" s="35">
        <f>VLOOKUP($H160,'[20]Forward Price Curve'!$D$75:$AZ$447,$Q$17-3)</f>
        <v>3.8786607648298701</v>
      </c>
      <c r="M160" s="104">
        <f t="shared" ref="M160:M223" si="9">YEAR(H160)</f>
        <v>2027</v>
      </c>
      <c r="N160" s="3"/>
      <c r="O160" s="3"/>
    </row>
    <row r="161" spans="8:15">
      <c r="H161" s="31">
        <f>'[20]Forward Price Curve'!D249</f>
        <v>46753</v>
      </c>
      <c r="I161" s="35">
        <f>VLOOKUP(H161,'[20]Forward Price Curve'!$D$75:$AZ$447,$O$17-3)</f>
        <v>4.1558507665010644</v>
      </c>
      <c r="J161" s="35">
        <f>VLOOKUP(H161,'[20]Forward Price Curve'!$D$75:$AZ$447,$R$17-3)</f>
        <v>4.1659896694717631</v>
      </c>
      <c r="K161" s="35">
        <f>VLOOKUP(H161,'[20]Forward Price Curve'!$D$75:$AZ$447,$P$17-3)</f>
        <v>4.1678334392546805</v>
      </c>
      <c r="L161" s="35">
        <f>VLOOKUP($H161,'[20]Forward Price Curve'!$D$75:$AZ$447,$Q$17-3)</f>
        <v>3.9101773762922813</v>
      </c>
      <c r="M161" s="104">
        <f t="shared" si="9"/>
        <v>2028</v>
      </c>
      <c r="N161" s="3"/>
      <c r="O161" s="3"/>
    </row>
    <row r="162" spans="8:15">
      <c r="H162" s="31">
        <f>'[20]Forward Price Curve'!D250</f>
        <v>46784</v>
      </c>
      <c r="I162" s="35">
        <f>VLOOKUP(H162,'[20]Forward Price Curve'!$D$75:$AZ$447,$O$17-3)</f>
        <v>4.0848784457061749</v>
      </c>
      <c r="J162" s="35">
        <f>VLOOKUP(H162,'[20]Forward Price Curve'!$D$75:$AZ$447,$R$17-3)</f>
        <v>4.0950173486768735</v>
      </c>
      <c r="K162" s="35">
        <f>VLOOKUP(H162,'[20]Forward Price Curve'!$D$75:$AZ$447,$P$17-3)</f>
        <v>4.0280242732926927</v>
      </c>
      <c r="L162" s="35">
        <f>VLOOKUP($H162,'[20]Forward Price Curve'!$D$75:$AZ$447,$Q$17-3)</f>
        <v>3.80589151861889</v>
      </c>
      <c r="M162" s="104">
        <f t="shared" si="9"/>
        <v>2028</v>
      </c>
      <c r="N162" s="3"/>
      <c r="O162" s="3"/>
    </row>
    <row r="163" spans="8:15">
      <c r="H163" s="31">
        <f>'[20]Forward Price Curve'!D251</f>
        <v>46813</v>
      </c>
      <c r="I163" s="35">
        <f>VLOOKUP(H163,'[20]Forward Price Curve'!$D$75:$AZ$447,$O$17-3)</f>
        <v>3.8516836773801075</v>
      </c>
      <c r="J163" s="35">
        <f>VLOOKUP(H163,'[20]Forward Price Curve'!$D$75:$AZ$447,$R$17-3)</f>
        <v>3.8618225803508062</v>
      </c>
      <c r="K163" s="35">
        <f>VLOOKUP(H163,'[20]Forward Price Curve'!$D$75:$AZ$447,$P$17-3)</f>
        <v>3.7846527621736765</v>
      </c>
      <c r="L163" s="35">
        <f>VLOOKUP($H163,'[20]Forward Price Curve'!$D$75:$AZ$447,$Q$17-3)</f>
        <v>3.5900930643380509</v>
      </c>
      <c r="M163" s="104">
        <f t="shared" si="9"/>
        <v>2028</v>
      </c>
      <c r="N163" s="3"/>
      <c r="O163" s="3"/>
    </row>
    <row r="164" spans="8:15">
      <c r="H164" s="31">
        <f>'[20]Forward Price Curve'!D252</f>
        <v>46844</v>
      </c>
      <c r="I164" s="35">
        <f>VLOOKUP(H164,'[20]Forward Price Curve'!$D$75:$AZ$447,$O$17-3)</f>
        <v>3.5069609763763561</v>
      </c>
      <c r="J164" s="35">
        <f>VLOOKUP(H164,'[20]Forward Price Curve'!$D$75:$AZ$447,$R$17-3)</f>
        <v>3.5170998793470551</v>
      </c>
      <c r="K164" s="35">
        <f>VLOOKUP(H164,'[20]Forward Price Curve'!$D$75:$AZ$447,$P$17-3)</f>
        <v>3.375581498803415</v>
      </c>
      <c r="L164" s="35">
        <f>VLOOKUP($H164,'[20]Forward Price Curve'!$D$75:$AZ$447,$Q$17-3)</f>
        <v>3.4445545719160897</v>
      </c>
      <c r="M164" s="104">
        <f t="shared" si="9"/>
        <v>2028</v>
      </c>
      <c r="N164" s="3"/>
      <c r="O164" s="3"/>
    </row>
    <row r="165" spans="8:15">
      <c r="H165" s="31">
        <f>'[20]Forward Price Curve'!D253</f>
        <v>46874</v>
      </c>
      <c r="I165" s="35">
        <f>VLOOKUP(H165,'[20]Forward Price Curve'!$D$75:$AZ$447,$O$17-3)</f>
        <v>3.4866831704349592</v>
      </c>
      <c r="J165" s="35">
        <f>VLOOKUP(H165,'[20]Forward Price Curve'!$D$75:$AZ$447,$R$17-3)</f>
        <v>3.4968220734056579</v>
      </c>
      <c r="K165" s="35">
        <f>VLOOKUP(H165,'[20]Forward Price Curve'!$D$75:$AZ$447,$P$17-3)</f>
        <v>3.2823753881620901</v>
      </c>
      <c r="L165" s="35">
        <f>VLOOKUP($H165,'[20]Forward Price Curve'!$D$75:$AZ$447,$Q$17-3)</f>
        <v>3.3391646291277728</v>
      </c>
      <c r="M165" s="104">
        <f t="shared" si="9"/>
        <v>2028</v>
      </c>
      <c r="N165" s="3"/>
      <c r="O165" s="3"/>
    </row>
    <row r="166" spans="8:15">
      <c r="H166" s="31">
        <f>'[20]Forward Price Curve'!D254</f>
        <v>46905</v>
      </c>
      <c r="I166" s="35">
        <f>VLOOKUP(H166,'[20]Forward Price Curve'!$D$75:$AZ$447,$O$17-3)</f>
        <v>3.5475165882591506</v>
      </c>
      <c r="J166" s="35">
        <f>VLOOKUP(H166,'[20]Forward Price Curve'!$D$75:$AZ$447,$R$17-3)</f>
        <v>3.5576554912298493</v>
      </c>
      <c r="K166" s="35">
        <f>VLOOKUP(H166,'[20]Forward Price Curve'!$D$75:$AZ$447,$P$17-3)</f>
        <v>3.3289784434827525</v>
      </c>
      <c r="L166" s="35">
        <f>VLOOKUP($H166,'[20]Forward Price Curve'!$D$75:$AZ$447,$Q$17-3)</f>
        <v>3.42698958145137</v>
      </c>
      <c r="M166" s="104">
        <f t="shared" si="9"/>
        <v>2028</v>
      </c>
      <c r="N166" s="3"/>
      <c r="O166" s="3"/>
    </row>
    <row r="167" spans="8:15">
      <c r="H167" s="31">
        <f>'[20]Forward Price Curve'!D255</f>
        <v>46935</v>
      </c>
      <c r="I167" s="35">
        <f>VLOOKUP(H167,'[20]Forward Price Curve'!$D$75:$AZ$447,$O$17-3)</f>
        <v>3.7908502595559161</v>
      </c>
      <c r="J167" s="35">
        <f>VLOOKUP(H167,'[20]Forward Price Curve'!$D$75:$AZ$447,$R$17-3)</f>
        <v>3.8009891625266148</v>
      </c>
      <c r="K167" s="35">
        <f>VLOOKUP(H167,'[20]Forward Price Curve'!$D$75:$AZ$447,$P$17-3)</f>
        <v>3.3704033815455636</v>
      </c>
      <c r="L167" s="35">
        <f>VLOOKUP($H167,'[20]Forward Price Curve'!$D$75:$AZ$447,$Q$17-3)</f>
        <v>3.5900930643380509</v>
      </c>
      <c r="M167" s="104">
        <f t="shared" si="9"/>
        <v>2028</v>
      </c>
      <c r="N167" s="3"/>
      <c r="O167" s="3"/>
    </row>
    <row r="168" spans="8:15">
      <c r="H168" s="31">
        <f>'[20]Forward Price Curve'!D256</f>
        <v>46966</v>
      </c>
      <c r="I168" s="35">
        <f>VLOOKUP(H168,'[20]Forward Price Curve'!$D$75:$AZ$447,$O$17-3)</f>
        <v>3.811128065497313</v>
      </c>
      <c r="J168" s="35">
        <f>VLOOKUP(H168,'[20]Forward Price Curve'!$D$75:$AZ$447,$R$17-3)</f>
        <v>3.8212669684680121</v>
      </c>
      <c r="K168" s="35">
        <f>VLOOKUP(H168,'[20]Forward Price Curve'!$D$75:$AZ$447,$P$17-3)</f>
        <v>3.4895000784761461</v>
      </c>
      <c r="L168" s="35">
        <f>VLOOKUP($H168,'[20]Forward Price Curve'!$D$75:$AZ$447,$Q$17-3)</f>
        <v>3.6076580548027701</v>
      </c>
      <c r="M168" s="104">
        <f t="shared" si="9"/>
        <v>2028</v>
      </c>
      <c r="N168" s="3"/>
      <c r="O168" s="3"/>
    </row>
    <row r="169" spans="8:15">
      <c r="H169" s="31">
        <f>'[20]Forward Price Curve'!D257</f>
        <v>46997</v>
      </c>
      <c r="I169" s="35">
        <f>VLOOKUP(H169,'[20]Forward Price Curve'!$D$75:$AZ$447,$O$17-3)</f>
        <v>3.7908502595559161</v>
      </c>
      <c r="J169" s="35">
        <f>VLOOKUP(H169,'[20]Forward Price Curve'!$D$75:$AZ$447,$R$17-3)</f>
        <v>3.8009891625266148</v>
      </c>
      <c r="K169" s="35">
        <f>VLOOKUP(H169,'[20]Forward Price Curve'!$D$75:$AZ$447,$P$17-3)</f>
        <v>3.4532532576711858</v>
      </c>
      <c r="L169" s="35">
        <f>VLOOKUP($H169,'[20]Forward Price Curve'!$D$75:$AZ$447,$Q$17-3)</f>
        <v>3.6026394860985644</v>
      </c>
      <c r="M169" s="104">
        <f t="shared" si="9"/>
        <v>2028</v>
      </c>
      <c r="N169" s="3"/>
      <c r="O169" s="3"/>
    </row>
    <row r="170" spans="8:15">
      <c r="H170" s="31">
        <f>'[20]Forward Price Curve'!D258</f>
        <v>47027</v>
      </c>
      <c r="I170" s="35">
        <f>VLOOKUP(H170,'[20]Forward Price Curve'!$D$75:$AZ$447,$O$17-3)</f>
        <v>3.7502946476731216</v>
      </c>
      <c r="J170" s="35">
        <f>VLOOKUP(H170,'[20]Forward Price Curve'!$D$75:$AZ$447,$R$17-3)</f>
        <v>3.7604335506438207</v>
      </c>
      <c r="K170" s="35">
        <f>VLOOKUP(H170,'[20]Forward Price Curve'!$D$75:$AZ$447,$P$17-3)</f>
        <v>3.5930624236331741</v>
      </c>
      <c r="L170" s="35">
        <f>VLOOKUP($H170,'[20]Forward Price Curve'!$D$75:$AZ$447,$Q$17-3)</f>
        <v>3.6427880357322091</v>
      </c>
      <c r="M170" s="104">
        <f t="shared" si="9"/>
        <v>2028</v>
      </c>
      <c r="N170" s="3"/>
      <c r="O170" s="3"/>
    </row>
    <row r="171" spans="8:15">
      <c r="H171" s="31">
        <f>'[20]Forward Price Curve'!D259</f>
        <v>47058</v>
      </c>
      <c r="I171" s="35">
        <f>VLOOKUP(H171,'[20]Forward Price Curve'!$D$75:$AZ$447,$O$17-3)</f>
        <v>4.1152951546182699</v>
      </c>
      <c r="J171" s="35">
        <f>VLOOKUP(H171,'[20]Forward Price Curve'!$D$75:$AZ$447,$R$17-3)</f>
        <v>4.1254340575889685</v>
      </c>
      <c r="K171" s="35">
        <f>VLOOKUP(H171,'[20]Forward Price Curve'!$D$75:$AZ$447,$P$17-3)</f>
        <v>4.1160522666761663</v>
      </c>
      <c r="L171" s="35">
        <f>VLOOKUP($H171,'[20]Forward Price Curve'!$D$75:$AZ$447,$Q$17-3)</f>
        <v>3.8786607648298701</v>
      </c>
      <c r="M171" s="104">
        <f t="shared" si="9"/>
        <v>2028</v>
      </c>
      <c r="N171" s="3"/>
      <c r="O171" s="3"/>
    </row>
    <row r="172" spans="8:15">
      <c r="H172" s="31">
        <f>'[20]Forward Price Curve'!D260</f>
        <v>47088</v>
      </c>
      <c r="I172" s="35">
        <f>VLOOKUP(H172,'[20]Forward Price Curve'!$D$75:$AZ$447,$O$17-3)</f>
        <v>4.4296011467099268</v>
      </c>
      <c r="J172" s="35">
        <f>VLOOKUP(H172,'[20]Forward Price Curve'!$D$75:$AZ$447,$R$17-3)</f>
        <v>4.4397400496806245</v>
      </c>
      <c r="K172" s="35">
        <f>VLOOKUP(H172,'[20]Forward Price Curve'!$D$75:$AZ$447,$P$17-3)</f>
        <v>4.4267393021472508</v>
      </c>
      <c r="L172" s="35">
        <f>VLOOKUP($H172,'[20]Forward Price Curve'!$D$75:$AZ$447,$Q$17-3)</f>
        <v>4.149663474856971</v>
      </c>
      <c r="M172" s="104">
        <f t="shared" si="9"/>
        <v>2028</v>
      </c>
      <c r="N172" s="3"/>
      <c r="O172" s="3"/>
    </row>
    <row r="173" spans="8:15">
      <c r="H173" s="31">
        <f>'[20]Forward Price Curve'!D261</f>
        <v>47119</v>
      </c>
      <c r="I173" s="35">
        <f>VLOOKUP(H173,'[20]Forward Price Curve'!$D$75:$AZ$447,$O$17-3)</f>
        <v>4.4296011467099268</v>
      </c>
      <c r="J173" s="35">
        <f>VLOOKUP(H173,'[20]Forward Price Curve'!$D$75:$AZ$447,$R$17-3)</f>
        <v>4.4397400496806245</v>
      </c>
      <c r="K173" s="35">
        <f>VLOOKUP(H173,'[20]Forward Price Curve'!$D$75:$AZ$447,$P$17-3)</f>
        <v>4.4422736539208048</v>
      </c>
      <c r="L173" s="35">
        <f>VLOOKUP($H173,'[20]Forward Price Curve'!$D$75:$AZ$447,$Q$17-3)</f>
        <v>4.1811800863193813</v>
      </c>
      <c r="M173" s="104">
        <f t="shared" si="9"/>
        <v>2029</v>
      </c>
      <c r="N173" s="3"/>
      <c r="O173" s="3"/>
    </row>
    <row r="174" spans="8:15">
      <c r="H174" s="31">
        <f>'[20]Forward Price Curve'!D262</f>
        <v>47150</v>
      </c>
      <c r="I174" s="35">
        <f>VLOOKUP(H174,'[20]Forward Price Curve'!$D$75:$AZ$447,$O$17-3)</f>
        <v>4.3789066318564336</v>
      </c>
      <c r="J174" s="35">
        <f>VLOOKUP(H174,'[20]Forward Price Curve'!$D$75:$AZ$447,$R$17-3)</f>
        <v>4.3890455348271322</v>
      </c>
      <c r="K174" s="35">
        <f>VLOOKUP(H174,'[20]Forward Price Curve'!$D$75:$AZ$447,$P$17-3)</f>
        <v>4.3490675432794799</v>
      </c>
      <c r="L174" s="35">
        <f>VLOOKUP($H174,'[20]Forward Price Curve'!$D$75:$AZ$447,$Q$17-3)</f>
        <v>4.0969685034628123</v>
      </c>
      <c r="M174" s="104">
        <f t="shared" si="9"/>
        <v>2029</v>
      </c>
      <c r="N174" s="3"/>
      <c r="O174" s="3"/>
    </row>
    <row r="175" spans="8:15">
      <c r="H175" s="31">
        <f>'[20]Forward Price Curve'!D263</f>
        <v>47178</v>
      </c>
      <c r="I175" s="35">
        <f>VLOOKUP(H175,'[20]Forward Price Curve'!$D$75:$AZ$447,$O$17-3)</f>
        <v>4.1152951546182699</v>
      </c>
      <c r="J175" s="35">
        <f>VLOOKUP(H175,'[20]Forward Price Curve'!$D$75:$AZ$447,$R$17-3)</f>
        <v>4.1254340575889685</v>
      </c>
      <c r="K175" s="35">
        <f>VLOOKUP(H175,'[20]Forward Price Curve'!$D$75:$AZ$447,$P$17-3)</f>
        <v>4.0332023905505441</v>
      </c>
      <c r="L175" s="35">
        <f>VLOOKUP($H175,'[20]Forward Price Curve'!$D$75:$AZ$447,$Q$17-3)</f>
        <v>3.8510586369567399</v>
      </c>
      <c r="M175" s="104">
        <f t="shared" si="9"/>
        <v>2029</v>
      </c>
      <c r="N175" s="3"/>
      <c r="O175" s="3"/>
    </row>
    <row r="176" spans="8:15">
      <c r="H176" s="31">
        <f>'[20]Forward Price Curve'!D264</f>
        <v>47209</v>
      </c>
      <c r="I176" s="35">
        <f>VLOOKUP(H176,'[20]Forward Price Curve'!$D$75:$AZ$447,$O$17-3)</f>
        <v>3.7502946476731216</v>
      </c>
      <c r="J176" s="35">
        <f>VLOOKUP(H176,'[20]Forward Price Curve'!$D$75:$AZ$447,$R$17-3)</f>
        <v>3.7604335506438207</v>
      </c>
      <c r="K176" s="35">
        <f>VLOOKUP(H176,'[20]Forward Price Curve'!$D$75:$AZ$447,$P$17-3)</f>
        <v>3.727693472337311</v>
      </c>
      <c r="L176" s="35">
        <f>VLOOKUP($H176,'[20]Forward Price Curve'!$D$75:$AZ$447,$Q$17-3)</f>
        <v>3.6854458697179564</v>
      </c>
      <c r="M176" s="104">
        <f t="shared" si="9"/>
        <v>2029</v>
      </c>
      <c r="N176" s="3"/>
      <c r="O176" s="3"/>
    </row>
    <row r="177" spans="8:15">
      <c r="H177" s="31">
        <f>'[20]Forward Price Curve'!D265</f>
        <v>47239</v>
      </c>
      <c r="I177" s="35">
        <f>VLOOKUP(H177,'[20]Forward Price Curve'!$D$75:$AZ$447,$O$17-3)</f>
        <v>3.7604335506438207</v>
      </c>
      <c r="J177" s="35">
        <f>VLOOKUP(H177,'[20]Forward Price Curve'!$D$75:$AZ$447,$R$17-3)</f>
        <v>3.7705724536145193</v>
      </c>
      <c r="K177" s="35">
        <f>VLOOKUP(H177,'[20]Forward Price Curve'!$D$75:$AZ$447,$P$17-3)</f>
        <v>3.5827061891174719</v>
      </c>
      <c r="L177" s="35">
        <f>VLOOKUP($H177,'[20]Forward Price Curve'!$D$75:$AZ$447,$Q$17-3)</f>
        <v>3.6101673391548728</v>
      </c>
      <c r="M177" s="104">
        <f t="shared" si="9"/>
        <v>2029</v>
      </c>
      <c r="N177" s="3"/>
      <c r="O177" s="3"/>
    </row>
    <row r="178" spans="8:15">
      <c r="H178" s="31">
        <f>'[20]Forward Price Curve'!D266</f>
        <v>47270</v>
      </c>
      <c r="I178" s="35">
        <f>VLOOKUP(H178,'[20]Forward Price Curve'!$D$75:$AZ$447,$O$17-3)</f>
        <v>3.8212669684680121</v>
      </c>
      <c r="J178" s="35">
        <f>VLOOKUP(H178,'[20]Forward Price Curve'!$D$75:$AZ$447,$R$17-3)</f>
        <v>3.8314058714387107</v>
      </c>
      <c r="K178" s="35">
        <f>VLOOKUP(H178,'[20]Forward Price Curve'!$D$75:$AZ$447,$P$17-3)</f>
        <v>3.6085967754067285</v>
      </c>
      <c r="L178" s="35">
        <f>VLOOKUP($H178,'[20]Forward Price Curve'!$D$75:$AZ$447,$Q$17-3)</f>
        <v>3.6979922914784704</v>
      </c>
      <c r="M178" s="104">
        <f t="shared" si="9"/>
        <v>2029</v>
      </c>
      <c r="N178" s="3"/>
      <c r="O178" s="3"/>
    </row>
    <row r="179" spans="8:15">
      <c r="H179" s="31">
        <f>'[20]Forward Price Curve'!D267</f>
        <v>47300</v>
      </c>
      <c r="I179" s="35">
        <f>VLOOKUP(H179,'[20]Forward Price Curve'!$D$75:$AZ$447,$O$17-3)</f>
        <v>4.1152951546182699</v>
      </c>
      <c r="J179" s="35">
        <f>VLOOKUP(H179,'[20]Forward Price Curve'!$D$75:$AZ$447,$R$17-3)</f>
        <v>4.1254340575889685</v>
      </c>
      <c r="K179" s="35">
        <f>VLOOKUP(H179,'[20]Forward Price Curve'!$D$75:$AZ$447,$P$17-3)</f>
        <v>3.7535840586265681</v>
      </c>
      <c r="L179" s="35">
        <f>VLOOKUP($H179,'[20]Forward Price Curve'!$D$75:$AZ$447,$Q$17-3)</f>
        <v>3.9112814614072065</v>
      </c>
      <c r="M179" s="104">
        <f t="shared" si="9"/>
        <v>2029</v>
      </c>
      <c r="N179" s="3"/>
      <c r="O179" s="3"/>
    </row>
    <row r="180" spans="8:15">
      <c r="H180" s="31">
        <f>'[20]Forward Price Curve'!D268</f>
        <v>47331</v>
      </c>
      <c r="I180" s="35">
        <f>VLOOKUP(H180,'[20]Forward Price Curve'!$D$75:$AZ$447,$O$17-3)</f>
        <v>4.1355729605596681</v>
      </c>
      <c r="J180" s="35">
        <f>VLOOKUP(H180,'[20]Forward Price Curve'!$D$75:$AZ$447,$R$17-3)</f>
        <v>4.1457118635303658</v>
      </c>
      <c r="K180" s="35">
        <f>VLOOKUP(H180,'[20]Forward Price Curve'!$D$75:$AZ$447,$P$17-3)</f>
        <v>3.8571464037835956</v>
      </c>
      <c r="L180" s="35">
        <f>VLOOKUP($H180,'[20]Forward Price Curve'!$D$75:$AZ$447,$Q$17-3)</f>
        <v>3.9288464518719262</v>
      </c>
      <c r="M180" s="104">
        <f t="shared" si="9"/>
        <v>2029</v>
      </c>
      <c r="N180" s="3"/>
      <c r="O180" s="3"/>
    </row>
    <row r="181" spans="8:15">
      <c r="H181" s="31">
        <f>'[20]Forward Price Curve'!D269</f>
        <v>47362</v>
      </c>
      <c r="I181" s="35">
        <f>VLOOKUP(H181,'[20]Forward Price Curve'!$D$75:$AZ$447,$O$17-3)</f>
        <v>4.1355729605596681</v>
      </c>
      <c r="J181" s="35">
        <f>VLOOKUP(H181,'[20]Forward Price Curve'!$D$75:$AZ$447,$R$17-3)</f>
        <v>4.1457118635303658</v>
      </c>
      <c r="K181" s="35">
        <f>VLOOKUP(H181,'[20]Forward Price Curve'!$D$75:$AZ$447,$P$17-3)</f>
        <v>3.815721465720785</v>
      </c>
      <c r="L181" s="35">
        <f>VLOOKUP($H181,'[20]Forward Price Curve'!$D$75:$AZ$447,$Q$17-3)</f>
        <v>3.9439021579845424</v>
      </c>
      <c r="M181" s="104">
        <f t="shared" si="9"/>
        <v>2029</v>
      </c>
      <c r="N181" s="3"/>
      <c r="O181" s="3"/>
    </row>
    <row r="182" spans="8:15">
      <c r="H182" s="31">
        <f>'[20]Forward Price Curve'!D270</f>
        <v>47392</v>
      </c>
      <c r="I182" s="35">
        <f>VLOOKUP(H182,'[20]Forward Price Curve'!$D$75:$AZ$447,$O$17-3)</f>
        <v>3.9125170952042989</v>
      </c>
      <c r="J182" s="35">
        <f>VLOOKUP(H182,'[20]Forward Price Curve'!$D$75:$AZ$447,$R$17-3)</f>
        <v>3.922655998174998</v>
      </c>
      <c r="K182" s="35">
        <f>VLOOKUP(H182,'[20]Forward Price Curve'!$D$75:$AZ$447,$P$17-3)</f>
        <v>3.7898308794315279</v>
      </c>
      <c r="L182" s="35">
        <f>VLOOKUP($H182,'[20]Forward Price Curve'!$D$75:$AZ$447,$Q$17-3)</f>
        <v>3.8033822342667869</v>
      </c>
      <c r="M182" s="104">
        <f t="shared" si="9"/>
        <v>2029</v>
      </c>
      <c r="N182" s="3"/>
      <c r="O182" s="3"/>
    </row>
    <row r="183" spans="8:15">
      <c r="H183" s="31">
        <f>'[20]Forward Price Curve'!D271</f>
        <v>47423</v>
      </c>
      <c r="I183" s="35">
        <f>VLOOKUP(H183,'[20]Forward Price Curve'!$D$75:$AZ$447,$O$17-3)</f>
        <v>4.3282121170029404</v>
      </c>
      <c r="J183" s="35">
        <f>VLOOKUP(H183,'[20]Forward Price Curve'!$D$75:$AZ$447,$R$17-3)</f>
        <v>4.3383510199736381</v>
      </c>
      <c r="K183" s="35">
        <f>VLOOKUP(H183,'[20]Forward Price Curve'!$D$75:$AZ$447,$P$17-3)</f>
        <v>4.333533191505925</v>
      </c>
      <c r="L183" s="35">
        <f>VLOOKUP($H183,'[20]Forward Price Curve'!$D$75:$AZ$447,$Q$17-3)</f>
        <v>4.0894406504065035</v>
      </c>
      <c r="M183" s="104">
        <f t="shared" si="9"/>
        <v>2029</v>
      </c>
      <c r="N183" s="3"/>
      <c r="O183" s="3"/>
    </row>
    <row r="184" spans="8:15">
      <c r="H184" s="31">
        <f>'[20]Forward Price Curve'!D272</f>
        <v>47453</v>
      </c>
      <c r="I184" s="35">
        <f>VLOOKUP(H184,'[20]Forward Price Curve'!$D$75:$AZ$447,$O$17-3)</f>
        <v>4.6932126239480887</v>
      </c>
      <c r="J184" s="35">
        <f>VLOOKUP(H184,'[20]Forward Price Curve'!$D$75:$AZ$447,$R$17-3)</f>
        <v>4.7033515269187873</v>
      </c>
      <c r="K184" s="35">
        <f>VLOOKUP(H184,'[20]Forward Price Curve'!$D$75:$AZ$447,$P$17-3)</f>
        <v>4.6701108132662661</v>
      </c>
      <c r="L184" s="35">
        <f>VLOOKUP($H184,'[20]Forward Price Curve'!$D$75:$AZ$447,$Q$17-3)</f>
        <v>4.41062904747566</v>
      </c>
      <c r="M184" s="104">
        <f t="shared" si="9"/>
        <v>2029</v>
      </c>
      <c r="N184" s="3"/>
      <c r="O184" s="3"/>
    </row>
    <row r="185" spans="8:15">
      <c r="H185" s="31">
        <f>'[20]Forward Price Curve'!D273</f>
        <v>47484</v>
      </c>
      <c r="I185" s="35">
        <f>VLOOKUP(H185,'[20]Forward Price Curve'!$D$75:$AZ$447,$O$17-3)</f>
        <v>4.7439071388015819</v>
      </c>
      <c r="J185" s="35">
        <f>VLOOKUP(H185,'[20]Forward Price Curve'!$D$75:$AZ$447,$R$17-3)</f>
        <v>4.7540460417722796</v>
      </c>
      <c r="K185" s="35">
        <f>VLOOKUP(H185,'[20]Forward Price Curve'!$D$75:$AZ$447,$P$17-3)</f>
        <v>4.7270701031026325</v>
      </c>
      <c r="L185" s="35">
        <f>VLOOKUP($H185,'[20]Forward Price Curve'!$D$75:$AZ$447,$Q$17-3)</f>
        <v>4.4923313459801255</v>
      </c>
      <c r="M185" s="104">
        <f t="shared" si="9"/>
        <v>2030</v>
      </c>
      <c r="N185" s="3"/>
      <c r="O185" s="3"/>
    </row>
    <row r="186" spans="8:15">
      <c r="H186" s="31">
        <f>'[20]Forward Price Curve'!D274</f>
        <v>47515</v>
      </c>
      <c r="I186" s="35">
        <f>VLOOKUP(H186,'[20]Forward Price Curve'!$D$75:$AZ$447,$O$17-3)</f>
        <v>4.6323792061238978</v>
      </c>
      <c r="J186" s="35">
        <f>VLOOKUP(H186,'[20]Forward Price Curve'!$D$75:$AZ$447,$R$17-3)</f>
        <v>4.6425181090945964</v>
      </c>
      <c r="K186" s="35">
        <f>VLOOKUP(H186,'[20]Forward Price Curve'!$D$75:$AZ$447,$P$17-3)</f>
        <v>4.6286858752034554</v>
      </c>
      <c r="L186" s="35">
        <f>VLOOKUP($H186,'[20]Forward Price Curve'!$D$75:$AZ$447,$Q$17-3)</f>
        <v>4.3478969386730908</v>
      </c>
      <c r="M186" s="104">
        <f t="shared" si="9"/>
        <v>2030</v>
      </c>
      <c r="N186" s="3"/>
      <c r="O186" s="3"/>
    </row>
    <row r="187" spans="8:15">
      <c r="H187" s="31">
        <f>'[20]Forward Price Curve'!D275</f>
        <v>47543</v>
      </c>
      <c r="I187" s="35">
        <f>VLOOKUP(H187,'[20]Forward Price Curve'!$D$75:$AZ$447,$O$17-3)</f>
        <v>4.4701567585927204</v>
      </c>
      <c r="J187" s="35">
        <f>VLOOKUP(H187,'[20]Forward Price Curve'!$D$75:$AZ$447,$R$17-3)</f>
        <v>4.4802956615634191</v>
      </c>
      <c r="K187" s="35">
        <f>VLOOKUP(H187,'[20]Forward Price Curve'!$D$75:$AZ$447,$P$17-3)</f>
        <v>4.3956705986001428</v>
      </c>
      <c r="L187" s="35">
        <f>VLOOKUP($H187,'[20]Forward Price Curve'!$D$75:$AZ$447,$Q$17-3)</f>
        <v>4.2023584462511288</v>
      </c>
      <c r="M187" s="104">
        <f t="shared" si="9"/>
        <v>2030</v>
      </c>
      <c r="N187" s="3"/>
      <c r="O187" s="3"/>
    </row>
    <row r="188" spans="8:15">
      <c r="H188" s="31">
        <f>'[20]Forward Price Curve'!D276</f>
        <v>47574</v>
      </c>
      <c r="I188" s="35">
        <f>VLOOKUP(H188,'[20]Forward Price Curve'!$D$75:$AZ$447,$O$17-3)</f>
        <v>4.1355729605596681</v>
      </c>
      <c r="J188" s="35">
        <f>VLOOKUP(H188,'[20]Forward Price Curve'!$D$75:$AZ$447,$R$17-3)</f>
        <v>4.1457118635303658</v>
      </c>
      <c r="K188" s="35">
        <f>VLOOKUP(H188,'[20]Forward Price Curve'!$D$75:$AZ$447,$P$17-3)</f>
        <v>4.0280242732926927</v>
      </c>
      <c r="L188" s="35">
        <f>VLOOKUP($H188,'[20]Forward Price Curve'!$D$75:$AZ$447,$Q$17-3)</f>
        <v>4.066857091237579</v>
      </c>
      <c r="M188" s="104">
        <f t="shared" si="9"/>
        <v>2030</v>
      </c>
      <c r="N188" s="3"/>
      <c r="O188" s="3"/>
    </row>
    <row r="189" spans="8:15">
      <c r="H189" s="31">
        <f>'[20]Forward Price Curve'!D277</f>
        <v>47604</v>
      </c>
      <c r="I189" s="35">
        <f>VLOOKUP(H189,'[20]Forward Price Curve'!$D$75:$AZ$447,$O$17-3)</f>
        <v>4.0950173486768735</v>
      </c>
      <c r="J189" s="35">
        <f>VLOOKUP(H189,'[20]Forward Price Curve'!$D$75:$AZ$447,$R$17-3)</f>
        <v>4.1051562516475721</v>
      </c>
      <c r="K189" s="35">
        <f>VLOOKUP(H189,'[20]Forward Price Curve'!$D$75:$AZ$447,$P$17-3)</f>
        <v>3.9451743971670692</v>
      </c>
      <c r="L189" s="35">
        <f>VLOOKUP($H189,'[20]Forward Price Curve'!$D$75:$AZ$447,$Q$17-3)</f>
        <v>3.9413928736324397</v>
      </c>
      <c r="M189" s="104">
        <f t="shared" si="9"/>
        <v>2030</v>
      </c>
      <c r="N189" s="3"/>
      <c r="O189" s="3"/>
    </row>
    <row r="190" spans="8:15">
      <c r="H190" s="31">
        <f>'[20]Forward Price Curve'!D278</f>
        <v>47635</v>
      </c>
      <c r="I190" s="35">
        <f>VLOOKUP(H190,'[20]Forward Price Curve'!$D$75:$AZ$447,$O$17-3)</f>
        <v>4.0950173486768735</v>
      </c>
      <c r="J190" s="35">
        <f>VLOOKUP(H190,'[20]Forward Price Curve'!$D$75:$AZ$447,$R$17-3)</f>
        <v>4.1051562516475721</v>
      </c>
      <c r="K190" s="35">
        <f>VLOOKUP(H190,'[20]Forward Price Curve'!$D$75:$AZ$447,$P$17-3)</f>
        <v>3.9141056936199616</v>
      </c>
      <c r="L190" s="35">
        <f>VLOOKUP($H190,'[20]Forward Price Curve'!$D$75:$AZ$447,$Q$17-3)</f>
        <v>3.9689950015055708</v>
      </c>
      <c r="M190" s="104">
        <f t="shared" si="9"/>
        <v>2030</v>
      </c>
      <c r="N190" s="3"/>
      <c r="O190" s="3"/>
    </row>
    <row r="191" spans="8:15">
      <c r="H191" s="31">
        <f>'[20]Forward Price Curve'!D279</f>
        <v>47665</v>
      </c>
      <c r="I191" s="35">
        <f>VLOOKUP(H191,'[20]Forward Price Curve'!$D$75:$AZ$447,$O$17-3)</f>
        <v>4.3180732140322418</v>
      </c>
      <c r="J191" s="35">
        <f>VLOOKUP(H191,'[20]Forward Price Curve'!$D$75:$AZ$447,$R$17-3)</f>
        <v>4.3282121170029404</v>
      </c>
      <c r="K191" s="35">
        <f>VLOOKUP(H191,'[20]Forward Price Curve'!$D$75:$AZ$447,$P$17-3)</f>
        <v>4.0539148595819494</v>
      </c>
      <c r="L191" s="35">
        <f>VLOOKUP($H191,'[20]Forward Price Curve'!$D$75:$AZ$447,$Q$17-3)</f>
        <v>4.1120242095754289</v>
      </c>
      <c r="M191" s="104">
        <f t="shared" si="9"/>
        <v>2030</v>
      </c>
      <c r="N191" s="3"/>
      <c r="O191" s="3"/>
    </row>
    <row r="192" spans="8:15">
      <c r="H192" s="31">
        <f>'[20]Forward Price Curve'!D280</f>
        <v>47696</v>
      </c>
      <c r="I192" s="35">
        <f>VLOOKUP(H192,'[20]Forward Price Curve'!$D$75:$AZ$447,$O$17-3)</f>
        <v>4.3586288259150363</v>
      </c>
      <c r="J192" s="35">
        <f>VLOOKUP(H192,'[20]Forward Price Curve'!$D$75:$AZ$447,$R$17-3)</f>
        <v>4.3687677288857341</v>
      </c>
      <c r="K192" s="35">
        <f>VLOOKUP(H192,'[20]Forward Price Curve'!$D$75:$AZ$447,$P$17-3)</f>
        <v>4.1212303839340176</v>
      </c>
      <c r="L192" s="35">
        <f>VLOOKUP($H192,'[20]Forward Price Curve'!$D$75:$AZ$447,$Q$17-3)</f>
        <v>4.149663474856971</v>
      </c>
      <c r="M192" s="104">
        <f t="shared" si="9"/>
        <v>2030</v>
      </c>
      <c r="N192" s="3"/>
      <c r="O192" s="3"/>
    </row>
    <row r="193" spans="8:15">
      <c r="H193" s="31">
        <f>'[20]Forward Price Curve'!D281</f>
        <v>47727</v>
      </c>
      <c r="I193" s="35">
        <f>VLOOKUP(H193,'[20]Forward Price Curve'!$D$75:$AZ$447,$O$17-3)</f>
        <v>4.3079343110615431</v>
      </c>
      <c r="J193" s="35">
        <f>VLOOKUP(H193,'[20]Forward Price Curve'!$D$75:$AZ$447,$R$17-3)</f>
        <v>4.3180732140322418</v>
      </c>
      <c r="K193" s="35">
        <f>VLOOKUP(H193,'[20]Forward Price Curve'!$D$75:$AZ$447,$P$17-3)</f>
        <v>4.0280242732926927</v>
      </c>
      <c r="L193" s="35">
        <f>VLOOKUP($H193,'[20]Forward Price Curve'!$D$75:$AZ$447,$Q$17-3)</f>
        <v>4.1145334939275315</v>
      </c>
      <c r="M193" s="104">
        <f t="shared" si="9"/>
        <v>2030</v>
      </c>
      <c r="N193" s="3"/>
      <c r="O193" s="3"/>
    </row>
    <row r="194" spans="8:15">
      <c r="H194" s="31">
        <f>'[20]Forward Price Curve'!D282</f>
        <v>47757</v>
      </c>
      <c r="I194" s="35">
        <f>VLOOKUP(H194,'[20]Forward Price Curve'!$D$75:$AZ$447,$O$17-3)</f>
        <v>4.3079343110615431</v>
      </c>
      <c r="J194" s="35">
        <f>VLOOKUP(H194,'[20]Forward Price Curve'!$D$75:$AZ$447,$R$17-3)</f>
        <v>4.3180732140322418</v>
      </c>
      <c r="K194" s="35">
        <f>VLOOKUP(H194,'[20]Forward Price Curve'!$D$75:$AZ$447,$P$17-3)</f>
        <v>4.1522990874811256</v>
      </c>
      <c r="L194" s="35">
        <f>VLOOKUP($H194,'[20]Forward Price Curve'!$D$75:$AZ$447,$Q$17-3)</f>
        <v>4.1948305931948209</v>
      </c>
      <c r="M194" s="104">
        <f t="shared" si="9"/>
        <v>2030</v>
      </c>
      <c r="N194" s="3"/>
      <c r="O194" s="3"/>
    </row>
    <row r="195" spans="8:15">
      <c r="H195" s="31">
        <f>'[20]Forward Price Curve'!D283</f>
        <v>47788</v>
      </c>
      <c r="I195" s="35">
        <f>VLOOKUP(H195,'[20]Forward Price Curve'!$D$75:$AZ$447,$O$17-3)</f>
        <v>4.6830737209773909</v>
      </c>
      <c r="J195" s="35">
        <f>VLOOKUP(H195,'[20]Forward Price Curve'!$D$75:$AZ$447,$R$17-3)</f>
        <v>4.6932126239480887</v>
      </c>
      <c r="K195" s="35">
        <f>VLOOKUP(H195,'[20]Forward Price Curve'!$D$75:$AZ$447,$P$17-3)</f>
        <v>4.7374263376183361</v>
      </c>
      <c r="L195" s="35">
        <f>VLOOKUP($H195,'[20]Forward Price Curve'!$D$75:$AZ$447,$Q$17-3)</f>
        <v>4.4407404597008933</v>
      </c>
      <c r="M195" s="104">
        <f t="shared" si="9"/>
        <v>2030</v>
      </c>
      <c r="N195" s="3"/>
      <c r="O195" s="3"/>
    </row>
    <row r="196" spans="8:15">
      <c r="H196" s="31">
        <f>'[20]Forward Price Curve'!D284</f>
        <v>47818</v>
      </c>
      <c r="I196" s="35">
        <f>VLOOKUP(H196,'[20]Forward Price Curve'!$D$75:$AZ$447,$O$17-3)</f>
        <v>4.997379713069046</v>
      </c>
      <c r="J196" s="35">
        <f>VLOOKUP(H196,'[20]Forward Price Curve'!$D$75:$AZ$447,$R$17-3)</f>
        <v>5.0075186160397447</v>
      </c>
      <c r="K196" s="35">
        <f>VLOOKUP(H196,'[20]Forward Price Curve'!$D$75:$AZ$447,$P$17-3)</f>
        <v>4.9963322005109054</v>
      </c>
      <c r="L196" s="35">
        <f>VLOOKUP($H196,'[20]Forward Price Curve'!$D$75:$AZ$447,$Q$17-3)</f>
        <v>4.7117431697279937</v>
      </c>
      <c r="M196" s="104">
        <f t="shared" si="9"/>
        <v>2030</v>
      </c>
      <c r="N196" s="3"/>
      <c r="O196" s="3"/>
    </row>
    <row r="197" spans="8:15">
      <c r="H197" s="31">
        <f>'[20]Forward Price Curve'!D285</f>
        <v>47849</v>
      </c>
      <c r="I197" s="35">
        <f>VLOOKUP(H197,'[20]Forward Price Curve'!$D$75:$AZ$447,$O$17-3)</f>
        <v>5.0582131308932379</v>
      </c>
      <c r="J197" s="35">
        <f>VLOOKUP(H197,'[20]Forward Price Curve'!$D$75:$AZ$447,$R$17-3)</f>
        <v>5.0683520338639365</v>
      </c>
      <c r="K197" s="35">
        <f>VLOOKUP(H197,'[20]Forward Price Curve'!$D$75:$AZ$447,$P$17-3)</f>
        <v>5.0429352558315692</v>
      </c>
      <c r="L197" s="35">
        <f>VLOOKUP($H197,'[20]Forward Price Curve'!$D$75:$AZ$447,$Q$17-3)</f>
        <v>4.8034826056408715</v>
      </c>
      <c r="M197" s="104">
        <f t="shared" si="9"/>
        <v>2031</v>
      </c>
      <c r="N197" s="3"/>
      <c r="O197" s="3"/>
    </row>
    <row r="198" spans="8:15">
      <c r="H198" s="31">
        <f>'[20]Forward Price Curve'!D286</f>
        <v>47880</v>
      </c>
      <c r="I198" s="35">
        <f>VLOOKUP(H198,'[20]Forward Price Curve'!$D$75:$AZ$447,$O$17-3)</f>
        <v>4.9264073922741565</v>
      </c>
      <c r="J198" s="35">
        <f>VLOOKUP(H198,'[20]Forward Price Curve'!$D$75:$AZ$447,$R$17-3)</f>
        <v>4.9365462952448551</v>
      </c>
      <c r="K198" s="35">
        <f>VLOOKUP(H198,'[20]Forward Price Curve'!$D$75:$AZ$447,$P$17-3)</f>
        <v>4.9290166761588372</v>
      </c>
      <c r="L198" s="35">
        <f>VLOOKUP($H198,'[20]Forward Price Curve'!$D$75:$AZ$447,$Q$17-3)</f>
        <v>4.6389739235170131</v>
      </c>
      <c r="M198" s="104">
        <f t="shared" si="9"/>
        <v>2031</v>
      </c>
      <c r="N198" s="3"/>
      <c r="O198" s="3"/>
    </row>
    <row r="199" spans="8:15">
      <c r="H199" s="31">
        <f>'[20]Forward Price Curve'!D287</f>
        <v>47908</v>
      </c>
      <c r="I199" s="35">
        <f>VLOOKUP(H199,'[20]Forward Price Curve'!$D$75:$AZ$447,$O$17-3)</f>
        <v>4.7844627506843755</v>
      </c>
      <c r="J199" s="35">
        <f>VLOOKUP(H199,'[20]Forward Price Curve'!$D$75:$AZ$447,$R$17-3)</f>
        <v>4.7946016536550742</v>
      </c>
      <c r="K199" s="35">
        <f>VLOOKUP(H199,'[20]Forward Price Curve'!$D$75:$AZ$447,$P$17-3)</f>
        <v>4.6960013995555245</v>
      </c>
      <c r="L199" s="35">
        <f>VLOOKUP($H199,'[20]Forward Price Curve'!$D$75:$AZ$447,$Q$17-3)</f>
        <v>4.5135097059118738</v>
      </c>
      <c r="M199" s="104">
        <f t="shared" si="9"/>
        <v>2031</v>
      </c>
      <c r="N199" s="3"/>
      <c r="O199" s="3"/>
    </row>
    <row r="200" spans="8:15">
      <c r="H200" s="31">
        <f>'[20]Forward Price Curve'!D288</f>
        <v>47939</v>
      </c>
      <c r="I200" s="35">
        <f>VLOOKUP(H200,'[20]Forward Price Curve'!$D$75:$AZ$447,$O$17-3)</f>
        <v>4.3586288259150363</v>
      </c>
      <c r="J200" s="35">
        <f>VLOOKUP(H200,'[20]Forward Price Curve'!$D$75:$AZ$447,$R$17-3)</f>
        <v>4.3687677288857341</v>
      </c>
      <c r="K200" s="35">
        <f>VLOOKUP(H200,'[20]Forward Price Curve'!$D$75:$AZ$447,$P$17-3)</f>
        <v>4.1937240255439372</v>
      </c>
      <c r="L200" s="35">
        <f>VLOOKUP($H200,'[20]Forward Price Curve'!$D$75:$AZ$447,$Q$17-3)</f>
        <v>4.2876741142226233</v>
      </c>
      <c r="M200" s="104">
        <f t="shared" si="9"/>
        <v>2031</v>
      </c>
      <c r="N200" s="3"/>
      <c r="O200" s="3"/>
    </row>
    <row r="201" spans="8:15">
      <c r="H201" s="31">
        <f>'[20]Forward Price Curve'!D289</f>
        <v>47969</v>
      </c>
      <c r="I201" s="35">
        <f>VLOOKUP(H201,'[20]Forward Price Curve'!$D$75:$AZ$447,$O$17-3)</f>
        <v>4.3180732140322418</v>
      </c>
      <c r="J201" s="35">
        <f>VLOOKUP(H201,'[20]Forward Price Curve'!$D$75:$AZ$447,$R$17-3)</f>
        <v>4.3282121170029404</v>
      </c>
      <c r="K201" s="35">
        <f>VLOOKUP(H201,'[20]Forward Price Curve'!$D$75:$AZ$447,$P$17-3)</f>
        <v>4.1056960321604636</v>
      </c>
      <c r="L201" s="35">
        <f>VLOOKUP($H201,'[20]Forward Price Curve'!$D$75:$AZ$447,$Q$17-3)</f>
        <v>4.1622098966174841</v>
      </c>
      <c r="M201" s="104">
        <f t="shared" si="9"/>
        <v>2031</v>
      </c>
      <c r="N201" s="3"/>
      <c r="O201" s="3"/>
    </row>
    <row r="202" spans="8:15">
      <c r="H202" s="31">
        <f>'[20]Forward Price Curve'!D290</f>
        <v>48000</v>
      </c>
      <c r="I202" s="35">
        <f>VLOOKUP(H202,'[20]Forward Price Curve'!$D$75:$AZ$447,$O$17-3)</f>
        <v>4.3282121170029404</v>
      </c>
      <c r="J202" s="35">
        <f>VLOOKUP(H202,'[20]Forward Price Curve'!$D$75:$AZ$447,$R$17-3)</f>
        <v>4.3383510199736381</v>
      </c>
      <c r="K202" s="35">
        <f>VLOOKUP(H202,'[20]Forward Price Curve'!$D$75:$AZ$447,$P$17-3)</f>
        <v>4.0539148595819494</v>
      </c>
      <c r="L202" s="35">
        <f>VLOOKUP($H202,'[20]Forward Price Curve'!$D$75:$AZ$447,$Q$17-3)</f>
        <v>4.1998491618990261</v>
      </c>
      <c r="M202" s="104">
        <f t="shared" si="9"/>
        <v>2031</v>
      </c>
      <c r="N202" s="3"/>
      <c r="O202" s="3"/>
    </row>
    <row r="203" spans="8:15">
      <c r="H203" s="31">
        <f>'[20]Forward Price Curve'!D291</f>
        <v>48030</v>
      </c>
      <c r="I203" s="35">
        <f>VLOOKUP(H203,'[20]Forward Price Curve'!$D$75:$AZ$447,$O$17-3)</f>
        <v>4.4904345645341177</v>
      </c>
      <c r="J203" s="35">
        <f>VLOOKUP(H203,'[20]Forward Price Curve'!$D$75:$AZ$447,$R$17-3)</f>
        <v>4.5005734675048155</v>
      </c>
      <c r="K203" s="35">
        <f>VLOOKUP(H203,'[20]Forward Price Curve'!$D$75:$AZ$447,$P$17-3)</f>
        <v>4.0746273286133547</v>
      </c>
      <c r="L203" s="35">
        <f>VLOOKUP($H203,'[20]Forward Price Curve'!$D$75:$AZ$447,$Q$17-3)</f>
        <v>4.2826555455184181</v>
      </c>
      <c r="M203" s="104">
        <f t="shared" si="9"/>
        <v>2031</v>
      </c>
      <c r="N203" s="3"/>
      <c r="O203" s="3"/>
    </row>
    <row r="204" spans="8:15">
      <c r="H204" s="31">
        <f>'[20]Forward Price Curve'!D292</f>
        <v>48061</v>
      </c>
      <c r="I204" s="35">
        <f>VLOOKUP(H204,'[20]Forward Price Curve'!$D$75:$AZ$447,$O$17-3)</f>
        <v>4.5309901764169114</v>
      </c>
      <c r="J204" s="35">
        <f>VLOOKUP(H204,'[20]Forward Price Curve'!$D$75:$AZ$447,$R$17-3)</f>
        <v>4.54112907938761</v>
      </c>
      <c r="K204" s="35">
        <f>VLOOKUP(H204,'[20]Forward Price Curve'!$D$75:$AZ$447,$P$17-3)</f>
        <v>4.1781896737703832</v>
      </c>
      <c r="L204" s="35">
        <f>VLOOKUP($H204,'[20]Forward Price Curve'!$D$75:$AZ$447,$Q$17-3)</f>
        <v>4.3202948107999601</v>
      </c>
      <c r="M204" s="104">
        <f t="shared" si="9"/>
        <v>2031</v>
      </c>
      <c r="N204" s="3"/>
      <c r="O204" s="3"/>
    </row>
    <row r="205" spans="8:15">
      <c r="H205" s="31">
        <f>'[20]Forward Price Curve'!D293</f>
        <v>48092</v>
      </c>
      <c r="I205" s="35">
        <f>VLOOKUP(H205,'[20]Forward Price Curve'!$D$75:$AZ$447,$O$17-3)</f>
        <v>4.4296011467099268</v>
      </c>
      <c r="J205" s="35">
        <f>VLOOKUP(H205,'[20]Forward Price Curve'!$D$75:$AZ$447,$R$17-3)</f>
        <v>4.4397400496806245</v>
      </c>
      <c r="K205" s="35">
        <f>VLOOKUP(H205,'[20]Forward Price Curve'!$D$75:$AZ$447,$P$17-3)</f>
        <v>4.110874149418315</v>
      </c>
      <c r="L205" s="35">
        <f>VLOOKUP($H205,'[20]Forward Price Curve'!$D$75:$AZ$447,$Q$17-3)</f>
        <v>4.2349791428284655</v>
      </c>
      <c r="M205" s="104">
        <f t="shared" si="9"/>
        <v>2031</v>
      </c>
      <c r="N205" s="3"/>
      <c r="O205" s="3"/>
    </row>
    <row r="206" spans="8:15">
      <c r="H206" s="31">
        <f>'[20]Forward Price Curve'!D294</f>
        <v>48122</v>
      </c>
      <c r="I206" s="35">
        <f>VLOOKUP(H206,'[20]Forward Price Curve'!$D$75:$AZ$447,$O$17-3)</f>
        <v>4.4498789526513232</v>
      </c>
      <c r="J206" s="35">
        <f>VLOOKUP(H206,'[20]Forward Price Curve'!$D$75:$AZ$447,$R$17-3)</f>
        <v>4.4600178556220218</v>
      </c>
      <c r="K206" s="35">
        <f>VLOOKUP(H206,'[20]Forward Price Curve'!$D$75:$AZ$447,$P$17-3)</f>
        <v>4.2506833153803028</v>
      </c>
      <c r="L206" s="35">
        <f>VLOOKUP($H206,'[20]Forward Price Curve'!$D$75:$AZ$447,$Q$17-3)</f>
        <v>4.3353505169125759</v>
      </c>
      <c r="M206" s="104">
        <f t="shared" si="9"/>
        <v>2031</v>
      </c>
      <c r="N206" s="3"/>
      <c r="O206" s="3"/>
    </row>
    <row r="207" spans="8:15">
      <c r="H207" s="31">
        <f>'[20]Forward Price Curve'!D295</f>
        <v>48153</v>
      </c>
      <c r="I207" s="35">
        <f>VLOOKUP(H207,'[20]Forward Price Curve'!$D$75:$AZ$447,$O$17-3)</f>
        <v>4.7540460417722796</v>
      </c>
      <c r="J207" s="35">
        <f>VLOOKUP(H207,'[20]Forward Price Curve'!$D$75:$AZ$447,$R$17-3)</f>
        <v>4.7641849447429783</v>
      </c>
      <c r="K207" s="35">
        <f>VLOOKUP(H207,'[20]Forward Price Curve'!$D$75:$AZ$447,$P$17-3)</f>
        <v>4.7736731584232954</v>
      </c>
      <c r="L207" s="35">
        <f>VLOOKUP($H207,'[20]Forward Price Curve'!$D$75:$AZ$447,$Q$17-3)</f>
        <v>4.5110004215597712</v>
      </c>
      <c r="M207" s="104">
        <f t="shared" si="9"/>
        <v>2031</v>
      </c>
      <c r="N207" s="3"/>
      <c r="O207" s="3"/>
    </row>
    <row r="208" spans="8:15">
      <c r="H208" s="31">
        <f>'[20]Forward Price Curve'!D296</f>
        <v>48183</v>
      </c>
      <c r="I208" s="35">
        <f>VLOOKUP(H208,'[20]Forward Price Curve'!$D$75:$AZ$447,$O$17-3)</f>
        <v>5.0176575190104433</v>
      </c>
      <c r="J208" s="35">
        <f>VLOOKUP(H208,'[20]Forward Price Curve'!$D$75:$AZ$447,$R$17-3)</f>
        <v>5.027796421981142</v>
      </c>
      <c r="K208" s="35">
        <f>VLOOKUP(H208,'[20]Forward Price Curve'!$D$75:$AZ$447,$P$17-3)</f>
        <v>5.006688435026609</v>
      </c>
      <c r="L208" s="35">
        <f>VLOOKUP($H208,'[20]Forward Price Curve'!$D$75:$AZ$447,$Q$17-3)</f>
        <v>4.7318174445448165</v>
      </c>
      <c r="M208" s="104">
        <f t="shared" si="9"/>
        <v>2031</v>
      </c>
      <c r="N208" s="3"/>
      <c r="O208" s="3"/>
    </row>
    <row r="209" spans="8:15">
      <c r="H209" s="31">
        <f>'[20]Forward Price Curve'!D297</f>
        <v>48214</v>
      </c>
      <c r="I209" s="35">
        <f>VLOOKUP(H209,'[20]Forward Price Curve'!$D$75:$AZ$447,$O$17-3)</f>
        <v>5.0582131308932379</v>
      </c>
      <c r="J209" s="35">
        <f>VLOOKUP(H209,'[20]Forward Price Curve'!$D$75:$AZ$447,$R$17-3)</f>
        <v>5.0683520338639365</v>
      </c>
      <c r="K209" s="35">
        <f>VLOOKUP(H209,'[20]Forward Price Curve'!$D$75:$AZ$447,$P$17-3)</f>
        <v>5.0481133730894205</v>
      </c>
      <c r="L209" s="35">
        <f>VLOOKUP($H209,'[20]Forward Price Curve'!$D$75:$AZ$447,$Q$17-3)</f>
        <v>4.8034826056408715</v>
      </c>
      <c r="M209" s="104">
        <f t="shared" si="9"/>
        <v>2032</v>
      </c>
      <c r="N209" s="3"/>
      <c r="O209" s="3"/>
    </row>
    <row r="210" spans="8:15">
      <c r="H210" s="31">
        <f>'[20]Forward Price Curve'!D298</f>
        <v>48245</v>
      </c>
      <c r="I210" s="35">
        <f>VLOOKUP(H210,'[20]Forward Price Curve'!$D$75:$AZ$447,$O$17-3)</f>
        <v>4.8452961685085683</v>
      </c>
      <c r="J210" s="35">
        <f>VLOOKUP(H210,'[20]Forward Price Curve'!$D$75:$AZ$447,$R$17-3)</f>
        <v>4.855435071479266</v>
      </c>
      <c r="K210" s="35">
        <f>VLOOKUP(H210,'[20]Forward Price Curve'!$D$75:$AZ$447,$P$17-3)</f>
        <v>4.846166800033215</v>
      </c>
      <c r="L210" s="35">
        <f>VLOOKUP($H210,'[20]Forward Price Curve'!$D$75:$AZ$447,$Q$17-3)</f>
        <v>4.5586768242497238</v>
      </c>
      <c r="M210" s="104">
        <f t="shared" si="9"/>
        <v>2032</v>
      </c>
      <c r="N210" s="3"/>
      <c r="O210" s="3"/>
    </row>
    <row r="211" spans="8:15">
      <c r="H211" s="31">
        <f>'[20]Forward Price Curve'!D299</f>
        <v>48274</v>
      </c>
      <c r="I211" s="35">
        <f>VLOOKUP(H211,'[20]Forward Price Curve'!$D$75:$AZ$447,$O$17-3)</f>
        <v>4.6830737209773909</v>
      </c>
      <c r="J211" s="35">
        <f>VLOOKUP(H211,'[20]Forward Price Curve'!$D$75:$AZ$447,$R$17-3)</f>
        <v>4.6932126239480887</v>
      </c>
      <c r="K211" s="35">
        <f>VLOOKUP(H211,'[20]Forward Price Curve'!$D$75:$AZ$447,$P$17-3)</f>
        <v>4.6027952889141988</v>
      </c>
      <c r="L211" s="35">
        <f>VLOOKUP($H211,'[20]Forward Price Curve'!$D$75:$AZ$447,$Q$17-3)</f>
        <v>4.4131383318277626</v>
      </c>
      <c r="M211" s="104">
        <f t="shared" si="9"/>
        <v>2032</v>
      </c>
      <c r="N211" s="3"/>
      <c r="O211" s="3"/>
    </row>
    <row r="212" spans="8:15">
      <c r="H212" s="31">
        <f>'[20]Forward Price Curve'!D300</f>
        <v>48305</v>
      </c>
      <c r="I212" s="35">
        <f>VLOOKUP(H212,'[20]Forward Price Curve'!$D$75:$AZ$447,$O$17-3)</f>
        <v>4.4194622437392281</v>
      </c>
      <c r="J212" s="35">
        <f>VLOOKUP(H212,'[20]Forward Price Curve'!$D$75:$AZ$447,$R$17-3)</f>
        <v>4.4296011467099268</v>
      </c>
      <c r="K212" s="35">
        <f>VLOOKUP(H212,'[20]Forward Price Curve'!$D$75:$AZ$447,$P$17-3)</f>
        <v>4.2817520189274116</v>
      </c>
      <c r="L212" s="35">
        <f>VLOOKUP($H212,'[20]Forward Price Curve'!$D$75:$AZ$447,$Q$17-3)</f>
        <v>4.3478969386730908</v>
      </c>
      <c r="M212" s="104">
        <f t="shared" si="9"/>
        <v>2032</v>
      </c>
      <c r="N212" s="3"/>
      <c r="O212" s="3"/>
    </row>
    <row r="213" spans="8:15">
      <c r="H213" s="31">
        <f>'[20]Forward Price Curve'!D301</f>
        <v>48335</v>
      </c>
      <c r="I213" s="35">
        <f>VLOOKUP(H213,'[20]Forward Price Curve'!$D$75:$AZ$447,$O$17-3)</f>
        <v>4.3586288259150363</v>
      </c>
      <c r="J213" s="35">
        <f>VLOOKUP(H213,'[20]Forward Price Curve'!$D$75:$AZ$447,$R$17-3)</f>
        <v>4.3687677288857341</v>
      </c>
      <c r="K213" s="35">
        <f>VLOOKUP(H213,'[20]Forward Price Curve'!$D$75:$AZ$447,$P$17-3)</f>
        <v>4.1626553219968283</v>
      </c>
      <c r="L213" s="35">
        <f>VLOOKUP($H213,'[20]Forward Price Curve'!$D$75:$AZ$447,$Q$17-3)</f>
        <v>4.2023584462511288</v>
      </c>
      <c r="M213" s="104">
        <f t="shared" si="9"/>
        <v>2032</v>
      </c>
      <c r="N213" s="3"/>
      <c r="O213" s="3"/>
    </row>
    <row r="214" spans="8:15">
      <c r="H214" s="31">
        <f>'[20]Forward Price Curve'!D302</f>
        <v>48366</v>
      </c>
      <c r="I214" s="35">
        <f>VLOOKUP(H214,'[20]Forward Price Curve'!$D$75:$AZ$447,$O$17-3)</f>
        <v>4.3890455348271322</v>
      </c>
      <c r="J214" s="35">
        <f>VLOOKUP(H214,'[20]Forward Price Curve'!$D$75:$AZ$447,$R$17-3)</f>
        <v>4.39918443779783</v>
      </c>
      <c r="K214" s="35">
        <f>VLOOKUP(H214,'[20]Forward Price Curve'!$D$75:$AZ$447,$P$17-3)</f>
        <v>4.1522990874811265</v>
      </c>
      <c r="L214" s="35">
        <f>VLOOKUP($H214,'[20]Forward Price Curve'!$D$75:$AZ$447,$Q$17-3)</f>
        <v>4.2600719863494927</v>
      </c>
      <c r="M214" s="104">
        <f t="shared" si="9"/>
        <v>2032</v>
      </c>
      <c r="N214" s="3"/>
      <c r="O214" s="3"/>
    </row>
    <row r="215" spans="8:15">
      <c r="H215" s="31">
        <f>'[20]Forward Price Curve'!D303</f>
        <v>48396</v>
      </c>
      <c r="I215" s="35">
        <f>VLOOKUP(H215,'[20]Forward Price Curve'!$D$75:$AZ$447,$O$17-3)</f>
        <v>4.5005734675048155</v>
      </c>
      <c r="J215" s="35">
        <f>VLOOKUP(H215,'[20]Forward Price Curve'!$D$75:$AZ$447,$R$17-3)</f>
        <v>4.5107123704755141</v>
      </c>
      <c r="K215" s="35">
        <f>VLOOKUP(H215,'[20]Forward Price Curve'!$D$75:$AZ$447,$P$17-3)</f>
        <v>4.1937240255439372</v>
      </c>
      <c r="L215" s="35">
        <f>VLOOKUP($H215,'[20]Forward Price Curve'!$D$75:$AZ$447,$Q$17-3)</f>
        <v>4.2926926829268295</v>
      </c>
      <c r="M215" s="104">
        <f t="shared" si="9"/>
        <v>2032</v>
      </c>
      <c r="N215" s="3"/>
      <c r="O215" s="3"/>
    </row>
    <row r="216" spans="8:15">
      <c r="H216" s="31">
        <f>'[20]Forward Price Curve'!D304</f>
        <v>48427</v>
      </c>
      <c r="I216" s="35">
        <f>VLOOKUP(H216,'[20]Forward Price Curve'!$D$75:$AZ$447,$O$17-3)</f>
        <v>4.5512679823583095</v>
      </c>
      <c r="J216" s="35">
        <f>VLOOKUP(H216,'[20]Forward Price Curve'!$D$75:$AZ$447,$R$17-3)</f>
        <v>4.5614068853290073</v>
      </c>
      <c r="K216" s="35">
        <f>VLOOKUP(H216,'[20]Forward Price Curve'!$D$75:$AZ$447,$P$17-3)</f>
        <v>4.271395784411709</v>
      </c>
      <c r="L216" s="35">
        <f>VLOOKUP($H216,'[20]Forward Price Curve'!$D$75:$AZ$447,$Q$17-3)</f>
        <v>4.340369085616782</v>
      </c>
      <c r="M216" s="104">
        <f t="shared" si="9"/>
        <v>2032</v>
      </c>
      <c r="N216" s="3"/>
      <c r="O216" s="3"/>
    </row>
    <row r="217" spans="8:15">
      <c r="H217" s="31">
        <f>'[20]Forward Price Curve'!D305</f>
        <v>48458</v>
      </c>
      <c r="I217" s="35">
        <f>VLOOKUP(H217,'[20]Forward Price Curve'!$D$75:$AZ$447,$O$17-3)</f>
        <v>4.5208512734462136</v>
      </c>
      <c r="J217" s="35">
        <f>VLOOKUP(H217,'[20]Forward Price Curve'!$D$75:$AZ$447,$R$17-3)</f>
        <v>4.5309901764169114</v>
      </c>
      <c r="K217" s="35">
        <f>VLOOKUP(H217,'[20]Forward Price Curve'!$D$75:$AZ$447,$P$17-3)</f>
        <v>4.2299708463488974</v>
      </c>
      <c r="L217" s="35">
        <f>VLOOKUP($H217,'[20]Forward Price Curve'!$D$75:$AZ$447,$Q$17-3)</f>
        <v>4.3253133795041654</v>
      </c>
      <c r="M217" s="104">
        <f t="shared" si="9"/>
        <v>2032</v>
      </c>
      <c r="N217" s="3"/>
      <c r="O217" s="3"/>
    </row>
    <row r="218" spans="8:15">
      <c r="H218" s="31">
        <f>'[20]Forward Price Curve'!D306</f>
        <v>48488</v>
      </c>
      <c r="I218" s="35">
        <f>VLOOKUP(H218,'[20]Forward Price Curve'!$D$75:$AZ$447,$O$17-3)</f>
        <v>4.5309901764169114</v>
      </c>
      <c r="J218" s="35">
        <f>VLOOKUP(H218,'[20]Forward Price Curve'!$D$75:$AZ$447,$R$17-3)</f>
        <v>4.54112907938761</v>
      </c>
      <c r="K218" s="35">
        <f>VLOOKUP(H218,'[20]Forward Price Curve'!$D$75:$AZ$447,$P$17-3)</f>
        <v>4.3646018950530348</v>
      </c>
      <c r="L218" s="35">
        <f>VLOOKUP($H218,'[20]Forward Price Curve'!$D$75:$AZ$447,$Q$17-3)</f>
        <v>4.4156476161798652</v>
      </c>
      <c r="M218" s="104">
        <f t="shared" si="9"/>
        <v>2032</v>
      </c>
      <c r="N218" s="3"/>
      <c r="O218" s="3"/>
    </row>
    <row r="219" spans="8:15">
      <c r="H219" s="31">
        <f>'[20]Forward Price Curve'!D307</f>
        <v>48519</v>
      </c>
      <c r="I219" s="35">
        <f>VLOOKUP(H219,'[20]Forward Price Curve'!$D$75:$AZ$447,$O$17-3)</f>
        <v>4.8757128774206633</v>
      </c>
      <c r="J219" s="35">
        <f>VLOOKUP(H219,'[20]Forward Price Curve'!$D$75:$AZ$447,$R$17-3)</f>
        <v>4.885851780391361</v>
      </c>
      <c r="K219" s="35">
        <f>VLOOKUP(H219,'[20]Forward Price Curve'!$D$75:$AZ$447,$P$17-3)</f>
        <v>4.9290166761588372</v>
      </c>
      <c r="L219" s="35">
        <f>VLOOKUP($H219,'[20]Forward Price Curve'!$D$75:$AZ$447,$Q$17-3)</f>
        <v>4.6314460704607043</v>
      </c>
      <c r="M219" s="104">
        <f t="shared" si="9"/>
        <v>2032</v>
      </c>
      <c r="N219" s="3"/>
      <c r="O219" s="3"/>
    </row>
    <row r="220" spans="8:15">
      <c r="H220" s="31">
        <f>'[20]Forward Price Curve'!D308</f>
        <v>48549</v>
      </c>
      <c r="I220" s="35">
        <f>VLOOKUP(H220,'[20]Forward Price Curve'!$D$75:$AZ$447,$O$17-3)</f>
        <v>5.2001577724830179</v>
      </c>
      <c r="J220" s="35">
        <f>VLOOKUP(H220,'[20]Forward Price Curve'!$D$75:$AZ$447,$R$17-3)</f>
        <v>5.2102966754537157</v>
      </c>
      <c r="K220" s="35">
        <f>VLOOKUP(H220,'[20]Forward Price Curve'!$D$75:$AZ$447,$P$17-3)</f>
        <v>5.2138131253406641</v>
      </c>
      <c r="L220" s="35">
        <f>VLOOKUP($H220,'[20]Forward Price Curve'!$D$75:$AZ$447,$Q$17-3)</f>
        <v>4.9124859178962161</v>
      </c>
      <c r="M220" s="104">
        <f t="shared" si="9"/>
        <v>2032</v>
      </c>
      <c r="N220" s="3"/>
      <c r="O220" s="3"/>
    </row>
    <row r="221" spans="8:15">
      <c r="H221" s="31">
        <f>'[20]Forward Price Curve'!D309</f>
        <v>48580</v>
      </c>
      <c r="I221" s="35">
        <f>VLOOKUP(H221,'[20]Forward Price Curve'!$D$75:$AZ$447,$O$17-3)</f>
        <v>5.2508522873365102</v>
      </c>
      <c r="J221" s="35">
        <f>VLOOKUP(H221,'[20]Forward Price Curve'!$D$75:$AZ$447,$R$17-3)</f>
        <v>5.2609911903072089</v>
      </c>
      <c r="K221" s="35">
        <f>VLOOKUP(H221,'[20]Forward Price Curve'!$D$75:$AZ$447,$P$17-3)</f>
        <v>5.2500599461456243</v>
      </c>
      <c r="L221" s="35">
        <f>VLOOKUP($H221,'[20]Forward Price Curve'!$D$75:$AZ$447,$Q$17-3)</f>
        <v>4.9941882164006817</v>
      </c>
      <c r="M221" s="104">
        <f t="shared" si="9"/>
        <v>2033</v>
      </c>
      <c r="N221" s="3"/>
      <c r="O221" s="3"/>
    </row>
    <row r="222" spans="8:15">
      <c r="H222" s="31">
        <f>'[20]Forward Price Curve'!D310</f>
        <v>48611</v>
      </c>
      <c r="I222" s="35">
        <f>VLOOKUP(H222,'[20]Forward Price Curve'!$D$75:$AZ$447,$O$17-3)</f>
        <v>5.0784909368346343</v>
      </c>
      <c r="J222" s="35">
        <f>VLOOKUP(H222,'[20]Forward Price Curve'!$D$75:$AZ$447,$R$17-3)</f>
        <v>5.0886298398053329</v>
      </c>
      <c r="K222" s="35">
        <f>VLOOKUP(H222,'[20]Forward Price Curve'!$D$75:$AZ$447,$P$17-3)</f>
        <v>5.0791820766365285</v>
      </c>
      <c r="L222" s="35">
        <f>VLOOKUP($H222,'[20]Forward Price Curve'!$D$75:$AZ$447,$Q$17-3)</f>
        <v>4.7895309846431795</v>
      </c>
      <c r="M222" s="104">
        <f t="shared" si="9"/>
        <v>2033</v>
      </c>
      <c r="N222" s="3"/>
      <c r="O222" s="3"/>
    </row>
    <row r="223" spans="8:15">
      <c r="H223" s="31">
        <f>'[20]Forward Price Curve'!D311</f>
        <v>48639</v>
      </c>
      <c r="I223" s="35">
        <f>VLOOKUP(H223,'[20]Forward Price Curve'!$D$75:$AZ$447,$O$17-3)</f>
        <v>4.8655739744499646</v>
      </c>
      <c r="J223" s="35">
        <f>VLOOKUP(H223,'[20]Forward Price Curve'!$D$75:$AZ$447,$R$17-3)</f>
        <v>4.8757128774206633</v>
      </c>
      <c r="K223" s="35">
        <f>VLOOKUP(H223,'[20]Forward Price Curve'!$D$75:$AZ$447,$P$17-3)</f>
        <v>4.8047418619704034</v>
      </c>
      <c r="L223" s="35">
        <f>VLOOKUP($H223,'[20]Forward Price Curve'!$D$75:$AZ$447,$Q$17-3)</f>
        <v>4.5938068051791632</v>
      </c>
      <c r="M223" s="104">
        <f t="shared" si="9"/>
        <v>2033</v>
      </c>
      <c r="N223" s="3"/>
      <c r="O223" s="3"/>
    </row>
    <row r="224" spans="8:15">
      <c r="H224" s="31">
        <f>'[20]Forward Price Curve'!D312</f>
        <v>48670</v>
      </c>
      <c r="I224" s="35">
        <f>VLOOKUP(H224,'[20]Forward Price Curve'!$D$75:$AZ$447,$O$17-3)</f>
        <v>4.4600178556220218</v>
      </c>
      <c r="J224" s="35">
        <f>VLOOKUP(H224,'[20]Forward Price Curve'!$D$75:$AZ$447,$R$17-3)</f>
        <v>4.4701567585927195</v>
      </c>
      <c r="K224" s="35">
        <f>VLOOKUP(H224,'[20]Forward Price Curve'!$D$75:$AZ$447,$P$17-3)</f>
        <v>4.3438894260216276</v>
      </c>
      <c r="L224" s="35">
        <f>VLOOKUP($H224,'[20]Forward Price Curve'!$D$75:$AZ$447,$Q$17-3)</f>
        <v>4.3880454883067346</v>
      </c>
      <c r="M224" s="104">
        <f t="shared" ref="M224:M311" si="10">YEAR(H224)</f>
        <v>2033</v>
      </c>
      <c r="N224" s="3"/>
      <c r="O224" s="3"/>
    </row>
    <row r="225" spans="8:15">
      <c r="H225" s="31">
        <f>'[20]Forward Price Curve'!D313</f>
        <v>48700</v>
      </c>
      <c r="I225" s="35">
        <f>VLOOKUP(H225,'[20]Forward Price Curve'!$D$75:$AZ$447,$O$17-3)</f>
        <v>4.4296011467099268</v>
      </c>
      <c r="J225" s="35">
        <f>VLOOKUP(H225,'[20]Forward Price Curve'!$D$75:$AZ$447,$R$17-3)</f>
        <v>4.4397400496806245</v>
      </c>
      <c r="K225" s="35">
        <f>VLOOKUP(H225,'[20]Forward Price Curve'!$D$75:$AZ$447,$P$17-3)</f>
        <v>4.3024644879588179</v>
      </c>
      <c r="L225" s="35">
        <f>VLOOKUP($H225,'[20]Forward Price Curve'!$D$75:$AZ$447,$Q$17-3)</f>
        <v>4.2726184081100067</v>
      </c>
      <c r="M225" s="104">
        <f t="shared" si="10"/>
        <v>2033</v>
      </c>
      <c r="N225" s="3"/>
      <c r="O225" s="3"/>
    </row>
    <row r="226" spans="8:15">
      <c r="H226" s="31">
        <f>'[20]Forward Price Curve'!D314</f>
        <v>48731</v>
      </c>
      <c r="I226" s="35">
        <f>VLOOKUP(H226,'[20]Forward Price Curve'!$D$75:$AZ$447,$O$17-3)</f>
        <v>4.4296011467099268</v>
      </c>
      <c r="J226" s="35">
        <f>VLOOKUP(H226,'[20]Forward Price Curve'!$D$75:$AZ$447,$R$17-3)</f>
        <v>4.4397400496806245</v>
      </c>
      <c r="K226" s="35">
        <f>VLOOKUP(H226,'[20]Forward Price Curve'!$D$75:$AZ$447,$P$17-3)</f>
        <v>4.2817520189274108</v>
      </c>
      <c r="L226" s="35">
        <f>VLOOKUP($H226,'[20]Forward Price Curve'!$D$75:$AZ$447,$Q$17-3)</f>
        <v>4.3002205359831374</v>
      </c>
      <c r="M226" s="104">
        <f t="shared" si="10"/>
        <v>2033</v>
      </c>
      <c r="N226" s="3"/>
      <c r="O226" s="3"/>
    </row>
    <row r="227" spans="8:15">
      <c r="H227" s="31">
        <f>'[20]Forward Price Curve'!D315</f>
        <v>48761</v>
      </c>
      <c r="I227" s="35">
        <f>VLOOKUP(H227,'[20]Forward Price Curve'!$D$75:$AZ$447,$O$17-3)</f>
        <v>4.5918235942411032</v>
      </c>
      <c r="J227" s="35">
        <f>VLOOKUP(H227,'[20]Forward Price Curve'!$D$75:$AZ$447,$R$17-3)</f>
        <v>4.6019624972118018</v>
      </c>
      <c r="K227" s="35">
        <f>VLOOKUP(H227,'[20]Forward Price Curve'!$D$75:$AZ$447,$P$17-3)</f>
        <v>4.3335331915059259</v>
      </c>
      <c r="L227" s="35">
        <f>VLOOKUP($H227,'[20]Forward Price Curve'!$D$75:$AZ$447,$Q$17-3)</f>
        <v>4.3830269196025293</v>
      </c>
      <c r="M227" s="104">
        <f t="shared" si="10"/>
        <v>2033</v>
      </c>
      <c r="N227" s="3"/>
      <c r="O227" s="3"/>
    </row>
    <row r="228" spans="8:15">
      <c r="H228" s="31">
        <f>'[20]Forward Price Curve'!D316</f>
        <v>48792</v>
      </c>
      <c r="I228" s="35">
        <f>VLOOKUP(H228,'[20]Forward Price Curve'!$D$75:$AZ$447,$O$17-3)</f>
        <v>4.6425181090945964</v>
      </c>
      <c r="J228" s="35">
        <f>VLOOKUP(H228,'[20]Forward Price Curve'!$D$75:$AZ$447,$R$17-3)</f>
        <v>4.652657012065295</v>
      </c>
      <c r="K228" s="35">
        <f>VLOOKUP(H228,'[20]Forward Price Curve'!$D$75:$AZ$447,$P$17-3)</f>
        <v>4.4112049503736968</v>
      </c>
      <c r="L228" s="35">
        <f>VLOOKUP($H228,'[20]Forward Price Curve'!$D$75:$AZ$447,$Q$17-3)</f>
        <v>4.4307033222924819</v>
      </c>
      <c r="M228" s="104">
        <f t="shared" si="10"/>
        <v>2033</v>
      </c>
      <c r="N228" s="3"/>
      <c r="O228" s="3"/>
    </row>
    <row r="229" spans="8:15">
      <c r="H229" s="31">
        <f>'[20]Forward Price Curve'!D317</f>
        <v>48823</v>
      </c>
      <c r="I229" s="35">
        <f>VLOOKUP(H229,'[20]Forward Price Curve'!$D$75:$AZ$447,$O$17-3)</f>
        <v>4.6425181090945964</v>
      </c>
      <c r="J229" s="35">
        <f>VLOOKUP(H229,'[20]Forward Price Curve'!$D$75:$AZ$447,$R$17-3)</f>
        <v>4.652657012065295</v>
      </c>
      <c r="K229" s="35">
        <f>VLOOKUP(H229,'[20]Forward Price Curve'!$D$75:$AZ$447,$P$17-3)</f>
        <v>4.3438894260216285</v>
      </c>
      <c r="L229" s="35">
        <f>VLOOKUP($H229,'[20]Forward Price Curve'!$D$75:$AZ$447,$Q$17-3)</f>
        <v>4.4457590284050994</v>
      </c>
      <c r="M229" s="104">
        <f t="shared" si="10"/>
        <v>2033</v>
      </c>
      <c r="N229" s="3"/>
      <c r="O229" s="3"/>
    </row>
    <row r="230" spans="8:15">
      <c r="H230" s="31">
        <f>'[20]Forward Price Curve'!D318</f>
        <v>48853</v>
      </c>
      <c r="I230" s="35">
        <f>VLOOKUP(H230,'[20]Forward Price Curve'!$D$75:$AZ$447,$O$17-3)</f>
        <v>4.6830737209773909</v>
      </c>
      <c r="J230" s="35">
        <f>VLOOKUP(H230,'[20]Forward Price Curve'!$D$75:$AZ$447,$R$17-3)</f>
        <v>4.6932126239480887</v>
      </c>
      <c r="K230" s="35">
        <f>VLOOKUP(H230,'[20]Forward Price Curve'!$D$75:$AZ$447,$P$17-3)</f>
        <v>4.4836985919836163</v>
      </c>
      <c r="L230" s="35">
        <f>VLOOKUP($H230,'[20]Forward Price Curve'!$D$75:$AZ$447,$Q$17-3)</f>
        <v>4.5662046773060325</v>
      </c>
      <c r="M230" s="104">
        <f t="shared" si="10"/>
        <v>2033</v>
      </c>
      <c r="N230" s="3"/>
      <c r="O230" s="3"/>
    </row>
    <row r="231" spans="8:15">
      <c r="H231" s="31">
        <f>'[20]Forward Price Curve'!D319</f>
        <v>48884</v>
      </c>
      <c r="I231" s="35">
        <f>VLOOKUP(H231,'[20]Forward Price Curve'!$D$75:$AZ$447,$O$17-3)</f>
        <v>4.9771019071276488</v>
      </c>
      <c r="J231" s="35">
        <f>VLOOKUP(H231,'[20]Forward Price Curve'!$D$75:$AZ$447,$R$17-3)</f>
        <v>4.9872408100983474</v>
      </c>
      <c r="K231" s="35">
        <f>VLOOKUP(H231,'[20]Forward Price Curve'!$D$75:$AZ$447,$P$17-3)</f>
        <v>5.0274009040580152</v>
      </c>
      <c r="L231" s="35">
        <f>VLOOKUP($H231,'[20]Forward Price Curve'!$D$75:$AZ$447,$Q$17-3)</f>
        <v>4.7318174445448165</v>
      </c>
      <c r="M231" s="104">
        <f t="shared" si="10"/>
        <v>2033</v>
      </c>
      <c r="N231" s="3"/>
      <c r="O231" s="3"/>
    </row>
    <row r="232" spans="8:15">
      <c r="H232" s="31">
        <f>'[20]Forward Price Curve'!D320</f>
        <v>48914</v>
      </c>
      <c r="I232" s="35">
        <f>VLOOKUP(H232,'[20]Forward Price Curve'!$D$75:$AZ$447,$O$17-3)</f>
        <v>5.372519122984893</v>
      </c>
      <c r="J232" s="35">
        <f>VLOOKUP(H232,'[20]Forward Price Curve'!$D$75:$AZ$447,$R$17-3)</f>
        <v>5.3826580259555916</v>
      </c>
      <c r="K232" s="35">
        <f>VLOOKUP(H232,'[20]Forward Price Curve'!$D$75:$AZ$447,$P$17-3)</f>
        <v>5.3846909948497617</v>
      </c>
      <c r="L232" s="35">
        <f>VLOOKUP($H232,'[20]Forward Price Curve'!$D$75:$AZ$447,$Q$17-3)</f>
        <v>5.0831172538392053</v>
      </c>
      <c r="M232" s="104">
        <f t="shared" si="10"/>
        <v>2033</v>
      </c>
      <c r="N232" s="3"/>
      <c r="O232" s="3"/>
    </row>
    <row r="233" spans="8:15">
      <c r="H233" s="31">
        <f>'[20]Forward Price Curve'!D321</f>
        <v>48945</v>
      </c>
      <c r="I233" s="35">
        <f>VLOOKUP(H233,'[20]Forward Price Curve'!$D$75:$AZ$447,$O$17-3)</f>
        <v>5.4130747348676875</v>
      </c>
      <c r="J233" s="35">
        <f>VLOOKUP(H233,'[20]Forward Price Curve'!$D$75:$AZ$447,$R$17-3)</f>
        <v>5.4232136378383862</v>
      </c>
      <c r="K233" s="35">
        <f>VLOOKUP(H233,'[20]Forward Price Curve'!$D$75:$AZ$447,$P$17-3)</f>
        <v>5.4261159329125723</v>
      </c>
      <c r="L233" s="35">
        <f>VLOOKUP($H233,'[20]Forward Price Curve'!$D$75:$AZ$447,$Q$17-3)</f>
        <v>5.1547824149352603</v>
      </c>
      <c r="M233" s="104">
        <f t="shared" si="10"/>
        <v>2034</v>
      </c>
      <c r="N233" s="3"/>
      <c r="O233" s="3"/>
    </row>
    <row r="234" spans="8:15">
      <c r="H234" s="31">
        <f>'[20]Forward Price Curve'!D322</f>
        <v>48976</v>
      </c>
      <c r="I234" s="35">
        <f>VLOOKUP(H234,'[20]Forward Price Curve'!$D$75:$AZ$447,$O$17-3)</f>
        <v>5.2001577724830179</v>
      </c>
      <c r="J234" s="35">
        <f>VLOOKUP(H234,'[20]Forward Price Curve'!$D$75:$AZ$447,$R$17-3)</f>
        <v>5.2102966754537157</v>
      </c>
      <c r="K234" s="35">
        <f>VLOOKUP(H234,'[20]Forward Price Curve'!$D$75:$AZ$447,$P$17-3)</f>
        <v>5.2034568908249632</v>
      </c>
      <c r="L234" s="35">
        <f>VLOOKUP($H234,'[20]Forward Price Curve'!$D$75:$AZ$447,$Q$17-3)</f>
        <v>4.9099766335441126</v>
      </c>
      <c r="M234" s="104">
        <f t="shared" si="10"/>
        <v>2034</v>
      </c>
      <c r="N234" s="3"/>
      <c r="O234" s="3"/>
    </row>
    <row r="235" spans="8:15">
      <c r="H235" s="31">
        <f>'[20]Forward Price Curve'!D323</f>
        <v>49004</v>
      </c>
      <c r="I235" s="35">
        <f>VLOOKUP(H235,'[20]Forward Price Curve'!$D$75:$AZ$447,$O$17-3)</f>
        <v>5.0582131308932379</v>
      </c>
      <c r="J235" s="35">
        <f>VLOOKUP(H235,'[20]Forward Price Curve'!$D$75:$AZ$447,$R$17-3)</f>
        <v>5.0683520338639365</v>
      </c>
      <c r="K235" s="35">
        <f>VLOOKUP(H235,'[20]Forward Price Curve'!$D$75:$AZ$447,$P$17-3)</f>
        <v>4.9549072624480939</v>
      </c>
      <c r="L235" s="35">
        <f>VLOOKUP($H235,'[20]Forward Price Curve'!$D$75:$AZ$447,$Q$17-3)</f>
        <v>4.7845124159389734</v>
      </c>
      <c r="M235" s="104">
        <f t="shared" si="10"/>
        <v>2034</v>
      </c>
      <c r="N235" s="3"/>
      <c r="O235" s="3"/>
    </row>
    <row r="236" spans="8:15">
      <c r="H236" s="31">
        <f>'[20]Forward Price Curve'!D324</f>
        <v>49035</v>
      </c>
      <c r="I236" s="35">
        <f>VLOOKUP(H236,'[20]Forward Price Curve'!$D$75:$AZ$447,$O$17-3)</f>
        <v>4.6222403031531991</v>
      </c>
      <c r="J236" s="35">
        <f>VLOOKUP(H236,'[20]Forward Price Curve'!$D$75:$AZ$447,$R$17-3)</f>
        <v>4.6323792061238969</v>
      </c>
      <c r="K236" s="35">
        <f>VLOOKUP(H236,'[20]Forward Price Curve'!$D$75:$AZ$447,$P$17-3)</f>
        <v>4.4215611848893985</v>
      </c>
      <c r="L236" s="35">
        <f>VLOOKUP($H236,'[20]Forward Price Curve'!$D$75:$AZ$447,$Q$17-3)</f>
        <v>4.5486396868413133</v>
      </c>
      <c r="M236" s="104">
        <f t="shared" si="10"/>
        <v>2034</v>
      </c>
      <c r="N236" s="3"/>
      <c r="O236" s="3"/>
    </row>
    <row r="237" spans="8:15">
      <c r="H237" s="31">
        <f>'[20]Forward Price Curve'!D325</f>
        <v>49065</v>
      </c>
      <c r="I237" s="35">
        <f>VLOOKUP(H237,'[20]Forward Price Curve'!$D$75:$AZ$447,$O$17-3)</f>
        <v>4.6019624972118018</v>
      </c>
      <c r="J237" s="35">
        <f>VLOOKUP(H237,'[20]Forward Price Curve'!$D$75:$AZ$447,$R$17-3)</f>
        <v>4.6121014001825005</v>
      </c>
      <c r="K237" s="35">
        <f>VLOOKUP(H237,'[20]Forward Price Curve'!$D$75:$AZ$447,$P$17-3)</f>
        <v>4.3646018950530348</v>
      </c>
      <c r="L237" s="35">
        <f>VLOOKUP($H237,'[20]Forward Price Curve'!$D$75:$AZ$447,$Q$17-3)</f>
        <v>4.4432497440529959</v>
      </c>
      <c r="M237" s="104">
        <f t="shared" si="10"/>
        <v>2034</v>
      </c>
      <c r="N237" s="3"/>
      <c r="O237" s="3"/>
    </row>
    <row r="238" spans="8:15">
      <c r="H238" s="31">
        <f>'[20]Forward Price Curve'!D326</f>
        <v>49096</v>
      </c>
      <c r="I238" s="35">
        <f>VLOOKUP(H238,'[20]Forward Price Curve'!$D$75:$AZ$447,$O$17-3)</f>
        <v>4.6222403031531991</v>
      </c>
      <c r="J238" s="35">
        <f>VLOOKUP(H238,'[20]Forward Price Curve'!$D$75:$AZ$447,$R$17-3)</f>
        <v>4.6323792061238969</v>
      </c>
      <c r="K238" s="35">
        <f>VLOOKUP(H238,'[20]Forward Price Curve'!$D$75:$AZ$447,$P$17-3)</f>
        <v>4.3697800123108861</v>
      </c>
      <c r="L238" s="35">
        <f>VLOOKUP($H238,'[20]Forward Price Curve'!$D$75:$AZ$447,$Q$17-3)</f>
        <v>4.4909261467429493</v>
      </c>
      <c r="M238" s="104">
        <f t="shared" si="10"/>
        <v>2034</v>
      </c>
      <c r="N238" s="3"/>
      <c r="O238" s="3"/>
    </row>
    <row r="239" spans="8:15">
      <c r="H239" s="31">
        <f>'[20]Forward Price Curve'!D327</f>
        <v>49126</v>
      </c>
      <c r="I239" s="35">
        <f>VLOOKUP(H239,'[20]Forward Price Curve'!$D$75:$AZ$447,$O$17-3)</f>
        <v>4.7743238477136778</v>
      </c>
      <c r="J239" s="35">
        <f>VLOOKUP(H239,'[20]Forward Price Curve'!$D$75:$AZ$447,$R$17-3)</f>
        <v>4.7844627506843755</v>
      </c>
      <c r="K239" s="35">
        <f>VLOOKUP(H239,'[20]Forward Price Curve'!$D$75:$AZ$447,$P$17-3)</f>
        <v>4.4319174194051021</v>
      </c>
      <c r="L239" s="35">
        <f>VLOOKUP($H239,'[20]Forward Price Curve'!$D$75:$AZ$447,$Q$17-3)</f>
        <v>4.563695392953929</v>
      </c>
      <c r="M239" s="104">
        <f t="shared" si="10"/>
        <v>2034</v>
      </c>
      <c r="N239" s="3"/>
      <c r="O239" s="3"/>
    </row>
    <row r="240" spans="8:15">
      <c r="H240" s="31">
        <f>'[20]Forward Price Curve'!D328</f>
        <v>49157</v>
      </c>
      <c r="I240" s="35">
        <f>VLOOKUP(H240,'[20]Forward Price Curve'!$D$75:$AZ$447,$O$17-3)</f>
        <v>4.8250183625671701</v>
      </c>
      <c r="J240" s="35">
        <f>VLOOKUP(H240,'[20]Forward Price Curve'!$D$75:$AZ$447,$R$17-3)</f>
        <v>4.8351572655378687</v>
      </c>
      <c r="K240" s="35">
        <f>VLOOKUP(H240,'[20]Forward Price Curve'!$D$75:$AZ$447,$P$17-3)</f>
        <v>4.5044110610150216</v>
      </c>
      <c r="L240" s="35">
        <f>VLOOKUP($H240,'[20]Forward Price Curve'!$D$75:$AZ$447,$Q$17-3)</f>
        <v>4.6113717956438824</v>
      </c>
      <c r="M240" s="104">
        <f t="shared" si="10"/>
        <v>2034</v>
      </c>
      <c r="N240" s="3"/>
      <c r="O240" s="3"/>
    </row>
    <row r="241" spans="8:15">
      <c r="H241" s="31">
        <f>'[20]Forward Price Curve'!D329</f>
        <v>49188</v>
      </c>
      <c r="I241" s="35">
        <f>VLOOKUP(H241,'[20]Forward Price Curve'!$D$75:$AZ$447,$O$17-3)</f>
        <v>4.7946016536550742</v>
      </c>
      <c r="J241" s="35">
        <f>VLOOKUP(H241,'[20]Forward Price Curve'!$D$75:$AZ$447,$R$17-3)</f>
        <v>4.8047405566257728</v>
      </c>
      <c r="K241" s="35">
        <f>VLOOKUP(H241,'[20]Forward Price Curve'!$D$75:$AZ$447,$P$17-3)</f>
        <v>4.4215611848893994</v>
      </c>
      <c r="L241" s="35">
        <f>VLOOKUP($H241,'[20]Forward Price Curve'!$D$75:$AZ$447,$Q$17-3)</f>
        <v>4.5963160895312649</v>
      </c>
      <c r="M241" s="104">
        <f t="shared" si="10"/>
        <v>2034</v>
      </c>
      <c r="N241" s="3"/>
      <c r="O241" s="3"/>
    </row>
    <row r="242" spans="8:15">
      <c r="H242" s="31">
        <f>'[20]Forward Price Curve'!D330</f>
        <v>49218</v>
      </c>
      <c r="I242" s="35">
        <f>VLOOKUP(H242,'[20]Forward Price Curve'!$D$75:$AZ$447,$O$17-3)</f>
        <v>4.8047405566257737</v>
      </c>
      <c r="J242" s="35">
        <f>VLOOKUP(H242,'[20]Forward Price Curve'!$D$75:$AZ$447,$R$17-3)</f>
        <v>4.8148794595964723</v>
      </c>
      <c r="K242" s="35">
        <f>VLOOKUP(H242,'[20]Forward Price Curve'!$D$75:$AZ$447,$P$17-3)</f>
        <v>4.5924390543984952</v>
      </c>
      <c r="L242" s="35">
        <f>VLOOKUP($H242,'[20]Forward Price Curve'!$D$75:$AZ$447,$Q$17-3)</f>
        <v>4.6866503262069656</v>
      </c>
      <c r="M242" s="104">
        <f t="shared" si="10"/>
        <v>2034</v>
      </c>
      <c r="N242" s="3"/>
      <c r="O242" s="3"/>
    </row>
    <row r="243" spans="8:15">
      <c r="H243" s="31">
        <f>'[20]Forward Price Curve'!D331</f>
        <v>49249</v>
      </c>
      <c r="I243" s="35">
        <f>VLOOKUP(H243,'[20]Forward Price Curve'!$D$75:$AZ$447,$O$17-3)</f>
        <v>5.1190465487174288</v>
      </c>
      <c r="J243" s="35">
        <f>VLOOKUP(H243,'[20]Forward Price Curve'!$D$75:$AZ$447,$R$17-3)</f>
        <v>5.1291854516881275</v>
      </c>
      <c r="K243" s="35">
        <f>VLOOKUP(H243,'[20]Forward Price Curve'!$D$75:$AZ$447,$P$17-3)</f>
        <v>5.1568538355042985</v>
      </c>
      <c r="L243" s="35">
        <f>VLOOKUP($H243,'[20]Forward Price Curve'!$D$75:$AZ$447,$Q$17-3)</f>
        <v>4.8723373682625715</v>
      </c>
      <c r="M243" s="104">
        <f t="shared" si="10"/>
        <v>2034</v>
      </c>
      <c r="N243" s="3"/>
      <c r="O243" s="3"/>
    </row>
    <row r="244" spans="8:15">
      <c r="H244" s="31">
        <f>'[20]Forward Price Curve'!D332</f>
        <v>49279</v>
      </c>
      <c r="I244" s="35">
        <f>VLOOKUP(H244,'[20]Forward Price Curve'!$D$75:$AZ$447,$O$17-3)</f>
        <v>5.5246026675453717</v>
      </c>
      <c r="J244" s="35">
        <f>VLOOKUP(H244,'[20]Forward Price Curve'!$D$75:$AZ$447,$R$17-3)</f>
        <v>5.5347415705160703</v>
      </c>
      <c r="K244" s="35">
        <f>VLOOKUP(H244,'[20]Forward Price Curve'!$D$75:$AZ$447,$P$17-3)</f>
        <v>5.5193220435538981</v>
      </c>
      <c r="L244" s="35">
        <f>VLOOKUP($H244,'[20]Forward Price Curve'!$D$75:$AZ$447,$Q$17-3)</f>
        <v>5.2336743149653717</v>
      </c>
      <c r="M244" s="104">
        <f t="shared" si="10"/>
        <v>2034</v>
      </c>
      <c r="N244" s="3"/>
      <c r="O244" s="3"/>
    </row>
    <row r="245" spans="8:15">
      <c r="H245" s="31">
        <f>'[20]Forward Price Curve'!D333</f>
        <v>49310</v>
      </c>
      <c r="I245" s="35">
        <f>VLOOKUP(H245,'[20]Forward Price Curve'!$D$75:$AZ$447,$O$17-3)</f>
        <v>5.5550193764574676</v>
      </c>
      <c r="J245" s="35">
        <f>VLOOKUP(H245,'[20]Forward Price Curve'!$D$75:$AZ$447,$R$17-3)</f>
        <v>5.5651582794281653</v>
      </c>
      <c r="K245" s="35">
        <f>VLOOKUP(H245,'[20]Forward Price Curve'!$D$75:$AZ$447,$P$17-3)</f>
        <v>5.5607469816167088</v>
      </c>
      <c r="L245" s="35">
        <f>VLOOKUP($H245,'[20]Forward Price Curve'!$D$75:$AZ$447,$Q$17-3)</f>
        <v>5.2953023386530162</v>
      </c>
      <c r="M245" s="104">
        <f t="shared" si="10"/>
        <v>2035</v>
      </c>
      <c r="N245" s="3"/>
      <c r="O245" s="3"/>
    </row>
    <row r="246" spans="8:15">
      <c r="H246" s="31">
        <f>'[20]Forward Price Curve'!D334</f>
        <v>49341</v>
      </c>
      <c r="I246" s="35">
        <f>VLOOKUP(H246,'[20]Forward Price Curve'!$D$75:$AZ$447,$O$17-3)</f>
        <v>5.3623802200141952</v>
      </c>
      <c r="J246" s="35">
        <f>VLOOKUP(H246,'[20]Forward Price Curve'!$D$75:$AZ$447,$R$17-3)</f>
        <v>5.372519122984893</v>
      </c>
      <c r="K246" s="35">
        <f>VLOOKUP(H246,'[20]Forward Price Curve'!$D$75:$AZ$447,$P$17-3)</f>
        <v>5.3743347603340581</v>
      </c>
      <c r="L246" s="35">
        <f>VLOOKUP($H246,'[20]Forward Price Curve'!$D$75:$AZ$447,$Q$17-3)</f>
        <v>5.0705708320786913</v>
      </c>
      <c r="M246" s="104">
        <f t="shared" si="10"/>
        <v>2035</v>
      </c>
      <c r="N246" s="3"/>
      <c r="O246" s="3"/>
    </row>
    <row r="247" spans="8:15">
      <c r="H247" s="31">
        <f>'[20]Forward Price Curve'!D335</f>
        <v>49369</v>
      </c>
      <c r="I247" s="35">
        <f>VLOOKUP(H247,'[20]Forward Price Curve'!$D$75:$AZ$447,$O$17-3)</f>
        <v>5.169741063570922</v>
      </c>
      <c r="J247" s="35">
        <f>VLOOKUP(H247,'[20]Forward Price Curve'!$D$75:$AZ$447,$R$17-3)</f>
        <v>5.1798799665416198</v>
      </c>
      <c r="K247" s="35">
        <f>VLOOKUP(H247,'[20]Forward Price Curve'!$D$75:$AZ$447,$P$17-3)</f>
        <v>5.0532914903472701</v>
      </c>
      <c r="L247" s="35">
        <f>VLOOKUP($H247,'[20]Forward Price Curve'!$D$75:$AZ$447,$Q$17-3)</f>
        <v>4.8949209274314969</v>
      </c>
      <c r="M247" s="104">
        <f t="shared" si="10"/>
        <v>2035</v>
      </c>
      <c r="N247" s="3"/>
      <c r="O247" s="3"/>
    </row>
    <row r="248" spans="8:15">
      <c r="H248" s="31">
        <f>'[20]Forward Price Curve'!D336</f>
        <v>49400</v>
      </c>
      <c r="I248" s="35">
        <f>VLOOKUP(H248,'[20]Forward Price Curve'!$D$75:$AZ$447,$O$17-3)</f>
        <v>4.713490429889486</v>
      </c>
      <c r="J248" s="35">
        <f>VLOOKUP(H248,'[20]Forward Price Curve'!$D$75:$AZ$447,$R$17-3)</f>
        <v>4.7236293328601837</v>
      </c>
      <c r="K248" s="35">
        <f>VLOOKUP(H248,'[20]Forward Price Curve'!$D$75:$AZ$447,$P$17-3)</f>
        <v>4.5354797645621305</v>
      </c>
      <c r="L248" s="35">
        <f>VLOOKUP($H248,'[20]Forward Price Curve'!$D$75:$AZ$447,$Q$17-3)</f>
        <v>4.6389739235170131</v>
      </c>
      <c r="M248" s="104">
        <f t="shared" si="10"/>
        <v>2035</v>
      </c>
      <c r="N248" s="3"/>
      <c r="O248" s="3"/>
    </row>
    <row r="249" spans="8:15">
      <c r="H249" s="31">
        <f>'[20]Forward Price Curve'!D337</f>
        <v>49430</v>
      </c>
      <c r="I249" s="35">
        <f>VLOOKUP(H249,'[20]Forward Price Curve'!$D$75:$AZ$447,$O$17-3)</f>
        <v>4.7337682358308832</v>
      </c>
      <c r="J249" s="35">
        <f>VLOOKUP(H249,'[20]Forward Price Curve'!$D$75:$AZ$447,$R$17-3)</f>
        <v>4.7439071388015819</v>
      </c>
      <c r="K249" s="35">
        <f>VLOOKUP(H249,'[20]Forward Price Curve'!$D$75:$AZ$447,$P$17-3)</f>
        <v>4.4992329437571703</v>
      </c>
      <c r="L249" s="35">
        <f>VLOOKUP($H249,'[20]Forward Price Curve'!$D$75:$AZ$447,$Q$17-3)</f>
        <v>4.5737325303623404</v>
      </c>
      <c r="M249" s="104">
        <f t="shared" si="10"/>
        <v>2035</v>
      </c>
      <c r="N249" s="3"/>
      <c r="O249" s="3"/>
    </row>
    <row r="250" spans="8:15">
      <c r="H250" s="31">
        <f>'[20]Forward Price Curve'!D338</f>
        <v>49461</v>
      </c>
      <c r="I250" s="35">
        <f>VLOOKUP(H250,'[20]Forward Price Curve'!$D$75:$AZ$447,$O$17-3)</f>
        <v>4.7439071388015819</v>
      </c>
      <c r="J250" s="35">
        <f>VLOOKUP(H250,'[20]Forward Price Curve'!$D$75:$AZ$447,$R$17-3)</f>
        <v>4.7540460417722796</v>
      </c>
      <c r="K250" s="35">
        <f>VLOOKUP(H250,'[20]Forward Price Curve'!$D$75:$AZ$447,$P$17-3)</f>
        <v>4.478520474725765</v>
      </c>
      <c r="L250" s="35">
        <f>VLOOKUP($H250,'[20]Forward Price Curve'!$D$75:$AZ$447,$Q$17-3)</f>
        <v>4.6113717956438824</v>
      </c>
      <c r="M250" s="104">
        <f t="shared" si="10"/>
        <v>2035</v>
      </c>
      <c r="N250" s="3"/>
      <c r="O250" s="3"/>
    </row>
    <row r="251" spans="8:15">
      <c r="H251" s="31">
        <f>'[20]Forward Price Curve'!D339</f>
        <v>49491</v>
      </c>
      <c r="I251" s="35">
        <f>VLOOKUP(H251,'[20]Forward Price Curve'!$D$75:$AZ$447,$O$17-3)</f>
        <v>4.8858517803913619</v>
      </c>
      <c r="J251" s="35">
        <f>VLOOKUP(H251,'[20]Forward Price Curve'!$D$75:$AZ$447,$R$17-3)</f>
        <v>4.8959906833620606</v>
      </c>
      <c r="K251" s="35">
        <f>VLOOKUP(H251,'[20]Forward Price Curve'!$D$75:$AZ$447,$P$17-3)</f>
        <v>4.5303016473042792</v>
      </c>
      <c r="L251" s="35">
        <f>VLOOKUP($H251,'[20]Forward Price Curve'!$D$75:$AZ$447,$Q$17-3)</f>
        <v>4.6741039044464516</v>
      </c>
      <c r="M251" s="104">
        <f t="shared" si="10"/>
        <v>2035</v>
      </c>
      <c r="N251" s="3"/>
      <c r="O251" s="3"/>
    </row>
    <row r="252" spans="8:15">
      <c r="H252" s="31">
        <f>'[20]Forward Price Curve'!D340</f>
        <v>49522</v>
      </c>
      <c r="I252" s="35">
        <f>VLOOKUP(H252,'[20]Forward Price Curve'!$D$75:$AZ$447,$O$17-3)</f>
        <v>4.9365462952448551</v>
      </c>
      <c r="J252" s="35">
        <f>VLOOKUP(H252,'[20]Forward Price Curve'!$D$75:$AZ$447,$R$17-3)</f>
        <v>4.9466851982155529</v>
      </c>
      <c r="K252" s="35">
        <f>VLOOKUP(H252,'[20]Forward Price Curve'!$D$75:$AZ$447,$P$17-3)</f>
        <v>4.6079734061720501</v>
      </c>
      <c r="L252" s="35">
        <f>VLOOKUP($H252,'[20]Forward Price Curve'!$D$75:$AZ$447,$Q$17-3)</f>
        <v>4.7217803071364042</v>
      </c>
      <c r="M252" s="104">
        <f t="shared" si="10"/>
        <v>2035</v>
      </c>
      <c r="N252" s="3"/>
      <c r="O252" s="3"/>
    </row>
    <row r="253" spans="8:15">
      <c r="H253" s="31">
        <f>'[20]Forward Price Curve'!D341</f>
        <v>49553</v>
      </c>
      <c r="I253" s="35">
        <f>VLOOKUP(H253,'[20]Forward Price Curve'!$D$75:$AZ$447,$O$17-3)</f>
        <v>4.9669630041569501</v>
      </c>
      <c r="J253" s="35">
        <f>VLOOKUP(H253,'[20]Forward Price Curve'!$D$75:$AZ$447,$R$17-3)</f>
        <v>4.9771019071276479</v>
      </c>
      <c r="K253" s="35">
        <f>VLOOKUP(H253,'[20]Forward Price Curve'!$D$75:$AZ$447,$P$17-3)</f>
        <v>4.5820828198827925</v>
      </c>
      <c r="L253" s="35">
        <f>VLOOKUP($H253,'[20]Forward Price Curve'!$D$75:$AZ$447,$Q$17-3)</f>
        <v>4.7669474254742541</v>
      </c>
      <c r="M253" s="104">
        <f t="shared" si="10"/>
        <v>2035</v>
      </c>
      <c r="N253" s="3"/>
      <c r="O253" s="3"/>
    </row>
    <row r="254" spans="8:15">
      <c r="H254" s="31">
        <f>'[20]Forward Price Curve'!D342</f>
        <v>49583</v>
      </c>
      <c r="I254" s="35">
        <f>VLOOKUP(H254,'[20]Forward Price Curve'!$D$75:$AZ$447,$O$17-3)</f>
        <v>4.9872408100983474</v>
      </c>
      <c r="J254" s="35">
        <f>VLOOKUP(H254,'[20]Forward Price Curve'!$D$75:$AZ$447,$R$17-3)</f>
        <v>4.997379713069046</v>
      </c>
      <c r="K254" s="35">
        <f>VLOOKUP(H254,'[20]Forward Price Curve'!$D$75:$AZ$447,$P$17-3)</f>
        <v>4.7374263376183352</v>
      </c>
      <c r="L254" s="35">
        <f>VLOOKUP($H254,'[20]Forward Price Curve'!$D$75:$AZ$447,$Q$17-3)</f>
        <v>4.8673187995583662</v>
      </c>
      <c r="M254" s="104">
        <f t="shared" si="10"/>
        <v>2035</v>
      </c>
      <c r="N254" s="3"/>
      <c r="O254" s="3"/>
    </row>
    <row r="255" spans="8:15">
      <c r="H255" s="31">
        <f>'[20]Forward Price Curve'!D343</f>
        <v>49614</v>
      </c>
      <c r="I255" s="35">
        <f>VLOOKUP(H255,'[20]Forward Price Curve'!$D$75:$AZ$447,$O$17-3)</f>
        <v>5.2711300932779075</v>
      </c>
      <c r="J255" s="35">
        <f>VLOOKUP(H255,'[20]Forward Price Curve'!$D$75:$AZ$447,$R$17-3)</f>
        <v>5.2812689962486061</v>
      </c>
      <c r="K255" s="35">
        <f>VLOOKUP(H255,'[20]Forward Price Curve'!$D$75:$AZ$447,$P$17-3)</f>
        <v>5.3070192359819908</v>
      </c>
      <c r="L255" s="35">
        <f>VLOOKUP($H255,'[20]Forward Price Curve'!$D$75:$AZ$447,$Q$17-3)</f>
        <v>5.0228944293887388</v>
      </c>
      <c r="M255" s="104">
        <f t="shared" si="10"/>
        <v>2035</v>
      </c>
      <c r="N255" s="3"/>
      <c r="O255" s="3"/>
    </row>
    <row r="256" spans="8:15">
      <c r="H256" s="31">
        <f>'[20]Forward Price Curve'!D344</f>
        <v>49644</v>
      </c>
      <c r="I256" s="35">
        <f>VLOOKUP(H256,'[20]Forward Price Curve'!$D$75:$AZ$447,$O$17-3)</f>
        <v>5.5854360853695635</v>
      </c>
      <c r="J256" s="35">
        <f>VLOOKUP(H256,'[20]Forward Price Curve'!$D$75:$AZ$447,$R$17-3)</f>
        <v>5.5955749883402612</v>
      </c>
      <c r="K256" s="35">
        <f>VLOOKUP(H256,'[20]Forward Price Curve'!$D$75:$AZ$447,$P$17-3)</f>
        <v>5.7109123820943992</v>
      </c>
      <c r="L256" s="35">
        <f>VLOOKUP($H256,'[20]Forward Price Curve'!$D$75:$AZ$447,$Q$17-3)</f>
        <v>5.2938971394158383</v>
      </c>
      <c r="M256" s="104">
        <f t="shared" si="10"/>
        <v>2035</v>
      </c>
      <c r="N256" s="3"/>
      <c r="O256" s="3"/>
    </row>
    <row r="257" spans="8:15">
      <c r="H257" s="31">
        <f>'[20]Forward Price Curve'!D345</f>
        <v>49675</v>
      </c>
      <c r="I257" s="35">
        <f>VLOOKUP(H257,'[20]Forward Price Curve'!$D$75:$AZ$447,$O$17-3)</f>
        <v>5.6158527942816594</v>
      </c>
      <c r="J257" s="35">
        <f>VLOOKUP(H257,'[20]Forward Price Curve'!$D$75:$AZ$447,$R$17-3)</f>
        <v>5.6259916972523571</v>
      </c>
      <c r="K257" s="35">
        <f>VLOOKUP(H257,'[20]Forward Price Curve'!$D$75:$AZ$447,$P$17-3)</f>
        <v>5.741981085641509</v>
      </c>
      <c r="L257" s="35">
        <f>VLOOKUP($H257,'[20]Forward Price Curve'!$D$75:$AZ$447,$Q$17-3)</f>
        <v>5.3555251631034828</v>
      </c>
      <c r="M257" s="104">
        <f t="shared" si="10"/>
        <v>2036</v>
      </c>
      <c r="N257" s="3"/>
      <c r="O257" s="3"/>
    </row>
    <row r="258" spans="8:15">
      <c r="H258" s="31">
        <f>'[20]Forward Price Curve'!D346</f>
        <v>49706</v>
      </c>
      <c r="I258" s="35">
        <f>VLOOKUP(H258,'[20]Forward Price Curve'!$D$75:$AZ$447,$O$17-3)</f>
        <v>5.4434914437797834</v>
      </c>
      <c r="J258" s="35">
        <f>VLOOKUP(H258,'[20]Forward Price Curve'!$D$75:$AZ$447,$R$17-3)</f>
        <v>5.4536303467504821</v>
      </c>
      <c r="K258" s="35">
        <f>VLOOKUP(H258,'[20]Forward Price Curve'!$D$75:$AZ$447,$P$17-3)</f>
        <v>5.5193220435538981</v>
      </c>
      <c r="L258" s="35">
        <f>VLOOKUP($H258,'[20]Forward Price Curve'!$D$75:$AZ$447,$Q$17-3)</f>
        <v>5.1508679313459798</v>
      </c>
      <c r="M258" s="104">
        <f t="shared" si="10"/>
        <v>2036</v>
      </c>
      <c r="N258" s="3"/>
      <c r="O258" s="3"/>
    </row>
    <row r="259" spans="8:15">
      <c r="H259" s="31">
        <f>'[20]Forward Price Curve'!D347</f>
        <v>49735</v>
      </c>
      <c r="I259" s="35">
        <f>VLOOKUP(H259,'[20]Forward Price Curve'!$D$75:$AZ$447,$O$17-3)</f>
        <v>5.2407133843658116</v>
      </c>
      <c r="J259" s="35">
        <f>VLOOKUP(H259,'[20]Forward Price Curve'!$D$75:$AZ$447,$R$17-3)</f>
        <v>5.2508522873365102</v>
      </c>
      <c r="K259" s="35">
        <f>VLOOKUP(H259,'[20]Forward Price Curve'!$D$75:$AZ$447,$P$17-3)</f>
        <v>5.198278773567111</v>
      </c>
      <c r="L259" s="35">
        <f>VLOOKUP($H259,'[20]Forward Price Curve'!$D$75:$AZ$447,$Q$17-3)</f>
        <v>4.9651808892903748</v>
      </c>
      <c r="M259" s="104">
        <f t="shared" si="10"/>
        <v>2036</v>
      </c>
      <c r="N259" s="3"/>
      <c r="O259" s="3"/>
    </row>
    <row r="260" spans="8:15">
      <c r="H260" s="31">
        <f>'[20]Forward Price Curve'!D348</f>
        <v>49766</v>
      </c>
      <c r="I260" s="35">
        <f>VLOOKUP(H260,'[20]Forward Price Curve'!$D$75:$AZ$447,$O$17-3)</f>
        <v>4.8858517803913619</v>
      </c>
      <c r="J260" s="35">
        <f>VLOOKUP(H260,'[20]Forward Price Curve'!$D$75:$AZ$447,$R$17-3)</f>
        <v>4.8959906833620606</v>
      </c>
      <c r="K260" s="35">
        <f>VLOOKUP(H260,'[20]Forward Price Curve'!$D$75:$AZ$447,$P$17-3)</f>
        <v>4.7426044548761874</v>
      </c>
      <c r="L260" s="35">
        <f>VLOOKUP($H260,'[20]Forward Price Curve'!$D$75:$AZ$447,$Q$17-3)</f>
        <v>4.8096052594600023</v>
      </c>
      <c r="M260" s="104">
        <f t="shared" si="10"/>
        <v>2036</v>
      </c>
      <c r="N260" s="3"/>
      <c r="O260" s="3"/>
    </row>
    <row r="261" spans="8:15">
      <c r="H261" s="31">
        <f>'[20]Forward Price Curve'!D349</f>
        <v>49796</v>
      </c>
      <c r="I261" s="35">
        <f>VLOOKUP(H261,'[20]Forward Price Curve'!$D$75:$AZ$447,$O$17-3)</f>
        <v>4.9061295863327592</v>
      </c>
      <c r="J261" s="35">
        <f>VLOOKUP(H261,'[20]Forward Price Curve'!$D$75:$AZ$447,$R$17-3)</f>
        <v>4.9162684893034569</v>
      </c>
      <c r="K261" s="35">
        <f>VLOOKUP(H261,'[20]Forward Price Curve'!$D$75:$AZ$447,$P$17-3)</f>
        <v>4.6856451650398219</v>
      </c>
      <c r="L261" s="35">
        <f>VLOOKUP($H261,'[20]Forward Price Curve'!$D$75:$AZ$447,$Q$17-3)</f>
        <v>4.7443638663053296</v>
      </c>
      <c r="M261" s="104">
        <f t="shared" si="10"/>
        <v>2036</v>
      </c>
      <c r="N261" s="3"/>
      <c r="O261" s="3"/>
    </row>
    <row r="262" spans="8:15">
      <c r="H262" s="31">
        <f>'[20]Forward Price Curve'!D350</f>
        <v>49827</v>
      </c>
      <c r="I262" s="35">
        <f>VLOOKUP(H262,'[20]Forward Price Curve'!$D$75:$AZ$447,$O$17-3)</f>
        <v>4.9162684893034569</v>
      </c>
      <c r="J262" s="35">
        <f>VLOOKUP(H262,'[20]Forward Price Curve'!$D$75:$AZ$447,$R$17-3)</f>
        <v>4.9264073922741556</v>
      </c>
      <c r="K262" s="35">
        <f>VLOOKUP(H262,'[20]Forward Price Curve'!$D$75:$AZ$447,$P$17-3)</f>
        <v>4.6908232822976732</v>
      </c>
      <c r="L262" s="35">
        <f>VLOOKUP($H262,'[20]Forward Price Curve'!$D$75:$AZ$447,$Q$17-3)</f>
        <v>4.7820031315868716</v>
      </c>
      <c r="M262" s="104">
        <f t="shared" si="10"/>
        <v>2036</v>
      </c>
      <c r="N262" s="3"/>
      <c r="O262" s="3"/>
    </row>
    <row r="263" spans="8:15">
      <c r="H263" s="31">
        <f>'[20]Forward Price Curve'!D351</f>
        <v>49857</v>
      </c>
      <c r="I263" s="35">
        <f>VLOOKUP(H263,'[20]Forward Price Curve'!$D$75:$AZ$447,$O$17-3)</f>
        <v>5.0987687427760324</v>
      </c>
      <c r="J263" s="35">
        <f>VLOOKUP(H263,'[20]Forward Price Curve'!$D$75:$AZ$447,$R$17-3)</f>
        <v>5.1089076457467302</v>
      </c>
      <c r="K263" s="35">
        <f>VLOOKUP(H263,'[20]Forward Price Curve'!$D$75:$AZ$447,$P$17-3)</f>
        <v>4.7477825721340388</v>
      </c>
      <c r="L263" s="35">
        <f>VLOOKUP($H263,'[20]Forward Price Curve'!$D$75:$AZ$447,$Q$17-3)</f>
        <v>4.8848837900230855</v>
      </c>
      <c r="M263" s="104">
        <f t="shared" si="10"/>
        <v>2036</v>
      </c>
      <c r="N263" s="3"/>
      <c r="O263" s="3"/>
    </row>
    <row r="264" spans="8:15">
      <c r="H264" s="31">
        <f>'[20]Forward Price Curve'!D352</f>
        <v>49888</v>
      </c>
      <c r="I264" s="35">
        <f>VLOOKUP(H264,'[20]Forward Price Curve'!$D$75:$AZ$447,$O$17-3)</f>
        <v>5.1494632576295247</v>
      </c>
      <c r="J264" s="35">
        <f>VLOOKUP(H264,'[20]Forward Price Curve'!$D$75:$AZ$447,$R$17-3)</f>
        <v>5.1596021606002234</v>
      </c>
      <c r="K264" s="35">
        <f>VLOOKUP(H264,'[20]Forward Price Curve'!$D$75:$AZ$447,$P$17-3)</f>
        <v>4.8099199792282556</v>
      </c>
      <c r="L264" s="35">
        <f>VLOOKUP($H264,'[20]Forward Price Curve'!$D$75:$AZ$447,$Q$17-3)</f>
        <v>4.932560192713038</v>
      </c>
      <c r="M264" s="104">
        <f t="shared" si="10"/>
        <v>2036</v>
      </c>
      <c r="N264" s="3"/>
      <c r="O264" s="3"/>
    </row>
    <row r="265" spans="8:15">
      <c r="H265" s="31">
        <f>'[20]Forward Price Curve'!D353</f>
        <v>49919</v>
      </c>
      <c r="I265" s="35">
        <f>VLOOKUP(H265,'[20]Forward Price Curve'!$D$75:$AZ$447,$O$17-3)</f>
        <v>5.1494632576295247</v>
      </c>
      <c r="J265" s="35">
        <f>VLOOKUP(H265,'[20]Forward Price Curve'!$D$75:$AZ$447,$R$17-3)</f>
        <v>5.1596021606002234</v>
      </c>
      <c r="K265" s="35">
        <f>VLOOKUP(H265,'[20]Forward Price Curve'!$D$75:$AZ$447,$P$17-3)</f>
        <v>4.7374263376183352</v>
      </c>
      <c r="L265" s="35">
        <f>VLOOKUP($H265,'[20]Forward Price Curve'!$D$75:$AZ$447,$Q$17-3)</f>
        <v>4.9476158988256547</v>
      </c>
      <c r="M265" s="104">
        <f t="shared" si="10"/>
        <v>2036</v>
      </c>
      <c r="N265" s="3"/>
      <c r="O265" s="3"/>
    </row>
    <row r="266" spans="8:15">
      <c r="H266" s="31">
        <f>'[20]Forward Price Curve'!D354</f>
        <v>49949</v>
      </c>
      <c r="I266" s="35">
        <f>VLOOKUP(H266,'[20]Forward Price Curve'!$D$75:$AZ$447,$O$17-3)</f>
        <v>5.1798799665416206</v>
      </c>
      <c r="J266" s="35">
        <f>VLOOKUP(H266,'[20]Forward Price Curve'!$D$75:$AZ$447,$R$17-3)</f>
        <v>5.1900188695123193</v>
      </c>
      <c r="K266" s="35">
        <f>VLOOKUP(H266,'[20]Forward Price Curve'!$D$75:$AZ$447,$P$17-3)</f>
        <v>5.0015103177687568</v>
      </c>
      <c r="L266" s="35">
        <f>VLOOKUP($H266,'[20]Forward Price Curve'!$D$75:$AZ$447,$Q$17-3)</f>
        <v>5.0580244103181764</v>
      </c>
      <c r="M266" s="104">
        <f t="shared" si="10"/>
        <v>2036</v>
      </c>
      <c r="N266" s="3"/>
      <c r="O266" s="3"/>
    </row>
    <row r="267" spans="8:15">
      <c r="H267" s="31">
        <f>'[20]Forward Price Curve'!D355</f>
        <v>49980</v>
      </c>
      <c r="I267" s="35">
        <f>VLOOKUP(H267,'[20]Forward Price Curve'!$D$75:$AZ$447,$O$17-3)</f>
        <v>5.5043248616039744</v>
      </c>
      <c r="J267" s="35">
        <f>VLOOKUP(H267,'[20]Forward Price Curve'!$D$75:$AZ$447,$R$17-3)</f>
        <v>5.514463764574673</v>
      </c>
      <c r="K267" s="35">
        <f>VLOOKUP(H267,'[20]Forward Price Curve'!$D$75:$AZ$447,$P$17-3)</f>
        <v>5.5193220435538981</v>
      </c>
      <c r="L267" s="35">
        <f>VLOOKUP($H267,'[20]Forward Price Curve'!$D$75:$AZ$447,$Q$17-3)</f>
        <v>5.2537485897821936</v>
      </c>
      <c r="M267" s="104">
        <f t="shared" si="10"/>
        <v>2036</v>
      </c>
      <c r="N267" s="3"/>
      <c r="O267" s="3"/>
    </row>
    <row r="268" spans="8:15">
      <c r="H268" s="31">
        <f>'[20]Forward Price Curve'!D356</f>
        <v>50010</v>
      </c>
      <c r="I268" s="35">
        <f>VLOOKUP(H268,'[20]Forward Price Curve'!$D$75:$AZ$447,$O$17-3)</f>
        <v>5.7679363388421372</v>
      </c>
      <c r="J268" s="35">
        <f>VLOOKUP(H268,'[20]Forward Price Curve'!$D$75:$AZ$447,$R$17-3)</f>
        <v>5.7780752418128358</v>
      </c>
      <c r="K268" s="35">
        <f>VLOOKUP(H268,'[20]Forward Price Curve'!$D$75:$AZ$447,$P$17-3)</f>
        <v>5.8973246033770508</v>
      </c>
      <c r="L268" s="35">
        <f>VLOOKUP($H268,'[20]Forward Price Curve'!$D$75:$AZ$447,$Q$17-3)</f>
        <v>5.474565612767238</v>
      </c>
      <c r="M268" s="104">
        <f t="shared" si="10"/>
        <v>2036</v>
      </c>
      <c r="N268" s="3"/>
      <c r="O268" s="3"/>
    </row>
    <row r="269" spans="8:15">
      <c r="H269" s="31">
        <f>'[20]Forward Price Curve'!D357</f>
        <v>50041</v>
      </c>
      <c r="I269" s="35">
        <f>VLOOKUP(H269,'[20]Forward Price Curve'!$D$75:$AZ$447,$O$17-3)</f>
        <v>5.6158527942816594</v>
      </c>
      <c r="J269" s="35">
        <f>VLOOKUP(H269,'[20]Forward Price Curve'!$D$75:$AZ$447,$R$17-3)</f>
        <v>5.6259916972523571</v>
      </c>
      <c r="K269" s="35">
        <f>VLOOKUP(H269,'[20]Forward Price Curve'!$D$75:$AZ$447,$P$17-3)</f>
        <v>5.7316248511258046</v>
      </c>
      <c r="L269" s="35">
        <f>VLOOKUP($H269,'[20]Forward Price Curve'!$D$75:$AZ$447,$Q$17-3)</f>
        <v>5.3555251631034828</v>
      </c>
      <c r="M269" s="104">
        <f t="shared" si="10"/>
        <v>2037</v>
      </c>
      <c r="N269" s="3"/>
      <c r="O269" s="3"/>
    </row>
    <row r="270" spans="8:15">
      <c r="H270" s="31">
        <f>'[20]Forward Price Curve'!D358</f>
        <v>50072</v>
      </c>
      <c r="I270" s="35">
        <f>VLOOKUP(H270,'[20]Forward Price Curve'!$D$75:$AZ$447,$O$17-3)</f>
        <v>5.4637692497211798</v>
      </c>
      <c r="J270" s="35">
        <f>VLOOKUP(H270,'[20]Forward Price Curve'!$D$75:$AZ$447,$R$17-3)</f>
        <v>5.4739081526918785</v>
      </c>
      <c r="K270" s="35">
        <f>VLOOKUP(H270,'[20]Forward Price Curve'!$D$75:$AZ$447,$P$17-3)</f>
        <v>5.5400345125853034</v>
      </c>
      <c r="L270" s="35">
        <f>VLOOKUP($H270,'[20]Forward Price Curve'!$D$75:$AZ$447,$Q$17-3)</f>
        <v>5.1709422061628025</v>
      </c>
      <c r="M270" s="104">
        <f t="shared" si="10"/>
        <v>2037</v>
      </c>
      <c r="N270" s="3"/>
      <c r="O270" s="3"/>
    </row>
    <row r="271" spans="8:15">
      <c r="H271" s="31">
        <f>'[20]Forward Price Curve'!D359</f>
        <v>50100</v>
      </c>
      <c r="I271" s="35">
        <f>VLOOKUP(H271,'[20]Forward Price Curve'!$D$75:$AZ$447,$O$17-3)</f>
        <v>5.2812689962486061</v>
      </c>
      <c r="J271" s="35">
        <f>VLOOKUP(H271,'[20]Forward Price Curve'!$D$75:$AZ$447,$R$17-3)</f>
        <v>5.2914078992193048</v>
      </c>
      <c r="K271" s="35">
        <f>VLOOKUP(H271,'[20]Forward Price Curve'!$D$75:$AZ$447,$P$17-3)</f>
        <v>5.229347477114219</v>
      </c>
      <c r="L271" s="35">
        <f>VLOOKUP($H271,'[20]Forward Price Curve'!$D$75:$AZ$447,$Q$17-3)</f>
        <v>5.0053294389240195</v>
      </c>
      <c r="M271" s="104">
        <f t="shared" si="10"/>
        <v>2037</v>
      </c>
      <c r="N271" s="3"/>
      <c r="O271" s="3"/>
    </row>
    <row r="272" spans="8:15">
      <c r="H272" s="31">
        <f>'[20]Forward Price Curve'!D360</f>
        <v>50131</v>
      </c>
      <c r="I272" s="35">
        <f>VLOOKUP(H272,'[20]Forward Price Curve'!$D$75:$AZ$447,$O$17-3)</f>
        <v>4.8452961685085683</v>
      </c>
      <c r="J272" s="35">
        <f>VLOOKUP(H272,'[20]Forward Price Curve'!$D$75:$AZ$447,$R$17-3)</f>
        <v>4.855435071479266</v>
      </c>
      <c r="K272" s="35">
        <f>VLOOKUP(H272,'[20]Forward Price Curve'!$D$75:$AZ$447,$P$17-3)</f>
        <v>4.6804670477819696</v>
      </c>
      <c r="L272" s="35">
        <f>VLOOKUP($H272,'[20]Forward Price Curve'!$D$75:$AZ$447,$Q$17-3)</f>
        <v>4.7694567098263576</v>
      </c>
      <c r="M272" s="104">
        <f t="shared" si="10"/>
        <v>2037</v>
      </c>
      <c r="N272" s="3"/>
      <c r="O272" s="3"/>
    </row>
    <row r="273" spans="8:15">
      <c r="H273" s="31">
        <f>'[20]Forward Price Curve'!D361</f>
        <v>50161</v>
      </c>
      <c r="I273" s="35">
        <f>VLOOKUP(H273,'[20]Forward Price Curve'!$D$75:$AZ$447,$O$17-3)</f>
        <v>4.8655739744499646</v>
      </c>
      <c r="J273" s="35">
        <f>VLOOKUP(H273,'[20]Forward Price Curve'!$D$75:$AZ$447,$R$17-3)</f>
        <v>4.8757128774206633</v>
      </c>
      <c r="K273" s="35">
        <f>VLOOKUP(H273,'[20]Forward Price Curve'!$D$75:$AZ$447,$P$17-3)</f>
        <v>4.7011795168133759</v>
      </c>
      <c r="L273" s="35">
        <f>VLOOKUP($H273,'[20]Forward Price Curve'!$D$75:$AZ$447,$Q$17-3)</f>
        <v>4.7042153166716849</v>
      </c>
      <c r="M273" s="104">
        <f t="shared" si="10"/>
        <v>2037</v>
      </c>
      <c r="N273" s="3"/>
      <c r="O273" s="3"/>
    </row>
    <row r="274" spans="8:15">
      <c r="H274" s="31">
        <f>'[20]Forward Price Curve'!D362</f>
        <v>50192</v>
      </c>
      <c r="I274" s="35">
        <f>VLOOKUP(H274,'[20]Forward Price Curve'!$D$75:$AZ$447,$O$17-3)</f>
        <v>4.8858517803913619</v>
      </c>
      <c r="J274" s="35">
        <f>VLOOKUP(H274,'[20]Forward Price Curve'!$D$75:$AZ$447,$R$17-3)</f>
        <v>4.8959906833620606</v>
      </c>
      <c r="K274" s="35">
        <f>VLOOKUP(H274,'[20]Forward Price Curve'!$D$75:$AZ$447,$P$17-3)</f>
        <v>4.7270701031026325</v>
      </c>
      <c r="L274" s="35">
        <f>VLOOKUP($H274,'[20]Forward Price Curve'!$D$75:$AZ$447,$Q$17-3)</f>
        <v>4.7518917193616375</v>
      </c>
      <c r="M274" s="104">
        <f t="shared" si="10"/>
        <v>2037</v>
      </c>
      <c r="N274" s="3"/>
      <c r="O274" s="3"/>
    </row>
    <row r="275" spans="8:15">
      <c r="H275" s="31">
        <f>'[20]Forward Price Curve'!D363</f>
        <v>50222</v>
      </c>
      <c r="I275" s="35">
        <f>VLOOKUP(H275,'[20]Forward Price Curve'!$D$75:$AZ$447,$O$17-3)</f>
        <v>5.0987687427760324</v>
      </c>
      <c r="J275" s="35">
        <f>VLOOKUP(H275,'[20]Forward Price Curve'!$D$75:$AZ$447,$R$17-3)</f>
        <v>5.1089076457467302</v>
      </c>
      <c r="K275" s="35">
        <f>VLOOKUP(H275,'[20]Forward Price Curve'!$D$75:$AZ$447,$P$17-3)</f>
        <v>4.7736731584232954</v>
      </c>
      <c r="L275" s="35">
        <f>VLOOKUP($H275,'[20]Forward Price Curve'!$D$75:$AZ$447,$Q$17-3)</f>
        <v>4.8848837900230855</v>
      </c>
      <c r="M275" s="104">
        <f t="shared" si="10"/>
        <v>2037</v>
      </c>
      <c r="N275" s="3"/>
      <c r="O275" s="3"/>
    </row>
    <row r="276" spans="8:15">
      <c r="H276" s="31">
        <f>'[20]Forward Price Curve'!D364</f>
        <v>50253</v>
      </c>
      <c r="I276" s="35">
        <f>VLOOKUP(H276,'[20]Forward Price Curve'!$D$75:$AZ$447,$O$17-3)</f>
        <v>5.169741063570922</v>
      </c>
      <c r="J276" s="35">
        <f>VLOOKUP(H276,'[20]Forward Price Curve'!$D$75:$AZ$447,$R$17-3)</f>
        <v>5.1798799665416198</v>
      </c>
      <c r="K276" s="35">
        <f>VLOOKUP(H276,'[20]Forward Price Curve'!$D$75:$AZ$447,$P$17-3)</f>
        <v>4.9393729106745399</v>
      </c>
      <c r="L276" s="35">
        <f>VLOOKUP($H276,'[20]Forward Price Curve'!$D$75:$AZ$447,$Q$17-3)</f>
        <v>4.9526344675298608</v>
      </c>
      <c r="M276" s="104">
        <f t="shared" si="10"/>
        <v>2037</v>
      </c>
      <c r="N276" s="3"/>
      <c r="O276" s="3"/>
    </row>
    <row r="277" spans="8:15">
      <c r="H277" s="31">
        <f>'[20]Forward Price Curve'!D365</f>
        <v>50284</v>
      </c>
      <c r="I277" s="35">
        <f>VLOOKUP(H277,'[20]Forward Price Curve'!$D$75:$AZ$447,$O$17-3)</f>
        <v>5.2001577724830179</v>
      </c>
      <c r="J277" s="35">
        <f>VLOOKUP(H277,'[20]Forward Price Curve'!$D$75:$AZ$447,$R$17-3)</f>
        <v>5.2102966754537157</v>
      </c>
      <c r="K277" s="35">
        <f>VLOOKUP(H277,'[20]Forward Price Curve'!$D$75:$AZ$447,$P$17-3)</f>
        <v>4.8668792690646203</v>
      </c>
      <c r="L277" s="35">
        <f>VLOOKUP($H277,'[20]Forward Price Curve'!$D$75:$AZ$447,$Q$17-3)</f>
        <v>4.9978015858677107</v>
      </c>
      <c r="M277" s="104">
        <f t="shared" si="10"/>
        <v>2037</v>
      </c>
      <c r="N277" s="3"/>
      <c r="O277" s="3"/>
    </row>
    <row r="278" spans="8:15">
      <c r="H278" s="31">
        <f>'[20]Forward Price Curve'!D366</f>
        <v>50314</v>
      </c>
      <c r="I278" s="35">
        <f>VLOOKUP(H278,'[20]Forward Price Curve'!$D$75:$AZ$447,$O$17-3)</f>
        <v>5.2305744813951138</v>
      </c>
      <c r="J278" s="35">
        <f>VLOOKUP(H278,'[20]Forward Price Curve'!$D$75:$AZ$447,$R$17-3)</f>
        <v>5.2407133843658116</v>
      </c>
      <c r="K278" s="35">
        <f>VLOOKUP(H278,'[20]Forward Price Curve'!$D$75:$AZ$447,$P$17-3)</f>
        <v>5.0584696076051232</v>
      </c>
      <c r="L278" s="35">
        <f>VLOOKUP($H278,'[20]Forward Price Curve'!$D$75:$AZ$447,$Q$17-3)</f>
        <v>5.1082100973602333</v>
      </c>
      <c r="M278" s="104">
        <f t="shared" si="10"/>
        <v>2037</v>
      </c>
      <c r="N278" s="3"/>
      <c r="O278" s="3"/>
    </row>
    <row r="279" spans="8:15">
      <c r="H279" s="31">
        <f>'[20]Forward Price Curve'!D367</f>
        <v>50345</v>
      </c>
      <c r="I279" s="35">
        <f>VLOOKUP(H279,'[20]Forward Price Curve'!$D$75:$AZ$447,$O$17-3)</f>
        <v>5.6158527942816594</v>
      </c>
      <c r="J279" s="35">
        <f>VLOOKUP(H279,'[20]Forward Price Curve'!$D$75:$AZ$447,$R$17-3)</f>
        <v>5.6259916972523571</v>
      </c>
      <c r="K279" s="35">
        <f>VLOOKUP(H279,'[20]Forward Price Curve'!$D$75:$AZ$447,$P$17-3)</f>
        <v>5.643596857742331</v>
      </c>
      <c r="L279" s="35">
        <f>VLOOKUP($H279,'[20]Forward Price Curve'!$D$75:$AZ$447,$Q$17-3)</f>
        <v>5.3641571012747162</v>
      </c>
      <c r="M279" s="104">
        <f t="shared" si="10"/>
        <v>2037</v>
      </c>
      <c r="N279" s="3"/>
      <c r="O279" s="3"/>
    </row>
    <row r="280" spans="8:15">
      <c r="H280" s="31">
        <f>'[20]Forward Price Curve'!D368</f>
        <v>50375</v>
      </c>
      <c r="I280" s="35">
        <f>VLOOKUP(H280,'[20]Forward Price Curve'!$D$75:$AZ$447,$O$17-3)</f>
        <v>5.8794642715198213</v>
      </c>
      <c r="J280" s="35">
        <f>VLOOKUP(H280,'[20]Forward Price Curve'!$D$75:$AZ$447,$R$17-3)</f>
        <v>5.88960317449052</v>
      </c>
      <c r="K280" s="35">
        <f>VLOOKUP(H280,'[20]Forward Price Curve'!$D$75:$AZ$447,$P$17-3)</f>
        <v>6.011243183049781</v>
      </c>
      <c r="L280" s="35">
        <f>VLOOKUP($H280,'[20]Forward Price Curve'!$D$75:$AZ$447,$Q$17-3)</f>
        <v>5.5849741242597606</v>
      </c>
      <c r="M280" s="104">
        <f t="shared" si="10"/>
        <v>2037</v>
      </c>
      <c r="N280" s="3"/>
      <c r="O280" s="3"/>
    </row>
    <row r="281" spans="8:15">
      <c r="H281" s="31">
        <f>'[20]Forward Price Curve'!D369</f>
        <v>50406</v>
      </c>
      <c r="I281" s="35">
        <f>VLOOKUP(H281,'[20]Forward Price Curve'!$D$75:$AZ$447,$O$17-3)</f>
        <v>5.9301587863733145</v>
      </c>
      <c r="J281" s="35">
        <f>VLOOKUP(H281,'[20]Forward Price Curve'!$D$75:$AZ$447,$R$17-3)</f>
        <v>5.9402976893440131</v>
      </c>
      <c r="K281" s="35">
        <f>VLOOKUP(H281,'[20]Forward Price Curve'!$D$75:$AZ$447,$P$17-3)</f>
        <v>6.0526681211125934</v>
      </c>
      <c r="L281" s="35">
        <f>VLOOKUP($H281,'[20]Forward Price Curve'!$D$75:$AZ$447,$Q$17-3)</f>
        <v>5.6666764227642279</v>
      </c>
      <c r="M281" s="104">
        <f t="shared" ref="M281:M304" si="11">YEAR(H281)</f>
        <v>2038</v>
      </c>
      <c r="N281" s="3"/>
      <c r="O281" s="3"/>
    </row>
    <row r="282" spans="8:15">
      <c r="H282" s="31">
        <f>'[20]Forward Price Curve'!D370</f>
        <v>50437</v>
      </c>
      <c r="I282" s="35">
        <f>VLOOKUP(H282,'[20]Forward Price Curve'!$D$75:$AZ$447,$O$17-3)</f>
        <v>5.7577974358714386</v>
      </c>
      <c r="J282" s="35">
        <f>VLOOKUP(H282,'[20]Forward Price Curve'!$D$75:$AZ$447,$R$17-3)</f>
        <v>5.7679363388421372</v>
      </c>
      <c r="K282" s="35">
        <f>VLOOKUP(H282,'[20]Forward Price Curve'!$D$75:$AZ$447,$P$17-3)</f>
        <v>5.8610777825720914</v>
      </c>
      <c r="L282" s="35">
        <f>VLOOKUP($H282,'[20]Forward Price Curve'!$D$75:$AZ$447,$Q$17-3)</f>
        <v>5.4620191910067248</v>
      </c>
      <c r="M282" s="104">
        <f t="shared" si="11"/>
        <v>2038</v>
      </c>
      <c r="N282" s="3"/>
      <c r="O282" s="3"/>
    </row>
    <row r="283" spans="8:15">
      <c r="H283" s="31">
        <f>'[20]Forward Price Curve'!D371</f>
        <v>50465</v>
      </c>
      <c r="I283" s="35">
        <f>VLOOKUP(H283,'[20]Forward Price Curve'!$D$75:$AZ$447,$O$17-3)</f>
        <v>5.6259916972523571</v>
      </c>
      <c r="J283" s="35">
        <f>VLOOKUP(H283,'[20]Forward Price Curve'!$D$75:$AZ$447,$R$17-3)</f>
        <v>5.6361306002230558</v>
      </c>
      <c r="K283" s="35">
        <f>VLOOKUP(H283,'[20]Forward Price Curve'!$D$75:$AZ$447,$P$17-3)</f>
        <v>5.5762813333902628</v>
      </c>
      <c r="L283" s="35">
        <f>VLOOKUP($H283,'[20]Forward Price Curve'!$D$75:$AZ$447,$Q$17-3)</f>
        <v>5.346592110809997</v>
      </c>
      <c r="M283" s="104">
        <f t="shared" si="11"/>
        <v>2038</v>
      </c>
      <c r="N283" s="3"/>
      <c r="O283" s="3"/>
    </row>
    <row r="284" spans="8:15">
      <c r="H284" s="31">
        <f>'[20]Forward Price Curve'!D372</f>
        <v>50496</v>
      </c>
      <c r="I284" s="35">
        <f>VLOOKUP(H284,'[20]Forward Price Curve'!$D$75:$AZ$447,$O$17-3)</f>
        <v>5.2508522873365102</v>
      </c>
      <c r="J284" s="35">
        <f>VLOOKUP(H284,'[20]Forward Price Curve'!$D$75:$AZ$447,$R$17-3)</f>
        <v>5.2609911903072089</v>
      </c>
      <c r="K284" s="35">
        <f>VLOOKUP(H284,'[20]Forward Price Curve'!$D$75:$AZ$447,$P$17-3)</f>
        <v>5.0170446695423117</v>
      </c>
      <c r="L284" s="35">
        <f>VLOOKUP($H284,'[20]Forward Price Curve'!$D$75:$AZ$447,$Q$17-3)</f>
        <v>5.1709422061628025</v>
      </c>
      <c r="M284" s="104">
        <f t="shared" si="11"/>
        <v>2038</v>
      </c>
      <c r="N284" s="3"/>
      <c r="O284" s="3"/>
    </row>
    <row r="285" spans="8:15">
      <c r="H285" s="31">
        <f>'[20]Forward Price Curve'!D373</f>
        <v>50526</v>
      </c>
      <c r="I285" s="35">
        <f>VLOOKUP(H285,'[20]Forward Price Curve'!$D$75:$AZ$447,$O$17-3)</f>
        <v>5.2508522873365102</v>
      </c>
      <c r="J285" s="35">
        <f>VLOOKUP(H285,'[20]Forward Price Curve'!$D$75:$AZ$447,$R$17-3)</f>
        <v>5.2609911903072089</v>
      </c>
      <c r="K285" s="35">
        <f>VLOOKUP(H285,'[20]Forward Price Curve'!$D$75:$AZ$447,$P$17-3)</f>
        <v>5.0170446695423108</v>
      </c>
      <c r="L285" s="35">
        <f>VLOOKUP($H285,'[20]Forward Price Curve'!$D$75:$AZ$447,$Q$17-3)</f>
        <v>5.0856265381913079</v>
      </c>
      <c r="M285" s="104">
        <f t="shared" si="11"/>
        <v>2038</v>
      </c>
      <c r="N285" s="3"/>
      <c r="O285" s="3"/>
    </row>
    <row r="286" spans="8:15">
      <c r="H286" s="31">
        <f>'[20]Forward Price Curve'!D374</f>
        <v>50557</v>
      </c>
      <c r="I286" s="35">
        <f>VLOOKUP(H286,'[20]Forward Price Curve'!$D$75:$AZ$447,$O$17-3)</f>
        <v>5.2305744813951138</v>
      </c>
      <c r="J286" s="35">
        <f>VLOOKUP(H286,'[20]Forward Price Curve'!$D$75:$AZ$447,$R$17-3)</f>
        <v>5.2407133843658116</v>
      </c>
      <c r="K286" s="35">
        <f>VLOOKUP(H286,'[20]Forward Price Curve'!$D$75:$AZ$447,$P$17-3)</f>
        <v>5.0118665522844594</v>
      </c>
      <c r="L286" s="35">
        <f>VLOOKUP($H286,'[20]Forward Price Curve'!$D$75:$AZ$447,$Q$17-3)</f>
        <v>5.0931543912476158</v>
      </c>
      <c r="M286" s="104">
        <f t="shared" si="11"/>
        <v>2038</v>
      </c>
      <c r="N286" s="3"/>
      <c r="O286" s="3"/>
    </row>
    <row r="287" spans="8:15">
      <c r="H287" s="31">
        <f>'[20]Forward Price Curve'!D375</f>
        <v>50587</v>
      </c>
      <c r="I287" s="35">
        <f>VLOOKUP(H287,'[20]Forward Price Curve'!$D$75:$AZ$447,$O$17-3)</f>
        <v>5.5043248616039744</v>
      </c>
      <c r="J287" s="35">
        <f>VLOOKUP(H287,'[20]Forward Price Curve'!$D$75:$AZ$447,$R$17-3)</f>
        <v>5.514463764574673</v>
      </c>
      <c r="K287" s="35">
        <f>VLOOKUP(H287,'[20]Forward Price Curve'!$D$75:$AZ$447,$P$17-3)</f>
        <v>5.0636477248629745</v>
      </c>
      <c r="L287" s="35">
        <f>VLOOKUP($H287,'[20]Forward Price Curve'!$D$75:$AZ$447,$Q$17-3)</f>
        <v>5.2863692863595295</v>
      </c>
      <c r="M287" s="104">
        <f t="shared" si="11"/>
        <v>2038</v>
      </c>
      <c r="N287" s="3"/>
      <c r="O287" s="3"/>
    </row>
    <row r="288" spans="8:15">
      <c r="H288" s="31">
        <f>'[20]Forward Price Curve'!D376</f>
        <v>50618</v>
      </c>
      <c r="I288" s="35">
        <f>VLOOKUP(H288,'[20]Forward Price Curve'!$D$75:$AZ$447,$O$17-3)</f>
        <v>5.5550193764574676</v>
      </c>
      <c r="J288" s="35">
        <f>VLOOKUP(H288,'[20]Forward Price Curve'!$D$75:$AZ$447,$R$17-3)</f>
        <v>5.5651582794281653</v>
      </c>
      <c r="K288" s="35">
        <f>VLOOKUP(H288,'[20]Forward Price Curve'!$D$75:$AZ$447,$P$17-3)</f>
        <v>5.1206070146993392</v>
      </c>
      <c r="L288" s="35">
        <f>VLOOKUP($H288,'[20]Forward Price Curve'!$D$75:$AZ$447,$Q$17-3)</f>
        <v>5.334045689049483</v>
      </c>
      <c r="M288" s="104">
        <f t="shared" si="11"/>
        <v>2038</v>
      </c>
      <c r="N288" s="3"/>
      <c r="O288" s="3"/>
    </row>
    <row r="289" spans="8:15">
      <c r="H289" s="31">
        <f>'[20]Forward Price Curve'!D377</f>
        <v>50649</v>
      </c>
      <c r="I289" s="35">
        <f>VLOOKUP(H289,'[20]Forward Price Curve'!$D$75:$AZ$447,$O$17-3)</f>
        <v>5.6057138913109608</v>
      </c>
      <c r="J289" s="35">
        <f>VLOOKUP(H289,'[20]Forward Price Curve'!$D$75:$AZ$447,$R$17-3)</f>
        <v>5.6158527942816594</v>
      </c>
      <c r="K289" s="35">
        <f>VLOOKUP(H289,'[20]Forward Price Curve'!$D$75:$AZ$447,$P$17-3)</f>
        <v>5.0636477248629737</v>
      </c>
      <c r="L289" s="35">
        <f>VLOOKUP($H289,'[20]Forward Price Curve'!$D$75:$AZ$447,$Q$17-3)</f>
        <v>5.3992870822041557</v>
      </c>
      <c r="M289" s="104">
        <f t="shared" si="11"/>
        <v>2038</v>
      </c>
      <c r="N289" s="3"/>
      <c r="O289" s="3"/>
    </row>
    <row r="290" spans="8:15">
      <c r="H290" s="31">
        <f>'[20]Forward Price Curve'!D378</f>
        <v>50679</v>
      </c>
      <c r="I290" s="35">
        <f>VLOOKUP(H290,'[20]Forward Price Curve'!$D$75:$AZ$447,$O$17-3)</f>
        <v>5.6462695031937553</v>
      </c>
      <c r="J290" s="35">
        <f>VLOOKUP(H290,'[20]Forward Price Curve'!$D$75:$AZ$447,$R$17-3)</f>
        <v>5.6564084061644531</v>
      </c>
      <c r="K290" s="35">
        <f>VLOOKUP(H290,'[20]Forward Price Curve'!$D$75:$AZ$447,$P$17-3)</f>
        <v>5.2811286496927341</v>
      </c>
      <c r="L290" s="35">
        <f>VLOOKUP($H290,'[20]Forward Price Curve'!$D$75:$AZ$447,$Q$17-3)</f>
        <v>5.5197327311050879</v>
      </c>
      <c r="M290" s="104">
        <f t="shared" si="11"/>
        <v>2038</v>
      </c>
      <c r="N290" s="3"/>
      <c r="O290" s="3"/>
    </row>
    <row r="291" spans="8:15">
      <c r="H291" s="31">
        <f>'[20]Forward Price Curve'!D379</f>
        <v>50710</v>
      </c>
      <c r="I291" s="35">
        <f>VLOOKUP(H291,'[20]Forward Price Curve'!$D$75:$AZ$447,$O$17-3)</f>
        <v>6.0518256220216973</v>
      </c>
      <c r="J291" s="35">
        <f>VLOOKUP(H291,'[20]Forward Price Curve'!$D$75:$AZ$447,$R$17-3)</f>
        <v>6.0619645249923959</v>
      </c>
      <c r="K291" s="35">
        <f>VLOOKUP(H291,'[20]Forward Price Curve'!$D$75:$AZ$447,$P$17-3)</f>
        <v>6.0423118865968899</v>
      </c>
      <c r="L291" s="35">
        <f>VLOOKUP($H291,'[20]Forward Price Curve'!$D$75:$AZ$447,$Q$17-3)</f>
        <v>5.7957540098363944</v>
      </c>
      <c r="M291" s="104">
        <f t="shared" si="11"/>
        <v>2038</v>
      </c>
      <c r="N291" s="3"/>
      <c r="O291" s="3"/>
    </row>
    <row r="292" spans="8:15">
      <c r="H292" s="31">
        <f>'[20]Forward Price Curve'!D380</f>
        <v>50740</v>
      </c>
      <c r="I292" s="35">
        <f>VLOOKUP(H292,'[20]Forward Price Curve'!$D$75:$AZ$447,$O$17-3)</f>
        <v>6.3965483230254483</v>
      </c>
      <c r="J292" s="35">
        <f>VLOOKUP(H292,'[20]Forward Price Curve'!$D$75:$AZ$447,$R$17-3)</f>
        <v>6.4066872259961469</v>
      </c>
      <c r="K292" s="35">
        <f>VLOOKUP(H292,'[20]Forward Price Curve'!$D$75:$AZ$447,$P$17-3)</f>
        <v>6.5445892606084772</v>
      </c>
      <c r="L292" s="35">
        <f>VLOOKUP($H292,'[20]Forward Price Curve'!$D$75:$AZ$447,$Q$17-3)</f>
        <v>6.0968681320887281</v>
      </c>
      <c r="M292" s="104">
        <f t="shared" si="11"/>
        <v>2038</v>
      </c>
      <c r="N292" s="3"/>
      <c r="O292" s="3"/>
    </row>
    <row r="293" spans="8:15">
      <c r="H293" s="31">
        <f>'[20]Forward Price Curve'!D381</f>
        <v>50771</v>
      </c>
      <c r="I293" s="35">
        <f>VLOOKUP(H293,'[20]Forward Price Curve'!$D$75:$AZ$447,$O$17-3)</f>
        <v>6.3864094200547505</v>
      </c>
      <c r="J293" s="35">
        <f>VLOOKUP(H293,'[20]Forward Price Curve'!$D$75:$AZ$447,$R$17-3)</f>
        <v>6.3965483230254483</v>
      </c>
      <c r="K293" s="35">
        <f>VLOOKUP(H293,'[20]Forward Price Curve'!$D$75:$AZ$447,$P$17-3)</f>
        <v>6.5238767915770701</v>
      </c>
      <c r="L293" s="35">
        <f>VLOOKUP($H293,'[20]Forward Price Curve'!$D$75:$AZ$447,$Q$17-3)</f>
        <v>6.118347606142728</v>
      </c>
      <c r="M293" s="104">
        <f t="shared" si="11"/>
        <v>2039</v>
      </c>
      <c r="N293" s="3"/>
      <c r="O293" s="3"/>
    </row>
    <row r="294" spans="8:15">
      <c r="H294" s="31">
        <f>'[20]Forward Price Curve'!D382</f>
        <v>50802</v>
      </c>
      <c r="I294" s="35">
        <f>VLOOKUP(H294,'[20]Forward Price Curve'!$D$75:$AZ$447,$O$17-3)</f>
        <v>6.2748814873770655</v>
      </c>
      <c r="J294" s="35">
        <f>VLOOKUP(H294,'[20]Forward Price Curve'!$D$75:$AZ$447,$R$17-3)</f>
        <v>6.2850203903477642</v>
      </c>
      <c r="K294" s="35">
        <f>VLOOKUP(H294,'[20]Forward Price Curve'!$D$75:$AZ$447,$P$17-3)</f>
        <v>6.363355156583677</v>
      </c>
      <c r="L294" s="35">
        <f>VLOOKUP($H294,'[20]Forward Price Curve'!$D$75:$AZ$447,$Q$17-3)</f>
        <v>5.9739131988356924</v>
      </c>
      <c r="M294" s="104">
        <f t="shared" si="11"/>
        <v>2039</v>
      </c>
      <c r="N294" s="3"/>
      <c r="O294" s="3"/>
    </row>
    <row r="295" spans="8:15">
      <c r="H295" s="31">
        <f>'[20]Forward Price Curve'!D383</f>
        <v>50830</v>
      </c>
      <c r="I295" s="35">
        <f>VLOOKUP(H295,'[20]Forward Price Curve'!$D$75:$AZ$447,$O$17-3)</f>
        <v>6.17349245767008</v>
      </c>
      <c r="J295" s="35">
        <f>VLOOKUP(H295,'[20]Forward Price Curve'!$D$75:$AZ$447,$R$17-3)</f>
        <v>6.1836313606407787</v>
      </c>
      <c r="K295" s="35">
        <f>VLOOKUP(H295,'[20]Forward Price Curve'!$D$75:$AZ$447,$P$17-3)</f>
        <v>6.0164213003076332</v>
      </c>
      <c r="L295" s="35">
        <f>VLOOKUP($H295,'[20]Forward Price Curve'!$D$75:$AZ$447,$Q$17-3)</f>
        <v>5.8885975308641978</v>
      </c>
      <c r="M295" s="104">
        <f t="shared" si="11"/>
        <v>2039</v>
      </c>
      <c r="N295" s="3"/>
      <c r="O295" s="3"/>
    </row>
    <row r="296" spans="8:15">
      <c r="H296" s="31">
        <f>'[20]Forward Price Curve'!D384</f>
        <v>50861</v>
      </c>
      <c r="I296" s="35">
        <f>VLOOKUP(H296,'[20]Forward Price Curve'!$D$75:$AZ$447,$O$17-3)</f>
        <v>5.8591864655784249</v>
      </c>
      <c r="J296" s="35">
        <f>VLOOKUP(H296,'[20]Forward Price Curve'!$D$75:$AZ$447,$R$17-3)</f>
        <v>5.8693253685491236</v>
      </c>
      <c r="K296" s="35">
        <f>VLOOKUP(H296,'[20]Forward Price Curve'!$D$75:$AZ$447,$P$17-3)</f>
        <v>5.6280625059687779</v>
      </c>
      <c r="L296" s="35">
        <f>VLOOKUP($H296,'[20]Forward Price Curve'!$D$75:$AZ$447,$Q$17-3)</f>
        <v>5.7731704506674699</v>
      </c>
      <c r="M296" s="104">
        <f t="shared" si="11"/>
        <v>2039</v>
      </c>
      <c r="N296" s="3"/>
      <c r="O296" s="3"/>
    </row>
    <row r="297" spans="8:15">
      <c r="H297" s="31">
        <f>'[20]Forward Price Curve'!D385</f>
        <v>50891</v>
      </c>
      <c r="I297" s="35">
        <f>VLOOKUP(H297,'[20]Forward Price Curve'!$D$75:$AZ$447,$O$17-3)</f>
        <v>5.8794642715198213</v>
      </c>
      <c r="J297" s="35">
        <f>VLOOKUP(H297,'[20]Forward Price Curve'!$D$75:$AZ$447,$R$17-3)</f>
        <v>5.88960317449052</v>
      </c>
      <c r="K297" s="35">
        <f>VLOOKUP(H297,'[20]Forward Price Curve'!$D$75:$AZ$447,$P$17-3)</f>
        <v>5.6228843887109257</v>
      </c>
      <c r="L297" s="35">
        <f>VLOOKUP($H297,'[20]Forward Price Curve'!$D$75:$AZ$447,$Q$17-3)</f>
        <v>5.7079290575127972</v>
      </c>
      <c r="M297" s="104">
        <f t="shared" si="11"/>
        <v>2039</v>
      </c>
      <c r="N297" s="3"/>
      <c r="O297" s="3"/>
    </row>
    <row r="298" spans="8:15">
      <c r="H298" s="31">
        <f>'[20]Forward Price Curve'!D386</f>
        <v>50922</v>
      </c>
      <c r="I298" s="35">
        <f>VLOOKUP(H298,'[20]Forward Price Curve'!$D$75:$AZ$447,$O$17-3)</f>
        <v>5.8389086596370277</v>
      </c>
      <c r="J298" s="35">
        <f>VLOOKUP(H298,'[20]Forward Price Curve'!$D$75:$AZ$447,$R$17-3)</f>
        <v>5.8490475626077254</v>
      </c>
      <c r="K298" s="35">
        <f>VLOOKUP(H298,'[20]Forward Price Curve'!$D$75:$AZ$447,$P$17-3)</f>
        <v>5.5348563953274521</v>
      </c>
      <c r="L298" s="35">
        <f>VLOOKUP($H298,'[20]Forward Price Curve'!$D$75:$AZ$447,$Q$17-3)</f>
        <v>5.6953826357522832</v>
      </c>
      <c r="M298" s="104">
        <f t="shared" si="11"/>
        <v>2039</v>
      </c>
      <c r="N298" s="3"/>
      <c r="O298" s="3"/>
    </row>
    <row r="299" spans="8:15">
      <c r="H299" s="31">
        <f>'[20]Forward Price Curve'!D387</f>
        <v>50952</v>
      </c>
      <c r="I299" s="35">
        <f>VLOOKUP(H299,'[20]Forward Price Curve'!$D$75:$AZ$447,$O$17-3)</f>
        <v>6.1227979428165877</v>
      </c>
      <c r="J299" s="35">
        <f>VLOOKUP(H299,'[20]Forward Price Curve'!$D$75:$AZ$447,$R$17-3)</f>
        <v>6.1329368457872864</v>
      </c>
      <c r="K299" s="35">
        <f>VLOOKUP(H299,'[20]Forward Price Curve'!$D$75:$AZ$447,$P$17-3)</f>
        <v>5.596993802421669</v>
      </c>
      <c r="L299" s="35">
        <f>VLOOKUP($H299,'[20]Forward Price Curve'!$D$75:$AZ$447,$Q$17-3)</f>
        <v>5.8986346682726083</v>
      </c>
      <c r="M299" s="104">
        <f t="shared" si="11"/>
        <v>2039</v>
      </c>
      <c r="N299" s="3"/>
      <c r="O299" s="3"/>
    </row>
    <row r="300" spans="8:15">
      <c r="H300" s="31">
        <f>'[20]Forward Price Curve'!D388</f>
        <v>50983</v>
      </c>
      <c r="I300" s="35">
        <f>VLOOKUP(H300,'[20]Forward Price Curve'!$D$75:$AZ$447,$O$17-3)</f>
        <v>6.1532146517286836</v>
      </c>
      <c r="J300" s="35">
        <f>VLOOKUP(H300,'[20]Forward Price Curve'!$D$75:$AZ$447,$R$17-3)</f>
        <v>6.1633535546993823</v>
      </c>
      <c r="K300" s="35">
        <f>VLOOKUP(H300,'[20]Forward Price Curve'!$D$75:$AZ$447,$P$17-3)</f>
        <v>5.6539530922580346</v>
      </c>
      <c r="L300" s="35">
        <f>VLOOKUP($H300,'[20]Forward Price Curve'!$D$75:$AZ$447,$Q$17-3)</f>
        <v>5.9262367961457389</v>
      </c>
      <c r="M300" s="104">
        <f t="shared" si="11"/>
        <v>2039</v>
      </c>
      <c r="N300" s="3"/>
      <c r="O300" s="3"/>
    </row>
    <row r="301" spans="8:15">
      <c r="H301" s="31">
        <f>'[20]Forward Price Curve'!D389</f>
        <v>51014</v>
      </c>
      <c r="I301" s="35">
        <f>VLOOKUP(H301,'[20]Forward Price Curve'!$D$75:$AZ$447,$O$17-3)</f>
        <v>6.1430757487579841</v>
      </c>
      <c r="J301" s="35">
        <f>VLOOKUP(H301,'[20]Forward Price Curve'!$D$75:$AZ$447,$R$17-3)</f>
        <v>6.1532146517286828</v>
      </c>
      <c r="K301" s="35">
        <f>VLOOKUP(H301,'[20]Forward Price Curve'!$D$75:$AZ$447,$P$17-3)</f>
        <v>5.5762813333902628</v>
      </c>
      <c r="L301" s="35">
        <f>VLOOKUP($H301,'[20]Forward Price Curve'!$D$75:$AZ$447,$Q$17-3)</f>
        <v>5.9312553648499442</v>
      </c>
      <c r="M301" s="104">
        <f t="shared" si="11"/>
        <v>2039</v>
      </c>
      <c r="N301" s="3"/>
      <c r="O301" s="3"/>
    </row>
    <row r="302" spans="8:15">
      <c r="H302" s="31">
        <f>'[20]Forward Price Curve'!D390</f>
        <v>51044</v>
      </c>
      <c r="I302" s="35">
        <f>VLOOKUP(H302,'[20]Forward Price Curve'!$D$75:$AZ$447,$O$17-3)</f>
        <v>6.1227979428165877</v>
      </c>
      <c r="J302" s="35">
        <f>VLOOKUP(H302,'[20]Forward Price Curve'!$D$75:$AZ$447,$R$17-3)</f>
        <v>6.1329368457872864</v>
      </c>
      <c r="K302" s="35">
        <f>VLOOKUP(H302,'[20]Forward Price Curve'!$D$75:$AZ$447,$P$17-3)</f>
        <v>5.7937622582200223</v>
      </c>
      <c r="L302" s="35">
        <f>VLOOKUP($H302,'[20]Forward Price Curve'!$D$75:$AZ$447,$Q$17-3)</f>
        <v>5.9914781893004116</v>
      </c>
      <c r="M302" s="104">
        <f t="shared" si="11"/>
        <v>2039</v>
      </c>
      <c r="N302" s="3"/>
      <c r="O302" s="3"/>
    </row>
    <row r="303" spans="8:15">
      <c r="H303" s="31">
        <f>'[20]Forward Price Curve'!D391</f>
        <v>51075</v>
      </c>
      <c r="I303" s="35">
        <f>VLOOKUP(H303,'[20]Forward Price Curve'!$D$75:$AZ$447,$O$17-3)</f>
        <v>6.4675206438203388</v>
      </c>
      <c r="J303" s="35">
        <f>VLOOKUP(H303,'[20]Forward Price Curve'!$D$75:$AZ$447,$R$17-3)</f>
        <v>6.4776595467910374</v>
      </c>
      <c r="K303" s="35">
        <f>VLOOKUP(H303,'[20]Forward Price Curve'!$D$75:$AZ$447,$P$17-3)</f>
        <v>6.492808088029963</v>
      </c>
      <c r="L303" s="35">
        <f>VLOOKUP($H303,'[20]Forward Price Curve'!$D$75:$AZ$447,$Q$17-3)</f>
        <v>6.2072766435812508</v>
      </c>
      <c r="M303" s="104">
        <f t="shared" si="11"/>
        <v>2039</v>
      </c>
      <c r="N303" s="3"/>
      <c r="O303" s="3"/>
    </row>
    <row r="304" spans="8:15">
      <c r="H304" s="31">
        <f>'[20]Forward Price Curve'!D392</f>
        <v>51105</v>
      </c>
      <c r="I304" s="35">
        <f>VLOOKUP(H304,'[20]Forward Price Curve'!$D$75:$AZ$447,$O$17-3)</f>
        <v>6.802104441853392</v>
      </c>
      <c r="J304" s="35">
        <f>VLOOKUP(H304,'[20]Forward Price Curve'!$D$75:$AZ$447,$R$17-3)</f>
        <v>6.8122433448240898</v>
      </c>
      <c r="K304" s="35">
        <f>VLOOKUP(H304,'[20]Forward Price Curve'!$D$75:$AZ$447,$P$17-3)</f>
        <v>6.9484824067208866</v>
      </c>
      <c r="L304" s="35">
        <f>VLOOKUP($H304,'[20]Forward Price Curve'!$D$75:$AZ$447,$Q$17-3)</f>
        <v>6.4983536284251731</v>
      </c>
      <c r="M304" s="104">
        <f t="shared" si="11"/>
        <v>2039</v>
      </c>
      <c r="N304" s="3"/>
      <c r="O304" s="3"/>
    </row>
    <row r="305" spans="8:15">
      <c r="H305" s="31">
        <f>'[20]Forward Price Curve'!D393</f>
        <v>51136</v>
      </c>
      <c r="I305" s="35">
        <f>VLOOKUP(H305,'[20]Forward Price Curve'!$D$75:$AZ$447,$O$17-3)</f>
        <v>6.9541879864138707</v>
      </c>
      <c r="J305" s="35">
        <f>VLOOKUP(H305,'[20]Forward Price Curve'!$D$75:$AZ$447,$R$17-3)</f>
        <v>6.9643268893845693</v>
      </c>
      <c r="K305" s="35">
        <f>VLOOKUP(H305,'[20]Forward Price Curve'!$D$75:$AZ$447,$P$17-3)</f>
        <v>7.1090040417142797</v>
      </c>
      <c r="L305" s="35">
        <f>VLOOKUP($H305,'[20]Forward Price Curve'!$D$75:$AZ$447,$Q$17-3)</f>
        <v>6.6804273010137507</v>
      </c>
      <c r="M305" s="104">
        <f t="shared" si="10"/>
        <v>2040</v>
      </c>
      <c r="N305" s="3"/>
      <c r="O305" s="3"/>
    </row>
    <row r="306" spans="8:15">
      <c r="H306" s="31">
        <f>'[20]Forward Price Curve'!D394</f>
        <v>51167</v>
      </c>
      <c r="I306" s="35">
        <f>VLOOKUP(H306,'[20]Forward Price Curve'!$D$75:$AZ$447,$O$17-3)</f>
        <v>6.8122433448240898</v>
      </c>
      <c r="J306" s="35">
        <f>VLOOKUP(H306,'[20]Forward Price Curve'!$D$75:$AZ$447,$R$17-3)</f>
        <v>6.8223822477947884</v>
      </c>
      <c r="K306" s="35">
        <f>VLOOKUP(H306,'[20]Forward Price Curve'!$D$75:$AZ$447,$P$17-3)</f>
        <v>6.9174137031737777</v>
      </c>
      <c r="L306" s="35">
        <f>VLOOKUP($H306,'[20]Forward Price Curve'!$D$75:$AZ$447,$Q$17-3)</f>
        <v>6.5058814814814809</v>
      </c>
      <c r="M306" s="104">
        <f t="shared" si="10"/>
        <v>2040</v>
      </c>
      <c r="N306" s="3"/>
      <c r="O306" s="3"/>
    </row>
    <row r="307" spans="8:15">
      <c r="H307" s="31">
        <f>'[20]Forward Price Curve'!D395</f>
        <v>51196</v>
      </c>
      <c r="I307" s="35">
        <f>VLOOKUP(H307,'[20]Forward Price Curve'!$D$75:$AZ$447,$O$17-3)</f>
        <v>6.7108543151171052</v>
      </c>
      <c r="J307" s="35">
        <f>VLOOKUP(H307,'[20]Forward Price Curve'!$D$75:$AZ$447,$R$17-3)</f>
        <v>6.7209932180878029</v>
      </c>
      <c r="K307" s="35">
        <f>VLOOKUP(H307,'[20]Forward Price Curve'!$D$75:$AZ$447,$P$17-3)</f>
        <v>6.5911923159291392</v>
      </c>
      <c r="L307" s="35">
        <f>VLOOKUP($H307,'[20]Forward Price Curve'!$D$75:$AZ$447,$Q$17-3)</f>
        <v>6.4205658135099863</v>
      </c>
      <c r="M307" s="104">
        <f t="shared" si="10"/>
        <v>2040</v>
      </c>
      <c r="N307" s="3"/>
      <c r="O307" s="3"/>
    </row>
    <row r="308" spans="8:15">
      <c r="H308" s="31">
        <f>'[20]Forward Price Curve'!D396</f>
        <v>51227</v>
      </c>
      <c r="I308" s="35">
        <f>VLOOKUP(H308,'[20]Forward Price Curve'!$D$75:$AZ$447,$O$17-3)</f>
        <v>6.2444647784649705</v>
      </c>
      <c r="J308" s="35">
        <f>VLOOKUP(H308,'[20]Forward Price Curve'!$D$75:$AZ$447,$R$17-3)</f>
        <v>6.2546036814356691</v>
      </c>
      <c r="K308" s="35">
        <f>VLOOKUP(H308,'[20]Forward Price Curve'!$D$75:$AZ$447,$P$17-3)</f>
        <v>6.0008869485340783</v>
      </c>
      <c r="L308" s="35">
        <f>VLOOKUP($H308,'[20]Forward Price Curve'!$D$75:$AZ$447,$Q$17-3)</f>
        <v>6.1545816721870921</v>
      </c>
      <c r="M308" s="104">
        <f t="shared" si="10"/>
        <v>2040</v>
      </c>
      <c r="N308" s="3"/>
      <c r="O308" s="3"/>
    </row>
    <row r="309" spans="8:15">
      <c r="H309" s="31">
        <f>'[20]Forward Price Curve'!D397</f>
        <v>51257</v>
      </c>
      <c r="I309" s="35">
        <f>VLOOKUP(H309,'[20]Forward Price Curve'!$D$75:$AZ$447,$O$17-3)</f>
        <v>6.2647425844063669</v>
      </c>
      <c r="J309" s="35">
        <f>VLOOKUP(H309,'[20]Forward Price Curve'!$D$75:$AZ$447,$R$17-3)</f>
        <v>6.2748814873770655</v>
      </c>
      <c r="K309" s="35">
        <f>VLOOKUP(H309,'[20]Forward Price Curve'!$D$75:$AZ$447,$P$17-3)</f>
        <v>6.0060650657919306</v>
      </c>
      <c r="L309" s="35">
        <f>VLOOKUP($H309,'[20]Forward Price Curve'!$D$75:$AZ$447,$Q$17-3)</f>
        <v>6.0893402790324203</v>
      </c>
      <c r="M309" s="104">
        <f t="shared" si="10"/>
        <v>2040</v>
      </c>
      <c r="N309" s="3"/>
      <c r="O309" s="3"/>
    </row>
    <row r="310" spans="8:15">
      <c r="H310" s="31">
        <f>'[20]Forward Price Curve'!D398</f>
        <v>51288</v>
      </c>
      <c r="I310" s="35">
        <f>VLOOKUP(H310,'[20]Forward Price Curve'!$D$75:$AZ$447,$O$17-3)</f>
        <v>6.1937702636114782</v>
      </c>
      <c r="J310" s="35">
        <f>VLOOKUP(H310,'[20]Forward Price Curve'!$D$75:$AZ$447,$R$17-3)</f>
        <v>6.2039091665821759</v>
      </c>
      <c r="K310" s="35">
        <f>VLOOKUP(H310,'[20]Forward Price Curve'!$D$75:$AZ$447,$P$17-3)</f>
        <v>5.9025027206349012</v>
      </c>
      <c r="L310" s="35">
        <f>VLOOKUP($H310,'[20]Forward Price Curve'!$D$75:$AZ$447,$Q$17-3)</f>
        <v>6.0466824450466721</v>
      </c>
      <c r="M310" s="104">
        <f t="shared" si="10"/>
        <v>2040</v>
      </c>
      <c r="N310" s="3"/>
      <c r="O310" s="3"/>
    </row>
    <row r="311" spans="8:15">
      <c r="H311" s="31">
        <f>'[20]Forward Price Curve'!D399</f>
        <v>51318</v>
      </c>
      <c r="I311" s="35">
        <f>VLOOKUP(H311,'[20]Forward Price Curve'!$D$75:$AZ$447,$O$17-3)</f>
        <v>6.4371039349082428</v>
      </c>
      <c r="J311" s="35">
        <f>VLOOKUP(H311,'[20]Forward Price Curve'!$D$75:$AZ$447,$R$17-3)</f>
        <v>6.4472428378789415</v>
      </c>
      <c r="K311" s="35">
        <f>VLOOKUP(H311,'[20]Forward Price Curve'!$D$75:$AZ$447,$P$17-3)</f>
        <v>5.8973246033770508</v>
      </c>
      <c r="L311" s="35">
        <f>VLOOKUP($H311,'[20]Forward Price Curve'!$D$75:$AZ$447,$Q$17-3)</f>
        <v>6.2097859279333525</v>
      </c>
      <c r="M311" s="104">
        <f t="shared" si="10"/>
        <v>2040</v>
      </c>
      <c r="N311" s="3"/>
      <c r="O311" s="3"/>
    </row>
    <row r="312" spans="8:15">
      <c r="H312" s="31">
        <f>'[20]Forward Price Curve'!D400</f>
        <v>51349</v>
      </c>
      <c r="I312" s="35">
        <f>VLOOKUP(H312,'[20]Forward Price Curve'!$D$75:$AZ$447,$O$17-3)</f>
        <v>6.4979373527324347</v>
      </c>
      <c r="J312" s="35">
        <f>VLOOKUP(H312,'[20]Forward Price Curve'!$D$75:$AZ$447,$R$17-3)</f>
        <v>6.5080762557031333</v>
      </c>
      <c r="K312" s="35">
        <f>VLOOKUP(H312,'[20]Forward Price Curve'!$D$75:$AZ$447,$P$17-3)</f>
        <v>5.9439276586977137</v>
      </c>
      <c r="L312" s="35">
        <f>VLOOKUP($H312,'[20]Forward Price Curve'!$D$75:$AZ$447,$Q$17-3)</f>
        <v>6.2674994680317173</v>
      </c>
      <c r="M312" s="104">
        <f t="shared" ref="M312:M328" si="12">YEAR(H312)</f>
        <v>2040</v>
      </c>
      <c r="N312" s="3"/>
      <c r="O312" s="3"/>
    </row>
    <row r="313" spans="8:15">
      <c r="H313" s="31">
        <f>'[20]Forward Price Curve'!D401</f>
        <v>51380</v>
      </c>
      <c r="I313" s="35">
        <f>VLOOKUP(H313,'[20]Forward Price Curve'!$D$75:$AZ$447,$O$17-3)</f>
        <v>6.4066872259961478</v>
      </c>
      <c r="J313" s="35">
        <f>VLOOKUP(H313,'[20]Forward Price Curve'!$D$75:$AZ$447,$R$17-3)</f>
        <v>6.4168261289668465</v>
      </c>
      <c r="K313" s="35">
        <f>VLOOKUP(H313,'[20]Forward Price Curve'!$D$75:$AZ$447,$P$17-3)</f>
        <v>6.0215994175654846</v>
      </c>
      <c r="L313" s="35">
        <f>VLOOKUP($H313,'[20]Forward Price Curve'!$D$75:$AZ$447,$Q$17-3)</f>
        <v>6.1922209374686332</v>
      </c>
      <c r="M313" s="104">
        <f t="shared" si="12"/>
        <v>2040</v>
      </c>
      <c r="N313" s="3"/>
      <c r="O313" s="3"/>
    </row>
    <row r="314" spans="8:15">
      <c r="H314" s="31">
        <f>'[20]Forward Price Curve'!D402</f>
        <v>51410</v>
      </c>
      <c r="I314" s="35">
        <f>VLOOKUP(H314,'[20]Forward Price Curve'!$D$75:$AZ$447,$O$17-3)</f>
        <v>6.4066872259961478</v>
      </c>
      <c r="J314" s="35">
        <f>VLOOKUP(H314,'[20]Forward Price Curve'!$D$75:$AZ$447,$R$17-3)</f>
        <v>6.4168261289668465</v>
      </c>
      <c r="K314" s="35">
        <f>VLOOKUP(H314,'[20]Forward Price Curve'!$D$75:$AZ$447,$P$17-3)</f>
        <v>6.2183678733638379</v>
      </c>
      <c r="L314" s="35">
        <f>VLOOKUP($H314,'[20]Forward Price Curve'!$D$75:$AZ$447,$Q$17-3)</f>
        <v>6.2725180367359226</v>
      </c>
      <c r="M314" s="104">
        <f t="shared" si="12"/>
        <v>2040</v>
      </c>
      <c r="N314" s="3"/>
      <c r="O314" s="3"/>
    </row>
    <row r="315" spans="8:15">
      <c r="H315" s="31">
        <f>'[20]Forward Price Curve'!D403</f>
        <v>51441</v>
      </c>
      <c r="I315" s="35">
        <f>VLOOKUP(H315,'[20]Forward Price Curve'!$D$75:$AZ$447,$O$17-3)</f>
        <v>6.7412710240292002</v>
      </c>
      <c r="J315" s="35">
        <f>VLOOKUP(H315,'[20]Forward Price Curve'!$D$75:$AZ$447,$R$17-3)</f>
        <v>6.7514099269998979</v>
      </c>
      <c r="K315" s="35">
        <f>VLOOKUP(H315,'[20]Forward Price Curve'!$D$75:$AZ$447,$P$17-3)</f>
        <v>6.8500981788217095</v>
      </c>
      <c r="L315" s="35">
        <f>VLOOKUP($H315,'[20]Forward Price Curve'!$D$75:$AZ$447,$Q$17-3)</f>
        <v>6.4782793536083503</v>
      </c>
      <c r="M315" s="104">
        <f t="shared" si="12"/>
        <v>2040</v>
      </c>
      <c r="N315" s="3"/>
      <c r="O315" s="3"/>
    </row>
    <row r="316" spans="8:15">
      <c r="H316" s="31">
        <f>'[20]Forward Price Curve'!D404</f>
        <v>51471</v>
      </c>
      <c r="I316" s="35">
        <f>VLOOKUP(H316,'[20]Forward Price Curve'!$D$75:$AZ$447,$O$17-3)</f>
        <v>7.0454381131501576</v>
      </c>
      <c r="J316" s="35">
        <f>VLOOKUP(H316,'[20]Forward Price Curve'!$D$75:$AZ$447,$R$17-3)</f>
        <v>7.0555770161208562</v>
      </c>
      <c r="K316" s="35">
        <f>VLOOKUP(H316,'[20]Forward Price Curve'!$D$75:$AZ$447,$P$17-3)</f>
        <v>7.2022101523556046</v>
      </c>
      <c r="L316" s="35">
        <f>VLOOKUP($H316,'[20]Forward Price Curve'!$D$75:$AZ$447,$Q$17-3)</f>
        <v>6.7392449262270402</v>
      </c>
      <c r="M316" s="104">
        <f t="shared" si="12"/>
        <v>2040</v>
      </c>
      <c r="N316" s="3"/>
      <c r="O316" s="3"/>
    </row>
    <row r="317" spans="8:15">
      <c r="H317" s="31">
        <f>'[20]Forward Price Curve'!D405</f>
        <v>51502</v>
      </c>
      <c r="I317" s="35">
        <f>VLOOKUP(H317,'[20]Forward Price Curve'!$D$75:$AZ$447,$O$17-3)</f>
        <v>7.1873827547399376</v>
      </c>
      <c r="J317" s="35">
        <f>VLOOKUP(H317,'[20]Forward Price Curve'!$D$75:$AZ$447,$R$17-3)</f>
        <v>7.1975216577106362</v>
      </c>
      <c r="K317" s="35">
        <f>VLOOKUP(H317,'[20]Forward Price Curve'!$D$75:$AZ$447,$P$17-3)</f>
        <v>7.3627317873489995</v>
      </c>
      <c r="L317" s="35">
        <f>VLOOKUP($H317,'[20]Forward Price Curve'!$D$75:$AZ$447,$Q$17-3)</f>
        <v>6.9112814614072065</v>
      </c>
      <c r="M317" s="104">
        <f t="shared" si="12"/>
        <v>2041</v>
      </c>
      <c r="N317" s="3"/>
      <c r="O317" s="3"/>
    </row>
    <row r="318" spans="8:15">
      <c r="H318" s="31">
        <f>'[20]Forward Price Curve'!D406</f>
        <v>51533</v>
      </c>
      <c r="I318" s="35">
        <f>VLOOKUP(H318,'[20]Forward Price Curve'!$D$75:$AZ$447,$O$17-3)</f>
        <v>6.9136323745310762</v>
      </c>
      <c r="J318" s="35">
        <f>VLOOKUP(H318,'[20]Forward Price Curve'!$D$75:$AZ$447,$R$17-3)</f>
        <v>6.9237712775017748</v>
      </c>
      <c r="K318" s="35">
        <f>VLOOKUP(H318,'[20]Forward Price Curve'!$D$75:$AZ$447,$P$17-3)</f>
        <v>7.0209760483308061</v>
      </c>
      <c r="L318" s="35">
        <f>VLOOKUP($H318,'[20]Forward Price Curve'!$D$75:$AZ$447,$Q$17-3)</f>
        <v>6.6062528555655931</v>
      </c>
      <c r="M318" s="104">
        <f t="shared" si="12"/>
        <v>2041</v>
      </c>
      <c r="N318" s="3"/>
      <c r="O318" s="3"/>
    </row>
    <row r="319" spans="8:15">
      <c r="H319" s="31">
        <f>'[20]Forward Price Curve'!D407</f>
        <v>51561</v>
      </c>
      <c r="I319" s="35">
        <f>VLOOKUP(H319,'[20]Forward Price Curve'!$D$75:$AZ$447,$O$17-3)</f>
        <v>6.7007154121464065</v>
      </c>
      <c r="J319" s="35">
        <f>VLOOKUP(H319,'[20]Forward Price Curve'!$D$75:$AZ$447,$R$17-3)</f>
        <v>6.7108543151171052</v>
      </c>
      <c r="K319" s="35">
        <f>VLOOKUP(H319,'[20]Forward Price Curve'!$D$75:$AZ$447,$P$17-3)</f>
        <v>6.8086732407588979</v>
      </c>
      <c r="L319" s="35">
        <f>VLOOKUP($H319,'[20]Forward Price Curve'!$D$75:$AZ$447,$Q$17-3)</f>
        <v>6.4105286761015758</v>
      </c>
      <c r="M319" s="104">
        <f t="shared" si="12"/>
        <v>2041</v>
      </c>
      <c r="N319" s="3"/>
      <c r="O319" s="3"/>
    </row>
    <row r="320" spans="8:15">
      <c r="H320" s="31">
        <f>'[20]Forward Price Curve'!D408</f>
        <v>51592</v>
      </c>
      <c r="I320" s="35">
        <f>VLOOKUP(H320,'[20]Forward Price Curve'!$D$75:$AZ$447,$O$17-3)</f>
        <v>6.1532146517286836</v>
      </c>
      <c r="J320" s="35">
        <f>VLOOKUP(H320,'[20]Forward Price Curve'!$D$75:$AZ$447,$R$17-3)</f>
        <v>6.1633535546993823</v>
      </c>
      <c r="K320" s="35">
        <f>VLOOKUP(H320,'[20]Forward Price Curve'!$D$75:$AZ$447,$P$17-3)</f>
        <v>6.156230466269621</v>
      </c>
      <c r="L320" s="35">
        <f>VLOOKUP($H320,'[20]Forward Price Curve'!$D$75:$AZ$447,$Q$17-3)</f>
        <v>6.0642474355113922</v>
      </c>
      <c r="M320" s="104">
        <f t="shared" si="12"/>
        <v>2041</v>
      </c>
      <c r="N320" s="3"/>
      <c r="O320" s="3"/>
    </row>
    <row r="321" spans="8:15">
      <c r="H321" s="31">
        <f>'[20]Forward Price Curve'!D409</f>
        <v>51622</v>
      </c>
      <c r="I321" s="35">
        <f>VLOOKUP(H321,'[20]Forward Price Curve'!$D$75:$AZ$447,$O$17-3)</f>
        <v>6.17349245767008</v>
      </c>
      <c r="J321" s="35">
        <f>VLOOKUP(H321,'[20]Forward Price Curve'!$D$75:$AZ$447,$R$17-3)</f>
        <v>6.1836313606407787</v>
      </c>
      <c r="K321" s="35">
        <f>VLOOKUP(H321,'[20]Forward Price Curve'!$D$75:$AZ$447,$P$17-3)</f>
        <v>6.1044492936911068</v>
      </c>
      <c r="L321" s="35">
        <f>VLOOKUP($H321,'[20]Forward Price Curve'!$D$75:$AZ$447,$Q$17-3)</f>
        <v>5.9990060423567195</v>
      </c>
      <c r="M321" s="104">
        <f t="shared" si="12"/>
        <v>2041</v>
      </c>
      <c r="N321" s="3"/>
      <c r="O321" s="3"/>
    </row>
    <row r="322" spans="8:15">
      <c r="H322" s="31">
        <f>'[20]Forward Price Curve'!D410</f>
        <v>51653</v>
      </c>
      <c r="I322" s="35">
        <f>VLOOKUP(H322,'[20]Forward Price Curve'!$D$75:$AZ$447,$O$17-3)</f>
        <v>6.0619645249923959</v>
      </c>
      <c r="J322" s="35">
        <f>VLOOKUP(H322,'[20]Forward Price Curve'!$D$75:$AZ$447,$R$17-3)</f>
        <v>6.0721034279630937</v>
      </c>
      <c r="K322" s="35">
        <f>VLOOKUP(H322,'[20]Forward Price Curve'!$D$75:$AZ$447,$P$17-3)</f>
        <v>6.0164213003076332</v>
      </c>
      <c r="L322" s="35">
        <f>VLOOKUP($H322,'[20]Forward Price Curve'!$D$75:$AZ$447,$Q$17-3)</f>
        <v>5.9161996587373284</v>
      </c>
      <c r="M322" s="104">
        <f t="shared" si="12"/>
        <v>2041</v>
      </c>
      <c r="N322" s="3"/>
      <c r="O322" s="3"/>
    </row>
    <row r="323" spans="8:15">
      <c r="H323" s="31">
        <f>'[20]Forward Price Curve'!D411</f>
        <v>51683</v>
      </c>
      <c r="I323" s="35">
        <f>VLOOKUP(H323,'[20]Forward Price Curve'!$D$75:$AZ$447,$O$17-3)</f>
        <v>6.3661316141133533</v>
      </c>
      <c r="J323" s="35">
        <f>VLOOKUP(H323,'[20]Forward Price Curve'!$D$75:$AZ$447,$R$17-3)</f>
        <v>6.3762705170840519</v>
      </c>
      <c r="K323" s="35">
        <f>VLOOKUP(H323,'[20]Forward Price Curve'!$D$75:$AZ$447,$P$17-3)</f>
        <v>5.9957088312762279</v>
      </c>
      <c r="L323" s="35">
        <f>VLOOKUP($H323,'[20]Forward Price Curve'!$D$75:$AZ$447,$Q$17-3)</f>
        <v>6.1395259660744754</v>
      </c>
      <c r="M323" s="104">
        <f t="shared" si="12"/>
        <v>2041</v>
      </c>
      <c r="N323" s="3"/>
      <c r="O323" s="3"/>
    </row>
    <row r="324" spans="8:15">
      <c r="H324" s="31">
        <f>'[20]Forward Price Curve'!D412</f>
        <v>51714</v>
      </c>
      <c r="I324" s="35">
        <f>VLOOKUP(H324,'[20]Forward Price Curve'!$D$75:$AZ$447,$O$17-3)</f>
        <v>6.4269650319375442</v>
      </c>
      <c r="J324" s="35">
        <f>VLOOKUP(H324,'[20]Forward Price Curve'!$D$75:$AZ$447,$R$17-3)</f>
        <v>6.4371039349082428</v>
      </c>
      <c r="K324" s="35">
        <f>VLOOKUP(H324,'[20]Forward Price Curve'!$D$75:$AZ$447,$P$17-3)</f>
        <v>6.0526681211125934</v>
      </c>
      <c r="L324" s="35">
        <f>VLOOKUP($H324,'[20]Forward Price Curve'!$D$75:$AZ$447,$Q$17-3)</f>
        <v>6.1972395061728394</v>
      </c>
      <c r="M324" s="104">
        <f t="shared" si="12"/>
        <v>2041</v>
      </c>
      <c r="N324" s="3"/>
      <c r="O324" s="3"/>
    </row>
    <row r="325" spans="8:15">
      <c r="H325" s="31">
        <f>'[20]Forward Price Curve'!D413</f>
        <v>51745</v>
      </c>
      <c r="I325" s="35">
        <f>VLOOKUP(H325,'[20]Forward Price Curve'!$D$75:$AZ$447,$O$17-3)</f>
        <v>6.457381740849641</v>
      </c>
      <c r="J325" s="35">
        <f>VLOOKUP(H325,'[20]Forward Price Curve'!$D$75:$AZ$447,$R$17-3)</f>
        <v>6.4675206438203388</v>
      </c>
      <c r="K325" s="35">
        <f>VLOOKUP(H325,'[20]Forward Price Curve'!$D$75:$AZ$447,$P$17-3)</f>
        <v>6.0940930591754041</v>
      </c>
      <c r="L325" s="35">
        <f>VLOOKUP($H325,'[20]Forward Price Curve'!$D$75:$AZ$447,$Q$17-3)</f>
        <v>6.2424066245106893</v>
      </c>
      <c r="M325" s="104">
        <f t="shared" si="12"/>
        <v>2041</v>
      </c>
      <c r="N325" s="3"/>
      <c r="O325" s="3"/>
    </row>
    <row r="326" spans="8:15">
      <c r="H326" s="31">
        <f>'[20]Forward Price Curve'!D414</f>
        <v>51775</v>
      </c>
      <c r="I326" s="35">
        <f>VLOOKUP(H326,'[20]Forward Price Curve'!$D$75:$AZ$447,$O$17-3)</f>
        <v>6.457381740849641</v>
      </c>
      <c r="J326" s="35">
        <f>VLOOKUP(H326,'[20]Forward Price Curve'!$D$75:$AZ$447,$R$17-3)</f>
        <v>6.4675206438203388</v>
      </c>
      <c r="K326" s="35">
        <f>VLOOKUP(H326,'[20]Forward Price Curve'!$D$75:$AZ$447,$P$17-3)</f>
        <v>6.3529989220679743</v>
      </c>
      <c r="L326" s="35">
        <f>VLOOKUP($H326,'[20]Forward Price Curve'!$D$75:$AZ$447,$Q$17-3)</f>
        <v>6.3227037237779786</v>
      </c>
      <c r="M326" s="104">
        <f t="shared" si="12"/>
        <v>2041</v>
      </c>
      <c r="N326" s="3"/>
      <c r="O326" s="3"/>
    </row>
    <row r="327" spans="8:15">
      <c r="H327" s="31">
        <f>'[20]Forward Price Curve'!D415</f>
        <v>51806</v>
      </c>
      <c r="I327" s="35">
        <f>VLOOKUP(H327,'[20]Forward Price Curve'!$D$75:$AZ$447,$O$17-3)</f>
        <v>6.9339101804724734</v>
      </c>
      <c r="J327" s="35">
        <f>VLOOKUP(H327,'[20]Forward Price Curve'!$D$75:$AZ$447,$R$17-3)</f>
        <v>6.9440490834431712</v>
      </c>
      <c r="K327" s="35">
        <f>VLOOKUP(H327,'[20]Forward Price Curve'!$D$75:$AZ$447,$P$17-3)</f>
        <v>7.0313322828465088</v>
      </c>
      <c r="L327" s="35">
        <f>VLOOKUP($H327,'[20]Forward Price Curve'!$D$75:$AZ$447,$Q$17-3)</f>
        <v>6.6689849643681622</v>
      </c>
      <c r="M327" s="104">
        <f t="shared" si="12"/>
        <v>2041</v>
      </c>
      <c r="N327" s="3"/>
      <c r="O327" s="3"/>
    </row>
    <row r="328" spans="8:15">
      <c r="H328" s="31">
        <f>'[20]Forward Price Curve'!D416</f>
        <v>51836</v>
      </c>
      <c r="I328" s="35">
        <f>VLOOKUP(H328,'[20]Forward Price Curve'!$D$75:$AZ$447,$O$17-3)</f>
        <v>7.2583550755348281</v>
      </c>
      <c r="J328" s="35">
        <f>VLOOKUP(H328,'[20]Forward Price Curve'!$D$75:$AZ$447,$R$17-3)</f>
        <v>7.2684939785055258</v>
      </c>
      <c r="K328" s="35">
        <f>VLOOKUP(H328,'[20]Forward Price Curve'!$D$75:$AZ$447,$P$17-3)</f>
        <v>7.4196910771853641</v>
      </c>
      <c r="L328" s="35">
        <f>VLOOKUP($H328,'[20]Forward Price Curve'!$D$75:$AZ$447,$Q$17-3)</f>
        <v>6.950024811803674</v>
      </c>
      <c r="M328" s="104">
        <f t="shared" si="12"/>
        <v>2041</v>
      </c>
      <c r="N328" s="3"/>
      <c r="O328" s="3"/>
    </row>
    <row r="329" spans="8:15">
      <c r="H329" s="31">
        <f>'[20]Forward Price Curve'!D417</f>
        <v>51867</v>
      </c>
      <c r="I329" s="35">
        <f>VLOOKUP(H329,'[20]Forward Price Curve'!$D$75:$AZ$447,$O$17-3)</f>
        <v>7.4307164260367031</v>
      </c>
      <c r="J329" s="35">
        <f>VLOOKUP(H329,'[20]Forward Price Curve'!$D$75:$AZ$447,$R$17-3)</f>
        <v>7.4408553290074018</v>
      </c>
      <c r="K329" s="35">
        <f>VLOOKUP(H329,'[20]Forward Price Curve'!$D$75:$AZ$447,$P$17-3)</f>
        <v>7.5905689466944608</v>
      </c>
      <c r="L329" s="35">
        <f>VLOOKUP($H329,'[20]Forward Price Curve'!$D$75:$AZ$447,$Q$17-3)</f>
        <v>7.1521727592090736</v>
      </c>
      <c r="M329" s="104">
        <f t="shared" ref="M329:M340" si="13">YEAR(H329)</f>
        <v>2042</v>
      </c>
    </row>
    <row r="330" spans="8:15">
      <c r="H330" s="31">
        <f>'[20]Forward Price Curve'!D418</f>
        <v>51898</v>
      </c>
      <c r="I330" s="35">
        <f>VLOOKUP(H330,'[20]Forward Price Curve'!$D$75:$AZ$447,$O$17-3)</f>
        <v>7.2279383666227321</v>
      </c>
      <c r="J330" s="35">
        <f>VLOOKUP(H330,'[20]Forward Price Curve'!$D$75:$AZ$447,$R$17-3)</f>
        <v>7.2380772695934299</v>
      </c>
      <c r="K330" s="35">
        <f>VLOOKUP(H330,'[20]Forward Price Curve'!$D$75:$AZ$447,$P$17-3)</f>
        <v>7.3316630838018906</v>
      </c>
      <c r="L330" s="35">
        <f>VLOOKUP($H330,'[20]Forward Price Curve'!$D$75:$AZ$447,$Q$17-3)</f>
        <v>6.9174041152263372</v>
      </c>
      <c r="M330" s="104">
        <f t="shared" si="13"/>
        <v>2042</v>
      </c>
    </row>
    <row r="331" spans="8:15">
      <c r="H331" s="31">
        <f>'[20]Forward Price Curve'!D419</f>
        <v>51926</v>
      </c>
      <c r="I331" s="35">
        <f>VLOOKUP(H331,'[20]Forward Price Curve'!$D$75:$AZ$447,$O$17-3)</f>
        <v>7.004882501267363</v>
      </c>
      <c r="J331" s="35">
        <f>VLOOKUP(H331,'[20]Forward Price Curve'!$D$75:$AZ$447,$R$17-3)</f>
        <v>7.0150214042380616</v>
      </c>
      <c r="K331" s="35">
        <f>VLOOKUP(H331,'[20]Forward Price Curve'!$D$75:$AZ$447,$P$17-3)</f>
        <v>7.0779353381671717</v>
      </c>
      <c r="L331" s="35">
        <f>VLOOKUP($H331,'[20]Forward Price Curve'!$D$75:$AZ$447,$Q$17-3)</f>
        <v>6.7116427983539086</v>
      </c>
      <c r="M331" s="104">
        <f t="shared" si="13"/>
        <v>2042</v>
      </c>
    </row>
    <row r="332" spans="8:15">
      <c r="H332" s="31">
        <f>'[20]Forward Price Curve'!D420</f>
        <v>51957</v>
      </c>
      <c r="I332" s="35">
        <f>VLOOKUP(H332,'[20]Forward Price Curve'!$D$75:$AZ$447,$O$17-3)</f>
        <v>6.6094652854101188</v>
      </c>
      <c r="J332" s="35">
        <f>VLOOKUP(H332,'[20]Forward Price Curve'!$D$75:$AZ$447,$R$17-3)</f>
        <v>6.6196041883808165</v>
      </c>
      <c r="K332" s="35">
        <f>VLOOKUP(H332,'[20]Forward Price Curve'!$D$75:$AZ$447,$P$17-3)</f>
        <v>6.5549454951241799</v>
      </c>
      <c r="L332" s="35">
        <f>VLOOKUP($H332,'[20]Forward Price Curve'!$D$75:$AZ$447,$Q$17-3)</f>
        <v>6.5159186188898923</v>
      </c>
      <c r="M332" s="104">
        <f t="shared" si="13"/>
        <v>2042</v>
      </c>
    </row>
    <row r="333" spans="8:15">
      <c r="H333" s="31">
        <f>'[20]Forward Price Curve'!D421</f>
        <v>51987</v>
      </c>
      <c r="I333" s="35">
        <f>VLOOKUP(H333,'[20]Forward Price Curve'!$D$75:$AZ$447,$O$17-3)</f>
        <v>6.6500208972929133</v>
      </c>
      <c r="J333" s="35">
        <f>VLOOKUP(H333,'[20]Forward Price Curve'!$D$75:$AZ$447,$R$17-3)</f>
        <v>6.6601598002636111</v>
      </c>
      <c r="K333" s="35">
        <f>VLOOKUP(H333,'[20]Forward Price Curve'!$D$75:$AZ$447,$P$17-3)</f>
        <v>6.4772737362564081</v>
      </c>
      <c r="L333" s="35">
        <f>VLOOKUP($H333,'[20]Forward Price Curve'!$D$75:$AZ$447,$Q$17-3)</f>
        <v>6.4707515005520424</v>
      </c>
      <c r="M333" s="104">
        <f t="shared" si="13"/>
        <v>2042</v>
      </c>
    </row>
    <row r="334" spans="8:15">
      <c r="H334" s="31">
        <f>'[20]Forward Price Curve'!D422</f>
        <v>52018</v>
      </c>
      <c r="I334" s="35">
        <f>VLOOKUP(H334,'[20]Forward Price Curve'!$D$75:$AZ$447,$O$17-3)</f>
        <v>6.4979373527324347</v>
      </c>
      <c r="J334" s="35">
        <f>VLOOKUP(H334,'[20]Forward Price Curve'!$D$75:$AZ$447,$R$17-3)</f>
        <v>6.5080762557031333</v>
      </c>
      <c r="K334" s="35">
        <f>VLOOKUP(H334,'[20]Forward Price Curve'!$D$75:$AZ$447,$P$17-3)</f>
        <v>6.3167521012630141</v>
      </c>
      <c r="L334" s="35">
        <f>VLOOKUP($H334,'[20]Forward Price Curve'!$D$75:$AZ$447,$Q$17-3)</f>
        <v>6.3477965672990058</v>
      </c>
      <c r="M334" s="104">
        <f t="shared" si="13"/>
        <v>2042</v>
      </c>
    </row>
    <row r="335" spans="8:15">
      <c r="H335" s="31">
        <f>'[20]Forward Price Curve'!D423</f>
        <v>52048</v>
      </c>
      <c r="I335" s="35">
        <f>VLOOKUP(H335,'[20]Forward Price Curve'!$D$75:$AZ$447,$O$17-3)</f>
        <v>6.8325211507654879</v>
      </c>
      <c r="J335" s="35">
        <f>VLOOKUP(H335,'[20]Forward Price Curve'!$D$75:$AZ$447,$R$17-3)</f>
        <v>6.8426600537361866</v>
      </c>
      <c r="K335" s="35">
        <f>VLOOKUP(H335,'[20]Forward Price Curve'!$D$75:$AZ$447,$P$17-3)</f>
        <v>6.3063958667473123</v>
      </c>
      <c r="L335" s="35">
        <f>VLOOKUP($H335,'[20]Forward Price Curve'!$D$75:$AZ$447,$Q$17-3)</f>
        <v>6.6012342868613869</v>
      </c>
      <c r="M335" s="104">
        <f t="shared" si="13"/>
        <v>2042</v>
      </c>
    </row>
    <row r="336" spans="8:15">
      <c r="H336" s="31">
        <f>'[20]Forward Price Curve'!D424</f>
        <v>52079</v>
      </c>
      <c r="I336" s="35">
        <f>VLOOKUP(H336,'[20]Forward Price Curve'!$D$75:$AZ$447,$O$17-3)</f>
        <v>6.8730767626482825</v>
      </c>
      <c r="J336" s="35">
        <f>VLOOKUP(H336,'[20]Forward Price Curve'!$D$75:$AZ$447,$R$17-3)</f>
        <v>6.8832156656189802</v>
      </c>
      <c r="K336" s="35">
        <f>VLOOKUP(H336,'[20]Forward Price Curve'!$D$75:$AZ$447,$P$17-3)</f>
        <v>6.3426426875522717</v>
      </c>
      <c r="L336" s="35">
        <f>VLOOKUP($H336,'[20]Forward Price Curve'!$D$75:$AZ$447,$Q$17-3)</f>
        <v>6.6388735521429281</v>
      </c>
      <c r="M336" s="104">
        <f t="shared" si="13"/>
        <v>2042</v>
      </c>
    </row>
    <row r="337" spans="8:13">
      <c r="H337" s="31">
        <f>'[20]Forward Price Curve'!D425</f>
        <v>52110</v>
      </c>
      <c r="I337" s="35">
        <f>VLOOKUP(H337,'[20]Forward Price Curve'!$D$75:$AZ$447,$O$17-3)</f>
        <v>6.9034934715603775</v>
      </c>
      <c r="J337" s="35">
        <f>VLOOKUP(H337,'[20]Forward Price Curve'!$D$75:$AZ$447,$R$17-3)</f>
        <v>6.9136323745310753</v>
      </c>
      <c r="K337" s="35">
        <f>VLOOKUP(H337,'[20]Forward Price Curve'!$D$75:$AZ$447,$P$17-3)</f>
        <v>6.4410269154514479</v>
      </c>
      <c r="L337" s="35">
        <f>VLOOKUP($H337,'[20]Forward Price Curve'!$D$75:$AZ$447,$Q$17-3)</f>
        <v>6.6840406704807789</v>
      </c>
      <c r="M337" s="104">
        <f t="shared" si="13"/>
        <v>2042</v>
      </c>
    </row>
    <row r="338" spans="8:13">
      <c r="H338" s="31">
        <f>'[20]Forward Price Curve'!D426</f>
        <v>52140</v>
      </c>
      <c r="I338" s="35">
        <f>VLOOKUP(H338,'[20]Forward Price Curve'!$D$75:$AZ$447,$O$17-3)</f>
        <v>6.8933545685896789</v>
      </c>
      <c r="J338" s="35">
        <f>VLOOKUP(H338,'[20]Forward Price Curve'!$D$75:$AZ$447,$R$17-3)</f>
        <v>6.9034934715603775</v>
      </c>
      <c r="K338" s="35">
        <f>VLOOKUP(H338,'[20]Forward Price Curve'!$D$75:$AZ$447,$P$17-3)</f>
        <v>6.6015485504448428</v>
      </c>
      <c r="L338" s="35">
        <f>VLOOKUP($H338,'[20]Forward Price Curve'!$D$75:$AZ$447,$Q$17-3)</f>
        <v>6.7543006323396568</v>
      </c>
      <c r="M338" s="104">
        <f t="shared" si="13"/>
        <v>2042</v>
      </c>
    </row>
    <row r="339" spans="8:13">
      <c r="H339" s="31">
        <f>'[20]Forward Price Curve'!D427</f>
        <v>52171</v>
      </c>
      <c r="I339" s="35">
        <f>VLOOKUP(H339,'[20]Forward Price Curve'!$D$75:$AZ$447,$O$17-3)</f>
        <v>7.5422443587143873</v>
      </c>
      <c r="J339" s="35">
        <f>VLOOKUP(H339,'[20]Forward Price Curve'!$D$75:$AZ$447,$R$17-3)</f>
        <v>7.552383261685085</v>
      </c>
      <c r="K339" s="35">
        <f>VLOOKUP(H339,'[20]Forward Price Curve'!$D$75:$AZ$447,$P$17-3)</f>
        <v>7.642350119272975</v>
      </c>
      <c r="L339" s="35">
        <f>VLOOKUP($H339,'[20]Forward Price Curve'!$D$75:$AZ$447,$Q$17-3)</f>
        <v>7.2712132088728287</v>
      </c>
      <c r="M339" s="104">
        <f t="shared" si="13"/>
        <v>2042</v>
      </c>
    </row>
    <row r="340" spans="8:13">
      <c r="H340" s="31">
        <f>'[20]Forward Price Curve'!D428</f>
        <v>52201</v>
      </c>
      <c r="I340" s="35">
        <f>VLOOKUP(H340,'[20]Forward Price Curve'!$D$75:$AZ$447,$O$17-3)</f>
        <v>7.9173837686302342</v>
      </c>
      <c r="J340" s="35">
        <f>VLOOKUP(H340,'[20]Forward Price Curve'!$D$75:$AZ$447,$R$17-3)</f>
        <v>7.9275226716009328</v>
      </c>
      <c r="K340" s="35">
        <f>VLOOKUP(H340,'[20]Forward Price Curve'!$D$75:$AZ$447,$P$17-3)</f>
        <v>8.0980244379638986</v>
      </c>
      <c r="L340" s="35">
        <f>VLOOKUP($H340,'[20]Forward Price Curve'!$D$75:$AZ$447,$Q$17-3)</f>
        <v>7.6024387433503957</v>
      </c>
      <c r="M340" s="104">
        <f t="shared" si="13"/>
        <v>2042</v>
      </c>
    </row>
    <row r="341" spans="8:13">
      <c r="H341" s="31">
        <f>'[20]Forward Price Curve'!D429</f>
        <v>0</v>
      </c>
      <c r="I341" s="35" t="e">
        <f>VLOOKUP(H341,'[20]Forward Price Curve'!$D$75:$AZ$447,$O$17-3)</f>
        <v>#N/A</v>
      </c>
      <c r="J341" s="35" t="e">
        <f>VLOOKUP(H341,'[20]Forward Price Curve'!$D$75:$AZ$447,$R$17-3)</f>
        <v>#N/A</v>
      </c>
      <c r="K341" s="35" t="e">
        <f>VLOOKUP(H341,'[20]Forward Price Curve'!$D$75:$AZ$447,$P$17-3)</f>
        <v>#N/A</v>
      </c>
      <c r="L341" s="35" t="e">
        <f>VLOOKUP($H341,'[20]Forward Price Curve'!$D$75:$AZ$447,$Q$17-3)</f>
        <v>#N/A</v>
      </c>
      <c r="M341" s="104">
        <f t="shared" ref="M341:M343" si="14">YEAR(H341)</f>
        <v>1900</v>
      </c>
    </row>
    <row r="342" spans="8:13">
      <c r="H342" s="31">
        <f>'[20]Forward Price Curve'!D430</f>
        <v>0</v>
      </c>
      <c r="I342" s="35" t="e">
        <f>VLOOKUP(H342,'[20]Forward Price Curve'!$D$75:$AZ$447,$O$17-3)</f>
        <v>#N/A</v>
      </c>
      <c r="J342" s="35" t="e">
        <f>VLOOKUP(H342,'[20]Forward Price Curve'!$D$75:$AZ$447,$R$17-3)</f>
        <v>#N/A</v>
      </c>
      <c r="K342" s="35" t="e">
        <f>VLOOKUP(H342,'[20]Forward Price Curve'!$D$75:$AZ$447,$P$17-3)</f>
        <v>#N/A</v>
      </c>
      <c r="L342" s="35" t="e">
        <f>VLOOKUP($H342,'[20]Forward Price Curve'!$D$75:$AZ$447,$Q$17-3)</f>
        <v>#N/A</v>
      </c>
      <c r="M342" s="104">
        <f t="shared" si="14"/>
        <v>1900</v>
      </c>
    </row>
    <row r="343" spans="8:13">
      <c r="H343" s="31">
        <f>'[20]Forward Price Curve'!D431</f>
        <v>0</v>
      </c>
      <c r="I343" s="35" t="e">
        <f>VLOOKUP(H343,'[20]Forward Price Curve'!$D$75:$AZ$447,$O$17-3)</f>
        <v>#N/A</v>
      </c>
      <c r="J343" s="35" t="e">
        <f>VLOOKUP(H343,'[20]Forward Price Curve'!$D$75:$AZ$447,$R$17-3)</f>
        <v>#N/A</v>
      </c>
      <c r="K343" s="35" t="e">
        <f>VLOOKUP(H343,'[20]Forward Price Curve'!$D$75:$AZ$447,$P$17-3)</f>
        <v>#N/A</v>
      </c>
      <c r="L343" s="35" t="e">
        <f>VLOOKUP($H343,'[20]Forward Price Curve'!$D$75:$AZ$447,$Q$17-3)</f>
        <v>#N/A</v>
      </c>
      <c r="M343" s="104">
        <f t="shared" si="14"/>
        <v>1900</v>
      </c>
    </row>
    <row r="344" spans="8:13">
      <c r="H344" s="31"/>
      <c r="I344" s="35"/>
      <c r="J344" s="35"/>
      <c r="M344" s="104"/>
    </row>
    <row r="345" spans="8:13">
      <c r="H345" s="31"/>
      <c r="I345" s="35"/>
      <c r="J345" s="35"/>
      <c r="M345" s="104"/>
    </row>
  </sheetData>
  <phoneticPr fontId="8" type="noConversion"/>
  <printOptions horizontalCentered="1"/>
  <pageMargins left="0.25" right="0.25" top="0.75" bottom="0.75" header="0.3" footer="0.3"/>
  <pageSetup scale="99" orientation="portrait" r:id="rId1"/>
  <headerFooter alignWithMargins="0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4"/>
  <sheetViews>
    <sheetView workbookViewId="0"/>
  </sheetViews>
  <sheetFormatPr defaultRowHeight="12.75"/>
  <cols>
    <col min="1" max="2" width="12" customWidth="1"/>
    <col min="3" max="3" width="13.33203125" customWidth="1"/>
    <col min="4" max="4" width="13.83203125" customWidth="1"/>
    <col min="5" max="6" width="14.1640625" customWidth="1"/>
    <col min="7" max="8" width="14.5" customWidth="1"/>
    <col min="9" max="10" width="13.83203125" customWidth="1"/>
    <col min="11" max="13" width="14.33203125" customWidth="1"/>
    <col min="14" max="14" width="36.6640625" customWidth="1"/>
  </cols>
  <sheetData>
    <row r="1" spans="1:14">
      <c r="B1" s="412" t="s">
        <v>159</v>
      </c>
      <c r="C1" s="412"/>
      <c r="D1" s="412"/>
      <c r="E1" s="412"/>
      <c r="F1" s="412"/>
      <c r="G1" s="412"/>
      <c r="H1" s="412"/>
      <c r="I1" s="412"/>
      <c r="J1" s="412"/>
      <c r="K1" s="412"/>
      <c r="M1" s="346"/>
    </row>
    <row r="2" spans="1:14">
      <c r="B2" s="165"/>
      <c r="C2" s="165"/>
      <c r="D2" s="165"/>
      <c r="E2" s="165"/>
      <c r="F2" s="165"/>
      <c r="G2" s="165"/>
      <c r="H2" s="165"/>
      <c r="I2" s="165"/>
      <c r="J2" s="165"/>
      <c r="K2" s="165"/>
      <c r="M2" s="165"/>
    </row>
    <row r="3" spans="1:14">
      <c r="A3" s="343" t="s">
        <v>103</v>
      </c>
      <c r="B3" s="344">
        <v>2024</v>
      </c>
      <c r="C3" s="344">
        <v>2030</v>
      </c>
      <c r="D3" s="344">
        <v>2024</v>
      </c>
      <c r="E3" s="344">
        <v>2024</v>
      </c>
      <c r="F3" s="344">
        <v>2024</v>
      </c>
      <c r="G3" s="344">
        <v>2024</v>
      </c>
      <c r="H3" s="344">
        <v>2029</v>
      </c>
      <c r="I3" s="344">
        <v>2024</v>
      </c>
      <c r="J3" s="344">
        <v>2030</v>
      </c>
      <c r="K3" s="344">
        <v>2026</v>
      </c>
      <c r="L3" s="344">
        <v>2029</v>
      </c>
      <c r="M3" s="344">
        <v>2032</v>
      </c>
    </row>
    <row r="4" spans="1:14" ht="51">
      <c r="B4" s="200" t="s">
        <v>158</v>
      </c>
      <c r="C4" s="200" t="s">
        <v>167</v>
      </c>
      <c r="D4" s="200" t="s">
        <v>166</v>
      </c>
      <c r="E4" s="200" t="s">
        <v>165</v>
      </c>
      <c r="F4" s="200" t="s">
        <v>163</v>
      </c>
      <c r="G4" s="200" t="s">
        <v>164</v>
      </c>
      <c r="H4" s="200" t="s">
        <v>164</v>
      </c>
      <c r="I4" s="200" t="s">
        <v>162</v>
      </c>
      <c r="J4" s="200" t="s">
        <v>162</v>
      </c>
      <c r="K4" s="200" t="s">
        <v>168</v>
      </c>
      <c r="L4" s="200" t="s">
        <v>173</v>
      </c>
      <c r="M4" s="200" t="s">
        <v>172</v>
      </c>
    </row>
    <row r="5" spans="1:14" hidden="1">
      <c r="A5" s="135">
        <v>2018</v>
      </c>
      <c r="B5" s="130"/>
      <c r="C5" s="130"/>
      <c r="D5" s="130"/>
      <c r="E5" s="130"/>
      <c r="F5" s="130"/>
      <c r="G5" s="130"/>
      <c r="H5" s="130"/>
      <c r="I5" s="130"/>
      <c r="J5" s="130"/>
      <c r="K5" s="130"/>
      <c r="L5" s="130"/>
      <c r="M5" s="130"/>
    </row>
    <row r="6" spans="1:14" hidden="1">
      <c r="A6" s="135">
        <f>A5+1</f>
        <v>2019</v>
      </c>
      <c r="B6" s="130"/>
      <c r="C6" s="130"/>
      <c r="D6" s="130"/>
      <c r="E6" s="130"/>
      <c r="F6" s="130"/>
      <c r="G6" s="130"/>
      <c r="H6" s="130"/>
      <c r="I6" s="130"/>
      <c r="J6" s="130"/>
      <c r="K6" s="130"/>
      <c r="L6" s="130"/>
      <c r="M6" s="130"/>
    </row>
    <row r="7" spans="1:14" hidden="1">
      <c r="A7" s="135">
        <f t="shared" ref="A7:A46" si="0">A6+1</f>
        <v>2020</v>
      </c>
      <c r="B7" s="130"/>
      <c r="C7" s="130"/>
      <c r="D7" s="130"/>
      <c r="E7" s="130"/>
      <c r="F7" s="130"/>
      <c r="G7" s="130"/>
      <c r="H7" s="130"/>
      <c r="I7" s="130"/>
      <c r="J7" s="130"/>
      <c r="K7" s="130"/>
      <c r="L7" s="130"/>
      <c r="M7" s="130"/>
    </row>
    <row r="8" spans="1:14" hidden="1">
      <c r="A8" s="135">
        <f t="shared" si="0"/>
        <v>2021</v>
      </c>
      <c r="B8" s="130"/>
      <c r="C8" s="130"/>
      <c r="D8" s="130"/>
      <c r="E8" s="130"/>
      <c r="F8" s="130"/>
      <c r="G8" s="130"/>
      <c r="H8" s="130"/>
      <c r="I8" s="130"/>
      <c r="J8" s="130"/>
      <c r="K8" s="130"/>
      <c r="L8" s="130"/>
      <c r="M8" s="130"/>
    </row>
    <row r="9" spans="1:14" hidden="1">
      <c r="A9" s="135">
        <f t="shared" si="0"/>
        <v>2022</v>
      </c>
      <c r="B9" s="130"/>
      <c r="C9" s="130"/>
      <c r="D9" s="130"/>
      <c r="E9" s="130"/>
      <c r="F9" s="130"/>
      <c r="G9" s="130"/>
      <c r="H9" s="130"/>
      <c r="I9" s="130"/>
      <c r="J9" s="130"/>
      <c r="K9" s="130"/>
      <c r="L9" s="130"/>
      <c r="M9" s="130"/>
    </row>
    <row r="10" spans="1:14" hidden="1">
      <c r="A10" s="135">
        <f t="shared" si="0"/>
        <v>2023</v>
      </c>
      <c r="B10" s="130"/>
      <c r="C10" s="130"/>
      <c r="D10" s="130"/>
      <c r="E10" s="130"/>
      <c r="F10" s="130"/>
      <c r="G10" s="130"/>
      <c r="H10" s="130"/>
      <c r="I10" s="130"/>
      <c r="J10" s="130"/>
      <c r="K10" s="130"/>
      <c r="L10" s="130"/>
      <c r="M10" s="130"/>
    </row>
    <row r="11" spans="1:14">
      <c r="A11" s="135">
        <f t="shared" si="0"/>
        <v>2024</v>
      </c>
      <c r="B11" s="130">
        <f>INDEX('Table 3 WYAE Wind_2024'!$J$10:$J$36,MATCH($A11,'Table 3 WYAE Wind_2024'!$B$10:$B$36,0),1)</f>
        <v>23.315627401653863</v>
      </c>
      <c r="C11" s="130"/>
      <c r="D11" s="130">
        <f>INDEX('Table 3 PV wS YK_2024'!$I$10:$I$33,MATCH($A11,'Table 3 PV wS YK_2024'!$B$10:$B$33,0),1)</f>
        <v>41.129454355073626</v>
      </c>
      <c r="E11" s="130">
        <f>INDEX('Table 3 PV wS SO_2024'!$I$10:$I$33,MATCH($A11,'Table 3 PV wS SO_2024'!$B$10:$B$33,0),1)</f>
        <v>35.883813533353816</v>
      </c>
      <c r="F11" s="130">
        <f>INDEX('Table 3 PV wS UTN_2024'!$I$10:$I$33,MATCH($A11,'Table 3 PV wS UTN_2024'!$B$10:$B$33,0),1)</f>
        <v>35.103062221961899</v>
      </c>
      <c r="G11" s="130">
        <f>INDEX('Table 3 PV wS JB_2024'!$I$10:$I$33,MATCH($A11,'Table 3 PV wS JB_2024'!$B$10:$B$33,0),1)</f>
        <v>34.084229367526298</v>
      </c>
      <c r="H11" s="130"/>
      <c r="I11" s="130">
        <f>INDEX('Table 3 PV wS UTS_2024'!$I$10:$I$36,MATCH($A11,'Table 3 PV wS UTS_2024'!$B$10:$B$36,0),1)</f>
        <v>32.129957120151957</v>
      </c>
      <c r="J11" s="130"/>
      <c r="K11" s="130"/>
      <c r="L11" s="130"/>
      <c r="M11" s="130"/>
    </row>
    <row r="12" spans="1:14">
      <c r="A12" s="135">
        <f t="shared" si="0"/>
        <v>2025</v>
      </c>
      <c r="B12" s="130">
        <f>INDEX('Table 3 WYAE Wind_2024'!$J$10:$J$36,MATCH($A12,'Table 3 WYAE Wind_2024'!$B$10:$B$36,0),1)</f>
        <v>23.825298147682684</v>
      </c>
      <c r="C12" s="130"/>
      <c r="D12" s="130">
        <f>INDEX('Table 3 PV wS YK_2024'!$I$10:$I$33,MATCH($A12,'Table 3 PV wS YK_2024'!$B$10:$B$33,0),1)</f>
        <v>41.995960660344224</v>
      </c>
      <c r="E12" s="130">
        <f>INDEX('Table 3 PV wS SO_2024'!$I$10:$I$33,MATCH($A12,'Table 3 PV wS SO_2024'!$B$10:$B$33,0),1)</f>
        <v>36.637301477484129</v>
      </c>
      <c r="F12" s="130">
        <f>INDEX('Table 3 PV wS UTN_2024'!$I$10:$I$33,MATCH($A12,'Table 3 PV wS UTN_2024'!$B$10:$B$33,0),1)</f>
        <v>35.843231845143286</v>
      </c>
      <c r="G12" s="130">
        <f>INDEX('Table 3 PV wS JB_2024'!$I$10:$I$33,MATCH($A12,'Table 3 PV wS JB_2024'!$B$10:$B$33,0),1)</f>
        <v>34.800285198501193</v>
      </c>
      <c r="H12" s="130"/>
      <c r="I12" s="130">
        <f>INDEX('Table 3 PV wS UTS_2024'!$I$10:$I$36,MATCH($A12,'Table 3 PV wS UTS_2024'!$B$10:$B$36,0),1)</f>
        <v>32.806462943449247</v>
      </c>
      <c r="J12" s="130"/>
      <c r="K12" s="130"/>
      <c r="L12" s="130"/>
      <c r="M12" s="130"/>
    </row>
    <row r="13" spans="1:14">
      <c r="A13" s="135">
        <f t="shared" si="0"/>
        <v>2026</v>
      </c>
      <c r="B13" s="130">
        <f>INDEX('Table 3 WYAE Wind_2024'!$J$10:$J$36,MATCH($A13,'Table 3 WYAE Wind_2024'!$B$10:$B$36,0),1)</f>
        <v>24.354965482873222</v>
      </c>
      <c r="C13" s="130"/>
      <c r="D13" s="130">
        <f>INDEX('Table 3 PV wS YK_2024'!$I$10:$I$33,MATCH($A13,'Table 3 PV wS YK_2024'!$B$10:$B$33,0),1)</f>
        <v>42.922374429223737</v>
      </c>
      <c r="E13" s="130">
        <f>INDEX('Table 3 PV wS SO_2024'!$I$10:$I$33,MATCH($A13,'Table 3 PV wS SO_2024'!$B$10:$B$33,0),1)</f>
        <v>37.444459818889044</v>
      </c>
      <c r="F13" s="130">
        <f>INDEX('Table 3 PV wS UTN_2024'!$I$10:$I$33,MATCH($A13,'Table 3 PV wS UTN_2024'!$B$10:$B$33,0),1)</f>
        <v>36.63207876333076</v>
      </c>
      <c r="G13" s="130">
        <f>INDEX('Table 3 PV wS JB_2024'!$I$10:$I$33,MATCH($A13,'Table 3 PV wS JB_2024'!$B$10:$B$33,0),1)</f>
        <v>35.566376917125567</v>
      </c>
      <c r="H13" s="130"/>
      <c r="I13" s="130">
        <f>INDEX('Table 3 PV wS UTS_2024'!$I$10:$I$36,MATCH($A13,'Table 3 PV wS UTS_2024'!$B$10:$B$36,0),1)</f>
        <v>33.526519142957497</v>
      </c>
      <c r="J13" s="130"/>
      <c r="K13" s="130">
        <f>INDEX('Table 3 185 MW (NTN) 2026)'!$K$14:$K$41,MATCH($A13,'Table 3 185 MW (NTN) 2026)'!$B$14:$B$41,0),1)</f>
        <v>74.62</v>
      </c>
      <c r="L13" s="130"/>
      <c r="M13" s="130"/>
      <c r="N13" t="s">
        <v>169</v>
      </c>
    </row>
    <row r="14" spans="1:14">
      <c r="A14" s="135">
        <f t="shared" si="0"/>
        <v>2027</v>
      </c>
      <c r="B14" s="130">
        <f>INDEX('Table 3 WYAE Wind_2024'!$J$10:$J$36,MATCH($A14,'Table 3 WYAE Wind_2024'!$B$10:$B$36,0),1)</f>
        <v>25.914906877941164</v>
      </c>
      <c r="C14" s="130"/>
      <c r="D14" s="130">
        <f>INDEX('Table 3 PV wS YK_2024'!$I$10:$I$33,MATCH($A14,'Table 3 PV wS YK_2024'!$B$10:$B$33,0),1)</f>
        <v>43.910256410256409</v>
      </c>
      <c r="E14" s="130">
        <f>INDEX('Table 3 PV wS SO_2024'!$I$10:$I$33,MATCH($A14,'Table 3 PV wS SO_2024'!$B$10:$B$33,0),1)</f>
        <v>38.305428716387624</v>
      </c>
      <c r="F14" s="130">
        <f>INDEX('Table 3 PV wS UTN_2024'!$I$10:$I$33,MATCH($A14,'Table 3 PV wS UTN_2024'!$B$10:$B$33,0),1)</f>
        <v>37.474021147165473</v>
      </c>
      <c r="G14" s="130">
        <f>INDEX('Table 3 PV wS JB_2024'!$I$10:$I$33,MATCH($A14,'Table 3 PV wS JB_2024'!$B$10:$B$33,0),1)</f>
        <v>36.385564101397172</v>
      </c>
      <c r="H14" s="130"/>
      <c r="I14" s="130">
        <f>INDEX('Table 3 PV wS UTS_2024'!$I$10:$I$36,MATCH($A14,'Table 3 PV wS UTS_2024'!$B$10:$B$36,0),1)</f>
        <v>34.299262381454163</v>
      </c>
      <c r="J14" s="130"/>
      <c r="K14" s="130">
        <f>INDEX('Table 3 185 MW (NTN) 2026)'!$K$14:$K$41,MATCH($A14,'Table 3 185 MW (NTN) 2026)'!$B$14:$B$41,0),1)</f>
        <v>76.41</v>
      </c>
      <c r="L14" s="130"/>
      <c r="M14" s="130"/>
      <c r="N14" s="269">
        <f>'[21]1e Inflation Rate'!$M$28</f>
        <v>2.2750000000000006E-2</v>
      </c>
    </row>
    <row r="15" spans="1:14">
      <c r="A15" s="135">
        <f t="shared" si="0"/>
        <v>2028</v>
      </c>
      <c r="B15" s="130">
        <f>INDEX('Table 3 WYAE Wind_2024'!$J$10:$J$36,MATCH($A15,'Table 3 WYAE Wind_2024'!$B$10:$B$36,0),1)</f>
        <v>26.490976123399378</v>
      </c>
      <c r="C15" s="130"/>
      <c r="D15" s="130">
        <f>INDEX('Table 3 PV wS YK_2024'!$I$10:$I$33,MATCH($A15,'Table 3 PV wS YK_2024'!$B$10:$B$33,0),1)</f>
        <v>44.920091324200911</v>
      </c>
      <c r="E15" s="130">
        <f>INDEX('Table 3 PV wS SO_2024'!$I$10:$I$33,MATCH($A15,'Table 3 PV wS SO_2024'!$B$10:$B$33,0),1)</f>
        <v>39.185615669633933</v>
      </c>
      <c r="F15" s="130">
        <f>INDEX('Table 3 PV wS UTN_2024'!$I$10:$I$33,MATCH($A15,'Table 3 PV wS UTN_2024'!$B$10:$B$33,0),1)</f>
        <v>38.33492619730275</v>
      </c>
      <c r="G15" s="130">
        <f>INDEX('Table 3 PV wS JB_2024'!$I$10:$I$33,MATCH($A15,'Table 3 PV wS JB_2024'!$B$10:$B$33,0),1)</f>
        <v>37.219921418710854</v>
      </c>
      <c r="H15" s="130"/>
      <c r="I15" s="130">
        <f>INDEX('Table 3 PV wS UTS_2024'!$I$10:$I$36,MATCH($A15,'Table 3 PV wS UTS_2024'!$B$10:$B$36,0),1)</f>
        <v>35.089567966280292</v>
      </c>
      <c r="J15" s="130"/>
      <c r="K15" s="130">
        <f>INDEX('Table 3 185 MW (NTN) 2026)'!$K$14:$K$41,MATCH($A15,'Table 3 185 MW (NTN) 2026)'!$B$14:$B$41,0),1)</f>
        <v>79.2</v>
      </c>
      <c r="L15" s="130"/>
      <c r="M15" s="130"/>
    </row>
    <row r="16" spans="1:14">
      <c r="A16" s="135">
        <f t="shared" si="0"/>
        <v>2029</v>
      </c>
      <c r="B16" s="130">
        <f>INDEX('Table 3 WYAE Wind_2024'!$J$10:$J$36,MATCH($A16,'Table 3 WYAE Wind_2024'!$B$10:$B$36,0),1)</f>
        <v>27.077964013167996</v>
      </c>
      <c r="C16" s="130"/>
      <c r="D16" s="130">
        <f>INDEX('Table 3 PV wS YK_2024'!$I$10:$I$33,MATCH($A16,'Table 3 PV wS YK_2024'!$B$10:$B$33,0),1)</f>
        <v>45.95187917105725</v>
      </c>
      <c r="E16" s="130">
        <f>INDEX('Table 3 PV wS SO_2024'!$I$10:$I$33,MATCH($A16,'Table 3 PV wS SO_2024'!$B$10:$B$33,0),1)</f>
        <v>40.08886428977754</v>
      </c>
      <c r="F16" s="130">
        <f>INDEX('Table 3 PV wS UTN_2024'!$I$10:$I$33,MATCH($A16,'Table 3 PV wS UTN_2024'!$B$10:$B$33,0),1)</f>
        <v>39.214793913742632</v>
      </c>
      <c r="G16" s="130">
        <f>INDEX('Table 3 PV wS JB_2024'!$I$10:$I$33,MATCH($A16,'Table 3 PV wS JB_2024'!$B$10:$B$33,0),1)</f>
        <v>38.077033935587622</v>
      </c>
      <c r="H16" s="130">
        <f>INDEX('Table 3 PV wS JB_2029'!$I$10:$I$33,MATCH($A16,'Table 3 PV wS JB_2029'!$B$10:$B$33,0),1)</f>
        <v>34.959163692345548</v>
      </c>
      <c r="I16" s="130">
        <f>INDEX('Table 3 PV wS UTS_2024'!$I$10:$I$36,MATCH($A16,'Table 3 PV wS UTS_2024'!$B$10:$B$36,0),1)</f>
        <v>35.897435897435905</v>
      </c>
      <c r="J16" s="130"/>
      <c r="K16" s="130">
        <f>INDEX('Table 3 185 MW (NTN) 2026)'!$K$14:$K$41,MATCH($A16,'Table 3 185 MW (NTN) 2026)'!$B$14:$B$41,0),1)</f>
        <v>82.8</v>
      </c>
      <c r="L16" s="130">
        <f>INDEX('Table 3 YK Wind wS_2029'!$I$10:$I$33,MATCH($A16,'Table 3 YK Wind wS_2029'!$B$10:$B$33,0),1)</f>
        <v>56.578924791790222</v>
      </c>
      <c r="M16" s="130"/>
    </row>
    <row r="17" spans="1:13">
      <c r="A17" s="135">
        <f t="shared" si="0"/>
        <v>2030</v>
      </c>
      <c r="B17" s="130">
        <f>INDEX('Table 3 WYAE Wind_2024'!$J$10:$J$36,MATCH($A17,'Table 3 WYAE Wind_2024'!$B$10:$B$36,0),1)</f>
        <v>27.671216119978212</v>
      </c>
      <c r="C17" s="130">
        <f>IF($A17&lt;C$3,0,INDEX('Table 3 ID Wind_2030'!$I$10:$I$33,MATCH($A17,'Table 3 ID Wind_2030'!$B$10:$B$33,0),1))</f>
        <v>41.937525924556674</v>
      </c>
      <c r="D17" s="130">
        <f>INDEX('Table 3 PV wS YK_2024'!$I$10:$I$33,MATCH($A17,'Table 3 PV wS YK_2024'!$B$10:$B$33,0),1)</f>
        <v>47.005619950825434</v>
      </c>
      <c r="E17" s="130">
        <f>INDEX('Table 3 PV wS SO_2024'!$I$10:$I$33,MATCH($A17,'Table 3 PV wS SO_2024'!$B$10:$B$33,0),1)</f>
        <v>41.00748735451932</v>
      </c>
      <c r="F17" s="130">
        <f>INDEX('Table 3 PV wS UTN_2024'!$I$10:$I$33,MATCH($A17,'Table 3 PV wS UTN_2024'!$B$10:$B$33,0),1)</f>
        <v>40.117416829745608</v>
      </c>
      <c r="G17" s="130">
        <f>INDEX('Table 3 PV wS JB_2024'!$I$10:$I$33,MATCH($A17,'Table 3 PV wS JB_2024'!$B$10:$B$33,0),1)</f>
        <v>38.949316585506452</v>
      </c>
      <c r="H17" s="130">
        <f>INDEX('Table 3 PV wS JB_2029'!$I$10:$I$33,MATCH($A17,'Table 3 PV wS JB_2029'!$B$10:$B$33,0),1)</f>
        <v>35.759796113411916</v>
      </c>
      <c r="I17" s="130">
        <f>INDEX('Table 3 PV wS UTS_2024'!$I$10:$I$36,MATCH($A17,'Table 3 PV wS UTS_2024'!$B$10:$B$36,0),1)</f>
        <v>36.722866174920973</v>
      </c>
      <c r="J17" s="130">
        <f>INDEX('Table 3 PV wS UTS_2030'!$I$10:$I$36,MATCH($A17,'Table 3 PV wS UTS_2030'!$B$10:$B$36,0),1)</f>
        <v>47.250192183350762</v>
      </c>
      <c r="K17" s="130">
        <f>INDEX('Table 3 185 MW (NTN) 2026)'!$K$14:$K$41,MATCH($A17,'Table 3 185 MW (NTN) 2026)'!$B$14:$B$41,0),1)</f>
        <v>86.71</v>
      </c>
      <c r="L17" s="130">
        <f>INDEX('Table 3 YK Wind wS_2029'!$I$10:$I$33,MATCH($A17,'Table 3 YK Wind wS_2029'!$B$10:$B$33,0),1)</f>
        <v>57.864464203138702</v>
      </c>
      <c r="M17" s="130"/>
    </row>
    <row r="18" spans="1:13">
      <c r="A18" s="135">
        <f t="shared" si="0"/>
        <v>2031</v>
      </c>
      <c r="B18" s="130">
        <f>INDEX('Table 3 WYAE Wind_2024'!$J$10:$J$36,MATCH($A18,'Table 3 WYAE Wind_2024'!$B$10:$B$36,0),1)</f>
        <v>28.280596077178725</v>
      </c>
      <c r="C18" s="130">
        <f>IF($A18&lt;C$3,0,INDEX('Table 3 ID Wind_2030'!$I$10:$I$33,MATCH($A18,'Table 3 ID Wind_2030'!$B$10:$B$33,0),1))</f>
        <v>42.902079509892665</v>
      </c>
      <c r="D18" s="130">
        <f>INDEX('Table 3 PV wS YK_2024'!$I$10:$I$33,MATCH($A18,'Table 3 PV wS YK_2024'!$B$10:$B$33,0),1)</f>
        <v>48.085704250087808</v>
      </c>
      <c r="E18" s="130">
        <f>INDEX('Table 3 PV wS SO_2024'!$I$10:$I$33,MATCH($A18,'Table 3 PV wS SO_2024'!$B$10:$B$33,0),1)</f>
        <v>41.949172086158384</v>
      </c>
      <c r="F18" s="130">
        <f>INDEX('Table 3 PV wS UTN_2024'!$I$10:$I$33,MATCH($A18,'Table 3 PV wS UTN_2024'!$B$10:$B$33,0),1)</f>
        <v>41.039002412051154</v>
      </c>
      <c r="G18" s="130">
        <f>INDEX('Table 3 PV wS JB_2024'!$I$10:$I$33,MATCH($A18,'Table 3 PV wS JB_2024'!$B$10:$B$33,0),1)</f>
        <v>39.844354434988396</v>
      </c>
      <c r="H18" s="130">
        <f>INDEX('Table 3 PV wS JB_2029'!$I$10:$I$33,MATCH($A18,'Table 3 PV wS JB_2029'!$B$10:$B$33,0),1)</f>
        <v>36.582775830944044</v>
      </c>
      <c r="I18" s="130">
        <f>INDEX('Table 3 PV wS UTS_2024'!$I$10:$I$36,MATCH($A18,'Table 3 PV wS UTS_2024'!$B$10:$B$36,0),1)</f>
        <v>37.565858798735512</v>
      </c>
      <c r="J18" s="130">
        <f>INDEX('Table 3 PV wS UTS_2030'!$I$10:$I$36,MATCH($A18,'Table 3 PV wS UTS_2030'!$B$10:$B$36,0),1)</f>
        <v>48.335089567966278</v>
      </c>
      <c r="K18" s="130">
        <f>INDEX('Table 3 185 MW (NTN) 2026)'!$K$14:$K$41,MATCH($A18,'Table 3 185 MW (NTN) 2026)'!$B$14:$B$41,0),1)</f>
        <v>89.56</v>
      </c>
      <c r="L18" s="130">
        <f>INDEX('Table 3 YK Wind wS_2029'!$I$10:$I$33,MATCH($A18,'Table 3 YK Wind wS_2029'!$B$10:$B$33,0),1)</f>
        <v>59.201321671525761</v>
      </c>
      <c r="M18" s="130"/>
    </row>
    <row r="19" spans="1:13">
      <c r="A19" s="135">
        <f t="shared" si="0"/>
        <v>2032</v>
      </c>
      <c r="B19" s="130">
        <f>INDEX('Table 3 WYAE Wind_2024'!$J$10:$J$36,MATCH($A19,'Table 3 WYAE Wind_2024'!$B$10:$B$36,0),1)</f>
        <v>28.906240251420829</v>
      </c>
      <c r="C19" s="130">
        <f>IF($A19&lt;C$3,0,INDEX('Table 3 ID Wind_2030'!$I$10:$I$33,MATCH($A19,'Table 3 ID Wind_2030'!$B$10:$B$33,0),1))</f>
        <v>43.883675040324057</v>
      </c>
      <c r="D19" s="130">
        <f>INDEX('Table 3 PV wS YK_2024'!$I$10:$I$33,MATCH($A19,'Table 3 PV wS YK_2024'!$B$10:$B$33,0),1)</f>
        <v>49.192132068844401</v>
      </c>
      <c r="E19" s="130">
        <f>INDEX('Table 3 PV wS SO_2024'!$I$10:$I$33,MATCH($A19,'Table 3 PV wS SO_2024'!$B$10:$B$33,0),1)</f>
        <v>42.913918484694747</v>
      </c>
      <c r="F19" s="130">
        <f>INDEX('Table 3 PV wS UTN_2024'!$I$10:$I$33,MATCH($A19,'Table 3 PV wS UTN_2024'!$B$10:$B$33,0),1)</f>
        <v>41.983343193919815</v>
      </c>
      <c r="G19" s="130">
        <f>INDEX('Table 3 PV wS JB_2024'!$I$10:$I$33,MATCH($A19,'Table 3 PV wS JB_2024'!$B$10:$B$33,0),1)</f>
        <v>40.762147484033441</v>
      </c>
      <c r="H19" s="130">
        <f>INDEX('Table 3 PV wS JB_2029'!$I$10:$I$33,MATCH($A19,'Table 3 PV wS JB_2029'!$B$10:$B$33,0),1)</f>
        <v>37.42471821477875</v>
      </c>
      <c r="I19" s="130">
        <f>INDEX('Table 3 PV wS UTS_2024'!$I$10:$I$36,MATCH($A19,'Table 3 PV wS UTS_2024'!$B$10:$B$36,0),1)</f>
        <v>38.429926238145413</v>
      </c>
      <c r="J19" s="130">
        <f>INDEX('Table 3 PV wS UTS_2030'!$I$10:$I$36,MATCH($A19,'Table 3 PV wS UTS_2030'!$B$10:$B$36,0),1)</f>
        <v>49.448542325254657</v>
      </c>
      <c r="K19" s="130">
        <f>INDEX('Table 3 185 MW (NTN) 2026)'!$K$14:$K$41,MATCH($A19,'Table 3 185 MW (NTN) 2026)'!$B$14:$B$41,0),1)</f>
        <v>90.97</v>
      </c>
      <c r="L19" s="130">
        <f>INDEX('Table 3 YK Wind wS_2029'!$I$10:$I$33,MATCH($A19,'Table 3 YK Wind wS_2029'!$B$10:$B$33,0),1)</f>
        <v>60.566640905596074</v>
      </c>
      <c r="M19" s="130">
        <f>INDEX('Table 3 ID Wind wS_2032'!$I$10:$I$33,MATCH($A19,'Table 3 ID Wind wS_2032'!$B$10:$B$33,0),1)</f>
        <v>47.608568784015191</v>
      </c>
    </row>
    <row r="20" spans="1:13">
      <c r="A20" s="135">
        <f t="shared" si="0"/>
        <v>2033</v>
      </c>
      <c r="B20" s="130">
        <f>INDEX('Table 3 WYAE Wind_2024'!$J$10:$J$36,MATCH($A20,'Table 3 WYAE Wind_2024'!$B$10:$B$36,0),1)</f>
        <v>29.550630515758311</v>
      </c>
      <c r="C20" s="130">
        <f>IF($A20&lt;C$3,0,INDEX('Table 3 ID Wind_2030'!$I$10:$I$33,MATCH($A20,'Table 3 ID Wind_2030'!$B$10:$B$33,0),1))</f>
        <v>44.889651845763858</v>
      </c>
      <c r="D20" s="130">
        <f>INDEX('Table 3 PV wS YK_2024'!$I$10:$I$33,MATCH($A20,'Table 3 PV wS YK_2024'!$B$10:$B$33,0),1)</f>
        <v>50.320512820512818</v>
      </c>
      <c r="E20" s="130">
        <f>INDEX('Table 3 PV wS SO_2024'!$I$10:$I$33,MATCH($A20,'Table 3 PV wS SO_2024'!$B$10:$B$33,0),1)</f>
        <v>43.897882938978839</v>
      </c>
      <c r="F20" s="130">
        <f>INDEX('Table 3 PV wS UTN_2024'!$I$10:$I$33,MATCH($A20,'Table 3 PV wS UTN_2024'!$B$10:$B$33,0),1)</f>
        <v>42.946646642091054</v>
      </c>
      <c r="G20" s="130">
        <f>INDEX('Table 3 PV wS JB_2024'!$I$10:$I$33,MATCH($A20,'Table 3 PV wS JB_2024'!$B$10:$B$33,0),1)</f>
        <v>41.698903199381064</v>
      </c>
      <c r="H20" s="130">
        <f>INDEX('Table 3 PV wS JB_2029'!$I$10:$I$33,MATCH($A20,'Table 3 PV wS JB_2029'!$B$10:$B$33,0),1)</f>
        <v>38.28562326491604</v>
      </c>
      <c r="I20" s="130">
        <f>INDEX('Table 3 PV wS UTS_2024'!$I$10:$I$36,MATCH($A20,'Table 3 PV wS UTS_2024'!$B$10:$B$36,0),1)</f>
        <v>39.311556023884791</v>
      </c>
      <c r="J20" s="130">
        <f>INDEX('Table 3 PV wS UTS_2030'!$I$10:$I$36,MATCH($A20,'Table 3 PV wS UTS_2030'!$B$10:$B$36,0),1)</f>
        <v>50.58306989813839</v>
      </c>
      <c r="K20" s="130">
        <f>INDEX('Table 3 185 MW (NTN) 2026)'!$K$14:$K$41,MATCH($A20,'Table 3 185 MW (NTN) 2026)'!$B$14:$B$41,0),1)</f>
        <v>93.28</v>
      </c>
      <c r="L20" s="130">
        <f>INDEX('Table 3 YK Wind wS_2029'!$I$10:$I$33,MATCH($A20,'Table 3 YK Wind wS_2029'!$B$10:$B$33,0),1)</f>
        <v>61.960421905349669</v>
      </c>
      <c r="M20" s="130">
        <f>INDEX('Table 3 ID Wind wS_2032'!$I$10:$I$33,MATCH($A20,'Table 3 ID Wind wS_2032'!$B$10:$B$33,0),1)</f>
        <v>48.701485801272014</v>
      </c>
    </row>
    <row r="21" spans="1:13">
      <c r="A21" s="135">
        <f t="shared" si="0"/>
        <v>2034</v>
      </c>
      <c r="B21" s="130">
        <f>INDEX('Table 3 WYAE Wind_2024'!$J$10:$J$36,MATCH($A21,'Table 3 WYAE Wind_2024'!$B$10:$B$36,0),1)</f>
        <v>55.831148630486084</v>
      </c>
      <c r="C21" s="130">
        <f>IF($A21&lt;C$3,0,INDEX('Table 3 ID Wind_2030'!$I$10:$I$33,MATCH($A21,'Table 3 ID Wind_2030'!$B$10:$B$33,0),1))</f>
        <v>45.920601877144605</v>
      </c>
      <c r="D21" s="130">
        <f>INDEX('Table 3 PV wS YK_2024'!$I$10:$I$33,MATCH($A21,'Table 3 PV wS YK_2024'!$B$10:$B$33,0),1)</f>
        <v>51.475237091675446</v>
      </c>
      <c r="E21" s="130">
        <f>INDEX('Table 3 PV wS SO_2024'!$I$10:$I$33,MATCH($A21,'Table 3 PV wS SO_2024'!$B$10:$B$33,0),1)</f>
        <v>44.904909060160207</v>
      </c>
      <c r="F21" s="130">
        <f>INDEX('Table 3 PV wS UTN_2024'!$I$10:$I$33,MATCH($A21,'Table 3 PV wS UTN_2024'!$B$10:$B$33,0),1)</f>
        <v>43.9327052898254</v>
      </c>
      <c r="G21" s="130">
        <f>INDEX('Table 3 PV wS JB_2024'!$I$10:$I$33,MATCH($A21,'Table 3 PV wS JB_2024'!$B$10:$B$33,0),1)</f>
        <v>42.658414114291787</v>
      </c>
      <c r="H21" s="130">
        <f>INDEX('Table 3 PV wS JB_2029'!$I$10:$I$33,MATCH($A21,'Table 3 PV wS JB_2029'!$B$10:$B$33,0),1)</f>
        <v>39.165490981355909</v>
      </c>
      <c r="I21" s="130">
        <f>INDEX('Table 3 PV wS UTS_2024'!$I$10:$I$36,MATCH($A21,'Table 3 PV wS UTS_2024'!$B$10:$B$36,0),1)</f>
        <v>40.214260625219531</v>
      </c>
      <c r="J21" s="130">
        <f>INDEX('Table 3 PV wS UTS_2030'!$I$10:$I$36,MATCH($A21,'Table 3 PV wS UTS_2030'!$B$10:$B$36,0),1)</f>
        <v>51.745697225149279</v>
      </c>
      <c r="K21" s="130">
        <f>INDEX('Table 3 185 MW (NTN) 2026)'!$K$14:$K$41,MATCH($A21,'Table 3 185 MW (NTN) 2026)'!$B$14:$B$41,0),1)</f>
        <v>95.92</v>
      </c>
      <c r="L21" s="130">
        <f>INDEX('Table 3 YK Wind wS_2029'!$I$10:$I$33,MATCH($A21,'Table 3 YK Wind wS_2029'!$B$10:$B$33,0),1)</f>
        <v>63.375741631733753</v>
      </c>
      <c r="M21" s="130">
        <f>INDEX('Table 3 ID Wind wS_2032'!$I$10:$I$33,MATCH($A21,'Table 3 ID Wind wS_2032'!$B$10:$B$33,0),1)</f>
        <v>49.821234682134452</v>
      </c>
    </row>
    <row r="22" spans="1:13">
      <c r="A22" s="135">
        <f t="shared" si="0"/>
        <v>2035</v>
      </c>
      <c r="B22" s="130">
        <f>INDEX('Table 3 WYAE Wind_2024'!$J$10:$J$36,MATCH($A22,'Table 3 WYAE Wind_2024'!$B$10:$B$36,0),1)</f>
        <v>57.090549201960535</v>
      </c>
      <c r="C22" s="130">
        <f>IF($A22&lt;C$3,0,INDEX('Table 3 ID Wind_2030'!$I$10:$I$33,MATCH($A22,'Table 3 ID Wind_2030'!$B$10:$B$33,0),1))</f>
        <v>46.972856222586557</v>
      </c>
      <c r="D22" s="130">
        <f>INDEX('Table 3 PV wS YK_2024'!$I$10:$I$33,MATCH($A22,'Table 3 PV wS YK_2024'!$B$10:$B$33,0),1)</f>
        <v>52.660695468914646</v>
      </c>
      <c r="E22" s="130">
        <f>INDEX('Table 3 PV wS SO_2024'!$I$10:$I$33,MATCH($A22,'Table 3 PV wS SO_2024'!$B$10:$B$33,0),1)</f>
        <v>45.938840459388409</v>
      </c>
      <c r="F22" s="130">
        <f>INDEX('Table 3 PV wS UTN_2024'!$I$10:$I$33,MATCH($A22,'Table 3 PV wS UTN_2024'!$B$10:$B$33,0),1)</f>
        <v>44.941519137122832</v>
      </c>
      <c r="G22" s="130">
        <f>INDEX('Table 3 PV wS JB_2024'!$I$10:$I$33,MATCH($A22,'Table 3 PV wS JB_2024'!$B$10:$B$33,0),1)</f>
        <v>43.640680228765611</v>
      </c>
      <c r="H22" s="130">
        <f>INDEX('Table 3 PV wS JB_2029'!$I$10:$I$33,MATCH($A22,'Table 3 PV wS JB_2029'!$B$10:$B$33,0),1)</f>
        <v>40.068113897358884</v>
      </c>
      <c r="I22" s="130">
        <f>INDEX('Table 3 PV wS UTS_2024'!$I$10:$I$36,MATCH($A22,'Table 3 PV wS UTS_2024'!$B$10:$B$36,0),1)</f>
        <v>41.138040042149626</v>
      </c>
      <c r="J22" s="130">
        <f>INDEX('Table 3 PV wS UTS_2030'!$I$10:$I$36,MATCH($A22,'Table 3 PV wS UTS_2030'!$B$10:$B$36,0),1)</f>
        <v>52.936424306287314</v>
      </c>
      <c r="K22" s="130">
        <f>INDEX('Table 3 185 MW (NTN) 2026)'!$K$14:$K$41,MATCH($A22,'Table 3 185 MW (NTN) 2026)'!$B$14:$B$41,0),1)</f>
        <v>98.28</v>
      </c>
      <c r="L22" s="130">
        <f>INDEX('Table 3 YK Wind wS_2029'!$I$10:$I$33,MATCH($A22,'Table 3 YK Wind wS_2029'!$B$10:$B$33,0),1)</f>
        <v>64.502600084748309</v>
      </c>
      <c r="M22" s="130">
        <f>INDEX('Table 3 ID Wind wS_2032'!$I$10:$I$33,MATCH($A22,'Table 3 ID Wind wS_2032'!$B$10:$B$33,0),1)</f>
        <v>50.96252228962738</v>
      </c>
    </row>
    <row r="23" spans="1:13">
      <c r="A23" s="135">
        <f t="shared" si="0"/>
        <v>2036</v>
      </c>
      <c r="B23" s="130">
        <f>INDEX('Table 3 WYAE Wind_2024'!$J$10:$J$36,MATCH($A23,'Table 3 WYAE Wind_2024'!$B$10:$B$36,0),1)</f>
        <v>58.381286829905179</v>
      </c>
      <c r="C23" s="130">
        <f>IF($A23&lt;C$3,0,INDEX('Table 3 ID Wind_2030'!$I$10:$I$33,MATCH($A23,'Table 3 ID Wind_2030'!$B$10:$B$33,0),1))</f>
        <v>48.052747573165739</v>
      </c>
      <c r="D23" s="130">
        <f>INDEX('Table 3 PV wS YK_2024'!$I$10:$I$33,MATCH($A23,'Table 3 PV wS YK_2024'!$B$10:$B$33,0),1)</f>
        <v>53.872497365648051</v>
      </c>
      <c r="E23" s="130">
        <f>INDEX('Table 3 PV wS SO_2024'!$I$10:$I$33,MATCH($A23,'Table 3 PV wS SO_2024'!$B$10:$B$33,0),1)</f>
        <v>46.995833525513895</v>
      </c>
      <c r="F23" s="130">
        <f>INDEX('Table 3 PV wS UTN_2024'!$I$10:$I$33,MATCH($A23,'Table 3 PV wS UTN_2024'!$B$10:$B$33,0),1)</f>
        <v>45.976880717243887</v>
      </c>
      <c r="G23" s="130">
        <f>INDEX('Table 3 PV wS JB_2024'!$I$10:$I$33,MATCH($A23,'Table 3 PV wS JB_2024'!$B$10:$B$33,0),1)</f>
        <v>44.645701542802534</v>
      </c>
      <c r="H23" s="130">
        <f>INDEX('Table 3 PV wS JB_2029'!$I$10:$I$33,MATCH($A23,'Table 3 PV wS JB_2029'!$B$10:$B$33,0),1)</f>
        <v>40.989699479664445</v>
      </c>
      <c r="I23" s="130">
        <f>INDEX('Table 3 PV wS UTS_2024'!$I$10:$I$36,MATCH($A23,'Table 3 PV wS UTS_2024'!$B$10:$B$36,0),1)</f>
        <v>42.082894274675091</v>
      </c>
      <c r="J23" s="130">
        <f>INDEX('Table 3 PV wS UTS_2030'!$I$10:$I$36,MATCH($A23,'Table 3 PV wS UTS_2030'!$B$10:$B$36,0),1)</f>
        <v>54.155251141552505</v>
      </c>
      <c r="K23" s="130">
        <f>INDEX('Table 3 185 MW (NTN) 2026)'!$K$14:$K$41,MATCH($A23,'Table 3 185 MW (NTN) 2026)'!$B$14:$B$41,0),1)</f>
        <v>100.95</v>
      </c>
      <c r="L23" s="130">
        <f>INDEX('Table 3 YK Wind wS_2029'!$I$10:$I$33,MATCH($A23,'Table 3 YK Wind wS_2029'!$B$10:$B$33,0),1)</f>
        <v>65.650997264393339</v>
      </c>
      <c r="M23" s="130">
        <f>INDEX('Table 3 ID Wind wS_2032'!$I$10:$I$33,MATCH($A23,'Table 3 ID Wind wS_2032'!$B$10:$B$33,0),1)</f>
        <v>52.130442929954761</v>
      </c>
    </row>
    <row r="24" spans="1:13">
      <c r="A24" s="135">
        <f t="shared" si="0"/>
        <v>2037</v>
      </c>
      <c r="B24" s="130">
        <f>INDEX('Table 3 WYAE Wind_2024'!$J$10:$J$36,MATCH($A24,'Table 3 WYAE Wind_2024'!$B$10:$B$36,0),1)</f>
        <v>59.695697708516612</v>
      </c>
      <c r="C24" s="130">
        <f>IF($A24&lt;C$3,0,INDEX('Table 3 ID Wind_2030'!$I$10:$I$33,MATCH($A24,'Table 3 ID Wind_2030'!$B$10:$B$33,0),1))</f>
        <v>49.154356419557047</v>
      </c>
      <c r="D24" s="130">
        <f>INDEX('Table 3 PV wS YK_2024'!$I$10:$I$33,MATCH($A24,'Table 3 PV wS YK_2024'!$B$10:$B$33,0),1)</f>
        <v>55.110642781875654</v>
      </c>
      <c r="E24" s="130">
        <f>INDEX('Table 3 PV wS SO_2024'!$I$10:$I$33,MATCH($A24,'Table 3 PV wS SO_2024'!$B$10:$B$33,0),1)</f>
        <v>48.079731869686213</v>
      </c>
      <c r="F24" s="130">
        <f>INDEX('Table 3 PV wS UTN_2024'!$I$10:$I$33,MATCH($A24,'Table 3 PV wS UTN_2024'!$B$10:$B$33,0),1)</f>
        <v>47.03499749692805</v>
      </c>
      <c r="G24" s="130">
        <f>INDEX('Table 3 PV wS JB_2024'!$I$10:$I$33,MATCH($A24,'Table 3 PV wS JB_2024'!$B$10:$B$33,0),1)</f>
        <v>45.673478056402558</v>
      </c>
      <c r="H24" s="130">
        <f>INDEX('Table 3 PV wS JB_2029'!$I$10:$I$33,MATCH($A24,'Table 3 PV wS JB_2029'!$B$10:$B$33,0),1)</f>
        <v>41.934040261533092</v>
      </c>
      <c r="I24" s="130">
        <f>INDEX('Table 3 PV wS UTS_2024'!$I$10:$I$36,MATCH($A24,'Table 3 PV wS UTS_2024'!$B$10:$B$36,0),1)</f>
        <v>43.052335792061825</v>
      </c>
      <c r="J24" s="130">
        <f>INDEX('Table 3 PV wS UTS_2030'!$I$10:$I$36,MATCH($A24,'Table 3 PV wS UTS_2030'!$B$10:$B$36,0),1)</f>
        <v>55.402177730944864</v>
      </c>
      <c r="K24" s="130">
        <f>INDEX('Table 3 185 MW (NTN) 2026)'!$K$14:$K$41,MATCH($A24,'Table 3 185 MW (NTN) 2026)'!$B$14:$B$41,0),1)</f>
        <v>102.28</v>
      </c>
      <c r="L24" s="130">
        <f>INDEX('Table 3 YK Wind wS_2029'!$I$10:$I$33,MATCH($A24,'Table 3 YK Wind wS_2029'!$B$10:$B$33,0),1)</f>
        <v>66.852330731354698</v>
      </c>
      <c r="M24" s="130">
        <f>INDEX('Table 3 ID Wind wS_2032'!$I$10:$I$33,MATCH($A24,'Table 3 ID Wind wS_2032'!$B$10:$B$33,0),1)</f>
        <v>53.333167870267836</v>
      </c>
    </row>
    <row r="25" spans="1:13">
      <c r="A25" s="135">
        <f t="shared" si="0"/>
        <v>2038</v>
      </c>
      <c r="B25" s="130">
        <f>INDEX('Table 3 WYAE Wind_2024'!$J$10:$J$36,MATCH($A25,'Table 3 WYAE Wind_2024'!$B$10:$B$36,0),1)</f>
        <v>61.044063883303309</v>
      </c>
      <c r="C25" s="130">
        <f>IF($A25&lt;C$3,0,INDEX('Table 3 ID Wind_2030'!$I$10:$I$33,MATCH($A25,'Table 3 ID Wind_2030'!$B$10:$B$33,0),1))</f>
        <v>50.283898246551836</v>
      </c>
      <c r="D25" s="130">
        <f>INDEX('Table 3 PV wS YK_2024'!$I$10:$I$33,MATCH($A25,'Table 3 PV wS YK_2024'!$B$10:$B$33,0),1)</f>
        <v>56.379522304179837</v>
      </c>
      <c r="E25" s="130">
        <f>INDEX('Table 3 PV wS SO_2024'!$I$10:$I$33,MATCH($A25,'Table 3 PV wS SO_2024'!$B$10:$B$33,0),1)</f>
        <v>49.186691880755809</v>
      </c>
      <c r="F25" s="130">
        <f>INDEX('Table 3 PV wS UTN_2024'!$I$10:$I$33,MATCH($A25,'Table 3 PV wS UTN_2024'!$B$10:$B$33,0),1)</f>
        <v>48.119662009435828</v>
      </c>
      <c r="G25" s="130">
        <f>INDEX('Table 3 PV wS JB_2024'!$I$10:$I$33,MATCH($A25,'Table 3 PV wS JB_2024'!$B$10:$B$33,0),1)</f>
        <v>46.724009769565683</v>
      </c>
      <c r="H25" s="130">
        <f>INDEX('Table 3 PV wS JB_2029'!$I$10:$I$33,MATCH($A25,'Table 3 PV wS JB_2029'!$B$10:$B$33,0),1)</f>
        <v>42.901136242964853</v>
      </c>
      <c r="I25" s="130">
        <f>INDEX('Table 3 PV wS UTS_2024'!$I$10:$I$36,MATCH($A25,'Table 3 PV wS UTS_2024'!$B$10:$B$36,0),1)</f>
        <v>44.0463645943098</v>
      </c>
      <c r="J25" s="130">
        <f>INDEX('Table 3 PV wS UTS_2030'!$I$10:$I$36,MATCH($A25,'Table 3 PV wS UTS_2030'!$B$10:$B$36,0),1)</f>
        <v>56.677204074464356</v>
      </c>
      <c r="K25" s="130">
        <f>INDEX('Table 3 185 MW (NTN) 2026)'!$K$14:$K$41,MATCH($A25,'Table 3 185 MW (NTN) 2026)'!$B$14:$B$41,0),1)</f>
        <v>107.27</v>
      </c>
      <c r="L25" s="130">
        <f>INDEX('Table 3 YK Wind wS_2029'!$I$10:$I$33,MATCH($A25,'Table 3 YK Wind wS_2029'!$B$10:$B$33,0),1)</f>
        <v>68.075202924946524</v>
      </c>
      <c r="M25" s="130">
        <f>INDEX('Table 3 ID Wind wS_2032'!$I$10:$I$33,MATCH($A25,'Table 3 ID Wind wS_2032'!$B$10:$B$33,0),1)</f>
        <v>54.557431537211379</v>
      </c>
    </row>
    <row r="26" spans="1:13">
      <c r="A26" s="135">
        <f t="shared" si="0"/>
        <v>2039</v>
      </c>
      <c r="B26" s="340">
        <f>B25*(1+$N$14)</f>
        <v>62.432816336648465</v>
      </c>
      <c r="C26" s="340">
        <f t="shared" ref="C26:C40" si="1">C25*(1+$N$14)</f>
        <v>51.427856931660891</v>
      </c>
      <c r="D26" s="340">
        <f t="shared" ref="D26:D40" si="2">D25*(1+$N$14)</f>
        <v>57.662156436599929</v>
      </c>
      <c r="E26" s="340">
        <f t="shared" ref="E26:E40" si="3">E25*(1+$N$14)</f>
        <v>50.305689121043009</v>
      </c>
      <c r="F26" s="340">
        <f t="shared" ref="F26:F40" si="4">F25*(1+$N$14)</f>
        <v>49.214384320150494</v>
      </c>
      <c r="G26" s="340">
        <f t="shared" ref="G26:G40" si="5">G25*(1+$N$14)</f>
        <v>47.786980991823306</v>
      </c>
      <c r="H26" s="340">
        <f t="shared" ref="H26:H40" si="6">H25*(1+$N$14)</f>
        <v>43.877137092492305</v>
      </c>
      <c r="I26" s="340">
        <f t="shared" ref="I26:I40" si="7">I25*(1+$N$14)</f>
        <v>45.048419388830354</v>
      </c>
      <c r="J26" s="340">
        <f t="shared" ref="J26:J40" si="8">J25*(1+$N$14)</f>
        <v>57.966610467158425</v>
      </c>
      <c r="K26" s="340">
        <f t="shared" ref="K26:K40" si="9">K25*(1+$N$14)</f>
        <v>109.7103925</v>
      </c>
      <c r="L26" s="340">
        <f t="shared" ref="L26:L40" si="10">L25*(1+$N$14)</f>
        <v>69.623913791489059</v>
      </c>
      <c r="M26" s="340">
        <f t="shared" ref="M26:M46" si="11">M25*(1+$N$14)</f>
        <v>55.798613104682943</v>
      </c>
    </row>
    <row r="27" spans="1:13">
      <c r="A27" s="135">
        <f t="shared" si="0"/>
        <v>2040</v>
      </c>
      <c r="B27" s="340">
        <f t="shared" ref="B27:B40" si="12">B26*(1+$N$14)</f>
        <v>63.853162908307219</v>
      </c>
      <c r="C27" s="340">
        <f t="shared" si="1"/>
        <v>52.59784067685618</v>
      </c>
      <c r="D27" s="340">
        <f t="shared" si="2"/>
        <v>58.973970495532583</v>
      </c>
      <c r="E27" s="340">
        <f t="shared" si="3"/>
        <v>51.450143548546741</v>
      </c>
      <c r="F27" s="340">
        <f t="shared" si="4"/>
        <v>50.334011563433918</v>
      </c>
      <c r="G27" s="340">
        <f t="shared" si="5"/>
        <v>48.874134809387286</v>
      </c>
      <c r="H27" s="340">
        <f t="shared" si="6"/>
        <v>44.875341961346507</v>
      </c>
      <c r="I27" s="340">
        <f t="shared" si="7"/>
        <v>46.073270929926245</v>
      </c>
      <c r="J27" s="340">
        <f t="shared" si="8"/>
        <v>59.285350855286282</v>
      </c>
      <c r="K27" s="340">
        <f t="shared" si="9"/>
        <v>112.206303929375</v>
      </c>
      <c r="L27" s="340">
        <f t="shared" si="10"/>
        <v>71.207857830245445</v>
      </c>
      <c r="M27" s="340">
        <f t="shared" si="11"/>
        <v>57.068031552814482</v>
      </c>
    </row>
    <row r="28" spans="1:13">
      <c r="A28" s="135">
        <f t="shared" si="0"/>
        <v>2041</v>
      </c>
      <c r="B28" s="340">
        <f t="shared" si="12"/>
        <v>65.305822364471211</v>
      </c>
      <c r="C28" s="340">
        <f t="shared" si="1"/>
        <v>53.794441552254661</v>
      </c>
      <c r="D28" s="340">
        <f t="shared" si="2"/>
        <v>60.315628324305955</v>
      </c>
      <c r="E28" s="340">
        <f t="shared" si="3"/>
        <v>52.620634314276181</v>
      </c>
      <c r="F28" s="340">
        <f t="shared" si="4"/>
        <v>51.479110326502045</v>
      </c>
      <c r="G28" s="340">
        <f t="shared" si="5"/>
        <v>49.986021376300847</v>
      </c>
      <c r="H28" s="340">
        <f t="shared" si="6"/>
        <v>45.896255990967141</v>
      </c>
      <c r="I28" s="340">
        <f t="shared" si="7"/>
        <v>47.121437843582072</v>
      </c>
      <c r="J28" s="340">
        <f t="shared" si="8"/>
        <v>60.634092587244048</v>
      </c>
      <c r="K28" s="340">
        <f t="shared" si="9"/>
        <v>114.75899734376829</v>
      </c>
      <c r="L28" s="340">
        <f t="shared" si="10"/>
        <v>72.827836595883525</v>
      </c>
      <c r="M28" s="340">
        <f t="shared" si="11"/>
        <v>58.36632927064101</v>
      </c>
    </row>
    <row r="29" spans="1:13">
      <c r="A29" s="135">
        <f t="shared" si="0"/>
        <v>2042</v>
      </c>
      <c r="B29" s="340">
        <f t="shared" si="12"/>
        <v>66.791529823262934</v>
      </c>
      <c r="C29" s="340">
        <f t="shared" si="1"/>
        <v>55.01826509756846</v>
      </c>
      <c r="D29" s="340">
        <f t="shared" si="2"/>
        <v>61.687808868683916</v>
      </c>
      <c r="E29" s="340">
        <f t="shared" si="3"/>
        <v>53.817753744925966</v>
      </c>
      <c r="F29" s="340">
        <f t="shared" si="4"/>
        <v>52.650260086429967</v>
      </c>
      <c r="G29" s="340">
        <f t="shared" si="5"/>
        <v>51.123203362611697</v>
      </c>
      <c r="H29" s="340">
        <f t="shared" si="6"/>
        <v>46.940395814761644</v>
      </c>
      <c r="I29" s="340">
        <f t="shared" si="7"/>
        <v>48.193450554523565</v>
      </c>
      <c r="J29" s="340">
        <f t="shared" si="8"/>
        <v>62.013518193603851</v>
      </c>
      <c r="K29" s="340">
        <f t="shared" si="9"/>
        <v>117.36976453333902</v>
      </c>
      <c r="L29" s="340">
        <f t="shared" si="10"/>
        <v>74.484669878439874</v>
      </c>
      <c r="M29" s="340">
        <f t="shared" si="11"/>
        <v>59.694163261548098</v>
      </c>
    </row>
    <row r="30" spans="1:13">
      <c r="A30" s="135">
        <f t="shared" si="0"/>
        <v>2043</v>
      </c>
      <c r="B30" s="340">
        <f t="shared" si="12"/>
        <v>68.311037126742164</v>
      </c>
      <c r="C30" s="340">
        <f t="shared" si="1"/>
        <v>56.269930628538141</v>
      </c>
      <c r="D30" s="340">
        <f t="shared" si="2"/>
        <v>63.091206520446477</v>
      </c>
      <c r="E30" s="340">
        <f t="shared" si="3"/>
        <v>55.042107642623037</v>
      </c>
      <c r="F30" s="340">
        <f t="shared" si="4"/>
        <v>53.848053503396251</v>
      </c>
      <c r="G30" s="340">
        <f t="shared" si="5"/>
        <v>52.286256239111118</v>
      </c>
      <c r="H30" s="340">
        <f t="shared" si="6"/>
        <v>48.008289819547471</v>
      </c>
      <c r="I30" s="340">
        <f t="shared" si="7"/>
        <v>49.289851554638979</v>
      </c>
      <c r="J30" s="340">
        <f t="shared" si="8"/>
        <v>63.424325732508343</v>
      </c>
      <c r="K30" s="340">
        <f t="shared" si="9"/>
        <v>120.03992667647249</v>
      </c>
      <c r="L30" s="340">
        <f t="shared" si="10"/>
        <v>76.179196118174389</v>
      </c>
      <c r="M30" s="340">
        <f t="shared" si="11"/>
        <v>61.052205475748323</v>
      </c>
    </row>
    <row r="31" spans="1:13">
      <c r="A31" s="135">
        <f t="shared" si="0"/>
        <v>2044</v>
      </c>
      <c r="B31" s="340">
        <f t="shared" si="12"/>
        <v>69.865113221375552</v>
      </c>
      <c r="C31" s="340">
        <f t="shared" si="1"/>
        <v>57.550071550337385</v>
      </c>
      <c r="D31" s="340">
        <f t="shared" si="2"/>
        <v>64.526531468786644</v>
      </c>
      <c r="E31" s="340">
        <f t="shared" si="3"/>
        <v>56.294315591492712</v>
      </c>
      <c r="F31" s="340">
        <f t="shared" si="4"/>
        <v>55.073096720598521</v>
      </c>
      <c r="G31" s="340">
        <f t="shared" si="5"/>
        <v>53.475768568550897</v>
      </c>
      <c r="H31" s="340">
        <f t="shared" si="6"/>
        <v>49.100478412942181</v>
      </c>
      <c r="I31" s="340">
        <f t="shared" si="7"/>
        <v>50.411195677507017</v>
      </c>
      <c r="J31" s="340">
        <f t="shared" si="8"/>
        <v>64.867229142922909</v>
      </c>
      <c r="K31" s="340">
        <f t="shared" si="9"/>
        <v>122.77083500836224</v>
      </c>
      <c r="L31" s="340">
        <f t="shared" si="10"/>
        <v>77.912272829862857</v>
      </c>
      <c r="M31" s="340">
        <f t="shared" si="11"/>
        <v>62.441143150321601</v>
      </c>
    </row>
    <row r="32" spans="1:13">
      <c r="A32" s="135">
        <f t="shared" si="0"/>
        <v>2045</v>
      </c>
      <c r="B32" s="340">
        <f t="shared" si="12"/>
        <v>71.454544547161845</v>
      </c>
      <c r="C32" s="340">
        <f t="shared" si="1"/>
        <v>58.859335678107563</v>
      </c>
      <c r="D32" s="340">
        <f t="shared" si="2"/>
        <v>65.99451005970154</v>
      </c>
      <c r="E32" s="340">
        <f t="shared" si="3"/>
        <v>57.575011271199173</v>
      </c>
      <c r="F32" s="340">
        <f t="shared" si="4"/>
        <v>56.326009670992143</v>
      </c>
      <c r="G32" s="340">
        <f t="shared" si="5"/>
        <v>54.692342303485432</v>
      </c>
      <c r="H32" s="340">
        <f t="shared" si="6"/>
        <v>50.217514296836619</v>
      </c>
      <c r="I32" s="340">
        <f t="shared" si="7"/>
        <v>51.558050379170304</v>
      </c>
      <c r="J32" s="340">
        <f t="shared" si="8"/>
        <v>66.342958605924409</v>
      </c>
      <c r="K32" s="340">
        <f t="shared" si="9"/>
        <v>125.56387150480249</v>
      </c>
      <c r="L32" s="340">
        <f t="shared" si="10"/>
        <v>79.684777036742247</v>
      </c>
      <c r="M32" s="340">
        <f t="shared" si="11"/>
        <v>63.861679156991421</v>
      </c>
    </row>
    <row r="33" spans="1:13">
      <c r="A33" s="135">
        <f t="shared" si="0"/>
        <v>2046</v>
      </c>
      <c r="B33" s="340">
        <f t="shared" si="12"/>
        <v>73.080135435609776</v>
      </c>
      <c r="C33" s="340">
        <f t="shared" si="1"/>
        <v>60.198385564784516</v>
      </c>
      <c r="D33" s="340">
        <f t="shared" si="2"/>
        <v>67.495885163559748</v>
      </c>
      <c r="E33" s="340">
        <f t="shared" si="3"/>
        <v>58.884842777618957</v>
      </c>
      <c r="F33" s="340">
        <f t="shared" si="4"/>
        <v>57.607426391007216</v>
      </c>
      <c r="G33" s="340">
        <f t="shared" si="5"/>
        <v>55.93659309088973</v>
      </c>
      <c r="H33" s="340">
        <f t="shared" si="6"/>
        <v>51.359962747089654</v>
      </c>
      <c r="I33" s="340">
        <f t="shared" si="7"/>
        <v>52.730996025296427</v>
      </c>
      <c r="J33" s="340">
        <f t="shared" si="8"/>
        <v>67.852260914209197</v>
      </c>
      <c r="K33" s="340">
        <f t="shared" si="9"/>
        <v>128.42044958153676</v>
      </c>
      <c r="L33" s="340">
        <f t="shared" si="10"/>
        <v>81.497605714328131</v>
      </c>
      <c r="M33" s="340">
        <f t="shared" si="11"/>
        <v>65.314532357812979</v>
      </c>
    </row>
    <row r="34" spans="1:13">
      <c r="A34" s="135">
        <f t="shared" si="0"/>
        <v>2047</v>
      </c>
      <c r="B34" s="340">
        <f t="shared" si="12"/>
        <v>74.742708516769909</v>
      </c>
      <c r="C34" s="340">
        <f t="shared" si="1"/>
        <v>61.567898836383364</v>
      </c>
      <c r="D34" s="340">
        <f t="shared" si="2"/>
        <v>69.03141655103073</v>
      </c>
      <c r="E34" s="340">
        <f t="shared" si="3"/>
        <v>60.22447295080979</v>
      </c>
      <c r="F34" s="340">
        <f t="shared" si="4"/>
        <v>58.91799534140263</v>
      </c>
      <c r="G34" s="340">
        <f t="shared" si="5"/>
        <v>57.209150583707476</v>
      </c>
      <c r="H34" s="340">
        <f t="shared" si="6"/>
        <v>52.528401899585944</v>
      </c>
      <c r="I34" s="340">
        <f t="shared" si="7"/>
        <v>53.930626184871926</v>
      </c>
      <c r="J34" s="340">
        <f t="shared" si="8"/>
        <v>69.395899850007453</v>
      </c>
      <c r="K34" s="340">
        <f t="shared" si="9"/>
        <v>131.34201480951671</v>
      </c>
      <c r="L34" s="340">
        <f t="shared" si="10"/>
        <v>83.351676244329099</v>
      </c>
      <c r="M34" s="340">
        <f t="shared" si="11"/>
        <v>66.800437968953233</v>
      </c>
    </row>
    <row r="35" spans="1:13">
      <c r="A35" s="135">
        <f t="shared" si="0"/>
        <v>2048</v>
      </c>
      <c r="B35" s="340">
        <f t="shared" si="12"/>
        <v>76.443105135526423</v>
      </c>
      <c r="C35" s="340">
        <f t="shared" si="1"/>
        <v>62.968568534911086</v>
      </c>
      <c r="D35" s="340">
        <f t="shared" si="2"/>
        <v>70.601881277566676</v>
      </c>
      <c r="E35" s="340">
        <f t="shared" si="3"/>
        <v>61.594579710440719</v>
      </c>
      <c r="F35" s="340">
        <f t="shared" si="4"/>
        <v>60.258379735419545</v>
      </c>
      <c r="G35" s="340">
        <f t="shared" si="5"/>
        <v>58.510658759486823</v>
      </c>
      <c r="H35" s="340">
        <f t="shared" si="6"/>
        <v>53.723423042801528</v>
      </c>
      <c r="I35" s="340">
        <f t="shared" si="7"/>
        <v>55.157547930577763</v>
      </c>
      <c r="J35" s="340">
        <f t="shared" si="8"/>
        <v>70.974656571595119</v>
      </c>
      <c r="K35" s="340">
        <f t="shared" si="9"/>
        <v>134.33004564643323</v>
      </c>
      <c r="L35" s="340">
        <f t="shared" si="10"/>
        <v>85.247926878887583</v>
      </c>
      <c r="M35" s="340">
        <f t="shared" si="11"/>
        <v>68.32014793274692</v>
      </c>
    </row>
    <row r="36" spans="1:13">
      <c r="A36" s="135">
        <f t="shared" si="0"/>
        <v>2049</v>
      </c>
      <c r="B36" s="340">
        <f t="shared" si="12"/>
        <v>78.182185777359649</v>
      </c>
      <c r="C36" s="340">
        <f t="shared" si="1"/>
        <v>64.401103469080311</v>
      </c>
      <c r="D36" s="340">
        <f t="shared" si="2"/>
        <v>72.20807407663132</v>
      </c>
      <c r="E36" s="340">
        <f t="shared" si="3"/>
        <v>62.995856398853249</v>
      </c>
      <c r="F36" s="340">
        <f t="shared" si="4"/>
        <v>61.629257874400345</v>
      </c>
      <c r="G36" s="340">
        <f t="shared" si="5"/>
        <v>59.841776246265148</v>
      </c>
      <c r="H36" s="340">
        <f t="shared" si="6"/>
        <v>54.945630917025262</v>
      </c>
      <c r="I36" s="340">
        <f t="shared" si="7"/>
        <v>56.412382145998407</v>
      </c>
      <c r="J36" s="340">
        <f t="shared" si="8"/>
        <v>72.589330008598907</v>
      </c>
      <c r="K36" s="340">
        <f t="shared" si="9"/>
        <v>137.38605418488959</v>
      </c>
      <c r="L36" s="340">
        <f t="shared" si="10"/>
        <v>87.187317215382279</v>
      </c>
      <c r="M36" s="340">
        <f t="shared" si="11"/>
        <v>69.874431298216919</v>
      </c>
    </row>
    <row r="37" spans="1:13">
      <c r="A37" s="135">
        <f t="shared" si="0"/>
        <v>2050</v>
      </c>
      <c r="B37" s="340">
        <f t="shared" si="12"/>
        <v>79.960830503794583</v>
      </c>
      <c r="C37" s="340">
        <f t="shared" si="1"/>
        <v>65.866228573001891</v>
      </c>
      <c r="D37" s="340">
        <f t="shared" si="2"/>
        <v>73.850807761874691</v>
      </c>
      <c r="E37" s="340">
        <f t="shared" si="3"/>
        <v>64.429012131927166</v>
      </c>
      <c r="F37" s="340">
        <f t="shared" si="4"/>
        <v>63.031323491042954</v>
      </c>
      <c r="G37" s="340">
        <f t="shared" si="5"/>
        <v>61.203176655867686</v>
      </c>
      <c r="H37" s="340">
        <f t="shared" si="6"/>
        <v>56.19564402038759</v>
      </c>
      <c r="I37" s="340">
        <f t="shared" si="7"/>
        <v>57.695763839819875</v>
      </c>
      <c r="J37" s="340">
        <f t="shared" si="8"/>
        <v>74.240737266294531</v>
      </c>
      <c r="K37" s="340">
        <f t="shared" si="9"/>
        <v>140.51158691759582</v>
      </c>
      <c r="L37" s="340">
        <f t="shared" si="10"/>
        <v>89.170828682032237</v>
      </c>
      <c r="M37" s="340">
        <f t="shared" si="11"/>
        <v>71.464074610251359</v>
      </c>
    </row>
    <row r="38" spans="1:13">
      <c r="A38" s="135">
        <f t="shared" si="0"/>
        <v>2051</v>
      </c>
      <c r="B38" s="340">
        <f t="shared" si="12"/>
        <v>81.779939397755911</v>
      </c>
      <c r="C38" s="340">
        <f t="shared" si="1"/>
        <v>67.364685273037693</v>
      </c>
      <c r="D38" s="340">
        <f t="shared" si="2"/>
        <v>75.530913638457349</v>
      </c>
      <c r="E38" s="340">
        <f t="shared" si="3"/>
        <v>65.894772157928514</v>
      </c>
      <c r="F38" s="340">
        <f t="shared" si="4"/>
        <v>64.465286100464184</v>
      </c>
      <c r="G38" s="340">
        <f t="shared" si="5"/>
        <v>62.59554892478868</v>
      </c>
      <c r="H38" s="340">
        <f t="shared" si="6"/>
        <v>57.47409492185141</v>
      </c>
      <c r="I38" s="340">
        <f t="shared" si="7"/>
        <v>59.00834246717578</v>
      </c>
      <c r="J38" s="340">
        <f t="shared" si="8"/>
        <v>75.929714039102734</v>
      </c>
      <c r="K38" s="340">
        <f t="shared" si="9"/>
        <v>143.70822551997114</v>
      </c>
      <c r="L38" s="340">
        <f t="shared" si="10"/>
        <v>91.199465034548481</v>
      </c>
      <c r="M38" s="340">
        <f t="shared" si="11"/>
        <v>73.089882307634582</v>
      </c>
    </row>
    <row r="39" spans="1:13">
      <c r="A39" s="135">
        <f t="shared" si="0"/>
        <v>2052</v>
      </c>
      <c r="B39" s="340">
        <f t="shared" si="12"/>
        <v>83.640433019054868</v>
      </c>
      <c r="C39" s="340">
        <f t="shared" si="1"/>
        <v>68.897231862999305</v>
      </c>
      <c r="D39" s="340">
        <f t="shared" si="2"/>
        <v>77.249241923732257</v>
      </c>
      <c r="E39" s="340">
        <f t="shared" si="3"/>
        <v>67.393878224521387</v>
      </c>
      <c r="F39" s="340">
        <f t="shared" si="4"/>
        <v>65.93187135924974</v>
      </c>
      <c r="G39" s="340">
        <f t="shared" si="5"/>
        <v>64.019597662827621</v>
      </c>
      <c r="H39" s="340">
        <f t="shared" si="6"/>
        <v>58.781630581323533</v>
      </c>
      <c r="I39" s="340">
        <f t="shared" si="7"/>
        <v>60.350782258304029</v>
      </c>
      <c r="J39" s="340">
        <f t="shared" si="8"/>
        <v>77.657115033492332</v>
      </c>
      <c r="K39" s="340">
        <f t="shared" si="9"/>
        <v>146.97758765055048</v>
      </c>
      <c r="L39" s="340">
        <f t="shared" si="10"/>
        <v>93.27425286408446</v>
      </c>
      <c r="M39" s="340">
        <f t="shared" si="11"/>
        <v>74.752677130133279</v>
      </c>
    </row>
    <row r="40" spans="1:13">
      <c r="A40" s="135">
        <f t="shared" si="0"/>
        <v>2053</v>
      </c>
      <c r="B40" s="340">
        <f t="shared" si="12"/>
        <v>85.543252870238376</v>
      </c>
      <c r="C40" s="340">
        <f t="shared" si="1"/>
        <v>70.464643887882545</v>
      </c>
      <c r="D40" s="340">
        <f t="shared" si="2"/>
        <v>79.006662177497162</v>
      </c>
      <c r="E40" s="340">
        <f t="shared" si="3"/>
        <v>68.927088954129246</v>
      </c>
      <c r="F40" s="340">
        <f t="shared" si="4"/>
        <v>67.431821432672677</v>
      </c>
      <c r="G40" s="340">
        <f t="shared" si="5"/>
        <v>65.476043509656947</v>
      </c>
      <c r="H40" s="340">
        <f t="shared" si="6"/>
        <v>60.118912677048648</v>
      </c>
      <c r="I40" s="340">
        <f t="shared" si="7"/>
        <v>61.723762554680448</v>
      </c>
      <c r="J40" s="340">
        <f t="shared" si="8"/>
        <v>79.423814400504284</v>
      </c>
      <c r="K40" s="340">
        <f t="shared" si="9"/>
        <v>150.32132776960052</v>
      </c>
      <c r="L40" s="340">
        <f t="shared" si="10"/>
        <v>95.396242116742386</v>
      </c>
      <c r="M40" s="340">
        <f t="shared" si="11"/>
        <v>76.453300534843819</v>
      </c>
    </row>
    <row r="41" spans="1:13">
      <c r="A41" s="135">
        <f t="shared" si="0"/>
        <v>2054</v>
      </c>
      <c r="B41" s="340"/>
      <c r="C41" s="340">
        <f t="shared" ref="C41:C46" si="13">C40*(1+$N$14)</f>
        <v>72.067714536331877</v>
      </c>
      <c r="D41" s="340"/>
      <c r="E41" s="340"/>
      <c r="F41" s="340"/>
      <c r="G41" s="340"/>
      <c r="H41" s="340">
        <f t="shared" ref="H41:H45" si="14">H40*(1+$N$14)</f>
        <v>61.486617940451509</v>
      </c>
      <c r="I41" s="340"/>
      <c r="J41" s="340">
        <f t="shared" ref="J41:J46" si="15">J40*(1+$N$14)</f>
        <v>81.230706178115767</v>
      </c>
      <c r="K41" s="340">
        <f>K40*(1+$N$14)</f>
        <v>153.74113797635894</v>
      </c>
      <c r="L41" s="340">
        <f>L40*(1+$N$14)</f>
        <v>97.566506624898281</v>
      </c>
      <c r="M41" s="340">
        <f t="shared" si="11"/>
        <v>78.192613122011522</v>
      </c>
    </row>
    <row r="42" spans="1:13">
      <c r="A42" s="135">
        <f t="shared" si="0"/>
        <v>2055</v>
      </c>
      <c r="B42" s="340"/>
      <c r="C42" s="340">
        <f t="shared" si="13"/>
        <v>73.707255042033424</v>
      </c>
      <c r="D42" s="340"/>
      <c r="E42" s="340"/>
      <c r="F42" s="340"/>
      <c r="G42" s="340"/>
      <c r="H42" s="340">
        <f t="shared" si="14"/>
        <v>62.885438498596784</v>
      </c>
      <c r="I42" s="340"/>
      <c r="J42" s="340">
        <f t="shared" si="15"/>
        <v>83.078704743667899</v>
      </c>
      <c r="K42" s="340">
        <f>K41*(1+$N$14)</f>
        <v>157.23874886532113</v>
      </c>
      <c r="L42" s="340">
        <f>L41*(1+$N$14)</f>
        <v>99.786144650614716</v>
      </c>
      <c r="M42" s="340">
        <f t="shared" si="11"/>
        <v>79.971495070537287</v>
      </c>
    </row>
    <row r="43" spans="1:13">
      <c r="A43" s="135">
        <f t="shared" si="0"/>
        <v>2056</v>
      </c>
      <c r="B43" s="340"/>
      <c r="C43" s="340">
        <f t="shared" si="13"/>
        <v>75.384095094239683</v>
      </c>
      <c r="D43" s="340"/>
      <c r="E43" s="340"/>
      <c r="F43" s="340"/>
      <c r="G43" s="340"/>
      <c r="H43" s="340">
        <f t="shared" si="14"/>
        <v>64.316082224439867</v>
      </c>
      <c r="I43" s="340"/>
      <c r="J43" s="340">
        <f t="shared" si="15"/>
        <v>84.968745276586347</v>
      </c>
      <c r="K43" s="345"/>
      <c r="L43" s="340">
        <f>L42*(1+$N$14)</f>
        <v>102.05627944141621</v>
      </c>
      <c r="M43" s="340">
        <f t="shared" si="11"/>
        <v>81.79084658339201</v>
      </c>
    </row>
    <row r="44" spans="1:13">
      <c r="A44" s="135">
        <f t="shared" si="0"/>
        <v>2057</v>
      </c>
      <c r="B44" s="340"/>
      <c r="C44" s="340">
        <f t="shared" si="13"/>
        <v>77.099083257633637</v>
      </c>
      <c r="D44" s="340"/>
      <c r="E44" s="340"/>
      <c r="F44" s="340"/>
      <c r="G44" s="340"/>
      <c r="H44" s="340">
        <f t="shared" si="14"/>
        <v>65.77927309504588</v>
      </c>
      <c r="I44" s="340"/>
      <c r="J44" s="340">
        <f t="shared" si="15"/>
        <v>86.901784231628696</v>
      </c>
      <c r="K44" s="345"/>
      <c r="L44" s="340">
        <f>L43*(1+$N$14)</f>
        <v>104.37805979870843</v>
      </c>
      <c r="M44" s="340">
        <f t="shared" si="11"/>
        <v>83.651588343164178</v>
      </c>
    </row>
    <row r="45" spans="1:13">
      <c r="A45" s="135">
        <f t="shared" si="0"/>
        <v>2058</v>
      </c>
      <c r="B45" s="340"/>
      <c r="C45" s="340">
        <f t="shared" si="13"/>
        <v>78.853087401744801</v>
      </c>
      <c r="D45" s="340"/>
      <c r="E45" s="340"/>
      <c r="F45" s="340"/>
      <c r="G45" s="340"/>
      <c r="H45" s="340">
        <f t="shared" si="14"/>
        <v>67.275751557958174</v>
      </c>
      <c r="I45" s="340"/>
      <c r="J45" s="340">
        <f t="shared" si="15"/>
        <v>88.878799822898259</v>
      </c>
      <c r="K45" s="345"/>
      <c r="L45" s="340">
        <f>L44*(1+$N$14)</f>
        <v>106.75266065912906</v>
      </c>
      <c r="M45" s="340">
        <f t="shared" si="11"/>
        <v>85.554661977971165</v>
      </c>
    </row>
    <row r="46" spans="1:13">
      <c r="A46" s="135">
        <f t="shared" si="0"/>
        <v>2059</v>
      </c>
      <c r="B46" s="340"/>
      <c r="C46" s="340">
        <f t="shared" si="13"/>
        <v>80.646995140134493</v>
      </c>
      <c r="D46" s="340"/>
      <c r="E46" s="340"/>
      <c r="F46" s="340"/>
      <c r="G46" s="340"/>
      <c r="H46" s="340"/>
      <c r="I46" s="340"/>
      <c r="J46" s="340">
        <f t="shared" si="15"/>
        <v>90.900792518869196</v>
      </c>
      <c r="K46" s="345"/>
      <c r="L46" s="345"/>
      <c r="M46" s="340">
        <f t="shared" si="11"/>
        <v>87.50103053797001</v>
      </c>
    </row>
    <row r="47" spans="1:13">
      <c r="A47" s="135">
        <f t="shared" ref="A47:A48" si="16">A46+1</f>
        <v>2060</v>
      </c>
      <c r="B47" s="340"/>
      <c r="C47" s="340">
        <f t="shared" ref="C47:C48" si="17">C46*(1+$N$14)</f>
        <v>82.481714279572557</v>
      </c>
      <c r="D47" s="340"/>
      <c r="E47" s="340"/>
      <c r="F47" s="340"/>
      <c r="G47" s="340"/>
      <c r="H47" s="340"/>
      <c r="I47" s="340"/>
      <c r="J47" s="340"/>
      <c r="K47" s="345"/>
      <c r="L47" s="345"/>
      <c r="M47" s="340">
        <f t="shared" ref="M47:M48" si="18">M46*(1+$N$14)</f>
        <v>89.491678982708834</v>
      </c>
    </row>
    <row r="48" spans="1:13">
      <c r="A48" s="135">
        <f t="shared" si="16"/>
        <v>2061</v>
      </c>
      <c r="B48" s="340"/>
      <c r="C48" s="340">
        <f t="shared" si="17"/>
        <v>84.358173279432833</v>
      </c>
      <c r="D48" s="340"/>
      <c r="E48" s="340"/>
      <c r="F48" s="340"/>
      <c r="G48" s="340"/>
      <c r="H48" s="340"/>
      <c r="I48" s="340"/>
      <c r="J48" s="340"/>
      <c r="K48" s="345"/>
      <c r="L48" s="345"/>
      <c r="M48" s="340">
        <f t="shared" si="18"/>
        <v>91.52761467956546</v>
      </c>
    </row>
    <row r="49" spans="1:13" ht="12" customHeight="1">
      <c r="A49" s="135"/>
    </row>
    <row r="50" spans="1:13" ht="12" customHeight="1">
      <c r="A50" s="341" t="s">
        <v>161</v>
      </c>
      <c r="B50" s="342">
        <f>PMT(Discount_Rate,30,-NPV(Discount_Rate,Table3ACsummary!B$11:B$40))</f>
        <v>43.686507074466398</v>
      </c>
      <c r="C50" s="342">
        <f>PMT(Discount_Rate,30,-NPV(Discount_Rate,Table3ACsummary!C$17:C$46))</f>
        <v>53.194647722737948</v>
      </c>
      <c r="D50" s="342">
        <f>PMT(Discount_Rate,30,-NPV(Discount_Rate,Table3ACsummary!D$11:D$40))</f>
        <v>52.080794283597058</v>
      </c>
      <c r="E50" s="342">
        <f>PMT(Discount_Rate,30,-NPV(Discount_Rate,Table3ACsummary!E$11:E$40))</f>
        <v>45.435184862133219</v>
      </c>
      <c r="F50" s="342">
        <f>PMT(Discount_Rate,30,-NPV(Discount_Rate,Table3ACsummary!F$11:F$40))</f>
        <v>44.449154776690477</v>
      </c>
      <c r="G50" s="342">
        <f>PMT(Discount_Rate,30,-NPV(Discount_Rate,Table3ACsummary!G$11:G$40))</f>
        <v>43.158745609169486</v>
      </c>
      <c r="H50" s="342">
        <f>PMT(Discount_Rate,30,-NPV(Discount_Rate,Table3ACsummary!H$16:H$45))</f>
        <v>44.363694686998954</v>
      </c>
      <c r="I50" s="342">
        <f>PMT(Discount_Rate,30,-NPV(Discount_Rate,Table3ACsummary!I$11:I$40))</f>
        <v>40.685959280557093</v>
      </c>
      <c r="J50" s="342">
        <f>PMT(Discount_Rate,30,-NPV(Discount_Rate,Table3ACsummary!J$11:J$40))</f>
        <v>53.387306555268196</v>
      </c>
      <c r="K50" s="342">
        <f>PMT(Discount_Rate,30,-NPV(Discount_Rate,Table3ACsummary!K$13:K$42))</f>
        <v>101.11497747082706</v>
      </c>
      <c r="L50" s="342">
        <f>PMT(Discount_Rate,30,-NPV(Discount_Rate,Table3ACsummary!L$16:L$45))</f>
        <v>70.927885315306554</v>
      </c>
      <c r="M50" s="342">
        <f>PMT(Discount_Rate,30,-NPV(Discount_Rate,Table3ACsummary!M$19:M$48))</f>
        <v>60.379073008290256</v>
      </c>
    </row>
    <row r="51" spans="1:13" ht="12" customHeight="1">
      <c r="A51" s="135"/>
    </row>
    <row r="52" spans="1:13">
      <c r="A52" s="135"/>
    </row>
    <row r="53" spans="1:13">
      <c r="A53" s="135"/>
    </row>
    <row r="54" spans="1:13">
      <c r="A54" s="135"/>
    </row>
    <row r="55" spans="1:13">
      <c r="A55" s="135"/>
    </row>
    <row r="56" spans="1:13">
      <c r="A56" s="135"/>
    </row>
    <row r="57" spans="1:13">
      <c r="A57" s="135"/>
    </row>
    <row r="58" spans="1:13">
      <c r="A58" s="135"/>
    </row>
    <row r="59" spans="1:13">
      <c r="A59" s="135"/>
    </row>
    <row r="60" spans="1:13">
      <c r="A60" s="135"/>
    </row>
    <row r="61" spans="1:13">
      <c r="A61" s="135"/>
    </row>
    <row r="62" spans="1:13">
      <c r="A62" s="135"/>
    </row>
    <row r="63" spans="1:13">
      <c r="A63" s="135"/>
    </row>
    <row r="64" spans="1:13">
      <c r="A64" s="135"/>
    </row>
  </sheetData>
  <mergeCells count="1">
    <mergeCell ref="B1:K1"/>
  </mergeCells>
  <pageMargins left="0.7" right="0.7" top="0.75" bottom="0.75" header="0.3" footer="0.3"/>
  <pageSetup scale="85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fitToPage="1"/>
  </sheetPr>
  <dimension ref="A1:T229"/>
  <sheetViews>
    <sheetView view="pageBreakPreview" topLeftCell="A2" zoomScale="60" zoomScaleNormal="70" workbookViewId="0">
      <pane xSplit="2" ySplit="11" topLeftCell="C13" activePane="bottomRight" state="frozen"/>
      <selection activeCell="A2" sqref="A2"/>
      <selection pane="topRight" activeCell="C2" sqref="C2"/>
      <selection pane="bottomLeft" activeCell="A13" sqref="A13"/>
      <selection pane="bottomRight" activeCell="C13" sqref="C13"/>
    </sheetView>
  </sheetViews>
  <sheetFormatPr defaultColWidth="9.33203125" defaultRowHeight="12.75" outlineLevelRow="1"/>
  <cols>
    <col min="1" max="1" width="18.5" style="56" customWidth="1"/>
    <col min="2" max="2" width="22.83203125" style="56" customWidth="1"/>
    <col min="3" max="3" width="18.1640625" style="56" customWidth="1"/>
    <col min="4" max="4" width="18.33203125" style="56" customWidth="1"/>
    <col min="5" max="5" width="18.5" style="56" customWidth="1"/>
    <col min="6" max="7" width="16.1640625" style="56" customWidth="1"/>
    <col min="8" max="8" width="3.83203125" style="56" customWidth="1"/>
    <col min="9" max="9" width="9.5" style="56" customWidth="1"/>
    <col min="10" max="11" width="10" style="56" customWidth="1"/>
    <col min="12" max="12" width="9.33203125" style="56" customWidth="1"/>
    <col min="13" max="13" width="21.1640625" style="56" customWidth="1"/>
    <col min="14" max="14" width="20" style="56" customWidth="1"/>
    <col min="15" max="15" width="14.6640625" style="56" customWidth="1"/>
    <col min="16" max="16" width="14.33203125" style="56" customWidth="1"/>
    <col min="17" max="17" width="14.6640625" style="56" customWidth="1"/>
    <col min="18" max="18" width="13.6640625" style="56" customWidth="1"/>
    <col min="19" max="19" width="16" style="56" customWidth="1"/>
    <col min="20" max="20" width="15.1640625" style="56" bestFit="1" customWidth="1"/>
    <col min="21" max="16384" width="9.33203125" style="56"/>
  </cols>
  <sheetData>
    <row r="1" spans="1:19" s="3" customFormat="1" ht="15.75" hidden="1">
      <c r="B1" s="1" t="s">
        <v>35</v>
      </c>
      <c r="C1" s="1"/>
      <c r="D1" s="11"/>
      <c r="E1" s="11"/>
      <c r="F1" s="11"/>
      <c r="G1" s="11"/>
      <c r="H1" s="32"/>
      <c r="I1" s="94"/>
      <c r="J1" s="94"/>
      <c r="K1" s="94"/>
    </row>
    <row r="2" spans="1:19" ht="5.25" customHeight="1"/>
    <row r="3" spans="1:19" ht="15.75">
      <c r="B3" s="1" t="str">
        <f>"Table "&amp;RIGHT('Table 4'!B3,1)+1</f>
        <v>Table 5</v>
      </c>
      <c r="C3" s="83"/>
      <c r="D3" s="83"/>
      <c r="E3" s="83"/>
      <c r="F3" s="83"/>
      <c r="G3" s="83"/>
      <c r="M3" s="56" t="s">
        <v>54</v>
      </c>
      <c r="O3" s="114"/>
    </row>
    <row r="4" spans="1:19" ht="38.25">
      <c r="B4" s="83" t="str">
        <f ca="1">'Table 1'!B5</f>
        <v>Utah 2020.Q4_Wind - 80.0 MW and 29.5% CF</v>
      </c>
      <c r="C4" s="83"/>
      <c r="D4" s="83"/>
      <c r="E4" s="83"/>
      <c r="F4" s="83"/>
      <c r="G4" s="83"/>
      <c r="K4" s="56">
        <f>MIN(K13:K24)</f>
        <v>44197</v>
      </c>
      <c r="M4" s="57" t="str">
        <f>INDEX([22]!Active_Name_Conf,MATCH(M14,[22]!Active_QF_Name,0))</f>
        <v>Utah 2020.Q4_Wind</v>
      </c>
      <c r="P4" s="206" t="s">
        <v>232</v>
      </c>
      <c r="Q4" s="206"/>
      <c r="R4" s="206"/>
      <c r="S4" s="206" t="s">
        <v>231</v>
      </c>
    </row>
    <row r="5" spans="1:19">
      <c r="B5" s="83" t="str">
        <f>TEXT($K$5,"MMMM YYYY")&amp;"  through  "&amp;TEXT($K$6,"MMMM YYYY")</f>
        <v>January 2021  through  December 2035</v>
      </c>
      <c r="C5" s="83"/>
      <c r="D5" s="83"/>
      <c r="E5" s="83"/>
      <c r="F5" s="83"/>
      <c r="G5" s="83"/>
      <c r="J5" s="56" t="s">
        <v>38</v>
      </c>
      <c r="K5" s="179">
        <f>MIN(K13:K24)</f>
        <v>44197</v>
      </c>
      <c r="M5" s="56" t="s">
        <v>39</v>
      </c>
      <c r="O5" s="3" t="s">
        <v>80</v>
      </c>
      <c r="P5" s="5">
        <f>13+12</f>
        <v>25</v>
      </c>
      <c r="Q5" s="5"/>
      <c r="R5" s="5"/>
      <c r="S5" s="5">
        <v>13</v>
      </c>
    </row>
    <row r="6" spans="1:19">
      <c r="B6" s="83" t="s">
        <v>40</v>
      </c>
      <c r="C6" s="83"/>
      <c r="D6" s="83"/>
      <c r="E6" s="83"/>
      <c r="F6" s="83"/>
      <c r="G6" s="83"/>
      <c r="J6" s="56" t="s">
        <v>41</v>
      </c>
      <c r="K6" s="179">
        <f>EDATE(K5,15*12-1)</f>
        <v>49644</v>
      </c>
      <c r="M6" s="57">
        <f>IF(M14="Avoided Cost Resource",100,INDEX([22]!Active_MW,MATCH(M14,[22]!Active_QF_Name,0)))</f>
        <v>80</v>
      </c>
      <c r="N6" s="56" t="s">
        <v>32</v>
      </c>
      <c r="O6" s="5" t="s">
        <v>81</v>
      </c>
      <c r="P6">
        <f>P5+15*12-1</f>
        <v>204</v>
      </c>
      <c r="Q6"/>
      <c r="R6"/>
      <c r="S6">
        <f>S5+15*12-1</f>
        <v>192</v>
      </c>
    </row>
    <row r="7" spans="1:19">
      <c r="A7" s="107"/>
      <c r="C7" s="58"/>
      <c r="D7" s="58"/>
      <c r="E7" s="58"/>
      <c r="F7" s="376"/>
      <c r="G7" s="91"/>
      <c r="M7" s="377">
        <f ca="1">SUM(OFFSET(F12,MATCH(K5,B13:B24,0),0,12))/(EDATE(K5,12)-K5)/24/Study_MW</f>
        <v>0.29456220034246577</v>
      </c>
      <c r="N7" s="88" t="s">
        <v>34</v>
      </c>
    </row>
    <row r="8" spans="1:19">
      <c r="A8" s="107"/>
      <c r="B8" s="107" t="str">
        <f>"Nominal NPV at "&amp;TEXT(J9,"0.00%")&amp;" Discount Rate"</f>
        <v>Nominal NPV at 6.92% Discount Rate</v>
      </c>
      <c r="J8" s="56" t="str">
        <f>'Table 1'!I42</f>
        <v>Discount Rate - 2019 IRP Update</v>
      </c>
    </row>
    <row r="9" spans="1:19">
      <c r="A9" s="107" t="str">
        <f>S4</f>
        <v>15 Year</v>
      </c>
      <c r="C9" s="58">
        <f ca="1">NPV($K$9,INDIRECT("C"&amp;$S$5&amp;":C"&amp;$S$6))</f>
        <v>-21417835.147482969</v>
      </c>
      <c r="D9" s="58">
        <f ca="1">NPV($K$9,INDIRECT("d"&amp;$S$5&amp;":d"&amp;$S$6))</f>
        <v>83520090.006667957</v>
      </c>
      <c r="E9" s="58">
        <f ca="1">NPV($K$9,INDIRECT("e"&amp;$S$5&amp;":e"&amp;$S$6))</f>
        <v>62102254.859184988</v>
      </c>
      <c r="F9" s="376">
        <f ca="1">NPV($K$9,INDIRECT("f"&amp;$S$5&amp;":f"&amp;$S$6))</f>
        <v>1955427.3432027637</v>
      </c>
      <c r="G9" s="91">
        <f ca="1">($C9+D9)/$F9</f>
        <v>31.758917085340887</v>
      </c>
      <c r="J9" s="110">
        <f>'Table 1'!I43</f>
        <v>6.9199999999999998E-2</v>
      </c>
      <c r="K9" s="93">
        <f>((1+J9)^(1/12))-1</f>
        <v>5.5914663265468345E-3</v>
      </c>
    </row>
    <row r="10" spans="1:19">
      <c r="A10" s="107"/>
      <c r="C10" s="58"/>
      <c r="D10" s="58"/>
      <c r="E10" s="58"/>
      <c r="F10" s="376"/>
      <c r="G10" s="91"/>
      <c r="N10" s="59"/>
    </row>
    <row r="11" spans="1:19">
      <c r="B11" s="92"/>
      <c r="C11" s="61" t="s">
        <v>18</v>
      </c>
      <c r="D11" s="62" t="s">
        <v>42</v>
      </c>
      <c r="E11" s="62" t="s">
        <v>43</v>
      </c>
      <c r="F11" s="62" t="s">
        <v>43</v>
      </c>
      <c r="G11" s="63" t="s">
        <v>51</v>
      </c>
    </row>
    <row r="12" spans="1:19">
      <c r="B12" s="67" t="s">
        <v>44</v>
      </c>
      <c r="C12" s="61" t="s">
        <v>45</v>
      </c>
      <c r="D12" s="65" t="str">
        <f>TEXT((SUM(F25:F72)/(8760*3+8784))/Study_MW,"0.0%")&amp;" CF"</f>
        <v>29.4% CF</v>
      </c>
      <c r="E12" s="66" t="s">
        <v>50</v>
      </c>
      <c r="F12" s="67" t="s">
        <v>46</v>
      </c>
      <c r="G12" s="65" t="str">
        <f>D12</f>
        <v>29.4% CF</v>
      </c>
      <c r="I12" s="62" t="s">
        <v>47</v>
      </c>
      <c r="J12" s="68" t="s">
        <v>0</v>
      </c>
      <c r="K12" s="68" t="s">
        <v>48</v>
      </c>
      <c r="L12" s="68" t="s">
        <v>47</v>
      </c>
      <c r="M12" s="68"/>
      <c r="N12" s="63"/>
      <c r="P12" s="56" t="s">
        <v>43</v>
      </c>
      <c r="Q12" s="56" t="s">
        <v>71</v>
      </c>
      <c r="R12" s="56" t="s">
        <v>72</v>
      </c>
    </row>
    <row r="13" spans="1:19">
      <c r="B13" s="74">
        <f>[19]NPC!$F$3</f>
        <v>44197</v>
      </c>
      <c r="C13" s="69">
        <f>IF(F13="","",-INDEX([19]Delta!$F$1:$EE$997,$L$13,$I13))</f>
        <v>448801.40564033389</v>
      </c>
      <c r="D13" s="70">
        <f>IF(ISNUMBER($F13),VLOOKUP($J13,'Table 1'!$B$13:$C$33,2,FALSE)/12*1000*Study_MW,"")</f>
        <v>0</v>
      </c>
      <c r="E13" s="71">
        <f t="shared" ref="E13:E17" si="0">IF(ISNUMBER(C13+D13),C13+D13,"")</f>
        <v>448801.40564033389</v>
      </c>
      <c r="F13" s="69">
        <f>IF(INDEX([19]Delta!$F$1:$EE$997,$L$14,$I13)=0,"",INDEX([19]Delta!$F$1:$EE$997,$L$14,$I13))</f>
        <v>21103.33</v>
      </c>
      <c r="G13" s="72">
        <f t="shared" ref="G13:G17" si="1">IF(ISNUMBER($F13),E13/$F13,"")</f>
        <v>21.266852465479801</v>
      </c>
      <c r="I13" s="60">
        <v>1</v>
      </c>
      <c r="J13" s="73">
        <f>YEAR(B13)</f>
        <v>2021</v>
      </c>
      <c r="K13" s="74">
        <f t="shared" ref="K13:K24" si="2">IF(ISNUMBER(F13),B13,"")</f>
        <v>44197</v>
      </c>
      <c r="L13" s="56">
        <f>MATCH(M13,[19]Delta!$A$1:$A$997,FALSE)</f>
        <v>361</v>
      </c>
      <c r="M13" s="56" t="s">
        <v>49</v>
      </c>
    </row>
    <row r="14" spans="1:19">
      <c r="B14" s="78">
        <f t="shared" ref="B14:B77" si="3">EDATE(B13,1)</f>
        <v>44228</v>
      </c>
      <c r="C14" s="75">
        <f>IF(F14="","",-INDEX([19]Delta!$F$1:$EE$997,$L$13,$I14))</f>
        <v>342631.26048746705</v>
      </c>
      <c r="D14" s="71">
        <f>IF(ISNUMBER($F14),VLOOKUP($J14,'Table 1'!$B$13:$C$33,2,FALSE)/12*1000*Study_MW,"")</f>
        <v>0</v>
      </c>
      <c r="E14" s="71">
        <f t="shared" si="0"/>
        <v>342631.26048746705</v>
      </c>
      <c r="F14" s="75">
        <f>IF(INDEX([19]Delta!$F$1:$EE$997,$L$14,$I14)=0,"",INDEX([19]Delta!$F$1:$EE$997,$L$14,$I14))</f>
        <v>19989.16</v>
      </c>
      <c r="G14" s="76">
        <f t="shared" si="1"/>
        <v>17.140853366898213</v>
      </c>
      <c r="I14" s="77">
        <f>I13+1</f>
        <v>2</v>
      </c>
      <c r="J14" s="73">
        <f t="shared" ref="J14:J77" si="4">YEAR(B14)</f>
        <v>2021</v>
      </c>
      <c r="K14" s="78">
        <f t="shared" si="2"/>
        <v>44228</v>
      </c>
      <c r="L14" s="56">
        <f>MATCH(M14,[19]Delta!$C$304:$C$507,FALSE)+ROW([19]Delta!$C$303)+2</f>
        <v>462</v>
      </c>
      <c r="M14" s="90" t="str">
        <f>CHOOSE([19]NPC!$EQ$89,[19]NPC!$EI$89,[19]NPC!$EK$89,[19]NPC!$EM$89,[19]NPC!$EO$89)</f>
        <v>QF - Sch38 - UT - Wind</v>
      </c>
    </row>
    <row r="15" spans="1:19">
      <c r="B15" s="78">
        <f t="shared" si="3"/>
        <v>44256</v>
      </c>
      <c r="C15" s="75">
        <f>IF(F15="","",-INDEX([19]Delta!$F$1:$EE$997,$L$13,$I15))</f>
        <v>397992.29310797155</v>
      </c>
      <c r="D15" s="71">
        <f>IF(ISNUMBER($F15),VLOOKUP($J15,'Table 1'!$B$13:$C$33,2,FALSE)/12*1000*Study_MW,"")</f>
        <v>0</v>
      </c>
      <c r="E15" s="71">
        <f t="shared" si="0"/>
        <v>397992.29310797155</v>
      </c>
      <c r="F15" s="75">
        <f>IF(INDEX([19]Delta!$F$1:$EE$997,$L$14,$I15)=0,"",INDEX([19]Delta!$F$1:$EE$997,$L$14,$I15))</f>
        <v>25353.81</v>
      </c>
      <c r="G15" s="76">
        <f t="shared" si="1"/>
        <v>15.69753394491682</v>
      </c>
      <c r="I15" s="77">
        <f t="shared" ref="I15:I24" si="5">I14+1</f>
        <v>3</v>
      </c>
      <c r="J15" s="73">
        <f t="shared" si="4"/>
        <v>2021</v>
      </c>
      <c r="K15" s="78">
        <f t="shared" si="2"/>
        <v>44256</v>
      </c>
    </row>
    <row r="16" spans="1:19">
      <c r="B16" s="78">
        <f t="shared" si="3"/>
        <v>44287</v>
      </c>
      <c r="C16" s="75">
        <f>IF(F16="","",-INDEX([19]Delta!$F$1:$EE$997,$L$13,$I16))</f>
        <v>285554.3652741015</v>
      </c>
      <c r="D16" s="71">
        <f>IF(ISNUMBER($F16),VLOOKUP($J16,'Table 1'!$B$13:$C$33,2,FALSE)/12*1000*Study_MW,"")</f>
        <v>0</v>
      </c>
      <c r="E16" s="71">
        <f t="shared" si="0"/>
        <v>285554.3652741015</v>
      </c>
      <c r="F16" s="75">
        <f>IF(INDEX([19]Delta!$F$1:$EE$997,$L$14,$I16)=0,"",INDEX([19]Delta!$F$1:$EE$997,$L$14,$I16))</f>
        <v>20477.3</v>
      </c>
      <c r="G16" s="76">
        <f t="shared" si="1"/>
        <v>13.944922683854879</v>
      </c>
      <c r="I16" s="77">
        <f t="shared" si="5"/>
        <v>4</v>
      </c>
      <c r="J16" s="73">
        <f t="shared" si="4"/>
        <v>2021</v>
      </c>
      <c r="K16" s="78">
        <f t="shared" si="2"/>
        <v>44287</v>
      </c>
      <c r="L16" s="73">
        <f>YEAR(B13)</f>
        <v>2021</v>
      </c>
      <c r="M16" s="56">
        <f t="shared" ref="M16:M41" si="6">SUMIF($J$13:$J$228,L16,$C$13:$C$228)</f>
        <v>3839138.1303137392</v>
      </c>
      <c r="N16" s="56">
        <f t="shared" ref="N16:N41" si="7">SUMIF($J$13:$J$228,L16,$D$13:$D$228)</f>
        <v>0</v>
      </c>
      <c r="O16" s="56">
        <f t="shared" ref="O16:O41" si="8">SUMIF($J$13:$J$228,L16,$F$13:$F$228)</f>
        <v>206429.19</v>
      </c>
      <c r="P16" s="113">
        <f t="shared" ref="P16:P25" si="9">(M16+N16)/O16</f>
        <v>18.597845248115053</v>
      </c>
      <c r="Q16" s="166">
        <f>M16/O16</f>
        <v>18.597845248115053</v>
      </c>
      <c r="R16" s="166">
        <f>IFERROR(N16/O16,0)</f>
        <v>0</v>
      </c>
    </row>
    <row r="17" spans="2:20">
      <c r="B17" s="78">
        <f t="shared" si="3"/>
        <v>44317</v>
      </c>
      <c r="C17" s="75">
        <f>IF(F17="","",-INDEX([19]Delta!$F$1:$EE$997,$L$13,$I17))</f>
        <v>276439.76213160157</v>
      </c>
      <c r="D17" s="71">
        <f>IF(ISNUMBER($F17),VLOOKUP($J17,'Table 1'!$B$13:$C$33,2,FALSE)/12*1000*Study_MW,"")</f>
        <v>0</v>
      </c>
      <c r="E17" s="71">
        <f t="shared" si="0"/>
        <v>276439.76213160157</v>
      </c>
      <c r="F17" s="75">
        <f>IF(INDEX([19]Delta!$F$1:$EE$997,$L$14,$I17)=0,"",INDEX([19]Delta!$F$1:$EE$997,$L$14,$I17))</f>
        <v>20492.39</v>
      </c>
      <c r="G17" s="76">
        <f t="shared" si="1"/>
        <v>13.489874149945496</v>
      </c>
      <c r="I17" s="77">
        <f t="shared" si="5"/>
        <v>5</v>
      </c>
      <c r="J17" s="73">
        <f t="shared" si="4"/>
        <v>2021</v>
      </c>
      <c r="K17" s="78">
        <f t="shared" si="2"/>
        <v>44317</v>
      </c>
      <c r="L17" s="73">
        <f>L16+1</f>
        <v>2022</v>
      </c>
      <c r="M17" s="56">
        <f t="shared" si="6"/>
        <v>4052633.8528089523</v>
      </c>
      <c r="N17" s="56">
        <f t="shared" si="7"/>
        <v>0</v>
      </c>
      <c r="O17" s="56">
        <f t="shared" si="8"/>
        <v>206429.19</v>
      </c>
      <c r="P17" s="113">
        <f t="shared" si="9"/>
        <v>19.632077482883851</v>
      </c>
      <c r="Q17" s="166">
        <f t="shared" ref="Q17:Q33" si="10">M17/O17</f>
        <v>19.632077482883851</v>
      </c>
      <c r="R17" s="166">
        <f t="shared" ref="R17:R33" si="11">IFERROR(N17/O17,0)</f>
        <v>0</v>
      </c>
    </row>
    <row r="18" spans="2:20">
      <c r="B18" s="78">
        <f t="shared" si="3"/>
        <v>44348</v>
      </c>
      <c r="C18" s="75">
        <f>IF(F18="","",-INDEX([19]Delta!$F$1:$EE$997,$L$13,$I18))</f>
        <v>255195.15402649343</v>
      </c>
      <c r="D18" s="71">
        <f>IF(ISNUMBER($F18),VLOOKUP($J18,'Table 1'!$B$13:$C$33,2,FALSE)/12*1000*Study_MW,"")</f>
        <v>0</v>
      </c>
      <c r="E18" s="71">
        <f t="shared" ref="E18:E19" si="12">IF(ISNUMBER(C18+D18),C18+D18,"")</f>
        <v>255195.15402649343</v>
      </c>
      <c r="F18" s="75">
        <f>IF(INDEX([19]Delta!$F$1:$EE$997,$L$14,$I18)=0,"",INDEX([19]Delta!$F$1:$EE$997,$L$14,$I18))</f>
        <v>16540.37</v>
      </c>
      <c r="G18" s="76">
        <f t="shared" ref="G18:G19" si="13">IF(ISNUMBER($F18),E18/$F18,"")</f>
        <v>15.428624270587262</v>
      </c>
      <c r="I18" s="77">
        <f t="shared" si="5"/>
        <v>6</v>
      </c>
      <c r="J18" s="73">
        <f t="shared" si="4"/>
        <v>2021</v>
      </c>
      <c r="K18" s="78">
        <f t="shared" si="2"/>
        <v>44348</v>
      </c>
      <c r="L18" s="73">
        <f t="shared" ref="L18:L42" si="14">L17+1</f>
        <v>2023</v>
      </c>
      <c r="M18" s="56">
        <f t="shared" si="6"/>
        <v>-4450848.9559143931</v>
      </c>
      <c r="N18" s="56">
        <f t="shared" si="7"/>
        <v>9828078.6800877396</v>
      </c>
      <c r="O18" s="56">
        <f t="shared" si="8"/>
        <v>206429.19</v>
      </c>
      <c r="P18" s="113">
        <f t="shared" si="9"/>
        <v>26.048785659495863</v>
      </c>
      <c r="Q18" s="166">
        <f t="shared" si="10"/>
        <v>-21.561141405992014</v>
      </c>
      <c r="R18" s="166">
        <f t="shared" si="11"/>
        <v>47.609927065487881</v>
      </c>
    </row>
    <row r="19" spans="2:20">
      <c r="B19" s="78">
        <f t="shared" si="3"/>
        <v>44378</v>
      </c>
      <c r="C19" s="75">
        <f>IF(F19="","",-INDEX([19]Delta!$F$1:$EE$997,$L$13,$I19))</f>
        <v>401627.96022322774</v>
      </c>
      <c r="D19" s="71">
        <f>IF(ISNUMBER($F19),VLOOKUP($J19,'Table 1'!$B$13:$C$33,2,FALSE)/12*1000*Study_MW,"")</f>
        <v>0</v>
      </c>
      <c r="E19" s="71">
        <f t="shared" si="12"/>
        <v>401627.96022322774</v>
      </c>
      <c r="F19" s="75">
        <f>IF(INDEX([19]Delta!$F$1:$EE$997,$L$14,$I19)=0,"",INDEX([19]Delta!$F$1:$EE$997,$L$14,$I19))</f>
        <v>12029.79</v>
      </c>
      <c r="G19" s="76">
        <f t="shared" si="13"/>
        <v>33.386115653160005</v>
      </c>
      <c r="I19" s="77">
        <f t="shared" si="5"/>
        <v>7</v>
      </c>
      <c r="J19" s="73">
        <f t="shared" si="4"/>
        <v>2021</v>
      </c>
      <c r="K19" s="78">
        <f t="shared" si="2"/>
        <v>44378</v>
      </c>
      <c r="L19" s="73">
        <f t="shared" si="14"/>
        <v>2024</v>
      </c>
      <c r="M19" s="56">
        <f t="shared" si="6"/>
        <v>-4454074.4892662317</v>
      </c>
      <c r="N19" s="56">
        <f t="shared" si="7"/>
        <v>10032600.877804836</v>
      </c>
      <c r="O19" s="56">
        <f t="shared" si="8"/>
        <v>206592.04</v>
      </c>
      <c r="P19" s="113">
        <f t="shared" si="9"/>
        <v>27.002620181003124</v>
      </c>
      <c r="Q19" s="166">
        <f t="shared" si="10"/>
        <v>-21.559758494403905</v>
      </c>
      <c r="R19" s="166">
        <f t="shared" si="11"/>
        <v>48.562378675407025</v>
      </c>
    </row>
    <row r="20" spans="2:20">
      <c r="B20" s="78">
        <f t="shared" si="3"/>
        <v>44409</v>
      </c>
      <c r="C20" s="75">
        <f>IF(F20="","",-INDEX([19]Delta!$F$1:$EE$997,$L$13,$I20))</f>
        <v>279557.68740722537</v>
      </c>
      <c r="D20" s="71">
        <f>IF(ISNUMBER($F20),VLOOKUP($J20,'Table 1'!$B$13:$C$33,2,FALSE)/12*1000*Study_MW,"")</f>
        <v>0</v>
      </c>
      <c r="E20" s="71">
        <f t="shared" ref="E20:E22" si="15">IF(ISNUMBER(C20+D20),C20+D20,"")</f>
        <v>279557.68740722537</v>
      </c>
      <c r="F20" s="75">
        <f>IF(INDEX([19]Delta!$F$1:$EE$997,$L$14,$I20)=0,"",INDEX([19]Delta!$F$1:$EE$997,$L$14,$I20))</f>
        <v>9611.2199999999993</v>
      </c>
      <c r="G20" s="76">
        <f t="shared" ref="G20:G77" si="16">IF(ISNUMBER($F20),E20/$F20,"")</f>
        <v>29.086597477450873</v>
      </c>
      <c r="I20" s="77">
        <f t="shared" si="5"/>
        <v>8</v>
      </c>
      <c r="J20" s="73">
        <f t="shared" si="4"/>
        <v>2021</v>
      </c>
      <c r="K20" s="78">
        <f t="shared" si="2"/>
        <v>44409</v>
      </c>
      <c r="L20" s="73">
        <f t="shared" si="14"/>
        <v>2025</v>
      </c>
      <c r="M20" s="56">
        <f t="shared" si="6"/>
        <v>-4594614.8566920012</v>
      </c>
      <c r="N20" s="56">
        <f t="shared" si="7"/>
        <v>10247938.674350709</v>
      </c>
      <c r="O20" s="56">
        <f t="shared" si="8"/>
        <v>206429.19</v>
      </c>
      <c r="P20" s="113">
        <f t="shared" si="9"/>
        <v>27.386261689341065</v>
      </c>
      <c r="Q20" s="166">
        <f t="shared" si="10"/>
        <v>-22.257583129072014</v>
      </c>
      <c r="R20" s="166">
        <f t="shared" si="11"/>
        <v>49.643844818413079</v>
      </c>
    </row>
    <row r="21" spans="2:20">
      <c r="B21" s="78">
        <f t="shared" si="3"/>
        <v>44440</v>
      </c>
      <c r="C21" s="75">
        <f>IF(F21="","",-INDEX([19]Delta!$F$1:$EE$997,$L$13,$I21))</f>
        <v>233096.40163436532</v>
      </c>
      <c r="D21" s="71">
        <f>IF(ISNUMBER($F21),VLOOKUP($J21,'Table 1'!$B$13:$C$33,2,FALSE)/12*1000*Study_MW,"")</f>
        <v>0</v>
      </c>
      <c r="E21" s="71">
        <f t="shared" si="15"/>
        <v>233096.40163436532</v>
      </c>
      <c r="F21" s="75">
        <f>IF(INDEX([19]Delta!$F$1:$EE$997,$L$14,$I21)=0,"",INDEX([19]Delta!$F$1:$EE$997,$L$14,$I21))</f>
        <v>12511.57</v>
      </c>
      <c r="G21" s="76">
        <f t="shared" si="16"/>
        <v>18.630467769781518</v>
      </c>
      <c r="I21" s="77">
        <f t="shared" si="5"/>
        <v>9</v>
      </c>
      <c r="J21" s="73">
        <f t="shared" si="4"/>
        <v>2021</v>
      </c>
      <c r="K21" s="78">
        <f t="shared" si="2"/>
        <v>44440</v>
      </c>
      <c r="L21" s="73">
        <f t="shared" si="14"/>
        <v>2026</v>
      </c>
      <c r="M21" s="56">
        <f t="shared" si="6"/>
        <v>-4566916.858508423</v>
      </c>
      <c r="N21" s="56">
        <f t="shared" si="7"/>
        <v>10475001.855012156</v>
      </c>
      <c r="O21" s="56">
        <f t="shared" si="8"/>
        <v>206429.19</v>
      </c>
      <c r="P21" s="113">
        <f t="shared" si="9"/>
        <v>28.620395189768139</v>
      </c>
      <c r="Q21" s="166">
        <f t="shared" si="10"/>
        <v>-22.123406377307507</v>
      </c>
      <c r="R21" s="166">
        <f t="shared" si="11"/>
        <v>50.743801567075643</v>
      </c>
    </row>
    <row r="22" spans="2:20">
      <c r="B22" s="78">
        <f t="shared" si="3"/>
        <v>44470</v>
      </c>
      <c r="C22" s="75">
        <f>IF(F22="","",-INDEX([19]Delta!$F$1:$EE$997,$L$13,$I22))</f>
        <v>286098.07197192311</v>
      </c>
      <c r="D22" s="71">
        <f>IF(ISNUMBER($F22),VLOOKUP($J22,'Table 1'!$B$13:$C$33,2,FALSE)/12*1000*Study_MW,"")</f>
        <v>0</v>
      </c>
      <c r="E22" s="71">
        <f t="shared" si="15"/>
        <v>286098.07197192311</v>
      </c>
      <c r="F22" s="75">
        <f>IF(INDEX([19]Delta!$F$1:$EE$997,$L$14,$I22)=0,"",INDEX([19]Delta!$F$1:$EE$997,$L$14,$I22))</f>
        <v>17534.71</v>
      </c>
      <c r="G22" s="76">
        <f t="shared" si="16"/>
        <v>16.316099437739382</v>
      </c>
      <c r="I22" s="77">
        <f t="shared" si="5"/>
        <v>10</v>
      </c>
      <c r="J22" s="73">
        <f t="shared" si="4"/>
        <v>2021</v>
      </c>
      <c r="K22" s="78">
        <f t="shared" si="2"/>
        <v>44470</v>
      </c>
      <c r="L22" s="73">
        <f t="shared" si="14"/>
        <v>2027</v>
      </c>
      <c r="M22" s="56">
        <f t="shared" si="6"/>
        <v>-4650228.5889191478</v>
      </c>
      <c r="N22" s="56">
        <f t="shared" si="7"/>
        <v>10715413.391712898</v>
      </c>
      <c r="O22" s="56">
        <f t="shared" si="8"/>
        <v>206429.19</v>
      </c>
      <c r="P22" s="113">
        <f t="shared" si="9"/>
        <v>29.381430033193226</v>
      </c>
      <c r="Q22" s="166">
        <f t="shared" si="10"/>
        <v>-22.5269914052327</v>
      </c>
      <c r="R22" s="166">
        <f t="shared" si="11"/>
        <v>51.908421438425925</v>
      </c>
    </row>
    <row r="23" spans="2:20">
      <c r="B23" s="78">
        <f t="shared" si="3"/>
        <v>44501</v>
      </c>
      <c r="C23" s="75">
        <f>IF(F23="","",-INDEX([19]Delta!$F$1:$EE$997,$L$13,$I23))</f>
        <v>291944.6877027601</v>
      </c>
      <c r="D23" s="71">
        <f>IF(ISNUMBER($F23),VLOOKUP($J23,'Table 1'!$B$13:$C$33,2,FALSE)/12*1000*Study_MW,"")</f>
        <v>0</v>
      </c>
      <c r="E23" s="71">
        <f t="shared" ref="E23" si="17">IF(ISNUMBER(C23+D23),C23+D23,"")</f>
        <v>291944.6877027601</v>
      </c>
      <c r="F23" s="75">
        <f>IF(INDEX([19]Delta!$F$1:$EE$997,$L$14,$I23)=0,"",INDEX([19]Delta!$F$1:$EE$997,$L$14,$I23))</f>
        <v>15352.42</v>
      </c>
      <c r="G23" s="76">
        <f t="shared" ref="G23" si="18">IF(ISNUMBER($F23),E23/$F23,"")</f>
        <v>19.016199902214773</v>
      </c>
      <c r="I23" s="77">
        <f t="shared" si="5"/>
        <v>11</v>
      </c>
      <c r="J23" s="73">
        <f t="shared" si="4"/>
        <v>2021</v>
      </c>
      <c r="K23" s="78">
        <f t="shared" si="2"/>
        <v>44501</v>
      </c>
      <c r="L23" s="73">
        <f t="shared" si="14"/>
        <v>2028</v>
      </c>
      <c r="M23" s="56">
        <f t="shared" si="6"/>
        <v>-4604685.6610600203</v>
      </c>
      <c r="N23" s="56">
        <f t="shared" si="7"/>
        <v>10962234.491445737</v>
      </c>
      <c r="O23" s="56">
        <f t="shared" si="8"/>
        <v>206592.04</v>
      </c>
      <c r="P23" s="113">
        <f t="shared" si="9"/>
        <v>30.773445242061197</v>
      </c>
      <c r="Q23" s="166">
        <f t="shared" si="10"/>
        <v>-22.288785478182124</v>
      </c>
      <c r="R23" s="166">
        <f t="shared" si="11"/>
        <v>53.062230720243321</v>
      </c>
      <c r="T23" s="41">
        <f>VLOOKUP(J23,'[20]Inflation Forecast'!$B$6:$C$61,2,FALSE)</f>
        <v>1.9E-2</v>
      </c>
    </row>
    <row r="24" spans="2:20">
      <c r="B24" s="82">
        <f t="shared" si="3"/>
        <v>44531</v>
      </c>
      <c r="C24" s="79">
        <f>IF(F24="","",-INDEX([19]Delta!$F$1:$EE$997,$L$13,$I24))</f>
        <v>340199.08070626855</v>
      </c>
      <c r="D24" s="80">
        <f>IF(F24&lt;&gt;0,VLOOKUP($J24,'Table 1'!$B$13:$C$33,2,FALSE)/12*1000*Study_MW,0)</f>
        <v>0</v>
      </c>
      <c r="E24" s="80">
        <f t="shared" ref="E24" si="19">IF(ISNUMBER(C24+D24),C24+D24,"")</f>
        <v>340199.08070626855</v>
      </c>
      <c r="F24" s="79">
        <f>IF(INDEX([19]Delta!$F$1:$EE$997,$L$14,$I24)=0,"",INDEX([19]Delta!$F$1:$EE$997,$L$14,$I24))</f>
        <v>15433.12</v>
      </c>
      <c r="G24" s="81">
        <f t="shared" ref="G24" si="20">IF(ISNUMBER($F24),E24/$F24,"")</f>
        <v>22.043441682969387</v>
      </c>
      <c r="I24" s="64">
        <f t="shared" si="5"/>
        <v>12</v>
      </c>
      <c r="J24" s="73">
        <f t="shared" si="4"/>
        <v>2021</v>
      </c>
      <c r="K24" s="82">
        <f t="shared" si="2"/>
        <v>44531</v>
      </c>
      <c r="L24" s="73">
        <f t="shared" si="14"/>
        <v>2029</v>
      </c>
      <c r="M24" s="56">
        <f t="shared" si="6"/>
        <v>-4711380.4780097753</v>
      </c>
      <c r="N24" s="56">
        <f t="shared" si="7"/>
        <v>11214289.08759927</v>
      </c>
      <c r="O24" s="56">
        <f t="shared" si="8"/>
        <v>206429.19</v>
      </c>
      <c r="P24" s="113">
        <f t="shared" si="9"/>
        <v>31.50188502696491</v>
      </c>
      <c r="Q24" s="166">
        <f t="shared" si="10"/>
        <v>-22.823228042554327</v>
      </c>
      <c r="R24" s="166">
        <f t="shared" si="11"/>
        <v>54.32511306951924</v>
      </c>
    </row>
    <row r="25" spans="2:20">
      <c r="B25" s="74">
        <f t="shared" si="3"/>
        <v>44562</v>
      </c>
      <c r="C25" s="69">
        <f>IF(F25&lt;&gt;0,-INDEX([19]Delta!$F$1:$EE$997,$L$13,$I25),0)</f>
        <v>561821.05997984111</v>
      </c>
      <c r="D25" s="70">
        <f>IF(F25&lt;&gt;0,VLOOKUP($J25,'Table 1'!$B$13:$C$33,2,FALSE)/12*1000*Study_MW,0)</f>
        <v>0</v>
      </c>
      <c r="E25" s="70">
        <f t="shared" ref="E25:E77" si="21">C25+D25</f>
        <v>561821.05997984111</v>
      </c>
      <c r="F25" s="69">
        <f>INDEX([19]Delta!$F$1:$EE$997,$L$14,$I25)</f>
        <v>21103.33</v>
      </c>
      <c r="G25" s="72">
        <f t="shared" si="16"/>
        <v>26.622388977466638</v>
      </c>
      <c r="I25" s="60">
        <f>I13+13</f>
        <v>14</v>
      </c>
      <c r="J25" s="73">
        <f t="shared" si="4"/>
        <v>2022</v>
      </c>
      <c r="K25" s="74">
        <f>IF(ISNUMBER(F25),IF(F25&lt;&gt;0,B25,""),"")</f>
        <v>44562</v>
      </c>
      <c r="L25" s="73">
        <f t="shared" si="14"/>
        <v>2030</v>
      </c>
      <c r="M25" s="56">
        <f t="shared" si="6"/>
        <v>-4802747.971702829</v>
      </c>
      <c r="N25" s="56">
        <f t="shared" si="7"/>
        <v>11471577.180173481</v>
      </c>
      <c r="O25" s="56">
        <f t="shared" si="8"/>
        <v>206429.19</v>
      </c>
      <c r="P25" s="113">
        <f t="shared" si="9"/>
        <v>32.305650225487256</v>
      </c>
      <c r="Q25" s="166">
        <f t="shared" si="10"/>
        <v>-23.265837412348656</v>
      </c>
      <c r="R25" s="166">
        <f t="shared" si="11"/>
        <v>55.571487637835915</v>
      </c>
    </row>
    <row r="26" spans="2:20">
      <c r="B26" s="78">
        <f t="shared" si="3"/>
        <v>44593</v>
      </c>
      <c r="C26" s="75">
        <f>IF(F26&lt;&gt;0,-INDEX([19]Delta!$F$1:$EE$997,$L$13,$I26),0)</f>
        <v>397613.02869130671</v>
      </c>
      <c r="D26" s="71">
        <f>IF(F26&lt;&gt;0,VLOOKUP($J26,'Table 1'!$B$13:$C$33,2,FALSE)/12*1000*Study_MW,0)</f>
        <v>0</v>
      </c>
      <c r="E26" s="71">
        <f t="shared" si="21"/>
        <v>397613.02869130671</v>
      </c>
      <c r="F26" s="75">
        <f>INDEX([19]Delta!$F$1:$EE$997,$L$14,$I26)</f>
        <v>19989.16</v>
      </c>
      <c r="G26" s="76">
        <f t="shared" si="16"/>
        <v>19.891432591029673</v>
      </c>
      <c r="I26" s="77">
        <f t="shared" ref="I26:I89" si="22">I14+13</f>
        <v>15</v>
      </c>
      <c r="J26" s="73">
        <f t="shared" si="4"/>
        <v>2022</v>
      </c>
      <c r="K26" s="78">
        <f t="shared" ref="K26:K89" si="23">IF(ISNUMBER(F26),IF(F26&lt;&gt;0,B26,""),"")</f>
        <v>44593</v>
      </c>
      <c r="L26" s="73">
        <f t="shared" si="14"/>
        <v>2031</v>
      </c>
      <c r="M26" s="56">
        <f t="shared" si="6"/>
        <v>-4818928.9387112856</v>
      </c>
      <c r="N26" s="56">
        <f t="shared" si="7"/>
        <v>11735274.835779795</v>
      </c>
      <c r="O26" s="56">
        <f t="shared" si="8"/>
        <v>206429.19</v>
      </c>
      <c r="P26" s="113">
        <f>(M26+N26)/O26</f>
        <v>33.504689414653569</v>
      </c>
      <c r="Q26" s="166">
        <f t="shared" si="10"/>
        <v>-23.344222484772068</v>
      </c>
      <c r="R26" s="166">
        <f t="shared" si="11"/>
        <v>56.848911899425637</v>
      </c>
    </row>
    <row r="27" spans="2:20">
      <c r="B27" s="78">
        <f t="shared" si="3"/>
        <v>44621</v>
      </c>
      <c r="C27" s="75">
        <f>IF(F27&lt;&gt;0,-INDEX([19]Delta!$F$1:$EE$997,$L$13,$I27),0)</f>
        <v>448507.09109559655</v>
      </c>
      <c r="D27" s="71">
        <f>IF(F27&lt;&gt;0,VLOOKUP($J27,'Table 1'!$B$13:$C$33,2,FALSE)/12*1000*Study_MW,0)</f>
        <v>0</v>
      </c>
      <c r="E27" s="71">
        <f t="shared" si="21"/>
        <v>448507.09109559655</v>
      </c>
      <c r="F27" s="75">
        <f>INDEX([19]Delta!$F$1:$EE$997,$L$14,$I27)</f>
        <v>25353.81</v>
      </c>
      <c r="G27" s="76">
        <f t="shared" si="16"/>
        <v>17.689928696933382</v>
      </c>
      <c r="I27" s="77">
        <f t="shared" si="22"/>
        <v>16</v>
      </c>
      <c r="J27" s="73">
        <f t="shared" si="4"/>
        <v>2022</v>
      </c>
      <c r="K27" s="78">
        <f t="shared" si="23"/>
        <v>44621</v>
      </c>
      <c r="L27" s="73">
        <f t="shared" si="14"/>
        <v>2032</v>
      </c>
      <c r="M27" s="56">
        <f t="shared" si="6"/>
        <v>-4874929.2496588379</v>
      </c>
      <c r="N27" s="56">
        <f t="shared" si="7"/>
        <v>12004205.987806804</v>
      </c>
      <c r="O27" s="56">
        <f t="shared" si="8"/>
        <v>206592.04</v>
      </c>
      <c r="P27" s="113">
        <f t="shared" ref="P27:P31" si="24">(M27+N27)/O27</f>
        <v>34.50896142052698</v>
      </c>
      <c r="Q27" s="166">
        <f t="shared" si="10"/>
        <v>-23.596888097231808</v>
      </c>
      <c r="R27" s="166">
        <f t="shared" si="11"/>
        <v>58.105849517758784</v>
      </c>
    </row>
    <row r="28" spans="2:20">
      <c r="B28" s="78">
        <f t="shared" si="3"/>
        <v>44652</v>
      </c>
      <c r="C28" s="75">
        <f>IF(F28&lt;&gt;0,-INDEX([19]Delta!$F$1:$EE$997,$L$13,$I28),0)</f>
        <v>287341.45539350808</v>
      </c>
      <c r="D28" s="71">
        <f>IF(F28&lt;&gt;0,VLOOKUP($J28,'Table 1'!$B$13:$C$33,2,FALSE)/12*1000*Study_MW,0)</f>
        <v>0</v>
      </c>
      <c r="E28" s="71">
        <f t="shared" si="21"/>
        <v>287341.45539350808</v>
      </c>
      <c r="F28" s="75">
        <f>INDEX([19]Delta!$F$1:$EE$997,$L$14,$I28)</f>
        <v>20477.3</v>
      </c>
      <c r="G28" s="76">
        <f t="shared" si="16"/>
        <v>14.032194449146523</v>
      </c>
      <c r="I28" s="77">
        <f t="shared" si="22"/>
        <v>17</v>
      </c>
      <c r="J28" s="73">
        <f t="shared" si="4"/>
        <v>2022</v>
      </c>
      <c r="K28" s="78">
        <f t="shared" si="23"/>
        <v>44652</v>
      </c>
      <c r="L28" s="73">
        <f t="shared" si="14"/>
        <v>2033</v>
      </c>
      <c r="M28" s="56">
        <f t="shared" si="6"/>
        <v>538969.32534459233</v>
      </c>
      <c r="N28" s="56">
        <f t="shared" si="7"/>
        <v>12279182.122216359</v>
      </c>
      <c r="O28" s="56">
        <f t="shared" si="8"/>
        <v>206429.19</v>
      </c>
      <c r="P28" s="113">
        <f t="shared" si="24"/>
        <v>62.094665233928161</v>
      </c>
      <c r="Q28" s="166">
        <f t="shared" si="10"/>
        <v>2.6109162436988314</v>
      </c>
      <c r="R28" s="166">
        <f t="shared" si="11"/>
        <v>59.48374899022933</v>
      </c>
    </row>
    <row r="29" spans="2:20">
      <c r="B29" s="78">
        <f t="shared" si="3"/>
        <v>44682</v>
      </c>
      <c r="C29" s="75">
        <f>IF(F29&lt;&gt;0,-INDEX([19]Delta!$F$1:$EE$997,$L$13,$I29),0)</f>
        <v>280847.65212409198</v>
      </c>
      <c r="D29" s="71">
        <f>IF(F29&lt;&gt;0,VLOOKUP($J29,'Table 1'!$B$13:$C$33,2,FALSE)/12*1000*Study_MW,0)</f>
        <v>0</v>
      </c>
      <c r="E29" s="71">
        <f t="shared" si="21"/>
        <v>280847.65212409198</v>
      </c>
      <c r="F29" s="75">
        <f>INDEX([19]Delta!$F$1:$EE$997,$L$14,$I29)</f>
        <v>20492.39</v>
      </c>
      <c r="G29" s="76">
        <f t="shared" si="16"/>
        <v>13.704973022868099</v>
      </c>
      <c r="I29" s="77">
        <f t="shared" si="22"/>
        <v>18</v>
      </c>
      <c r="J29" s="73">
        <f t="shared" si="4"/>
        <v>2022</v>
      </c>
      <c r="K29" s="78">
        <f t="shared" si="23"/>
        <v>44682</v>
      </c>
      <c r="L29" s="73">
        <f t="shared" si="14"/>
        <v>2034</v>
      </c>
      <c r="M29" s="56">
        <f t="shared" si="6"/>
        <v>575128.01947502792</v>
      </c>
      <c r="N29" s="56">
        <f t="shared" si="7"/>
        <v>12561379.305619864</v>
      </c>
      <c r="O29" s="56">
        <f t="shared" si="8"/>
        <v>206429.19</v>
      </c>
      <c r="P29" s="113">
        <f t="shared" si="24"/>
        <v>63.636869015931765</v>
      </c>
      <c r="Q29" s="166">
        <f t="shared" si="10"/>
        <v>2.7860789429781123</v>
      </c>
      <c r="R29" s="166">
        <f t="shared" si="11"/>
        <v>60.850790072953657</v>
      </c>
    </row>
    <row r="30" spans="2:20">
      <c r="B30" s="78">
        <f t="shared" si="3"/>
        <v>44713</v>
      </c>
      <c r="C30" s="75">
        <f>IF(F30&lt;&gt;0,-INDEX([19]Delta!$F$1:$EE$997,$L$13,$I30),0)</f>
        <v>277192.46705174446</v>
      </c>
      <c r="D30" s="71">
        <f>IF(F30&lt;&gt;0,VLOOKUP($J30,'Table 1'!$B$13:$C$33,2,FALSE)/12*1000*Study_MW,0)</f>
        <v>0</v>
      </c>
      <c r="E30" s="71">
        <f t="shared" si="21"/>
        <v>277192.46705174446</v>
      </c>
      <c r="F30" s="75">
        <f>INDEX([19]Delta!$F$1:$EE$997,$L$14,$I30)</f>
        <v>16540.37</v>
      </c>
      <c r="G30" s="76">
        <f t="shared" si="16"/>
        <v>16.758540894293446</v>
      </c>
      <c r="I30" s="77">
        <f t="shared" si="22"/>
        <v>19</v>
      </c>
      <c r="J30" s="73">
        <f t="shared" si="4"/>
        <v>2022</v>
      </c>
      <c r="K30" s="78">
        <f t="shared" si="23"/>
        <v>44713</v>
      </c>
      <c r="L30" s="73">
        <f t="shared" si="14"/>
        <v>2035</v>
      </c>
      <c r="M30" s="56">
        <f t="shared" si="6"/>
        <v>733726.67894805968</v>
      </c>
      <c r="N30" s="56">
        <f t="shared" si="7"/>
        <v>12848809.985444061</v>
      </c>
      <c r="O30" s="56">
        <f t="shared" si="8"/>
        <v>206429.19</v>
      </c>
      <c r="P30" s="113">
        <f t="shared" si="24"/>
        <v>65.797558302641804</v>
      </c>
      <c r="Q30" s="166">
        <f t="shared" si="10"/>
        <v>3.5543746451170963</v>
      </c>
      <c r="R30" s="166">
        <f t="shared" si="11"/>
        <v>62.243183657524703</v>
      </c>
    </row>
    <row r="31" spans="2:20">
      <c r="B31" s="78">
        <f t="shared" si="3"/>
        <v>44743</v>
      </c>
      <c r="C31" s="75">
        <f>IF(F31&lt;&gt;0,-INDEX([19]Delta!$F$1:$EE$997,$L$13,$I31),0)</f>
        <v>396639.64357724786</v>
      </c>
      <c r="D31" s="71">
        <f>IF(F31&lt;&gt;0,VLOOKUP($J31,'Table 1'!$B$13:$C$33,2,FALSE)/12*1000*Study_MW,0)</f>
        <v>0</v>
      </c>
      <c r="E31" s="71">
        <f t="shared" si="21"/>
        <v>396639.64357724786</v>
      </c>
      <c r="F31" s="75">
        <f>INDEX([19]Delta!$F$1:$EE$997,$L$14,$I31)</f>
        <v>12029.79</v>
      </c>
      <c r="G31" s="76">
        <f t="shared" si="16"/>
        <v>32.971452001842742</v>
      </c>
      <c r="I31" s="77">
        <f t="shared" si="22"/>
        <v>20</v>
      </c>
      <c r="J31" s="73">
        <f t="shared" si="4"/>
        <v>2022</v>
      </c>
      <c r="K31" s="78">
        <f t="shared" si="23"/>
        <v>44743</v>
      </c>
      <c r="L31" s="73">
        <f t="shared" si="14"/>
        <v>2036</v>
      </c>
      <c r="M31" s="56">
        <f t="shared" si="6"/>
        <v>717971.79877656698</v>
      </c>
      <c r="N31" s="56">
        <f t="shared" si="7"/>
        <v>13143461.71426221</v>
      </c>
      <c r="O31" s="56">
        <f t="shared" si="8"/>
        <v>206592.04</v>
      </c>
      <c r="P31" s="113">
        <f t="shared" si="24"/>
        <v>67.095680516242425</v>
      </c>
      <c r="Q31" s="166">
        <f t="shared" si="10"/>
        <v>3.475312014812221</v>
      </c>
      <c r="R31" s="166">
        <f t="shared" si="11"/>
        <v>63.620368501430207</v>
      </c>
    </row>
    <row r="32" spans="2:20">
      <c r="B32" s="78">
        <f t="shared" si="3"/>
        <v>44774</v>
      </c>
      <c r="C32" s="75">
        <f>IF(F32&lt;&gt;0,-INDEX([19]Delta!$F$1:$EE$997,$L$13,$I32),0)</f>
        <v>239460.49321056902</v>
      </c>
      <c r="D32" s="71">
        <f>IF(F32&lt;&gt;0,VLOOKUP($J32,'Table 1'!$B$13:$C$33,2,FALSE)/12*1000*Study_MW,0)</f>
        <v>0</v>
      </c>
      <c r="E32" s="71">
        <f t="shared" si="21"/>
        <v>239460.49321056902</v>
      </c>
      <c r="F32" s="75">
        <f>INDEX([19]Delta!$F$1:$EE$997,$L$14,$I32)</f>
        <v>9611.2199999999993</v>
      </c>
      <c r="G32" s="76">
        <f t="shared" si="16"/>
        <v>24.914682341114762</v>
      </c>
      <c r="I32" s="77">
        <f t="shared" si="22"/>
        <v>21</v>
      </c>
      <c r="J32" s="73">
        <f t="shared" si="4"/>
        <v>2022</v>
      </c>
      <c r="K32" s="78">
        <f t="shared" si="23"/>
        <v>44774</v>
      </c>
      <c r="L32" s="73">
        <f t="shared" si="14"/>
        <v>2037</v>
      </c>
      <c r="M32" s="56">
        <f t="shared" si="6"/>
        <v>516500.78307759762</v>
      </c>
      <c r="N32" s="56">
        <f t="shared" si="7"/>
        <v>13444969.911424762</v>
      </c>
      <c r="O32" s="56">
        <f t="shared" si="8"/>
        <v>206429.19</v>
      </c>
      <c r="P32" s="113">
        <f t="shared" ref="P32:P34" si="25">(M32+N32)/O32</f>
        <v>67.633219383859227</v>
      </c>
      <c r="Q32" s="166">
        <f t="shared" si="10"/>
        <v>2.5020724204633931</v>
      </c>
      <c r="R32" s="166">
        <f t="shared" si="11"/>
        <v>65.131146963395835</v>
      </c>
    </row>
    <row r="33" spans="2:20">
      <c r="B33" s="78">
        <f t="shared" si="3"/>
        <v>44805</v>
      </c>
      <c r="C33" s="75">
        <f>IF(F33&lt;&gt;0,-INDEX([19]Delta!$F$1:$EE$997,$L$13,$I33),0)</f>
        <v>243458.81617088616</v>
      </c>
      <c r="D33" s="71">
        <f>IF(F33&lt;&gt;0,VLOOKUP($J33,'Table 1'!$B$13:$C$33,2,FALSE)/12*1000*Study_MW,0)</f>
        <v>0</v>
      </c>
      <c r="E33" s="71">
        <f t="shared" si="21"/>
        <v>243458.81617088616</v>
      </c>
      <c r="F33" s="75">
        <f>INDEX([19]Delta!$F$1:$EE$997,$L$14,$I33)</f>
        <v>12511.57</v>
      </c>
      <c r="G33" s="76">
        <f t="shared" si="16"/>
        <v>19.458694326202561</v>
      </c>
      <c r="I33" s="77">
        <f t="shared" si="22"/>
        <v>22</v>
      </c>
      <c r="J33" s="73">
        <f t="shared" si="4"/>
        <v>2022</v>
      </c>
      <c r="K33" s="78">
        <f t="shared" si="23"/>
        <v>44805</v>
      </c>
      <c r="L33" s="73">
        <f t="shared" si="14"/>
        <v>2038</v>
      </c>
      <c r="M33" s="56">
        <f t="shared" si="6"/>
        <v>496923.36685073376</v>
      </c>
      <c r="N33" s="56">
        <f t="shared" si="7"/>
        <v>13753699.157581268</v>
      </c>
      <c r="O33" s="56">
        <f t="shared" si="8"/>
        <v>206429.19</v>
      </c>
      <c r="P33" s="113">
        <f t="shared" si="25"/>
        <v>69.033950694821797</v>
      </c>
      <c r="Q33" s="166">
        <f t="shared" si="10"/>
        <v>2.4072340101258631</v>
      </c>
      <c r="R33" s="166">
        <f t="shared" si="11"/>
        <v>66.626716684695936</v>
      </c>
    </row>
    <row r="34" spans="2:20">
      <c r="B34" s="78">
        <f t="shared" si="3"/>
        <v>44835</v>
      </c>
      <c r="C34" s="75">
        <f>IF(F34&lt;&gt;0,-INDEX([19]Delta!$F$1:$EE$997,$L$13,$I34),0)</f>
        <v>300955.49125227332</v>
      </c>
      <c r="D34" s="71">
        <f>IF(F34&lt;&gt;0,VLOOKUP($J34,'Table 1'!$B$13:$C$33,2,FALSE)/12*1000*Study_MW,0)</f>
        <v>0</v>
      </c>
      <c r="E34" s="71">
        <f t="shared" si="21"/>
        <v>300955.49125227332</v>
      </c>
      <c r="F34" s="75">
        <f>INDEX([19]Delta!$F$1:$EE$997,$L$14,$I34)</f>
        <v>17534.71</v>
      </c>
      <c r="G34" s="76">
        <f t="shared" si="16"/>
        <v>17.163414236806503</v>
      </c>
      <c r="I34" s="77">
        <f t="shared" si="22"/>
        <v>23</v>
      </c>
      <c r="J34" s="73">
        <f t="shared" si="4"/>
        <v>2022</v>
      </c>
      <c r="K34" s="78">
        <f t="shared" si="23"/>
        <v>44835</v>
      </c>
      <c r="L34" s="73">
        <f t="shared" si="14"/>
        <v>2039</v>
      </c>
      <c r="M34" s="56">
        <f t="shared" si="6"/>
        <v>0</v>
      </c>
      <c r="N34" s="56">
        <f t="shared" si="7"/>
        <v>0</v>
      </c>
      <c r="O34" s="56">
        <f t="shared" si="8"/>
        <v>0</v>
      </c>
      <c r="P34" s="113" t="e">
        <f t="shared" si="25"/>
        <v>#DIV/0!</v>
      </c>
      <c r="Q34" s="166" t="e">
        <f t="shared" ref="Q34" si="26">M34/O34</f>
        <v>#DIV/0!</v>
      </c>
      <c r="R34" s="166">
        <f t="shared" ref="R34" si="27">IFERROR(N34/O34,0)</f>
        <v>0</v>
      </c>
    </row>
    <row r="35" spans="2:20">
      <c r="B35" s="78">
        <f t="shared" si="3"/>
        <v>44866</v>
      </c>
      <c r="C35" s="75">
        <f>IF(F35&lt;&gt;0,-INDEX([19]Delta!$F$1:$EE$997,$L$13,$I35),0)</f>
        <v>277114.6035810262</v>
      </c>
      <c r="D35" s="71">
        <f>IF(F35&lt;&gt;0,VLOOKUP($J35,'Table 1'!$B$13:$C$33,2,FALSE)/12*1000*Study_MW,0)</f>
        <v>0</v>
      </c>
      <c r="E35" s="71">
        <f t="shared" si="21"/>
        <v>277114.6035810262</v>
      </c>
      <c r="F35" s="75">
        <f>INDEX([19]Delta!$F$1:$EE$997,$L$14,$I35)</f>
        <v>15352.42</v>
      </c>
      <c r="G35" s="76">
        <f t="shared" si="16"/>
        <v>18.050222934301313</v>
      </c>
      <c r="I35" s="77">
        <f t="shared" si="22"/>
        <v>24</v>
      </c>
      <c r="J35" s="73">
        <f t="shared" si="4"/>
        <v>2022</v>
      </c>
      <c r="K35" s="78">
        <f t="shared" si="23"/>
        <v>44866</v>
      </c>
      <c r="L35" s="73">
        <f t="shared" si="14"/>
        <v>2040</v>
      </c>
      <c r="M35" s="56">
        <f t="shared" si="6"/>
        <v>0</v>
      </c>
      <c r="N35" s="56">
        <f t="shared" si="7"/>
        <v>0</v>
      </c>
      <c r="O35" s="56">
        <f t="shared" si="8"/>
        <v>0</v>
      </c>
      <c r="P35" s="113" t="e">
        <f t="shared" ref="P35" si="28">(M35+N35)/O35</f>
        <v>#DIV/0!</v>
      </c>
      <c r="Q35" s="166" t="e">
        <f t="shared" ref="Q35" si="29">M35/O35</f>
        <v>#DIV/0!</v>
      </c>
      <c r="R35" s="166">
        <f t="shared" ref="R35" si="30">IFERROR(N35/O35,0)</f>
        <v>0</v>
      </c>
    </row>
    <row r="36" spans="2:20">
      <c r="B36" s="82">
        <f t="shared" si="3"/>
        <v>44896</v>
      </c>
      <c r="C36" s="79">
        <f>IF(F36&lt;&gt;0,-INDEX([19]Delta!$F$1:$EE$997,$L$13,$I36),0)</f>
        <v>341682.05068086088</v>
      </c>
      <c r="D36" s="80">
        <f>IF(F36&lt;&gt;0,VLOOKUP($J36,'Table 1'!$B$13:$C$33,2,FALSE)/12*1000*Study_MW,0)</f>
        <v>0</v>
      </c>
      <c r="E36" s="80">
        <f t="shared" si="21"/>
        <v>341682.05068086088</v>
      </c>
      <c r="F36" s="79">
        <f>INDEX([19]Delta!$F$1:$EE$997,$L$14,$I36)</f>
        <v>15433.12</v>
      </c>
      <c r="G36" s="81">
        <f t="shared" si="16"/>
        <v>22.139531778464811</v>
      </c>
      <c r="I36" s="64">
        <f t="shared" si="22"/>
        <v>25</v>
      </c>
      <c r="J36" s="73">
        <f t="shared" si="4"/>
        <v>2022</v>
      </c>
      <c r="K36" s="82">
        <f t="shared" si="23"/>
        <v>44896</v>
      </c>
      <c r="L36" s="73">
        <f t="shared" si="14"/>
        <v>2041</v>
      </c>
      <c r="M36" s="56">
        <f t="shared" si="6"/>
        <v>0</v>
      </c>
      <c r="N36" s="56">
        <f t="shared" si="7"/>
        <v>0</v>
      </c>
      <c r="O36" s="56">
        <f t="shared" si="8"/>
        <v>0</v>
      </c>
      <c r="P36" s="113" t="e">
        <f t="shared" ref="P36" si="31">(M36+N36)/O36</f>
        <v>#DIV/0!</v>
      </c>
      <c r="Q36" s="166" t="e">
        <f t="shared" ref="Q36" si="32">M36/O36</f>
        <v>#DIV/0!</v>
      </c>
      <c r="R36" s="166">
        <f t="shared" ref="R36" si="33">IFERROR(N36/O36,0)</f>
        <v>0</v>
      </c>
    </row>
    <row r="37" spans="2:20" outlineLevel="1">
      <c r="B37" s="74">
        <f t="shared" si="3"/>
        <v>44927</v>
      </c>
      <c r="C37" s="69">
        <f>IF(F37&lt;&gt;0,-INDEX([19]Delta!$F$1:$EE$997,$L$13,$I37),0)</f>
        <v>-439946.66024425626</v>
      </c>
      <c r="D37" s="70">
        <f>IF(F37&lt;&gt;0,VLOOKUP($J37,'Table 1'!$B$13:$C$33,2,FALSE)/12*1000*Study_MW,0)</f>
        <v>819006.55667397822</v>
      </c>
      <c r="E37" s="70">
        <f t="shared" si="21"/>
        <v>379059.89642972196</v>
      </c>
      <c r="F37" s="69">
        <f>INDEX([19]Delta!$F$1:$EE$997,$L$14,$I37)</f>
        <v>21103.33</v>
      </c>
      <c r="G37" s="72">
        <f t="shared" si="16"/>
        <v>17.962089226189512</v>
      </c>
      <c r="I37" s="60">
        <f>I25+13</f>
        <v>27</v>
      </c>
      <c r="J37" s="73">
        <f t="shared" si="4"/>
        <v>2023</v>
      </c>
      <c r="K37" s="74">
        <f t="shared" si="23"/>
        <v>44927</v>
      </c>
      <c r="L37" s="73">
        <f t="shared" si="14"/>
        <v>2042</v>
      </c>
      <c r="M37" s="56">
        <f t="shared" si="6"/>
        <v>0</v>
      </c>
      <c r="N37" s="56">
        <f t="shared" si="7"/>
        <v>0</v>
      </c>
      <c r="O37" s="56">
        <f t="shared" si="8"/>
        <v>0</v>
      </c>
      <c r="P37" s="113" t="e">
        <f t="shared" ref="P37" si="34">(M37+N37)/O37</f>
        <v>#DIV/0!</v>
      </c>
      <c r="Q37" s="166" t="e">
        <f t="shared" ref="Q37" si="35">M37/O37</f>
        <v>#DIV/0!</v>
      </c>
      <c r="R37" s="166">
        <f t="shared" ref="R37" si="36">IFERROR(N37/O37,0)</f>
        <v>0</v>
      </c>
    </row>
    <row r="38" spans="2:20" outlineLevel="1">
      <c r="B38" s="78">
        <f t="shared" si="3"/>
        <v>44958</v>
      </c>
      <c r="C38" s="75">
        <f>IF(F38&lt;&gt;0,-INDEX([19]Delta!$F$1:$EE$997,$L$13,$I38),0)</f>
        <v>-433397.34416142106</v>
      </c>
      <c r="D38" s="71">
        <f>IF(F38&lt;&gt;0,VLOOKUP($J38,'Table 1'!$B$13:$C$33,2,FALSE)/12*1000*Study_MW,0)</f>
        <v>819006.55667397822</v>
      </c>
      <c r="E38" s="71">
        <f t="shared" si="21"/>
        <v>385609.21251255716</v>
      </c>
      <c r="F38" s="75">
        <f>INDEX([19]Delta!$F$1:$EE$997,$L$14,$I38)</f>
        <v>19989.16</v>
      </c>
      <c r="G38" s="76">
        <f t="shared" si="16"/>
        <v>19.290916302263685</v>
      </c>
      <c r="I38" s="77">
        <f t="shared" si="22"/>
        <v>28</v>
      </c>
      <c r="J38" s="73">
        <f t="shared" si="4"/>
        <v>2023</v>
      </c>
      <c r="K38" s="78">
        <f t="shared" si="23"/>
        <v>44958</v>
      </c>
      <c r="L38" s="73">
        <f t="shared" si="14"/>
        <v>2043</v>
      </c>
      <c r="M38" s="56">
        <f t="shared" si="6"/>
        <v>0</v>
      </c>
      <c r="N38" s="56">
        <f t="shared" si="7"/>
        <v>0</v>
      </c>
      <c r="O38" s="56">
        <f t="shared" si="8"/>
        <v>0</v>
      </c>
      <c r="P38" s="113" t="e">
        <f t="shared" ref="P38:P41" si="37">(M38+N38)/O38</f>
        <v>#DIV/0!</v>
      </c>
      <c r="Q38" s="166" t="e">
        <f t="shared" ref="Q38:Q41" si="38">M38/O38</f>
        <v>#DIV/0!</v>
      </c>
      <c r="R38" s="166">
        <f t="shared" ref="R38:R41" si="39">IFERROR(N38/O38,0)</f>
        <v>0</v>
      </c>
    </row>
    <row r="39" spans="2:20" outlineLevel="1">
      <c r="B39" s="78">
        <f t="shared" si="3"/>
        <v>44986</v>
      </c>
      <c r="C39" s="75">
        <f>IF(F39&lt;&gt;0,-INDEX([19]Delta!$F$1:$EE$997,$L$13,$I39),0)</f>
        <v>-553610.35845592618</v>
      </c>
      <c r="D39" s="71">
        <f>IF(F39&lt;&gt;0,VLOOKUP($J39,'Table 1'!$B$13:$C$33,2,FALSE)/12*1000*Study_MW,0)</f>
        <v>819006.55667397822</v>
      </c>
      <c r="E39" s="71">
        <f t="shared" si="21"/>
        <v>265396.19821805204</v>
      </c>
      <c r="F39" s="75">
        <f>INDEX([19]Delta!$F$1:$EE$997,$L$14,$I39)</f>
        <v>25353.81</v>
      </c>
      <c r="G39" s="76">
        <f t="shared" si="16"/>
        <v>10.467704783543461</v>
      </c>
      <c r="I39" s="77">
        <f t="shared" si="22"/>
        <v>29</v>
      </c>
      <c r="J39" s="73">
        <f t="shared" si="4"/>
        <v>2023</v>
      </c>
      <c r="K39" s="78">
        <f t="shared" si="23"/>
        <v>44986</v>
      </c>
      <c r="L39" s="73">
        <f t="shared" si="14"/>
        <v>2044</v>
      </c>
      <c r="M39" s="56">
        <f t="shared" si="6"/>
        <v>0</v>
      </c>
      <c r="N39" s="56">
        <f t="shared" si="7"/>
        <v>0</v>
      </c>
      <c r="O39" s="56">
        <f t="shared" si="8"/>
        <v>0</v>
      </c>
      <c r="P39" s="113" t="e">
        <f t="shared" si="37"/>
        <v>#DIV/0!</v>
      </c>
      <c r="Q39" s="166" t="e">
        <f t="shared" si="38"/>
        <v>#DIV/0!</v>
      </c>
      <c r="R39" s="166">
        <f t="shared" si="39"/>
        <v>0</v>
      </c>
    </row>
    <row r="40" spans="2:20" outlineLevel="1">
      <c r="B40" s="78">
        <f t="shared" si="3"/>
        <v>45017</v>
      </c>
      <c r="C40" s="75">
        <f>IF(F40&lt;&gt;0,-INDEX([19]Delta!$F$1:$EE$997,$L$13,$I40),0)</f>
        <v>-449125.75992456079</v>
      </c>
      <c r="D40" s="71">
        <f>IF(F40&lt;&gt;0,VLOOKUP($J40,'Table 1'!$B$13:$C$33,2,FALSE)/12*1000*Study_MW,0)</f>
        <v>819006.55667397822</v>
      </c>
      <c r="E40" s="71">
        <f t="shared" si="21"/>
        <v>369880.79674941744</v>
      </c>
      <c r="F40" s="75">
        <f>INDEX([19]Delta!$F$1:$EE$997,$L$14,$I40)</f>
        <v>20477.3</v>
      </c>
      <c r="G40" s="76">
        <f t="shared" si="16"/>
        <v>18.062967126985367</v>
      </c>
      <c r="I40" s="77">
        <f t="shared" si="22"/>
        <v>30</v>
      </c>
      <c r="J40" s="73">
        <f t="shared" si="4"/>
        <v>2023</v>
      </c>
      <c r="K40" s="78">
        <f t="shared" si="23"/>
        <v>45017</v>
      </c>
      <c r="L40" s="73">
        <f t="shared" si="14"/>
        <v>2045</v>
      </c>
      <c r="M40" s="56">
        <f t="shared" si="6"/>
        <v>0</v>
      </c>
      <c r="N40" s="56">
        <f t="shared" si="7"/>
        <v>0</v>
      </c>
      <c r="O40" s="56">
        <f t="shared" si="8"/>
        <v>0</v>
      </c>
      <c r="P40" s="113" t="e">
        <f t="shared" si="37"/>
        <v>#DIV/0!</v>
      </c>
      <c r="Q40" s="166" t="e">
        <f t="shared" si="38"/>
        <v>#DIV/0!</v>
      </c>
      <c r="R40" s="166">
        <f t="shared" si="39"/>
        <v>0</v>
      </c>
      <c r="S40" s="58"/>
      <c r="T40" s="91"/>
    </row>
    <row r="41" spans="2:20" outlineLevel="1">
      <c r="B41" s="78">
        <f t="shared" si="3"/>
        <v>45047</v>
      </c>
      <c r="C41" s="75">
        <f>IF(F41&lt;&gt;0,-INDEX([19]Delta!$F$1:$EE$997,$L$13,$I41),0)</f>
        <v>-450162.15111976862</v>
      </c>
      <c r="D41" s="71">
        <f>IF(F41&lt;&gt;0,VLOOKUP($J41,'Table 1'!$B$13:$C$33,2,FALSE)/12*1000*Study_MW,0)</f>
        <v>819006.55667397822</v>
      </c>
      <c r="E41" s="71">
        <f t="shared" si="21"/>
        <v>368844.4055542096</v>
      </c>
      <c r="F41" s="75">
        <f>INDEX([19]Delta!$F$1:$EE$997,$L$14,$I41)</f>
        <v>20492.39</v>
      </c>
      <c r="G41" s="76">
        <f t="shared" si="16"/>
        <v>17.999091641053564</v>
      </c>
      <c r="I41" s="77">
        <f t="shared" si="22"/>
        <v>31</v>
      </c>
      <c r="J41" s="73">
        <f t="shared" si="4"/>
        <v>2023</v>
      </c>
      <c r="K41" s="78">
        <f t="shared" si="23"/>
        <v>45047</v>
      </c>
      <c r="L41" s="73">
        <f t="shared" si="14"/>
        <v>2046</v>
      </c>
      <c r="M41" s="56">
        <f t="shared" si="6"/>
        <v>0</v>
      </c>
      <c r="N41" s="56">
        <f t="shared" si="7"/>
        <v>0</v>
      </c>
      <c r="O41" s="56">
        <f t="shared" si="8"/>
        <v>0</v>
      </c>
      <c r="P41" s="113" t="e">
        <f t="shared" si="37"/>
        <v>#DIV/0!</v>
      </c>
      <c r="Q41" s="166" t="e">
        <f t="shared" si="38"/>
        <v>#DIV/0!</v>
      </c>
      <c r="R41" s="166">
        <f t="shared" si="39"/>
        <v>0</v>
      </c>
      <c r="S41" s="58"/>
      <c r="T41" s="91"/>
    </row>
    <row r="42" spans="2:20" outlineLevel="1">
      <c r="B42" s="78">
        <f t="shared" si="3"/>
        <v>45078</v>
      </c>
      <c r="C42" s="75">
        <f>IF(F42&lt;&gt;0,-INDEX([19]Delta!$F$1:$EE$997,$L$13,$I42),0)</f>
        <v>-362943.76522503793</v>
      </c>
      <c r="D42" s="71">
        <f>IF(F42&lt;&gt;0,VLOOKUP($J42,'Table 1'!$B$13:$C$33,2,FALSE)/12*1000*Study_MW,0)</f>
        <v>819006.55667397822</v>
      </c>
      <c r="E42" s="71">
        <f t="shared" si="21"/>
        <v>456062.79144894029</v>
      </c>
      <c r="F42" s="75">
        <f>INDEX([19]Delta!$F$1:$EE$997,$L$14,$I42)</f>
        <v>16540.37</v>
      </c>
      <c r="G42" s="76">
        <f t="shared" si="16"/>
        <v>27.572707953264668</v>
      </c>
      <c r="I42" s="77">
        <f t="shared" si="22"/>
        <v>32</v>
      </c>
      <c r="J42" s="73">
        <f t="shared" si="4"/>
        <v>2023</v>
      </c>
      <c r="K42" s="78">
        <f t="shared" si="23"/>
        <v>45078</v>
      </c>
      <c r="L42" s="73">
        <f t="shared" si="14"/>
        <v>2047</v>
      </c>
      <c r="P42" s="113"/>
      <c r="Q42" s="166"/>
      <c r="R42" s="166"/>
    </row>
    <row r="43" spans="2:20" outlineLevel="1">
      <c r="B43" s="78">
        <f t="shared" si="3"/>
        <v>45108</v>
      </c>
      <c r="C43" s="75">
        <f>IF(F43&lt;&gt;0,-INDEX([19]Delta!$F$1:$EE$997,$L$13,$I43),0)</f>
        <v>-259426.07980382442</v>
      </c>
      <c r="D43" s="71">
        <f>IF(F43&lt;&gt;0,VLOOKUP($J43,'Table 1'!$B$13:$C$33,2,FALSE)/12*1000*Study_MW,0)</f>
        <v>819006.55667397822</v>
      </c>
      <c r="E43" s="71">
        <f t="shared" si="21"/>
        <v>559580.4768701538</v>
      </c>
      <c r="F43" s="75">
        <f>INDEX([19]Delta!$F$1:$EE$997,$L$14,$I43)</f>
        <v>12029.79</v>
      </c>
      <c r="G43" s="76">
        <f t="shared" si="16"/>
        <v>46.516229865205773</v>
      </c>
      <c r="I43" s="77">
        <f t="shared" si="22"/>
        <v>33</v>
      </c>
      <c r="J43" s="73">
        <f t="shared" si="4"/>
        <v>2023</v>
      </c>
      <c r="K43" s="78">
        <f t="shared" si="23"/>
        <v>45108</v>
      </c>
    </row>
    <row r="44" spans="2:20" outlineLevel="1">
      <c r="B44" s="78">
        <f t="shared" si="3"/>
        <v>45139</v>
      </c>
      <c r="C44" s="75">
        <f>IF(F44&lt;&gt;0,-INDEX([19]Delta!$F$1:$EE$997,$L$13,$I44),0)</f>
        <v>-201758.29422649741</v>
      </c>
      <c r="D44" s="71">
        <f>IF(F44&lt;&gt;0,VLOOKUP($J44,'Table 1'!$B$13:$C$33,2,FALSE)/12*1000*Study_MW,0)</f>
        <v>819006.55667397822</v>
      </c>
      <c r="E44" s="71">
        <f t="shared" si="21"/>
        <v>617248.26244748081</v>
      </c>
      <c r="F44" s="75">
        <f>INDEX([19]Delta!$F$1:$EE$997,$L$14,$I44)</f>
        <v>9611.2199999999993</v>
      </c>
      <c r="G44" s="76">
        <f t="shared" si="16"/>
        <v>64.221634969075808</v>
      </c>
      <c r="I44" s="77">
        <f t="shared" si="22"/>
        <v>34</v>
      </c>
      <c r="J44" s="73">
        <f t="shared" si="4"/>
        <v>2023</v>
      </c>
      <c r="K44" s="78">
        <f t="shared" si="23"/>
        <v>45139</v>
      </c>
    </row>
    <row r="45" spans="2:20" outlineLevel="1">
      <c r="B45" s="78">
        <f t="shared" si="3"/>
        <v>45170</v>
      </c>
      <c r="C45" s="75">
        <f>IF(F45&lt;&gt;0,-INDEX([19]Delta!$F$1:$EE$997,$L$13,$I45),0)</f>
        <v>-272344.61084973812</v>
      </c>
      <c r="D45" s="71">
        <f>IF(F45&lt;&gt;0,VLOOKUP($J45,'Table 1'!$B$13:$C$33,2,FALSE)/12*1000*Study_MW,0)</f>
        <v>819006.55667397822</v>
      </c>
      <c r="E45" s="71">
        <f t="shared" si="21"/>
        <v>546661.9458242401</v>
      </c>
      <c r="F45" s="75">
        <f>INDEX([19]Delta!$F$1:$EE$997,$L$14,$I45)</f>
        <v>12511.57</v>
      </c>
      <c r="G45" s="76">
        <f t="shared" si="16"/>
        <v>43.692513875096417</v>
      </c>
      <c r="I45" s="77">
        <f t="shared" si="22"/>
        <v>35</v>
      </c>
      <c r="J45" s="73">
        <f t="shared" si="4"/>
        <v>2023</v>
      </c>
      <c r="K45" s="78">
        <f t="shared" si="23"/>
        <v>45170</v>
      </c>
    </row>
    <row r="46" spans="2:20" outlineLevel="1">
      <c r="B46" s="78">
        <f t="shared" si="3"/>
        <v>45200</v>
      </c>
      <c r="C46" s="75">
        <f>IF(F46&lt;&gt;0,-INDEX([19]Delta!$F$1:$EE$997,$L$13,$I46),0)</f>
        <v>-379845.29988983274</v>
      </c>
      <c r="D46" s="71">
        <f>IF(F46&lt;&gt;0,VLOOKUP($J46,'Table 1'!$B$13:$C$33,2,FALSE)/12*1000*Study_MW,0)</f>
        <v>819006.55667397822</v>
      </c>
      <c r="E46" s="71">
        <f t="shared" si="21"/>
        <v>439161.25678414549</v>
      </c>
      <c r="F46" s="75">
        <f>INDEX([19]Delta!$F$1:$EE$997,$L$14,$I46)</f>
        <v>17534.71</v>
      </c>
      <c r="G46" s="76">
        <f t="shared" si="16"/>
        <v>25.045253487747758</v>
      </c>
      <c r="I46" s="77">
        <f t="shared" si="22"/>
        <v>36</v>
      </c>
      <c r="J46" s="73">
        <f t="shared" si="4"/>
        <v>2023</v>
      </c>
      <c r="K46" s="78">
        <f t="shared" si="23"/>
        <v>45200</v>
      </c>
    </row>
    <row r="47" spans="2:20" outlineLevel="1">
      <c r="B47" s="78">
        <f t="shared" si="3"/>
        <v>45231</v>
      </c>
      <c r="C47" s="75">
        <f>IF(F47&lt;&gt;0,-INDEX([19]Delta!$F$1:$EE$997,$L$13,$I47),0)</f>
        <v>-331117.70743218064</v>
      </c>
      <c r="D47" s="71">
        <f>IF(F47&lt;&gt;0,VLOOKUP($J47,'Table 1'!$B$13:$C$33,2,FALSE)/12*1000*Study_MW,0)</f>
        <v>819006.55667397822</v>
      </c>
      <c r="E47" s="71">
        <f t="shared" si="21"/>
        <v>487888.84924179758</v>
      </c>
      <c r="F47" s="75">
        <f>INDEX([19]Delta!$F$1:$EE$997,$L$14,$I47)</f>
        <v>15352.42</v>
      </c>
      <c r="G47" s="76">
        <f t="shared" si="16"/>
        <v>31.779279699343657</v>
      </c>
      <c r="I47" s="77">
        <f t="shared" si="22"/>
        <v>37</v>
      </c>
      <c r="J47" s="73">
        <f t="shared" si="4"/>
        <v>2023</v>
      </c>
      <c r="K47" s="78">
        <f t="shared" si="23"/>
        <v>45231</v>
      </c>
    </row>
    <row r="48" spans="2:20" outlineLevel="1">
      <c r="B48" s="82">
        <f t="shared" si="3"/>
        <v>45261</v>
      </c>
      <c r="C48" s="79">
        <f>IF(F48&lt;&gt;0,-INDEX([19]Delta!$F$1:$EE$997,$L$13,$I48),0)</f>
        <v>-317170.9245813489</v>
      </c>
      <c r="D48" s="80">
        <f>IF(F48&lt;&gt;0,VLOOKUP($J48,'Table 1'!$B$13:$C$33,2,FALSE)/12*1000*Study_MW,0)</f>
        <v>819006.55667397822</v>
      </c>
      <c r="E48" s="80">
        <f t="shared" si="21"/>
        <v>501835.63209262933</v>
      </c>
      <c r="F48" s="79">
        <f>INDEX([19]Delta!$F$1:$EE$997,$L$14,$I48)</f>
        <v>15433.12</v>
      </c>
      <c r="G48" s="81">
        <f t="shared" si="16"/>
        <v>32.516797128035634</v>
      </c>
      <c r="I48" s="64">
        <f t="shared" si="22"/>
        <v>38</v>
      </c>
      <c r="J48" s="73">
        <f t="shared" si="4"/>
        <v>2023</v>
      </c>
      <c r="K48" s="82">
        <f t="shared" si="23"/>
        <v>45261</v>
      </c>
    </row>
    <row r="49" spans="2:11" outlineLevel="1">
      <c r="B49" s="74">
        <f t="shared" si="3"/>
        <v>45292</v>
      </c>
      <c r="C49" s="69">
        <f>IF(F49&lt;&gt;0,-INDEX([19]Delta!$F$1:$EE$997,$L$13,$I49),0)</f>
        <v>-460561.11430715024</v>
      </c>
      <c r="D49" s="70">
        <f>IF(F49&lt;&gt;0,VLOOKUP($J49,'Table 1'!$B$13:$C$33,2,FALSE)/12*1000*Study_MW,0)</f>
        <v>836050.0731504031</v>
      </c>
      <c r="E49" s="70">
        <f t="shared" si="21"/>
        <v>375488.95884325285</v>
      </c>
      <c r="F49" s="69">
        <f>INDEX([19]Delta!$F$1:$EE$997,$L$14,$I49)</f>
        <v>21103.33</v>
      </c>
      <c r="G49" s="72">
        <f t="shared" si="16"/>
        <v>17.792877183044233</v>
      </c>
      <c r="I49" s="60">
        <f>I37+13</f>
        <v>40</v>
      </c>
      <c r="J49" s="73">
        <f t="shared" si="4"/>
        <v>2024</v>
      </c>
      <c r="K49" s="74">
        <f t="shared" si="23"/>
        <v>45292</v>
      </c>
    </row>
    <row r="50" spans="2:11" outlineLevel="1">
      <c r="B50" s="78">
        <f t="shared" si="3"/>
        <v>45323</v>
      </c>
      <c r="C50" s="75">
        <f>IF(F50&lt;&gt;0,-INDEX([19]Delta!$F$1:$EE$997,$L$13,$I50),0)</f>
        <v>-441920.87506660819</v>
      </c>
      <c r="D50" s="71">
        <f>IF(F50&lt;&gt;0,VLOOKUP($J50,'Table 1'!$B$13:$C$33,2,FALSE)/12*1000*Study_MW,0)</f>
        <v>836050.0731504031</v>
      </c>
      <c r="E50" s="71">
        <f t="shared" si="21"/>
        <v>394129.19808379491</v>
      </c>
      <c r="F50" s="75">
        <f>INDEX([19]Delta!$F$1:$EE$997,$L$14,$I50)</f>
        <v>20152.009999999998</v>
      </c>
      <c r="G50" s="76">
        <f t="shared" si="16"/>
        <v>19.557810763481903</v>
      </c>
      <c r="I50" s="77">
        <f t="shared" si="22"/>
        <v>41</v>
      </c>
      <c r="J50" s="73">
        <f t="shared" si="4"/>
        <v>2024</v>
      </c>
      <c r="K50" s="78">
        <f t="shared" si="23"/>
        <v>45323</v>
      </c>
    </row>
    <row r="51" spans="2:11" outlineLevel="1">
      <c r="B51" s="78">
        <f t="shared" si="3"/>
        <v>45352</v>
      </c>
      <c r="C51" s="75">
        <f>IF(F51&lt;&gt;0,-INDEX([19]Delta!$F$1:$EE$997,$L$13,$I51),0)</f>
        <v>-553893.68173527718</v>
      </c>
      <c r="D51" s="71">
        <f>IF(F51&lt;&gt;0,VLOOKUP($J51,'Table 1'!$B$13:$C$33,2,FALSE)/12*1000*Study_MW,0)</f>
        <v>836050.0731504031</v>
      </c>
      <c r="E51" s="71">
        <f t="shared" si="21"/>
        <v>282156.39141512592</v>
      </c>
      <c r="F51" s="75">
        <f>INDEX([19]Delta!$F$1:$EE$997,$L$14,$I51)</f>
        <v>25353.81</v>
      </c>
      <c r="G51" s="76">
        <f t="shared" si="16"/>
        <v>11.128757035535326</v>
      </c>
      <c r="I51" s="77">
        <f t="shared" si="22"/>
        <v>42</v>
      </c>
      <c r="J51" s="73">
        <f t="shared" si="4"/>
        <v>2024</v>
      </c>
      <c r="K51" s="78">
        <f t="shared" si="23"/>
        <v>45352</v>
      </c>
    </row>
    <row r="52" spans="2:11" outlineLevel="1">
      <c r="B52" s="78">
        <f t="shared" si="3"/>
        <v>45383</v>
      </c>
      <c r="C52" s="75">
        <f>IF(F52&lt;&gt;0,-INDEX([19]Delta!$F$1:$EE$997,$L$13,$I52),0)</f>
        <v>-443682.78307624161</v>
      </c>
      <c r="D52" s="71">
        <f>IF(F52&lt;&gt;0,VLOOKUP($J52,'Table 1'!$B$13:$C$33,2,FALSE)/12*1000*Study_MW,0)</f>
        <v>836050.0731504031</v>
      </c>
      <c r="E52" s="71">
        <f t="shared" si="21"/>
        <v>392367.29007416149</v>
      </c>
      <c r="F52" s="75">
        <f>INDEX([19]Delta!$F$1:$EE$997,$L$14,$I52)</f>
        <v>20477.3</v>
      </c>
      <c r="G52" s="76">
        <f t="shared" si="16"/>
        <v>19.161085205283975</v>
      </c>
      <c r="I52" s="77">
        <f t="shared" si="22"/>
        <v>43</v>
      </c>
      <c r="J52" s="73">
        <f t="shared" si="4"/>
        <v>2024</v>
      </c>
      <c r="K52" s="78">
        <f t="shared" si="23"/>
        <v>45383</v>
      </c>
    </row>
    <row r="53" spans="2:11" outlineLevel="1">
      <c r="B53" s="78">
        <f t="shared" si="3"/>
        <v>45413</v>
      </c>
      <c r="C53" s="75">
        <f>IF(F53&lt;&gt;0,-INDEX([19]Delta!$F$1:$EE$997,$L$13,$I53),0)</f>
        <v>-449471.24418398738</v>
      </c>
      <c r="D53" s="71">
        <f>IF(F53&lt;&gt;0,VLOOKUP($J53,'Table 1'!$B$13:$C$33,2,FALSE)/12*1000*Study_MW,0)</f>
        <v>836050.0731504031</v>
      </c>
      <c r="E53" s="71">
        <f t="shared" si="21"/>
        <v>386578.82896641572</v>
      </c>
      <c r="F53" s="75">
        <f>INDEX([19]Delta!$F$1:$EE$997,$L$14,$I53)</f>
        <v>20492.39</v>
      </c>
      <c r="G53" s="76">
        <f t="shared" si="16"/>
        <v>18.864506725004539</v>
      </c>
      <c r="I53" s="77">
        <f t="shared" si="22"/>
        <v>44</v>
      </c>
      <c r="J53" s="73">
        <f t="shared" si="4"/>
        <v>2024</v>
      </c>
      <c r="K53" s="78">
        <f t="shared" si="23"/>
        <v>45413</v>
      </c>
    </row>
    <row r="54" spans="2:11" outlineLevel="1">
      <c r="B54" s="78">
        <f t="shared" si="3"/>
        <v>45444</v>
      </c>
      <c r="C54" s="75">
        <f>IF(F54&lt;&gt;0,-INDEX([19]Delta!$F$1:$EE$997,$L$13,$I54),0)</f>
        <v>-362755.12895265222</v>
      </c>
      <c r="D54" s="71">
        <f>IF(F54&lt;&gt;0,VLOOKUP($J54,'Table 1'!$B$13:$C$33,2,FALSE)/12*1000*Study_MW,0)</f>
        <v>836050.0731504031</v>
      </c>
      <c r="E54" s="71">
        <f t="shared" si="21"/>
        <v>473294.94419775088</v>
      </c>
      <c r="F54" s="75">
        <f>INDEX([19]Delta!$F$1:$EE$997,$L$14,$I54)</f>
        <v>16540.37</v>
      </c>
      <c r="G54" s="76">
        <f t="shared" si="16"/>
        <v>28.614531851328049</v>
      </c>
      <c r="I54" s="77">
        <f t="shared" si="22"/>
        <v>45</v>
      </c>
      <c r="J54" s="73">
        <f t="shared" si="4"/>
        <v>2024</v>
      </c>
      <c r="K54" s="78">
        <f t="shared" si="23"/>
        <v>45444</v>
      </c>
    </row>
    <row r="55" spans="2:11" outlineLevel="1">
      <c r="B55" s="78">
        <f t="shared" si="3"/>
        <v>45474</v>
      </c>
      <c r="C55" s="75">
        <f>IF(F55&lt;&gt;0,-INDEX([19]Delta!$F$1:$EE$997,$L$13,$I55),0)</f>
        <v>-239731.70528751612</v>
      </c>
      <c r="D55" s="71">
        <f>IF(F55&lt;&gt;0,VLOOKUP($J55,'Table 1'!$B$13:$C$33,2,FALSE)/12*1000*Study_MW,0)</f>
        <v>836050.0731504031</v>
      </c>
      <c r="E55" s="71">
        <f t="shared" si="21"/>
        <v>596318.36786288698</v>
      </c>
      <c r="F55" s="75">
        <f>INDEX([19]Delta!$F$1:$EE$997,$L$14,$I55)</f>
        <v>12029.79</v>
      </c>
      <c r="G55" s="76">
        <f t="shared" si="16"/>
        <v>49.570139450720831</v>
      </c>
      <c r="I55" s="77">
        <f t="shared" si="22"/>
        <v>46</v>
      </c>
      <c r="J55" s="73">
        <f t="shared" si="4"/>
        <v>2024</v>
      </c>
      <c r="K55" s="78">
        <f t="shared" si="23"/>
        <v>45474</v>
      </c>
    </row>
    <row r="56" spans="2:11" outlineLevel="1">
      <c r="B56" s="78">
        <f t="shared" si="3"/>
        <v>45505</v>
      </c>
      <c r="C56" s="75">
        <f>IF(F56&lt;&gt;0,-INDEX([19]Delta!$F$1:$EE$997,$L$13,$I56),0)</f>
        <v>-179898.63512641191</v>
      </c>
      <c r="D56" s="71">
        <f>IF(F56&lt;&gt;0,VLOOKUP($J56,'Table 1'!$B$13:$C$33,2,FALSE)/12*1000*Study_MW,0)</f>
        <v>836050.0731504031</v>
      </c>
      <c r="E56" s="71">
        <f t="shared" si="21"/>
        <v>656151.43802399118</v>
      </c>
      <c r="F56" s="75">
        <f>INDEX([19]Delta!$F$1:$EE$997,$L$14,$I56)</f>
        <v>9611.2199999999993</v>
      </c>
      <c r="G56" s="76">
        <f t="shared" si="16"/>
        <v>68.269318361663892</v>
      </c>
      <c r="I56" s="77">
        <f t="shared" si="22"/>
        <v>47</v>
      </c>
      <c r="J56" s="73">
        <f t="shared" si="4"/>
        <v>2024</v>
      </c>
      <c r="K56" s="78">
        <f t="shared" si="23"/>
        <v>45505</v>
      </c>
    </row>
    <row r="57" spans="2:11" outlineLevel="1">
      <c r="B57" s="78">
        <f t="shared" si="3"/>
        <v>45536</v>
      </c>
      <c r="C57" s="75">
        <f>IF(F57&lt;&gt;0,-INDEX([19]Delta!$F$1:$EE$997,$L$13,$I57),0)</f>
        <v>-267146.47210451961</v>
      </c>
      <c r="D57" s="71">
        <f>IF(F57&lt;&gt;0,VLOOKUP($J57,'Table 1'!$B$13:$C$33,2,FALSE)/12*1000*Study_MW,0)</f>
        <v>836050.0731504031</v>
      </c>
      <c r="E57" s="71">
        <f t="shared" si="21"/>
        <v>568903.60104588349</v>
      </c>
      <c r="F57" s="75">
        <f>INDEX([19]Delta!$F$1:$EE$997,$L$14,$I57)</f>
        <v>12511.57</v>
      </c>
      <c r="G57" s="76">
        <f t="shared" si="16"/>
        <v>45.470200865749341</v>
      </c>
      <c r="I57" s="77">
        <f t="shared" si="22"/>
        <v>48</v>
      </c>
      <c r="J57" s="73">
        <f t="shared" si="4"/>
        <v>2024</v>
      </c>
      <c r="K57" s="78">
        <f t="shared" si="23"/>
        <v>45536</v>
      </c>
    </row>
    <row r="58" spans="2:11" outlineLevel="1">
      <c r="B58" s="78">
        <f t="shared" si="3"/>
        <v>45566</v>
      </c>
      <c r="C58" s="75">
        <f>IF(F58&lt;&gt;0,-INDEX([19]Delta!$F$1:$EE$997,$L$13,$I58),0)</f>
        <v>-379835.73768395185</v>
      </c>
      <c r="D58" s="71">
        <f>IF(F58&lt;&gt;0,VLOOKUP($J58,'Table 1'!$B$13:$C$33,2,FALSE)/12*1000*Study_MW,0)</f>
        <v>836050.0731504031</v>
      </c>
      <c r="E58" s="71">
        <f t="shared" si="21"/>
        <v>456214.33546645124</v>
      </c>
      <c r="F58" s="75">
        <f>INDEX([19]Delta!$F$1:$EE$997,$L$14,$I58)</f>
        <v>17534.71</v>
      </c>
      <c r="G58" s="76">
        <f t="shared" si="16"/>
        <v>26.017786177612933</v>
      </c>
      <c r="I58" s="77">
        <f t="shared" si="22"/>
        <v>49</v>
      </c>
      <c r="J58" s="73">
        <f t="shared" si="4"/>
        <v>2024</v>
      </c>
      <c r="K58" s="78">
        <f t="shared" si="23"/>
        <v>45566</v>
      </c>
    </row>
    <row r="59" spans="2:11" outlineLevel="1">
      <c r="B59" s="78">
        <f t="shared" si="3"/>
        <v>45597</v>
      </c>
      <c r="C59" s="75">
        <f>IF(F59&lt;&gt;0,-INDEX([19]Delta!$F$1:$EE$997,$L$13,$I59),0)</f>
        <v>-335297.39008274674</v>
      </c>
      <c r="D59" s="71">
        <f>IF(F59&lt;&gt;0,VLOOKUP($J59,'Table 1'!$B$13:$C$33,2,FALSE)/12*1000*Study_MW,0)</f>
        <v>836050.0731504031</v>
      </c>
      <c r="E59" s="71">
        <f t="shared" si="21"/>
        <v>500752.68306765635</v>
      </c>
      <c r="F59" s="75">
        <f>INDEX([19]Delta!$F$1:$EE$997,$L$14,$I59)</f>
        <v>15352.42</v>
      </c>
      <c r="G59" s="76">
        <f t="shared" si="16"/>
        <v>32.617182376957921</v>
      </c>
      <c r="I59" s="77">
        <f t="shared" si="22"/>
        <v>50</v>
      </c>
      <c r="J59" s="73">
        <f t="shared" si="4"/>
        <v>2024</v>
      </c>
      <c r="K59" s="78">
        <f t="shared" si="23"/>
        <v>45597</v>
      </c>
    </row>
    <row r="60" spans="2:11" outlineLevel="1">
      <c r="B60" s="82">
        <f t="shared" si="3"/>
        <v>45627</v>
      </c>
      <c r="C60" s="79">
        <f>IF(F60&lt;&gt;0,-INDEX([19]Delta!$F$1:$EE$997,$L$13,$I60),0)</f>
        <v>-339879.7216591686</v>
      </c>
      <c r="D60" s="80">
        <f>IF(F60&lt;&gt;0,VLOOKUP($J60,'Table 1'!$B$13:$C$33,2,FALSE)/12*1000*Study_MW,0)</f>
        <v>836050.0731504031</v>
      </c>
      <c r="E60" s="80">
        <f t="shared" si="21"/>
        <v>496170.3514912345</v>
      </c>
      <c r="F60" s="79">
        <f>INDEX([19]Delta!$F$1:$EE$997,$L$14,$I60)</f>
        <v>15433.12</v>
      </c>
      <c r="G60" s="81">
        <f t="shared" si="16"/>
        <v>32.149711237341151</v>
      </c>
      <c r="I60" s="64">
        <f t="shared" si="22"/>
        <v>51</v>
      </c>
      <c r="J60" s="73">
        <f t="shared" si="4"/>
        <v>2024</v>
      </c>
      <c r="K60" s="82">
        <f t="shared" si="23"/>
        <v>45627</v>
      </c>
    </row>
    <row r="61" spans="2:11" outlineLevel="1">
      <c r="B61" s="74">
        <f t="shared" si="3"/>
        <v>45658</v>
      </c>
      <c r="C61" s="69">
        <f>IF(F61&lt;&gt;0,-INDEX([19]Delta!$F$1:$EE$997,$L$13,$I61),0)</f>
        <v>-479158.9869826287</v>
      </c>
      <c r="D61" s="70">
        <f>IF(F61&lt;&gt;0,VLOOKUP($J61,'Table 1'!$B$13:$C$33,2,FALSE)/12*1000*Study_MW,0)</f>
        <v>853994.88952922565</v>
      </c>
      <c r="E61" s="70">
        <f t="shared" si="21"/>
        <v>374835.90254659695</v>
      </c>
      <c r="F61" s="69">
        <f>INDEX([19]Delta!$F$1:$EE$997,$L$14,$I61)</f>
        <v>21103.33</v>
      </c>
      <c r="G61" s="72">
        <f t="shared" si="16"/>
        <v>17.761931531497488</v>
      </c>
      <c r="I61" s="60">
        <f>I49+13</f>
        <v>53</v>
      </c>
      <c r="J61" s="73">
        <f t="shared" si="4"/>
        <v>2025</v>
      </c>
      <c r="K61" s="74">
        <f t="shared" si="23"/>
        <v>45658</v>
      </c>
    </row>
    <row r="62" spans="2:11" outlineLevel="1">
      <c r="B62" s="78">
        <f t="shared" si="3"/>
        <v>45689</v>
      </c>
      <c r="C62" s="75">
        <f>IF(F62&lt;&gt;0,-INDEX([19]Delta!$F$1:$EE$997,$L$13,$I62),0)</f>
        <v>-452292.09297025204</v>
      </c>
      <c r="D62" s="71">
        <f>IF(F62&lt;&gt;0,VLOOKUP($J62,'Table 1'!$B$13:$C$33,2,FALSE)/12*1000*Study_MW,0)</f>
        <v>853994.88952922565</v>
      </c>
      <c r="E62" s="71">
        <f t="shared" si="21"/>
        <v>401702.79655897361</v>
      </c>
      <c r="F62" s="75">
        <f>INDEX([19]Delta!$F$1:$EE$997,$L$14,$I62)</f>
        <v>19989.16</v>
      </c>
      <c r="G62" s="76">
        <f t="shared" si="16"/>
        <v>20.096031877226139</v>
      </c>
      <c r="I62" s="77">
        <f t="shared" si="22"/>
        <v>54</v>
      </c>
      <c r="J62" s="73">
        <f t="shared" si="4"/>
        <v>2025</v>
      </c>
      <c r="K62" s="78">
        <f t="shared" si="23"/>
        <v>45689</v>
      </c>
    </row>
    <row r="63" spans="2:11" outlineLevel="1">
      <c r="B63" s="78">
        <f t="shared" si="3"/>
        <v>45717</v>
      </c>
      <c r="C63" s="75">
        <f>IF(F63&lt;&gt;0,-INDEX([19]Delta!$F$1:$EE$997,$L$13,$I63),0)</f>
        <v>-572130.88788791001</v>
      </c>
      <c r="D63" s="71">
        <f>IF(F63&lt;&gt;0,VLOOKUP($J63,'Table 1'!$B$13:$C$33,2,FALSE)/12*1000*Study_MW,0)</f>
        <v>853994.88952922565</v>
      </c>
      <c r="E63" s="71">
        <f t="shared" si="21"/>
        <v>281864.00164131564</v>
      </c>
      <c r="F63" s="75">
        <f>INDEX([19]Delta!$F$1:$EE$997,$L$14,$I63)</f>
        <v>25353.81</v>
      </c>
      <c r="G63" s="76">
        <f t="shared" si="16"/>
        <v>11.11722465543899</v>
      </c>
      <c r="I63" s="77">
        <f t="shared" si="22"/>
        <v>55</v>
      </c>
      <c r="J63" s="73">
        <f t="shared" si="4"/>
        <v>2025</v>
      </c>
      <c r="K63" s="78">
        <f t="shared" si="23"/>
        <v>45717</v>
      </c>
    </row>
    <row r="64" spans="2:11" outlineLevel="1">
      <c r="B64" s="78">
        <f t="shared" si="3"/>
        <v>45748</v>
      </c>
      <c r="C64" s="75">
        <f>IF(F64&lt;&gt;0,-INDEX([19]Delta!$F$1:$EE$997,$L$13,$I64),0)</f>
        <v>-462712.16127096117</v>
      </c>
      <c r="D64" s="71">
        <f>IF(F64&lt;&gt;0,VLOOKUP($J64,'Table 1'!$B$13:$C$33,2,FALSE)/12*1000*Study_MW,0)</f>
        <v>853994.88952922565</v>
      </c>
      <c r="E64" s="71">
        <f t="shared" si="21"/>
        <v>391282.72825826448</v>
      </c>
      <c r="F64" s="75">
        <f>INDEX([19]Delta!$F$1:$EE$997,$L$14,$I64)</f>
        <v>20477.3</v>
      </c>
      <c r="G64" s="76">
        <f t="shared" si="16"/>
        <v>19.108121102795021</v>
      </c>
      <c r="I64" s="77">
        <f t="shared" si="22"/>
        <v>56</v>
      </c>
      <c r="J64" s="73">
        <f t="shared" si="4"/>
        <v>2025</v>
      </c>
      <c r="K64" s="78">
        <f t="shared" si="23"/>
        <v>45748</v>
      </c>
    </row>
    <row r="65" spans="2:11" outlineLevel="1">
      <c r="B65" s="78">
        <f t="shared" si="3"/>
        <v>45778</v>
      </c>
      <c r="C65" s="75">
        <f>IF(F65&lt;&gt;0,-INDEX([19]Delta!$F$1:$EE$997,$L$13,$I65),0)</f>
        <v>-466778.99431580305</v>
      </c>
      <c r="D65" s="71">
        <f>IF(F65&lt;&gt;0,VLOOKUP($J65,'Table 1'!$B$13:$C$33,2,FALSE)/12*1000*Study_MW,0)</f>
        <v>853994.88952922565</v>
      </c>
      <c r="E65" s="71">
        <f t="shared" si="21"/>
        <v>387215.8952134226</v>
      </c>
      <c r="F65" s="75">
        <f>INDEX([19]Delta!$F$1:$EE$997,$L$14,$I65)</f>
        <v>20492.39</v>
      </c>
      <c r="G65" s="76">
        <f t="shared" si="16"/>
        <v>18.895594667748497</v>
      </c>
      <c r="I65" s="77">
        <f t="shared" si="22"/>
        <v>57</v>
      </c>
      <c r="J65" s="73">
        <f t="shared" si="4"/>
        <v>2025</v>
      </c>
      <c r="K65" s="78">
        <f t="shared" si="23"/>
        <v>45778</v>
      </c>
    </row>
    <row r="66" spans="2:11" outlineLevel="1">
      <c r="B66" s="78">
        <f t="shared" si="3"/>
        <v>45809</v>
      </c>
      <c r="C66" s="75">
        <f>IF(F66&lt;&gt;0,-INDEX([19]Delta!$F$1:$EE$997,$L$13,$I66),0)</f>
        <v>-373090.93676303327</v>
      </c>
      <c r="D66" s="71">
        <f>IF(F66&lt;&gt;0,VLOOKUP($J66,'Table 1'!$B$13:$C$33,2,FALSE)/12*1000*Study_MW,0)</f>
        <v>853994.88952922565</v>
      </c>
      <c r="E66" s="71">
        <f t="shared" si="21"/>
        <v>480903.95276619238</v>
      </c>
      <c r="F66" s="75">
        <f>INDEX([19]Delta!$F$1:$EE$997,$L$14,$I66)</f>
        <v>16540.37</v>
      </c>
      <c r="G66" s="76">
        <f t="shared" si="16"/>
        <v>29.074558354268522</v>
      </c>
      <c r="I66" s="77">
        <f t="shared" si="22"/>
        <v>58</v>
      </c>
      <c r="J66" s="73">
        <f t="shared" si="4"/>
        <v>2025</v>
      </c>
      <c r="K66" s="78">
        <f t="shared" si="23"/>
        <v>45809</v>
      </c>
    </row>
    <row r="67" spans="2:11" outlineLevel="1">
      <c r="B67" s="78">
        <f t="shared" si="3"/>
        <v>45839</v>
      </c>
      <c r="C67" s="75">
        <f>IF(F67&lt;&gt;0,-INDEX([19]Delta!$F$1:$EE$997,$L$13,$I67),0)</f>
        <v>-242048.45559599996</v>
      </c>
      <c r="D67" s="71">
        <f>IF(F67&lt;&gt;0,VLOOKUP($J67,'Table 1'!$B$13:$C$33,2,FALSE)/12*1000*Study_MW,0)</f>
        <v>853994.88952922565</v>
      </c>
      <c r="E67" s="71">
        <f t="shared" si="21"/>
        <v>611946.43393322569</v>
      </c>
      <c r="F67" s="75">
        <f>INDEX([19]Delta!$F$1:$EE$997,$L$14,$I67)</f>
        <v>12029.79</v>
      </c>
      <c r="G67" s="76">
        <f t="shared" si="16"/>
        <v>50.869253239934004</v>
      </c>
      <c r="I67" s="77">
        <f t="shared" si="22"/>
        <v>59</v>
      </c>
      <c r="J67" s="73">
        <f t="shared" si="4"/>
        <v>2025</v>
      </c>
      <c r="K67" s="78">
        <f t="shared" si="23"/>
        <v>45839</v>
      </c>
    </row>
    <row r="68" spans="2:11" outlineLevel="1">
      <c r="B68" s="78">
        <f t="shared" si="3"/>
        <v>45870</v>
      </c>
      <c r="C68" s="75">
        <f>IF(F68&lt;&gt;0,-INDEX([19]Delta!$F$1:$EE$997,$L$13,$I68),0)</f>
        <v>-174639.18631312251</v>
      </c>
      <c r="D68" s="71">
        <f>IF(F68&lt;&gt;0,VLOOKUP($J68,'Table 1'!$B$13:$C$33,2,FALSE)/12*1000*Study_MW,0)</f>
        <v>853994.88952922565</v>
      </c>
      <c r="E68" s="71">
        <f t="shared" si="21"/>
        <v>679355.70321610314</v>
      </c>
      <c r="F68" s="75">
        <f>INDEX([19]Delta!$F$1:$EE$997,$L$14,$I68)</f>
        <v>9611.2199999999993</v>
      </c>
      <c r="G68" s="76">
        <f t="shared" si="16"/>
        <v>70.683607618606501</v>
      </c>
      <c r="I68" s="77">
        <f t="shared" si="22"/>
        <v>60</v>
      </c>
      <c r="J68" s="73">
        <f t="shared" si="4"/>
        <v>2025</v>
      </c>
      <c r="K68" s="78">
        <f t="shared" si="23"/>
        <v>45870</v>
      </c>
    </row>
    <row r="69" spans="2:11" outlineLevel="1">
      <c r="B69" s="78">
        <f t="shared" si="3"/>
        <v>45901</v>
      </c>
      <c r="C69" s="75">
        <f>IF(F69&lt;&gt;0,-INDEX([19]Delta!$F$1:$EE$997,$L$13,$I69),0)</f>
        <v>-280773.34846875072</v>
      </c>
      <c r="D69" s="71">
        <f>IF(F69&lt;&gt;0,VLOOKUP($J69,'Table 1'!$B$13:$C$33,2,FALSE)/12*1000*Study_MW,0)</f>
        <v>853994.88952922565</v>
      </c>
      <c r="E69" s="71">
        <f t="shared" si="21"/>
        <v>573221.54106047493</v>
      </c>
      <c r="F69" s="75">
        <f>INDEX([19]Delta!$F$1:$EE$997,$L$14,$I69)</f>
        <v>12511.57</v>
      </c>
      <c r="G69" s="76">
        <f t="shared" si="16"/>
        <v>45.815316627767338</v>
      </c>
      <c r="I69" s="77">
        <f t="shared" si="22"/>
        <v>61</v>
      </c>
      <c r="J69" s="73">
        <f t="shared" si="4"/>
        <v>2025</v>
      </c>
      <c r="K69" s="78">
        <f t="shared" si="23"/>
        <v>45901</v>
      </c>
    </row>
    <row r="70" spans="2:11" outlineLevel="1">
      <c r="B70" s="78">
        <f t="shared" si="3"/>
        <v>45931</v>
      </c>
      <c r="C70" s="75">
        <f>IF(F70&lt;&gt;0,-INDEX([19]Delta!$F$1:$EE$997,$L$13,$I70),0)</f>
        <v>-393047.61364646256</v>
      </c>
      <c r="D70" s="71">
        <f>IF(F70&lt;&gt;0,VLOOKUP($J70,'Table 1'!$B$13:$C$33,2,FALSE)/12*1000*Study_MW,0)</f>
        <v>853994.88952922565</v>
      </c>
      <c r="E70" s="71">
        <f t="shared" si="21"/>
        <v>460947.27588276309</v>
      </c>
      <c r="F70" s="75">
        <f>INDEX([19]Delta!$F$1:$EE$997,$L$14,$I70)</f>
        <v>17534.71</v>
      </c>
      <c r="G70" s="76">
        <f t="shared" si="16"/>
        <v>26.287704551872434</v>
      </c>
      <c r="I70" s="77">
        <f t="shared" si="22"/>
        <v>62</v>
      </c>
      <c r="J70" s="73">
        <f t="shared" si="4"/>
        <v>2025</v>
      </c>
      <c r="K70" s="78">
        <f t="shared" si="23"/>
        <v>45931</v>
      </c>
    </row>
    <row r="71" spans="2:11" outlineLevel="1">
      <c r="B71" s="78">
        <f t="shared" si="3"/>
        <v>45962</v>
      </c>
      <c r="C71" s="75">
        <f>IF(F71&lt;&gt;0,-INDEX([19]Delta!$F$1:$EE$997,$L$13,$I71),0)</f>
        <v>-349497.52077901363</v>
      </c>
      <c r="D71" s="71">
        <f>IF(F71&lt;&gt;0,VLOOKUP($J71,'Table 1'!$B$13:$C$33,2,FALSE)/12*1000*Study_MW,0)</f>
        <v>853994.88952922565</v>
      </c>
      <c r="E71" s="71">
        <f t="shared" si="21"/>
        <v>504497.36875021202</v>
      </c>
      <c r="F71" s="75">
        <f>INDEX([19]Delta!$F$1:$EE$997,$L$14,$I71)</f>
        <v>15352.42</v>
      </c>
      <c r="G71" s="76">
        <f t="shared" si="16"/>
        <v>32.861097387266113</v>
      </c>
      <c r="I71" s="77">
        <f t="shared" si="22"/>
        <v>63</v>
      </c>
      <c r="J71" s="73">
        <f t="shared" si="4"/>
        <v>2025</v>
      </c>
      <c r="K71" s="78">
        <f t="shared" si="23"/>
        <v>45962</v>
      </c>
    </row>
    <row r="72" spans="2:11" outlineLevel="1">
      <c r="B72" s="82">
        <f t="shared" si="3"/>
        <v>45992</v>
      </c>
      <c r="C72" s="79">
        <f>IF(F72&lt;&gt;0,-INDEX([19]Delta!$F$1:$EE$997,$L$13,$I72),0)</f>
        <v>-348444.67169806361</v>
      </c>
      <c r="D72" s="80">
        <f>IF(F72&lt;&gt;0,VLOOKUP($J72,'Table 1'!$B$13:$C$33,2,FALSE)/12*1000*Study_MW,0)</f>
        <v>853994.88952922565</v>
      </c>
      <c r="E72" s="80">
        <f t="shared" si="21"/>
        <v>505550.21783116204</v>
      </c>
      <c r="F72" s="79">
        <f>INDEX([19]Delta!$F$1:$EE$997,$L$14,$I72)</f>
        <v>15433.12</v>
      </c>
      <c r="G72" s="81">
        <f t="shared" si="16"/>
        <v>32.7574863560422</v>
      </c>
      <c r="I72" s="64">
        <f t="shared" si="22"/>
        <v>64</v>
      </c>
      <c r="J72" s="73">
        <f t="shared" si="4"/>
        <v>2025</v>
      </c>
      <c r="K72" s="82">
        <f t="shared" si="23"/>
        <v>45992</v>
      </c>
    </row>
    <row r="73" spans="2:11" hidden="1" outlineLevel="1">
      <c r="B73" s="74">
        <f t="shared" si="3"/>
        <v>46023</v>
      </c>
      <c r="C73" s="69">
        <f>IF(F73&lt;&gt;0,-INDEX([19]Delta!$F$1:$EE$997,$L$13,$I73),0)</f>
        <v>-479353.32757289708</v>
      </c>
      <c r="D73" s="70">
        <f>IF(F73&lt;&gt;0,VLOOKUP($J73,'Table 1'!$B$13:$C$33,2,FALSE)/12*1000*Study_MW,0)</f>
        <v>872916.82125101308</v>
      </c>
      <c r="E73" s="70">
        <f t="shared" si="21"/>
        <v>393563.49367811601</v>
      </c>
      <c r="F73" s="69">
        <f>INDEX([19]Delta!$F$1:$EE$997,$L$14,$I73)</f>
        <v>21103.33</v>
      </c>
      <c r="G73" s="72">
        <f t="shared" si="16"/>
        <v>18.649355039139131</v>
      </c>
      <c r="I73" s="60">
        <f>I61+13</f>
        <v>66</v>
      </c>
      <c r="J73" s="73">
        <f t="shared" si="4"/>
        <v>2026</v>
      </c>
      <c r="K73" s="74">
        <f t="shared" si="23"/>
        <v>46023</v>
      </c>
    </row>
    <row r="74" spans="2:11" hidden="1" outlineLevel="1">
      <c r="B74" s="78">
        <f t="shared" si="3"/>
        <v>46054</v>
      </c>
      <c r="C74" s="75">
        <f>IF(F74&lt;&gt;0,-INDEX([19]Delta!$F$1:$EE$997,$L$13,$I74),0)</f>
        <v>-451829.9506855309</v>
      </c>
      <c r="D74" s="71">
        <f>IF(F74&lt;&gt;0,VLOOKUP($J74,'Table 1'!$B$13:$C$33,2,FALSE)/12*1000*Study_MW,0)</f>
        <v>872916.82125101308</v>
      </c>
      <c r="E74" s="71">
        <f t="shared" si="21"/>
        <v>421086.87056548218</v>
      </c>
      <c r="F74" s="75">
        <f>INDEX([19]Delta!$F$1:$EE$997,$L$14,$I74)</f>
        <v>19989.16</v>
      </c>
      <c r="G74" s="76">
        <f t="shared" si="16"/>
        <v>21.065761170828697</v>
      </c>
      <c r="I74" s="77">
        <f t="shared" si="22"/>
        <v>67</v>
      </c>
      <c r="J74" s="73">
        <f t="shared" si="4"/>
        <v>2026</v>
      </c>
      <c r="K74" s="78">
        <f t="shared" si="23"/>
        <v>46054</v>
      </c>
    </row>
    <row r="75" spans="2:11" hidden="1" outlineLevel="1">
      <c r="B75" s="78">
        <f t="shared" si="3"/>
        <v>46082</v>
      </c>
      <c r="C75" s="75">
        <f>IF(F75&lt;&gt;0,-INDEX([19]Delta!$F$1:$EE$997,$L$13,$I75),0)</f>
        <v>-572246.73410636187</v>
      </c>
      <c r="D75" s="71">
        <f>IF(F75&lt;&gt;0,VLOOKUP($J75,'Table 1'!$B$13:$C$33,2,FALSE)/12*1000*Study_MW,0)</f>
        <v>872916.82125101308</v>
      </c>
      <c r="E75" s="71">
        <f t="shared" si="21"/>
        <v>300670.08714465122</v>
      </c>
      <c r="F75" s="75">
        <f>INDEX([19]Delta!$F$1:$EE$997,$L$14,$I75)</f>
        <v>25353.81</v>
      </c>
      <c r="G75" s="76">
        <f t="shared" si="16"/>
        <v>11.858970590402437</v>
      </c>
      <c r="I75" s="77">
        <f t="shared" si="22"/>
        <v>68</v>
      </c>
      <c r="J75" s="73">
        <f t="shared" si="4"/>
        <v>2026</v>
      </c>
      <c r="K75" s="78">
        <f t="shared" si="23"/>
        <v>46082</v>
      </c>
    </row>
    <row r="76" spans="2:11" hidden="1" outlineLevel="1">
      <c r="B76" s="78">
        <f t="shared" si="3"/>
        <v>46113</v>
      </c>
      <c r="C76" s="75">
        <f>IF(F76&lt;&gt;0,-INDEX([19]Delta!$F$1:$EE$997,$L$13,$I76),0)</f>
        <v>-460299.60831935704</v>
      </c>
      <c r="D76" s="71">
        <f>IF(F76&lt;&gt;0,VLOOKUP($J76,'Table 1'!$B$13:$C$33,2,FALSE)/12*1000*Study_MW,0)</f>
        <v>872916.82125101308</v>
      </c>
      <c r="E76" s="71">
        <f t="shared" si="21"/>
        <v>412617.21293165605</v>
      </c>
      <c r="F76" s="75">
        <f>INDEX([19]Delta!$F$1:$EE$997,$L$14,$I76)</f>
        <v>20477.3</v>
      </c>
      <c r="G76" s="76">
        <f t="shared" si="16"/>
        <v>20.149981341859331</v>
      </c>
      <c r="I76" s="77">
        <f t="shared" si="22"/>
        <v>69</v>
      </c>
      <c r="J76" s="73">
        <f t="shared" si="4"/>
        <v>2026</v>
      </c>
      <c r="K76" s="78">
        <f t="shared" si="23"/>
        <v>46113</v>
      </c>
    </row>
    <row r="77" spans="2:11" hidden="1" outlineLevel="1">
      <c r="B77" s="78">
        <f t="shared" si="3"/>
        <v>46143</v>
      </c>
      <c r="C77" s="75">
        <f>IF(F77&lt;&gt;0,-INDEX([19]Delta!$F$1:$EE$997,$L$13,$I77),0)</f>
        <v>-466201.3346464932</v>
      </c>
      <c r="D77" s="71">
        <f>IF(F77&lt;&gt;0,VLOOKUP($J77,'Table 1'!$B$13:$C$33,2,FALSE)/12*1000*Study_MW,0)</f>
        <v>872916.82125101308</v>
      </c>
      <c r="E77" s="71">
        <f t="shared" si="21"/>
        <v>406715.48660451989</v>
      </c>
      <c r="F77" s="75">
        <f>INDEX([19]Delta!$F$1:$EE$997,$L$14,$I77)</f>
        <v>20492.39</v>
      </c>
      <c r="G77" s="76">
        <f t="shared" si="16"/>
        <v>19.847147482773845</v>
      </c>
      <c r="I77" s="77">
        <f t="shared" si="22"/>
        <v>70</v>
      </c>
      <c r="J77" s="73">
        <f t="shared" si="4"/>
        <v>2026</v>
      </c>
      <c r="K77" s="78">
        <f t="shared" si="23"/>
        <v>46143</v>
      </c>
    </row>
    <row r="78" spans="2:11" hidden="1" outlineLevel="1">
      <c r="B78" s="78">
        <f t="shared" ref="B78:B141" si="40">EDATE(B77,1)</f>
        <v>46174</v>
      </c>
      <c r="C78" s="75">
        <f>IF(F78&lt;&gt;0,-INDEX([19]Delta!$F$1:$EE$997,$L$13,$I78),0)</f>
        <v>-374365.22163496912</v>
      </c>
      <c r="D78" s="71">
        <f>IF(F78&lt;&gt;0,VLOOKUP($J78,'Table 1'!$B$13:$C$33,2,FALSE)/12*1000*Study_MW,0)</f>
        <v>872916.82125101308</v>
      </c>
      <c r="E78" s="71">
        <f t="shared" ref="E78:E141" si="41">C78+D78</f>
        <v>498551.59961604397</v>
      </c>
      <c r="F78" s="75">
        <f>INDEX([19]Delta!$F$1:$EE$997,$L$14,$I78)</f>
        <v>16540.37</v>
      </c>
      <c r="G78" s="76">
        <f t="shared" ref="G78:G141" si="42">IF(ISNUMBER($F78),E78/$F78,"")</f>
        <v>30.141502252733403</v>
      </c>
      <c r="I78" s="77">
        <f t="shared" si="22"/>
        <v>71</v>
      </c>
      <c r="J78" s="73">
        <f t="shared" ref="J78:J141" si="43">YEAR(B78)</f>
        <v>2026</v>
      </c>
      <c r="K78" s="78">
        <f t="shared" si="23"/>
        <v>46174</v>
      </c>
    </row>
    <row r="79" spans="2:11" hidden="1" outlineLevel="1">
      <c r="B79" s="78">
        <f t="shared" si="40"/>
        <v>46204</v>
      </c>
      <c r="C79" s="75">
        <f>IF(F79&lt;&gt;0,-INDEX([19]Delta!$F$1:$EE$997,$L$13,$I79),0)</f>
        <v>-237703.68528416753</v>
      </c>
      <c r="D79" s="71">
        <f>IF(F79&lt;&gt;0,VLOOKUP($J79,'Table 1'!$B$13:$C$33,2,FALSE)/12*1000*Study_MW,0)</f>
        <v>872916.82125101308</v>
      </c>
      <c r="E79" s="71">
        <f t="shared" si="41"/>
        <v>635213.13596684556</v>
      </c>
      <c r="F79" s="75">
        <f>INDEX([19]Delta!$F$1:$EE$997,$L$14,$I79)</f>
        <v>12029.79</v>
      </c>
      <c r="G79" s="76">
        <f t="shared" si="42"/>
        <v>52.803343696510538</v>
      </c>
      <c r="I79" s="77">
        <f t="shared" si="22"/>
        <v>72</v>
      </c>
      <c r="J79" s="73">
        <f t="shared" si="43"/>
        <v>2026</v>
      </c>
      <c r="K79" s="78">
        <f t="shared" si="23"/>
        <v>46204</v>
      </c>
    </row>
    <row r="80" spans="2:11" hidden="1" outlineLevel="1">
      <c r="B80" s="78">
        <f t="shared" si="40"/>
        <v>46235</v>
      </c>
      <c r="C80" s="75">
        <f>IF(F80&lt;&gt;0,-INDEX([19]Delta!$F$1:$EE$997,$L$13,$I80),0)</f>
        <v>-157867.86724114418</v>
      </c>
      <c r="D80" s="71">
        <f>IF(F80&lt;&gt;0,VLOOKUP($J80,'Table 1'!$B$13:$C$33,2,FALSE)/12*1000*Study_MW,0)</f>
        <v>872916.82125101308</v>
      </c>
      <c r="E80" s="71">
        <f t="shared" si="41"/>
        <v>715048.9540098689</v>
      </c>
      <c r="F80" s="75">
        <f>INDEX([19]Delta!$F$1:$EE$997,$L$14,$I80)</f>
        <v>9611.2199999999993</v>
      </c>
      <c r="G80" s="76">
        <f t="shared" si="42"/>
        <v>74.397314181744761</v>
      </c>
      <c r="I80" s="77">
        <f t="shared" si="22"/>
        <v>73</v>
      </c>
      <c r="J80" s="73">
        <f t="shared" si="43"/>
        <v>2026</v>
      </c>
      <c r="K80" s="78">
        <f t="shared" si="23"/>
        <v>46235</v>
      </c>
    </row>
    <row r="81" spans="2:11" hidden="1" outlineLevel="1">
      <c r="B81" s="78">
        <f t="shared" si="40"/>
        <v>46266</v>
      </c>
      <c r="C81" s="75">
        <f>IF(F81&lt;&gt;0,-INDEX([19]Delta!$F$1:$EE$997,$L$13,$I81),0)</f>
        <v>-279563.8132763207</v>
      </c>
      <c r="D81" s="71">
        <f>IF(F81&lt;&gt;0,VLOOKUP($J81,'Table 1'!$B$13:$C$33,2,FALSE)/12*1000*Study_MW,0)</f>
        <v>872916.82125101308</v>
      </c>
      <c r="E81" s="71">
        <f t="shared" si="41"/>
        <v>593353.00797469239</v>
      </c>
      <c r="F81" s="75">
        <f>INDEX([19]Delta!$F$1:$EE$997,$L$14,$I81)</f>
        <v>12511.57</v>
      </c>
      <c r="G81" s="76">
        <f t="shared" si="42"/>
        <v>47.424344664553878</v>
      </c>
      <c r="I81" s="77">
        <f t="shared" si="22"/>
        <v>74</v>
      </c>
      <c r="J81" s="73">
        <f t="shared" si="43"/>
        <v>2026</v>
      </c>
      <c r="K81" s="78">
        <f t="shared" si="23"/>
        <v>46266</v>
      </c>
    </row>
    <row r="82" spans="2:11" hidden="1" outlineLevel="1">
      <c r="B82" s="78">
        <f t="shared" si="40"/>
        <v>46296</v>
      </c>
      <c r="C82" s="75">
        <f>IF(F82&lt;&gt;0,-INDEX([19]Delta!$F$1:$EE$997,$L$13,$I82),0)</f>
        <v>-393762.05988384783</v>
      </c>
      <c r="D82" s="71">
        <f>IF(F82&lt;&gt;0,VLOOKUP($J82,'Table 1'!$B$13:$C$33,2,FALSE)/12*1000*Study_MW,0)</f>
        <v>872916.82125101308</v>
      </c>
      <c r="E82" s="71">
        <f t="shared" si="41"/>
        <v>479154.76136716525</v>
      </c>
      <c r="F82" s="75">
        <f>INDEX([19]Delta!$F$1:$EE$997,$L$14,$I82)</f>
        <v>17534.71</v>
      </c>
      <c r="G82" s="76">
        <f t="shared" si="42"/>
        <v>27.326072764657372</v>
      </c>
      <c r="I82" s="77">
        <f t="shared" si="22"/>
        <v>75</v>
      </c>
      <c r="J82" s="73">
        <f t="shared" si="43"/>
        <v>2026</v>
      </c>
      <c r="K82" s="78">
        <f t="shared" si="23"/>
        <v>46296</v>
      </c>
    </row>
    <row r="83" spans="2:11" hidden="1" outlineLevel="1">
      <c r="B83" s="78">
        <f t="shared" si="40"/>
        <v>46327</v>
      </c>
      <c r="C83" s="75">
        <f>IF(F83&lt;&gt;0,-INDEX([19]Delta!$F$1:$EE$997,$L$13,$I83),0)</f>
        <v>-346798.47002460063</v>
      </c>
      <c r="D83" s="71">
        <f>IF(F83&lt;&gt;0,VLOOKUP($J83,'Table 1'!$B$13:$C$33,2,FALSE)/12*1000*Study_MW,0)</f>
        <v>872916.82125101308</v>
      </c>
      <c r="E83" s="71">
        <f t="shared" si="41"/>
        <v>526118.35122641246</v>
      </c>
      <c r="F83" s="75">
        <f>INDEX([19]Delta!$F$1:$EE$997,$L$14,$I83)</f>
        <v>15352.42</v>
      </c>
      <c r="G83" s="76">
        <f t="shared" si="42"/>
        <v>34.269408420718847</v>
      </c>
      <c r="I83" s="77">
        <f t="shared" si="22"/>
        <v>76</v>
      </c>
      <c r="J83" s="73">
        <f t="shared" si="43"/>
        <v>2026</v>
      </c>
      <c r="K83" s="78">
        <f t="shared" si="23"/>
        <v>46327</v>
      </c>
    </row>
    <row r="84" spans="2:11" hidden="1" outlineLevel="1">
      <c r="B84" s="82">
        <f t="shared" si="40"/>
        <v>46357</v>
      </c>
      <c r="C84" s="79">
        <f>IF(F84&lt;&gt;0,-INDEX([19]Delta!$F$1:$EE$997,$L$13,$I84),0)</f>
        <v>-346924.78583273292</v>
      </c>
      <c r="D84" s="80">
        <f>IF(F84&lt;&gt;0,VLOOKUP($J84,'Table 1'!$B$13:$C$33,2,FALSE)/12*1000*Study_MW,0)</f>
        <v>872916.82125101308</v>
      </c>
      <c r="E84" s="80">
        <f t="shared" si="41"/>
        <v>525992.03541828017</v>
      </c>
      <c r="F84" s="79">
        <f>INDEX([19]Delta!$F$1:$EE$997,$L$14,$I84)</f>
        <v>15433.12</v>
      </c>
      <c r="G84" s="81">
        <f t="shared" si="42"/>
        <v>34.082028482787678</v>
      </c>
      <c r="I84" s="64">
        <f t="shared" si="22"/>
        <v>77</v>
      </c>
      <c r="J84" s="73">
        <f t="shared" si="43"/>
        <v>2026</v>
      </c>
      <c r="K84" s="82">
        <f t="shared" si="23"/>
        <v>46357</v>
      </c>
    </row>
    <row r="85" spans="2:11" hidden="1" outlineLevel="1">
      <c r="B85" s="74">
        <f t="shared" si="40"/>
        <v>46388</v>
      </c>
      <c r="C85" s="69">
        <f>IF(F85&lt;&gt;0,-INDEX([19]Delta!$F$1:$EE$997,$L$13,$I85),0)</f>
        <v>-497363.88666026294</v>
      </c>
      <c r="D85" s="70">
        <f>IF(F85&lt;&gt;0,VLOOKUP($J85,'Table 1'!$B$13:$C$33,2,FALSE)/12*1000*Study_MW,0)</f>
        <v>892951.11597607506</v>
      </c>
      <c r="E85" s="70">
        <f t="shared" si="41"/>
        <v>395587.22931581212</v>
      </c>
      <c r="F85" s="69">
        <f>INDEX([19]Delta!$F$1:$EE$997,$L$14,$I85)</f>
        <v>21103.33</v>
      </c>
      <c r="G85" s="72">
        <f t="shared" si="42"/>
        <v>18.745251546358421</v>
      </c>
      <c r="I85" s="60">
        <f>I73+13</f>
        <v>79</v>
      </c>
      <c r="J85" s="73">
        <f t="shared" si="43"/>
        <v>2027</v>
      </c>
      <c r="K85" s="74">
        <f t="shared" si="23"/>
        <v>46388</v>
      </c>
    </row>
    <row r="86" spans="2:11" hidden="1" outlineLevel="1">
      <c r="B86" s="78">
        <f t="shared" si="40"/>
        <v>46419</v>
      </c>
      <c r="C86" s="75">
        <f>IF(F86&lt;&gt;0,-INDEX([19]Delta!$F$1:$EE$997,$L$13,$I86),0)</f>
        <v>-469089.243634969</v>
      </c>
      <c r="D86" s="71">
        <f>IF(F86&lt;&gt;0,VLOOKUP($J86,'Table 1'!$B$13:$C$33,2,FALSE)/12*1000*Study_MW,0)</f>
        <v>892951.11597607506</v>
      </c>
      <c r="E86" s="71">
        <f t="shared" si="41"/>
        <v>423861.87234110606</v>
      </c>
      <c r="F86" s="75">
        <f>INDEX([19]Delta!$F$1:$EE$997,$L$14,$I86)</f>
        <v>19989.16</v>
      </c>
      <c r="G86" s="76">
        <f t="shared" si="42"/>
        <v>21.204586502939897</v>
      </c>
      <c r="I86" s="77">
        <f t="shared" si="22"/>
        <v>80</v>
      </c>
      <c r="J86" s="73">
        <f t="shared" si="43"/>
        <v>2027</v>
      </c>
      <c r="K86" s="78">
        <f t="shared" si="23"/>
        <v>46419</v>
      </c>
    </row>
    <row r="87" spans="2:11" hidden="1" outlineLevel="1">
      <c r="B87" s="78">
        <f t="shared" si="40"/>
        <v>46447</v>
      </c>
      <c r="C87" s="75">
        <f>IF(F87&lt;&gt;0,-INDEX([19]Delta!$F$1:$EE$997,$L$13,$I87),0)</f>
        <v>-588585.12439782917</v>
      </c>
      <c r="D87" s="71">
        <f>IF(F87&lt;&gt;0,VLOOKUP($J87,'Table 1'!$B$13:$C$33,2,FALSE)/12*1000*Study_MW,0)</f>
        <v>892951.11597607506</v>
      </c>
      <c r="E87" s="71">
        <f t="shared" si="41"/>
        <v>304365.99157824588</v>
      </c>
      <c r="F87" s="75">
        <f>INDEX([19]Delta!$F$1:$EE$997,$L$14,$I87)</f>
        <v>25353.81</v>
      </c>
      <c r="G87" s="76">
        <f t="shared" si="42"/>
        <v>12.004743727993775</v>
      </c>
      <c r="I87" s="77">
        <f t="shared" si="22"/>
        <v>81</v>
      </c>
      <c r="J87" s="73">
        <f t="shared" si="43"/>
        <v>2027</v>
      </c>
      <c r="K87" s="78">
        <f t="shared" si="23"/>
        <v>46447</v>
      </c>
    </row>
    <row r="88" spans="2:11" hidden="1" outlineLevel="1">
      <c r="B88" s="78">
        <f t="shared" si="40"/>
        <v>46478</v>
      </c>
      <c r="C88" s="75">
        <f>IF(F88&lt;&gt;0,-INDEX([19]Delta!$F$1:$EE$997,$L$13,$I88),0)</f>
        <v>-478463.7488925606</v>
      </c>
      <c r="D88" s="71">
        <f>IF(F88&lt;&gt;0,VLOOKUP($J88,'Table 1'!$B$13:$C$33,2,FALSE)/12*1000*Study_MW,0)</f>
        <v>892951.11597607506</v>
      </c>
      <c r="E88" s="71">
        <f t="shared" si="41"/>
        <v>414487.36708351446</v>
      </c>
      <c r="F88" s="75">
        <f>INDEX([19]Delta!$F$1:$EE$997,$L$14,$I88)</f>
        <v>20477.3</v>
      </c>
      <c r="G88" s="76">
        <f t="shared" si="42"/>
        <v>20.241309502889273</v>
      </c>
      <c r="I88" s="77">
        <f t="shared" si="22"/>
        <v>82</v>
      </c>
      <c r="J88" s="73">
        <f t="shared" si="43"/>
        <v>2027</v>
      </c>
      <c r="K88" s="78">
        <f t="shared" si="23"/>
        <v>46478</v>
      </c>
    </row>
    <row r="89" spans="2:11" hidden="1" outlineLevel="1">
      <c r="B89" s="78">
        <f t="shared" si="40"/>
        <v>46508</v>
      </c>
      <c r="C89" s="75">
        <f>IF(F89&lt;&gt;0,-INDEX([19]Delta!$F$1:$EE$997,$L$13,$I89),0)</f>
        <v>-483834.63551303744</v>
      </c>
      <c r="D89" s="71">
        <f>IF(F89&lt;&gt;0,VLOOKUP($J89,'Table 1'!$B$13:$C$33,2,FALSE)/12*1000*Study_MW,0)</f>
        <v>892951.11597607506</v>
      </c>
      <c r="E89" s="71">
        <f t="shared" si="41"/>
        <v>409116.48046303762</v>
      </c>
      <c r="F89" s="75">
        <f>INDEX([19]Delta!$F$1:$EE$997,$L$14,$I89)</f>
        <v>20492.39</v>
      </c>
      <c r="G89" s="76">
        <f t="shared" si="42"/>
        <v>19.96431262839706</v>
      </c>
      <c r="I89" s="77">
        <f t="shared" si="22"/>
        <v>83</v>
      </c>
      <c r="J89" s="73">
        <f t="shared" si="43"/>
        <v>2027</v>
      </c>
      <c r="K89" s="78">
        <f t="shared" si="23"/>
        <v>46508</v>
      </c>
    </row>
    <row r="90" spans="2:11" hidden="1" outlineLevel="1">
      <c r="B90" s="78">
        <f t="shared" si="40"/>
        <v>46539</v>
      </c>
      <c r="C90" s="75">
        <f>IF(F90&lt;&gt;0,-INDEX([19]Delta!$F$1:$EE$997,$L$13,$I90),0)</f>
        <v>-385770.30094902217</v>
      </c>
      <c r="D90" s="71">
        <f>IF(F90&lt;&gt;0,VLOOKUP($J90,'Table 1'!$B$13:$C$33,2,FALSE)/12*1000*Study_MW,0)</f>
        <v>892951.11597607506</v>
      </c>
      <c r="E90" s="71">
        <f t="shared" si="41"/>
        <v>507180.81502705289</v>
      </c>
      <c r="F90" s="75">
        <f>INDEX([19]Delta!$F$1:$EE$997,$L$14,$I90)</f>
        <v>16540.37</v>
      </c>
      <c r="G90" s="76">
        <f t="shared" si="42"/>
        <v>30.663208563475479</v>
      </c>
      <c r="I90" s="77">
        <f t="shared" ref="I90:I96" si="44">I78+13</f>
        <v>84</v>
      </c>
      <c r="J90" s="73">
        <f t="shared" si="43"/>
        <v>2027</v>
      </c>
      <c r="K90" s="78">
        <f t="shared" ref="K90:K153" si="45">IF(ISNUMBER(F90),IF(F90&lt;&gt;0,B90,""),"")</f>
        <v>46539</v>
      </c>
    </row>
    <row r="91" spans="2:11" hidden="1" outlineLevel="1">
      <c r="B91" s="78">
        <f t="shared" si="40"/>
        <v>46569</v>
      </c>
      <c r="C91" s="75">
        <f>IF(F91&lt;&gt;0,-INDEX([19]Delta!$F$1:$EE$997,$L$13,$I91),0)</f>
        <v>-222864.83381557465</v>
      </c>
      <c r="D91" s="71">
        <f>IF(F91&lt;&gt;0,VLOOKUP($J91,'Table 1'!$B$13:$C$33,2,FALSE)/12*1000*Study_MW,0)</f>
        <v>892951.11597607506</v>
      </c>
      <c r="E91" s="71">
        <f t="shared" si="41"/>
        <v>670086.28216050041</v>
      </c>
      <c r="F91" s="75">
        <f>INDEX([19]Delta!$F$1:$EE$997,$L$14,$I91)</f>
        <v>12029.79</v>
      </c>
      <c r="G91" s="76">
        <f t="shared" si="42"/>
        <v>55.702242695882504</v>
      </c>
      <c r="I91" s="77">
        <f t="shared" si="44"/>
        <v>85</v>
      </c>
      <c r="J91" s="73">
        <f t="shared" si="43"/>
        <v>2027</v>
      </c>
      <c r="K91" s="78">
        <f t="shared" si="45"/>
        <v>46569</v>
      </c>
    </row>
    <row r="92" spans="2:11" hidden="1" outlineLevel="1">
      <c r="B92" s="78">
        <f t="shared" si="40"/>
        <v>46600</v>
      </c>
      <c r="C92" s="75">
        <f>IF(F92&lt;&gt;0,-INDEX([19]Delta!$F$1:$EE$997,$L$13,$I92),0)</f>
        <v>-105406.1556481421</v>
      </c>
      <c r="D92" s="71">
        <f>IF(F92&lt;&gt;0,VLOOKUP($J92,'Table 1'!$B$13:$C$33,2,FALSE)/12*1000*Study_MW,0)</f>
        <v>892951.11597607506</v>
      </c>
      <c r="E92" s="71">
        <f t="shared" si="41"/>
        <v>787544.96032793296</v>
      </c>
      <c r="F92" s="75">
        <f>INDEX([19]Delta!$F$1:$EE$997,$L$14,$I92)</f>
        <v>9611.2199999999993</v>
      </c>
      <c r="G92" s="76">
        <f t="shared" si="42"/>
        <v>81.940165798715768</v>
      </c>
      <c r="I92" s="77">
        <f t="shared" si="44"/>
        <v>86</v>
      </c>
      <c r="J92" s="73">
        <f t="shared" si="43"/>
        <v>2027</v>
      </c>
      <c r="K92" s="78">
        <f t="shared" si="45"/>
        <v>46600</v>
      </c>
    </row>
    <row r="93" spans="2:11" hidden="1" outlineLevel="1">
      <c r="B93" s="78">
        <f t="shared" si="40"/>
        <v>46631</v>
      </c>
      <c r="C93" s="75">
        <f>IF(F93&lt;&gt;0,-INDEX([19]Delta!$F$1:$EE$997,$L$13,$I93),0)</f>
        <v>-292948.80432961881</v>
      </c>
      <c r="D93" s="71">
        <f>IF(F93&lt;&gt;0,VLOOKUP($J93,'Table 1'!$B$13:$C$33,2,FALSE)/12*1000*Study_MW,0)</f>
        <v>892951.11597607506</v>
      </c>
      <c r="E93" s="71">
        <f t="shared" si="41"/>
        <v>600002.31164645625</v>
      </c>
      <c r="F93" s="75">
        <f>INDEX([19]Delta!$F$1:$EE$997,$L$14,$I93)</f>
        <v>12511.57</v>
      </c>
      <c r="G93" s="76">
        <f t="shared" si="42"/>
        <v>47.955797045970748</v>
      </c>
      <c r="I93" s="77">
        <f t="shared" si="44"/>
        <v>87</v>
      </c>
      <c r="J93" s="73">
        <f t="shared" si="43"/>
        <v>2027</v>
      </c>
      <c r="K93" s="78">
        <f t="shared" si="45"/>
        <v>46631</v>
      </c>
    </row>
    <row r="94" spans="2:11" hidden="1" outlineLevel="1">
      <c r="B94" s="78">
        <f t="shared" si="40"/>
        <v>46661</v>
      </c>
      <c r="C94" s="75">
        <f>IF(F94&lt;&gt;0,-INDEX([19]Delta!$F$1:$EE$997,$L$13,$I94),0)</f>
        <v>-408416.68454286456</v>
      </c>
      <c r="D94" s="71">
        <f>IF(F94&lt;&gt;0,VLOOKUP($J94,'Table 1'!$B$13:$C$33,2,FALSE)/12*1000*Study_MW,0)</f>
        <v>892951.11597607506</v>
      </c>
      <c r="E94" s="71">
        <f t="shared" si="41"/>
        <v>484534.4314332105</v>
      </c>
      <c r="F94" s="75">
        <f>INDEX([19]Delta!$F$1:$EE$997,$L$14,$I94)</f>
        <v>17534.71</v>
      </c>
      <c r="G94" s="76">
        <f t="shared" si="42"/>
        <v>27.632873964451679</v>
      </c>
      <c r="I94" s="77">
        <f t="shared" si="44"/>
        <v>88</v>
      </c>
      <c r="J94" s="73">
        <f t="shared" si="43"/>
        <v>2027</v>
      </c>
      <c r="K94" s="78">
        <f t="shared" si="45"/>
        <v>46661</v>
      </c>
    </row>
    <row r="95" spans="2:11" hidden="1" outlineLevel="1">
      <c r="B95" s="78">
        <f t="shared" si="40"/>
        <v>46692</v>
      </c>
      <c r="C95" s="75">
        <f>IF(F95&lt;&gt;0,-INDEX([19]Delta!$F$1:$EE$997,$L$13,$I95),0)</f>
        <v>-358436.50607906282</v>
      </c>
      <c r="D95" s="71">
        <f>IF(F95&lt;&gt;0,VLOOKUP($J95,'Table 1'!$B$13:$C$33,2,FALSE)/12*1000*Study_MW,0)</f>
        <v>892951.11597607506</v>
      </c>
      <c r="E95" s="71">
        <f t="shared" si="41"/>
        <v>534514.60989701224</v>
      </c>
      <c r="F95" s="75">
        <f>INDEX([19]Delta!$F$1:$EE$997,$L$14,$I95)</f>
        <v>15352.42</v>
      </c>
      <c r="G95" s="76">
        <f t="shared" si="42"/>
        <v>34.816309734687579</v>
      </c>
      <c r="I95" s="77">
        <f t="shared" si="44"/>
        <v>89</v>
      </c>
      <c r="J95" s="73">
        <f t="shared" si="43"/>
        <v>2027</v>
      </c>
      <c r="K95" s="78">
        <f t="shared" si="45"/>
        <v>46692</v>
      </c>
    </row>
    <row r="96" spans="2:11" hidden="1" outlineLevel="1">
      <c r="B96" s="82">
        <f t="shared" si="40"/>
        <v>46722</v>
      </c>
      <c r="C96" s="79">
        <f>IF(F96&lt;&gt;0,-INDEX([19]Delta!$F$1:$EE$997,$L$13,$I96),0)</f>
        <v>-359048.66445620358</v>
      </c>
      <c r="D96" s="80">
        <f>IF(F96&lt;&gt;0,VLOOKUP($J96,'Table 1'!$B$13:$C$33,2,FALSE)/12*1000*Study_MW,0)</f>
        <v>892951.11597607506</v>
      </c>
      <c r="E96" s="80">
        <f t="shared" si="41"/>
        <v>533902.45151987148</v>
      </c>
      <c r="F96" s="79">
        <f>INDEX([19]Delta!$F$1:$EE$997,$L$14,$I96)</f>
        <v>15433.12</v>
      </c>
      <c r="G96" s="81">
        <f t="shared" si="42"/>
        <v>34.594589526931138</v>
      </c>
      <c r="I96" s="64">
        <f t="shared" si="44"/>
        <v>90</v>
      </c>
      <c r="J96" s="73">
        <f t="shared" si="43"/>
        <v>2027</v>
      </c>
      <c r="K96" s="82">
        <f t="shared" si="45"/>
        <v>46722</v>
      </c>
    </row>
    <row r="97" spans="2:11" hidden="1" outlineLevel="1">
      <c r="B97" s="74">
        <f t="shared" si="40"/>
        <v>46753</v>
      </c>
      <c r="C97" s="69">
        <f>IF(F97&lt;&gt;0,-INDEX([19]Delta!$F$1:$EE$997,$L$13,$I97),0)</f>
        <v>-495974.54698802531</v>
      </c>
      <c r="D97" s="70">
        <f>IF(F97&lt;&gt;0,VLOOKUP($J97,'Table 1'!$B$13:$C$33,2,FALSE)/12*1000*Study_MW,0)</f>
        <v>913519.54095381137</v>
      </c>
      <c r="E97" s="70">
        <f t="shared" si="41"/>
        <v>417544.99396578607</v>
      </c>
      <c r="F97" s="69">
        <f>INDEX([19]Delta!$F$1:$EE$997,$L$14,$I97)</f>
        <v>21103.33</v>
      </c>
      <c r="G97" s="72">
        <f t="shared" si="42"/>
        <v>19.7857396896976</v>
      </c>
      <c r="I97" s="60">
        <f>I85+13</f>
        <v>92</v>
      </c>
      <c r="J97" s="73">
        <f t="shared" si="43"/>
        <v>2028</v>
      </c>
      <c r="K97" s="74">
        <f t="shared" si="45"/>
        <v>46753</v>
      </c>
    </row>
    <row r="98" spans="2:11" hidden="1" outlineLevel="1">
      <c r="B98" s="78">
        <f t="shared" si="40"/>
        <v>46784</v>
      </c>
      <c r="C98" s="75">
        <f>IF(F98&lt;&gt;0,-INDEX([19]Delta!$F$1:$EE$997,$L$13,$I98),0)</f>
        <v>-467523.20921397209</v>
      </c>
      <c r="D98" s="71">
        <f>IF(F98&lt;&gt;0,VLOOKUP($J98,'Table 1'!$B$13:$C$33,2,FALSE)/12*1000*Study_MW,0)</f>
        <v>913519.54095381137</v>
      </c>
      <c r="E98" s="71">
        <f t="shared" si="41"/>
        <v>445996.33173983928</v>
      </c>
      <c r="F98" s="75">
        <f>INDEX([19]Delta!$F$1:$EE$997,$L$14,$I98)</f>
        <v>20152.009999999998</v>
      </c>
      <c r="G98" s="76">
        <f t="shared" si="42"/>
        <v>22.131605320751593</v>
      </c>
      <c r="I98" s="77">
        <f t="shared" ref="I98:I120" si="46">I86+13</f>
        <v>93</v>
      </c>
      <c r="J98" s="73">
        <f t="shared" si="43"/>
        <v>2028</v>
      </c>
      <c r="K98" s="78">
        <f t="shared" si="45"/>
        <v>46784</v>
      </c>
    </row>
    <row r="99" spans="2:11" hidden="1" outlineLevel="1">
      <c r="B99" s="78">
        <f t="shared" si="40"/>
        <v>46813</v>
      </c>
      <c r="C99" s="75">
        <f>IF(F99&lt;&gt;0,-INDEX([19]Delta!$F$1:$EE$997,$L$13,$I99),0)</f>
        <v>-583739.05324177444</v>
      </c>
      <c r="D99" s="71">
        <f>IF(F99&lt;&gt;0,VLOOKUP($J99,'Table 1'!$B$13:$C$33,2,FALSE)/12*1000*Study_MW,0)</f>
        <v>913519.54095381137</v>
      </c>
      <c r="E99" s="71">
        <f t="shared" si="41"/>
        <v>329780.48771203693</v>
      </c>
      <c r="F99" s="75">
        <f>INDEX([19]Delta!$F$1:$EE$997,$L$14,$I99)</f>
        <v>25353.81</v>
      </c>
      <c r="G99" s="76">
        <f t="shared" si="42"/>
        <v>13.007137298577094</v>
      </c>
      <c r="I99" s="77">
        <f t="shared" si="46"/>
        <v>94</v>
      </c>
      <c r="J99" s="73">
        <f t="shared" si="43"/>
        <v>2028</v>
      </c>
      <c r="K99" s="78">
        <f t="shared" si="45"/>
        <v>46813</v>
      </c>
    </row>
    <row r="100" spans="2:11" hidden="1" outlineLevel="1">
      <c r="B100" s="78">
        <f t="shared" si="40"/>
        <v>46844</v>
      </c>
      <c r="C100" s="75">
        <f>IF(F100&lt;&gt;0,-INDEX([19]Delta!$F$1:$EE$997,$L$13,$I100),0)</f>
        <v>-475725.75656610727</v>
      </c>
      <c r="D100" s="71">
        <f>IF(F100&lt;&gt;0,VLOOKUP($J100,'Table 1'!$B$13:$C$33,2,FALSE)/12*1000*Study_MW,0)</f>
        <v>913519.54095381137</v>
      </c>
      <c r="E100" s="71">
        <f t="shared" si="41"/>
        <v>437793.7843877041</v>
      </c>
      <c r="F100" s="75">
        <f>INDEX([19]Delta!$F$1:$EE$997,$L$14,$I100)</f>
        <v>20477.3</v>
      </c>
      <c r="G100" s="76">
        <f t="shared" si="42"/>
        <v>21.379468210540654</v>
      </c>
      <c r="I100" s="77">
        <f t="shared" si="46"/>
        <v>95</v>
      </c>
      <c r="J100" s="73">
        <f t="shared" si="43"/>
        <v>2028</v>
      </c>
      <c r="K100" s="78">
        <f t="shared" si="45"/>
        <v>46844</v>
      </c>
    </row>
    <row r="101" spans="2:11" hidden="1" outlineLevel="1">
      <c r="B101" s="78">
        <f t="shared" si="40"/>
        <v>46874</v>
      </c>
      <c r="C101" s="75">
        <f>IF(F101&lt;&gt;0,-INDEX([19]Delta!$F$1:$EE$997,$L$13,$I101),0)</f>
        <v>-481612.55225631595</v>
      </c>
      <c r="D101" s="71">
        <f>IF(F101&lt;&gt;0,VLOOKUP($J101,'Table 1'!$B$13:$C$33,2,FALSE)/12*1000*Study_MW,0)</f>
        <v>913519.54095381137</v>
      </c>
      <c r="E101" s="71">
        <f t="shared" si="41"/>
        <v>431906.98869749543</v>
      </c>
      <c r="F101" s="75">
        <f>INDEX([19]Delta!$F$1:$EE$997,$L$14,$I101)</f>
        <v>20492.39</v>
      </c>
      <c r="G101" s="76">
        <f t="shared" si="42"/>
        <v>21.076457587304137</v>
      </c>
      <c r="I101" s="77">
        <f t="shared" si="46"/>
        <v>96</v>
      </c>
      <c r="J101" s="73">
        <f t="shared" si="43"/>
        <v>2028</v>
      </c>
      <c r="K101" s="78">
        <f t="shared" si="45"/>
        <v>46874</v>
      </c>
    </row>
    <row r="102" spans="2:11" hidden="1" outlineLevel="1">
      <c r="B102" s="78">
        <f t="shared" si="40"/>
        <v>46905</v>
      </c>
      <c r="C102" s="75">
        <f>IF(F102&lt;&gt;0,-INDEX([19]Delta!$F$1:$EE$997,$L$13,$I102),0)</f>
        <v>-372619.54515936971</v>
      </c>
      <c r="D102" s="71">
        <f>IF(F102&lt;&gt;0,VLOOKUP($J102,'Table 1'!$B$13:$C$33,2,FALSE)/12*1000*Study_MW,0)</f>
        <v>913519.54095381137</v>
      </c>
      <c r="E102" s="71">
        <f t="shared" si="41"/>
        <v>540899.99579444167</v>
      </c>
      <c r="F102" s="75">
        <f>INDEX([19]Delta!$F$1:$EE$997,$L$14,$I102)</f>
        <v>16540.37</v>
      </c>
      <c r="G102" s="76">
        <f t="shared" si="42"/>
        <v>32.701807504574667</v>
      </c>
      <c r="I102" s="77">
        <f t="shared" si="46"/>
        <v>97</v>
      </c>
      <c r="J102" s="73">
        <f t="shared" si="43"/>
        <v>2028</v>
      </c>
      <c r="K102" s="78">
        <f t="shared" si="45"/>
        <v>46905</v>
      </c>
    </row>
    <row r="103" spans="2:11" hidden="1" outlineLevel="1">
      <c r="B103" s="78">
        <f t="shared" si="40"/>
        <v>46935</v>
      </c>
      <c r="C103" s="75">
        <f>IF(F103&lt;&gt;0,-INDEX([19]Delta!$F$1:$EE$997,$L$13,$I103),0)</f>
        <v>-180234.49772959948</v>
      </c>
      <c r="D103" s="71">
        <f>IF(F103&lt;&gt;0,VLOOKUP($J103,'Table 1'!$B$13:$C$33,2,FALSE)/12*1000*Study_MW,0)</f>
        <v>913519.54095381137</v>
      </c>
      <c r="E103" s="71">
        <f t="shared" si="41"/>
        <v>733285.0432242119</v>
      </c>
      <c r="F103" s="75">
        <f>INDEX([19]Delta!$F$1:$EE$997,$L$14,$I103)</f>
        <v>12029.79</v>
      </c>
      <c r="G103" s="76">
        <f t="shared" si="42"/>
        <v>60.955764250598875</v>
      </c>
      <c r="I103" s="77">
        <f t="shared" si="46"/>
        <v>98</v>
      </c>
      <c r="J103" s="73">
        <f t="shared" si="43"/>
        <v>2028</v>
      </c>
      <c r="K103" s="78">
        <f t="shared" si="45"/>
        <v>46935</v>
      </c>
    </row>
    <row r="104" spans="2:11" hidden="1" outlineLevel="1">
      <c r="B104" s="78">
        <f t="shared" si="40"/>
        <v>46966</v>
      </c>
      <c r="C104" s="75">
        <f>IF(F104&lt;&gt;0,-INDEX([19]Delta!$F$1:$EE$997,$L$13,$I104),0)</f>
        <v>-167378.34005257487</v>
      </c>
      <c r="D104" s="71">
        <f>IF(F104&lt;&gt;0,VLOOKUP($J104,'Table 1'!$B$13:$C$33,2,FALSE)/12*1000*Study_MW,0)</f>
        <v>913519.54095381137</v>
      </c>
      <c r="E104" s="71">
        <f t="shared" si="41"/>
        <v>746141.2009012365</v>
      </c>
      <c r="F104" s="75">
        <f>INDEX([19]Delta!$F$1:$EE$997,$L$14,$I104)</f>
        <v>9611.2199999999993</v>
      </c>
      <c r="G104" s="76">
        <f t="shared" si="42"/>
        <v>77.632308999402426</v>
      </c>
      <c r="I104" s="77">
        <f t="shared" si="46"/>
        <v>99</v>
      </c>
      <c r="J104" s="73">
        <f t="shared" si="43"/>
        <v>2028</v>
      </c>
      <c r="K104" s="78">
        <f t="shared" si="45"/>
        <v>46966</v>
      </c>
    </row>
    <row r="105" spans="2:11" hidden="1" outlineLevel="1">
      <c r="B105" s="78">
        <f t="shared" si="40"/>
        <v>46997</v>
      </c>
      <c r="C105" s="75">
        <f>IF(F105&lt;&gt;0,-INDEX([19]Delta!$F$1:$EE$997,$L$13,$I105),0)</f>
        <v>-278594.39462523162</v>
      </c>
      <c r="D105" s="71">
        <f>IF(F105&lt;&gt;0,VLOOKUP($J105,'Table 1'!$B$13:$C$33,2,FALSE)/12*1000*Study_MW,0)</f>
        <v>913519.54095381137</v>
      </c>
      <c r="E105" s="71">
        <f t="shared" si="41"/>
        <v>634925.14632857975</v>
      </c>
      <c r="F105" s="75">
        <f>INDEX([19]Delta!$F$1:$EE$997,$L$14,$I105)</f>
        <v>12511.57</v>
      </c>
      <c r="G105" s="76">
        <f t="shared" si="42"/>
        <v>50.747040245834839</v>
      </c>
      <c r="I105" s="77">
        <f t="shared" si="46"/>
        <v>100</v>
      </c>
      <c r="J105" s="73">
        <f t="shared" si="43"/>
        <v>2028</v>
      </c>
      <c r="K105" s="78">
        <f t="shared" si="45"/>
        <v>46997</v>
      </c>
    </row>
    <row r="106" spans="2:11" hidden="1" outlineLevel="1">
      <c r="B106" s="78">
        <f t="shared" si="40"/>
        <v>47027</v>
      </c>
      <c r="C106" s="75">
        <f>IF(F106&lt;&gt;0,-INDEX([19]Delta!$F$1:$EE$997,$L$13,$I106),0)</f>
        <v>-405164.35645240545</v>
      </c>
      <c r="D106" s="71">
        <f>IF(F106&lt;&gt;0,VLOOKUP($J106,'Table 1'!$B$13:$C$33,2,FALSE)/12*1000*Study_MW,0)</f>
        <v>913519.54095381137</v>
      </c>
      <c r="E106" s="71">
        <f t="shared" si="41"/>
        <v>508355.18450140592</v>
      </c>
      <c r="F106" s="75">
        <f>INDEX([19]Delta!$F$1:$EE$997,$L$14,$I106)</f>
        <v>17534.71</v>
      </c>
      <c r="G106" s="76">
        <f t="shared" si="42"/>
        <v>28.991365383368528</v>
      </c>
      <c r="I106" s="77">
        <f t="shared" si="46"/>
        <v>101</v>
      </c>
      <c r="J106" s="73">
        <f t="shared" si="43"/>
        <v>2028</v>
      </c>
      <c r="K106" s="78">
        <f t="shared" si="45"/>
        <v>47027</v>
      </c>
    </row>
    <row r="107" spans="2:11" hidden="1" outlineLevel="1">
      <c r="B107" s="78">
        <f t="shared" si="40"/>
        <v>47058</v>
      </c>
      <c r="C107" s="75">
        <f>IF(F107&lt;&gt;0,-INDEX([19]Delta!$F$1:$EE$997,$L$13,$I107),0)</f>
        <v>-356826.07802590728</v>
      </c>
      <c r="D107" s="71">
        <f>IF(F107&lt;&gt;0,VLOOKUP($J107,'Table 1'!$B$13:$C$33,2,FALSE)/12*1000*Study_MW,0)</f>
        <v>913519.54095381137</v>
      </c>
      <c r="E107" s="71">
        <f t="shared" si="41"/>
        <v>556693.4629279041</v>
      </c>
      <c r="F107" s="75">
        <f>INDEX([19]Delta!$F$1:$EE$997,$L$14,$I107)</f>
        <v>15352.42</v>
      </c>
      <c r="G107" s="76">
        <f t="shared" si="42"/>
        <v>36.260958397953161</v>
      </c>
      <c r="I107" s="77">
        <f t="shared" si="46"/>
        <v>102</v>
      </c>
      <c r="J107" s="73">
        <f t="shared" si="43"/>
        <v>2028</v>
      </c>
      <c r="K107" s="78">
        <f t="shared" si="45"/>
        <v>47058</v>
      </c>
    </row>
    <row r="108" spans="2:11" hidden="1" outlineLevel="1">
      <c r="B108" s="82">
        <f t="shared" si="40"/>
        <v>47088</v>
      </c>
      <c r="C108" s="79">
        <f>IF(F108&lt;&gt;0,-INDEX([19]Delta!$F$1:$EE$997,$L$13,$I108),0)</f>
        <v>-339293.33074873686</v>
      </c>
      <c r="D108" s="80">
        <f>IF(F108&lt;&gt;0,VLOOKUP($J108,'Table 1'!$B$13:$C$33,2,FALSE)/12*1000*Study_MW,0)</f>
        <v>913519.54095381137</v>
      </c>
      <c r="E108" s="80">
        <f t="shared" si="41"/>
        <v>574226.21020507452</v>
      </c>
      <c r="F108" s="79">
        <f>INDEX([19]Delta!$F$1:$EE$997,$L$14,$I108)</f>
        <v>15433.12</v>
      </c>
      <c r="G108" s="81">
        <f t="shared" si="42"/>
        <v>37.20739618463891</v>
      </c>
      <c r="I108" s="64">
        <f t="shared" si="46"/>
        <v>103</v>
      </c>
      <c r="J108" s="73">
        <f t="shared" si="43"/>
        <v>2028</v>
      </c>
      <c r="K108" s="82">
        <f t="shared" si="45"/>
        <v>47088</v>
      </c>
    </row>
    <row r="109" spans="2:11" hidden="1" outlineLevel="1">
      <c r="B109" s="74">
        <f t="shared" si="40"/>
        <v>47119</v>
      </c>
      <c r="C109" s="69">
        <f>IF(F109&lt;&gt;0,-INDEX([19]Delta!$F$1:$EE$997,$L$13,$I109),0)</f>
        <v>-515058.38411068916</v>
      </c>
      <c r="D109" s="70">
        <f>IF(F109&lt;&gt;0,VLOOKUP($J109,'Table 1'!$B$13:$C$33,2,FALSE)/12*1000*Study_MW,0)</f>
        <v>934524.09063327219</v>
      </c>
      <c r="E109" s="70">
        <f t="shared" si="41"/>
        <v>419465.70652258303</v>
      </c>
      <c r="F109" s="69">
        <f>INDEX([19]Delta!$F$1:$EE$997,$L$14,$I109)</f>
        <v>21103.33</v>
      </c>
      <c r="G109" s="72">
        <f t="shared" si="42"/>
        <v>19.876754356899266</v>
      </c>
      <c r="I109" s="60">
        <f>I97+13</f>
        <v>105</v>
      </c>
      <c r="J109" s="73">
        <f t="shared" si="43"/>
        <v>2029</v>
      </c>
      <c r="K109" s="74">
        <f t="shared" si="45"/>
        <v>47119</v>
      </c>
    </row>
    <row r="110" spans="2:11" hidden="1" outlineLevel="1">
      <c r="B110" s="78">
        <f t="shared" si="40"/>
        <v>47150</v>
      </c>
      <c r="C110" s="75">
        <f>IF(F110&lt;&gt;0,-INDEX([19]Delta!$F$1:$EE$997,$L$13,$I110),0)</f>
        <v>-473904.77922201157</v>
      </c>
      <c r="D110" s="71">
        <f>IF(F110&lt;&gt;0,VLOOKUP($J110,'Table 1'!$B$13:$C$33,2,FALSE)/12*1000*Study_MW,0)</f>
        <v>934524.09063327219</v>
      </c>
      <c r="E110" s="71">
        <f t="shared" si="41"/>
        <v>460619.31141126063</v>
      </c>
      <c r="F110" s="75">
        <f>INDEX([19]Delta!$F$1:$EE$997,$L$14,$I110)</f>
        <v>19989.16</v>
      </c>
      <c r="G110" s="76">
        <f t="shared" si="42"/>
        <v>23.043455123239827</v>
      </c>
      <c r="I110" s="77">
        <f t="shared" si="46"/>
        <v>106</v>
      </c>
      <c r="J110" s="73">
        <f t="shared" si="43"/>
        <v>2029</v>
      </c>
      <c r="K110" s="78">
        <f t="shared" si="45"/>
        <v>47150</v>
      </c>
    </row>
    <row r="111" spans="2:11" hidden="1" outlineLevel="1">
      <c r="B111" s="78">
        <f t="shared" si="40"/>
        <v>47178</v>
      </c>
      <c r="C111" s="75">
        <f>IF(F111&lt;&gt;0,-INDEX([19]Delta!$F$1:$EE$997,$L$13,$I111),0)</f>
        <v>-603230.44216267765</v>
      </c>
      <c r="D111" s="71">
        <f>IF(F111&lt;&gt;0,VLOOKUP($J111,'Table 1'!$B$13:$C$33,2,FALSE)/12*1000*Study_MW,0)</f>
        <v>934524.09063327219</v>
      </c>
      <c r="E111" s="71">
        <f t="shared" si="41"/>
        <v>331293.64847059455</v>
      </c>
      <c r="F111" s="75">
        <f>INDEX([19]Delta!$F$1:$EE$997,$L$14,$I111)</f>
        <v>25353.81</v>
      </c>
      <c r="G111" s="76">
        <f t="shared" si="42"/>
        <v>13.066819088357708</v>
      </c>
      <c r="I111" s="77">
        <f t="shared" si="46"/>
        <v>107</v>
      </c>
      <c r="J111" s="73">
        <f t="shared" si="43"/>
        <v>2029</v>
      </c>
      <c r="K111" s="78">
        <f t="shared" si="45"/>
        <v>47178</v>
      </c>
    </row>
    <row r="112" spans="2:11" hidden="1" outlineLevel="1">
      <c r="B112" s="78">
        <f t="shared" si="40"/>
        <v>47209</v>
      </c>
      <c r="C112" s="75">
        <f>IF(F112&lt;&gt;0,-INDEX([19]Delta!$F$1:$EE$997,$L$13,$I112),0)</f>
        <v>-494263.95373104513</v>
      </c>
      <c r="D112" s="71">
        <f>IF(F112&lt;&gt;0,VLOOKUP($J112,'Table 1'!$B$13:$C$33,2,FALSE)/12*1000*Study_MW,0)</f>
        <v>934524.09063327219</v>
      </c>
      <c r="E112" s="71">
        <f t="shared" si="41"/>
        <v>440260.13690222707</v>
      </c>
      <c r="F112" s="75">
        <f>INDEX([19]Delta!$F$1:$EE$997,$L$14,$I112)</f>
        <v>20477.3</v>
      </c>
      <c r="G112" s="76">
        <f t="shared" si="42"/>
        <v>21.499911458162309</v>
      </c>
      <c r="I112" s="77">
        <f t="shared" si="46"/>
        <v>108</v>
      </c>
      <c r="J112" s="73">
        <f t="shared" si="43"/>
        <v>2029</v>
      </c>
      <c r="K112" s="78">
        <f t="shared" si="45"/>
        <v>47209</v>
      </c>
    </row>
    <row r="113" spans="2:11" hidden="1" outlineLevel="1">
      <c r="B113" s="78">
        <f t="shared" si="40"/>
        <v>47239</v>
      </c>
      <c r="C113" s="75">
        <f>IF(F113&lt;&gt;0,-INDEX([19]Delta!$F$1:$EE$997,$L$13,$I113),0)</f>
        <v>-495948.46385796368</v>
      </c>
      <c r="D113" s="71">
        <f>IF(F113&lt;&gt;0,VLOOKUP($J113,'Table 1'!$B$13:$C$33,2,FALSE)/12*1000*Study_MW,0)</f>
        <v>934524.09063327219</v>
      </c>
      <c r="E113" s="71">
        <f t="shared" si="41"/>
        <v>438575.62677530851</v>
      </c>
      <c r="F113" s="75">
        <f>INDEX([19]Delta!$F$1:$EE$997,$L$14,$I113)</f>
        <v>20492.39</v>
      </c>
      <c r="G113" s="76">
        <f t="shared" si="42"/>
        <v>21.401877808069656</v>
      </c>
      <c r="I113" s="77">
        <f t="shared" si="46"/>
        <v>109</v>
      </c>
      <c r="J113" s="73">
        <f t="shared" si="43"/>
        <v>2029</v>
      </c>
      <c r="K113" s="78">
        <f t="shared" si="45"/>
        <v>47239</v>
      </c>
    </row>
    <row r="114" spans="2:11" hidden="1" outlineLevel="1">
      <c r="B114" s="78">
        <f t="shared" si="40"/>
        <v>47270</v>
      </c>
      <c r="C114" s="75">
        <f>IF(F114&lt;&gt;0,-INDEX([19]Delta!$F$1:$EE$997,$L$13,$I114),0)</f>
        <v>-395748.55462807417</v>
      </c>
      <c r="D114" s="71">
        <f>IF(F114&lt;&gt;0,VLOOKUP($J114,'Table 1'!$B$13:$C$33,2,FALSE)/12*1000*Study_MW,0)</f>
        <v>934524.09063327219</v>
      </c>
      <c r="E114" s="71">
        <f t="shared" si="41"/>
        <v>538775.53600519802</v>
      </c>
      <c r="F114" s="75">
        <f>INDEX([19]Delta!$F$1:$EE$997,$L$14,$I114)</f>
        <v>16540.37</v>
      </c>
      <c r="G114" s="76">
        <f t="shared" si="42"/>
        <v>32.573366617868771</v>
      </c>
      <c r="I114" s="77">
        <f t="shared" si="46"/>
        <v>110</v>
      </c>
      <c r="J114" s="73">
        <f t="shared" si="43"/>
        <v>2029</v>
      </c>
      <c r="K114" s="78">
        <f t="shared" si="45"/>
        <v>47270</v>
      </c>
    </row>
    <row r="115" spans="2:11" hidden="1" outlineLevel="1">
      <c r="B115" s="78">
        <f t="shared" si="40"/>
        <v>47300</v>
      </c>
      <c r="C115" s="75">
        <f>IF(F115&lt;&gt;0,-INDEX([19]Delta!$F$1:$EE$997,$L$13,$I115),0)</f>
        <v>-184749.87233716249</v>
      </c>
      <c r="D115" s="71">
        <f>IF(F115&lt;&gt;0,VLOOKUP($J115,'Table 1'!$B$13:$C$33,2,FALSE)/12*1000*Study_MW,0)</f>
        <v>934524.09063327219</v>
      </c>
      <c r="E115" s="71">
        <f t="shared" si="41"/>
        <v>749774.2182961097</v>
      </c>
      <c r="F115" s="75">
        <f>INDEX([19]Delta!$F$1:$EE$997,$L$14,$I115)</f>
        <v>12029.79</v>
      </c>
      <c r="G115" s="76">
        <f t="shared" si="42"/>
        <v>62.326459422492796</v>
      </c>
      <c r="I115" s="77">
        <f t="shared" si="46"/>
        <v>111</v>
      </c>
      <c r="J115" s="73">
        <f t="shared" si="43"/>
        <v>2029</v>
      </c>
      <c r="K115" s="78">
        <f t="shared" si="45"/>
        <v>47300</v>
      </c>
    </row>
    <row r="116" spans="2:11" hidden="1" outlineLevel="1">
      <c r="B116" s="78">
        <f t="shared" si="40"/>
        <v>47331</v>
      </c>
      <c r="C116" s="75">
        <f>IF(F116&lt;&gt;0,-INDEX([19]Delta!$F$1:$EE$997,$L$13,$I116),0)</f>
        <v>-125292.936101228</v>
      </c>
      <c r="D116" s="71">
        <f>IF(F116&lt;&gt;0,VLOOKUP($J116,'Table 1'!$B$13:$C$33,2,FALSE)/12*1000*Study_MW,0)</f>
        <v>934524.09063327219</v>
      </c>
      <c r="E116" s="71">
        <f t="shared" si="41"/>
        <v>809231.15453204419</v>
      </c>
      <c r="F116" s="75">
        <f>INDEX([19]Delta!$F$1:$EE$997,$L$14,$I116)</f>
        <v>9611.2199999999993</v>
      </c>
      <c r="G116" s="76">
        <f t="shared" si="42"/>
        <v>84.196507262558157</v>
      </c>
      <c r="I116" s="77">
        <f t="shared" si="46"/>
        <v>112</v>
      </c>
      <c r="J116" s="73">
        <f t="shared" si="43"/>
        <v>2029</v>
      </c>
      <c r="K116" s="78">
        <f t="shared" si="45"/>
        <v>47331</v>
      </c>
    </row>
    <row r="117" spans="2:11" hidden="1" outlineLevel="1">
      <c r="B117" s="78">
        <f t="shared" si="40"/>
        <v>47362</v>
      </c>
      <c r="C117" s="75">
        <f>IF(F117&lt;&gt;0,-INDEX([19]Delta!$F$1:$EE$997,$L$13,$I117),0)</f>
        <v>-289570.07080151141</v>
      </c>
      <c r="D117" s="71">
        <f>IF(F117&lt;&gt;0,VLOOKUP($J117,'Table 1'!$B$13:$C$33,2,FALSE)/12*1000*Study_MW,0)</f>
        <v>934524.09063327219</v>
      </c>
      <c r="E117" s="71">
        <f t="shared" si="41"/>
        <v>644954.01983176079</v>
      </c>
      <c r="F117" s="75">
        <f>INDEX([19]Delta!$F$1:$EE$997,$L$14,$I117)</f>
        <v>12511.57</v>
      </c>
      <c r="G117" s="76">
        <f t="shared" si="42"/>
        <v>51.548608194795762</v>
      </c>
      <c r="I117" s="77">
        <f t="shared" si="46"/>
        <v>113</v>
      </c>
      <c r="J117" s="73">
        <f t="shared" si="43"/>
        <v>2029</v>
      </c>
      <c r="K117" s="78">
        <f t="shared" si="45"/>
        <v>47362</v>
      </c>
    </row>
    <row r="118" spans="2:11" hidden="1" outlineLevel="1">
      <c r="B118" s="78">
        <f t="shared" si="40"/>
        <v>47392</v>
      </c>
      <c r="C118" s="75">
        <f>IF(F118&lt;&gt;0,-INDEX([19]Delta!$F$1:$EE$997,$L$13,$I118),0)</f>
        <v>-415095.31004539132</v>
      </c>
      <c r="D118" s="71">
        <f>IF(F118&lt;&gt;0,VLOOKUP($J118,'Table 1'!$B$13:$C$33,2,FALSE)/12*1000*Study_MW,0)</f>
        <v>934524.09063327219</v>
      </c>
      <c r="E118" s="71">
        <f t="shared" si="41"/>
        <v>519428.78058788087</v>
      </c>
      <c r="F118" s="75">
        <f>INDEX([19]Delta!$F$1:$EE$997,$L$14,$I118)</f>
        <v>17534.71</v>
      </c>
      <c r="G118" s="76">
        <f t="shared" si="42"/>
        <v>29.622889719184457</v>
      </c>
      <c r="I118" s="77">
        <f t="shared" si="46"/>
        <v>114</v>
      </c>
      <c r="J118" s="73">
        <f t="shared" si="43"/>
        <v>2029</v>
      </c>
      <c r="K118" s="78">
        <f t="shared" si="45"/>
        <v>47392</v>
      </c>
    </row>
    <row r="119" spans="2:11" hidden="1" outlineLevel="1">
      <c r="B119" s="78">
        <f t="shared" si="40"/>
        <v>47423</v>
      </c>
      <c r="C119" s="75">
        <f>IF(F119&lt;&gt;0,-INDEX([19]Delta!$F$1:$EE$997,$L$13,$I119),0)</f>
        <v>-365681.66790564358</v>
      </c>
      <c r="D119" s="71">
        <f>IF(F119&lt;&gt;0,VLOOKUP($J119,'Table 1'!$B$13:$C$33,2,FALSE)/12*1000*Study_MW,0)</f>
        <v>934524.09063327219</v>
      </c>
      <c r="E119" s="71">
        <f t="shared" si="41"/>
        <v>568842.42272762861</v>
      </c>
      <c r="F119" s="75">
        <f>INDEX([19]Delta!$F$1:$EE$997,$L$14,$I119)</f>
        <v>15352.42</v>
      </c>
      <c r="G119" s="76">
        <f t="shared" si="42"/>
        <v>37.052296818848667</v>
      </c>
      <c r="I119" s="77">
        <f t="shared" si="46"/>
        <v>115</v>
      </c>
      <c r="J119" s="73">
        <f t="shared" si="43"/>
        <v>2029</v>
      </c>
      <c r="K119" s="78">
        <f t="shared" si="45"/>
        <v>47423</v>
      </c>
    </row>
    <row r="120" spans="2:11" hidden="1" outlineLevel="1">
      <c r="B120" s="82">
        <f t="shared" si="40"/>
        <v>47453</v>
      </c>
      <c r="C120" s="79">
        <f>IF(F120&lt;&gt;0,-INDEX([19]Delta!$F$1:$EE$997,$L$13,$I120),0)</f>
        <v>-352836.04310637712</v>
      </c>
      <c r="D120" s="80">
        <f>IF(F120&lt;&gt;0,VLOOKUP($J120,'Table 1'!$B$13:$C$33,2,FALSE)/12*1000*Study_MW,0)</f>
        <v>934524.09063327219</v>
      </c>
      <c r="E120" s="80">
        <f t="shared" si="41"/>
        <v>581688.04752689507</v>
      </c>
      <c r="F120" s="79">
        <f>INDEX([19]Delta!$F$1:$EE$997,$L$14,$I120)</f>
        <v>15433.12</v>
      </c>
      <c r="G120" s="81">
        <f t="shared" si="42"/>
        <v>37.690891247323613</v>
      </c>
      <c r="I120" s="64">
        <f t="shared" si="46"/>
        <v>116</v>
      </c>
      <c r="J120" s="73">
        <f t="shared" si="43"/>
        <v>2029</v>
      </c>
      <c r="K120" s="82">
        <f t="shared" si="45"/>
        <v>47453</v>
      </c>
    </row>
    <row r="121" spans="2:11" hidden="1" outlineLevel="1">
      <c r="B121" s="74">
        <f t="shared" si="40"/>
        <v>47484</v>
      </c>
      <c r="C121" s="69">
        <f>IF(F121&lt;&gt;0,-INDEX([19]Delta!$F$1:$EE$997,$L$13,$I121),0)</f>
        <v>-528643.93282966316</v>
      </c>
      <c r="D121" s="70">
        <f>IF(F121&lt;&gt;0,VLOOKUP($J121,'Table 1'!$B$13:$C$33,2,FALSE)/12*1000*Study_MW,0)</f>
        <v>955964.76501445705</v>
      </c>
      <c r="E121" s="70">
        <f t="shared" si="41"/>
        <v>427320.83218479389</v>
      </c>
      <c r="F121" s="69">
        <f>INDEX([19]Delta!$F$1:$EE$997,$L$14,$I121)</f>
        <v>21103.33</v>
      </c>
      <c r="G121" s="72">
        <f t="shared" si="42"/>
        <v>20.248976449915432</v>
      </c>
      <c r="I121" s="60">
        <f>I109+13</f>
        <v>118</v>
      </c>
      <c r="J121" s="73">
        <f t="shared" si="43"/>
        <v>2030</v>
      </c>
      <c r="K121" s="74">
        <f t="shared" si="45"/>
        <v>47484</v>
      </c>
    </row>
    <row r="122" spans="2:11" hidden="1" outlineLevel="1">
      <c r="B122" s="78">
        <f t="shared" si="40"/>
        <v>47515</v>
      </c>
      <c r="C122" s="75">
        <f>IF(F122&lt;&gt;0,-INDEX([19]Delta!$F$1:$EE$997,$L$13,$I122),0)</f>
        <v>-488097.71308557689</v>
      </c>
      <c r="D122" s="71">
        <f>IF(F122&lt;&gt;0,VLOOKUP($J122,'Table 1'!$B$13:$C$33,2,FALSE)/12*1000*Study_MW,0)</f>
        <v>955964.76501445705</v>
      </c>
      <c r="E122" s="71">
        <f t="shared" si="41"/>
        <v>467867.05192888016</v>
      </c>
      <c r="F122" s="75">
        <f>INDEX([19]Delta!$F$1:$EE$997,$L$14,$I122)</f>
        <v>19989.16</v>
      </c>
      <c r="G122" s="76">
        <f t="shared" si="42"/>
        <v>23.406038669402825</v>
      </c>
      <c r="I122" s="77">
        <f t="shared" ref="I122:I132" si="47">I110+13</f>
        <v>119</v>
      </c>
      <c r="J122" s="73">
        <f t="shared" si="43"/>
        <v>2030</v>
      </c>
      <c r="K122" s="78">
        <f t="shared" si="45"/>
        <v>47515</v>
      </c>
    </row>
    <row r="123" spans="2:11" hidden="1" outlineLevel="1">
      <c r="B123" s="78">
        <f t="shared" si="40"/>
        <v>47543</v>
      </c>
      <c r="C123" s="75">
        <f>IF(F123&lt;&gt;0,-INDEX([19]Delta!$F$1:$EE$997,$L$13,$I123),0)</f>
        <v>-620816.35454796255</v>
      </c>
      <c r="D123" s="71">
        <f>IF(F123&lt;&gt;0,VLOOKUP($J123,'Table 1'!$B$13:$C$33,2,FALSE)/12*1000*Study_MW,0)</f>
        <v>955964.76501445705</v>
      </c>
      <c r="E123" s="71">
        <f t="shared" si="41"/>
        <v>335148.4104664945</v>
      </c>
      <c r="F123" s="75">
        <f>INDEX([19]Delta!$F$1:$EE$997,$L$14,$I123)</f>
        <v>25353.81</v>
      </c>
      <c r="G123" s="76">
        <f t="shared" si="42"/>
        <v>13.218857854756129</v>
      </c>
      <c r="I123" s="77">
        <f t="shared" si="47"/>
        <v>120</v>
      </c>
      <c r="J123" s="73">
        <f t="shared" si="43"/>
        <v>2030</v>
      </c>
      <c r="K123" s="78">
        <f t="shared" si="45"/>
        <v>47543</v>
      </c>
    </row>
    <row r="124" spans="2:11" hidden="1" outlineLevel="1">
      <c r="B124" s="78">
        <f t="shared" si="40"/>
        <v>47574</v>
      </c>
      <c r="C124" s="75">
        <f>IF(F124&lt;&gt;0,-INDEX([19]Delta!$F$1:$EE$997,$L$13,$I124),0)</f>
        <v>-500752.29933273792</v>
      </c>
      <c r="D124" s="71">
        <f>IF(F124&lt;&gt;0,VLOOKUP($J124,'Table 1'!$B$13:$C$33,2,FALSE)/12*1000*Study_MW,0)</f>
        <v>955964.76501445705</v>
      </c>
      <c r="E124" s="71">
        <f t="shared" si="41"/>
        <v>455212.46568171913</v>
      </c>
      <c r="F124" s="75">
        <f>INDEX([19]Delta!$F$1:$EE$997,$L$14,$I124)</f>
        <v>20477.3</v>
      </c>
      <c r="G124" s="76">
        <f t="shared" si="42"/>
        <v>22.230101902190189</v>
      </c>
      <c r="I124" s="77">
        <f t="shared" si="47"/>
        <v>121</v>
      </c>
      <c r="J124" s="73">
        <f t="shared" si="43"/>
        <v>2030</v>
      </c>
      <c r="K124" s="78">
        <f t="shared" si="45"/>
        <v>47574</v>
      </c>
    </row>
    <row r="125" spans="2:11" hidden="1" outlineLevel="1">
      <c r="B125" s="78">
        <f t="shared" si="40"/>
        <v>47604</v>
      </c>
      <c r="C125" s="75">
        <f>IF(F125&lt;&gt;0,-INDEX([19]Delta!$F$1:$EE$997,$L$13,$I125),0)</f>
        <v>-511985.67911122739</v>
      </c>
      <c r="D125" s="71">
        <f>IF(F125&lt;&gt;0,VLOOKUP($J125,'Table 1'!$B$13:$C$33,2,FALSE)/12*1000*Study_MW,0)</f>
        <v>955964.76501445705</v>
      </c>
      <c r="E125" s="71">
        <f t="shared" si="41"/>
        <v>443979.08590322966</v>
      </c>
      <c r="F125" s="75">
        <f>INDEX([19]Delta!$F$1:$EE$997,$L$14,$I125)</f>
        <v>20492.39</v>
      </c>
      <c r="G125" s="76">
        <f t="shared" si="42"/>
        <v>21.665559063790493</v>
      </c>
      <c r="I125" s="77">
        <f t="shared" si="47"/>
        <v>122</v>
      </c>
      <c r="J125" s="73">
        <f t="shared" si="43"/>
        <v>2030</v>
      </c>
      <c r="K125" s="78">
        <f t="shared" si="45"/>
        <v>47604</v>
      </c>
    </row>
    <row r="126" spans="2:11" hidden="1" outlineLevel="1">
      <c r="B126" s="78">
        <f t="shared" si="40"/>
        <v>47635</v>
      </c>
      <c r="C126" s="75">
        <f>IF(F126&lt;&gt;0,-INDEX([19]Delta!$F$1:$EE$997,$L$13,$I126),0)</f>
        <v>-410680.86165255308</v>
      </c>
      <c r="D126" s="71">
        <f>IF(F126&lt;&gt;0,VLOOKUP($J126,'Table 1'!$B$13:$C$33,2,FALSE)/12*1000*Study_MW,0)</f>
        <v>955964.76501445705</v>
      </c>
      <c r="E126" s="71">
        <f t="shared" si="41"/>
        <v>545283.90336190397</v>
      </c>
      <c r="F126" s="75">
        <f>INDEX([19]Delta!$F$1:$EE$997,$L$14,$I126)</f>
        <v>16540.37</v>
      </c>
      <c r="G126" s="76">
        <f t="shared" si="42"/>
        <v>32.966850400680514</v>
      </c>
      <c r="I126" s="77">
        <f t="shared" si="47"/>
        <v>123</v>
      </c>
      <c r="J126" s="73">
        <f t="shared" si="43"/>
        <v>2030</v>
      </c>
      <c r="K126" s="78">
        <f t="shared" si="45"/>
        <v>47635</v>
      </c>
    </row>
    <row r="127" spans="2:11" hidden="1" outlineLevel="1">
      <c r="B127" s="78">
        <f t="shared" si="40"/>
        <v>47665</v>
      </c>
      <c r="C127" s="75">
        <f>IF(F127&lt;&gt;0,-INDEX([19]Delta!$F$1:$EE$997,$L$13,$I127),0)</f>
        <v>-197103.18418353796</v>
      </c>
      <c r="D127" s="71">
        <f>IF(F127&lt;&gt;0,VLOOKUP($J127,'Table 1'!$B$13:$C$33,2,FALSE)/12*1000*Study_MW,0)</f>
        <v>955964.76501445705</v>
      </c>
      <c r="E127" s="71">
        <f t="shared" si="41"/>
        <v>758861.58083091909</v>
      </c>
      <c r="F127" s="75">
        <f>INDEX([19]Delta!$F$1:$EE$997,$L$14,$I127)</f>
        <v>12029.79</v>
      </c>
      <c r="G127" s="76">
        <f t="shared" si="42"/>
        <v>63.081864341016676</v>
      </c>
      <c r="I127" s="77">
        <f t="shared" si="47"/>
        <v>124</v>
      </c>
      <c r="J127" s="73">
        <f t="shared" si="43"/>
        <v>2030</v>
      </c>
      <c r="K127" s="78">
        <f t="shared" si="45"/>
        <v>47665</v>
      </c>
    </row>
    <row r="128" spans="2:11" hidden="1" outlineLevel="1">
      <c r="B128" s="78">
        <f t="shared" si="40"/>
        <v>47696</v>
      </c>
      <c r="C128" s="75">
        <f>IF(F128&lt;&gt;0,-INDEX([19]Delta!$F$1:$EE$997,$L$13,$I128),0)</f>
        <v>-52780.475411891937</v>
      </c>
      <c r="D128" s="71">
        <f>IF(F128&lt;&gt;0,VLOOKUP($J128,'Table 1'!$B$13:$C$33,2,FALSE)/12*1000*Study_MW,0)</f>
        <v>955964.76501445705</v>
      </c>
      <c r="E128" s="71">
        <f t="shared" si="41"/>
        <v>903184.28960256511</v>
      </c>
      <c r="F128" s="75">
        <f>INDEX([19]Delta!$F$1:$EE$997,$L$14,$I128)</f>
        <v>9611.2199999999993</v>
      </c>
      <c r="G128" s="76">
        <f t="shared" si="42"/>
        <v>93.971867213794411</v>
      </c>
      <c r="I128" s="77">
        <f t="shared" si="47"/>
        <v>125</v>
      </c>
      <c r="J128" s="73">
        <f t="shared" si="43"/>
        <v>2030</v>
      </c>
      <c r="K128" s="78">
        <f t="shared" si="45"/>
        <v>47696</v>
      </c>
    </row>
    <row r="129" spans="2:11" hidden="1" outlineLevel="1">
      <c r="B129" s="78">
        <f t="shared" si="40"/>
        <v>47727</v>
      </c>
      <c r="C129" s="75">
        <f>IF(F129&lt;&gt;0,-INDEX([19]Delta!$F$1:$EE$997,$L$13,$I129),0)</f>
        <v>-299381.95414622128</v>
      </c>
      <c r="D129" s="71">
        <f>IF(F129&lt;&gt;0,VLOOKUP($J129,'Table 1'!$B$13:$C$33,2,FALSE)/12*1000*Study_MW,0)</f>
        <v>955964.76501445705</v>
      </c>
      <c r="E129" s="71">
        <f t="shared" si="41"/>
        <v>656582.81086823577</v>
      </c>
      <c r="F129" s="75">
        <f>INDEX([19]Delta!$F$1:$EE$997,$L$14,$I129)</f>
        <v>12511.57</v>
      </c>
      <c r="G129" s="76">
        <f t="shared" si="42"/>
        <v>52.478051185281764</v>
      </c>
      <c r="I129" s="77">
        <f t="shared" si="47"/>
        <v>126</v>
      </c>
      <c r="J129" s="73">
        <f t="shared" si="43"/>
        <v>2030</v>
      </c>
      <c r="K129" s="78">
        <f t="shared" si="45"/>
        <v>47727</v>
      </c>
    </row>
    <row r="130" spans="2:11" hidden="1" outlineLevel="1">
      <c r="B130" s="78">
        <f t="shared" si="40"/>
        <v>47757</v>
      </c>
      <c r="C130" s="75">
        <f>IF(F130&lt;&gt;0,-INDEX([19]Delta!$F$1:$EE$997,$L$13,$I130),0)</f>
        <v>-428604.44658605754</v>
      </c>
      <c r="D130" s="71">
        <f>IF(F130&lt;&gt;0,VLOOKUP($J130,'Table 1'!$B$13:$C$33,2,FALSE)/12*1000*Study_MW,0)</f>
        <v>955964.76501445705</v>
      </c>
      <c r="E130" s="71">
        <f t="shared" si="41"/>
        <v>527360.31842839951</v>
      </c>
      <c r="F130" s="75">
        <f>INDEX([19]Delta!$F$1:$EE$997,$L$14,$I130)</f>
        <v>17534.71</v>
      </c>
      <c r="G130" s="76">
        <f t="shared" si="42"/>
        <v>30.075223281616836</v>
      </c>
      <c r="I130" s="77">
        <f t="shared" si="47"/>
        <v>127</v>
      </c>
      <c r="J130" s="73">
        <f t="shared" si="43"/>
        <v>2030</v>
      </c>
      <c r="K130" s="78">
        <f t="shared" si="45"/>
        <v>47757</v>
      </c>
    </row>
    <row r="131" spans="2:11" hidden="1" outlineLevel="1">
      <c r="B131" s="78">
        <f t="shared" si="40"/>
        <v>47788</v>
      </c>
      <c r="C131" s="75">
        <f>IF(F131&lt;&gt;0,-INDEX([19]Delta!$F$1:$EE$997,$L$13,$I131),0)</f>
        <v>-377915.18744289875</v>
      </c>
      <c r="D131" s="71">
        <f>IF(F131&lt;&gt;0,VLOOKUP($J131,'Table 1'!$B$13:$C$33,2,FALSE)/12*1000*Study_MW,0)</f>
        <v>955964.76501445705</v>
      </c>
      <c r="E131" s="71">
        <f t="shared" si="41"/>
        <v>578049.5775715583</v>
      </c>
      <c r="F131" s="75">
        <f>INDEX([19]Delta!$F$1:$EE$997,$L$14,$I131)</f>
        <v>15352.42</v>
      </c>
      <c r="G131" s="76">
        <f t="shared" si="42"/>
        <v>37.652016917955493</v>
      </c>
      <c r="I131" s="77">
        <f t="shared" si="47"/>
        <v>128</v>
      </c>
      <c r="J131" s="73">
        <f t="shared" si="43"/>
        <v>2030</v>
      </c>
      <c r="K131" s="78">
        <f t="shared" si="45"/>
        <v>47788</v>
      </c>
    </row>
    <row r="132" spans="2:11" hidden="1" outlineLevel="1">
      <c r="B132" s="82">
        <f t="shared" si="40"/>
        <v>47818</v>
      </c>
      <c r="C132" s="79">
        <f>IF(F132&lt;&gt;0,-INDEX([19]Delta!$F$1:$EE$997,$L$13,$I132),0)</f>
        <v>-385985.88337250054</v>
      </c>
      <c r="D132" s="80">
        <f>IF(F132&lt;&gt;0,VLOOKUP($J132,'Table 1'!$B$13:$C$33,2,FALSE)/12*1000*Study_MW,0)</f>
        <v>955964.76501445705</v>
      </c>
      <c r="E132" s="80">
        <f t="shared" si="41"/>
        <v>569978.88164195651</v>
      </c>
      <c r="F132" s="79">
        <f>INDEX([19]Delta!$F$1:$EE$997,$L$14,$I132)</f>
        <v>15433.12</v>
      </c>
      <c r="G132" s="81">
        <f t="shared" si="42"/>
        <v>36.932187505958389</v>
      </c>
      <c r="I132" s="64">
        <f t="shared" si="47"/>
        <v>129</v>
      </c>
      <c r="J132" s="73">
        <f t="shared" si="43"/>
        <v>2030</v>
      </c>
      <c r="K132" s="82">
        <f t="shared" si="45"/>
        <v>47818</v>
      </c>
    </row>
    <row r="133" spans="2:11" hidden="1" outlineLevel="1">
      <c r="B133" s="74">
        <f t="shared" si="40"/>
        <v>47849</v>
      </c>
      <c r="C133" s="69">
        <f>IF(F133&lt;&gt;0,-INDEX([23]Delta!$F$1:$EE$65554,$L$13,$I133),0)</f>
        <v>-526335.27768430114</v>
      </c>
      <c r="D133" s="70">
        <f>IF(F133&lt;&gt;0,VLOOKUP($J133,'Table 1'!$B$13:$C$33,2,FALSE)/12*1000*Study_MW,0)</f>
        <v>977939.56964831636</v>
      </c>
      <c r="E133" s="70">
        <f t="shared" si="41"/>
        <v>451604.29196401522</v>
      </c>
      <c r="F133" s="69">
        <f>INDEX([23]Delta!$F$1:$EE$65554,$L$14,$I133)</f>
        <v>21103.33</v>
      </c>
      <c r="G133" s="72">
        <f t="shared" si="42"/>
        <v>21.399669718665972</v>
      </c>
      <c r="I133" s="60">
        <f>I13</f>
        <v>1</v>
      </c>
      <c r="J133" s="73">
        <f t="shared" si="43"/>
        <v>2031</v>
      </c>
      <c r="K133" s="74">
        <f t="shared" si="45"/>
        <v>47849</v>
      </c>
    </row>
    <row r="134" spans="2:11" hidden="1" outlineLevel="1">
      <c r="B134" s="78">
        <f t="shared" si="40"/>
        <v>47880</v>
      </c>
      <c r="C134" s="75">
        <f>IF(F134&lt;&gt;0,-INDEX([23]Delta!$F$1:$EE$65554,$L$13,$I134),0)</f>
        <v>-486450.29485231638</v>
      </c>
      <c r="D134" s="71">
        <f>IF(F134&lt;&gt;0,VLOOKUP($J134,'Table 1'!$B$13:$C$33,2,FALSE)/12*1000*Study_MW,0)</f>
        <v>977939.56964831636</v>
      </c>
      <c r="E134" s="71">
        <f t="shared" si="41"/>
        <v>491489.27479599998</v>
      </c>
      <c r="F134" s="75">
        <f>INDEX([23]Delta!$F$1:$EE$65554,$L$14,$I134)</f>
        <v>19989.16</v>
      </c>
      <c r="G134" s="76">
        <f t="shared" si="42"/>
        <v>24.587790322154607</v>
      </c>
      <c r="I134" s="77">
        <f t="shared" ref="I134:I197" si="48">I14</f>
        <v>2</v>
      </c>
      <c r="J134" s="73">
        <f t="shared" si="43"/>
        <v>2031</v>
      </c>
      <c r="K134" s="78">
        <f t="shared" si="45"/>
        <v>47880</v>
      </c>
    </row>
    <row r="135" spans="2:11" hidden="1" outlineLevel="1">
      <c r="B135" s="78">
        <f t="shared" si="40"/>
        <v>47908</v>
      </c>
      <c r="C135" s="75">
        <f>IF(F135&lt;&gt;0,-INDEX([23]Delta!$F$1:$EE$65554,$L$13,$I135),0)</f>
        <v>-626111.63878430426</v>
      </c>
      <c r="D135" s="71">
        <f>IF(F135&lt;&gt;0,VLOOKUP($J135,'Table 1'!$B$13:$C$33,2,FALSE)/12*1000*Study_MW,0)</f>
        <v>977939.56964831636</v>
      </c>
      <c r="E135" s="71">
        <f t="shared" si="41"/>
        <v>351827.9308640121</v>
      </c>
      <c r="F135" s="75">
        <f>INDEX([23]Delta!$F$1:$EE$65554,$L$14,$I135)</f>
        <v>25353.81</v>
      </c>
      <c r="G135" s="76">
        <f t="shared" si="42"/>
        <v>13.876728226014635</v>
      </c>
      <c r="I135" s="77">
        <f t="shared" si="48"/>
        <v>3</v>
      </c>
      <c r="J135" s="73">
        <f t="shared" si="43"/>
        <v>2031</v>
      </c>
      <c r="K135" s="78">
        <f t="shared" si="45"/>
        <v>47908</v>
      </c>
    </row>
    <row r="136" spans="2:11" hidden="1" outlineLevel="1">
      <c r="B136" s="78">
        <f t="shared" si="40"/>
        <v>47939</v>
      </c>
      <c r="C136" s="75">
        <f>IF(F136&lt;&gt;0,-INDEX([23]Delta!$F$1:$EE$65554,$L$13,$I136),0)</f>
        <v>-510650.51217064261</v>
      </c>
      <c r="D136" s="71">
        <f>IF(F136&lt;&gt;0,VLOOKUP($J136,'Table 1'!$B$13:$C$33,2,FALSE)/12*1000*Study_MW,0)</f>
        <v>977939.56964831636</v>
      </c>
      <c r="E136" s="71">
        <f t="shared" si="41"/>
        <v>467289.05747767375</v>
      </c>
      <c r="F136" s="75">
        <f>INDEX([23]Delta!$F$1:$EE$65554,$L$14,$I136)</f>
        <v>20477.3</v>
      </c>
      <c r="G136" s="76">
        <f t="shared" si="42"/>
        <v>22.819856986891523</v>
      </c>
      <c r="I136" s="77">
        <f t="shared" si="48"/>
        <v>4</v>
      </c>
      <c r="J136" s="73">
        <f t="shared" si="43"/>
        <v>2031</v>
      </c>
      <c r="K136" s="78">
        <f t="shared" si="45"/>
        <v>47939</v>
      </c>
    </row>
    <row r="137" spans="2:11" hidden="1" outlineLevel="1">
      <c r="B137" s="78">
        <f t="shared" si="40"/>
        <v>47969</v>
      </c>
      <c r="C137" s="75">
        <f>IF(F137&lt;&gt;0,-INDEX([23]Delta!$F$1:$EE$65554,$L$13,$I137),0)</f>
        <v>-508456.08011063933</v>
      </c>
      <c r="D137" s="71">
        <f>IF(F137&lt;&gt;0,VLOOKUP($J137,'Table 1'!$B$13:$C$33,2,FALSE)/12*1000*Study_MW,0)</f>
        <v>977939.56964831636</v>
      </c>
      <c r="E137" s="71">
        <f t="shared" si="41"/>
        <v>469483.48953767703</v>
      </c>
      <c r="F137" s="75">
        <f>INDEX([23]Delta!$F$1:$EE$65554,$L$14,$I137)</f>
        <v>20492.39</v>
      </c>
      <c r="G137" s="76">
        <f t="shared" si="42"/>
        <v>22.91013832635808</v>
      </c>
      <c r="I137" s="77">
        <f t="shared" si="48"/>
        <v>5</v>
      </c>
      <c r="J137" s="73">
        <f t="shared" si="43"/>
        <v>2031</v>
      </c>
      <c r="K137" s="78">
        <f t="shared" si="45"/>
        <v>47969</v>
      </c>
    </row>
    <row r="138" spans="2:11" hidden="1" outlineLevel="1">
      <c r="B138" s="78">
        <f t="shared" si="40"/>
        <v>48000</v>
      </c>
      <c r="C138" s="75">
        <f>IF(F138&lt;&gt;0,-INDEX([23]Delta!$F$1:$EE$65554,$L$13,$I138),0)</f>
        <v>-407327.43028235435</v>
      </c>
      <c r="D138" s="71">
        <f>IF(F138&lt;&gt;0,VLOOKUP($J138,'Table 1'!$B$13:$C$33,2,FALSE)/12*1000*Study_MW,0)</f>
        <v>977939.56964831636</v>
      </c>
      <c r="E138" s="71">
        <f t="shared" si="41"/>
        <v>570612.13936596201</v>
      </c>
      <c r="F138" s="75">
        <f>INDEX([23]Delta!$F$1:$EE$65554,$L$14,$I138)</f>
        <v>16540.37</v>
      </c>
      <c r="G138" s="76">
        <f t="shared" si="42"/>
        <v>34.498148431139207</v>
      </c>
      <c r="I138" s="77">
        <f t="shared" si="48"/>
        <v>6</v>
      </c>
      <c r="J138" s="73">
        <f t="shared" si="43"/>
        <v>2031</v>
      </c>
      <c r="K138" s="78">
        <f t="shared" si="45"/>
        <v>48000</v>
      </c>
    </row>
    <row r="139" spans="2:11" hidden="1" outlineLevel="1">
      <c r="B139" s="78">
        <f t="shared" si="40"/>
        <v>48030</v>
      </c>
      <c r="C139" s="75">
        <f>IF(F139&lt;&gt;0,-INDEX([23]Delta!$F$1:$EE$65554,$L$13,$I139),0)</f>
        <v>-158977.67216473818</v>
      </c>
      <c r="D139" s="71">
        <f>IF(F139&lt;&gt;0,VLOOKUP($J139,'Table 1'!$B$13:$C$33,2,FALSE)/12*1000*Study_MW,0)</f>
        <v>977939.56964831636</v>
      </c>
      <c r="E139" s="71">
        <f t="shared" si="41"/>
        <v>818961.89748357818</v>
      </c>
      <c r="F139" s="75">
        <f>INDEX([23]Delta!$F$1:$EE$65554,$L$14,$I139)</f>
        <v>12029.79</v>
      </c>
      <c r="G139" s="76">
        <f t="shared" si="42"/>
        <v>68.077821598180691</v>
      </c>
      <c r="I139" s="77">
        <f t="shared" si="48"/>
        <v>7</v>
      </c>
      <c r="J139" s="73">
        <f t="shared" si="43"/>
        <v>2031</v>
      </c>
      <c r="K139" s="78">
        <f t="shared" si="45"/>
        <v>48030</v>
      </c>
    </row>
    <row r="140" spans="2:11" hidden="1" outlineLevel="1">
      <c r="B140" s="78">
        <f t="shared" si="40"/>
        <v>48061</v>
      </c>
      <c r="C140" s="75">
        <f>IF(F140&lt;&gt;0,-INDEX([23]Delta!$F$1:$EE$65554,$L$13,$I140),0)</f>
        <v>-116379.11030611396</v>
      </c>
      <c r="D140" s="71">
        <f>IF(F140&lt;&gt;0,VLOOKUP($J140,'Table 1'!$B$13:$C$33,2,FALSE)/12*1000*Study_MW,0)</f>
        <v>977939.56964831636</v>
      </c>
      <c r="E140" s="71">
        <f t="shared" si="41"/>
        <v>861560.4593422024</v>
      </c>
      <c r="F140" s="75">
        <f>INDEX([23]Delta!$F$1:$EE$65554,$L$14,$I140)</f>
        <v>9611.2199999999993</v>
      </c>
      <c r="G140" s="76">
        <f t="shared" si="42"/>
        <v>89.641113130508145</v>
      </c>
      <c r="I140" s="77">
        <f t="shared" si="48"/>
        <v>8</v>
      </c>
      <c r="J140" s="73">
        <f t="shared" si="43"/>
        <v>2031</v>
      </c>
      <c r="K140" s="78">
        <f t="shared" si="45"/>
        <v>48061</v>
      </c>
    </row>
    <row r="141" spans="2:11" hidden="1" outlineLevel="1">
      <c r="B141" s="78">
        <f t="shared" si="40"/>
        <v>48092</v>
      </c>
      <c r="C141" s="75">
        <f>IF(F141&lt;&gt;0,-INDEX([23]Delta!$F$1:$EE$65554,$L$13,$I141),0)</f>
        <v>-307366.65157437325</v>
      </c>
      <c r="D141" s="71">
        <f>IF(F141&lt;&gt;0,VLOOKUP($J141,'Table 1'!$B$13:$C$33,2,FALSE)/12*1000*Study_MW,0)</f>
        <v>977939.56964831636</v>
      </c>
      <c r="E141" s="71">
        <f t="shared" si="41"/>
        <v>670572.91807394312</v>
      </c>
      <c r="F141" s="75">
        <f>INDEX([23]Delta!$F$1:$EE$65554,$L$14,$I141)</f>
        <v>12511.57</v>
      </c>
      <c r="G141" s="76">
        <f t="shared" si="42"/>
        <v>53.596224780258844</v>
      </c>
      <c r="I141" s="77">
        <f t="shared" si="48"/>
        <v>9</v>
      </c>
      <c r="J141" s="73">
        <f t="shared" si="43"/>
        <v>2031</v>
      </c>
      <c r="K141" s="78">
        <f t="shared" si="45"/>
        <v>48092</v>
      </c>
    </row>
    <row r="142" spans="2:11" hidden="1" outlineLevel="1">
      <c r="B142" s="78">
        <f t="shared" ref="B142:B205" si="49">EDATE(B141,1)</f>
        <v>48122</v>
      </c>
      <c r="C142" s="75">
        <f>IF(F142&lt;&gt;0,-INDEX([23]Delta!$F$1:$EE$65554,$L$13,$I142),0)</f>
        <v>-423579.13733334839</v>
      </c>
      <c r="D142" s="71">
        <f>IF(F142&lt;&gt;0,VLOOKUP($J142,'Table 1'!$B$13:$C$33,2,FALSE)/12*1000*Study_MW,0)</f>
        <v>977939.56964831636</v>
      </c>
      <c r="E142" s="71">
        <f t="shared" ref="E142:E192" si="50">C142+D142</f>
        <v>554360.43231496797</v>
      </c>
      <c r="F142" s="75">
        <f>INDEX([23]Delta!$F$1:$EE$65554,$L$14,$I142)</f>
        <v>17534.71</v>
      </c>
      <c r="G142" s="76">
        <f t="shared" ref="G142:G192" si="51">IF(ISNUMBER($F142),E142/$F142,"")</f>
        <v>31.615032830025019</v>
      </c>
      <c r="I142" s="77">
        <f t="shared" si="48"/>
        <v>10</v>
      </c>
      <c r="J142" s="73">
        <f t="shared" ref="J142:J192" si="52">YEAR(B142)</f>
        <v>2031</v>
      </c>
      <c r="K142" s="78">
        <f t="shared" si="45"/>
        <v>48122</v>
      </c>
    </row>
    <row r="143" spans="2:11" hidden="1" outlineLevel="1">
      <c r="B143" s="78">
        <f t="shared" si="49"/>
        <v>48153</v>
      </c>
      <c r="C143" s="75">
        <f>IF(F143&lt;&gt;0,-INDEX([23]Delta!$F$1:$EE$65554,$L$13,$I143),0)</f>
        <v>-375590.33835241199</v>
      </c>
      <c r="D143" s="71">
        <f>IF(F143&lt;&gt;0,VLOOKUP($J143,'Table 1'!$B$13:$C$33,2,FALSE)/12*1000*Study_MW,0)</f>
        <v>977939.56964831636</v>
      </c>
      <c r="E143" s="71">
        <f t="shared" si="50"/>
        <v>602349.23129590438</v>
      </c>
      <c r="F143" s="75">
        <f>INDEX([23]Delta!$F$1:$EE$65554,$L$14,$I143)</f>
        <v>15352.42</v>
      </c>
      <c r="G143" s="76">
        <f t="shared" si="51"/>
        <v>39.234806714244684</v>
      </c>
      <c r="I143" s="77">
        <f t="shared" si="48"/>
        <v>11</v>
      </c>
      <c r="J143" s="73">
        <f t="shared" si="52"/>
        <v>2031</v>
      </c>
      <c r="K143" s="78">
        <f t="shared" si="45"/>
        <v>48153</v>
      </c>
    </row>
    <row r="144" spans="2:11" hidden="1" outlineLevel="1">
      <c r="B144" s="82">
        <f t="shared" si="49"/>
        <v>48183</v>
      </c>
      <c r="C144" s="79">
        <f>IF(F144&lt;&gt;0,-INDEX([23]Delta!$F$1:$EE$65554,$L$13,$I144),0)</f>
        <v>-371704.79509574175</v>
      </c>
      <c r="D144" s="80">
        <f>IF(F144&lt;&gt;0,VLOOKUP($J144,'Table 1'!$B$13:$C$33,2,FALSE)/12*1000*Study_MW,0)</f>
        <v>977939.56964831636</v>
      </c>
      <c r="E144" s="80">
        <f t="shared" si="50"/>
        <v>606234.77455257461</v>
      </c>
      <c r="F144" s="79">
        <f>INDEX([23]Delta!$F$1:$EE$65554,$L$14,$I144)</f>
        <v>15433.12</v>
      </c>
      <c r="G144" s="81">
        <f t="shared" si="51"/>
        <v>39.28141390416031</v>
      </c>
      <c r="I144" s="64">
        <f t="shared" si="48"/>
        <v>12</v>
      </c>
      <c r="J144" s="73">
        <f t="shared" si="52"/>
        <v>2031</v>
      </c>
      <c r="K144" s="82">
        <f t="shared" si="45"/>
        <v>48183</v>
      </c>
    </row>
    <row r="145" spans="2:11" hidden="1" outlineLevel="1">
      <c r="B145" s="74">
        <f t="shared" si="49"/>
        <v>48214</v>
      </c>
      <c r="C145" s="69">
        <f>IF(F145&lt;&gt;0,-INDEX([23]Delta!$F$1:$EE$65554,$L$13,$I145),0)</f>
        <v>-550066.84647163749</v>
      </c>
      <c r="D145" s="70">
        <f>IF(F145&lt;&gt;0,VLOOKUP($J145,'Table 1'!$B$13:$C$33,2,FALSE)/12*1000*Study_MW,0)</f>
        <v>1000350.4989839001</v>
      </c>
      <c r="E145" s="70">
        <f t="shared" si="50"/>
        <v>450283.65251226258</v>
      </c>
      <c r="F145" s="69">
        <f>INDEX([23]Delta!$F$1:$EE$65554,$L$14,$I145)</f>
        <v>21103.33</v>
      </c>
      <c r="G145" s="72">
        <f t="shared" si="51"/>
        <v>21.337090047507314</v>
      </c>
      <c r="I145" s="60">
        <f>I25</f>
        <v>14</v>
      </c>
      <c r="J145" s="73">
        <f t="shared" si="52"/>
        <v>2032</v>
      </c>
      <c r="K145" s="74">
        <f t="shared" si="45"/>
        <v>48214</v>
      </c>
    </row>
    <row r="146" spans="2:11" hidden="1" outlineLevel="1">
      <c r="B146" s="78">
        <f t="shared" si="49"/>
        <v>48245</v>
      </c>
      <c r="C146" s="75">
        <f>IF(F146&lt;&gt;0,-INDEX([23]Delta!$F$1:$EE$65554,$L$13,$I146),0)</f>
        <v>-503256.98220965266</v>
      </c>
      <c r="D146" s="71">
        <f>IF(F146&lt;&gt;0,VLOOKUP($J146,'Table 1'!$B$13:$C$33,2,FALSE)/12*1000*Study_MW,0)</f>
        <v>1000350.4989839001</v>
      </c>
      <c r="E146" s="71">
        <f t="shared" si="50"/>
        <v>497093.5167742474</v>
      </c>
      <c r="F146" s="75">
        <f>INDEX([23]Delta!$F$1:$EE$65554,$L$14,$I146)</f>
        <v>20152.009999999998</v>
      </c>
      <c r="G146" s="76">
        <f t="shared" si="51"/>
        <v>24.667192839535481</v>
      </c>
      <c r="I146" s="77">
        <f t="shared" si="48"/>
        <v>15</v>
      </c>
      <c r="J146" s="73">
        <f t="shared" si="52"/>
        <v>2032</v>
      </c>
      <c r="K146" s="78">
        <f t="shared" si="45"/>
        <v>48245</v>
      </c>
    </row>
    <row r="147" spans="2:11" hidden="1" outlineLevel="1">
      <c r="B147" s="78">
        <f t="shared" si="49"/>
        <v>48274</v>
      </c>
      <c r="C147" s="75">
        <f>IF(F147&lt;&gt;0,-INDEX([23]Delta!$F$1:$EE$65554,$L$13,$I147),0)</f>
        <v>-645703.14548221231</v>
      </c>
      <c r="D147" s="71">
        <f>IF(F147&lt;&gt;0,VLOOKUP($J147,'Table 1'!$B$13:$C$33,2,FALSE)/12*1000*Study_MW,0)</f>
        <v>1000350.4989839001</v>
      </c>
      <c r="E147" s="71">
        <f t="shared" si="50"/>
        <v>354647.35350168776</v>
      </c>
      <c r="F147" s="75">
        <f>INDEX([23]Delta!$F$1:$EE$65554,$L$14,$I147)</f>
        <v>25353.81</v>
      </c>
      <c r="G147" s="76">
        <f t="shared" si="51"/>
        <v>13.987931340563321</v>
      </c>
      <c r="I147" s="77">
        <f t="shared" si="48"/>
        <v>16</v>
      </c>
      <c r="J147" s="73">
        <f t="shared" si="52"/>
        <v>2032</v>
      </c>
      <c r="K147" s="78">
        <f t="shared" si="45"/>
        <v>48274</v>
      </c>
    </row>
    <row r="148" spans="2:11" hidden="1" outlineLevel="1">
      <c r="B148" s="78">
        <f t="shared" si="49"/>
        <v>48305</v>
      </c>
      <c r="C148" s="75">
        <f>IF(F148&lt;&gt;0,-INDEX([23]Delta!$F$1:$EE$65554,$L$13,$I148),0)</f>
        <v>-527546.73630876839</v>
      </c>
      <c r="D148" s="71">
        <f>IF(F148&lt;&gt;0,VLOOKUP($J148,'Table 1'!$B$13:$C$33,2,FALSE)/12*1000*Study_MW,0)</f>
        <v>1000350.4989839001</v>
      </c>
      <c r="E148" s="71">
        <f t="shared" si="50"/>
        <v>472803.76267513167</v>
      </c>
      <c r="F148" s="75">
        <f>INDEX([23]Delta!$F$1:$EE$65554,$L$14,$I148)</f>
        <v>20477.3</v>
      </c>
      <c r="G148" s="76">
        <f t="shared" si="51"/>
        <v>23.089165206112703</v>
      </c>
      <c r="I148" s="77">
        <f t="shared" si="48"/>
        <v>17</v>
      </c>
      <c r="J148" s="73">
        <f t="shared" si="52"/>
        <v>2032</v>
      </c>
      <c r="K148" s="78">
        <f t="shared" si="45"/>
        <v>48305</v>
      </c>
    </row>
    <row r="149" spans="2:11" hidden="1" outlineLevel="1">
      <c r="B149" s="78">
        <f t="shared" si="49"/>
        <v>48335</v>
      </c>
      <c r="C149" s="75">
        <f>IF(F149&lt;&gt;0,-INDEX([23]Delta!$F$1:$EE$65554,$L$13,$I149),0)</f>
        <v>-529973.59745612741</v>
      </c>
      <c r="D149" s="71">
        <f>IF(F149&lt;&gt;0,VLOOKUP($J149,'Table 1'!$B$13:$C$33,2,FALSE)/12*1000*Study_MW,0)</f>
        <v>1000350.4989839001</v>
      </c>
      <c r="E149" s="71">
        <f t="shared" si="50"/>
        <v>470376.90152777266</v>
      </c>
      <c r="F149" s="75">
        <f>INDEX([23]Delta!$F$1:$EE$65554,$L$14,$I149)</f>
        <v>20492.39</v>
      </c>
      <c r="G149" s="76">
        <f t="shared" si="51"/>
        <v>22.953735583198089</v>
      </c>
      <c r="I149" s="77">
        <f t="shared" si="48"/>
        <v>18</v>
      </c>
      <c r="J149" s="73">
        <f t="shared" si="52"/>
        <v>2032</v>
      </c>
      <c r="K149" s="78">
        <f t="shared" si="45"/>
        <v>48335</v>
      </c>
    </row>
    <row r="150" spans="2:11" hidden="1" outlineLevel="1">
      <c r="B150" s="78">
        <f t="shared" si="49"/>
        <v>48366</v>
      </c>
      <c r="C150" s="75">
        <f>IF(F150&lt;&gt;0,-INDEX([23]Delta!$F$1:$EE$65554,$L$13,$I150),0)</f>
        <v>-422065.16037392616</v>
      </c>
      <c r="D150" s="71">
        <f>IF(F150&lt;&gt;0,VLOOKUP($J150,'Table 1'!$B$13:$C$33,2,FALSE)/12*1000*Study_MW,0)</f>
        <v>1000350.4989839001</v>
      </c>
      <c r="E150" s="71">
        <f t="shared" si="50"/>
        <v>578285.3386099739</v>
      </c>
      <c r="F150" s="75">
        <f>INDEX([23]Delta!$F$1:$EE$65554,$L$14,$I150)</f>
        <v>16540.37</v>
      </c>
      <c r="G150" s="76">
        <f t="shared" si="51"/>
        <v>34.96205578291017</v>
      </c>
      <c r="I150" s="77">
        <f t="shared" si="48"/>
        <v>19</v>
      </c>
      <c r="J150" s="73">
        <f t="shared" si="52"/>
        <v>2032</v>
      </c>
      <c r="K150" s="78">
        <f t="shared" si="45"/>
        <v>48366</v>
      </c>
    </row>
    <row r="151" spans="2:11" hidden="1" outlineLevel="1">
      <c r="B151" s="78">
        <f t="shared" si="49"/>
        <v>48396</v>
      </c>
      <c r="C151" s="75">
        <f>IF(F151&lt;&gt;0,-INDEX([23]Delta!$F$1:$EE$65554,$L$13,$I151),0)</f>
        <v>-163657.3016461134</v>
      </c>
      <c r="D151" s="71">
        <f>IF(F151&lt;&gt;0,VLOOKUP($J151,'Table 1'!$B$13:$C$33,2,FALSE)/12*1000*Study_MW,0)</f>
        <v>1000350.4989839001</v>
      </c>
      <c r="E151" s="71">
        <f t="shared" si="50"/>
        <v>836693.19733778667</v>
      </c>
      <c r="F151" s="75">
        <f>INDEX([23]Delta!$F$1:$EE$65554,$L$14,$I151)</f>
        <v>12029.79</v>
      </c>
      <c r="G151" s="76">
        <f t="shared" si="51"/>
        <v>69.551770840370992</v>
      </c>
      <c r="I151" s="77">
        <f t="shared" si="48"/>
        <v>20</v>
      </c>
      <c r="J151" s="73">
        <f t="shared" si="52"/>
        <v>2032</v>
      </c>
      <c r="K151" s="78">
        <f t="shared" si="45"/>
        <v>48396</v>
      </c>
    </row>
    <row r="152" spans="2:11" hidden="1" outlineLevel="1">
      <c r="B152" s="78">
        <f t="shared" si="49"/>
        <v>48427</v>
      </c>
      <c r="C152" s="75">
        <f>IF(F152&lt;&gt;0,-INDEX([23]Delta!$F$1:$EE$65554,$L$13,$I152),0)</f>
        <v>-59533.353553771973</v>
      </c>
      <c r="D152" s="71">
        <f>IF(F152&lt;&gt;0,VLOOKUP($J152,'Table 1'!$B$13:$C$33,2,FALSE)/12*1000*Study_MW,0)</f>
        <v>1000350.4989839001</v>
      </c>
      <c r="E152" s="71">
        <f t="shared" si="50"/>
        <v>940817.14543012809</v>
      </c>
      <c r="F152" s="75">
        <f>INDEX([23]Delta!$F$1:$EE$65554,$L$14,$I152)</f>
        <v>9611.2199999999993</v>
      </c>
      <c r="G152" s="76">
        <f t="shared" si="51"/>
        <v>97.887380106805182</v>
      </c>
      <c r="I152" s="77">
        <f t="shared" si="48"/>
        <v>21</v>
      </c>
      <c r="J152" s="73">
        <f t="shared" si="52"/>
        <v>2032</v>
      </c>
      <c r="K152" s="78">
        <f t="shared" si="45"/>
        <v>48427</v>
      </c>
    </row>
    <row r="153" spans="2:11" hidden="1" outlineLevel="1">
      <c r="B153" s="78">
        <f t="shared" si="49"/>
        <v>48458</v>
      </c>
      <c r="C153" s="75">
        <f>IF(F153&lt;&gt;0,-INDEX([23]Delta!$F$1:$EE$65554,$L$13,$I153),0)</f>
        <v>-266055.14159230888</v>
      </c>
      <c r="D153" s="71">
        <f>IF(F153&lt;&gt;0,VLOOKUP($J153,'Table 1'!$B$13:$C$33,2,FALSE)/12*1000*Study_MW,0)</f>
        <v>1000350.4989839001</v>
      </c>
      <c r="E153" s="71">
        <f t="shared" si="50"/>
        <v>734295.35739159118</v>
      </c>
      <c r="F153" s="75">
        <f>INDEX([23]Delta!$F$1:$EE$65554,$L$14,$I153)</f>
        <v>12511.57</v>
      </c>
      <c r="G153" s="76">
        <f t="shared" si="51"/>
        <v>58.689305769906667</v>
      </c>
      <c r="I153" s="77">
        <f t="shared" si="48"/>
        <v>22</v>
      </c>
      <c r="J153" s="73">
        <f t="shared" si="52"/>
        <v>2032</v>
      </c>
      <c r="K153" s="78">
        <f t="shared" si="45"/>
        <v>48458</v>
      </c>
    </row>
    <row r="154" spans="2:11" hidden="1" outlineLevel="1">
      <c r="B154" s="78">
        <f t="shared" si="49"/>
        <v>48488</v>
      </c>
      <c r="C154" s="75">
        <f>IF(F154&lt;&gt;0,-INDEX([23]Delta!$F$1:$EE$65554,$L$13,$I154),0)</f>
        <v>-441029.19312348962</v>
      </c>
      <c r="D154" s="71">
        <f>IF(F154&lt;&gt;0,VLOOKUP($J154,'Table 1'!$B$13:$C$33,2,FALSE)/12*1000*Study_MW,0)</f>
        <v>1000350.4989839001</v>
      </c>
      <c r="E154" s="71">
        <f t="shared" si="50"/>
        <v>559321.30586041044</v>
      </c>
      <c r="F154" s="75">
        <f>INDEX([23]Delta!$F$1:$EE$65554,$L$14,$I154)</f>
        <v>17534.71</v>
      </c>
      <c r="G154" s="76">
        <f t="shared" si="51"/>
        <v>31.897950171996598</v>
      </c>
      <c r="I154" s="77">
        <f t="shared" si="48"/>
        <v>23</v>
      </c>
      <c r="J154" s="73">
        <f t="shared" si="52"/>
        <v>2032</v>
      </c>
      <c r="K154" s="78">
        <f t="shared" ref="K154:K192" si="53">IF(ISNUMBER(F154),IF(F154&lt;&gt;0,B154,""),"")</f>
        <v>48488</v>
      </c>
    </row>
    <row r="155" spans="2:11" hidden="1" outlineLevel="1">
      <c r="B155" s="78">
        <f t="shared" si="49"/>
        <v>48519</v>
      </c>
      <c r="C155" s="75">
        <f>IF(F155&lt;&gt;0,-INDEX([23]Delta!$F$1:$EE$65554,$L$13,$I155),0)</f>
        <v>-390146.61983667314</v>
      </c>
      <c r="D155" s="71">
        <f>IF(F155&lt;&gt;0,VLOOKUP($J155,'Table 1'!$B$13:$C$33,2,FALSE)/12*1000*Study_MW,0)</f>
        <v>1000350.4989839001</v>
      </c>
      <c r="E155" s="71">
        <f t="shared" si="50"/>
        <v>610203.87914722692</v>
      </c>
      <c r="F155" s="75">
        <f>INDEX([23]Delta!$F$1:$EE$65554,$L$14,$I155)</f>
        <v>15352.42</v>
      </c>
      <c r="G155" s="76">
        <f t="shared" si="51"/>
        <v>39.746429497579335</v>
      </c>
      <c r="I155" s="77">
        <f t="shared" si="48"/>
        <v>24</v>
      </c>
      <c r="J155" s="73">
        <f t="shared" si="52"/>
        <v>2032</v>
      </c>
      <c r="K155" s="78">
        <f t="shared" si="53"/>
        <v>48519</v>
      </c>
    </row>
    <row r="156" spans="2:11" hidden="1" outlineLevel="1">
      <c r="B156" s="82">
        <f t="shared" si="49"/>
        <v>48549</v>
      </c>
      <c r="C156" s="79">
        <f>IF(F156&lt;&gt;0,-INDEX([23]Delta!$F$1:$EE$65554,$L$13,$I156),0)</f>
        <v>-375895.17160415649</v>
      </c>
      <c r="D156" s="80">
        <f>IF(F156&lt;&gt;0,VLOOKUP($J156,'Table 1'!$B$13:$C$33,2,FALSE)/12*1000*Study_MW,0)</f>
        <v>1000350.4989839001</v>
      </c>
      <c r="E156" s="80">
        <f t="shared" si="50"/>
        <v>624455.32737974357</v>
      </c>
      <c r="F156" s="79">
        <f>INDEX([23]Delta!$F$1:$EE$65554,$L$14,$I156)</f>
        <v>15433.12</v>
      </c>
      <c r="G156" s="81">
        <f t="shared" si="51"/>
        <v>40.462027599068982</v>
      </c>
      <c r="I156" s="64">
        <f t="shared" si="48"/>
        <v>25</v>
      </c>
      <c r="J156" s="73">
        <f t="shared" si="52"/>
        <v>2032</v>
      </c>
      <c r="K156" s="82">
        <f t="shared" si="53"/>
        <v>48549</v>
      </c>
    </row>
    <row r="157" spans="2:11" hidden="1" outlineLevel="1">
      <c r="B157" s="74">
        <f t="shared" si="49"/>
        <v>48580</v>
      </c>
      <c r="C157" s="69">
        <f>IF(F157&lt;&gt;0,-INDEX([23]Delta!$F$1:$EE$65554,$L$13,$I157),0)</f>
        <v>2579.2875383943319</v>
      </c>
      <c r="D157" s="70">
        <f>IF(F157&lt;&gt;0,VLOOKUP($J157,'Table 1'!$B$13:$C$33,2,FALSE)/12*1000*Study_MW,0)</f>
        <v>1023265.176851363</v>
      </c>
      <c r="E157" s="70">
        <f t="shared" si="50"/>
        <v>1025844.4643897574</v>
      </c>
      <c r="F157" s="69">
        <f>INDEX([23]Delta!$F$1:$EE$65554,$L$14,$I157)</f>
        <v>21103.33</v>
      </c>
      <c r="G157" s="72">
        <f t="shared" si="51"/>
        <v>48.610549348835342</v>
      </c>
      <c r="I157" s="60">
        <f>I37</f>
        <v>27</v>
      </c>
      <c r="J157" s="73">
        <f t="shared" si="52"/>
        <v>2033</v>
      </c>
      <c r="K157" s="74">
        <f t="shared" si="53"/>
        <v>48580</v>
      </c>
    </row>
    <row r="158" spans="2:11" hidden="1" outlineLevel="1">
      <c r="B158" s="78">
        <f t="shared" si="49"/>
        <v>48611</v>
      </c>
      <c r="C158" s="75">
        <f>IF(F158&lt;&gt;0,-INDEX([23]Delta!$F$1:$EE$65554,$L$13,$I158),0)</f>
        <v>14891.879653930664</v>
      </c>
      <c r="D158" s="71">
        <f>IF(F158&lt;&gt;0,VLOOKUP($J158,'Table 1'!$B$13:$C$33,2,FALSE)/12*1000*Study_MW,0)</f>
        <v>1023265.176851363</v>
      </c>
      <c r="E158" s="71">
        <f t="shared" si="50"/>
        <v>1038157.0565052937</v>
      </c>
      <c r="F158" s="75">
        <f>INDEX([23]Delta!$F$1:$EE$65554,$L$14,$I158)</f>
        <v>19989.16</v>
      </c>
      <c r="G158" s="76">
        <f t="shared" si="51"/>
        <v>51.93600213842371</v>
      </c>
      <c r="I158" s="77">
        <f t="shared" si="48"/>
        <v>28</v>
      </c>
      <c r="J158" s="73">
        <f t="shared" si="52"/>
        <v>2033</v>
      </c>
      <c r="K158" s="78">
        <f t="shared" si="53"/>
        <v>48611</v>
      </c>
    </row>
    <row r="159" spans="2:11" hidden="1" outlineLevel="1">
      <c r="B159" s="78">
        <f t="shared" si="49"/>
        <v>48639</v>
      </c>
      <c r="C159" s="75">
        <f>IF(F159&lt;&gt;0,-INDEX([23]Delta!$F$1:$EE$65554,$L$13,$I159),0)</f>
        <v>18040.563841000199</v>
      </c>
      <c r="D159" s="71">
        <f>IF(F159&lt;&gt;0,VLOOKUP($J159,'Table 1'!$B$13:$C$33,2,FALSE)/12*1000*Study_MW,0)</f>
        <v>1023265.176851363</v>
      </c>
      <c r="E159" s="71">
        <f t="shared" si="50"/>
        <v>1041305.7406923632</v>
      </c>
      <c r="F159" s="75">
        <f>INDEX([23]Delta!$F$1:$EE$65554,$L$14,$I159)</f>
        <v>25353.81</v>
      </c>
      <c r="G159" s="76">
        <f t="shared" si="51"/>
        <v>41.070976736528479</v>
      </c>
      <c r="I159" s="77">
        <f t="shared" si="48"/>
        <v>29</v>
      </c>
      <c r="J159" s="73">
        <f t="shared" si="52"/>
        <v>2033</v>
      </c>
      <c r="K159" s="78">
        <f t="shared" si="53"/>
        <v>48639</v>
      </c>
    </row>
    <row r="160" spans="2:11" hidden="1" outlineLevel="1">
      <c r="B160" s="78">
        <f t="shared" si="49"/>
        <v>48670</v>
      </c>
      <c r="C160" s="75">
        <f>IF(F160&lt;&gt;0,-INDEX([23]Delta!$F$1:$EE$65554,$L$13,$I160),0)</f>
        <v>5146.1324800252914</v>
      </c>
      <c r="D160" s="71">
        <f>IF(F160&lt;&gt;0,VLOOKUP($J160,'Table 1'!$B$13:$C$33,2,FALSE)/12*1000*Study_MW,0)</f>
        <v>1023265.176851363</v>
      </c>
      <c r="E160" s="71">
        <f t="shared" si="50"/>
        <v>1028411.3093313883</v>
      </c>
      <c r="F160" s="75">
        <f>INDEX([23]Delta!$F$1:$EE$65554,$L$14,$I160)</f>
        <v>20477.3</v>
      </c>
      <c r="G160" s="76">
        <f t="shared" si="51"/>
        <v>50.222017030145011</v>
      </c>
      <c r="I160" s="77">
        <f t="shared" si="48"/>
        <v>30</v>
      </c>
      <c r="J160" s="73">
        <f t="shared" si="52"/>
        <v>2033</v>
      </c>
      <c r="K160" s="78">
        <f t="shared" si="53"/>
        <v>48670</v>
      </c>
    </row>
    <row r="161" spans="2:11" hidden="1" outlineLevel="1">
      <c r="B161" s="78">
        <f t="shared" si="49"/>
        <v>48700</v>
      </c>
      <c r="C161" s="75">
        <f>IF(F161&lt;&gt;0,-INDEX([23]Delta!$F$1:$EE$65554,$L$13,$I161),0)</f>
        <v>1493.5077422857285</v>
      </c>
      <c r="D161" s="71">
        <f>IF(F161&lt;&gt;0,VLOOKUP($J161,'Table 1'!$B$13:$C$33,2,FALSE)/12*1000*Study_MW,0)</f>
        <v>1023265.176851363</v>
      </c>
      <c r="E161" s="71">
        <f t="shared" si="50"/>
        <v>1024758.6845936488</v>
      </c>
      <c r="F161" s="75">
        <f>INDEX([23]Delta!$F$1:$EE$65554,$L$14,$I161)</f>
        <v>20492.39</v>
      </c>
      <c r="G161" s="76">
        <f t="shared" si="51"/>
        <v>50.006792013701123</v>
      </c>
      <c r="I161" s="77">
        <f t="shared" si="48"/>
        <v>31</v>
      </c>
      <c r="J161" s="73">
        <f t="shared" si="52"/>
        <v>2033</v>
      </c>
      <c r="K161" s="78">
        <f t="shared" si="53"/>
        <v>48700</v>
      </c>
    </row>
    <row r="162" spans="2:11" hidden="1" outlineLevel="1">
      <c r="B162" s="78">
        <f t="shared" si="49"/>
        <v>48731</v>
      </c>
      <c r="C162" s="75">
        <f>IF(F162&lt;&gt;0,-INDEX([23]Delta!$F$1:$EE$65554,$L$13,$I162),0)</f>
        <v>8819.4649980217218</v>
      </c>
      <c r="D162" s="71">
        <f>IF(F162&lt;&gt;0,VLOOKUP($J162,'Table 1'!$B$13:$C$33,2,FALSE)/12*1000*Study_MW,0)</f>
        <v>1023265.176851363</v>
      </c>
      <c r="E162" s="71">
        <f t="shared" si="50"/>
        <v>1032084.6418493848</v>
      </c>
      <c r="F162" s="75">
        <f>INDEX([23]Delta!$F$1:$EE$65554,$L$14,$I162)</f>
        <v>16540.37</v>
      </c>
      <c r="G162" s="76">
        <f t="shared" si="51"/>
        <v>62.397917449814294</v>
      </c>
      <c r="I162" s="77">
        <f t="shared" si="48"/>
        <v>32</v>
      </c>
      <c r="J162" s="73">
        <f t="shared" si="52"/>
        <v>2033</v>
      </c>
      <c r="K162" s="78">
        <f t="shared" si="53"/>
        <v>48731</v>
      </c>
    </row>
    <row r="163" spans="2:11" hidden="1" outlineLevel="1">
      <c r="B163" s="78">
        <f t="shared" si="49"/>
        <v>48761</v>
      </c>
      <c r="C163" s="75">
        <f>IF(F163&lt;&gt;0,-INDEX([23]Delta!$F$1:$EE$65554,$L$13,$I163),0)</f>
        <v>164223.61633306742</v>
      </c>
      <c r="D163" s="71">
        <f>IF(F163&lt;&gt;0,VLOOKUP($J163,'Table 1'!$B$13:$C$33,2,FALSE)/12*1000*Study_MW,0)</f>
        <v>1023265.176851363</v>
      </c>
      <c r="E163" s="71">
        <f t="shared" si="50"/>
        <v>1187488.7931844303</v>
      </c>
      <c r="F163" s="75">
        <f>INDEX([23]Delta!$F$1:$EE$65554,$L$14,$I163)</f>
        <v>12029.79</v>
      </c>
      <c r="G163" s="76">
        <f t="shared" si="51"/>
        <v>98.712346033008913</v>
      </c>
      <c r="I163" s="77">
        <f t="shared" si="48"/>
        <v>33</v>
      </c>
      <c r="J163" s="73">
        <f t="shared" si="52"/>
        <v>2033</v>
      </c>
      <c r="K163" s="78">
        <f t="shared" si="53"/>
        <v>48761</v>
      </c>
    </row>
    <row r="164" spans="2:11" hidden="1" outlineLevel="1">
      <c r="B164" s="78">
        <f t="shared" si="49"/>
        <v>48792</v>
      </c>
      <c r="C164" s="75">
        <f>IF(F164&lt;&gt;0,-INDEX([23]Delta!$F$1:$EE$65554,$L$13,$I164),0)</f>
        <v>260608.24643883109</v>
      </c>
      <c r="D164" s="71">
        <f>IF(F164&lt;&gt;0,VLOOKUP($J164,'Table 1'!$B$13:$C$33,2,FALSE)/12*1000*Study_MW,0)</f>
        <v>1023265.176851363</v>
      </c>
      <c r="E164" s="71">
        <f t="shared" si="50"/>
        <v>1283873.423290194</v>
      </c>
      <c r="F164" s="75">
        <f>INDEX([23]Delta!$F$1:$EE$65554,$L$14,$I164)</f>
        <v>9611.2199999999993</v>
      </c>
      <c r="G164" s="76">
        <f t="shared" si="51"/>
        <v>133.5806924917122</v>
      </c>
      <c r="I164" s="77">
        <f t="shared" si="48"/>
        <v>34</v>
      </c>
      <c r="J164" s="73">
        <f t="shared" si="52"/>
        <v>2033</v>
      </c>
      <c r="K164" s="78">
        <f t="shared" si="53"/>
        <v>48792</v>
      </c>
    </row>
    <row r="165" spans="2:11" hidden="1" outlineLevel="1">
      <c r="B165" s="78">
        <f t="shared" si="49"/>
        <v>48823</v>
      </c>
      <c r="C165" s="75">
        <f>IF(F165&lt;&gt;0,-INDEX([23]Delta!$F$1:$EE$65554,$L$13,$I165),0)</f>
        <v>15627.177259296179</v>
      </c>
      <c r="D165" s="71">
        <f>IF(F165&lt;&gt;0,VLOOKUP($J165,'Table 1'!$B$13:$C$33,2,FALSE)/12*1000*Study_MW,0)</f>
        <v>1023265.176851363</v>
      </c>
      <c r="E165" s="71">
        <f t="shared" si="50"/>
        <v>1038892.3541106592</v>
      </c>
      <c r="F165" s="75">
        <f>INDEX([23]Delta!$F$1:$EE$65554,$L$14,$I165)</f>
        <v>12511.57</v>
      </c>
      <c r="G165" s="76">
        <f t="shared" si="51"/>
        <v>83.03453156643485</v>
      </c>
      <c r="I165" s="77">
        <f t="shared" si="48"/>
        <v>35</v>
      </c>
      <c r="J165" s="73">
        <f t="shared" si="52"/>
        <v>2033</v>
      </c>
      <c r="K165" s="78">
        <f t="shared" si="53"/>
        <v>48823</v>
      </c>
    </row>
    <row r="166" spans="2:11" hidden="1" outlineLevel="1">
      <c r="B166" s="78">
        <f t="shared" si="49"/>
        <v>48853</v>
      </c>
      <c r="C166" s="75">
        <f>IF(F166&lt;&gt;0,-INDEX([23]Delta!$F$1:$EE$65554,$L$13,$I166),0)</f>
        <v>11309.727312847972</v>
      </c>
      <c r="D166" s="71">
        <f>IF(F166&lt;&gt;0,VLOOKUP($J166,'Table 1'!$B$13:$C$33,2,FALSE)/12*1000*Study_MW,0)</f>
        <v>1023265.176851363</v>
      </c>
      <c r="E166" s="71">
        <f t="shared" si="50"/>
        <v>1034574.904164211</v>
      </c>
      <c r="F166" s="75">
        <f>INDEX([23]Delta!$F$1:$EE$65554,$L$14,$I166)</f>
        <v>17534.71</v>
      </c>
      <c r="G166" s="76">
        <f t="shared" si="51"/>
        <v>59.001540610834802</v>
      </c>
      <c r="I166" s="77">
        <f t="shared" si="48"/>
        <v>36</v>
      </c>
      <c r="J166" s="73">
        <f t="shared" si="52"/>
        <v>2033</v>
      </c>
      <c r="K166" s="78">
        <f t="shared" si="53"/>
        <v>48853</v>
      </c>
    </row>
    <row r="167" spans="2:11" hidden="1" outlineLevel="1">
      <c r="B167" s="78">
        <f t="shared" si="49"/>
        <v>48884</v>
      </c>
      <c r="C167" s="75">
        <f>IF(F167&lt;&gt;0,-INDEX([23]Delta!$F$1:$EE$65554,$L$13,$I167),0)</f>
        <v>12506.322903335094</v>
      </c>
      <c r="D167" s="71">
        <f>IF(F167&lt;&gt;0,VLOOKUP($J167,'Table 1'!$B$13:$C$33,2,FALSE)/12*1000*Study_MW,0)</f>
        <v>1023265.176851363</v>
      </c>
      <c r="E167" s="71">
        <f t="shared" si="50"/>
        <v>1035771.4997546981</v>
      </c>
      <c r="F167" s="75">
        <f>INDEX([23]Delta!$F$1:$EE$65554,$L$14,$I167)</f>
        <v>15352.42</v>
      </c>
      <c r="G167" s="76">
        <f t="shared" si="51"/>
        <v>67.466334281806922</v>
      </c>
      <c r="I167" s="77">
        <f t="shared" si="48"/>
        <v>37</v>
      </c>
      <c r="J167" s="73">
        <f t="shared" si="52"/>
        <v>2033</v>
      </c>
      <c r="K167" s="78">
        <f t="shared" si="53"/>
        <v>48884</v>
      </c>
    </row>
    <row r="168" spans="2:11" hidden="1" outlineLevel="1">
      <c r="B168" s="82">
        <f t="shared" si="49"/>
        <v>48914</v>
      </c>
      <c r="C168" s="79">
        <f>IF(F168&lt;&gt;0,-INDEX([23]Delta!$F$1:$EE$65554,$L$13,$I168),0)</f>
        <v>23723.398843556643</v>
      </c>
      <c r="D168" s="80">
        <f>IF(F168&lt;&gt;0,VLOOKUP($J168,'Table 1'!$B$13:$C$33,2,FALSE)/12*1000*Study_MW,0)</f>
        <v>1023265.176851363</v>
      </c>
      <c r="E168" s="80">
        <f t="shared" si="50"/>
        <v>1046988.5756949197</v>
      </c>
      <c r="F168" s="79">
        <f>INDEX([23]Delta!$F$1:$EE$65554,$L$14,$I168)</f>
        <v>15433.12</v>
      </c>
      <c r="G168" s="81">
        <f t="shared" si="51"/>
        <v>67.840370300685777</v>
      </c>
      <c r="I168" s="64">
        <f t="shared" si="48"/>
        <v>38</v>
      </c>
      <c r="J168" s="73">
        <f t="shared" si="52"/>
        <v>2033</v>
      </c>
      <c r="K168" s="82">
        <f t="shared" si="53"/>
        <v>48914</v>
      </c>
    </row>
    <row r="169" spans="2:11" hidden="1" outlineLevel="1">
      <c r="B169" s="74">
        <f t="shared" si="49"/>
        <v>48945</v>
      </c>
      <c r="C169" s="69">
        <f>IF(F169&lt;&gt;0,-INDEX([23]Delta!$F$1:$EE$65554,$L$13,$I169),0)</f>
        <v>4288.6555140018463</v>
      </c>
      <c r="D169" s="70">
        <f>IF(F169&lt;&gt;0,VLOOKUP($J169,'Table 1'!$B$13:$C$33,2,FALSE)/12*1000*Study_MW,0)</f>
        <v>1046781.608801655</v>
      </c>
      <c r="E169" s="70">
        <f t="shared" si="50"/>
        <v>1051070.2643156569</v>
      </c>
      <c r="F169" s="69">
        <f>INDEX([23]Delta!$F$1:$EE$65554,$L$14,$I169)</f>
        <v>21103.33</v>
      </c>
      <c r="G169" s="72">
        <f t="shared" si="51"/>
        <v>49.805896240813972</v>
      </c>
      <c r="I169" s="60">
        <f>I49</f>
        <v>40</v>
      </c>
      <c r="J169" s="73">
        <f t="shared" si="52"/>
        <v>2034</v>
      </c>
      <c r="K169" s="74">
        <f t="shared" si="53"/>
        <v>48945</v>
      </c>
    </row>
    <row r="170" spans="2:11" hidden="1" outlineLevel="1">
      <c r="B170" s="78">
        <f t="shared" si="49"/>
        <v>48976</v>
      </c>
      <c r="C170" s="75">
        <f>IF(F170&lt;&gt;0,-INDEX([23]Delta!$F$1:$EE$65554,$L$13,$I170),0)</f>
        <v>15680.071615934372</v>
      </c>
      <c r="D170" s="71">
        <f>IF(F170&lt;&gt;0,VLOOKUP($J170,'Table 1'!$B$13:$C$33,2,FALSE)/12*1000*Study_MW,0)</f>
        <v>1046781.608801655</v>
      </c>
      <c r="E170" s="71">
        <f t="shared" si="50"/>
        <v>1062461.6804175894</v>
      </c>
      <c r="F170" s="75">
        <f>INDEX([23]Delta!$F$1:$EE$65554,$L$14,$I170)</f>
        <v>19989.16</v>
      </c>
      <c r="G170" s="76">
        <f t="shared" si="51"/>
        <v>53.151892346531291</v>
      </c>
      <c r="I170" s="77">
        <f t="shared" si="48"/>
        <v>41</v>
      </c>
      <c r="J170" s="73">
        <f t="shared" si="52"/>
        <v>2034</v>
      </c>
      <c r="K170" s="78">
        <f t="shared" si="53"/>
        <v>48976</v>
      </c>
    </row>
    <row r="171" spans="2:11" hidden="1" outlineLevel="1">
      <c r="B171" s="78">
        <f t="shared" si="49"/>
        <v>49004</v>
      </c>
      <c r="C171" s="75">
        <f>IF(F171&lt;&gt;0,-INDEX([23]Delta!$F$1:$EE$65554,$L$13,$I171),0)</f>
        <v>8181.8173651993275</v>
      </c>
      <c r="D171" s="71">
        <f>IF(F171&lt;&gt;0,VLOOKUP($J171,'Table 1'!$B$13:$C$33,2,FALSE)/12*1000*Study_MW,0)</f>
        <v>1046781.608801655</v>
      </c>
      <c r="E171" s="71">
        <f t="shared" si="50"/>
        <v>1054963.4261668543</v>
      </c>
      <c r="F171" s="75">
        <f>INDEX([23]Delta!$F$1:$EE$65554,$L$14,$I171)</f>
        <v>25353.81</v>
      </c>
      <c r="G171" s="76">
        <f t="shared" si="51"/>
        <v>41.609660487589608</v>
      </c>
      <c r="I171" s="77">
        <f t="shared" si="48"/>
        <v>42</v>
      </c>
      <c r="J171" s="73">
        <f t="shared" si="52"/>
        <v>2034</v>
      </c>
      <c r="K171" s="78">
        <f t="shared" si="53"/>
        <v>49004</v>
      </c>
    </row>
    <row r="172" spans="2:11" hidden="1" outlineLevel="1">
      <c r="B172" s="78">
        <f t="shared" si="49"/>
        <v>49035</v>
      </c>
      <c r="C172" s="75">
        <f>IF(F172&lt;&gt;0,-INDEX([23]Delta!$F$1:$EE$65554,$L$13,$I172),0)</f>
        <v>-296.60122415423393</v>
      </c>
      <c r="D172" s="71">
        <f>IF(F172&lt;&gt;0,VLOOKUP($J172,'Table 1'!$B$13:$C$33,2,FALSE)/12*1000*Study_MW,0)</f>
        <v>1046781.608801655</v>
      </c>
      <c r="E172" s="71">
        <f t="shared" si="50"/>
        <v>1046485.0075775008</v>
      </c>
      <c r="F172" s="75">
        <f>INDEX([23]Delta!$F$1:$EE$65554,$L$14,$I172)</f>
        <v>20477.3</v>
      </c>
      <c r="G172" s="76">
        <f t="shared" si="51"/>
        <v>51.104638188506335</v>
      </c>
      <c r="I172" s="77">
        <f t="shared" si="48"/>
        <v>43</v>
      </c>
      <c r="J172" s="73">
        <f t="shared" si="52"/>
        <v>2034</v>
      </c>
      <c r="K172" s="78">
        <f t="shared" si="53"/>
        <v>49035</v>
      </c>
    </row>
    <row r="173" spans="2:11" hidden="1" outlineLevel="1">
      <c r="B173" s="78">
        <f t="shared" si="49"/>
        <v>49065</v>
      </c>
      <c r="C173" s="75">
        <f>IF(F173&lt;&gt;0,-INDEX([23]Delta!$F$1:$EE$65554,$L$13,$I173),0)</f>
        <v>-1858.2451609224081</v>
      </c>
      <c r="D173" s="71">
        <f>IF(F173&lt;&gt;0,VLOOKUP($J173,'Table 1'!$B$13:$C$33,2,FALSE)/12*1000*Study_MW,0)</f>
        <v>1046781.608801655</v>
      </c>
      <c r="E173" s="71">
        <f t="shared" si="50"/>
        <v>1044923.3636407326</v>
      </c>
      <c r="F173" s="75">
        <f>INDEX([23]Delta!$F$1:$EE$65554,$L$14,$I173)</f>
        <v>20492.39</v>
      </c>
      <c r="G173" s="76">
        <f t="shared" si="51"/>
        <v>50.990800177077084</v>
      </c>
      <c r="I173" s="77">
        <f t="shared" si="48"/>
        <v>44</v>
      </c>
      <c r="J173" s="73">
        <f t="shared" si="52"/>
        <v>2034</v>
      </c>
      <c r="K173" s="78">
        <f t="shared" si="53"/>
        <v>49065</v>
      </c>
    </row>
    <row r="174" spans="2:11" hidden="1" outlineLevel="1">
      <c r="B174" s="78">
        <f t="shared" si="49"/>
        <v>49096</v>
      </c>
      <c r="C174" s="75">
        <f>IF(F174&lt;&gt;0,-INDEX([23]Delta!$F$1:$EE$65554,$L$13,$I174),0)</f>
        <v>23861.179202213883</v>
      </c>
      <c r="D174" s="71">
        <f>IF(F174&lt;&gt;0,VLOOKUP($J174,'Table 1'!$B$13:$C$33,2,FALSE)/12*1000*Study_MW,0)</f>
        <v>1046781.608801655</v>
      </c>
      <c r="E174" s="71">
        <f t="shared" si="50"/>
        <v>1070642.7880038689</v>
      </c>
      <c r="F174" s="75">
        <f>INDEX([23]Delta!$F$1:$EE$65554,$L$14,$I174)</f>
        <v>16540.37</v>
      </c>
      <c r="G174" s="76">
        <f t="shared" si="51"/>
        <v>64.72907123624617</v>
      </c>
      <c r="I174" s="77">
        <f t="shared" si="48"/>
        <v>45</v>
      </c>
      <c r="J174" s="73">
        <f t="shared" si="52"/>
        <v>2034</v>
      </c>
      <c r="K174" s="78">
        <f t="shared" si="53"/>
        <v>49096</v>
      </c>
    </row>
    <row r="175" spans="2:11" hidden="1" outlineLevel="1">
      <c r="B175" s="78">
        <f t="shared" si="49"/>
        <v>49126</v>
      </c>
      <c r="C175" s="75">
        <f>IF(F175&lt;&gt;0,-INDEX([23]Delta!$F$1:$EE$65554,$L$13,$I175),0)</f>
        <v>170076.12758028507</v>
      </c>
      <c r="D175" s="71">
        <f>IF(F175&lt;&gt;0,VLOOKUP($J175,'Table 1'!$B$13:$C$33,2,FALSE)/12*1000*Study_MW,0)</f>
        <v>1046781.608801655</v>
      </c>
      <c r="E175" s="71">
        <f t="shared" si="50"/>
        <v>1216857.7363819401</v>
      </c>
      <c r="F175" s="75">
        <f>INDEX([23]Delta!$F$1:$EE$65554,$L$14,$I175)</f>
        <v>12029.79</v>
      </c>
      <c r="G175" s="76">
        <f t="shared" si="51"/>
        <v>101.15369731158566</v>
      </c>
      <c r="I175" s="77">
        <f t="shared" si="48"/>
        <v>46</v>
      </c>
      <c r="J175" s="73">
        <f t="shared" si="52"/>
        <v>2034</v>
      </c>
      <c r="K175" s="78">
        <f t="shared" si="53"/>
        <v>49126</v>
      </c>
    </row>
    <row r="176" spans="2:11" hidden="1" outlineLevel="1">
      <c r="B176" s="78">
        <f t="shared" si="49"/>
        <v>49157</v>
      </c>
      <c r="C176" s="75">
        <f>IF(F176&lt;&gt;0,-INDEX([23]Delta!$F$1:$EE$65554,$L$13,$I176),0)</f>
        <v>270263.08309176564</v>
      </c>
      <c r="D176" s="71">
        <f>IF(F176&lt;&gt;0,VLOOKUP($J176,'Table 1'!$B$13:$C$33,2,FALSE)/12*1000*Study_MW,0)</f>
        <v>1046781.608801655</v>
      </c>
      <c r="E176" s="71">
        <f t="shared" si="50"/>
        <v>1317044.6918934206</v>
      </c>
      <c r="F176" s="75">
        <f>INDEX([23]Delta!$F$1:$EE$65554,$L$14,$I176)</f>
        <v>9611.2199999999993</v>
      </c>
      <c r="G176" s="76">
        <f t="shared" si="51"/>
        <v>137.03199925643369</v>
      </c>
      <c r="I176" s="77">
        <f t="shared" si="48"/>
        <v>47</v>
      </c>
      <c r="J176" s="73">
        <f t="shared" si="52"/>
        <v>2034</v>
      </c>
      <c r="K176" s="78">
        <f t="shared" si="53"/>
        <v>49157</v>
      </c>
    </row>
    <row r="177" spans="2:11" hidden="1" outlineLevel="1">
      <c r="B177" s="78">
        <f t="shared" si="49"/>
        <v>49188</v>
      </c>
      <c r="C177" s="75">
        <f>IF(F177&lt;&gt;0,-INDEX([23]Delta!$F$1:$EE$65554,$L$13,$I177),0)</f>
        <v>26107.967839851975</v>
      </c>
      <c r="D177" s="71">
        <f>IF(F177&lt;&gt;0,VLOOKUP($J177,'Table 1'!$B$13:$C$33,2,FALSE)/12*1000*Study_MW,0)</f>
        <v>1046781.608801655</v>
      </c>
      <c r="E177" s="71">
        <f t="shared" si="50"/>
        <v>1072889.576641507</v>
      </c>
      <c r="F177" s="75">
        <f>INDEX([23]Delta!$F$1:$EE$65554,$L$14,$I177)</f>
        <v>12511.57</v>
      </c>
      <c r="G177" s="76">
        <f t="shared" si="51"/>
        <v>85.751794270543741</v>
      </c>
      <c r="I177" s="77">
        <f t="shared" si="48"/>
        <v>48</v>
      </c>
      <c r="J177" s="73">
        <f t="shared" si="52"/>
        <v>2034</v>
      </c>
      <c r="K177" s="78">
        <f t="shared" si="53"/>
        <v>49188</v>
      </c>
    </row>
    <row r="178" spans="2:11" hidden="1" outlineLevel="1">
      <c r="B178" s="78">
        <f t="shared" si="49"/>
        <v>49218</v>
      </c>
      <c r="C178" s="75">
        <f>IF(F178&lt;&gt;0,-INDEX([23]Delta!$F$1:$EE$65554,$L$13,$I178),0)</f>
        <v>9676.1543916016817</v>
      </c>
      <c r="D178" s="71">
        <f>IF(F178&lt;&gt;0,VLOOKUP($J178,'Table 1'!$B$13:$C$33,2,FALSE)/12*1000*Study_MW,0)</f>
        <v>1046781.608801655</v>
      </c>
      <c r="E178" s="71">
        <f t="shared" si="50"/>
        <v>1056457.7631932567</v>
      </c>
      <c r="F178" s="75">
        <f>INDEX([23]Delta!$F$1:$EE$65554,$L$14,$I178)</f>
        <v>17534.71</v>
      </c>
      <c r="G178" s="76">
        <f t="shared" si="51"/>
        <v>60.249514431276978</v>
      </c>
      <c r="I178" s="77">
        <f t="shared" si="48"/>
        <v>49</v>
      </c>
      <c r="J178" s="73">
        <f t="shared" si="52"/>
        <v>2034</v>
      </c>
      <c r="K178" s="78">
        <f t="shared" si="53"/>
        <v>49218</v>
      </c>
    </row>
    <row r="179" spans="2:11" hidden="1" outlineLevel="1">
      <c r="B179" s="78">
        <f t="shared" si="49"/>
        <v>49249</v>
      </c>
      <c r="C179" s="75">
        <f>IF(F179&lt;&gt;0,-INDEX([23]Delta!$F$1:$EE$65554,$L$13,$I179),0)</f>
        <v>25936.757618576288</v>
      </c>
      <c r="D179" s="71">
        <f>IF(F179&lt;&gt;0,VLOOKUP($J179,'Table 1'!$B$13:$C$33,2,FALSE)/12*1000*Study_MW,0)</f>
        <v>1046781.608801655</v>
      </c>
      <c r="E179" s="71">
        <f t="shared" si="50"/>
        <v>1072718.3664202313</v>
      </c>
      <c r="F179" s="75">
        <f>INDEX([23]Delta!$F$1:$EE$65554,$L$14,$I179)</f>
        <v>15352.42</v>
      </c>
      <c r="G179" s="76">
        <f t="shared" si="51"/>
        <v>69.872916870449828</v>
      </c>
      <c r="I179" s="77">
        <f t="shared" si="48"/>
        <v>50</v>
      </c>
      <c r="J179" s="73">
        <f t="shared" si="52"/>
        <v>2034</v>
      </c>
      <c r="K179" s="78">
        <f t="shared" si="53"/>
        <v>49249</v>
      </c>
    </row>
    <row r="180" spans="2:11" hidden="1" outlineLevel="1">
      <c r="B180" s="82">
        <f t="shared" si="49"/>
        <v>49279</v>
      </c>
      <c r="C180" s="79">
        <f>IF(F180&lt;&gt;0,-INDEX([23]Delta!$F$1:$EE$65554,$L$13,$I180),0)</f>
        <v>23211.051640674472</v>
      </c>
      <c r="D180" s="80">
        <f>IF(F180&lt;&gt;0,VLOOKUP($J180,'Table 1'!$B$13:$C$33,2,FALSE)/12*1000*Study_MW,0)</f>
        <v>1046781.608801655</v>
      </c>
      <c r="E180" s="80">
        <f t="shared" si="50"/>
        <v>1069992.6604423295</v>
      </c>
      <c r="F180" s="79">
        <f>INDEX([23]Delta!$F$1:$EE$65554,$L$14,$I180)</f>
        <v>15433.12</v>
      </c>
      <c r="G180" s="81">
        <f t="shared" si="51"/>
        <v>69.330936352618878</v>
      </c>
      <c r="I180" s="64">
        <f t="shared" si="48"/>
        <v>51</v>
      </c>
      <c r="J180" s="73">
        <f t="shared" si="52"/>
        <v>2034</v>
      </c>
      <c r="K180" s="82">
        <f t="shared" si="53"/>
        <v>49279</v>
      </c>
    </row>
    <row r="181" spans="2:11" outlineLevel="1" collapsed="1">
      <c r="B181" s="74">
        <f t="shared" si="49"/>
        <v>49310</v>
      </c>
      <c r="C181" s="69">
        <f>IF(F181&lt;&gt;0,-INDEX([23]Delta!$F$1:$EE$65554,$L$13,$I181),0)</f>
        <v>11991.613288596272</v>
      </c>
      <c r="D181" s="70">
        <f>IF(F181&lt;&gt;0,VLOOKUP($J181,'Table 1'!$B$13:$C$33,2,FALSE)/12*1000*Study_MW,0)</f>
        <v>1070734.1654536715</v>
      </c>
      <c r="E181" s="70">
        <f t="shared" si="50"/>
        <v>1082725.7787422678</v>
      </c>
      <c r="F181" s="69">
        <f>INDEX([23]Delta!$F$1:$EE$65554,$L$14,$I181)</f>
        <v>21103.33</v>
      </c>
      <c r="G181" s="72">
        <f t="shared" si="51"/>
        <v>51.305920854304397</v>
      </c>
      <c r="I181" s="60">
        <f>I61</f>
        <v>53</v>
      </c>
      <c r="J181" s="73">
        <f t="shared" si="52"/>
        <v>2035</v>
      </c>
      <c r="K181" s="74">
        <f t="shared" si="53"/>
        <v>49310</v>
      </c>
    </row>
    <row r="182" spans="2:11" outlineLevel="1">
      <c r="B182" s="78">
        <f t="shared" si="49"/>
        <v>49341</v>
      </c>
      <c r="C182" s="75">
        <f>IF(F182&lt;&gt;0,-INDEX([23]Delta!$F$1:$EE$65554,$L$13,$I182),0)</f>
        <v>26570.854982733727</v>
      </c>
      <c r="D182" s="71">
        <f>IF(F182&lt;&gt;0,VLOOKUP($J182,'Table 1'!$B$13:$C$33,2,FALSE)/12*1000*Study_MW,0)</f>
        <v>1070734.1654536715</v>
      </c>
      <c r="E182" s="71">
        <f t="shared" si="50"/>
        <v>1097305.0204364052</v>
      </c>
      <c r="F182" s="75">
        <f>INDEX([23]Delta!$F$1:$EE$65554,$L$14,$I182)</f>
        <v>19989.16</v>
      </c>
      <c r="G182" s="76">
        <f t="shared" si="51"/>
        <v>54.895004114050074</v>
      </c>
      <c r="I182" s="77">
        <f t="shared" si="48"/>
        <v>54</v>
      </c>
      <c r="J182" s="73">
        <f t="shared" si="52"/>
        <v>2035</v>
      </c>
      <c r="K182" s="78">
        <f t="shared" si="53"/>
        <v>49341</v>
      </c>
    </row>
    <row r="183" spans="2:11" outlineLevel="1">
      <c r="B183" s="78">
        <f t="shared" si="49"/>
        <v>49369</v>
      </c>
      <c r="C183" s="75">
        <f>IF(F183&lt;&gt;0,-INDEX([23]Delta!$F$1:$EE$65554,$L$13,$I183),0)</f>
        <v>7337.156874448061</v>
      </c>
      <c r="D183" s="71">
        <f>IF(F183&lt;&gt;0,VLOOKUP($J183,'Table 1'!$B$13:$C$33,2,FALSE)/12*1000*Study_MW,0)</f>
        <v>1070734.1654536715</v>
      </c>
      <c r="E183" s="71">
        <f t="shared" si="50"/>
        <v>1078071.3223281195</v>
      </c>
      <c r="F183" s="75">
        <f>INDEX([23]Delta!$F$1:$EE$65554,$L$14,$I183)</f>
        <v>25353.81</v>
      </c>
      <c r="G183" s="76">
        <f t="shared" si="51"/>
        <v>42.52107759457531</v>
      </c>
      <c r="I183" s="77">
        <f t="shared" si="48"/>
        <v>55</v>
      </c>
      <c r="J183" s="73">
        <f t="shared" si="52"/>
        <v>2035</v>
      </c>
      <c r="K183" s="78">
        <f t="shared" si="53"/>
        <v>49369</v>
      </c>
    </row>
    <row r="184" spans="2:11" outlineLevel="1">
      <c r="B184" s="78">
        <f t="shared" si="49"/>
        <v>49400</v>
      </c>
      <c r="C184" s="75">
        <f>IF(F184&lt;&gt;0,-INDEX([23]Delta!$F$1:$EE$65554,$L$13,$I184),0)</f>
        <v>2922.9737741500139</v>
      </c>
      <c r="D184" s="71">
        <f>IF(F184&lt;&gt;0,VLOOKUP($J184,'Table 1'!$B$13:$C$33,2,FALSE)/12*1000*Study_MW,0)</f>
        <v>1070734.1654536715</v>
      </c>
      <c r="E184" s="71">
        <f t="shared" si="50"/>
        <v>1073657.1392278215</v>
      </c>
      <c r="F184" s="75">
        <f>INDEX([23]Delta!$F$1:$EE$65554,$L$14,$I184)</f>
        <v>20477.3</v>
      </c>
      <c r="G184" s="76">
        <f t="shared" si="51"/>
        <v>52.431577367515324</v>
      </c>
      <c r="I184" s="77">
        <f t="shared" si="48"/>
        <v>56</v>
      </c>
      <c r="J184" s="73">
        <f t="shared" si="52"/>
        <v>2035</v>
      </c>
      <c r="K184" s="78">
        <f t="shared" si="53"/>
        <v>49400</v>
      </c>
    </row>
    <row r="185" spans="2:11" outlineLevel="1">
      <c r="B185" s="78">
        <f t="shared" si="49"/>
        <v>49430</v>
      </c>
      <c r="C185" s="75">
        <f>IF(F185&lt;&gt;0,-INDEX([23]Delta!$F$1:$EE$65554,$L$13,$I185),0)</f>
        <v>1822.5130397826433</v>
      </c>
      <c r="D185" s="71">
        <f>IF(F185&lt;&gt;0,VLOOKUP($J185,'Table 1'!$B$13:$C$33,2,FALSE)/12*1000*Study_MW,0)</f>
        <v>1070734.1654536715</v>
      </c>
      <c r="E185" s="71">
        <f t="shared" si="50"/>
        <v>1072556.6784934541</v>
      </c>
      <c r="F185" s="75">
        <f>INDEX([23]Delta!$F$1:$EE$65554,$L$14,$I185)</f>
        <v>20492.39</v>
      </c>
      <c r="G185" s="76">
        <f t="shared" si="51"/>
        <v>52.339267332578295</v>
      </c>
      <c r="I185" s="77">
        <f t="shared" si="48"/>
        <v>57</v>
      </c>
      <c r="J185" s="73">
        <f t="shared" si="52"/>
        <v>2035</v>
      </c>
      <c r="K185" s="78">
        <f t="shared" si="53"/>
        <v>49430</v>
      </c>
    </row>
    <row r="186" spans="2:11" outlineLevel="1">
      <c r="B186" s="78">
        <f t="shared" si="49"/>
        <v>49461</v>
      </c>
      <c r="C186" s="75">
        <f>IF(F186&lt;&gt;0,-INDEX([23]Delta!$F$1:$EE$65554,$L$13,$I186),0)</f>
        <v>9564.7507105469704</v>
      </c>
      <c r="D186" s="71">
        <f>IF(F186&lt;&gt;0,VLOOKUP($J186,'Table 1'!$B$13:$C$33,2,FALSE)/12*1000*Study_MW,0)</f>
        <v>1070734.1654536715</v>
      </c>
      <c r="E186" s="71">
        <f t="shared" si="50"/>
        <v>1080298.9161642184</v>
      </c>
      <c r="F186" s="75">
        <f>INDEX([23]Delta!$F$1:$EE$65554,$L$14,$I186)</f>
        <v>16540.37</v>
      </c>
      <c r="G186" s="76">
        <f t="shared" si="51"/>
        <v>65.312862781438298</v>
      </c>
      <c r="I186" s="77">
        <f t="shared" si="48"/>
        <v>58</v>
      </c>
      <c r="J186" s="73">
        <f t="shared" si="52"/>
        <v>2035</v>
      </c>
      <c r="K186" s="78">
        <f t="shared" si="53"/>
        <v>49461</v>
      </c>
    </row>
    <row r="187" spans="2:11" outlineLevel="1">
      <c r="B187" s="78">
        <f t="shared" si="49"/>
        <v>49491</v>
      </c>
      <c r="C187" s="75">
        <f>IF(F187&lt;&gt;0,-INDEX([23]Delta!$F$1:$EE$65554,$L$13,$I187),0)</f>
        <v>199355.89980709553</v>
      </c>
      <c r="D187" s="71">
        <f>IF(F187&lt;&gt;0,VLOOKUP($J187,'Table 1'!$B$13:$C$33,2,FALSE)/12*1000*Study_MW,0)</f>
        <v>1070734.1654536715</v>
      </c>
      <c r="E187" s="71">
        <f t="shared" si="50"/>
        <v>1270090.065260767</v>
      </c>
      <c r="F187" s="75">
        <f>INDEX([23]Delta!$F$1:$EE$65554,$L$14,$I187)</f>
        <v>12029.79</v>
      </c>
      <c r="G187" s="76">
        <f t="shared" si="51"/>
        <v>105.57873955079573</v>
      </c>
      <c r="I187" s="77">
        <f t="shared" si="48"/>
        <v>59</v>
      </c>
      <c r="J187" s="73">
        <f t="shared" si="52"/>
        <v>2035</v>
      </c>
      <c r="K187" s="78">
        <f t="shared" si="53"/>
        <v>49491</v>
      </c>
    </row>
    <row r="188" spans="2:11" outlineLevel="1">
      <c r="B188" s="78">
        <f t="shared" si="49"/>
        <v>49522</v>
      </c>
      <c r="C188" s="75">
        <f>IF(F188&lt;&gt;0,-INDEX([23]Delta!$F$1:$EE$65554,$L$13,$I188),0)</f>
        <v>355873.22966971993</v>
      </c>
      <c r="D188" s="71">
        <f>IF(F188&lt;&gt;0,VLOOKUP($J188,'Table 1'!$B$13:$C$33,2,FALSE)/12*1000*Study_MW,0)</f>
        <v>1070734.1654536715</v>
      </c>
      <c r="E188" s="71">
        <f t="shared" si="50"/>
        <v>1426607.3951233914</v>
      </c>
      <c r="F188" s="75">
        <f>INDEX([23]Delta!$F$1:$EE$65554,$L$14,$I188)</f>
        <v>9611.2199999999993</v>
      </c>
      <c r="G188" s="76">
        <f t="shared" si="51"/>
        <v>148.43145772580291</v>
      </c>
      <c r="I188" s="77">
        <f t="shared" si="48"/>
        <v>60</v>
      </c>
      <c r="J188" s="73">
        <f t="shared" si="52"/>
        <v>2035</v>
      </c>
      <c r="K188" s="78">
        <f t="shared" si="53"/>
        <v>49522</v>
      </c>
    </row>
    <row r="189" spans="2:11" outlineLevel="1">
      <c r="B189" s="78">
        <f t="shared" si="49"/>
        <v>49553</v>
      </c>
      <c r="C189" s="75">
        <f>IF(F189&lt;&gt;0,-INDEX([23]Delta!$F$1:$EE$65554,$L$13,$I189),0)</f>
        <v>33037.947962448001</v>
      </c>
      <c r="D189" s="71">
        <f>IF(F189&lt;&gt;0,VLOOKUP($J189,'Table 1'!$B$13:$C$33,2,FALSE)/12*1000*Study_MW,0)</f>
        <v>1070734.1654536715</v>
      </c>
      <c r="E189" s="71">
        <f t="shared" si="50"/>
        <v>1103772.1134161195</v>
      </c>
      <c r="F189" s="75">
        <f>INDEX([23]Delta!$F$1:$EE$65554,$L$14,$I189)</f>
        <v>12511.57</v>
      </c>
      <c r="G189" s="76">
        <f t="shared" si="51"/>
        <v>88.220112537125203</v>
      </c>
      <c r="I189" s="77">
        <f t="shared" si="48"/>
        <v>61</v>
      </c>
      <c r="J189" s="73">
        <f t="shared" si="52"/>
        <v>2035</v>
      </c>
      <c r="K189" s="78">
        <f t="shared" si="53"/>
        <v>49553</v>
      </c>
    </row>
    <row r="190" spans="2:11" outlineLevel="1">
      <c r="B190" s="78">
        <f t="shared" si="49"/>
        <v>49583</v>
      </c>
      <c r="C190" s="75">
        <f>IF(F190&lt;&gt;0,-INDEX([23]Delta!$F$1:$EE$65554,$L$13,$I190),0)</f>
        <v>35830.705793961883</v>
      </c>
      <c r="D190" s="71">
        <f>IF(F190&lt;&gt;0,VLOOKUP($J190,'Table 1'!$B$13:$C$33,2,FALSE)/12*1000*Study_MW,0)</f>
        <v>1070734.1654536715</v>
      </c>
      <c r="E190" s="71">
        <f t="shared" si="50"/>
        <v>1106564.8712476334</v>
      </c>
      <c r="F190" s="75">
        <f>INDEX([23]Delta!$F$1:$EE$65554,$L$14,$I190)</f>
        <v>17534.71</v>
      </c>
      <c r="G190" s="76">
        <f t="shared" si="51"/>
        <v>63.107109912147585</v>
      </c>
      <c r="I190" s="77">
        <f t="shared" si="48"/>
        <v>62</v>
      </c>
      <c r="J190" s="73">
        <f t="shared" si="52"/>
        <v>2035</v>
      </c>
      <c r="K190" s="78">
        <f t="shared" si="53"/>
        <v>49583</v>
      </c>
    </row>
    <row r="191" spans="2:11" outlineLevel="1">
      <c r="B191" s="78">
        <f t="shared" si="49"/>
        <v>49614</v>
      </c>
      <c r="C191" s="75">
        <f>IF(F191&lt;&gt;0,-INDEX([23]Delta!$F$1:$EE$65554,$L$13,$I191),0)</f>
        <v>11579.310131162405</v>
      </c>
      <c r="D191" s="71">
        <f>IF(F191&lt;&gt;0,VLOOKUP($J191,'Table 1'!$B$13:$C$33,2,FALSE)/12*1000*Study_MW,0)</f>
        <v>1070734.1654536715</v>
      </c>
      <c r="E191" s="71">
        <f t="shared" si="50"/>
        <v>1082313.4755848339</v>
      </c>
      <c r="F191" s="75">
        <f>INDEX([23]Delta!$F$1:$EE$65554,$L$14,$I191)</f>
        <v>15352.42</v>
      </c>
      <c r="G191" s="76">
        <f t="shared" si="51"/>
        <v>70.497906882747728</v>
      </c>
      <c r="I191" s="77">
        <f t="shared" si="48"/>
        <v>63</v>
      </c>
      <c r="J191" s="73">
        <f t="shared" si="52"/>
        <v>2035</v>
      </c>
      <c r="K191" s="78">
        <f t="shared" si="53"/>
        <v>49614</v>
      </c>
    </row>
    <row r="192" spans="2:11" outlineLevel="1">
      <c r="B192" s="82">
        <f t="shared" si="49"/>
        <v>49644</v>
      </c>
      <c r="C192" s="79">
        <f>IF(F192&lt;&gt;0,-INDEX([23]Delta!$F$1:$EE$65554,$L$13,$I192),0)</f>
        <v>37839.72291341424</v>
      </c>
      <c r="D192" s="80">
        <f>IF(F192&lt;&gt;0,VLOOKUP($J192,'Table 1'!$B$13:$C$33,2,FALSE)/12*1000*Study_MW,0)</f>
        <v>1070734.1654536715</v>
      </c>
      <c r="E192" s="80">
        <f t="shared" si="50"/>
        <v>1108573.8883670857</v>
      </c>
      <c r="F192" s="79">
        <f>INDEX([23]Delta!$F$1:$EE$65554,$L$14,$I192)</f>
        <v>15433.12</v>
      </c>
      <c r="G192" s="81">
        <f t="shared" si="51"/>
        <v>71.830834488884008</v>
      </c>
      <c r="I192" s="64">
        <f t="shared" si="48"/>
        <v>64</v>
      </c>
      <c r="J192" s="73">
        <f t="shared" si="52"/>
        <v>2035</v>
      </c>
      <c r="K192" s="82">
        <f t="shared" si="53"/>
        <v>49644</v>
      </c>
    </row>
    <row r="193" spans="2:20" hidden="1">
      <c r="B193" s="74">
        <f t="shared" si="49"/>
        <v>49675</v>
      </c>
      <c r="C193" s="69">
        <f>IF(F193&lt;&gt;0,-INDEX([23]Delta!$F$1:$EE$65554,$L$13,$I193),0)</f>
        <v>16508.622703492641</v>
      </c>
      <c r="D193" s="70">
        <f>IF(F193&lt;&gt;0,VLOOKUP($J193,'Table 1'!$B$13:$C$33,2,FALSE)/12*1000*Study_MW,0)</f>
        <v>1095288.4761885172</v>
      </c>
      <c r="E193" s="70">
        <f t="shared" ref="E193:E216" si="54">C193+D193</f>
        <v>1111797.0988920098</v>
      </c>
      <c r="F193" s="69">
        <f>INDEX([23]Delta!$F$1:$EE$65554,$L$14,$I193)</f>
        <v>21103.33</v>
      </c>
      <c r="G193" s="72">
        <f t="shared" ref="G193:G216" si="55">IF(ISNUMBER($F193),E193/$F193,"")</f>
        <v>52.683491131115787</v>
      </c>
      <c r="I193" s="60">
        <f>I73</f>
        <v>66</v>
      </c>
      <c r="J193" s="73">
        <f t="shared" ref="J193:J228" si="56">YEAR(B193)</f>
        <v>2036</v>
      </c>
      <c r="K193" s="74">
        <f t="shared" ref="K193:K228" si="57">IF(ISNUMBER(F193),IF(F193&lt;&gt;0,B193,""),"")</f>
        <v>49675</v>
      </c>
      <c r="M193" s="41">
        <f>VLOOKUP(J193,'[20]Inflation Forecast'!$B$6:$C$61,2,FALSE)</f>
        <v>2.3E-2</v>
      </c>
    </row>
    <row r="194" spans="2:20" hidden="1">
      <c r="B194" s="78">
        <f t="shared" si="49"/>
        <v>49706</v>
      </c>
      <c r="C194" s="75">
        <f>IF(F194&lt;&gt;0,-INDEX([23]Delta!$F$1:$EE$65554,$L$13,$I194),0)</f>
        <v>27723.914071604609</v>
      </c>
      <c r="D194" s="71">
        <f>IF(F194&lt;&gt;0,VLOOKUP($J194,'Table 1'!$B$13:$C$33,2,FALSE)/12*1000*Study_MW,0)</f>
        <v>1095288.4761885172</v>
      </c>
      <c r="E194" s="71">
        <f t="shared" si="54"/>
        <v>1123012.3902601218</v>
      </c>
      <c r="F194" s="75">
        <f>INDEX([23]Delta!$F$1:$EE$65554,$L$14,$I194)</f>
        <v>20152.009999999998</v>
      </c>
      <c r="G194" s="76">
        <f t="shared" si="55"/>
        <v>55.727065948266294</v>
      </c>
      <c r="I194" s="77">
        <f t="shared" si="48"/>
        <v>67</v>
      </c>
      <c r="J194" s="73">
        <f t="shared" si="56"/>
        <v>2036</v>
      </c>
      <c r="K194" s="78">
        <f t="shared" si="57"/>
        <v>49706</v>
      </c>
      <c r="M194" s="41">
        <f>VLOOKUP(J194,'[20]Inflation Forecast'!$B$6:$C$61,2,FALSE)</f>
        <v>2.3E-2</v>
      </c>
    </row>
    <row r="195" spans="2:20" hidden="1">
      <c r="B195" s="78">
        <f t="shared" si="49"/>
        <v>49735</v>
      </c>
      <c r="C195" s="75">
        <f>IF(F195&lt;&gt;0,-INDEX([23]Delta!$F$1:$EE$65554,$L$13,$I195),0)</f>
        <v>14037.989864304662</v>
      </c>
      <c r="D195" s="71">
        <f>IF(F195&lt;&gt;0,VLOOKUP($J195,'Table 1'!$B$13:$C$33,2,FALSE)/12*1000*Study_MW,0)</f>
        <v>1095288.4761885172</v>
      </c>
      <c r="E195" s="71">
        <f t="shared" si="54"/>
        <v>1109326.4660528218</v>
      </c>
      <c r="F195" s="75">
        <f>INDEX([23]Delta!$F$1:$EE$65554,$L$14,$I195)</f>
        <v>25353.81</v>
      </c>
      <c r="G195" s="76">
        <f t="shared" si="55"/>
        <v>43.75383684159587</v>
      </c>
      <c r="I195" s="77">
        <f t="shared" si="48"/>
        <v>68</v>
      </c>
      <c r="J195" s="73">
        <f t="shared" si="56"/>
        <v>2036</v>
      </c>
      <c r="K195" s="78">
        <f t="shared" si="57"/>
        <v>49735</v>
      </c>
      <c r="M195" s="41">
        <f>VLOOKUP(J195,'[20]Inflation Forecast'!$B$6:$C$61,2,FALSE)</f>
        <v>2.3E-2</v>
      </c>
    </row>
    <row r="196" spans="2:20" hidden="1">
      <c r="B196" s="78">
        <f t="shared" si="49"/>
        <v>49766</v>
      </c>
      <c r="C196" s="75">
        <f>IF(F196&lt;&gt;0,-INDEX([23]Delta!$F$1:$EE$65554,$L$13,$I196),0)</f>
        <v>6935.3708862662315</v>
      </c>
      <c r="D196" s="71">
        <f>IF(F196&lt;&gt;0,VLOOKUP($J196,'Table 1'!$B$13:$C$33,2,FALSE)/12*1000*Study_MW,0)</f>
        <v>1095288.4761885172</v>
      </c>
      <c r="E196" s="71">
        <f t="shared" si="54"/>
        <v>1102223.8470747834</v>
      </c>
      <c r="F196" s="75">
        <f>INDEX([23]Delta!$F$1:$EE$65554,$L$14,$I196)</f>
        <v>20477.3</v>
      </c>
      <c r="G196" s="76">
        <f t="shared" si="55"/>
        <v>53.826620065867253</v>
      </c>
      <c r="I196" s="77">
        <f t="shared" si="48"/>
        <v>69</v>
      </c>
      <c r="J196" s="73">
        <f t="shared" si="56"/>
        <v>2036</v>
      </c>
      <c r="K196" s="78">
        <f t="shared" si="57"/>
        <v>49766</v>
      </c>
      <c r="M196" s="41">
        <f>VLOOKUP(J196,'[20]Inflation Forecast'!$B$6:$C$61,2,FALSE)</f>
        <v>2.3E-2</v>
      </c>
    </row>
    <row r="197" spans="2:20" hidden="1">
      <c r="B197" s="78">
        <f t="shared" si="49"/>
        <v>49796</v>
      </c>
      <c r="C197" s="75">
        <f>IF(F197&lt;&gt;0,-INDEX([23]Delta!$F$1:$EE$65554,$L$13,$I197),0)</f>
        <v>-3522.4286189079285</v>
      </c>
      <c r="D197" s="71">
        <f>IF(F197&lt;&gt;0,VLOOKUP($J197,'Table 1'!$B$13:$C$33,2,FALSE)/12*1000*Study_MW,0)</f>
        <v>1095288.4761885172</v>
      </c>
      <c r="E197" s="71">
        <f t="shared" si="54"/>
        <v>1091766.0475696092</v>
      </c>
      <c r="F197" s="75">
        <f>INDEX([23]Delta!$F$1:$EE$65554,$L$14,$I197)</f>
        <v>20492.39</v>
      </c>
      <c r="G197" s="76">
        <f t="shared" si="55"/>
        <v>53.276657704133548</v>
      </c>
      <c r="I197" s="77">
        <f t="shared" si="48"/>
        <v>70</v>
      </c>
      <c r="J197" s="73">
        <f t="shared" si="56"/>
        <v>2036</v>
      </c>
      <c r="K197" s="78">
        <f t="shared" si="57"/>
        <v>49796</v>
      </c>
      <c r="M197" s="41">
        <f>VLOOKUP(J197,'[20]Inflation Forecast'!$B$6:$C$61,2,FALSE)</f>
        <v>2.3E-2</v>
      </c>
    </row>
    <row r="198" spans="2:20" hidden="1">
      <c r="B198" s="78">
        <f t="shared" si="49"/>
        <v>49827</v>
      </c>
      <c r="C198" s="75">
        <f>IF(F198&lt;&gt;0,-INDEX([23]Delta!$F$1:$EE$65554,$L$13,$I198),0)</f>
        <v>12992.52121527493</v>
      </c>
      <c r="D198" s="71">
        <f>IF(F198&lt;&gt;0,VLOOKUP($J198,'Table 1'!$B$13:$C$33,2,FALSE)/12*1000*Study_MW,0)</f>
        <v>1095288.4761885172</v>
      </c>
      <c r="E198" s="71">
        <f t="shared" si="54"/>
        <v>1108280.9974037921</v>
      </c>
      <c r="F198" s="75">
        <f>INDEX([23]Delta!$F$1:$EE$65554,$L$14,$I198)</f>
        <v>16540.37</v>
      </c>
      <c r="G198" s="76">
        <f t="shared" si="55"/>
        <v>67.004607357863947</v>
      </c>
      <c r="I198" s="77">
        <f t="shared" ref="I198:I204" si="58">I78</f>
        <v>71</v>
      </c>
      <c r="J198" s="73">
        <f t="shared" si="56"/>
        <v>2036</v>
      </c>
      <c r="K198" s="78">
        <f t="shared" si="57"/>
        <v>49827</v>
      </c>
      <c r="M198" s="41">
        <f>VLOOKUP(J198,'[20]Inflation Forecast'!$B$6:$C$61,2,FALSE)</f>
        <v>2.3E-2</v>
      </c>
    </row>
    <row r="199" spans="2:20" hidden="1">
      <c r="B199" s="78">
        <f t="shared" si="49"/>
        <v>49857</v>
      </c>
      <c r="C199" s="75">
        <f>IF(F199&lt;&gt;0,-INDEX([23]Delta!$F$1:$EE$65554,$L$13,$I199),0)</f>
        <v>218157.35665601492</v>
      </c>
      <c r="D199" s="71">
        <f>IF(F199&lt;&gt;0,VLOOKUP($J199,'Table 1'!$B$13:$C$33,2,FALSE)/12*1000*Study_MW,0)</f>
        <v>1095288.4761885172</v>
      </c>
      <c r="E199" s="71">
        <f t="shared" si="54"/>
        <v>1313445.8328445321</v>
      </c>
      <c r="F199" s="75">
        <f>INDEX([23]Delta!$F$1:$EE$65554,$L$14,$I199)</f>
        <v>12029.79</v>
      </c>
      <c r="G199" s="76">
        <f t="shared" si="55"/>
        <v>109.18277316931817</v>
      </c>
      <c r="I199" s="77">
        <f t="shared" si="58"/>
        <v>72</v>
      </c>
      <c r="J199" s="73">
        <f t="shared" si="56"/>
        <v>2036</v>
      </c>
      <c r="K199" s="78">
        <f t="shared" si="57"/>
        <v>49857</v>
      </c>
      <c r="M199" s="41">
        <f>VLOOKUP(J199,'[20]Inflation Forecast'!$B$6:$C$61,2,FALSE)</f>
        <v>2.3E-2</v>
      </c>
    </row>
    <row r="200" spans="2:20" hidden="1">
      <c r="B200" s="78">
        <f t="shared" si="49"/>
        <v>49888</v>
      </c>
      <c r="C200" s="75">
        <f>IF(F200&lt;&gt;0,-INDEX([23]Delta!$F$1:$EE$65554,$L$13,$I200),0)</f>
        <v>295760.89762279391</v>
      </c>
      <c r="D200" s="71">
        <f>IF(F200&lt;&gt;0,VLOOKUP($J200,'Table 1'!$B$13:$C$33,2,FALSE)/12*1000*Study_MW,0)</f>
        <v>1095288.4761885172</v>
      </c>
      <c r="E200" s="71">
        <f t="shared" si="54"/>
        <v>1391049.3738113111</v>
      </c>
      <c r="F200" s="75">
        <f>INDEX([23]Delta!$F$1:$EE$65554,$L$14,$I200)</f>
        <v>9611.2199999999993</v>
      </c>
      <c r="G200" s="76">
        <f t="shared" si="55"/>
        <v>144.73182112274105</v>
      </c>
      <c r="I200" s="77">
        <f t="shared" si="58"/>
        <v>73</v>
      </c>
      <c r="J200" s="73">
        <f t="shared" si="56"/>
        <v>2036</v>
      </c>
      <c r="K200" s="78">
        <f t="shared" si="57"/>
        <v>49888</v>
      </c>
      <c r="M200" s="41">
        <f>VLOOKUP(J200,'[20]Inflation Forecast'!$B$6:$C$61,2,FALSE)</f>
        <v>2.3E-2</v>
      </c>
    </row>
    <row r="201" spans="2:20" hidden="1">
      <c r="B201" s="78">
        <f t="shared" si="49"/>
        <v>49919</v>
      </c>
      <c r="C201" s="75">
        <f>IF(F201&lt;&gt;0,-INDEX([23]Delta!$F$1:$EE$65554,$L$13,$I201),0)</f>
        <v>38514.175913393497</v>
      </c>
      <c r="D201" s="71">
        <f>IF(F201&lt;&gt;0,VLOOKUP($J201,'Table 1'!$B$13:$C$33,2,FALSE)/12*1000*Study_MW,0)</f>
        <v>1095288.4761885172</v>
      </c>
      <c r="E201" s="71">
        <f t="shared" si="54"/>
        <v>1133802.6521019107</v>
      </c>
      <c r="F201" s="75">
        <f>INDEX([23]Delta!$F$1:$EE$65554,$L$14,$I201)</f>
        <v>12511.57</v>
      </c>
      <c r="G201" s="76">
        <f t="shared" si="55"/>
        <v>90.620333987014476</v>
      </c>
      <c r="I201" s="77">
        <f t="shared" si="58"/>
        <v>74</v>
      </c>
      <c r="J201" s="73">
        <f t="shared" si="56"/>
        <v>2036</v>
      </c>
      <c r="K201" s="78">
        <f t="shared" si="57"/>
        <v>49919</v>
      </c>
      <c r="M201" s="41">
        <f>VLOOKUP(J201,'[20]Inflation Forecast'!$B$6:$C$61,2,FALSE)</f>
        <v>2.3E-2</v>
      </c>
    </row>
    <row r="202" spans="2:20" hidden="1">
      <c r="B202" s="78">
        <f t="shared" si="49"/>
        <v>49949</v>
      </c>
      <c r="C202" s="75">
        <f>IF(F202&lt;&gt;0,-INDEX([23]Delta!$F$1:$EE$65554,$L$13,$I202),0)</f>
        <v>35929.69555683434</v>
      </c>
      <c r="D202" s="71">
        <f>IF(F202&lt;&gt;0,VLOOKUP($J202,'Table 1'!$B$13:$C$33,2,FALSE)/12*1000*Study_MW,0)</f>
        <v>1095288.4761885172</v>
      </c>
      <c r="E202" s="71">
        <f t="shared" si="54"/>
        <v>1131218.1717453515</v>
      </c>
      <c r="F202" s="75">
        <f>INDEX([23]Delta!$F$1:$EE$65554,$L$14,$I202)</f>
        <v>17534.71</v>
      </c>
      <c r="G202" s="76">
        <f t="shared" si="55"/>
        <v>64.513081296773748</v>
      </c>
      <c r="I202" s="77">
        <f t="shared" si="58"/>
        <v>75</v>
      </c>
      <c r="J202" s="73">
        <f t="shared" si="56"/>
        <v>2036</v>
      </c>
      <c r="K202" s="78">
        <f t="shared" si="57"/>
        <v>49949</v>
      </c>
      <c r="M202" s="41">
        <f>VLOOKUP(J202,'[20]Inflation Forecast'!$B$6:$C$61,2,FALSE)</f>
        <v>2.3E-2</v>
      </c>
    </row>
    <row r="203" spans="2:20" hidden="1">
      <c r="B203" s="78">
        <f t="shared" si="49"/>
        <v>49980</v>
      </c>
      <c r="C203" s="75">
        <f>IF(F203&lt;&gt;0,-INDEX([23]Delta!$F$1:$EE$65554,$L$13,$I203),0)</f>
        <v>11957.197042569518</v>
      </c>
      <c r="D203" s="71">
        <f>IF(F203&lt;&gt;0,VLOOKUP($J203,'Table 1'!$B$13:$C$33,2,FALSE)/12*1000*Study_MW,0)</f>
        <v>1095288.4761885172</v>
      </c>
      <c r="E203" s="71">
        <f t="shared" si="54"/>
        <v>1107245.6732310867</v>
      </c>
      <c r="F203" s="75">
        <f>INDEX([23]Delta!$F$1:$EE$65554,$L$14,$I203)</f>
        <v>15352.42</v>
      </c>
      <c r="G203" s="76">
        <f t="shared" si="55"/>
        <v>72.121898256502021</v>
      </c>
      <c r="I203" s="77">
        <f t="shared" si="58"/>
        <v>76</v>
      </c>
      <c r="J203" s="73">
        <f t="shared" si="56"/>
        <v>2036</v>
      </c>
      <c r="K203" s="78">
        <f t="shared" si="57"/>
        <v>49980</v>
      </c>
      <c r="M203" s="41">
        <f>VLOOKUP(J203,'[20]Inflation Forecast'!$B$6:$C$61,2,FALSE)</f>
        <v>2.3E-2</v>
      </c>
    </row>
    <row r="204" spans="2:20" hidden="1">
      <c r="B204" s="82">
        <f t="shared" si="49"/>
        <v>50010</v>
      </c>
      <c r="C204" s="79">
        <f>IF(F204&lt;&gt;0,-INDEX([23]Delta!$F$1:$EE$65554,$L$13,$I204),0)</f>
        <v>42976.485862925649</v>
      </c>
      <c r="D204" s="80">
        <f>IF(F204&lt;&gt;0,VLOOKUP($J204,'Table 1'!$B$13:$C$33,2,FALSE)/12*1000*Study_MW,0)</f>
        <v>1095288.4761885172</v>
      </c>
      <c r="E204" s="80">
        <f t="shared" si="54"/>
        <v>1138264.9620514428</v>
      </c>
      <c r="F204" s="79">
        <f>INDEX([23]Delta!$F$1:$EE$65554,$L$14,$I204)</f>
        <v>15433.12</v>
      </c>
      <c r="G204" s="81">
        <f t="shared" si="55"/>
        <v>73.754688750650729</v>
      </c>
      <c r="I204" s="64">
        <f t="shared" si="58"/>
        <v>77</v>
      </c>
      <c r="J204" s="73">
        <f t="shared" si="56"/>
        <v>2036</v>
      </c>
      <c r="K204" s="82">
        <f t="shared" si="57"/>
        <v>50010</v>
      </c>
      <c r="M204" s="41">
        <f>VLOOKUP(J204,'[20]Inflation Forecast'!$B$6:$C$61,2,FALSE)</f>
        <v>2.3E-2</v>
      </c>
    </row>
    <row r="205" spans="2:20" hidden="1" outlineLevel="1">
      <c r="B205" s="74">
        <f t="shared" si="49"/>
        <v>50041</v>
      </c>
      <c r="C205" s="69">
        <f>IF(F205&lt;&gt;0,-INDEX([23]Delta!$F$1:$EE$65554,$L$13,$I205),0)</f>
        <v>-1172.1944615542889</v>
      </c>
      <c r="D205" s="70">
        <f>IF(F205&lt;&gt;0,VLOOKUP($J205,'Table 1'!$B$13:$C$33,2,FALSE)/12*1000*Study_MW,0)</f>
        <v>1120414.159285397</v>
      </c>
      <c r="E205" s="70">
        <f t="shared" si="54"/>
        <v>1119241.9648238427</v>
      </c>
      <c r="F205" s="69">
        <f>INDEX([23]Delta!$F$1:$EE$65554,$L$14,$I205)</f>
        <v>21103.33</v>
      </c>
      <c r="G205" s="72">
        <f t="shared" si="55"/>
        <v>53.036272703115699</v>
      </c>
      <c r="I205" s="60">
        <f>I85</f>
        <v>79</v>
      </c>
      <c r="J205" s="73">
        <f t="shared" si="56"/>
        <v>2037</v>
      </c>
      <c r="K205" s="74">
        <f t="shared" si="57"/>
        <v>50041</v>
      </c>
      <c r="M205" s="41">
        <f>VLOOKUP(J205,'[20]Inflation Forecast'!$B$6:$C$61,2,FALSE)</f>
        <v>2.3E-2</v>
      </c>
      <c r="T205" s="173"/>
    </row>
    <row r="206" spans="2:20" hidden="1" outlineLevel="1">
      <c r="B206" s="78">
        <f t="shared" ref="B206:B228" si="59">EDATE(B205,1)</f>
        <v>50072</v>
      </c>
      <c r="C206" s="75">
        <f>IF(F206&lt;&gt;0,-INDEX([23]Delta!$F$1:$EE$65554,$L$13,$I206),0)</f>
        <v>20081.196343407035</v>
      </c>
      <c r="D206" s="71">
        <f>IF(F206&lt;&gt;0,VLOOKUP($J206,'Table 1'!$B$13:$C$33,2,FALSE)/12*1000*Study_MW,0)</f>
        <v>1120414.159285397</v>
      </c>
      <c r="E206" s="71">
        <f t="shared" si="54"/>
        <v>1140495.3556288041</v>
      </c>
      <c r="F206" s="75">
        <f>INDEX([23]Delta!$F$1:$EE$65554,$L$14,$I206)</f>
        <v>19989.16</v>
      </c>
      <c r="G206" s="76">
        <f t="shared" si="55"/>
        <v>57.055691966486037</v>
      </c>
      <c r="I206" s="77">
        <f t="shared" ref="I206:I216" si="60">I86</f>
        <v>80</v>
      </c>
      <c r="J206" s="73">
        <f t="shared" si="56"/>
        <v>2037</v>
      </c>
      <c r="K206" s="78">
        <f t="shared" si="57"/>
        <v>50072</v>
      </c>
      <c r="M206" s="41">
        <f>VLOOKUP(J206,'[20]Inflation Forecast'!$B$6:$C$61,2,FALSE)</f>
        <v>2.3E-2</v>
      </c>
      <c r="T206" s="173"/>
    </row>
    <row r="207" spans="2:20" hidden="1" outlineLevel="1">
      <c r="B207" s="78">
        <f t="shared" si="59"/>
        <v>50100</v>
      </c>
      <c r="C207" s="75">
        <f>IF(F207&lt;&gt;0,-INDEX([23]Delta!$F$1:$EE$65554,$L$13,$I207),0)</f>
        <v>11345.976296961308</v>
      </c>
      <c r="D207" s="71">
        <f>IF(F207&lt;&gt;0,VLOOKUP($J207,'Table 1'!$B$13:$C$33,2,FALSE)/12*1000*Study_MW,0)</f>
        <v>1120414.159285397</v>
      </c>
      <c r="E207" s="71">
        <f t="shared" si="54"/>
        <v>1131760.1355823583</v>
      </c>
      <c r="F207" s="75">
        <f>INDEX([23]Delta!$F$1:$EE$65554,$L$14,$I207)</f>
        <v>25353.81</v>
      </c>
      <c r="G207" s="76">
        <f t="shared" si="55"/>
        <v>44.638661234045621</v>
      </c>
      <c r="I207" s="77">
        <f t="shared" si="60"/>
        <v>81</v>
      </c>
      <c r="J207" s="73">
        <f t="shared" si="56"/>
        <v>2037</v>
      </c>
      <c r="K207" s="78">
        <f t="shared" si="57"/>
        <v>50100</v>
      </c>
      <c r="M207" s="41">
        <f>VLOOKUP(J207,'[20]Inflation Forecast'!$B$6:$C$61,2,FALSE)</f>
        <v>2.3E-2</v>
      </c>
      <c r="T207" s="173"/>
    </row>
    <row r="208" spans="2:20" hidden="1" outlineLevel="1">
      <c r="B208" s="78">
        <f t="shared" si="59"/>
        <v>50131</v>
      </c>
      <c r="C208" s="75">
        <f>IF(F208&lt;&gt;0,-INDEX([23]Delta!$F$1:$EE$65554,$L$13,$I208),0)</f>
        <v>-2206.6286874264479</v>
      </c>
      <c r="D208" s="71">
        <f>IF(F208&lt;&gt;0,VLOOKUP($J208,'Table 1'!$B$13:$C$33,2,FALSE)/12*1000*Study_MW,0)</f>
        <v>1120414.159285397</v>
      </c>
      <c r="E208" s="71">
        <f t="shared" si="54"/>
        <v>1118207.5305979706</v>
      </c>
      <c r="F208" s="75">
        <f>INDEX([23]Delta!$F$1:$EE$65554,$L$14,$I208)</f>
        <v>20477.3</v>
      </c>
      <c r="G208" s="76">
        <f t="shared" si="55"/>
        <v>54.607176268256588</v>
      </c>
      <c r="I208" s="77">
        <f t="shared" si="60"/>
        <v>82</v>
      </c>
      <c r="J208" s="73">
        <f t="shared" si="56"/>
        <v>2037</v>
      </c>
      <c r="K208" s="78">
        <f t="shared" si="57"/>
        <v>50131</v>
      </c>
      <c r="M208" s="41">
        <f>VLOOKUP(J208,'[20]Inflation Forecast'!$B$6:$C$61,2,FALSE)</f>
        <v>2.3E-2</v>
      </c>
      <c r="T208" s="173"/>
    </row>
    <row r="209" spans="2:20" hidden="1" outlineLevel="1">
      <c r="B209" s="78">
        <f t="shared" si="59"/>
        <v>50161</v>
      </c>
      <c r="C209" s="75">
        <f>IF(F209&lt;&gt;0,-INDEX([23]Delta!$F$1:$EE$65554,$L$13,$I209),0)</f>
        <v>-187.39779475331306</v>
      </c>
      <c r="D209" s="71">
        <f>IF(F209&lt;&gt;0,VLOOKUP($J209,'Table 1'!$B$13:$C$33,2,FALSE)/12*1000*Study_MW,0)</f>
        <v>1120414.159285397</v>
      </c>
      <c r="E209" s="71">
        <f t="shared" si="54"/>
        <v>1120226.7614906437</v>
      </c>
      <c r="F209" s="75">
        <f>INDEX([23]Delta!$F$1:$EE$65554,$L$14,$I209)</f>
        <v>20492.39</v>
      </c>
      <c r="G209" s="76">
        <f t="shared" si="55"/>
        <v>54.665500778125136</v>
      </c>
      <c r="I209" s="77">
        <f t="shared" si="60"/>
        <v>83</v>
      </c>
      <c r="J209" s="73">
        <f t="shared" si="56"/>
        <v>2037</v>
      </c>
      <c r="K209" s="78">
        <f t="shared" si="57"/>
        <v>50161</v>
      </c>
      <c r="M209" s="41">
        <f>VLOOKUP(J209,'[20]Inflation Forecast'!$B$6:$C$61,2,FALSE)</f>
        <v>2.3E-2</v>
      </c>
      <c r="T209" s="173"/>
    </row>
    <row r="210" spans="2:20" hidden="1" outlineLevel="1">
      <c r="B210" s="78">
        <f t="shared" si="59"/>
        <v>50192</v>
      </c>
      <c r="C210" s="75">
        <f>IF(F210&lt;&gt;0,-INDEX([23]Delta!$F$1:$EE$65554,$L$13,$I210),0)</f>
        <v>2548.7713696360588</v>
      </c>
      <c r="D210" s="71">
        <f>IF(F210&lt;&gt;0,VLOOKUP($J210,'Table 1'!$B$13:$C$33,2,FALSE)/12*1000*Study_MW,0)</f>
        <v>1120414.159285397</v>
      </c>
      <c r="E210" s="71">
        <f t="shared" si="54"/>
        <v>1122962.9306550331</v>
      </c>
      <c r="F210" s="75">
        <f>INDEX([23]Delta!$F$1:$EE$65554,$L$14,$I210)</f>
        <v>16540.37</v>
      </c>
      <c r="G210" s="76">
        <f t="shared" si="55"/>
        <v>67.892249729300687</v>
      </c>
      <c r="I210" s="77">
        <f t="shared" si="60"/>
        <v>84</v>
      </c>
      <c r="J210" s="73">
        <f t="shared" si="56"/>
        <v>2037</v>
      </c>
      <c r="K210" s="78">
        <f t="shared" si="57"/>
        <v>50192</v>
      </c>
      <c r="M210" s="41">
        <f>VLOOKUP(J210,'[20]Inflation Forecast'!$B$6:$C$61,2,FALSE)</f>
        <v>2.3E-2</v>
      </c>
      <c r="T210" s="173"/>
    </row>
    <row r="211" spans="2:20" hidden="1" outlineLevel="1">
      <c r="B211" s="78">
        <f t="shared" si="59"/>
        <v>50222</v>
      </c>
      <c r="C211" s="75">
        <f>IF(F211&lt;&gt;0,-INDEX([23]Delta!$F$1:$EE$65554,$L$13,$I211),0)</f>
        <v>168384.61789226532</v>
      </c>
      <c r="D211" s="71">
        <f>IF(F211&lt;&gt;0,VLOOKUP($J211,'Table 1'!$B$13:$C$33,2,FALSE)/12*1000*Study_MW,0)</f>
        <v>1120414.159285397</v>
      </c>
      <c r="E211" s="71">
        <f t="shared" si="54"/>
        <v>1288798.7771776624</v>
      </c>
      <c r="F211" s="75">
        <f>INDEX([23]Delta!$F$1:$EE$65554,$L$14,$I211)</f>
        <v>12029.79</v>
      </c>
      <c r="G211" s="76">
        <f t="shared" si="55"/>
        <v>107.13393809681318</v>
      </c>
      <c r="I211" s="77">
        <f t="shared" si="60"/>
        <v>85</v>
      </c>
      <c r="J211" s="73">
        <f t="shared" si="56"/>
        <v>2037</v>
      </c>
      <c r="K211" s="78">
        <f t="shared" si="57"/>
        <v>50222</v>
      </c>
      <c r="M211" s="41">
        <f>VLOOKUP(J211,'[20]Inflation Forecast'!$B$6:$C$61,2,FALSE)</f>
        <v>2.3E-2</v>
      </c>
      <c r="T211" s="173"/>
    </row>
    <row r="212" spans="2:20" hidden="1" outlineLevel="1">
      <c r="B212" s="78">
        <f t="shared" si="59"/>
        <v>50253</v>
      </c>
      <c r="C212" s="75">
        <f>IF(F212&lt;&gt;0,-INDEX([23]Delta!$F$1:$EE$65554,$L$13,$I212),0)</f>
        <v>253595.45875516534</v>
      </c>
      <c r="D212" s="71">
        <f>IF(F212&lt;&gt;0,VLOOKUP($J212,'Table 1'!$B$13:$C$33,2,FALSE)/12*1000*Study_MW,0)</f>
        <v>1120414.159285397</v>
      </c>
      <c r="E212" s="71">
        <f t="shared" si="54"/>
        <v>1374009.6180405624</v>
      </c>
      <c r="F212" s="75">
        <f>INDEX([23]Delta!$F$1:$EE$65554,$L$14,$I212)</f>
        <v>9611.2199999999993</v>
      </c>
      <c r="G212" s="76">
        <f t="shared" si="55"/>
        <v>142.95891864306117</v>
      </c>
      <c r="I212" s="77">
        <f t="shared" si="60"/>
        <v>86</v>
      </c>
      <c r="J212" s="73">
        <f t="shared" si="56"/>
        <v>2037</v>
      </c>
      <c r="K212" s="78">
        <f t="shared" si="57"/>
        <v>50253</v>
      </c>
      <c r="M212" s="41">
        <f>VLOOKUP(J212,'[20]Inflation Forecast'!$B$6:$C$61,2,FALSE)</f>
        <v>2.3E-2</v>
      </c>
      <c r="T212" s="173"/>
    </row>
    <row r="213" spans="2:20" hidden="1" outlineLevel="1">
      <c r="B213" s="78">
        <f t="shared" si="59"/>
        <v>50284</v>
      </c>
      <c r="C213" s="75">
        <f>IF(F213&lt;&gt;0,-INDEX([23]Delta!$F$1:$EE$65554,$L$13,$I213),0)</f>
        <v>18736.530054181814</v>
      </c>
      <c r="D213" s="71">
        <f>IF(F213&lt;&gt;0,VLOOKUP($J213,'Table 1'!$B$13:$C$33,2,FALSE)/12*1000*Study_MW,0)</f>
        <v>1120414.159285397</v>
      </c>
      <c r="E213" s="71">
        <f t="shared" si="54"/>
        <v>1139150.6893395789</v>
      </c>
      <c r="F213" s="75">
        <f>INDEX([23]Delta!$F$1:$EE$65554,$L$14,$I213)</f>
        <v>12511.57</v>
      </c>
      <c r="G213" s="76">
        <f t="shared" si="55"/>
        <v>91.047781320775798</v>
      </c>
      <c r="I213" s="77">
        <f t="shared" si="60"/>
        <v>87</v>
      </c>
      <c r="J213" s="73">
        <f t="shared" si="56"/>
        <v>2037</v>
      </c>
      <c r="K213" s="78">
        <f t="shared" si="57"/>
        <v>50284</v>
      </c>
      <c r="M213" s="41">
        <f>VLOOKUP(J213,'[20]Inflation Forecast'!$B$6:$C$61,2,FALSE)</f>
        <v>2.3E-2</v>
      </c>
      <c r="T213" s="173"/>
    </row>
    <row r="214" spans="2:20" hidden="1" outlineLevel="1">
      <c r="B214" s="78">
        <f t="shared" si="59"/>
        <v>50314</v>
      </c>
      <c r="C214" s="75">
        <f>IF(F214&lt;&gt;0,-INDEX([23]Delta!$F$1:$EE$65554,$L$13,$I214),0)</f>
        <v>15512.045898646116</v>
      </c>
      <c r="D214" s="71">
        <f>IF(F214&lt;&gt;0,VLOOKUP($J214,'Table 1'!$B$13:$C$33,2,FALSE)/12*1000*Study_MW,0)</f>
        <v>1120414.159285397</v>
      </c>
      <c r="E214" s="71">
        <f t="shared" si="54"/>
        <v>1135926.2051840432</v>
      </c>
      <c r="F214" s="75">
        <f>INDEX([23]Delta!$F$1:$EE$65554,$L$14,$I214)</f>
        <v>17534.71</v>
      </c>
      <c r="G214" s="76">
        <f t="shared" si="55"/>
        <v>64.781579232507596</v>
      </c>
      <c r="I214" s="77">
        <f t="shared" si="60"/>
        <v>88</v>
      </c>
      <c r="J214" s="73">
        <f t="shared" si="56"/>
        <v>2037</v>
      </c>
      <c r="K214" s="78">
        <f t="shared" si="57"/>
        <v>50314</v>
      </c>
      <c r="M214" s="41">
        <f>VLOOKUP(J214,'[20]Inflation Forecast'!$B$6:$C$61,2,FALSE)</f>
        <v>2.3E-2</v>
      </c>
      <c r="T214" s="173"/>
    </row>
    <row r="215" spans="2:20" hidden="1" outlineLevel="1">
      <c r="B215" s="78">
        <f t="shared" si="59"/>
        <v>50345</v>
      </c>
      <c r="C215" s="75">
        <f>IF(F215&lt;&gt;0,-INDEX([23]Delta!$F$1:$EE$65554,$L$13,$I215),0)</f>
        <v>-2216.1317273974419</v>
      </c>
      <c r="D215" s="71">
        <f>IF(F215&lt;&gt;0,VLOOKUP($J215,'Table 1'!$B$13:$C$33,2,FALSE)/12*1000*Study_MW,0)</f>
        <v>1120414.159285397</v>
      </c>
      <c r="E215" s="71">
        <f t="shared" si="54"/>
        <v>1118198.0275579996</v>
      </c>
      <c r="F215" s="75">
        <f>INDEX([23]Delta!$F$1:$EE$65554,$L$14,$I215)</f>
        <v>15352.42</v>
      </c>
      <c r="G215" s="76">
        <f t="shared" si="55"/>
        <v>72.835294211466305</v>
      </c>
      <c r="I215" s="77">
        <f t="shared" si="60"/>
        <v>89</v>
      </c>
      <c r="J215" s="73">
        <f t="shared" si="56"/>
        <v>2037</v>
      </c>
      <c r="K215" s="78">
        <f t="shared" si="57"/>
        <v>50345</v>
      </c>
      <c r="M215" s="41">
        <f>VLOOKUP(J215,'[20]Inflation Forecast'!$B$6:$C$61,2,FALSE)</f>
        <v>2.3E-2</v>
      </c>
      <c r="T215" s="173"/>
    </row>
    <row r="216" spans="2:20" hidden="1" outlineLevel="1">
      <c r="B216" s="82">
        <f t="shared" si="59"/>
        <v>50375</v>
      </c>
      <c r="C216" s="79">
        <f>IF(F216&lt;&gt;0,-INDEX([23]Delta!$F$1:$EE$65554,$L$13,$I216),0)</f>
        <v>32078.53913846612</v>
      </c>
      <c r="D216" s="80">
        <f>IF(F216&lt;&gt;0,VLOOKUP($J216,'Table 1'!$B$13:$C$33,2,FALSE)/12*1000*Study_MW,0)</f>
        <v>1120414.159285397</v>
      </c>
      <c r="E216" s="80">
        <f t="shared" si="54"/>
        <v>1152492.6984238632</v>
      </c>
      <c r="F216" s="79">
        <f>INDEX([23]Delta!$F$1:$EE$65554,$L$14,$I216)</f>
        <v>15433.12</v>
      </c>
      <c r="G216" s="81">
        <f t="shared" si="55"/>
        <v>74.67658506017338</v>
      </c>
      <c r="I216" s="64">
        <f t="shared" si="60"/>
        <v>90</v>
      </c>
      <c r="J216" s="73">
        <f t="shared" si="56"/>
        <v>2037</v>
      </c>
      <c r="K216" s="82">
        <f t="shared" si="57"/>
        <v>50375</v>
      </c>
      <c r="M216" s="41">
        <f>VLOOKUP(J216,'[20]Inflation Forecast'!$B$6:$C$61,2,FALSE)</f>
        <v>2.3E-2</v>
      </c>
      <c r="T216" s="173"/>
    </row>
    <row r="217" spans="2:20" hidden="1" outlineLevel="1">
      <c r="B217" s="74">
        <f t="shared" si="59"/>
        <v>50406</v>
      </c>
      <c r="C217" s="69">
        <f>IF(F217&lt;&gt;0,-INDEX([23]Delta!$F$1:$EE$65554,$L$13,$I217),0)</f>
        <v>8437.8817813396454</v>
      </c>
      <c r="D217" s="70">
        <f>IF(F217&lt;&gt;0,VLOOKUP($J217,'Table 1'!$B$13:$C$33,2,FALSE)/12*1000*Study_MW,0)</f>
        <v>1146141.5964651059</v>
      </c>
      <c r="E217" s="70">
        <f t="shared" ref="E217:E228" si="61">C217+D217</f>
        <v>1154579.4782464455</v>
      </c>
      <c r="F217" s="69">
        <f>INDEX([23]Delta!$F$1:$EE$65554,$L$14,$I217)</f>
        <v>21103.33</v>
      </c>
      <c r="G217" s="72">
        <f t="shared" ref="G217:G228" si="62">IF(ISNUMBER($F217),E217/$F217,"")</f>
        <v>54.710772103096787</v>
      </c>
      <c r="I217" s="60">
        <f>I97</f>
        <v>92</v>
      </c>
      <c r="J217" s="73">
        <f t="shared" si="56"/>
        <v>2038</v>
      </c>
      <c r="K217" s="74">
        <f t="shared" si="57"/>
        <v>50406</v>
      </c>
      <c r="M217" s="41">
        <f>VLOOKUP(J217,'[20]Inflation Forecast'!$B$6:$C$61,2,FALSE)</f>
        <v>2.3E-2</v>
      </c>
      <c r="T217" s="173"/>
    </row>
    <row r="218" spans="2:20" hidden="1" outlineLevel="1">
      <c r="B218" s="78">
        <f t="shared" si="59"/>
        <v>50437</v>
      </c>
      <c r="C218" s="75">
        <f>IF(F218&lt;&gt;0,-INDEX([23]Delta!$F$1:$EE$65554,$L$13,$I218),0)</f>
        <v>-11759.768274635077</v>
      </c>
      <c r="D218" s="71">
        <f>IF(F218&lt;&gt;0,VLOOKUP($J218,'Table 1'!$B$13:$C$33,2,FALSE)/12*1000*Study_MW,0)</f>
        <v>1146141.5964651059</v>
      </c>
      <c r="E218" s="71">
        <f t="shared" si="61"/>
        <v>1134381.8281904708</v>
      </c>
      <c r="F218" s="75">
        <f>INDEX([23]Delta!$F$1:$EE$65554,$L$14,$I218)</f>
        <v>19989.16</v>
      </c>
      <c r="G218" s="76">
        <f t="shared" si="62"/>
        <v>56.749849828130387</v>
      </c>
      <c r="I218" s="77">
        <f t="shared" ref="I218:I228" si="63">I98</f>
        <v>93</v>
      </c>
      <c r="J218" s="73">
        <f t="shared" si="56"/>
        <v>2038</v>
      </c>
      <c r="K218" s="78">
        <f t="shared" si="57"/>
        <v>50437</v>
      </c>
      <c r="M218" s="41">
        <f>VLOOKUP(J218,'[20]Inflation Forecast'!$B$6:$C$61,2,FALSE)</f>
        <v>2.3E-2</v>
      </c>
      <c r="T218" s="173"/>
    </row>
    <row r="219" spans="2:20" hidden="1" outlineLevel="1">
      <c r="B219" s="78">
        <f t="shared" si="59"/>
        <v>50465</v>
      </c>
      <c r="C219" s="75">
        <f>IF(F219&lt;&gt;0,-INDEX([23]Delta!$F$1:$EE$65554,$L$13,$I219),0)</f>
        <v>-8748.5585385710001</v>
      </c>
      <c r="D219" s="71">
        <f>IF(F219&lt;&gt;0,VLOOKUP($J219,'Table 1'!$B$13:$C$33,2,FALSE)/12*1000*Study_MW,0)</f>
        <v>1146141.5964651059</v>
      </c>
      <c r="E219" s="71">
        <f t="shared" si="61"/>
        <v>1137393.0379265349</v>
      </c>
      <c r="F219" s="75">
        <f>INDEX([23]Delta!$F$1:$EE$65554,$L$14,$I219)</f>
        <v>25353.81</v>
      </c>
      <c r="G219" s="76">
        <f t="shared" si="62"/>
        <v>44.860833063217513</v>
      </c>
      <c r="I219" s="77">
        <f t="shared" si="63"/>
        <v>94</v>
      </c>
      <c r="J219" s="73">
        <f t="shared" si="56"/>
        <v>2038</v>
      </c>
      <c r="K219" s="78">
        <f t="shared" si="57"/>
        <v>50465</v>
      </c>
      <c r="M219" s="41">
        <f>VLOOKUP(J219,'[20]Inflation Forecast'!$B$6:$C$61,2,FALSE)</f>
        <v>2.3E-2</v>
      </c>
      <c r="T219" s="173"/>
    </row>
    <row r="220" spans="2:20" hidden="1" outlineLevel="1">
      <c r="B220" s="78">
        <f t="shared" si="59"/>
        <v>50496</v>
      </c>
      <c r="C220" s="75">
        <f>IF(F220&lt;&gt;0,-INDEX([23]Delta!$F$1:$EE$65554,$L$13,$I220),0)</f>
        <v>-2219.3057676404715</v>
      </c>
      <c r="D220" s="71">
        <f>IF(F220&lt;&gt;0,VLOOKUP($J220,'Table 1'!$B$13:$C$33,2,FALSE)/12*1000*Study_MW,0)</f>
        <v>1146141.5964651059</v>
      </c>
      <c r="E220" s="71">
        <f t="shared" si="61"/>
        <v>1143922.2906974654</v>
      </c>
      <c r="F220" s="75">
        <f>INDEX([23]Delta!$F$1:$EE$65554,$L$14,$I220)</f>
        <v>20477.3</v>
      </c>
      <c r="G220" s="76">
        <f t="shared" si="62"/>
        <v>55.862945344233147</v>
      </c>
      <c r="I220" s="77">
        <f t="shared" si="63"/>
        <v>95</v>
      </c>
      <c r="J220" s="73">
        <f t="shared" si="56"/>
        <v>2038</v>
      </c>
      <c r="K220" s="78">
        <f t="shared" si="57"/>
        <v>50496</v>
      </c>
      <c r="M220" s="41">
        <f>VLOOKUP(J220,'[20]Inflation Forecast'!$B$6:$C$61,2,FALSE)</f>
        <v>2.3E-2</v>
      </c>
      <c r="T220" s="173"/>
    </row>
    <row r="221" spans="2:20" hidden="1" outlineLevel="1">
      <c r="B221" s="78">
        <f t="shared" si="59"/>
        <v>50526</v>
      </c>
      <c r="C221" s="75">
        <f>IF(F221&lt;&gt;0,-INDEX([23]Delta!$F$1:$EE$65554,$L$13,$I221),0)</f>
        <v>-4323.7664178460836</v>
      </c>
      <c r="D221" s="71">
        <f>IF(F221&lt;&gt;0,VLOOKUP($J221,'Table 1'!$B$13:$C$33,2,FALSE)/12*1000*Study_MW,0)</f>
        <v>1146141.5964651059</v>
      </c>
      <c r="E221" s="71">
        <f t="shared" si="61"/>
        <v>1141817.8300472598</v>
      </c>
      <c r="F221" s="75">
        <f>INDEX([23]Delta!$F$1:$EE$65554,$L$14,$I221)</f>
        <v>20492.39</v>
      </c>
      <c r="G221" s="76">
        <f t="shared" si="62"/>
        <v>55.719114756612569</v>
      </c>
      <c r="I221" s="77">
        <f t="shared" si="63"/>
        <v>96</v>
      </c>
      <c r="J221" s="73">
        <f t="shared" si="56"/>
        <v>2038</v>
      </c>
      <c r="K221" s="78">
        <f t="shared" si="57"/>
        <v>50526</v>
      </c>
      <c r="M221" s="41">
        <f>VLOOKUP(J221,'[20]Inflation Forecast'!$B$6:$C$61,2,FALSE)</f>
        <v>2.3E-2</v>
      </c>
      <c r="T221" s="173"/>
    </row>
    <row r="222" spans="2:20" hidden="1" outlineLevel="1">
      <c r="B222" s="78">
        <f t="shared" si="59"/>
        <v>50557</v>
      </c>
      <c r="C222" s="75">
        <f>IF(F222&lt;&gt;0,-INDEX([23]Delta!$F$1:$EE$65554,$L$13,$I222),0)</f>
        <v>7126.0764139741659</v>
      </c>
      <c r="D222" s="71">
        <f>IF(F222&lt;&gt;0,VLOOKUP($J222,'Table 1'!$B$13:$C$33,2,FALSE)/12*1000*Study_MW,0)</f>
        <v>1146141.5964651059</v>
      </c>
      <c r="E222" s="71">
        <f t="shared" si="61"/>
        <v>1153267.6728790801</v>
      </c>
      <c r="F222" s="75">
        <f>INDEX([23]Delta!$F$1:$EE$65554,$L$14,$I222)</f>
        <v>16540.37</v>
      </c>
      <c r="G222" s="76">
        <f t="shared" si="62"/>
        <v>69.724418067980352</v>
      </c>
      <c r="I222" s="77">
        <f t="shared" si="63"/>
        <v>97</v>
      </c>
      <c r="J222" s="73">
        <f t="shared" si="56"/>
        <v>2038</v>
      </c>
      <c r="K222" s="78">
        <f t="shared" si="57"/>
        <v>50557</v>
      </c>
      <c r="M222" s="41">
        <f>VLOOKUP(J222,'[20]Inflation Forecast'!$B$6:$C$61,2,FALSE)</f>
        <v>2.3E-2</v>
      </c>
      <c r="T222" s="173"/>
    </row>
    <row r="223" spans="2:20" hidden="1" outlineLevel="1">
      <c r="B223" s="78">
        <f t="shared" si="59"/>
        <v>50587</v>
      </c>
      <c r="C223" s="75">
        <f>IF(F223&lt;&gt;0,-INDEX([23]Delta!$F$1:$EE$65554,$L$13,$I223),0)</f>
        <v>192120.02834224701</v>
      </c>
      <c r="D223" s="71">
        <f>IF(F223&lt;&gt;0,VLOOKUP($J223,'Table 1'!$B$13:$C$33,2,FALSE)/12*1000*Study_MW,0)</f>
        <v>1146141.5964651059</v>
      </c>
      <c r="E223" s="71">
        <f t="shared" si="61"/>
        <v>1338261.6248073529</v>
      </c>
      <c r="F223" s="75">
        <f>INDEX([23]Delta!$F$1:$EE$65554,$L$14,$I223)</f>
        <v>12029.79</v>
      </c>
      <c r="G223" s="76">
        <f t="shared" si="62"/>
        <v>111.24563477894068</v>
      </c>
      <c r="I223" s="77">
        <f t="shared" si="63"/>
        <v>98</v>
      </c>
      <c r="J223" s="73">
        <f t="shared" si="56"/>
        <v>2038</v>
      </c>
      <c r="K223" s="78">
        <f t="shared" si="57"/>
        <v>50587</v>
      </c>
      <c r="M223" s="41">
        <f>VLOOKUP(J223,'[20]Inflation Forecast'!$B$6:$C$61,2,FALSE)</f>
        <v>2.3E-2</v>
      </c>
      <c r="T223" s="173"/>
    </row>
    <row r="224" spans="2:20" hidden="1" outlineLevel="1">
      <c r="B224" s="78">
        <f t="shared" si="59"/>
        <v>50618</v>
      </c>
      <c r="C224" s="75">
        <f>IF(F224&lt;&gt;0,-INDEX([23]Delta!$F$1:$EE$65554,$L$13,$I224),0)</f>
        <v>273655.86653611064</v>
      </c>
      <c r="D224" s="71">
        <f>IF(F224&lt;&gt;0,VLOOKUP($J224,'Table 1'!$B$13:$C$33,2,FALSE)/12*1000*Study_MW,0)</f>
        <v>1146141.5964651059</v>
      </c>
      <c r="E224" s="71">
        <f t="shared" si="61"/>
        <v>1419797.4630012165</v>
      </c>
      <c r="F224" s="75">
        <f>INDEX([23]Delta!$F$1:$EE$65554,$L$14,$I224)</f>
        <v>9611.2199999999993</v>
      </c>
      <c r="G224" s="76">
        <f t="shared" si="62"/>
        <v>147.72291790232839</v>
      </c>
      <c r="I224" s="77">
        <f t="shared" si="63"/>
        <v>99</v>
      </c>
      <c r="J224" s="73">
        <f t="shared" si="56"/>
        <v>2038</v>
      </c>
      <c r="K224" s="78">
        <f t="shared" si="57"/>
        <v>50618</v>
      </c>
      <c r="M224" s="41">
        <f>VLOOKUP(J224,'[20]Inflation Forecast'!$B$6:$C$61,2,FALSE)</f>
        <v>2.3E-2</v>
      </c>
      <c r="T224" s="173"/>
    </row>
    <row r="225" spans="2:20" hidden="1" outlineLevel="1">
      <c r="B225" s="78">
        <f t="shared" si="59"/>
        <v>50649</v>
      </c>
      <c r="C225" s="75">
        <f>IF(F225&lt;&gt;0,-INDEX([23]Delta!$F$1:$EE$65554,$L$13,$I225),0)</f>
        <v>5831.9813923537731</v>
      </c>
      <c r="D225" s="71">
        <f>IF(F225&lt;&gt;0,VLOOKUP($J225,'Table 1'!$B$13:$C$33,2,FALSE)/12*1000*Study_MW,0)</f>
        <v>1146141.5964651059</v>
      </c>
      <c r="E225" s="71">
        <f t="shared" si="61"/>
        <v>1151973.5778574597</v>
      </c>
      <c r="F225" s="75">
        <f>INDEX([23]Delta!$F$1:$EE$65554,$L$14,$I225)</f>
        <v>12511.57</v>
      </c>
      <c r="G225" s="76">
        <f t="shared" si="62"/>
        <v>92.072663771010326</v>
      </c>
      <c r="I225" s="77">
        <f t="shared" si="63"/>
        <v>100</v>
      </c>
      <c r="J225" s="73">
        <f t="shared" si="56"/>
        <v>2038</v>
      </c>
      <c r="K225" s="78">
        <f t="shared" si="57"/>
        <v>50649</v>
      </c>
      <c r="M225" s="41">
        <f>VLOOKUP(J225,'[20]Inflation Forecast'!$B$6:$C$61,2,FALSE)</f>
        <v>2.3E-2</v>
      </c>
      <c r="T225" s="173"/>
    </row>
    <row r="226" spans="2:20" hidden="1" outlineLevel="1">
      <c r="B226" s="78">
        <f t="shared" si="59"/>
        <v>50679</v>
      </c>
      <c r="C226" s="75">
        <f>IF(F226&lt;&gt;0,-INDEX([23]Delta!$F$1:$EE$65554,$L$13,$I226),0)</f>
        <v>2670.7587557435036</v>
      </c>
      <c r="D226" s="71">
        <f>IF(F226&lt;&gt;0,VLOOKUP($J226,'Table 1'!$B$13:$C$33,2,FALSE)/12*1000*Study_MW,0)</f>
        <v>1146141.5964651059</v>
      </c>
      <c r="E226" s="71">
        <f t="shared" si="61"/>
        <v>1148812.3552208494</v>
      </c>
      <c r="F226" s="75">
        <f>INDEX([23]Delta!$F$1:$EE$65554,$L$14,$I226)</f>
        <v>17534.71</v>
      </c>
      <c r="G226" s="76">
        <f t="shared" si="62"/>
        <v>65.51647305378016</v>
      </c>
      <c r="I226" s="77">
        <f t="shared" si="63"/>
        <v>101</v>
      </c>
      <c r="J226" s="73">
        <f t="shared" si="56"/>
        <v>2038</v>
      </c>
      <c r="K226" s="78">
        <f t="shared" si="57"/>
        <v>50679</v>
      </c>
      <c r="M226" s="41">
        <f>VLOOKUP(J226,'[20]Inflation Forecast'!$B$6:$C$61,2,FALSE)</f>
        <v>2.3E-2</v>
      </c>
      <c r="T226" s="173"/>
    </row>
    <row r="227" spans="2:20" hidden="1" outlineLevel="1">
      <c r="B227" s="78">
        <f t="shared" si="59"/>
        <v>50710</v>
      </c>
      <c r="C227" s="75">
        <f>IF(F227&lt;&gt;0,-INDEX([23]Delta!$F$1:$EE$65554,$L$13,$I227),0)</f>
        <v>-983.77253171801567</v>
      </c>
      <c r="D227" s="71">
        <f>IF(F227&lt;&gt;0,VLOOKUP($J227,'Table 1'!$B$13:$C$33,2,FALSE)/12*1000*Study_MW,0)</f>
        <v>1146141.5964651059</v>
      </c>
      <c r="E227" s="71">
        <f t="shared" si="61"/>
        <v>1145157.8239333879</v>
      </c>
      <c r="F227" s="75">
        <f>INDEX([23]Delta!$F$1:$EE$65554,$L$14,$I227)</f>
        <v>15352.42</v>
      </c>
      <c r="G227" s="76">
        <f t="shared" si="62"/>
        <v>74.591355886133115</v>
      </c>
      <c r="I227" s="77">
        <f t="shared" si="63"/>
        <v>102</v>
      </c>
      <c r="J227" s="73">
        <f t="shared" si="56"/>
        <v>2038</v>
      </c>
      <c r="K227" s="78">
        <f t="shared" si="57"/>
        <v>50710</v>
      </c>
      <c r="M227" s="41">
        <f>VLOOKUP(J227,'[20]Inflation Forecast'!$B$6:$C$61,2,FALSE)</f>
        <v>2.3E-2</v>
      </c>
      <c r="T227" s="173"/>
    </row>
    <row r="228" spans="2:20" hidden="1" outlineLevel="1">
      <c r="B228" s="82">
        <f t="shared" si="59"/>
        <v>50740</v>
      </c>
      <c r="C228" s="79">
        <f>IF(F228&lt;&gt;0,-INDEX([23]Delta!$F$1:$EE$65554,$L$13,$I228),0)</f>
        <v>35115.945159375668</v>
      </c>
      <c r="D228" s="80">
        <f>IF(F228&lt;&gt;0,VLOOKUP($J228,'Table 1'!$B$13:$C$33,2,FALSE)/12*1000*Study_MW,0)</f>
        <v>1146141.5964651059</v>
      </c>
      <c r="E228" s="80">
        <f t="shared" si="61"/>
        <v>1181257.5416244816</v>
      </c>
      <c r="F228" s="79">
        <f>INDEX([23]Delta!$F$1:$EE$65554,$L$14,$I228)</f>
        <v>15433.12</v>
      </c>
      <c r="G228" s="81">
        <f t="shared" si="62"/>
        <v>76.54042355819702</v>
      </c>
      <c r="I228" s="64">
        <f t="shared" si="63"/>
        <v>103</v>
      </c>
      <c r="J228" s="73">
        <f t="shared" si="56"/>
        <v>2038</v>
      </c>
      <c r="K228" s="82">
        <f t="shared" si="57"/>
        <v>50740</v>
      </c>
      <c r="M228" s="41">
        <f>VLOOKUP(J228,'[20]Inflation Forecast'!$B$6:$C$61,2,FALSE)</f>
        <v>2.3E-2</v>
      </c>
      <c r="T228" s="173"/>
    </row>
    <row r="229" spans="2:20" collapsed="1"/>
  </sheetData>
  <printOptions horizontalCentered="1"/>
  <pageMargins left="0.25" right="0.25" top="0.75" bottom="0.75" header="0.3" footer="0.3"/>
  <pageSetup scale="63" orientation="portrait" r:id="rId1"/>
  <headerFooter alignWithMargins="0">
    <oddFooter xml:space="preserve">&amp;C 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B1:AA102"/>
  <sheetViews>
    <sheetView view="pageBreakPreview" zoomScale="70" zoomScaleNormal="80" zoomScaleSheetLayoutView="70" workbookViewId="0">
      <selection activeCell="H20" sqref="H20"/>
    </sheetView>
  </sheetViews>
  <sheetFormatPr defaultColWidth="9.33203125" defaultRowHeight="12.75"/>
  <cols>
    <col min="1" max="1" width="13.33203125" style="117" customWidth="1"/>
    <col min="2" max="2" width="15" style="117" customWidth="1"/>
    <col min="3" max="3" width="12.33203125" style="117" bestFit="1" customWidth="1"/>
    <col min="4" max="4" width="19.83203125" style="117" customWidth="1"/>
    <col min="5" max="5" width="8.83203125" style="117" bestFit="1" customWidth="1"/>
    <col min="6" max="6" width="13.5" style="117" customWidth="1"/>
    <col min="7" max="7" width="9.5" style="117" bestFit="1" customWidth="1"/>
    <col min="8" max="8" width="15.33203125" style="117" customWidth="1"/>
    <col min="9" max="9" width="12.6640625" style="117" customWidth="1"/>
    <col min="10" max="10" width="14" style="117" customWidth="1"/>
    <col min="11" max="11" width="13.1640625" style="117" customWidth="1"/>
    <col min="12" max="12" width="3.1640625" style="117" customWidth="1"/>
    <col min="13" max="13" width="15" style="117" hidden="1" customWidth="1"/>
    <col min="14" max="14" width="5.6640625" style="161" customWidth="1"/>
    <col min="15" max="15" width="9.33203125" style="117"/>
    <col min="16" max="16" width="10" style="117" customWidth="1"/>
    <col min="17" max="17" width="25.1640625" style="117" customWidth="1"/>
    <col min="18" max="18" width="18.1640625" style="117" customWidth="1"/>
    <col min="19" max="19" width="9.33203125" style="117"/>
    <col min="20" max="20" width="16.6640625" style="117" customWidth="1"/>
    <col min="21" max="21" width="9.33203125" style="117"/>
    <col min="22" max="22" width="9.6640625" style="117" bestFit="1" customWidth="1"/>
    <col min="23" max="16384" width="9.33203125" style="117"/>
  </cols>
  <sheetData>
    <row r="1" spans="2:24" ht="15.75">
      <c r="B1" s="115" t="s">
        <v>56</v>
      </c>
      <c r="C1" s="116"/>
      <c r="D1" s="116"/>
      <c r="E1" s="116"/>
      <c r="F1" s="116"/>
      <c r="G1" s="116"/>
      <c r="H1" s="116"/>
      <c r="I1" s="116"/>
      <c r="J1" s="116"/>
    </row>
    <row r="2" spans="2:24" ht="15.75">
      <c r="B2" s="115" t="s">
        <v>227</v>
      </c>
      <c r="C2" s="116"/>
      <c r="D2" s="116"/>
      <c r="E2" s="116"/>
      <c r="F2" s="116"/>
      <c r="G2" s="116"/>
      <c r="H2" s="116"/>
      <c r="I2" s="116"/>
      <c r="J2" s="116"/>
    </row>
    <row r="3" spans="2:24" ht="15.75">
      <c r="B3" s="115" t="str">
        <f>TEXT($C$63,"0%")&amp;" Capacity Factor"</f>
        <v>30% Capacity Factor</v>
      </c>
      <c r="C3" s="116"/>
      <c r="D3" s="116"/>
      <c r="E3" s="116"/>
      <c r="F3" s="116"/>
      <c r="G3" s="116"/>
      <c r="H3" s="116"/>
      <c r="I3" s="116"/>
      <c r="J3" s="116"/>
      <c r="T3" s="119"/>
      <c r="U3" s="119"/>
      <c r="V3" s="119"/>
      <c r="W3" s="119"/>
      <c r="X3" s="119"/>
    </row>
    <row r="4" spans="2:24">
      <c r="B4" s="118"/>
      <c r="C4" s="118"/>
      <c r="D4" s="118"/>
      <c r="E4" s="118"/>
      <c r="F4" s="118"/>
      <c r="G4" s="118"/>
      <c r="H4" s="118"/>
      <c r="I4" s="119"/>
      <c r="J4" s="119"/>
      <c r="K4" s="119"/>
      <c r="T4" s="119"/>
      <c r="U4" s="119"/>
      <c r="V4" s="119"/>
      <c r="W4" s="119"/>
      <c r="X4" s="119"/>
    </row>
    <row r="5" spans="2:24" ht="51.75" customHeight="1">
      <c r="B5" s="120" t="s">
        <v>0</v>
      </c>
      <c r="C5" s="121" t="s">
        <v>10</v>
      </c>
      <c r="D5" s="121" t="s">
        <v>11</v>
      </c>
      <c r="E5" s="121" t="s">
        <v>12</v>
      </c>
      <c r="F5" s="17" t="s">
        <v>92</v>
      </c>
      <c r="G5" s="121" t="s">
        <v>62</v>
      </c>
      <c r="H5" s="17" t="s">
        <v>228</v>
      </c>
      <c r="I5" s="121" t="s">
        <v>73</v>
      </c>
      <c r="J5" s="17" t="s">
        <v>52</v>
      </c>
      <c r="K5" s="121" t="s">
        <v>224</v>
      </c>
      <c r="M5" s="201"/>
      <c r="N5" s="201"/>
      <c r="P5" s="201"/>
      <c r="Q5" s="119"/>
      <c r="R5" s="263"/>
      <c r="S5" s="119"/>
      <c r="T5" s="119"/>
      <c r="U5" s="119"/>
      <c r="V5" s="119"/>
      <c r="W5" s="119"/>
      <c r="X5" s="119"/>
    </row>
    <row r="6" spans="2:24" ht="24" customHeight="1">
      <c r="B6" s="122"/>
      <c r="C6" s="123" t="s">
        <v>8</v>
      </c>
      <c r="D6" s="124" t="s">
        <v>9</v>
      </c>
      <c r="E6" s="124" t="s">
        <v>9</v>
      </c>
      <c r="F6" s="124" t="s">
        <v>9</v>
      </c>
      <c r="G6" s="123" t="s">
        <v>31</v>
      </c>
      <c r="H6" s="18" t="s">
        <v>31</v>
      </c>
      <c r="I6" s="123" t="s">
        <v>31</v>
      </c>
      <c r="J6" s="19" t="s">
        <v>9</v>
      </c>
      <c r="K6" s="124" t="s">
        <v>9</v>
      </c>
      <c r="Q6" s="373"/>
      <c r="R6" s="373"/>
      <c r="S6" s="119"/>
      <c r="T6" s="119"/>
      <c r="U6" s="119"/>
      <c r="V6" s="119"/>
      <c r="W6" s="119"/>
      <c r="X6" s="119"/>
    </row>
    <row r="7" spans="2:24">
      <c r="C7" s="125" t="s">
        <v>1</v>
      </c>
      <c r="D7" s="125" t="s">
        <v>2</v>
      </c>
      <c r="E7" s="125" t="s">
        <v>3</v>
      </c>
      <c r="F7" s="125" t="s">
        <v>4</v>
      </c>
      <c r="G7" s="125" t="s">
        <v>5</v>
      </c>
      <c r="H7" s="125" t="s">
        <v>7</v>
      </c>
      <c r="I7" s="125" t="s">
        <v>22</v>
      </c>
      <c r="J7" s="125" t="s">
        <v>23</v>
      </c>
      <c r="K7" s="125" t="s">
        <v>24</v>
      </c>
      <c r="Q7" s="119"/>
      <c r="R7" s="119"/>
      <c r="S7" s="119"/>
      <c r="T7" s="119"/>
      <c r="U7" s="119"/>
      <c r="V7" s="119"/>
      <c r="W7" s="119"/>
      <c r="X7" s="119"/>
    </row>
    <row r="8" spans="2:24" ht="6" customHeight="1">
      <c r="K8" s="119"/>
      <c r="Q8" s="119"/>
      <c r="R8" s="119"/>
      <c r="S8" s="119"/>
    </row>
    <row r="9" spans="2:24" ht="15.75">
      <c r="B9" s="43" t="str">
        <f>C52</f>
        <v>2019 IRP Utah Wind Resource - 30% Capacity Factor</v>
      </c>
      <c r="C9" s="119"/>
      <c r="E9" s="119"/>
      <c r="F9" s="119"/>
      <c r="G9" s="119"/>
      <c r="H9" s="119"/>
      <c r="I9" s="119"/>
      <c r="J9" s="119"/>
      <c r="K9" s="119"/>
      <c r="N9" s="117"/>
      <c r="Q9" s="119"/>
      <c r="R9" s="119"/>
      <c r="S9" s="119"/>
    </row>
    <row r="10" spans="2:24">
      <c r="B10" s="126">
        <v>2016</v>
      </c>
      <c r="C10" s="127"/>
      <c r="D10" s="128"/>
      <c r="E10" s="128"/>
      <c r="F10" s="128"/>
      <c r="G10" s="129"/>
      <c r="H10" s="129"/>
      <c r="I10" s="130"/>
      <c r="J10" s="130"/>
      <c r="K10" s="128"/>
      <c r="N10" s="162"/>
    </row>
    <row r="11" spans="2:24">
      <c r="B11" s="126">
        <f t="shared" ref="B11:B37" si="0">B10+1</f>
        <v>2017</v>
      </c>
      <c r="C11" s="131"/>
      <c r="D11" s="128"/>
      <c r="E11" s="128"/>
      <c r="F11" s="128"/>
      <c r="G11" s="129"/>
      <c r="H11" s="128"/>
      <c r="I11" s="130"/>
      <c r="J11" s="130"/>
      <c r="K11" s="128"/>
      <c r="N11" s="117"/>
    </row>
    <row r="12" spans="2:24">
      <c r="B12" s="135">
        <f t="shared" si="0"/>
        <v>2018</v>
      </c>
      <c r="C12" s="136"/>
      <c r="D12" s="128"/>
      <c r="E12" s="148"/>
      <c r="F12" s="148"/>
      <c r="G12" s="130"/>
      <c r="H12" s="148">
        <f>$C$58</f>
        <v>0</v>
      </c>
      <c r="I12" s="130"/>
      <c r="J12" s="130"/>
      <c r="K12" s="128">
        <f>(D12+E12+F12)</f>
        <v>0</v>
      </c>
      <c r="L12" s="119"/>
      <c r="N12" s="117"/>
      <c r="Q12" s="128"/>
      <c r="R12" s="148"/>
      <c r="T12" s="161"/>
      <c r="U12" s="153"/>
      <c r="V12" s="153"/>
    </row>
    <row r="13" spans="2:24">
      <c r="B13" s="135">
        <f t="shared" si="0"/>
        <v>2019</v>
      </c>
      <c r="C13" s="136"/>
      <c r="D13" s="128"/>
      <c r="E13" s="148"/>
      <c r="F13" s="148"/>
      <c r="G13" s="130"/>
      <c r="H13" s="128">
        <f t="shared" ref="H13:H16" si="1">ROUND(H12*(1+(IFERROR(INDEX($D$66:$D$74,MATCH($B13,$C$66:$C$74,0),1),0)+IFERROR(INDEX($G$66:$G$74,MATCH($B13,$F$66:$F$74,0),1),0)+IFERROR(INDEX($J$66:$J$74,MATCH($B13,$I$66:$I$74,0),1),0))),2)</f>
        <v>0</v>
      </c>
      <c r="I13" s="130"/>
      <c r="J13" s="130"/>
      <c r="K13" s="128">
        <f t="shared" ref="K13:K37" si="2">(D13+E13+F13)</f>
        <v>0</v>
      </c>
      <c r="L13" s="119"/>
      <c r="N13" s="117"/>
      <c r="Q13" s="128"/>
      <c r="V13" s="153"/>
      <c r="X13" s="159"/>
    </row>
    <row r="14" spans="2:24">
      <c r="B14" s="135">
        <f t="shared" si="0"/>
        <v>2020</v>
      </c>
      <c r="C14" s="136"/>
      <c r="D14" s="128"/>
      <c r="E14" s="128"/>
      <c r="F14" s="128"/>
      <c r="G14" s="130"/>
      <c r="H14" s="128">
        <f t="shared" si="1"/>
        <v>0</v>
      </c>
      <c r="I14" s="130"/>
      <c r="J14" s="130"/>
      <c r="K14" s="128">
        <f t="shared" si="2"/>
        <v>0</v>
      </c>
      <c r="L14" s="119"/>
      <c r="N14" s="117"/>
      <c r="O14" s="132"/>
      <c r="P14" s="359"/>
      <c r="Q14" s="128"/>
      <c r="V14" s="153"/>
      <c r="X14" s="159"/>
    </row>
    <row r="15" spans="2:24">
      <c r="B15" s="135">
        <f t="shared" si="0"/>
        <v>2021</v>
      </c>
      <c r="C15" s="136"/>
      <c r="D15" s="128"/>
      <c r="E15" s="128"/>
      <c r="F15" s="128"/>
      <c r="G15" s="130"/>
      <c r="H15" s="128">
        <f t="shared" si="1"/>
        <v>0</v>
      </c>
      <c r="I15" s="130"/>
      <c r="J15" s="130"/>
      <c r="K15" s="128">
        <f t="shared" si="2"/>
        <v>0</v>
      </c>
      <c r="L15" s="119"/>
      <c r="N15" s="117"/>
      <c r="O15" s="360"/>
      <c r="P15" s="359"/>
      <c r="Q15" s="128"/>
      <c r="V15" s="153"/>
      <c r="X15" s="159"/>
    </row>
    <row r="16" spans="2:24">
      <c r="B16" s="135">
        <f t="shared" si="0"/>
        <v>2022</v>
      </c>
      <c r="C16" s="136"/>
      <c r="D16" s="128"/>
      <c r="E16" s="128"/>
      <c r="F16" s="128"/>
      <c r="G16" s="130"/>
      <c r="H16" s="128">
        <f t="shared" si="1"/>
        <v>0</v>
      </c>
      <c r="I16" s="130"/>
      <c r="J16" s="130"/>
      <c r="K16" s="128">
        <f t="shared" si="2"/>
        <v>0</v>
      </c>
      <c r="L16" s="119"/>
      <c r="N16" s="117"/>
      <c r="Q16" s="128"/>
      <c r="V16" s="153"/>
      <c r="X16" s="159"/>
    </row>
    <row r="17" spans="2:25">
      <c r="B17" s="135">
        <f t="shared" si="0"/>
        <v>2023</v>
      </c>
      <c r="C17" s="136">
        <f t="array" ref="C17">SUM(([24]StaBuild!$E$2:$E$1203)*([24]StaBuild!$C$2:$C$1203=$Q$56)*([24]StaBuild!$A$2:$A$1203=B17))*1000000/(($O$56)*1000)</f>
        <v>1265.623188405797</v>
      </c>
      <c r="D17" s="128">
        <f t="shared" ref="D17" si="3">C17*$C$62</f>
        <v>87.31076284841852</v>
      </c>
      <c r="E17" s="148">
        <f>(INDEX([24]PVRRByStation!$E:$X,MATCH($T$56,[24]PVRRByStation!$Y:$Y,0),MATCH($B17,[24]PVRRByStation!$E$1:$X$1,0)))*1000000/(($O$56+$O$57)*1000)</f>
        <v>32.333333333333336</v>
      </c>
      <c r="F17" s="186">
        <f>$C$60</f>
        <v>1.4680258019147514</v>
      </c>
      <c r="G17" s="130">
        <f t="shared" ref="G17:G23" si="4">(D17+E17+F17)/(8.76*$C$63)</f>
        <v>46.866388818073915</v>
      </c>
      <c r="H17" s="128">
        <f>-INDEX([25]CurtailResourcelist!$H$93:$H$120,MATCH($B17,[25]CurtailResourcelist!$C$93:$C$120,0),1)*60%</f>
        <v>-21.479999999999997</v>
      </c>
      <c r="I17" s="130">
        <f t="shared" ref="I17:I23" si="5">(G17+H17)</f>
        <v>25.386388818073918</v>
      </c>
      <c r="J17" s="130">
        <f>ROUND(I17*$C$63*8.76,2)</f>
        <v>65.599999999999994</v>
      </c>
      <c r="K17" s="128">
        <f t="shared" si="2"/>
        <v>121.1121219836666</v>
      </c>
      <c r="L17" s="119"/>
      <c r="N17" s="117"/>
      <c r="O17" s="132"/>
      <c r="Q17" s="128"/>
      <c r="R17" s="128"/>
      <c r="V17" s="153"/>
      <c r="X17" s="159"/>
    </row>
    <row r="18" spans="2:25">
      <c r="B18" s="135">
        <f t="shared" si="0"/>
        <v>2024</v>
      </c>
      <c r="C18" s="136"/>
      <c r="D18" s="128">
        <f t="shared" ref="D18:E33" si="6">ROUND(D17*(1+(IFERROR(INDEX($D$66:$D$74,MATCH($B18,$C$66:$C$74,0),1),0)+IFERROR(INDEX($G$66:$G$74,MATCH($B18,$F$66:$F$74,0),1),0)+IFERROR(INDEX($J$66:$J$74,MATCH($B18,$I$66:$I$74,0),1),0))),2)</f>
        <v>89.06</v>
      </c>
      <c r="E18" s="148">
        <f>(INDEX([24]PVRRByStation!$E:$X,MATCH($T$56,[24]PVRRByStation!$Y:$Y,0),MATCH($B18,[24]PVRRByStation!$E$1:$X$1,0)))*1000000/(($O$56+$O$57)*1000)</f>
        <v>33.072463768115945</v>
      </c>
      <c r="F18" s="128">
        <f t="shared" ref="F18:F37" si="7">ROUND(F17*(1+(IFERROR(INDEX($D$66:$D$74,MATCH($B18,$C$66:$C$74,0),1),0)+IFERROR(INDEX($G$66:$G$74,MATCH($B18,$F$66:$F$74,0),1),0)+IFERROR(INDEX($J$66:$J$74,MATCH($B18,$I$66:$I$74,0),1),0))),2)</f>
        <v>1.5</v>
      </c>
      <c r="G18" s="130">
        <f t="shared" si="4"/>
        <v>47.841677798976846</v>
      </c>
      <c r="H18" s="128">
        <f>-INDEX([25]CurtailResourcelist!$H$93:$H$120,MATCH($B18,[25]CurtailResourcelist!$C$93:$C$120,0),1)*60%</f>
        <v>-21.479999999999997</v>
      </c>
      <c r="I18" s="130">
        <f t="shared" si="5"/>
        <v>26.361677798976849</v>
      </c>
      <c r="J18" s="130">
        <f t="shared" ref="J18:J37" si="8">ROUND(I18*$C$63*8.76,2)</f>
        <v>68.12</v>
      </c>
      <c r="K18" s="128">
        <f t="shared" si="2"/>
        <v>123.63246376811594</v>
      </c>
      <c r="L18" s="119"/>
      <c r="N18" s="117"/>
      <c r="Q18" s="128"/>
      <c r="R18" s="128"/>
      <c r="T18" s="161"/>
      <c r="U18" s="153"/>
      <c r="V18" s="153"/>
      <c r="W18" s="153"/>
      <c r="X18" s="159"/>
      <c r="Y18" s="153"/>
    </row>
    <row r="19" spans="2:25">
      <c r="B19" s="135">
        <f t="shared" si="0"/>
        <v>2025</v>
      </c>
      <c r="C19" s="136"/>
      <c r="D19" s="128">
        <f t="shared" si="6"/>
        <v>90.93</v>
      </c>
      <c r="E19" s="148">
        <f>(INDEX([24]PVRRByStation!$E:$X,MATCH($T$56,[24]PVRRByStation!$Y:$Y,0),MATCH($B19,[24]PVRRByStation!$E$1:$X$1,0)))*1000000/(($O$56+$O$57)*1000)</f>
        <v>33.826086956521742</v>
      </c>
      <c r="F19" s="128">
        <f t="shared" si="7"/>
        <v>1.53</v>
      </c>
      <c r="G19" s="130">
        <f t="shared" si="4"/>
        <v>48.868542278663327</v>
      </c>
      <c r="H19" s="128">
        <f>-INDEX([25]CurtailResourcelist!$H$93:$H$120,MATCH($B19,[25]CurtailResourcelist!$C$93:$C$120,0),1)*60%</f>
        <v>-22.278000000000002</v>
      </c>
      <c r="I19" s="130">
        <f t="shared" si="5"/>
        <v>26.590542278663325</v>
      </c>
      <c r="J19" s="130">
        <f t="shared" si="8"/>
        <v>68.72</v>
      </c>
      <c r="K19" s="128">
        <f t="shared" si="2"/>
        <v>126.28608695652176</v>
      </c>
      <c r="L19" s="119"/>
      <c r="N19" s="117"/>
      <c r="Q19" s="128"/>
      <c r="R19" s="128"/>
      <c r="T19" s="161"/>
      <c r="U19" s="153"/>
      <c r="V19" s="153"/>
      <c r="W19" s="153"/>
      <c r="X19" s="159"/>
      <c r="Y19" s="153"/>
    </row>
    <row r="20" spans="2:25">
      <c r="B20" s="135">
        <f t="shared" si="0"/>
        <v>2026</v>
      </c>
      <c r="C20" s="136"/>
      <c r="D20" s="128">
        <f t="shared" si="6"/>
        <v>92.93</v>
      </c>
      <c r="E20" s="148">
        <f>(INDEX([24]PVRRByStation!$E:$X,MATCH($T$56,[24]PVRRByStation!$Y:$Y,0),MATCH($B20,[24]PVRRByStation!$E$1:$X$1,0)))*1000000/(($O$56+$O$57)*1000)</f>
        <v>34.594202898550726</v>
      </c>
      <c r="F20" s="128">
        <f t="shared" si="7"/>
        <v>1.56</v>
      </c>
      <c r="G20" s="130">
        <f t="shared" si="4"/>
        <v>49.951320678953159</v>
      </c>
      <c r="H20" s="128">
        <f>-INDEX([25]CurtailResourcelist!$H$93:$H$120,MATCH($B20,[25]CurtailResourcelist!$C$93:$C$120,0),1)*60%</f>
        <v>-22.278000000000002</v>
      </c>
      <c r="I20" s="130">
        <f t="shared" si="5"/>
        <v>27.673320678953157</v>
      </c>
      <c r="J20" s="130">
        <f t="shared" si="8"/>
        <v>71.510000000000005</v>
      </c>
      <c r="K20" s="128">
        <f t="shared" si="2"/>
        <v>129.08420289855073</v>
      </c>
      <c r="L20" s="119"/>
      <c r="N20" s="117"/>
      <c r="Q20" s="128"/>
      <c r="R20" s="128"/>
      <c r="T20" s="161"/>
      <c r="U20" s="153"/>
      <c r="V20" s="153"/>
      <c r="W20" s="153"/>
      <c r="X20" s="159"/>
      <c r="Y20" s="153"/>
    </row>
    <row r="21" spans="2:25">
      <c r="B21" s="135">
        <f t="shared" si="0"/>
        <v>2027</v>
      </c>
      <c r="C21" s="136"/>
      <c r="D21" s="128">
        <f t="shared" si="6"/>
        <v>95.07</v>
      </c>
      <c r="E21" s="148">
        <f>(INDEX([24]PVRRByStation!$E:$X,MATCH($T$56,[24]PVRRByStation!$Y:$Y,0),MATCH($B21,[24]PVRRByStation!$E$1:$X$1,0)))*1000000/(($O$56+$O$57)*1000)</f>
        <v>35.376811594202898</v>
      </c>
      <c r="F21" s="128">
        <f t="shared" si="7"/>
        <v>1.6</v>
      </c>
      <c r="G21" s="130">
        <f t="shared" si="4"/>
        <v>51.097752338906787</v>
      </c>
      <c r="H21" s="128">
        <f>-INDEX([25]CurtailResourcelist!$H$93:$H$120,MATCH($B21,[25]CurtailResourcelist!$C$93:$C$120,0),1)*60%</f>
        <v>-23.07</v>
      </c>
      <c r="I21" s="130">
        <f t="shared" si="5"/>
        <v>28.027752338906787</v>
      </c>
      <c r="J21" s="130">
        <f t="shared" si="8"/>
        <v>72.430000000000007</v>
      </c>
      <c r="K21" s="128">
        <f t="shared" si="2"/>
        <v>132.04681159420289</v>
      </c>
      <c r="L21" s="119"/>
      <c r="N21" s="117"/>
      <c r="Q21" s="128"/>
      <c r="R21" s="128"/>
      <c r="T21" s="161"/>
      <c r="U21" s="153"/>
      <c r="V21" s="153"/>
      <c r="W21" s="153"/>
      <c r="X21" s="159"/>
      <c r="Y21" s="153"/>
    </row>
    <row r="22" spans="2:25">
      <c r="B22" s="135">
        <f t="shared" si="0"/>
        <v>2028</v>
      </c>
      <c r="C22" s="136"/>
      <c r="D22" s="128">
        <f t="shared" si="6"/>
        <v>97.26</v>
      </c>
      <c r="E22" s="148">
        <f>(INDEX([24]PVRRByStation!$E:$X,MATCH($T$56,[24]PVRRByStation!$Y:$Y,0),MATCH($B22,[24]PVRRByStation!$E$1:$X$1,0)))*1000000/(($O$56+$O$57)*1000)</f>
        <v>36.188405797101453</v>
      </c>
      <c r="F22" s="128">
        <f t="shared" si="7"/>
        <v>1.64</v>
      </c>
      <c r="G22" s="130">
        <f t="shared" si="4"/>
        <v>52.274748779932459</v>
      </c>
      <c r="H22" s="128">
        <f>-INDEX([25]CurtailResourcelist!$H$93:$H$120,MATCH($B22,[25]CurtailResourcelist!$C$93:$C$120,0),1)*60%</f>
        <v>-23.07</v>
      </c>
      <c r="I22" s="130">
        <f t="shared" si="5"/>
        <v>29.204748779932459</v>
      </c>
      <c r="J22" s="130">
        <f t="shared" si="8"/>
        <v>75.47</v>
      </c>
      <c r="K22" s="128">
        <f t="shared" si="2"/>
        <v>135.08840579710144</v>
      </c>
      <c r="L22" s="119"/>
      <c r="N22" s="117"/>
      <c r="Q22" s="128"/>
      <c r="R22" s="128"/>
      <c r="T22" s="161"/>
      <c r="U22" s="153"/>
      <c r="V22" s="153"/>
      <c r="W22" s="153"/>
      <c r="X22" s="159"/>
      <c r="Y22" s="153"/>
    </row>
    <row r="23" spans="2:25">
      <c r="B23" s="135">
        <f t="shared" si="0"/>
        <v>2029</v>
      </c>
      <c r="C23" s="136"/>
      <c r="D23" s="128">
        <f t="shared" si="6"/>
        <v>99.5</v>
      </c>
      <c r="E23" s="148">
        <f>(INDEX([24]PVRRByStation!$E:$X,MATCH($T$56,[24]PVRRByStation!$Y:$Y,0),MATCH($B23,[24]PVRRByStation!$E$1:$X$1,0)))*1000000/(($O$56+$O$57)*1000)</f>
        <v>37.014492753623188</v>
      </c>
      <c r="F23" s="128">
        <f t="shared" si="7"/>
        <v>1.68</v>
      </c>
      <c r="G23" s="130">
        <f t="shared" si="4"/>
        <v>53.476701785319719</v>
      </c>
      <c r="H23" s="128">
        <f>-INDEX([25]CurtailResourcelist!$H$93:$H$120,MATCH($B23,[25]CurtailResourcelist!$C$93:$C$120,0),1)*60%</f>
        <v>-23.867999999999999</v>
      </c>
      <c r="I23" s="130">
        <f t="shared" si="5"/>
        <v>29.60870178531972</v>
      </c>
      <c r="J23" s="130">
        <f t="shared" si="8"/>
        <v>76.510000000000005</v>
      </c>
      <c r="K23" s="128">
        <f t="shared" si="2"/>
        <v>138.19449275362319</v>
      </c>
      <c r="L23" s="119"/>
      <c r="N23" s="117"/>
      <c r="Q23" s="128"/>
      <c r="R23" s="128"/>
      <c r="T23" s="161"/>
      <c r="U23" s="153"/>
      <c r="V23" s="153"/>
      <c r="W23" s="153"/>
      <c r="X23" s="159"/>
      <c r="Y23" s="153"/>
    </row>
    <row r="24" spans="2:25">
      <c r="B24" s="135">
        <f t="shared" si="0"/>
        <v>2030</v>
      </c>
      <c r="C24" s="136"/>
      <c r="D24" s="128">
        <f t="shared" si="6"/>
        <v>101.79</v>
      </c>
      <c r="E24" s="148">
        <f>(INDEX([24]PVRRByStation!$E:$X,MATCH($T$56,[24]PVRRByStation!$Y:$Y,0),MATCH($B24,[24]PVRRByStation!$E$1:$X$1,0)))*1000000/(($O$56+$O$57)*1000)</f>
        <v>37.855072463768117</v>
      </c>
      <c r="F24" s="128">
        <f t="shared" si="7"/>
        <v>1.72</v>
      </c>
      <c r="G24" s="130">
        <f>(D24+E24+F24)/(8.76*$C$63)</f>
        <v>54.703611355068546</v>
      </c>
      <c r="H24" s="128">
        <f>-INDEX([25]CurtailResourcelist!$H$93:$H$120,MATCH($B24,[25]CurtailResourcelist!$C$93:$C$120,0),1)*60%</f>
        <v>-24.666</v>
      </c>
      <c r="I24" s="130">
        <f>(G24+H24)</f>
        <v>30.037611355068545</v>
      </c>
      <c r="J24" s="130">
        <f t="shared" si="8"/>
        <v>77.62</v>
      </c>
      <c r="K24" s="128">
        <f t="shared" si="2"/>
        <v>141.36507246376812</v>
      </c>
      <c r="L24" s="119"/>
      <c r="N24" s="117"/>
      <c r="Q24" s="128"/>
      <c r="R24" s="128"/>
      <c r="T24" s="161"/>
      <c r="U24" s="153"/>
      <c r="V24" s="153"/>
      <c r="W24" s="153"/>
      <c r="X24" s="159"/>
      <c r="Y24" s="153"/>
    </row>
    <row r="25" spans="2:25">
      <c r="B25" s="135">
        <f t="shared" si="0"/>
        <v>2031</v>
      </c>
      <c r="C25" s="136"/>
      <c r="D25" s="128">
        <f t="shared" si="6"/>
        <v>104.13</v>
      </c>
      <c r="E25" s="148">
        <f>(INDEX([24]PVRRByStation!$E:$X,MATCH($T$56,[24]PVRRByStation!$Y:$Y,0),MATCH($B25,[24]PVRRByStation!$E$1:$X$1,0)))*1000000/(($O$56+$O$57)*1000)</f>
        <v>38.724637681159422</v>
      </c>
      <c r="F25" s="128">
        <f t="shared" si="7"/>
        <v>1.76</v>
      </c>
      <c r="G25" s="130">
        <f t="shared" ref="G25:G37" si="9">(D25+E25+F25)/(8.76*$C$63)</f>
        <v>55.961085705889424</v>
      </c>
      <c r="H25" s="128">
        <f>-INDEX([25]CurtailResourcelist!$H$93:$H$120,MATCH($B25,[25]CurtailResourcelist!$C$93:$C$120,0),1)*60%</f>
        <v>-24.666</v>
      </c>
      <c r="I25" s="130">
        <f t="shared" ref="I25:I37" si="10">(G25+H25)</f>
        <v>31.295085705889424</v>
      </c>
      <c r="J25" s="130">
        <f t="shared" si="8"/>
        <v>80.87</v>
      </c>
      <c r="K25" s="128">
        <f t="shared" si="2"/>
        <v>144.61463768115942</v>
      </c>
      <c r="L25" s="119"/>
      <c r="N25" s="117"/>
      <c r="Q25" s="128"/>
      <c r="R25" s="128"/>
      <c r="T25" s="161"/>
      <c r="U25" s="153"/>
      <c r="V25" s="153"/>
      <c r="W25" s="153"/>
      <c r="X25" s="159"/>
      <c r="Y25" s="153"/>
    </row>
    <row r="26" spans="2:25">
      <c r="B26" s="135">
        <f t="shared" si="0"/>
        <v>2032</v>
      </c>
      <c r="C26" s="136"/>
      <c r="D26" s="128">
        <f t="shared" si="6"/>
        <v>106.52</v>
      </c>
      <c r="E26" s="148">
        <f>(INDEX([24]PVRRByStation!$E:$X,MATCH($T$56,[24]PVRRByStation!$Y:$Y,0),MATCH($B26,[24]PVRRByStation!$E$1:$X$1,0)))*1000000/(($O$56+$O$57)*1000)</f>
        <v>39.608695652173914</v>
      </c>
      <c r="F26" s="128">
        <f t="shared" si="7"/>
        <v>1.8</v>
      </c>
      <c r="G26" s="130">
        <f t="shared" si="9"/>
        <v>57.243516621071876</v>
      </c>
      <c r="H26" s="128">
        <f>-INDEX([25]CurtailResourcelist!$H$93:$H$120,MATCH($B26,[25]CurtailResourcelist!$C$93:$C$120,0),1)*60%</f>
        <v>-25.457999999999998</v>
      </c>
      <c r="I26" s="130">
        <f t="shared" si="10"/>
        <v>31.785516621071878</v>
      </c>
      <c r="J26" s="130">
        <f t="shared" si="8"/>
        <v>82.14</v>
      </c>
      <c r="K26" s="128">
        <f t="shared" si="2"/>
        <v>147.92869565217393</v>
      </c>
      <c r="L26" s="119"/>
      <c r="N26" s="117"/>
      <c r="Q26" s="128"/>
      <c r="R26" s="128"/>
      <c r="T26" s="161"/>
      <c r="U26" s="153"/>
      <c r="V26" s="153"/>
      <c r="W26" s="153"/>
      <c r="X26" s="159"/>
      <c r="Y26" s="153"/>
    </row>
    <row r="27" spans="2:25">
      <c r="B27" s="135">
        <f t="shared" si="0"/>
        <v>2033</v>
      </c>
      <c r="C27" s="136"/>
      <c r="D27" s="128">
        <f t="shared" si="6"/>
        <v>108.97</v>
      </c>
      <c r="E27" s="148">
        <f>(INDEX([24]PVRRByStation!$E:$X,MATCH($T$56,[24]PVRRByStation!$Y:$Y,0),MATCH($B27,[24]PVRRByStation!$E$1:$X$1,0)))*1000000/(($O$56+$O$57)*1000)</f>
        <v>40.507246376811594</v>
      </c>
      <c r="F27" s="128">
        <f t="shared" si="7"/>
        <v>1.84</v>
      </c>
      <c r="G27" s="130">
        <f t="shared" si="9"/>
        <v>58.554773770146127</v>
      </c>
      <c r="H27" s="128">
        <v>0</v>
      </c>
      <c r="I27" s="130">
        <f t="shared" si="10"/>
        <v>58.554773770146127</v>
      </c>
      <c r="J27" s="130">
        <f t="shared" si="8"/>
        <v>151.32</v>
      </c>
      <c r="K27" s="128">
        <f t="shared" si="2"/>
        <v>151.3172463768116</v>
      </c>
      <c r="L27" s="119"/>
      <c r="N27" s="117"/>
      <c r="Q27" s="128"/>
      <c r="R27" s="128"/>
      <c r="T27" s="161"/>
      <c r="U27" s="153"/>
      <c r="V27" s="153"/>
      <c r="W27" s="153"/>
      <c r="X27" s="159"/>
      <c r="Y27" s="153"/>
    </row>
    <row r="28" spans="2:25">
      <c r="B28" s="135">
        <f t="shared" si="0"/>
        <v>2034</v>
      </c>
      <c r="C28" s="136"/>
      <c r="D28" s="128">
        <f t="shared" si="6"/>
        <v>111.48</v>
      </c>
      <c r="E28" s="148">
        <f>(INDEX([24]PVRRByStation!$E:$X,MATCH($T$56,[24]PVRRByStation!$Y:$Y,0),MATCH($B28,[24]PVRRByStation!$E$1:$X$1,0)))*1000000/(($O$56+$O$57)*1000)</f>
        <v>41.434782608695649</v>
      </c>
      <c r="F28" s="128">
        <f t="shared" si="7"/>
        <v>1.88</v>
      </c>
      <c r="G28" s="130">
        <f t="shared" si="9"/>
        <v>59.900465369822641</v>
      </c>
      <c r="H28" s="128">
        <v>0</v>
      </c>
      <c r="I28" s="130">
        <f t="shared" si="10"/>
        <v>59.900465369822641</v>
      </c>
      <c r="J28" s="130">
        <f t="shared" si="8"/>
        <v>154.79</v>
      </c>
      <c r="K28" s="128">
        <f t="shared" si="2"/>
        <v>154.79478260869564</v>
      </c>
      <c r="L28" s="119"/>
      <c r="N28" s="117"/>
      <c r="Q28" s="128"/>
      <c r="R28" s="128"/>
      <c r="T28" s="161"/>
      <c r="U28" s="153"/>
      <c r="V28" s="153"/>
      <c r="W28" s="153"/>
      <c r="X28" s="159"/>
      <c r="Y28" s="153"/>
    </row>
    <row r="29" spans="2:25">
      <c r="B29" s="135">
        <f t="shared" si="0"/>
        <v>2035</v>
      </c>
      <c r="C29" s="136"/>
      <c r="D29" s="128">
        <f t="shared" si="6"/>
        <v>114.04</v>
      </c>
      <c r="E29" s="148">
        <f>(INDEX([24]PVRRByStation!$E:$X,MATCH($T$56,[24]PVRRByStation!$Y:$Y,0),MATCH($B29,[24]PVRRByStation!$E$1:$X$1,0)))*1000000/(($O$56+$O$57)*1000)</f>
        <v>42.376811594202898</v>
      </c>
      <c r="F29" s="128">
        <f t="shared" si="7"/>
        <v>1.92</v>
      </c>
      <c r="G29" s="130">
        <f t="shared" si="9"/>
        <v>61.271113533860735</v>
      </c>
      <c r="H29" s="128">
        <v>0</v>
      </c>
      <c r="I29" s="130">
        <f t="shared" si="10"/>
        <v>61.271113533860735</v>
      </c>
      <c r="J29" s="130">
        <f t="shared" si="8"/>
        <v>158.34</v>
      </c>
      <c r="K29" s="128">
        <f t="shared" si="2"/>
        <v>158.33681159420289</v>
      </c>
      <c r="L29" s="119"/>
      <c r="N29" s="117"/>
      <c r="Q29" s="128"/>
      <c r="R29" s="128"/>
      <c r="T29" s="161"/>
      <c r="U29" s="153"/>
      <c r="V29" s="153"/>
      <c r="W29" s="153"/>
      <c r="X29" s="159"/>
      <c r="Y29" s="153"/>
    </row>
    <row r="30" spans="2:25">
      <c r="B30" s="135">
        <f t="shared" si="0"/>
        <v>2036</v>
      </c>
      <c r="C30" s="136"/>
      <c r="D30" s="128">
        <f t="shared" si="6"/>
        <v>116.66</v>
      </c>
      <c r="E30" s="148">
        <f>(INDEX([24]PVRRByStation!$E:$X,MATCH($T$56,[24]PVRRByStation!$Y:$Y,0),MATCH($B30,[24]PVRRByStation!$E$1:$X$1,0)))*1000000/(($O$56+$O$57)*1000)</f>
        <v>43.347826086956523</v>
      </c>
      <c r="F30" s="128">
        <f t="shared" si="7"/>
        <v>1.96</v>
      </c>
      <c r="G30" s="130">
        <f t="shared" si="9"/>
        <v>62.676196148501106</v>
      </c>
      <c r="H30" s="128">
        <v>0</v>
      </c>
      <c r="I30" s="130">
        <f t="shared" si="10"/>
        <v>62.676196148501106</v>
      </c>
      <c r="J30" s="130">
        <f t="shared" si="8"/>
        <v>161.97</v>
      </c>
      <c r="K30" s="128">
        <f t="shared" si="2"/>
        <v>161.96782608695653</v>
      </c>
      <c r="L30" s="119"/>
      <c r="N30" s="117"/>
      <c r="Q30" s="128"/>
      <c r="R30" s="128"/>
      <c r="T30" s="161"/>
      <c r="U30" s="153"/>
      <c r="V30" s="153"/>
      <c r="W30" s="153"/>
      <c r="X30" s="159"/>
      <c r="Y30" s="153"/>
    </row>
    <row r="31" spans="2:25">
      <c r="B31" s="135">
        <f t="shared" si="0"/>
        <v>2037</v>
      </c>
      <c r="C31" s="136"/>
      <c r="D31" s="128">
        <f t="shared" si="6"/>
        <v>119.34</v>
      </c>
      <c r="E31" s="148">
        <f>(INDEX([24]PVRRByStation!$E:$X,MATCH($T$56,[24]PVRRByStation!$Y:$Y,0),MATCH($B31,[24]PVRRByStation!$E$1:$X$1,0)))*1000000/(($O$56+$O$57)*1000)</f>
        <v>44.333333333333336</v>
      </c>
      <c r="F31" s="128">
        <f t="shared" si="7"/>
        <v>2.0099999999999998</v>
      </c>
      <c r="G31" s="130">
        <f t="shared" si="9"/>
        <v>64.113974666563493</v>
      </c>
      <c r="H31" s="128">
        <v>0</v>
      </c>
      <c r="I31" s="130">
        <f t="shared" si="10"/>
        <v>64.113974666563493</v>
      </c>
      <c r="J31" s="130">
        <f t="shared" si="8"/>
        <v>165.68</v>
      </c>
      <c r="K31" s="128">
        <f t="shared" si="2"/>
        <v>165.68333333333334</v>
      </c>
      <c r="L31" s="119"/>
      <c r="N31" s="117"/>
      <c r="Q31" s="128"/>
      <c r="R31" s="128"/>
      <c r="T31" s="161"/>
      <c r="U31" s="153"/>
      <c r="V31" s="153"/>
      <c r="W31" s="153"/>
      <c r="X31" s="159"/>
      <c r="Y31" s="153"/>
    </row>
    <row r="32" spans="2:25">
      <c r="B32" s="135">
        <f t="shared" si="0"/>
        <v>2038</v>
      </c>
      <c r="C32" s="136"/>
      <c r="D32" s="128">
        <f t="shared" si="6"/>
        <v>122.08</v>
      </c>
      <c r="E32" s="148">
        <f>(INDEX([24]PVRRByStation!$E:$X,MATCH($T$56,[24]PVRRByStation!$Y:$Y,0),MATCH($B32,[24]PVRRByStation!$E$1:$X$1,0)))*1000000/(($O$56+$O$57)*1000)</f>
        <v>45.347826086956523</v>
      </c>
      <c r="F32" s="128">
        <f t="shared" si="7"/>
        <v>2.06</v>
      </c>
      <c r="G32" s="130">
        <f t="shared" si="9"/>
        <v>65.586187635228129</v>
      </c>
      <c r="H32" s="128">
        <v>0</v>
      </c>
      <c r="I32" s="130">
        <f t="shared" si="10"/>
        <v>65.586187635228129</v>
      </c>
      <c r="J32" s="130">
        <f t="shared" si="8"/>
        <v>169.49</v>
      </c>
      <c r="K32" s="128">
        <f t="shared" si="2"/>
        <v>169.48782608695652</v>
      </c>
      <c r="L32" s="119"/>
      <c r="N32" s="117"/>
      <c r="Q32" s="128"/>
      <c r="R32" s="128"/>
      <c r="T32" s="161"/>
      <c r="U32" s="153"/>
      <c r="V32" s="153"/>
      <c r="W32" s="153"/>
      <c r="X32" s="159"/>
      <c r="Y32" s="153"/>
    </row>
    <row r="33" spans="2:18">
      <c r="B33" s="135">
        <f t="shared" si="0"/>
        <v>2039</v>
      </c>
      <c r="C33" s="136"/>
      <c r="D33" s="128">
        <f t="shared" si="6"/>
        <v>124.89</v>
      </c>
      <c r="E33" s="128">
        <f t="shared" si="6"/>
        <v>46.39</v>
      </c>
      <c r="F33" s="128">
        <f t="shared" si="7"/>
        <v>2.11</v>
      </c>
      <c r="G33" s="130">
        <f t="shared" si="9"/>
        <v>67.096199984521334</v>
      </c>
      <c r="H33" s="128">
        <v>0</v>
      </c>
      <c r="I33" s="130">
        <f t="shared" si="10"/>
        <v>67.096199984521334</v>
      </c>
      <c r="J33" s="130">
        <f t="shared" si="8"/>
        <v>173.39</v>
      </c>
      <c r="K33" s="128">
        <f t="shared" si="2"/>
        <v>173.39000000000001</v>
      </c>
      <c r="L33" s="119"/>
      <c r="N33" s="117"/>
      <c r="Q33" s="128"/>
      <c r="R33" s="128"/>
    </row>
    <row r="34" spans="2:18">
      <c r="B34" s="135">
        <f t="shared" si="0"/>
        <v>2040</v>
      </c>
      <c r="C34" s="136"/>
      <c r="D34" s="128">
        <f t="shared" ref="D34:E37" si="11">ROUND(D33*(1+(IFERROR(INDEX($D$66:$D$74,MATCH($B34,$C$66:$C$74,0),1),0)+IFERROR(INDEX($G$66:$G$74,MATCH($B34,$F$66:$F$74,0),1),0)+IFERROR(INDEX($J$66:$J$74,MATCH($B34,$I$66:$I$74,0),1),0))),2)</f>
        <v>127.76</v>
      </c>
      <c r="E34" s="128">
        <f t="shared" si="11"/>
        <v>47.46</v>
      </c>
      <c r="F34" s="128">
        <f t="shared" si="7"/>
        <v>2.16</v>
      </c>
      <c r="G34" s="130">
        <f t="shared" si="9"/>
        <v>68.640198127079955</v>
      </c>
      <c r="H34" s="128">
        <v>0</v>
      </c>
      <c r="I34" s="130">
        <f t="shared" si="10"/>
        <v>68.640198127079955</v>
      </c>
      <c r="J34" s="130">
        <f t="shared" si="8"/>
        <v>177.38</v>
      </c>
      <c r="K34" s="128">
        <f t="shared" si="2"/>
        <v>177.38</v>
      </c>
      <c r="L34" s="119"/>
      <c r="N34" s="117"/>
      <c r="Q34" s="128"/>
      <c r="R34" s="128"/>
    </row>
    <row r="35" spans="2:18">
      <c r="B35" s="135">
        <f t="shared" si="0"/>
        <v>2041</v>
      </c>
      <c r="C35" s="136"/>
      <c r="D35" s="128">
        <f t="shared" si="11"/>
        <v>130.69999999999999</v>
      </c>
      <c r="E35" s="128">
        <f t="shared" si="11"/>
        <v>48.55</v>
      </c>
      <c r="F35" s="128">
        <f t="shared" si="7"/>
        <v>2.21</v>
      </c>
      <c r="G35" s="130">
        <f t="shared" si="9"/>
        <v>70.21902329541058</v>
      </c>
      <c r="H35" s="128">
        <v>0</v>
      </c>
      <c r="I35" s="130">
        <f t="shared" si="10"/>
        <v>70.21902329541058</v>
      </c>
      <c r="J35" s="130">
        <f t="shared" si="8"/>
        <v>181.46</v>
      </c>
      <c r="K35" s="128">
        <f t="shared" si="2"/>
        <v>181.46</v>
      </c>
      <c r="L35" s="119"/>
      <c r="N35" s="117"/>
      <c r="Q35" s="128"/>
      <c r="R35" s="128"/>
    </row>
    <row r="36" spans="2:18">
      <c r="B36" s="135">
        <f t="shared" si="0"/>
        <v>2042</v>
      </c>
      <c r="C36" s="136"/>
      <c r="D36" s="128">
        <f t="shared" si="11"/>
        <v>133.71</v>
      </c>
      <c r="E36" s="128">
        <f t="shared" si="11"/>
        <v>49.67</v>
      </c>
      <c r="F36" s="128">
        <f t="shared" si="7"/>
        <v>2.2599999999999998</v>
      </c>
      <c r="G36" s="130">
        <f t="shared" si="9"/>
        <v>71.836545159043425</v>
      </c>
      <c r="H36" s="128">
        <v>0</v>
      </c>
      <c r="I36" s="130">
        <f t="shared" si="10"/>
        <v>71.836545159043425</v>
      </c>
      <c r="J36" s="130">
        <f t="shared" si="8"/>
        <v>185.64</v>
      </c>
      <c r="K36" s="128">
        <f t="shared" si="2"/>
        <v>185.64</v>
      </c>
      <c r="L36" s="119"/>
      <c r="N36" s="117"/>
      <c r="Q36" s="128"/>
      <c r="R36" s="128"/>
    </row>
    <row r="37" spans="2:18">
      <c r="B37" s="135">
        <f t="shared" si="0"/>
        <v>2043</v>
      </c>
      <c r="C37" s="136"/>
      <c r="D37" s="128">
        <f t="shared" si="11"/>
        <v>136.91999999999999</v>
      </c>
      <c r="E37" s="128">
        <f t="shared" si="11"/>
        <v>50.86</v>
      </c>
      <c r="F37" s="128">
        <f t="shared" si="7"/>
        <v>2.31</v>
      </c>
      <c r="G37" s="130">
        <f t="shared" si="9"/>
        <v>73.558548099992265</v>
      </c>
      <c r="H37" s="128">
        <v>0</v>
      </c>
      <c r="I37" s="130">
        <f t="shared" si="10"/>
        <v>73.558548099992265</v>
      </c>
      <c r="J37" s="130">
        <f t="shared" si="8"/>
        <v>190.09</v>
      </c>
      <c r="K37" s="128">
        <f t="shared" si="2"/>
        <v>190.08999999999997</v>
      </c>
      <c r="L37" s="119"/>
      <c r="Q37" s="128"/>
      <c r="R37" s="128"/>
    </row>
    <row r="38" spans="2:18">
      <c r="B38" s="135"/>
      <c r="C38" s="136"/>
      <c r="D38" s="128"/>
      <c r="E38" s="128"/>
      <c r="F38" s="130"/>
      <c r="G38" s="128"/>
      <c r="H38" s="128"/>
      <c r="I38" s="130"/>
      <c r="J38" s="130"/>
      <c r="K38" s="128"/>
      <c r="L38" s="119"/>
    </row>
    <row r="39" spans="2:18">
      <c r="B39" s="135"/>
      <c r="C39" s="136"/>
      <c r="D39" s="128"/>
      <c r="E39" s="128"/>
      <c r="F39" s="130"/>
      <c r="G39" s="128"/>
      <c r="H39" s="128"/>
      <c r="I39" s="130"/>
      <c r="J39" s="130"/>
      <c r="K39" s="128"/>
      <c r="L39" s="119"/>
      <c r="Q39" s="361"/>
      <c r="R39" s="361"/>
    </row>
    <row r="40" spans="2:18">
      <c r="B40" s="126"/>
      <c r="C40" s="131"/>
      <c r="D40" s="128"/>
      <c r="E40" s="128"/>
      <c r="F40" s="129"/>
      <c r="G40" s="128"/>
      <c r="H40" s="128"/>
      <c r="I40" s="130"/>
      <c r="J40" s="130"/>
      <c r="K40" s="137"/>
    </row>
    <row r="42" spans="2:18" ht="14.25">
      <c r="B42" s="138" t="s">
        <v>25</v>
      </c>
      <c r="C42" s="139"/>
      <c r="D42" s="139"/>
      <c r="E42" s="139"/>
      <c r="F42" s="139"/>
      <c r="G42" s="139"/>
      <c r="H42" s="139"/>
    </row>
    <row r="44" spans="2:18">
      <c r="B44" s="117" t="s">
        <v>63</v>
      </c>
      <c r="C44" s="140" t="s">
        <v>64</v>
      </c>
      <c r="D44" s="141" t="s">
        <v>102</v>
      </c>
    </row>
    <row r="45" spans="2:18">
      <c r="C45" s="140" t="str">
        <f>C7</f>
        <v>(a)</v>
      </c>
      <c r="D45" s="117" t="s">
        <v>65</v>
      </c>
    </row>
    <row r="46" spans="2:18">
      <c r="C46" s="140" t="str">
        <f>D7</f>
        <v>(b)</v>
      </c>
      <c r="D46" s="130" t="str">
        <f>"= "&amp;C7&amp;" x "&amp;C62</f>
        <v>= (a) x 0.0689863805027125</v>
      </c>
    </row>
    <row r="47" spans="2:18">
      <c r="C47" s="140" t="str">
        <f>G7</f>
        <v>(e)</v>
      </c>
      <c r="D47" s="130" t="str">
        <f>"= ("&amp;$D$7&amp;" + "&amp;$E$7&amp;") /  (8.76 x "&amp;TEXT(C63,"0.0%")&amp;")"</f>
        <v>= ((b) + (c)) /  (8.76 x 29.5%)</v>
      </c>
    </row>
    <row r="48" spans="2:18">
      <c r="C48" s="140" t="str">
        <f>I7</f>
        <v>(g)</v>
      </c>
      <c r="D48" s="130" t="str">
        <f>"= "&amp;$G$7&amp;" + "&amp;$H$7</f>
        <v>= (e) + (f)</v>
      </c>
    </row>
    <row r="49" spans="2:27">
      <c r="C49" s="140" t="str">
        <f>K7</f>
        <v>(i)</v>
      </c>
      <c r="D49" s="85" t="str">
        <f>D44</f>
        <v>Plant Costs  - 2019 IRP Update - Table 6.1 &amp; 6.2</v>
      </c>
    </row>
    <row r="50" spans="2:27">
      <c r="C50" s="140"/>
      <c r="D50" s="130"/>
    </row>
    <row r="51" spans="2:27" ht="13.5" thickBot="1"/>
    <row r="52" spans="2:27" ht="13.5" thickBot="1">
      <c r="C52" s="42" t="str">
        <f>B2&amp;" - "&amp;B3</f>
        <v>2019 IRP Utah Wind Resource - 30% Capacity Factor</v>
      </c>
      <c r="D52" s="142"/>
      <c r="E52" s="142"/>
      <c r="F52" s="142"/>
      <c r="G52" s="142"/>
      <c r="H52" s="142"/>
      <c r="I52" s="143"/>
      <c r="J52" s="143"/>
      <c r="K52" s="144"/>
    </row>
    <row r="53" spans="2:27" ht="13.5" thickBot="1">
      <c r="C53" s="145" t="s">
        <v>66</v>
      </c>
      <c r="D53" s="146" t="s">
        <v>67</v>
      </c>
      <c r="E53" s="146"/>
      <c r="F53" s="146"/>
      <c r="G53" s="146"/>
      <c r="H53" s="146"/>
      <c r="I53" s="143"/>
      <c r="J53" s="143"/>
      <c r="K53" s="144"/>
    </row>
    <row r="54" spans="2:27">
      <c r="P54" s="117" t="s">
        <v>103</v>
      </c>
      <c r="Q54" s="265">
        <v>2023</v>
      </c>
    </row>
    <row r="55" spans="2:27">
      <c r="B55" s="85" t="s">
        <v>101</v>
      </c>
      <c r="C55" s="362">
        <f>'[26]Table 6.2 P1'!$C$77</f>
        <v>1301.4978814276944</v>
      </c>
      <c r="D55" s="117" t="s">
        <v>65</v>
      </c>
      <c r="T55" s="117" t="str">
        <f>$Q$56&amp;"Proposed Station Capital Costs"</f>
        <v>H3.US1_WD_CPProposed Station Capital Costs</v>
      </c>
    </row>
    <row r="56" spans="2:27">
      <c r="B56" s="85" t="s">
        <v>101</v>
      </c>
      <c r="C56" s="148">
        <f>'[26]Table 6.2 P1'!$F$77*(1+'[26]Table 6.2 P1'!$G$77)</f>
        <v>28.802174620531375</v>
      </c>
      <c r="D56" s="117" t="s">
        <v>68</v>
      </c>
      <c r="O56" s="117">
        <v>69</v>
      </c>
      <c r="P56" s="117" t="s">
        <v>32</v>
      </c>
      <c r="Q56" s="265" t="s">
        <v>229</v>
      </c>
      <c r="T56" s="117" t="str">
        <f>Q56&amp;"Proposed Station Fixed Costs"</f>
        <v>H3.US1_WD_CPProposed Station Fixed Costs</v>
      </c>
      <c r="AA56" s="266"/>
    </row>
    <row r="57" spans="2:27" ht="24" customHeight="1">
      <c r="B57" s="85"/>
      <c r="C57" s="153"/>
      <c r="D57" s="117" t="s">
        <v>105</v>
      </c>
    </row>
    <row r="58" spans="2:27">
      <c r="B58" s="85" t="s">
        <v>101</v>
      </c>
      <c r="C58" s="148">
        <v>0</v>
      </c>
      <c r="D58" s="117" t="s">
        <v>69</v>
      </c>
      <c r="K58" s="119"/>
      <c r="L58" s="363"/>
      <c r="M58" s="52"/>
      <c r="N58" s="163"/>
      <c r="O58" s="52"/>
      <c r="P58" s="52"/>
      <c r="Q58" s="119"/>
      <c r="R58" s="119"/>
      <c r="U58" s="119"/>
      <c r="V58" s="119"/>
      <c r="W58" s="119"/>
      <c r="X58" s="119"/>
      <c r="Y58" s="119"/>
    </row>
    <row r="59" spans="2:27">
      <c r="B59" s="85"/>
      <c r="C59" s="158"/>
      <c r="D59" s="117" t="s">
        <v>70</v>
      </c>
      <c r="I59" s="364" t="s">
        <v>91</v>
      </c>
      <c r="L59" s="365"/>
      <c r="M59" s="152"/>
      <c r="O59" s="150"/>
      <c r="P59" s="119"/>
      <c r="Q59" s="201" t="str">
        <f>Q56&amp;Q54</f>
        <v>H3.US1_WD_CP2023</v>
      </c>
      <c r="R59" s="119"/>
      <c r="U59" s="119"/>
      <c r="V59" s="119"/>
      <c r="W59" s="119"/>
      <c r="X59" s="119"/>
      <c r="Y59" s="119"/>
    </row>
    <row r="60" spans="2:27">
      <c r="B60" s="357" t="str">
        <f>LEFT(RIGHT(INDEX('[3]Table 3 TransCost'!$39:$39,1,MATCH(F60,'[3]Table 3 TransCost'!$4:$4,0)),6),5)</f>
        <v>2023$</v>
      </c>
      <c r="C60" s="153">
        <f>INDEX('[3]Table 3 TransCost'!$39:$39,1,MATCH(F60,'[3]Table 3 TransCost'!$4:$4,0)+2)</f>
        <v>1.4680258019147514</v>
      </c>
      <c r="D60" s="117" t="s">
        <v>218</v>
      </c>
      <c r="F60" s="117" t="s">
        <v>221</v>
      </c>
      <c r="K60" s="365"/>
      <c r="L60" s="365"/>
      <c r="M60" s="365"/>
      <c r="N60" s="164"/>
      <c r="O60" s="150"/>
      <c r="P60" s="119"/>
      <c r="Q60" s="119"/>
      <c r="R60" s="119"/>
      <c r="T60" s="119"/>
      <c r="U60" s="119"/>
      <c r="V60" s="119"/>
      <c r="W60" s="119"/>
      <c r="X60" s="119"/>
      <c r="Y60" s="119"/>
    </row>
    <row r="61" spans="2:27">
      <c r="B61" s="85"/>
      <c r="C61" s="187"/>
      <c r="K61" s="365"/>
      <c r="L61" s="365"/>
      <c r="M61" s="365"/>
      <c r="N61" s="164"/>
      <c r="O61" s="365"/>
      <c r="R61" s="119"/>
      <c r="T61" s="119"/>
      <c r="U61" s="119"/>
      <c r="V61" s="119"/>
      <c r="W61" s="119"/>
      <c r="X61" s="119"/>
      <c r="Y61" s="119"/>
    </row>
    <row r="62" spans="2:27">
      <c r="C62" s="366">
        <f>'[26]Table 6.2 P1'!$D$77</f>
        <v>6.898638050271251E-2</v>
      </c>
      <c r="D62" s="117" t="s">
        <v>36</v>
      </c>
      <c r="K62" s="277"/>
      <c r="L62" s="156"/>
      <c r="M62" s="156"/>
      <c r="O62" s="157"/>
    </row>
    <row r="63" spans="2:27">
      <c r="C63" s="367">
        <f>'[26]Table 6.2 P2'!$C$77</f>
        <v>0.29499999999999998</v>
      </c>
      <c r="D63" s="117" t="s">
        <v>37</v>
      </c>
    </row>
    <row r="64" spans="2:27" ht="13.5" thickBot="1">
      <c r="D64" s="154"/>
    </row>
    <row r="65" spans="3:14" ht="13.5" thickBot="1">
      <c r="C65" s="40" t="str">
        <f>"Company Official Inflation Forecast Dated "&amp;TEXT('[3]Table 4'!$H$5,"mmmm dd, yyyy")</f>
        <v>Company Official Inflation Forecast Dated September 30, 2019</v>
      </c>
      <c r="D65" s="142"/>
      <c r="E65" s="142"/>
      <c r="F65" s="142"/>
      <c r="G65" s="142"/>
      <c r="H65" s="142"/>
      <c r="I65" s="142"/>
      <c r="J65" s="142"/>
      <c r="K65" s="144"/>
    </row>
    <row r="66" spans="3:14">
      <c r="C66" s="87">
        <v>2017</v>
      </c>
      <c r="D66" s="41">
        <f>VLOOKUP(C66,'[20]Inflation Forecast'!$B$6:$C$61,2,FALSE)</f>
        <v>0.02</v>
      </c>
      <c r="E66" s="85"/>
      <c r="F66" s="87">
        <f>C74+1</f>
        <v>2026</v>
      </c>
      <c r="G66" s="41">
        <f>VLOOKUP(F66,'[20]Inflation Forecast'!$B$6:$C$61,2,FALSE)</f>
        <v>2.1999999999999999E-2</v>
      </c>
      <c r="H66" s="41"/>
      <c r="I66" s="87">
        <f>F74+1</f>
        <v>2035</v>
      </c>
      <c r="J66" s="41">
        <f>VLOOKUP(I66,'[20]Inflation Forecast'!$B$6:$C$61,2,FALSE)</f>
        <v>2.3E-2</v>
      </c>
    </row>
    <row r="67" spans="3:14">
      <c r="C67" s="87">
        <f t="shared" ref="C67:C74" si="12">C66+1</f>
        <v>2018</v>
      </c>
      <c r="D67" s="41">
        <f>VLOOKUP(C67,'[20]Inflation Forecast'!$B$6:$C$61,2,FALSE)</f>
        <v>2.4E-2</v>
      </c>
      <c r="E67" s="85"/>
      <c r="F67" s="87">
        <f t="shared" ref="F67:F74" si="13">F66+1</f>
        <v>2027</v>
      </c>
      <c r="G67" s="41">
        <f>VLOOKUP(F67,'[20]Inflation Forecast'!$B$6:$C$61,2,FALSE)</f>
        <v>2.3E-2</v>
      </c>
      <c r="H67" s="41"/>
      <c r="I67" s="87">
        <f>I66+1</f>
        <v>2036</v>
      </c>
      <c r="J67" s="41">
        <f>VLOOKUP(I67,'[20]Inflation Forecast'!$B$6:$C$61,2,FALSE)</f>
        <v>2.3E-2</v>
      </c>
    </row>
    <row r="68" spans="3:14">
      <c r="C68" s="87">
        <f t="shared" si="12"/>
        <v>2019</v>
      </c>
      <c r="D68" s="41">
        <f>VLOOKUP(C68,'[20]Inflation Forecast'!$B$6:$C$61,2,FALSE)</f>
        <v>1.7999999999999999E-2</v>
      </c>
      <c r="E68" s="85"/>
      <c r="F68" s="87">
        <f t="shared" si="13"/>
        <v>2028</v>
      </c>
      <c r="G68" s="41">
        <f>VLOOKUP(F68,'[20]Inflation Forecast'!$B$6:$C$61,2,FALSE)</f>
        <v>2.3E-2</v>
      </c>
      <c r="H68" s="41"/>
      <c r="I68" s="87">
        <f t="shared" ref="I68:I74" si="14">I67+1</f>
        <v>2037</v>
      </c>
      <c r="J68" s="41">
        <f>VLOOKUP(I68,'[20]Inflation Forecast'!$B$6:$C$61,2,FALSE)</f>
        <v>2.3E-2</v>
      </c>
    </row>
    <row r="69" spans="3:14">
      <c r="C69" s="87">
        <f t="shared" si="12"/>
        <v>2020</v>
      </c>
      <c r="D69" s="41">
        <f>VLOOKUP(C69,'[20]Inflation Forecast'!$B$6:$C$61,2,FALSE)</f>
        <v>1.2E-2</v>
      </c>
      <c r="E69" s="85"/>
      <c r="F69" s="87">
        <f t="shared" si="13"/>
        <v>2029</v>
      </c>
      <c r="G69" s="41">
        <f>VLOOKUP(F69,'[20]Inflation Forecast'!$B$6:$C$61,2,FALSE)</f>
        <v>2.3E-2</v>
      </c>
      <c r="H69" s="41"/>
      <c r="I69" s="87">
        <f t="shared" si="14"/>
        <v>2038</v>
      </c>
      <c r="J69" s="41">
        <f>VLOOKUP(I69,'[20]Inflation Forecast'!$B$6:$C$61,2,FALSE)</f>
        <v>2.3E-2</v>
      </c>
    </row>
    <row r="70" spans="3:14">
      <c r="C70" s="87">
        <f t="shared" si="12"/>
        <v>2021</v>
      </c>
      <c r="D70" s="41">
        <f>VLOOKUP(C70,'[20]Inflation Forecast'!$B$6:$C$61,2,FALSE)</f>
        <v>1.9E-2</v>
      </c>
      <c r="E70" s="85"/>
      <c r="F70" s="87">
        <f t="shared" si="13"/>
        <v>2030</v>
      </c>
      <c r="G70" s="41">
        <f>VLOOKUP(F70,'[20]Inflation Forecast'!$B$6:$C$61,2,FALSE)</f>
        <v>2.3E-2</v>
      </c>
      <c r="H70" s="41"/>
      <c r="I70" s="87">
        <f t="shared" si="14"/>
        <v>2039</v>
      </c>
      <c r="J70" s="41">
        <f>VLOOKUP(I70,'[20]Inflation Forecast'!$B$6:$C$61,2,FALSE)</f>
        <v>2.3E-2</v>
      </c>
    </row>
    <row r="71" spans="3:14">
      <c r="C71" s="87">
        <f t="shared" si="12"/>
        <v>2022</v>
      </c>
      <c r="D71" s="41">
        <f>VLOOKUP(C71,'[20]Inflation Forecast'!$B$6:$C$61,2,FALSE)</f>
        <v>2.1999999999999999E-2</v>
      </c>
      <c r="E71" s="85"/>
      <c r="F71" s="87">
        <f t="shared" si="13"/>
        <v>2031</v>
      </c>
      <c r="G71" s="41">
        <f>VLOOKUP(F71,'[20]Inflation Forecast'!$B$6:$C$61,2,FALSE)</f>
        <v>2.3E-2</v>
      </c>
      <c r="H71" s="41"/>
      <c r="I71" s="87">
        <f t="shared" si="14"/>
        <v>2040</v>
      </c>
      <c r="J71" s="41">
        <f>VLOOKUP(I71,'[20]Inflation Forecast'!$B$6:$C$61,2,FALSE)</f>
        <v>2.3E-2</v>
      </c>
    </row>
    <row r="72" spans="3:14" s="119" customFormat="1">
      <c r="C72" s="87">
        <f t="shared" si="12"/>
        <v>2023</v>
      </c>
      <c r="D72" s="41">
        <f>VLOOKUP(C72,'[20]Inflation Forecast'!$B$6:$C$61,2,FALSE)</f>
        <v>0.02</v>
      </c>
      <c r="E72" s="86"/>
      <c r="F72" s="87">
        <f t="shared" si="13"/>
        <v>2032</v>
      </c>
      <c r="G72" s="41">
        <f>VLOOKUP(F72,'[20]Inflation Forecast'!$B$6:$C$61,2,FALSE)</f>
        <v>2.3E-2</v>
      </c>
      <c r="H72" s="41"/>
      <c r="I72" s="87">
        <f t="shared" si="14"/>
        <v>2041</v>
      </c>
      <c r="J72" s="41">
        <f>VLOOKUP(I72,'[20]Inflation Forecast'!$B$6:$C$61,2,FALSE)</f>
        <v>2.3E-2</v>
      </c>
      <c r="N72" s="164"/>
    </row>
    <row r="73" spans="3:14" s="119" customFormat="1">
      <c r="C73" s="87">
        <f t="shared" si="12"/>
        <v>2024</v>
      </c>
      <c r="D73" s="41">
        <f>VLOOKUP(C73,'[20]Inflation Forecast'!$B$6:$C$61,2,FALSE)</f>
        <v>0.02</v>
      </c>
      <c r="E73" s="86"/>
      <c r="F73" s="87">
        <f t="shared" si="13"/>
        <v>2033</v>
      </c>
      <c r="G73" s="41">
        <f>VLOOKUP(F73,'[20]Inflation Forecast'!$B$6:$C$61,2,FALSE)</f>
        <v>2.3E-2</v>
      </c>
      <c r="H73" s="41"/>
      <c r="I73" s="87">
        <f t="shared" si="14"/>
        <v>2042</v>
      </c>
      <c r="J73" s="41">
        <f>VLOOKUP(I73,'[20]Inflation Forecast'!$B$6:$C$61,2,FALSE)</f>
        <v>2.3E-2</v>
      </c>
      <c r="N73" s="164"/>
    </row>
    <row r="74" spans="3:14" s="119" customFormat="1">
      <c r="C74" s="87">
        <f t="shared" si="12"/>
        <v>2025</v>
      </c>
      <c r="D74" s="41">
        <f>VLOOKUP(C74,'[20]Inflation Forecast'!$B$6:$C$61,2,FALSE)</f>
        <v>2.1000000000000001E-2</v>
      </c>
      <c r="E74" s="86"/>
      <c r="F74" s="87">
        <f t="shared" si="13"/>
        <v>2034</v>
      </c>
      <c r="G74" s="41">
        <f>VLOOKUP(F74,'[20]Inflation Forecast'!$B$6:$C$61,2,FALSE)</f>
        <v>2.3E-2</v>
      </c>
      <c r="H74" s="41"/>
      <c r="I74" s="87">
        <f t="shared" si="14"/>
        <v>2043</v>
      </c>
      <c r="J74" s="41">
        <f>VLOOKUP(I74,'[20]Inflation Forecast'!$B$6:$C$61,2,FALSE)</f>
        <v>2.4E-2</v>
      </c>
      <c r="N74" s="164"/>
    </row>
    <row r="75" spans="3:14" s="119" customFormat="1">
      <c r="N75" s="164"/>
    </row>
    <row r="76" spans="3:14" s="119" customFormat="1">
      <c r="N76" s="164"/>
    </row>
    <row r="93" spans="3:4">
      <c r="C93" s="150"/>
      <c r="D93" s="154"/>
    </row>
    <row r="94" spans="3:4">
      <c r="C94" s="150"/>
      <c r="D94" s="154"/>
    </row>
    <row r="95" spans="3:4">
      <c r="C95" s="150"/>
      <c r="D95" s="154"/>
    </row>
    <row r="96" spans="3:4">
      <c r="C96" s="150"/>
      <c r="D96" s="154"/>
    </row>
    <row r="97" spans="3:4">
      <c r="C97" s="150"/>
      <c r="D97" s="154"/>
    </row>
    <row r="98" spans="3:4">
      <c r="C98" s="150"/>
      <c r="D98" s="154"/>
    </row>
    <row r="99" spans="3:4">
      <c r="C99" s="150"/>
      <c r="D99" s="154"/>
    </row>
    <row r="100" spans="3:4">
      <c r="C100" s="150"/>
      <c r="D100" s="154"/>
    </row>
    <row r="101" spans="3:4">
      <c r="C101" s="150"/>
      <c r="D101" s="154"/>
    </row>
    <row r="102" spans="3:4">
      <c r="C102" s="150"/>
      <c r="D102" s="154"/>
    </row>
  </sheetData>
  <printOptions horizontalCentered="1"/>
  <pageMargins left="0.8" right="0.3" top="0.4" bottom="0.4" header="0.5" footer="0.2"/>
  <pageSetup scale="54" orientation="landscape" r:id="rId1"/>
  <headerFooter alignWithMargins="0"/>
  <rowBreaks count="1" manualBreakCount="1">
    <brk id="51" max="13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rgb="FFFFC000"/>
    <pageSetUpPr fitToPage="1"/>
  </sheetPr>
  <dimension ref="B1:AB102"/>
  <sheetViews>
    <sheetView topLeftCell="A4" zoomScale="70" zoomScaleNormal="70" workbookViewId="0">
      <selection activeCell="I26" sqref="I26"/>
    </sheetView>
  </sheetViews>
  <sheetFormatPr defaultColWidth="9.33203125" defaultRowHeight="12.75"/>
  <cols>
    <col min="1" max="1" width="13.33203125" style="117" customWidth="1"/>
    <col min="2" max="2" width="15" style="117" customWidth="1"/>
    <col min="3" max="3" width="12.33203125" style="117" bestFit="1" customWidth="1"/>
    <col min="4" max="4" width="19.83203125" style="117" customWidth="1"/>
    <col min="5" max="5" width="8.83203125" style="117" bestFit="1" customWidth="1"/>
    <col min="6" max="6" width="13.5" style="117" customWidth="1"/>
    <col min="7" max="7" width="9.5" style="117" bestFit="1" customWidth="1"/>
    <col min="8" max="8" width="9.5" style="117" customWidth="1"/>
    <col min="9" max="9" width="10.5" style="117" customWidth="1"/>
    <col min="10" max="10" width="12.6640625" style="117" customWidth="1"/>
    <col min="11" max="11" width="14" style="117" customWidth="1"/>
    <col min="12" max="12" width="13.1640625" style="117" customWidth="1"/>
    <col min="13" max="13" width="3.1640625" style="117" customWidth="1"/>
    <col min="14" max="14" width="15" style="117" hidden="1" customWidth="1"/>
    <col min="15" max="15" width="5.6640625" style="161" customWidth="1"/>
    <col min="16" max="16" width="9.33203125" style="117"/>
    <col min="17" max="17" width="10" style="117" customWidth="1"/>
    <col min="18" max="18" width="12.6640625" style="117" customWidth="1"/>
    <col min="19" max="19" width="18.1640625" style="117" customWidth="1"/>
    <col min="20" max="22" width="9.33203125" style="117"/>
    <col min="23" max="23" width="9.6640625" style="117" bestFit="1" customWidth="1"/>
    <col min="24" max="16384" width="9.33203125" style="117"/>
  </cols>
  <sheetData>
    <row r="1" spans="2:25" ht="15.75">
      <c r="B1" s="115" t="s">
        <v>56</v>
      </c>
      <c r="C1" s="116"/>
      <c r="D1" s="116"/>
      <c r="E1" s="116"/>
      <c r="F1" s="116"/>
      <c r="G1" s="116"/>
      <c r="H1" s="116"/>
      <c r="I1" s="116"/>
      <c r="J1" s="116"/>
      <c r="K1" s="116"/>
    </row>
    <row r="2" spans="2:25" ht="15.75">
      <c r="B2" s="115" t="s">
        <v>99</v>
      </c>
      <c r="C2" s="116"/>
      <c r="D2" s="116"/>
      <c r="E2" s="116"/>
      <c r="F2" s="116"/>
      <c r="G2" s="116"/>
      <c r="H2" s="116"/>
      <c r="I2" s="116"/>
      <c r="J2" s="116"/>
      <c r="K2" s="116"/>
    </row>
    <row r="3" spans="2:25" ht="15.75">
      <c r="B3" s="115" t="str">
        <f>TEXT($C$63,"0%")&amp;" Capacity Factor"</f>
        <v>44% Capacity Factor</v>
      </c>
      <c r="C3" s="116"/>
      <c r="D3" s="116"/>
      <c r="E3" s="116"/>
      <c r="F3" s="116"/>
      <c r="G3" s="116"/>
      <c r="H3" s="116"/>
      <c r="I3" s="116"/>
      <c r="J3" s="116"/>
      <c r="K3" s="116"/>
    </row>
    <row r="4" spans="2:25">
      <c r="B4" s="118"/>
      <c r="C4" s="118"/>
      <c r="D4" s="118"/>
      <c r="E4" s="118"/>
      <c r="F4" s="118"/>
      <c r="G4" s="118"/>
      <c r="H4" s="118"/>
      <c r="I4" s="118"/>
      <c r="J4" s="119"/>
      <c r="K4" s="119"/>
      <c r="L4" s="119"/>
    </row>
    <row r="5" spans="2:25" ht="51.75" customHeight="1">
      <c r="B5" s="120" t="s">
        <v>0</v>
      </c>
      <c r="C5" s="121" t="s">
        <v>10</v>
      </c>
      <c r="D5" s="121" t="s">
        <v>11</v>
      </c>
      <c r="E5" s="121" t="s">
        <v>12</v>
      </c>
      <c r="F5" s="17" t="s">
        <v>92</v>
      </c>
      <c r="G5" s="121" t="s">
        <v>62</v>
      </c>
      <c r="H5" s="17" t="s">
        <v>13</v>
      </c>
      <c r="I5" s="121" t="s">
        <v>104</v>
      </c>
      <c r="J5" s="121" t="s">
        <v>73</v>
      </c>
      <c r="K5" s="17" t="s">
        <v>52</v>
      </c>
      <c r="L5" s="121" t="s">
        <v>224</v>
      </c>
      <c r="N5" s="201"/>
      <c r="O5" s="201"/>
      <c r="Q5" s="201"/>
      <c r="S5" s="263"/>
      <c r="U5" s="260"/>
      <c r="V5" s="261"/>
      <c r="W5" s="260"/>
      <c r="X5" s="261"/>
      <c r="Y5" s="119"/>
    </row>
    <row r="6" spans="2:25" ht="24" customHeight="1">
      <c r="B6" s="122"/>
      <c r="C6" s="123" t="s">
        <v>8</v>
      </c>
      <c r="D6" s="124" t="s">
        <v>9</v>
      </c>
      <c r="E6" s="124" t="s">
        <v>9</v>
      </c>
      <c r="F6" s="124" t="s">
        <v>9</v>
      </c>
      <c r="G6" s="123" t="s">
        <v>31</v>
      </c>
      <c r="H6" s="18" t="s">
        <v>31</v>
      </c>
      <c r="I6" s="18" t="s">
        <v>31</v>
      </c>
      <c r="J6" s="123" t="s">
        <v>31</v>
      </c>
      <c r="K6" s="19" t="s">
        <v>9</v>
      </c>
      <c r="L6" s="124" t="s">
        <v>9</v>
      </c>
      <c r="S6" s="264"/>
    </row>
    <row r="7" spans="2:25">
      <c r="C7" s="125" t="s">
        <v>1</v>
      </c>
      <c r="D7" s="125" t="s">
        <v>2</v>
      </c>
      <c r="E7" s="125" t="s">
        <v>3</v>
      </c>
      <c r="F7" s="125" t="s">
        <v>4</v>
      </c>
      <c r="G7" s="125" t="s">
        <v>5</v>
      </c>
      <c r="H7" s="125" t="s">
        <v>7</v>
      </c>
      <c r="I7" s="125" t="s">
        <v>22</v>
      </c>
      <c r="J7" s="125" t="s">
        <v>23</v>
      </c>
      <c r="K7" s="125" t="s">
        <v>24</v>
      </c>
      <c r="L7" s="125" t="s">
        <v>24</v>
      </c>
    </row>
    <row r="8" spans="2:25" ht="6" customHeight="1">
      <c r="L8" s="119"/>
    </row>
    <row r="9" spans="2:25" ht="15.75">
      <c r="B9" s="43" t="str">
        <f>C52</f>
        <v>2019 IRP Wyoming Wind Resource - 44% Capacity Factor</v>
      </c>
      <c r="C9" s="119"/>
      <c r="E9" s="119"/>
      <c r="F9" s="119"/>
      <c r="G9" s="119"/>
      <c r="H9" s="119"/>
      <c r="I9" s="119"/>
      <c r="J9" s="119"/>
      <c r="K9" s="119"/>
      <c r="L9" s="119"/>
      <c r="O9" s="117"/>
    </row>
    <row r="10" spans="2:25">
      <c r="B10" s="126">
        <v>2016</v>
      </c>
      <c r="C10" s="127"/>
      <c r="D10" s="128"/>
      <c r="E10" s="128"/>
      <c r="F10" s="128"/>
      <c r="G10" s="129"/>
      <c r="H10" s="129"/>
      <c r="I10" s="128"/>
      <c r="J10" s="130"/>
      <c r="K10" s="130"/>
      <c r="L10" s="128"/>
      <c r="O10" s="162"/>
    </row>
    <row r="11" spans="2:25">
      <c r="B11" s="126">
        <f t="shared" ref="B11:B37" si="0">B10+1</f>
        <v>2017</v>
      </c>
      <c r="C11" s="131"/>
      <c r="D11" s="128"/>
      <c r="E11" s="128"/>
      <c r="F11" s="128"/>
      <c r="G11" s="129"/>
      <c r="H11" s="128"/>
      <c r="I11" s="128"/>
      <c r="J11" s="130"/>
      <c r="K11" s="130"/>
      <c r="L11" s="128"/>
      <c r="O11" s="117"/>
    </row>
    <row r="12" spans="2:25">
      <c r="B12" s="135">
        <f t="shared" si="0"/>
        <v>2018</v>
      </c>
      <c r="C12" s="136"/>
      <c r="D12" s="128"/>
      <c r="E12" s="148"/>
      <c r="F12" s="148"/>
      <c r="G12" s="130"/>
      <c r="H12" s="148"/>
      <c r="I12" s="128"/>
      <c r="J12" s="130"/>
      <c r="K12" s="130"/>
      <c r="L12" s="128">
        <f t="shared" ref="L12:L37" si="1">(D12+E12+F12)</f>
        <v>0</v>
      </c>
      <c r="M12" s="119"/>
      <c r="O12" s="117"/>
      <c r="S12" s="148"/>
      <c r="U12" s="161"/>
      <c r="V12" s="153"/>
      <c r="W12" s="153"/>
    </row>
    <row r="13" spans="2:25">
      <c r="B13" s="135">
        <f t="shared" si="0"/>
        <v>2019</v>
      </c>
      <c r="C13" s="136"/>
      <c r="D13" s="128"/>
      <c r="E13" s="148"/>
      <c r="F13" s="148"/>
      <c r="G13" s="130"/>
      <c r="H13" s="128"/>
      <c r="I13" s="128"/>
      <c r="J13" s="130"/>
      <c r="K13" s="130"/>
      <c r="L13" s="128">
        <f t="shared" si="1"/>
        <v>0</v>
      </c>
      <c r="M13" s="119"/>
      <c r="O13" s="117"/>
      <c r="W13" s="153"/>
    </row>
    <row r="14" spans="2:25">
      <c r="B14" s="135">
        <f t="shared" si="0"/>
        <v>2020</v>
      </c>
      <c r="C14" s="136"/>
      <c r="D14" s="128"/>
      <c r="E14" s="128"/>
      <c r="F14" s="128"/>
      <c r="G14" s="130"/>
      <c r="H14" s="128"/>
      <c r="I14" s="128"/>
      <c r="J14" s="130"/>
      <c r="K14" s="130"/>
      <c r="L14" s="128">
        <f t="shared" si="1"/>
        <v>0</v>
      </c>
      <c r="M14" s="119"/>
      <c r="O14" s="117"/>
      <c r="P14" s="132"/>
      <c r="Q14" s="133"/>
      <c r="R14" s="134"/>
      <c r="W14" s="153"/>
    </row>
    <row r="15" spans="2:25">
      <c r="B15" s="135">
        <f t="shared" si="0"/>
        <v>2021</v>
      </c>
      <c r="C15" s="136"/>
      <c r="D15" s="128"/>
      <c r="E15" s="128"/>
      <c r="F15" s="128"/>
      <c r="G15" s="130"/>
      <c r="H15" s="128"/>
      <c r="I15" s="128"/>
      <c r="J15" s="130"/>
      <c r="K15" s="130"/>
      <c r="L15" s="128">
        <f t="shared" si="1"/>
        <v>0</v>
      </c>
      <c r="M15" s="119"/>
      <c r="O15" s="117"/>
      <c r="P15" s="259"/>
      <c r="Q15" s="133"/>
      <c r="R15" s="134"/>
      <c r="W15" s="153"/>
    </row>
    <row r="16" spans="2:25">
      <c r="B16" s="135">
        <f t="shared" si="0"/>
        <v>2022</v>
      </c>
      <c r="C16" s="136"/>
      <c r="D16" s="128"/>
      <c r="E16" s="128"/>
      <c r="F16" s="128"/>
      <c r="G16" s="130"/>
      <c r="H16" s="128"/>
      <c r="I16" s="128"/>
      <c r="J16" s="130"/>
      <c r="K16" s="130"/>
      <c r="L16" s="128">
        <f t="shared" si="1"/>
        <v>0</v>
      </c>
      <c r="M16" s="119"/>
      <c r="O16" s="117"/>
      <c r="W16" s="153"/>
    </row>
    <row r="17" spans="2:26">
      <c r="B17" s="135">
        <f t="shared" si="0"/>
        <v>2023</v>
      </c>
      <c r="C17" s="136"/>
      <c r="D17" s="128"/>
      <c r="E17" s="128"/>
      <c r="F17" s="128"/>
      <c r="G17" s="130"/>
      <c r="H17" s="128"/>
      <c r="I17" s="128"/>
      <c r="J17" s="130"/>
      <c r="K17" s="130"/>
      <c r="L17" s="128">
        <f t="shared" si="1"/>
        <v>0</v>
      </c>
      <c r="M17" s="119"/>
      <c r="O17" s="117"/>
      <c r="P17" s="132"/>
      <c r="W17" s="153"/>
    </row>
    <row r="18" spans="2:26">
      <c r="B18" s="135">
        <f t="shared" si="0"/>
        <v>2024</v>
      </c>
      <c r="C18" s="335">
        <f t="array" ref="C18">SUM(([24]StaBuild!$E$2:$E$1203)*([24]StaBuild!$C$2:$C$1203=$R$55)*([24]StaBuild!$A$2:$A$1203=B18))*1000000/($P$55*1000)</f>
        <v>1252.8729166666667</v>
      </c>
      <c r="D18" s="128">
        <f>C18*$C$62</f>
        <v>86.431167750709889</v>
      </c>
      <c r="E18" s="256">
        <f>INDEX([24]PVRRByStation!$E:$X,MATCH($U$56,[24]PVRRByStation!$Y:$Y,0),MATCH($B18,[24]PVRRByStation!$E$1:$X$1,0))*1000000/($P$55*1000)</f>
        <v>32.969791666666666</v>
      </c>
      <c r="F18" s="358">
        <f>C60</f>
        <v>47.870308055404152</v>
      </c>
      <c r="G18" s="130">
        <f>(D18+E18+F18)/(8.76*$C$63)</f>
        <v>43.795627401653867</v>
      </c>
      <c r="H18" s="128"/>
      <c r="I18" s="128">
        <f>INDEX('[19]Trapped Adj'!$D$57:$DS$96,MATCH("IRP19Wind_WYAE_T",'[19]Trapped Adj'!$C$57:$C$96,0),MATCH(B18,'[19]Trapped Adj'!$D$1:$DS$1,0))-H18</f>
        <v>-20.480000000000004</v>
      </c>
      <c r="J18" s="130">
        <f>(G18+H18+I18)</f>
        <v>23.315627401653863</v>
      </c>
      <c r="K18" s="130">
        <f t="shared" ref="K18:K32" si="2">ROUND(J18*$C$63*8.76,2)</f>
        <v>89.05</v>
      </c>
      <c r="L18" s="128">
        <f t="shared" si="1"/>
        <v>167.27126747278072</v>
      </c>
      <c r="M18" s="119"/>
      <c r="O18" s="117"/>
      <c r="Q18" s="130"/>
      <c r="U18" s="161"/>
      <c r="V18" s="153"/>
      <c r="W18" s="153"/>
      <c r="X18" s="153"/>
      <c r="Y18" s="153"/>
      <c r="Z18" s="153"/>
    </row>
    <row r="19" spans="2:26">
      <c r="B19" s="135">
        <f t="shared" si="0"/>
        <v>2025</v>
      </c>
      <c r="C19" s="136"/>
      <c r="D19" s="128">
        <f t="shared" ref="D19:D37" si="3">ROUND(D18*(1+(IFERROR(INDEX($D$66:$D$74,MATCH($B19,$C$66:$C$74,0),1),0)+IFERROR(INDEX($G$66:$G$74,MATCH($B19,$F$66:$F$74,0),1),0)+IFERROR(INDEX($J$66:$J$74,MATCH($B19,$I$66:$I$74,0),1),0))),2)</f>
        <v>88.25</v>
      </c>
      <c r="E19" s="256">
        <f>INDEX([24]PVRRByStation!$E:$X,MATCH($U$56,[24]PVRRByStation!$Y:$Y,0),MATCH($B19,[24]PVRRByStation!$E$1:$X$1,0))*1000000/($P$55*1000)</f>
        <v>33.73020833333333</v>
      </c>
      <c r="F19" s="128">
        <f t="shared" ref="F19:F37" si="4">ROUND(F18*(1+(IFERROR(INDEX($D$66:$D$74,MATCH($B19,$C$66:$C$74,0),1),0)+IFERROR(INDEX($G$66:$G$74,MATCH($B19,$F$66:$F$74,0),1),0)+IFERROR(INDEX($J$66:$J$74,MATCH($B19,$I$66:$I$74,0),1),0))),2)</f>
        <v>48.88</v>
      </c>
      <c r="G19" s="130">
        <f t="shared" ref="G19:G37" si="5">(D19+E19+F19)/(8.76*$C$63)</f>
        <v>44.735298147682684</v>
      </c>
      <c r="H19" s="128"/>
      <c r="I19" s="128">
        <f t="shared" ref="I19:I27" si="6">ROUND(I18*(1+(IFERROR(INDEX($D$66:$D$74,MATCH($B19,$C$66:$C$74,0),1),0)+IFERROR(INDEX($G$66:$G$74,MATCH($B19,$F$66:$F$74,0),1),0)+IFERROR(INDEX($J$66:$J$74,MATCH($B19,$I$66:$I$74,0),1),0))),2)</f>
        <v>-20.91</v>
      </c>
      <c r="J19" s="130">
        <f t="shared" ref="J19:J37" si="7">(G19+H19+I19)</f>
        <v>23.825298147682684</v>
      </c>
      <c r="K19" s="130">
        <f t="shared" si="2"/>
        <v>91</v>
      </c>
      <c r="L19" s="128">
        <f t="shared" si="1"/>
        <v>170.86020833333333</v>
      </c>
      <c r="M19" s="119"/>
      <c r="O19" s="117"/>
      <c r="Q19" s="130"/>
      <c r="U19" s="161"/>
      <c r="V19" s="153"/>
      <c r="W19" s="153"/>
      <c r="X19" s="153"/>
      <c r="Y19" s="153"/>
      <c r="Z19" s="153"/>
    </row>
    <row r="20" spans="2:26">
      <c r="B20" s="135">
        <f t="shared" si="0"/>
        <v>2026</v>
      </c>
      <c r="C20" s="136"/>
      <c r="D20" s="128">
        <f t="shared" si="3"/>
        <v>90.19</v>
      </c>
      <c r="E20" s="256">
        <f>INDEX([24]PVRRByStation!$E:$X,MATCH($U$56,[24]PVRRByStation!$Y:$Y,0),MATCH($B20,[24]PVRRByStation!$E$1:$X$1,0))*1000000/($P$55*1000)</f>
        <v>34.490104166666669</v>
      </c>
      <c r="F20" s="128">
        <f t="shared" si="4"/>
        <v>49.96</v>
      </c>
      <c r="G20" s="130">
        <f t="shared" si="5"/>
        <v>45.724965482873223</v>
      </c>
      <c r="H20" s="128"/>
      <c r="I20" s="128">
        <f t="shared" si="6"/>
        <v>-21.37</v>
      </c>
      <c r="J20" s="130">
        <f t="shared" si="7"/>
        <v>24.354965482873222</v>
      </c>
      <c r="K20" s="130">
        <f t="shared" si="2"/>
        <v>93.02</v>
      </c>
      <c r="L20" s="128">
        <f t="shared" si="1"/>
        <v>174.64010416666667</v>
      </c>
      <c r="M20" s="119"/>
      <c r="O20" s="117"/>
      <c r="Q20" s="130"/>
      <c r="S20" s="153"/>
      <c r="U20" s="161"/>
      <c r="V20" s="153"/>
      <c r="W20" s="153"/>
      <c r="X20" s="153"/>
      <c r="Y20" s="153"/>
      <c r="Z20" s="153"/>
    </row>
    <row r="21" spans="2:26">
      <c r="B21" s="135">
        <f t="shared" si="0"/>
        <v>2027</v>
      </c>
      <c r="C21" s="136"/>
      <c r="D21" s="128">
        <f t="shared" si="3"/>
        <v>92.26</v>
      </c>
      <c r="E21" s="256">
        <f>INDEX([24]PVRRByStation!$E:$X,MATCH($U$56,[24]PVRRByStation!$Y:$Y,0),MATCH($B21,[24]PVRRByStation!$E$1:$X$1,0))*1000000/($P$55*1000)</f>
        <v>35.280208333333334</v>
      </c>
      <c r="F21" s="128">
        <f t="shared" si="4"/>
        <v>51.11</v>
      </c>
      <c r="G21" s="130">
        <f t="shared" si="5"/>
        <v>46.774906877941163</v>
      </c>
      <c r="H21" s="186">
        <v>1</v>
      </c>
      <c r="I21" s="128">
        <f t="shared" si="6"/>
        <v>-21.86</v>
      </c>
      <c r="J21" s="130">
        <f t="shared" si="7"/>
        <v>25.914906877941164</v>
      </c>
      <c r="K21" s="130">
        <f t="shared" si="2"/>
        <v>98.98</v>
      </c>
      <c r="L21" s="128">
        <f t="shared" si="1"/>
        <v>178.65020833333335</v>
      </c>
      <c r="M21" s="119"/>
      <c r="O21" s="117"/>
      <c r="Q21" s="130"/>
      <c r="S21" s="153"/>
      <c r="U21" s="161"/>
      <c r="V21" s="153"/>
      <c r="W21" s="153"/>
      <c r="X21" s="153"/>
      <c r="Y21" s="153"/>
      <c r="Z21" s="153"/>
    </row>
    <row r="22" spans="2:26">
      <c r="B22" s="135">
        <f t="shared" si="0"/>
        <v>2028</v>
      </c>
      <c r="C22" s="136"/>
      <c r="D22" s="128">
        <f t="shared" si="3"/>
        <v>94.38</v>
      </c>
      <c r="E22" s="256">
        <f>INDEX([24]PVRRByStation!$E:$X,MATCH($U$56,[24]PVRRByStation!$Y:$Y,0),MATCH($B22,[24]PVRRByStation!$E$1:$X$1,0))*1000000/($P$55*1000)</f>
        <v>36.09010416666667</v>
      </c>
      <c r="F22" s="128">
        <f t="shared" si="4"/>
        <v>52.29</v>
      </c>
      <c r="G22" s="130">
        <f t="shared" si="5"/>
        <v>47.850976123399377</v>
      </c>
      <c r="H22" s="186">
        <v>1</v>
      </c>
      <c r="I22" s="128">
        <f t="shared" si="6"/>
        <v>-22.36</v>
      </c>
      <c r="J22" s="130">
        <f t="shared" si="7"/>
        <v>26.490976123399378</v>
      </c>
      <c r="K22" s="130">
        <f t="shared" si="2"/>
        <v>101.18</v>
      </c>
      <c r="L22" s="128">
        <f t="shared" si="1"/>
        <v>182.76010416666665</v>
      </c>
      <c r="M22" s="119"/>
      <c r="O22" s="117"/>
      <c r="Q22" s="130"/>
      <c r="S22" s="153"/>
      <c r="U22" s="161"/>
      <c r="V22" s="153"/>
      <c r="W22" s="153"/>
      <c r="X22" s="153"/>
      <c r="Y22" s="153"/>
      <c r="Z22" s="153"/>
    </row>
    <row r="23" spans="2:26">
      <c r="B23" s="135">
        <f t="shared" si="0"/>
        <v>2029</v>
      </c>
      <c r="C23" s="136"/>
      <c r="D23" s="128">
        <f t="shared" si="3"/>
        <v>96.55</v>
      </c>
      <c r="E23" s="256">
        <f>INDEX([24]PVRRByStation!$E:$X,MATCH($U$56,[24]PVRRByStation!$Y:$Y,0),MATCH($B23,[24]PVRRByStation!$E$1:$X$1,0))*1000000/($P$55*1000)</f>
        <v>36.90989583333333</v>
      </c>
      <c r="F23" s="128">
        <f t="shared" si="4"/>
        <v>53.49</v>
      </c>
      <c r="G23" s="130">
        <f t="shared" si="5"/>
        <v>48.947964013167997</v>
      </c>
      <c r="H23" s="186">
        <v>1</v>
      </c>
      <c r="I23" s="128">
        <f t="shared" si="6"/>
        <v>-22.87</v>
      </c>
      <c r="J23" s="130">
        <f t="shared" si="7"/>
        <v>27.077964013167996</v>
      </c>
      <c r="K23" s="130">
        <f t="shared" si="2"/>
        <v>103.42</v>
      </c>
      <c r="L23" s="128">
        <f t="shared" si="1"/>
        <v>186.94989583333333</v>
      </c>
      <c r="M23" s="119"/>
      <c r="O23" s="117"/>
      <c r="Q23" s="130"/>
      <c r="S23" s="153"/>
      <c r="U23" s="161"/>
      <c r="V23" s="153"/>
      <c r="W23" s="153"/>
      <c r="X23" s="153"/>
      <c r="Y23" s="153"/>
      <c r="Z23" s="153"/>
    </row>
    <row r="24" spans="2:26">
      <c r="B24" s="135">
        <f t="shared" si="0"/>
        <v>2030</v>
      </c>
      <c r="C24" s="136"/>
      <c r="D24" s="128">
        <f t="shared" si="3"/>
        <v>98.77</v>
      </c>
      <c r="E24" s="256">
        <f>INDEX([24]PVRRByStation!$E:$X,MATCH($U$56,[24]PVRRByStation!$Y:$Y,0),MATCH($B24,[24]PVRRByStation!$E$1:$X$1,0))*1000000/($P$55*1000)</f>
        <v>37.75</v>
      </c>
      <c r="F24" s="128">
        <f t="shared" si="4"/>
        <v>54.72</v>
      </c>
      <c r="G24" s="130">
        <f t="shared" si="5"/>
        <v>50.07121611997821</v>
      </c>
      <c r="H24" s="186">
        <v>1</v>
      </c>
      <c r="I24" s="128">
        <f t="shared" si="6"/>
        <v>-23.4</v>
      </c>
      <c r="J24" s="130">
        <f t="shared" si="7"/>
        <v>27.671216119978212</v>
      </c>
      <c r="K24" s="130">
        <f t="shared" si="2"/>
        <v>105.69</v>
      </c>
      <c r="L24" s="128">
        <f t="shared" si="1"/>
        <v>191.23999999999998</v>
      </c>
      <c r="M24" s="119"/>
      <c r="O24" s="117"/>
      <c r="Q24" s="130"/>
      <c r="S24" s="153"/>
      <c r="U24" s="161"/>
      <c r="V24" s="153"/>
      <c r="W24" s="153"/>
      <c r="X24" s="153"/>
      <c r="Y24" s="153"/>
      <c r="Z24" s="153"/>
    </row>
    <row r="25" spans="2:26">
      <c r="B25" s="135">
        <f t="shared" si="0"/>
        <v>2031</v>
      </c>
      <c r="C25" s="136"/>
      <c r="D25" s="128">
        <f t="shared" si="3"/>
        <v>101.04</v>
      </c>
      <c r="E25" s="256">
        <f>INDEX([24]PVRRByStation!$E:$X,MATCH($U$56,[24]PVRRByStation!$Y:$Y,0),MATCH($B25,[24]PVRRByStation!$E$1:$X$1,0))*1000000/($P$55*1000)</f>
        <v>38.609895833333333</v>
      </c>
      <c r="F25" s="128">
        <f t="shared" si="4"/>
        <v>55.98</v>
      </c>
      <c r="G25" s="130">
        <f t="shared" si="5"/>
        <v>51.220596077178726</v>
      </c>
      <c r="H25" s="186">
        <v>1</v>
      </c>
      <c r="I25" s="128">
        <f t="shared" si="6"/>
        <v>-23.94</v>
      </c>
      <c r="J25" s="130">
        <f t="shared" si="7"/>
        <v>28.280596077178725</v>
      </c>
      <c r="K25" s="130">
        <f t="shared" si="2"/>
        <v>108.01</v>
      </c>
      <c r="L25" s="128">
        <f t="shared" si="1"/>
        <v>195.62989583333334</v>
      </c>
      <c r="M25" s="119"/>
      <c r="O25" s="117"/>
      <c r="Q25" s="130"/>
      <c r="S25" s="153"/>
      <c r="U25" s="161"/>
      <c r="V25" s="153"/>
      <c r="W25" s="153"/>
      <c r="X25" s="153"/>
      <c r="Y25" s="153"/>
      <c r="Z25" s="153"/>
    </row>
    <row r="26" spans="2:26">
      <c r="B26" s="135">
        <f t="shared" si="0"/>
        <v>2032</v>
      </c>
      <c r="C26" s="136"/>
      <c r="D26" s="128">
        <f t="shared" si="3"/>
        <v>103.36</v>
      </c>
      <c r="E26" s="256">
        <f>INDEX([24]PVRRByStation!$E:$X,MATCH($U$56,[24]PVRRByStation!$Y:$Y,0),MATCH($B26,[24]PVRRByStation!$E$1:$X$1,0))*1000000/($P$55*1000)</f>
        <v>39.490104166666669</v>
      </c>
      <c r="F26" s="128">
        <f t="shared" si="4"/>
        <v>57.27</v>
      </c>
      <c r="G26" s="130">
        <f t="shared" si="5"/>
        <v>52.396240251420828</v>
      </c>
      <c r="H26" s="186">
        <v>1</v>
      </c>
      <c r="I26" s="128">
        <f t="shared" si="6"/>
        <v>-24.49</v>
      </c>
      <c r="J26" s="130">
        <f t="shared" si="7"/>
        <v>28.906240251420829</v>
      </c>
      <c r="K26" s="130">
        <f t="shared" si="2"/>
        <v>110.4</v>
      </c>
      <c r="L26" s="128">
        <f t="shared" si="1"/>
        <v>200.12010416666666</v>
      </c>
      <c r="M26" s="119"/>
      <c r="O26" s="117"/>
      <c r="Q26" s="130"/>
      <c r="S26" s="153"/>
      <c r="U26" s="161"/>
      <c r="V26" s="153"/>
      <c r="W26" s="153"/>
      <c r="X26" s="153"/>
      <c r="Y26" s="153"/>
      <c r="Z26" s="153"/>
    </row>
    <row r="27" spans="2:26">
      <c r="B27" s="135">
        <f t="shared" si="0"/>
        <v>2033</v>
      </c>
      <c r="C27" s="136"/>
      <c r="D27" s="128">
        <f t="shared" si="3"/>
        <v>105.74</v>
      </c>
      <c r="E27" s="256">
        <f>INDEX([24]PVRRByStation!$E:$X,MATCH($U$56,[24]PVRRByStation!$Y:$Y,0),MATCH($B27,[24]PVRRByStation!$E$1:$X$1,0))*1000000/($P$55*1000)</f>
        <v>40.390104166666667</v>
      </c>
      <c r="F27" s="128">
        <f t="shared" si="4"/>
        <v>58.59</v>
      </c>
      <c r="G27" s="130">
        <f t="shared" si="5"/>
        <v>53.600630515758311</v>
      </c>
      <c r="H27" s="186">
        <v>1</v>
      </c>
      <c r="I27" s="128">
        <f t="shared" si="6"/>
        <v>-25.05</v>
      </c>
      <c r="J27" s="130">
        <f t="shared" si="7"/>
        <v>29.550630515758311</v>
      </c>
      <c r="K27" s="130">
        <f t="shared" si="2"/>
        <v>112.86</v>
      </c>
      <c r="L27" s="128">
        <f t="shared" si="1"/>
        <v>204.72010416666666</v>
      </c>
      <c r="M27" s="119"/>
      <c r="O27" s="117"/>
      <c r="Q27" s="130"/>
      <c r="S27" s="153"/>
      <c r="U27" s="161"/>
      <c r="V27" s="153"/>
      <c r="W27" s="153"/>
      <c r="X27" s="153"/>
      <c r="Y27" s="153"/>
      <c r="Z27" s="153"/>
    </row>
    <row r="28" spans="2:26">
      <c r="B28" s="135">
        <f t="shared" si="0"/>
        <v>2034</v>
      </c>
      <c r="C28" s="136"/>
      <c r="D28" s="128">
        <f t="shared" si="3"/>
        <v>108.17</v>
      </c>
      <c r="E28" s="256">
        <f>INDEX([24]PVRRByStation!$E:$X,MATCH($U$56,[24]PVRRByStation!$Y:$Y,0),MATCH($B28,[24]PVRRByStation!$E$1:$X$1,0))*1000000/($P$55*1000)</f>
        <v>41.309895833333336</v>
      </c>
      <c r="F28" s="128">
        <f t="shared" si="4"/>
        <v>59.94</v>
      </c>
      <c r="G28" s="130">
        <f t="shared" si="5"/>
        <v>54.831148630486084</v>
      </c>
      <c r="H28" s="186">
        <v>1</v>
      </c>
      <c r="I28" s="128"/>
      <c r="J28" s="130">
        <f t="shared" si="7"/>
        <v>55.831148630486084</v>
      </c>
      <c r="K28" s="130">
        <f t="shared" si="2"/>
        <v>213.24</v>
      </c>
      <c r="L28" s="128">
        <f t="shared" si="1"/>
        <v>209.41989583333333</v>
      </c>
      <c r="M28" s="119"/>
      <c r="O28" s="117"/>
      <c r="Q28" s="130"/>
      <c r="S28" s="153"/>
      <c r="U28" s="161"/>
      <c r="V28" s="153"/>
      <c r="W28" s="153"/>
      <c r="X28" s="153"/>
      <c r="Y28" s="153"/>
      <c r="Z28" s="153"/>
    </row>
    <row r="29" spans="2:26">
      <c r="B29" s="135">
        <f t="shared" si="0"/>
        <v>2035</v>
      </c>
      <c r="C29" s="136"/>
      <c r="D29" s="128">
        <f t="shared" si="3"/>
        <v>110.66</v>
      </c>
      <c r="E29" s="256">
        <f>INDEX([24]PVRRByStation!$E:$X,MATCH($U$56,[24]PVRRByStation!$Y:$Y,0),MATCH($B29,[24]PVRRByStation!$E$1:$X$1,0))*1000000/($P$55*1000)</f>
        <v>42.25</v>
      </c>
      <c r="F29" s="128">
        <f t="shared" si="4"/>
        <v>61.32</v>
      </c>
      <c r="G29" s="130">
        <f t="shared" si="5"/>
        <v>56.090549201960535</v>
      </c>
      <c r="H29" s="186">
        <v>1</v>
      </c>
      <c r="I29" s="128"/>
      <c r="J29" s="130">
        <f t="shared" si="7"/>
        <v>57.090549201960535</v>
      </c>
      <c r="K29" s="130">
        <f t="shared" si="2"/>
        <v>218.05</v>
      </c>
      <c r="L29" s="128">
        <f t="shared" si="1"/>
        <v>214.23</v>
      </c>
      <c r="M29" s="119"/>
      <c r="O29" s="117"/>
      <c r="Q29" s="130"/>
      <c r="S29" s="153"/>
      <c r="U29" s="161"/>
      <c r="V29" s="153"/>
      <c r="W29" s="153"/>
      <c r="X29" s="153"/>
      <c r="Y29" s="153"/>
      <c r="Z29" s="153"/>
    </row>
    <row r="30" spans="2:26">
      <c r="B30" s="135">
        <f t="shared" si="0"/>
        <v>2036</v>
      </c>
      <c r="C30" s="136"/>
      <c r="D30" s="128">
        <f t="shared" si="3"/>
        <v>113.21</v>
      </c>
      <c r="E30" s="256">
        <f>INDEX([24]PVRRByStation!$E:$X,MATCH($U$56,[24]PVRRByStation!$Y:$Y,0),MATCH($B30,[24]PVRRByStation!$E$1:$X$1,0))*1000000/($P$55*1000)</f>
        <v>43.219791666666666</v>
      </c>
      <c r="F30" s="128">
        <f t="shared" si="4"/>
        <v>62.73</v>
      </c>
      <c r="G30" s="130">
        <f t="shared" si="5"/>
        <v>57.381286829905179</v>
      </c>
      <c r="H30" s="186">
        <v>1</v>
      </c>
      <c r="I30" s="128"/>
      <c r="J30" s="130">
        <f t="shared" si="7"/>
        <v>58.381286829905179</v>
      </c>
      <c r="K30" s="130">
        <f t="shared" si="2"/>
        <v>222.98</v>
      </c>
      <c r="L30" s="128">
        <f t="shared" si="1"/>
        <v>219.15979166666665</v>
      </c>
      <c r="M30" s="119"/>
      <c r="O30" s="117"/>
      <c r="Q30" s="130"/>
      <c r="S30" s="153"/>
      <c r="U30" s="161"/>
      <c r="V30" s="153"/>
      <c r="W30" s="153"/>
      <c r="X30" s="153"/>
      <c r="Y30" s="153"/>
      <c r="Z30" s="153"/>
    </row>
    <row r="31" spans="2:26">
      <c r="B31" s="135">
        <f t="shared" si="0"/>
        <v>2037</v>
      </c>
      <c r="C31" s="136"/>
      <c r="D31" s="128">
        <f t="shared" si="3"/>
        <v>115.81</v>
      </c>
      <c r="E31" s="256">
        <f>INDEX([24]PVRRByStation!$E:$X,MATCH($U$56,[24]PVRRByStation!$Y:$Y,0),MATCH($B31,[24]PVRRByStation!$E$1:$X$1,0))*1000000/($P$55*1000)</f>
        <v>44.2</v>
      </c>
      <c r="F31" s="128">
        <f t="shared" si="4"/>
        <v>64.17</v>
      </c>
      <c r="G31" s="130">
        <f t="shared" si="5"/>
        <v>58.695697708516612</v>
      </c>
      <c r="H31" s="186">
        <v>1</v>
      </c>
      <c r="I31" s="128"/>
      <c r="J31" s="130">
        <f t="shared" si="7"/>
        <v>59.695697708516612</v>
      </c>
      <c r="K31" s="130">
        <f t="shared" si="2"/>
        <v>228</v>
      </c>
      <c r="L31" s="128">
        <f t="shared" si="1"/>
        <v>224.18</v>
      </c>
      <c r="M31" s="119"/>
      <c r="O31" s="117"/>
      <c r="Q31" s="130"/>
      <c r="S31" s="153"/>
      <c r="U31" s="161"/>
      <c r="V31" s="153"/>
      <c r="W31" s="153"/>
      <c r="X31" s="153"/>
      <c r="Y31" s="153"/>
      <c r="Z31" s="153"/>
    </row>
    <row r="32" spans="2:26">
      <c r="B32" s="135">
        <f t="shared" si="0"/>
        <v>2038</v>
      </c>
      <c r="C32" s="136"/>
      <c r="D32" s="128">
        <f t="shared" si="3"/>
        <v>118.47</v>
      </c>
      <c r="E32" s="256">
        <f>INDEX([24]PVRRByStation!$E:$X,MATCH($U$56,[24]PVRRByStation!$Y:$Y,0),MATCH($B32,[24]PVRRByStation!$E$1:$X$1,0))*1000000/($P$55*1000)</f>
        <v>45.209895833333334</v>
      </c>
      <c r="F32" s="128">
        <f t="shared" si="4"/>
        <v>65.650000000000006</v>
      </c>
      <c r="G32" s="130">
        <f t="shared" si="5"/>
        <v>60.044063883303309</v>
      </c>
      <c r="H32" s="186">
        <v>1</v>
      </c>
      <c r="I32" s="128"/>
      <c r="J32" s="130">
        <f t="shared" si="7"/>
        <v>61.044063883303309</v>
      </c>
      <c r="K32" s="130">
        <f t="shared" si="2"/>
        <v>233.15</v>
      </c>
      <c r="L32" s="128">
        <f t="shared" si="1"/>
        <v>229.32989583333332</v>
      </c>
      <c r="M32" s="119"/>
      <c r="O32" s="117"/>
      <c r="Q32" s="130"/>
      <c r="S32" s="153"/>
      <c r="U32" s="161"/>
      <c r="V32" s="153"/>
      <c r="W32" s="153"/>
      <c r="X32" s="153"/>
      <c r="Y32" s="153"/>
      <c r="Z32" s="153"/>
    </row>
    <row r="33" spans="2:28">
      <c r="B33" s="135">
        <f t="shared" si="0"/>
        <v>2039</v>
      </c>
      <c r="C33" s="136"/>
      <c r="D33" s="128">
        <f t="shared" si="3"/>
        <v>121.19</v>
      </c>
      <c r="E33" s="352">
        <f>ROUND(E32*(1+(IFERROR(INDEX($D$66:$D$74,MATCH($B33,$C$66:$C$74,0),1),0)+IFERROR(INDEX($G$66:$G$74,MATCH($B33,$F$66:$F$74,0),1),0)+IFERROR(INDEX($J$66:$J$74,MATCH($B33,$I$66:$I$74,0),1),0))),2)</f>
        <v>46.25</v>
      </c>
      <c r="F33" s="128">
        <f t="shared" si="4"/>
        <v>67.16</v>
      </c>
      <c r="G33" s="130">
        <f t="shared" si="5"/>
        <v>61.423903481211511</v>
      </c>
      <c r="H33" s="186">
        <v>1</v>
      </c>
      <c r="I33" s="128"/>
      <c r="J33" s="130">
        <f t="shared" si="7"/>
        <v>62.423903481211511</v>
      </c>
      <c r="K33" s="130">
        <f t="shared" ref="K33:K37" si="8">ROUND(J33*$C$63*8.76,2)</f>
        <v>238.42</v>
      </c>
      <c r="L33" s="128">
        <f t="shared" si="1"/>
        <v>234.6</v>
      </c>
      <c r="M33" s="119"/>
      <c r="O33" s="117"/>
      <c r="AB33" s="265"/>
    </row>
    <row r="34" spans="2:28">
      <c r="B34" s="135">
        <f t="shared" si="0"/>
        <v>2040</v>
      </c>
      <c r="C34" s="136"/>
      <c r="D34" s="128">
        <f t="shared" si="3"/>
        <v>123.98</v>
      </c>
      <c r="E34" s="352">
        <f>ROUND(E33*(1+(IFERROR(INDEX($D$66:$D$74,MATCH($B34,$C$66:$C$74,0),1),0)+IFERROR(INDEX($G$66:$G$74,MATCH($B34,$F$66:$F$74,0),1),0)+IFERROR(INDEX($J$66:$J$74,MATCH($B34,$I$66:$I$74,0),1),0))),2)</f>
        <v>47.31</v>
      </c>
      <c r="F34" s="128">
        <f t="shared" si="4"/>
        <v>68.7</v>
      </c>
      <c r="G34" s="130">
        <f t="shared" si="5"/>
        <v>62.835134682250427</v>
      </c>
      <c r="H34" s="186">
        <v>1</v>
      </c>
      <c r="I34" s="128"/>
      <c r="J34" s="130">
        <f t="shared" si="7"/>
        <v>63.835134682250427</v>
      </c>
      <c r="K34" s="130">
        <f t="shared" si="8"/>
        <v>243.81</v>
      </c>
      <c r="L34" s="128">
        <f t="shared" si="1"/>
        <v>239.99</v>
      </c>
      <c r="M34" s="119"/>
      <c r="O34" s="117"/>
      <c r="AB34" s="265"/>
    </row>
    <row r="35" spans="2:28">
      <c r="B35" s="135">
        <f t="shared" si="0"/>
        <v>2041</v>
      </c>
      <c r="C35" s="136"/>
      <c r="D35" s="128">
        <f t="shared" si="3"/>
        <v>126.83</v>
      </c>
      <c r="E35" s="352">
        <f>ROUND(E34*(1+(IFERROR(INDEX($D$66:$D$74,MATCH($B35,$C$66:$C$74,0),1),0)+IFERROR(INDEX($G$66:$G$74,MATCH($B35,$F$66:$F$74,0),1),0)+IFERROR(INDEX($J$66:$J$74,MATCH($B35,$I$66:$I$74,0),1),0))),2)</f>
        <v>48.4</v>
      </c>
      <c r="F35" s="128">
        <f t="shared" si="4"/>
        <v>70.28</v>
      </c>
      <c r="G35" s="130">
        <f t="shared" si="5"/>
        <v>64.280402999455404</v>
      </c>
      <c r="H35" s="186">
        <v>1</v>
      </c>
      <c r="I35" s="128"/>
      <c r="J35" s="130">
        <f t="shared" si="7"/>
        <v>65.280402999455404</v>
      </c>
      <c r="K35" s="130">
        <f t="shared" si="8"/>
        <v>249.33</v>
      </c>
      <c r="L35" s="128">
        <f t="shared" si="1"/>
        <v>245.51</v>
      </c>
      <c r="M35" s="119"/>
      <c r="O35" s="117"/>
      <c r="AB35" s="265"/>
    </row>
    <row r="36" spans="2:28">
      <c r="B36" s="135">
        <f t="shared" si="0"/>
        <v>2042</v>
      </c>
      <c r="C36" s="136"/>
      <c r="D36" s="128">
        <f t="shared" si="3"/>
        <v>129.75</v>
      </c>
      <c r="E36" s="352">
        <f>ROUND(E35*(1+(IFERROR(INDEX($D$66:$D$74,MATCH($B36,$C$66:$C$74,0),1),0)+IFERROR(INDEX($G$66:$G$74,MATCH($B36,$F$66:$F$74,0),1),0)+IFERROR(INDEX($J$66:$J$74,MATCH($B36,$I$66:$I$74,0),1),0))),2)</f>
        <v>49.51</v>
      </c>
      <c r="F36" s="128">
        <f t="shared" si="4"/>
        <v>71.900000000000006</v>
      </c>
      <c r="G36" s="130">
        <f t="shared" si="5"/>
        <v>65.759708432826443</v>
      </c>
      <c r="H36" s="186">
        <v>1</v>
      </c>
      <c r="I36" s="128"/>
      <c r="J36" s="130">
        <f t="shared" si="7"/>
        <v>66.759708432826443</v>
      </c>
      <c r="K36" s="130">
        <f t="shared" si="8"/>
        <v>254.98</v>
      </c>
      <c r="L36" s="128">
        <f t="shared" si="1"/>
        <v>251.16</v>
      </c>
      <c r="M36" s="119"/>
      <c r="O36" s="117"/>
      <c r="AB36" s="265"/>
    </row>
    <row r="37" spans="2:28">
      <c r="B37" s="135">
        <f t="shared" si="0"/>
        <v>2043</v>
      </c>
      <c r="C37" s="136"/>
      <c r="D37" s="128">
        <f t="shared" si="3"/>
        <v>132.86000000000001</v>
      </c>
      <c r="E37" s="352">
        <f>ROUND(E36*(1+(IFERROR(INDEX($D$66:$D$74,MATCH($B37,$C$66:$C$74,0),1),0)+IFERROR(INDEX($G$66:$G$74,MATCH($B37,$F$66:$F$74,0),1),0)+IFERROR(INDEX($J$66:$J$74,MATCH($B37,$I$66:$I$74,0),1),0))),2)</f>
        <v>50.7</v>
      </c>
      <c r="F37" s="128">
        <f t="shared" si="4"/>
        <v>73.63</v>
      </c>
      <c r="G37" s="130">
        <f t="shared" si="5"/>
        <v>67.338506974990565</v>
      </c>
      <c r="H37" s="186">
        <v>1</v>
      </c>
      <c r="I37" s="128"/>
      <c r="J37" s="130">
        <f t="shared" si="7"/>
        <v>68.338506974990565</v>
      </c>
      <c r="K37" s="130">
        <f t="shared" si="8"/>
        <v>261.01</v>
      </c>
      <c r="L37" s="128">
        <f t="shared" si="1"/>
        <v>257.19</v>
      </c>
      <c r="AB37" s="265"/>
    </row>
    <row r="38" spans="2:28">
      <c r="B38" s="126"/>
      <c r="C38" s="131"/>
      <c r="D38" s="128"/>
      <c r="E38" s="128"/>
      <c r="F38" s="129"/>
      <c r="G38" s="128"/>
      <c r="H38" s="128"/>
      <c r="I38" s="128"/>
      <c r="J38" s="130"/>
      <c r="K38" s="130"/>
      <c r="L38" s="137"/>
      <c r="AB38" s="265"/>
    </row>
    <row r="39" spans="2:28">
      <c r="B39" s="126"/>
      <c r="C39" s="131"/>
      <c r="D39" s="128"/>
      <c r="E39" s="128"/>
      <c r="F39" s="129"/>
      <c r="G39" s="128"/>
      <c r="H39" s="128"/>
      <c r="I39" s="128"/>
      <c r="J39" s="130"/>
      <c r="K39" s="130"/>
      <c r="L39" s="137"/>
      <c r="AB39" s="265"/>
    </row>
    <row r="40" spans="2:28">
      <c r="B40" s="126"/>
      <c r="C40" s="131"/>
      <c r="D40" s="128"/>
      <c r="E40" s="128"/>
      <c r="F40" s="129"/>
      <c r="G40" s="128"/>
      <c r="H40" s="128"/>
      <c r="I40" s="128"/>
      <c r="J40" s="130"/>
      <c r="K40" s="130"/>
      <c r="L40" s="137"/>
      <c r="AB40" s="265"/>
    </row>
    <row r="41" spans="2:28">
      <c r="AB41" s="265"/>
    </row>
    <row r="42" spans="2:28" ht="14.25">
      <c r="B42" s="138" t="s">
        <v>25</v>
      </c>
      <c r="C42" s="139"/>
      <c r="D42" s="139"/>
      <c r="E42" s="139"/>
      <c r="F42" s="139"/>
      <c r="G42" s="139"/>
      <c r="H42" s="139"/>
      <c r="I42" s="139"/>
      <c r="AB42" s="265"/>
    </row>
    <row r="43" spans="2:28">
      <c r="AB43" s="265"/>
    </row>
    <row r="44" spans="2:28">
      <c r="B44" s="117" t="s">
        <v>63</v>
      </c>
      <c r="C44" s="140" t="s">
        <v>64</v>
      </c>
      <c r="D44" s="141" t="s">
        <v>102</v>
      </c>
      <c r="AB44" s="265"/>
    </row>
    <row r="45" spans="2:28">
      <c r="C45" s="140" t="str">
        <f>C7</f>
        <v>(a)</v>
      </c>
      <c r="D45" s="117" t="s">
        <v>65</v>
      </c>
      <c r="AB45" s="265"/>
    </row>
    <row r="46" spans="2:28">
      <c r="C46" s="140" t="str">
        <f>D7</f>
        <v>(b)</v>
      </c>
      <c r="D46" s="130" t="str">
        <f>"= "&amp;C7&amp;" x "&amp;C62</f>
        <v>= (a) x 0.0689863805027125</v>
      </c>
      <c r="AB46" s="265"/>
    </row>
    <row r="47" spans="2:28">
      <c r="C47" s="140" t="str">
        <f>G7</f>
        <v>(e)</v>
      </c>
      <c r="D47" s="130" t="str">
        <f>"= ("&amp;$D$7&amp;" + "&amp;$E$7&amp;") /  (8.76 x "&amp;TEXT(C63,"0.0%")&amp;")"</f>
        <v>= ((b) + (c)) /  (8.76 x 43.6%)</v>
      </c>
      <c r="AB47" s="265"/>
    </row>
    <row r="48" spans="2:28">
      <c r="C48" s="140" t="str">
        <f>J7</f>
        <v>(h)</v>
      </c>
      <c r="D48" s="130" t="str">
        <f>"= "&amp;$G$7&amp;" + "&amp;$H$7&amp;" + "&amp;$I$7</f>
        <v>= (e) + (f) + (g)</v>
      </c>
    </row>
    <row r="49" spans="2:28">
      <c r="C49" s="140" t="str">
        <f>L7</f>
        <v>(i)</v>
      </c>
      <c r="D49" s="85" t="str">
        <f>D44</f>
        <v>Plant Costs  - 2019 IRP Update - Table 6.1 &amp; 6.2</v>
      </c>
      <c r="AB49" s="266"/>
    </row>
    <row r="50" spans="2:28">
      <c r="C50" s="140"/>
      <c r="D50" s="130"/>
    </row>
    <row r="51" spans="2:28" ht="13.5" thickBot="1"/>
    <row r="52" spans="2:28" ht="13.5" thickBot="1">
      <c r="C52" s="42" t="str">
        <f>B2&amp;" - "&amp;B3</f>
        <v>2019 IRP Wyoming Wind Resource - 44% Capacity Factor</v>
      </c>
      <c r="D52" s="142"/>
      <c r="E52" s="142"/>
      <c r="F52" s="142"/>
      <c r="G52" s="142"/>
      <c r="H52" s="142"/>
      <c r="I52" s="142"/>
      <c r="J52" s="143"/>
      <c r="K52" s="143"/>
      <c r="L52" s="144"/>
    </row>
    <row r="53" spans="2:28" ht="13.5" thickBot="1">
      <c r="C53" s="145" t="s">
        <v>66</v>
      </c>
      <c r="D53" s="146" t="s">
        <v>67</v>
      </c>
      <c r="E53" s="146"/>
      <c r="F53" s="146"/>
      <c r="G53" s="146"/>
      <c r="H53" s="146"/>
      <c r="I53" s="147"/>
      <c r="J53" s="143"/>
      <c r="K53" s="143"/>
      <c r="L53" s="144"/>
    </row>
    <row r="54" spans="2:28">
      <c r="Q54" s="117" t="s">
        <v>103</v>
      </c>
      <c r="R54" s="117">
        <v>2024</v>
      </c>
    </row>
    <row r="55" spans="2:28">
      <c r="B55" s="85" t="s">
        <v>101</v>
      </c>
      <c r="C55" s="170">
        <f>'[26]Table 6.2 P1'!$C$77</f>
        <v>1301.4978814276944</v>
      </c>
      <c r="D55" s="117" t="s">
        <v>65</v>
      </c>
      <c r="P55" s="117">
        <f>[24]FOM_VOM_Cap_Cost_Report!$I$509</f>
        <v>1920</v>
      </c>
      <c r="Q55" s="117" t="s">
        <v>32</v>
      </c>
      <c r="R55" s="117" t="s">
        <v>100</v>
      </c>
      <c r="U55" s="117" t="str">
        <f>$R$55&amp;"Proposed Station Capital Costs"</f>
        <v>H4.AE1_WDProposed Station Capital Costs</v>
      </c>
    </row>
    <row r="56" spans="2:28">
      <c r="B56" s="85" t="s">
        <v>101</v>
      </c>
      <c r="C56" s="256">
        <f>'[26]Table 6.2 P1'!$F$77*(1+'[26]Table 6.2 P1'!$G$77)</f>
        <v>28.802174620531375</v>
      </c>
      <c r="D56" s="117" t="s">
        <v>68</v>
      </c>
      <c r="U56" s="117" t="str">
        <f>$R$55&amp;"Proposed Station Fixed Costs"</f>
        <v>H4.AE1_WDProposed Station Fixed Costs</v>
      </c>
    </row>
    <row r="57" spans="2:28" ht="24" customHeight="1">
      <c r="B57" s="85"/>
      <c r="C57" s="258"/>
      <c r="D57" s="117" t="s">
        <v>105</v>
      </c>
      <c r="R57" s="201" t="str">
        <f>R55&amp;R54</f>
        <v>H4.AE1_WD2024</v>
      </c>
      <c r="U57" s="117" t="str">
        <f>$R$55&amp;"Proposed Station Variable O&amp;M Costs"</f>
        <v>H4.AE1_WDProposed Station Variable O&amp;M Costs</v>
      </c>
    </row>
    <row r="58" spans="2:28">
      <c r="B58" s="85" t="s">
        <v>101</v>
      </c>
      <c r="C58" s="256">
        <f>'[26]Table 6.2 P2'!$I$78</f>
        <v>0.65</v>
      </c>
      <c r="D58" s="117" t="s">
        <v>69</v>
      </c>
      <c r="F58" s="117" t="s">
        <v>152</v>
      </c>
      <c r="L58" s="119"/>
      <c r="M58" s="149"/>
      <c r="N58" s="52"/>
      <c r="O58" s="163"/>
      <c r="P58" s="52"/>
      <c r="Q58" s="52"/>
      <c r="R58" s="119"/>
      <c r="S58" s="119"/>
      <c r="U58" s="119"/>
      <c r="V58" s="119"/>
      <c r="W58" s="119"/>
      <c r="X58" s="119"/>
      <c r="Y58" s="119"/>
      <c r="Z58" s="119"/>
    </row>
    <row r="59" spans="2:28">
      <c r="B59" s="85"/>
      <c r="C59" s="158">
        <f>[26]Database!$BA$88</f>
        <v>-6.2214116072769627</v>
      </c>
      <c r="D59" s="117" t="s">
        <v>70</v>
      </c>
      <c r="J59" s="184" t="s">
        <v>91</v>
      </c>
      <c r="M59" s="151"/>
      <c r="N59" s="152"/>
      <c r="P59" s="150"/>
      <c r="Q59" s="119"/>
      <c r="R59" s="119"/>
      <c r="S59" s="119"/>
      <c r="U59" s="119"/>
      <c r="V59" s="119"/>
      <c r="W59" s="119"/>
      <c r="X59" s="119"/>
      <c r="Y59" s="119"/>
      <c r="Z59" s="119"/>
    </row>
    <row r="60" spans="2:28">
      <c r="B60" s="357" t="str">
        <f>LEFT(RIGHT(INDEX('Table 3 TransCost'!$39:$39,1,MATCH(F60,'Table 3 TransCost'!$4:$4,0)),6),5)</f>
        <v>2024$</v>
      </c>
      <c r="C60" s="258">
        <f>INDEX('Table 3 TransCost'!$39:$39,1,MATCH(F60,'Table 3 TransCost'!$4:$4,0)+2)</f>
        <v>47.870308055404152</v>
      </c>
      <c r="D60" s="117" t="s">
        <v>218</v>
      </c>
      <c r="F60" s="262" t="s">
        <v>179</v>
      </c>
      <c r="L60" s="151"/>
      <c r="M60" s="151"/>
      <c r="N60" s="151"/>
      <c r="O60" s="164"/>
      <c r="P60" s="150"/>
      <c r="Q60" s="119"/>
      <c r="R60" s="119"/>
      <c r="S60" s="119"/>
      <c r="U60" s="119"/>
      <c r="V60" s="119"/>
      <c r="W60" s="119"/>
      <c r="X60" s="119"/>
      <c r="Y60" s="119"/>
      <c r="Z60" s="119"/>
    </row>
    <row r="61" spans="2:28">
      <c r="B61" s="85"/>
      <c r="C61" s="187"/>
      <c r="L61" s="151"/>
      <c r="M61" s="151"/>
      <c r="N61" s="151"/>
      <c r="O61" s="164"/>
      <c r="P61" s="151"/>
      <c r="S61" s="119"/>
      <c r="U61" s="119"/>
      <c r="V61" s="119"/>
      <c r="W61" s="119"/>
      <c r="X61" s="119"/>
      <c r="Y61" s="119"/>
      <c r="Z61" s="119"/>
    </row>
    <row r="62" spans="2:28">
      <c r="C62" s="257">
        <f>'[26]Table 6.2 P1'!$D$77</f>
        <v>6.898638050271251E-2</v>
      </c>
      <c r="D62" s="117" t="s">
        <v>36</v>
      </c>
      <c r="L62" s="155"/>
      <c r="M62" s="156"/>
      <c r="N62" s="156"/>
      <c r="P62" s="157"/>
    </row>
    <row r="63" spans="2:28">
      <c r="C63" s="195">
        <f>'[26]Table 6.2 P2'!$C$73</f>
        <v>0.436</v>
      </c>
      <c r="D63" s="117" t="s">
        <v>37</v>
      </c>
    </row>
    <row r="64" spans="2:28" ht="13.5" thickBot="1">
      <c r="D64" s="154"/>
    </row>
    <row r="65" spans="3:15" ht="13.5" thickBot="1">
      <c r="C65" s="40" t="str">
        <f>"Company Official Inflation Forecast Dated "&amp;TEXT('Table 4'!$H$5,"mmmm dd, yyyy")</f>
        <v>Company Official Inflation Forecast Dated December 31, 2020</v>
      </c>
      <c r="D65" s="142"/>
      <c r="E65" s="142"/>
      <c r="F65" s="142"/>
      <c r="G65" s="142"/>
      <c r="H65" s="142"/>
      <c r="I65" s="142"/>
      <c r="J65" s="142"/>
      <c r="K65" s="142"/>
      <c r="L65" s="144"/>
    </row>
    <row r="66" spans="3:15">
      <c r="C66" s="87">
        <v>2017</v>
      </c>
      <c r="D66" s="41">
        <f>VLOOKUP(C66,'[20]Inflation Forecast'!$B$6:$C$61,2,FALSE)</f>
        <v>0.02</v>
      </c>
      <c r="E66" s="85"/>
      <c r="F66" s="87">
        <f>C74+1</f>
        <v>2026</v>
      </c>
      <c r="G66" s="41">
        <f>VLOOKUP(F66,'[20]Inflation Forecast'!$B$6:$C$61,2,FALSE)</f>
        <v>2.1999999999999999E-2</v>
      </c>
      <c r="H66" s="41"/>
      <c r="I66" s="87">
        <f>F74+1</f>
        <v>2035</v>
      </c>
      <c r="J66" s="41">
        <f>VLOOKUP(I66,'[20]Inflation Forecast'!$B$6:$C$61,2,FALSE)</f>
        <v>2.3E-2</v>
      </c>
    </row>
    <row r="67" spans="3:15">
      <c r="C67" s="87">
        <f t="shared" ref="C67:C74" si="9">C66+1</f>
        <v>2018</v>
      </c>
      <c r="D67" s="41">
        <f>VLOOKUP(C67,'[20]Inflation Forecast'!$B$6:$C$61,2,FALSE)</f>
        <v>2.4E-2</v>
      </c>
      <c r="E67" s="85"/>
      <c r="F67" s="87">
        <f t="shared" ref="F67:F74" si="10">F66+1</f>
        <v>2027</v>
      </c>
      <c r="G67" s="41">
        <f>VLOOKUP(F67,'[20]Inflation Forecast'!$B$6:$C$61,2,FALSE)</f>
        <v>2.3E-2</v>
      </c>
      <c r="H67" s="41"/>
      <c r="I67" s="87">
        <f>I66+1</f>
        <v>2036</v>
      </c>
      <c r="J67" s="41">
        <f>VLOOKUP(I67,'[20]Inflation Forecast'!$B$6:$C$61,2,FALSE)</f>
        <v>2.3E-2</v>
      </c>
    </row>
    <row r="68" spans="3:15">
      <c r="C68" s="87">
        <f t="shared" si="9"/>
        <v>2019</v>
      </c>
      <c r="D68" s="41">
        <f>VLOOKUP(C68,'[20]Inflation Forecast'!$B$6:$C$61,2,FALSE)</f>
        <v>1.7999999999999999E-2</v>
      </c>
      <c r="E68" s="85"/>
      <c r="F68" s="87">
        <f t="shared" si="10"/>
        <v>2028</v>
      </c>
      <c r="G68" s="41">
        <f>VLOOKUP(F68,'[20]Inflation Forecast'!$B$6:$C$61,2,FALSE)</f>
        <v>2.3E-2</v>
      </c>
      <c r="H68" s="41"/>
      <c r="I68" s="87">
        <f t="shared" ref="I68:I74" si="11">I67+1</f>
        <v>2037</v>
      </c>
      <c r="J68" s="41">
        <f>VLOOKUP(I68,'[20]Inflation Forecast'!$B$6:$C$61,2,FALSE)</f>
        <v>2.3E-2</v>
      </c>
    </row>
    <row r="69" spans="3:15">
      <c r="C69" s="87">
        <f t="shared" si="9"/>
        <v>2020</v>
      </c>
      <c r="D69" s="41">
        <f>VLOOKUP(C69,'[20]Inflation Forecast'!$B$6:$C$61,2,FALSE)</f>
        <v>1.2E-2</v>
      </c>
      <c r="E69" s="85"/>
      <c r="F69" s="87">
        <f t="shared" si="10"/>
        <v>2029</v>
      </c>
      <c r="G69" s="41">
        <f>VLOOKUP(F69,'[20]Inflation Forecast'!$B$6:$C$61,2,FALSE)</f>
        <v>2.3E-2</v>
      </c>
      <c r="H69" s="41"/>
      <c r="I69" s="87">
        <f t="shared" si="11"/>
        <v>2038</v>
      </c>
      <c r="J69" s="41">
        <f>VLOOKUP(I69,'[20]Inflation Forecast'!$B$6:$C$61,2,FALSE)</f>
        <v>2.3E-2</v>
      </c>
    </row>
    <row r="70" spans="3:15">
      <c r="C70" s="87">
        <f t="shared" si="9"/>
        <v>2021</v>
      </c>
      <c r="D70" s="41">
        <f>VLOOKUP(C70,'[20]Inflation Forecast'!$B$6:$C$61,2,FALSE)</f>
        <v>1.9E-2</v>
      </c>
      <c r="E70" s="85"/>
      <c r="F70" s="87">
        <f t="shared" si="10"/>
        <v>2030</v>
      </c>
      <c r="G70" s="41">
        <f>VLOOKUP(F70,'[20]Inflation Forecast'!$B$6:$C$61,2,FALSE)</f>
        <v>2.3E-2</v>
      </c>
      <c r="H70" s="41"/>
      <c r="I70" s="87">
        <f t="shared" si="11"/>
        <v>2039</v>
      </c>
      <c r="J70" s="41">
        <f>VLOOKUP(I70,'[20]Inflation Forecast'!$B$6:$C$61,2,FALSE)</f>
        <v>2.3E-2</v>
      </c>
    </row>
    <row r="71" spans="3:15">
      <c r="C71" s="87">
        <f t="shared" si="9"/>
        <v>2022</v>
      </c>
      <c r="D71" s="41">
        <f>VLOOKUP(C71,'[20]Inflation Forecast'!$B$6:$C$61,2,FALSE)</f>
        <v>2.1999999999999999E-2</v>
      </c>
      <c r="E71" s="85"/>
      <c r="F71" s="87">
        <f t="shared" si="10"/>
        <v>2031</v>
      </c>
      <c r="G71" s="41">
        <f>VLOOKUP(F71,'[20]Inflation Forecast'!$B$6:$C$61,2,FALSE)</f>
        <v>2.3E-2</v>
      </c>
      <c r="H71" s="41"/>
      <c r="I71" s="87">
        <f t="shared" si="11"/>
        <v>2040</v>
      </c>
      <c r="J71" s="41">
        <f>VLOOKUP(I71,'[20]Inflation Forecast'!$B$6:$C$61,2,FALSE)</f>
        <v>2.3E-2</v>
      </c>
    </row>
    <row r="72" spans="3:15" s="119" customFormat="1">
      <c r="C72" s="87">
        <f t="shared" si="9"/>
        <v>2023</v>
      </c>
      <c r="D72" s="41">
        <f>VLOOKUP(C72,'[20]Inflation Forecast'!$B$6:$C$61,2,FALSE)</f>
        <v>0.02</v>
      </c>
      <c r="E72" s="86"/>
      <c r="F72" s="87">
        <f t="shared" si="10"/>
        <v>2032</v>
      </c>
      <c r="G72" s="41">
        <f>VLOOKUP(F72,'[20]Inflation Forecast'!$B$6:$C$61,2,FALSE)</f>
        <v>2.3E-2</v>
      </c>
      <c r="H72" s="41"/>
      <c r="I72" s="87">
        <f t="shared" si="11"/>
        <v>2041</v>
      </c>
      <c r="J72" s="41">
        <f>VLOOKUP(I72,'[20]Inflation Forecast'!$B$6:$C$61,2,FALSE)</f>
        <v>2.3E-2</v>
      </c>
      <c r="O72" s="164"/>
    </row>
    <row r="73" spans="3:15" s="119" customFormat="1">
      <c r="C73" s="87">
        <f t="shared" si="9"/>
        <v>2024</v>
      </c>
      <c r="D73" s="41">
        <f>VLOOKUP(C73,'[20]Inflation Forecast'!$B$6:$C$61,2,FALSE)</f>
        <v>0.02</v>
      </c>
      <c r="E73" s="86"/>
      <c r="F73" s="87">
        <f t="shared" si="10"/>
        <v>2033</v>
      </c>
      <c r="G73" s="41">
        <f>VLOOKUP(F73,'[20]Inflation Forecast'!$B$6:$C$61,2,FALSE)</f>
        <v>2.3E-2</v>
      </c>
      <c r="H73" s="41"/>
      <c r="I73" s="87">
        <f t="shared" si="11"/>
        <v>2042</v>
      </c>
      <c r="J73" s="41">
        <f>VLOOKUP(I73,'[20]Inflation Forecast'!$B$6:$C$61,2,FALSE)</f>
        <v>2.3E-2</v>
      </c>
      <c r="O73" s="164"/>
    </row>
    <row r="74" spans="3:15" s="119" customFormat="1">
      <c r="C74" s="87">
        <f t="shared" si="9"/>
        <v>2025</v>
      </c>
      <c r="D74" s="41">
        <f>VLOOKUP(C74,'[20]Inflation Forecast'!$B$6:$C$61,2,FALSE)</f>
        <v>2.1000000000000001E-2</v>
      </c>
      <c r="E74" s="86"/>
      <c r="F74" s="87">
        <f t="shared" si="10"/>
        <v>2034</v>
      </c>
      <c r="G74" s="41">
        <f>VLOOKUP(F74,'[20]Inflation Forecast'!$B$6:$C$61,2,FALSE)</f>
        <v>2.3E-2</v>
      </c>
      <c r="H74" s="41"/>
      <c r="I74" s="87">
        <f t="shared" si="11"/>
        <v>2043</v>
      </c>
      <c r="J74" s="41">
        <f>VLOOKUP(I74,'[20]Inflation Forecast'!$B$6:$C$61,2,FALSE)</f>
        <v>2.4E-2</v>
      </c>
      <c r="O74" s="164"/>
    </row>
    <row r="75" spans="3:15" s="119" customFormat="1">
      <c r="O75" s="164"/>
    </row>
    <row r="76" spans="3:15" s="119" customFormat="1">
      <c r="O76" s="164"/>
    </row>
    <row r="93" spans="3:4">
      <c r="C93" s="150"/>
      <c r="D93" s="154"/>
    </row>
    <row r="94" spans="3:4">
      <c r="C94" s="150"/>
      <c r="D94" s="154"/>
    </row>
    <row r="95" spans="3:4">
      <c r="C95" s="150"/>
      <c r="D95" s="154"/>
    </row>
    <row r="96" spans="3:4">
      <c r="C96" s="150"/>
      <c r="D96" s="154"/>
    </row>
    <row r="97" spans="3:4">
      <c r="C97" s="150"/>
      <c r="D97" s="154"/>
    </row>
    <row r="98" spans="3:4">
      <c r="C98" s="150"/>
      <c r="D98" s="154"/>
    </row>
    <row r="99" spans="3:4">
      <c r="C99" s="150"/>
      <c r="D99" s="154"/>
    </row>
    <row r="100" spans="3:4">
      <c r="C100" s="150"/>
      <c r="D100" s="154"/>
    </row>
    <row r="101" spans="3:4">
      <c r="C101" s="150"/>
      <c r="D101" s="154"/>
    </row>
    <row r="102" spans="3:4">
      <c r="C102" s="150"/>
      <c r="D102" s="154"/>
    </row>
  </sheetData>
  <printOptions horizontalCentered="1"/>
  <pageMargins left="0.8" right="0.3" top="0.4" bottom="0.4" header="0.5" footer="0.2"/>
  <pageSetup scale="54" orientation="landscape" r:id="rId1"/>
  <headerFooter alignWithMargins="0"/>
  <rowBreaks count="1" manualBreakCount="1">
    <brk id="51" max="16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B1:AA102"/>
  <sheetViews>
    <sheetView zoomScale="70" zoomScaleNormal="70" workbookViewId="0">
      <selection activeCell="K23" sqref="K23"/>
    </sheetView>
  </sheetViews>
  <sheetFormatPr defaultColWidth="9.33203125" defaultRowHeight="12.75"/>
  <cols>
    <col min="1" max="1" width="13.33203125" style="117" customWidth="1"/>
    <col min="2" max="2" width="15" style="117" customWidth="1"/>
    <col min="3" max="3" width="12.33203125" style="117" bestFit="1" customWidth="1"/>
    <col min="4" max="4" width="19.83203125" style="117" customWidth="1"/>
    <col min="5" max="5" width="8.83203125" style="117" bestFit="1" customWidth="1"/>
    <col min="6" max="6" width="13.5" style="117" customWidth="1"/>
    <col min="7" max="8" width="9.5" style="117" bestFit="1" customWidth="1"/>
    <col min="9" max="9" width="12.6640625" style="117" customWidth="1"/>
    <col min="10" max="10" width="14" style="117" customWidth="1"/>
    <col min="11" max="11" width="13.1640625" style="117" customWidth="1"/>
    <col min="12" max="12" width="3.1640625" style="117" customWidth="1"/>
    <col min="13" max="13" width="15" style="117" hidden="1" customWidth="1"/>
    <col min="14" max="14" width="5.6640625" style="161" customWidth="1"/>
    <col min="15" max="15" width="9.33203125" style="117"/>
    <col min="16" max="16" width="10" style="117" customWidth="1"/>
    <col min="17" max="17" width="25.1640625" style="117" customWidth="1"/>
    <col min="18" max="18" width="18.1640625" style="117" customWidth="1"/>
    <col min="19" max="19" width="9.33203125" style="117"/>
    <col min="20" max="20" width="16.6640625" style="117" customWidth="1"/>
    <col min="21" max="21" width="9.33203125" style="117"/>
    <col min="22" max="22" width="9.6640625" style="117" bestFit="1" customWidth="1"/>
    <col min="23" max="16384" width="9.33203125" style="117"/>
  </cols>
  <sheetData>
    <row r="1" spans="2:24" ht="15.75">
      <c r="B1" s="115" t="s">
        <v>56</v>
      </c>
      <c r="C1" s="116"/>
      <c r="D1" s="116"/>
      <c r="E1" s="116"/>
      <c r="F1" s="116"/>
      <c r="G1" s="116"/>
      <c r="H1" s="116"/>
      <c r="I1" s="116"/>
      <c r="J1" s="116"/>
    </row>
    <row r="2" spans="2:24" ht="15.75">
      <c r="B2" s="115" t="s">
        <v>155</v>
      </c>
      <c r="C2" s="116"/>
      <c r="D2" s="116"/>
      <c r="E2" s="116"/>
      <c r="F2" s="116"/>
      <c r="G2" s="116"/>
      <c r="H2" s="116"/>
      <c r="I2" s="116"/>
      <c r="J2" s="116"/>
    </row>
    <row r="3" spans="2:24" ht="15.75">
      <c r="B3" s="115" t="str">
        <f>TEXT($C$63,"0%")&amp;" Capacity Factor"</f>
        <v>37% Capacity Factor</v>
      </c>
      <c r="C3" s="116"/>
      <c r="D3" s="116"/>
      <c r="E3" s="116"/>
      <c r="F3" s="116"/>
      <c r="G3" s="116"/>
      <c r="H3" s="116"/>
      <c r="I3" s="116"/>
      <c r="J3" s="116"/>
      <c r="R3" s="119"/>
      <c r="S3" s="119"/>
      <c r="T3" s="119"/>
      <c r="U3" s="119"/>
      <c r="V3" s="119"/>
      <c r="W3" s="119"/>
      <c r="X3" s="119"/>
    </row>
    <row r="4" spans="2:24">
      <c r="B4" s="118"/>
      <c r="C4" s="118"/>
      <c r="D4" s="118"/>
      <c r="E4" s="118"/>
      <c r="F4" s="118"/>
      <c r="G4" s="118"/>
      <c r="H4" s="118"/>
      <c r="I4" s="119"/>
      <c r="J4" s="119"/>
      <c r="K4" s="119"/>
      <c r="R4" s="119"/>
      <c r="S4" s="119"/>
      <c r="T4" s="119"/>
      <c r="U4" s="119"/>
      <c r="V4" s="119"/>
      <c r="W4" s="119"/>
      <c r="X4" s="119"/>
    </row>
    <row r="5" spans="2:24" ht="51.75" customHeight="1">
      <c r="B5" s="120" t="s">
        <v>0</v>
      </c>
      <c r="C5" s="121" t="s">
        <v>10</v>
      </c>
      <c r="D5" s="121" t="s">
        <v>11</v>
      </c>
      <c r="E5" s="121" t="s">
        <v>12</v>
      </c>
      <c r="F5" s="17" t="s">
        <v>92</v>
      </c>
      <c r="G5" s="121" t="s">
        <v>62</v>
      </c>
      <c r="H5" s="17" t="s">
        <v>13</v>
      </c>
      <c r="I5" s="121" t="s">
        <v>73</v>
      </c>
      <c r="J5" s="17" t="s">
        <v>52</v>
      </c>
      <c r="K5" s="121" t="s">
        <v>224</v>
      </c>
      <c r="M5" s="201"/>
      <c r="N5" s="201"/>
      <c r="P5" s="201"/>
      <c r="R5" s="263"/>
      <c r="S5" s="119"/>
      <c r="T5" s="119"/>
      <c r="U5" s="119"/>
      <c r="V5" s="119"/>
      <c r="W5" s="119"/>
      <c r="X5" s="119"/>
    </row>
    <row r="6" spans="2:24" ht="24" customHeight="1">
      <c r="B6" s="122"/>
      <c r="C6" s="123" t="s">
        <v>8</v>
      </c>
      <c r="D6" s="124" t="s">
        <v>9</v>
      </c>
      <c r="E6" s="124" t="s">
        <v>9</v>
      </c>
      <c r="F6" s="124" t="s">
        <v>9</v>
      </c>
      <c r="G6" s="123" t="s">
        <v>31</v>
      </c>
      <c r="H6" s="18" t="s">
        <v>31</v>
      </c>
      <c r="I6" s="123" t="s">
        <v>31</v>
      </c>
      <c r="J6" s="19" t="s">
        <v>9</v>
      </c>
      <c r="K6" s="124" t="s">
        <v>9</v>
      </c>
      <c r="R6" s="264"/>
      <c r="S6" s="119"/>
      <c r="T6" s="119"/>
      <c r="U6" s="119"/>
      <c r="V6" s="119"/>
      <c r="W6" s="119"/>
      <c r="X6" s="119"/>
    </row>
    <row r="7" spans="2:24">
      <c r="C7" s="125" t="s">
        <v>1</v>
      </c>
      <c r="D7" s="125" t="s">
        <v>2</v>
      </c>
      <c r="E7" s="125" t="s">
        <v>3</v>
      </c>
      <c r="F7" s="125" t="s">
        <v>4</v>
      </c>
      <c r="G7" s="125" t="s">
        <v>5</v>
      </c>
      <c r="H7" s="125" t="s">
        <v>7</v>
      </c>
      <c r="I7" s="125" t="s">
        <v>22</v>
      </c>
      <c r="J7" s="125" t="s">
        <v>23</v>
      </c>
      <c r="K7" s="125" t="s">
        <v>24</v>
      </c>
      <c r="R7" s="119"/>
      <c r="S7" s="119"/>
      <c r="T7" s="119"/>
      <c r="U7" s="119"/>
      <c r="V7" s="119"/>
      <c r="W7" s="119"/>
      <c r="X7" s="119"/>
    </row>
    <row r="8" spans="2:24" ht="6" customHeight="1">
      <c r="K8" s="119"/>
      <c r="R8" s="119"/>
      <c r="S8" s="119"/>
      <c r="T8" s="119"/>
      <c r="U8" s="119"/>
      <c r="V8" s="119"/>
      <c r="W8" s="119"/>
      <c r="X8" s="119"/>
    </row>
    <row r="9" spans="2:24" ht="15.75">
      <c r="B9" s="43" t="str">
        <f>C52</f>
        <v>2019 IRP Idaho Wind Resource - 37% Capacity Factor</v>
      </c>
      <c r="C9" s="119"/>
      <c r="E9" s="119"/>
      <c r="F9" s="119"/>
      <c r="G9" s="119"/>
      <c r="H9" s="119"/>
      <c r="I9" s="119"/>
      <c r="J9" s="119"/>
      <c r="K9" s="119"/>
      <c r="N9" s="117"/>
    </row>
    <row r="10" spans="2:24">
      <c r="B10" s="126">
        <v>2016</v>
      </c>
      <c r="C10" s="127"/>
      <c r="D10" s="128"/>
      <c r="E10" s="128"/>
      <c r="F10" s="128"/>
      <c r="G10" s="129"/>
      <c r="H10" s="129"/>
      <c r="I10" s="130"/>
      <c r="J10" s="130"/>
      <c r="K10" s="128"/>
      <c r="N10" s="162"/>
    </row>
    <row r="11" spans="2:24">
      <c r="B11" s="126">
        <f t="shared" ref="B11:B37" si="0">B10+1</f>
        <v>2017</v>
      </c>
      <c r="C11" s="131"/>
      <c r="D11" s="128"/>
      <c r="E11" s="128"/>
      <c r="F11" s="128"/>
      <c r="G11" s="129"/>
      <c r="H11" s="128"/>
      <c r="I11" s="130"/>
      <c r="J11" s="130"/>
      <c r="K11" s="128"/>
      <c r="N11" s="117"/>
    </row>
    <row r="12" spans="2:24">
      <c r="B12" s="135">
        <f t="shared" si="0"/>
        <v>2018</v>
      </c>
      <c r="C12" s="136"/>
      <c r="D12" s="128"/>
      <c r="E12" s="148"/>
      <c r="F12" s="148"/>
      <c r="G12" s="130"/>
      <c r="H12" s="148">
        <f>$C$58</f>
        <v>0</v>
      </c>
      <c r="I12" s="130"/>
      <c r="J12" s="130"/>
      <c r="K12" s="128">
        <f>(D12+E12+F12)</f>
        <v>0</v>
      </c>
      <c r="L12" s="119"/>
      <c r="N12" s="117"/>
      <c r="R12" s="148"/>
      <c r="T12" s="161"/>
      <c r="U12" s="153"/>
      <c r="V12" s="153"/>
    </row>
    <row r="13" spans="2:24">
      <c r="B13" s="135">
        <f t="shared" si="0"/>
        <v>2019</v>
      </c>
      <c r="C13" s="136"/>
      <c r="D13" s="128"/>
      <c r="E13" s="148"/>
      <c r="F13" s="148"/>
      <c r="G13" s="130"/>
      <c r="H13" s="128">
        <f t="shared" ref="H13:H37" si="1">ROUND(H12*(1+(IFERROR(INDEX($D$66:$D$74,MATCH($B13,$C$66:$C$74,0),1),0)+IFERROR(INDEX($G$66:$G$74,MATCH($B13,$F$66:$F$74,0),1),0)+IFERROR(INDEX($J$66:$J$74,MATCH($B13,$I$66:$I$74,0),1),0))),2)</f>
        <v>0</v>
      </c>
      <c r="I13" s="130"/>
      <c r="J13" s="130"/>
      <c r="K13" s="128">
        <f t="shared" ref="K13:K37" si="2">(D13+E13+F13)</f>
        <v>0</v>
      </c>
      <c r="L13" s="119"/>
      <c r="N13" s="117"/>
      <c r="V13" s="153"/>
      <c r="X13" s="159"/>
    </row>
    <row r="14" spans="2:24">
      <c r="B14" s="135">
        <f t="shared" si="0"/>
        <v>2020</v>
      </c>
      <c r="C14" s="136"/>
      <c r="D14" s="128"/>
      <c r="E14" s="128"/>
      <c r="F14" s="128"/>
      <c r="G14" s="130"/>
      <c r="H14" s="128">
        <f t="shared" si="1"/>
        <v>0</v>
      </c>
      <c r="I14" s="130"/>
      <c r="J14" s="130"/>
      <c r="K14" s="128">
        <f t="shared" si="2"/>
        <v>0</v>
      </c>
      <c r="L14" s="119"/>
      <c r="N14" s="117"/>
      <c r="O14" s="132"/>
      <c r="P14" s="133"/>
      <c r="Q14" s="134"/>
      <c r="V14" s="153"/>
      <c r="X14" s="159"/>
    </row>
    <row r="15" spans="2:24">
      <c r="B15" s="135">
        <f t="shared" si="0"/>
        <v>2021</v>
      </c>
      <c r="C15" s="136"/>
      <c r="D15" s="128"/>
      <c r="E15" s="128"/>
      <c r="F15" s="128"/>
      <c r="G15" s="130"/>
      <c r="H15" s="128">
        <f t="shared" si="1"/>
        <v>0</v>
      </c>
      <c r="I15" s="130"/>
      <c r="J15" s="130"/>
      <c r="K15" s="128">
        <f t="shared" si="2"/>
        <v>0</v>
      </c>
      <c r="L15" s="119"/>
      <c r="N15" s="117"/>
      <c r="O15" s="259"/>
      <c r="P15" s="133"/>
      <c r="Q15" s="134"/>
      <c r="V15" s="153"/>
      <c r="X15" s="159"/>
    </row>
    <row r="16" spans="2:24">
      <c r="B16" s="135">
        <f t="shared" si="0"/>
        <v>2022</v>
      </c>
      <c r="C16" s="136"/>
      <c r="D16" s="128"/>
      <c r="E16" s="128"/>
      <c r="F16" s="128"/>
      <c r="G16" s="130"/>
      <c r="H16" s="128">
        <f t="shared" si="1"/>
        <v>0</v>
      </c>
      <c r="I16" s="130"/>
      <c r="J16" s="130"/>
      <c r="K16" s="128">
        <f t="shared" si="2"/>
        <v>0</v>
      </c>
      <c r="L16" s="119"/>
      <c r="N16" s="117"/>
      <c r="V16" s="153"/>
      <c r="X16" s="159"/>
    </row>
    <row r="17" spans="2:25">
      <c r="B17" s="135">
        <f t="shared" si="0"/>
        <v>2023</v>
      </c>
      <c r="C17" s="136"/>
      <c r="D17" s="128"/>
      <c r="E17" s="128"/>
      <c r="F17" s="128"/>
      <c r="G17" s="130"/>
      <c r="H17" s="128">
        <f t="shared" si="1"/>
        <v>0</v>
      </c>
      <c r="I17" s="130"/>
      <c r="J17" s="130"/>
      <c r="K17" s="128">
        <f t="shared" si="2"/>
        <v>0</v>
      </c>
      <c r="L17" s="119"/>
      <c r="N17" s="117"/>
      <c r="O17" s="132"/>
      <c r="V17" s="153"/>
      <c r="X17" s="159"/>
    </row>
    <row r="18" spans="2:25">
      <c r="B18" s="135">
        <f t="shared" si="0"/>
        <v>2024</v>
      </c>
      <c r="C18" s="136"/>
      <c r="D18" s="128"/>
      <c r="E18" s="148"/>
      <c r="F18" s="148"/>
      <c r="G18" s="130"/>
      <c r="H18" s="128">
        <f t="shared" si="1"/>
        <v>0</v>
      </c>
      <c r="I18" s="130"/>
      <c r="J18" s="130"/>
      <c r="K18" s="128">
        <f t="shared" si="2"/>
        <v>0</v>
      </c>
      <c r="L18" s="119"/>
      <c r="N18" s="117"/>
      <c r="T18" s="161"/>
      <c r="U18" s="153"/>
      <c r="V18" s="153"/>
      <c r="W18" s="153"/>
      <c r="X18" s="159"/>
      <c r="Y18" s="153"/>
    </row>
    <row r="19" spans="2:25">
      <c r="B19" s="135">
        <f t="shared" si="0"/>
        <v>2025</v>
      </c>
      <c r="C19" s="136"/>
      <c r="D19" s="128"/>
      <c r="E19" s="148"/>
      <c r="F19" s="148"/>
      <c r="G19" s="130"/>
      <c r="H19" s="128">
        <f t="shared" si="1"/>
        <v>0</v>
      </c>
      <c r="I19" s="130"/>
      <c r="J19" s="130"/>
      <c r="K19" s="128">
        <f t="shared" si="2"/>
        <v>0</v>
      </c>
      <c r="L19" s="119"/>
      <c r="N19" s="117"/>
      <c r="T19" s="161"/>
      <c r="U19" s="153"/>
      <c r="V19" s="153"/>
      <c r="W19" s="153"/>
      <c r="X19" s="159"/>
      <c r="Y19" s="153"/>
    </row>
    <row r="20" spans="2:25">
      <c r="B20" s="135">
        <f t="shared" si="0"/>
        <v>2026</v>
      </c>
      <c r="C20" s="136"/>
      <c r="D20" s="128"/>
      <c r="E20" s="148"/>
      <c r="F20" s="148"/>
      <c r="G20" s="130"/>
      <c r="H20" s="128">
        <f t="shared" si="1"/>
        <v>0</v>
      </c>
      <c r="I20" s="130"/>
      <c r="J20" s="130"/>
      <c r="K20" s="128">
        <f t="shared" si="2"/>
        <v>0</v>
      </c>
      <c r="L20" s="119"/>
      <c r="N20" s="117"/>
      <c r="R20" s="153"/>
      <c r="T20" s="161"/>
      <c r="U20" s="153"/>
      <c r="V20" s="153"/>
      <c r="W20" s="153"/>
      <c r="X20" s="159"/>
      <c r="Y20" s="153"/>
    </row>
    <row r="21" spans="2:25">
      <c r="B21" s="135">
        <f t="shared" si="0"/>
        <v>2027</v>
      </c>
      <c r="C21" s="136"/>
      <c r="D21" s="128"/>
      <c r="E21" s="148"/>
      <c r="F21" s="148"/>
      <c r="G21" s="130"/>
      <c r="H21" s="128">
        <f t="shared" si="1"/>
        <v>0</v>
      </c>
      <c r="I21" s="130"/>
      <c r="J21" s="130"/>
      <c r="K21" s="128">
        <f t="shared" si="2"/>
        <v>0</v>
      </c>
      <c r="L21" s="119"/>
      <c r="N21" s="117"/>
      <c r="R21" s="153"/>
      <c r="T21" s="161"/>
      <c r="U21" s="153"/>
      <c r="V21" s="153"/>
      <c r="W21" s="153"/>
      <c r="X21" s="159"/>
      <c r="Y21" s="153"/>
    </row>
    <row r="22" spans="2:25">
      <c r="B22" s="135">
        <f t="shared" si="0"/>
        <v>2028</v>
      </c>
      <c r="C22" s="136"/>
      <c r="D22" s="128"/>
      <c r="E22" s="148"/>
      <c r="F22" s="148"/>
      <c r="G22" s="130"/>
      <c r="H22" s="128">
        <f t="shared" si="1"/>
        <v>0</v>
      </c>
      <c r="I22" s="130"/>
      <c r="J22" s="130"/>
      <c r="K22" s="128">
        <f t="shared" si="2"/>
        <v>0</v>
      </c>
      <c r="L22" s="119"/>
      <c r="N22" s="117"/>
      <c r="R22" s="153"/>
      <c r="T22" s="161"/>
      <c r="U22" s="153"/>
      <c r="V22" s="153"/>
      <c r="W22" s="153"/>
      <c r="X22" s="159"/>
      <c r="Y22" s="153"/>
    </row>
    <row r="23" spans="2:25">
      <c r="B23" s="135">
        <f t="shared" si="0"/>
        <v>2029</v>
      </c>
      <c r="C23" s="136"/>
      <c r="D23" s="128"/>
      <c r="E23" s="148"/>
      <c r="F23" s="148"/>
      <c r="G23" s="130"/>
      <c r="H23" s="128">
        <f t="shared" si="1"/>
        <v>0</v>
      </c>
      <c r="I23" s="130"/>
      <c r="J23" s="130"/>
      <c r="K23" s="128">
        <f t="shared" si="2"/>
        <v>0</v>
      </c>
      <c r="L23" s="119"/>
      <c r="N23" s="117"/>
      <c r="R23" s="153"/>
      <c r="T23" s="161"/>
      <c r="U23" s="153"/>
      <c r="V23" s="153"/>
      <c r="W23" s="153"/>
      <c r="X23" s="159"/>
      <c r="Y23" s="153"/>
    </row>
    <row r="24" spans="2:25">
      <c r="B24" s="135">
        <f t="shared" si="0"/>
        <v>2030</v>
      </c>
      <c r="C24" s="335">
        <f t="array" ref="C24">SUM(([24]StaBuild!$E$2:$E$1203)*([24]StaBuild!$C$2:$C$1203=$Q$56)*([24]StaBuild!$A$2:$A$1203=B24))*1000000/(($O$56)*1000)</f>
        <v>1253.063829787234</v>
      </c>
      <c r="D24" s="128">
        <f>C24*$C$62</f>
        <v>86.448873617021263</v>
      </c>
      <c r="E24" s="256">
        <f>(INDEX([24]PVRRByStation!$E:$X,MATCH($T$56,[24]PVRRByStation!$Y:$Y,0),MATCH($B24,[24]PVRRByStation!$E$1:$X$1,0))+INDEX([24]PVRRByStation!$E:$X,MATCH($T$57,[24]PVRRByStation!$Y:$Y,0),MATCH($B24,[24]PVRRByStation!$E$1:$X$1,0)))*1000000/(($O$56+$O$57)*1000)</f>
        <v>37.749134282416321</v>
      </c>
      <c r="F24" s="128">
        <f>C60</f>
        <v>12.097273854334603</v>
      </c>
      <c r="G24" s="130">
        <f>(D24+E24+F24)/(8.76*$C$63)</f>
        <v>41.937525924556674</v>
      </c>
      <c r="H24" s="128">
        <f t="shared" si="1"/>
        <v>0</v>
      </c>
      <c r="I24" s="130">
        <f>(G24+H24)</f>
        <v>41.937525924556674</v>
      </c>
      <c r="J24" s="130">
        <f t="shared" ref="J24:J32" si="3">ROUND(I24*$C$63*8.76,2)</f>
        <v>136.30000000000001</v>
      </c>
      <c r="K24" s="128">
        <f t="shared" si="2"/>
        <v>136.2952817537722</v>
      </c>
      <c r="L24" s="119"/>
      <c r="N24" s="117"/>
      <c r="R24" s="153"/>
      <c r="T24" s="161"/>
      <c r="U24" s="153"/>
      <c r="V24" s="153"/>
      <c r="W24" s="153"/>
      <c r="X24" s="159"/>
      <c r="Y24" s="153"/>
    </row>
    <row r="25" spans="2:25">
      <c r="B25" s="135">
        <f t="shared" si="0"/>
        <v>2031</v>
      </c>
      <c r="C25" s="136"/>
      <c r="D25" s="128">
        <f t="shared" ref="D25:E37" si="4">ROUND(D24*(1+(IFERROR(INDEX($D$66:$D$74,MATCH($B25,$C$66:$C$74,0),1),0)+IFERROR(INDEX($G$66:$G$74,MATCH($B25,$F$66:$F$74,0),1),0)+IFERROR(INDEX($J$66:$J$74,MATCH($B25,$I$66:$I$74,0),1),0))),2)</f>
        <v>88.44</v>
      </c>
      <c r="E25" s="256">
        <f>(INDEX([24]PVRRByStation!$E:$X,MATCH($T$56,[24]PVRRByStation!$Y:$Y,0),MATCH($B25,[24]PVRRByStation!$E$1:$X$1,0))+INDEX([24]PVRRByStation!$E:$X,MATCH($T$57,[24]PVRRByStation!$Y:$Y,0),MATCH($B25,[24]PVRRByStation!$E$1:$X$1,0)))*1000000/(($O$56+$O$57)*1000)</f>
        <v>38.610042323970752</v>
      </c>
      <c r="F25" s="128">
        <f t="shared" ref="F25" si="5">ROUND(F24*(1+(IFERROR(INDEX($D$66:$D$74,MATCH($B25,$C$66:$C$74,0),1),0)+IFERROR(INDEX($G$66:$G$74,MATCH($B25,$F$66:$F$74,0),1),0)+IFERROR(INDEX($J$66:$J$74,MATCH($B25,$I$66:$I$74,0),1),0))),2)</f>
        <v>12.38</v>
      </c>
      <c r="G25" s="130">
        <f t="shared" ref="G25:G37" si="6">(D25+E25+F25)/(8.76*$C$63)</f>
        <v>42.902079509892665</v>
      </c>
      <c r="H25" s="128">
        <f t="shared" si="1"/>
        <v>0</v>
      </c>
      <c r="I25" s="130">
        <f t="shared" ref="I25:I37" si="7">(G25+H25)</f>
        <v>42.902079509892665</v>
      </c>
      <c r="J25" s="130">
        <f t="shared" si="3"/>
        <v>139.43</v>
      </c>
      <c r="K25" s="128">
        <f t="shared" si="2"/>
        <v>139.43004232397075</v>
      </c>
      <c r="L25" s="119"/>
      <c r="N25" s="117"/>
      <c r="R25" s="153"/>
      <c r="T25" s="161"/>
      <c r="U25" s="153"/>
      <c r="V25" s="153"/>
      <c r="W25" s="153"/>
      <c r="X25" s="159"/>
      <c r="Y25" s="153"/>
    </row>
    <row r="26" spans="2:25">
      <c r="B26" s="135">
        <f t="shared" si="0"/>
        <v>2032</v>
      </c>
      <c r="C26" s="136"/>
      <c r="D26" s="128">
        <f t="shared" si="4"/>
        <v>90.47</v>
      </c>
      <c r="E26" s="256">
        <f>(INDEX([24]PVRRByStation!$E:$X,MATCH($T$56,[24]PVRRByStation!$Y:$Y,0),MATCH($B26,[24]PVRRByStation!$E$1:$X$1,0))+INDEX([24]PVRRByStation!$E:$X,MATCH($T$57,[24]PVRRByStation!$Y:$Y,0),MATCH($B26,[24]PVRRByStation!$E$1:$X$1,0)))*1000000/(($O$56+$O$57)*1000)</f>
        <v>39.490188534051562</v>
      </c>
      <c r="F26" s="128">
        <f t="shared" ref="F26" si="8">ROUND(F25*(1+(IFERROR(INDEX($D$66:$D$74,MATCH($B26,$C$66:$C$74,0),1),0)+IFERROR(INDEX($G$66:$G$74,MATCH($B26,$F$66:$F$74,0),1),0)+IFERROR(INDEX($J$66:$J$74,MATCH($B26,$I$66:$I$74,0),1),0))),2)</f>
        <v>12.66</v>
      </c>
      <c r="G26" s="130">
        <f t="shared" si="6"/>
        <v>43.883675040324057</v>
      </c>
      <c r="H26" s="128">
        <f t="shared" si="1"/>
        <v>0</v>
      </c>
      <c r="I26" s="130">
        <f t="shared" si="7"/>
        <v>43.883675040324057</v>
      </c>
      <c r="J26" s="130">
        <f t="shared" si="3"/>
        <v>142.62</v>
      </c>
      <c r="K26" s="128">
        <f t="shared" si="2"/>
        <v>142.62018853405155</v>
      </c>
      <c r="L26" s="119"/>
      <c r="N26" s="117"/>
      <c r="R26" s="153"/>
      <c r="T26" s="161"/>
      <c r="U26" s="153"/>
      <c r="V26" s="153"/>
      <c r="W26" s="153"/>
      <c r="X26" s="159"/>
      <c r="Y26" s="153"/>
    </row>
    <row r="27" spans="2:25">
      <c r="B27" s="135">
        <f t="shared" si="0"/>
        <v>2033</v>
      </c>
      <c r="C27" s="136"/>
      <c r="D27" s="128">
        <f t="shared" si="4"/>
        <v>92.55</v>
      </c>
      <c r="E27" s="256">
        <f>(INDEX([24]PVRRByStation!$E:$X,MATCH($T$56,[24]PVRRByStation!$Y:$Y,0),MATCH($B27,[24]PVRRByStation!$E$1:$X$1,0))+INDEX([24]PVRRByStation!$E:$X,MATCH($T$57,[24]PVRRByStation!$Y:$Y,0),MATCH($B27,[24]PVRRByStation!$E$1:$X$1,0)))*1000000/(($O$56+$O$57)*1000)</f>
        <v>40.389572912658728</v>
      </c>
      <c r="F27" s="128">
        <f t="shared" ref="F27" si="9">ROUND(F26*(1+(IFERROR(INDEX($D$66:$D$74,MATCH($B27,$C$66:$C$74,0),1),0)+IFERROR(INDEX($G$66:$G$74,MATCH($B27,$F$66:$F$74,0),1),0)+IFERROR(INDEX($J$66:$J$74,MATCH($B27,$I$66:$I$74,0),1),0))),2)</f>
        <v>12.95</v>
      </c>
      <c r="G27" s="130">
        <f t="shared" si="6"/>
        <v>44.889651845763858</v>
      </c>
      <c r="H27" s="128">
        <f t="shared" si="1"/>
        <v>0</v>
      </c>
      <c r="I27" s="130">
        <f t="shared" si="7"/>
        <v>44.889651845763858</v>
      </c>
      <c r="J27" s="130">
        <f t="shared" si="3"/>
        <v>145.88999999999999</v>
      </c>
      <c r="K27" s="128">
        <f t="shared" si="2"/>
        <v>145.88957291265871</v>
      </c>
      <c r="L27" s="119"/>
      <c r="N27" s="117"/>
      <c r="R27" s="153"/>
      <c r="T27" s="161"/>
      <c r="U27" s="153"/>
      <c r="V27" s="153"/>
      <c r="W27" s="153"/>
      <c r="X27" s="159"/>
      <c r="Y27" s="153"/>
    </row>
    <row r="28" spans="2:25">
      <c r="B28" s="135">
        <f t="shared" si="0"/>
        <v>2034</v>
      </c>
      <c r="C28" s="136"/>
      <c r="D28" s="128">
        <f t="shared" si="4"/>
        <v>94.68</v>
      </c>
      <c r="E28" s="256">
        <f>(INDEX([24]PVRRByStation!$E:$X,MATCH($T$56,[24]PVRRByStation!$Y:$Y,0),MATCH($B28,[24]PVRRByStation!$E$1:$X$1,0))+INDEX([24]PVRRByStation!$E:$X,MATCH($T$57,[24]PVRRByStation!$Y:$Y,0),MATCH($B28,[24]PVRRByStation!$E$1:$X$1,0)))*1000000/(($O$56+$O$57)*1000)</f>
        <v>41.310119276644869</v>
      </c>
      <c r="F28" s="128">
        <f t="shared" ref="F28" si="10">ROUND(F27*(1+(IFERROR(INDEX($D$66:$D$74,MATCH($B28,$C$66:$C$74,0),1),0)+IFERROR(INDEX($G$66:$G$74,MATCH($B28,$F$66:$F$74,0),1),0)+IFERROR(INDEX($J$66:$J$74,MATCH($B28,$I$66:$I$74,0),1),0))),2)</f>
        <v>13.25</v>
      </c>
      <c r="G28" s="130">
        <f t="shared" si="6"/>
        <v>45.920601877144605</v>
      </c>
      <c r="H28" s="128">
        <f t="shared" si="1"/>
        <v>0</v>
      </c>
      <c r="I28" s="130">
        <f t="shared" si="7"/>
        <v>45.920601877144605</v>
      </c>
      <c r="J28" s="130">
        <f t="shared" si="3"/>
        <v>149.24</v>
      </c>
      <c r="K28" s="128">
        <f t="shared" si="2"/>
        <v>149.24011927664486</v>
      </c>
      <c r="L28" s="119"/>
      <c r="N28" s="117"/>
      <c r="R28" s="153"/>
      <c r="T28" s="161"/>
      <c r="U28" s="153"/>
      <c r="V28" s="153"/>
      <c r="W28" s="153"/>
      <c r="X28" s="159"/>
      <c r="Y28" s="153"/>
    </row>
    <row r="29" spans="2:25">
      <c r="B29" s="135">
        <f t="shared" si="0"/>
        <v>2035</v>
      </c>
      <c r="C29" s="136"/>
      <c r="D29" s="128">
        <f t="shared" si="4"/>
        <v>96.86</v>
      </c>
      <c r="E29" s="256">
        <f>(INDEX([24]PVRRByStation!$E:$X,MATCH($T$56,[24]PVRRByStation!$Y:$Y,0),MATCH($B29,[24]PVRRByStation!$E$1:$X$1,0))+INDEX([24]PVRRByStation!$E:$X,MATCH($T$57,[24]PVRRByStation!$Y:$Y,0),MATCH($B29,[24]PVRRByStation!$E$1:$X$1,0)))*1000000/(($O$56+$O$57)*1000)</f>
        <v>42.249903809157374</v>
      </c>
      <c r="F29" s="128">
        <f t="shared" ref="F29" si="11">ROUND(F28*(1+(IFERROR(INDEX($D$66:$D$74,MATCH($B29,$C$66:$C$74,0),1),0)+IFERROR(INDEX($G$66:$G$74,MATCH($B29,$F$66:$F$74,0),1),0)+IFERROR(INDEX($J$66:$J$74,MATCH($B29,$I$66:$I$74,0),1),0))),2)</f>
        <v>13.55</v>
      </c>
      <c r="G29" s="130">
        <f t="shared" si="6"/>
        <v>46.972856222586557</v>
      </c>
      <c r="H29" s="128">
        <f t="shared" si="1"/>
        <v>0</v>
      </c>
      <c r="I29" s="130">
        <f t="shared" si="7"/>
        <v>46.972856222586557</v>
      </c>
      <c r="J29" s="130">
        <f t="shared" si="3"/>
        <v>152.66</v>
      </c>
      <c r="K29" s="128">
        <f t="shared" si="2"/>
        <v>152.65990380915738</v>
      </c>
      <c r="L29" s="119"/>
      <c r="N29" s="117"/>
      <c r="R29" s="153"/>
      <c r="T29" s="161"/>
      <c r="U29" s="153"/>
      <c r="V29" s="153"/>
      <c r="W29" s="153"/>
      <c r="X29" s="159"/>
      <c r="Y29" s="153"/>
    </row>
    <row r="30" spans="2:25">
      <c r="B30" s="135">
        <f t="shared" si="0"/>
        <v>2036</v>
      </c>
      <c r="C30" s="136"/>
      <c r="D30" s="128">
        <f t="shared" si="4"/>
        <v>99.09</v>
      </c>
      <c r="E30" s="256">
        <f>(INDEX([24]PVRRByStation!$E:$X,MATCH($T$56,[24]PVRRByStation!$Y:$Y,0),MATCH($B30,[24]PVRRByStation!$E$1:$X$1,0))+INDEX([24]PVRRByStation!$E:$X,MATCH($T$57,[24]PVRRByStation!$Y:$Y,0),MATCH($B30,[24]PVRRByStation!$E$1:$X$1,0)))*1000000/(($O$56+$O$57)*1000)</f>
        <v>43.219507502885733</v>
      </c>
      <c r="F30" s="128">
        <f t="shared" ref="F30" si="12">ROUND(F29*(1+(IFERROR(INDEX($D$66:$D$74,MATCH($B30,$C$66:$C$74,0),1),0)+IFERROR(INDEX($G$66:$G$74,MATCH($B30,$F$66:$F$74,0),1),0)+IFERROR(INDEX($J$66:$J$74,MATCH($B30,$I$66:$I$74,0),1),0))),2)</f>
        <v>13.86</v>
      </c>
      <c r="G30" s="130">
        <f t="shared" si="6"/>
        <v>48.052747573165739</v>
      </c>
      <c r="H30" s="128">
        <f t="shared" si="1"/>
        <v>0</v>
      </c>
      <c r="I30" s="130">
        <f t="shared" si="7"/>
        <v>48.052747573165739</v>
      </c>
      <c r="J30" s="130">
        <f t="shared" si="3"/>
        <v>156.16999999999999</v>
      </c>
      <c r="K30" s="128">
        <f t="shared" si="2"/>
        <v>156.16950750288572</v>
      </c>
      <c r="L30" s="119"/>
      <c r="N30" s="117"/>
      <c r="R30" s="153"/>
      <c r="T30" s="161"/>
      <c r="U30" s="153"/>
      <c r="V30" s="153"/>
      <c r="W30" s="153"/>
      <c r="X30" s="159"/>
      <c r="Y30" s="153"/>
    </row>
    <row r="31" spans="2:25">
      <c r="B31" s="135">
        <f t="shared" si="0"/>
        <v>2037</v>
      </c>
      <c r="C31" s="136"/>
      <c r="D31" s="128">
        <f t="shared" si="4"/>
        <v>101.37</v>
      </c>
      <c r="E31" s="256">
        <f>(INDEX([24]PVRRByStation!$E:$X,MATCH($T$56,[24]PVRRByStation!$Y:$Y,0),MATCH($B31,[24]PVRRByStation!$E$1:$X$1,0))+INDEX([24]PVRRByStation!$E:$X,MATCH($T$57,[24]PVRRByStation!$Y:$Y,0),MATCH($B31,[24]PVRRByStation!$E$1:$X$1,0)))*1000000/(($O$56+$O$57)*1000)</f>
        <v>44.199692189303583</v>
      </c>
      <c r="F31" s="128">
        <f t="shared" ref="F31" si="13">ROUND(F30*(1+(IFERROR(INDEX($D$66:$D$74,MATCH($B31,$C$66:$C$74,0),1),0)+IFERROR(INDEX($G$66:$G$74,MATCH($B31,$F$66:$F$74,0),1),0)+IFERROR(INDEX($J$66:$J$74,MATCH($B31,$I$66:$I$74,0),1),0))),2)</f>
        <v>14.18</v>
      </c>
      <c r="G31" s="130">
        <f t="shared" si="6"/>
        <v>49.154356419557047</v>
      </c>
      <c r="H31" s="128">
        <f t="shared" si="1"/>
        <v>0</v>
      </c>
      <c r="I31" s="130">
        <f t="shared" si="7"/>
        <v>49.154356419557047</v>
      </c>
      <c r="J31" s="130">
        <f t="shared" si="3"/>
        <v>159.75</v>
      </c>
      <c r="K31" s="128">
        <f t="shared" si="2"/>
        <v>159.7496921893036</v>
      </c>
      <c r="L31" s="119"/>
      <c r="N31" s="117"/>
      <c r="R31" s="153"/>
      <c r="T31" s="161"/>
      <c r="U31" s="153"/>
      <c r="V31" s="153"/>
      <c r="W31" s="153"/>
      <c r="X31" s="159"/>
      <c r="Y31" s="153"/>
    </row>
    <row r="32" spans="2:25">
      <c r="B32" s="135">
        <f t="shared" si="0"/>
        <v>2038</v>
      </c>
      <c r="C32" s="136"/>
      <c r="D32" s="128">
        <f t="shared" si="4"/>
        <v>103.7</v>
      </c>
      <c r="E32" s="256">
        <f>(INDEX([24]PVRRByStation!$E:$X,MATCH($T$56,[24]PVRRByStation!$Y:$Y,0),MATCH($B32,[24]PVRRByStation!$E$1:$X$1,0))+INDEX([24]PVRRByStation!$E:$X,MATCH($T$57,[24]PVRRByStation!$Y:$Y,0),MATCH($B32,[24]PVRRByStation!$E$1:$X$1,0)))*1000000/(($O$56+$O$57)*1000)</f>
        <v>45.210657945363607</v>
      </c>
      <c r="F32" s="128">
        <f t="shared" ref="F32" si="14">ROUND(F31*(1+(IFERROR(INDEX($D$66:$D$74,MATCH($B32,$C$66:$C$74,0),1),0)+IFERROR(INDEX($G$66:$G$74,MATCH($B32,$F$66:$F$74,0),1),0)+IFERROR(INDEX($J$66:$J$74,MATCH($B32,$I$66:$I$74,0),1),0))),2)</f>
        <v>14.51</v>
      </c>
      <c r="G32" s="130">
        <f t="shared" si="6"/>
        <v>50.283898246551836</v>
      </c>
      <c r="H32" s="128">
        <f t="shared" si="1"/>
        <v>0</v>
      </c>
      <c r="I32" s="130">
        <f t="shared" si="7"/>
        <v>50.283898246551836</v>
      </c>
      <c r="J32" s="130">
        <f t="shared" si="3"/>
        <v>163.41999999999999</v>
      </c>
      <c r="K32" s="128">
        <f t="shared" si="2"/>
        <v>163.42065794536359</v>
      </c>
      <c r="L32" s="119"/>
      <c r="N32" s="117"/>
      <c r="R32" s="153"/>
      <c r="T32" s="161"/>
      <c r="U32" s="153"/>
      <c r="V32" s="153"/>
      <c r="W32" s="153"/>
      <c r="X32" s="159"/>
      <c r="Y32" s="153"/>
    </row>
    <row r="33" spans="2:27">
      <c r="B33" s="135">
        <f t="shared" si="0"/>
        <v>2039</v>
      </c>
      <c r="C33" s="136"/>
      <c r="D33" s="128">
        <f t="shared" si="4"/>
        <v>106.09</v>
      </c>
      <c r="E33" s="128">
        <f t="shared" si="4"/>
        <v>46.25</v>
      </c>
      <c r="F33" s="128">
        <f t="shared" ref="F33" si="15">ROUND(F32*(1+(IFERROR(INDEX($D$66:$D$74,MATCH($B33,$C$66:$C$74,0),1),0)+IFERROR(INDEX($G$66:$G$74,MATCH($B33,$F$66:$F$74,0),1),0)+IFERROR(INDEX($J$66:$J$74,MATCH($B33,$I$66:$I$74,0),1),0))),2)</f>
        <v>14.84</v>
      </c>
      <c r="G33" s="130">
        <f t="shared" si="6"/>
        <v>51.440633115484502</v>
      </c>
      <c r="H33" s="128">
        <f t="shared" si="1"/>
        <v>0</v>
      </c>
      <c r="I33" s="130">
        <f t="shared" si="7"/>
        <v>51.440633115484502</v>
      </c>
      <c r="J33" s="130">
        <f t="shared" ref="J33:J37" si="16">ROUND(I33*$C$63*8.76,2)</f>
        <v>167.18</v>
      </c>
      <c r="K33" s="128">
        <f t="shared" si="2"/>
        <v>167.18</v>
      </c>
      <c r="L33" s="119"/>
      <c r="N33" s="117"/>
      <c r="AA33" s="265"/>
    </row>
    <row r="34" spans="2:27">
      <c r="B34" s="135">
        <f t="shared" si="0"/>
        <v>2040</v>
      </c>
      <c r="C34" s="136"/>
      <c r="D34" s="128">
        <f t="shared" si="4"/>
        <v>108.53</v>
      </c>
      <c r="E34" s="128">
        <f t="shared" ref="E34:F34" si="17">ROUND(E33*(1+(IFERROR(INDEX($D$66:$D$74,MATCH($B34,$C$66:$C$74,0),1),0)+IFERROR(INDEX($G$66:$G$74,MATCH($B34,$F$66:$F$74,0),1),0)+IFERROR(INDEX($J$66:$J$74,MATCH($B34,$I$66:$I$74,0),1),0))),2)</f>
        <v>47.31</v>
      </c>
      <c r="F34" s="128">
        <f t="shared" si="17"/>
        <v>15.18</v>
      </c>
      <c r="G34" s="130">
        <f t="shared" si="6"/>
        <v>52.622186119213779</v>
      </c>
      <c r="H34" s="128">
        <f t="shared" si="1"/>
        <v>0</v>
      </c>
      <c r="I34" s="130">
        <f t="shared" si="7"/>
        <v>52.622186119213779</v>
      </c>
      <c r="J34" s="130">
        <f t="shared" si="16"/>
        <v>171.02</v>
      </c>
      <c r="K34" s="128">
        <f t="shared" si="2"/>
        <v>171.02</v>
      </c>
      <c r="L34" s="119"/>
      <c r="N34" s="117"/>
      <c r="AA34" s="265"/>
    </row>
    <row r="35" spans="2:27">
      <c r="B35" s="135">
        <f t="shared" si="0"/>
        <v>2041</v>
      </c>
      <c r="C35" s="136"/>
      <c r="D35" s="128">
        <f t="shared" si="4"/>
        <v>111.03</v>
      </c>
      <c r="E35" s="128">
        <f t="shared" ref="E35:F35" si="18">ROUND(E34*(1+(IFERROR(INDEX($D$66:$D$74,MATCH($B35,$C$66:$C$74,0),1),0)+IFERROR(INDEX($G$66:$G$74,MATCH($B35,$F$66:$F$74,0),1),0)+IFERROR(INDEX($J$66:$J$74,MATCH($B35,$I$66:$I$74,0),1),0))),2)</f>
        <v>48.4</v>
      </c>
      <c r="F35" s="128">
        <f t="shared" si="18"/>
        <v>15.53</v>
      </c>
      <c r="G35" s="130">
        <f t="shared" si="6"/>
        <v>53.834508732415173</v>
      </c>
      <c r="H35" s="128">
        <f t="shared" si="1"/>
        <v>0</v>
      </c>
      <c r="I35" s="130">
        <f t="shared" si="7"/>
        <v>53.834508732415173</v>
      </c>
      <c r="J35" s="130">
        <f t="shared" si="16"/>
        <v>174.96</v>
      </c>
      <c r="K35" s="128">
        <f t="shared" si="2"/>
        <v>174.96</v>
      </c>
      <c r="L35" s="119"/>
      <c r="N35" s="117"/>
      <c r="AA35" s="265"/>
    </row>
    <row r="36" spans="2:27">
      <c r="B36" s="135">
        <f t="shared" si="0"/>
        <v>2042</v>
      </c>
      <c r="C36" s="136"/>
      <c r="D36" s="128">
        <f t="shared" si="4"/>
        <v>113.58</v>
      </c>
      <c r="E36" s="128">
        <f t="shared" ref="E36:F36" si="19">ROUND(E35*(1+(IFERROR(INDEX($D$66:$D$74,MATCH($B36,$C$66:$C$74,0),1),0)+IFERROR(INDEX($G$66:$G$74,MATCH($B36,$F$66:$F$74,0),1),0)+IFERROR(INDEX($J$66:$J$74,MATCH($B36,$I$66:$I$74,0),1),0))),2)</f>
        <v>49.51</v>
      </c>
      <c r="F36" s="128">
        <f t="shared" si="19"/>
        <v>15.89</v>
      </c>
      <c r="G36" s="130">
        <f t="shared" si="6"/>
        <v>55.071447033194268</v>
      </c>
      <c r="H36" s="128">
        <f t="shared" si="1"/>
        <v>0</v>
      </c>
      <c r="I36" s="130">
        <f t="shared" si="7"/>
        <v>55.071447033194268</v>
      </c>
      <c r="J36" s="130">
        <f t="shared" si="16"/>
        <v>178.98</v>
      </c>
      <c r="K36" s="128">
        <f t="shared" si="2"/>
        <v>178.98000000000002</v>
      </c>
      <c r="L36" s="119"/>
      <c r="N36" s="117"/>
      <c r="AA36" s="265"/>
    </row>
    <row r="37" spans="2:27">
      <c r="B37" s="135">
        <f t="shared" si="0"/>
        <v>2043</v>
      </c>
      <c r="C37" s="136"/>
      <c r="D37" s="128">
        <f t="shared" si="4"/>
        <v>116.31</v>
      </c>
      <c r="E37" s="128">
        <f t="shared" ref="E37:F37" si="20">ROUND(E36*(1+(IFERROR(INDEX($D$66:$D$74,MATCH($B37,$C$66:$C$74,0),1),0)+IFERROR(INDEX($G$66:$G$74,MATCH($B37,$F$66:$F$74,0),1),0)+IFERROR(INDEX($J$66:$J$74,MATCH($B37,$I$66:$I$74,0),1),0))),2)</f>
        <v>50.7</v>
      </c>
      <c r="F37" s="128">
        <f t="shared" si="20"/>
        <v>16.27</v>
      </c>
      <c r="G37" s="130">
        <f t="shared" si="6"/>
        <v>56.394540240495274</v>
      </c>
      <c r="H37" s="128">
        <f t="shared" si="1"/>
        <v>0</v>
      </c>
      <c r="I37" s="130">
        <f t="shared" si="7"/>
        <v>56.394540240495274</v>
      </c>
      <c r="J37" s="130">
        <f t="shared" si="16"/>
        <v>183.28</v>
      </c>
      <c r="K37" s="128">
        <f t="shared" si="2"/>
        <v>183.28</v>
      </c>
      <c r="L37" s="119"/>
      <c r="AA37" s="265"/>
    </row>
    <row r="38" spans="2:27">
      <c r="B38" s="135"/>
      <c r="C38" s="136"/>
      <c r="D38" s="128"/>
      <c r="E38" s="128"/>
      <c r="F38" s="130"/>
      <c r="G38" s="128"/>
      <c r="H38" s="128"/>
      <c r="I38" s="130"/>
      <c r="J38" s="130"/>
      <c r="K38" s="128"/>
      <c r="L38" s="119"/>
      <c r="AA38" s="265"/>
    </row>
    <row r="39" spans="2:27">
      <c r="B39" s="135"/>
      <c r="C39" s="136"/>
      <c r="D39" s="128"/>
      <c r="E39" s="128"/>
      <c r="F39" s="130"/>
      <c r="G39" s="128"/>
      <c r="H39" s="128"/>
      <c r="I39" s="130"/>
      <c r="J39" s="130"/>
      <c r="K39" s="128"/>
      <c r="L39" s="119"/>
      <c r="AA39" s="265"/>
    </row>
    <row r="40" spans="2:27">
      <c r="B40" s="126"/>
      <c r="C40" s="131"/>
      <c r="D40" s="128"/>
      <c r="E40" s="128"/>
      <c r="F40" s="129"/>
      <c r="G40" s="128"/>
      <c r="H40" s="128"/>
      <c r="I40" s="130"/>
      <c r="J40" s="130"/>
      <c r="K40" s="137"/>
      <c r="AA40" s="265"/>
    </row>
    <row r="41" spans="2:27">
      <c r="AA41" s="265"/>
    </row>
    <row r="42" spans="2:27" ht="14.25">
      <c r="B42" s="138" t="s">
        <v>25</v>
      </c>
      <c r="C42" s="139"/>
      <c r="D42" s="139"/>
      <c r="E42" s="139"/>
      <c r="F42" s="139"/>
      <c r="G42" s="139"/>
      <c r="H42" s="139"/>
      <c r="AA42" s="265"/>
    </row>
    <row r="43" spans="2:27">
      <c r="AA43" s="265"/>
    </row>
    <row r="44" spans="2:27">
      <c r="B44" s="117" t="s">
        <v>63</v>
      </c>
      <c r="C44" s="140" t="s">
        <v>64</v>
      </c>
      <c r="D44" s="141" t="s">
        <v>102</v>
      </c>
      <c r="AA44" s="265"/>
    </row>
    <row r="45" spans="2:27">
      <c r="C45" s="140" t="str">
        <f>C7</f>
        <v>(a)</v>
      </c>
      <c r="D45" s="117" t="s">
        <v>65</v>
      </c>
      <c r="AA45" s="265"/>
    </row>
    <row r="46" spans="2:27">
      <c r="C46" s="140" t="str">
        <f>D7</f>
        <v>(b)</v>
      </c>
      <c r="D46" s="130" t="str">
        <f>"= "&amp;C7&amp;" x "&amp;C62</f>
        <v>= (a) x 0.06899</v>
      </c>
      <c r="AA46" s="265"/>
    </row>
    <row r="47" spans="2:27">
      <c r="C47" s="140" t="str">
        <f>G7</f>
        <v>(e)</v>
      </c>
      <c r="D47" s="130" t="str">
        <f>"= ("&amp;$D$7&amp;" + "&amp;$E$7&amp;") /  (8.76 x "&amp;TEXT(C63,"0.0%")&amp;")"</f>
        <v>= ((b) + (c)) /  (8.76 x 37.1%)</v>
      </c>
      <c r="AA47" s="265"/>
    </row>
    <row r="48" spans="2:27">
      <c r="C48" s="140" t="str">
        <f>I7</f>
        <v>(g)</v>
      </c>
      <c r="D48" s="130" t="str">
        <f>"= "&amp;$G$7&amp;" + "&amp;$H$7</f>
        <v>= (e) + (f)</v>
      </c>
      <c r="AA48" s="265"/>
    </row>
    <row r="49" spans="2:27">
      <c r="C49" s="140" t="str">
        <f>K7</f>
        <v>(i)</v>
      </c>
      <c r="D49" s="85" t="str">
        <f>D44</f>
        <v>Plant Costs  - 2019 IRP Update - Table 6.1 &amp; 6.2</v>
      </c>
      <c r="AA49" s="265"/>
    </row>
    <row r="50" spans="2:27">
      <c r="C50" s="140"/>
      <c r="D50" s="130"/>
      <c r="AA50" s="265"/>
    </row>
    <row r="51" spans="2:27" ht="13.5" thickBot="1">
      <c r="AA51" s="265"/>
    </row>
    <row r="52" spans="2:27" ht="13.5" thickBot="1">
      <c r="C52" s="42" t="str">
        <f>B2&amp;" - "&amp;B3</f>
        <v>2019 IRP Idaho Wind Resource - 37% Capacity Factor</v>
      </c>
      <c r="D52" s="142"/>
      <c r="E52" s="142"/>
      <c r="F52" s="142"/>
      <c r="G52" s="142"/>
      <c r="H52" s="142"/>
      <c r="I52" s="143"/>
      <c r="J52" s="143"/>
      <c r="K52" s="144"/>
      <c r="AA52" s="265"/>
    </row>
    <row r="53" spans="2:27" ht="13.5" thickBot="1">
      <c r="C53" s="145" t="s">
        <v>66</v>
      </c>
      <c r="D53" s="146" t="s">
        <v>67</v>
      </c>
      <c r="E53" s="146"/>
      <c r="F53" s="146"/>
      <c r="G53" s="146"/>
      <c r="H53" s="146"/>
      <c r="I53" s="143"/>
      <c r="J53" s="143"/>
      <c r="K53" s="144"/>
      <c r="AA53" s="265"/>
    </row>
    <row r="54" spans="2:27">
      <c r="P54" s="117" t="s">
        <v>103</v>
      </c>
      <c r="Q54" s="117">
        <v>2030</v>
      </c>
    </row>
    <row r="55" spans="2:27">
      <c r="B55" s="85" t="s">
        <v>101</v>
      </c>
      <c r="C55" s="170">
        <f>'[26]Table 6.2 P1'!$C$76</f>
        <v>1358.4350565953944</v>
      </c>
      <c r="D55" s="117" t="s">
        <v>65</v>
      </c>
      <c r="T55" s="117" t="str">
        <f>$Q$56&amp;"Proposed Station Capital Costs"</f>
        <v>H_.GO2_WDProposed Station Capital Costs</v>
      </c>
    </row>
    <row r="56" spans="2:27">
      <c r="B56" s="85" t="s">
        <v>101</v>
      </c>
      <c r="C56" s="256">
        <f>'[26]Table 6.2 P1'!$F$76*(1+'[26]Table 6.2 P1'!$G$76)</f>
        <v>28.802174620531375</v>
      </c>
      <c r="D56" s="117" t="s">
        <v>68</v>
      </c>
      <c r="O56" s="117">
        <v>470</v>
      </c>
      <c r="P56" s="117" t="s">
        <v>32</v>
      </c>
      <c r="Q56" s="117" t="s">
        <v>153</v>
      </c>
      <c r="T56" s="117" t="str">
        <f>Q56&amp;"Proposed Station Fixed Costs"</f>
        <v>H_.GO2_WDProposed Station Fixed Costs</v>
      </c>
      <c r="Z56" s="117" t="s">
        <v>110</v>
      </c>
      <c r="AA56" s="266">
        <f>PMT(0.0692,30,NPV(0.0692,AA18:AA53))</f>
        <v>0</v>
      </c>
    </row>
    <row r="57" spans="2:27" ht="24" customHeight="1">
      <c r="B57" s="85"/>
      <c r="C57" s="258"/>
      <c r="D57" s="117" t="s">
        <v>105</v>
      </c>
      <c r="O57" s="117">
        <v>569.6</v>
      </c>
      <c r="P57" s="117" t="s">
        <v>32</v>
      </c>
      <c r="Q57" s="117" t="s">
        <v>154</v>
      </c>
      <c r="T57" s="117" t="str">
        <f>Q57&amp;"Proposed Station Fixed Costs"</f>
        <v>L_.GO2_WDProposed Station Fixed Costs</v>
      </c>
    </row>
    <row r="58" spans="2:27">
      <c r="B58" s="85" t="s">
        <v>101</v>
      </c>
      <c r="C58" s="256">
        <v>0</v>
      </c>
      <c r="D58" s="117" t="s">
        <v>69</v>
      </c>
      <c r="K58" s="119"/>
      <c r="L58" s="149"/>
      <c r="M58" s="52"/>
      <c r="N58" s="163"/>
      <c r="O58" s="52"/>
      <c r="P58" s="52"/>
      <c r="Q58" s="119"/>
      <c r="R58" s="119"/>
      <c r="T58" s="117" t="str">
        <f>$Q$56&amp;"Proposed Station Variable O&amp;M Costs"</f>
        <v>H_.GO2_WDProposed Station Variable O&amp;M Costs</v>
      </c>
      <c r="U58" s="119"/>
      <c r="V58" s="119"/>
      <c r="W58" s="119"/>
      <c r="X58" s="119"/>
      <c r="Y58" s="119"/>
    </row>
    <row r="59" spans="2:27">
      <c r="B59" s="85"/>
      <c r="C59" s="158"/>
      <c r="D59" s="117" t="s">
        <v>70</v>
      </c>
      <c r="I59" s="184" t="s">
        <v>91</v>
      </c>
      <c r="L59" s="151"/>
      <c r="M59" s="152"/>
      <c r="O59" s="150"/>
      <c r="P59" s="119"/>
      <c r="Q59" s="201" t="str">
        <f>Q56&amp;Q54</f>
        <v>H_.GO2_WD2030</v>
      </c>
      <c r="R59" s="119"/>
      <c r="T59" s="117" t="str">
        <f>$Q$57&amp;"Proposed Station Variable O&amp;M Costs"</f>
        <v>L_.GO2_WDProposed Station Variable O&amp;M Costs</v>
      </c>
      <c r="U59" s="119"/>
      <c r="V59" s="119"/>
      <c r="W59" s="119"/>
      <c r="X59" s="119"/>
      <c r="Y59" s="119"/>
    </row>
    <row r="60" spans="2:27">
      <c r="B60" s="357" t="str">
        <f>LEFT(RIGHT(INDEX('Table 3 TransCost'!$39:$39,1,MATCH(F60,'Table 3 TransCost'!$4:$4,0)),6),5)</f>
        <v>2030$</v>
      </c>
      <c r="C60" s="258">
        <f>INDEX('Table 3 TransCost'!$39:$39,1,MATCH(F60,'Table 3 TransCost'!$4:$4,0)+2)</f>
        <v>12.097273854334603</v>
      </c>
      <c r="D60" s="117" t="s">
        <v>218</v>
      </c>
      <c r="F60" s="262" t="s">
        <v>184</v>
      </c>
      <c r="K60" s="151"/>
      <c r="L60" s="151"/>
      <c r="M60" s="151"/>
      <c r="N60" s="164"/>
      <c r="O60" s="150"/>
      <c r="P60" s="119"/>
      <c r="Q60" s="119"/>
      <c r="R60" s="119"/>
      <c r="T60" s="119"/>
      <c r="U60" s="119"/>
      <c r="V60" s="119"/>
      <c r="W60" s="119"/>
      <c r="X60" s="119"/>
      <c r="Y60" s="119"/>
    </row>
    <row r="61" spans="2:27">
      <c r="B61" s="85"/>
      <c r="C61" s="187"/>
      <c r="K61" s="151"/>
      <c r="L61" s="151"/>
      <c r="M61" s="151"/>
      <c r="N61" s="164"/>
      <c r="O61" s="151"/>
      <c r="R61" s="119"/>
      <c r="T61" s="119"/>
      <c r="U61" s="119"/>
      <c r="V61" s="119"/>
      <c r="W61" s="119"/>
      <c r="X61" s="119"/>
      <c r="Y61" s="119"/>
    </row>
    <row r="62" spans="2:27">
      <c r="C62" s="257">
        <f>INDEX('[27]13. Year 1 Cap Recov Rate'!$Y:$Y,MATCH($Q$56,'[27]13. Year 1 Cap Recov Rate'!$X:$X,0),1)/100</f>
        <v>6.8989999999999996E-2</v>
      </c>
      <c r="D62" s="117" t="s">
        <v>36</v>
      </c>
      <c r="K62" s="155"/>
      <c r="L62" s="156"/>
      <c r="M62" s="156"/>
      <c r="O62" s="157"/>
    </row>
    <row r="63" spans="2:27">
      <c r="C63" s="195">
        <f>'[26]Table 6.2 P2'!$C$76</f>
        <v>0.371</v>
      </c>
      <c r="D63" s="117" t="s">
        <v>37</v>
      </c>
    </row>
    <row r="64" spans="2:27" ht="13.5" thickBot="1">
      <c r="D64" s="154"/>
    </row>
    <row r="65" spans="3:14" ht="13.5" thickBot="1">
      <c r="C65" s="40" t="str">
        <f>"Company Official Inflation Forecast Dated "&amp;TEXT('Table 4'!$H$5,"mmmm dd, yyyy")</f>
        <v>Company Official Inflation Forecast Dated December 31, 2020</v>
      </c>
      <c r="D65" s="142"/>
      <c r="E65" s="142"/>
      <c r="F65" s="142"/>
      <c r="G65" s="142"/>
      <c r="H65" s="142"/>
      <c r="I65" s="142"/>
      <c r="J65" s="142"/>
      <c r="K65" s="144"/>
    </row>
    <row r="66" spans="3:14">
      <c r="C66" s="87">
        <v>2017</v>
      </c>
      <c r="D66" s="41">
        <f>VLOOKUP(C66,'[20]Inflation Forecast'!$B$6:$C$61,2,FALSE)</f>
        <v>0.02</v>
      </c>
      <c r="E66" s="85"/>
      <c r="F66" s="87">
        <f>C74+1</f>
        <v>2026</v>
      </c>
      <c r="G66" s="41">
        <f>VLOOKUP(F66,'[20]Inflation Forecast'!$B$6:$C$61,2,FALSE)</f>
        <v>2.1999999999999999E-2</v>
      </c>
      <c r="H66" s="41"/>
      <c r="I66" s="87">
        <f>F74+1</f>
        <v>2035</v>
      </c>
      <c r="J66" s="41">
        <f>VLOOKUP(I66,'[20]Inflation Forecast'!$B$6:$C$61,2,FALSE)</f>
        <v>2.3E-2</v>
      </c>
    </row>
    <row r="67" spans="3:14">
      <c r="C67" s="87">
        <f t="shared" ref="C67:C74" si="21">C66+1</f>
        <v>2018</v>
      </c>
      <c r="D67" s="41">
        <f>VLOOKUP(C67,'[20]Inflation Forecast'!$B$6:$C$61,2,FALSE)</f>
        <v>2.4E-2</v>
      </c>
      <c r="E67" s="85"/>
      <c r="F67" s="87">
        <f t="shared" ref="F67:F74" si="22">F66+1</f>
        <v>2027</v>
      </c>
      <c r="G67" s="41">
        <f>VLOOKUP(F67,'[20]Inflation Forecast'!$B$6:$C$61,2,FALSE)</f>
        <v>2.3E-2</v>
      </c>
      <c r="H67" s="41"/>
      <c r="I67" s="87">
        <f>I66+1</f>
        <v>2036</v>
      </c>
      <c r="J67" s="41">
        <f>VLOOKUP(I67,'[20]Inflation Forecast'!$B$6:$C$61,2,FALSE)</f>
        <v>2.3E-2</v>
      </c>
    </row>
    <row r="68" spans="3:14">
      <c r="C68" s="87">
        <f t="shared" si="21"/>
        <v>2019</v>
      </c>
      <c r="D68" s="41">
        <f>VLOOKUP(C68,'[20]Inflation Forecast'!$B$6:$C$61,2,FALSE)</f>
        <v>1.7999999999999999E-2</v>
      </c>
      <c r="E68" s="85"/>
      <c r="F68" s="87">
        <f t="shared" si="22"/>
        <v>2028</v>
      </c>
      <c r="G68" s="41">
        <f>VLOOKUP(F68,'[20]Inflation Forecast'!$B$6:$C$61,2,FALSE)</f>
        <v>2.3E-2</v>
      </c>
      <c r="H68" s="41"/>
      <c r="I68" s="87">
        <f t="shared" ref="I68:I74" si="23">I67+1</f>
        <v>2037</v>
      </c>
      <c r="J68" s="41">
        <f>VLOOKUP(I68,'[20]Inflation Forecast'!$B$6:$C$61,2,FALSE)</f>
        <v>2.3E-2</v>
      </c>
    </row>
    <row r="69" spans="3:14">
      <c r="C69" s="87">
        <f t="shared" si="21"/>
        <v>2020</v>
      </c>
      <c r="D69" s="41">
        <f>VLOOKUP(C69,'[20]Inflation Forecast'!$B$6:$C$61,2,FALSE)</f>
        <v>1.2E-2</v>
      </c>
      <c r="E69" s="85"/>
      <c r="F69" s="87">
        <f t="shared" si="22"/>
        <v>2029</v>
      </c>
      <c r="G69" s="41">
        <f>VLOOKUP(F69,'[20]Inflation Forecast'!$B$6:$C$61,2,FALSE)</f>
        <v>2.3E-2</v>
      </c>
      <c r="H69" s="41"/>
      <c r="I69" s="87">
        <f t="shared" si="23"/>
        <v>2038</v>
      </c>
      <c r="J69" s="41">
        <f>VLOOKUP(I69,'[20]Inflation Forecast'!$B$6:$C$61,2,FALSE)</f>
        <v>2.3E-2</v>
      </c>
    </row>
    <row r="70" spans="3:14">
      <c r="C70" s="87">
        <f t="shared" si="21"/>
        <v>2021</v>
      </c>
      <c r="D70" s="41">
        <f>VLOOKUP(C70,'[20]Inflation Forecast'!$B$6:$C$61,2,FALSE)</f>
        <v>1.9E-2</v>
      </c>
      <c r="E70" s="85"/>
      <c r="F70" s="87">
        <f t="shared" si="22"/>
        <v>2030</v>
      </c>
      <c r="G70" s="41">
        <f>VLOOKUP(F70,'[20]Inflation Forecast'!$B$6:$C$61,2,FALSE)</f>
        <v>2.3E-2</v>
      </c>
      <c r="H70" s="41"/>
      <c r="I70" s="87">
        <f t="shared" si="23"/>
        <v>2039</v>
      </c>
      <c r="J70" s="41">
        <f>VLOOKUP(I70,'[20]Inflation Forecast'!$B$6:$C$61,2,FALSE)</f>
        <v>2.3E-2</v>
      </c>
    </row>
    <row r="71" spans="3:14">
      <c r="C71" s="87">
        <f t="shared" si="21"/>
        <v>2022</v>
      </c>
      <c r="D71" s="41">
        <f>VLOOKUP(C71,'[20]Inflation Forecast'!$B$6:$C$61,2,FALSE)</f>
        <v>2.1999999999999999E-2</v>
      </c>
      <c r="E71" s="85"/>
      <c r="F71" s="87">
        <f t="shared" si="22"/>
        <v>2031</v>
      </c>
      <c r="G71" s="41">
        <f>VLOOKUP(F71,'[20]Inflation Forecast'!$B$6:$C$61,2,FALSE)</f>
        <v>2.3E-2</v>
      </c>
      <c r="H71" s="41"/>
      <c r="I71" s="87">
        <f t="shared" si="23"/>
        <v>2040</v>
      </c>
      <c r="J71" s="41">
        <f>VLOOKUP(I71,'[20]Inflation Forecast'!$B$6:$C$61,2,FALSE)</f>
        <v>2.3E-2</v>
      </c>
    </row>
    <row r="72" spans="3:14" s="119" customFormat="1">
      <c r="C72" s="87">
        <f t="shared" si="21"/>
        <v>2023</v>
      </c>
      <c r="D72" s="41">
        <f>VLOOKUP(C72,'[20]Inflation Forecast'!$B$6:$C$61,2,FALSE)</f>
        <v>0.02</v>
      </c>
      <c r="E72" s="86"/>
      <c r="F72" s="87">
        <f t="shared" si="22"/>
        <v>2032</v>
      </c>
      <c r="G72" s="41">
        <f>VLOOKUP(F72,'[20]Inflation Forecast'!$B$6:$C$61,2,FALSE)</f>
        <v>2.3E-2</v>
      </c>
      <c r="H72" s="41"/>
      <c r="I72" s="87">
        <f t="shared" si="23"/>
        <v>2041</v>
      </c>
      <c r="J72" s="41">
        <f>VLOOKUP(I72,'[20]Inflation Forecast'!$B$6:$C$61,2,FALSE)</f>
        <v>2.3E-2</v>
      </c>
      <c r="N72" s="164"/>
    </row>
    <row r="73" spans="3:14" s="119" customFormat="1">
      <c r="C73" s="87">
        <f t="shared" si="21"/>
        <v>2024</v>
      </c>
      <c r="D73" s="41">
        <f>VLOOKUP(C73,'[20]Inflation Forecast'!$B$6:$C$61,2,FALSE)</f>
        <v>0.02</v>
      </c>
      <c r="E73" s="86"/>
      <c r="F73" s="87">
        <f t="shared" si="22"/>
        <v>2033</v>
      </c>
      <c r="G73" s="41">
        <f>VLOOKUP(F73,'[20]Inflation Forecast'!$B$6:$C$61,2,FALSE)</f>
        <v>2.3E-2</v>
      </c>
      <c r="H73" s="41"/>
      <c r="I73" s="87">
        <f t="shared" si="23"/>
        <v>2042</v>
      </c>
      <c r="J73" s="41">
        <f>VLOOKUP(I73,'[20]Inflation Forecast'!$B$6:$C$61,2,FALSE)</f>
        <v>2.3E-2</v>
      </c>
      <c r="N73" s="164"/>
    </row>
    <row r="74" spans="3:14" s="119" customFormat="1">
      <c r="C74" s="87">
        <f t="shared" si="21"/>
        <v>2025</v>
      </c>
      <c r="D74" s="41">
        <f>VLOOKUP(C74,'[20]Inflation Forecast'!$B$6:$C$61,2,FALSE)</f>
        <v>2.1000000000000001E-2</v>
      </c>
      <c r="E74" s="86"/>
      <c r="F74" s="87">
        <f t="shared" si="22"/>
        <v>2034</v>
      </c>
      <c r="G74" s="41">
        <f>VLOOKUP(F74,'[20]Inflation Forecast'!$B$6:$C$61,2,FALSE)</f>
        <v>2.3E-2</v>
      </c>
      <c r="H74" s="41"/>
      <c r="I74" s="87">
        <f t="shared" si="23"/>
        <v>2043</v>
      </c>
      <c r="J74" s="41">
        <f>VLOOKUP(I74,'[20]Inflation Forecast'!$B$6:$C$61,2,FALSE)</f>
        <v>2.4E-2</v>
      </c>
      <c r="N74" s="164"/>
    </row>
    <row r="75" spans="3:14" s="119" customFormat="1">
      <c r="N75" s="164"/>
    </row>
    <row r="76" spans="3:14" s="119" customFormat="1">
      <c r="N76" s="164"/>
    </row>
    <row r="93" spans="3:4">
      <c r="C93" s="150"/>
      <c r="D93" s="154"/>
    </row>
    <row r="94" spans="3:4">
      <c r="C94" s="150"/>
      <c r="D94" s="154"/>
    </row>
    <row r="95" spans="3:4">
      <c r="C95" s="150"/>
      <c r="D95" s="154"/>
    </row>
    <row r="96" spans="3:4">
      <c r="C96" s="150"/>
      <c r="D96" s="154"/>
    </row>
    <row r="97" spans="3:4">
      <c r="C97" s="150"/>
      <c r="D97" s="154"/>
    </row>
    <row r="98" spans="3:4">
      <c r="C98" s="150"/>
      <c r="D98" s="154"/>
    </row>
    <row r="99" spans="3:4">
      <c r="C99" s="150"/>
      <c r="D99" s="154"/>
    </row>
    <row r="100" spans="3:4">
      <c r="C100" s="150"/>
      <c r="D100" s="154"/>
    </row>
    <row r="101" spans="3:4">
      <c r="C101" s="150"/>
      <c r="D101" s="154"/>
    </row>
    <row r="102" spans="3:4">
      <c r="C102" s="150"/>
      <c r="D102" s="154"/>
    </row>
  </sheetData>
  <printOptions horizontalCentered="1"/>
  <pageMargins left="0.8" right="0.3" top="0.4" bottom="0.4" header="0.5" footer="0.2"/>
  <pageSetup scale="54" orientation="landscape" r:id="rId1"/>
  <headerFooter alignWithMargins="0"/>
  <rowBreaks count="1" manualBreakCount="1">
    <brk id="51" max="16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20</vt:i4>
      </vt:variant>
      <vt:variant>
        <vt:lpstr>Named Ranges</vt:lpstr>
      </vt:variant>
      <vt:variant>
        <vt:i4>55</vt:i4>
      </vt:variant>
    </vt:vector>
  </HeadingPairs>
  <TitlesOfParts>
    <vt:vector size="75" baseType="lpstr">
      <vt:lpstr>Appendix B.3</vt:lpstr>
      <vt:lpstr>Table 1</vt:lpstr>
      <vt:lpstr>Table 2</vt:lpstr>
      <vt:lpstr>Table 4</vt:lpstr>
      <vt:lpstr>Table3ACsummary</vt:lpstr>
      <vt:lpstr>Table 5</vt:lpstr>
      <vt:lpstr>Table 3 UT CP Wind_2023</vt:lpstr>
      <vt:lpstr>Table 3 WYAE Wind_2024</vt:lpstr>
      <vt:lpstr>Table 3 ID Wind_2030</vt:lpstr>
      <vt:lpstr>Table 3 PV wS UTS_2024</vt:lpstr>
      <vt:lpstr>Table 3 PV wS UTS_2030</vt:lpstr>
      <vt:lpstr>Table 3 PV wS JB_2024</vt:lpstr>
      <vt:lpstr>Table 3 PV wS JB_2029</vt:lpstr>
      <vt:lpstr>Table 3 PV wS SO_2024</vt:lpstr>
      <vt:lpstr>Table 3 PV wS YK_2024</vt:lpstr>
      <vt:lpstr>Table 3 PV wS UTN_2024</vt:lpstr>
      <vt:lpstr>Table 3 185 MW (NTN) 2026)</vt:lpstr>
      <vt:lpstr>Table 3 YK Wind wS_2029</vt:lpstr>
      <vt:lpstr>Table 3 ID Wind wS_2032</vt:lpstr>
      <vt:lpstr>Table 3 TransCost</vt:lpstr>
      <vt:lpstr>_200_SCCT_UtahN</vt:lpstr>
      <vt:lpstr>_200_SCCT_WYNE</vt:lpstr>
      <vt:lpstr>'Table 3 185 MW (NTN) 2026)'!_30_Geo_West</vt:lpstr>
      <vt:lpstr>'Table 3 TransCost'!_30_Geo_West</vt:lpstr>
      <vt:lpstr>_30_Geo_West</vt:lpstr>
      <vt:lpstr>'Table 3 185 MW (NTN) 2026)'!_436_CCCT_WestMain</vt:lpstr>
      <vt:lpstr>'Table 3 TransCost'!_436_CCCT_WestMain</vt:lpstr>
      <vt:lpstr>_436_CCCT_WestMain</vt:lpstr>
      <vt:lpstr>'Table 2'!_477_CCCT_WestMain</vt:lpstr>
      <vt:lpstr>_477_CCCT_WYNE</vt:lpstr>
      <vt:lpstr>'Table 2'!_635_CCCT_UtahS</vt:lpstr>
      <vt:lpstr>'Table 2'!_635_CCCT_WyoNE</vt:lpstr>
      <vt:lpstr>_774_Wind_IDGoshen</vt:lpstr>
      <vt:lpstr>_85_Wind_DJ_2031</vt:lpstr>
      <vt:lpstr>_UtahS_Solar_2031</vt:lpstr>
      <vt:lpstr>_UtahS_Solar_2032</vt:lpstr>
      <vt:lpstr>_UtahS_Solar_2033</vt:lpstr>
      <vt:lpstr>_UtahS_Solar_2034</vt:lpstr>
      <vt:lpstr>_UtahS_Solar_2035</vt:lpstr>
      <vt:lpstr>_UtahS_Solar_2036</vt:lpstr>
      <vt:lpstr>_Yakima_Solar_2028</vt:lpstr>
      <vt:lpstr>_Yakima_Solar_2029</vt:lpstr>
      <vt:lpstr>_Yakima_Solar_2031</vt:lpstr>
      <vt:lpstr>_Yakima_Solar_2032</vt:lpstr>
      <vt:lpstr>_Yakima_Solar_2033</vt:lpstr>
      <vt:lpstr>_Yakima_Solar_2034</vt:lpstr>
      <vt:lpstr>Discount_Rate</vt:lpstr>
      <vt:lpstr>'Appendix B.3'!Print_Area</vt:lpstr>
      <vt:lpstr>'Table 1'!Print_Area</vt:lpstr>
      <vt:lpstr>'Table 2'!Print_Area</vt:lpstr>
      <vt:lpstr>'Table 3 185 MW (NTN) 2026)'!Print_Area</vt:lpstr>
      <vt:lpstr>'Table 3 ID Wind wS_2032'!Print_Area</vt:lpstr>
      <vt:lpstr>'Table 3 ID Wind_2030'!Print_Area</vt:lpstr>
      <vt:lpstr>'Table 3 PV wS JB_2024'!Print_Area</vt:lpstr>
      <vt:lpstr>'Table 3 PV wS JB_2029'!Print_Area</vt:lpstr>
      <vt:lpstr>'Table 3 PV wS SO_2024'!Print_Area</vt:lpstr>
      <vt:lpstr>'Table 3 PV wS UTN_2024'!Print_Area</vt:lpstr>
      <vt:lpstr>'Table 3 PV wS UTS_2024'!Print_Area</vt:lpstr>
      <vt:lpstr>'Table 3 PV wS UTS_2030'!Print_Area</vt:lpstr>
      <vt:lpstr>'Table 3 PV wS YK_2024'!Print_Area</vt:lpstr>
      <vt:lpstr>'Table 3 TransCost'!Print_Area</vt:lpstr>
      <vt:lpstr>'Table 3 UT CP Wind_2023'!Print_Area</vt:lpstr>
      <vt:lpstr>'Table 3 WYAE Wind_2024'!Print_Area</vt:lpstr>
      <vt:lpstr>'Table 3 YK Wind wS_2029'!Print_Area</vt:lpstr>
      <vt:lpstr>'Table 4'!Print_Area</vt:lpstr>
      <vt:lpstr>'Table 5'!Print_Area</vt:lpstr>
      <vt:lpstr>Table3ACsummary!Print_Area</vt:lpstr>
      <vt:lpstr>'Table 2'!Print_Titles</vt:lpstr>
      <vt:lpstr>'Table 3 185 MW (NTN) 2026)'!Print_Titles</vt:lpstr>
      <vt:lpstr>'Table 2'!Study_Cap_Adj</vt:lpstr>
      <vt:lpstr>'Table 3 185 MW (NTN) 2026)'!Study_Cap_Adj</vt:lpstr>
      <vt:lpstr>'Table 3 TransCost'!Study_Cap_Adj</vt:lpstr>
      <vt:lpstr>Study_Cap_Adj</vt:lpstr>
      <vt:lpstr>Study_CF</vt:lpstr>
      <vt:lpstr>Study_MW</vt:lpstr>
    </vt:vector>
  </TitlesOfParts>
  <Company>PacifiCorp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PacifiCorp</dc:creator>
  <cp:lastModifiedBy>Fred Nass</cp:lastModifiedBy>
  <cp:lastPrinted>2021-03-29T22:13:16Z</cp:lastPrinted>
  <dcterms:created xsi:type="dcterms:W3CDTF">2001-03-19T15:45:46Z</dcterms:created>
  <dcterms:modified xsi:type="dcterms:W3CDTF">2021-03-30T17:55:22Z</dcterms:modified>
</cp:coreProperties>
</file>